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9" autoFilterDateGrouping="1"/>
  </bookViews>
  <sheets>
    <sheet name="My Roster" sheetId="1" state="visible" r:id="rId1"/>
    <sheet name="Team Summary" sheetId="2" state="visible" r:id="rId2"/>
    <sheet name="Player Pool" sheetId="3" state="visible" r:id="rId3"/>
    <sheet name="FA Pool" sheetId="4" state="visible" r:id="rId4"/>
    <sheet name="Rosters" sheetId="5" state="visible" r:id="rId5"/>
    <sheet name="Projections 26-27" sheetId="6" state="visible" r:id="rId6"/>
    <sheet name="Last Season 25-26" sheetId="7" state="visible" r:id="rId7"/>
    <sheet name="External Projections" sheetId="8" state="visible" r:id="rId8"/>
    <sheet name="NHL Draft 2026" sheetId="9" state="visible" r:id="rId9"/>
    <sheet name="Prospect Board" sheetId="10" state="visible" r:id="rId10"/>
    <sheet name="Notes" sheetId="11" state="visible" r:id="rId11"/>
    <sheet name="Scoring" sheetId="12" state="visible" r:id="rId12"/>
    <sheet name="League Settings" sheetId="13" state="visible" r:id="rId13"/>
  </sheets>
  <definedNames>
    <definedName name="FAPool">'FA Pool'!$P$2:$P$741</definedName>
    <definedName name="_xlnm._FilterDatabase" localSheetId="1" hidden="1">'Team Summary'!$A$1:$P$21</definedName>
    <definedName name="_xlnm._FilterDatabase" localSheetId="2" hidden="1">'Player Pool'!$A$1:$Z$8725</definedName>
    <definedName name="_xlnm._FilterDatabase" localSheetId="3" hidden="1">'FA Pool'!$A$1:$N$741</definedName>
    <definedName name="_xlnm._FilterDatabase" localSheetId="4" hidden="1">'Rosters'!$A$1:$W$516</definedName>
    <definedName name="_xlnm._FilterDatabase" localSheetId="5" hidden="1">'Projections 26-27'!$A$1:$P$1034</definedName>
    <definedName name="_xlnm._FilterDatabase" localSheetId="6" hidden="1">'Last Season 25-26'!$A$1:$P$1030</definedName>
    <definedName name="_xlnm._FilterDatabase" localSheetId="7" hidden="1">'External Projections'!$A$1:$N$406</definedName>
    <definedName name="_xlnm._FilterDatabase" localSheetId="8" hidden="1">'NHL Draft 2026'!$A$1:$I$225</definedName>
    <definedName name="_xlnm._FilterDatabase" localSheetId="9" hidden="1">'Prospect Board'!$A$1:$P$2026</definedName>
    <definedName name="_xlnm._FilterDatabase" localSheetId="10" hidden="1">'Notes'!$A$1:$B$47</definedName>
    <definedName name="_xlnm._FilterDatabase" localSheetId="11" hidden="1">'Scoring'!$A$1:$D$21</definedName>
    <definedName name="_xlnm._FilterDatabase" localSheetId="12" hidden="1">'League Settings'!$A$1:$B$25</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00"/>
    <numFmt numFmtId="165" formatCode="0.0"/>
  </numFmts>
  <fonts count="15">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1"/>
    </font>
    <font>
      <name val="Cambria"/>
      <charset val="1"/>
      <family val="0"/>
      <b val="1"/>
      <sz val="11"/>
    </font>
    <font>
      <name val="Cambria"/>
      <charset val="1"/>
      <family val="0"/>
      <i val="1"/>
      <sz val="11"/>
    </font>
    <font>
      <name val="Cambria"/>
      <charset val="1"/>
      <family val="0"/>
      <i val="1"/>
      <sz val="9"/>
    </font>
    <font>
      <b val="1"/>
      <color rgb="00FFFFFF"/>
    </font>
    <font>
      <i val="1"/>
      <sz val="9"/>
    </font>
    <font>
      <b val="1"/>
    </font>
    <font>
      <i val="1"/>
    </font>
    <font>
      <b val="1"/>
      <color rgb="00FFFFFF"/>
      <sz val="12"/>
    </font>
    <font>
      <i val="1"/>
      <color rgb="00FFFFFF"/>
    </font>
    <font/>
  </fonts>
  <fills count="11">
    <fill>
      <patternFill/>
    </fill>
    <fill>
      <patternFill patternType="gray125"/>
    </fill>
    <fill>
      <patternFill patternType="solid">
        <fgColor rgb="FF1F3864"/>
        <bgColor rgb="FF333333"/>
      </patternFill>
    </fill>
    <fill>
      <patternFill patternType="solid">
        <fgColor rgb="FF8497B0"/>
        <bgColor rgb="FF808080"/>
      </patternFill>
    </fill>
    <fill>
      <patternFill patternType="solid">
        <fgColor rgb="FF4A6FA5"/>
        <bgColor rgb="FF3366FF"/>
      </patternFill>
    </fill>
    <fill>
      <patternFill patternType="solid">
        <fgColor rgb="FFFFF2CC"/>
        <bgColor rgb="FFFFFFFF"/>
      </patternFill>
    </fill>
    <fill>
      <patternFill patternType="solid">
        <fgColor rgb="001F3864"/>
      </patternFill>
    </fill>
    <fill>
      <patternFill patternType="solid">
        <fgColor rgb="008497B0"/>
      </patternFill>
    </fill>
    <fill>
      <patternFill patternType="solid">
        <fgColor rgb="00FFF2CC"/>
      </patternFill>
    </fill>
    <fill>
      <patternFill patternType="solid">
        <fgColor rgb="004A6FA5"/>
      </patternFill>
    </fill>
    <fill>
      <patternFill patternType="solid">
        <fgColor rgb="002E5C8A"/>
      </patternFill>
    </fill>
  </fills>
  <borders count="3">
    <border>
      <left/>
      <right/>
      <top/>
      <bottom/>
      <diagonal/>
    </border>
    <border>
      <left/>
      <right/>
      <top style="thin"/>
      <bottom/>
      <diagonal/>
    </border>
    <border>
      <top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0">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4" fillId="3" borderId="0" applyAlignment="1" pivotButton="0" quotePrefix="0" xfId="0">
      <alignment horizontal="general" vertical="center" wrapText="1"/>
    </xf>
    <xf numFmtId="0" fontId="4" fillId="4" borderId="0" applyAlignment="1" pivotButton="0" quotePrefix="0" xfId="0">
      <alignment horizontal="general" vertical="bottom"/>
    </xf>
    <xf numFmtId="0" fontId="0" fillId="4" borderId="0" applyAlignment="1" pivotButton="0" quotePrefix="0" xfId="0">
      <alignment horizontal="general" vertical="bottom"/>
    </xf>
    <xf numFmtId="0" fontId="0" fillId="0" borderId="0" applyAlignment="1" pivotButton="0" quotePrefix="0" xfId="0">
      <alignment horizontal="general" vertical="bottom"/>
    </xf>
    <xf numFmtId="3" fontId="0" fillId="0" borderId="0" applyAlignment="1" pivotButton="0" quotePrefix="0" xfId="0">
      <alignment horizontal="general" vertical="bottom"/>
    </xf>
    <xf numFmtId="2" fontId="0" fillId="0" borderId="0" applyAlignment="1" pivotButton="0" quotePrefix="0" xfId="0">
      <alignment horizontal="general" vertical="bottom"/>
    </xf>
    <xf numFmtId="164" fontId="0" fillId="0" borderId="0" applyAlignment="1" pivotButton="0" quotePrefix="0" xfId="0">
      <alignment horizontal="general" vertical="bottom"/>
    </xf>
    <xf numFmtId="0" fontId="5" fillId="0" borderId="1" applyAlignment="1" pivotButton="0" quotePrefix="0" xfId="0">
      <alignment horizontal="general" vertical="bottom"/>
    </xf>
    <xf numFmtId="3" fontId="5" fillId="0" borderId="1" applyAlignment="1" pivotButton="0" quotePrefix="0" xfId="0">
      <alignment horizontal="general" vertical="bottom"/>
    </xf>
    <xf numFmtId="2" fontId="5" fillId="0" borderId="1" applyAlignment="1" pivotButton="0" quotePrefix="0" xfId="0">
      <alignment horizontal="general" vertical="bottom"/>
    </xf>
    <xf numFmtId="0" fontId="5" fillId="0" borderId="0" applyAlignment="1" pivotButton="0" quotePrefix="0" xfId="0">
      <alignment horizontal="general" vertical="bottom"/>
    </xf>
    <xf numFmtId="3" fontId="5" fillId="0" borderId="0" applyAlignment="1" pivotButton="0" quotePrefix="0" xfId="0">
      <alignment horizontal="general" vertical="bottom"/>
    </xf>
    <xf numFmtId="0" fontId="6" fillId="0" borderId="0" applyAlignment="1" pivotButton="0" quotePrefix="0" xfId="0">
      <alignment horizontal="general" vertical="bottom"/>
    </xf>
    <xf numFmtId="0" fontId="4" fillId="2" borderId="0" applyAlignment="1" pivotButton="0" quotePrefix="0" xfId="0">
      <alignment horizontal="general" vertical="bottom"/>
    </xf>
    <xf numFmtId="2" fontId="0" fillId="0" borderId="0" applyAlignment="1" pivotButton="0" quotePrefix="0" xfId="0">
      <alignment horizontal="general" vertical="bottom"/>
    </xf>
    <xf numFmtId="0" fontId="0" fillId="5" borderId="0" applyAlignment="1" pivotButton="0" quotePrefix="0" xfId="0">
      <alignment horizontal="center" vertical="bottom"/>
    </xf>
    <xf numFmtId="165"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0" fillId="0" borderId="0" pivotButton="0" quotePrefix="0" xfId="0"/>
    <xf numFmtId="0" fontId="8" fillId="6" borderId="0" applyAlignment="1" pivotButton="0" quotePrefix="0" xfId="0">
      <alignment vertical="center" wrapText="1"/>
    </xf>
    <xf numFmtId="0" fontId="8" fillId="7" borderId="0" applyAlignment="1" pivotButton="0" quotePrefix="0" xfId="0">
      <alignment vertical="center" wrapText="1"/>
    </xf>
    <xf numFmtId="0" fontId="12" fillId="10" borderId="0" pivotButton="0" quotePrefix="0" xfId="0"/>
    <xf numFmtId="0" fontId="0" fillId="10" borderId="0" pivotButton="0" quotePrefix="0" xfId="0"/>
    <xf numFmtId="0" fontId="13" fillId="10" borderId="0" pivotButton="0" quotePrefix="0" xfId="0"/>
    <xf numFmtId="0" fontId="0" fillId="7" borderId="0" pivotButton="0" quotePrefix="0" xfId="0"/>
    <xf numFmtId="0" fontId="8" fillId="9" borderId="0" pivotButton="0" quotePrefix="0" xfId="0"/>
    <xf numFmtId="0" fontId="0" fillId="9" borderId="0" pivotButton="0" quotePrefix="0" xfId="0"/>
    <xf numFmtId="3" fontId="0" fillId="0" borderId="0" pivotButton="0" quotePrefix="0" xfId="0"/>
    <xf numFmtId="2" fontId="0" fillId="0" borderId="0" pivotButton="0" quotePrefix="0" xfId="0"/>
    <xf numFmtId="164" fontId="0" fillId="0" borderId="0" pivotButton="0" quotePrefix="0" xfId="0"/>
    <xf numFmtId="0" fontId="0" fillId="8" borderId="0" pivotButton="0" quotePrefix="0" xfId="0"/>
    <xf numFmtId="0" fontId="0" fillId="0" borderId="0" applyAlignment="1" pivotButton="0" quotePrefix="0" xfId="0">
      <alignment horizontal="center"/>
    </xf>
    <xf numFmtId="0" fontId="10" fillId="0" borderId="2" pivotButton="0" quotePrefix="0" xfId="0"/>
    <xf numFmtId="3" fontId="10" fillId="0" borderId="2" pivotButton="0" quotePrefix="0" xfId="0"/>
    <xf numFmtId="2" fontId="10" fillId="0" borderId="2" pivotButton="0" quotePrefix="0" xfId="0"/>
    <xf numFmtId="0" fontId="10" fillId="0" borderId="0" pivotButton="0" quotePrefix="0" xfId="0"/>
    <xf numFmtId="0" fontId="14" fillId="0" borderId="0" pivotButton="0" quotePrefix="0" xfId="0"/>
    <xf numFmtId="3" fontId="14" fillId="0" borderId="0" pivotButton="0" quotePrefix="0" xfId="0"/>
    <xf numFmtId="3" fontId="10" fillId="0" borderId="0" pivotButton="0" quotePrefix="0" xfId="0"/>
    <xf numFmtId="0" fontId="11" fillId="0" borderId="0" pivotButton="0" quotePrefix="0" xfId="0"/>
    <xf numFmtId="2" fontId="10" fillId="0" borderId="0" pivotButton="0" quotePrefix="0" xfId="0"/>
    <xf numFmtId="2" fontId="14" fillId="0" borderId="0" pivotButton="0" quotePrefix="0" xfId="0"/>
    <xf numFmtId="0" fontId="9" fillId="0" borderId="0" pivotButton="0" quotePrefix="0" xfId="0"/>
    <xf numFmtId="0" fontId="8" fillId="6" borderId="0" pivotButton="0" quotePrefix="0" xfId="0"/>
    <xf numFmtId="0" fontId="0" fillId="8" borderId="0" applyAlignment="1" pivotButton="0" quotePrefix="0" xfId="0">
      <alignment horizontal="center"/>
    </xf>
    <xf numFmtId="165" fontId="0" fillId="0"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ont>
        <b val="1"/>
        <color rgb="FFC00000"/>
      </font>
    </dxf>
    <dxf>
      <fill>
        <patternFill patternType="solid">
          <fgColor rgb="FF1F3864"/>
        </patternFill>
      </fill>
    </dxf>
    <dxf>
      <fill>
        <patternFill patternType="solid">
          <fgColor rgb="00FFFFFF"/>
        </patternFill>
      </fill>
    </dxf>
    <dxf>
      <fill>
        <patternFill patternType="solid">
          <fgColor rgb="FFF7F7F7"/>
          <bgColor rgb="FF272727"/>
        </patternFill>
      </fill>
    </dxf>
    <dxf>
      <fill>
        <patternFill patternType="solid">
          <fgColor rgb="FFFFFFFF"/>
        </patternFill>
      </fill>
    </dxf>
    <dxf>
      <fill>
        <patternFill patternType="solid">
          <fgColor rgb="FFFFF2CC"/>
        </patternFill>
      </fill>
    </dxf>
    <dxf>
      <font>
        <b val="1"/>
        <color rgb="00C00000"/>
      </font>
    </dxf>
    <dxf>
      <font>
        <color rgb="00C00000"/>
      </font>
    </dxf>
    <dxf>
      <font>
        <b val="1"/>
        <color rgb="001F7A1F"/>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A6FA5"/>
      <rgbColor rgb="FF8497B0"/>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01"/>
  <sheetViews>
    <sheetView workbookViewId="0">
      <pane ySplit="2" topLeftCell="A3" activePane="bottomLeft" state="frozen"/>
      <selection pane="bottomLeft" activeCell="A1" sqref="A1"/>
    </sheetView>
  </sheetViews>
  <sheetFormatPr baseColWidth="8" defaultRowHeight="15"/>
  <cols>
    <col width="24" customWidth="1" style="21" min="1" max="1"/>
    <col width="6" customWidth="1" style="21" min="2" max="2"/>
    <col width="7" customWidth="1" style="21" min="3" max="3"/>
    <col width="10" customWidth="1" style="21" min="4" max="4"/>
    <col width="7" customWidth="1" style="21" min="5" max="5"/>
    <col width="16" customWidth="1" style="21" min="6" max="6"/>
    <col width="6" customWidth="1" style="21" min="7" max="7"/>
    <col width="13" customWidth="1" style="21" min="8" max="8"/>
    <col width="11" customWidth="1" style="21" min="9" max="9"/>
    <col width="13" customWidth="1" style="21" min="10" max="10"/>
    <col width="11" customWidth="1" style="21" min="11" max="11"/>
    <col width="13" customWidth="1" style="21" min="12" max="12"/>
    <col width="11" customWidth="1" style="21" min="13" max="13"/>
    <col width="11" customWidth="1" style="21" min="14" max="14"/>
    <col width="13" customWidth="1" style="21" min="15" max="15"/>
    <col width="10" customWidth="1" style="21" min="16" max="16"/>
    <col width="12" customWidth="1" style="21" min="17" max="17"/>
    <col width="8" customWidth="1" style="21" min="18" max="18"/>
    <col hidden="1" width="7" customWidth="1" style="21" min="19" max="19"/>
    <col width="26" customWidth="1" style="21" min="20" max="20"/>
    <col width="6" customWidth="1" style="21" min="21" max="21"/>
    <col width="6" customWidth="1" style="21" min="22" max="22"/>
    <col width="13" customWidth="1" style="21" min="23" max="23"/>
    <col width="11" customWidth="1" style="21" min="24" max="24"/>
    <col width="12" customWidth="1" style="21" min="25" max="25"/>
    <col width="10" customWidth="1" style="21" min="26" max="26"/>
    <col width="8" customWidth="1" style="21" min="27" max="27"/>
    <col width="8" customWidth="1" style="21" min="28" max="28"/>
    <col width="2" customWidth="1" style="21" min="29" max="29"/>
    <col width="26" customWidth="1" style="21" min="30" max="30"/>
    <col width="6" customWidth="1" style="21" min="31" max="31"/>
    <col width="6" customWidth="1" style="21" min="32" max="32"/>
    <col width="13" customWidth="1" style="21" min="33" max="33"/>
    <col width="11" customWidth="1" style="21" min="34" max="34"/>
    <col width="12" customWidth="1" style="21" min="35" max="35"/>
    <col width="10" customWidth="1" style="21" min="36" max="36"/>
    <col width="8" customWidth="1" style="21" min="37" max="37"/>
    <col width="8" customWidth="1" style="21" min="38" max="38"/>
    <col width="2" customWidth="1" style="21" min="39" max="39"/>
    <col width="26" customWidth="1" style="21" min="40" max="40"/>
    <col width="6" customWidth="1" style="21" min="41" max="41"/>
    <col width="6" customWidth="1" style="21" min="42" max="42"/>
    <col width="13" customWidth="1" style="21" min="43" max="43"/>
    <col width="11" customWidth="1" style="21" min="44" max="44"/>
    <col width="12" customWidth="1" style="21" min="45" max="45"/>
    <col width="10" customWidth="1" style="21" min="46" max="46"/>
    <col width="8" customWidth="1" style="21" min="47" max="47"/>
    <col width="8" customWidth="1" style="21" min="48" max="48"/>
    <col width="2" customWidth="1" style="21" min="49" max="49"/>
    <col hidden="1" width="13" customWidth="1" style="21" min="50" max="50"/>
    <col hidden="1" width="13" customWidth="1" style="21" min="51" max="51"/>
    <col hidden="1" width="13" customWidth="1" style="21" min="52" max="52"/>
    <col hidden="1" width="13" customWidth="1" style="21" min="53" max="53"/>
  </cols>
  <sheetData>
    <row r="1" ht="32" customHeight="1" s="21">
      <c r="A1" s="22" t="inlineStr">
        <is>
          <t>Player</t>
        </is>
      </c>
      <c r="B1" s="22" t="inlineStr">
        <is>
          <t>NHL</t>
        </is>
      </c>
      <c r="C1" s="22" t="inlineStr">
        <is>
          <t>Pos</t>
        </is>
      </c>
      <c r="D1" s="22" t="inlineStr">
        <is>
          <t>Eligible</t>
        </is>
      </c>
      <c r="E1" s="22" t="inlineStr">
        <is>
          <t>Slot</t>
        </is>
      </c>
      <c r="F1" s="22" t="inlineStr">
        <is>
          <t>Status</t>
        </is>
      </c>
      <c r="G1" s="22" t="inlineStr">
        <is>
          <t>Age</t>
        </is>
      </c>
      <c r="H1" s="22" t="inlineStr">
        <is>
          <t>Salary</t>
        </is>
      </c>
      <c r="I1" s="22" t="inlineStr">
        <is>
          <t>FPts 25/26</t>
        </is>
      </c>
      <c r="J1" s="22" t="inlineStr">
        <is>
          <t>FPts 25/26 per $M</t>
        </is>
      </c>
      <c r="K1" s="22" t="inlineStr">
        <is>
          <t>FP/G 25/26</t>
        </is>
      </c>
      <c r="L1" s="22" t="inlineStr">
        <is>
          <t>FP/G 25/26 per $M</t>
        </is>
      </c>
      <c r="M1" s="22" t="inlineStr">
        <is>
          <t>Fantrax 26/27</t>
        </is>
      </c>
      <c r="N1" s="22" t="inlineStr">
        <is>
          <t>A&amp;G 26/27</t>
        </is>
      </c>
      <c r="O1" s="22" t="inlineStr">
        <is>
          <t>Consensus 26/27</t>
        </is>
      </c>
      <c r="P1" s="22" t="inlineStr">
        <is>
          <t>Change</t>
        </is>
      </c>
      <c r="Q1" s="22" t="inlineStr">
        <is>
          <t>Cons. per $M</t>
        </is>
      </c>
      <c r="R1" s="22" t="inlineStr">
        <is>
          <t>ADP</t>
        </is>
      </c>
      <c r="S1" s="23" t="inlineStr">
        <is>
          <t>· row</t>
        </is>
      </c>
      <c r="T1" s="24" t="inlineStr">
        <is>
          <t>SCENARIO 1</t>
        </is>
      </c>
      <c r="U1" s="25" t="n"/>
      <c r="V1" s="25" t="n"/>
      <c r="W1" s="26" t="inlineStr">
        <is>
          <t>&lt;name this plan&gt;</t>
        </is>
      </c>
      <c r="X1" s="25" t="n"/>
      <c r="Y1" s="25" t="n"/>
      <c r="Z1" s="25" t="n"/>
      <c r="AA1" s="25" t="n"/>
      <c r="AB1" s="25" t="n"/>
      <c r="AD1" s="24" t="inlineStr">
        <is>
          <t>SCENARIO 2</t>
        </is>
      </c>
      <c r="AE1" s="25" t="n"/>
      <c r="AF1" s="25" t="n"/>
      <c r="AG1" s="26" t="inlineStr">
        <is>
          <t>&lt;name this plan&gt;</t>
        </is>
      </c>
      <c r="AH1" s="25" t="n"/>
      <c r="AI1" s="25" t="n"/>
      <c r="AJ1" s="25" t="n"/>
      <c r="AK1" s="25" t="n"/>
      <c r="AL1" s="25" t="n"/>
      <c r="AN1" s="24" t="inlineStr">
        <is>
          <t>SCENARIO 3</t>
        </is>
      </c>
      <c r="AO1" s="25" t="n"/>
      <c r="AP1" s="25" t="n"/>
      <c r="AQ1" s="26" t="inlineStr">
        <is>
          <t>&lt;name this plan&gt;</t>
        </is>
      </c>
      <c r="AR1" s="25" t="n"/>
      <c r="AS1" s="25" t="n"/>
      <c r="AT1" s="25" t="n"/>
      <c r="AU1" s="25" t="n"/>
      <c r="AV1" s="25" t="n"/>
      <c r="AX1" s="27" t="inlineStr">
        <is>
          <t>· drop order</t>
        </is>
      </c>
    </row>
    <row r="2">
      <c r="T2" s="22" t="inlineStr">
        <is>
          <t>Player</t>
        </is>
      </c>
      <c r="U2" s="22" t="inlineStr">
        <is>
          <t>Pos</t>
        </is>
      </c>
      <c r="V2" s="22" t="inlineStr">
        <is>
          <t>Age</t>
        </is>
      </c>
      <c r="W2" s="22" t="inlineStr">
        <is>
          <t>Salary</t>
        </is>
      </c>
      <c r="X2" s="22" t="inlineStr">
        <is>
          <t>FPts 25/26</t>
        </is>
      </c>
      <c r="Y2" s="22" t="inlineStr">
        <is>
          <t>Cons 26/27</t>
        </is>
      </c>
      <c r="Z2" s="22" t="inlineStr">
        <is>
          <t>Cons/$M</t>
        </is>
      </c>
      <c r="AA2" s="22" t="inlineStr">
        <is>
          <t>ADP</t>
        </is>
      </c>
      <c r="AB2" s="22" t="inlineStr">
        <is>
          <t>Own</t>
        </is>
      </c>
      <c r="AD2" s="22" t="inlineStr">
        <is>
          <t>Player</t>
        </is>
      </c>
      <c r="AE2" s="22" t="inlineStr">
        <is>
          <t>Pos</t>
        </is>
      </c>
      <c r="AF2" s="22" t="inlineStr">
        <is>
          <t>Age</t>
        </is>
      </c>
      <c r="AG2" s="22" t="inlineStr">
        <is>
          <t>Salary</t>
        </is>
      </c>
      <c r="AH2" s="22" t="inlineStr">
        <is>
          <t>FPts 25/26</t>
        </is>
      </c>
      <c r="AI2" s="22" t="inlineStr">
        <is>
          <t>Cons 26/27</t>
        </is>
      </c>
      <c r="AJ2" s="22" t="inlineStr">
        <is>
          <t>Cons/$M</t>
        </is>
      </c>
      <c r="AK2" s="22" t="inlineStr">
        <is>
          <t>ADP</t>
        </is>
      </c>
      <c r="AL2" s="22" t="inlineStr">
        <is>
          <t>Own</t>
        </is>
      </c>
      <c r="AN2" s="22" t="inlineStr">
        <is>
          <t>Player</t>
        </is>
      </c>
      <c r="AO2" s="22" t="inlineStr">
        <is>
          <t>Pos</t>
        </is>
      </c>
      <c r="AP2" s="22" t="inlineStr">
        <is>
          <t>Age</t>
        </is>
      </c>
      <c r="AQ2" s="22" t="inlineStr">
        <is>
          <t>Salary</t>
        </is>
      </c>
      <c r="AR2" s="22" t="inlineStr">
        <is>
          <t>FPts 25/26</t>
        </is>
      </c>
      <c r="AS2" s="22" t="inlineStr">
        <is>
          <t>Cons 26/27</t>
        </is>
      </c>
      <c r="AT2" s="22" t="inlineStr">
        <is>
          <t>Cons/$M</t>
        </is>
      </c>
      <c r="AU2" s="22" t="inlineStr">
        <is>
          <t>ADP</t>
        </is>
      </c>
      <c r="AV2" s="22" t="inlineStr">
        <is>
          <t>Own</t>
        </is>
      </c>
    </row>
    <row r="3">
      <c r="A3" s="28" t="inlineStr">
        <is>
          <t>ROSTER  -  counts toward the cap and scores</t>
        </is>
      </c>
      <c r="B3" s="29" t="n"/>
      <c r="C3" s="29" t="n"/>
      <c r="D3" s="29" t="n"/>
      <c r="E3" s="29" t="n"/>
      <c r="F3" s="29" t="n"/>
      <c r="G3" s="29" t="n"/>
      <c r="H3" s="29" t="n"/>
      <c r="I3" s="29" t="n"/>
      <c r="J3" s="29" t="n"/>
      <c r="K3" s="29" t="n"/>
      <c r="L3" s="29" t="n"/>
      <c r="M3" s="29" t="n"/>
      <c r="N3" s="29" t="n"/>
      <c r="O3" s="29" t="n"/>
      <c r="P3" s="29" t="n"/>
      <c r="Q3" s="29" t="n"/>
      <c r="R3" s="29" t="n"/>
      <c r="T3" s="28" t="inlineStr">
        <is>
          <t>ROSTER  -  counts toward the cap and scores</t>
        </is>
      </c>
      <c r="U3" s="29" t="n"/>
      <c r="V3" s="29" t="n"/>
      <c r="W3" s="29" t="n"/>
      <c r="X3" s="29" t="n"/>
      <c r="Y3" s="29" t="n"/>
      <c r="Z3" s="29" t="n"/>
      <c r="AA3" s="29" t="n"/>
      <c r="AB3" s="29" t="n"/>
      <c r="AD3" s="28" t="inlineStr">
        <is>
          <t>ROSTER  -  counts toward the cap and scores</t>
        </is>
      </c>
      <c r="AE3" s="29" t="n"/>
      <c r="AF3" s="29" t="n"/>
      <c r="AG3" s="29" t="n"/>
      <c r="AH3" s="29" t="n"/>
      <c r="AI3" s="29" t="n"/>
      <c r="AJ3" s="29" t="n"/>
      <c r="AK3" s="29" t="n"/>
      <c r="AL3" s="29" t="n"/>
      <c r="AN3" s="28" t="inlineStr">
        <is>
          <t>ROSTER  -  counts toward the cap and scores</t>
        </is>
      </c>
      <c r="AO3" s="29" t="n"/>
      <c r="AP3" s="29" t="n"/>
      <c r="AQ3" s="29" t="n"/>
      <c r="AR3" s="29" t="n"/>
      <c r="AS3" s="29" t="n"/>
      <c r="AT3" s="29" t="n"/>
      <c r="AU3" s="29" t="n"/>
      <c r="AV3" s="29" t="n"/>
    </row>
    <row r="4">
      <c r="A4">
        <f>IFERROR(IF(INDEX(Rosters!$B$2:$B$516,$S4)="","",INDEX(Rosters!$B$2:$B$516,$S4)),"")</f>
        <v/>
      </c>
      <c r="B4">
        <f>IFERROR(IF(INDEX(Rosters!$C$2:$C$516,$S4)="","",INDEX(Rosters!$C$2:$C$516,$S4)),"")</f>
        <v/>
      </c>
      <c r="C4">
        <f>IFERROR(IF(INDEX(Rosters!$D$2:$D$516,$S4)="","",INDEX(Rosters!$D$2:$D$516,$S4)),"")</f>
        <v/>
      </c>
      <c r="D4">
        <f>IFERROR(IF(INDEX(Rosters!$E$2:$E$516,$S4)="","",INDEX(Rosters!$E$2:$E$516,$S4)),"")</f>
        <v/>
      </c>
      <c r="E4">
        <f>IFERROR(IF(INDEX(Rosters!$F$2:$F$516,$S4)="","",INDEX(Rosters!$F$2:$F$516,$S4)),"")</f>
        <v/>
      </c>
      <c r="F4">
        <f>IFERROR(IF(INDEX(Rosters!$G$2:$G$516,$S4)="","",INDEX(Rosters!$G$2:$G$516,$S4)),"")</f>
        <v/>
      </c>
      <c r="G4">
        <f>IFERROR(IF(INDEX(Rosters!$H$2:$H$516,$S4)="","",INDEX(Rosters!$H$2:$H$516,$S4)),"")</f>
        <v/>
      </c>
      <c r="H4" s="30">
        <f>IFERROR(IF(INDEX(Rosters!$I$2:$I$516,$S4)="","",INDEX(Rosters!$I$2:$I$516,$S4)),"")</f>
        <v/>
      </c>
      <c r="I4" s="31">
        <f>IFERROR(IF(INDEX(Rosters!$J$2:$J$516,$S4)="","",INDEX(Rosters!$J$2:$J$516,$S4)),"")</f>
        <v/>
      </c>
      <c r="J4" s="31">
        <f>IFERROR(IF(INDEX(Rosters!$S$2:$S$516,$S4)="","",INDEX(Rosters!$S$2:$S$516,$S4)),"")</f>
        <v/>
      </c>
      <c r="K4" s="31">
        <f>IFERROR(IF(INDEX(Rosters!$K$2:$K$516,$S4)="","",INDEX(Rosters!$K$2:$K$516,$S4)),"")</f>
        <v/>
      </c>
      <c r="L4" s="32">
        <f>IFERROR(IF(INDEX(Rosters!$T$2:$T$516,$S4)="","",INDEX(Rosters!$T$2:$T$516,$S4)),"")</f>
        <v/>
      </c>
      <c r="M4" s="31">
        <f>IFERROR(IF(INDEX(Rosters!$L$2:$L$516,$S4)="","",INDEX(Rosters!$L$2:$L$516,$S4)),"")</f>
        <v/>
      </c>
      <c r="N4" s="31">
        <f>IFERROR(IF(INDEX(Rosters!$Q$2:$Q$516,$S4)="","",INDEX(Rosters!$Q$2:$Q$516,$S4)),"")</f>
        <v/>
      </c>
      <c r="O4" s="31">
        <f>IFERROR(IF(INDEX(Rosters!$R$2:$R$516,$S4)="","",INDEX(Rosters!$R$2:$R$516,$S4)),"")</f>
        <v/>
      </c>
      <c r="P4" s="31">
        <f>IFERROR(IF(INDEX(Rosters!$N$2:$N$516,$S4)="","",INDEX(Rosters!$N$2:$N$516,$S4)),"")</f>
        <v/>
      </c>
      <c r="Q4" s="31">
        <f>IFERROR(IF(INDEX(Rosters!$O$2:$O$516,$S4)="","",INDEX(Rosters!$O$2:$O$516,$S4)),"")</f>
        <v/>
      </c>
      <c r="R4">
        <f>IFERROR(IF(INDEX(Rosters!$P$2:$P$516,$S4)="","",INDEX(Rosters!$P$2:$P$516,$S4)),"")</f>
        <v/>
      </c>
      <c r="S4">
        <f>IFERROR(MATCH('League Settings'!$B$2&amp;"|ACTIVE|"&amp;1,Rosters!$AD$2:$AD$516,0),"")</f>
        <v/>
      </c>
      <c r="T4" s="33" t="inlineStr">
        <is>
          <t>Zach Werenski (CBJ D)</t>
        </is>
      </c>
      <c r="U4">
        <f>IFERROR(IF(INDEX('Player Pool'!$D$2:$D$8725,MATCH($T4,'Player Pool'!$Z$2:$Z$8725,0))="","",INDEX('Player Pool'!$D$2:$D$8725,MATCH($T4,'Player Pool'!$Z$2:$Z$8725,0))),"")</f>
        <v/>
      </c>
      <c r="V4">
        <f>IFERROR(IF(INDEX('Player Pool'!$E$2:$E$8725,MATCH($T4,'Player Pool'!$Z$2:$Z$8725,0))="","",INDEX('Player Pool'!$E$2:$E$8725,MATCH($T4,'Player Pool'!$Z$2:$Z$8725,0))),"")</f>
        <v/>
      </c>
      <c r="W4" s="30">
        <f>IFERROR(IF($T4="","",IF(ISNUMBER(IFERROR(INDEX(Rosters!$I$2:$I$516,MATCH(INDEX('Player Pool'!$V$2:$V$8725,MATCH($T4,'Player Pool'!$Z$2:$Z$8725,0)),Rosters!$W$2:$W$516,0)),"")),IFERROR(INDEX(Rosters!$I$2:$I$516,MATCH(INDEX('Player Pool'!$V$2:$V$8725,MATCH($T4,'Player Pool'!$Z$2:$Z$8725,0)),Rosters!$W$2:$W$516,0)),""),INDEX('Player Pool'!$H$2:$H$8725,MATCH($T4,'Player Pool'!$Z$2:$Z$8725,0)))),"")</f>
        <v/>
      </c>
      <c r="X4" s="31">
        <f>IFERROR(IF(INDEX('Player Pool'!$I$2:$I$8725,MATCH($T4,'Player Pool'!$Z$2:$Z$8725,0))="","",INDEX('Player Pool'!$I$2:$I$8725,MATCH($T4,'Player Pool'!$Z$2:$Z$8725,0))),"")</f>
        <v/>
      </c>
      <c r="Y4" s="31">
        <f>IFERROR(IF(INDEX('Player Pool'!$P$2:$P$8725,MATCH($T4,'Player Pool'!$Z$2:$Z$8725,0))="","",INDEX('Player Pool'!$P$2:$P$8725,MATCH($T4,'Player Pool'!$Z$2:$Z$8725,0))),"")</f>
        <v/>
      </c>
      <c r="Z4" s="31">
        <f>IFERROR(IF(INDEX('Player Pool'!$R$2:$R$8725,MATCH($T4,'Player Pool'!$Z$2:$Z$8725,0))="","",INDEX('Player Pool'!$R$2:$R$8725,MATCH($T4,'Player Pool'!$Z$2:$Z$8725,0))),"")</f>
        <v/>
      </c>
      <c r="AA4" s="31">
        <f>IFERROR(IF(INDEX('Player Pool'!$U$2:$U$8725,MATCH($T4,'Player Pool'!$Z$2:$Z$8725,0))="","",INDEX('Player Pool'!$U$2:$U$8725,MATCH($T4,'Player Pool'!$Z$2:$Z$8725,0))),"")</f>
        <v/>
      </c>
      <c r="AB4" s="34">
        <f>IFERROR(IF($T4="","",IF(INDEX('Player Pool'!$G$2:$G$8725,MATCH($T4,'Player Pool'!$Z$2:$Z$8725,0))="FA","FA",IF(INDEX('Player Pool'!$G$2:$G$8725,MATCH($T4,'Player Pool'!$Z$2:$Z$8725,0))='League Settings'!$B$2,"MINE","TAKEN"))),"")</f>
        <v/>
      </c>
      <c r="AD4" s="33" t="inlineStr">
        <is>
          <t>Zach Werenski (CBJ D)</t>
        </is>
      </c>
      <c r="AE4">
        <f>IFERROR(IF(INDEX('Player Pool'!$D$2:$D$8725,MATCH($AD4,'Player Pool'!$Z$2:$Z$8725,0))="","",INDEX('Player Pool'!$D$2:$D$8725,MATCH($AD4,'Player Pool'!$Z$2:$Z$8725,0))),"")</f>
        <v/>
      </c>
      <c r="AF4">
        <f>IFERROR(IF(INDEX('Player Pool'!$E$2:$E$8725,MATCH($AD4,'Player Pool'!$Z$2:$Z$8725,0))="","",INDEX('Player Pool'!$E$2:$E$8725,MATCH($AD4,'Player Pool'!$Z$2:$Z$8725,0))),"")</f>
        <v/>
      </c>
      <c r="AG4" s="30">
        <f>IFERROR(IF($AD4="","",IF(ISNUMBER(IFERROR(INDEX(Rosters!$I$2:$I$516,MATCH(INDEX('Player Pool'!$V$2:$V$8725,MATCH($AD4,'Player Pool'!$Z$2:$Z$8725,0)),Rosters!$W$2:$W$516,0)),"")),IFERROR(INDEX(Rosters!$I$2:$I$516,MATCH(INDEX('Player Pool'!$V$2:$V$8725,MATCH($AD4,'Player Pool'!$Z$2:$Z$8725,0)),Rosters!$W$2:$W$516,0)),""),INDEX('Player Pool'!$H$2:$H$8725,MATCH($AD4,'Player Pool'!$Z$2:$Z$8725,0)))),"")</f>
        <v/>
      </c>
      <c r="AH4" s="31">
        <f>IFERROR(IF(INDEX('Player Pool'!$I$2:$I$8725,MATCH($AD4,'Player Pool'!$Z$2:$Z$8725,0))="","",INDEX('Player Pool'!$I$2:$I$8725,MATCH($AD4,'Player Pool'!$Z$2:$Z$8725,0))),"")</f>
        <v/>
      </c>
      <c r="AI4" s="31">
        <f>IFERROR(IF(INDEX('Player Pool'!$P$2:$P$8725,MATCH($AD4,'Player Pool'!$Z$2:$Z$8725,0))="","",INDEX('Player Pool'!$P$2:$P$8725,MATCH($AD4,'Player Pool'!$Z$2:$Z$8725,0))),"")</f>
        <v/>
      </c>
      <c r="AJ4" s="31">
        <f>IFERROR(IF(INDEX('Player Pool'!$R$2:$R$8725,MATCH($AD4,'Player Pool'!$Z$2:$Z$8725,0))="","",INDEX('Player Pool'!$R$2:$R$8725,MATCH($AD4,'Player Pool'!$Z$2:$Z$8725,0))),"")</f>
        <v/>
      </c>
      <c r="AK4" s="31">
        <f>IFERROR(IF(INDEX('Player Pool'!$U$2:$U$8725,MATCH($AD4,'Player Pool'!$Z$2:$Z$8725,0))="","",INDEX('Player Pool'!$U$2:$U$8725,MATCH($AD4,'Player Pool'!$Z$2:$Z$8725,0))),"")</f>
        <v/>
      </c>
      <c r="AL4" s="34">
        <f>IFERROR(IF($AD4="","",IF(INDEX('Player Pool'!$G$2:$G$8725,MATCH($AD4,'Player Pool'!$Z$2:$Z$8725,0))="FA","FA",IF(INDEX('Player Pool'!$G$2:$G$8725,MATCH($AD4,'Player Pool'!$Z$2:$Z$8725,0))='League Settings'!$B$2,"MINE","TAKEN"))),"")</f>
        <v/>
      </c>
      <c r="AN4" s="33" t="inlineStr">
        <is>
          <t>Zach Werenski (CBJ D)</t>
        </is>
      </c>
      <c r="AO4">
        <f>IFERROR(IF(INDEX('Player Pool'!$D$2:$D$8725,MATCH($AN4,'Player Pool'!$Z$2:$Z$8725,0))="","",INDEX('Player Pool'!$D$2:$D$8725,MATCH($AN4,'Player Pool'!$Z$2:$Z$8725,0))),"")</f>
        <v/>
      </c>
      <c r="AP4">
        <f>IFERROR(IF(INDEX('Player Pool'!$E$2:$E$8725,MATCH($AN4,'Player Pool'!$Z$2:$Z$8725,0))="","",INDEX('Player Pool'!$E$2:$E$8725,MATCH($AN4,'Player Pool'!$Z$2:$Z$8725,0))),"")</f>
        <v/>
      </c>
      <c r="AQ4" s="30">
        <f>IFERROR(IF($AN4="","",IF(ISNUMBER(IFERROR(INDEX(Rosters!$I$2:$I$516,MATCH(INDEX('Player Pool'!$V$2:$V$8725,MATCH($AN4,'Player Pool'!$Z$2:$Z$8725,0)),Rosters!$W$2:$W$516,0)),"")),IFERROR(INDEX(Rosters!$I$2:$I$516,MATCH(INDEX('Player Pool'!$V$2:$V$8725,MATCH($AN4,'Player Pool'!$Z$2:$Z$8725,0)),Rosters!$W$2:$W$516,0)),""),INDEX('Player Pool'!$H$2:$H$8725,MATCH($AN4,'Player Pool'!$Z$2:$Z$8725,0)))),"")</f>
        <v/>
      </c>
      <c r="AR4" s="31">
        <f>IFERROR(IF(INDEX('Player Pool'!$I$2:$I$8725,MATCH($AN4,'Player Pool'!$Z$2:$Z$8725,0))="","",INDEX('Player Pool'!$I$2:$I$8725,MATCH($AN4,'Player Pool'!$Z$2:$Z$8725,0))),"")</f>
        <v/>
      </c>
      <c r="AS4" s="31">
        <f>IFERROR(IF(INDEX('Player Pool'!$P$2:$P$8725,MATCH($AN4,'Player Pool'!$Z$2:$Z$8725,0))="","",INDEX('Player Pool'!$P$2:$P$8725,MATCH($AN4,'Player Pool'!$Z$2:$Z$8725,0))),"")</f>
        <v/>
      </c>
      <c r="AT4" s="31">
        <f>IFERROR(IF(INDEX('Player Pool'!$R$2:$R$8725,MATCH($AN4,'Player Pool'!$Z$2:$Z$8725,0))="","",INDEX('Player Pool'!$R$2:$R$8725,MATCH($AN4,'Player Pool'!$Z$2:$Z$8725,0))),"")</f>
        <v/>
      </c>
      <c r="AU4" s="31">
        <f>IFERROR(IF(INDEX('Player Pool'!$U$2:$U$8725,MATCH($AN4,'Player Pool'!$Z$2:$Z$8725,0))="","",INDEX('Player Pool'!$U$2:$U$8725,MATCH($AN4,'Player Pool'!$Z$2:$Z$8725,0))),"")</f>
        <v/>
      </c>
      <c r="AV4" s="34">
        <f>IFERROR(IF($AN4="","",IF(INDEX('Player Pool'!$G$2:$G$8725,MATCH($AN4,'Player Pool'!$Z$2:$Z$8725,0))="FA","FA",IF(INDEX('Player Pool'!$G$2:$G$8725,MATCH($AN4,'Player Pool'!$Z$2:$Z$8725,0))='League Settings'!$B$2,"MINE","TAKEN"))),"")</f>
        <v/>
      </c>
    </row>
    <row r="5">
      <c r="A5">
        <f>IFERROR(IF(INDEX(Rosters!$B$2:$B$516,$S5)="","",INDEX(Rosters!$B$2:$B$516,$S5)),"")</f>
        <v/>
      </c>
      <c r="B5">
        <f>IFERROR(IF(INDEX(Rosters!$C$2:$C$516,$S5)="","",INDEX(Rosters!$C$2:$C$516,$S5)),"")</f>
        <v/>
      </c>
      <c r="C5">
        <f>IFERROR(IF(INDEX(Rosters!$D$2:$D$516,$S5)="","",INDEX(Rosters!$D$2:$D$516,$S5)),"")</f>
        <v/>
      </c>
      <c r="D5">
        <f>IFERROR(IF(INDEX(Rosters!$E$2:$E$516,$S5)="","",INDEX(Rosters!$E$2:$E$516,$S5)),"")</f>
        <v/>
      </c>
      <c r="E5">
        <f>IFERROR(IF(INDEX(Rosters!$F$2:$F$516,$S5)="","",INDEX(Rosters!$F$2:$F$516,$S5)),"")</f>
        <v/>
      </c>
      <c r="F5">
        <f>IFERROR(IF(INDEX(Rosters!$G$2:$G$516,$S5)="","",INDEX(Rosters!$G$2:$G$516,$S5)),"")</f>
        <v/>
      </c>
      <c r="G5">
        <f>IFERROR(IF(INDEX(Rosters!$H$2:$H$516,$S5)="","",INDEX(Rosters!$H$2:$H$516,$S5)),"")</f>
        <v/>
      </c>
      <c r="H5" s="30">
        <f>IFERROR(IF(INDEX(Rosters!$I$2:$I$516,$S5)="","",INDEX(Rosters!$I$2:$I$516,$S5)),"")</f>
        <v/>
      </c>
      <c r="I5" s="31">
        <f>IFERROR(IF(INDEX(Rosters!$J$2:$J$516,$S5)="","",INDEX(Rosters!$J$2:$J$516,$S5)),"")</f>
        <v/>
      </c>
      <c r="J5" s="31">
        <f>IFERROR(IF(INDEX(Rosters!$S$2:$S$516,$S5)="","",INDEX(Rosters!$S$2:$S$516,$S5)),"")</f>
        <v/>
      </c>
      <c r="K5" s="31">
        <f>IFERROR(IF(INDEX(Rosters!$K$2:$K$516,$S5)="","",INDEX(Rosters!$K$2:$K$516,$S5)),"")</f>
        <v/>
      </c>
      <c r="L5" s="32">
        <f>IFERROR(IF(INDEX(Rosters!$T$2:$T$516,$S5)="","",INDEX(Rosters!$T$2:$T$516,$S5)),"")</f>
        <v/>
      </c>
      <c r="M5" s="31">
        <f>IFERROR(IF(INDEX(Rosters!$L$2:$L$516,$S5)="","",INDEX(Rosters!$L$2:$L$516,$S5)),"")</f>
        <v/>
      </c>
      <c r="N5" s="31">
        <f>IFERROR(IF(INDEX(Rosters!$Q$2:$Q$516,$S5)="","",INDEX(Rosters!$Q$2:$Q$516,$S5)),"")</f>
        <v/>
      </c>
      <c r="O5" s="31">
        <f>IFERROR(IF(INDEX(Rosters!$R$2:$R$516,$S5)="","",INDEX(Rosters!$R$2:$R$516,$S5)),"")</f>
        <v/>
      </c>
      <c r="P5" s="31">
        <f>IFERROR(IF(INDEX(Rosters!$N$2:$N$516,$S5)="","",INDEX(Rosters!$N$2:$N$516,$S5)),"")</f>
        <v/>
      </c>
      <c r="Q5" s="31">
        <f>IFERROR(IF(INDEX(Rosters!$O$2:$O$516,$S5)="","",INDEX(Rosters!$O$2:$O$516,$S5)),"")</f>
        <v/>
      </c>
      <c r="R5">
        <f>IFERROR(IF(INDEX(Rosters!$P$2:$P$516,$S5)="","",INDEX(Rosters!$P$2:$P$516,$S5)),"")</f>
        <v/>
      </c>
      <c r="S5">
        <f>IFERROR(MATCH('League Settings'!$B$2&amp;"|ACTIVE|"&amp;2,Rosters!$AD$2:$AD$516,0),"")</f>
        <v/>
      </c>
      <c r="T5" s="33" t="inlineStr">
        <is>
          <t>Matthew Tkachuk (FLA RW)</t>
        </is>
      </c>
      <c r="U5">
        <f>IFERROR(IF(INDEX('Player Pool'!$D$2:$D$8725,MATCH($T5,'Player Pool'!$Z$2:$Z$8725,0))="","",INDEX('Player Pool'!$D$2:$D$8725,MATCH($T5,'Player Pool'!$Z$2:$Z$8725,0))),"")</f>
        <v/>
      </c>
      <c r="V5">
        <f>IFERROR(IF(INDEX('Player Pool'!$E$2:$E$8725,MATCH($T5,'Player Pool'!$Z$2:$Z$8725,0))="","",INDEX('Player Pool'!$E$2:$E$8725,MATCH($T5,'Player Pool'!$Z$2:$Z$8725,0))),"")</f>
        <v/>
      </c>
      <c r="W5" s="30">
        <f>IFERROR(IF($T5="","",IF(ISNUMBER(IFERROR(INDEX(Rosters!$I$2:$I$516,MATCH(INDEX('Player Pool'!$V$2:$V$8725,MATCH($T5,'Player Pool'!$Z$2:$Z$8725,0)),Rosters!$W$2:$W$516,0)),"")),IFERROR(INDEX(Rosters!$I$2:$I$516,MATCH(INDEX('Player Pool'!$V$2:$V$8725,MATCH($T5,'Player Pool'!$Z$2:$Z$8725,0)),Rosters!$W$2:$W$516,0)),""),INDEX('Player Pool'!$H$2:$H$8725,MATCH($T5,'Player Pool'!$Z$2:$Z$8725,0)))),"")</f>
        <v/>
      </c>
      <c r="X5" s="31">
        <f>IFERROR(IF(INDEX('Player Pool'!$I$2:$I$8725,MATCH($T5,'Player Pool'!$Z$2:$Z$8725,0))="","",INDEX('Player Pool'!$I$2:$I$8725,MATCH($T5,'Player Pool'!$Z$2:$Z$8725,0))),"")</f>
        <v/>
      </c>
      <c r="Y5" s="31">
        <f>IFERROR(IF(INDEX('Player Pool'!$P$2:$P$8725,MATCH($T5,'Player Pool'!$Z$2:$Z$8725,0))="","",INDEX('Player Pool'!$P$2:$P$8725,MATCH($T5,'Player Pool'!$Z$2:$Z$8725,0))),"")</f>
        <v/>
      </c>
      <c r="Z5" s="31">
        <f>IFERROR(IF(INDEX('Player Pool'!$R$2:$R$8725,MATCH($T5,'Player Pool'!$Z$2:$Z$8725,0))="","",INDEX('Player Pool'!$R$2:$R$8725,MATCH($T5,'Player Pool'!$Z$2:$Z$8725,0))),"")</f>
        <v/>
      </c>
      <c r="AA5" s="31">
        <f>IFERROR(IF(INDEX('Player Pool'!$U$2:$U$8725,MATCH($T5,'Player Pool'!$Z$2:$Z$8725,0))="","",INDEX('Player Pool'!$U$2:$U$8725,MATCH($T5,'Player Pool'!$Z$2:$Z$8725,0))),"")</f>
        <v/>
      </c>
      <c r="AB5" s="34">
        <f>IFERROR(IF($T5="","",IF(INDEX('Player Pool'!$G$2:$G$8725,MATCH($T5,'Player Pool'!$Z$2:$Z$8725,0))="FA","FA",IF(INDEX('Player Pool'!$G$2:$G$8725,MATCH($T5,'Player Pool'!$Z$2:$Z$8725,0))='League Settings'!$B$2,"MINE","TAKEN"))),"")</f>
        <v/>
      </c>
      <c r="AD5" s="33" t="inlineStr">
        <is>
          <t>Matthew Tkachuk (FLA RW)</t>
        </is>
      </c>
      <c r="AE5">
        <f>IFERROR(IF(INDEX('Player Pool'!$D$2:$D$8725,MATCH($AD5,'Player Pool'!$Z$2:$Z$8725,0))="","",INDEX('Player Pool'!$D$2:$D$8725,MATCH($AD5,'Player Pool'!$Z$2:$Z$8725,0))),"")</f>
        <v/>
      </c>
      <c r="AF5">
        <f>IFERROR(IF(INDEX('Player Pool'!$E$2:$E$8725,MATCH($AD5,'Player Pool'!$Z$2:$Z$8725,0))="","",INDEX('Player Pool'!$E$2:$E$8725,MATCH($AD5,'Player Pool'!$Z$2:$Z$8725,0))),"")</f>
        <v/>
      </c>
      <c r="AG5" s="30">
        <f>IFERROR(IF($AD5="","",IF(ISNUMBER(IFERROR(INDEX(Rosters!$I$2:$I$516,MATCH(INDEX('Player Pool'!$V$2:$V$8725,MATCH($AD5,'Player Pool'!$Z$2:$Z$8725,0)),Rosters!$W$2:$W$516,0)),"")),IFERROR(INDEX(Rosters!$I$2:$I$516,MATCH(INDEX('Player Pool'!$V$2:$V$8725,MATCH($AD5,'Player Pool'!$Z$2:$Z$8725,0)),Rosters!$W$2:$W$516,0)),""),INDEX('Player Pool'!$H$2:$H$8725,MATCH($AD5,'Player Pool'!$Z$2:$Z$8725,0)))),"")</f>
        <v/>
      </c>
      <c r="AH5" s="31">
        <f>IFERROR(IF(INDEX('Player Pool'!$I$2:$I$8725,MATCH($AD5,'Player Pool'!$Z$2:$Z$8725,0))="","",INDEX('Player Pool'!$I$2:$I$8725,MATCH($AD5,'Player Pool'!$Z$2:$Z$8725,0))),"")</f>
        <v/>
      </c>
      <c r="AI5" s="31">
        <f>IFERROR(IF(INDEX('Player Pool'!$P$2:$P$8725,MATCH($AD5,'Player Pool'!$Z$2:$Z$8725,0))="","",INDEX('Player Pool'!$P$2:$P$8725,MATCH($AD5,'Player Pool'!$Z$2:$Z$8725,0))),"")</f>
        <v/>
      </c>
      <c r="AJ5" s="31">
        <f>IFERROR(IF(INDEX('Player Pool'!$R$2:$R$8725,MATCH($AD5,'Player Pool'!$Z$2:$Z$8725,0))="","",INDEX('Player Pool'!$R$2:$R$8725,MATCH($AD5,'Player Pool'!$Z$2:$Z$8725,0))),"")</f>
        <v/>
      </c>
      <c r="AK5" s="31">
        <f>IFERROR(IF(INDEX('Player Pool'!$U$2:$U$8725,MATCH($AD5,'Player Pool'!$Z$2:$Z$8725,0))="","",INDEX('Player Pool'!$U$2:$U$8725,MATCH($AD5,'Player Pool'!$Z$2:$Z$8725,0))),"")</f>
        <v/>
      </c>
      <c r="AL5" s="34">
        <f>IFERROR(IF($AD5="","",IF(INDEX('Player Pool'!$G$2:$G$8725,MATCH($AD5,'Player Pool'!$Z$2:$Z$8725,0))="FA","FA",IF(INDEX('Player Pool'!$G$2:$G$8725,MATCH($AD5,'Player Pool'!$Z$2:$Z$8725,0))='League Settings'!$B$2,"MINE","TAKEN"))),"")</f>
        <v/>
      </c>
      <c r="AN5" s="33" t="inlineStr">
        <is>
          <t>Matthew Tkachuk (FLA RW)</t>
        </is>
      </c>
      <c r="AO5">
        <f>IFERROR(IF(INDEX('Player Pool'!$D$2:$D$8725,MATCH($AN5,'Player Pool'!$Z$2:$Z$8725,0))="","",INDEX('Player Pool'!$D$2:$D$8725,MATCH($AN5,'Player Pool'!$Z$2:$Z$8725,0))),"")</f>
        <v/>
      </c>
      <c r="AP5">
        <f>IFERROR(IF(INDEX('Player Pool'!$E$2:$E$8725,MATCH($AN5,'Player Pool'!$Z$2:$Z$8725,0))="","",INDEX('Player Pool'!$E$2:$E$8725,MATCH($AN5,'Player Pool'!$Z$2:$Z$8725,0))),"")</f>
        <v/>
      </c>
      <c r="AQ5" s="30">
        <f>IFERROR(IF($AN5="","",IF(ISNUMBER(IFERROR(INDEX(Rosters!$I$2:$I$516,MATCH(INDEX('Player Pool'!$V$2:$V$8725,MATCH($AN5,'Player Pool'!$Z$2:$Z$8725,0)),Rosters!$W$2:$W$516,0)),"")),IFERROR(INDEX(Rosters!$I$2:$I$516,MATCH(INDEX('Player Pool'!$V$2:$V$8725,MATCH($AN5,'Player Pool'!$Z$2:$Z$8725,0)),Rosters!$W$2:$W$516,0)),""),INDEX('Player Pool'!$H$2:$H$8725,MATCH($AN5,'Player Pool'!$Z$2:$Z$8725,0)))),"")</f>
        <v/>
      </c>
      <c r="AR5" s="31">
        <f>IFERROR(IF(INDEX('Player Pool'!$I$2:$I$8725,MATCH($AN5,'Player Pool'!$Z$2:$Z$8725,0))="","",INDEX('Player Pool'!$I$2:$I$8725,MATCH($AN5,'Player Pool'!$Z$2:$Z$8725,0))),"")</f>
        <v/>
      </c>
      <c r="AS5" s="31">
        <f>IFERROR(IF(INDEX('Player Pool'!$P$2:$P$8725,MATCH($AN5,'Player Pool'!$Z$2:$Z$8725,0))="","",INDEX('Player Pool'!$P$2:$P$8725,MATCH($AN5,'Player Pool'!$Z$2:$Z$8725,0))),"")</f>
        <v/>
      </c>
      <c r="AT5" s="31">
        <f>IFERROR(IF(INDEX('Player Pool'!$R$2:$R$8725,MATCH($AN5,'Player Pool'!$Z$2:$Z$8725,0))="","",INDEX('Player Pool'!$R$2:$R$8725,MATCH($AN5,'Player Pool'!$Z$2:$Z$8725,0))),"")</f>
        <v/>
      </c>
      <c r="AU5" s="31">
        <f>IFERROR(IF(INDEX('Player Pool'!$U$2:$U$8725,MATCH($AN5,'Player Pool'!$Z$2:$Z$8725,0))="","",INDEX('Player Pool'!$U$2:$U$8725,MATCH($AN5,'Player Pool'!$Z$2:$Z$8725,0))),"")</f>
        <v/>
      </c>
      <c r="AV5" s="34">
        <f>IFERROR(IF($AN5="","",IF(INDEX('Player Pool'!$G$2:$G$8725,MATCH($AN5,'Player Pool'!$Z$2:$Z$8725,0))="FA","FA",IF(INDEX('Player Pool'!$G$2:$G$8725,MATCH($AN5,'Player Pool'!$Z$2:$Z$8725,0))='League Settings'!$B$2,"MINE","TAKEN"))),"")</f>
        <v/>
      </c>
    </row>
    <row r="6">
      <c r="A6">
        <f>IFERROR(IF(INDEX(Rosters!$B$2:$B$516,$S6)="","",INDEX(Rosters!$B$2:$B$516,$S6)),"")</f>
        <v/>
      </c>
      <c r="B6">
        <f>IFERROR(IF(INDEX(Rosters!$C$2:$C$516,$S6)="","",INDEX(Rosters!$C$2:$C$516,$S6)),"")</f>
        <v/>
      </c>
      <c r="C6">
        <f>IFERROR(IF(INDEX(Rosters!$D$2:$D$516,$S6)="","",INDEX(Rosters!$D$2:$D$516,$S6)),"")</f>
        <v/>
      </c>
      <c r="D6">
        <f>IFERROR(IF(INDEX(Rosters!$E$2:$E$516,$S6)="","",INDEX(Rosters!$E$2:$E$516,$S6)),"")</f>
        <v/>
      </c>
      <c r="E6">
        <f>IFERROR(IF(INDEX(Rosters!$F$2:$F$516,$S6)="","",INDEX(Rosters!$F$2:$F$516,$S6)),"")</f>
        <v/>
      </c>
      <c r="F6">
        <f>IFERROR(IF(INDEX(Rosters!$G$2:$G$516,$S6)="","",INDEX(Rosters!$G$2:$G$516,$S6)),"")</f>
        <v/>
      </c>
      <c r="G6">
        <f>IFERROR(IF(INDEX(Rosters!$H$2:$H$516,$S6)="","",INDEX(Rosters!$H$2:$H$516,$S6)),"")</f>
        <v/>
      </c>
      <c r="H6" s="30">
        <f>IFERROR(IF(INDEX(Rosters!$I$2:$I$516,$S6)="","",INDEX(Rosters!$I$2:$I$516,$S6)),"")</f>
        <v/>
      </c>
      <c r="I6" s="31">
        <f>IFERROR(IF(INDEX(Rosters!$J$2:$J$516,$S6)="","",INDEX(Rosters!$J$2:$J$516,$S6)),"")</f>
        <v/>
      </c>
      <c r="J6" s="31">
        <f>IFERROR(IF(INDEX(Rosters!$S$2:$S$516,$S6)="","",INDEX(Rosters!$S$2:$S$516,$S6)),"")</f>
        <v/>
      </c>
      <c r="K6" s="31">
        <f>IFERROR(IF(INDEX(Rosters!$K$2:$K$516,$S6)="","",INDEX(Rosters!$K$2:$K$516,$S6)),"")</f>
        <v/>
      </c>
      <c r="L6" s="32">
        <f>IFERROR(IF(INDEX(Rosters!$T$2:$T$516,$S6)="","",INDEX(Rosters!$T$2:$T$516,$S6)),"")</f>
        <v/>
      </c>
      <c r="M6" s="31">
        <f>IFERROR(IF(INDEX(Rosters!$L$2:$L$516,$S6)="","",INDEX(Rosters!$L$2:$L$516,$S6)),"")</f>
        <v/>
      </c>
      <c r="N6" s="31">
        <f>IFERROR(IF(INDEX(Rosters!$Q$2:$Q$516,$S6)="","",INDEX(Rosters!$Q$2:$Q$516,$S6)),"")</f>
        <v/>
      </c>
      <c r="O6" s="31">
        <f>IFERROR(IF(INDEX(Rosters!$R$2:$R$516,$S6)="","",INDEX(Rosters!$R$2:$R$516,$S6)),"")</f>
        <v/>
      </c>
      <c r="P6" s="31">
        <f>IFERROR(IF(INDEX(Rosters!$N$2:$N$516,$S6)="","",INDEX(Rosters!$N$2:$N$516,$S6)),"")</f>
        <v/>
      </c>
      <c r="Q6" s="31">
        <f>IFERROR(IF(INDEX(Rosters!$O$2:$O$516,$S6)="","",INDEX(Rosters!$O$2:$O$516,$S6)),"")</f>
        <v/>
      </c>
      <c r="R6">
        <f>IFERROR(IF(INDEX(Rosters!$P$2:$P$516,$S6)="","",INDEX(Rosters!$P$2:$P$516,$S6)),"")</f>
        <v/>
      </c>
      <c r="S6">
        <f>IFERROR(MATCH('League Settings'!$B$2&amp;"|ACTIVE|"&amp;3,Rosters!$AD$2:$AD$516,0),"")</f>
        <v/>
      </c>
      <c r="T6" s="33" t="inlineStr">
        <is>
          <t>Tom Wilson (WSH RW)</t>
        </is>
      </c>
      <c r="U6">
        <f>IFERROR(IF(INDEX('Player Pool'!$D$2:$D$8725,MATCH($T6,'Player Pool'!$Z$2:$Z$8725,0))="","",INDEX('Player Pool'!$D$2:$D$8725,MATCH($T6,'Player Pool'!$Z$2:$Z$8725,0))),"")</f>
        <v/>
      </c>
      <c r="V6">
        <f>IFERROR(IF(INDEX('Player Pool'!$E$2:$E$8725,MATCH($T6,'Player Pool'!$Z$2:$Z$8725,0))="","",INDEX('Player Pool'!$E$2:$E$8725,MATCH($T6,'Player Pool'!$Z$2:$Z$8725,0))),"")</f>
        <v/>
      </c>
      <c r="W6" s="30">
        <f>IFERROR(IF($T6="","",IF(ISNUMBER(IFERROR(INDEX(Rosters!$I$2:$I$516,MATCH(INDEX('Player Pool'!$V$2:$V$8725,MATCH($T6,'Player Pool'!$Z$2:$Z$8725,0)),Rosters!$W$2:$W$516,0)),"")),IFERROR(INDEX(Rosters!$I$2:$I$516,MATCH(INDEX('Player Pool'!$V$2:$V$8725,MATCH($T6,'Player Pool'!$Z$2:$Z$8725,0)),Rosters!$W$2:$W$516,0)),""),INDEX('Player Pool'!$H$2:$H$8725,MATCH($T6,'Player Pool'!$Z$2:$Z$8725,0)))),"")</f>
        <v/>
      </c>
      <c r="X6" s="31">
        <f>IFERROR(IF(INDEX('Player Pool'!$I$2:$I$8725,MATCH($T6,'Player Pool'!$Z$2:$Z$8725,0))="","",INDEX('Player Pool'!$I$2:$I$8725,MATCH($T6,'Player Pool'!$Z$2:$Z$8725,0))),"")</f>
        <v/>
      </c>
      <c r="Y6" s="31">
        <f>IFERROR(IF(INDEX('Player Pool'!$P$2:$P$8725,MATCH($T6,'Player Pool'!$Z$2:$Z$8725,0))="","",INDEX('Player Pool'!$P$2:$P$8725,MATCH($T6,'Player Pool'!$Z$2:$Z$8725,0))),"")</f>
        <v/>
      </c>
      <c r="Z6" s="31">
        <f>IFERROR(IF(INDEX('Player Pool'!$R$2:$R$8725,MATCH($T6,'Player Pool'!$Z$2:$Z$8725,0))="","",INDEX('Player Pool'!$R$2:$R$8725,MATCH($T6,'Player Pool'!$Z$2:$Z$8725,0))),"")</f>
        <v/>
      </c>
      <c r="AA6" s="31">
        <f>IFERROR(IF(INDEX('Player Pool'!$U$2:$U$8725,MATCH($T6,'Player Pool'!$Z$2:$Z$8725,0))="","",INDEX('Player Pool'!$U$2:$U$8725,MATCH($T6,'Player Pool'!$Z$2:$Z$8725,0))),"")</f>
        <v/>
      </c>
      <c r="AB6" s="34">
        <f>IFERROR(IF($T6="","",IF(INDEX('Player Pool'!$G$2:$G$8725,MATCH($T6,'Player Pool'!$Z$2:$Z$8725,0))="FA","FA",IF(INDEX('Player Pool'!$G$2:$G$8725,MATCH($T6,'Player Pool'!$Z$2:$Z$8725,0))='League Settings'!$B$2,"MINE","TAKEN"))),"")</f>
        <v/>
      </c>
      <c r="AD6" s="33" t="inlineStr">
        <is>
          <t>Tom Wilson (WSH RW)</t>
        </is>
      </c>
      <c r="AE6">
        <f>IFERROR(IF(INDEX('Player Pool'!$D$2:$D$8725,MATCH($AD6,'Player Pool'!$Z$2:$Z$8725,0))="","",INDEX('Player Pool'!$D$2:$D$8725,MATCH($AD6,'Player Pool'!$Z$2:$Z$8725,0))),"")</f>
        <v/>
      </c>
      <c r="AF6">
        <f>IFERROR(IF(INDEX('Player Pool'!$E$2:$E$8725,MATCH($AD6,'Player Pool'!$Z$2:$Z$8725,0))="","",INDEX('Player Pool'!$E$2:$E$8725,MATCH($AD6,'Player Pool'!$Z$2:$Z$8725,0))),"")</f>
        <v/>
      </c>
      <c r="AG6" s="30">
        <f>IFERROR(IF($AD6="","",IF(ISNUMBER(IFERROR(INDEX(Rosters!$I$2:$I$516,MATCH(INDEX('Player Pool'!$V$2:$V$8725,MATCH($AD6,'Player Pool'!$Z$2:$Z$8725,0)),Rosters!$W$2:$W$516,0)),"")),IFERROR(INDEX(Rosters!$I$2:$I$516,MATCH(INDEX('Player Pool'!$V$2:$V$8725,MATCH($AD6,'Player Pool'!$Z$2:$Z$8725,0)),Rosters!$W$2:$W$516,0)),""),INDEX('Player Pool'!$H$2:$H$8725,MATCH($AD6,'Player Pool'!$Z$2:$Z$8725,0)))),"")</f>
        <v/>
      </c>
      <c r="AH6" s="31">
        <f>IFERROR(IF(INDEX('Player Pool'!$I$2:$I$8725,MATCH($AD6,'Player Pool'!$Z$2:$Z$8725,0))="","",INDEX('Player Pool'!$I$2:$I$8725,MATCH($AD6,'Player Pool'!$Z$2:$Z$8725,0))),"")</f>
        <v/>
      </c>
      <c r="AI6" s="31">
        <f>IFERROR(IF(INDEX('Player Pool'!$P$2:$P$8725,MATCH($AD6,'Player Pool'!$Z$2:$Z$8725,0))="","",INDEX('Player Pool'!$P$2:$P$8725,MATCH($AD6,'Player Pool'!$Z$2:$Z$8725,0))),"")</f>
        <v/>
      </c>
      <c r="AJ6" s="31">
        <f>IFERROR(IF(INDEX('Player Pool'!$R$2:$R$8725,MATCH($AD6,'Player Pool'!$Z$2:$Z$8725,0))="","",INDEX('Player Pool'!$R$2:$R$8725,MATCH($AD6,'Player Pool'!$Z$2:$Z$8725,0))),"")</f>
        <v/>
      </c>
      <c r="AK6" s="31">
        <f>IFERROR(IF(INDEX('Player Pool'!$U$2:$U$8725,MATCH($AD6,'Player Pool'!$Z$2:$Z$8725,0))="","",INDEX('Player Pool'!$U$2:$U$8725,MATCH($AD6,'Player Pool'!$Z$2:$Z$8725,0))),"")</f>
        <v/>
      </c>
      <c r="AL6" s="34">
        <f>IFERROR(IF($AD6="","",IF(INDEX('Player Pool'!$G$2:$G$8725,MATCH($AD6,'Player Pool'!$Z$2:$Z$8725,0))="FA","FA",IF(INDEX('Player Pool'!$G$2:$G$8725,MATCH($AD6,'Player Pool'!$Z$2:$Z$8725,0))='League Settings'!$B$2,"MINE","TAKEN"))),"")</f>
        <v/>
      </c>
      <c r="AN6" s="33" t="inlineStr">
        <is>
          <t>Tom Wilson (WSH RW)</t>
        </is>
      </c>
      <c r="AO6">
        <f>IFERROR(IF(INDEX('Player Pool'!$D$2:$D$8725,MATCH($AN6,'Player Pool'!$Z$2:$Z$8725,0))="","",INDEX('Player Pool'!$D$2:$D$8725,MATCH($AN6,'Player Pool'!$Z$2:$Z$8725,0))),"")</f>
        <v/>
      </c>
      <c r="AP6">
        <f>IFERROR(IF(INDEX('Player Pool'!$E$2:$E$8725,MATCH($AN6,'Player Pool'!$Z$2:$Z$8725,0))="","",INDEX('Player Pool'!$E$2:$E$8725,MATCH($AN6,'Player Pool'!$Z$2:$Z$8725,0))),"")</f>
        <v/>
      </c>
      <c r="AQ6" s="30">
        <f>IFERROR(IF($AN6="","",IF(ISNUMBER(IFERROR(INDEX(Rosters!$I$2:$I$516,MATCH(INDEX('Player Pool'!$V$2:$V$8725,MATCH($AN6,'Player Pool'!$Z$2:$Z$8725,0)),Rosters!$W$2:$W$516,0)),"")),IFERROR(INDEX(Rosters!$I$2:$I$516,MATCH(INDEX('Player Pool'!$V$2:$V$8725,MATCH($AN6,'Player Pool'!$Z$2:$Z$8725,0)),Rosters!$W$2:$W$516,0)),""),INDEX('Player Pool'!$H$2:$H$8725,MATCH($AN6,'Player Pool'!$Z$2:$Z$8725,0)))),"")</f>
        <v/>
      </c>
      <c r="AR6" s="31">
        <f>IFERROR(IF(INDEX('Player Pool'!$I$2:$I$8725,MATCH($AN6,'Player Pool'!$Z$2:$Z$8725,0))="","",INDEX('Player Pool'!$I$2:$I$8725,MATCH($AN6,'Player Pool'!$Z$2:$Z$8725,0))),"")</f>
        <v/>
      </c>
      <c r="AS6" s="31">
        <f>IFERROR(IF(INDEX('Player Pool'!$P$2:$P$8725,MATCH($AN6,'Player Pool'!$Z$2:$Z$8725,0))="","",INDEX('Player Pool'!$P$2:$P$8725,MATCH($AN6,'Player Pool'!$Z$2:$Z$8725,0))),"")</f>
        <v/>
      </c>
      <c r="AT6" s="31">
        <f>IFERROR(IF(INDEX('Player Pool'!$R$2:$R$8725,MATCH($AN6,'Player Pool'!$Z$2:$Z$8725,0))="","",INDEX('Player Pool'!$R$2:$R$8725,MATCH($AN6,'Player Pool'!$Z$2:$Z$8725,0))),"")</f>
        <v/>
      </c>
      <c r="AU6" s="31">
        <f>IFERROR(IF(INDEX('Player Pool'!$U$2:$U$8725,MATCH($AN6,'Player Pool'!$Z$2:$Z$8725,0))="","",INDEX('Player Pool'!$U$2:$U$8725,MATCH($AN6,'Player Pool'!$Z$2:$Z$8725,0))),"")</f>
        <v/>
      </c>
      <c r="AV6" s="34">
        <f>IFERROR(IF($AN6="","",IF(INDEX('Player Pool'!$G$2:$G$8725,MATCH($AN6,'Player Pool'!$Z$2:$Z$8725,0))="FA","FA",IF(INDEX('Player Pool'!$G$2:$G$8725,MATCH($AN6,'Player Pool'!$Z$2:$Z$8725,0))='League Settings'!$B$2,"MINE","TAKEN"))),"")</f>
        <v/>
      </c>
    </row>
    <row r="7">
      <c r="A7">
        <f>IFERROR(IF(INDEX(Rosters!$B$2:$B$516,$S7)="","",INDEX(Rosters!$B$2:$B$516,$S7)),"")</f>
        <v/>
      </c>
      <c r="B7">
        <f>IFERROR(IF(INDEX(Rosters!$C$2:$C$516,$S7)="","",INDEX(Rosters!$C$2:$C$516,$S7)),"")</f>
        <v/>
      </c>
      <c r="C7">
        <f>IFERROR(IF(INDEX(Rosters!$D$2:$D$516,$S7)="","",INDEX(Rosters!$D$2:$D$516,$S7)),"")</f>
        <v/>
      </c>
      <c r="D7">
        <f>IFERROR(IF(INDEX(Rosters!$E$2:$E$516,$S7)="","",INDEX(Rosters!$E$2:$E$516,$S7)),"")</f>
        <v/>
      </c>
      <c r="E7">
        <f>IFERROR(IF(INDEX(Rosters!$F$2:$F$516,$S7)="","",INDEX(Rosters!$F$2:$F$516,$S7)),"")</f>
        <v/>
      </c>
      <c r="F7">
        <f>IFERROR(IF(INDEX(Rosters!$G$2:$G$516,$S7)="","",INDEX(Rosters!$G$2:$G$516,$S7)),"")</f>
        <v/>
      </c>
      <c r="G7">
        <f>IFERROR(IF(INDEX(Rosters!$H$2:$H$516,$S7)="","",INDEX(Rosters!$H$2:$H$516,$S7)),"")</f>
        <v/>
      </c>
      <c r="H7" s="30">
        <f>IFERROR(IF(INDEX(Rosters!$I$2:$I$516,$S7)="","",INDEX(Rosters!$I$2:$I$516,$S7)),"")</f>
        <v/>
      </c>
      <c r="I7" s="31">
        <f>IFERROR(IF(INDEX(Rosters!$J$2:$J$516,$S7)="","",INDEX(Rosters!$J$2:$J$516,$S7)),"")</f>
        <v/>
      </c>
      <c r="J7" s="31">
        <f>IFERROR(IF(INDEX(Rosters!$S$2:$S$516,$S7)="","",INDEX(Rosters!$S$2:$S$516,$S7)),"")</f>
        <v/>
      </c>
      <c r="K7" s="31">
        <f>IFERROR(IF(INDEX(Rosters!$K$2:$K$516,$S7)="","",INDEX(Rosters!$K$2:$K$516,$S7)),"")</f>
        <v/>
      </c>
      <c r="L7" s="32">
        <f>IFERROR(IF(INDEX(Rosters!$T$2:$T$516,$S7)="","",INDEX(Rosters!$T$2:$T$516,$S7)),"")</f>
        <v/>
      </c>
      <c r="M7" s="31">
        <f>IFERROR(IF(INDEX(Rosters!$L$2:$L$516,$S7)="","",INDEX(Rosters!$L$2:$L$516,$S7)),"")</f>
        <v/>
      </c>
      <c r="N7" s="31">
        <f>IFERROR(IF(INDEX(Rosters!$Q$2:$Q$516,$S7)="","",INDEX(Rosters!$Q$2:$Q$516,$S7)),"")</f>
        <v/>
      </c>
      <c r="O7" s="31">
        <f>IFERROR(IF(INDEX(Rosters!$R$2:$R$516,$S7)="","",INDEX(Rosters!$R$2:$R$516,$S7)),"")</f>
        <v/>
      </c>
      <c r="P7" s="31">
        <f>IFERROR(IF(INDEX(Rosters!$N$2:$N$516,$S7)="","",INDEX(Rosters!$N$2:$N$516,$S7)),"")</f>
        <v/>
      </c>
      <c r="Q7" s="31">
        <f>IFERROR(IF(INDEX(Rosters!$O$2:$O$516,$S7)="","",INDEX(Rosters!$O$2:$O$516,$S7)),"")</f>
        <v/>
      </c>
      <c r="R7">
        <f>IFERROR(IF(INDEX(Rosters!$P$2:$P$516,$S7)="","",INDEX(Rosters!$P$2:$P$516,$S7)),"")</f>
        <v/>
      </c>
      <c r="S7">
        <f>IFERROR(MATCH('League Settings'!$B$2&amp;"|ACTIVE|"&amp;4,Rosters!$AD$2:$AD$516,0),"")</f>
        <v/>
      </c>
      <c r="T7" s="33" t="inlineStr">
        <is>
          <t>Karel Vejmelka (UTA G)</t>
        </is>
      </c>
      <c r="U7">
        <f>IFERROR(IF(INDEX('Player Pool'!$D$2:$D$8725,MATCH($T7,'Player Pool'!$Z$2:$Z$8725,0))="","",INDEX('Player Pool'!$D$2:$D$8725,MATCH($T7,'Player Pool'!$Z$2:$Z$8725,0))),"")</f>
        <v/>
      </c>
      <c r="V7">
        <f>IFERROR(IF(INDEX('Player Pool'!$E$2:$E$8725,MATCH($T7,'Player Pool'!$Z$2:$Z$8725,0))="","",INDEX('Player Pool'!$E$2:$E$8725,MATCH($T7,'Player Pool'!$Z$2:$Z$8725,0))),"")</f>
        <v/>
      </c>
      <c r="W7" s="30">
        <f>IFERROR(IF($T7="","",IF(ISNUMBER(IFERROR(INDEX(Rosters!$I$2:$I$516,MATCH(INDEX('Player Pool'!$V$2:$V$8725,MATCH($T7,'Player Pool'!$Z$2:$Z$8725,0)),Rosters!$W$2:$W$516,0)),"")),IFERROR(INDEX(Rosters!$I$2:$I$516,MATCH(INDEX('Player Pool'!$V$2:$V$8725,MATCH($T7,'Player Pool'!$Z$2:$Z$8725,0)),Rosters!$W$2:$W$516,0)),""),INDEX('Player Pool'!$H$2:$H$8725,MATCH($T7,'Player Pool'!$Z$2:$Z$8725,0)))),"")</f>
        <v/>
      </c>
      <c r="X7" s="31">
        <f>IFERROR(IF(INDEX('Player Pool'!$I$2:$I$8725,MATCH($T7,'Player Pool'!$Z$2:$Z$8725,0))="","",INDEX('Player Pool'!$I$2:$I$8725,MATCH($T7,'Player Pool'!$Z$2:$Z$8725,0))),"")</f>
        <v/>
      </c>
      <c r="Y7" s="31">
        <f>IFERROR(IF(INDEX('Player Pool'!$P$2:$P$8725,MATCH($T7,'Player Pool'!$Z$2:$Z$8725,0))="","",INDEX('Player Pool'!$P$2:$P$8725,MATCH($T7,'Player Pool'!$Z$2:$Z$8725,0))),"")</f>
        <v/>
      </c>
      <c r="Z7" s="31">
        <f>IFERROR(IF(INDEX('Player Pool'!$R$2:$R$8725,MATCH($T7,'Player Pool'!$Z$2:$Z$8725,0))="","",INDEX('Player Pool'!$R$2:$R$8725,MATCH($T7,'Player Pool'!$Z$2:$Z$8725,0))),"")</f>
        <v/>
      </c>
      <c r="AA7" s="31">
        <f>IFERROR(IF(INDEX('Player Pool'!$U$2:$U$8725,MATCH($T7,'Player Pool'!$Z$2:$Z$8725,0))="","",INDEX('Player Pool'!$U$2:$U$8725,MATCH($T7,'Player Pool'!$Z$2:$Z$8725,0))),"")</f>
        <v/>
      </c>
      <c r="AB7" s="34">
        <f>IFERROR(IF($T7="","",IF(INDEX('Player Pool'!$G$2:$G$8725,MATCH($T7,'Player Pool'!$Z$2:$Z$8725,0))="FA","FA",IF(INDEX('Player Pool'!$G$2:$G$8725,MATCH($T7,'Player Pool'!$Z$2:$Z$8725,0))='League Settings'!$B$2,"MINE","TAKEN"))),"")</f>
        <v/>
      </c>
      <c r="AD7" s="33" t="inlineStr">
        <is>
          <t>Karel Vejmelka (UTA G)</t>
        </is>
      </c>
      <c r="AE7">
        <f>IFERROR(IF(INDEX('Player Pool'!$D$2:$D$8725,MATCH($AD7,'Player Pool'!$Z$2:$Z$8725,0))="","",INDEX('Player Pool'!$D$2:$D$8725,MATCH($AD7,'Player Pool'!$Z$2:$Z$8725,0))),"")</f>
        <v/>
      </c>
      <c r="AF7">
        <f>IFERROR(IF(INDEX('Player Pool'!$E$2:$E$8725,MATCH($AD7,'Player Pool'!$Z$2:$Z$8725,0))="","",INDEX('Player Pool'!$E$2:$E$8725,MATCH($AD7,'Player Pool'!$Z$2:$Z$8725,0))),"")</f>
        <v/>
      </c>
      <c r="AG7" s="30">
        <f>IFERROR(IF($AD7="","",IF(ISNUMBER(IFERROR(INDEX(Rosters!$I$2:$I$516,MATCH(INDEX('Player Pool'!$V$2:$V$8725,MATCH($AD7,'Player Pool'!$Z$2:$Z$8725,0)),Rosters!$W$2:$W$516,0)),"")),IFERROR(INDEX(Rosters!$I$2:$I$516,MATCH(INDEX('Player Pool'!$V$2:$V$8725,MATCH($AD7,'Player Pool'!$Z$2:$Z$8725,0)),Rosters!$W$2:$W$516,0)),""),INDEX('Player Pool'!$H$2:$H$8725,MATCH($AD7,'Player Pool'!$Z$2:$Z$8725,0)))),"")</f>
        <v/>
      </c>
      <c r="AH7" s="31">
        <f>IFERROR(IF(INDEX('Player Pool'!$I$2:$I$8725,MATCH($AD7,'Player Pool'!$Z$2:$Z$8725,0))="","",INDEX('Player Pool'!$I$2:$I$8725,MATCH($AD7,'Player Pool'!$Z$2:$Z$8725,0))),"")</f>
        <v/>
      </c>
      <c r="AI7" s="31">
        <f>IFERROR(IF(INDEX('Player Pool'!$P$2:$P$8725,MATCH($AD7,'Player Pool'!$Z$2:$Z$8725,0))="","",INDEX('Player Pool'!$P$2:$P$8725,MATCH($AD7,'Player Pool'!$Z$2:$Z$8725,0))),"")</f>
        <v/>
      </c>
      <c r="AJ7" s="31">
        <f>IFERROR(IF(INDEX('Player Pool'!$R$2:$R$8725,MATCH($AD7,'Player Pool'!$Z$2:$Z$8725,0))="","",INDEX('Player Pool'!$R$2:$R$8725,MATCH($AD7,'Player Pool'!$Z$2:$Z$8725,0))),"")</f>
        <v/>
      </c>
      <c r="AK7" s="31">
        <f>IFERROR(IF(INDEX('Player Pool'!$U$2:$U$8725,MATCH($AD7,'Player Pool'!$Z$2:$Z$8725,0))="","",INDEX('Player Pool'!$U$2:$U$8725,MATCH($AD7,'Player Pool'!$Z$2:$Z$8725,0))),"")</f>
        <v/>
      </c>
      <c r="AL7" s="34">
        <f>IFERROR(IF($AD7="","",IF(INDEX('Player Pool'!$G$2:$G$8725,MATCH($AD7,'Player Pool'!$Z$2:$Z$8725,0))="FA","FA",IF(INDEX('Player Pool'!$G$2:$G$8725,MATCH($AD7,'Player Pool'!$Z$2:$Z$8725,0))='League Settings'!$B$2,"MINE","TAKEN"))),"")</f>
        <v/>
      </c>
      <c r="AN7" s="33" t="inlineStr">
        <is>
          <t>Karel Vejmelka (UTA G)</t>
        </is>
      </c>
      <c r="AO7">
        <f>IFERROR(IF(INDEX('Player Pool'!$D$2:$D$8725,MATCH($AN7,'Player Pool'!$Z$2:$Z$8725,0))="","",INDEX('Player Pool'!$D$2:$D$8725,MATCH($AN7,'Player Pool'!$Z$2:$Z$8725,0))),"")</f>
        <v/>
      </c>
      <c r="AP7">
        <f>IFERROR(IF(INDEX('Player Pool'!$E$2:$E$8725,MATCH($AN7,'Player Pool'!$Z$2:$Z$8725,0))="","",INDEX('Player Pool'!$E$2:$E$8725,MATCH($AN7,'Player Pool'!$Z$2:$Z$8725,0))),"")</f>
        <v/>
      </c>
      <c r="AQ7" s="30">
        <f>IFERROR(IF($AN7="","",IF(ISNUMBER(IFERROR(INDEX(Rosters!$I$2:$I$516,MATCH(INDEX('Player Pool'!$V$2:$V$8725,MATCH($AN7,'Player Pool'!$Z$2:$Z$8725,0)),Rosters!$W$2:$W$516,0)),"")),IFERROR(INDEX(Rosters!$I$2:$I$516,MATCH(INDEX('Player Pool'!$V$2:$V$8725,MATCH($AN7,'Player Pool'!$Z$2:$Z$8725,0)),Rosters!$W$2:$W$516,0)),""),INDEX('Player Pool'!$H$2:$H$8725,MATCH($AN7,'Player Pool'!$Z$2:$Z$8725,0)))),"")</f>
        <v/>
      </c>
      <c r="AR7" s="31">
        <f>IFERROR(IF(INDEX('Player Pool'!$I$2:$I$8725,MATCH($AN7,'Player Pool'!$Z$2:$Z$8725,0))="","",INDEX('Player Pool'!$I$2:$I$8725,MATCH($AN7,'Player Pool'!$Z$2:$Z$8725,0))),"")</f>
        <v/>
      </c>
      <c r="AS7" s="31">
        <f>IFERROR(IF(INDEX('Player Pool'!$P$2:$P$8725,MATCH($AN7,'Player Pool'!$Z$2:$Z$8725,0))="","",INDEX('Player Pool'!$P$2:$P$8725,MATCH($AN7,'Player Pool'!$Z$2:$Z$8725,0))),"")</f>
        <v/>
      </c>
      <c r="AT7" s="31">
        <f>IFERROR(IF(INDEX('Player Pool'!$R$2:$R$8725,MATCH($AN7,'Player Pool'!$Z$2:$Z$8725,0))="","",INDEX('Player Pool'!$R$2:$R$8725,MATCH($AN7,'Player Pool'!$Z$2:$Z$8725,0))),"")</f>
        <v/>
      </c>
      <c r="AU7" s="31">
        <f>IFERROR(IF(INDEX('Player Pool'!$U$2:$U$8725,MATCH($AN7,'Player Pool'!$Z$2:$Z$8725,0))="","",INDEX('Player Pool'!$U$2:$U$8725,MATCH($AN7,'Player Pool'!$Z$2:$Z$8725,0))),"")</f>
        <v/>
      </c>
      <c r="AV7" s="34">
        <f>IFERROR(IF($AN7="","",IF(INDEX('Player Pool'!$G$2:$G$8725,MATCH($AN7,'Player Pool'!$Z$2:$Z$8725,0))="FA","FA",IF(INDEX('Player Pool'!$G$2:$G$8725,MATCH($AN7,'Player Pool'!$Z$2:$Z$8725,0))='League Settings'!$B$2,"MINE","TAKEN"))),"")</f>
        <v/>
      </c>
    </row>
    <row r="8">
      <c r="A8">
        <f>IFERROR(IF(INDEX(Rosters!$B$2:$B$516,$S8)="","",INDEX(Rosters!$B$2:$B$516,$S8)),"")</f>
        <v/>
      </c>
      <c r="B8">
        <f>IFERROR(IF(INDEX(Rosters!$C$2:$C$516,$S8)="","",INDEX(Rosters!$C$2:$C$516,$S8)),"")</f>
        <v/>
      </c>
      <c r="C8">
        <f>IFERROR(IF(INDEX(Rosters!$D$2:$D$516,$S8)="","",INDEX(Rosters!$D$2:$D$516,$S8)),"")</f>
        <v/>
      </c>
      <c r="D8">
        <f>IFERROR(IF(INDEX(Rosters!$E$2:$E$516,$S8)="","",INDEX(Rosters!$E$2:$E$516,$S8)),"")</f>
        <v/>
      </c>
      <c r="E8">
        <f>IFERROR(IF(INDEX(Rosters!$F$2:$F$516,$S8)="","",INDEX(Rosters!$F$2:$F$516,$S8)),"")</f>
        <v/>
      </c>
      <c r="F8">
        <f>IFERROR(IF(INDEX(Rosters!$G$2:$G$516,$S8)="","",INDEX(Rosters!$G$2:$G$516,$S8)),"")</f>
        <v/>
      </c>
      <c r="G8">
        <f>IFERROR(IF(INDEX(Rosters!$H$2:$H$516,$S8)="","",INDEX(Rosters!$H$2:$H$516,$S8)),"")</f>
        <v/>
      </c>
      <c r="H8" s="30">
        <f>IFERROR(IF(INDEX(Rosters!$I$2:$I$516,$S8)="","",INDEX(Rosters!$I$2:$I$516,$S8)),"")</f>
        <v/>
      </c>
      <c r="I8" s="31">
        <f>IFERROR(IF(INDEX(Rosters!$J$2:$J$516,$S8)="","",INDEX(Rosters!$J$2:$J$516,$S8)),"")</f>
        <v/>
      </c>
      <c r="J8" s="31">
        <f>IFERROR(IF(INDEX(Rosters!$S$2:$S$516,$S8)="","",INDEX(Rosters!$S$2:$S$516,$S8)),"")</f>
        <v/>
      </c>
      <c r="K8" s="31">
        <f>IFERROR(IF(INDEX(Rosters!$K$2:$K$516,$S8)="","",INDEX(Rosters!$K$2:$K$516,$S8)),"")</f>
        <v/>
      </c>
      <c r="L8" s="32">
        <f>IFERROR(IF(INDEX(Rosters!$T$2:$T$516,$S8)="","",INDEX(Rosters!$T$2:$T$516,$S8)),"")</f>
        <v/>
      </c>
      <c r="M8" s="31">
        <f>IFERROR(IF(INDEX(Rosters!$L$2:$L$516,$S8)="","",INDEX(Rosters!$L$2:$L$516,$S8)),"")</f>
        <v/>
      </c>
      <c r="N8" s="31">
        <f>IFERROR(IF(INDEX(Rosters!$Q$2:$Q$516,$S8)="","",INDEX(Rosters!$Q$2:$Q$516,$S8)),"")</f>
        <v/>
      </c>
      <c r="O8" s="31">
        <f>IFERROR(IF(INDEX(Rosters!$R$2:$R$516,$S8)="","",INDEX(Rosters!$R$2:$R$516,$S8)),"")</f>
        <v/>
      </c>
      <c r="P8" s="31">
        <f>IFERROR(IF(INDEX(Rosters!$N$2:$N$516,$S8)="","",INDEX(Rosters!$N$2:$N$516,$S8)),"")</f>
        <v/>
      </c>
      <c r="Q8" s="31">
        <f>IFERROR(IF(INDEX(Rosters!$O$2:$O$516,$S8)="","",INDEX(Rosters!$O$2:$O$516,$S8)),"")</f>
        <v/>
      </c>
      <c r="R8">
        <f>IFERROR(IF(INDEX(Rosters!$P$2:$P$516,$S8)="","",INDEX(Rosters!$P$2:$P$516,$S8)),"")</f>
        <v/>
      </c>
      <c r="S8">
        <f>IFERROR(MATCH('League Settings'!$B$2&amp;"|ACTIVE|"&amp;5,Rosters!$AD$2:$AD$516,0),"")</f>
        <v/>
      </c>
      <c r="T8" s="33" t="inlineStr">
        <is>
          <t>Sebastian Aho (CAR C)</t>
        </is>
      </c>
      <c r="U8">
        <f>IFERROR(IF(INDEX('Player Pool'!$D$2:$D$8725,MATCH($T8,'Player Pool'!$Z$2:$Z$8725,0))="","",INDEX('Player Pool'!$D$2:$D$8725,MATCH($T8,'Player Pool'!$Z$2:$Z$8725,0))),"")</f>
        <v/>
      </c>
      <c r="V8">
        <f>IFERROR(IF(INDEX('Player Pool'!$E$2:$E$8725,MATCH($T8,'Player Pool'!$Z$2:$Z$8725,0))="","",INDEX('Player Pool'!$E$2:$E$8725,MATCH($T8,'Player Pool'!$Z$2:$Z$8725,0))),"")</f>
        <v/>
      </c>
      <c r="W8" s="30">
        <f>IFERROR(IF($T8="","",IF(ISNUMBER(IFERROR(INDEX(Rosters!$I$2:$I$516,MATCH(INDEX('Player Pool'!$V$2:$V$8725,MATCH($T8,'Player Pool'!$Z$2:$Z$8725,0)),Rosters!$W$2:$W$516,0)),"")),IFERROR(INDEX(Rosters!$I$2:$I$516,MATCH(INDEX('Player Pool'!$V$2:$V$8725,MATCH($T8,'Player Pool'!$Z$2:$Z$8725,0)),Rosters!$W$2:$W$516,0)),""),INDEX('Player Pool'!$H$2:$H$8725,MATCH($T8,'Player Pool'!$Z$2:$Z$8725,0)))),"")</f>
        <v/>
      </c>
      <c r="X8" s="31">
        <f>IFERROR(IF(INDEX('Player Pool'!$I$2:$I$8725,MATCH($T8,'Player Pool'!$Z$2:$Z$8725,0))="","",INDEX('Player Pool'!$I$2:$I$8725,MATCH($T8,'Player Pool'!$Z$2:$Z$8725,0))),"")</f>
        <v/>
      </c>
      <c r="Y8" s="31">
        <f>IFERROR(IF(INDEX('Player Pool'!$P$2:$P$8725,MATCH($T8,'Player Pool'!$Z$2:$Z$8725,0))="","",INDEX('Player Pool'!$P$2:$P$8725,MATCH($T8,'Player Pool'!$Z$2:$Z$8725,0))),"")</f>
        <v/>
      </c>
      <c r="Z8" s="31">
        <f>IFERROR(IF(INDEX('Player Pool'!$R$2:$R$8725,MATCH($T8,'Player Pool'!$Z$2:$Z$8725,0))="","",INDEX('Player Pool'!$R$2:$R$8725,MATCH($T8,'Player Pool'!$Z$2:$Z$8725,0))),"")</f>
        <v/>
      </c>
      <c r="AA8" s="31">
        <f>IFERROR(IF(INDEX('Player Pool'!$U$2:$U$8725,MATCH($T8,'Player Pool'!$Z$2:$Z$8725,0))="","",INDEX('Player Pool'!$U$2:$U$8725,MATCH($T8,'Player Pool'!$Z$2:$Z$8725,0))),"")</f>
        <v/>
      </c>
      <c r="AB8" s="34">
        <f>IFERROR(IF($T8="","",IF(INDEX('Player Pool'!$G$2:$G$8725,MATCH($T8,'Player Pool'!$Z$2:$Z$8725,0))="FA","FA",IF(INDEX('Player Pool'!$G$2:$G$8725,MATCH($T8,'Player Pool'!$Z$2:$Z$8725,0))='League Settings'!$B$2,"MINE","TAKEN"))),"")</f>
        <v/>
      </c>
      <c r="AD8" s="33" t="inlineStr">
        <is>
          <t>Sebastian Aho (CAR C)</t>
        </is>
      </c>
      <c r="AE8">
        <f>IFERROR(IF(INDEX('Player Pool'!$D$2:$D$8725,MATCH($AD8,'Player Pool'!$Z$2:$Z$8725,0))="","",INDEX('Player Pool'!$D$2:$D$8725,MATCH($AD8,'Player Pool'!$Z$2:$Z$8725,0))),"")</f>
        <v/>
      </c>
      <c r="AF8">
        <f>IFERROR(IF(INDEX('Player Pool'!$E$2:$E$8725,MATCH($AD8,'Player Pool'!$Z$2:$Z$8725,0))="","",INDEX('Player Pool'!$E$2:$E$8725,MATCH($AD8,'Player Pool'!$Z$2:$Z$8725,0))),"")</f>
        <v/>
      </c>
      <c r="AG8" s="30">
        <f>IFERROR(IF($AD8="","",IF(ISNUMBER(IFERROR(INDEX(Rosters!$I$2:$I$516,MATCH(INDEX('Player Pool'!$V$2:$V$8725,MATCH($AD8,'Player Pool'!$Z$2:$Z$8725,0)),Rosters!$W$2:$W$516,0)),"")),IFERROR(INDEX(Rosters!$I$2:$I$516,MATCH(INDEX('Player Pool'!$V$2:$V$8725,MATCH($AD8,'Player Pool'!$Z$2:$Z$8725,0)),Rosters!$W$2:$W$516,0)),""),INDEX('Player Pool'!$H$2:$H$8725,MATCH($AD8,'Player Pool'!$Z$2:$Z$8725,0)))),"")</f>
        <v/>
      </c>
      <c r="AH8" s="31">
        <f>IFERROR(IF(INDEX('Player Pool'!$I$2:$I$8725,MATCH($AD8,'Player Pool'!$Z$2:$Z$8725,0))="","",INDEX('Player Pool'!$I$2:$I$8725,MATCH($AD8,'Player Pool'!$Z$2:$Z$8725,0))),"")</f>
        <v/>
      </c>
      <c r="AI8" s="31">
        <f>IFERROR(IF(INDEX('Player Pool'!$P$2:$P$8725,MATCH($AD8,'Player Pool'!$Z$2:$Z$8725,0))="","",INDEX('Player Pool'!$P$2:$P$8725,MATCH($AD8,'Player Pool'!$Z$2:$Z$8725,0))),"")</f>
        <v/>
      </c>
      <c r="AJ8" s="31">
        <f>IFERROR(IF(INDEX('Player Pool'!$R$2:$R$8725,MATCH($AD8,'Player Pool'!$Z$2:$Z$8725,0))="","",INDEX('Player Pool'!$R$2:$R$8725,MATCH($AD8,'Player Pool'!$Z$2:$Z$8725,0))),"")</f>
        <v/>
      </c>
      <c r="AK8" s="31">
        <f>IFERROR(IF(INDEX('Player Pool'!$U$2:$U$8725,MATCH($AD8,'Player Pool'!$Z$2:$Z$8725,0))="","",INDEX('Player Pool'!$U$2:$U$8725,MATCH($AD8,'Player Pool'!$Z$2:$Z$8725,0))),"")</f>
        <v/>
      </c>
      <c r="AL8" s="34">
        <f>IFERROR(IF($AD8="","",IF(INDEX('Player Pool'!$G$2:$G$8725,MATCH($AD8,'Player Pool'!$Z$2:$Z$8725,0))="FA","FA",IF(INDEX('Player Pool'!$G$2:$G$8725,MATCH($AD8,'Player Pool'!$Z$2:$Z$8725,0))='League Settings'!$B$2,"MINE","TAKEN"))),"")</f>
        <v/>
      </c>
      <c r="AN8" s="33" t="inlineStr">
        <is>
          <t>Sebastian Aho (CAR C)</t>
        </is>
      </c>
      <c r="AO8">
        <f>IFERROR(IF(INDEX('Player Pool'!$D$2:$D$8725,MATCH($AN8,'Player Pool'!$Z$2:$Z$8725,0))="","",INDEX('Player Pool'!$D$2:$D$8725,MATCH($AN8,'Player Pool'!$Z$2:$Z$8725,0))),"")</f>
        <v/>
      </c>
      <c r="AP8">
        <f>IFERROR(IF(INDEX('Player Pool'!$E$2:$E$8725,MATCH($AN8,'Player Pool'!$Z$2:$Z$8725,0))="","",INDEX('Player Pool'!$E$2:$E$8725,MATCH($AN8,'Player Pool'!$Z$2:$Z$8725,0))),"")</f>
        <v/>
      </c>
      <c r="AQ8" s="30">
        <f>IFERROR(IF($AN8="","",IF(ISNUMBER(IFERROR(INDEX(Rosters!$I$2:$I$516,MATCH(INDEX('Player Pool'!$V$2:$V$8725,MATCH($AN8,'Player Pool'!$Z$2:$Z$8725,0)),Rosters!$W$2:$W$516,0)),"")),IFERROR(INDEX(Rosters!$I$2:$I$516,MATCH(INDEX('Player Pool'!$V$2:$V$8725,MATCH($AN8,'Player Pool'!$Z$2:$Z$8725,0)),Rosters!$W$2:$W$516,0)),""),INDEX('Player Pool'!$H$2:$H$8725,MATCH($AN8,'Player Pool'!$Z$2:$Z$8725,0)))),"")</f>
        <v/>
      </c>
      <c r="AR8" s="31">
        <f>IFERROR(IF(INDEX('Player Pool'!$I$2:$I$8725,MATCH($AN8,'Player Pool'!$Z$2:$Z$8725,0))="","",INDEX('Player Pool'!$I$2:$I$8725,MATCH($AN8,'Player Pool'!$Z$2:$Z$8725,0))),"")</f>
        <v/>
      </c>
      <c r="AS8" s="31">
        <f>IFERROR(IF(INDEX('Player Pool'!$P$2:$P$8725,MATCH($AN8,'Player Pool'!$Z$2:$Z$8725,0))="","",INDEX('Player Pool'!$P$2:$P$8725,MATCH($AN8,'Player Pool'!$Z$2:$Z$8725,0))),"")</f>
        <v/>
      </c>
      <c r="AT8" s="31">
        <f>IFERROR(IF(INDEX('Player Pool'!$R$2:$R$8725,MATCH($AN8,'Player Pool'!$Z$2:$Z$8725,0))="","",INDEX('Player Pool'!$R$2:$R$8725,MATCH($AN8,'Player Pool'!$Z$2:$Z$8725,0))),"")</f>
        <v/>
      </c>
      <c r="AU8" s="31">
        <f>IFERROR(IF(INDEX('Player Pool'!$U$2:$U$8725,MATCH($AN8,'Player Pool'!$Z$2:$Z$8725,0))="","",INDEX('Player Pool'!$U$2:$U$8725,MATCH($AN8,'Player Pool'!$Z$2:$Z$8725,0))),"")</f>
        <v/>
      </c>
      <c r="AV8" s="34">
        <f>IFERROR(IF($AN8="","",IF(INDEX('Player Pool'!$G$2:$G$8725,MATCH($AN8,'Player Pool'!$Z$2:$Z$8725,0))="FA","FA",IF(INDEX('Player Pool'!$G$2:$G$8725,MATCH($AN8,'Player Pool'!$Z$2:$Z$8725,0))='League Settings'!$B$2,"MINE","TAKEN"))),"")</f>
        <v/>
      </c>
    </row>
    <row r="9">
      <c r="A9">
        <f>IFERROR(IF(INDEX(Rosters!$B$2:$B$516,$S9)="","",INDEX(Rosters!$B$2:$B$516,$S9)),"")</f>
        <v/>
      </c>
      <c r="B9">
        <f>IFERROR(IF(INDEX(Rosters!$C$2:$C$516,$S9)="","",INDEX(Rosters!$C$2:$C$516,$S9)),"")</f>
        <v/>
      </c>
      <c r="C9">
        <f>IFERROR(IF(INDEX(Rosters!$D$2:$D$516,$S9)="","",INDEX(Rosters!$D$2:$D$516,$S9)),"")</f>
        <v/>
      </c>
      <c r="D9">
        <f>IFERROR(IF(INDEX(Rosters!$E$2:$E$516,$S9)="","",INDEX(Rosters!$E$2:$E$516,$S9)),"")</f>
        <v/>
      </c>
      <c r="E9">
        <f>IFERROR(IF(INDEX(Rosters!$F$2:$F$516,$S9)="","",INDEX(Rosters!$F$2:$F$516,$S9)),"")</f>
        <v/>
      </c>
      <c r="F9">
        <f>IFERROR(IF(INDEX(Rosters!$G$2:$G$516,$S9)="","",INDEX(Rosters!$G$2:$G$516,$S9)),"")</f>
        <v/>
      </c>
      <c r="G9">
        <f>IFERROR(IF(INDEX(Rosters!$H$2:$H$516,$S9)="","",INDEX(Rosters!$H$2:$H$516,$S9)),"")</f>
        <v/>
      </c>
      <c r="H9" s="30">
        <f>IFERROR(IF(INDEX(Rosters!$I$2:$I$516,$S9)="","",INDEX(Rosters!$I$2:$I$516,$S9)),"")</f>
        <v/>
      </c>
      <c r="I9" s="31">
        <f>IFERROR(IF(INDEX(Rosters!$J$2:$J$516,$S9)="","",INDEX(Rosters!$J$2:$J$516,$S9)),"")</f>
        <v/>
      </c>
      <c r="J9" s="31">
        <f>IFERROR(IF(INDEX(Rosters!$S$2:$S$516,$S9)="","",INDEX(Rosters!$S$2:$S$516,$S9)),"")</f>
        <v/>
      </c>
      <c r="K9" s="31">
        <f>IFERROR(IF(INDEX(Rosters!$K$2:$K$516,$S9)="","",INDEX(Rosters!$K$2:$K$516,$S9)),"")</f>
        <v/>
      </c>
      <c r="L9" s="32">
        <f>IFERROR(IF(INDEX(Rosters!$T$2:$T$516,$S9)="","",INDEX(Rosters!$T$2:$T$516,$S9)),"")</f>
        <v/>
      </c>
      <c r="M9" s="31">
        <f>IFERROR(IF(INDEX(Rosters!$L$2:$L$516,$S9)="","",INDEX(Rosters!$L$2:$L$516,$S9)),"")</f>
        <v/>
      </c>
      <c r="N9" s="31">
        <f>IFERROR(IF(INDEX(Rosters!$Q$2:$Q$516,$S9)="","",INDEX(Rosters!$Q$2:$Q$516,$S9)),"")</f>
        <v/>
      </c>
      <c r="O9" s="31">
        <f>IFERROR(IF(INDEX(Rosters!$R$2:$R$516,$S9)="","",INDEX(Rosters!$R$2:$R$516,$S9)),"")</f>
        <v/>
      </c>
      <c r="P9" s="31">
        <f>IFERROR(IF(INDEX(Rosters!$N$2:$N$516,$S9)="","",INDEX(Rosters!$N$2:$N$516,$S9)),"")</f>
        <v/>
      </c>
      <c r="Q9" s="31">
        <f>IFERROR(IF(INDEX(Rosters!$O$2:$O$516,$S9)="","",INDEX(Rosters!$O$2:$O$516,$S9)),"")</f>
        <v/>
      </c>
      <c r="R9">
        <f>IFERROR(IF(INDEX(Rosters!$P$2:$P$516,$S9)="","",INDEX(Rosters!$P$2:$P$516,$S9)),"")</f>
        <v/>
      </c>
      <c r="S9">
        <f>IFERROR(MATCH('League Settings'!$B$2&amp;"|ACTIVE|"&amp;6,Rosters!$AD$2:$AD$516,0),"")</f>
        <v/>
      </c>
      <c r="T9" s="33" t="inlineStr">
        <is>
          <t>Josh Morrissey (WPG D)</t>
        </is>
      </c>
      <c r="U9">
        <f>IFERROR(IF(INDEX('Player Pool'!$D$2:$D$8725,MATCH($T9,'Player Pool'!$Z$2:$Z$8725,0))="","",INDEX('Player Pool'!$D$2:$D$8725,MATCH($T9,'Player Pool'!$Z$2:$Z$8725,0))),"")</f>
        <v/>
      </c>
      <c r="V9">
        <f>IFERROR(IF(INDEX('Player Pool'!$E$2:$E$8725,MATCH($T9,'Player Pool'!$Z$2:$Z$8725,0))="","",INDEX('Player Pool'!$E$2:$E$8725,MATCH($T9,'Player Pool'!$Z$2:$Z$8725,0))),"")</f>
        <v/>
      </c>
      <c r="W9" s="30">
        <f>IFERROR(IF($T9="","",IF(ISNUMBER(IFERROR(INDEX(Rosters!$I$2:$I$516,MATCH(INDEX('Player Pool'!$V$2:$V$8725,MATCH($T9,'Player Pool'!$Z$2:$Z$8725,0)),Rosters!$W$2:$W$516,0)),"")),IFERROR(INDEX(Rosters!$I$2:$I$516,MATCH(INDEX('Player Pool'!$V$2:$V$8725,MATCH($T9,'Player Pool'!$Z$2:$Z$8725,0)),Rosters!$W$2:$W$516,0)),""),INDEX('Player Pool'!$H$2:$H$8725,MATCH($T9,'Player Pool'!$Z$2:$Z$8725,0)))),"")</f>
        <v/>
      </c>
      <c r="X9" s="31">
        <f>IFERROR(IF(INDEX('Player Pool'!$I$2:$I$8725,MATCH($T9,'Player Pool'!$Z$2:$Z$8725,0))="","",INDEX('Player Pool'!$I$2:$I$8725,MATCH($T9,'Player Pool'!$Z$2:$Z$8725,0))),"")</f>
        <v/>
      </c>
      <c r="Y9" s="31">
        <f>IFERROR(IF(INDEX('Player Pool'!$P$2:$P$8725,MATCH($T9,'Player Pool'!$Z$2:$Z$8725,0))="","",INDEX('Player Pool'!$P$2:$P$8725,MATCH($T9,'Player Pool'!$Z$2:$Z$8725,0))),"")</f>
        <v/>
      </c>
      <c r="Z9" s="31">
        <f>IFERROR(IF(INDEX('Player Pool'!$R$2:$R$8725,MATCH($T9,'Player Pool'!$Z$2:$Z$8725,0))="","",INDEX('Player Pool'!$R$2:$R$8725,MATCH($T9,'Player Pool'!$Z$2:$Z$8725,0))),"")</f>
        <v/>
      </c>
      <c r="AA9" s="31">
        <f>IFERROR(IF(INDEX('Player Pool'!$U$2:$U$8725,MATCH($T9,'Player Pool'!$Z$2:$Z$8725,0))="","",INDEX('Player Pool'!$U$2:$U$8725,MATCH($T9,'Player Pool'!$Z$2:$Z$8725,0))),"")</f>
        <v/>
      </c>
      <c r="AB9" s="34">
        <f>IFERROR(IF($T9="","",IF(INDEX('Player Pool'!$G$2:$G$8725,MATCH($T9,'Player Pool'!$Z$2:$Z$8725,0))="FA","FA",IF(INDEX('Player Pool'!$G$2:$G$8725,MATCH($T9,'Player Pool'!$Z$2:$Z$8725,0))='League Settings'!$B$2,"MINE","TAKEN"))),"")</f>
        <v/>
      </c>
      <c r="AD9" s="33" t="inlineStr">
        <is>
          <t>Josh Morrissey (WPG D)</t>
        </is>
      </c>
      <c r="AE9">
        <f>IFERROR(IF(INDEX('Player Pool'!$D$2:$D$8725,MATCH($AD9,'Player Pool'!$Z$2:$Z$8725,0))="","",INDEX('Player Pool'!$D$2:$D$8725,MATCH($AD9,'Player Pool'!$Z$2:$Z$8725,0))),"")</f>
        <v/>
      </c>
      <c r="AF9">
        <f>IFERROR(IF(INDEX('Player Pool'!$E$2:$E$8725,MATCH($AD9,'Player Pool'!$Z$2:$Z$8725,0))="","",INDEX('Player Pool'!$E$2:$E$8725,MATCH($AD9,'Player Pool'!$Z$2:$Z$8725,0))),"")</f>
        <v/>
      </c>
      <c r="AG9" s="30">
        <f>IFERROR(IF($AD9="","",IF(ISNUMBER(IFERROR(INDEX(Rosters!$I$2:$I$516,MATCH(INDEX('Player Pool'!$V$2:$V$8725,MATCH($AD9,'Player Pool'!$Z$2:$Z$8725,0)),Rosters!$W$2:$W$516,0)),"")),IFERROR(INDEX(Rosters!$I$2:$I$516,MATCH(INDEX('Player Pool'!$V$2:$V$8725,MATCH($AD9,'Player Pool'!$Z$2:$Z$8725,0)),Rosters!$W$2:$W$516,0)),""),INDEX('Player Pool'!$H$2:$H$8725,MATCH($AD9,'Player Pool'!$Z$2:$Z$8725,0)))),"")</f>
        <v/>
      </c>
      <c r="AH9" s="31">
        <f>IFERROR(IF(INDEX('Player Pool'!$I$2:$I$8725,MATCH($AD9,'Player Pool'!$Z$2:$Z$8725,0))="","",INDEX('Player Pool'!$I$2:$I$8725,MATCH($AD9,'Player Pool'!$Z$2:$Z$8725,0))),"")</f>
        <v/>
      </c>
      <c r="AI9" s="31">
        <f>IFERROR(IF(INDEX('Player Pool'!$P$2:$P$8725,MATCH($AD9,'Player Pool'!$Z$2:$Z$8725,0))="","",INDEX('Player Pool'!$P$2:$P$8725,MATCH($AD9,'Player Pool'!$Z$2:$Z$8725,0))),"")</f>
        <v/>
      </c>
      <c r="AJ9" s="31">
        <f>IFERROR(IF(INDEX('Player Pool'!$R$2:$R$8725,MATCH($AD9,'Player Pool'!$Z$2:$Z$8725,0))="","",INDEX('Player Pool'!$R$2:$R$8725,MATCH($AD9,'Player Pool'!$Z$2:$Z$8725,0))),"")</f>
        <v/>
      </c>
      <c r="AK9" s="31">
        <f>IFERROR(IF(INDEX('Player Pool'!$U$2:$U$8725,MATCH($AD9,'Player Pool'!$Z$2:$Z$8725,0))="","",INDEX('Player Pool'!$U$2:$U$8725,MATCH($AD9,'Player Pool'!$Z$2:$Z$8725,0))),"")</f>
        <v/>
      </c>
      <c r="AL9" s="34">
        <f>IFERROR(IF($AD9="","",IF(INDEX('Player Pool'!$G$2:$G$8725,MATCH($AD9,'Player Pool'!$Z$2:$Z$8725,0))="FA","FA",IF(INDEX('Player Pool'!$G$2:$G$8725,MATCH($AD9,'Player Pool'!$Z$2:$Z$8725,0))='League Settings'!$B$2,"MINE","TAKEN"))),"")</f>
        <v/>
      </c>
      <c r="AN9" s="33" t="inlineStr">
        <is>
          <t>Josh Morrissey (WPG D)</t>
        </is>
      </c>
      <c r="AO9">
        <f>IFERROR(IF(INDEX('Player Pool'!$D$2:$D$8725,MATCH($AN9,'Player Pool'!$Z$2:$Z$8725,0))="","",INDEX('Player Pool'!$D$2:$D$8725,MATCH($AN9,'Player Pool'!$Z$2:$Z$8725,0))),"")</f>
        <v/>
      </c>
      <c r="AP9">
        <f>IFERROR(IF(INDEX('Player Pool'!$E$2:$E$8725,MATCH($AN9,'Player Pool'!$Z$2:$Z$8725,0))="","",INDEX('Player Pool'!$E$2:$E$8725,MATCH($AN9,'Player Pool'!$Z$2:$Z$8725,0))),"")</f>
        <v/>
      </c>
      <c r="AQ9" s="30">
        <f>IFERROR(IF($AN9="","",IF(ISNUMBER(IFERROR(INDEX(Rosters!$I$2:$I$516,MATCH(INDEX('Player Pool'!$V$2:$V$8725,MATCH($AN9,'Player Pool'!$Z$2:$Z$8725,0)),Rosters!$W$2:$W$516,0)),"")),IFERROR(INDEX(Rosters!$I$2:$I$516,MATCH(INDEX('Player Pool'!$V$2:$V$8725,MATCH($AN9,'Player Pool'!$Z$2:$Z$8725,0)),Rosters!$W$2:$W$516,0)),""),INDEX('Player Pool'!$H$2:$H$8725,MATCH($AN9,'Player Pool'!$Z$2:$Z$8725,0)))),"")</f>
        <v/>
      </c>
      <c r="AR9" s="31">
        <f>IFERROR(IF(INDEX('Player Pool'!$I$2:$I$8725,MATCH($AN9,'Player Pool'!$Z$2:$Z$8725,0))="","",INDEX('Player Pool'!$I$2:$I$8725,MATCH($AN9,'Player Pool'!$Z$2:$Z$8725,0))),"")</f>
        <v/>
      </c>
      <c r="AS9" s="31">
        <f>IFERROR(IF(INDEX('Player Pool'!$P$2:$P$8725,MATCH($AN9,'Player Pool'!$Z$2:$Z$8725,0))="","",INDEX('Player Pool'!$P$2:$P$8725,MATCH($AN9,'Player Pool'!$Z$2:$Z$8725,0))),"")</f>
        <v/>
      </c>
      <c r="AT9" s="31">
        <f>IFERROR(IF(INDEX('Player Pool'!$R$2:$R$8725,MATCH($AN9,'Player Pool'!$Z$2:$Z$8725,0))="","",INDEX('Player Pool'!$R$2:$R$8725,MATCH($AN9,'Player Pool'!$Z$2:$Z$8725,0))),"")</f>
        <v/>
      </c>
      <c r="AU9" s="31">
        <f>IFERROR(IF(INDEX('Player Pool'!$U$2:$U$8725,MATCH($AN9,'Player Pool'!$Z$2:$Z$8725,0))="","",INDEX('Player Pool'!$U$2:$U$8725,MATCH($AN9,'Player Pool'!$Z$2:$Z$8725,0))),"")</f>
        <v/>
      </c>
      <c r="AV9" s="34">
        <f>IFERROR(IF($AN9="","",IF(INDEX('Player Pool'!$G$2:$G$8725,MATCH($AN9,'Player Pool'!$Z$2:$Z$8725,0))="FA","FA",IF(INDEX('Player Pool'!$G$2:$G$8725,MATCH($AN9,'Player Pool'!$Z$2:$Z$8725,0))='League Settings'!$B$2,"MINE","TAKEN"))),"")</f>
        <v/>
      </c>
    </row>
    <row r="10">
      <c r="A10">
        <f>IFERROR(IF(INDEX(Rosters!$B$2:$B$516,$S10)="","",INDEX(Rosters!$B$2:$B$516,$S10)),"")</f>
        <v/>
      </c>
      <c r="B10">
        <f>IFERROR(IF(INDEX(Rosters!$C$2:$C$516,$S10)="","",INDEX(Rosters!$C$2:$C$516,$S10)),"")</f>
        <v/>
      </c>
      <c r="C10">
        <f>IFERROR(IF(INDEX(Rosters!$D$2:$D$516,$S10)="","",INDEX(Rosters!$D$2:$D$516,$S10)),"")</f>
        <v/>
      </c>
      <c r="D10">
        <f>IFERROR(IF(INDEX(Rosters!$E$2:$E$516,$S10)="","",INDEX(Rosters!$E$2:$E$516,$S10)),"")</f>
        <v/>
      </c>
      <c r="E10">
        <f>IFERROR(IF(INDEX(Rosters!$F$2:$F$516,$S10)="","",INDEX(Rosters!$F$2:$F$516,$S10)),"")</f>
        <v/>
      </c>
      <c r="F10">
        <f>IFERROR(IF(INDEX(Rosters!$G$2:$G$516,$S10)="","",INDEX(Rosters!$G$2:$G$516,$S10)),"")</f>
        <v/>
      </c>
      <c r="G10">
        <f>IFERROR(IF(INDEX(Rosters!$H$2:$H$516,$S10)="","",INDEX(Rosters!$H$2:$H$516,$S10)),"")</f>
        <v/>
      </c>
      <c r="H10" s="30">
        <f>IFERROR(IF(INDEX(Rosters!$I$2:$I$516,$S10)="","",INDEX(Rosters!$I$2:$I$516,$S10)),"")</f>
        <v/>
      </c>
      <c r="I10" s="31">
        <f>IFERROR(IF(INDEX(Rosters!$J$2:$J$516,$S10)="","",INDEX(Rosters!$J$2:$J$516,$S10)),"")</f>
        <v/>
      </c>
      <c r="J10" s="31">
        <f>IFERROR(IF(INDEX(Rosters!$S$2:$S$516,$S10)="","",INDEX(Rosters!$S$2:$S$516,$S10)),"")</f>
        <v/>
      </c>
      <c r="K10" s="31">
        <f>IFERROR(IF(INDEX(Rosters!$K$2:$K$516,$S10)="","",INDEX(Rosters!$K$2:$K$516,$S10)),"")</f>
        <v/>
      </c>
      <c r="L10" s="32">
        <f>IFERROR(IF(INDEX(Rosters!$T$2:$T$516,$S10)="","",INDEX(Rosters!$T$2:$T$516,$S10)),"")</f>
        <v/>
      </c>
      <c r="M10" s="31">
        <f>IFERROR(IF(INDEX(Rosters!$L$2:$L$516,$S10)="","",INDEX(Rosters!$L$2:$L$516,$S10)),"")</f>
        <v/>
      </c>
      <c r="N10" s="31">
        <f>IFERROR(IF(INDEX(Rosters!$Q$2:$Q$516,$S10)="","",INDEX(Rosters!$Q$2:$Q$516,$S10)),"")</f>
        <v/>
      </c>
      <c r="O10" s="31">
        <f>IFERROR(IF(INDEX(Rosters!$R$2:$R$516,$S10)="","",INDEX(Rosters!$R$2:$R$516,$S10)),"")</f>
        <v/>
      </c>
      <c r="P10" s="31">
        <f>IFERROR(IF(INDEX(Rosters!$N$2:$N$516,$S10)="","",INDEX(Rosters!$N$2:$N$516,$S10)),"")</f>
        <v/>
      </c>
      <c r="Q10" s="31">
        <f>IFERROR(IF(INDEX(Rosters!$O$2:$O$516,$S10)="","",INDEX(Rosters!$O$2:$O$516,$S10)),"")</f>
        <v/>
      </c>
      <c r="R10">
        <f>IFERROR(IF(INDEX(Rosters!$P$2:$P$516,$S10)="","",INDEX(Rosters!$P$2:$P$516,$S10)),"")</f>
        <v/>
      </c>
      <c r="S10">
        <f>IFERROR(MATCH('League Settings'!$B$2&amp;"|ACTIVE|"&amp;7,Rosters!$AD$2:$AD$516,0),"")</f>
        <v/>
      </c>
      <c r="T10" s="33" t="inlineStr">
        <is>
          <t>Jackson LaCombe (ANA D)</t>
        </is>
      </c>
      <c r="U10">
        <f>IFERROR(IF(INDEX('Player Pool'!$D$2:$D$8725,MATCH($T10,'Player Pool'!$Z$2:$Z$8725,0))="","",INDEX('Player Pool'!$D$2:$D$8725,MATCH($T10,'Player Pool'!$Z$2:$Z$8725,0))),"")</f>
        <v/>
      </c>
      <c r="V10">
        <f>IFERROR(IF(INDEX('Player Pool'!$E$2:$E$8725,MATCH($T10,'Player Pool'!$Z$2:$Z$8725,0))="","",INDEX('Player Pool'!$E$2:$E$8725,MATCH($T10,'Player Pool'!$Z$2:$Z$8725,0))),"")</f>
        <v/>
      </c>
      <c r="W10" s="30">
        <f>IFERROR(IF($T10="","",IF(ISNUMBER(IFERROR(INDEX(Rosters!$I$2:$I$516,MATCH(INDEX('Player Pool'!$V$2:$V$8725,MATCH($T10,'Player Pool'!$Z$2:$Z$8725,0)),Rosters!$W$2:$W$516,0)),"")),IFERROR(INDEX(Rosters!$I$2:$I$516,MATCH(INDEX('Player Pool'!$V$2:$V$8725,MATCH($T10,'Player Pool'!$Z$2:$Z$8725,0)),Rosters!$W$2:$W$516,0)),""),INDEX('Player Pool'!$H$2:$H$8725,MATCH($T10,'Player Pool'!$Z$2:$Z$8725,0)))),"")</f>
        <v/>
      </c>
      <c r="X10" s="31">
        <f>IFERROR(IF(INDEX('Player Pool'!$I$2:$I$8725,MATCH($T10,'Player Pool'!$Z$2:$Z$8725,0))="","",INDEX('Player Pool'!$I$2:$I$8725,MATCH($T10,'Player Pool'!$Z$2:$Z$8725,0))),"")</f>
        <v/>
      </c>
      <c r="Y10" s="31">
        <f>IFERROR(IF(INDEX('Player Pool'!$P$2:$P$8725,MATCH($T10,'Player Pool'!$Z$2:$Z$8725,0))="","",INDEX('Player Pool'!$P$2:$P$8725,MATCH($T10,'Player Pool'!$Z$2:$Z$8725,0))),"")</f>
        <v/>
      </c>
      <c r="Z10" s="31">
        <f>IFERROR(IF(INDEX('Player Pool'!$R$2:$R$8725,MATCH($T10,'Player Pool'!$Z$2:$Z$8725,0))="","",INDEX('Player Pool'!$R$2:$R$8725,MATCH($T10,'Player Pool'!$Z$2:$Z$8725,0))),"")</f>
        <v/>
      </c>
      <c r="AA10" s="31">
        <f>IFERROR(IF(INDEX('Player Pool'!$U$2:$U$8725,MATCH($T10,'Player Pool'!$Z$2:$Z$8725,0))="","",INDEX('Player Pool'!$U$2:$U$8725,MATCH($T10,'Player Pool'!$Z$2:$Z$8725,0))),"")</f>
        <v/>
      </c>
      <c r="AB10" s="34">
        <f>IFERROR(IF($T10="","",IF(INDEX('Player Pool'!$G$2:$G$8725,MATCH($T10,'Player Pool'!$Z$2:$Z$8725,0))="FA","FA",IF(INDEX('Player Pool'!$G$2:$G$8725,MATCH($T10,'Player Pool'!$Z$2:$Z$8725,0))='League Settings'!$B$2,"MINE","TAKEN"))),"")</f>
        <v/>
      </c>
      <c r="AD10" s="33" t="inlineStr">
        <is>
          <t>Jackson LaCombe (ANA D)</t>
        </is>
      </c>
      <c r="AE10">
        <f>IFERROR(IF(INDEX('Player Pool'!$D$2:$D$8725,MATCH($AD10,'Player Pool'!$Z$2:$Z$8725,0))="","",INDEX('Player Pool'!$D$2:$D$8725,MATCH($AD10,'Player Pool'!$Z$2:$Z$8725,0))),"")</f>
        <v/>
      </c>
      <c r="AF10">
        <f>IFERROR(IF(INDEX('Player Pool'!$E$2:$E$8725,MATCH($AD10,'Player Pool'!$Z$2:$Z$8725,0))="","",INDEX('Player Pool'!$E$2:$E$8725,MATCH($AD10,'Player Pool'!$Z$2:$Z$8725,0))),"")</f>
        <v/>
      </c>
      <c r="AG10" s="30">
        <f>IFERROR(IF($AD10="","",IF(ISNUMBER(IFERROR(INDEX(Rosters!$I$2:$I$516,MATCH(INDEX('Player Pool'!$V$2:$V$8725,MATCH($AD10,'Player Pool'!$Z$2:$Z$8725,0)),Rosters!$W$2:$W$516,0)),"")),IFERROR(INDEX(Rosters!$I$2:$I$516,MATCH(INDEX('Player Pool'!$V$2:$V$8725,MATCH($AD10,'Player Pool'!$Z$2:$Z$8725,0)),Rosters!$W$2:$W$516,0)),""),INDEX('Player Pool'!$H$2:$H$8725,MATCH($AD10,'Player Pool'!$Z$2:$Z$8725,0)))),"")</f>
        <v/>
      </c>
      <c r="AH10" s="31">
        <f>IFERROR(IF(INDEX('Player Pool'!$I$2:$I$8725,MATCH($AD10,'Player Pool'!$Z$2:$Z$8725,0))="","",INDEX('Player Pool'!$I$2:$I$8725,MATCH($AD10,'Player Pool'!$Z$2:$Z$8725,0))),"")</f>
        <v/>
      </c>
      <c r="AI10" s="31">
        <f>IFERROR(IF(INDEX('Player Pool'!$P$2:$P$8725,MATCH($AD10,'Player Pool'!$Z$2:$Z$8725,0))="","",INDEX('Player Pool'!$P$2:$P$8725,MATCH($AD10,'Player Pool'!$Z$2:$Z$8725,0))),"")</f>
        <v/>
      </c>
      <c r="AJ10" s="31">
        <f>IFERROR(IF(INDEX('Player Pool'!$R$2:$R$8725,MATCH($AD10,'Player Pool'!$Z$2:$Z$8725,0))="","",INDEX('Player Pool'!$R$2:$R$8725,MATCH($AD10,'Player Pool'!$Z$2:$Z$8725,0))),"")</f>
        <v/>
      </c>
      <c r="AK10" s="31">
        <f>IFERROR(IF(INDEX('Player Pool'!$U$2:$U$8725,MATCH($AD10,'Player Pool'!$Z$2:$Z$8725,0))="","",INDEX('Player Pool'!$U$2:$U$8725,MATCH($AD10,'Player Pool'!$Z$2:$Z$8725,0))),"")</f>
        <v/>
      </c>
      <c r="AL10" s="34">
        <f>IFERROR(IF($AD10="","",IF(INDEX('Player Pool'!$G$2:$G$8725,MATCH($AD10,'Player Pool'!$Z$2:$Z$8725,0))="FA","FA",IF(INDEX('Player Pool'!$G$2:$G$8725,MATCH($AD10,'Player Pool'!$Z$2:$Z$8725,0))='League Settings'!$B$2,"MINE","TAKEN"))),"")</f>
        <v/>
      </c>
      <c r="AN10" s="33" t="inlineStr">
        <is>
          <t>Jackson LaCombe (ANA D)</t>
        </is>
      </c>
      <c r="AO10">
        <f>IFERROR(IF(INDEX('Player Pool'!$D$2:$D$8725,MATCH($AN10,'Player Pool'!$Z$2:$Z$8725,0))="","",INDEX('Player Pool'!$D$2:$D$8725,MATCH($AN10,'Player Pool'!$Z$2:$Z$8725,0))),"")</f>
        <v/>
      </c>
      <c r="AP10">
        <f>IFERROR(IF(INDEX('Player Pool'!$E$2:$E$8725,MATCH($AN10,'Player Pool'!$Z$2:$Z$8725,0))="","",INDEX('Player Pool'!$E$2:$E$8725,MATCH($AN10,'Player Pool'!$Z$2:$Z$8725,0))),"")</f>
        <v/>
      </c>
      <c r="AQ10" s="30">
        <f>IFERROR(IF($AN10="","",IF(ISNUMBER(IFERROR(INDEX(Rosters!$I$2:$I$516,MATCH(INDEX('Player Pool'!$V$2:$V$8725,MATCH($AN10,'Player Pool'!$Z$2:$Z$8725,0)),Rosters!$W$2:$W$516,0)),"")),IFERROR(INDEX(Rosters!$I$2:$I$516,MATCH(INDEX('Player Pool'!$V$2:$V$8725,MATCH($AN10,'Player Pool'!$Z$2:$Z$8725,0)),Rosters!$W$2:$W$516,0)),""),INDEX('Player Pool'!$H$2:$H$8725,MATCH($AN10,'Player Pool'!$Z$2:$Z$8725,0)))),"")</f>
        <v/>
      </c>
      <c r="AR10" s="31">
        <f>IFERROR(IF(INDEX('Player Pool'!$I$2:$I$8725,MATCH($AN10,'Player Pool'!$Z$2:$Z$8725,0))="","",INDEX('Player Pool'!$I$2:$I$8725,MATCH($AN10,'Player Pool'!$Z$2:$Z$8725,0))),"")</f>
        <v/>
      </c>
      <c r="AS10" s="31">
        <f>IFERROR(IF(INDEX('Player Pool'!$P$2:$P$8725,MATCH($AN10,'Player Pool'!$Z$2:$Z$8725,0))="","",INDEX('Player Pool'!$P$2:$P$8725,MATCH($AN10,'Player Pool'!$Z$2:$Z$8725,0))),"")</f>
        <v/>
      </c>
      <c r="AT10" s="31">
        <f>IFERROR(IF(INDEX('Player Pool'!$R$2:$R$8725,MATCH($AN10,'Player Pool'!$Z$2:$Z$8725,0))="","",INDEX('Player Pool'!$R$2:$R$8725,MATCH($AN10,'Player Pool'!$Z$2:$Z$8725,0))),"")</f>
        <v/>
      </c>
      <c r="AU10" s="31">
        <f>IFERROR(IF(INDEX('Player Pool'!$U$2:$U$8725,MATCH($AN10,'Player Pool'!$Z$2:$Z$8725,0))="","",INDEX('Player Pool'!$U$2:$U$8725,MATCH($AN10,'Player Pool'!$Z$2:$Z$8725,0))),"")</f>
        <v/>
      </c>
      <c r="AV10" s="34">
        <f>IFERROR(IF($AN10="","",IF(INDEX('Player Pool'!$G$2:$G$8725,MATCH($AN10,'Player Pool'!$Z$2:$Z$8725,0))="FA","FA",IF(INDEX('Player Pool'!$G$2:$G$8725,MATCH($AN10,'Player Pool'!$Z$2:$Z$8725,0))='League Settings'!$B$2,"MINE","TAKEN"))),"")</f>
        <v/>
      </c>
    </row>
    <row r="11">
      <c r="A11">
        <f>IFERROR(IF(INDEX(Rosters!$B$2:$B$516,$S11)="","",INDEX(Rosters!$B$2:$B$516,$S11)),"")</f>
        <v/>
      </c>
      <c r="B11">
        <f>IFERROR(IF(INDEX(Rosters!$C$2:$C$516,$S11)="","",INDEX(Rosters!$C$2:$C$516,$S11)),"")</f>
        <v/>
      </c>
      <c r="C11">
        <f>IFERROR(IF(INDEX(Rosters!$D$2:$D$516,$S11)="","",INDEX(Rosters!$D$2:$D$516,$S11)),"")</f>
        <v/>
      </c>
      <c r="D11">
        <f>IFERROR(IF(INDEX(Rosters!$E$2:$E$516,$S11)="","",INDEX(Rosters!$E$2:$E$516,$S11)),"")</f>
        <v/>
      </c>
      <c r="E11">
        <f>IFERROR(IF(INDEX(Rosters!$F$2:$F$516,$S11)="","",INDEX(Rosters!$F$2:$F$516,$S11)),"")</f>
        <v/>
      </c>
      <c r="F11">
        <f>IFERROR(IF(INDEX(Rosters!$G$2:$G$516,$S11)="","",INDEX(Rosters!$G$2:$G$516,$S11)),"")</f>
        <v/>
      </c>
      <c r="G11">
        <f>IFERROR(IF(INDEX(Rosters!$H$2:$H$516,$S11)="","",INDEX(Rosters!$H$2:$H$516,$S11)),"")</f>
        <v/>
      </c>
      <c r="H11" s="30">
        <f>IFERROR(IF(INDEX(Rosters!$I$2:$I$516,$S11)="","",INDEX(Rosters!$I$2:$I$516,$S11)),"")</f>
        <v/>
      </c>
      <c r="I11" s="31">
        <f>IFERROR(IF(INDEX(Rosters!$J$2:$J$516,$S11)="","",INDEX(Rosters!$J$2:$J$516,$S11)),"")</f>
        <v/>
      </c>
      <c r="J11" s="31">
        <f>IFERROR(IF(INDEX(Rosters!$S$2:$S$516,$S11)="","",INDEX(Rosters!$S$2:$S$516,$S11)),"")</f>
        <v/>
      </c>
      <c r="K11" s="31">
        <f>IFERROR(IF(INDEX(Rosters!$K$2:$K$516,$S11)="","",INDEX(Rosters!$K$2:$K$516,$S11)),"")</f>
        <v/>
      </c>
      <c r="L11" s="32">
        <f>IFERROR(IF(INDEX(Rosters!$T$2:$T$516,$S11)="","",INDEX(Rosters!$T$2:$T$516,$S11)),"")</f>
        <v/>
      </c>
      <c r="M11" s="31">
        <f>IFERROR(IF(INDEX(Rosters!$L$2:$L$516,$S11)="","",INDEX(Rosters!$L$2:$L$516,$S11)),"")</f>
        <v/>
      </c>
      <c r="N11" s="31">
        <f>IFERROR(IF(INDEX(Rosters!$Q$2:$Q$516,$S11)="","",INDEX(Rosters!$Q$2:$Q$516,$S11)),"")</f>
        <v/>
      </c>
      <c r="O11" s="31">
        <f>IFERROR(IF(INDEX(Rosters!$R$2:$R$516,$S11)="","",INDEX(Rosters!$R$2:$R$516,$S11)),"")</f>
        <v/>
      </c>
      <c r="P11" s="31">
        <f>IFERROR(IF(INDEX(Rosters!$N$2:$N$516,$S11)="","",INDEX(Rosters!$N$2:$N$516,$S11)),"")</f>
        <v/>
      </c>
      <c r="Q11" s="31">
        <f>IFERROR(IF(INDEX(Rosters!$O$2:$O$516,$S11)="","",INDEX(Rosters!$O$2:$O$516,$S11)),"")</f>
        <v/>
      </c>
      <c r="R11">
        <f>IFERROR(IF(INDEX(Rosters!$P$2:$P$516,$S11)="","",INDEX(Rosters!$P$2:$P$516,$S11)),"")</f>
        <v/>
      </c>
      <c r="S11">
        <f>IFERROR(MATCH('League Settings'!$B$2&amp;"|ACTIVE|"&amp;8,Rosters!$AD$2:$AD$516,0),"")</f>
        <v/>
      </c>
      <c r="T11" s="33" t="inlineStr">
        <is>
          <t>Morgan Geekie (BOS LW)</t>
        </is>
      </c>
      <c r="U11">
        <f>IFERROR(IF(INDEX('Player Pool'!$D$2:$D$8725,MATCH($T11,'Player Pool'!$Z$2:$Z$8725,0))="","",INDEX('Player Pool'!$D$2:$D$8725,MATCH($T11,'Player Pool'!$Z$2:$Z$8725,0))),"")</f>
        <v/>
      </c>
      <c r="V11">
        <f>IFERROR(IF(INDEX('Player Pool'!$E$2:$E$8725,MATCH($T11,'Player Pool'!$Z$2:$Z$8725,0))="","",INDEX('Player Pool'!$E$2:$E$8725,MATCH($T11,'Player Pool'!$Z$2:$Z$8725,0))),"")</f>
        <v/>
      </c>
      <c r="W11" s="30">
        <f>IFERROR(IF($T11="","",IF(ISNUMBER(IFERROR(INDEX(Rosters!$I$2:$I$516,MATCH(INDEX('Player Pool'!$V$2:$V$8725,MATCH($T11,'Player Pool'!$Z$2:$Z$8725,0)),Rosters!$W$2:$W$516,0)),"")),IFERROR(INDEX(Rosters!$I$2:$I$516,MATCH(INDEX('Player Pool'!$V$2:$V$8725,MATCH($T11,'Player Pool'!$Z$2:$Z$8725,0)),Rosters!$W$2:$W$516,0)),""),INDEX('Player Pool'!$H$2:$H$8725,MATCH($T11,'Player Pool'!$Z$2:$Z$8725,0)))),"")</f>
        <v/>
      </c>
      <c r="X11" s="31">
        <f>IFERROR(IF(INDEX('Player Pool'!$I$2:$I$8725,MATCH($T11,'Player Pool'!$Z$2:$Z$8725,0))="","",INDEX('Player Pool'!$I$2:$I$8725,MATCH($T11,'Player Pool'!$Z$2:$Z$8725,0))),"")</f>
        <v/>
      </c>
      <c r="Y11" s="31">
        <f>IFERROR(IF(INDEX('Player Pool'!$P$2:$P$8725,MATCH($T11,'Player Pool'!$Z$2:$Z$8725,0))="","",INDEX('Player Pool'!$P$2:$P$8725,MATCH($T11,'Player Pool'!$Z$2:$Z$8725,0))),"")</f>
        <v/>
      </c>
      <c r="Z11" s="31">
        <f>IFERROR(IF(INDEX('Player Pool'!$R$2:$R$8725,MATCH($T11,'Player Pool'!$Z$2:$Z$8725,0))="","",INDEX('Player Pool'!$R$2:$R$8725,MATCH($T11,'Player Pool'!$Z$2:$Z$8725,0))),"")</f>
        <v/>
      </c>
      <c r="AA11" s="31">
        <f>IFERROR(IF(INDEX('Player Pool'!$U$2:$U$8725,MATCH($T11,'Player Pool'!$Z$2:$Z$8725,0))="","",INDEX('Player Pool'!$U$2:$U$8725,MATCH($T11,'Player Pool'!$Z$2:$Z$8725,0))),"")</f>
        <v/>
      </c>
      <c r="AB11" s="34">
        <f>IFERROR(IF($T11="","",IF(INDEX('Player Pool'!$G$2:$G$8725,MATCH($T11,'Player Pool'!$Z$2:$Z$8725,0))="FA","FA",IF(INDEX('Player Pool'!$G$2:$G$8725,MATCH($T11,'Player Pool'!$Z$2:$Z$8725,0))='League Settings'!$B$2,"MINE","TAKEN"))),"")</f>
        <v/>
      </c>
      <c r="AD11" s="33" t="inlineStr">
        <is>
          <t>Morgan Geekie (BOS LW)</t>
        </is>
      </c>
      <c r="AE11">
        <f>IFERROR(IF(INDEX('Player Pool'!$D$2:$D$8725,MATCH($AD11,'Player Pool'!$Z$2:$Z$8725,0))="","",INDEX('Player Pool'!$D$2:$D$8725,MATCH($AD11,'Player Pool'!$Z$2:$Z$8725,0))),"")</f>
        <v/>
      </c>
      <c r="AF11">
        <f>IFERROR(IF(INDEX('Player Pool'!$E$2:$E$8725,MATCH($AD11,'Player Pool'!$Z$2:$Z$8725,0))="","",INDEX('Player Pool'!$E$2:$E$8725,MATCH($AD11,'Player Pool'!$Z$2:$Z$8725,0))),"")</f>
        <v/>
      </c>
      <c r="AG11" s="30">
        <f>IFERROR(IF($AD11="","",IF(ISNUMBER(IFERROR(INDEX(Rosters!$I$2:$I$516,MATCH(INDEX('Player Pool'!$V$2:$V$8725,MATCH($AD11,'Player Pool'!$Z$2:$Z$8725,0)),Rosters!$W$2:$W$516,0)),"")),IFERROR(INDEX(Rosters!$I$2:$I$516,MATCH(INDEX('Player Pool'!$V$2:$V$8725,MATCH($AD11,'Player Pool'!$Z$2:$Z$8725,0)),Rosters!$W$2:$W$516,0)),""),INDEX('Player Pool'!$H$2:$H$8725,MATCH($AD11,'Player Pool'!$Z$2:$Z$8725,0)))),"")</f>
        <v/>
      </c>
      <c r="AH11" s="31">
        <f>IFERROR(IF(INDEX('Player Pool'!$I$2:$I$8725,MATCH($AD11,'Player Pool'!$Z$2:$Z$8725,0))="","",INDEX('Player Pool'!$I$2:$I$8725,MATCH($AD11,'Player Pool'!$Z$2:$Z$8725,0))),"")</f>
        <v/>
      </c>
      <c r="AI11" s="31">
        <f>IFERROR(IF(INDEX('Player Pool'!$P$2:$P$8725,MATCH($AD11,'Player Pool'!$Z$2:$Z$8725,0))="","",INDEX('Player Pool'!$P$2:$P$8725,MATCH($AD11,'Player Pool'!$Z$2:$Z$8725,0))),"")</f>
        <v/>
      </c>
      <c r="AJ11" s="31">
        <f>IFERROR(IF(INDEX('Player Pool'!$R$2:$R$8725,MATCH($AD11,'Player Pool'!$Z$2:$Z$8725,0))="","",INDEX('Player Pool'!$R$2:$R$8725,MATCH($AD11,'Player Pool'!$Z$2:$Z$8725,0))),"")</f>
        <v/>
      </c>
      <c r="AK11" s="31">
        <f>IFERROR(IF(INDEX('Player Pool'!$U$2:$U$8725,MATCH($AD11,'Player Pool'!$Z$2:$Z$8725,0))="","",INDEX('Player Pool'!$U$2:$U$8725,MATCH($AD11,'Player Pool'!$Z$2:$Z$8725,0))),"")</f>
        <v/>
      </c>
      <c r="AL11" s="34">
        <f>IFERROR(IF($AD11="","",IF(INDEX('Player Pool'!$G$2:$G$8725,MATCH($AD11,'Player Pool'!$Z$2:$Z$8725,0))="FA","FA",IF(INDEX('Player Pool'!$G$2:$G$8725,MATCH($AD11,'Player Pool'!$Z$2:$Z$8725,0))='League Settings'!$B$2,"MINE","TAKEN"))),"")</f>
        <v/>
      </c>
      <c r="AN11" s="33" t="inlineStr">
        <is>
          <t>Morgan Geekie (BOS LW)</t>
        </is>
      </c>
      <c r="AO11">
        <f>IFERROR(IF(INDEX('Player Pool'!$D$2:$D$8725,MATCH($AN11,'Player Pool'!$Z$2:$Z$8725,0))="","",INDEX('Player Pool'!$D$2:$D$8725,MATCH($AN11,'Player Pool'!$Z$2:$Z$8725,0))),"")</f>
        <v/>
      </c>
      <c r="AP11">
        <f>IFERROR(IF(INDEX('Player Pool'!$E$2:$E$8725,MATCH($AN11,'Player Pool'!$Z$2:$Z$8725,0))="","",INDEX('Player Pool'!$E$2:$E$8725,MATCH($AN11,'Player Pool'!$Z$2:$Z$8725,0))),"")</f>
        <v/>
      </c>
      <c r="AQ11" s="30">
        <f>IFERROR(IF($AN11="","",IF(ISNUMBER(IFERROR(INDEX(Rosters!$I$2:$I$516,MATCH(INDEX('Player Pool'!$V$2:$V$8725,MATCH($AN11,'Player Pool'!$Z$2:$Z$8725,0)),Rosters!$W$2:$W$516,0)),"")),IFERROR(INDEX(Rosters!$I$2:$I$516,MATCH(INDEX('Player Pool'!$V$2:$V$8725,MATCH($AN11,'Player Pool'!$Z$2:$Z$8725,0)),Rosters!$W$2:$W$516,0)),""),INDEX('Player Pool'!$H$2:$H$8725,MATCH($AN11,'Player Pool'!$Z$2:$Z$8725,0)))),"")</f>
        <v/>
      </c>
      <c r="AR11" s="31">
        <f>IFERROR(IF(INDEX('Player Pool'!$I$2:$I$8725,MATCH($AN11,'Player Pool'!$Z$2:$Z$8725,0))="","",INDEX('Player Pool'!$I$2:$I$8725,MATCH($AN11,'Player Pool'!$Z$2:$Z$8725,0))),"")</f>
        <v/>
      </c>
      <c r="AS11" s="31">
        <f>IFERROR(IF(INDEX('Player Pool'!$P$2:$P$8725,MATCH($AN11,'Player Pool'!$Z$2:$Z$8725,0))="","",INDEX('Player Pool'!$P$2:$P$8725,MATCH($AN11,'Player Pool'!$Z$2:$Z$8725,0))),"")</f>
        <v/>
      </c>
      <c r="AT11" s="31">
        <f>IFERROR(IF(INDEX('Player Pool'!$R$2:$R$8725,MATCH($AN11,'Player Pool'!$Z$2:$Z$8725,0))="","",INDEX('Player Pool'!$R$2:$R$8725,MATCH($AN11,'Player Pool'!$Z$2:$Z$8725,0))),"")</f>
        <v/>
      </c>
      <c r="AU11" s="31">
        <f>IFERROR(IF(INDEX('Player Pool'!$U$2:$U$8725,MATCH($AN11,'Player Pool'!$Z$2:$Z$8725,0))="","",INDEX('Player Pool'!$U$2:$U$8725,MATCH($AN11,'Player Pool'!$Z$2:$Z$8725,0))),"")</f>
        <v/>
      </c>
      <c r="AV11" s="34">
        <f>IFERROR(IF($AN11="","",IF(INDEX('Player Pool'!$G$2:$G$8725,MATCH($AN11,'Player Pool'!$Z$2:$Z$8725,0))="FA","FA",IF(INDEX('Player Pool'!$G$2:$G$8725,MATCH($AN11,'Player Pool'!$Z$2:$Z$8725,0))='League Settings'!$B$2,"MINE","TAKEN"))),"")</f>
        <v/>
      </c>
    </row>
    <row r="12">
      <c r="A12">
        <f>IFERROR(IF(INDEX(Rosters!$B$2:$B$516,$S12)="","",INDEX(Rosters!$B$2:$B$516,$S12)),"")</f>
        <v/>
      </c>
      <c r="B12">
        <f>IFERROR(IF(INDEX(Rosters!$C$2:$C$516,$S12)="","",INDEX(Rosters!$C$2:$C$516,$S12)),"")</f>
        <v/>
      </c>
      <c r="C12">
        <f>IFERROR(IF(INDEX(Rosters!$D$2:$D$516,$S12)="","",INDEX(Rosters!$D$2:$D$516,$S12)),"")</f>
        <v/>
      </c>
      <c r="D12">
        <f>IFERROR(IF(INDEX(Rosters!$E$2:$E$516,$S12)="","",INDEX(Rosters!$E$2:$E$516,$S12)),"")</f>
        <v/>
      </c>
      <c r="E12">
        <f>IFERROR(IF(INDEX(Rosters!$F$2:$F$516,$S12)="","",INDEX(Rosters!$F$2:$F$516,$S12)),"")</f>
        <v/>
      </c>
      <c r="F12">
        <f>IFERROR(IF(INDEX(Rosters!$G$2:$G$516,$S12)="","",INDEX(Rosters!$G$2:$G$516,$S12)),"")</f>
        <v/>
      </c>
      <c r="G12">
        <f>IFERROR(IF(INDEX(Rosters!$H$2:$H$516,$S12)="","",INDEX(Rosters!$H$2:$H$516,$S12)),"")</f>
        <v/>
      </c>
      <c r="H12" s="30">
        <f>IFERROR(IF(INDEX(Rosters!$I$2:$I$516,$S12)="","",INDEX(Rosters!$I$2:$I$516,$S12)),"")</f>
        <v/>
      </c>
      <c r="I12" s="31">
        <f>IFERROR(IF(INDEX(Rosters!$J$2:$J$516,$S12)="","",INDEX(Rosters!$J$2:$J$516,$S12)),"")</f>
        <v/>
      </c>
      <c r="J12" s="31">
        <f>IFERROR(IF(INDEX(Rosters!$S$2:$S$516,$S12)="","",INDEX(Rosters!$S$2:$S$516,$S12)),"")</f>
        <v/>
      </c>
      <c r="K12" s="31">
        <f>IFERROR(IF(INDEX(Rosters!$K$2:$K$516,$S12)="","",INDEX(Rosters!$K$2:$K$516,$S12)),"")</f>
        <v/>
      </c>
      <c r="L12" s="32">
        <f>IFERROR(IF(INDEX(Rosters!$T$2:$T$516,$S12)="","",INDEX(Rosters!$T$2:$T$516,$S12)),"")</f>
        <v/>
      </c>
      <c r="M12" s="31">
        <f>IFERROR(IF(INDEX(Rosters!$L$2:$L$516,$S12)="","",INDEX(Rosters!$L$2:$L$516,$S12)),"")</f>
        <v/>
      </c>
      <c r="N12" s="31">
        <f>IFERROR(IF(INDEX(Rosters!$Q$2:$Q$516,$S12)="","",INDEX(Rosters!$Q$2:$Q$516,$S12)),"")</f>
        <v/>
      </c>
      <c r="O12" s="31">
        <f>IFERROR(IF(INDEX(Rosters!$R$2:$R$516,$S12)="","",INDEX(Rosters!$R$2:$R$516,$S12)),"")</f>
        <v/>
      </c>
      <c r="P12" s="31">
        <f>IFERROR(IF(INDEX(Rosters!$N$2:$N$516,$S12)="","",INDEX(Rosters!$N$2:$N$516,$S12)),"")</f>
        <v/>
      </c>
      <c r="Q12" s="31">
        <f>IFERROR(IF(INDEX(Rosters!$O$2:$O$516,$S12)="","",INDEX(Rosters!$O$2:$O$516,$S12)),"")</f>
        <v/>
      </c>
      <c r="R12">
        <f>IFERROR(IF(INDEX(Rosters!$P$2:$P$516,$S12)="","",INDEX(Rosters!$P$2:$P$516,$S12)),"")</f>
        <v/>
      </c>
      <c r="S12">
        <f>IFERROR(MATCH('League Settings'!$B$2&amp;"|ACTIVE|"&amp;9,Rosters!$AD$2:$AD$516,0),"")</f>
        <v/>
      </c>
      <c r="T12" s="33" t="inlineStr">
        <is>
          <t>Mackenzie Blackwood (COL G)</t>
        </is>
      </c>
      <c r="U12">
        <f>IFERROR(IF(INDEX('Player Pool'!$D$2:$D$8725,MATCH($T12,'Player Pool'!$Z$2:$Z$8725,0))="","",INDEX('Player Pool'!$D$2:$D$8725,MATCH($T12,'Player Pool'!$Z$2:$Z$8725,0))),"")</f>
        <v/>
      </c>
      <c r="V12">
        <f>IFERROR(IF(INDEX('Player Pool'!$E$2:$E$8725,MATCH($T12,'Player Pool'!$Z$2:$Z$8725,0))="","",INDEX('Player Pool'!$E$2:$E$8725,MATCH($T12,'Player Pool'!$Z$2:$Z$8725,0))),"")</f>
        <v/>
      </c>
      <c r="W12" s="30">
        <f>IFERROR(IF($T12="","",IF(ISNUMBER(IFERROR(INDEX(Rosters!$I$2:$I$516,MATCH(INDEX('Player Pool'!$V$2:$V$8725,MATCH($T12,'Player Pool'!$Z$2:$Z$8725,0)),Rosters!$W$2:$W$516,0)),"")),IFERROR(INDEX(Rosters!$I$2:$I$516,MATCH(INDEX('Player Pool'!$V$2:$V$8725,MATCH($T12,'Player Pool'!$Z$2:$Z$8725,0)),Rosters!$W$2:$W$516,0)),""),INDEX('Player Pool'!$H$2:$H$8725,MATCH($T12,'Player Pool'!$Z$2:$Z$8725,0)))),"")</f>
        <v/>
      </c>
      <c r="X12" s="31">
        <f>IFERROR(IF(INDEX('Player Pool'!$I$2:$I$8725,MATCH($T12,'Player Pool'!$Z$2:$Z$8725,0))="","",INDEX('Player Pool'!$I$2:$I$8725,MATCH($T12,'Player Pool'!$Z$2:$Z$8725,0))),"")</f>
        <v/>
      </c>
      <c r="Y12" s="31">
        <f>IFERROR(IF(INDEX('Player Pool'!$P$2:$P$8725,MATCH($T12,'Player Pool'!$Z$2:$Z$8725,0))="","",INDEX('Player Pool'!$P$2:$P$8725,MATCH($T12,'Player Pool'!$Z$2:$Z$8725,0))),"")</f>
        <v/>
      </c>
      <c r="Z12" s="31">
        <f>IFERROR(IF(INDEX('Player Pool'!$R$2:$R$8725,MATCH($T12,'Player Pool'!$Z$2:$Z$8725,0))="","",INDEX('Player Pool'!$R$2:$R$8725,MATCH($T12,'Player Pool'!$Z$2:$Z$8725,0))),"")</f>
        <v/>
      </c>
      <c r="AA12" s="31">
        <f>IFERROR(IF(INDEX('Player Pool'!$U$2:$U$8725,MATCH($T12,'Player Pool'!$Z$2:$Z$8725,0))="","",INDEX('Player Pool'!$U$2:$U$8725,MATCH($T12,'Player Pool'!$Z$2:$Z$8725,0))),"")</f>
        <v/>
      </c>
      <c r="AB12" s="34">
        <f>IFERROR(IF($T12="","",IF(INDEX('Player Pool'!$G$2:$G$8725,MATCH($T12,'Player Pool'!$Z$2:$Z$8725,0))="FA","FA",IF(INDEX('Player Pool'!$G$2:$G$8725,MATCH($T12,'Player Pool'!$Z$2:$Z$8725,0))='League Settings'!$B$2,"MINE","TAKEN"))),"")</f>
        <v/>
      </c>
      <c r="AD12" s="33" t="inlineStr">
        <is>
          <t>Mackenzie Blackwood (COL G)</t>
        </is>
      </c>
      <c r="AE12">
        <f>IFERROR(IF(INDEX('Player Pool'!$D$2:$D$8725,MATCH($AD12,'Player Pool'!$Z$2:$Z$8725,0))="","",INDEX('Player Pool'!$D$2:$D$8725,MATCH($AD12,'Player Pool'!$Z$2:$Z$8725,0))),"")</f>
        <v/>
      </c>
      <c r="AF12">
        <f>IFERROR(IF(INDEX('Player Pool'!$E$2:$E$8725,MATCH($AD12,'Player Pool'!$Z$2:$Z$8725,0))="","",INDEX('Player Pool'!$E$2:$E$8725,MATCH($AD12,'Player Pool'!$Z$2:$Z$8725,0))),"")</f>
        <v/>
      </c>
      <c r="AG12" s="30">
        <f>IFERROR(IF($AD12="","",IF(ISNUMBER(IFERROR(INDEX(Rosters!$I$2:$I$516,MATCH(INDEX('Player Pool'!$V$2:$V$8725,MATCH($AD12,'Player Pool'!$Z$2:$Z$8725,0)),Rosters!$W$2:$W$516,0)),"")),IFERROR(INDEX(Rosters!$I$2:$I$516,MATCH(INDEX('Player Pool'!$V$2:$V$8725,MATCH($AD12,'Player Pool'!$Z$2:$Z$8725,0)),Rosters!$W$2:$W$516,0)),""),INDEX('Player Pool'!$H$2:$H$8725,MATCH($AD12,'Player Pool'!$Z$2:$Z$8725,0)))),"")</f>
        <v/>
      </c>
      <c r="AH12" s="31">
        <f>IFERROR(IF(INDEX('Player Pool'!$I$2:$I$8725,MATCH($AD12,'Player Pool'!$Z$2:$Z$8725,0))="","",INDEX('Player Pool'!$I$2:$I$8725,MATCH($AD12,'Player Pool'!$Z$2:$Z$8725,0))),"")</f>
        <v/>
      </c>
      <c r="AI12" s="31">
        <f>IFERROR(IF(INDEX('Player Pool'!$P$2:$P$8725,MATCH($AD12,'Player Pool'!$Z$2:$Z$8725,0))="","",INDEX('Player Pool'!$P$2:$P$8725,MATCH($AD12,'Player Pool'!$Z$2:$Z$8725,0))),"")</f>
        <v/>
      </c>
      <c r="AJ12" s="31">
        <f>IFERROR(IF(INDEX('Player Pool'!$R$2:$R$8725,MATCH($AD12,'Player Pool'!$Z$2:$Z$8725,0))="","",INDEX('Player Pool'!$R$2:$R$8725,MATCH($AD12,'Player Pool'!$Z$2:$Z$8725,0))),"")</f>
        <v/>
      </c>
      <c r="AK12" s="31">
        <f>IFERROR(IF(INDEX('Player Pool'!$U$2:$U$8725,MATCH($AD12,'Player Pool'!$Z$2:$Z$8725,0))="","",INDEX('Player Pool'!$U$2:$U$8725,MATCH($AD12,'Player Pool'!$Z$2:$Z$8725,0))),"")</f>
        <v/>
      </c>
      <c r="AL12" s="34">
        <f>IFERROR(IF($AD12="","",IF(INDEX('Player Pool'!$G$2:$G$8725,MATCH($AD12,'Player Pool'!$Z$2:$Z$8725,0))="FA","FA",IF(INDEX('Player Pool'!$G$2:$G$8725,MATCH($AD12,'Player Pool'!$Z$2:$Z$8725,0))='League Settings'!$B$2,"MINE","TAKEN"))),"")</f>
        <v/>
      </c>
      <c r="AN12" s="33" t="inlineStr">
        <is>
          <t>Mackenzie Blackwood (COL G)</t>
        </is>
      </c>
      <c r="AO12">
        <f>IFERROR(IF(INDEX('Player Pool'!$D$2:$D$8725,MATCH($AN12,'Player Pool'!$Z$2:$Z$8725,0))="","",INDEX('Player Pool'!$D$2:$D$8725,MATCH($AN12,'Player Pool'!$Z$2:$Z$8725,0))),"")</f>
        <v/>
      </c>
      <c r="AP12">
        <f>IFERROR(IF(INDEX('Player Pool'!$E$2:$E$8725,MATCH($AN12,'Player Pool'!$Z$2:$Z$8725,0))="","",INDEX('Player Pool'!$E$2:$E$8725,MATCH($AN12,'Player Pool'!$Z$2:$Z$8725,0))),"")</f>
        <v/>
      </c>
      <c r="AQ12" s="30">
        <f>IFERROR(IF($AN12="","",IF(ISNUMBER(IFERROR(INDEX(Rosters!$I$2:$I$516,MATCH(INDEX('Player Pool'!$V$2:$V$8725,MATCH($AN12,'Player Pool'!$Z$2:$Z$8725,0)),Rosters!$W$2:$W$516,0)),"")),IFERROR(INDEX(Rosters!$I$2:$I$516,MATCH(INDEX('Player Pool'!$V$2:$V$8725,MATCH($AN12,'Player Pool'!$Z$2:$Z$8725,0)),Rosters!$W$2:$W$516,0)),""),INDEX('Player Pool'!$H$2:$H$8725,MATCH($AN12,'Player Pool'!$Z$2:$Z$8725,0)))),"")</f>
        <v/>
      </c>
      <c r="AR12" s="31">
        <f>IFERROR(IF(INDEX('Player Pool'!$I$2:$I$8725,MATCH($AN12,'Player Pool'!$Z$2:$Z$8725,0))="","",INDEX('Player Pool'!$I$2:$I$8725,MATCH($AN12,'Player Pool'!$Z$2:$Z$8725,0))),"")</f>
        <v/>
      </c>
      <c r="AS12" s="31">
        <f>IFERROR(IF(INDEX('Player Pool'!$P$2:$P$8725,MATCH($AN12,'Player Pool'!$Z$2:$Z$8725,0))="","",INDEX('Player Pool'!$P$2:$P$8725,MATCH($AN12,'Player Pool'!$Z$2:$Z$8725,0))),"")</f>
        <v/>
      </c>
      <c r="AT12" s="31">
        <f>IFERROR(IF(INDEX('Player Pool'!$R$2:$R$8725,MATCH($AN12,'Player Pool'!$Z$2:$Z$8725,0))="","",INDEX('Player Pool'!$R$2:$R$8725,MATCH($AN12,'Player Pool'!$Z$2:$Z$8725,0))),"")</f>
        <v/>
      </c>
      <c r="AU12" s="31">
        <f>IFERROR(IF(INDEX('Player Pool'!$U$2:$U$8725,MATCH($AN12,'Player Pool'!$Z$2:$Z$8725,0))="","",INDEX('Player Pool'!$U$2:$U$8725,MATCH($AN12,'Player Pool'!$Z$2:$Z$8725,0))),"")</f>
        <v/>
      </c>
      <c r="AV12" s="34">
        <f>IFERROR(IF($AN12="","",IF(INDEX('Player Pool'!$G$2:$G$8725,MATCH($AN12,'Player Pool'!$Z$2:$Z$8725,0))="FA","FA",IF(INDEX('Player Pool'!$G$2:$G$8725,MATCH($AN12,'Player Pool'!$Z$2:$Z$8725,0))='League Settings'!$B$2,"MINE","TAKEN"))),"")</f>
        <v/>
      </c>
    </row>
    <row r="13">
      <c r="A13">
        <f>IFERROR(IF(INDEX(Rosters!$B$2:$B$516,$S13)="","",INDEX(Rosters!$B$2:$B$516,$S13)),"")</f>
        <v/>
      </c>
      <c r="B13">
        <f>IFERROR(IF(INDEX(Rosters!$C$2:$C$516,$S13)="","",INDEX(Rosters!$C$2:$C$516,$S13)),"")</f>
        <v/>
      </c>
      <c r="C13">
        <f>IFERROR(IF(INDEX(Rosters!$D$2:$D$516,$S13)="","",INDEX(Rosters!$D$2:$D$516,$S13)),"")</f>
        <v/>
      </c>
      <c r="D13">
        <f>IFERROR(IF(INDEX(Rosters!$E$2:$E$516,$S13)="","",INDEX(Rosters!$E$2:$E$516,$S13)),"")</f>
        <v/>
      </c>
      <c r="E13">
        <f>IFERROR(IF(INDEX(Rosters!$F$2:$F$516,$S13)="","",INDEX(Rosters!$F$2:$F$516,$S13)),"")</f>
        <v/>
      </c>
      <c r="F13">
        <f>IFERROR(IF(INDEX(Rosters!$G$2:$G$516,$S13)="","",INDEX(Rosters!$G$2:$G$516,$S13)),"")</f>
        <v/>
      </c>
      <c r="G13">
        <f>IFERROR(IF(INDEX(Rosters!$H$2:$H$516,$S13)="","",INDEX(Rosters!$H$2:$H$516,$S13)),"")</f>
        <v/>
      </c>
      <c r="H13" s="30">
        <f>IFERROR(IF(INDEX(Rosters!$I$2:$I$516,$S13)="","",INDEX(Rosters!$I$2:$I$516,$S13)),"")</f>
        <v/>
      </c>
      <c r="I13" s="31">
        <f>IFERROR(IF(INDEX(Rosters!$J$2:$J$516,$S13)="","",INDEX(Rosters!$J$2:$J$516,$S13)),"")</f>
        <v/>
      </c>
      <c r="J13" s="31">
        <f>IFERROR(IF(INDEX(Rosters!$S$2:$S$516,$S13)="","",INDEX(Rosters!$S$2:$S$516,$S13)),"")</f>
        <v/>
      </c>
      <c r="K13" s="31">
        <f>IFERROR(IF(INDEX(Rosters!$K$2:$K$516,$S13)="","",INDEX(Rosters!$K$2:$K$516,$S13)),"")</f>
        <v/>
      </c>
      <c r="L13" s="32">
        <f>IFERROR(IF(INDEX(Rosters!$T$2:$T$516,$S13)="","",INDEX(Rosters!$T$2:$T$516,$S13)),"")</f>
        <v/>
      </c>
      <c r="M13" s="31">
        <f>IFERROR(IF(INDEX(Rosters!$L$2:$L$516,$S13)="","",INDEX(Rosters!$L$2:$L$516,$S13)),"")</f>
        <v/>
      </c>
      <c r="N13" s="31">
        <f>IFERROR(IF(INDEX(Rosters!$Q$2:$Q$516,$S13)="","",INDEX(Rosters!$Q$2:$Q$516,$S13)),"")</f>
        <v/>
      </c>
      <c r="O13" s="31">
        <f>IFERROR(IF(INDEX(Rosters!$R$2:$R$516,$S13)="","",INDEX(Rosters!$R$2:$R$516,$S13)),"")</f>
        <v/>
      </c>
      <c r="P13" s="31">
        <f>IFERROR(IF(INDEX(Rosters!$N$2:$N$516,$S13)="","",INDEX(Rosters!$N$2:$N$516,$S13)),"")</f>
        <v/>
      </c>
      <c r="Q13" s="31">
        <f>IFERROR(IF(INDEX(Rosters!$O$2:$O$516,$S13)="","",INDEX(Rosters!$O$2:$O$516,$S13)),"")</f>
        <v/>
      </c>
      <c r="R13">
        <f>IFERROR(IF(INDEX(Rosters!$P$2:$P$516,$S13)="","",INDEX(Rosters!$P$2:$P$516,$S13)),"")</f>
        <v/>
      </c>
      <c r="S13">
        <f>IFERROR(MATCH('League Settings'!$B$2&amp;"|ACTIVE|"&amp;10,Rosters!$AD$2:$AD$516,0),"")</f>
        <v/>
      </c>
      <c r="T13" s="33" t="inlineStr">
        <is>
          <t>Seth Jarvis (CAR RW)</t>
        </is>
      </c>
      <c r="U13">
        <f>IFERROR(IF(INDEX('Player Pool'!$D$2:$D$8725,MATCH($T13,'Player Pool'!$Z$2:$Z$8725,0))="","",INDEX('Player Pool'!$D$2:$D$8725,MATCH($T13,'Player Pool'!$Z$2:$Z$8725,0))),"")</f>
        <v/>
      </c>
      <c r="V13">
        <f>IFERROR(IF(INDEX('Player Pool'!$E$2:$E$8725,MATCH($T13,'Player Pool'!$Z$2:$Z$8725,0))="","",INDEX('Player Pool'!$E$2:$E$8725,MATCH($T13,'Player Pool'!$Z$2:$Z$8725,0))),"")</f>
        <v/>
      </c>
      <c r="W13" s="30">
        <f>IFERROR(IF($T13="","",IF(ISNUMBER(IFERROR(INDEX(Rosters!$I$2:$I$516,MATCH(INDEX('Player Pool'!$V$2:$V$8725,MATCH($T13,'Player Pool'!$Z$2:$Z$8725,0)),Rosters!$W$2:$W$516,0)),"")),IFERROR(INDEX(Rosters!$I$2:$I$516,MATCH(INDEX('Player Pool'!$V$2:$V$8725,MATCH($T13,'Player Pool'!$Z$2:$Z$8725,0)),Rosters!$W$2:$W$516,0)),""),INDEX('Player Pool'!$H$2:$H$8725,MATCH($T13,'Player Pool'!$Z$2:$Z$8725,0)))),"")</f>
        <v/>
      </c>
      <c r="X13" s="31">
        <f>IFERROR(IF(INDEX('Player Pool'!$I$2:$I$8725,MATCH($T13,'Player Pool'!$Z$2:$Z$8725,0))="","",INDEX('Player Pool'!$I$2:$I$8725,MATCH($T13,'Player Pool'!$Z$2:$Z$8725,0))),"")</f>
        <v/>
      </c>
      <c r="Y13" s="31">
        <f>IFERROR(IF(INDEX('Player Pool'!$P$2:$P$8725,MATCH($T13,'Player Pool'!$Z$2:$Z$8725,0))="","",INDEX('Player Pool'!$P$2:$P$8725,MATCH($T13,'Player Pool'!$Z$2:$Z$8725,0))),"")</f>
        <v/>
      </c>
      <c r="Z13" s="31">
        <f>IFERROR(IF(INDEX('Player Pool'!$R$2:$R$8725,MATCH($T13,'Player Pool'!$Z$2:$Z$8725,0))="","",INDEX('Player Pool'!$R$2:$R$8725,MATCH($T13,'Player Pool'!$Z$2:$Z$8725,0))),"")</f>
        <v/>
      </c>
      <c r="AA13" s="31">
        <f>IFERROR(IF(INDEX('Player Pool'!$U$2:$U$8725,MATCH($T13,'Player Pool'!$Z$2:$Z$8725,0))="","",INDEX('Player Pool'!$U$2:$U$8725,MATCH($T13,'Player Pool'!$Z$2:$Z$8725,0))),"")</f>
        <v/>
      </c>
      <c r="AB13" s="34">
        <f>IFERROR(IF($T13="","",IF(INDEX('Player Pool'!$G$2:$G$8725,MATCH($T13,'Player Pool'!$Z$2:$Z$8725,0))="FA","FA",IF(INDEX('Player Pool'!$G$2:$G$8725,MATCH($T13,'Player Pool'!$Z$2:$Z$8725,0))='League Settings'!$B$2,"MINE","TAKEN"))),"")</f>
        <v/>
      </c>
      <c r="AD13" s="33" t="inlineStr">
        <is>
          <t>Seth Jarvis (CAR RW)</t>
        </is>
      </c>
      <c r="AE13">
        <f>IFERROR(IF(INDEX('Player Pool'!$D$2:$D$8725,MATCH($AD13,'Player Pool'!$Z$2:$Z$8725,0))="","",INDEX('Player Pool'!$D$2:$D$8725,MATCH($AD13,'Player Pool'!$Z$2:$Z$8725,0))),"")</f>
        <v/>
      </c>
      <c r="AF13">
        <f>IFERROR(IF(INDEX('Player Pool'!$E$2:$E$8725,MATCH($AD13,'Player Pool'!$Z$2:$Z$8725,0))="","",INDEX('Player Pool'!$E$2:$E$8725,MATCH($AD13,'Player Pool'!$Z$2:$Z$8725,0))),"")</f>
        <v/>
      </c>
      <c r="AG13" s="30">
        <f>IFERROR(IF($AD13="","",IF(ISNUMBER(IFERROR(INDEX(Rosters!$I$2:$I$516,MATCH(INDEX('Player Pool'!$V$2:$V$8725,MATCH($AD13,'Player Pool'!$Z$2:$Z$8725,0)),Rosters!$W$2:$W$516,0)),"")),IFERROR(INDEX(Rosters!$I$2:$I$516,MATCH(INDEX('Player Pool'!$V$2:$V$8725,MATCH($AD13,'Player Pool'!$Z$2:$Z$8725,0)),Rosters!$W$2:$W$516,0)),""),INDEX('Player Pool'!$H$2:$H$8725,MATCH($AD13,'Player Pool'!$Z$2:$Z$8725,0)))),"")</f>
        <v/>
      </c>
      <c r="AH13" s="31">
        <f>IFERROR(IF(INDEX('Player Pool'!$I$2:$I$8725,MATCH($AD13,'Player Pool'!$Z$2:$Z$8725,0))="","",INDEX('Player Pool'!$I$2:$I$8725,MATCH($AD13,'Player Pool'!$Z$2:$Z$8725,0))),"")</f>
        <v/>
      </c>
      <c r="AI13" s="31">
        <f>IFERROR(IF(INDEX('Player Pool'!$P$2:$P$8725,MATCH($AD13,'Player Pool'!$Z$2:$Z$8725,0))="","",INDEX('Player Pool'!$P$2:$P$8725,MATCH($AD13,'Player Pool'!$Z$2:$Z$8725,0))),"")</f>
        <v/>
      </c>
      <c r="AJ13" s="31">
        <f>IFERROR(IF(INDEX('Player Pool'!$R$2:$R$8725,MATCH($AD13,'Player Pool'!$Z$2:$Z$8725,0))="","",INDEX('Player Pool'!$R$2:$R$8725,MATCH($AD13,'Player Pool'!$Z$2:$Z$8725,0))),"")</f>
        <v/>
      </c>
      <c r="AK13" s="31">
        <f>IFERROR(IF(INDEX('Player Pool'!$U$2:$U$8725,MATCH($AD13,'Player Pool'!$Z$2:$Z$8725,0))="","",INDEX('Player Pool'!$U$2:$U$8725,MATCH($AD13,'Player Pool'!$Z$2:$Z$8725,0))),"")</f>
        <v/>
      </c>
      <c r="AL13" s="34">
        <f>IFERROR(IF($AD13="","",IF(INDEX('Player Pool'!$G$2:$G$8725,MATCH($AD13,'Player Pool'!$Z$2:$Z$8725,0))="FA","FA",IF(INDEX('Player Pool'!$G$2:$G$8725,MATCH($AD13,'Player Pool'!$Z$2:$Z$8725,0))='League Settings'!$B$2,"MINE","TAKEN"))),"")</f>
        <v/>
      </c>
      <c r="AN13" s="33" t="inlineStr">
        <is>
          <t>Seth Jarvis (CAR RW)</t>
        </is>
      </c>
      <c r="AO13">
        <f>IFERROR(IF(INDEX('Player Pool'!$D$2:$D$8725,MATCH($AN13,'Player Pool'!$Z$2:$Z$8725,0))="","",INDEX('Player Pool'!$D$2:$D$8725,MATCH($AN13,'Player Pool'!$Z$2:$Z$8725,0))),"")</f>
        <v/>
      </c>
      <c r="AP13">
        <f>IFERROR(IF(INDEX('Player Pool'!$E$2:$E$8725,MATCH($AN13,'Player Pool'!$Z$2:$Z$8725,0))="","",INDEX('Player Pool'!$E$2:$E$8725,MATCH($AN13,'Player Pool'!$Z$2:$Z$8725,0))),"")</f>
        <v/>
      </c>
      <c r="AQ13" s="30">
        <f>IFERROR(IF($AN13="","",IF(ISNUMBER(IFERROR(INDEX(Rosters!$I$2:$I$516,MATCH(INDEX('Player Pool'!$V$2:$V$8725,MATCH($AN13,'Player Pool'!$Z$2:$Z$8725,0)),Rosters!$W$2:$W$516,0)),"")),IFERROR(INDEX(Rosters!$I$2:$I$516,MATCH(INDEX('Player Pool'!$V$2:$V$8725,MATCH($AN13,'Player Pool'!$Z$2:$Z$8725,0)),Rosters!$W$2:$W$516,0)),""),INDEX('Player Pool'!$H$2:$H$8725,MATCH($AN13,'Player Pool'!$Z$2:$Z$8725,0)))),"")</f>
        <v/>
      </c>
      <c r="AR13" s="31">
        <f>IFERROR(IF(INDEX('Player Pool'!$I$2:$I$8725,MATCH($AN13,'Player Pool'!$Z$2:$Z$8725,0))="","",INDEX('Player Pool'!$I$2:$I$8725,MATCH($AN13,'Player Pool'!$Z$2:$Z$8725,0))),"")</f>
        <v/>
      </c>
      <c r="AS13" s="31">
        <f>IFERROR(IF(INDEX('Player Pool'!$P$2:$P$8725,MATCH($AN13,'Player Pool'!$Z$2:$Z$8725,0))="","",INDEX('Player Pool'!$P$2:$P$8725,MATCH($AN13,'Player Pool'!$Z$2:$Z$8725,0))),"")</f>
        <v/>
      </c>
      <c r="AT13" s="31">
        <f>IFERROR(IF(INDEX('Player Pool'!$R$2:$R$8725,MATCH($AN13,'Player Pool'!$Z$2:$Z$8725,0))="","",INDEX('Player Pool'!$R$2:$R$8725,MATCH($AN13,'Player Pool'!$Z$2:$Z$8725,0))),"")</f>
        <v/>
      </c>
      <c r="AU13" s="31">
        <f>IFERROR(IF(INDEX('Player Pool'!$U$2:$U$8725,MATCH($AN13,'Player Pool'!$Z$2:$Z$8725,0))="","",INDEX('Player Pool'!$U$2:$U$8725,MATCH($AN13,'Player Pool'!$Z$2:$Z$8725,0))),"")</f>
        <v/>
      </c>
      <c r="AV13" s="34">
        <f>IFERROR(IF($AN13="","",IF(INDEX('Player Pool'!$G$2:$G$8725,MATCH($AN13,'Player Pool'!$Z$2:$Z$8725,0))="FA","FA",IF(INDEX('Player Pool'!$G$2:$G$8725,MATCH($AN13,'Player Pool'!$Z$2:$Z$8725,0))='League Settings'!$B$2,"MINE","TAKEN"))),"")</f>
        <v/>
      </c>
    </row>
    <row r="14">
      <c r="A14">
        <f>IFERROR(IF(INDEX(Rosters!$B$2:$B$516,$S14)="","",INDEX(Rosters!$B$2:$B$516,$S14)),"")</f>
        <v/>
      </c>
      <c r="B14">
        <f>IFERROR(IF(INDEX(Rosters!$C$2:$C$516,$S14)="","",INDEX(Rosters!$C$2:$C$516,$S14)),"")</f>
        <v/>
      </c>
      <c r="C14">
        <f>IFERROR(IF(INDEX(Rosters!$D$2:$D$516,$S14)="","",INDEX(Rosters!$D$2:$D$516,$S14)),"")</f>
        <v/>
      </c>
      <c r="D14">
        <f>IFERROR(IF(INDEX(Rosters!$E$2:$E$516,$S14)="","",INDEX(Rosters!$E$2:$E$516,$S14)),"")</f>
        <v/>
      </c>
      <c r="E14">
        <f>IFERROR(IF(INDEX(Rosters!$F$2:$F$516,$S14)="","",INDEX(Rosters!$F$2:$F$516,$S14)),"")</f>
        <v/>
      </c>
      <c r="F14">
        <f>IFERROR(IF(INDEX(Rosters!$G$2:$G$516,$S14)="","",INDEX(Rosters!$G$2:$G$516,$S14)),"")</f>
        <v/>
      </c>
      <c r="G14">
        <f>IFERROR(IF(INDEX(Rosters!$H$2:$H$516,$S14)="","",INDEX(Rosters!$H$2:$H$516,$S14)),"")</f>
        <v/>
      </c>
      <c r="H14" s="30">
        <f>IFERROR(IF(INDEX(Rosters!$I$2:$I$516,$S14)="","",INDEX(Rosters!$I$2:$I$516,$S14)),"")</f>
        <v/>
      </c>
      <c r="I14" s="31">
        <f>IFERROR(IF(INDEX(Rosters!$J$2:$J$516,$S14)="","",INDEX(Rosters!$J$2:$J$516,$S14)),"")</f>
        <v/>
      </c>
      <c r="J14" s="31">
        <f>IFERROR(IF(INDEX(Rosters!$S$2:$S$516,$S14)="","",INDEX(Rosters!$S$2:$S$516,$S14)),"")</f>
        <v/>
      </c>
      <c r="K14" s="31">
        <f>IFERROR(IF(INDEX(Rosters!$K$2:$K$516,$S14)="","",INDEX(Rosters!$K$2:$K$516,$S14)),"")</f>
        <v/>
      </c>
      <c r="L14" s="32">
        <f>IFERROR(IF(INDEX(Rosters!$T$2:$T$516,$S14)="","",INDEX(Rosters!$T$2:$T$516,$S14)),"")</f>
        <v/>
      </c>
      <c r="M14" s="31">
        <f>IFERROR(IF(INDEX(Rosters!$L$2:$L$516,$S14)="","",INDEX(Rosters!$L$2:$L$516,$S14)),"")</f>
        <v/>
      </c>
      <c r="N14" s="31">
        <f>IFERROR(IF(INDEX(Rosters!$Q$2:$Q$516,$S14)="","",INDEX(Rosters!$Q$2:$Q$516,$S14)),"")</f>
        <v/>
      </c>
      <c r="O14" s="31">
        <f>IFERROR(IF(INDEX(Rosters!$R$2:$R$516,$S14)="","",INDEX(Rosters!$R$2:$R$516,$S14)),"")</f>
        <v/>
      </c>
      <c r="P14" s="31">
        <f>IFERROR(IF(INDEX(Rosters!$N$2:$N$516,$S14)="","",INDEX(Rosters!$N$2:$N$516,$S14)),"")</f>
        <v/>
      </c>
      <c r="Q14" s="31">
        <f>IFERROR(IF(INDEX(Rosters!$O$2:$O$516,$S14)="","",INDEX(Rosters!$O$2:$O$516,$S14)),"")</f>
        <v/>
      </c>
      <c r="R14">
        <f>IFERROR(IF(INDEX(Rosters!$P$2:$P$516,$S14)="","",INDEX(Rosters!$P$2:$P$516,$S14)),"")</f>
        <v/>
      </c>
      <c r="S14">
        <f>IFERROR(MATCH('League Settings'!$B$2&amp;"|ACTIVE|"&amp;11,Rosters!$AD$2:$AD$516,0),"")</f>
        <v/>
      </c>
      <c r="T14" s="33" t="inlineStr">
        <is>
          <t>Matvei Michkov (PHI RW)</t>
        </is>
      </c>
      <c r="U14">
        <f>IFERROR(IF(INDEX('Player Pool'!$D$2:$D$8725,MATCH($T14,'Player Pool'!$Z$2:$Z$8725,0))="","",INDEX('Player Pool'!$D$2:$D$8725,MATCH($T14,'Player Pool'!$Z$2:$Z$8725,0))),"")</f>
        <v/>
      </c>
      <c r="V14">
        <f>IFERROR(IF(INDEX('Player Pool'!$E$2:$E$8725,MATCH($T14,'Player Pool'!$Z$2:$Z$8725,0))="","",INDEX('Player Pool'!$E$2:$E$8725,MATCH($T14,'Player Pool'!$Z$2:$Z$8725,0))),"")</f>
        <v/>
      </c>
      <c r="W14" s="30">
        <f>IFERROR(IF($T14="","",IF(ISNUMBER(IFERROR(INDEX(Rosters!$I$2:$I$516,MATCH(INDEX('Player Pool'!$V$2:$V$8725,MATCH($T14,'Player Pool'!$Z$2:$Z$8725,0)),Rosters!$W$2:$W$516,0)),"")),IFERROR(INDEX(Rosters!$I$2:$I$516,MATCH(INDEX('Player Pool'!$V$2:$V$8725,MATCH($T14,'Player Pool'!$Z$2:$Z$8725,0)),Rosters!$W$2:$W$516,0)),""),INDEX('Player Pool'!$H$2:$H$8725,MATCH($T14,'Player Pool'!$Z$2:$Z$8725,0)))),"")</f>
        <v/>
      </c>
      <c r="X14" s="31">
        <f>IFERROR(IF(INDEX('Player Pool'!$I$2:$I$8725,MATCH($T14,'Player Pool'!$Z$2:$Z$8725,0))="","",INDEX('Player Pool'!$I$2:$I$8725,MATCH($T14,'Player Pool'!$Z$2:$Z$8725,0))),"")</f>
        <v/>
      </c>
      <c r="Y14" s="31">
        <f>IFERROR(IF(INDEX('Player Pool'!$P$2:$P$8725,MATCH($T14,'Player Pool'!$Z$2:$Z$8725,0))="","",INDEX('Player Pool'!$P$2:$P$8725,MATCH($T14,'Player Pool'!$Z$2:$Z$8725,0))),"")</f>
        <v/>
      </c>
      <c r="Z14" s="31">
        <f>IFERROR(IF(INDEX('Player Pool'!$R$2:$R$8725,MATCH($T14,'Player Pool'!$Z$2:$Z$8725,0))="","",INDEX('Player Pool'!$R$2:$R$8725,MATCH($T14,'Player Pool'!$Z$2:$Z$8725,0))),"")</f>
        <v/>
      </c>
      <c r="AA14" s="31">
        <f>IFERROR(IF(INDEX('Player Pool'!$U$2:$U$8725,MATCH($T14,'Player Pool'!$Z$2:$Z$8725,0))="","",INDEX('Player Pool'!$U$2:$U$8725,MATCH($T14,'Player Pool'!$Z$2:$Z$8725,0))),"")</f>
        <v/>
      </c>
      <c r="AB14" s="34">
        <f>IFERROR(IF($T14="","",IF(INDEX('Player Pool'!$G$2:$G$8725,MATCH($T14,'Player Pool'!$Z$2:$Z$8725,0))="FA","FA",IF(INDEX('Player Pool'!$G$2:$G$8725,MATCH($T14,'Player Pool'!$Z$2:$Z$8725,0))='League Settings'!$B$2,"MINE","TAKEN"))),"")</f>
        <v/>
      </c>
      <c r="AD14" s="33" t="inlineStr">
        <is>
          <t>Matvei Michkov (PHI RW)</t>
        </is>
      </c>
      <c r="AE14">
        <f>IFERROR(IF(INDEX('Player Pool'!$D$2:$D$8725,MATCH($AD14,'Player Pool'!$Z$2:$Z$8725,0))="","",INDEX('Player Pool'!$D$2:$D$8725,MATCH($AD14,'Player Pool'!$Z$2:$Z$8725,0))),"")</f>
        <v/>
      </c>
      <c r="AF14">
        <f>IFERROR(IF(INDEX('Player Pool'!$E$2:$E$8725,MATCH($AD14,'Player Pool'!$Z$2:$Z$8725,0))="","",INDEX('Player Pool'!$E$2:$E$8725,MATCH($AD14,'Player Pool'!$Z$2:$Z$8725,0))),"")</f>
        <v/>
      </c>
      <c r="AG14" s="30">
        <f>IFERROR(IF($AD14="","",IF(ISNUMBER(IFERROR(INDEX(Rosters!$I$2:$I$516,MATCH(INDEX('Player Pool'!$V$2:$V$8725,MATCH($AD14,'Player Pool'!$Z$2:$Z$8725,0)),Rosters!$W$2:$W$516,0)),"")),IFERROR(INDEX(Rosters!$I$2:$I$516,MATCH(INDEX('Player Pool'!$V$2:$V$8725,MATCH($AD14,'Player Pool'!$Z$2:$Z$8725,0)),Rosters!$W$2:$W$516,0)),""),INDEX('Player Pool'!$H$2:$H$8725,MATCH($AD14,'Player Pool'!$Z$2:$Z$8725,0)))),"")</f>
        <v/>
      </c>
      <c r="AH14" s="31">
        <f>IFERROR(IF(INDEX('Player Pool'!$I$2:$I$8725,MATCH($AD14,'Player Pool'!$Z$2:$Z$8725,0))="","",INDEX('Player Pool'!$I$2:$I$8725,MATCH($AD14,'Player Pool'!$Z$2:$Z$8725,0))),"")</f>
        <v/>
      </c>
      <c r="AI14" s="31">
        <f>IFERROR(IF(INDEX('Player Pool'!$P$2:$P$8725,MATCH($AD14,'Player Pool'!$Z$2:$Z$8725,0))="","",INDEX('Player Pool'!$P$2:$P$8725,MATCH($AD14,'Player Pool'!$Z$2:$Z$8725,0))),"")</f>
        <v/>
      </c>
      <c r="AJ14" s="31">
        <f>IFERROR(IF(INDEX('Player Pool'!$R$2:$R$8725,MATCH($AD14,'Player Pool'!$Z$2:$Z$8725,0))="","",INDEX('Player Pool'!$R$2:$R$8725,MATCH($AD14,'Player Pool'!$Z$2:$Z$8725,0))),"")</f>
        <v/>
      </c>
      <c r="AK14" s="31">
        <f>IFERROR(IF(INDEX('Player Pool'!$U$2:$U$8725,MATCH($AD14,'Player Pool'!$Z$2:$Z$8725,0))="","",INDEX('Player Pool'!$U$2:$U$8725,MATCH($AD14,'Player Pool'!$Z$2:$Z$8725,0))),"")</f>
        <v/>
      </c>
      <c r="AL14" s="34">
        <f>IFERROR(IF($AD14="","",IF(INDEX('Player Pool'!$G$2:$G$8725,MATCH($AD14,'Player Pool'!$Z$2:$Z$8725,0))="FA","FA",IF(INDEX('Player Pool'!$G$2:$G$8725,MATCH($AD14,'Player Pool'!$Z$2:$Z$8725,0))='League Settings'!$B$2,"MINE","TAKEN"))),"")</f>
        <v/>
      </c>
      <c r="AN14" s="33" t="inlineStr">
        <is>
          <t>Matvei Michkov (PHI RW)</t>
        </is>
      </c>
      <c r="AO14">
        <f>IFERROR(IF(INDEX('Player Pool'!$D$2:$D$8725,MATCH($AN14,'Player Pool'!$Z$2:$Z$8725,0))="","",INDEX('Player Pool'!$D$2:$D$8725,MATCH($AN14,'Player Pool'!$Z$2:$Z$8725,0))),"")</f>
        <v/>
      </c>
      <c r="AP14">
        <f>IFERROR(IF(INDEX('Player Pool'!$E$2:$E$8725,MATCH($AN14,'Player Pool'!$Z$2:$Z$8725,0))="","",INDEX('Player Pool'!$E$2:$E$8725,MATCH($AN14,'Player Pool'!$Z$2:$Z$8725,0))),"")</f>
        <v/>
      </c>
      <c r="AQ14" s="30">
        <f>IFERROR(IF($AN14="","",IF(ISNUMBER(IFERROR(INDEX(Rosters!$I$2:$I$516,MATCH(INDEX('Player Pool'!$V$2:$V$8725,MATCH($AN14,'Player Pool'!$Z$2:$Z$8725,0)),Rosters!$W$2:$W$516,0)),"")),IFERROR(INDEX(Rosters!$I$2:$I$516,MATCH(INDEX('Player Pool'!$V$2:$V$8725,MATCH($AN14,'Player Pool'!$Z$2:$Z$8725,0)),Rosters!$W$2:$W$516,0)),""),INDEX('Player Pool'!$H$2:$H$8725,MATCH($AN14,'Player Pool'!$Z$2:$Z$8725,0)))),"")</f>
        <v/>
      </c>
      <c r="AR14" s="31">
        <f>IFERROR(IF(INDEX('Player Pool'!$I$2:$I$8725,MATCH($AN14,'Player Pool'!$Z$2:$Z$8725,0))="","",INDEX('Player Pool'!$I$2:$I$8725,MATCH($AN14,'Player Pool'!$Z$2:$Z$8725,0))),"")</f>
        <v/>
      </c>
      <c r="AS14" s="31">
        <f>IFERROR(IF(INDEX('Player Pool'!$P$2:$P$8725,MATCH($AN14,'Player Pool'!$Z$2:$Z$8725,0))="","",INDEX('Player Pool'!$P$2:$P$8725,MATCH($AN14,'Player Pool'!$Z$2:$Z$8725,0))),"")</f>
        <v/>
      </c>
      <c r="AT14" s="31">
        <f>IFERROR(IF(INDEX('Player Pool'!$R$2:$R$8725,MATCH($AN14,'Player Pool'!$Z$2:$Z$8725,0))="","",INDEX('Player Pool'!$R$2:$R$8725,MATCH($AN14,'Player Pool'!$Z$2:$Z$8725,0))),"")</f>
        <v/>
      </c>
      <c r="AU14" s="31">
        <f>IFERROR(IF(INDEX('Player Pool'!$U$2:$U$8725,MATCH($AN14,'Player Pool'!$Z$2:$Z$8725,0))="","",INDEX('Player Pool'!$U$2:$U$8725,MATCH($AN14,'Player Pool'!$Z$2:$Z$8725,0))),"")</f>
        <v/>
      </c>
      <c r="AV14" s="34">
        <f>IFERROR(IF($AN14="","",IF(INDEX('Player Pool'!$G$2:$G$8725,MATCH($AN14,'Player Pool'!$Z$2:$Z$8725,0))="FA","FA",IF(INDEX('Player Pool'!$G$2:$G$8725,MATCH($AN14,'Player Pool'!$Z$2:$Z$8725,0))='League Settings'!$B$2,"MINE","TAKEN"))),"")</f>
        <v/>
      </c>
    </row>
    <row r="15">
      <c r="A15">
        <f>IFERROR(IF(INDEX(Rosters!$B$2:$B$516,$S15)="","",INDEX(Rosters!$B$2:$B$516,$S15)),"")</f>
        <v/>
      </c>
      <c r="B15">
        <f>IFERROR(IF(INDEX(Rosters!$C$2:$C$516,$S15)="","",INDEX(Rosters!$C$2:$C$516,$S15)),"")</f>
        <v/>
      </c>
      <c r="C15">
        <f>IFERROR(IF(INDEX(Rosters!$D$2:$D$516,$S15)="","",INDEX(Rosters!$D$2:$D$516,$S15)),"")</f>
        <v/>
      </c>
      <c r="D15">
        <f>IFERROR(IF(INDEX(Rosters!$E$2:$E$516,$S15)="","",INDEX(Rosters!$E$2:$E$516,$S15)),"")</f>
        <v/>
      </c>
      <c r="E15">
        <f>IFERROR(IF(INDEX(Rosters!$F$2:$F$516,$S15)="","",INDEX(Rosters!$F$2:$F$516,$S15)),"")</f>
        <v/>
      </c>
      <c r="F15">
        <f>IFERROR(IF(INDEX(Rosters!$G$2:$G$516,$S15)="","",INDEX(Rosters!$G$2:$G$516,$S15)),"")</f>
        <v/>
      </c>
      <c r="G15">
        <f>IFERROR(IF(INDEX(Rosters!$H$2:$H$516,$S15)="","",INDEX(Rosters!$H$2:$H$516,$S15)),"")</f>
        <v/>
      </c>
      <c r="H15" s="30">
        <f>IFERROR(IF(INDEX(Rosters!$I$2:$I$516,$S15)="","",INDEX(Rosters!$I$2:$I$516,$S15)),"")</f>
        <v/>
      </c>
      <c r="I15" s="31">
        <f>IFERROR(IF(INDEX(Rosters!$J$2:$J$516,$S15)="","",INDEX(Rosters!$J$2:$J$516,$S15)),"")</f>
        <v/>
      </c>
      <c r="J15" s="31">
        <f>IFERROR(IF(INDEX(Rosters!$S$2:$S$516,$S15)="","",INDEX(Rosters!$S$2:$S$516,$S15)),"")</f>
        <v/>
      </c>
      <c r="K15" s="31">
        <f>IFERROR(IF(INDEX(Rosters!$K$2:$K$516,$S15)="","",INDEX(Rosters!$K$2:$K$516,$S15)),"")</f>
        <v/>
      </c>
      <c r="L15" s="32">
        <f>IFERROR(IF(INDEX(Rosters!$T$2:$T$516,$S15)="","",INDEX(Rosters!$T$2:$T$516,$S15)),"")</f>
        <v/>
      </c>
      <c r="M15" s="31">
        <f>IFERROR(IF(INDEX(Rosters!$L$2:$L$516,$S15)="","",INDEX(Rosters!$L$2:$L$516,$S15)),"")</f>
        <v/>
      </c>
      <c r="N15" s="31">
        <f>IFERROR(IF(INDEX(Rosters!$Q$2:$Q$516,$S15)="","",INDEX(Rosters!$Q$2:$Q$516,$S15)),"")</f>
        <v/>
      </c>
      <c r="O15" s="31">
        <f>IFERROR(IF(INDEX(Rosters!$R$2:$R$516,$S15)="","",INDEX(Rosters!$R$2:$R$516,$S15)),"")</f>
        <v/>
      </c>
      <c r="P15" s="31">
        <f>IFERROR(IF(INDEX(Rosters!$N$2:$N$516,$S15)="","",INDEX(Rosters!$N$2:$N$516,$S15)),"")</f>
        <v/>
      </c>
      <c r="Q15" s="31">
        <f>IFERROR(IF(INDEX(Rosters!$O$2:$O$516,$S15)="","",INDEX(Rosters!$O$2:$O$516,$S15)),"")</f>
        <v/>
      </c>
      <c r="R15">
        <f>IFERROR(IF(INDEX(Rosters!$P$2:$P$516,$S15)="","",INDEX(Rosters!$P$2:$P$516,$S15)),"")</f>
        <v/>
      </c>
      <c r="S15">
        <f>IFERROR(MATCH('League Settings'!$B$2&amp;"|ACTIVE|"&amp;12,Rosters!$AD$2:$AD$516,0),"")</f>
        <v/>
      </c>
      <c r="T15" s="33" t="inlineStr">
        <is>
          <t>Cole Hutson (WSH D)</t>
        </is>
      </c>
      <c r="U15">
        <f>IFERROR(IF(INDEX('Player Pool'!$D$2:$D$8725,MATCH($T15,'Player Pool'!$Z$2:$Z$8725,0))="","",INDEX('Player Pool'!$D$2:$D$8725,MATCH($T15,'Player Pool'!$Z$2:$Z$8725,0))),"")</f>
        <v/>
      </c>
      <c r="V15">
        <f>IFERROR(IF(INDEX('Player Pool'!$E$2:$E$8725,MATCH($T15,'Player Pool'!$Z$2:$Z$8725,0))="","",INDEX('Player Pool'!$E$2:$E$8725,MATCH($T15,'Player Pool'!$Z$2:$Z$8725,0))),"")</f>
        <v/>
      </c>
      <c r="W15" s="30">
        <f>IFERROR(IF($T15="","",IF(ISNUMBER(IFERROR(INDEX(Rosters!$I$2:$I$516,MATCH(INDEX('Player Pool'!$V$2:$V$8725,MATCH($T15,'Player Pool'!$Z$2:$Z$8725,0)),Rosters!$W$2:$W$516,0)),"")),IFERROR(INDEX(Rosters!$I$2:$I$516,MATCH(INDEX('Player Pool'!$V$2:$V$8725,MATCH($T15,'Player Pool'!$Z$2:$Z$8725,0)),Rosters!$W$2:$W$516,0)),""),INDEX('Player Pool'!$H$2:$H$8725,MATCH($T15,'Player Pool'!$Z$2:$Z$8725,0)))),"")</f>
        <v/>
      </c>
      <c r="X15" s="31">
        <f>IFERROR(IF(INDEX('Player Pool'!$I$2:$I$8725,MATCH($T15,'Player Pool'!$Z$2:$Z$8725,0))="","",INDEX('Player Pool'!$I$2:$I$8725,MATCH($T15,'Player Pool'!$Z$2:$Z$8725,0))),"")</f>
        <v/>
      </c>
      <c r="Y15" s="31">
        <f>IFERROR(IF(INDEX('Player Pool'!$P$2:$P$8725,MATCH($T15,'Player Pool'!$Z$2:$Z$8725,0))="","",INDEX('Player Pool'!$P$2:$P$8725,MATCH($T15,'Player Pool'!$Z$2:$Z$8725,0))),"")</f>
        <v/>
      </c>
      <c r="Z15" s="31">
        <f>IFERROR(IF(INDEX('Player Pool'!$R$2:$R$8725,MATCH($T15,'Player Pool'!$Z$2:$Z$8725,0))="","",INDEX('Player Pool'!$R$2:$R$8725,MATCH($T15,'Player Pool'!$Z$2:$Z$8725,0))),"")</f>
        <v/>
      </c>
      <c r="AA15" s="31">
        <f>IFERROR(IF(INDEX('Player Pool'!$U$2:$U$8725,MATCH($T15,'Player Pool'!$Z$2:$Z$8725,0))="","",INDEX('Player Pool'!$U$2:$U$8725,MATCH($T15,'Player Pool'!$Z$2:$Z$8725,0))),"")</f>
        <v/>
      </c>
      <c r="AB15" s="34">
        <f>IFERROR(IF($T15="","",IF(INDEX('Player Pool'!$G$2:$G$8725,MATCH($T15,'Player Pool'!$Z$2:$Z$8725,0))="FA","FA",IF(INDEX('Player Pool'!$G$2:$G$8725,MATCH($T15,'Player Pool'!$Z$2:$Z$8725,0))='League Settings'!$B$2,"MINE","TAKEN"))),"")</f>
        <v/>
      </c>
      <c r="AD15" s="33" t="inlineStr">
        <is>
          <t>Cole Hutson (WSH D)</t>
        </is>
      </c>
      <c r="AE15">
        <f>IFERROR(IF(INDEX('Player Pool'!$D$2:$D$8725,MATCH($AD15,'Player Pool'!$Z$2:$Z$8725,0))="","",INDEX('Player Pool'!$D$2:$D$8725,MATCH($AD15,'Player Pool'!$Z$2:$Z$8725,0))),"")</f>
        <v/>
      </c>
      <c r="AF15">
        <f>IFERROR(IF(INDEX('Player Pool'!$E$2:$E$8725,MATCH($AD15,'Player Pool'!$Z$2:$Z$8725,0))="","",INDEX('Player Pool'!$E$2:$E$8725,MATCH($AD15,'Player Pool'!$Z$2:$Z$8725,0))),"")</f>
        <v/>
      </c>
      <c r="AG15" s="30">
        <f>IFERROR(IF($AD15="","",IF(ISNUMBER(IFERROR(INDEX(Rosters!$I$2:$I$516,MATCH(INDEX('Player Pool'!$V$2:$V$8725,MATCH($AD15,'Player Pool'!$Z$2:$Z$8725,0)),Rosters!$W$2:$W$516,0)),"")),IFERROR(INDEX(Rosters!$I$2:$I$516,MATCH(INDEX('Player Pool'!$V$2:$V$8725,MATCH($AD15,'Player Pool'!$Z$2:$Z$8725,0)),Rosters!$W$2:$W$516,0)),""),INDEX('Player Pool'!$H$2:$H$8725,MATCH($AD15,'Player Pool'!$Z$2:$Z$8725,0)))),"")</f>
        <v/>
      </c>
      <c r="AH15" s="31">
        <f>IFERROR(IF(INDEX('Player Pool'!$I$2:$I$8725,MATCH($AD15,'Player Pool'!$Z$2:$Z$8725,0))="","",INDEX('Player Pool'!$I$2:$I$8725,MATCH($AD15,'Player Pool'!$Z$2:$Z$8725,0))),"")</f>
        <v/>
      </c>
      <c r="AI15" s="31">
        <f>IFERROR(IF(INDEX('Player Pool'!$P$2:$P$8725,MATCH($AD15,'Player Pool'!$Z$2:$Z$8725,0))="","",INDEX('Player Pool'!$P$2:$P$8725,MATCH($AD15,'Player Pool'!$Z$2:$Z$8725,0))),"")</f>
        <v/>
      </c>
      <c r="AJ15" s="31">
        <f>IFERROR(IF(INDEX('Player Pool'!$R$2:$R$8725,MATCH($AD15,'Player Pool'!$Z$2:$Z$8725,0))="","",INDEX('Player Pool'!$R$2:$R$8725,MATCH($AD15,'Player Pool'!$Z$2:$Z$8725,0))),"")</f>
        <v/>
      </c>
      <c r="AK15" s="31">
        <f>IFERROR(IF(INDEX('Player Pool'!$U$2:$U$8725,MATCH($AD15,'Player Pool'!$Z$2:$Z$8725,0))="","",INDEX('Player Pool'!$U$2:$U$8725,MATCH($AD15,'Player Pool'!$Z$2:$Z$8725,0))),"")</f>
        <v/>
      </c>
      <c r="AL15" s="34">
        <f>IFERROR(IF($AD15="","",IF(INDEX('Player Pool'!$G$2:$G$8725,MATCH($AD15,'Player Pool'!$Z$2:$Z$8725,0))="FA","FA",IF(INDEX('Player Pool'!$G$2:$G$8725,MATCH($AD15,'Player Pool'!$Z$2:$Z$8725,0))='League Settings'!$B$2,"MINE","TAKEN"))),"")</f>
        <v/>
      </c>
      <c r="AN15" s="33" t="inlineStr">
        <is>
          <t>Cole Hutson (WSH D)</t>
        </is>
      </c>
      <c r="AO15">
        <f>IFERROR(IF(INDEX('Player Pool'!$D$2:$D$8725,MATCH($AN15,'Player Pool'!$Z$2:$Z$8725,0))="","",INDEX('Player Pool'!$D$2:$D$8725,MATCH($AN15,'Player Pool'!$Z$2:$Z$8725,0))),"")</f>
        <v/>
      </c>
      <c r="AP15">
        <f>IFERROR(IF(INDEX('Player Pool'!$E$2:$E$8725,MATCH($AN15,'Player Pool'!$Z$2:$Z$8725,0))="","",INDEX('Player Pool'!$E$2:$E$8725,MATCH($AN15,'Player Pool'!$Z$2:$Z$8725,0))),"")</f>
        <v/>
      </c>
      <c r="AQ15" s="30">
        <f>IFERROR(IF($AN15="","",IF(ISNUMBER(IFERROR(INDEX(Rosters!$I$2:$I$516,MATCH(INDEX('Player Pool'!$V$2:$V$8725,MATCH($AN15,'Player Pool'!$Z$2:$Z$8725,0)),Rosters!$W$2:$W$516,0)),"")),IFERROR(INDEX(Rosters!$I$2:$I$516,MATCH(INDEX('Player Pool'!$V$2:$V$8725,MATCH($AN15,'Player Pool'!$Z$2:$Z$8725,0)),Rosters!$W$2:$W$516,0)),""),INDEX('Player Pool'!$H$2:$H$8725,MATCH($AN15,'Player Pool'!$Z$2:$Z$8725,0)))),"")</f>
        <v/>
      </c>
      <c r="AR15" s="31">
        <f>IFERROR(IF(INDEX('Player Pool'!$I$2:$I$8725,MATCH($AN15,'Player Pool'!$Z$2:$Z$8725,0))="","",INDEX('Player Pool'!$I$2:$I$8725,MATCH($AN15,'Player Pool'!$Z$2:$Z$8725,0))),"")</f>
        <v/>
      </c>
      <c r="AS15" s="31">
        <f>IFERROR(IF(INDEX('Player Pool'!$P$2:$P$8725,MATCH($AN15,'Player Pool'!$Z$2:$Z$8725,0))="","",INDEX('Player Pool'!$P$2:$P$8725,MATCH($AN15,'Player Pool'!$Z$2:$Z$8725,0))),"")</f>
        <v/>
      </c>
      <c r="AT15" s="31">
        <f>IFERROR(IF(INDEX('Player Pool'!$R$2:$R$8725,MATCH($AN15,'Player Pool'!$Z$2:$Z$8725,0))="","",INDEX('Player Pool'!$R$2:$R$8725,MATCH($AN15,'Player Pool'!$Z$2:$Z$8725,0))),"")</f>
        <v/>
      </c>
      <c r="AU15" s="31">
        <f>IFERROR(IF(INDEX('Player Pool'!$U$2:$U$8725,MATCH($AN15,'Player Pool'!$Z$2:$Z$8725,0))="","",INDEX('Player Pool'!$U$2:$U$8725,MATCH($AN15,'Player Pool'!$Z$2:$Z$8725,0))),"")</f>
        <v/>
      </c>
      <c r="AV15" s="34">
        <f>IFERROR(IF($AN15="","",IF(INDEX('Player Pool'!$G$2:$G$8725,MATCH($AN15,'Player Pool'!$Z$2:$Z$8725,0))="FA","FA",IF(INDEX('Player Pool'!$G$2:$G$8725,MATCH($AN15,'Player Pool'!$Z$2:$Z$8725,0))='League Settings'!$B$2,"MINE","TAKEN"))),"")</f>
        <v/>
      </c>
    </row>
    <row r="16">
      <c r="A16">
        <f>IFERROR(IF(INDEX(Rosters!$B$2:$B$516,$S16)="","",INDEX(Rosters!$B$2:$B$516,$S16)),"")</f>
        <v/>
      </c>
      <c r="B16">
        <f>IFERROR(IF(INDEX(Rosters!$C$2:$C$516,$S16)="","",INDEX(Rosters!$C$2:$C$516,$S16)),"")</f>
        <v/>
      </c>
      <c r="C16">
        <f>IFERROR(IF(INDEX(Rosters!$D$2:$D$516,$S16)="","",INDEX(Rosters!$D$2:$D$516,$S16)),"")</f>
        <v/>
      </c>
      <c r="D16">
        <f>IFERROR(IF(INDEX(Rosters!$E$2:$E$516,$S16)="","",INDEX(Rosters!$E$2:$E$516,$S16)),"")</f>
        <v/>
      </c>
      <c r="E16">
        <f>IFERROR(IF(INDEX(Rosters!$F$2:$F$516,$S16)="","",INDEX(Rosters!$F$2:$F$516,$S16)),"")</f>
        <v/>
      </c>
      <c r="F16">
        <f>IFERROR(IF(INDEX(Rosters!$G$2:$G$516,$S16)="","",INDEX(Rosters!$G$2:$G$516,$S16)),"")</f>
        <v/>
      </c>
      <c r="G16">
        <f>IFERROR(IF(INDEX(Rosters!$H$2:$H$516,$S16)="","",INDEX(Rosters!$H$2:$H$516,$S16)),"")</f>
        <v/>
      </c>
      <c r="H16" s="30">
        <f>IFERROR(IF(INDEX(Rosters!$I$2:$I$516,$S16)="","",INDEX(Rosters!$I$2:$I$516,$S16)),"")</f>
        <v/>
      </c>
      <c r="I16" s="31">
        <f>IFERROR(IF(INDEX(Rosters!$J$2:$J$516,$S16)="","",INDEX(Rosters!$J$2:$J$516,$S16)),"")</f>
        <v/>
      </c>
      <c r="J16" s="31">
        <f>IFERROR(IF(INDEX(Rosters!$S$2:$S$516,$S16)="","",INDEX(Rosters!$S$2:$S$516,$S16)),"")</f>
        <v/>
      </c>
      <c r="K16" s="31">
        <f>IFERROR(IF(INDEX(Rosters!$K$2:$K$516,$S16)="","",INDEX(Rosters!$K$2:$K$516,$S16)),"")</f>
        <v/>
      </c>
      <c r="L16" s="32">
        <f>IFERROR(IF(INDEX(Rosters!$T$2:$T$516,$S16)="","",INDEX(Rosters!$T$2:$T$516,$S16)),"")</f>
        <v/>
      </c>
      <c r="M16" s="31">
        <f>IFERROR(IF(INDEX(Rosters!$L$2:$L$516,$S16)="","",INDEX(Rosters!$L$2:$L$516,$S16)),"")</f>
        <v/>
      </c>
      <c r="N16" s="31">
        <f>IFERROR(IF(INDEX(Rosters!$Q$2:$Q$516,$S16)="","",INDEX(Rosters!$Q$2:$Q$516,$S16)),"")</f>
        <v/>
      </c>
      <c r="O16" s="31">
        <f>IFERROR(IF(INDEX(Rosters!$R$2:$R$516,$S16)="","",INDEX(Rosters!$R$2:$R$516,$S16)),"")</f>
        <v/>
      </c>
      <c r="P16" s="31">
        <f>IFERROR(IF(INDEX(Rosters!$N$2:$N$516,$S16)="","",INDEX(Rosters!$N$2:$N$516,$S16)),"")</f>
        <v/>
      </c>
      <c r="Q16" s="31">
        <f>IFERROR(IF(INDEX(Rosters!$O$2:$O$516,$S16)="","",INDEX(Rosters!$O$2:$O$516,$S16)),"")</f>
        <v/>
      </c>
      <c r="R16">
        <f>IFERROR(IF(INDEX(Rosters!$P$2:$P$516,$S16)="","",INDEX(Rosters!$P$2:$P$516,$S16)),"")</f>
        <v/>
      </c>
      <c r="S16">
        <f>IFERROR(MATCH('League Settings'!$B$2&amp;"|ACTIVE|"&amp;13,Rosters!$AD$2:$AD$516,0),"")</f>
        <v/>
      </c>
      <c r="T16" s="33" t="inlineStr">
        <is>
          <t>Jamie Drysdale (PHI D)</t>
        </is>
      </c>
      <c r="U16">
        <f>IFERROR(IF(INDEX('Player Pool'!$D$2:$D$8725,MATCH($T16,'Player Pool'!$Z$2:$Z$8725,0))="","",INDEX('Player Pool'!$D$2:$D$8725,MATCH($T16,'Player Pool'!$Z$2:$Z$8725,0))),"")</f>
        <v/>
      </c>
      <c r="V16">
        <f>IFERROR(IF(INDEX('Player Pool'!$E$2:$E$8725,MATCH($T16,'Player Pool'!$Z$2:$Z$8725,0))="","",INDEX('Player Pool'!$E$2:$E$8725,MATCH($T16,'Player Pool'!$Z$2:$Z$8725,0))),"")</f>
        <v/>
      </c>
      <c r="W16" s="30">
        <f>IFERROR(IF($T16="","",IF(ISNUMBER(IFERROR(INDEX(Rosters!$I$2:$I$516,MATCH(INDEX('Player Pool'!$V$2:$V$8725,MATCH($T16,'Player Pool'!$Z$2:$Z$8725,0)),Rosters!$W$2:$W$516,0)),"")),IFERROR(INDEX(Rosters!$I$2:$I$516,MATCH(INDEX('Player Pool'!$V$2:$V$8725,MATCH($T16,'Player Pool'!$Z$2:$Z$8725,0)),Rosters!$W$2:$W$516,0)),""),INDEX('Player Pool'!$H$2:$H$8725,MATCH($T16,'Player Pool'!$Z$2:$Z$8725,0)))),"")</f>
        <v/>
      </c>
      <c r="X16" s="31">
        <f>IFERROR(IF(INDEX('Player Pool'!$I$2:$I$8725,MATCH($T16,'Player Pool'!$Z$2:$Z$8725,0))="","",INDEX('Player Pool'!$I$2:$I$8725,MATCH($T16,'Player Pool'!$Z$2:$Z$8725,0))),"")</f>
        <v/>
      </c>
      <c r="Y16" s="31">
        <f>IFERROR(IF(INDEX('Player Pool'!$P$2:$P$8725,MATCH($T16,'Player Pool'!$Z$2:$Z$8725,0))="","",INDEX('Player Pool'!$P$2:$P$8725,MATCH($T16,'Player Pool'!$Z$2:$Z$8725,0))),"")</f>
        <v/>
      </c>
      <c r="Z16" s="31">
        <f>IFERROR(IF(INDEX('Player Pool'!$R$2:$R$8725,MATCH($T16,'Player Pool'!$Z$2:$Z$8725,0))="","",INDEX('Player Pool'!$R$2:$R$8725,MATCH($T16,'Player Pool'!$Z$2:$Z$8725,0))),"")</f>
        <v/>
      </c>
      <c r="AA16" s="31">
        <f>IFERROR(IF(INDEX('Player Pool'!$U$2:$U$8725,MATCH($T16,'Player Pool'!$Z$2:$Z$8725,0))="","",INDEX('Player Pool'!$U$2:$U$8725,MATCH($T16,'Player Pool'!$Z$2:$Z$8725,0))),"")</f>
        <v/>
      </c>
      <c r="AB16" s="34">
        <f>IFERROR(IF($T16="","",IF(INDEX('Player Pool'!$G$2:$G$8725,MATCH($T16,'Player Pool'!$Z$2:$Z$8725,0))="FA","FA",IF(INDEX('Player Pool'!$G$2:$G$8725,MATCH($T16,'Player Pool'!$Z$2:$Z$8725,0))='League Settings'!$B$2,"MINE","TAKEN"))),"")</f>
        <v/>
      </c>
      <c r="AD16" s="33" t="inlineStr">
        <is>
          <t>Jamie Drysdale (PHI D)</t>
        </is>
      </c>
      <c r="AE16">
        <f>IFERROR(IF(INDEX('Player Pool'!$D$2:$D$8725,MATCH($AD16,'Player Pool'!$Z$2:$Z$8725,0))="","",INDEX('Player Pool'!$D$2:$D$8725,MATCH($AD16,'Player Pool'!$Z$2:$Z$8725,0))),"")</f>
        <v/>
      </c>
      <c r="AF16">
        <f>IFERROR(IF(INDEX('Player Pool'!$E$2:$E$8725,MATCH($AD16,'Player Pool'!$Z$2:$Z$8725,0))="","",INDEX('Player Pool'!$E$2:$E$8725,MATCH($AD16,'Player Pool'!$Z$2:$Z$8725,0))),"")</f>
        <v/>
      </c>
      <c r="AG16" s="30">
        <f>IFERROR(IF($AD16="","",IF(ISNUMBER(IFERROR(INDEX(Rosters!$I$2:$I$516,MATCH(INDEX('Player Pool'!$V$2:$V$8725,MATCH($AD16,'Player Pool'!$Z$2:$Z$8725,0)),Rosters!$W$2:$W$516,0)),"")),IFERROR(INDEX(Rosters!$I$2:$I$516,MATCH(INDEX('Player Pool'!$V$2:$V$8725,MATCH($AD16,'Player Pool'!$Z$2:$Z$8725,0)),Rosters!$W$2:$W$516,0)),""),INDEX('Player Pool'!$H$2:$H$8725,MATCH($AD16,'Player Pool'!$Z$2:$Z$8725,0)))),"")</f>
        <v/>
      </c>
      <c r="AH16" s="31">
        <f>IFERROR(IF(INDEX('Player Pool'!$I$2:$I$8725,MATCH($AD16,'Player Pool'!$Z$2:$Z$8725,0))="","",INDEX('Player Pool'!$I$2:$I$8725,MATCH($AD16,'Player Pool'!$Z$2:$Z$8725,0))),"")</f>
        <v/>
      </c>
      <c r="AI16" s="31">
        <f>IFERROR(IF(INDEX('Player Pool'!$P$2:$P$8725,MATCH($AD16,'Player Pool'!$Z$2:$Z$8725,0))="","",INDEX('Player Pool'!$P$2:$P$8725,MATCH($AD16,'Player Pool'!$Z$2:$Z$8725,0))),"")</f>
        <v/>
      </c>
      <c r="AJ16" s="31">
        <f>IFERROR(IF(INDEX('Player Pool'!$R$2:$R$8725,MATCH($AD16,'Player Pool'!$Z$2:$Z$8725,0))="","",INDEX('Player Pool'!$R$2:$R$8725,MATCH($AD16,'Player Pool'!$Z$2:$Z$8725,0))),"")</f>
        <v/>
      </c>
      <c r="AK16" s="31">
        <f>IFERROR(IF(INDEX('Player Pool'!$U$2:$U$8725,MATCH($AD16,'Player Pool'!$Z$2:$Z$8725,0))="","",INDEX('Player Pool'!$U$2:$U$8725,MATCH($AD16,'Player Pool'!$Z$2:$Z$8725,0))),"")</f>
        <v/>
      </c>
      <c r="AL16" s="34">
        <f>IFERROR(IF($AD16="","",IF(INDEX('Player Pool'!$G$2:$G$8725,MATCH($AD16,'Player Pool'!$Z$2:$Z$8725,0))="FA","FA",IF(INDEX('Player Pool'!$G$2:$G$8725,MATCH($AD16,'Player Pool'!$Z$2:$Z$8725,0))='League Settings'!$B$2,"MINE","TAKEN"))),"")</f>
        <v/>
      </c>
      <c r="AN16" s="33" t="inlineStr">
        <is>
          <t>Jamie Drysdale (PHI D)</t>
        </is>
      </c>
      <c r="AO16">
        <f>IFERROR(IF(INDEX('Player Pool'!$D$2:$D$8725,MATCH($AN16,'Player Pool'!$Z$2:$Z$8725,0))="","",INDEX('Player Pool'!$D$2:$D$8725,MATCH($AN16,'Player Pool'!$Z$2:$Z$8725,0))),"")</f>
        <v/>
      </c>
      <c r="AP16">
        <f>IFERROR(IF(INDEX('Player Pool'!$E$2:$E$8725,MATCH($AN16,'Player Pool'!$Z$2:$Z$8725,0))="","",INDEX('Player Pool'!$E$2:$E$8725,MATCH($AN16,'Player Pool'!$Z$2:$Z$8725,0))),"")</f>
        <v/>
      </c>
      <c r="AQ16" s="30">
        <f>IFERROR(IF($AN16="","",IF(ISNUMBER(IFERROR(INDEX(Rosters!$I$2:$I$516,MATCH(INDEX('Player Pool'!$V$2:$V$8725,MATCH($AN16,'Player Pool'!$Z$2:$Z$8725,0)),Rosters!$W$2:$W$516,0)),"")),IFERROR(INDEX(Rosters!$I$2:$I$516,MATCH(INDEX('Player Pool'!$V$2:$V$8725,MATCH($AN16,'Player Pool'!$Z$2:$Z$8725,0)),Rosters!$W$2:$W$516,0)),""),INDEX('Player Pool'!$H$2:$H$8725,MATCH($AN16,'Player Pool'!$Z$2:$Z$8725,0)))),"")</f>
        <v/>
      </c>
      <c r="AR16" s="31">
        <f>IFERROR(IF(INDEX('Player Pool'!$I$2:$I$8725,MATCH($AN16,'Player Pool'!$Z$2:$Z$8725,0))="","",INDEX('Player Pool'!$I$2:$I$8725,MATCH($AN16,'Player Pool'!$Z$2:$Z$8725,0))),"")</f>
        <v/>
      </c>
      <c r="AS16" s="31">
        <f>IFERROR(IF(INDEX('Player Pool'!$P$2:$P$8725,MATCH($AN16,'Player Pool'!$Z$2:$Z$8725,0))="","",INDEX('Player Pool'!$P$2:$P$8725,MATCH($AN16,'Player Pool'!$Z$2:$Z$8725,0))),"")</f>
        <v/>
      </c>
      <c r="AT16" s="31">
        <f>IFERROR(IF(INDEX('Player Pool'!$R$2:$R$8725,MATCH($AN16,'Player Pool'!$Z$2:$Z$8725,0))="","",INDEX('Player Pool'!$R$2:$R$8725,MATCH($AN16,'Player Pool'!$Z$2:$Z$8725,0))),"")</f>
        <v/>
      </c>
      <c r="AU16" s="31">
        <f>IFERROR(IF(INDEX('Player Pool'!$U$2:$U$8725,MATCH($AN16,'Player Pool'!$Z$2:$Z$8725,0))="","",INDEX('Player Pool'!$U$2:$U$8725,MATCH($AN16,'Player Pool'!$Z$2:$Z$8725,0))),"")</f>
        <v/>
      </c>
      <c r="AV16" s="34">
        <f>IFERROR(IF($AN16="","",IF(INDEX('Player Pool'!$G$2:$G$8725,MATCH($AN16,'Player Pool'!$Z$2:$Z$8725,0))="FA","FA",IF(INDEX('Player Pool'!$G$2:$G$8725,MATCH($AN16,'Player Pool'!$Z$2:$Z$8725,0))='League Settings'!$B$2,"MINE","TAKEN"))),"")</f>
        <v/>
      </c>
    </row>
    <row r="17">
      <c r="A17">
        <f>IFERROR(IF(INDEX(Rosters!$B$2:$B$516,$S17)="","",INDEX(Rosters!$B$2:$B$516,$S17)),"")</f>
        <v/>
      </c>
      <c r="B17">
        <f>IFERROR(IF(INDEX(Rosters!$C$2:$C$516,$S17)="","",INDEX(Rosters!$C$2:$C$516,$S17)),"")</f>
        <v/>
      </c>
      <c r="C17">
        <f>IFERROR(IF(INDEX(Rosters!$D$2:$D$516,$S17)="","",INDEX(Rosters!$D$2:$D$516,$S17)),"")</f>
        <v/>
      </c>
      <c r="D17">
        <f>IFERROR(IF(INDEX(Rosters!$E$2:$E$516,$S17)="","",INDEX(Rosters!$E$2:$E$516,$S17)),"")</f>
        <v/>
      </c>
      <c r="E17">
        <f>IFERROR(IF(INDEX(Rosters!$F$2:$F$516,$S17)="","",INDEX(Rosters!$F$2:$F$516,$S17)),"")</f>
        <v/>
      </c>
      <c r="F17">
        <f>IFERROR(IF(INDEX(Rosters!$G$2:$G$516,$S17)="","",INDEX(Rosters!$G$2:$G$516,$S17)),"")</f>
        <v/>
      </c>
      <c r="G17">
        <f>IFERROR(IF(INDEX(Rosters!$H$2:$H$516,$S17)="","",INDEX(Rosters!$H$2:$H$516,$S17)),"")</f>
        <v/>
      </c>
      <c r="H17" s="30">
        <f>IFERROR(IF(INDEX(Rosters!$I$2:$I$516,$S17)="","",INDEX(Rosters!$I$2:$I$516,$S17)),"")</f>
        <v/>
      </c>
      <c r="I17" s="31">
        <f>IFERROR(IF(INDEX(Rosters!$J$2:$J$516,$S17)="","",INDEX(Rosters!$J$2:$J$516,$S17)),"")</f>
        <v/>
      </c>
      <c r="J17" s="31">
        <f>IFERROR(IF(INDEX(Rosters!$S$2:$S$516,$S17)="","",INDEX(Rosters!$S$2:$S$516,$S17)),"")</f>
        <v/>
      </c>
      <c r="K17" s="31">
        <f>IFERROR(IF(INDEX(Rosters!$K$2:$K$516,$S17)="","",INDEX(Rosters!$K$2:$K$516,$S17)),"")</f>
        <v/>
      </c>
      <c r="L17" s="32">
        <f>IFERROR(IF(INDEX(Rosters!$T$2:$T$516,$S17)="","",INDEX(Rosters!$T$2:$T$516,$S17)),"")</f>
        <v/>
      </c>
      <c r="M17" s="31">
        <f>IFERROR(IF(INDEX(Rosters!$L$2:$L$516,$S17)="","",INDEX(Rosters!$L$2:$L$516,$S17)),"")</f>
        <v/>
      </c>
      <c r="N17" s="31">
        <f>IFERROR(IF(INDEX(Rosters!$Q$2:$Q$516,$S17)="","",INDEX(Rosters!$Q$2:$Q$516,$S17)),"")</f>
        <v/>
      </c>
      <c r="O17" s="31">
        <f>IFERROR(IF(INDEX(Rosters!$R$2:$R$516,$S17)="","",INDEX(Rosters!$R$2:$R$516,$S17)),"")</f>
        <v/>
      </c>
      <c r="P17" s="31">
        <f>IFERROR(IF(INDEX(Rosters!$N$2:$N$516,$S17)="","",INDEX(Rosters!$N$2:$N$516,$S17)),"")</f>
        <v/>
      </c>
      <c r="Q17" s="31">
        <f>IFERROR(IF(INDEX(Rosters!$O$2:$O$516,$S17)="","",INDEX(Rosters!$O$2:$O$516,$S17)),"")</f>
        <v/>
      </c>
      <c r="R17">
        <f>IFERROR(IF(INDEX(Rosters!$P$2:$P$516,$S17)="","",INDEX(Rosters!$P$2:$P$516,$S17)),"")</f>
        <v/>
      </c>
      <c r="S17">
        <f>IFERROR(MATCH('League Settings'!$B$2&amp;"|ACTIVE|"&amp;14,Rosters!$AD$2:$AD$516,0),"")</f>
        <v/>
      </c>
      <c r="T17" s="33" t="inlineStr">
        <is>
          <t>Louis Crevier (BUF D)</t>
        </is>
      </c>
      <c r="U17">
        <f>IFERROR(IF(INDEX('Player Pool'!$D$2:$D$8725,MATCH($T17,'Player Pool'!$Z$2:$Z$8725,0))="","",INDEX('Player Pool'!$D$2:$D$8725,MATCH($T17,'Player Pool'!$Z$2:$Z$8725,0))),"")</f>
        <v/>
      </c>
      <c r="V17">
        <f>IFERROR(IF(INDEX('Player Pool'!$E$2:$E$8725,MATCH($T17,'Player Pool'!$Z$2:$Z$8725,0))="","",INDEX('Player Pool'!$E$2:$E$8725,MATCH($T17,'Player Pool'!$Z$2:$Z$8725,0))),"")</f>
        <v/>
      </c>
      <c r="W17" s="30">
        <f>IFERROR(IF($T17="","",IF(ISNUMBER(IFERROR(INDEX(Rosters!$I$2:$I$516,MATCH(INDEX('Player Pool'!$V$2:$V$8725,MATCH($T17,'Player Pool'!$Z$2:$Z$8725,0)),Rosters!$W$2:$W$516,0)),"")),IFERROR(INDEX(Rosters!$I$2:$I$516,MATCH(INDEX('Player Pool'!$V$2:$V$8725,MATCH($T17,'Player Pool'!$Z$2:$Z$8725,0)),Rosters!$W$2:$W$516,0)),""),INDEX('Player Pool'!$H$2:$H$8725,MATCH($T17,'Player Pool'!$Z$2:$Z$8725,0)))),"")</f>
        <v/>
      </c>
      <c r="X17" s="31">
        <f>IFERROR(IF(INDEX('Player Pool'!$I$2:$I$8725,MATCH($T17,'Player Pool'!$Z$2:$Z$8725,0))="","",INDEX('Player Pool'!$I$2:$I$8725,MATCH($T17,'Player Pool'!$Z$2:$Z$8725,0))),"")</f>
        <v/>
      </c>
      <c r="Y17" s="31">
        <f>IFERROR(IF(INDEX('Player Pool'!$P$2:$P$8725,MATCH($T17,'Player Pool'!$Z$2:$Z$8725,0))="","",INDEX('Player Pool'!$P$2:$P$8725,MATCH($T17,'Player Pool'!$Z$2:$Z$8725,0))),"")</f>
        <v/>
      </c>
      <c r="Z17" s="31">
        <f>IFERROR(IF(INDEX('Player Pool'!$R$2:$R$8725,MATCH($T17,'Player Pool'!$Z$2:$Z$8725,0))="","",INDEX('Player Pool'!$R$2:$R$8725,MATCH($T17,'Player Pool'!$Z$2:$Z$8725,0))),"")</f>
        <v/>
      </c>
      <c r="AA17" s="31">
        <f>IFERROR(IF(INDEX('Player Pool'!$U$2:$U$8725,MATCH($T17,'Player Pool'!$Z$2:$Z$8725,0))="","",INDEX('Player Pool'!$U$2:$U$8725,MATCH($T17,'Player Pool'!$Z$2:$Z$8725,0))),"")</f>
        <v/>
      </c>
      <c r="AB17" s="34">
        <f>IFERROR(IF($T17="","",IF(INDEX('Player Pool'!$G$2:$G$8725,MATCH($T17,'Player Pool'!$Z$2:$Z$8725,0))="FA","FA",IF(INDEX('Player Pool'!$G$2:$G$8725,MATCH($T17,'Player Pool'!$Z$2:$Z$8725,0))='League Settings'!$B$2,"MINE","TAKEN"))),"")</f>
        <v/>
      </c>
      <c r="AD17" s="33" t="inlineStr">
        <is>
          <t>Louis Crevier (BUF D)</t>
        </is>
      </c>
      <c r="AE17">
        <f>IFERROR(IF(INDEX('Player Pool'!$D$2:$D$8725,MATCH($AD17,'Player Pool'!$Z$2:$Z$8725,0))="","",INDEX('Player Pool'!$D$2:$D$8725,MATCH($AD17,'Player Pool'!$Z$2:$Z$8725,0))),"")</f>
        <v/>
      </c>
      <c r="AF17">
        <f>IFERROR(IF(INDEX('Player Pool'!$E$2:$E$8725,MATCH($AD17,'Player Pool'!$Z$2:$Z$8725,0))="","",INDEX('Player Pool'!$E$2:$E$8725,MATCH($AD17,'Player Pool'!$Z$2:$Z$8725,0))),"")</f>
        <v/>
      </c>
      <c r="AG17" s="30">
        <f>IFERROR(IF($AD17="","",IF(ISNUMBER(IFERROR(INDEX(Rosters!$I$2:$I$516,MATCH(INDEX('Player Pool'!$V$2:$V$8725,MATCH($AD17,'Player Pool'!$Z$2:$Z$8725,0)),Rosters!$W$2:$W$516,0)),"")),IFERROR(INDEX(Rosters!$I$2:$I$516,MATCH(INDEX('Player Pool'!$V$2:$V$8725,MATCH($AD17,'Player Pool'!$Z$2:$Z$8725,0)),Rosters!$W$2:$W$516,0)),""),INDEX('Player Pool'!$H$2:$H$8725,MATCH($AD17,'Player Pool'!$Z$2:$Z$8725,0)))),"")</f>
        <v/>
      </c>
      <c r="AH17" s="31">
        <f>IFERROR(IF(INDEX('Player Pool'!$I$2:$I$8725,MATCH($AD17,'Player Pool'!$Z$2:$Z$8725,0))="","",INDEX('Player Pool'!$I$2:$I$8725,MATCH($AD17,'Player Pool'!$Z$2:$Z$8725,0))),"")</f>
        <v/>
      </c>
      <c r="AI17" s="31">
        <f>IFERROR(IF(INDEX('Player Pool'!$P$2:$P$8725,MATCH($AD17,'Player Pool'!$Z$2:$Z$8725,0))="","",INDEX('Player Pool'!$P$2:$P$8725,MATCH($AD17,'Player Pool'!$Z$2:$Z$8725,0))),"")</f>
        <v/>
      </c>
      <c r="AJ17" s="31">
        <f>IFERROR(IF(INDEX('Player Pool'!$R$2:$R$8725,MATCH($AD17,'Player Pool'!$Z$2:$Z$8725,0))="","",INDEX('Player Pool'!$R$2:$R$8725,MATCH($AD17,'Player Pool'!$Z$2:$Z$8725,0))),"")</f>
        <v/>
      </c>
      <c r="AK17" s="31">
        <f>IFERROR(IF(INDEX('Player Pool'!$U$2:$U$8725,MATCH($AD17,'Player Pool'!$Z$2:$Z$8725,0))="","",INDEX('Player Pool'!$U$2:$U$8725,MATCH($AD17,'Player Pool'!$Z$2:$Z$8725,0))),"")</f>
        <v/>
      </c>
      <c r="AL17" s="34">
        <f>IFERROR(IF($AD17="","",IF(INDEX('Player Pool'!$G$2:$G$8725,MATCH($AD17,'Player Pool'!$Z$2:$Z$8725,0))="FA","FA",IF(INDEX('Player Pool'!$G$2:$G$8725,MATCH($AD17,'Player Pool'!$Z$2:$Z$8725,0))='League Settings'!$B$2,"MINE","TAKEN"))),"")</f>
        <v/>
      </c>
      <c r="AN17" s="33" t="inlineStr">
        <is>
          <t>Louis Crevier (BUF D)</t>
        </is>
      </c>
      <c r="AO17">
        <f>IFERROR(IF(INDEX('Player Pool'!$D$2:$D$8725,MATCH($AN17,'Player Pool'!$Z$2:$Z$8725,0))="","",INDEX('Player Pool'!$D$2:$D$8725,MATCH($AN17,'Player Pool'!$Z$2:$Z$8725,0))),"")</f>
        <v/>
      </c>
      <c r="AP17">
        <f>IFERROR(IF(INDEX('Player Pool'!$E$2:$E$8725,MATCH($AN17,'Player Pool'!$Z$2:$Z$8725,0))="","",INDEX('Player Pool'!$E$2:$E$8725,MATCH($AN17,'Player Pool'!$Z$2:$Z$8725,0))),"")</f>
        <v/>
      </c>
      <c r="AQ17" s="30">
        <f>IFERROR(IF($AN17="","",IF(ISNUMBER(IFERROR(INDEX(Rosters!$I$2:$I$516,MATCH(INDEX('Player Pool'!$V$2:$V$8725,MATCH($AN17,'Player Pool'!$Z$2:$Z$8725,0)),Rosters!$W$2:$W$516,0)),"")),IFERROR(INDEX(Rosters!$I$2:$I$516,MATCH(INDEX('Player Pool'!$V$2:$V$8725,MATCH($AN17,'Player Pool'!$Z$2:$Z$8725,0)),Rosters!$W$2:$W$516,0)),""),INDEX('Player Pool'!$H$2:$H$8725,MATCH($AN17,'Player Pool'!$Z$2:$Z$8725,0)))),"")</f>
        <v/>
      </c>
      <c r="AR17" s="31">
        <f>IFERROR(IF(INDEX('Player Pool'!$I$2:$I$8725,MATCH($AN17,'Player Pool'!$Z$2:$Z$8725,0))="","",INDEX('Player Pool'!$I$2:$I$8725,MATCH($AN17,'Player Pool'!$Z$2:$Z$8725,0))),"")</f>
        <v/>
      </c>
      <c r="AS17" s="31">
        <f>IFERROR(IF(INDEX('Player Pool'!$P$2:$P$8725,MATCH($AN17,'Player Pool'!$Z$2:$Z$8725,0))="","",INDEX('Player Pool'!$P$2:$P$8725,MATCH($AN17,'Player Pool'!$Z$2:$Z$8725,0))),"")</f>
        <v/>
      </c>
      <c r="AT17" s="31">
        <f>IFERROR(IF(INDEX('Player Pool'!$R$2:$R$8725,MATCH($AN17,'Player Pool'!$Z$2:$Z$8725,0))="","",INDEX('Player Pool'!$R$2:$R$8725,MATCH($AN17,'Player Pool'!$Z$2:$Z$8725,0))),"")</f>
        <v/>
      </c>
      <c r="AU17" s="31">
        <f>IFERROR(IF(INDEX('Player Pool'!$U$2:$U$8725,MATCH($AN17,'Player Pool'!$Z$2:$Z$8725,0))="","",INDEX('Player Pool'!$U$2:$U$8725,MATCH($AN17,'Player Pool'!$Z$2:$Z$8725,0))),"")</f>
        <v/>
      </c>
      <c r="AV17" s="34">
        <f>IFERROR(IF($AN17="","",IF(INDEX('Player Pool'!$G$2:$G$8725,MATCH($AN17,'Player Pool'!$Z$2:$Z$8725,0))="FA","FA",IF(INDEX('Player Pool'!$G$2:$G$8725,MATCH($AN17,'Player Pool'!$Z$2:$Z$8725,0))='League Settings'!$B$2,"MINE","TAKEN"))),"")</f>
        <v/>
      </c>
    </row>
    <row r="18">
      <c r="A18">
        <f>IFERROR(IF(INDEX(Rosters!$B$2:$B$516,$S18)="","",INDEX(Rosters!$B$2:$B$516,$S18)),"")</f>
        <v/>
      </c>
      <c r="B18">
        <f>IFERROR(IF(INDEX(Rosters!$C$2:$C$516,$S18)="","",INDEX(Rosters!$C$2:$C$516,$S18)),"")</f>
        <v/>
      </c>
      <c r="C18">
        <f>IFERROR(IF(INDEX(Rosters!$D$2:$D$516,$S18)="","",INDEX(Rosters!$D$2:$D$516,$S18)),"")</f>
        <v/>
      </c>
      <c r="D18">
        <f>IFERROR(IF(INDEX(Rosters!$E$2:$E$516,$S18)="","",INDEX(Rosters!$E$2:$E$516,$S18)),"")</f>
        <v/>
      </c>
      <c r="E18">
        <f>IFERROR(IF(INDEX(Rosters!$F$2:$F$516,$S18)="","",INDEX(Rosters!$F$2:$F$516,$S18)),"")</f>
        <v/>
      </c>
      <c r="F18">
        <f>IFERROR(IF(INDEX(Rosters!$G$2:$G$516,$S18)="","",INDEX(Rosters!$G$2:$G$516,$S18)),"")</f>
        <v/>
      </c>
      <c r="G18">
        <f>IFERROR(IF(INDEX(Rosters!$H$2:$H$516,$S18)="","",INDEX(Rosters!$H$2:$H$516,$S18)),"")</f>
        <v/>
      </c>
      <c r="H18" s="30">
        <f>IFERROR(IF(INDEX(Rosters!$I$2:$I$516,$S18)="","",INDEX(Rosters!$I$2:$I$516,$S18)),"")</f>
        <v/>
      </c>
      <c r="I18" s="31">
        <f>IFERROR(IF(INDEX(Rosters!$J$2:$J$516,$S18)="","",INDEX(Rosters!$J$2:$J$516,$S18)),"")</f>
        <v/>
      </c>
      <c r="J18" s="31">
        <f>IFERROR(IF(INDEX(Rosters!$S$2:$S$516,$S18)="","",INDEX(Rosters!$S$2:$S$516,$S18)),"")</f>
        <v/>
      </c>
      <c r="K18" s="31">
        <f>IFERROR(IF(INDEX(Rosters!$K$2:$K$516,$S18)="","",INDEX(Rosters!$K$2:$K$516,$S18)),"")</f>
        <v/>
      </c>
      <c r="L18" s="32">
        <f>IFERROR(IF(INDEX(Rosters!$T$2:$T$516,$S18)="","",INDEX(Rosters!$T$2:$T$516,$S18)),"")</f>
        <v/>
      </c>
      <c r="M18" s="31">
        <f>IFERROR(IF(INDEX(Rosters!$L$2:$L$516,$S18)="","",INDEX(Rosters!$L$2:$L$516,$S18)),"")</f>
        <v/>
      </c>
      <c r="N18" s="31">
        <f>IFERROR(IF(INDEX(Rosters!$Q$2:$Q$516,$S18)="","",INDEX(Rosters!$Q$2:$Q$516,$S18)),"")</f>
        <v/>
      </c>
      <c r="O18" s="31">
        <f>IFERROR(IF(INDEX(Rosters!$R$2:$R$516,$S18)="","",INDEX(Rosters!$R$2:$R$516,$S18)),"")</f>
        <v/>
      </c>
      <c r="P18" s="31">
        <f>IFERROR(IF(INDEX(Rosters!$N$2:$N$516,$S18)="","",INDEX(Rosters!$N$2:$N$516,$S18)),"")</f>
        <v/>
      </c>
      <c r="Q18" s="31">
        <f>IFERROR(IF(INDEX(Rosters!$O$2:$O$516,$S18)="","",INDEX(Rosters!$O$2:$O$516,$S18)),"")</f>
        <v/>
      </c>
      <c r="R18">
        <f>IFERROR(IF(INDEX(Rosters!$P$2:$P$516,$S18)="","",INDEX(Rosters!$P$2:$P$516,$S18)),"")</f>
        <v/>
      </c>
      <c r="S18">
        <f>IFERROR(MATCH('League Settings'!$B$2&amp;"|ACTIVE|"&amp;15,Rosters!$AD$2:$AD$516,0),"")</f>
        <v/>
      </c>
      <c r="T18" s="33" t="inlineStr">
        <is>
          <t>Bobby Brink (MIN RW)</t>
        </is>
      </c>
      <c r="U18">
        <f>IFERROR(IF(INDEX('Player Pool'!$D$2:$D$8725,MATCH($T18,'Player Pool'!$Z$2:$Z$8725,0))="","",INDEX('Player Pool'!$D$2:$D$8725,MATCH($T18,'Player Pool'!$Z$2:$Z$8725,0))),"")</f>
        <v/>
      </c>
      <c r="V18">
        <f>IFERROR(IF(INDEX('Player Pool'!$E$2:$E$8725,MATCH($T18,'Player Pool'!$Z$2:$Z$8725,0))="","",INDEX('Player Pool'!$E$2:$E$8725,MATCH($T18,'Player Pool'!$Z$2:$Z$8725,0))),"")</f>
        <v/>
      </c>
      <c r="W18" s="30">
        <f>IFERROR(IF($T18="","",IF(ISNUMBER(IFERROR(INDEX(Rosters!$I$2:$I$516,MATCH(INDEX('Player Pool'!$V$2:$V$8725,MATCH($T18,'Player Pool'!$Z$2:$Z$8725,0)),Rosters!$W$2:$W$516,0)),"")),IFERROR(INDEX(Rosters!$I$2:$I$516,MATCH(INDEX('Player Pool'!$V$2:$V$8725,MATCH($T18,'Player Pool'!$Z$2:$Z$8725,0)),Rosters!$W$2:$W$516,0)),""),INDEX('Player Pool'!$H$2:$H$8725,MATCH($T18,'Player Pool'!$Z$2:$Z$8725,0)))),"")</f>
        <v/>
      </c>
      <c r="X18" s="31">
        <f>IFERROR(IF(INDEX('Player Pool'!$I$2:$I$8725,MATCH($T18,'Player Pool'!$Z$2:$Z$8725,0))="","",INDEX('Player Pool'!$I$2:$I$8725,MATCH($T18,'Player Pool'!$Z$2:$Z$8725,0))),"")</f>
        <v/>
      </c>
      <c r="Y18" s="31">
        <f>IFERROR(IF(INDEX('Player Pool'!$P$2:$P$8725,MATCH($T18,'Player Pool'!$Z$2:$Z$8725,0))="","",INDEX('Player Pool'!$P$2:$P$8725,MATCH($T18,'Player Pool'!$Z$2:$Z$8725,0))),"")</f>
        <v/>
      </c>
      <c r="Z18" s="31">
        <f>IFERROR(IF(INDEX('Player Pool'!$R$2:$R$8725,MATCH($T18,'Player Pool'!$Z$2:$Z$8725,0))="","",INDEX('Player Pool'!$R$2:$R$8725,MATCH($T18,'Player Pool'!$Z$2:$Z$8725,0))),"")</f>
        <v/>
      </c>
      <c r="AA18" s="31">
        <f>IFERROR(IF(INDEX('Player Pool'!$U$2:$U$8725,MATCH($T18,'Player Pool'!$Z$2:$Z$8725,0))="","",INDEX('Player Pool'!$U$2:$U$8725,MATCH($T18,'Player Pool'!$Z$2:$Z$8725,0))),"")</f>
        <v/>
      </c>
      <c r="AB18" s="34">
        <f>IFERROR(IF($T18="","",IF(INDEX('Player Pool'!$G$2:$G$8725,MATCH($T18,'Player Pool'!$Z$2:$Z$8725,0))="FA","FA",IF(INDEX('Player Pool'!$G$2:$G$8725,MATCH($T18,'Player Pool'!$Z$2:$Z$8725,0))='League Settings'!$B$2,"MINE","TAKEN"))),"")</f>
        <v/>
      </c>
      <c r="AD18" s="33" t="inlineStr">
        <is>
          <t>Bobby Brink (MIN RW)</t>
        </is>
      </c>
      <c r="AE18">
        <f>IFERROR(IF(INDEX('Player Pool'!$D$2:$D$8725,MATCH($AD18,'Player Pool'!$Z$2:$Z$8725,0))="","",INDEX('Player Pool'!$D$2:$D$8725,MATCH($AD18,'Player Pool'!$Z$2:$Z$8725,0))),"")</f>
        <v/>
      </c>
      <c r="AF18">
        <f>IFERROR(IF(INDEX('Player Pool'!$E$2:$E$8725,MATCH($AD18,'Player Pool'!$Z$2:$Z$8725,0))="","",INDEX('Player Pool'!$E$2:$E$8725,MATCH($AD18,'Player Pool'!$Z$2:$Z$8725,0))),"")</f>
        <v/>
      </c>
      <c r="AG18" s="30">
        <f>IFERROR(IF($AD18="","",IF(ISNUMBER(IFERROR(INDEX(Rosters!$I$2:$I$516,MATCH(INDEX('Player Pool'!$V$2:$V$8725,MATCH($AD18,'Player Pool'!$Z$2:$Z$8725,0)),Rosters!$W$2:$W$516,0)),"")),IFERROR(INDEX(Rosters!$I$2:$I$516,MATCH(INDEX('Player Pool'!$V$2:$V$8725,MATCH($AD18,'Player Pool'!$Z$2:$Z$8725,0)),Rosters!$W$2:$W$516,0)),""),INDEX('Player Pool'!$H$2:$H$8725,MATCH($AD18,'Player Pool'!$Z$2:$Z$8725,0)))),"")</f>
        <v/>
      </c>
      <c r="AH18" s="31">
        <f>IFERROR(IF(INDEX('Player Pool'!$I$2:$I$8725,MATCH($AD18,'Player Pool'!$Z$2:$Z$8725,0))="","",INDEX('Player Pool'!$I$2:$I$8725,MATCH($AD18,'Player Pool'!$Z$2:$Z$8725,0))),"")</f>
        <v/>
      </c>
      <c r="AI18" s="31">
        <f>IFERROR(IF(INDEX('Player Pool'!$P$2:$P$8725,MATCH($AD18,'Player Pool'!$Z$2:$Z$8725,0))="","",INDEX('Player Pool'!$P$2:$P$8725,MATCH($AD18,'Player Pool'!$Z$2:$Z$8725,0))),"")</f>
        <v/>
      </c>
      <c r="AJ18" s="31">
        <f>IFERROR(IF(INDEX('Player Pool'!$R$2:$R$8725,MATCH($AD18,'Player Pool'!$Z$2:$Z$8725,0))="","",INDEX('Player Pool'!$R$2:$R$8725,MATCH($AD18,'Player Pool'!$Z$2:$Z$8725,0))),"")</f>
        <v/>
      </c>
      <c r="AK18" s="31">
        <f>IFERROR(IF(INDEX('Player Pool'!$U$2:$U$8725,MATCH($AD18,'Player Pool'!$Z$2:$Z$8725,0))="","",INDEX('Player Pool'!$U$2:$U$8725,MATCH($AD18,'Player Pool'!$Z$2:$Z$8725,0))),"")</f>
        <v/>
      </c>
      <c r="AL18" s="34">
        <f>IFERROR(IF($AD18="","",IF(INDEX('Player Pool'!$G$2:$G$8725,MATCH($AD18,'Player Pool'!$Z$2:$Z$8725,0))="FA","FA",IF(INDEX('Player Pool'!$G$2:$G$8725,MATCH($AD18,'Player Pool'!$Z$2:$Z$8725,0))='League Settings'!$B$2,"MINE","TAKEN"))),"")</f>
        <v/>
      </c>
      <c r="AN18" s="33" t="inlineStr">
        <is>
          <t>Bobby Brink (MIN RW)</t>
        </is>
      </c>
      <c r="AO18">
        <f>IFERROR(IF(INDEX('Player Pool'!$D$2:$D$8725,MATCH($AN18,'Player Pool'!$Z$2:$Z$8725,0))="","",INDEX('Player Pool'!$D$2:$D$8725,MATCH($AN18,'Player Pool'!$Z$2:$Z$8725,0))),"")</f>
        <v/>
      </c>
      <c r="AP18">
        <f>IFERROR(IF(INDEX('Player Pool'!$E$2:$E$8725,MATCH($AN18,'Player Pool'!$Z$2:$Z$8725,0))="","",INDEX('Player Pool'!$E$2:$E$8725,MATCH($AN18,'Player Pool'!$Z$2:$Z$8725,0))),"")</f>
        <v/>
      </c>
      <c r="AQ18" s="30">
        <f>IFERROR(IF($AN18="","",IF(ISNUMBER(IFERROR(INDEX(Rosters!$I$2:$I$516,MATCH(INDEX('Player Pool'!$V$2:$V$8725,MATCH($AN18,'Player Pool'!$Z$2:$Z$8725,0)),Rosters!$W$2:$W$516,0)),"")),IFERROR(INDEX(Rosters!$I$2:$I$516,MATCH(INDEX('Player Pool'!$V$2:$V$8725,MATCH($AN18,'Player Pool'!$Z$2:$Z$8725,0)),Rosters!$W$2:$W$516,0)),""),INDEX('Player Pool'!$H$2:$H$8725,MATCH($AN18,'Player Pool'!$Z$2:$Z$8725,0)))),"")</f>
        <v/>
      </c>
      <c r="AR18" s="31">
        <f>IFERROR(IF(INDEX('Player Pool'!$I$2:$I$8725,MATCH($AN18,'Player Pool'!$Z$2:$Z$8725,0))="","",INDEX('Player Pool'!$I$2:$I$8725,MATCH($AN18,'Player Pool'!$Z$2:$Z$8725,0))),"")</f>
        <v/>
      </c>
      <c r="AS18" s="31">
        <f>IFERROR(IF(INDEX('Player Pool'!$P$2:$P$8725,MATCH($AN18,'Player Pool'!$Z$2:$Z$8725,0))="","",INDEX('Player Pool'!$P$2:$P$8725,MATCH($AN18,'Player Pool'!$Z$2:$Z$8725,0))),"")</f>
        <v/>
      </c>
      <c r="AT18" s="31">
        <f>IFERROR(IF(INDEX('Player Pool'!$R$2:$R$8725,MATCH($AN18,'Player Pool'!$Z$2:$Z$8725,0))="","",INDEX('Player Pool'!$R$2:$R$8725,MATCH($AN18,'Player Pool'!$Z$2:$Z$8725,0))),"")</f>
        <v/>
      </c>
      <c r="AU18" s="31">
        <f>IFERROR(IF(INDEX('Player Pool'!$U$2:$U$8725,MATCH($AN18,'Player Pool'!$Z$2:$Z$8725,0))="","",INDEX('Player Pool'!$U$2:$U$8725,MATCH($AN18,'Player Pool'!$Z$2:$Z$8725,0))),"")</f>
        <v/>
      </c>
      <c r="AV18" s="34">
        <f>IFERROR(IF($AN18="","",IF(INDEX('Player Pool'!$G$2:$G$8725,MATCH($AN18,'Player Pool'!$Z$2:$Z$8725,0))="FA","FA",IF(INDEX('Player Pool'!$G$2:$G$8725,MATCH($AN18,'Player Pool'!$Z$2:$Z$8725,0))='League Settings'!$B$2,"MINE","TAKEN"))),"")</f>
        <v/>
      </c>
    </row>
    <row r="19">
      <c r="A19">
        <f>IFERROR(IF(INDEX(Rosters!$B$2:$B$516,$S19)="","",INDEX(Rosters!$B$2:$B$516,$S19)),"")</f>
        <v/>
      </c>
      <c r="B19">
        <f>IFERROR(IF(INDEX(Rosters!$C$2:$C$516,$S19)="","",INDEX(Rosters!$C$2:$C$516,$S19)),"")</f>
        <v/>
      </c>
      <c r="C19">
        <f>IFERROR(IF(INDEX(Rosters!$D$2:$D$516,$S19)="","",INDEX(Rosters!$D$2:$D$516,$S19)),"")</f>
        <v/>
      </c>
      <c r="D19">
        <f>IFERROR(IF(INDEX(Rosters!$E$2:$E$516,$S19)="","",INDEX(Rosters!$E$2:$E$516,$S19)),"")</f>
        <v/>
      </c>
      <c r="E19">
        <f>IFERROR(IF(INDEX(Rosters!$F$2:$F$516,$S19)="","",INDEX(Rosters!$F$2:$F$516,$S19)),"")</f>
        <v/>
      </c>
      <c r="F19">
        <f>IFERROR(IF(INDEX(Rosters!$G$2:$G$516,$S19)="","",INDEX(Rosters!$G$2:$G$516,$S19)),"")</f>
        <v/>
      </c>
      <c r="G19">
        <f>IFERROR(IF(INDEX(Rosters!$H$2:$H$516,$S19)="","",INDEX(Rosters!$H$2:$H$516,$S19)),"")</f>
        <v/>
      </c>
      <c r="H19" s="30">
        <f>IFERROR(IF(INDEX(Rosters!$I$2:$I$516,$S19)="","",INDEX(Rosters!$I$2:$I$516,$S19)),"")</f>
        <v/>
      </c>
      <c r="I19" s="31">
        <f>IFERROR(IF(INDEX(Rosters!$J$2:$J$516,$S19)="","",INDEX(Rosters!$J$2:$J$516,$S19)),"")</f>
        <v/>
      </c>
      <c r="J19" s="31">
        <f>IFERROR(IF(INDEX(Rosters!$S$2:$S$516,$S19)="","",INDEX(Rosters!$S$2:$S$516,$S19)),"")</f>
        <v/>
      </c>
      <c r="K19" s="31">
        <f>IFERROR(IF(INDEX(Rosters!$K$2:$K$516,$S19)="","",INDEX(Rosters!$K$2:$K$516,$S19)),"")</f>
        <v/>
      </c>
      <c r="L19" s="32">
        <f>IFERROR(IF(INDEX(Rosters!$T$2:$T$516,$S19)="","",INDEX(Rosters!$T$2:$T$516,$S19)),"")</f>
        <v/>
      </c>
      <c r="M19" s="31">
        <f>IFERROR(IF(INDEX(Rosters!$L$2:$L$516,$S19)="","",INDEX(Rosters!$L$2:$L$516,$S19)),"")</f>
        <v/>
      </c>
      <c r="N19" s="31">
        <f>IFERROR(IF(INDEX(Rosters!$Q$2:$Q$516,$S19)="","",INDEX(Rosters!$Q$2:$Q$516,$S19)),"")</f>
        <v/>
      </c>
      <c r="O19" s="31">
        <f>IFERROR(IF(INDEX(Rosters!$R$2:$R$516,$S19)="","",INDEX(Rosters!$R$2:$R$516,$S19)),"")</f>
        <v/>
      </c>
      <c r="P19" s="31">
        <f>IFERROR(IF(INDEX(Rosters!$N$2:$N$516,$S19)="","",INDEX(Rosters!$N$2:$N$516,$S19)),"")</f>
        <v/>
      </c>
      <c r="Q19" s="31">
        <f>IFERROR(IF(INDEX(Rosters!$O$2:$O$516,$S19)="","",INDEX(Rosters!$O$2:$O$516,$S19)),"")</f>
        <v/>
      </c>
      <c r="R19">
        <f>IFERROR(IF(INDEX(Rosters!$P$2:$P$516,$S19)="","",INDEX(Rosters!$P$2:$P$516,$S19)),"")</f>
        <v/>
      </c>
      <c r="S19">
        <f>IFERROR(MATCH('League Settings'!$B$2&amp;"|ACTIVE|"&amp;16,Rosters!$AD$2:$AD$516,0),"")</f>
        <v/>
      </c>
      <c r="T19" s="33" t="inlineStr">
        <is>
          <t>Roman Kantserov (CHI RW)</t>
        </is>
      </c>
      <c r="U19">
        <f>IFERROR(IF(INDEX('Player Pool'!$D$2:$D$8725,MATCH($T19,'Player Pool'!$Z$2:$Z$8725,0))="","",INDEX('Player Pool'!$D$2:$D$8725,MATCH($T19,'Player Pool'!$Z$2:$Z$8725,0))),"")</f>
        <v/>
      </c>
      <c r="V19">
        <f>IFERROR(IF(INDEX('Player Pool'!$E$2:$E$8725,MATCH($T19,'Player Pool'!$Z$2:$Z$8725,0))="","",INDEX('Player Pool'!$E$2:$E$8725,MATCH($T19,'Player Pool'!$Z$2:$Z$8725,0))),"")</f>
        <v/>
      </c>
      <c r="W19" s="30">
        <f>IFERROR(IF($T19="","",IF(ISNUMBER(IFERROR(INDEX(Rosters!$I$2:$I$516,MATCH(INDEX('Player Pool'!$V$2:$V$8725,MATCH($T19,'Player Pool'!$Z$2:$Z$8725,0)),Rosters!$W$2:$W$516,0)),"")),IFERROR(INDEX(Rosters!$I$2:$I$516,MATCH(INDEX('Player Pool'!$V$2:$V$8725,MATCH($T19,'Player Pool'!$Z$2:$Z$8725,0)),Rosters!$W$2:$W$516,0)),""),INDEX('Player Pool'!$H$2:$H$8725,MATCH($T19,'Player Pool'!$Z$2:$Z$8725,0)))),"")</f>
        <v/>
      </c>
      <c r="X19" s="31">
        <f>IFERROR(IF(INDEX('Player Pool'!$I$2:$I$8725,MATCH($T19,'Player Pool'!$Z$2:$Z$8725,0))="","",INDEX('Player Pool'!$I$2:$I$8725,MATCH($T19,'Player Pool'!$Z$2:$Z$8725,0))),"")</f>
        <v/>
      </c>
      <c r="Y19" s="31">
        <f>IFERROR(IF(INDEX('Player Pool'!$P$2:$P$8725,MATCH($T19,'Player Pool'!$Z$2:$Z$8725,0))="","",INDEX('Player Pool'!$P$2:$P$8725,MATCH($T19,'Player Pool'!$Z$2:$Z$8725,0))),"")</f>
        <v/>
      </c>
      <c r="Z19" s="31">
        <f>IFERROR(IF(INDEX('Player Pool'!$R$2:$R$8725,MATCH($T19,'Player Pool'!$Z$2:$Z$8725,0))="","",INDEX('Player Pool'!$R$2:$R$8725,MATCH($T19,'Player Pool'!$Z$2:$Z$8725,0))),"")</f>
        <v/>
      </c>
      <c r="AA19" s="31">
        <f>IFERROR(IF(INDEX('Player Pool'!$U$2:$U$8725,MATCH($T19,'Player Pool'!$Z$2:$Z$8725,0))="","",INDEX('Player Pool'!$U$2:$U$8725,MATCH($T19,'Player Pool'!$Z$2:$Z$8725,0))),"")</f>
        <v/>
      </c>
      <c r="AB19" s="34">
        <f>IFERROR(IF($T19="","",IF(INDEX('Player Pool'!$G$2:$G$8725,MATCH($T19,'Player Pool'!$Z$2:$Z$8725,0))="FA","FA",IF(INDEX('Player Pool'!$G$2:$G$8725,MATCH($T19,'Player Pool'!$Z$2:$Z$8725,0))='League Settings'!$B$2,"MINE","TAKEN"))),"")</f>
        <v/>
      </c>
      <c r="AD19" s="33" t="inlineStr">
        <is>
          <t>Roman Kantserov (CHI RW)</t>
        </is>
      </c>
      <c r="AE19">
        <f>IFERROR(IF(INDEX('Player Pool'!$D$2:$D$8725,MATCH($AD19,'Player Pool'!$Z$2:$Z$8725,0))="","",INDEX('Player Pool'!$D$2:$D$8725,MATCH($AD19,'Player Pool'!$Z$2:$Z$8725,0))),"")</f>
        <v/>
      </c>
      <c r="AF19">
        <f>IFERROR(IF(INDEX('Player Pool'!$E$2:$E$8725,MATCH($AD19,'Player Pool'!$Z$2:$Z$8725,0))="","",INDEX('Player Pool'!$E$2:$E$8725,MATCH($AD19,'Player Pool'!$Z$2:$Z$8725,0))),"")</f>
        <v/>
      </c>
      <c r="AG19" s="30">
        <f>IFERROR(IF($AD19="","",IF(ISNUMBER(IFERROR(INDEX(Rosters!$I$2:$I$516,MATCH(INDEX('Player Pool'!$V$2:$V$8725,MATCH($AD19,'Player Pool'!$Z$2:$Z$8725,0)),Rosters!$W$2:$W$516,0)),"")),IFERROR(INDEX(Rosters!$I$2:$I$516,MATCH(INDEX('Player Pool'!$V$2:$V$8725,MATCH($AD19,'Player Pool'!$Z$2:$Z$8725,0)),Rosters!$W$2:$W$516,0)),""),INDEX('Player Pool'!$H$2:$H$8725,MATCH($AD19,'Player Pool'!$Z$2:$Z$8725,0)))),"")</f>
        <v/>
      </c>
      <c r="AH19" s="31">
        <f>IFERROR(IF(INDEX('Player Pool'!$I$2:$I$8725,MATCH($AD19,'Player Pool'!$Z$2:$Z$8725,0))="","",INDEX('Player Pool'!$I$2:$I$8725,MATCH($AD19,'Player Pool'!$Z$2:$Z$8725,0))),"")</f>
        <v/>
      </c>
      <c r="AI19" s="31">
        <f>IFERROR(IF(INDEX('Player Pool'!$P$2:$P$8725,MATCH($AD19,'Player Pool'!$Z$2:$Z$8725,0))="","",INDEX('Player Pool'!$P$2:$P$8725,MATCH($AD19,'Player Pool'!$Z$2:$Z$8725,0))),"")</f>
        <v/>
      </c>
      <c r="AJ19" s="31">
        <f>IFERROR(IF(INDEX('Player Pool'!$R$2:$R$8725,MATCH($AD19,'Player Pool'!$Z$2:$Z$8725,0))="","",INDEX('Player Pool'!$R$2:$R$8725,MATCH($AD19,'Player Pool'!$Z$2:$Z$8725,0))),"")</f>
        <v/>
      </c>
      <c r="AK19" s="31">
        <f>IFERROR(IF(INDEX('Player Pool'!$U$2:$U$8725,MATCH($AD19,'Player Pool'!$Z$2:$Z$8725,0))="","",INDEX('Player Pool'!$U$2:$U$8725,MATCH($AD19,'Player Pool'!$Z$2:$Z$8725,0))),"")</f>
        <v/>
      </c>
      <c r="AL19" s="34">
        <f>IFERROR(IF($AD19="","",IF(INDEX('Player Pool'!$G$2:$G$8725,MATCH($AD19,'Player Pool'!$Z$2:$Z$8725,0))="FA","FA",IF(INDEX('Player Pool'!$G$2:$G$8725,MATCH($AD19,'Player Pool'!$Z$2:$Z$8725,0))='League Settings'!$B$2,"MINE","TAKEN"))),"")</f>
        <v/>
      </c>
      <c r="AN19" s="33" t="inlineStr">
        <is>
          <t>Roman Kantserov (CHI RW)</t>
        </is>
      </c>
      <c r="AO19">
        <f>IFERROR(IF(INDEX('Player Pool'!$D$2:$D$8725,MATCH($AN19,'Player Pool'!$Z$2:$Z$8725,0))="","",INDEX('Player Pool'!$D$2:$D$8725,MATCH($AN19,'Player Pool'!$Z$2:$Z$8725,0))),"")</f>
        <v/>
      </c>
      <c r="AP19">
        <f>IFERROR(IF(INDEX('Player Pool'!$E$2:$E$8725,MATCH($AN19,'Player Pool'!$Z$2:$Z$8725,0))="","",INDEX('Player Pool'!$E$2:$E$8725,MATCH($AN19,'Player Pool'!$Z$2:$Z$8725,0))),"")</f>
        <v/>
      </c>
      <c r="AQ19" s="30">
        <f>IFERROR(IF($AN19="","",IF(ISNUMBER(IFERROR(INDEX(Rosters!$I$2:$I$516,MATCH(INDEX('Player Pool'!$V$2:$V$8725,MATCH($AN19,'Player Pool'!$Z$2:$Z$8725,0)),Rosters!$W$2:$W$516,0)),"")),IFERROR(INDEX(Rosters!$I$2:$I$516,MATCH(INDEX('Player Pool'!$V$2:$V$8725,MATCH($AN19,'Player Pool'!$Z$2:$Z$8725,0)),Rosters!$W$2:$W$516,0)),""),INDEX('Player Pool'!$H$2:$H$8725,MATCH($AN19,'Player Pool'!$Z$2:$Z$8725,0)))),"")</f>
        <v/>
      </c>
      <c r="AR19" s="31">
        <f>IFERROR(IF(INDEX('Player Pool'!$I$2:$I$8725,MATCH($AN19,'Player Pool'!$Z$2:$Z$8725,0))="","",INDEX('Player Pool'!$I$2:$I$8725,MATCH($AN19,'Player Pool'!$Z$2:$Z$8725,0))),"")</f>
        <v/>
      </c>
      <c r="AS19" s="31">
        <f>IFERROR(IF(INDEX('Player Pool'!$P$2:$P$8725,MATCH($AN19,'Player Pool'!$Z$2:$Z$8725,0))="","",INDEX('Player Pool'!$P$2:$P$8725,MATCH($AN19,'Player Pool'!$Z$2:$Z$8725,0))),"")</f>
        <v/>
      </c>
      <c r="AT19" s="31">
        <f>IFERROR(IF(INDEX('Player Pool'!$R$2:$R$8725,MATCH($AN19,'Player Pool'!$Z$2:$Z$8725,0))="","",INDEX('Player Pool'!$R$2:$R$8725,MATCH($AN19,'Player Pool'!$Z$2:$Z$8725,0))),"")</f>
        <v/>
      </c>
      <c r="AU19" s="31">
        <f>IFERROR(IF(INDEX('Player Pool'!$U$2:$U$8725,MATCH($AN19,'Player Pool'!$Z$2:$Z$8725,0))="","",INDEX('Player Pool'!$U$2:$U$8725,MATCH($AN19,'Player Pool'!$Z$2:$Z$8725,0))),"")</f>
        <v/>
      </c>
      <c r="AV19" s="34">
        <f>IFERROR(IF($AN19="","",IF(INDEX('Player Pool'!$G$2:$G$8725,MATCH($AN19,'Player Pool'!$Z$2:$Z$8725,0))="FA","FA",IF(INDEX('Player Pool'!$G$2:$G$8725,MATCH($AN19,'Player Pool'!$Z$2:$Z$8725,0))='League Settings'!$B$2,"MINE","TAKEN"))),"")</f>
        <v/>
      </c>
    </row>
    <row r="20">
      <c r="A20">
        <f>IFERROR(IF(INDEX(Rosters!$B$2:$B$516,$S20)="","",INDEX(Rosters!$B$2:$B$516,$S20)),"")</f>
        <v/>
      </c>
      <c r="B20">
        <f>IFERROR(IF(INDEX(Rosters!$C$2:$C$516,$S20)="","",INDEX(Rosters!$C$2:$C$516,$S20)),"")</f>
        <v/>
      </c>
      <c r="C20">
        <f>IFERROR(IF(INDEX(Rosters!$D$2:$D$516,$S20)="","",INDEX(Rosters!$D$2:$D$516,$S20)),"")</f>
        <v/>
      </c>
      <c r="D20">
        <f>IFERROR(IF(INDEX(Rosters!$E$2:$E$516,$S20)="","",INDEX(Rosters!$E$2:$E$516,$S20)),"")</f>
        <v/>
      </c>
      <c r="E20">
        <f>IFERROR(IF(INDEX(Rosters!$F$2:$F$516,$S20)="","",INDEX(Rosters!$F$2:$F$516,$S20)),"")</f>
        <v/>
      </c>
      <c r="F20">
        <f>IFERROR(IF(INDEX(Rosters!$G$2:$G$516,$S20)="","",INDEX(Rosters!$G$2:$G$516,$S20)),"")</f>
        <v/>
      </c>
      <c r="G20">
        <f>IFERROR(IF(INDEX(Rosters!$H$2:$H$516,$S20)="","",INDEX(Rosters!$H$2:$H$516,$S20)),"")</f>
        <v/>
      </c>
      <c r="H20" s="30">
        <f>IFERROR(IF(INDEX(Rosters!$I$2:$I$516,$S20)="","",INDEX(Rosters!$I$2:$I$516,$S20)),"")</f>
        <v/>
      </c>
      <c r="I20" s="31">
        <f>IFERROR(IF(INDEX(Rosters!$J$2:$J$516,$S20)="","",INDEX(Rosters!$J$2:$J$516,$S20)),"")</f>
        <v/>
      </c>
      <c r="J20" s="31">
        <f>IFERROR(IF(INDEX(Rosters!$S$2:$S$516,$S20)="","",INDEX(Rosters!$S$2:$S$516,$S20)),"")</f>
        <v/>
      </c>
      <c r="K20" s="31">
        <f>IFERROR(IF(INDEX(Rosters!$K$2:$K$516,$S20)="","",INDEX(Rosters!$K$2:$K$516,$S20)),"")</f>
        <v/>
      </c>
      <c r="L20" s="32">
        <f>IFERROR(IF(INDEX(Rosters!$T$2:$T$516,$S20)="","",INDEX(Rosters!$T$2:$T$516,$S20)),"")</f>
        <v/>
      </c>
      <c r="M20" s="31">
        <f>IFERROR(IF(INDEX(Rosters!$L$2:$L$516,$S20)="","",INDEX(Rosters!$L$2:$L$516,$S20)),"")</f>
        <v/>
      </c>
      <c r="N20" s="31">
        <f>IFERROR(IF(INDEX(Rosters!$Q$2:$Q$516,$S20)="","",INDEX(Rosters!$Q$2:$Q$516,$S20)),"")</f>
        <v/>
      </c>
      <c r="O20" s="31">
        <f>IFERROR(IF(INDEX(Rosters!$R$2:$R$516,$S20)="","",INDEX(Rosters!$R$2:$R$516,$S20)),"")</f>
        <v/>
      </c>
      <c r="P20" s="31">
        <f>IFERROR(IF(INDEX(Rosters!$N$2:$N$516,$S20)="","",INDEX(Rosters!$N$2:$N$516,$S20)),"")</f>
        <v/>
      </c>
      <c r="Q20" s="31">
        <f>IFERROR(IF(INDEX(Rosters!$O$2:$O$516,$S20)="","",INDEX(Rosters!$O$2:$O$516,$S20)),"")</f>
        <v/>
      </c>
      <c r="R20">
        <f>IFERROR(IF(INDEX(Rosters!$P$2:$P$516,$S20)="","",INDEX(Rosters!$P$2:$P$516,$S20)),"")</f>
        <v/>
      </c>
      <c r="S20">
        <f>IFERROR(MATCH('League Settings'!$B$2&amp;"|ACTIVE|"&amp;17,Rosters!$AD$2:$AD$516,0),"")</f>
        <v/>
      </c>
      <c r="T20" s="33" t="inlineStr">
        <is>
          <t>Arseny Gritsyuk (NJD RW)</t>
        </is>
      </c>
      <c r="U20">
        <f>IFERROR(IF(INDEX('Player Pool'!$D$2:$D$8725,MATCH($T20,'Player Pool'!$Z$2:$Z$8725,0))="","",INDEX('Player Pool'!$D$2:$D$8725,MATCH($T20,'Player Pool'!$Z$2:$Z$8725,0))),"")</f>
        <v/>
      </c>
      <c r="V20">
        <f>IFERROR(IF(INDEX('Player Pool'!$E$2:$E$8725,MATCH($T20,'Player Pool'!$Z$2:$Z$8725,0))="","",INDEX('Player Pool'!$E$2:$E$8725,MATCH($T20,'Player Pool'!$Z$2:$Z$8725,0))),"")</f>
        <v/>
      </c>
      <c r="W20" s="30">
        <f>IFERROR(IF($T20="","",IF(ISNUMBER(IFERROR(INDEX(Rosters!$I$2:$I$516,MATCH(INDEX('Player Pool'!$V$2:$V$8725,MATCH($T20,'Player Pool'!$Z$2:$Z$8725,0)),Rosters!$W$2:$W$516,0)),"")),IFERROR(INDEX(Rosters!$I$2:$I$516,MATCH(INDEX('Player Pool'!$V$2:$V$8725,MATCH($T20,'Player Pool'!$Z$2:$Z$8725,0)),Rosters!$W$2:$W$516,0)),""),INDEX('Player Pool'!$H$2:$H$8725,MATCH($T20,'Player Pool'!$Z$2:$Z$8725,0)))),"")</f>
        <v/>
      </c>
      <c r="X20" s="31">
        <f>IFERROR(IF(INDEX('Player Pool'!$I$2:$I$8725,MATCH($T20,'Player Pool'!$Z$2:$Z$8725,0))="","",INDEX('Player Pool'!$I$2:$I$8725,MATCH($T20,'Player Pool'!$Z$2:$Z$8725,0))),"")</f>
        <v/>
      </c>
      <c r="Y20" s="31">
        <f>IFERROR(IF(INDEX('Player Pool'!$P$2:$P$8725,MATCH($T20,'Player Pool'!$Z$2:$Z$8725,0))="","",INDEX('Player Pool'!$P$2:$P$8725,MATCH($T20,'Player Pool'!$Z$2:$Z$8725,0))),"")</f>
        <v/>
      </c>
      <c r="Z20" s="31">
        <f>IFERROR(IF(INDEX('Player Pool'!$R$2:$R$8725,MATCH($T20,'Player Pool'!$Z$2:$Z$8725,0))="","",INDEX('Player Pool'!$R$2:$R$8725,MATCH($T20,'Player Pool'!$Z$2:$Z$8725,0))),"")</f>
        <v/>
      </c>
      <c r="AA20" s="31">
        <f>IFERROR(IF(INDEX('Player Pool'!$U$2:$U$8725,MATCH($T20,'Player Pool'!$Z$2:$Z$8725,0))="","",INDEX('Player Pool'!$U$2:$U$8725,MATCH($T20,'Player Pool'!$Z$2:$Z$8725,0))),"")</f>
        <v/>
      </c>
      <c r="AB20" s="34">
        <f>IFERROR(IF($T20="","",IF(INDEX('Player Pool'!$G$2:$G$8725,MATCH($T20,'Player Pool'!$Z$2:$Z$8725,0))="FA","FA",IF(INDEX('Player Pool'!$G$2:$G$8725,MATCH($T20,'Player Pool'!$Z$2:$Z$8725,0))='League Settings'!$B$2,"MINE","TAKEN"))),"")</f>
        <v/>
      </c>
      <c r="AD20" s="33" t="inlineStr">
        <is>
          <t>Arseny Gritsyuk (NJD RW)</t>
        </is>
      </c>
      <c r="AE20">
        <f>IFERROR(IF(INDEX('Player Pool'!$D$2:$D$8725,MATCH($AD20,'Player Pool'!$Z$2:$Z$8725,0))="","",INDEX('Player Pool'!$D$2:$D$8725,MATCH($AD20,'Player Pool'!$Z$2:$Z$8725,0))),"")</f>
        <v/>
      </c>
      <c r="AF20">
        <f>IFERROR(IF(INDEX('Player Pool'!$E$2:$E$8725,MATCH($AD20,'Player Pool'!$Z$2:$Z$8725,0))="","",INDEX('Player Pool'!$E$2:$E$8725,MATCH($AD20,'Player Pool'!$Z$2:$Z$8725,0))),"")</f>
        <v/>
      </c>
      <c r="AG20" s="30">
        <f>IFERROR(IF($AD20="","",IF(ISNUMBER(IFERROR(INDEX(Rosters!$I$2:$I$516,MATCH(INDEX('Player Pool'!$V$2:$V$8725,MATCH($AD20,'Player Pool'!$Z$2:$Z$8725,0)),Rosters!$W$2:$W$516,0)),"")),IFERROR(INDEX(Rosters!$I$2:$I$516,MATCH(INDEX('Player Pool'!$V$2:$V$8725,MATCH($AD20,'Player Pool'!$Z$2:$Z$8725,0)),Rosters!$W$2:$W$516,0)),""),INDEX('Player Pool'!$H$2:$H$8725,MATCH($AD20,'Player Pool'!$Z$2:$Z$8725,0)))),"")</f>
        <v/>
      </c>
      <c r="AH20" s="31">
        <f>IFERROR(IF(INDEX('Player Pool'!$I$2:$I$8725,MATCH($AD20,'Player Pool'!$Z$2:$Z$8725,0))="","",INDEX('Player Pool'!$I$2:$I$8725,MATCH($AD20,'Player Pool'!$Z$2:$Z$8725,0))),"")</f>
        <v/>
      </c>
      <c r="AI20" s="31">
        <f>IFERROR(IF(INDEX('Player Pool'!$P$2:$P$8725,MATCH($AD20,'Player Pool'!$Z$2:$Z$8725,0))="","",INDEX('Player Pool'!$P$2:$P$8725,MATCH($AD20,'Player Pool'!$Z$2:$Z$8725,0))),"")</f>
        <v/>
      </c>
      <c r="AJ20" s="31">
        <f>IFERROR(IF(INDEX('Player Pool'!$R$2:$R$8725,MATCH($AD20,'Player Pool'!$Z$2:$Z$8725,0))="","",INDEX('Player Pool'!$R$2:$R$8725,MATCH($AD20,'Player Pool'!$Z$2:$Z$8725,0))),"")</f>
        <v/>
      </c>
      <c r="AK20" s="31">
        <f>IFERROR(IF(INDEX('Player Pool'!$U$2:$U$8725,MATCH($AD20,'Player Pool'!$Z$2:$Z$8725,0))="","",INDEX('Player Pool'!$U$2:$U$8725,MATCH($AD20,'Player Pool'!$Z$2:$Z$8725,0))),"")</f>
        <v/>
      </c>
      <c r="AL20" s="34">
        <f>IFERROR(IF($AD20="","",IF(INDEX('Player Pool'!$G$2:$G$8725,MATCH($AD20,'Player Pool'!$Z$2:$Z$8725,0))="FA","FA",IF(INDEX('Player Pool'!$G$2:$G$8725,MATCH($AD20,'Player Pool'!$Z$2:$Z$8725,0))='League Settings'!$B$2,"MINE","TAKEN"))),"")</f>
        <v/>
      </c>
      <c r="AN20" s="33" t="inlineStr">
        <is>
          <t>Arseny Gritsyuk (NJD RW)</t>
        </is>
      </c>
      <c r="AO20">
        <f>IFERROR(IF(INDEX('Player Pool'!$D$2:$D$8725,MATCH($AN20,'Player Pool'!$Z$2:$Z$8725,0))="","",INDEX('Player Pool'!$D$2:$D$8725,MATCH($AN20,'Player Pool'!$Z$2:$Z$8725,0))),"")</f>
        <v/>
      </c>
      <c r="AP20">
        <f>IFERROR(IF(INDEX('Player Pool'!$E$2:$E$8725,MATCH($AN20,'Player Pool'!$Z$2:$Z$8725,0))="","",INDEX('Player Pool'!$E$2:$E$8725,MATCH($AN20,'Player Pool'!$Z$2:$Z$8725,0))),"")</f>
        <v/>
      </c>
      <c r="AQ20" s="30">
        <f>IFERROR(IF($AN20="","",IF(ISNUMBER(IFERROR(INDEX(Rosters!$I$2:$I$516,MATCH(INDEX('Player Pool'!$V$2:$V$8725,MATCH($AN20,'Player Pool'!$Z$2:$Z$8725,0)),Rosters!$W$2:$W$516,0)),"")),IFERROR(INDEX(Rosters!$I$2:$I$516,MATCH(INDEX('Player Pool'!$V$2:$V$8725,MATCH($AN20,'Player Pool'!$Z$2:$Z$8725,0)),Rosters!$W$2:$W$516,0)),""),INDEX('Player Pool'!$H$2:$H$8725,MATCH($AN20,'Player Pool'!$Z$2:$Z$8725,0)))),"")</f>
        <v/>
      </c>
      <c r="AR20" s="31">
        <f>IFERROR(IF(INDEX('Player Pool'!$I$2:$I$8725,MATCH($AN20,'Player Pool'!$Z$2:$Z$8725,0))="","",INDEX('Player Pool'!$I$2:$I$8725,MATCH($AN20,'Player Pool'!$Z$2:$Z$8725,0))),"")</f>
        <v/>
      </c>
      <c r="AS20" s="31">
        <f>IFERROR(IF(INDEX('Player Pool'!$P$2:$P$8725,MATCH($AN20,'Player Pool'!$Z$2:$Z$8725,0))="","",INDEX('Player Pool'!$P$2:$P$8725,MATCH($AN20,'Player Pool'!$Z$2:$Z$8725,0))),"")</f>
        <v/>
      </c>
      <c r="AT20" s="31">
        <f>IFERROR(IF(INDEX('Player Pool'!$R$2:$R$8725,MATCH($AN20,'Player Pool'!$Z$2:$Z$8725,0))="","",INDEX('Player Pool'!$R$2:$R$8725,MATCH($AN20,'Player Pool'!$Z$2:$Z$8725,0))),"")</f>
        <v/>
      </c>
      <c r="AU20" s="31">
        <f>IFERROR(IF(INDEX('Player Pool'!$U$2:$U$8725,MATCH($AN20,'Player Pool'!$Z$2:$Z$8725,0))="","",INDEX('Player Pool'!$U$2:$U$8725,MATCH($AN20,'Player Pool'!$Z$2:$Z$8725,0))),"")</f>
        <v/>
      </c>
      <c r="AV20" s="34">
        <f>IFERROR(IF($AN20="","",IF(INDEX('Player Pool'!$G$2:$G$8725,MATCH($AN20,'Player Pool'!$Z$2:$Z$8725,0))="FA","FA",IF(INDEX('Player Pool'!$G$2:$G$8725,MATCH($AN20,'Player Pool'!$Z$2:$Z$8725,0))='League Settings'!$B$2,"MINE","TAKEN"))),"")</f>
        <v/>
      </c>
    </row>
    <row r="21">
      <c r="A21">
        <f>IFERROR(IF(INDEX(Rosters!$B$2:$B$516,$S21)="","",INDEX(Rosters!$B$2:$B$516,$S21)),"")</f>
        <v/>
      </c>
      <c r="B21">
        <f>IFERROR(IF(INDEX(Rosters!$C$2:$C$516,$S21)="","",INDEX(Rosters!$C$2:$C$516,$S21)),"")</f>
        <v/>
      </c>
      <c r="C21">
        <f>IFERROR(IF(INDEX(Rosters!$D$2:$D$516,$S21)="","",INDEX(Rosters!$D$2:$D$516,$S21)),"")</f>
        <v/>
      </c>
      <c r="D21">
        <f>IFERROR(IF(INDEX(Rosters!$E$2:$E$516,$S21)="","",INDEX(Rosters!$E$2:$E$516,$S21)),"")</f>
        <v/>
      </c>
      <c r="E21">
        <f>IFERROR(IF(INDEX(Rosters!$F$2:$F$516,$S21)="","",INDEX(Rosters!$F$2:$F$516,$S21)),"")</f>
        <v/>
      </c>
      <c r="F21">
        <f>IFERROR(IF(INDEX(Rosters!$G$2:$G$516,$S21)="","",INDEX(Rosters!$G$2:$G$516,$S21)),"")</f>
        <v/>
      </c>
      <c r="G21">
        <f>IFERROR(IF(INDEX(Rosters!$H$2:$H$516,$S21)="","",INDEX(Rosters!$H$2:$H$516,$S21)),"")</f>
        <v/>
      </c>
      <c r="H21" s="30">
        <f>IFERROR(IF(INDEX(Rosters!$I$2:$I$516,$S21)="","",INDEX(Rosters!$I$2:$I$516,$S21)),"")</f>
        <v/>
      </c>
      <c r="I21" s="31">
        <f>IFERROR(IF(INDEX(Rosters!$J$2:$J$516,$S21)="","",INDEX(Rosters!$J$2:$J$516,$S21)),"")</f>
        <v/>
      </c>
      <c r="J21" s="31">
        <f>IFERROR(IF(INDEX(Rosters!$S$2:$S$516,$S21)="","",INDEX(Rosters!$S$2:$S$516,$S21)),"")</f>
        <v/>
      </c>
      <c r="K21" s="31">
        <f>IFERROR(IF(INDEX(Rosters!$K$2:$K$516,$S21)="","",INDEX(Rosters!$K$2:$K$516,$S21)),"")</f>
        <v/>
      </c>
      <c r="L21" s="32">
        <f>IFERROR(IF(INDEX(Rosters!$T$2:$T$516,$S21)="","",INDEX(Rosters!$T$2:$T$516,$S21)),"")</f>
        <v/>
      </c>
      <c r="M21" s="31">
        <f>IFERROR(IF(INDEX(Rosters!$L$2:$L$516,$S21)="","",INDEX(Rosters!$L$2:$L$516,$S21)),"")</f>
        <v/>
      </c>
      <c r="N21" s="31">
        <f>IFERROR(IF(INDEX(Rosters!$Q$2:$Q$516,$S21)="","",INDEX(Rosters!$Q$2:$Q$516,$S21)),"")</f>
        <v/>
      </c>
      <c r="O21" s="31">
        <f>IFERROR(IF(INDEX(Rosters!$R$2:$R$516,$S21)="","",INDEX(Rosters!$R$2:$R$516,$S21)),"")</f>
        <v/>
      </c>
      <c r="P21" s="31">
        <f>IFERROR(IF(INDEX(Rosters!$N$2:$N$516,$S21)="","",INDEX(Rosters!$N$2:$N$516,$S21)),"")</f>
        <v/>
      </c>
      <c r="Q21" s="31">
        <f>IFERROR(IF(INDEX(Rosters!$O$2:$O$516,$S21)="","",INDEX(Rosters!$O$2:$O$516,$S21)),"")</f>
        <v/>
      </c>
      <c r="R21">
        <f>IFERROR(IF(INDEX(Rosters!$P$2:$P$516,$S21)="","",INDEX(Rosters!$P$2:$P$516,$S21)),"")</f>
        <v/>
      </c>
      <c r="S21">
        <f>IFERROR(MATCH('League Settings'!$B$2&amp;"|ACTIVE|"&amp;18,Rosters!$AD$2:$AD$516,0),"")</f>
        <v/>
      </c>
      <c r="T21" s="33" t="inlineStr">
        <is>
          <t>Dalibor Dvorsky (STL C)</t>
        </is>
      </c>
      <c r="U21">
        <f>IFERROR(IF(INDEX('Player Pool'!$D$2:$D$8725,MATCH($T21,'Player Pool'!$Z$2:$Z$8725,0))="","",INDEX('Player Pool'!$D$2:$D$8725,MATCH($T21,'Player Pool'!$Z$2:$Z$8725,0))),"")</f>
        <v/>
      </c>
      <c r="V21">
        <f>IFERROR(IF(INDEX('Player Pool'!$E$2:$E$8725,MATCH($T21,'Player Pool'!$Z$2:$Z$8725,0))="","",INDEX('Player Pool'!$E$2:$E$8725,MATCH($T21,'Player Pool'!$Z$2:$Z$8725,0))),"")</f>
        <v/>
      </c>
      <c r="W21" s="30">
        <f>IFERROR(IF($T21="","",IF(ISNUMBER(IFERROR(INDEX(Rosters!$I$2:$I$516,MATCH(INDEX('Player Pool'!$V$2:$V$8725,MATCH($T21,'Player Pool'!$Z$2:$Z$8725,0)),Rosters!$W$2:$W$516,0)),"")),IFERROR(INDEX(Rosters!$I$2:$I$516,MATCH(INDEX('Player Pool'!$V$2:$V$8725,MATCH($T21,'Player Pool'!$Z$2:$Z$8725,0)),Rosters!$W$2:$W$516,0)),""),INDEX('Player Pool'!$H$2:$H$8725,MATCH($T21,'Player Pool'!$Z$2:$Z$8725,0)))),"")</f>
        <v/>
      </c>
      <c r="X21" s="31">
        <f>IFERROR(IF(INDEX('Player Pool'!$I$2:$I$8725,MATCH($T21,'Player Pool'!$Z$2:$Z$8725,0))="","",INDEX('Player Pool'!$I$2:$I$8725,MATCH($T21,'Player Pool'!$Z$2:$Z$8725,0))),"")</f>
        <v/>
      </c>
      <c r="Y21" s="31">
        <f>IFERROR(IF(INDEX('Player Pool'!$P$2:$P$8725,MATCH($T21,'Player Pool'!$Z$2:$Z$8725,0))="","",INDEX('Player Pool'!$P$2:$P$8725,MATCH($T21,'Player Pool'!$Z$2:$Z$8725,0))),"")</f>
        <v/>
      </c>
      <c r="Z21" s="31">
        <f>IFERROR(IF(INDEX('Player Pool'!$R$2:$R$8725,MATCH($T21,'Player Pool'!$Z$2:$Z$8725,0))="","",INDEX('Player Pool'!$R$2:$R$8725,MATCH($T21,'Player Pool'!$Z$2:$Z$8725,0))),"")</f>
        <v/>
      </c>
      <c r="AA21" s="31">
        <f>IFERROR(IF(INDEX('Player Pool'!$U$2:$U$8725,MATCH($T21,'Player Pool'!$Z$2:$Z$8725,0))="","",INDEX('Player Pool'!$U$2:$U$8725,MATCH($T21,'Player Pool'!$Z$2:$Z$8725,0))),"")</f>
        <v/>
      </c>
      <c r="AB21" s="34">
        <f>IFERROR(IF($T21="","",IF(INDEX('Player Pool'!$G$2:$G$8725,MATCH($T21,'Player Pool'!$Z$2:$Z$8725,0))="FA","FA",IF(INDEX('Player Pool'!$G$2:$G$8725,MATCH($T21,'Player Pool'!$Z$2:$Z$8725,0))='League Settings'!$B$2,"MINE","TAKEN"))),"")</f>
        <v/>
      </c>
      <c r="AD21" s="33" t="inlineStr">
        <is>
          <t>Dalibor Dvorsky (STL C)</t>
        </is>
      </c>
      <c r="AE21">
        <f>IFERROR(IF(INDEX('Player Pool'!$D$2:$D$8725,MATCH($AD21,'Player Pool'!$Z$2:$Z$8725,0))="","",INDEX('Player Pool'!$D$2:$D$8725,MATCH($AD21,'Player Pool'!$Z$2:$Z$8725,0))),"")</f>
        <v/>
      </c>
      <c r="AF21">
        <f>IFERROR(IF(INDEX('Player Pool'!$E$2:$E$8725,MATCH($AD21,'Player Pool'!$Z$2:$Z$8725,0))="","",INDEX('Player Pool'!$E$2:$E$8725,MATCH($AD21,'Player Pool'!$Z$2:$Z$8725,0))),"")</f>
        <v/>
      </c>
      <c r="AG21" s="30">
        <f>IFERROR(IF($AD21="","",IF(ISNUMBER(IFERROR(INDEX(Rosters!$I$2:$I$516,MATCH(INDEX('Player Pool'!$V$2:$V$8725,MATCH($AD21,'Player Pool'!$Z$2:$Z$8725,0)),Rosters!$W$2:$W$516,0)),"")),IFERROR(INDEX(Rosters!$I$2:$I$516,MATCH(INDEX('Player Pool'!$V$2:$V$8725,MATCH($AD21,'Player Pool'!$Z$2:$Z$8725,0)),Rosters!$W$2:$W$516,0)),""),INDEX('Player Pool'!$H$2:$H$8725,MATCH($AD21,'Player Pool'!$Z$2:$Z$8725,0)))),"")</f>
        <v/>
      </c>
      <c r="AH21" s="31">
        <f>IFERROR(IF(INDEX('Player Pool'!$I$2:$I$8725,MATCH($AD21,'Player Pool'!$Z$2:$Z$8725,0))="","",INDEX('Player Pool'!$I$2:$I$8725,MATCH($AD21,'Player Pool'!$Z$2:$Z$8725,0))),"")</f>
        <v/>
      </c>
      <c r="AI21" s="31">
        <f>IFERROR(IF(INDEX('Player Pool'!$P$2:$P$8725,MATCH($AD21,'Player Pool'!$Z$2:$Z$8725,0))="","",INDEX('Player Pool'!$P$2:$P$8725,MATCH($AD21,'Player Pool'!$Z$2:$Z$8725,0))),"")</f>
        <v/>
      </c>
      <c r="AJ21" s="31">
        <f>IFERROR(IF(INDEX('Player Pool'!$R$2:$R$8725,MATCH($AD21,'Player Pool'!$Z$2:$Z$8725,0))="","",INDEX('Player Pool'!$R$2:$R$8725,MATCH($AD21,'Player Pool'!$Z$2:$Z$8725,0))),"")</f>
        <v/>
      </c>
      <c r="AK21" s="31">
        <f>IFERROR(IF(INDEX('Player Pool'!$U$2:$U$8725,MATCH($AD21,'Player Pool'!$Z$2:$Z$8725,0))="","",INDEX('Player Pool'!$U$2:$U$8725,MATCH($AD21,'Player Pool'!$Z$2:$Z$8725,0))),"")</f>
        <v/>
      </c>
      <c r="AL21" s="34">
        <f>IFERROR(IF($AD21="","",IF(INDEX('Player Pool'!$G$2:$G$8725,MATCH($AD21,'Player Pool'!$Z$2:$Z$8725,0))="FA","FA",IF(INDEX('Player Pool'!$G$2:$G$8725,MATCH($AD21,'Player Pool'!$Z$2:$Z$8725,0))='League Settings'!$B$2,"MINE","TAKEN"))),"")</f>
        <v/>
      </c>
      <c r="AN21" s="33" t="inlineStr">
        <is>
          <t>Dalibor Dvorsky (STL C)</t>
        </is>
      </c>
      <c r="AO21">
        <f>IFERROR(IF(INDEX('Player Pool'!$D$2:$D$8725,MATCH($AN21,'Player Pool'!$Z$2:$Z$8725,0))="","",INDEX('Player Pool'!$D$2:$D$8725,MATCH($AN21,'Player Pool'!$Z$2:$Z$8725,0))),"")</f>
        <v/>
      </c>
      <c r="AP21">
        <f>IFERROR(IF(INDEX('Player Pool'!$E$2:$E$8725,MATCH($AN21,'Player Pool'!$Z$2:$Z$8725,0))="","",INDEX('Player Pool'!$E$2:$E$8725,MATCH($AN21,'Player Pool'!$Z$2:$Z$8725,0))),"")</f>
        <v/>
      </c>
      <c r="AQ21" s="30">
        <f>IFERROR(IF($AN21="","",IF(ISNUMBER(IFERROR(INDEX(Rosters!$I$2:$I$516,MATCH(INDEX('Player Pool'!$V$2:$V$8725,MATCH($AN21,'Player Pool'!$Z$2:$Z$8725,0)),Rosters!$W$2:$W$516,0)),"")),IFERROR(INDEX(Rosters!$I$2:$I$516,MATCH(INDEX('Player Pool'!$V$2:$V$8725,MATCH($AN21,'Player Pool'!$Z$2:$Z$8725,0)),Rosters!$W$2:$W$516,0)),""),INDEX('Player Pool'!$H$2:$H$8725,MATCH($AN21,'Player Pool'!$Z$2:$Z$8725,0)))),"")</f>
        <v/>
      </c>
      <c r="AR21" s="31">
        <f>IFERROR(IF(INDEX('Player Pool'!$I$2:$I$8725,MATCH($AN21,'Player Pool'!$Z$2:$Z$8725,0))="","",INDEX('Player Pool'!$I$2:$I$8725,MATCH($AN21,'Player Pool'!$Z$2:$Z$8725,0))),"")</f>
        <v/>
      </c>
      <c r="AS21" s="31">
        <f>IFERROR(IF(INDEX('Player Pool'!$P$2:$P$8725,MATCH($AN21,'Player Pool'!$Z$2:$Z$8725,0))="","",INDEX('Player Pool'!$P$2:$P$8725,MATCH($AN21,'Player Pool'!$Z$2:$Z$8725,0))),"")</f>
        <v/>
      </c>
      <c r="AT21" s="31">
        <f>IFERROR(IF(INDEX('Player Pool'!$R$2:$R$8725,MATCH($AN21,'Player Pool'!$Z$2:$Z$8725,0))="","",INDEX('Player Pool'!$R$2:$R$8725,MATCH($AN21,'Player Pool'!$Z$2:$Z$8725,0))),"")</f>
        <v/>
      </c>
      <c r="AU21" s="31">
        <f>IFERROR(IF(INDEX('Player Pool'!$U$2:$U$8725,MATCH($AN21,'Player Pool'!$Z$2:$Z$8725,0))="","",INDEX('Player Pool'!$U$2:$U$8725,MATCH($AN21,'Player Pool'!$Z$2:$Z$8725,0))),"")</f>
        <v/>
      </c>
      <c r="AV21" s="34">
        <f>IFERROR(IF($AN21="","",IF(INDEX('Player Pool'!$G$2:$G$8725,MATCH($AN21,'Player Pool'!$Z$2:$Z$8725,0))="FA","FA",IF(INDEX('Player Pool'!$G$2:$G$8725,MATCH($AN21,'Player Pool'!$Z$2:$Z$8725,0))='League Settings'!$B$2,"MINE","TAKEN"))),"")</f>
        <v/>
      </c>
    </row>
    <row r="22">
      <c r="A22">
        <f>IFERROR(IF(INDEX(Rosters!$B$2:$B$516,$S22)="","",INDEX(Rosters!$B$2:$B$516,$S22)),"")</f>
        <v/>
      </c>
      <c r="B22">
        <f>IFERROR(IF(INDEX(Rosters!$C$2:$C$516,$S22)="","",INDEX(Rosters!$C$2:$C$516,$S22)),"")</f>
        <v/>
      </c>
      <c r="C22">
        <f>IFERROR(IF(INDEX(Rosters!$D$2:$D$516,$S22)="","",INDEX(Rosters!$D$2:$D$516,$S22)),"")</f>
        <v/>
      </c>
      <c r="D22">
        <f>IFERROR(IF(INDEX(Rosters!$E$2:$E$516,$S22)="","",INDEX(Rosters!$E$2:$E$516,$S22)),"")</f>
        <v/>
      </c>
      <c r="E22">
        <f>IFERROR(IF(INDEX(Rosters!$F$2:$F$516,$S22)="","",INDEX(Rosters!$F$2:$F$516,$S22)),"")</f>
        <v/>
      </c>
      <c r="F22">
        <f>IFERROR(IF(INDEX(Rosters!$G$2:$G$516,$S22)="","",INDEX(Rosters!$G$2:$G$516,$S22)),"")</f>
        <v/>
      </c>
      <c r="G22">
        <f>IFERROR(IF(INDEX(Rosters!$H$2:$H$516,$S22)="","",INDEX(Rosters!$H$2:$H$516,$S22)),"")</f>
        <v/>
      </c>
      <c r="H22" s="30">
        <f>IFERROR(IF(INDEX(Rosters!$I$2:$I$516,$S22)="","",INDEX(Rosters!$I$2:$I$516,$S22)),"")</f>
        <v/>
      </c>
      <c r="I22" s="31">
        <f>IFERROR(IF(INDEX(Rosters!$J$2:$J$516,$S22)="","",INDEX(Rosters!$J$2:$J$516,$S22)),"")</f>
        <v/>
      </c>
      <c r="J22" s="31">
        <f>IFERROR(IF(INDEX(Rosters!$S$2:$S$516,$S22)="","",INDEX(Rosters!$S$2:$S$516,$S22)),"")</f>
        <v/>
      </c>
      <c r="K22" s="31">
        <f>IFERROR(IF(INDEX(Rosters!$K$2:$K$516,$S22)="","",INDEX(Rosters!$K$2:$K$516,$S22)),"")</f>
        <v/>
      </c>
      <c r="L22" s="32">
        <f>IFERROR(IF(INDEX(Rosters!$T$2:$T$516,$S22)="","",INDEX(Rosters!$T$2:$T$516,$S22)),"")</f>
        <v/>
      </c>
      <c r="M22" s="31">
        <f>IFERROR(IF(INDEX(Rosters!$L$2:$L$516,$S22)="","",INDEX(Rosters!$L$2:$L$516,$S22)),"")</f>
        <v/>
      </c>
      <c r="N22" s="31">
        <f>IFERROR(IF(INDEX(Rosters!$Q$2:$Q$516,$S22)="","",INDEX(Rosters!$Q$2:$Q$516,$S22)),"")</f>
        <v/>
      </c>
      <c r="O22" s="31">
        <f>IFERROR(IF(INDEX(Rosters!$R$2:$R$516,$S22)="","",INDEX(Rosters!$R$2:$R$516,$S22)),"")</f>
        <v/>
      </c>
      <c r="P22" s="31">
        <f>IFERROR(IF(INDEX(Rosters!$N$2:$N$516,$S22)="","",INDEX(Rosters!$N$2:$N$516,$S22)),"")</f>
        <v/>
      </c>
      <c r="Q22" s="31">
        <f>IFERROR(IF(INDEX(Rosters!$O$2:$O$516,$S22)="","",INDEX(Rosters!$O$2:$O$516,$S22)),"")</f>
        <v/>
      </c>
      <c r="R22">
        <f>IFERROR(IF(INDEX(Rosters!$P$2:$P$516,$S22)="","",INDEX(Rosters!$P$2:$P$516,$S22)),"")</f>
        <v/>
      </c>
      <c r="S22">
        <f>IFERROR(MATCH('League Settings'!$B$2&amp;"|ACTIVE|"&amp;19,Rosters!$AD$2:$AD$516,0),"")</f>
        <v/>
      </c>
      <c r="T22" s="33" t="inlineStr">
        <is>
          <t>Oliver Moore (CHI C)</t>
        </is>
      </c>
      <c r="U22">
        <f>IFERROR(IF(INDEX('Player Pool'!$D$2:$D$8725,MATCH($T22,'Player Pool'!$Z$2:$Z$8725,0))="","",INDEX('Player Pool'!$D$2:$D$8725,MATCH($T22,'Player Pool'!$Z$2:$Z$8725,0))),"")</f>
        <v/>
      </c>
      <c r="V22">
        <f>IFERROR(IF(INDEX('Player Pool'!$E$2:$E$8725,MATCH($T22,'Player Pool'!$Z$2:$Z$8725,0))="","",INDEX('Player Pool'!$E$2:$E$8725,MATCH($T22,'Player Pool'!$Z$2:$Z$8725,0))),"")</f>
        <v/>
      </c>
      <c r="W22" s="30">
        <f>IFERROR(IF($T22="","",IF(ISNUMBER(IFERROR(INDEX(Rosters!$I$2:$I$516,MATCH(INDEX('Player Pool'!$V$2:$V$8725,MATCH($T22,'Player Pool'!$Z$2:$Z$8725,0)),Rosters!$W$2:$W$516,0)),"")),IFERROR(INDEX(Rosters!$I$2:$I$516,MATCH(INDEX('Player Pool'!$V$2:$V$8725,MATCH($T22,'Player Pool'!$Z$2:$Z$8725,0)),Rosters!$W$2:$W$516,0)),""),INDEX('Player Pool'!$H$2:$H$8725,MATCH($T22,'Player Pool'!$Z$2:$Z$8725,0)))),"")</f>
        <v/>
      </c>
      <c r="X22" s="31">
        <f>IFERROR(IF(INDEX('Player Pool'!$I$2:$I$8725,MATCH($T22,'Player Pool'!$Z$2:$Z$8725,0))="","",INDEX('Player Pool'!$I$2:$I$8725,MATCH($T22,'Player Pool'!$Z$2:$Z$8725,0))),"")</f>
        <v/>
      </c>
      <c r="Y22" s="31">
        <f>IFERROR(IF(INDEX('Player Pool'!$P$2:$P$8725,MATCH($T22,'Player Pool'!$Z$2:$Z$8725,0))="","",INDEX('Player Pool'!$P$2:$P$8725,MATCH($T22,'Player Pool'!$Z$2:$Z$8725,0))),"")</f>
        <v/>
      </c>
      <c r="Z22" s="31">
        <f>IFERROR(IF(INDEX('Player Pool'!$R$2:$R$8725,MATCH($T22,'Player Pool'!$Z$2:$Z$8725,0))="","",INDEX('Player Pool'!$R$2:$R$8725,MATCH($T22,'Player Pool'!$Z$2:$Z$8725,0))),"")</f>
        <v/>
      </c>
      <c r="AA22" s="31">
        <f>IFERROR(IF(INDEX('Player Pool'!$U$2:$U$8725,MATCH($T22,'Player Pool'!$Z$2:$Z$8725,0))="","",INDEX('Player Pool'!$U$2:$U$8725,MATCH($T22,'Player Pool'!$Z$2:$Z$8725,0))),"")</f>
        <v/>
      </c>
      <c r="AB22" s="34">
        <f>IFERROR(IF($T22="","",IF(INDEX('Player Pool'!$G$2:$G$8725,MATCH($T22,'Player Pool'!$Z$2:$Z$8725,0))="FA","FA",IF(INDEX('Player Pool'!$G$2:$G$8725,MATCH($T22,'Player Pool'!$Z$2:$Z$8725,0))='League Settings'!$B$2,"MINE","TAKEN"))),"")</f>
        <v/>
      </c>
      <c r="AD22" s="33" t="inlineStr">
        <is>
          <t>Oliver Moore (CHI C)</t>
        </is>
      </c>
      <c r="AE22">
        <f>IFERROR(IF(INDEX('Player Pool'!$D$2:$D$8725,MATCH($AD22,'Player Pool'!$Z$2:$Z$8725,0))="","",INDEX('Player Pool'!$D$2:$D$8725,MATCH($AD22,'Player Pool'!$Z$2:$Z$8725,0))),"")</f>
        <v/>
      </c>
      <c r="AF22">
        <f>IFERROR(IF(INDEX('Player Pool'!$E$2:$E$8725,MATCH($AD22,'Player Pool'!$Z$2:$Z$8725,0))="","",INDEX('Player Pool'!$E$2:$E$8725,MATCH($AD22,'Player Pool'!$Z$2:$Z$8725,0))),"")</f>
        <v/>
      </c>
      <c r="AG22" s="30">
        <f>IFERROR(IF($AD22="","",IF(ISNUMBER(IFERROR(INDEX(Rosters!$I$2:$I$516,MATCH(INDEX('Player Pool'!$V$2:$V$8725,MATCH($AD22,'Player Pool'!$Z$2:$Z$8725,0)),Rosters!$W$2:$W$516,0)),"")),IFERROR(INDEX(Rosters!$I$2:$I$516,MATCH(INDEX('Player Pool'!$V$2:$V$8725,MATCH($AD22,'Player Pool'!$Z$2:$Z$8725,0)),Rosters!$W$2:$W$516,0)),""),INDEX('Player Pool'!$H$2:$H$8725,MATCH($AD22,'Player Pool'!$Z$2:$Z$8725,0)))),"")</f>
        <v/>
      </c>
      <c r="AH22" s="31">
        <f>IFERROR(IF(INDEX('Player Pool'!$I$2:$I$8725,MATCH($AD22,'Player Pool'!$Z$2:$Z$8725,0))="","",INDEX('Player Pool'!$I$2:$I$8725,MATCH($AD22,'Player Pool'!$Z$2:$Z$8725,0))),"")</f>
        <v/>
      </c>
      <c r="AI22" s="31">
        <f>IFERROR(IF(INDEX('Player Pool'!$P$2:$P$8725,MATCH($AD22,'Player Pool'!$Z$2:$Z$8725,0))="","",INDEX('Player Pool'!$P$2:$P$8725,MATCH($AD22,'Player Pool'!$Z$2:$Z$8725,0))),"")</f>
        <v/>
      </c>
      <c r="AJ22" s="31">
        <f>IFERROR(IF(INDEX('Player Pool'!$R$2:$R$8725,MATCH($AD22,'Player Pool'!$Z$2:$Z$8725,0))="","",INDEX('Player Pool'!$R$2:$R$8725,MATCH($AD22,'Player Pool'!$Z$2:$Z$8725,0))),"")</f>
        <v/>
      </c>
      <c r="AK22" s="31">
        <f>IFERROR(IF(INDEX('Player Pool'!$U$2:$U$8725,MATCH($AD22,'Player Pool'!$Z$2:$Z$8725,0))="","",INDEX('Player Pool'!$U$2:$U$8725,MATCH($AD22,'Player Pool'!$Z$2:$Z$8725,0))),"")</f>
        <v/>
      </c>
      <c r="AL22" s="34">
        <f>IFERROR(IF($AD22="","",IF(INDEX('Player Pool'!$G$2:$G$8725,MATCH($AD22,'Player Pool'!$Z$2:$Z$8725,0))="FA","FA",IF(INDEX('Player Pool'!$G$2:$G$8725,MATCH($AD22,'Player Pool'!$Z$2:$Z$8725,0))='League Settings'!$B$2,"MINE","TAKEN"))),"")</f>
        <v/>
      </c>
      <c r="AN22" s="33" t="inlineStr">
        <is>
          <t>Oliver Moore (CHI C)</t>
        </is>
      </c>
      <c r="AO22">
        <f>IFERROR(IF(INDEX('Player Pool'!$D$2:$D$8725,MATCH($AN22,'Player Pool'!$Z$2:$Z$8725,0))="","",INDEX('Player Pool'!$D$2:$D$8725,MATCH($AN22,'Player Pool'!$Z$2:$Z$8725,0))),"")</f>
        <v/>
      </c>
      <c r="AP22">
        <f>IFERROR(IF(INDEX('Player Pool'!$E$2:$E$8725,MATCH($AN22,'Player Pool'!$Z$2:$Z$8725,0))="","",INDEX('Player Pool'!$E$2:$E$8725,MATCH($AN22,'Player Pool'!$Z$2:$Z$8725,0))),"")</f>
        <v/>
      </c>
      <c r="AQ22" s="30">
        <f>IFERROR(IF($AN22="","",IF(ISNUMBER(IFERROR(INDEX(Rosters!$I$2:$I$516,MATCH(INDEX('Player Pool'!$V$2:$V$8725,MATCH($AN22,'Player Pool'!$Z$2:$Z$8725,0)),Rosters!$W$2:$W$516,0)),"")),IFERROR(INDEX(Rosters!$I$2:$I$516,MATCH(INDEX('Player Pool'!$V$2:$V$8725,MATCH($AN22,'Player Pool'!$Z$2:$Z$8725,0)),Rosters!$W$2:$W$516,0)),""),INDEX('Player Pool'!$H$2:$H$8725,MATCH($AN22,'Player Pool'!$Z$2:$Z$8725,0)))),"")</f>
        <v/>
      </c>
      <c r="AR22" s="31">
        <f>IFERROR(IF(INDEX('Player Pool'!$I$2:$I$8725,MATCH($AN22,'Player Pool'!$Z$2:$Z$8725,0))="","",INDEX('Player Pool'!$I$2:$I$8725,MATCH($AN22,'Player Pool'!$Z$2:$Z$8725,0))),"")</f>
        <v/>
      </c>
      <c r="AS22" s="31">
        <f>IFERROR(IF(INDEX('Player Pool'!$P$2:$P$8725,MATCH($AN22,'Player Pool'!$Z$2:$Z$8725,0))="","",INDEX('Player Pool'!$P$2:$P$8725,MATCH($AN22,'Player Pool'!$Z$2:$Z$8725,0))),"")</f>
        <v/>
      </c>
      <c r="AT22" s="31">
        <f>IFERROR(IF(INDEX('Player Pool'!$R$2:$R$8725,MATCH($AN22,'Player Pool'!$Z$2:$Z$8725,0))="","",INDEX('Player Pool'!$R$2:$R$8725,MATCH($AN22,'Player Pool'!$Z$2:$Z$8725,0))),"")</f>
        <v/>
      </c>
      <c r="AU22" s="31">
        <f>IFERROR(IF(INDEX('Player Pool'!$U$2:$U$8725,MATCH($AN22,'Player Pool'!$Z$2:$Z$8725,0))="","",INDEX('Player Pool'!$U$2:$U$8725,MATCH($AN22,'Player Pool'!$Z$2:$Z$8725,0))),"")</f>
        <v/>
      </c>
      <c r="AV22" s="34">
        <f>IFERROR(IF($AN22="","",IF(INDEX('Player Pool'!$G$2:$G$8725,MATCH($AN22,'Player Pool'!$Z$2:$Z$8725,0))="FA","FA",IF(INDEX('Player Pool'!$G$2:$G$8725,MATCH($AN22,'Player Pool'!$Z$2:$Z$8725,0))='League Settings'!$B$2,"MINE","TAKEN"))),"")</f>
        <v/>
      </c>
    </row>
    <row r="23">
      <c r="A23">
        <f>IFERROR(IF(INDEX(Rosters!$B$2:$B$516,$S23)="","",INDEX(Rosters!$B$2:$B$516,$S23)),"")</f>
        <v/>
      </c>
      <c r="B23">
        <f>IFERROR(IF(INDEX(Rosters!$C$2:$C$516,$S23)="","",INDEX(Rosters!$C$2:$C$516,$S23)),"")</f>
        <v/>
      </c>
      <c r="C23">
        <f>IFERROR(IF(INDEX(Rosters!$D$2:$D$516,$S23)="","",INDEX(Rosters!$D$2:$D$516,$S23)),"")</f>
        <v/>
      </c>
      <c r="D23">
        <f>IFERROR(IF(INDEX(Rosters!$E$2:$E$516,$S23)="","",INDEX(Rosters!$E$2:$E$516,$S23)),"")</f>
        <v/>
      </c>
      <c r="E23">
        <f>IFERROR(IF(INDEX(Rosters!$F$2:$F$516,$S23)="","",INDEX(Rosters!$F$2:$F$516,$S23)),"")</f>
        <v/>
      </c>
      <c r="F23">
        <f>IFERROR(IF(INDEX(Rosters!$G$2:$G$516,$S23)="","",INDEX(Rosters!$G$2:$G$516,$S23)),"")</f>
        <v/>
      </c>
      <c r="G23">
        <f>IFERROR(IF(INDEX(Rosters!$H$2:$H$516,$S23)="","",INDEX(Rosters!$H$2:$H$516,$S23)),"")</f>
        <v/>
      </c>
      <c r="H23" s="30">
        <f>IFERROR(IF(INDEX(Rosters!$I$2:$I$516,$S23)="","",INDEX(Rosters!$I$2:$I$516,$S23)),"")</f>
        <v/>
      </c>
      <c r="I23" s="31">
        <f>IFERROR(IF(INDEX(Rosters!$J$2:$J$516,$S23)="","",INDEX(Rosters!$J$2:$J$516,$S23)),"")</f>
        <v/>
      </c>
      <c r="J23" s="31">
        <f>IFERROR(IF(INDEX(Rosters!$S$2:$S$516,$S23)="","",INDEX(Rosters!$S$2:$S$516,$S23)),"")</f>
        <v/>
      </c>
      <c r="K23" s="31">
        <f>IFERROR(IF(INDEX(Rosters!$K$2:$K$516,$S23)="","",INDEX(Rosters!$K$2:$K$516,$S23)),"")</f>
        <v/>
      </c>
      <c r="L23" s="32">
        <f>IFERROR(IF(INDEX(Rosters!$T$2:$T$516,$S23)="","",INDEX(Rosters!$T$2:$T$516,$S23)),"")</f>
        <v/>
      </c>
      <c r="M23" s="31">
        <f>IFERROR(IF(INDEX(Rosters!$L$2:$L$516,$S23)="","",INDEX(Rosters!$L$2:$L$516,$S23)),"")</f>
        <v/>
      </c>
      <c r="N23" s="31">
        <f>IFERROR(IF(INDEX(Rosters!$Q$2:$Q$516,$S23)="","",INDEX(Rosters!$Q$2:$Q$516,$S23)),"")</f>
        <v/>
      </c>
      <c r="O23" s="31">
        <f>IFERROR(IF(INDEX(Rosters!$R$2:$R$516,$S23)="","",INDEX(Rosters!$R$2:$R$516,$S23)),"")</f>
        <v/>
      </c>
      <c r="P23" s="31">
        <f>IFERROR(IF(INDEX(Rosters!$N$2:$N$516,$S23)="","",INDEX(Rosters!$N$2:$N$516,$S23)),"")</f>
        <v/>
      </c>
      <c r="Q23" s="31">
        <f>IFERROR(IF(INDEX(Rosters!$O$2:$O$516,$S23)="","",INDEX(Rosters!$O$2:$O$516,$S23)),"")</f>
        <v/>
      </c>
      <c r="R23">
        <f>IFERROR(IF(INDEX(Rosters!$P$2:$P$516,$S23)="","",INDEX(Rosters!$P$2:$P$516,$S23)),"")</f>
        <v/>
      </c>
      <c r="S23">
        <f>IFERROR(MATCH('League Settings'!$B$2&amp;"|ACTIVE|"&amp;20,Rosters!$AD$2:$AD$516,0),"")</f>
        <v/>
      </c>
      <c r="T23" s="33" t="n"/>
      <c r="U23">
        <f>IFERROR(IF(INDEX('Player Pool'!$D$2:$D$8725,MATCH($T23,'Player Pool'!$Z$2:$Z$8725,0))="","",INDEX('Player Pool'!$D$2:$D$8725,MATCH($T23,'Player Pool'!$Z$2:$Z$8725,0))),"")</f>
        <v/>
      </c>
      <c r="V23">
        <f>IFERROR(IF(INDEX('Player Pool'!$E$2:$E$8725,MATCH($T23,'Player Pool'!$Z$2:$Z$8725,0))="","",INDEX('Player Pool'!$E$2:$E$8725,MATCH($T23,'Player Pool'!$Z$2:$Z$8725,0))),"")</f>
        <v/>
      </c>
      <c r="W23" s="30">
        <f>IFERROR(IF($T23="","",IF(ISNUMBER(IFERROR(INDEX(Rosters!$I$2:$I$516,MATCH(INDEX('Player Pool'!$V$2:$V$8725,MATCH($T23,'Player Pool'!$Z$2:$Z$8725,0)),Rosters!$W$2:$W$516,0)),"")),IFERROR(INDEX(Rosters!$I$2:$I$516,MATCH(INDEX('Player Pool'!$V$2:$V$8725,MATCH($T23,'Player Pool'!$Z$2:$Z$8725,0)),Rosters!$W$2:$W$516,0)),""),INDEX('Player Pool'!$H$2:$H$8725,MATCH($T23,'Player Pool'!$Z$2:$Z$8725,0)))),"")</f>
        <v/>
      </c>
      <c r="X23" s="31">
        <f>IFERROR(IF(INDEX('Player Pool'!$I$2:$I$8725,MATCH($T23,'Player Pool'!$Z$2:$Z$8725,0))="","",INDEX('Player Pool'!$I$2:$I$8725,MATCH($T23,'Player Pool'!$Z$2:$Z$8725,0))),"")</f>
        <v/>
      </c>
      <c r="Y23" s="31">
        <f>IFERROR(IF(INDEX('Player Pool'!$P$2:$P$8725,MATCH($T23,'Player Pool'!$Z$2:$Z$8725,0))="","",INDEX('Player Pool'!$P$2:$P$8725,MATCH($T23,'Player Pool'!$Z$2:$Z$8725,0))),"")</f>
        <v/>
      </c>
      <c r="Z23" s="31">
        <f>IFERROR(IF(INDEX('Player Pool'!$R$2:$R$8725,MATCH($T23,'Player Pool'!$Z$2:$Z$8725,0))="","",INDEX('Player Pool'!$R$2:$R$8725,MATCH($T23,'Player Pool'!$Z$2:$Z$8725,0))),"")</f>
        <v/>
      </c>
      <c r="AA23" s="31">
        <f>IFERROR(IF(INDEX('Player Pool'!$U$2:$U$8725,MATCH($T23,'Player Pool'!$Z$2:$Z$8725,0))="","",INDEX('Player Pool'!$U$2:$U$8725,MATCH($T23,'Player Pool'!$Z$2:$Z$8725,0))),"")</f>
        <v/>
      </c>
      <c r="AB23" s="34">
        <f>IFERROR(IF($T23="","",IF(INDEX('Player Pool'!$G$2:$G$8725,MATCH($T23,'Player Pool'!$Z$2:$Z$8725,0))="FA","FA",IF(INDEX('Player Pool'!$G$2:$G$8725,MATCH($T23,'Player Pool'!$Z$2:$Z$8725,0))='League Settings'!$B$2,"MINE","TAKEN"))),"")</f>
        <v/>
      </c>
      <c r="AD23" s="33" t="n"/>
      <c r="AE23">
        <f>IFERROR(IF(INDEX('Player Pool'!$D$2:$D$8725,MATCH($AD23,'Player Pool'!$Z$2:$Z$8725,0))="","",INDEX('Player Pool'!$D$2:$D$8725,MATCH($AD23,'Player Pool'!$Z$2:$Z$8725,0))),"")</f>
        <v/>
      </c>
      <c r="AF23">
        <f>IFERROR(IF(INDEX('Player Pool'!$E$2:$E$8725,MATCH($AD23,'Player Pool'!$Z$2:$Z$8725,0))="","",INDEX('Player Pool'!$E$2:$E$8725,MATCH($AD23,'Player Pool'!$Z$2:$Z$8725,0))),"")</f>
        <v/>
      </c>
      <c r="AG23" s="30">
        <f>IFERROR(IF($AD23="","",IF(ISNUMBER(IFERROR(INDEX(Rosters!$I$2:$I$516,MATCH(INDEX('Player Pool'!$V$2:$V$8725,MATCH($AD23,'Player Pool'!$Z$2:$Z$8725,0)),Rosters!$W$2:$W$516,0)),"")),IFERROR(INDEX(Rosters!$I$2:$I$516,MATCH(INDEX('Player Pool'!$V$2:$V$8725,MATCH($AD23,'Player Pool'!$Z$2:$Z$8725,0)),Rosters!$W$2:$W$516,0)),""),INDEX('Player Pool'!$H$2:$H$8725,MATCH($AD23,'Player Pool'!$Z$2:$Z$8725,0)))),"")</f>
        <v/>
      </c>
      <c r="AH23" s="31">
        <f>IFERROR(IF(INDEX('Player Pool'!$I$2:$I$8725,MATCH($AD23,'Player Pool'!$Z$2:$Z$8725,0))="","",INDEX('Player Pool'!$I$2:$I$8725,MATCH($AD23,'Player Pool'!$Z$2:$Z$8725,0))),"")</f>
        <v/>
      </c>
      <c r="AI23" s="31">
        <f>IFERROR(IF(INDEX('Player Pool'!$P$2:$P$8725,MATCH($AD23,'Player Pool'!$Z$2:$Z$8725,0))="","",INDEX('Player Pool'!$P$2:$P$8725,MATCH($AD23,'Player Pool'!$Z$2:$Z$8725,0))),"")</f>
        <v/>
      </c>
      <c r="AJ23" s="31">
        <f>IFERROR(IF(INDEX('Player Pool'!$R$2:$R$8725,MATCH($AD23,'Player Pool'!$Z$2:$Z$8725,0))="","",INDEX('Player Pool'!$R$2:$R$8725,MATCH($AD23,'Player Pool'!$Z$2:$Z$8725,0))),"")</f>
        <v/>
      </c>
      <c r="AK23" s="31">
        <f>IFERROR(IF(INDEX('Player Pool'!$U$2:$U$8725,MATCH($AD23,'Player Pool'!$Z$2:$Z$8725,0))="","",INDEX('Player Pool'!$U$2:$U$8725,MATCH($AD23,'Player Pool'!$Z$2:$Z$8725,0))),"")</f>
        <v/>
      </c>
      <c r="AL23" s="34">
        <f>IFERROR(IF($AD23="","",IF(INDEX('Player Pool'!$G$2:$G$8725,MATCH($AD23,'Player Pool'!$Z$2:$Z$8725,0))="FA","FA",IF(INDEX('Player Pool'!$G$2:$G$8725,MATCH($AD23,'Player Pool'!$Z$2:$Z$8725,0))='League Settings'!$B$2,"MINE","TAKEN"))),"")</f>
        <v/>
      </c>
      <c r="AN23" s="33" t="n"/>
      <c r="AO23">
        <f>IFERROR(IF(INDEX('Player Pool'!$D$2:$D$8725,MATCH($AN23,'Player Pool'!$Z$2:$Z$8725,0))="","",INDEX('Player Pool'!$D$2:$D$8725,MATCH($AN23,'Player Pool'!$Z$2:$Z$8725,0))),"")</f>
        <v/>
      </c>
      <c r="AP23">
        <f>IFERROR(IF(INDEX('Player Pool'!$E$2:$E$8725,MATCH($AN23,'Player Pool'!$Z$2:$Z$8725,0))="","",INDEX('Player Pool'!$E$2:$E$8725,MATCH($AN23,'Player Pool'!$Z$2:$Z$8725,0))),"")</f>
        <v/>
      </c>
      <c r="AQ23" s="30">
        <f>IFERROR(IF($AN23="","",IF(ISNUMBER(IFERROR(INDEX(Rosters!$I$2:$I$516,MATCH(INDEX('Player Pool'!$V$2:$V$8725,MATCH($AN23,'Player Pool'!$Z$2:$Z$8725,0)),Rosters!$W$2:$W$516,0)),"")),IFERROR(INDEX(Rosters!$I$2:$I$516,MATCH(INDEX('Player Pool'!$V$2:$V$8725,MATCH($AN23,'Player Pool'!$Z$2:$Z$8725,0)),Rosters!$W$2:$W$516,0)),""),INDEX('Player Pool'!$H$2:$H$8725,MATCH($AN23,'Player Pool'!$Z$2:$Z$8725,0)))),"")</f>
        <v/>
      </c>
      <c r="AR23" s="31">
        <f>IFERROR(IF(INDEX('Player Pool'!$I$2:$I$8725,MATCH($AN23,'Player Pool'!$Z$2:$Z$8725,0))="","",INDEX('Player Pool'!$I$2:$I$8725,MATCH($AN23,'Player Pool'!$Z$2:$Z$8725,0))),"")</f>
        <v/>
      </c>
      <c r="AS23" s="31">
        <f>IFERROR(IF(INDEX('Player Pool'!$P$2:$P$8725,MATCH($AN23,'Player Pool'!$Z$2:$Z$8725,0))="","",INDEX('Player Pool'!$P$2:$P$8725,MATCH($AN23,'Player Pool'!$Z$2:$Z$8725,0))),"")</f>
        <v/>
      </c>
      <c r="AT23" s="31">
        <f>IFERROR(IF(INDEX('Player Pool'!$R$2:$R$8725,MATCH($AN23,'Player Pool'!$Z$2:$Z$8725,0))="","",INDEX('Player Pool'!$R$2:$R$8725,MATCH($AN23,'Player Pool'!$Z$2:$Z$8725,0))),"")</f>
        <v/>
      </c>
      <c r="AU23" s="31">
        <f>IFERROR(IF(INDEX('Player Pool'!$U$2:$U$8725,MATCH($AN23,'Player Pool'!$Z$2:$Z$8725,0))="","",INDEX('Player Pool'!$U$2:$U$8725,MATCH($AN23,'Player Pool'!$Z$2:$Z$8725,0))),"")</f>
        <v/>
      </c>
      <c r="AV23" s="34">
        <f>IFERROR(IF($AN23="","",IF(INDEX('Player Pool'!$G$2:$G$8725,MATCH($AN23,'Player Pool'!$Z$2:$Z$8725,0))="FA","FA",IF(INDEX('Player Pool'!$G$2:$G$8725,MATCH($AN23,'Player Pool'!$Z$2:$Z$8725,0))='League Settings'!$B$2,"MINE","TAKEN"))),"")</f>
        <v/>
      </c>
    </row>
    <row r="24">
      <c r="A24" s="35">
        <f>"ROSTER subtotal  ("&amp;COUNTIF(A4:A23,"?*")&amp;")"</f>
        <v/>
      </c>
      <c r="B24" s="35" t="n"/>
      <c r="C24" s="35" t="n"/>
      <c r="D24" s="35" t="n"/>
      <c r="E24" s="35" t="n"/>
      <c r="F24" s="35" t="n"/>
      <c r="G24" s="35" t="n"/>
      <c r="H24" s="36">
        <f>SUM(H4:H23)</f>
        <v/>
      </c>
      <c r="I24" s="37">
        <f>SUM(I4:I23)</f>
        <v/>
      </c>
      <c r="J24" s="35" t="n"/>
      <c r="K24" s="35" t="n"/>
      <c r="L24" s="35" t="n"/>
      <c r="M24" s="37">
        <f>SUM(M4:M23)</f>
        <v/>
      </c>
      <c r="N24" s="37">
        <f>SUM(N4:N23)</f>
        <v/>
      </c>
      <c r="O24" s="37">
        <f>SUM(O4:O23)</f>
        <v/>
      </c>
      <c r="P24" s="35" t="n"/>
      <c r="Q24" s="35" t="n"/>
      <c r="R24" s="35" t="n"/>
      <c r="T24" s="35">
        <f>"ROSTER  ("&amp;COUNTIF(T4:T23,"?*")&amp;")"</f>
        <v/>
      </c>
      <c r="U24" s="35" t="n"/>
      <c r="V24" s="35" t="n"/>
      <c r="W24" s="36">
        <f>SUM(W4:W23)</f>
        <v/>
      </c>
      <c r="X24" s="37">
        <f>SUM(X4:X23)</f>
        <v/>
      </c>
      <c r="Y24" s="37">
        <f>SUM(Y4:Y23)</f>
        <v/>
      </c>
      <c r="Z24" s="35" t="n"/>
      <c r="AA24" s="35" t="n"/>
      <c r="AB24" s="35" t="n"/>
      <c r="AD24" s="35">
        <f>"ROSTER  ("&amp;COUNTIF(AD4:AD23,"?*")&amp;")"</f>
        <v/>
      </c>
      <c r="AE24" s="35" t="n"/>
      <c r="AF24" s="35" t="n"/>
      <c r="AG24" s="36">
        <f>SUM(AG4:AG23)</f>
        <v/>
      </c>
      <c r="AH24" s="37">
        <f>SUM(AH4:AH23)</f>
        <v/>
      </c>
      <c r="AI24" s="37">
        <f>SUM(AI4:AI23)</f>
        <v/>
      </c>
      <c r="AJ24" s="35" t="n"/>
      <c r="AK24" s="35" t="n"/>
      <c r="AL24" s="35" t="n"/>
      <c r="AN24" s="35">
        <f>"ROSTER  ("&amp;COUNTIF(AN4:AN23,"?*")&amp;")"</f>
        <v/>
      </c>
      <c r="AO24" s="35" t="n"/>
      <c r="AP24" s="35" t="n"/>
      <c r="AQ24" s="36">
        <f>SUM(AQ4:AQ23)</f>
        <v/>
      </c>
      <c r="AR24" s="37">
        <f>SUM(AR4:AR23)</f>
        <v/>
      </c>
      <c r="AS24" s="37">
        <f>SUM(AS4:AS23)</f>
        <v/>
      </c>
      <c r="AT24" s="35" t="n"/>
      <c r="AU24" s="35" t="n"/>
      <c r="AV24" s="35" t="n"/>
    </row>
    <row r="26">
      <c r="A26" s="28" t="inlineStr">
        <is>
          <t>RESERVE  -  counts toward the cap, does NOT score</t>
        </is>
      </c>
      <c r="B26" s="29" t="n"/>
      <c r="C26" s="29" t="n"/>
      <c r="D26" s="29" t="n"/>
      <c r="E26" s="29" t="n"/>
      <c r="F26" s="29" t="n"/>
      <c r="G26" s="29" t="n"/>
      <c r="H26" s="29" t="n"/>
      <c r="I26" s="29" t="n"/>
      <c r="J26" s="29" t="n"/>
      <c r="K26" s="29" t="n"/>
      <c r="L26" s="29" t="n"/>
      <c r="M26" s="29" t="n"/>
      <c r="N26" s="29" t="n"/>
      <c r="O26" s="29" t="n"/>
      <c r="P26" s="29" t="n"/>
      <c r="Q26" s="29" t="n"/>
      <c r="R26" s="29" t="n"/>
      <c r="T26" s="28" t="inlineStr">
        <is>
          <t>RESERVE  -  counts toward the cap, does NOT score</t>
        </is>
      </c>
      <c r="U26" s="29" t="n"/>
      <c r="V26" s="29" t="n"/>
      <c r="W26" s="29" t="n"/>
      <c r="X26" s="29" t="n"/>
      <c r="Y26" s="29" t="n"/>
      <c r="Z26" s="29" t="n"/>
      <c r="AA26" s="29" t="n"/>
      <c r="AB26" s="29" t="n"/>
      <c r="AD26" s="28" t="inlineStr">
        <is>
          <t>RESERVE  -  counts toward the cap, does NOT score</t>
        </is>
      </c>
      <c r="AE26" s="29" t="n"/>
      <c r="AF26" s="29" t="n"/>
      <c r="AG26" s="29" t="n"/>
      <c r="AH26" s="29" t="n"/>
      <c r="AI26" s="29" t="n"/>
      <c r="AJ26" s="29" t="n"/>
      <c r="AK26" s="29" t="n"/>
      <c r="AL26" s="29" t="n"/>
      <c r="AN26" s="28" t="inlineStr">
        <is>
          <t>RESERVE  -  counts toward the cap, does NOT score</t>
        </is>
      </c>
      <c r="AO26" s="29" t="n"/>
      <c r="AP26" s="29" t="n"/>
      <c r="AQ26" s="29" t="n"/>
      <c r="AR26" s="29" t="n"/>
      <c r="AS26" s="29" t="n"/>
      <c r="AT26" s="29" t="n"/>
      <c r="AU26" s="29" t="n"/>
      <c r="AV26" s="29" t="n"/>
    </row>
    <row r="27">
      <c r="A27">
        <f>IFERROR(IF(INDEX(Rosters!$B$2:$B$516,$S27)="","",INDEX(Rosters!$B$2:$B$516,$S27)),"")</f>
        <v/>
      </c>
      <c r="B27">
        <f>IFERROR(IF(INDEX(Rosters!$C$2:$C$516,$S27)="","",INDEX(Rosters!$C$2:$C$516,$S27)),"")</f>
        <v/>
      </c>
      <c r="C27">
        <f>IFERROR(IF(INDEX(Rosters!$D$2:$D$516,$S27)="","",INDEX(Rosters!$D$2:$D$516,$S27)),"")</f>
        <v/>
      </c>
      <c r="D27">
        <f>IFERROR(IF(INDEX(Rosters!$E$2:$E$516,$S27)="","",INDEX(Rosters!$E$2:$E$516,$S27)),"")</f>
        <v/>
      </c>
      <c r="E27">
        <f>IFERROR(IF(INDEX(Rosters!$F$2:$F$516,$S27)="","",INDEX(Rosters!$F$2:$F$516,$S27)),"")</f>
        <v/>
      </c>
      <c r="F27">
        <f>IFERROR(IF(INDEX(Rosters!$G$2:$G$516,$S27)="","",INDEX(Rosters!$G$2:$G$516,$S27)),"")</f>
        <v/>
      </c>
      <c r="G27">
        <f>IFERROR(IF(INDEX(Rosters!$H$2:$H$516,$S27)="","",INDEX(Rosters!$H$2:$H$516,$S27)),"")</f>
        <v/>
      </c>
      <c r="H27" s="30">
        <f>IFERROR(IF(INDEX(Rosters!$I$2:$I$516,$S27)="","",INDEX(Rosters!$I$2:$I$516,$S27)),"")</f>
        <v/>
      </c>
      <c r="I27" s="31">
        <f>IFERROR(IF(INDEX(Rosters!$J$2:$J$516,$S27)="","",INDEX(Rosters!$J$2:$J$516,$S27)),"")</f>
        <v/>
      </c>
      <c r="J27" s="31">
        <f>IFERROR(IF(INDEX(Rosters!$S$2:$S$516,$S27)="","",INDEX(Rosters!$S$2:$S$516,$S27)),"")</f>
        <v/>
      </c>
      <c r="K27" s="31">
        <f>IFERROR(IF(INDEX(Rosters!$K$2:$K$516,$S27)="","",INDEX(Rosters!$K$2:$K$516,$S27)),"")</f>
        <v/>
      </c>
      <c r="L27" s="32">
        <f>IFERROR(IF(INDEX(Rosters!$T$2:$T$516,$S27)="","",INDEX(Rosters!$T$2:$T$516,$S27)),"")</f>
        <v/>
      </c>
      <c r="M27" s="31">
        <f>IFERROR(IF(INDEX(Rosters!$L$2:$L$516,$S27)="","",INDEX(Rosters!$L$2:$L$516,$S27)),"")</f>
        <v/>
      </c>
      <c r="N27" s="31">
        <f>IFERROR(IF(INDEX(Rosters!$Q$2:$Q$516,$S27)="","",INDEX(Rosters!$Q$2:$Q$516,$S27)),"")</f>
        <v/>
      </c>
      <c r="O27" s="31">
        <f>IFERROR(IF(INDEX(Rosters!$R$2:$R$516,$S27)="","",INDEX(Rosters!$R$2:$R$516,$S27)),"")</f>
        <v/>
      </c>
      <c r="P27" s="31">
        <f>IFERROR(IF(INDEX(Rosters!$N$2:$N$516,$S27)="","",INDEX(Rosters!$N$2:$N$516,$S27)),"")</f>
        <v/>
      </c>
      <c r="Q27" s="31">
        <f>IFERROR(IF(INDEX(Rosters!$O$2:$O$516,$S27)="","",INDEX(Rosters!$O$2:$O$516,$S27)),"")</f>
        <v/>
      </c>
      <c r="R27">
        <f>IFERROR(IF(INDEX(Rosters!$P$2:$P$516,$S27)="","",INDEX(Rosters!$P$2:$P$516,$S27)),"")</f>
        <v/>
      </c>
      <c r="S27">
        <f>IFERROR(MATCH('League Settings'!$B$2&amp;"|RESERVE|"&amp;1,Rosters!$AD$2:$AD$516,0),"")</f>
        <v/>
      </c>
      <c r="T27" s="33" t="inlineStr">
        <is>
          <t>Joseph Woll (PHI G)</t>
        </is>
      </c>
      <c r="U27">
        <f>IFERROR(IF(INDEX('Player Pool'!$D$2:$D$8725,MATCH($T27,'Player Pool'!$Z$2:$Z$8725,0))="","",INDEX('Player Pool'!$D$2:$D$8725,MATCH($T27,'Player Pool'!$Z$2:$Z$8725,0))),"")</f>
        <v/>
      </c>
      <c r="V27">
        <f>IFERROR(IF(INDEX('Player Pool'!$E$2:$E$8725,MATCH($T27,'Player Pool'!$Z$2:$Z$8725,0))="","",INDEX('Player Pool'!$E$2:$E$8725,MATCH($T27,'Player Pool'!$Z$2:$Z$8725,0))),"")</f>
        <v/>
      </c>
      <c r="W27" s="30">
        <f>IFERROR(IF($T27="","",IF(ISNUMBER(IFERROR(INDEX(Rosters!$I$2:$I$516,MATCH(INDEX('Player Pool'!$V$2:$V$8725,MATCH($T27,'Player Pool'!$Z$2:$Z$8725,0)),Rosters!$W$2:$W$516,0)),"")),IFERROR(INDEX(Rosters!$I$2:$I$516,MATCH(INDEX('Player Pool'!$V$2:$V$8725,MATCH($T27,'Player Pool'!$Z$2:$Z$8725,0)),Rosters!$W$2:$W$516,0)),""),INDEX('Player Pool'!$H$2:$H$8725,MATCH($T27,'Player Pool'!$Z$2:$Z$8725,0)))),"")</f>
        <v/>
      </c>
      <c r="X27" s="31">
        <f>IFERROR(IF(INDEX('Player Pool'!$I$2:$I$8725,MATCH($T27,'Player Pool'!$Z$2:$Z$8725,0))="","",INDEX('Player Pool'!$I$2:$I$8725,MATCH($T27,'Player Pool'!$Z$2:$Z$8725,0))),"")</f>
        <v/>
      </c>
      <c r="Y27" s="31">
        <f>IFERROR(IF(INDEX('Player Pool'!$P$2:$P$8725,MATCH($T27,'Player Pool'!$Z$2:$Z$8725,0))="","",INDEX('Player Pool'!$P$2:$P$8725,MATCH($T27,'Player Pool'!$Z$2:$Z$8725,0))),"")</f>
        <v/>
      </c>
      <c r="Z27" s="31">
        <f>IFERROR(IF(INDEX('Player Pool'!$R$2:$R$8725,MATCH($T27,'Player Pool'!$Z$2:$Z$8725,0))="","",INDEX('Player Pool'!$R$2:$R$8725,MATCH($T27,'Player Pool'!$Z$2:$Z$8725,0))),"")</f>
        <v/>
      </c>
      <c r="AA27" s="31">
        <f>IFERROR(IF(INDEX('Player Pool'!$U$2:$U$8725,MATCH($T27,'Player Pool'!$Z$2:$Z$8725,0))="","",INDEX('Player Pool'!$U$2:$U$8725,MATCH($T27,'Player Pool'!$Z$2:$Z$8725,0))),"")</f>
        <v/>
      </c>
      <c r="AB27" s="34">
        <f>IFERROR(IF($T27="","",IF(INDEX('Player Pool'!$G$2:$G$8725,MATCH($T27,'Player Pool'!$Z$2:$Z$8725,0))="FA","FA",IF(INDEX('Player Pool'!$G$2:$G$8725,MATCH($T27,'Player Pool'!$Z$2:$Z$8725,0))='League Settings'!$B$2,"MINE","TAKEN"))),"")</f>
        <v/>
      </c>
      <c r="AD27" s="33" t="inlineStr">
        <is>
          <t>Joseph Woll (PHI G)</t>
        </is>
      </c>
      <c r="AE27">
        <f>IFERROR(IF(INDEX('Player Pool'!$D$2:$D$8725,MATCH($AD27,'Player Pool'!$Z$2:$Z$8725,0))="","",INDEX('Player Pool'!$D$2:$D$8725,MATCH($AD27,'Player Pool'!$Z$2:$Z$8725,0))),"")</f>
        <v/>
      </c>
      <c r="AF27">
        <f>IFERROR(IF(INDEX('Player Pool'!$E$2:$E$8725,MATCH($AD27,'Player Pool'!$Z$2:$Z$8725,0))="","",INDEX('Player Pool'!$E$2:$E$8725,MATCH($AD27,'Player Pool'!$Z$2:$Z$8725,0))),"")</f>
        <v/>
      </c>
      <c r="AG27" s="30">
        <f>IFERROR(IF($AD27="","",IF(ISNUMBER(IFERROR(INDEX(Rosters!$I$2:$I$516,MATCH(INDEX('Player Pool'!$V$2:$V$8725,MATCH($AD27,'Player Pool'!$Z$2:$Z$8725,0)),Rosters!$W$2:$W$516,0)),"")),IFERROR(INDEX(Rosters!$I$2:$I$516,MATCH(INDEX('Player Pool'!$V$2:$V$8725,MATCH($AD27,'Player Pool'!$Z$2:$Z$8725,0)),Rosters!$W$2:$W$516,0)),""),INDEX('Player Pool'!$H$2:$H$8725,MATCH($AD27,'Player Pool'!$Z$2:$Z$8725,0)))),"")</f>
        <v/>
      </c>
      <c r="AH27" s="31">
        <f>IFERROR(IF(INDEX('Player Pool'!$I$2:$I$8725,MATCH($AD27,'Player Pool'!$Z$2:$Z$8725,0))="","",INDEX('Player Pool'!$I$2:$I$8725,MATCH($AD27,'Player Pool'!$Z$2:$Z$8725,0))),"")</f>
        <v/>
      </c>
      <c r="AI27" s="31">
        <f>IFERROR(IF(INDEX('Player Pool'!$P$2:$P$8725,MATCH($AD27,'Player Pool'!$Z$2:$Z$8725,0))="","",INDEX('Player Pool'!$P$2:$P$8725,MATCH($AD27,'Player Pool'!$Z$2:$Z$8725,0))),"")</f>
        <v/>
      </c>
      <c r="AJ27" s="31">
        <f>IFERROR(IF(INDEX('Player Pool'!$R$2:$R$8725,MATCH($AD27,'Player Pool'!$Z$2:$Z$8725,0))="","",INDEX('Player Pool'!$R$2:$R$8725,MATCH($AD27,'Player Pool'!$Z$2:$Z$8725,0))),"")</f>
        <v/>
      </c>
      <c r="AK27" s="31">
        <f>IFERROR(IF(INDEX('Player Pool'!$U$2:$U$8725,MATCH($AD27,'Player Pool'!$Z$2:$Z$8725,0))="","",INDEX('Player Pool'!$U$2:$U$8725,MATCH($AD27,'Player Pool'!$Z$2:$Z$8725,0))),"")</f>
        <v/>
      </c>
      <c r="AL27" s="34">
        <f>IFERROR(IF($AD27="","",IF(INDEX('Player Pool'!$G$2:$G$8725,MATCH($AD27,'Player Pool'!$Z$2:$Z$8725,0))="FA","FA",IF(INDEX('Player Pool'!$G$2:$G$8725,MATCH($AD27,'Player Pool'!$Z$2:$Z$8725,0))='League Settings'!$B$2,"MINE","TAKEN"))),"")</f>
        <v/>
      </c>
      <c r="AN27" s="33" t="inlineStr">
        <is>
          <t>Joseph Woll (PHI G)</t>
        </is>
      </c>
      <c r="AO27">
        <f>IFERROR(IF(INDEX('Player Pool'!$D$2:$D$8725,MATCH($AN27,'Player Pool'!$Z$2:$Z$8725,0))="","",INDEX('Player Pool'!$D$2:$D$8725,MATCH($AN27,'Player Pool'!$Z$2:$Z$8725,0))),"")</f>
        <v/>
      </c>
      <c r="AP27">
        <f>IFERROR(IF(INDEX('Player Pool'!$E$2:$E$8725,MATCH($AN27,'Player Pool'!$Z$2:$Z$8725,0))="","",INDEX('Player Pool'!$E$2:$E$8725,MATCH($AN27,'Player Pool'!$Z$2:$Z$8725,0))),"")</f>
        <v/>
      </c>
      <c r="AQ27" s="30">
        <f>IFERROR(IF($AN27="","",IF(ISNUMBER(IFERROR(INDEX(Rosters!$I$2:$I$516,MATCH(INDEX('Player Pool'!$V$2:$V$8725,MATCH($AN27,'Player Pool'!$Z$2:$Z$8725,0)),Rosters!$W$2:$W$516,0)),"")),IFERROR(INDEX(Rosters!$I$2:$I$516,MATCH(INDEX('Player Pool'!$V$2:$V$8725,MATCH($AN27,'Player Pool'!$Z$2:$Z$8725,0)),Rosters!$W$2:$W$516,0)),""),INDEX('Player Pool'!$H$2:$H$8725,MATCH($AN27,'Player Pool'!$Z$2:$Z$8725,0)))),"")</f>
        <v/>
      </c>
      <c r="AR27" s="31">
        <f>IFERROR(IF(INDEX('Player Pool'!$I$2:$I$8725,MATCH($AN27,'Player Pool'!$Z$2:$Z$8725,0))="","",INDEX('Player Pool'!$I$2:$I$8725,MATCH($AN27,'Player Pool'!$Z$2:$Z$8725,0))),"")</f>
        <v/>
      </c>
      <c r="AS27" s="31">
        <f>IFERROR(IF(INDEX('Player Pool'!$P$2:$P$8725,MATCH($AN27,'Player Pool'!$Z$2:$Z$8725,0))="","",INDEX('Player Pool'!$P$2:$P$8725,MATCH($AN27,'Player Pool'!$Z$2:$Z$8725,0))),"")</f>
        <v/>
      </c>
      <c r="AT27" s="31">
        <f>IFERROR(IF(INDEX('Player Pool'!$R$2:$R$8725,MATCH($AN27,'Player Pool'!$Z$2:$Z$8725,0))="","",INDEX('Player Pool'!$R$2:$R$8725,MATCH($AN27,'Player Pool'!$Z$2:$Z$8725,0))),"")</f>
        <v/>
      </c>
      <c r="AU27" s="31">
        <f>IFERROR(IF(INDEX('Player Pool'!$U$2:$U$8725,MATCH($AN27,'Player Pool'!$Z$2:$Z$8725,0))="","",INDEX('Player Pool'!$U$2:$U$8725,MATCH($AN27,'Player Pool'!$Z$2:$Z$8725,0))),"")</f>
        <v/>
      </c>
      <c r="AV27" s="34">
        <f>IFERROR(IF($AN27="","",IF(INDEX('Player Pool'!$G$2:$G$8725,MATCH($AN27,'Player Pool'!$Z$2:$Z$8725,0))="FA","FA",IF(INDEX('Player Pool'!$G$2:$G$8725,MATCH($AN27,'Player Pool'!$Z$2:$Z$8725,0))='League Settings'!$B$2,"MINE","TAKEN"))),"")</f>
        <v/>
      </c>
    </row>
    <row r="28">
      <c r="A28">
        <f>IFERROR(IF(INDEX(Rosters!$B$2:$B$516,$S28)="","",INDEX(Rosters!$B$2:$B$516,$S28)),"")</f>
        <v/>
      </c>
      <c r="B28">
        <f>IFERROR(IF(INDEX(Rosters!$C$2:$C$516,$S28)="","",INDEX(Rosters!$C$2:$C$516,$S28)),"")</f>
        <v/>
      </c>
      <c r="C28">
        <f>IFERROR(IF(INDEX(Rosters!$D$2:$D$516,$S28)="","",INDEX(Rosters!$D$2:$D$516,$S28)),"")</f>
        <v/>
      </c>
      <c r="D28">
        <f>IFERROR(IF(INDEX(Rosters!$E$2:$E$516,$S28)="","",INDEX(Rosters!$E$2:$E$516,$S28)),"")</f>
        <v/>
      </c>
      <c r="E28">
        <f>IFERROR(IF(INDEX(Rosters!$F$2:$F$516,$S28)="","",INDEX(Rosters!$F$2:$F$516,$S28)),"")</f>
        <v/>
      </c>
      <c r="F28">
        <f>IFERROR(IF(INDEX(Rosters!$G$2:$G$516,$S28)="","",INDEX(Rosters!$G$2:$G$516,$S28)),"")</f>
        <v/>
      </c>
      <c r="G28">
        <f>IFERROR(IF(INDEX(Rosters!$H$2:$H$516,$S28)="","",INDEX(Rosters!$H$2:$H$516,$S28)),"")</f>
        <v/>
      </c>
      <c r="H28" s="30">
        <f>IFERROR(IF(INDEX(Rosters!$I$2:$I$516,$S28)="","",INDEX(Rosters!$I$2:$I$516,$S28)),"")</f>
        <v/>
      </c>
      <c r="I28" s="31">
        <f>IFERROR(IF(INDEX(Rosters!$J$2:$J$516,$S28)="","",INDEX(Rosters!$J$2:$J$516,$S28)),"")</f>
        <v/>
      </c>
      <c r="J28" s="31">
        <f>IFERROR(IF(INDEX(Rosters!$S$2:$S$516,$S28)="","",INDEX(Rosters!$S$2:$S$516,$S28)),"")</f>
        <v/>
      </c>
      <c r="K28" s="31">
        <f>IFERROR(IF(INDEX(Rosters!$K$2:$K$516,$S28)="","",INDEX(Rosters!$K$2:$K$516,$S28)),"")</f>
        <v/>
      </c>
      <c r="L28" s="32">
        <f>IFERROR(IF(INDEX(Rosters!$T$2:$T$516,$S28)="","",INDEX(Rosters!$T$2:$T$516,$S28)),"")</f>
        <v/>
      </c>
      <c r="M28" s="31">
        <f>IFERROR(IF(INDEX(Rosters!$L$2:$L$516,$S28)="","",INDEX(Rosters!$L$2:$L$516,$S28)),"")</f>
        <v/>
      </c>
      <c r="N28" s="31">
        <f>IFERROR(IF(INDEX(Rosters!$Q$2:$Q$516,$S28)="","",INDEX(Rosters!$Q$2:$Q$516,$S28)),"")</f>
        <v/>
      </c>
      <c r="O28" s="31">
        <f>IFERROR(IF(INDEX(Rosters!$R$2:$R$516,$S28)="","",INDEX(Rosters!$R$2:$R$516,$S28)),"")</f>
        <v/>
      </c>
      <c r="P28" s="31">
        <f>IFERROR(IF(INDEX(Rosters!$N$2:$N$516,$S28)="","",INDEX(Rosters!$N$2:$N$516,$S28)),"")</f>
        <v/>
      </c>
      <c r="Q28" s="31">
        <f>IFERROR(IF(INDEX(Rosters!$O$2:$O$516,$S28)="","",INDEX(Rosters!$O$2:$O$516,$S28)),"")</f>
        <v/>
      </c>
      <c r="R28">
        <f>IFERROR(IF(INDEX(Rosters!$P$2:$P$516,$S28)="","",INDEX(Rosters!$P$2:$P$516,$S28)),"")</f>
        <v/>
      </c>
      <c r="S28">
        <f>IFERROR(MATCH('League Settings'!$B$2&amp;"|RESERVE|"&amp;2,Rosters!$AD$2:$AD$516,0),"")</f>
        <v/>
      </c>
      <c r="T28" s="33" t="n"/>
      <c r="U28">
        <f>IFERROR(IF(INDEX('Player Pool'!$D$2:$D$8725,MATCH($T28,'Player Pool'!$Z$2:$Z$8725,0))="","",INDEX('Player Pool'!$D$2:$D$8725,MATCH($T28,'Player Pool'!$Z$2:$Z$8725,0))),"")</f>
        <v/>
      </c>
      <c r="V28">
        <f>IFERROR(IF(INDEX('Player Pool'!$E$2:$E$8725,MATCH($T28,'Player Pool'!$Z$2:$Z$8725,0))="","",INDEX('Player Pool'!$E$2:$E$8725,MATCH($T28,'Player Pool'!$Z$2:$Z$8725,0))),"")</f>
        <v/>
      </c>
      <c r="W28" s="30">
        <f>IFERROR(IF($T28="","",IF(ISNUMBER(IFERROR(INDEX(Rosters!$I$2:$I$516,MATCH(INDEX('Player Pool'!$V$2:$V$8725,MATCH($T28,'Player Pool'!$Z$2:$Z$8725,0)),Rosters!$W$2:$W$516,0)),"")),IFERROR(INDEX(Rosters!$I$2:$I$516,MATCH(INDEX('Player Pool'!$V$2:$V$8725,MATCH($T28,'Player Pool'!$Z$2:$Z$8725,0)),Rosters!$W$2:$W$516,0)),""),INDEX('Player Pool'!$H$2:$H$8725,MATCH($T28,'Player Pool'!$Z$2:$Z$8725,0)))),"")</f>
        <v/>
      </c>
      <c r="X28" s="31">
        <f>IFERROR(IF(INDEX('Player Pool'!$I$2:$I$8725,MATCH($T28,'Player Pool'!$Z$2:$Z$8725,0))="","",INDEX('Player Pool'!$I$2:$I$8725,MATCH($T28,'Player Pool'!$Z$2:$Z$8725,0))),"")</f>
        <v/>
      </c>
      <c r="Y28" s="31">
        <f>IFERROR(IF(INDEX('Player Pool'!$P$2:$P$8725,MATCH($T28,'Player Pool'!$Z$2:$Z$8725,0))="","",INDEX('Player Pool'!$P$2:$P$8725,MATCH($T28,'Player Pool'!$Z$2:$Z$8725,0))),"")</f>
        <v/>
      </c>
      <c r="Z28" s="31">
        <f>IFERROR(IF(INDEX('Player Pool'!$R$2:$R$8725,MATCH($T28,'Player Pool'!$Z$2:$Z$8725,0))="","",INDEX('Player Pool'!$R$2:$R$8725,MATCH($T28,'Player Pool'!$Z$2:$Z$8725,0))),"")</f>
        <v/>
      </c>
      <c r="AA28" s="31">
        <f>IFERROR(IF(INDEX('Player Pool'!$U$2:$U$8725,MATCH($T28,'Player Pool'!$Z$2:$Z$8725,0))="","",INDEX('Player Pool'!$U$2:$U$8725,MATCH($T28,'Player Pool'!$Z$2:$Z$8725,0))),"")</f>
        <v/>
      </c>
      <c r="AB28" s="34">
        <f>IFERROR(IF($T28="","",IF(INDEX('Player Pool'!$G$2:$G$8725,MATCH($T28,'Player Pool'!$Z$2:$Z$8725,0))="FA","FA",IF(INDEX('Player Pool'!$G$2:$G$8725,MATCH($T28,'Player Pool'!$Z$2:$Z$8725,0))='League Settings'!$B$2,"MINE","TAKEN"))),"")</f>
        <v/>
      </c>
      <c r="AD28" s="33" t="n"/>
      <c r="AE28">
        <f>IFERROR(IF(INDEX('Player Pool'!$D$2:$D$8725,MATCH($AD28,'Player Pool'!$Z$2:$Z$8725,0))="","",INDEX('Player Pool'!$D$2:$D$8725,MATCH($AD28,'Player Pool'!$Z$2:$Z$8725,0))),"")</f>
        <v/>
      </c>
      <c r="AF28">
        <f>IFERROR(IF(INDEX('Player Pool'!$E$2:$E$8725,MATCH($AD28,'Player Pool'!$Z$2:$Z$8725,0))="","",INDEX('Player Pool'!$E$2:$E$8725,MATCH($AD28,'Player Pool'!$Z$2:$Z$8725,0))),"")</f>
        <v/>
      </c>
      <c r="AG28" s="30">
        <f>IFERROR(IF($AD28="","",IF(ISNUMBER(IFERROR(INDEX(Rosters!$I$2:$I$516,MATCH(INDEX('Player Pool'!$V$2:$V$8725,MATCH($AD28,'Player Pool'!$Z$2:$Z$8725,0)),Rosters!$W$2:$W$516,0)),"")),IFERROR(INDEX(Rosters!$I$2:$I$516,MATCH(INDEX('Player Pool'!$V$2:$V$8725,MATCH($AD28,'Player Pool'!$Z$2:$Z$8725,0)),Rosters!$W$2:$W$516,0)),""),INDEX('Player Pool'!$H$2:$H$8725,MATCH($AD28,'Player Pool'!$Z$2:$Z$8725,0)))),"")</f>
        <v/>
      </c>
      <c r="AH28" s="31">
        <f>IFERROR(IF(INDEX('Player Pool'!$I$2:$I$8725,MATCH($AD28,'Player Pool'!$Z$2:$Z$8725,0))="","",INDEX('Player Pool'!$I$2:$I$8725,MATCH($AD28,'Player Pool'!$Z$2:$Z$8725,0))),"")</f>
        <v/>
      </c>
      <c r="AI28" s="31">
        <f>IFERROR(IF(INDEX('Player Pool'!$P$2:$P$8725,MATCH($AD28,'Player Pool'!$Z$2:$Z$8725,0))="","",INDEX('Player Pool'!$P$2:$P$8725,MATCH($AD28,'Player Pool'!$Z$2:$Z$8725,0))),"")</f>
        <v/>
      </c>
      <c r="AJ28" s="31">
        <f>IFERROR(IF(INDEX('Player Pool'!$R$2:$R$8725,MATCH($AD28,'Player Pool'!$Z$2:$Z$8725,0))="","",INDEX('Player Pool'!$R$2:$R$8725,MATCH($AD28,'Player Pool'!$Z$2:$Z$8725,0))),"")</f>
        <v/>
      </c>
      <c r="AK28" s="31">
        <f>IFERROR(IF(INDEX('Player Pool'!$U$2:$U$8725,MATCH($AD28,'Player Pool'!$Z$2:$Z$8725,0))="","",INDEX('Player Pool'!$U$2:$U$8725,MATCH($AD28,'Player Pool'!$Z$2:$Z$8725,0))),"")</f>
        <v/>
      </c>
      <c r="AL28" s="34">
        <f>IFERROR(IF($AD28="","",IF(INDEX('Player Pool'!$G$2:$G$8725,MATCH($AD28,'Player Pool'!$Z$2:$Z$8725,0))="FA","FA",IF(INDEX('Player Pool'!$G$2:$G$8725,MATCH($AD28,'Player Pool'!$Z$2:$Z$8725,0))='League Settings'!$B$2,"MINE","TAKEN"))),"")</f>
        <v/>
      </c>
      <c r="AN28" s="33" t="n"/>
      <c r="AO28">
        <f>IFERROR(IF(INDEX('Player Pool'!$D$2:$D$8725,MATCH($AN28,'Player Pool'!$Z$2:$Z$8725,0))="","",INDEX('Player Pool'!$D$2:$D$8725,MATCH($AN28,'Player Pool'!$Z$2:$Z$8725,0))),"")</f>
        <v/>
      </c>
      <c r="AP28">
        <f>IFERROR(IF(INDEX('Player Pool'!$E$2:$E$8725,MATCH($AN28,'Player Pool'!$Z$2:$Z$8725,0))="","",INDEX('Player Pool'!$E$2:$E$8725,MATCH($AN28,'Player Pool'!$Z$2:$Z$8725,0))),"")</f>
        <v/>
      </c>
      <c r="AQ28" s="30">
        <f>IFERROR(IF($AN28="","",IF(ISNUMBER(IFERROR(INDEX(Rosters!$I$2:$I$516,MATCH(INDEX('Player Pool'!$V$2:$V$8725,MATCH($AN28,'Player Pool'!$Z$2:$Z$8725,0)),Rosters!$W$2:$W$516,0)),"")),IFERROR(INDEX(Rosters!$I$2:$I$516,MATCH(INDEX('Player Pool'!$V$2:$V$8725,MATCH($AN28,'Player Pool'!$Z$2:$Z$8725,0)),Rosters!$W$2:$W$516,0)),""),INDEX('Player Pool'!$H$2:$H$8725,MATCH($AN28,'Player Pool'!$Z$2:$Z$8725,0)))),"")</f>
        <v/>
      </c>
      <c r="AR28" s="31">
        <f>IFERROR(IF(INDEX('Player Pool'!$I$2:$I$8725,MATCH($AN28,'Player Pool'!$Z$2:$Z$8725,0))="","",INDEX('Player Pool'!$I$2:$I$8725,MATCH($AN28,'Player Pool'!$Z$2:$Z$8725,0))),"")</f>
        <v/>
      </c>
      <c r="AS28" s="31">
        <f>IFERROR(IF(INDEX('Player Pool'!$P$2:$P$8725,MATCH($AN28,'Player Pool'!$Z$2:$Z$8725,0))="","",INDEX('Player Pool'!$P$2:$P$8725,MATCH($AN28,'Player Pool'!$Z$2:$Z$8725,0))),"")</f>
        <v/>
      </c>
      <c r="AT28" s="31">
        <f>IFERROR(IF(INDEX('Player Pool'!$R$2:$R$8725,MATCH($AN28,'Player Pool'!$Z$2:$Z$8725,0))="","",INDEX('Player Pool'!$R$2:$R$8725,MATCH($AN28,'Player Pool'!$Z$2:$Z$8725,0))),"")</f>
        <v/>
      </c>
      <c r="AU28" s="31">
        <f>IFERROR(IF(INDEX('Player Pool'!$U$2:$U$8725,MATCH($AN28,'Player Pool'!$Z$2:$Z$8725,0))="","",INDEX('Player Pool'!$U$2:$U$8725,MATCH($AN28,'Player Pool'!$Z$2:$Z$8725,0))),"")</f>
        <v/>
      </c>
      <c r="AV28" s="34">
        <f>IFERROR(IF($AN28="","",IF(INDEX('Player Pool'!$G$2:$G$8725,MATCH($AN28,'Player Pool'!$Z$2:$Z$8725,0))="FA","FA",IF(INDEX('Player Pool'!$G$2:$G$8725,MATCH($AN28,'Player Pool'!$Z$2:$Z$8725,0))='League Settings'!$B$2,"MINE","TAKEN"))),"")</f>
        <v/>
      </c>
    </row>
    <row r="29">
      <c r="A29">
        <f>IFERROR(IF(INDEX(Rosters!$B$2:$B$516,$S29)="","",INDEX(Rosters!$B$2:$B$516,$S29)),"")</f>
        <v/>
      </c>
      <c r="B29">
        <f>IFERROR(IF(INDEX(Rosters!$C$2:$C$516,$S29)="","",INDEX(Rosters!$C$2:$C$516,$S29)),"")</f>
        <v/>
      </c>
      <c r="C29">
        <f>IFERROR(IF(INDEX(Rosters!$D$2:$D$516,$S29)="","",INDEX(Rosters!$D$2:$D$516,$S29)),"")</f>
        <v/>
      </c>
      <c r="D29">
        <f>IFERROR(IF(INDEX(Rosters!$E$2:$E$516,$S29)="","",INDEX(Rosters!$E$2:$E$516,$S29)),"")</f>
        <v/>
      </c>
      <c r="E29">
        <f>IFERROR(IF(INDEX(Rosters!$F$2:$F$516,$S29)="","",INDEX(Rosters!$F$2:$F$516,$S29)),"")</f>
        <v/>
      </c>
      <c r="F29">
        <f>IFERROR(IF(INDEX(Rosters!$G$2:$G$516,$S29)="","",INDEX(Rosters!$G$2:$G$516,$S29)),"")</f>
        <v/>
      </c>
      <c r="G29">
        <f>IFERROR(IF(INDEX(Rosters!$H$2:$H$516,$S29)="","",INDEX(Rosters!$H$2:$H$516,$S29)),"")</f>
        <v/>
      </c>
      <c r="H29" s="30">
        <f>IFERROR(IF(INDEX(Rosters!$I$2:$I$516,$S29)="","",INDEX(Rosters!$I$2:$I$516,$S29)),"")</f>
        <v/>
      </c>
      <c r="I29" s="31">
        <f>IFERROR(IF(INDEX(Rosters!$J$2:$J$516,$S29)="","",INDEX(Rosters!$J$2:$J$516,$S29)),"")</f>
        <v/>
      </c>
      <c r="J29" s="31">
        <f>IFERROR(IF(INDEX(Rosters!$S$2:$S$516,$S29)="","",INDEX(Rosters!$S$2:$S$516,$S29)),"")</f>
        <v/>
      </c>
      <c r="K29" s="31">
        <f>IFERROR(IF(INDEX(Rosters!$K$2:$K$516,$S29)="","",INDEX(Rosters!$K$2:$K$516,$S29)),"")</f>
        <v/>
      </c>
      <c r="L29" s="32">
        <f>IFERROR(IF(INDEX(Rosters!$T$2:$T$516,$S29)="","",INDEX(Rosters!$T$2:$T$516,$S29)),"")</f>
        <v/>
      </c>
      <c r="M29" s="31">
        <f>IFERROR(IF(INDEX(Rosters!$L$2:$L$516,$S29)="","",INDEX(Rosters!$L$2:$L$516,$S29)),"")</f>
        <v/>
      </c>
      <c r="N29" s="31">
        <f>IFERROR(IF(INDEX(Rosters!$Q$2:$Q$516,$S29)="","",INDEX(Rosters!$Q$2:$Q$516,$S29)),"")</f>
        <v/>
      </c>
      <c r="O29" s="31">
        <f>IFERROR(IF(INDEX(Rosters!$R$2:$R$516,$S29)="","",INDEX(Rosters!$R$2:$R$516,$S29)),"")</f>
        <v/>
      </c>
      <c r="P29" s="31">
        <f>IFERROR(IF(INDEX(Rosters!$N$2:$N$516,$S29)="","",INDEX(Rosters!$N$2:$N$516,$S29)),"")</f>
        <v/>
      </c>
      <c r="Q29" s="31">
        <f>IFERROR(IF(INDEX(Rosters!$O$2:$O$516,$S29)="","",INDEX(Rosters!$O$2:$O$516,$S29)),"")</f>
        <v/>
      </c>
      <c r="R29">
        <f>IFERROR(IF(INDEX(Rosters!$P$2:$P$516,$S29)="","",INDEX(Rosters!$P$2:$P$516,$S29)),"")</f>
        <v/>
      </c>
      <c r="S29">
        <f>IFERROR(MATCH('League Settings'!$B$2&amp;"|RESERVE|"&amp;3,Rosters!$AD$2:$AD$516,0),"")</f>
        <v/>
      </c>
      <c r="T29" s="33" t="n"/>
      <c r="U29">
        <f>IFERROR(IF(INDEX('Player Pool'!$D$2:$D$8725,MATCH($T29,'Player Pool'!$Z$2:$Z$8725,0))="","",INDEX('Player Pool'!$D$2:$D$8725,MATCH($T29,'Player Pool'!$Z$2:$Z$8725,0))),"")</f>
        <v/>
      </c>
      <c r="V29">
        <f>IFERROR(IF(INDEX('Player Pool'!$E$2:$E$8725,MATCH($T29,'Player Pool'!$Z$2:$Z$8725,0))="","",INDEX('Player Pool'!$E$2:$E$8725,MATCH($T29,'Player Pool'!$Z$2:$Z$8725,0))),"")</f>
        <v/>
      </c>
      <c r="W29" s="30">
        <f>IFERROR(IF($T29="","",IF(ISNUMBER(IFERROR(INDEX(Rosters!$I$2:$I$516,MATCH(INDEX('Player Pool'!$V$2:$V$8725,MATCH($T29,'Player Pool'!$Z$2:$Z$8725,0)),Rosters!$W$2:$W$516,0)),"")),IFERROR(INDEX(Rosters!$I$2:$I$516,MATCH(INDEX('Player Pool'!$V$2:$V$8725,MATCH($T29,'Player Pool'!$Z$2:$Z$8725,0)),Rosters!$W$2:$W$516,0)),""),INDEX('Player Pool'!$H$2:$H$8725,MATCH($T29,'Player Pool'!$Z$2:$Z$8725,0)))),"")</f>
        <v/>
      </c>
      <c r="X29" s="31">
        <f>IFERROR(IF(INDEX('Player Pool'!$I$2:$I$8725,MATCH($T29,'Player Pool'!$Z$2:$Z$8725,0))="","",INDEX('Player Pool'!$I$2:$I$8725,MATCH($T29,'Player Pool'!$Z$2:$Z$8725,0))),"")</f>
        <v/>
      </c>
      <c r="Y29" s="31">
        <f>IFERROR(IF(INDEX('Player Pool'!$P$2:$P$8725,MATCH($T29,'Player Pool'!$Z$2:$Z$8725,0))="","",INDEX('Player Pool'!$P$2:$P$8725,MATCH($T29,'Player Pool'!$Z$2:$Z$8725,0))),"")</f>
        <v/>
      </c>
      <c r="Z29" s="31">
        <f>IFERROR(IF(INDEX('Player Pool'!$R$2:$R$8725,MATCH($T29,'Player Pool'!$Z$2:$Z$8725,0))="","",INDEX('Player Pool'!$R$2:$R$8725,MATCH($T29,'Player Pool'!$Z$2:$Z$8725,0))),"")</f>
        <v/>
      </c>
      <c r="AA29" s="31">
        <f>IFERROR(IF(INDEX('Player Pool'!$U$2:$U$8725,MATCH($T29,'Player Pool'!$Z$2:$Z$8725,0))="","",INDEX('Player Pool'!$U$2:$U$8725,MATCH($T29,'Player Pool'!$Z$2:$Z$8725,0))),"")</f>
        <v/>
      </c>
      <c r="AB29" s="34">
        <f>IFERROR(IF($T29="","",IF(INDEX('Player Pool'!$G$2:$G$8725,MATCH($T29,'Player Pool'!$Z$2:$Z$8725,0))="FA","FA",IF(INDEX('Player Pool'!$G$2:$G$8725,MATCH($T29,'Player Pool'!$Z$2:$Z$8725,0))='League Settings'!$B$2,"MINE","TAKEN"))),"")</f>
        <v/>
      </c>
      <c r="AD29" s="33" t="n"/>
      <c r="AE29">
        <f>IFERROR(IF(INDEX('Player Pool'!$D$2:$D$8725,MATCH($AD29,'Player Pool'!$Z$2:$Z$8725,0))="","",INDEX('Player Pool'!$D$2:$D$8725,MATCH($AD29,'Player Pool'!$Z$2:$Z$8725,0))),"")</f>
        <v/>
      </c>
      <c r="AF29">
        <f>IFERROR(IF(INDEX('Player Pool'!$E$2:$E$8725,MATCH($AD29,'Player Pool'!$Z$2:$Z$8725,0))="","",INDEX('Player Pool'!$E$2:$E$8725,MATCH($AD29,'Player Pool'!$Z$2:$Z$8725,0))),"")</f>
        <v/>
      </c>
      <c r="AG29" s="30">
        <f>IFERROR(IF($AD29="","",IF(ISNUMBER(IFERROR(INDEX(Rosters!$I$2:$I$516,MATCH(INDEX('Player Pool'!$V$2:$V$8725,MATCH($AD29,'Player Pool'!$Z$2:$Z$8725,0)),Rosters!$W$2:$W$516,0)),"")),IFERROR(INDEX(Rosters!$I$2:$I$516,MATCH(INDEX('Player Pool'!$V$2:$V$8725,MATCH($AD29,'Player Pool'!$Z$2:$Z$8725,0)),Rosters!$W$2:$W$516,0)),""),INDEX('Player Pool'!$H$2:$H$8725,MATCH($AD29,'Player Pool'!$Z$2:$Z$8725,0)))),"")</f>
        <v/>
      </c>
      <c r="AH29" s="31">
        <f>IFERROR(IF(INDEX('Player Pool'!$I$2:$I$8725,MATCH($AD29,'Player Pool'!$Z$2:$Z$8725,0))="","",INDEX('Player Pool'!$I$2:$I$8725,MATCH($AD29,'Player Pool'!$Z$2:$Z$8725,0))),"")</f>
        <v/>
      </c>
      <c r="AI29" s="31">
        <f>IFERROR(IF(INDEX('Player Pool'!$P$2:$P$8725,MATCH($AD29,'Player Pool'!$Z$2:$Z$8725,0))="","",INDEX('Player Pool'!$P$2:$P$8725,MATCH($AD29,'Player Pool'!$Z$2:$Z$8725,0))),"")</f>
        <v/>
      </c>
      <c r="AJ29" s="31">
        <f>IFERROR(IF(INDEX('Player Pool'!$R$2:$R$8725,MATCH($AD29,'Player Pool'!$Z$2:$Z$8725,0))="","",INDEX('Player Pool'!$R$2:$R$8725,MATCH($AD29,'Player Pool'!$Z$2:$Z$8725,0))),"")</f>
        <v/>
      </c>
      <c r="AK29" s="31">
        <f>IFERROR(IF(INDEX('Player Pool'!$U$2:$U$8725,MATCH($AD29,'Player Pool'!$Z$2:$Z$8725,0))="","",INDEX('Player Pool'!$U$2:$U$8725,MATCH($AD29,'Player Pool'!$Z$2:$Z$8725,0))),"")</f>
        <v/>
      </c>
      <c r="AL29" s="34">
        <f>IFERROR(IF($AD29="","",IF(INDEX('Player Pool'!$G$2:$G$8725,MATCH($AD29,'Player Pool'!$Z$2:$Z$8725,0))="FA","FA",IF(INDEX('Player Pool'!$G$2:$G$8725,MATCH($AD29,'Player Pool'!$Z$2:$Z$8725,0))='League Settings'!$B$2,"MINE","TAKEN"))),"")</f>
        <v/>
      </c>
      <c r="AN29" s="33" t="n"/>
      <c r="AO29">
        <f>IFERROR(IF(INDEX('Player Pool'!$D$2:$D$8725,MATCH($AN29,'Player Pool'!$Z$2:$Z$8725,0))="","",INDEX('Player Pool'!$D$2:$D$8725,MATCH($AN29,'Player Pool'!$Z$2:$Z$8725,0))),"")</f>
        <v/>
      </c>
      <c r="AP29">
        <f>IFERROR(IF(INDEX('Player Pool'!$E$2:$E$8725,MATCH($AN29,'Player Pool'!$Z$2:$Z$8725,0))="","",INDEX('Player Pool'!$E$2:$E$8725,MATCH($AN29,'Player Pool'!$Z$2:$Z$8725,0))),"")</f>
        <v/>
      </c>
      <c r="AQ29" s="30">
        <f>IFERROR(IF($AN29="","",IF(ISNUMBER(IFERROR(INDEX(Rosters!$I$2:$I$516,MATCH(INDEX('Player Pool'!$V$2:$V$8725,MATCH($AN29,'Player Pool'!$Z$2:$Z$8725,0)),Rosters!$W$2:$W$516,0)),"")),IFERROR(INDEX(Rosters!$I$2:$I$516,MATCH(INDEX('Player Pool'!$V$2:$V$8725,MATCH($AN29,'Player Pool'!$Z$2:$Z$8725,0)),Rosters!$W$2:$W$516,0)),""),INDEX('Player Pool'!$H$2:$H$8725,MATCH($AN29,'Player Pool'!$Z$2:$Z$8725,0)))),"")</f>
        <v/>
      </c>
      <c r="AR29" s="31">
        <f>IFERROR(IF(INDEX('Player Pool'!$I$2:$I$8725,MATCH($AN29,'Player Pool'!$Z$2:$Z$8725,0))="","",INDEX('Player Pool'!$I$2:$I$8725,MATCH($AN29,'Player Pool'!$Z$2:$Z$8725,0))),"")</f>
        <v/>
      </c>
      <c r="AS29" s="31">
        <f>IFERROR(IF(INDEX('Player Pool'!$P$2:$P$8725,MATCH($AN29,'Player Pool'!$Z$2:$Z$8725,0))="","",INDEX('Player Pool'!$P$2:$P$8725,MATCH($AN29,'Player Pool'!$Z$2:$Z$8725,0))),"")</f>
        <v/>
      </c>
      <c r="AT29" s="31">
        <f>IFERROR(IF(INDEX('Player Pool'!$R$2:$R$8725,MATCH($AN29,'Player Pool'!$Z$2:$Z$8725,0))="","",INDEX('Player Pool'!$R$2:$R$8725,MATCH($AN29,'Player Pool'!$Z$2:$Z$8725,0))),"")</f>
        <v/>
      </c>
      <c r="AU29" s="31">
        <f>IFERROR(IF(INDEX('Player Pool'!$U$2:$U$8725,MATCH($AN29,'Player Pool'!$Z$2:$Z$8725,0))="","",INDEX('Player Pool'!$U$2:$U$8725,MATCH($AN29,'Player Pool'!$Z$2:$Z$8725,0))),"")</f>
        <v/>
      </c>
      <c r="AV29" s="34">
        <f>IFERROR(IF($AN29="","",IF(INDEX('Player Pool'!$G$2:$G$8725,MATCH($AN29,'Player Pool'!$Z$2:$Z$8725,0))="FA","FA",IF(INDEX('Player Pool'!$G$2:$G$8725,MATCH($AN29,'Player Pool'!$Z$2:$Z$8725,0))='League Settings'!$B$2,"MINE","TAKEN"))),"")</f>
        <v/>
      </c>
    </row>
    <row r="30">
      <c r="A30" s="35">
        <f>"RESERVE subtotal  ("&amp;COUNTIF(A27:A29,"?*")&amp;")"</f>
        <v/>
      </c>
      <c r="B30" s="35" t="n"/>
      <c r="C30" s="35" t="n"/>
      <c r="D30" s="35" t="n"/>
      <c r="E30" s="35" t="n"/>
      <c r="F30" s="35" t="n"/>
      <c r="G30" s="35" t="n"/>
      <c r="H30" s="36">
        <f>SUM(H27:H29)</f>
        <v/>
      </c>
      <c r="I30" s="35" t="n"/>
      <c r="J30" s="35" t="n"/>
      <c r="K30" s="35" t="n"/>
      <c r="L30" s="35" t="n"/>
      <c r="M30" s="35" t="n"/>
      <c r="N30" s="35" t="n"/>
      <c r="O30" s="35" t="n"/>
      <c r="P30" s="35" t="n"/>
      <c r="Q30" s="35" t="n"/>
      <c r="R30" s="35" t="n"/>
      <c r="T30" s="35">
        <f>"RESERVE  ("&amp;COUNTIF(T27:T29,"?*")&amp;")"</f>
        <v/>
      </c>
      <c r="U30" s="35" t="n"/>
      <c r="V30" s="35" t="n"/>
      <c r="W30" s="36">
        <f>SUM(W27:W29)</f>
        <v/>
      </c>
      <c r="X30" s="37">
        <f>SUM(X27:X29)</f>
        <v/>
      </c>
      <c r="Y30" s="37">
        <f>SUM(Y27:Y29)</f>
        <v/>
      </c>
      <c r="Z30" s="35" t="n"/>
      <c r="AA30" s="35" t="n"/>
      <c r="AB30" s="35" t="n"/>
      <c r="AD30" s="35">
        <f>"RESERVE  ("&amp;COUNTIF(AD27:AD29,"?*")&amp;")"</f>
        <v/>
      </c>
      <c r="AE30" s="35" t="n"/>
      <c r="AF30" s="35" t="n"/>
      <c r="AG30" s="36">
        <f>SUM(AG27:AG29)</f>
        <v/>
      </c>
      <c r="AH30" s="37">
        <f>SUM(AH27:AH29)</f>
        <v/>
      </c>
      <c r="AI30" s="37">
        <f>SUM(AI27:AI29)</f>
        <v/>
      </c>
      <c r="AJ30" s="35" t="n"/>
      <c r="AK30" s="35" t="n"/>
      <c r="AL30" s="35" t="n"/>
      <c r="AN30" s="35">
        <f>"RESERVE  ("&amp;COUNTIF(AN27:AN29,"?*")&amp;")"</f>
        <v/>
      </c>
      <c r="AO30" s="35" t="n"/>
      <c r="AP30" s="35" t="n"/>
      <c r="AQ30" s="36">
        <f>SUM(AQ27:AQ29)</f>
        <v/>
      </c>
      <c r="AR30" s="37">
        <f>SUM(AR27:AR29)</f>
        <v/>
      </c>
      <c r="AS30" s="37">
        <f>SUM(AS27:AS29)</f>
        <v/>
      </c>
      <c r="AT30" s="35" t="n"/>
      <c r="AU30" s="35" t="n"/>
      <c r="AV30" s="35" t="n"/>
    </row>
    <row r="32">
      <c r="A32" s="28" t="inlineStr">
        <is>
          <t>IR  -  outside the cap, does NOT score</t>
        </is>
      </c>
      <c r="B32" s="29" t="n"/>
      <c r="C32" s="29" t="n"/>
      <c r="D32" s="29" t="n"/>
      <c r="E32" s="29" t="n"/>
      <c r="F32" s="29" t="n"/>
      <c r="G32" s="29" t="n"/>
      <c r="H32" s="29" t="n"/>
      <c r="I32" s="29" t="n"/>
      <c r="J32" s="29" t="n"/>
      <c r="K32" s="29" t="n"/>
      <c r="L32" s="29" t="n"/>
      <c r="M32" s="29" t="n"/>
      <c r="N32" s="29" t="n"/>
      <c r="O32" s="29" t="n"/>
      <c r="P32" s="29" t="n"/>
      <c r="Q32" s="29" t="n"/>
      <c r="R32" s="29" t="n"/>
      <c r="T32" s="28" t="inlineStr">
        <is>
          <t>IR  -  outside the cap, does NOT score</t>
        </is>
      </c>
      <c r="U32" s="29" t="n"/>
      <c r="V32" s="29" t="n"/>
      <c r="W32" s="29" t="n"/>
      <c r="X32" s="29" t="n"/>
      <c r="Y32" s="29" t="n"/>
      <c r="Z32" s="29" t="n"/>
      <c r="AA32" s="29" t="n"/>
      <c r="AB32" s="29" t="n"/>
      <c r="AD32" s="28" t="inlineStr">
        <is>
          <t>IR  -  outside the cap, does NOT score</t>
        </is>
      </c>
      <c r="AE32" s="29" t="n"/>
      <c r="AF32" s="29" t="n"/>
      <c r="AG32" s="29" t="n"/>
      <c r="AH32" s="29" t="n"/>
      <c r="AI32" s="29" t="n"/>
      <c r="AJ32" s="29" t="n"/>
      <c r="AK32" s="29" t="n"/>
      <c r="AL32" s="29" t="n"/>
      <c r="AN32" s="28" t="inlineStr">
        <is>
          <t>IR  -  outside the cap, does NOT score</t>
        </is>
      </c>
      <c r="AO32" s="29" t="n"/>
      <c r="AP32" s="29" t="n"/>
      <c r="AQ32" s="29" t="n"/>
      <c r="AR32" s="29" t="n"/>
      <c r="AS32" s="29" t="n"/>
      <c r="AT32" s="29" t="n"/>
      <c r="AU32" s="29" t="n"/>
      <c r="AV32" s="29" t="n"/>
    </row>
    <row r="33">
      <c r="A33">
        <f>IFERROR(IF(INDEX(Rosters!$B$2:$B$516,$S33)="","",INDEX(Rosters!$B$2:$B$516,$S33)),"")</f>
        <v/>
      </c>
      <c r="B33">
        <f>IFERROR(IF(INDEX(Rosters!$C$2:$C$516,$S33)="","",INDEX(Rosters!$C$2:$C$516,$S33)),"")</f>
        <v/>
      </c>
      <c r="C33">
        <f>IFERROR(IF(INDEX(Rosters!$D$2:$D$516,$S33)="","",INDEX(Rosters!$D$2:$D$516,$S33)),"")</f>
        <v/>
      </c>
      <c r="D33">
        <f>IFERROR(IF(INDEX(Rosters!$E$2:$E$516,$S33)="","",INDEX(Rosters!$E$2:$E$516,$S33)),"")</f>
        <v/>
      </c>
      <c r="E33">
        <f>IFERROR(IF(INDEX(Rosters!$F$2:$F$516,$S33)="","",INDEX(Rosters!$F$2:$F$516,$S33)),"")</f>
        <v/>
      </c>
      <c r="F33">
        <f>IFERROR(IF(INDEX(Rosters!$G$2:$G$516,$S33)="","",INDEX(Rosters!$G$2:$G$516,$S33)),"")</f>
        <v/>
      </c>
      <c r="G33">
        <f>IFERROR(IF(INDEX(Rosters!$H$2:$H$516,$S33)="","",INDEX(Rosters!$H$2:$H$516,$S33)),"")</f>
        <v/>
      </c>
      <c r="H33" s="30">
        <f>IFERROR(IF(INDEX(Rosters!$I$2:$I$516,$S33)="","",INDEX(Rosters!$I$2:$I$516,$S33)),"")</f>
        <v/>
      </c>
      <c r="I33" s="31">
        <f>IFERROR(IF(INDEX(Rosters!$J$2:$J$516,$S33)="","",INDEX(Rosters!$J$2:$J$516,$S33)),"")</f>
        <v/>
      </c>
      <c r="J33" s="31">
        <f>IFERROR(IF(INDEX(Rosters!$S$2:$S$516,$S33)="","",INDEX(Rosters!$S$2:$S$516,$S33)),"")</f>
        <v/>
      </c>
      <c r="K33" s="31">
        <f>IFERROR(IF(INDEX(Rosters!$K$2:$K$516,$S33)="","",INDEX(Rosters!$K$2:$K$516,$S33)),"")</f>
        <v/>
      </c>
      <c r="L33" s="32">
        <f>IFERROR(IF(INDEX(Rosters!$T$2:$T$516,$S33)="","",INDEX(Rosters!$T$2:$T$516,$S33)),"")</f>
        <v/>
      </c>
      <c r="M33" s="31">
        <f>IFERROR(IF(INDEX(Rosters!$L$2:$L$516,$S33)="","",INDEX(Rosters!$L$2:$L$516,$S33)),"")</f>
        <v/>
      </c>
      <c r="N33" s="31">
        <f>IFERROR(IF(INDEX(Rosters!$Q$2:$Q$516,$S33)="","",INDEX(Rosters!$Q$2:$Q$516,$S33)),"")</f>
        <v/>
      </c>
      <c r="O33" s="31">
        <f>IFERROR(IF(INDEX(Rosters!$R$2:$R$516,$S33)="","",INDEX(Rosters!$R$2:$R$516,$S33)),"")</f>
        <v/>
      </c>
      <c r="P33" s="31">
        <f>IFERROR(IF(INDEX(Rosters!$N$2:$N$516,$S33)="","",INDEX(Rosters!$N$2:$N$516,$S33)),"")</f>
        <v/>
      </c>
      <c r="Q33" s="31">
        <f>IFERROR(IF(INDEX(Rosters!$O$2:$O$516,$S33)="","",INDEX(Rosters!$O$2:$O$516,$S33)),"")</f>
        <v/>
      </c>
      <c r="R33">
        <f>IFERROR(IF(INDEX(Rosters!$P$2:$P$516,$S33)="","",INDEX(Rosters!$P$2:$P$516,$S33)),"")</f>
        <v/>
      </c>
      <c r="S33">
        <f>IFERROR(MATCH('League Settings'!$B$2&amp;"|INJURED_RESERVE|"&amp;1,Rosters!$AD$2:$AD$516,0),"")</f>
        <v/>
      </c>
      <c r="T33" s="33" t="n"/>
      <c r="U33">
        <f>IFERROR(IF(INDEX('Player Pool'!$D$2:$D$8725,MATCH($T33,'Player Pool'!$Z$2:$Z$8725,0))="","",INDEX('Player Pool'!$D$2:$D$8725,MATCH($T33,'Player Pool'!$Z$2:$Z$8725,0))),"")</f>
        <v/>
      </c>
      <c r="V33">
        <f>IFERROR(IF(INDEX('Player Pool'!$E$2:$E$8725,MATCH($T33,'Player Pool'!$Z$2:$Z$8725,0))="","",INDEX('Player Pool'!$E$2:$E$8725,MATCH($T33,'Player Pool'!$Z$2:$Z$8725,0))),"")</f>
        <v/>
      </c>
      <c r="W33" s="30">
        <f>IFERROR(IF($T33="","",IF(ISNUMBER(IFERROR(INDEX(Rosters!$I$2:$I$516,MATCH(INDEX('Player Pool'!$V$2:$V$8725,MATCH($T33,'Player Pool'!$Z$2:$Z$8725,0)),Rosters!$W$2:$W$516,0)),"")),IFERROR(INDEX(Rosters!$I$2:$I$516,MATCH(INDEX('Player Pool'!$V$2:$V$8725,MATCH($T33,'Player Pool'!$Z$2:$Z$8725,0)),Rosters!$W$2:$W$516,0)),""),INDEX('Player Pool'!$H$2:$H$8725,MATCH($T33,'Player Pool'!$Z$2:$Z$8725,0)))),"")</f>
        <v/>
      </c>
      <c r="X33" s="31">
        <f>IFERROR(IF(INDEX('Player Pool'!$I$2:$I$8725,MATCH($T33,'Player Pool'!$Z$2:$Z$8725,0))="","",INDEX('Player Pool'!$I$2:$I$8725,MATCH($T33,'Player Pool'!$Z$2:$Z$8725,0))),"")</f>
        <v/>
      </c>
      <c r="Y33" s="31">
        <f>IFERROR(IF(INDEX('Player Pool'!$P$2:$P$8725,MATCH($T33,'Player Pool'!$Z$2:$Z$8725,0))="","",INDEX('Player Pool'!$P$2:$P$8725,MATCH($T33,'Player Pool'!$Z$2:$Z$8725,0))),"")</f>
        <v/>
      </c>
      <c r="Z33" s="31">
        <f>IFERROR(IF(INDEX('Player Pool'!$R$2:$R$8725,MATCH($T33,'Player Pool'!$Z$2:$Z$8725,0))="","",INDEX('Player Pool'!$R$2:$R$8725,MATCH($T33,'Player Pool'!$Z$2:$Z$8725,0))),"")</f>
        <v/>
      </c>
      <c r="AA33" s="31">
        <f>IFERROR(IF(INDEX('Player Pool'!$U$2:$U$8725,MATCH($T33,'Player Pool'!$Z$2:$Z$8725,0))="","",INDEX('Player Pool'!$U$2:$U$8725,MATCH($T33,'Player Pool'!$Z$2:$Z$8725,0))),"")</f>
        <v/>
      </c>
      <c r="AB33" s="34">
        <f>IFERROR(IF($T33="","",IF(INDEX('Player Pool'!$G$2:$G$8725,MATCH($T33,'Player Pool'!$Z$2:$Z$8725,0))="FA","FA",IF(INDEX('Player Pool'!$G$2:$G$8725,MATCH($T33,'Player Pool'!$Z$2:$Z$8725,0))='League Settings'!$B$2,"MINE","TAKEN"))),"")</f>
        <v/>
      </c>
      <c r="AD33" s="33" t="n"/>
      <c r="AE33">
        <f>IFERROR(IF(INDEX('Player Pool'!$D$2:$D$8725,MATCH($AD33,'Player Pool'!$Z$2:$Z$8725,0))="","",INDEX('Player Pool'!$D$2:$D$8725,MATCH($AD33,'Player Pool'!$Z$2:$Z$8725,0))),"")</f>
        <v/>
      </c>
      <c r="AF33">
        <f>IFERROR(IF(INDEX('Player Pool'!$E$2:$E$8725,MATCH($AD33,'Player Pool'!$Z$2:$Z$8725,0))="","",INDEX('Player Pool'!$E$2:$E$8725,MATCH($AD33,'Player Pool'!$Z$2:$Z$8725,0))),"")</f>
        <v/>
      </c>
      <c r="AG33" s="30">
        <f>IFERROR(IF($AD33="","",IF(ISNUMBER(IFERROR(INDEX(Rosters!$I$2:$I$516,MATCH(INDEX('Player Pool'!$V$2:$V$8725,MATCH($AD33,'Player Pool'!$Z$2:$Z$8725,0)),Rosters!$W$2:$W$516,0)),"")),IFERROR(INDEX(Rosters!$I$2:$I$516,MATCH(INDEX('Player Pool'!$V$2:$V$8725,MATCH($AD33,'Player Pool'!$Z$2:$Z$8725,0)),Rosters!$W$2:$W$516,0)),""),INDEX('Player Pool'!$H$2:$H$8725,MATCH($AD33,'Player Pool'!$Z$2:$Z$8725,0)))),"")</f>
        <v/>
      </c>
      <c r="AH33" s="31">
        <f>IFERROR(IF(INDEX('Player Pool'!$I$2:$I$8725,MATCH($AD33,'Player Pool'!$Z$2:$Z$8725,0))="","",INDEX('Player Pool'!$I$2:$I$8725,MATCH($AD33,'Player Pool'!$Z$2:$Z$8725,0))),"")</f>
        <v/>
      </c>
      <c r="AI33" s="31">
        <f>IFERROR(IF(INDEX('Player Pool'!$P$2:$P$8725,MATCH($AD33,'Player Pool'!$Z$2:$Z$8725,0))="","",INDEX('Player Pool'!$P$2:$P$8725,MATCH($AD33,'Player Pool'!$Z$2:$Z$8725,0))),"")</f>
        <v/>
      </c>
      <c r="AJ33" s="31">
        <f>IFERROR(IF(INDEX('Player Pool'!$R$2:$R$8725,MATCH($AD33,'Player Pool'!$Z$2:$Z$8725,0))="","",INDEX('Player Pool'!$R$2:$R$8725,MATCH($AD33,'Player Pool'!$Z$2:$Z$8725,0))),"")</f>
        <v/>
      </c>
      <c r="AK33" s="31">
        <f>IFERROR(IF(INDEX('Player Pool'!$U$2:$U$8725,MATCH($AD33,'Player Pool'!$Z$2:$Z$8725,0))="","",INDEX('Player Pool'!$U$2:$U$8725,MATCH($AD33,'Player Pool'!$Z$2:$Z$8725,0))),"")</f>
        <v/>
      </c>
      <c r="AL33" s="34">
        <f>IFERROR(IF($AD33="","",IF(INDEX('Player Pool'!$G$2:$G$8725,MATCH($AD33,'Player Pool'!$Z$2:$Z$8725,0))="FA","FA",IF(INDEX('Player Pool'!$G$2:$G$8725,MATCH($AD33,'Player Pool'!$Z$2:$Z$8725,0))='League Settings'!$B$2,"MINE","TAKEN"))),"")</f>
        <v/>
      </c>
      <c r="AN33" s="33" t="n"/>
      <c r="AO33">
        <f>IFERROR(IF(INDEX('Player Pool'!$D$2:$D$8725,MATCH($AN33,'Player Pool'!$Z$2:$Z$8725,0))="","",INDEX('Player Pool'!$D$2:$D$8725,MATCH($AN33,'Player Pool'!$Z$2:$Z$8725,0))),"")</f>
        <v/>
      </c>
      <c r="AP33">
        <f>IFERROR(IF(INDEX('Player Pool'!$E$2:$E$8725,MATCH($AN33,'Player Pool'!$Z$2:$Z$8725,0))="","",INDEX('Player Pool'!$E$2:$E$8725,MATCH($AN33,'Player Pool'!$Z$2:$Z$8725,0))),"")</f>
        <v/>
      </c>
      <c r="AQ33" s="30">
        <f>IFERROR(IF($AN33="","",IF(ISNUMBER(IFERROR(INDEX(Rosters!$I$2:$I$516,MATCH(INDEX('Player Pool'!$V$2:$V$8725,MATCH($AN33,'Player Pool'!$Z$2:$Z$8725,0)),Rosters!$W$2:$W$516,0)),"")),IFERROR(INDEX(Rosters!$I$2:$I$516,MATCH(INDEX('Player Pool'!$V$2:$V$8725,MATCH($AN33,'Player Pool'!$Z$2:$Z$8725,0)),Rosters!$W$2:$W$516,0)),""),INDEX('Player Pool'!$H$2:$H$8725,MATCH($AN33,'Player Pool'!$Z$2:$Z$8725,0)))),"")</f>
        <v/>
      </c>
      <c r="AR33" s="31">
        <f>IFERROR(IF(INDEX('Player Pool'!$I$2:$I$8725,MATCH($AN33,'Player Pool'!$Z$2:$Z$8725,0))="","",INDEX('Player Pool'!$I$2:$I$8725,MATCH($AN33,'Player Pool'!$Z$2:$Z$8725,0))),"")</f>
        <v/>
      </c>
      <c r="AS33" s="31">
        <f>IFERROR(IF(INDEX('Player Pool'!$P$2:$P$8725,MATCH($AN33,'Player Pool'!$Z$2:$Z$8725,0))="","",INDEX('Player Pool'!$P$2:$P$8725,MATCH($AN33,'Player Pool'!$Z$2:$Z$8725,0))),"")</f>
        <v/>
      </c>
      <c r="AT33" s="31">
        <f>IFERROR(IF(INDEX('Player Pool'!$R$2:$R$8725,MATCH($AN33,'Player Pool'!$Z$2:$Z$8725,0))="","",INDEX('Player Pool'!$R$2:$R$8725,MATCH($AN33,'Player Pool'!$Z$2:$Z$8725,0))),"")</f>
        <v/>
      </c>
      <c r="AU33" s="31">
        <f>IFERROR(IF(INDEX('Player Pool'!$U$2:$U$8725,MATCH($AN33,'Player Pool'!$Z$2:$Z$8725,0))="","",INDEX('Player Pool'!$U$2:$U$8725,MATCH($AN33,'Player Pool'!$Z$2:$Z$8725,0))),"")</f>
        <v/>
      </c>
      <c r="AV33" s="34">
        <f>IFERROR(IF($AN33="","",IF(INDEX('Player Pool'!$G$2:$G$8725,MATCH($AN33,'Player Pool'!$Z$2:$Z$8725,0))="FA","FA",IF(INDEX('Player Pool'!$G$2:$G$8725,MATCH($AN33,'Player Pool'!$Z$2:$Z$8725,0))='League Settings'!$B$2,"MINE","TAKEN"))),"")</f>
        <v/>
      </c>
    </row>
    <row r="34">
      <c r="A34">
        <f>IFERROR(IF(INDEX(Rosters!$B$2:$B$516,$S34)="","",INDEX(Rosters!$B$2:$B$516,$S34)),"")</f>
        <v/>
      </c>
      <c r="B34">
        <f>IFERROR(IF(INDEX(Rosters!$C$2:$C$516,$S34)="","",INDEX(Rosters!$C$2:$C$516,$S34)),"")</f>
        <v/>
      </c>
      <c r="C34">
        <f>IFERROR(IF(INDEX(Rosters!$D$2:$D$516,$S34)="","",INDEX(Rosters!$D$2:$D$516,$S34)),"")</f>
        <v/>
      </c>
      <c r="D34">
        <f>IFERROR(IF(INDEX(Rosters!$E$2:$E$516,$S34)="","",INDEX(Rosters!$E$2:$E$516,$S34)),"")</f>
        <v/>
      </c>
      <c r="E34">
        <f>IFERROR(IF(INDEX(Rosters!$F$2:$F$516,$S34)="","",INDEX(Rosters!$F$2:$F$516,$S34)),"")</f>
        <v/>
      </c>
      <c r="F34">
        <f>IFERROR(IF(INDEX(Rosters!$G$2:$G$516,$S34)="","",INDEX(Rosters!$G$2:$G$516,$S34)),"")</f>
        <v/>
      </c>
      <c r="G34">
        <f>IFERROR(IF(INDEX(Rosters!$H$2:$H$516,$S34)="","",INDEX(Rosters!$H$2:$H$516,$S34)),"")</f>
        <v/>
      </c>
      <c r="H34" s="30">
        <f>IFERROR(IF(INDEX(Rosters!$I$2:$I$516,$S34)="","",INDEX(Rosters!$I$2:$I$516,$S34)),"")</f>
        <v/>
      </c>
      <c r="I34" s="31">
        <f>IFERROR(IF(INDEX(Rosters!$J$2:$J$516,$S34)="","",INDEX(Rosters!$J$2:$J$516,$S34)),"")</f>
        <v/>
      </c>
      <c r="J34" s="31">
        <f>IFERROR(IF(INDEX(Rosters!$S$2:$S$516,$S34)="","",INDEX(Rosters!$S$2:$S$516,$S34)),"")</f>
        <v/>
      </c>
      <c r="K34" s="31">
        <f>IFERROR(IF(INDEX(Rosters!$K$2:$K$516,$S34)="","",INDEX(Rosters!$K$2:$K$516,$S34)),"")</f>
        <v/>
      </c>
      <c r="L34" s="32">
        <f>IFERROR(IF(INDEX(Rosters!$T$2:$T$516,$S34)="","",INDEX(Rosters!$T$2:$T$516,$S34)),"")</f>
        <v/>
      </c>
      <c r="M34" s="31">
        <f>IFERROR(IF(INDEX(Rosters!$L$2:$L$516,$S34)="","",INDEX(Rosters!$L$2:$L$516,$S34)),"")</f>
        <v/>
      </c>
      <c r="N34" s="31">
        <f>IFERROR(IF(INDEX(Rosters!$Q$2:$Q$516,$S34)="","",INDEX(Rosters!$Q$2:$Q$516,$S34)),"")</f>
        <v/>
      </c>
      <c r="O34" s="31">
        <f>IFERROR(IF(INDEX(Rosters!$R$2:$R$516,$S34)="","",INDEX(Rosters!$R$2:$R$516,$S34)),"")</f>
        <v/>
      </c>
      <c r="P34" s="31">
        <f>IFERROR(IF(INDEX(Rosters!$N$2:$N$516,$S34)="","",INDEX(Rosters!$N$2:$N$516,$S34)),"")</f>
        <v/>
      </c>
      <c r="Q34" s="31">
        <f>IFERROR(IF(INDEX(Rosters!$O$2:$O$516,$S34)="","",INDEX(Rosters!$O$2:$O$516,$S34)),"")</f>
        <v/>
      </c>
      <c r="R34">
        <f>IFERROR(IF(INDEX(Rosters!$P$2:$P$516,$S34)="","",INDEX(Rosters!$P$2:$P$516,$S34)),"")</f>
        <v/>
      </c>
      <c r="S34">
        <f>IFERROR(MATCH('League Settings'!$B$2&amp;"|INJURED_RESERVE|"&amp;2,Rosters!$AD$2:$AD$516,0),"")</f>
        <v/>
      </c>
      <c r="T34" s="33" t="n"/>
      <c r="U34">
        <f>IFERROR(IF(INDEX('Player Pool'!$D$2:$D$8725,MATCH($T34,'Player Pool'!$Z$2:$Z$8725,0))="","",INDEX('Player Pool'!$D$2:$D$8725,MATCH($T34,'Player Pool'!$Z$2:$Z$8725,0))),"")</f>
        <v/>
      </c>
      <c r="V34">
        <f>IFERROR(IF(INDEX('Player Pool'!$E$2:$E$8725,MATCH($T34,'Player Pool'!$Z$2:$Z$8725,0))="","",INDEX('Player Pool'!$E$2:$E$8725,MATCH($T34,'Player Pool'!$Z$2:$Z$8725,0))),"")</f>
        <v/>
      </c>
      <c r="W34" s="30">
        <f>IFERROR(IF($T34="","",IF(ISNUMBER(IFERROR(INDEX(Rosters!$I$2:$I$516,MATCH(INDEX('Player Pool'!$V$2:$V$8725,MATCH($T34,'Player Pool'!$Z$2:$Z$8725,0)),Rosters!$W$2:$W$516,0)),"")),IFERROR(INDEX(Rosters!$I$2:$I$516,MATCH(INDEX('Player Pool'!$V$2:$V$8725,MATCH($T34,'Player Pool'!$Z$2:$Z$8725,0)),Rosters!$W$2:$W$516,0)),""),INDEX('Player Pool'!$H$2:$H$8725,MATCH($T34,'Player Pool'!$Z$2:$Z$8725,0)))),"")</f>
        <v/>
      </c>
      <c r="X34" s="31">
        <f>IFERROR(IF(INDEX('Player Pool'!$I$2:$I$8725,MATCH($T34,'Player Pool'!$Z$2:$Z$8725,0))="","",INDEX('Player Pool'!$I$2:$I$8725,MATCH($T34,'Player Pool'!$Z$2:$Z$8725,0))),"")</f>
        <v/>
      </c>
      <c r="Y34" s="31">
        <f>IFERROR(IF(INDEX('Player Pool'!$P$2:$P$8725,MATCH($T34,'Player Pool'!$Z$2:$Z$8725,0))="","",INDEX('Player Pool'!$P$2:$P$8725,MATCH($T34,'Player Pool'!$Z$2:$Z$8725,0))),"")</f>
        <v/>
      </c>
      <c r="Z34" s="31">
        <f>IFERROR(IF(INDEX('Player Pool'!$R$2:$R$8725,MATCH($T34,'Player Pool'!$Z$2:$Z$8725,0))="","",INDEX('Player Pool'!$R$2:$R$8725,MATCH($T34,'Player Pool'!$Z$2:$Z$8725,0))),"")</f>
        <v/>
      </c>
      <c r="AA34" s="31">
        <f>IFERROR(IF(INDEX('Player Pool'!$U$2:$U$8725,MATCH($T34,'Player Pool'!$Z$2:$Z$8725,0))="","",INDEX('Player Pool'!$U$2:$U$8725,MATCH($T34,'Player Pool'!$Z$2:$Z$8725,0))),"")</f>
        <v/>
      </c>
      <c r="AB34" s="34">
        <f>IFERROR(IF($T34="","",IF(INDEX('Player Pool'!$G$2:$G$8725,MATCH($T34,'Player Pool'!$Z$2:$Z$8725,0))="FA","FA",IF(INDEX('Player Pool'!$G$2:$G$8725,MATCH($T34,'Player Pool'!$Z$2:$Z$8725,0))='League Settings'!$B$2,"MINE","TAKEN"))),"")</f>
        <v/>
      </c>
      <c r="AD34" s="33" t="n"/>
      <c r="AE34">
        <f>IFERROR(IF(INDEX('Player Pool'!$D$2:$D$8725,MATCH($AD34,'Player Pool'!$Z$2:$Z$8725,0))="","",INDEX('Player Pool'!$D$2:$D$8725,MATCH($AD34,'Player Pool'!$Z$2:$Z$8725,0))),"")</f>
        <v/>
      </c>
      <c r="AF34">
        <f>IFERROR(IF(INDEX('Player Pool'!$E$2:$E$8725,MATCH($AD34,'Player Pool'!$Z$2:$Z$8725,0))="","",INDEX('Player Pool'!$E$2:$E$8725,MATCH($AD34,'Player Pool'!$Z$2:$Z$8725,0))),"")</f>
        <v/>
      </c>
      <c r="AG34" s="30">
        <f>IFERROR(IF($AD34="","",IF(ISNUMBER(IFERROR(INDEX(Rosters!$I$2:$I$516,MATCH(INDEX('Player Pool'!$V$2:$V$8725,MATCH($AD34,'Player Pool'!$Z$2:$Z$8725,0)),Rosters!$W$2:$W$516,0)),"")),IFERROR(INDEX(Rosters!$I$2:$I$516,MATCH(INDEX('Player Pool'!$V$2:$V$8725,MATCH($AD34,'Player Pool'!$Z$2:$Z$8725,0)),Rosters!$W$2:$W$516,0)),""),INDEX('Player Pool'!$H$2:$H$8725,MATCH($AD34,'Player Pool'!$Z$2:$Z$8725,0)))),"")</f>
        <v/>
      </c>
      <c r="AH34" s="31">
        <f>IFERROR(IF(INDEX('Player Pool'!$I$2:$I$8725,MATCH($AD34,'Player Pool'!$Z$2:$Z$8725,0))="","",INDEX('Player Pool'!$I$2:$I$8725,MATCH($AD34,'Player Pool'!$Z$2:$Z$8725,0))),"")</f>
        <v/>
      </c>
      <c r="AI34" s="31">
        <f>IFERROR(IF(INDEX('Player Pool'!$P$2:$P$8725,MATCH($AD34,'Player Pool'!$Z$2:$Z$8725,0))="","",INDEX('Player Pool'!$P$2:$P$8725,MATCH($AD34,'Player Pool'!$Z$2:$Z$8725,0))),"")</f>
        <v/>
      </c>
      <c r="AJ34" s="31">
        <f>IFERROR(IF(INDEX('Player Pool'!$R$2:$R$8725,MATCH($AD34,'Player Pool'!$Z$2:$Z$8725,0))="","",INDEX('Player Pool'!$R$2:$R$8725,MATCH($AD34,'Player Pool'!$Z$2:$Z$8725,0))),"")</f>
        <v/>
      </c>
      <c r="AK34" s="31">
        <f>IFERROR(IF(INDEX('Player Pool'!$U$2:$U$8725,MATCH($AD34,'Player Pool'!$Z$2:$Z$8725,0))="","",INDEX('Player Pool'!$U$2:$U$8725,MATCH($AD34,'Player Pool'!$Z$2:$Z$8725,0))),"")</f>
        <v/>
      </c>
      <c r="AL34" s="34">
        <f>IFERROR(IF($AD34="","",IF(INDEX('Player Pool'!$G$2:$G$8725,MATCH($AD34,'Player Pool'!$Z$2:$Z$8725,0))="FA","FA",IF(INDEX('Player Pool'!$G$2:$G$8725,MATCH($AD34,'Player Pool'!$Z$2:$Z$8725,0))='League Settings'!$B$2,"MINE","TAKEN"))),"")</f>
        <v/>
      </c>
      <c r="AN34" s="33" t="n"/>
      <c r="AO34">
        <f>IFERROR(IF(INDEX('Player Pool'!$D$2:$D$8725,MATCH($AN34,'Player Pool'!$Z$2:$Z$8725,0))="","",INDEX('Player Pool'!$D$2:$D$8725,MATCH($AN34,'Player Pool'!$Z$2:$Z$8725,0))),"")</f>
        <v/>
      </c>
      <c r="AP34">
        <f>IFERROR(IF(INDEX('Player Pool'!$E$2:$E$8725,MATCH($AN34,'Player Pool'!$Z$2:$Z$8725,0))="","",INDEX('Player Pool'!$E$2:$E$8725,MATCH($AN34,'Player Pool'!$Z$2:$Z$8725,0))),"")</f>
        <v/>
      </c>
      <c r="AQ34" s="30">
        <f>IFERROR(IF($AN34="","",IF(ISNUMBER(IFERROR(INDEX(Rosters!$I$2:$I$516,MATCH(INDEX('Player Pool'!$V$2:$V$8725,MATCH($AN34,'Player Pool'!$Z$2:$Z$8725,0)),Rosters!$W$2:$W$516,0)),"")),IFERROR(INDEX(Rosters!$I$2:$I$516,MATCH(INDEX('Player Pool'!$V$2:$V$8725,MATCH($AN34,'Player Pool'!$Z$2:$Z$8725,0)),Rosters!$W$2:$W$516,0)),""),INDEX('Player Pool'!$H$2:$H$8725,MATCH($AN34,'Player Pool'!$Z$2:$Z$8725,0)))),"")</f>
        <v/>
      </c>
      <c r="AR34" s="31">
        <f>IFERROR(IF(INDEX('Player Pool'!$I$2:$I$8725,MATCH($AN34,'Player Pool'!$Z$2:$Z$8725,0))="","",INDEX('Player Pool'!$I$2:$I$8725,MATCH($AN34,'Player Pool'!$Z$2:$Z$8725,0))),"")</f>
        <v/>
      </c>
      <c r="AS34" s="31">
        <f>IFERROR(IF(INDEX('Player Pool'!$P$2:$P$8725,MATCH($AN34,'Player Pool'!$Z$2:$Z$8725,0))="","",INDEX('Player Pool'!$P$2:$P$8725,MATCH($AN34,'Player Pool'!$Z$2:$Z$8725,0))),"")</f>
        <v/>
      </c>
      <c r="AT34" s="31">
        <f>IFERROR(IF(INDEX('Player Pool'!$R$2:$R$8725,MATCH($AN34,'Player Pool'!$Z$2:$Z$8725,0))="","",INDEX('Player Pool'!$R$2:$R$8725,MATCH($AN34,'Player Pool'!$Z$2:$Z$8725,0))),"")</f>
        <v/>
      </c>
      <c r="AU34" s="31">
        <f>IFERROR(IF(INDEX('Player Pool'!$U$2:$U$8725,MATCH($AN34,'Player Pool'!$Z$2:$Z$8725,0))="","",INDEX('Player Pool'!$U$2:$U$8725,MATCH($AN34,'Player Pool'!$Z$2:$Z$8725,0))),"")</f>
        <v/>
      </c>
      <c r="AV34" s="34">
        <f>IFERROR(IF($AN34="","",IF(INDEX('Player Pool'!$G$2:$G$8725,MATCH($AN34,'Player Pool'!$Z$2:$Z$8725,0))="FA","FA",IF(INDEX('Player Pool'!$G$2:$G$8725,MATCH($AN34,'Player Pool'!$Z$2:$Z$8725,0))='League Settings'!$B$2,"MINE","TAKEN"))),"")</f>
        <v/>
      </c>
    </row>
    <row r="35">
      <c r="A35" s="35">
        <f>"IR subtotal  ("&amp;COUNTIF(A33:A34,"?*")&amp;")"</f>
        <v/>
      </c>
      <c r="B35" s="35" t="n"/>
      <c r="C35" s="35" t="n"/>
      <c r="D35" s="35" t="n"/>
      <c r="E35" s="35" t="n"/>
      <c r="F35" s="35" t="n"/>
      <c r="G35" s="35" t="n"/>
      <c r="H35" s="35" t="n"/>
      <c r="I35" s="35" t="n"/>
      <c r="J35" s="35" t="n"/>
      <c r="K35" s="35" t="n"/>
      <c r="L35" s="35" t="n"/>
      <c r="M35" s="35" t="n"/>
      <c r="N35" s="35" t="n"/>
      <c r="O35" s="35" t="n"/>
      <c r="P35" s="35" t="n"/>
      <c r="Q35" s="35" t="n"/>
      <c r="R35" s="35" t="n"/>
      <c r="T35" s="35">
        <f>"IR  ("&amp;COUNTIF(T33:T34,"?*")&amp;")"</f>
        <v/>
      </c>
      <c r="U35" s="35" t="n"/>
      <c r="V35" s="35" t="n"/>
      <c r="W35" s="36">
        <f>SUM(W33:W34)</f>
        <v/>
      </c>
      <c r="X35" s="37">
        <f>SUM(X33:X34)</f>
        <v/>
      </c>
      <c r="Y35" s="37">
        <f>SUM(Y33:Y34)</f>
        <v/>
      </c>
      <c r="Z35" s="35" t="n"/>
      <c r="AA35" s="35" t="n"/>
      <c r="AB35" s="35" t="n"/>
      <c r="AD35" s="35">
        <f>"IR  ("&amp;COUNTIF(AD33:AD34,"?*")&amp;")"</f>
        <v/>
      </c>
      <c r="AE35" s="35" t="n"/>
      <c r="AF35" s="35" t="n"/>
      <c r="AG35" s="36">
        <f>SUM(AG33:AG34)</f>
        <v/>
      </c>
      <c r="AH35" s="37">
        <f>SUM(AH33:AH34)</f>
        <v/>
      </c>
      <c r="AI35" s="37">
        <f>SUM(AI33:AI34)</f>
        <v/>
      </c>
      <c r="AJ35" s="35" t="n"/>
      <c r="AK35" s="35" t="n"/>
      <c r="AL35" s="35" t="n"/>
      <c r="AN35" s="35">
        <f>"IR  ("&amp;COUNTIF(AN33:AN34,"?*")&amp;")"</f>
        <v/>
      </c>
      <c r="AO35" s="35" t="n"/>
      <c r="AP35" s="35" t="n"/>
      <c r="AQ35" s="36">
        <f>SUM(AQ33:AQ34)</f>
        <v/>
      </c>
      <c r="AR35" s="37">
        <f>SUM(AR33:AR34)</f>
        <v/>
      </c>
      <c r="AS35" s="37">
        <f>SUM(AS33:AS34)</f>
        <v/>
      </c>
      <c r="AT35" s="35" t="n"/>
      <c r="AU35" s="35" t="n"/>
      <c r="AV35" s="35" t="n"/>
    </row>
    <row r="37">
      <c r="A37" s="28" t="inlineStr">
        <is>
          <t>MINORS  -  outside the cap, does NOT score</t>
        </is>
      </c>
      <c r="B37" s="29" t="n"/>
      <c r="C37" s="29" t="n"/>
      <c r="D37" s="29" t="n"/>
      <c r="E37" s="29" t="n"/>
      <c r="F37" s="29" t="n"/>
      <c r="G37" s="29" t="n"/>
      <c r="H37" s="29" t="n"/>
      <c r="I37" s="29" t="n"/>
      <c r="J37" s="29" t="n"/>
      <c r="K37" s="29" t="n"/>
      <c r="L37" s="29" t="n"/>
      <c r="M37" s="29" t="n"/>
      <c r="N37" s="29" t="n"/>
      <c r="O37" s="29" t="n"/>
      <c r="P37" s="29" t="n"/>
      <c r="Q37" s="29" t="n"/>
      <c r="R37" s="29" t="n"/>
      <c r="T37" s="28" t="inlineStr">
        <is>
          <t>MINORS  -  outside the cap, does NOT score</t>
        </is>
      </c>
      <c r="U37" s="29" t="n"/>
      <c r="V37" s="29" t="n"/>
      <c r="W37" s="29" t="n"/>
      <c r="X37" s="29" t="n"/>
      <c r="Y37" s="29" t="n"/>
      <c r="Z37" s="29" t="n"/>
      <c r="AA37" s="29" t="n"/>
      <c r="AB37" s="29" t="n"/>
      <c r="AD37" s="28" t="inlineStr">
        <is>
          <t>MINORS  -  outside the cap, does NOT score</t>
        </is>
      </c>
      <c r="AE37" s="29" t="n"/>
      <c r="AF37" s="29" t="n"/>
      <c r="AG37" s="29" t="n"/>
      <c r="AH37" s="29" t="n"/>
      <c r="AI37" s="29" t="n"/>
      <c r="AJ37" s="29" t="n"/>
      <c r="AK37" s="29" t="n"/>
      <c r="AL37" s="29" t="n"/>
      <c r="AN37" s="28" t="inlineStr">
        <is>
          <t>MINORS  -  outside the cap, does NOT score</t>
        </is>
      </c>
      <c r="AO37" s="29" t="n"/>
      <c r="AP37" s="29" t="n"/>
      <c r="AQ37" s="29" t="n"/>
      <c r="AR37" s="29" t="n"/>
      <c r="AS37" s="29" t="n"/>
      <c r="AT37" s="29" t="n"/>
      <c r="AU37" s="29" t="n"/>
      <c r="AV37" s="29" t="n"/>
    </row>
    <row r="38">
      <c r="A38">
        <f>IFERROR(IF(INDEX(Rosters!$B$2:$B$516,$S38)="","",INDEX(Rosters!$B$2:$B$516,$S38)),"")</f>
        <v/>
      </c>
      <c r="B38">
        <f>IFERROR(IF(INDEX(Rosters!$C$2:$C$516,$S38)="","",INDEX(Rosters!$C$2:$C$516,$S38)),"")</f>
        <v/>
      </c>
      <c r="C38">
        <f>IFERROR(IF(INDEX(Rosters!$D$2:$D$516,$S38)="","",INDEX(Rosters!$D$2:$D$516,$S38)),"")</f>
        <v/>
      </c>
      <c r="D38">
        <f>IFERROR(IF(INDEX(Rosters!$E$2:$E$516,$S38)="","",INDEX(Rosters!$E$2:$E$516,$S38)),"")</f>
        <v/>
      </c>
      <c r="E38">
        <f>IFERROR(IF(INDEX(Rosters!$F$2:$F$516,$S38)="","",INDEX(Rosters!$F$2:$F$516,$S38)),"")</f>
        <v/>
      </c>
      <c r="F38">
        <f>IFERROR(IF(INDEX(Rosters!$G$2:$G$516,$S38)="","",INDEX(Rosters!$G$2:$G$516,$S38)),"")</f>
        <v/>
      </c>
      <c r="G38">
        <f>IFERROR(IF(INDEX(Rosters!$H$2:$H$516,$S38)="","",INDEX(Rosters!$H$2:$H$516,$S38)),"")</f>
        <v/>
      </c>
      <c r="H38" s="30">
        <f>IFERROR(IF(INDEX(Rosters!$I$2:$I$516,$S38)="","",INDEX(Rosters!$I$2:$I$516,$S38)),"")</f>
        <v/>
      </c>
      <c r="I38" s="31">
        <f>IFERROR(IF(INDEX(Rosters!$J$2:$J$516,$S38)="","",INDEX(Rosters!$J$2:$J$516,$S38)),"")</f>
        <v/>
      </c>
      <c r="J38" s="31">
        <f>IFERROR(IF(INDEX(Rosters!$S$2:$S$516,$S38)="","",INDEX(Rosters!$S$2:$S$516,$S38)),"")</f>
        <v/>
      </c>
      <c r="K38" s="31">
        <f>IFERROR(IF(INDEX(Rosters!$K$2:$K$516,$S38)="","",INDEX(Rosters!$K$2:$K$516,$S38)),"")</f>
        <v/>
      </c>
      <c r="L38" s="32">
        <f>IFERROR(IF(INDEX(Rosters!$T$2:$T$516,$S38)="","",INDEX(Rosters!$T$2:$T$516,$S38)),"")</f>
        <v/>
      </c>
      <c r="M38" s="31">
        <f>IFERROR(IF(INDEX(Rosters!$L$2:$L$516,$S38)="","",INDEX(Rosters!$L$2:$L$516,$S38)),"")</f>
        <v/>
      </c>
      <c r="N38" s="31">
        <f>IFERROR(IF(INDEX(Rosters!$Q$2:$Q$516,$S38)="","",INDEX(Rosters!$Q$2:$Q$516,$S38)),"")</f>
        <v/>
      </c>
      <c r="O38" s="31">
        <f>IFERROR(IF(INDEX(Rosters!$R$2:$R$516,$S38)="","",INDEX(Rosters!$R$2:$R$516,$S38)),"")</f>
        <v/>
      </c>
      <c r="P38" s="31">
        <f>IFERROR(IF(INDEX(Rosters!$N$2:$N$516,$S38)="","",INDEX(Rosters!$N$2:$N$516,$S38)),"")</f>
        <v/>
      </c>
      <c r="Q38" s="31">
        <f>IFERROR(IF(INDEX(Rosters!$O$2:$O$516,$S38)="","",INDEX(Rosters!$O$2:$O$516,$S38)),"")</f>
        <v/>
      </c>
      <c r="R38">
        <f>IFERROR(IF(INDEX(Rosters!$P$2:$P$516,$S38)="","",INDEX(Rosters!$P$2:$P$516,$S38)),"")</f>
        <v/>
      </c>
      <c r="S38">
        <f>IFERROR(MATCH('League Settings'!$B$2&amp;"|MINORS|"&amp;1,Rosters!$AD$2:$AD$516,0),"")</f>
        <v/>
      </c>
      <c r="T38" s="33" t="inlineStr">
        <is>
          <t>Sergei Murashov (PIT G)</t>
        </is>
      </c>
      <c r="U38">
        <f>IFERROR(IF(INDEX('Player Pool'!$D$2:$D$8725,MATCH($T38,'Player Pool'!$Z$2:$Z$8725,0))="","",INDEX('Player Pool'!$D$2:$D$8725,MATCH($T38,'Player Pool'!$Z$2:$Z$8725,0))),"")</f>
        <v/>
      </c>
      <c r="V38">
        <f>IFERROR(IF(INDEX('Player Pool'!$E$2:$E$8725,MATCH($T38,'Player Pool'!$Z$2:$Z$8725,0))="","",INDEX('Player Pool'!$E$2:$E$8725,MATCH($T38,'Player Pool'!$Z$2:$Z$8725,0))),"")</f>
        <v/>
      </c>
      <c r="W38" s="30">
        <f>IFERROR(IF($T38="","",IF(ISNUMBER(IFERROR(INDEX(Rosters!$I$2:$I$516,MATCH(INDEX('Player Pool'!$V$2:$V$8725,MATCH($T38,'Player Pool'!$Z$2:$Z$8725,0)),Rosters!$W$2:$W$516,0)),"")),IFERROR(INDEX(Rosters!$I$2:$I$516,MATCH(INDEX('Player Pool'!$V$2:$V$8725,MATCH($T38,'Player Pool'!$Z$2:$Z$8725,0)),Rosters!$W$2:$W$516,0)),""),INDEX('Player Pool'!$H$2:$H$8725,MATCH($T38,'Player Pool'!$Z$2:$Z$8725,0)))),"")</f>
        <v/>
      </c>
      <c r="X38" s="31">
        <f>IFERROR(IF(INDEX('Player Pool'!$I$2:$I$8725,MATCH($T38,'Player Pool'!$Z$2:$Z$8725,0))="","",INDEX('Player Pool'!$I$2:$I$8725,MATCH($T38,'Player Pool'!$Z$2:$Z$8725,0))),"")</f>
        <v/>
      </c>
      <c r="Y38" s="31">
        <f>IFERROR(IF(INDEX('Player Pool'!$P$2:$P$8725,MATCH($T38,'Player Pool'!$Z$2:$Z$8725,0))="","",INDEX('Player Pool'!$P$2:$P$8725,MATCH($T38,'Player Pool'!$Z$2:$Z$8725,0))),"")</f>
        <v/>
      </c>
      <c r="Z38" s="31">
        <f>IFERROR(IF(INDEX('Player Pool'!$R$2:$R$8725,MATCH($T38,'Player Pool'!$Z$2:$Z$8725,0))="","",INDEX('Player Pool'!$R$2:$R$8725,MATCH($T38,'Player Pool'!$Z$2:$Z$8725,0))),"")</f>
        <v/>
      </c>
      <c r="AA38" s="31">
        <f>IFERROR(IF(INDEX('Player Pool'!$U$2:$U$8725,MATCH($T38,'Player Pool'!$Z$2:$Z$8725,0))="","",INDEX('Player Pool'!$U$2:$U$8725,MATCH($T38,'Player Pool'!$Z$2:$Z$8725,0))),"")</f>
        <v/>
      </c>
      <c r="AB38" s="34">
        <f>IFERROR(IF($T38="","",IF(INDEX('Player Pool'!$G$2:$G$8725,MATCH($T38,'Player Pool'!$Z$2:$Z$8725,0))="FA","FA",IF(INDEX('Player Pool'!$G$2:$G$8725,MATCH($T38,'Player Pool'!$Z$2:$Z$8725,0))='League Settings'!$B$2,"MINE","TAKEN"))),"")</f>
        <v/>
      </c>
      <c r="AD38" s="33" t="inlineStr">
        <is>
          <t>Sergei Murashov (PIT G)</t>
        </is>
      </c>
      <c r="AE38">
        <f>IFERROR(IF(INDEX('Player Pool'!$D$2:$D$8725,MATCH($AD38,'Player Pool'!$Z$2:$Z$8725,0))="","",INDEX('Player Pool'!$D$2:$D$8725,MATCH($AD38,'Player Pool'!$Z$2:$Z$8725,0))),"")</f>
        <v/>
      </c>
      <c r="AF38">
        <f>IFERROR(IF(INDEX('Player Pool'!$E$2:$E$8725,MATCH($AD38,'Player Pool'!$Z$2:$Z$8725,0))="","",INDEX('Player Pool'!$E$2:$E$8725,MATCH($AD38,'Player Pool'!$Z$2:$Z$8725,0))),"")</f>
        <v/>
      </c>
      <c r="AG38" s="30">
        <f>IFERROR(IF($AD38="","",IF(ISNUMBER(IFERROR(INDEX(Rosters!$I$2:$I$516,MATCH(INDEX('Player Pool'!$V$2:$V$8725,MATCH($AD38,'Player Pool'!$Z$2:$Z$8725,0)),Rosters!$W$2:$W$516,0)),"")),IFERROR(INDEX(Rosters!$I$2:$I$516,MATCH(INDEX('Player Pool'!$V$2:$V$8725,MATCH($AD38,'Player Pool'!$Z$2:$Z$8725,0)),Rosters!$W$2:$W$516,0)),""),INDEX('Player Pool'!$H$2:$H$8725,MATCH($AD38,'Player Pool'!$Z$2:$Z$8725,0)))),"")</f>
        <v/>
      </c>
      <c r="AH38" s="31">
        <f>IFERROR(IF(INDEX('Player Pool'!$I$2:$I$8725,MATCH($AD38,'Player Pool'!$Z$2:$Z$8725,0))="","",INDEX('Player Pool'!$I$2:$I$8725,MATCH($AD38,'Player Pool'!$Z$2:$Z$8725,0))),"")</f>
        <v/>
      </c>
      <c r="AI38" s="31">
        <f>IFERROR(IF(INDEX('Player Pool'!$P$2:$P$8725,MATCH($AD38,'Player Pool'!$Z$2:$Z$8725,0))="","",INDEX('Player Pool'!$P$2:$P$8725,MATCH($AD38,'Player Pool'!$Z$2:$Z$8725,0))),"")</f>
        <v/>
      </c>
      <c r="AJ38" s="31">
        <f>IFERROR(IF(INDEX('Player Pool'!$R$2:$R$8725,MATCH($AD38,'Player Pool'!$Z$2:$Z$8725,0))="","",INDEX('Player Pool'!$R$2:$R$8725,MATCH($AD38,'Player Pool'!$Z$2:$Z$8725,0))),"")</f>
        <v/>
      </c>
      <c r="AK38" s="31">
        <f>IFERROR(IF(INDEX('Player Pool'!$U$2:$U$8725,MATCH($AD38,'Player Pool'!$Z$2:$Z$8725,0))="","",INDEX('Player Pool'!$U$2:$U$8725,MATCH($AD38,'Player Pool'!$Z$2:$Z$8725,0))),"")</f>
        <v/>
      </c>
      <c r="AL38" s="34">
        <f>IFERROR(IF($AD38="","",IF(INDEX('Player Pool'!$G$2:$G$8725,MATCH($AD38,'Player Pool'!$Z$2:$Z$8725,0))="FA","FA",IF(INDEX('Player Pool'!$G$2:$G$8725,MATCH($AD38,'Player Pool'!$Z$2:$Z$8725,0))='League Settings'!$B$2,"MINE","TAKEN"))),"")</f>
        <v/>
      </c>
      <c r="AN38" s="33" t="inlineStr">
        <is>
          <t>Sergei Murashov (PIT G)</t>
        </is>
      </c>
      <c r="AO38">
        <f>IFERROR(IF(INDEX('Player Pool'!$D$2:$D$8725,MATCH($AN38,'Player Pool'!$Z$2:$Z$8725,0))="","",INDEX('Player Pool'!$D$2:$D$8725,MATCH($AN38,'Player Pool'!$Z$2:$Z$8725,0))),"")</f>
        <v/>
      </c>
      <c r="AP38">
        <f>IFERROR(IF(INDEX('Player Pool'!$E$2:$E$8725,MATCH($AN38,'Player Pool'!$Z$2:$Z$8725,0))="","",INDEX('Player Pool'!$E$2:$E$8725,MATCH($AN38,'Player Pool'!$Z$2:$Z$8725,0))),"")</f>
        <v/>
      </c>
      <c r="AQ38" s="30">
        <f>IFERROR(IF($AN38="","",IF(ISNUMBER(IFERROR(INDEX(Rosters!$I$2:$I$516,MATCH(INDEX('Player Pool'!$V$2:$V$8725,MATCH($AN38,'Player Pool'!$Z$2:$Z$8725,0)),Rosters!$W$2:$W$516,0)),"")),IFERROR(INDEX(Rosters!$I$2:$I$516,MATCH(INDEX('Player Pool'!$V$2:$V$8725,MATCH($AN38,'Player Pool'!$Z$2:$Z$8725,0)),Rosters!$W$2:$W$516,0)),""),INDEX('Player Pool'!$H$2:$H$8725,MATCH($AN38,'Player Pool'!$Z$2:$Z$8725,0)))),"")</f>
        <v/>
      </c>
      <c r="AR38" s="31">
        <f>IFERROR(IF(INDEX('Player Pool'!$I$2:$I$8725,MATCH($AN38,'Player Pool'!$Z$2:$Z$8725,0))="","",INDEX('Player Pool'!$I$2:$I$8725,MATCH($AN38,'Player Pool'!$Z$2:$Z$8725,0))),"")</f>
        <v/>
      </c>
      <c r="AS38" s="31">
        <f>IFERROR(IF(INDEX('Player Pool'!$P$2:$P$8725,MATCH($AN38,'Player Pool'!$Z$2:$Z$8725,0))="","",INDEX('Player Pool'!$P$2:$P$8725,MATCH($AN38,'Player Pool'!$Z$2:$Z$8725,0))),"")</f>
        <v/>
      </c>
      <c r="AT38" s="31">
        <f>IFERROR(IF(INDEX('Player Pool'!$R$2:$R$8725,MATCH($AN38,'Player Pool'!$Z$2:$Z$8725,0))="","",INDEX('Player Pool'!$R$2:$R$8725,MATCH($AN38,'Player Pool'!$Z$2:$Z$8725,0))),"")</f>
        <v/>
      </c>
      <c r="AU38" s="31">
        <f>IFERROR(IF(INDEX('Player Pool'!$U$2:$U$8725,MATCH($AN38,'Player Pool'!$Z$2:$Z$8725,0))="","",INDEX('Player Pool'!$U$2:$U$8725,MATCH($AN38,'Player Pool'!$Z$2:$Z$8725,0))),"")</f>
        <v/>
      </c>
      <c r="AV38" s="34">
        <f>IFERROR(IF($AN38="","",IF(INDEX('Player Pool'!$G$2:$G$8725,MATCH($AN38,'Player Pool'!$Z$2:$Z$8725,0))="FA","FA",IF(INDEX('Player Pool'!$G$2:$G$8725,MATCH($AN38,'Player Pool'!$Z$2:$Z$8725,0))='League Settings'!$B$2,"MINE","TAKEN"))),"")</f>
        <v/>
      </c>
    </row>
    <row r="39">
      <c r="A39">
        <f>IFERROR(IF(INDEX(Rosters!$B$2:$B$516,$S39)="","",INDEX(Rosters!$B$2:$B$516,$S39)),"")</f>
        <v/>
      </c>
      <c r="B39">
        <f>IFERROR(IF(INDEX(Rosters!$C$2:$C$516,$S39)="","",INDEX(Rosters!$C$2:$C$516,$S39)),"")</f>
        <v/>
      </c>
      <c r="C39">
        <f>IFERROR(IF(INDEX(Rosters!$D$2:$D$516,$S39)="","",INDEX(Rosters!$D$2:$D$516,$S39)),"")</f>
        <v/>
      </c>
      <c r="D39">
        <f>IFERROR(IF(INDEX(Rosters!$E$2:$E$516,$S39)="","",INDEX(Rosters!$E$2:$E$516,$S39)),"")</f>
        <v/>
      </c>
      <c r="E39">
        <f>IFERROR(IF(INDEX(Rosters!$F$2:$F$516,$S39)="","",INDEX(Rosters!$F$2:$F$516,$S39)),"")</f>
        <v/>
      </c>
      <c r="F39">
        <f>IFERROR(IF(INDEX(Rosters!$G$2:$G$516,$S39)="","",INDEX(Rosters!$G$2:$G$516,$S39)),"")</f>
        <v/>
      </c>
      <c r="G39">
        <f>IFERROR(IF(INDEX(Rosters!$H$2:$H$516,$S39)="","",INDEX(Rosters!$H$2:$H$516,$S39)),"")</f>
        <v/>
      </c>
      <c r="H39" s="30">
        <f>IFERROR(IF(INDEX(Rosters!$I$2:$I$516,$S39)="","",INDEX(Rosters!$I$2:$I$516,$S39)),"")</f>
        <v/>
      </c>
      <c r="I39" s="31">
        <f>IFERROR(IF(INDEX(Rosters!$J$2:$J$516,$S39)="","",INDEX(Rosters!$J$2:$J$516,$S39)),"")</f>
        <v/>
      </c>
      <c r="J39" s="31">
        <f>IFERROR(IF(INDEX(Rosters!$S$2:$S$516,$S39)="","",INDEX(Rosters!$S$2:$S$516,$S39)),"")</f>
        <v/>
      </c>
      <c r="K39" s="31">
        <f>IFERROR(IF(INDEX(Rosters!$K$2:$K$516,$S39)="","",INDEX(Rosters!$K$2:$K$516,$S39)),"")</f>
        <v/>
      </c>
      <c r="L39" s="32">
        <f>IFERROR(IF(INDEX(Rosters!$T$2:$T$516,$S39)="","",INDEX(Rosters!$T$2:$T$516,$S39)),"")</f>
        <v/>
      </c>
      <c r="M39" s="31">
        <f>IFERROR(IF(INDEX(Rosters!$L$2:$L$516,$S39)="","",INDEX(Rosters!$L$2:$L$516,$S39)),"")</f>
        <v/>
      </c>
      <c r="N39" s="31">
        <f>IFERROR(IF(INDEX(Rosters!$Q$2:$Q$516,$S39)="","",INDEX(Rosters!$Q$2:$Q$516,$S39)),"")</f>
        <v/>
      </c>
      <c r="O39" s="31">
        <f>IFERROR(IF(INDEX(Rosters!$R$2:$R$516,$S39)="","",INDEX(Rosters!$R$2:$R$516,$S39)),"")</f>
        <v/>
      </c>
      <c r="P39" s="31">
        <f>IFERROR(IF(INDEX(Rosters!$N$2:$N$516,$S39)="","",INDEX(Rosters!$N$2:$N$516,$S39)),"")</f>
        <v/>
      </c>
      <c r="Q39" s="31">
        <f>IFERROR(IF(INDEX(Rosters!$O$2:$O$516,$S39)="","",INDEX(Rosters!$O$2:$O$516,$S39)),"")</f>
        <v/>
      </c>
      <c r="R39">
        <f>IFERROR(IF(INDEX(Rosters!$P$2:$P$516,$S39)="","",INDEX(Rosters!$P$2:$P$516,$S39)),"")</f>
        <v/>
      </c>
      <c r="S39">
        <f>IFERROR(MATCH('League Settings'!$B$2&amp;"|MINORS|"&amp;2,Rosters!$AD$2:$AD$516,0),"")</f>
        <v/>
      </c>
      <c r="T39" s="33" t="inlineStr">
        <is>
          <t>Carter Yakemchuk (OTT D)</t>
        </is>
      </c>
      <c r="U39">
        <f>IFERROR(IF(INDEX('Player Pool'!$D$2:$D$8725,MATCH($T39,'Player Pool'!$Z$2:$Z$8725,0))="","",INDEX('Player Pool'!$D$2:$D$8725,MATCH($T39,'Player Pool'!$Z$2:$Z$8725,0))),"")</f>
        <v/>
      </c>
      <c r="V39">
        <f>IFERROR(IF(INDEX('Player Pool'!$E$2:$E$8725,MATCH($T39,'Player Pool'!$Z$2:$Z$8725,0))="","",INDEX('Player Pool'!$E$2:$E$8725,MATCH($T39,'Player Pool'!$Z$2:$Z$8725,0))),"")</f>
        <v/>
      </c>
      <c r="W39" s="30">
        <f>IFERROR(IF($T39="","",IF(ISNUMBER(IFERROR(INDEX(Rosters!$I$2:$I$516,MATCH(INDEX('Player Pool'!$V$2:$V$8725,MATCH($T39,'Player Pool'!$Z$2:$Z$8725,0)),Rosters!$W$2:$W$516,0)),"")),IFERROR(INDEX(Rosters!$I$2:$I$516,MATCH(INDEX('Player Pool'!$V$2:$V$8725,MATCH($T39,'Player Pool'!$Z$2:$Z$8725,0)),Rosters!$W$2:$W$516,0)),""),INDEX('Player Pool'!$H$2:$H$8725,MATCH($T39,'Player Pool'!$Z$2:$Z$8725,0)))),"")</f>
        <v/>
      </c>
      <c r="X39" s="31">
        <f>IFERROR(IF(INDEX('Player Pool'!$I$2:$I$8725,MATCH($T39,'Player Pool'!$Z$2:$Z$8725,0))="","",INDEX('Player Pool'!$I$2:$I$8725,MATCH($T39,'Player Pool'!$Z$2:$Z$8725,0))),"")</f>
        <v/>
      </c>
      <c r="Y39" s="31">
        <f>IFERROR(IF(INDEX('Player Pool'!$P$2:$P$8725,MATCH($T39,'Player Pool'!$Z$2:$Z$8725,0))="","",INDEX('Player Pool'!$P$2:$P$8725,MATCH($T39,'Player Pool'!$Z$2:$Z$8725,0))),"")</f>
        <v/>
      </c>
      <c r="Z39" s="31">
        <f>IFERROR(IF(INDEX('Player Pool'!$R$2:$R$8725,MATCH($T39,'Player Pool'!$Z$2:$Z$8725,0))="","",INDEX('Player Pool'!$R$2:$R$8725,MATCH($T39,'Player Pool'!$Z$2:$Z$8725,0))),"")</f>
        <v/>
      </c>
      <c r="AA39" s="31">
        <f>IFERROR(IF(INDEX('Player Pool'!$U$2:$U$8725,MATCH($T39,'Player Pool'!$Z$2:$Z$8725,0))="","",INDEX('Player Pool'!$U$2:$U$8725,MATCH($T39,'Player Pool'!$Z$2:$Z$8725,0))),"")</f>
        <v/>
      </c>
      <c r="AB39" s="34">
        <f>IFERROR(IF($T39="","",IF(INDEX('Player Pool'!$G$2:$G$8725,MATCH($T39,'Player Pool'!$Z$2:$Z$8725,0))="FA","FA",IF(INDEX('Player Pool'!$G$2:$G$8725,MATCH($T39,'Player Pool'!$Z$2:$Z$8725,0))='League Settings'!$B$2,"MINE","TAKEN"))),"")</f>
        <v/>
      </c>
      <c r="AD39" s="33" t="inlineStr">
        <is>
          <t>Carter Yakemchuk (OTT D)</t>
        </is>
      </c>
      <c r="AE39">
        <f>IFERROR(IF(INDEX('Player Pool'!$D$2:$D$8725,MATCH($AD39,'Player Pool'!$Z$2:$Z$8725,0))="","",INDEX('Player Pool'!$D$2:$D$8725,MATCH($AD39,'Player Pool'!$Z$2:$Z$8725,0))),"")</f>
        <v/>
      </c>
      <c r="AF39">
        <f>IFERROR(IF(INDEX('Player Pool'!$E$2:$E$8725,MATCH($AD39,'Player Pool'!$Z$2:$Z$8725,0))="","",INDEX('Player Pool'!$E$2:$E$8725,MATCH($AD39,'Player Pool'!$Z$2:$Z$8725,0))),"")</f>
        <v/>
      </c>
      <c r="AG39" s="30">
        <f>IFERROR(IF($AD39="","",IF(ISNUMBER(IFERROR(INDEX(Rosters!$I$2:$I$516,MATCH(INDEX('Player Pool'!$V$2:$V$8725,MATCH($AD39,'Player Pool'!$Z$2:$Z$8725,0)),Rosters!$W$2:$W$516,0)),"")),IFERROR(INDEX(Rosters!$I$2:$I$516,MATCH(INDEX('Player Pool'!$V$2:$V$8725,MATCH($AD39,'Player Pool'!$Z$2:$Z$8725,0)),Rosters!$W$2:$W$516,0)),""),INDEX('Player Pool'!$H$2:$H$8725,MATCH($AD39,'Player Pool'!$Z$2:$Z$8725,0)))),"")</f>
        <v/>
      </c>
      <c r="AH39" s="31">
        <f>IFERROR(IF(INDEX('Player Pool'!$I$2:$I$8725,MATCH($AD39,'Player Pool'!$Z$2:$Z$8725,0))="","",INDEX('Player Pool'!$I$2:$I$8725,MATCH($AD39,'Player Pool'!$Z$2:$Z$8725,0))),"")</f>
        <v/>
      </c>
      <c r="AI39" s="31">
        <f>IFERROR(IF(INDEX('Player Pool'!$P$2:$P$8725,MATCH($AD39,'Player Pool'!$Z$2:$Z$8725,0))="","",INDEX('Player Pool'!$P$2:$P$8725,MATCH($AD39,'Player Pool'!$Z$2:$Z$8725,0))),"")</f>
        <v/>
      </c>
      <c r="AJ39" s="31">
        <f>IFERROR(IF(INDEX('Player Pool'!$R$2:$R$8725,MATCH($AD39,'Player Pool'!$Z$2:$Z$8725,0))="","",INDEX('Player Pool'!$R$2:$R$8725,MATCH($AD39,'Player Pool'!$Z$2:$Z$8725,0))),"")</f>
        <v/>
      </c>
      <c r="AK39" s="31">
        <f>IFERROR(IF(INDEX('Player Pool'!$U$2:$U$8725,MATCH($AD39,'Player Pool'!$Z$2:$Z$8725,0))="","",INDEX('Player Pool'!$U$2:$U$8725,MATCH($AD39,'Player Pool'!$Z$2:$Z$8725,0))),"")</f>
        <v/>
      </c>
      <c r="AL39" s="34">
        <f>IFERROR(IF($AD39="","",IF(INDEX('Player Pool'!$G$2:$G$8725,MATCH($AD39,'Player Pool'!$Z$2:$Z$8725,0))="FA","FA",IF(INDEX('Player Pool'!$G$2:$G$8725,MATCH($AD39,'Player Pool'!$Z$2:$Z$8725,0))='League Settings'!$B$2,"MINE","TAKEN"))),"")</f>
        <v/>
      </c>
      <c r="AN39" s="33" t="inlineStr">
        <is>
          <t>Carter Yakemchuk (OTT D)</t>
        </is>
      </c>
      <c r="AO39">
        <f>IFERROR(IF(INDEX('Player Pool'!$D$2:$D$8725,MATCH($AN39,'Player Pool'!$Z$2:$Z$8725,0))="","",INDEX('Player Pool'!$D$2:$D$8725,MATCH($AN39,'Player Pool'!$Z$2:$Z$8725,0))),"")</f>
        <v/>
      </c>
      <c r="AP39">
        <f>IFERROR(IF(INDEX('Player Pool'!$E$2:$E$8725,MATCH($AN39,'Player Pool'!$Z$2:$Z$8725,0))="","",INDEX('Player Pool'!$E$2:$E$8725,MATCH($AN39,'Player Pool'!$Z$2:$Z$8725,0))),"")</f>
        <v/>
      </c>
      <c r="AQ39" s="30">
        <f>IFERROR(IF($AN39="","",IF(ISNUMBER(IFERROR(INDEX(Rosters!$I$2:$I$516,MATCH(INDEX('Player Pool'!$V$2:$V$8725,MATCH($AN39,'Player Pool'!$Z$2:$Z$8725,0)),Rosters!$W$2:$W$516,0)),"")),IFERROR(INDEX(Rosters!$I$2:$I$516,MATCH(INDEX('Player Pool'!$V$2:$V$8725,MATCH($AN39,'Player Pool'!$Z$2:$Z$8725,0)),Rosters!$W$2:$W$516,0)),""),INDEX('Player Pool'!$H$2:$H$8725,MATCH($AN39,'Player Pool'!$Z$2:$Z$8725,0)))),"")</f>
        <v/>
      </c>
      <c r="AR39" s="31">
        <f>IFERROR(IF(INDEX('Player Pool'!$I$2:$I$8725,MATCH($AN39,'Player Pool'!$Z$2:$Z$8725,0))="","",INDEX('Player Pool'!$I$2:$I$8725,MATCH($AN39,'Player Pool'!$Z$2:$Z$8725,0))),"")</f>
        <v/>
      </c>
      <c r="AS39" s="31">
        <f>IFERROR(IF(INDEX('Player Pool'!$P$2:$P$8725,MATCH($AN39,'Player Pool'!$Z$2:$Z$8725,0))="","",INDEX('Player Pool'!$P$2:$P$8725,MATCH($AN39,'Player Pool'!$Z$2:$Z$8725,0))),"")</f>
        <v/>
      </c>
      <c r="AT39" s="31">
        <f>IFERROR(IF(INDEX('Player Pool'!$R$2:$R$8725,MATCH($AN39,'Player Pool'!$Z$2:$Z$8725,0))="","",INDEX('Player Pool'!$R$2:$R$8725,MATCH($AN39,'Player Pool'!$Z$2:$Z$8725,0))),"")</f>
        <v/>
      </c>
      <c r="AU39" s="31">
        <f>IFERROR(IF(INDEX('Player Pool'!$U$2:$U$8725,MATCH($AN39,'Player Pool'!$Z$2:$Z$8725,0))="","",INDEX('Player Pool'!$U$2:$U$8725,MATCH($AN39,'Player Pool'!$Z$2:$Z$8725,0))),"")</f>
        <v/>
      </c>
      <c r="AV39" s="34">
        <f>IFERROR(IF($AN39="","",IF(INDEX('Player Pool'!$G$2:$G$8725,MATCH($AN39,'Player Pool'!$Z$2:$Z$8725,0))="FA","FA",IF(INDEX('Player Pool'!$G$2:$G$8725,MATCH($AN39,'Player Pool'!$Z$2:$Z$8725,0))='League Settings'!$B$2,"MINE","TAKEN"))),"")</f>
        <v/>
      </c>
    </row>
    <row r="40">
      <c r="A40">
        <f>IFERROR(IF(INDEX(Rosters!$B$2:$B$516,$S40)="","",INDEX(Rosters!$B$2:$B$516,$S40)),"")</f>
        <v/>
      </c>
      <c r="B40">
        <f>IFERROR(IF(INDEX(Rosters!$C$2:$C$516,$S40)="","",INDEX(Rosters!$C$2:$C$516,$S40)),"")</f>
        <v/>
      </c>
      <c r="C40">
        <f>IFERROR(IF(INDEX(Rosters!$D$2:$D$516,$S40)="","",INDEX(Rosters!$D$2:$D$516,$S40)),"")</f>
        <v/>
      </c>
      <c r="D40">
        <f>IFERROR(IF(INDEX(Rosters!$E$2:$E$516,$S40)="","",INDEX(Rosters!$E$2:$E$516,$S40)),"")</f>
        <v/>
      </c>
      <c r="E40">
        <f>IFERROR(IF(INDEX(Rosters!$F$2:$F$516,$S40)="","",INDEX(Rosters!$F$2:$F$516,$S40)),"")</f>
        <v/>
      </c>
      <c r="F40">
        <f>IFERROR(IF(INDEX(Rosters!$G$2:$G$516,$S40)="","",INDEX(Rosters!$G$2:$G$516,$S40)),"")</f>
        <v/>
      </c>
      <c r="G40">
        <f>IFERROR(IF(INDEX(Rosters!$H$2:$H$516,$S40)="","",INDEX(Rosters!$H$2:$H$516,$S40)),"")</f>
        <v/>
      </c>
      <c r="H40" s="30">
        <f>IFERROR(IF(INDEX(Rosters!$I$2:$I$516,$S40)="","",INDEX(Rosters!$I$2:$I$516,$S40)),"")</f>
        <v/>
      </c>
      <c r="I40" s="31">
        <f>IFERROR(IF(INDEX(Rosters!$J$2:$J$516,$S40)="","",INDEX(Rosters!$J$2:$J$516,$S40)),"")</f>
        <v/>
      </c>
      <c r="J40" s="31">
        <f>IFERROR(IF(INDEX(Rosters!$S$2:$S$516,$S40)="","",INDEX(Rosters!$S$2:$S$516,$S40)),"")</f>
        <v/>
      </c>
      <c r="K40" s="31">
        <f>IFERROR(IF(INDEX(Rosters!$K$2:$K$516,$S40)="","",INDEX(Rosters!$K$2:$K$516,$S40)),"")</f>
        <v/>
      </c>
      <c r="L40" s="32">
        <f>IFERROR(IF(INDEX(Rosters!$T$2:$T$516,$S40)="","",INDEX(Rosters!$T$2:$T$516,$S40)),"")</f>
        <v/>
      </c>
      <c r="M40" s="31">
        <f>IFERROR(IF(INDEX(Rosters!$L$2:$L$516,$S40)="","",INDEX(Rosters!$L$2:$L$516,$S40)),"")</f>
        <v/>
      </c>
      <c r="N40" s="31">
        <f>IFERROR(IF(INDEX(Rosters!$Q$2:$Q$516,$S40)="","",INDEX(Rosters!$Q$2:$Q$516,$S40)),"")</f>
        <v/>
      </c>
      <c r="O40" s="31">
        <f>IFERROR(IF(INDEX(Rosters!$R$2:$R$516,$S40)="","",INDEX(Rosters!$R$2:$R$516,$S40)),"")</f>
        <v/>
      </c>
      <c r="P40" s="31">
        <f>IFERROR(IF(INDEX(Rosters!$N$2:$N$516,$S40)="","",INDEX(Rosters!$N$2:$N$516,$S40)),"")</f>
        <v/>
      </c>
      <c r="Q40" s="31">
        <f>IFERROR(IF(INDEX(Rosters!$O$2:$O$516,$S40)="","",INDEX(Rosters!$O$2:$O$516,$S40)),"")</f>
        <v/>
      </c>
      <c r="R40">
        <f>IFERROR(IF(INDEX(Rosters!$P$2:$P$516,$S40)="","",INDEX(Rosters!$P$2:$P$516,$S40)),"")</f>
        <v/>
      </c>
      <c r="S40">
        <f>IFERROR(MATCH('League Settings'!$B$2&amp;"|MINORS|"&amp;3,Rosters!$AD$2:$AD$516,0),"")</f>
        <v/>
      </c>
      <c r="T40" s="33" t="inlineStr">
        <is>
          <t>Ilya Protas (WSH LW)</t>
        </is>
      </c>
      <c r="U40">
        <f>IFERROR(IF(INDEX('Player Pool'!$D$2:$D$8725,MATCH($T40,'Player Pool'!$Z$2:$Z$8725,0))="","",INDEX('Player Pool'!$D$2:$D$8725,MATCH($T40,'Player Pool'!$Z$2:$Z$8725,0))),"")</f>
        <v/>
      </c>
      <c r="V40">
        <f>IFERROR(IF(INDEX('Player Pool'!$E$2:$E$8725,MATCH($T40,'Player Pool'!$Z$2:$Z$8725,0))="","",INDEX('Player Pool'!$E$2:$E$8725,MATCH($T40,'Player Pool'!$Z$2:$Z$8725,0))),"")</f>
        <v/>
      </c>
      <c r="W40" s="30">
        <f>IFERROR(IF($T40="","",IF(ISNUMBER(IFERROR(INDEX(Rosters!$I$2:$I$516,MATCH(INDEX('Player Pool'!$V$2:$V$8725,MATCH($T40,'Player Pool'!$Z$2:$Z$8725,0)),Rosters!$W$2:$W$516,0)),"")),IFERROR(INDEX(Rosters!$I$2:$I$516,MATCH(INDEX('Player Pool'!$V$2:$V$8725,MATCH($T40,'Player Pool'!$Z$2:$Z$8725,0)),Rosters!$W$2:$W$516,0)),""),INDEX('Player Pool'!$H$2:$H$8725,MATCH($T40,'Player Pool'!$Z$2:$Z$8725,0)))),"")</f>
        <v/>
      </c>
      <c r="X40" s="31">
        <f>IFERROR(IF(INDEX('Player Pool'!$I$2:$I$8725,MATCH($T40,'Player Pool'!$Z$2:$Z$8725,0))="","",INDEX('Player Pool'!$I$2:$I$8725,MATCH($T40,'Player Pool'!$Z$2:$Z$8725,0))),"")</f>
        <v/>
      </c>
      <c r="Y40" s="31">
        <f>IFERROR(IF(INDEX('Player Pool'!$P$2:$P$8725,MATCH($T40,'Player Pool'!$Z$2:$Z$8725,0))="","",INDEX('Player Pool'!$P$2:$P$8725,MATCH($T40,'Player Pool'!$Z$2:$Z$8725,0))),"")</f>
        <v/>
      </c>
      <c r="Z40" s="31">
        <f>IFERROR(IF(INDEX('Player Pool'!$R$2:$R$8725,MATCH($T40,'Player Pool'!$Z$2:$Z$8725,0))="","",INDEX('Player Pool'!$R$2:$R$8725,MATCH($T40,'Player Pool'!$Z$2:$Z$8725,0))),"")</f>
        <v/>
      </c>
      <c r="AA40" s="31">
        <f>IFERROR(IF(INDEX('Player Pool'!$U$2:$U$8725,MATCH($T40,'Player Pool'!$Z$2:$Z$8725,0))="","",INDEX('Player Pool'!$U$2:$U$8725,MATCH($T40,'Player Pool'!$Z$2:$Z$8725,0))),"")</f>
        <v/>
      </c>
      <c r="AB40" s="34">
        <f>IFERROR(IF($T40="","",IF(INDEX('Player Pool'!$G$2:$G$8725,MATCH($T40,'Player Pool'!$Z$2:$Z$8725,0))="FA","FA",IF(INDEX('Player Pool'!$G$2:$G$8725,MATCH($T40,'Player Pool'!$Z$2:$Z$8725,0))='League Settings'!$B$2,"MINE","TAKEN"))),"")</f>
        <v/>
      </c>
      <c r="AD40" s="33" t="inlineStr">
        <is>
          <t>Ilya Protas (WSH LW)</t>
        </is>
      </c>
      <c r="AE40">
        <f>IFERROR(IF(INDEX('Player Pool'!$D$2:$D$8725,MATCH($AD40,'Player Pool'!$Z$2:$Z$8725,0))="","",INDEX('Player Pool'!$D$2:$D$8725,MATCH($AD40,'Player Pool'!$Z$2:$Z$8725,0))),"")</f>
        <v/>
      </c>
      <c r="AF40">
        <f>IFERROR(IF(INDEX('Player Pool'!$E$2:$E$8725,MATCH($AD40,'Player Pool'!$Z$2:$Z$8725,0))="","",INDEX('Player Pool'!$E$2:$E$8725,MATCH($AD40,'Player Pool'!$Z$2:$Z$8725,0))),"")</f>
        <v/>
      </c>
      <c r="AG40" s="30">
        <f>IFERROR(IF($AD40="","",IF(ISNUMBER(IFERROR(INDEX(Rosters!$I$2:$I$516,MATCH(INDEX('Player Pool'!$V$2:$V$8725,MATCH($AD40,'Player Pool'!$Z$2:$Z$8725,0)),Rosters!$W$2:$W$516,0)),"")),IFERROR(INDEX(Rosters!$I$2:$I$516,MATCH(INDEX('Player Pool'!$V$2:$V$8725,MATCH($AD40,'Player Pool'!$Z$2:$Z$8725,0)),Rosters!$W$2:$W$516,0)),""),INDEX('Player Pool'!$H$2:$H$8725,MATCH($AD40,'Player Pool'!$Z$2:$Z$8725,0)))),"")</f>
        <v/>
      </c>
      <c r="AH40" s="31">
        <f>IFERROR(IF(INDEX('Player Pool'!$I$2:$I$8725,MATCH($AD40,'Player Pool'!$Z$2:$Z$8725,0))="","",INDEX('Player Pool'!$I$2:$I$8725,MATCH($AD40,'Player Pool'!$Z$2:$Z$8725,0))),"")</f>
        <v/>
      </c>
      <c r="AI40" s="31">
        <f>IFERROR(IF(INDEX('Player Pool'!$P$2:$P$8725,MATCH($AD40,'Player Pool'!$Z$2:$Z$8725,0))="","",INDEX('Player Pool'!$P$2:$P$8725,MATCH($AD40,'Player Pool'!$Z$2:$Z$8725,0))),"")</f>
        <v/>
      </c>
      <c r="AJ40" s="31">
        <f>IFERROR(IF(INDEX('Player Pool'!$R$2:$R$8725,MATCH($AD40,'Player Pool'!$Z$2:$Z$8725,0))="","",INDEX('Player Pool'!$R$2:$R$8725,MATCH($AD40,'Player Pool'!$Z$2:$Z$8725,0))),"")</f>
        <v/>
      </c>
      <c r="AK40" s="31">
        <f>IFERROR(IF(INDEX('Player Pool'!$U$2:$U$8725,MATCH($AD40,'Player Pool'!$Z$2:$Z$8725,0))="","",INDEX('Player Pool'!$U$2:$U$8725,MATCH($AD40,'Player Pool'!$Z$2:$Z$8725,0))),"")</f>
        <v/>
      </c>
      <c r="AL40" s="34">
        <f>IFERROR(IF($AD40="","",IF(INDEX('Player Pool'!$G$2:$G$8725,MATCH($AD40,'Player Pool'!$Z$2:$Z$8725,0))="FA","FA",IF(INDEX('Player Pool'!$G$2:$G$8725,MATCH($AD40,'Player Pool'!$Z$2:$Z$8725,0))='League Settings'!$B$2,"MINE","TAKEN"))),"")</f>
        <v/>
      </c>
      <c r="AN40" s="33" t="inlineStr">
        <is>
          <t>Ilya Protas (WSH LW)</t>
        </is>
      </c>
      <c r="AO40">
        <f>IFERROR(IF(INDEX('Player Pool'!$D$2:$D$8725,MATCH($AN40,'Player Pool'!$Z$2:$Z$8725,0))="","",INDEX('Player Pool'!$D$2:$D$8725,MATCH($AN40,'Player Pool'!$Z$2:$Z$8725,0))),"")</f>
        <v/>
      </c>
      <c r="AP40">
        <f>IFERROR(IF(INDEX('Player Pool'!$E$2:$E$8725,MATCH($AN40,'Player Pool'!$Z$2:$Z$8725,0))="","",INDEX('Player Pool'!$E$2:$E$8725,MATCH($AN40,'Player Pool'!$Z$2:$Z$8725,0))),"")</f>
        <v/>
      </c>
      <c r="AQ40" s="30">
        <f>IFERROR(IF($AN40="","",IF(ISNUMBER(IFERROR(INDEX(Rosters!$I$2:$I$516,MATCH(INDEX('Player Pool'!$V$2:$V$8725,MATCH($AN40,'Player Pool'!$Z$2:$Z$8725,0)),Rosters!$W$2:$W$516,0)),"")),IFERROR(INDEX(Rosters!$I$2:$I$516,MATCH(INDEX('Player Pool'!$V$2:$V$8725,MATCH($AN40,'Player Pool'!$Z$2:$Z$8725,0)),Rosters!$W$2:$W$516,0)),""),INDEX('Player Pool'!$H$2:$H$8725,MATCH($AN40,'Player Pool'!$Z$2:$Z$8725,0)))),"")</f>
        <v/>
      </c>
      <c r="AR40" s="31">
        <f>IFERROR(IF(INDEX('Player Pool'!$I$2:$I$8725,MATCH($AN40,'Player Pool'!$Z$2:$Z$8725,0))="","",INDEX('Player Pool'!$I$2:$I$8725,MATCH($AN40,'Player Pool'!$Z$2:$Z$8725,0))),"")</f>
        <v/>
      </c>
      <c r="AS40" s="31">
        <f>IFERROR(IF(INDEX('Player Pool'!$P$2:$P$8725,MATCH($AN40,'Player Pool'!$Z$2:$Z$8725,0))="","",INDEX('Player Pool'!$P$2:$P$8725,MATCH($AN40,'Player Pool'!$Z$2:$Z$8725,0))),"")</f>
        <v/>
      </c>
      <c r="AT40" s="31">
        <f>IFERROR(IF(INDEX('Player Pool'!$R$2:$R$8725,MATCH($AN40,'Player Pool'!$Z$2:$Z$8725,0))="","",INDEX('Player Pool'!$R$2:$R$8725,MATCH($AN40,'Player Pool'!$Z$2:$Z$8725,0))),"")</f>
        <v/>
      </c>
      <c r="AU40" s="31">
        <f>IFERROR(IF(INDEX('Player Pool'!$U$2:$U$8725,MATCH($AN40,'Player Pool'!$Z$2:$Z$8725,0))="","",INDEX('Player Pool'!$U$2:$U$8725,MATCH($AN40,'Player Pool'!$Z$2:$Z$8725,0))),"")</f>
        <v/>
      </c>
      <c r="AV40" s="34">
        <f>IFERROR(IF($AN40="","",IF(INDEX('Player Pool'!$G$2:$G$8725,MATCH($AN40,'Player Pool'!$Z$2:$Z$8725,0))="FA","FA",IF(INDEX('Player Pool'!$G$2:$G$8725,MATCH($AN40,'Player Pool'!$Z$2:$Z$8725,0))='League Settings'!$B$2,"MINE","TAKEN"))),"")</f>
        <v/>
      </c>
    </row>
    <row r="41">
      <c r="A41">
        <f>IFERROR(IF(INDEX(Rosters!$B$2:$B$516,$S41)="","",INDEX(Rosters!$B$2:$B$516,$S41)),"")</f>
        <v/>
      </c>
      <c r="B41">
        <f>IFERROR(IF(INDEX(Rosters!$C$2:$C$516,$S41)="","",INDEX(Rosters!$C$2:$C$516,$S41)),"")</f>
        <v/>
      </c>
      <c r="C41">
        <f>IFERROR(IF(INDEX(Rosters!$D$2:$D$516,$S41)="","",INDEX(Rosters!$D$2:$D$516,$S41)),"")</f>
        <v/>
      </c>
      <c r="D41">
        <f>IFERROR(IF(INDEX(Rosters!$E$2:$E$516,$S41)="","",INDEX(Rosters!$E$2:$E$516,$S41)),"")</f>
        <v/>
      </c>
      <c r="E41">
        <f>IFERROR(IF(INDEX(Rosters!$F$2:$F$516,$S41)="","",INDEX(Rosters!$F$2:$F$516,$S41)),"")</f>
        <v/>
      </c>
      <c r="F41">
        <f>IFERROR(IF(INDEX(Rosters!$G$2:$G$516,$S41)="","",INDEX(Rosters!$G$2:$G$516,$S41)),"")</f>
        <v/>
      </c>
      <c r="G41">
        <f>IFERROR(IF(INDEX(Rosters!$H$2:$H$516,$S41)="","",INDEX(Rosters!$H$2:$H$516,$S41)),"")</f>
        <v/>
      </c>
      <c r="H41" s="30">
        <f>IFERROR(IF(INDEX(Rosters!$I$2:$I$516,$S41)="","",INDEX(Rosters!$I$2:$I$516,$S41)),"")</f>
        <v/>
      </c>
      <c r="I41" s="31">
        <f>IFERROR(IF(INDEX(Rosters!$J$2:$J$516,$S41)="","",INDEX(Rosters!$J$2:$J$516,$S41)),"")</f>
        <v/>
      </c>
      <c r="J41" s="31">
        <f>IFERROR(IF(INDEX(Rosters!$S$2:$S$516,$S41)="","",INDEX(Rosters!$S$2:$S$516,$S41)),"")</f>
        <v/>
      </c>
      <c r="K41" s="31">
        <f>IFERROR(IF(INDEX(Rosters!$K$2:$K$516,$S41)="","",INDEX(Rosters!$K$2:$K$516,$S41)),"")</f>
        <v/>
      </c>
      <c r="L41" s="32">
        <f>IFERROR(IF(INDEX(Rosters!$T$2:$T$516,$S41)="","",INDEX(Rosters!$T$2:$T$516,$S41)),"")</f>
        <v/>
      </c>
      <c r="M41" s="31">
        <f>IFERROR(IF(INDEX(Rosters!$L$2:$L$516,$S41)="","",INDEX(Rosters!$L$2:$L$516,$S41)),"")</f>
        <v/>
      </c>
      <c r="N41" s="31">
        <f>IFERROR(IF(INDEX(Rosters!$Q$2:$Q$516,$S41)="","",INDEX(Rosters!$Q$2:$Q$516,$S41)),"")</f>
        <v/>
      </c>
      <c r="O41" s="31">
        <f>IFERROR(IF(INDEX(Rosters!$R$2:$R$516,$S41)="","",INDEX(Rosters!$R$2:$R$516,$S41)),"")</f>
        <v/>
      </c>
      <c r="P41" s="31">
        <f>IFERROR(IF(INDEX(Rosters!$N$2:$N$516,$S41)="","",INDEX(Rosters!$N$2:$N$516,$S41)),"")</f>
        <v/>
      </c>
      <c r="Q41" s="31">
        <f>IFERROR(IF(INDEX(Rosters!$O$2:$O$516,$S41)="","",INDEX(Rosters!$O$2:$O$516,$S41)),"")</f>
        <v/>
      </c>
      <c r="R41">
        <f>IFERROR(IF(INDEX(Rosters!$P$2:$P$516,$S41)="","",INDEX(Rosters!$P$2:$P$516,$S41)),"")</f>
        <v/>
      </c>
      <c r="S41">
        <f>IFERROR(MATCH('League Settings'!$B$2&amp;"|MINORS|"&amp;4,Rosters!$AD$2:$AD$516,0),"")</f>
        <v/>
      </c>
      <c r="T41" s="33" t="inlineStr">
        <is>
          <t>Samuel Honzek (CGY C)</t>
        </is>
      </c>
      <c r="U41">
        <f>IFERROR(IF(INDEX('Player Pool'!$D$2:$D$8725,MATCH($T41,'Player Pool'!$Z$2:$Z$8725,0))="","",INDEX('Player Pool'!$D$2:$D$8725,MATCH($T41,'Player Pool'!$Z$2:$Z$8725,0))),"")</f>
        <v/>
      </c>
      <c r="V41">
        <f>IFERROR(IF(INDEX('Player Pool'!$E$2:$E$8725,MATCH($T41,'Player Pool'!$Z$2:$Z$8725,0))="","",INDEX('Player Pool'!$E$2:$E$8725,MATCH($T41,'Player Pool'!$Z$2:$Z$8725,0))),"")</f>
        <v/>
      </c>
      <c r="W41" s="30">
        <f>IFERROR(IF($T41="","",IF(ISNUMBER(IFERROR(INDEX(Rosters!$I$2:$I$516,MATCH(INDEX('Player Pool'!$V$2:$V$8725,MATCH($T41,'Player Pool'!$Z$2:$Z$8725,0)),Rosters!$W$2:$W$516,0)),"")),IFERROR(INDEX(Rosters!$I$2:$I$516,MATCH(INDEX('Player Pool'!$V$2:$V$8725,MATCH($T41,'Player Pool'!$Z$2:$Z$8725,0)),Rosters!$W$2:$W$516,0)),""),INDEX('Player Pool'!$H$2:$H$8725,MATCH($T41,'Player Pool'!$Z$2:$Z$8725,0)))),"")</f>
        <v/>
      </c>
      <c r="X41" s="31">
        <f>IFERROR(IF(INDEX('Player Pool'!$I$2:$I$8725,MATCH($T41,'Player Pool'!$Z$2:$Z$8725,0))="","",INDEX('Player Pool'!$I$2:$I$8725,MATCH($T41,'Player Pool'!$Z$2:$Z$8725,0))),"")</f>
        <v/>
      </c>
      <c r="Y41" s="31">
        <f>IFERROR(IF(INDEX('Player Pool'!$P$2:$P$8725,MATCH($T41,'Player Pool'!$Z$2:$Z$8725,0))="","",INDEX('Player Pool'!$P$2:$P$8725,MATCH($T41,'Player Pool'!$Z$2:$Z$8725,0))),"")</f>
        <v/>
      </c>
      <c r="Z41" s="31">
        <f>IFERROR(IF(INDEX('Player Pool'!$R$2:$R$8725,MATCH($T41,'Player Pool'!$Z$2:$Z$8725,0))="","",INDEX('Player Pool'!$R$2:$R$8725,MATCH($T41,'Player Pool'!$Z$2:$Z$8725,0))),"")</f>
        <v/>
      </c>
      <c r="AA41" s="31">
        <f>IFERROR(IF(INDEX('Player Pool'!$U$2:$U$8725,MATCH($T41,'Player Pool'!$Z$2:$Z$8725,0))="","",INDEX('Player Pool'!$U$2:$U$8725,MATCH($T41,'Player Pool'!$Z$2:$Z$8725,0))),"")</f>
        <v/>
      </c>
      <c r="AB41" s="34">
        <f>IFERROR(IF($T41="","",IF(INDEX('Player Pool'!$G$2:$G$8725,MATCH($T41,'Player Pool'!$Z$2:$Z$8725,0))="FA","FA",IF(INDEX('Player Pool'!$G$2:$G$8725,MATCH($T41,'Player Pool'!$Z$2:$Z$8725,0))='League Settings'!$B$2,"MINE","TAKEN"))),"")</f>
        <v/>
      </c>
      <c r="AD41" s="33" t="inlineStr">
        <is>
          <t>Samuel Honzek (CGY C)</t>
        </is>
      </c>
      <c r="AE41">
        <f>IFERROR(IF(INDEX('Player Pool'!$D$2:$D$8725,MATCH($AD41,'Player Pool'!$Z$2:$Z$8725,0))="","",INDEX('Player Pool'!$D$2:$D$8725,MATCH($AD41,'Player Pool'!$Z$2:$Z$8725,0))),"")</f>
        <v/>
      </c>
      <c r="AF41">
        <f>IFERROR(IF(INDEX('Player Pool'!$E$2:$E$8725,MATCH($AD41,'Player Pool'!$Z$2:$Z$8725,0))="","",INDEX('Player Pool'!$E$2:$E$8725,MATCH($AD41,'Player Pool'!$Z$2:$Z$8725,0))),"")</f>
        <v/>
      </c>
      <c r="AG41" s="30">
        <f>IFERROR(IF($AD41="","",IF(ISNUMBER(IFERROR(INDEX(Rosters!$I$2:$I$516,MATCH(INDEX('Player Pool'!$V$2:$V$8725,MATCH($AD41,'Player Pool'!$Z$2:$Z$8725,0)),Rosters!$W$2:$W$516,0)),"")),IFERROR(INDEX(Rosters!$I$2:$I$516,MATCH(INDEX('Player Pool'!$V$2:$V$8725,MATCH($AD41,'Player Pool'!$Z$2:$Z$8725,0)),Rosters!$W$2:$W$516,0)),""),INDEX('Player Pool'!$H$2:$H$8725,MATCH($AD41,'Player Pool'!$Z$2:$Z$8725,0)))),"")</f>
        <v/>
      </c>
      <c r="AH41" s="31">
        <f>IFERROR(IF(INDEX('Player Pool'!$I$2:$I$8725,MATCH($AD41,'Player Pool'!$Z$2:$Z$8725,0))="","",INDEX('Player Pool'!$I$2:$I$8725,MATCH($AD41,'Player Pool'!$Z$2:$Z$8725,0))),"")</f>
        <v/>
      </c>
      <c r="AI41" s="31">
        <f>IFERROR(IF(INDEX('Player Pool'!$P$2:$P$8725,MATCH($AD41,'Player Pool'!$Z$2:$Z$8725,0))="","",INDEX('Player Pool'!$P$2:$P$8725,MATCH($AD41,'Player Pool'!$Z$2:$Z$8725,0))),"")</f>
        <v/>
      </c>
      <c r="AJ41" s="31">
        <f>IFERROR(IF(INDEX('Player Pool'!$R$2:$R$8725,MATCH($AD41,'Player Pool'!$Z$2:$Z$8725,0))="","",INDEX('Player Pool'!$R$2:$R$8725,MATCH($AD41,'Player Pool'!$Z$2:$Z$8725,0))),"")</f>
        <v/>
      </c>
      <c r="AK41" s="31">
        <f>IFERROR(IF(INDEX('Player Pool'!$U$2:$U$8725,MATCH($AD41,'Player Pool'!$Z$2:$Z$8725,0))="","",INDEX('Player Pool'!$U$2:$U$8725,MATCH($AD41,'Player Pool'!$Z$2:$Z$8725,0))),"")</f>
        <v/>
      </c>
      <c r="AL41" s="34">
        <f>IFERROR(IF($AD41="","",IF(INDEX('Player Pool'!$G$2:$G$8725,MATCH($AD41,'Player Pool'!$Z$2:$Z$8725,0))="FA","FA",IF(INDEX('Player Pool'!$G$2:$G$8725,MATCH($AD41,'Player Pool'!$Z$2:$Z$8725,0))='League Settings'!$B$2,"MINE","TAKEN"))),"")</f>
        <v/>
      </c>
      <c r="AN41" s="33" t="inlineStr">
        <is>
          <t>Samuel Honzek (CGY C)</t>
        </is>
      </c>
      <c r="AO41">
        <f>IFERROR(IF(INDEX('Player Pool'!$D$2:$D$8725,MATCH($AN41,'Player Pool'!$Z$2:$Z$8725,0))="","",INDEX('Player Pool'!$D$2:$D$8725,MATCH($AN41,'Player Pool'!$Z$2:$Z$8725,0))),"")</f>
        <v/>
      </c>
      <c r="AP41">
        <f>IFERROR(IF(INDEX('Player Pool'!$E$2:$E$8725,MATCH($AN41,'Player Pool'!$Z$2:$Z$8725,0))="","",INDEX('Player Pool'!$E$2:$E$8725,MATCH($AN41,'Player Pool'!$Z$2:$Z$8725,0))),"")</f>
        <v/>
      </c>
      <c r="AQ41" s="30">
        <f>IFERROR(IF($AN41="","",IF(ISNUMBER(IFERROR(INDEX(Rosters!$I$2:$I$516,MATCH(INDEX('Player Pool'!$V$2:$V$8725,MATCH($AN41,'Player Pool'!$Z$2:$Z$8725,0)),Rosters!$W$2:$W$516,0)),"")),IFERROR(INDEX(Rosters!$I$2:$I$516,MATCH(INDEX('Player Pool'!$V$2:$V$8725,MATCH($AN41,'Player Pool'!$Z$2:$Z$8725,0)),Rosters!$W$2:$W$516,0)),""),INDEX('Player Pool'!$H$2:$H$8725,MATCH($AN41,'Player Pool'!$Z$2:$Z$8725,0)))),"")</f>
        <v/>
      </c>
      <c r="AR41" s="31">
        <f>IFERROR(IF(INDEX('Player Pool'!$I$2:$I$8725,MATCH($AN41,'Player Pool'!$Z$2:$Z$8725,0))="","",INDEX('Player Pool'!$I$2:$I$8725,MATCH($AN41,'Player Pool'!$Z$2:$Z$8725,0))),"")</f>
        <v/>
      </c>
      <c r="AS41" s="31">
        <f>IFERROR(IF(INDEX('Player Pool'!$P$2:$P$8725,MATCH($AN41,'Player Pool'!$Z$2:$Z$8725,0))="","",INDEX('Player Pool'!$P$2:$P$8725,MATCH($AN41,'Player Pool'!$Z$2:$Z$8725,0))),"")</f>
        <v/>
      </c>
      <c r="AT41" s="31">
        <f>IFERROR(IF(INDEX('Player Pool'!$R$2:$R$8725,MATCH($AN41,'Player Pool'!$Z$2:$Z$8725,0))="","",INDEX('Player Pool'!$R$2:$R$8725,MATCH($AN41,'Player Pool'!$Z$2:$Z$8725,0))),"")</f>
        <v/>
      </c>
      <c r="AU41" s="31">
        <f>IFERROR(IF(INDEX('Player Pool'!$U$2:$U$8725,MATCH($AN41,'Player Pool'!$Z$2:$Z$8725,0))="","",INDEX('Player Pool'!$U$2:$U$8725,MATCH($AN41,'Player Pool'!$Z$2:$Z$8725,0))),"")</f>
        <v/>
      </c>
      <c r="AV41" s="34">
        <f>IFERROR(IF($AN41="","",IF(INDEX('Player Pool'!$G$2:$G$8725,MATCH($AN41,'Player Pool'!$Z$2:$Z$8725,0))="FA","FA",IF(INDEX('Player Pool'!$G$2:$G$8725,MATCH($AN41,'Player Pool'!$Z$2:$Z$8725,0))='League Settings'!$B$2,"MINE","TAKEN"))),"")</f>
        <v/>
      </c>
    </row>
    <row r="42">
      <c r="A42">
        <f>IFERROR(IF(INDEX(Rosters!$B$2:$B$516,$S42)="","",INDEX(Rosters!$B$2:$B$516,$S42)),"")</f>
        <v/>
      </c>
      <c r="B42">
        <f>IFERROR(IF(INDEX(Rosters!$C$2:$C$516,$S42)="","",INDEX(Rosters!$C$2:$C$516,$S42)),"")</f>
        <v/>
      </c>
      <c r="C42">
        <f>IFERROR(IF(INDEX(Rosters!$D$2:$D$516,$S42)="","",INDEX(Rosters!$D$2:$D$516,$S42)),"")</f>
        <v/>
      </c>
      <c r="D42">
        <f>IFERROR(IF(INDEX(Rosters!$E$2:$E$516,$S42)="","",INDEX(Rosters!$E$2:$E$516,$S42)),"")</f>
        <v/>
      </c>
      <c r="E42">
        <f>IFERROR(IF(INDEX(Rosters!$F$2:$F$516,$S42)="","",INDEX(Rosters!$F$2:$F$516,$S42)),"")</f>
        <v/>
      </c>
      <c r="F42">
        <f>IFERROR(IF(INDEX(Rosters!$G$2:$G$516,$S42)="","",INDEX(Rosters!$G$2:$G$516,$S42)),"")</f>
        <v/>
      </c>
      <c r="G42">
        <f>IFERROR(IF(INDEX(Rosters!$H$2:$H$516,$S42)="","",INDEX(Rosters!$H$2:$H$516,$S42)),"")</f>
        <v/>
      </c>
      <c r="H42" s="30">
        <f>IFERROR(IF(INDEX(Rosters!$I$2:$I$516,$S42)="","",INDEX(Rosters!$I$2:$I$516,$S42)),"")</f>
        <v/>
      </c>
      <c r="I42" s="31">
        <f>IFERROR(IF(INDEX(Rosters!$J$2:$J$516,$S42)="","",INDEX(Rosters!$J$2:$J$516,$S42)),"")</f>
        <v/>
      </c>
      <c r="J42" s="31">
        <f>IFERROR(IF(INDEX(Rosters!$S$2:$S$516,$S42)="","",INDEX(Rosters!$S$2:$S$516,$S42)),"")</f>
        <v/>
      </c>
      <c r="K42" s="31">
        <f>IFERROR(IF(INDEX(Rosters!$K$2:$K$516,$S42)="","",INDEX(Rosters!$K$2:$K$516,$S42)),"")</f>
        <v/>
      </c>
      <c r="L42" s="32">
        <f>IFERROR(IF(INDEX(Rosters!$T$2:$T$516,$S42)="","",INDEX(Rosters!$T$2:$T$516,$S42)),"")</f>
        <v/>
      </c>
      <c r="M42" s="31">
        <f>IFERROR(IF(INDEX(Rosters!$L$2:$L$516,$S42)="","",INDEX(Rosters!$L$2:$L$516,$S42)),"")</f>
        <v/>
      </c>
      <c r="N42" s="31">
        <f>IFERROR(IF(INDEX(Rosters!$Q$2:$Q$516,$S42)="","",INDEX(Rosters!$Q$2:$Q$516,$S42)),"")</f>
        <v/>
      </c>
      <c r="O42" s="31">
        <f>IFERROR(IF(INDEX(Rosters!$R$2:$R$516,$S42)="","",INDEX(Rosters!$R$2:$R$516,$S42)),"")</f>
        <v/>
      </c>
      <c r="P42" s="31">
        <f>IFERROR(IF(INDEX(Rosters!$N$2:$N$516,$S42)="","",INDEX(Rosters!$N$2:$N$516,$S42)),"")</f>
        <v/>
      </c>
      <c r="Q42" s="31">
        <f>IFERROR(IF(INDEX(Rosters!$O$2:$O$516,$S42)="","",INDEX(Rosters!$O$2:$O$516,$S42)),"")</f>
        <v/>
      </c>
      <c r="R42">
        <f>IFERROR(IF(INDEX(Rosters!$P$2:$P$516,$S42)="","",INDEX(Rosters!$P$2:$P$516,$S42)),"")</f>
        <v/>
      </c>
      <c r="S42">
        <f>IFERROR(MATCH('League Settings'!$B$2&amp;"|MINORS|"&amp;5,Rosters!$AD$2:$AD$516,0),"")</f>
        <v/>
      </c>
      <c r="T42" s="33" t="inlineStr">
        <is>
          <t>Maveric Lamoureux (UTA D)</t>
        </is>
      </c>
      <c r="U42">
        <f>IFERROR(IF(INDEX('Player Pool'!$D$2:$D$8725,MATCH($T42,'Player Pool'!$Z$2:$Z$8725,0))="","",INDEX('Player Pool'!$D$2:$D$8725,MATCH($T42,'Player Pool'!$Z$2:$Z$8725,0))),"")</f>
        <v/>
      </c>
      <c r="V42">
        <f>IFERROR(IF(INDEX('Player Pool'!$E$2:$E$8725,MATCH($T42,'Player Pool'!$Z$2:$Z$8725,0))="","",INDEX('Player Pool'!$E$2:$E$8725,MATCH($T42,'Player Pool'!$Z$2:$Z$8725,0))),"")</f>
        <v/>
      </c>
      <c r="W42" s="30">
        <f>IFERROR(IF($T42="","",IF(ISNUMBER(IFERROR(INDEX(Rosters!$I$2:$I$516,MATCH(INDEX('Player Pool'!$V$2:$V$8725,MATCH($T42,'Player Pool'!$Z$2:$Z$8725,0)),Rosters!$W$2:$W$516,0)),"")),IFERROR(INDEX(Rosters!$I$2:$I$516,MATCH(INDEX('Player Pool'!$V$2:$V$8725,MATCH($T42,'Player Pool'!$Z$2:$Z$8725,0)),Rosters!$W$2:$W$516,0)),""),INDEX('Player Pool'!$H$2:$H$8725,MATCH($T42,'Player Pool'!$Z$2:$Z$8725,0)))),"")</f>
        <v/>
      </c>
      <c r="X42" s="31">
        <f>IFERROR(IF(INDEX('Player Pool'!$I$2:$I$8725,MATCH($T42,'Player Pool'!$Z$2:$Z$8725,0))="","",INDEX('Player Pool'!$I$2:$I$8725,MATCH($T42,'Player Pool'!$Z$2:$Z$8725,0))),"")</f>
        <v/>
      </c>
      <c r="Y42" s="31">
        <f>IFERROR(IF(INDEX('Player Pool'!$P$2:$P$8725,MATCH($T42,'Player Pool'!$Z$2:$Z$8725,0))="","",INDEX('Player Pool'!$P$2:$P$8725,MATCH($T42,'Player Pool'!$Z$2:$Z$8725,0))),"")</f>
        <v/>
      </c>
      <c r="Z42" s="31">
        <f>IFERROR(IF(INDEX('Player Pool'!$R$2:$R$8725,MATCH($T42,'Player Pool'!$Z$2:$Z$8725,0))="","",INDEX('Player Pool'!$R$2:$R$8725,MATCH($T42,'Player Pool'!$Z$2:$Z$8725,0))),"")</f>
        <v/>
      </c>
      <c r="AA42" s="31">
        <f>IFERROR(IF(INDEX('Player Pool'!$U$2:$U$8725,MATCH($T42,'Player Pool'!$Z$2:$Z$8725,0))="","",INDEX('Player Pool'!$U$2:$U$8725,MATCH($T42,'Player Pool'!$Z$2:$Z$8725,0))),"")</f>
        <v/>
      </c>
      <c r="AB42" s="34">
        <f>IFERROR(IF($T42="","",IF(INDEX('Player Pool'!$G$2:$G$8725,MATCH($T42,'Player Pool'!$Z$2:$Z$8725,0))="FA","FA",IF(INDEX('Player Pool'!$G$2:$G$8725,MATCH($T42,'Player Pool'!$Z$2:$Z$8725,0))='League Settings'!$B$2,"MINE","TAKEN"))),"")</f>
        <v/>
      </c>
      <c r="AD42" s="33" t="inlineStr">
        <is>
          <t>Maveric Lamoureux (UTA D)</t>
        </is>
      </c>
      <c r="AE42">
        <f>IFERROR(IF(INDEX('Player Pool'!$D$2:$D$8725,MATCH($AD42,'Player Pool'!$Z$2:$Z$8725,0))="","",INDEX('Player Pool'!$D$2:$D$8725,MATCH($AD42,'Player Pool'!$Z$2:$Z$8725,0))),"")</f>
        <v/>
      </c>
      <c r="AF42">
        <f>IFERROR(IF(INDEX('Player Pool'!$E$2:$E$8725,MATCH($AD42,'Player Pool'!$Z$2:$Z$8725,0))="","",INDEX('Player Pool'!$E$2:$E$8725,MATCH($AD42,'Player Pool'!$Z$2:$Z$8725,0))),"")</f>
        <v/>
      </c>
      <c r="AG42" s="30">
        <f>IFERROR(IF($AD42="","",IF(ISNUMBER(IFERROR(INDEX(Rosters!$I$2:$I$516,MATCH(INDEX('Player Pool'!$V$2:$V$8725,MATCH($AD42,'Player Pool'!$Z$2:$Z$8725,0)),Rosters!$W$2:$W$516,0)),"")),IFERROR(INDEX(Rosters!$I$2:$I$516,MATCH(INDEX('Player Pool'!$V$2:$V$8725,MATCH($AD42,'Player Pool'!$Z$2:$Z$8725,0)),Rosters!$W$2:$W$516,0)),""),INDEX('Player Pool'!$H$2:$H$8725,MATCH($AD42,'Player Pool'!$Z$2:$Z$8725,0)))),"")</f>
        <v/>
      </c>
      <c r="AH42" s="31">
        <f>IFERROR(IF(INDEX('Player Pool'!$I$2:$I$8725,MATCH($AD42,'Player Pool'!$Z$2:$Z$8725,0))="","",INDEX('Player Pool'!$I$2:$I$8725,MATCH($AD42,'Player Pool'!$Z$2:$Z$8725,0))),"")</f>
        <v/>
      </c>
      <c r="AI42" s="31">
        <f>IFERROR(IF(INDEX('Player Pool'!$P$2:$P$8725,MATCH($AD42,'Player Pool'!$Z$2:$Z$8725,0))="","",INDEX('Player Pool'!$P$2:$P$8725,MATCH($AD42,'Player Pool'!$Z$2:$Z$8725,0))),"")</f>
        <v/>
      </c>
      <c r="AJ42" s="31">
        <f>IFERROR(IF(INDEX('Player Pool'!$R$2:$R$8725,MATCH($AD42,'Player Pool'!$Z$2:$Z$8725,0))="","",INDEX('Player Pool'!$R$2:$R$8725,MATCH($AD42,'Player Pool'!$Z$2:$Z$8725,0))),"")</f>
        <v/>
      </c>
      <c r="AK42" s="31">
        <f>IFERROR(IF(INDEX('Player Pool'!$U$2:$U$8725,MATCH($AD42,'Player Pool'!$Z$2:$Z$8725,0))="","",INDEX('Player Pool'!$U$2:$U$8725,MATCH($AD42,'Player Pool'!$Z$2:$Z$8725,0))),"")</f>
        <v/>
      </c>
      <c r="AL42" s="34">
        <f>IFERROR(IF($AD42="","",IF(INDEX('Player Pool'!$G$2:$G$8725,MATCH($AD42,'Player Pool'!$Z$2:$Z$8725,0))="FA","FA",IF(INDEX('Player Pool'!$G$2:$G$8725,MATCH($AD42,'Player Pool'!$Z$2:$Z$8725,0))='League Settings'!$B$2,"MINE","TAKEN"))),"")</f>
        <v/>
      </c>
      <c r="AN42" s="33" t="inlineStr">
        <is>
          <t>Maveric Lamoureux (UTA D)</t>
        </is>
      </c>
      <c r="AO42">
        <f>IFERROR(IF(INDEX('Player Pool'!$D$2:$D$8725,MATCH($AN42,'Player Pool'!$Z$2:$Z$8725,0))="","",INDEX('Player Pool'!$D$2:$D$8725,MATCH($AN42,'Player Pool'!$Z$2:$Z$8725,0))),"")</f>
        <v/>
      </c>
      <c r="AP42">
        <f>IFERROR(IF(INDEX('Player Pool'!$E$2:$E$8725,MATCH($AN42,'Player Pool'!$Z$2:$Z$8725,0))="","",INDEX('Player Pool'!$E$2:$E$8725,MATCH($AN42,'Player Pool'!$Z$2:$Z$8725,0))),"")</f>
        <v/>
      </c>
      <c r="AQ42" s="30">
        <f>IFERROR(IF($AN42="","",IF(ISNUMBER(IFERROR(INDEX(Rosters!$I$2:$I$516,MATCH(INDEX('Player Pool'!$V$2:$V$8725,MATCH($AN42,'Player Pool'!$Z$2:$Z$8725,0)),Rosters!$W$2:$W$516,0)),"")),IFERROR(INDEX(Rosters!$I$2:$I$516,MATCH(INDEX('Player Pool'!$V$2:$V$8725,MATCH($AN42,'Player Pool'!$Z$2:$Z$8725,0)),Rosters!$W$2:$W$516,0)),""),INDEX('Player Pool'!$H$2:$H$8725,MATCH($AN42,'Player Pool'!$Z$2:$Z$8725,0)))),"")</f>
        <v/>
      </c>
      <c r="AR42" s="31">
        <f>IFERROR(IF(INDEX('Player Pool'!$I$2:$I$8725,MATCH($AN42,'Player Pool'!$Z$2:$Z$8725,0))="","",INDEX('Player Pool'!$I$2:$I$8725,MATCH($AN42,'Player Pool'!$Z$2:$Z$8725,0))),"")</f>
        <v/>
      </c>
      <c r="AS42" s="31">
        <f>IFERROR(IF(INDEX('Player Pool'!$P$2:$P$8725,MATCH($AN42,'Player Pool'!$Z$2:$Z$8725,0))="","",INDEX('Player Pool'!$P$2:$P$8725,MATCH($AN42,'Player Pool'!$Z$2:$Z$8725,0))),"")</f>
        <v/>
      </c>
      <c r="AT42" s="31">
        <f>IFERROR(IF(INDEX('Player Pool'!$R$2:$R$8725,MATCH($AN42,'Player Pool'!$Z$2:$Z$8725,0))="","",INDEX('Player Pool'!$R$2:$R$8725,MATCH($AN42,'Player Pool'!$Z$2:$Z$8725,0))),"")</f>
        <v/>
      </c>
      <c r="AU42" s="31">
        <f>IFERROR(IF(INDEX('Player Pool'!$U$2:$U$8725,MATCH($AN42,'Player Pool'!$Z$2:$Z$8725,0))="","",INDEX('Player Pool'!$U$2:$U$8725,MATCH($AN42,'Player Pool'!$Z$2:$Z$8725,0))),"")</f>
        <v/>
      </c>
      <c r="AV42" s="34">
        <f>IFERROR(IF($AN42="","",IF(INDEX('Player Pool'!$G$2:$G$8725,MATCH($AN42,'Player Pool'!$Z$2:$Z$8725,0))="FA","FA",IF(INDEX('Player Pool'!$G$2:$G$8725,MATCH($AN42,'Player Pool'!$Z$2:$Z$8725,0))='League Settings'!$B$2,"MINE","TAKEN"))),"")</f>
        <v/>
      </c>
    </row>
    <row r="43">
      <c r="A43">
        <f>IFERROR(IF(INDEX(Rosters!$B$2:$B$516,$S43)="","",INDEX(Rosters!$B$2:$B$516,$S43)),"")</f>
        <v/>
      </c>
      <c r="B43">
        <f>IFERROR(IF(INDEX(Rosters!$C$2:$C$516,$S43)="","",INDEX(Rosters!$C$2:$C$516,$S43)),"")</f>
        <v/>
      </c>
      <c r="C43">
        <f>IFERROR(IF(INDEX(Rosters!$D$2:$D$516,$S43)="","",INDEX(Rosters!$D$2:$D$516,$S43)),"")</f>
        <v/>
      </c>
      <c r="D43">
        <f>IFERROR(IF(INDEX(Rosters!$E$2:$E$516,$S43)="","",INDEX(Rosters!$E$2:$E$516,$S43)),"")</f>
        <v/>
      </c>
      <c r="E43">
        <f>IFERROR(IF(INDEX(Rosters!$F$2:$F$516,$S43)="","",INDEX(Rosters!$F$2:$F$516,$S43)),"")</f>
        <v/>
      </c>
      <c r="F43">
        <f>IFERROR(IF(INDEX(Rosters!$G$2:$G$516,$S43)="","",INDEX(Rosters!$G$2:$G$516,$S43)),"")</f>
        <v/>
      </c>
      <c r="G43">
        <f>IFERROR(IF(INDEX(Rosters!$H$2:$H$516,$S43)="","",INDEX(Rosters!$H$2:$H$516,$S43)),"")</f>
        <v/>
      </c>
      <c r="H43" s="30">
        <f>IFERROR(IF(INDEX(Rosters!$I$2:$I$516,$S43)="","",INDEX(Rosters!$I$2:$I$516,$S43)),"")</f>
        <v/>
      </c>
      <c r="I43" s="31">
        <f>IFERROR(IF(INDEX(Rosters!$J$2:$J$516,$S43)="","",INDEX(Rosters!$J$2:$J$516,$S43)),"")</f>
        <v/>
      </c>
      <c r="J43" s="31">
        <f>IFERROR(IF(INDEX(Rosters!$S$2:$S$516,$S43)="","",INDEX(Rosters!$S$2:$S$516,$S43)),"")</f>
        <v/>
      </c>
      <c r="K43" s="31">
        <f>IFERROR(IF(INDEX(Rosters!$K$2:$K$516,$S43)="","",INDEX(Rosters!$K$2:$K$516,$S43)),"")</f>
        <v/>
      </c>
      <c r="L43" s="32">
        <f>IFERROR(IF(INDEX(Rosters!$T$2:$T$516,$S43)="","",INDEX(Rosters!$T$2:$T$516,$S43)),"")</f>
        <v/>
      </c>
      <c r="M43" s="31">
        <f>IFERROR(IF(INDEX(Rosters!$L$2:$L$516,$S43)="","",INDEX(Rosters!$L$2:$L$516,$S43)),"")</f>
        <v/>
      </c>
      <c r="N43" s="31">
        <f>IFERROR(IF(INDEX(Rosters!$Q$2:$Q$516,$S43)="","",INDEX(Rosters!$Q$2:$Q$516,$S43)),"")</f>
        <v/>
      </c>
      <c r="O43" s="31">
        <f>IFERROR(IF(INDEX(Rosters!$R$2:$R$516,$S43)="","",INDEX(Rosters!$R$2:$R$516,$S43)),"")</f>
        <v/>
      </c>
      <c r="P43" s="31">
        <f>IFERROR(IF(INDEX(Rosters!$N$2:$N$516,$S43)="","",INDEX(Rosters!$N$2:$N$516,$S43)),"")</f>
        <v/>
      </c>
      <c r="Q43" s="31">
        <f>IFERROR(IF(INDEX(Rosters!$O$2:$O$516,$S43)="","",INDEX(Rosters!$O$2:$O$516,$S43)),"")</f>
        <v/>
      </c>
      <c r="R43">
        <f>IFERROR(IF(INDEX(Rosters!$P$2:$P$516,$S43)="","",INDEX(Rosters!$P$2:$P$516,$S43)),"")</f>
        <v/>
      </c>
      <c r="S43">
        <f>IFERROR(MATCH('League Settings'!$B$2&amp;"|MINORS|"&amp;6,Rosters!$AD$2:$AD$516,0),"")</f>
        <v/>
      </c>
      <c r="T43" s="33" t="inlineStr">
        <is>
          <t>Rutger McGroarty (PIT LW)</t>
        </is>
      </c>
      <c r="U43">
        <f>IFERROR(IF(INDEX('Player Pool'!$D$2:$D$8725,MATCH($T43,'Player Pool'!$Z$2:$Z$8725,0))="","",INDEX('Player Pool'!$D$2:$D$8725,MATCH($T43,'Player Pool'!$Z$2:$Z$8725,0))),"")</f>
        <v/>
      </c>
      <c r="V43">
        <f>IFERROR(IF(INDEX('Player Pool'!$E$2:$E$8725,MATCH($T43,'Player Pool'!$Z$2:$Z$8725,0))="","",INDEX('Player Pool'!$E$2:$E$8725,MATCH($T43,'Player Pool'!$Z$2:$Z$8725,0))),"")</f>
        <v/>
      </c>
      <c r="W43" s="30">
        <f>IFERROR(IF($T43="","",IF(ISNUMBER(IFERROR(INDEX(Rosters!$I$2:$I$516,MATCH(INDEX('Player Pool'!$V$2:$V$8725,MATCH($T43,'Player Pool'!$Z$2:$Z$8725,0)),Rosters!$W$2:$W$516,0)),"")),IFERROR(INDEX(Rosters!$I$2:$I$516,MATCH(INDEX('Player Pool'!$V$2:$V$8725,MATCH($T43,'Player Pool'!$Z$2:$Z$8725,0)),Rosters!$W$2:$W$516,0)),""),INDEX('Player Pool'!$H$2:$H$8725,MATCH($T43,'Player Pool'!$Z$2:$Z$8725,0)))),"")</f>
        <v/>
      </c>
      <c r="X43" s="31">
        <f>IFERROR(IF(INDEX('Player Pool'!$I$2:$I$8725,MATCH($T43,'Player Pool'!$Z$2:$Z$8725,0))="","",INDEX('Player Pool'!$I$2:$I$8725,MATCH($T43,'Player Pool'!$Z$2:$Z$8725,0))),"")</f>
        <v/>
      </c>
      <c r="Y43" s="31">
        <f>IFERROR(IF(INDEX('Player Pool'!$P$2:$P$8725,MATCH($T43,'Player Pool'!$Z$2:$Z$8725,0))="","",INDEX('Player Pool'!$P$2:$P$8725,MATCH($T43,'Player Pool'!$Z$2:$Z$8725,0))),"")</f>
        <v/>
      </c>
      <c r="Z43" s="31">
        <f>IFERROR(IF(INDEX('Player Pool'!$R$2:$R$8725,MATCH($T43,'Player Pool'!$Z$2:$Z$8725,0))="","",INDEX('Player Pool'!$R$2:$R$8725,MATCH($T43,'Player Pool'!$Z$2:$Z$8725,0))),"")</f>
        <v/>
      </c>
      <c r="AA43" s="31">
        <f>IFERROR(IF(INDEX('Player Pool'!$U$2:$U$8725,MATCH($T43,'Player Pool'!$Z$2:$Z$8725,0))="","",INDEX('Player Pool'!$U$2:$U$8725,MATCH($T43,'Player Pool'!$Z$2:$Z$8725,0))),"")</f>
        <v/>
      </c>
      <c r="AB43" s="34">
        <f>IFERROR(IF($T43="","",IF(INDEX('Player Pool'!$G$2:$G$8725,MATCH($T43,'Player Pool'!$Z$2:$Z$8725,0))="FA","FA",IF(INDEX('Player Pool'!$G$2:$G$8725,MATCH($T43,'Player Pool'!$Z$2:$Z$8725,0))='League Settings'!$B$2,"MINE","TAKEN"))),"")</f>
        <v/>
      </c>
      <c r="AD43" s="33" t="inlineStr">
        <is>
          <t>Rutger McGroarty (PIT LW)</t>
        </is>
      </c>
      <c r="AE43">
        <f>IFERROR(IF(INDEX('Player Pool'!$D$2:$D$8725,MATCH($AD43,'Player Pool'!$Z$2:$Z$8725,0))="","",INDEX('Player Pool'!$D$2:$D$8725,MATCH($AD43,'Player Pool'!$Z$2:$Z$8725,0))),"")</f>
        <v/>
      </c>
      <c r="AF43">
        <f>IFERROR(IF(INDEX('Player Pool'!$E$2:$E$8725,MATCH($AD43,'Player Pool'!$Z$2:$Z$8725,0))="","",INDEX('Player Pool'!$E$2:$E$8725,MATCH($AD43,'Player Pool'!$Z$2:$Z$8725,0))),"")</f>
        <v/>
      </c>
      <c r="AG43" s="30">
        <f>IFERROR(IF($AD43="","",IF(ISNUMBER(IFERROR(INDEX(Rosters!$I$2:$I$516,MATCH(INDEX('Player Pool'!$V$2:$V$8725,MATCH($AD43,'Player Pool'!$Z$2:$Z$8725,0)),Rosters!$W$2:$W$516,0)),"")),IFERROR(INDEX(Rosters!$I$2:$I$516,MATCH(INDEX('Player Pool'!$V$2:$V$8725,MATCH($AD43,'Player Pool'!$Z$2:$Z$8725,0)),Rosters!$W$2:$W$516,0)),""),INDEX('Player Pool'!$H$2:$H$8725,MATCH($AD43,'Player Pool'!$Z$2:$Z$8725,0)))),"")</f>
        <v/>
      </c>
      <c r="AH43" s="31">
        <f>IFERROR(IF(INDEX('Player Pool'!$I$2:$I$8725,MATCH($AD43,'Player Pool'!$Z$2:$Z$8725,0))="","",INDEX('Player Pool'!$I$2:$I$8725,MATCH($AD43,'Player Pool'!$Z$2:$Z$8725,0))),"")</f>
        <v/>
      </c>
      <c r="AI43" s="31">
        <f>IFERROR(IF(INDEX('Player Pool'!$P$2:$P$8725,MATCH($AD43,'Player Pool'!$Z$2:$Z$8725,0))="","",INDEX('Player Pool'!$P$2:$P$8725,MATCH($AD43,'Player Pool'!$Z$2:$Z$8725,0))),"")</f>
        <v/>
      </c>
      <c r="AJ43" s="31">
        <f>IFERROR(IF(INDEX('Player Pool'!$R$2:$R$8725,MATCH($AD43,'Player Pool'!$Z$2:$Z$8725,0))="","",INDEX('Player Pool'!$R$2:$R$8725,MATCH($AD43,'Player Pool'!$Z$2:$Z$8725,0))),"")</f>
        <v/>
      </c>
      <c r="AK43" s="31">
        <f>IFERROR(IF(INDEX('Player Pool'!$U$2:$U$8725,MATCH($AD43,'Player Pool'!$Z$2:$Z$8725,0))="","",INDEX('Player Pool'!$U$2:$U$8725,MATCH($AD43,'Player Pool'!$Z$2:$Z$8725,0))),"")</f>
        <v/>
      </c>
      <c r="AL43" s="34">
        <f>IFERROR(IF($AD43="","",IF(INDEX('Player Pool'!$G$2:$G$8725,MATCH($AD43,'Player Pool'!$Z$2:$Z$8725,0))="FA","FA",IF(INDEX('Player Pool'!$G$2:$G$8725,MATCH($AD43,'Player Pool'!$Z$2:$Z$8725,0))='League Settings'!$B$2,"MINE","TAKEN"))),"")</f>
        <v/>
      </c>
      <c r="AN43" s="33" t="inlineStr">
        <is>
          <t>Rutger McGroarty (PIT LW)</t>
        </is>
      </c>
      <c r="AO43">
        <f>IFERROR(IF(INDEX('Player Pool'!$D$2:$D$8725,MATCH($AN43,'Player Pool'!$Z$2:$Z$8725,0))="","",INDEX('Player Pool'!$D$2:$D$8725,MATCH($AN43,'Player Pool'!$Z$2:$Z$8725,0))),"")</f>
        <v/>
      </c>
      <c r="AP43">
        <f>IFERROR(IF(INDEX('Player Pool'!$E$2:$E$8725,MATCH($AN43,'Player Pool'!$Z$2:$Z$8725,0))="","",INDEX('Player Pool'!$E$2:$E$8725,MATCH($AN43,'Player Pool'!$Z$2:$Z$8725,0))),"")</f>
        <v/>
      </c>
      <c r="AQ43" s="30">
        <f>IFERROR(IF($AN43="","",IF(ISNUMBER(IFERROR(INDEX(Rosters!$I$2:$I$516,MATCH(INDEX('Player Pool'!$V$2:$V$8725,MATCH($AN43,'Player Pool'!$Z$2:$Z$8725,0)),Rosters!$W$2:$W$516,0)),"")),IFERROR(INDEX(Rosters!$I$2:$I$516,MATCH(INDEX('Player Pool'!$V$2:$V$8725,MATCH($AN43,'Player Pool'!$Z$2:$Z$8725,0)),Rosters!$W$2:$W$516,0)),""),INDEX('Player Pool'!$H$2:$H$8725,MATCH($AN43,'Player Pool'!$Z$2:$Z$8725,0)))),"")</f>
        <v/>
      </c>
      <c r="AR43" s="31">
        <f>IFERROR(IF(INDEX('Player Pool'!$I$2:$I$8725,MATCH($AN43,'Player Pool'!$Z$2:$Z$8725,0))="","",INDEX('Player Pool'!$I$2:$I$8725,MATCH($AN43,'Player Pool'!$Z$2:$Z$8725,0))),"")</f>
        <v/>
      </c>
      <c r="AS43" s="31">
        <f>IFERROR(IF(INDEX('Player Pool'!$P$2:$P$8725,MATCH($AN43,'Player Pool'!$Z$2:$Z$8725,0))="","",INDEX('Player Pool'!$P$2:$P$8725,MATCH($AN43,'Player Pool'!$Z$2:$Z$8725,0))),"")</f>
        <v/>
      </c>
      <c r="AT43" s="31">
        <f>IFERROR(IF(INDEX('Player Pool'!$R$2:$R$8725,MATCH($AN43,'Player Pool'!$Z$2:$Z$8725,0))="","",INDEX('Player Pool'!$R$2:$R$8725,MATCH($AN43,'Player Pool'!$Z$2:$Z$8725,0))),"")</f>
        <v/>
      </c>
      <c r="AU43" s="31">
        <f>IFERROR(IF(INDEX('Player Pool'!$U$2:$U$8725,MATCH($AN43,'Player Pool'!$Z$2:$Z$8725,0))="","",INDEX('Player Pool'!$U$2:$U$8725,MATCH($AN43,'Player Pool'!$Z$2:$Z$8725,0))),"")</f>
        <v/>
      </c>
      <c r="AV43" s="34">
        <f>IFERROR(IF($AN43="","",IF(INDEX('Player Pool'!$G$2:$G$8725,MATCH($AN43,'Player Pool'!$Z$2:$Z$8725,0))="FA","FA",IF(INDEX('Player Pool'!$G$2:$G$8725,MATCH($AN43,'Player Pool'!$Z$2:$Z$8725,0))='League Settings'!$B$2,"MINE","TAKEN"))),"")</f>
        <v/>
      </c>
    </row>
    <row r="44">
      <c r="A44">
        <f>IFERROR(IF(INDEX(Rosters!$B$2:$B$516,$S44)="","",INDEX(Rosters!$B$2:$B$516,$S44)),"")</f>
        <v/>
      </c>
      <c r="B44">
        <f>IFERROR(IF(INDEX(Rosters!$C$2:$C$516,$S44)="","",INDEX(Rosters!$C$2:$C$516,$S44)),"")</f>
        <v/>
      </c>
      <c r="C44">
        <f>IFERROR(IF(INDEX(Rosters!$D$2:$D$516,$S44)="","",INDEX(Rosters!$D$2:$D$516,$S44)),"")</f>
        <v/>
      </c>
      <c r="D44">
        <f>IFERROR(IF(INDEX(Rosters!$E$2:$E$516,$S44)="","",INDEX(Rosters!$E$2:$E$516,$S44)),"")</f>
        <v/>
      </c>
      <c r="E44">
        <f>IFERROR(IF(INDEX(Rosters!$F$2:$F$516,$S44)="","",INDEX(Rosters!$F$2:$F$516,$S44)),"")</f>
        <v/>
      </c>
      <c r="F44">
        <f>IFERROR(IF(INDEX(Rosters!$G$2:$G$516,$S44)="","",INDEX(Rosters!$G$2:$G$516,$S44)),"")</f>
        <v/>
      </c>
      <c r="G44">
        <f>IFERROR(IF(INDEX(Rosters!$H$2:$H$516,$S44)="","",INDEX(Rosters!$H$2:$H$516,$S44)),"")</f>
        <v/>
      </c>
      <c r="H44" s="30">
        <f>IFERROR(IF(INDEX(Rosters!$I$2:$I$516,$S44)="","",INDEX(Rosters!$I$2:$I$516,$S44)),"")</f>
        <v/>
      </c>
      <c r="I44" s="31">
        <f>IFERROR(IF(INDEX(Rosters!$J$2:$J$516,$S44)="","",INDEX(Rosters!$J$2:$J$516,$S44)),"")</f>
        <v/>
      </c>
      <c r="J44" s="31">
        <f>IFERROR(IF(INDEX(Rosters!$S$2:$S$516,$S44)="","",INDEX(Rosters!$S$2:$S$516,$S44)),"")</f>
        <v/>
      </c>
      <c r="K44" s="31">
        <f>IFERROR(IF(INDEX(Rosters!$K$2:$K$516,$S44)="","",INDEX(Rosters!$K$2:$K$516,$S44)),"")</f>
        <v/>
      </c>
      <c r="L44" s="32">
        <f>IFERROR(IF(INDEX(Rosters!$T$2:$T$516,$S44)="","",INDEX(Rosters!$T$2:$T$516,$S44)),"")</f>
        <v/>
      </c>
      <c r="M44" s="31">
        <f>IFERROR(IF(INDEX(Rosters!$L$2:$L$516,$S44)="","",INDEX(Rosters!$L$2:$L$516,$S44)),"")</f>
        <v/>
      </c>
      <c r="N44" s="31">
        <f>IFERROR(IF(INDEX(Rosters!$Q$2:$Q$516,$S44)="","",INDEX(Rosters!$Q$2:$Q$516,$S44)),"")</f>
        <v/>
      </c>
      <c r="O44" s="31">
        <f>IFERROR(IF(INDEX(Rosters!$R$2:$R$516,$S44)="","",INDEX(Rosters!$R$2:$R$516,$S44)),"")</f>
        <v/>
      </c>
      <c r="P44" s="31">
        <f>IFERROR(IF(INDEX(Rosters!$N$2:$N$516,$S44)="","",INDEX(Rosters!$N$2:$N$516,$S44)),"")</f>
        <v/>
      </c>
      <c r="Q44" s="31">
        <f>IFERROR(IF(INDEX(Rosters!$O$2:$O$516,$S44)="","",INDEX(Rosters!$O$2:$O$516,$S44)),"")</f>
        <v/>
      </c>
      <c r="R44">
        <f>IFERROR(IF(INDEX(Rosters!$P$2:$P$516,$S44)="","",INDEX(Rosters!$P$2:$P$516,$S44)),"")</f>
        <v/>
      </c>
      <c r="S44">
        <f>IFERROR(MATCH('League Settings'!$B$2&amp;"|MINORS|"&amp;7,Rosters!$AD$2:$AD$516,0),"")</f>
        <v/>
      </c>
      <c r="T44" s="33" t="inlineStr">
        <is>
          <t>Harrison Brunicke (PIT D)</t>
        </is>
      </c>
      <c r="U44">
        <f>IFERROR(IF(INDEX('Player Pool'!$D$2:$D$8725,MATCH($T44,'Player Pool'!$Z$2:$Z$8725,0))="","",INDEX('Player Pool'!$D$2:$D$8725,MATCH($T44,'Player Pool'!$Z$2:$Z$8725,0))),"")</f>
        <v/>
      </c>
      <c r="V44">
        <f>IFERROR(IF(INDEX('Player Pool'!$E$2:$E$8725,MATCH($T44,'Player Pool'!$Z$2:$Z$8725,0))="","",INDEX('Player Pool'!$E$2:$E$8725,MATCH($T44,'Player Pool'!$Z$2:$Z$8725,0))),"")</f>
        <v/>
      </c>
      <c r="W44" s="30">
        <f>IFERROR(IF($T44="","",IF(ISNUMBER(IFERROR(INDEX(Rosters!$I$2:$I$516,MATCH(INDEX('Player Pool'!$V$2:$V$8725,MATCH($T44,'Player Pool'!$Z$2:$Z$8725,0)),Rosters!$W$2:$W$516,0)),"")),IFERROR(INDEX(Rosters!$I$2:$I$516,MATCH(INDEX('Player Pool'!$V$2:$V$8725,MATCH($T44,'Player Pool'!$Z$2:$Z$8725,0)),Rosters!$W$2:$W$516,0)),""),INDEX('Player Pool'!$H$2:$H$8725,MATCH($T44,'Player Pool'!$Z$2:$Z$8725,0)))),"")</f>
        <v/>
      </c>
      <c r="X44" s="31">
        <f>IFERROR(IF(INDEX('Player Pool'!$I$2:$I$8725,MATCH($T44,'Player Pool'!$Z$2:$Z$8725,0))="","",INDEX('Player Pool'!$I$2:$I$8725,MATCH($T44,'Player Pool'!$Z$2:$Z$8725,0))),"")</f>
        <v/>
      </c>
      <c r="Y44" s="31">
        <f>IFERROR(IF(INDEX('Player Pool'!$P$2:$P$8725,MATCH($T44,'Player Pool'!$Z$2:$Z$8725,0))="","",INDEX('Player Pool'!$P$2:$P$8725,MATCH($T44,'Player Pool'!$Z$2:$Z$8725,0))),"")</f>
        <v/>
      </c>
      <c r="Z44" s="31">
        <f>IFERROR(IF(INDEX('Player Pool'!$R$2:$R$8725,MATCH($T44,'Player Pool'!$Z$2:$Z$8725,0))="","",INDEX('Player Pool'!$R$2:$R$8725,MATCH($T44,'Player Pool'!$Z$2:$Z$8725,0))),"")</f>
        <v/>
      </c>
      <c r="AA44" s="31">
        <f>IFERROR(IF(INDEX('Player Pool'!$U$2:$U$8725,MATCH($T44,'Player Pool'!$Z$2:$Z$8725,0))="","",INDEX('Player Pool'!$U$2:$U$8725,MATCH($T44,'Player Pool'!$Z$2:$Z$8725,0))),"")</f>
        <v/>
      </c>
      <c r="AB44" s="34">
        <f>IFERROR(IF($T44="","",IF(INDEX('Player Pool'!$G$2:$G$8725,MATCH($T44,'Player Pool'!$Z$2:$Z$8725,0))="FA","FA",IF(INDEX('Player Pool'!$G$2:$G$8725,MATCH($T44,'Player Pool'!$Z$2:$Z$8725,0))='League Settings'!$B$2,"MINE","TAKEN"))),"")</f>
        <v/>
      </c>
      <c r="AD44" s="33" t="inlineStr">
        <is>
          <t>Harrison Brunicke (PIT D)</t>
        </is>
      </c>
      <c r="AE44">
        <f>IFERROR(IF(INDEX('Player Pool'!$D$2:$D$8725,MATCH($AD44,'Player Pool'!$Z$2:$Z$8725,0))="","",INDEX('Player Pool'!$D$2:$D$8725,MATCH($AD44,'Player Pool'!$Z$2:$Z$8725,0))),"")</f>
        <v/>
      </c>
      <c r="AF44">
        <f>IFERROR(IF(INDEX('Player Pool'!$E$2:$E$8725,MATCH($AD44,'Player Pool'!$Z$2:$Z$8725,0))="","",INDEX('Player Pool'!$E$2:$E$8725,MATCH($AD44,'Player Pool'!$Z$2:$Z$8725,0))),"")</f>
        <v/>
      </c>
      <c r="AG44" s="30">
        <f>IFERROR(IF($AD44="","",IF(ISNUMBER(IFERROR(INDEX(Rosters!$I$2:$I$516,MATCH(INDEX('Player Pool'!$V$2:$V$8725,MATCH($AD44,'Player Pool'!$Z$2:$Z$8725,0)),Rosters!$W$2:$W$516,0)),"")),IFERROR(INDEX(Rosters!$I$2:$I$516,MATCH(INDEX('Player Pool'!$V$2:$V$8725,MATCH($AD44,'Player Pool'!$Z$2:$Z$8725,0)),Rosters!$W$2:$W$516,0)),""),INDEX('Player Pool'!$H$2:$H$8725,MATCH($AD44,'Player Pool'!$Z$2:$Z$8725,0)))),"")</f>
        <v/>
      </c>
      <c r="AH44" s="31">
        <f>IFERROR(IF(INDEX('Player Pool'!$I$2:$I$8725,MATCH($AD44,'Player Pool'!$Z$2:$Z$8725,0))="","",INDEX('Player Pool'!$I$2:$I$8725,MATCH($AD44,'Player Pool'!$Z$2:$Z$8725,0))),"")</f>
        <v/>
      </c>
      <c r="AI44" s="31">
        <f>IFERROR(IF(INDEX('Player Pool'!$P$2:$P$8725,MATCH($AD44,'Player Pool'!$Z$2:$Z$8725,0))="","",INDEX('Player Pool'!$P$2:$P$8725,MATCH($AD44,'Player Pool'!$Z$2:$Z$8725,0))),"")</f>
        <v/>
      </c>
      <c r="AJ44" s="31">
        <f>IFERROR(IF(INDEX('Player Pool'!$R$2:$R$8725,MATCH($AD44,'Player Pool'!$Z$2:$Z$8725,0))="","",INDEX('Player Pool'!$R$2:$R$8725,MATCH($AD44,'Player Pool'!$Z$2:$Z$8725,0))),"")</f>
        <v/>
      </c>
      <c r="AK44" s="31">
        <f>IFERROR(IF(INDEX('Player Pool'!$U$2:$U$8725,MATCH($AD44,'Player Pool'!$Z$2:$Z$8725,0))="","",INDEX('Player Pool'!$U$2:$U$8725,MATCH($AD44,'Player Pool'!$Z$2:$Z$8725,0))),"")</f>
        <v/>
      </c>
      <c r="AL44" s="34">
        <f>IFERROR(IF($AD44="","",IF(INDEX('Player Pool'!$G$2:$G$8725,MATCH($AD44,'Player Pool'!$Z$2:$Z$8725,0))="FA","FA",IF(INDEX('Player Pool'!$G$2:$G$8725,MATCH($AD44,'Player Pool'!$Z$2:$Z$8725,0))='League Settings'!$B$2,"MINE","TAKEN"))),"")</f>
        <v/>
      </c>
      <c r="AN44" s="33" t="inlineStr">
        <is>
          <t>Harrison Brunicke (PIT D)</t>
        </is>
      </c>
      <c r="AO44">
        <f>IFERROR(IF(INDEX('Player Pool'!$D$2:$D$8725,MATCH($AN44,'Player Pool'!$Z$2:$Z$8725,0))="","",INDEX('Player Pool'!$D$2:$D$8725,MATCH($AN44,'Player Pool'!$Z$2:$Z$8725,0))),"")</f>
        <v/>
      </c>
      <c r="AP44">
        <f>IFERROR(IF(INDEX('Player Pool'!$E$2:$E$8725,MATCH($AN44,'Player Pool'!$Z$2:$Z$8725,0))="","",INDEX('Player Pool'!$E$2:$E$8725,MATCH($AN44,'Player Pool'!$Z$2:$Z$8725,0))),"")</f>
        <v/>
      </c>
      <c r="AQ44" s="30">
        <f>IFERROR(IF($AN44="","",IF(ISNUMBER(IFERROR(INDEX(Rosters!$I$2:$I$516,MATCH(INDEX('Player Pool'!$V$2:$V$8725,MATCH($AN44,'Player Pool'!$Z$2:$Z$8725,0)),Rosters!$W$2:$W$516,0)),"")),IFERROR(INDEX(Rosters!$I$2:$I$516,MATCH(INDEX('Player Pool'!$V$2:$V$8725,MATCH($AN44,'Player Pool'!$Z$2:$Z$8725,0)),Rosters!$W$2:$W$516,0)),""),INDEX('Player Pool'!$H$2:$H$8725,MATCH($AN44,'Player Pool'!$Z$2:$Z$8725,0)))),"")</f>
        <v/>
      </c>
      <c r="AR44" s="31">
        <f>IFERROR(IF(INDEX('Player Pool'!$I$2:$I$8725,MATCH($AN44,'Player Pool'!$Z$2:$Z$8725,0))="","",INDEX('Player Pool'!$I$2:$I$8725,MATCH($AN44,'Player Pool'!$Z$2:$Z$8725,0))),"")</f>
        <v/>
      </c>
      <c r="AS44" s="31">
        <f>IFERROR(IF(INDEX('Player Pool'!$P$2:$P$8725,MATCH($AN44,'Player Pool'!$Z$2:$Z$8725,0))="","",INDEX('Player Pool'!$P$2:$P$8725,MATCH($AN44,'Player Pool'!$Z$2:$Z$8725,0))),"")</f>
        <v/>
      </c>
      <c r="AT44" s="31">
        <f>IFERROR(IF(INDEX('Player Pool'!$R$2:$R$8725,MATCH($AN44,'Player Pool'!$Z$2:$Z$8725,0))="","",INDEX('Player Pool'!$R$2:$R$8725,MATCH($AN44,'Player Pool'!$Z$2:$Z$8725,0))),"")</f>
        <v/>
      </c>
      <c r="AU44" s="31">
        <f>IFERROR(IF(INDEX('Player Pool'!$U$2:$U$8725,MATCH($AN44,'Player Pool'!$Z$2:$Z$8725,0))="","",INDEX('Player Pool'!$U$2:$U$8725,MATCH($AN44,'Player Pool'!$Z$2:$Z$8725,0))),"")</f>
        <v/>
      </c>
      <c r="AV44" s="34">
        <f>IFERROR(IF($AN44="","",IF(INDEX('Player Pool'!$G$2:$G$8725,MATCH($AN44,'Player Pool'!$Z$2:$Z$8725,0))="FA","FA",IF(INDEX('Player Pool'!$G$2:$G$8725,MATCH($AN44,'Player Pool'!$Z$2:$Z$8725,0))='League Settings'!$B$2,"MINE","TAKEN"))),"")</f>
        <v/>
      </c>
    </row>
    <row r="45">
      <c r="A45">
        <f>IFERROR(IF(INDEX(Rosters!$B$2:$B$516,$S45)="","",INDEX(Rosters!$B$2:$B$516,$S45)),"")</f>
        <v/>
      </c>
      <c r="B45">
        <f>IFERROR(IF(INDEX(Rosters!$C$2:$C$516,$S45)="","",INDEX(Rosters!$C$2:$C$516,$S45)),"")</f>
        <v/>
      </c>
      <c r="C45">
        <f>IFERROR(IF(INDEX(Rosters!$D$2:$D$516,$S45)="","",INDEX(Rosters!$D$2:$D$516,$S45)),"")</f>
        <v/>
      </c>
      <c r="D45">
        <f>IFERROR(IF(INDEX(Rosters!$E$2:$E$516,$S45)="","",INDEX(Rosters!$E$2:$E$516,$S45)),"")</f>
        <v/>
      </c>
      <c r="E45">
        <f>IFERROR(IF(INDEX(Rosters!$F$2:$F$516,$S45)="","",INDEX(Rosters!$F$2:$F$516,$S45)),"")</f>
        <v/>
      </c>
      <c r="F45">
        <f>IFERROR(IF(INDEX(Rosters!$G$2:$G$516,$S45)="","",INDEX(Rosters!$G$2:$G$516,$S45)),"")</f>
        <v/>
      </c>
      <c r="G45">
        <f>IFERROR(IF(INDEX(Rosters!$H$2:$H$516,$S45)="","",INDEX(Rosters!$H$2:$H$516,$S45)),"")</f>
        <v/>
      </c>
      <c r="H45" s="30">
        <f>IFERROR(IF(INDEX(Rosters!$I$2:$I$516,$S45)="","",INDEX(Rosters!$I$2:$I$516,$S45)),"")</f>
        <v/>
      </c>
      <c r="I45" s="31">
        <f>IFERROR(IF(INDEX(Rosters!$J$2:$J$516,$S45)="","",INDEX(Rosters!$J$2:$J$516,$S45)),"")</f>
        <v/>
      </c>
      <c r="J45" s="31">
        <f>IFERROR(IF(INDEX(Rosters!$S$2:$S$516,$S45)="","",INDEX(Rosters!$S$2:$S$516,$S45)),"")</f>
        <v/>
      </c>
      <c r="K45" s="31">
        <f>IFERROR(IF(INDEX(Rosters!$K$2:$K$516,$S45)="","",INDEX(Rosters!$K$2:$K$516,$S45)),"")</f>
        <v/>
      </c>
      <c r="L45" s="32">
        <f>IFERROR(IF(INDEX(Rosters!$T$2:$T$516,$S45)="","",INDEX(Rosters!$T$2:$T$516,$S45)),"")</f>
        <v/>
      </c>
      <c r="M45" s="31">
        <f>IFERROR(IF(INDEX(Rosters!$L$2:$L$516,$S45)="","",INDEX(Rosters!$L$2:$L$516,$S45)),"")</f>
        <v/>
      </c>
      <c r="N45" s="31">
        <f>IFERROR(IF(INDEX(Rosters!$Q$2:$Q$516,$S45)="","",INDEX(Rosters!$Q$2:$Q$516,$S45)),"")</f>
        <v/>
      </c>
      <c r="O45" s="31">
        <f>IFERROR(IF(INDEX(Rosters!$R$2:$R$516,$S45)="","",INDEX(Rosters!$R$2:$R$516,$S45)),"")</f>
        <v/>
      </c>
      <c r="P45" s="31">
        <f>IFERROR(IF(INDEX(Rosters!$N$2:$N$516,$S45)="","",INDEX(Rosters!$N$2:$N$516,$S45)),"")</f>
        <v/>
      </c>
      <c r="Q45" s="31">
        <f>IFERROR(IF(INDEX(Rosters!$O$2:$O$516,$S45)="","",INDEX(Rosters!$O$2:$O$516,$S45)),"")</f>
        <v/>
      </c>
      <c r="R45">
        <f>IFERROR(IF(INDEX(Rosters!$P$2:$P$516,$S45)="","",INDEX(Rosters!$P$2:$P$516,$S45)),"")</f>
        <v/>
      </c>
      <c r="S45">
        <f>IFERROR(MATCH('League Settings'!$B$2&amp;"|MINORS|"&amp;8,Rosters!$AD$2:$AD$516,0),"")</f>
        <v/>
      </c>
      <c r="T45" s="33" t="inlineStr">
        <is>
          <t>Dylan Garand (NYR G)</t>
        </is>
      </c>
      <c r="U45">
        <f>IFERROR(IF(INDEX('Player Pool'!$D$2:$D$8725,MATCH($T45,'Player Pool'!$Z$2:$Z$8725,0))="","",INDEX('Player Pool'!$D$2:$D$8725,MATCH($T45,'Player Pool'!$Z$2:$Z$8725,0))),"")</f>
        <v/>
      </c>
      <c r="V45">
        <f>IFERROR(IF(INDEX('Player Pool'!$E$2:$E$8725,MATCH($T45,'Player Pool'!$Z$2:$Z$8725,0))="","",INDEX('Player Pool'!$E$2:$E$8725,MATCH($T45,'Player Pool'!$Z$2:$Z$8725,0))),"")</f>
        <v/>
      </c>
      <c r="W45" s="30">
        <f>IFERROR(IF($T45="","",IF(ISNUMBER(IFERROR(INDEX(Rosters!$I$2:$I$516,MATCH(INDEX('Player Pool'!$V$2:$V$8725,MATCH($T45,'Player Pool'!$Z$2:$Z$8725,0)),Rosters!$W$2:$W$516,0)),"")),IFERROR(INDEX(Rosters!$I$2:$I$516,MATCH(INDEX('Player Pool'!$V$2:$V$8725,MATCH($T45,'Player Pool'!$Z$2:$Z$8725,0)),Rosters!$W$2:$W$516,0)),""),INDEX('Player Pool'!$H$2:$H$8725,MATCH($T45,'Player Pool'!$Z$2:$Z$8725,0)))),"")</f>
        <v/>
      </c>
      <c r="X45" s="31">
        <f>IFERROR(IF(INDEX('Player Pool'!$I$2:$I$8725,MATCH($T45,'Player Pool'!$Z$2:$Z$8725,0))="","",INDEX('Player Pool'!$I$2:$I$8725,MATCH($T45,'Player Pool'!$Z$2:$Z$8725,0))),"")</f>
        <v/>
      </c>
      <c r="Y45" s="31">
        <f>IFERROR(IF(INDEX('Player Pool'!$P$2:$P$8725,MATCH($T45,'Player Pool'!$Z$2:$Z$8725,0))="","",INDEX('Player Pool'!$P$2:$P$8725,MATCH($T45,'Player Pool'!$Z$2:$Z$8725,0))),"")</f>
        <v/>
      </c>
      <c r="Z45" s="31">
        <f>IFERROR(IF(INDEX('Player Pool'!$R$2:$R$8725,MATCH($T45,'Player Pool'!$Z$2:$Z$8725,0))="","",INDEX('Player Pool'!$R$2:$R$8725,MATCH($T45,'Player Pool'!$Z$2:$Z$8725,0))),"")</f>
        <v/>
      </c>
      <c r="AA45" s="31">
        <f>IFERROR(IF(INDEX('Player Pool'!$U$2:$U$8725,MATCH($T45,'Player Pool'!$Z$2:$Z$8725,0))="","",INDEX('Player Pool'!$U$2:$U$8725,MATCH($T45,'Player Pool'!$Z$2:$Z$8725,0))),"")</f>
        <v/>
      </c>
      <c r="AB45" s="34">
        <f>IFERROR(IF($T45="","",IF(INDEX('Player Pool'!$G$2:$G$8725,MATCH($T45,'Player Pool'!$Z$2:$Z$8725,0))="FA","FA",IF(INDEX('Player Pool'!$G$2:$G$8725,MATCH($T45,'Player Pool'!$Z$2:$Z$8725,0))='League Settings'!$B$2,"MINE","TAKEN"))),"")</f>
        <v/>
      </c>
      <c r="AD45" s="33" t="inlineStr">
        <is>
          <t>Dylan Garand (NYR G)</t>
        </is>
      </c>
      <c r="AE45">
        <f>IFERROR(IF(INDEX('Player Pool'!$D$2:$D$8725,MATCH($AD45,'Player Pool'!$Z$2:$Z$8725,0))="","",INDEX('Player Pool'!$D$2:$D$8725,MATCH($AD45,'Player Pool'!$Z$2:$Z$8725,0))),"")</f>
        <v/>
      </c>
      <c r="AF45">
        <f>IFERROR(IF(INDEX('Player Pool'!$E$2:$E$8725,MATCH($AD45,'Player Pool'!$Z$2:$Z$8725,0))="","",INDEX('Player Pool'!$E$2:$E$8725,MATCH($AD45,'Player Pool'!$Z$2:$Z$8725,0))),"")</f>
        <v/>
      </c>
      <c r="AG45" s="30">
        <f>IFERROR(IF($AD45="","",IF(ISNUMBER(IFERROR(INDEX(Rosters!$I$2:$I$516,MATCH(INDEX('Player Pool'!$V$2:$V$8725,MATCH($AD45,'Player Pool'!$Z$2:$Z$8725,0)),Rosters!$W$2:$W$516,0)),"")),IFERROR(INDEX(Rosters!$I$2:$I$516,MATCH(INDEX('Player Pool'!$V$2:$V$8725,MATCH($AD45,'Player Pool'!$Z$2:$Z$8725,0)),Rosters!$W$2:$W$516,0)),""),INDEX('Player Pool'!$H$2:$H$8725,MATCH($AD45,'Player Pool'!$Z$2:$Z$8725,0)))),"")</f>
        <v/>
      </c>
      <c r="AH45" s="31">
        <f>IFERROR(IF(INDEX('Player Pool'!$I$2:$I$8725,MATCH($AD45,'Player Pool'!$Z$2:$Z$8725,0))="","",INDEX('Player Pool'!$I$2:$I$8725,MATCH($AD45,'Player Pool'!$Z$2:$Z$8725,0))),"")</f>
        <v/>
      </c>
      <c r="AI45" s="31">
        <f>IFERROR(IF(INDEX('Player Pool'!$P$2:$P$8725,MATCH($AD45,'Player Pool'!$Z$2:$Z$8725,0))="","",INDEX('Player Pool'!$P$2:$P$8725,MATCH($AD45,'Player Pool'!$Z$2:$Z$8725,0))),"")</f>
        <v/>
      </c>
      <c r="AJ45" s="31">
        <f>IFERROR(IF(INDEX('Player Pool'!$R$2:$R$8725,MATCH($AD45,'Player Pool'!$Z$2:$Z$8725,0))="","",INDEX('Player Pool'!$R$2:$R$8725,MATCH($AD45,'Player Pool'!$Z$2:$Z$8725,0))),"")</f>
        <v/>
      </c>
      <c r="AK45" s="31">
        <f>IFERROR(IF(INDEX('Player Pool'!$U$2:$U$8725,MATCH($AD45,'Player Pool'!$Z$2:$Z$8725,0))="","",INDEX('Player Pool'!$U$2:$U$8725,MATCH($AD45,'Player Pool'!$Z$2:$Z$8725,0))),"")</f>
        <v/>
      </c>
      <c r="AL45" s="34">
        <f>IFERROR(IF($AD45="","",IF(INDEX('Player Pool'!$G$2:$G$8725,MATCH($AD45,'Player Pool'!$Z$2:$Z$8725,0))="FA","FA",IF(INDEX('Player Pool'!$G$2:$G$8725,MATCH($AD45,'Player Pool'!$Z$2:$Z$8725,0))='League Settings'!$B$2,"MINE","TAKEN"))),"")</f>
        <v/>
      </c>
      <c r="AN45" s="33" t="inlineStr">
        <is>
          <t>Dylan Garand (NYR G)</t>
        </is>
      </c>
      <c r="AO45">
        <f>IFERROR(IF(INDEX('Player Pool'!$D$2:$D$8725,MATCH($AN45,'Player Pool'!$Z$2:$Z$8725,0))="","",INDEX('Player Pool'!$D$2:$D$8725,MATCH($AN45,'Player Pool'!$Z$2:$Z$8725,0))),"")</f>
        <v/>
      </c>
      <c r="AP45">
        <f>IFERROR(IF(INDEX('Player Pool'!$E$2:$E$8725,MATCH($AN45,'Player Pool'!$Z$2:$Z$8725,0))="","",INDEX('Player Pool'!$E$2:$E$8725,MATCH($AN45,'Player Pool'!$Z$2:$Z$8725,0))),"")</f>
        <v/>
      </c>
      <c r="AQ45" s="30">
        <f>IFERROR(IF($AN45="","",IF(ISNUMBER(IFERROR(INDEX(Rosters!$I$2:$I$516,MATCH(INDEX('Player Pool'!$V$2:$V$8725,MATCH($AN45,'Player Pool'!$Z$2:$Z$8725,0)),Rosters!$W$2:$W$516,0)),"")),IFERROR(INDEX(Rosters!$I$2:$I$516,MATCH(INDEX('Player Pool'!$V$2:$V$8725,MATCH($AN45,'Player Pool'!$Z$2:$Z$8725,0)),Rosters!$W$2:$W$516,0)),""),INDEX('Player Pool'!$H$2:$H$8725,MATCH($AN45,'Player Pool'!$Z$2:$Z$8725,0)))),"")</f>
        <v/>
      </c>
      <c r="AR45" s="31">
        <f>IFERROR(IF(INDEX('Player Pool'!$I$2:$I$8725,MATCH($AN45,'Player Pool'!$Z$2:$Z$8725,0))="","",INDEX('Player Pool'!$I$2:$I$8725,MATCH($AN45,'Player Pool'!$Z$2:$Z$8725,0))),"")</f>
        <v/>
      </c>
      <c r="AS45" s="31">
        <f>IFERROR(IF(INDEX('Player Pool'!$P$2:$P$8725,MATCH($AN45,'Player Pool'!$Z$2:$Z$8725,0))="","",INDEX('Player Pool'!$P$2:$P$8725,MATCH($AN45,'Player Pool'!$Z$2:$Z$8725,0))),"")</f>
        <v/>
      </c>
      <c r="AT45" s="31">
        <f>IFERROR(IF(INDEX('Player Pool'!$R$2:$R$8725,MATCH($AN45,'Player Pool'!$Z$2:$Z$8725,0))="","",INDEX('Player Pool'!$R$2:$R$8725,MATCH($AN45,'Player Pool'!$Z$2:$Z$8725,0))),"")</f>
        <v/>
      </c>
      <c r="AU45" s="31">
        <f>IFERROR(IF(INDEX('Player Pool'!$U$2:$U$8725,MATCH($AN45,'Player Pool'!$Z$2:$Z$8725,0))="","",INDEX('Player Pool'!$U$2:$U$8725,MATCH($AN45,'Player Pool'!$Z$2:$Z$8725,0))),"")</f>
        <v/>
      </c>
      <c r="AV45" s="34">
        <f>IFERROR(IF($AN45="","",IF(INDEX('Player Pool'!$G$2:$G$8725,MATCH($AN45,'Player Pool'!$Z$2:$Z$8725,0))="FA","FA",IF(INDEX('Player Pool'!$G$2:$G$8725,MATCH($AN45,'Player Pool'!$Z$2:$Z$8725,0))='League Settings'!$B$2,"MINE","TAKEN"))),"")</f>
        <v/>
      </c>
    </row>
    <row r="46">
      <c r="A46">
        <f>IFERROR(IF(INDEX(Rosters!$B$2:$B$516,$S46)="","",INDEX(Rosters!$B$2:$B$516,$S46)),"")</f>
        <v/>
      </c>
      <c r="B46">
        <f>IFERROR(IF(INDEX(Rosters!$C$2:$C$516,$S46)="","",INDEX(Rosters!$C$2:$C$516,$S46)),"")</f>
        <v/>
      </c>
      <c r="C46">
        <f>IFERROR(IF(INDEX(Rosters!$D$2:$D$516,$S46)="","",INDEX(Rosters!$D$2:$D$516,$S46)),"")</f>
        <v/>
      </c>
      <c r="D46">
        <f>IFERROR(IF(INDEX(Rosters!$E$2:$E$516,$S46)="","",INDEX(Rosters!$E$2:$E$516,$S46)),"")</f>
        <v/>
      </c>
      <c r="E46">
        <f>IFERROR(IF(INDEX(Rosters!$F$2:$F$516,$S46)="","",INDEX(Rosters!$F$2:$F$516,$S46)),"")</f>
        <v/>
      </c>
      <c r="F46">
        <f>IFERROR(IF(INDEX(Rosters!$G$2:$G$516,$S46)="","",INDEX(Rosters!$G$2:$G$516,$S46)),"")</f>
        <v/>
      </c>
      <c r="G46">
        <f>IFERROR(IF(INDEX(Rosters!$H$2:$H$516,$S46)="","",INDEX(Rosters!$H$2:$H$516,$S46)),"")</f>
        <v/>
      </c>
      <c r="H46" s="30">
        <f>IFERROR(IF(INDEX(Rosters!$I$2:$I$516,$S46)="","",INDEX(Rosters!$I$2:$I$516,$S46)),"")</f>
        <v/>
      </c>
      <c r="I46" s="31">
        <f>IFERROR(IF(INDEX(Rosters!$J$2:$J$516,$S46)="","",INDEX(Rosters!$J$2:$J$516,$S46)),"")</f>
        <v/>
      </c>
      <c r="J46" s="31">
        <f>IFERROR(IF(INDEX(Rosters!$S$2:$S$516,$S46)="","",INDEX(Rosters!$S$2:$S$516,$S46)),"")</f>
        <v/>
      </c>
      <c r="K46" s="31">
        <f>IFERROR(IF(INDEX(Rosters!$K$2:$K$516,$S46)="","",INDEX(Rosters!$K$2:$K$516,$S46)),"")</f>
        <v/>
      </c>
      <c r="L46" s="32">
        <f>IFERROR(IF(INDEX(Rosters!$T$2:$T$516,$S46)="","",INDEX(Rosters!$T$2:$T$516,$S46)),"")</f>
        <v/>
      </c>
      <c r="M46" s="31">
        <f>IFERROR(IF(INDEX(Rosters!$L$2:$L$516,$S46)="","",INDEX(Rosters!$L$2:$L$516,$S46)),"")</f>
        <v/>
      </c>
      <c r="N46" s="31">
        <f>IFERROR(IF(INDEX(Rosters!$Q$2:$Q$516,$S46)="","",INDEX(Rosters!$Q$2:$Q$516,$S46)),"")</f>
        <v/>
      </c>
      <c r="O46" s="31">
        <f>IFERROR(IF(INDEX(Rosters!$R$2:$R$516,$S46)="","",INDEX(Rosters!$R$2:$R$516,$S46)),"")</f>
        <v/>
      </c>
      <c r="P46" s="31">
        <f>IFERROR(IF(INDEX(Rosters!$N$2:$N$516,$S46)="","",INDEX(Rosters!$N$2:$N$516,$S46)),"")</f>
        <v/>
      </c>
      <c r="Q46" s="31">
        <f>IFERROR(IF(INDEX(Rosters!$O$2:$O$516,$S46)="","",INDEX(Rosters!$O$2:$O$516,$S46)),"")</f>
        <v/>
      </c>
      <c r="R46">
        <f>IFERROR(IF(INDEX(Rosters!$P$2:$P$516,$S46)="","",INDEX(Rosters!$P$2:$P$516,$S46)),"")</f>
        <v/>
      </c>
      <c r="S46">
        <f>IFERROR(MATCH('League Settings'!$B$2&amp;"|MINORS|"&amp;9,Rosters!$AD$2:$AD$516,0),"")</f>
        <v/>
      </c>
      <c r="T46" s="33" t="inlineStr">
        <is>
          <t>Hunter Brzustewicz (CGY D)</t>
        </is>
      </c>
      <c r="U46">
        <f>IFERROR(IF(INDEX('Player Pool'!$D$2:$D$8725,MATCH($T46,'Player Pool'!$Z$2:$Z$8725,0))="","",INDEX('Player Pool'!$D$2:$D$8725,MATCH($T46,'Player Pool'!$Z$2:$Z$8725,0))),"")</f>
        <v/>
      </c>
      <c r="V46">
        <f>IFERROR(IF(INDEX('Player Pool'!$E$2:$E$8725,MATCH($T46,'Player Pool'!$Z$2:$Z$8725,0))="","",INDEX('Player Pool'!$E$2:$E$8725,MATCH($T46,'Player Pool'!$Z$2:$Z$8725,0))),"")</f>
        <v/>
      </c>
      <c r="W46" s="30">
        <f>IFERROR(IF($T46="","",IF(ISNUMBER(IFERROR(INDEX(Rosters!$I$2:$I$516,MATCH(INDEX('Player Pool'!$V$2:$V$8725,MATCH($T46,'Player Pool'!$Z$2:$Z$8725,0)),Rosters!$W$2:$W$516,0)),"")),IFERROR(INDEX(Rosters!$I$2:$I$516,MATCH(INDEX('Player Pool'!$V$2:$V$8725,MATCH($T46,'Player Pool'!$Z$2:$Z$8725,0)),Rosters!$W$2:$W$516,0)),""),INDEX('Player Pool'!$H$2:$H$8725,MATCH($T46,'Player Pool'!$Z$2:$Z$8725,0)))),"")</f>
        <v/>
      </c>
      <c r="X46" s="31">
        <f>IFERROR(IF(INDEX('Player Pool'!$I$2:$I$8725,MATCH($T46,'Player Pool'!$Z$2:$Z$8725,0))="","",INDEX('Player Pool'!$I$2:$I$8725,MATCH($T46,'Player Pool'!$Z$2:$Z$8725,0))),"")</f>
        <v/>
      </c>
      <c r="Y46" s="31">
        <f>IFERROR(IF(INDEX('Player Pool'!$P$2:$P$8725,MATCH($T46,'Player Pool'!$Z$2:$Z$8725,0))="","",INDEX('Player Pool'!$P$2:$P$8725,MATCH($T46,'Player Pool'!$Z$2:$Z$8725,0))),"")</f>
        <v/>
      </c>
      <c r="Z46" s="31">
        <f>IFERROR(IF(INDEX('Player Pool'!$R$2:$R$8725,MATCH($T46,'Player Pool'!$Z$2:$Z$8725,0))="","",INDEX('Player Pool'!$R$2:$R$8725,MATCH($T46,'Player Pool'!$Z$2:$Z$8725,0))),"")</f>
        <v/>
      </c>
      <c r="AA46" s="31">
        <f>IFERROR(IF(INDEX('Player Pool'!$U$2:$U$8725,MATCH($T46,'Player Pool'!$Z$2:$Z$8725,0))="","",INDEX('Player Pool'!$U$2:$U$8725,MATCH($T46,'Player Pool'!$Z$2:$Z$8725,0))),"")</f>
        <v/>
      </c>
      <c r="AB46" s="34">
        <f>IFERROR(IF($T46="","",IF(INDEX('Player Pool'!$G$2:$G$8725,MATCH($T46,'Player Pool'!$Z$2:$Z$8725,0))="FA","FA",IF(INDEX('Player Pool'!$G$2:$G$8725,MATCH($T46,'Player Pool'!$Z$2:$Z$8725,0))='League Settings'!$B$2,"MINE","TAKEN"))),"")</f>
        <v/>
      </c>
      <c r="AD46" s="33" t="inlineStr">
        <is>
          <t>Hunter Brzustewicz (CGY D)</t>
        </is>
      </c>
      <c r="AE46">
        <f>IFERROR(IF(INDEX('Player Pool'!$D$2:$D$8725,MATCH($AD46,'Player Pool'!$Z$2:$Z$8725,0))="","",INDEX('Player Pool'!$D$2:$D$8725,MATCH($AD46,'Player Pool'!$Z$2:$Z$8725,0))),"")</f>
        <v/>
      </c>
      <c r="AF46">
        <f>IFERROR(IF(INDEX('Player Pool'!$E$2:$E$8725,MATCH($AD46,'Player Pool'!$Z$2:$Z$8725,0))="","",INDEX('Player Pool'!$E$2:$E$8725,MATCH($AD46,'Player Pool'!$Z$2:$Z$8725,0))),"")</f>
        <v/>
      </c>
      <c r="AG46" s="30">
        <f>IFERROR(IF($AD46="","",IF(ISNUMBER(IFERROR(INDEX(Rosters!$I$2:$I$516,MATCH(INDEX('Player Pool'!$V$2:$V$8725,MATCH($AD46,'Player Pool'!$Z$2:$Z$8725,0)),Rosters!$W$2:$W$516,0)),"")),IFERROR(INDEX(Rosters!$I$2:$I$516,MATCH(INDEX('Player Pool'!$V$2:$V$8725,MATCH($AD46,'Player Pool'!$Z$2:$Z$8725,0)),Rosters!$W$2:$W$516,0)),""),INDEX('Player Pool'!$H$2:$H$8725,MATCH($AD46,'Player Pool'!$Z$2:$Z$8725,0)))),"")</f>
        <v/>
      </c>
      <c r="AH46" s="31">
        <f>IFERROR(IF(INDEX('Player Pool'!$I$2:$I$8725,MATCH($AD46,'Player Pool'!$Z$2:$Z$8725,0))="","",INDEX('Player Pool'!$I$2:$I$8725,MATCH($AD46,'Player Pool'!$Z$2:$Z$8725,0))),"")</f>
        <v/>
      </c>
      <c r="AI46" s="31">
        <f>IFERROR(IF(INDEX('Player Pool'!$P$2:$P$8725,MATCH($AD46,'Player Pool'!$Z$2:$Z$8725,0))="","",INDEX('Player Pool'!$P$2:$P$8725,MATCH($AD46,'Player Pool'!$Z$2:$Z$8725,0))),"")</f>
        <v/>
      </c>
      <c r="AJ46" s="31">
        <f>IFERROR(IF(INDEX('Player Pool'!$R$2:$R$8725,MATCH($AD46,'Player Pool'!$Z$2:$Z$8725,0))="","",INDEX('Player Pool'!$R$2:$R$8725,MATCH($AD46,'Player Pool'!$Z$2:$Z$8725,0))),"")</f>
        <v/>
      </c>
      <c r="AK46" s="31">
        <f>IFERROR(IF(INDEX('Player Pool'!$U$2:$U$8725,MATCH($AD46,'Player Pool'!$Z$2:$Z$8725,0))="","",INDEX('Player Pool'!$U$2:$U$8725,MATCH($AD46,'Player Pool'!$Z$2:$Z$8725,0))),"")</f>
        <v/>
      </c>
      <c r="AL46" s="34">
        <f>IFERROR(IF($AD46="","",IF(INDEX('Player Pool'!$G$2:$G$8725,MATCH($AD46,'Player Pool'!$Z$2:$Z$8725,0))="FA","FA",IF(INDEX('Player Pool'!$G$2:$G$8725,MATCH($AD46,'Player Pool'!$Z$2:$Z$8725,0))='League Settings'!$B$2,"MINE","TAKEN"))),"")</f>
        <v/>
      </c>
      <c r="AN46" s="33" t="inlineStr">
        <is>
          <t>Hunter Brzustewicz (CGY D)</t>
        </is>
      </c>
      <c r="AO46">
        <f>IFERROR(IF(INDEX('Player Pool'!$D$2:$D$8725,MATCH($AN46,'Player Pool'!$Z$2:$Z$8725,0))="","",INDEX('Player Pool'!$D$2:$D$8725,MATCH($AN46,'Player Pool'!$Z$2:$Z$8725,0))),"")</f>
        <v/>
      </c>
      <c r="AP46">
        <f>IFERROR(IF(INDEX('Player Pool'!$E$2:$E$8725,MATCH($AN46,'Player Pool'!$Z$2:$Z$8725,0))="","",INDEX('Player Pool'!$E$2:$E$8725,MATCH($AN46,'Player Pool'!$Z$2:$Z$8725,0))),"")</f>
        <v/>
      </c>
      <c r="AQ46" s="30">
        <f>IFERROR(IF($AN46="","",IF(ISNUMBER(IFERROR(INDEX(Rosters!$I$2:$I$516,MATCH(INDEX('Player Pool'!$V$2:$V$8725,MATCH($AN46,'Player Pool'!$Z$2:$Z$8725,0)),Rosters!$W$2:$W$516,0)),"")),IFERROR(INDEX(Rosters!$I$2:$I$516,MATCH(INDEX('Player Pool'!$V$2:$V$8725,MATCH($AN46,'Player Pool'!$Z$2:$Z$8725,0)),Rosters!$W$2:$W$516,0)),""),INDEX('Player Pool'!$H$2:$H$8725,MATCH($AN46,'Player Pool'!$Z$2:$Z$8725,0)))),"")</f>
        <v/>
      </c>
      <c r="AR46" s="31">
        <f>IFERROR(IF(INDEX('Player Pool'!$I$2:$I$8725,MATCH($AN46,'Player Pool'!$Z$2:$Z$8725,0))="","",INDEX('Player Pool'!$I$2:$I$8725,MATCH($AN46,'Player Pool'!$Z$2:$Z$8725,0))),"")</f>
        <v/>
      </c>
      <c r="AS46" s="31">
        <f>IFERROR(IF(INDEX('Player Pool'!$P$2:$P$8725,MATCH($AN46,'Player Pool'!$Z$2:$Z$8725,0))="","",INDEX('Player Pool'!$P$2:$P$8725,MATCH($AN46,'Player Pool'!$Z$2:$Z$8725,0))),"")</f>
        <v/>
      </c>
      <c r="AT46" s="31">
        <f>IFERROR(IF(INDEX('Player Pool'!$R$2:$R$8725,MATCH($AN46,'Player Pool'!$Z$2:$Z$8725,0))="","",INDEX('Player Pool'!$R$2:$R$8725,MATCH($AN46,'Player Pool'!$Z$2:$Z$8725,0))),"")</f>
        <v/>
      </c>
      <c r="AU46" s="31">
        <f>IFERROR(IF(INDEX('Player Pool'!$U$2:$U$8725,MATCH($AN46,'Player Pool'!$Z$2:$Z$8725,0))="","",INDEX('Player Pool'!$U$2:$U$8725,MATCH($AN46,'Player Pool'!$Z$2:$Z$8725,0))),"")</f>
        <v/>
      </c>
      <c r="AV46" s="34">
        <f>IFERROR(IF($AN46="","",IF(INDEX('Player Pool'!$G$2:$G$8725,MATCH($AN46,'Player Pool'!$Z$2:$Z$8725,0))="FA","FA",IF(INDEX('Player Pool'!$G$2:$G$8725,MATCH($AN46,'Player Pool'!$Z$2:$Z$8725,0))='League Settings'!$B$2,"MINE","TAKEN"))),"")</f>
        <v/>
      </c>
    </row>
    <row r="47">
      <c r="A47">
        <f>IFERROR(IF(INDEX(Rosters!$B$2:$B$516,$S47)="","",INDEX(Rosters!$B$2:$B$516,$S47)),"")</f>
        <v/>
      </c>
      <c r="B47">
        <f>IFERROR(IF(INDEX(Rosters!$C$2:$C$516,$S47)="","",INDEX(Rosters!$C$2:$C$516,$S47)),"")</f>
        <v/>
      </c>
      <c r="C47">
        <f>IFERROR(IF(INDEX(Rosters!$D$2:$D$516,$S47)="","",INDEX(Rosters!$D$2:$D$516,$S47)),"")</f>
        <v/>
      </c>
      <c r="D47">
        <f>IFERROR(IF(INDEX(Rosters!$E$2:$E$516,$S47)="","",INDEX(Rosters!$E$2:$E$516,$S47)),"")</f>
        <v/>
      </c>
      <c r="E47">
        <f>IFERROR(IF(INDEX(Rosters!$F$2:$F$516,$S47)="","",INDEX(Rosters!$F$2:$F$516,$S47)),"")</f>
        <v/>
      </c>
      <c r="F47">
        <f>IFERROR(IF(INDEX(Rosters!$G$2:$G$516,$S47)="","",INDEX(Rosters!$G$2:$G$516,$S47)),"")</f>
        <v/>
      </c>
      <c r="G47">
        <f>IFERROR(IF(INDEX(Rosters!$H$2:$H$516,$S47)="","",INDEX(Rosters!$H$2:$H$516,$S47)),"")</f>
        <v/>
      </c>
      <c r="H47" s="30">
        <f>IFERROR(IF(INDEX(Rosters!$I$2:$I$516,$S47)="","",INDEX(Rosters!$I$2:$I$516,$S47)),"")</f>
        <v/>
      </c>
      <c r="I47" s="31">
        <f>IFERROR(IF(INDEX(Rosters!$J$2:$J$516,$S47)="","",INDEX(Rosters!$J$2:$J$516,$S47)),"")</f>
        <v/>
      </c>
      <c r="J47" s="31">
        <f>IFERROR(IF(INDEX(Rosters!$S$2:$S$516,$S47)="","",INDEX(Rosters!$S$2:$S$516,$S47)),"")</f>
        <v/>
      </c>
      <c r="K47" s="31">
        <f>IFERROR(IF(INDEX(Rosters!$K$2:$K$516,$S47)="","",INDEX(Rosters!$K$2:$K$516,$S47)),"")</f>
        <v/>
      </c>
      <c r="L47" s="32">
        <f>IFERROR(IF(INDEX(Rosters!$T$2:$T$516,$S47)="","",INDEX(Rosters!$T$2:$T$516,$S47)),"")</f>
        <v/>
      </c>
      <c r="M47" s="31">
        <f>IFERROR(IF(INDEX(Rosters!$L$2:$L$516,$S47)="","",INDEX(Rosters!$L$2:$L$516,$S47)),"")</f>
        <v/>
      </c>
      <c r="N47" s="31">
        <f>IFERROR(IF(INDEX(Rosters!$Q$2:$Q$516,$S47)="","",INDEX(Rosters!$Q$2:$Q$516,$S47)),"")</f>
        <v/>
      </c>
      <c r="O47" s="31">
        <f>IFERROR(IF(INDEX(Rosters!$R$2:$R$516,$S47)="","",INDEX(Rosters!$R$2:$R$516,$S47)),"")</f>
        <v/>
      </c>
      <c r="P47" s="31">
        <f>IFERROR(IF(INDEX(Rosters!$N$2:$N$516,$S47)="","",INDEX(Rosters!$N$2:$N$516,$S47)),"")</f>
        <v/>
      </c>
      <c r="Q47" s="31">
        <f>IFERROR(IF(INDEX(Rosters!$O$2:$O$516,$S47)="","",INDEX(Rosters!$O$2:$O$516,$S47)),"")</f>
        <v/>
      </c>
      <c r="R47">
        <f>IFERROR(IF(INDEX(Rosters!$P$2:$P$516,$S47)="","",INDEX(Rosters!$P$2:$P$516,$S47)),"")</f>
        <v/>
      </c>
      <c r="S47">
        <f>IFERROR(MATCH('League Settings'!$B$2&amp;"|MINORS|"&amp;10,Rosters!$AD$2:$AD$516,0),"")</f>
        <v/>
      </c>
      <c r="T47" s="33" t="inlineStr">
        <is>
          <t>Alfons Freij (WPG D)</t>
        </is>
      </c>
      <c r="U47">
        <f>IFERROR(IF(INDEX('Player Pool'!$D$2:$D$8725,MATCH($T47,'Player Pool'!$Z$2:$Z$8725,0))="","",INDEX('Player Pool'!$D$2:$D$8725,MATCH($T47,'Player Pool'!$Z$2:$Z$8725,0))),"")</f>
        <v/>
      </c>
      <c r="V47">
        <f>IFERROR(IF(INDEX('Player Pool'!$E$2:$E$8725,MATCH($T47,'Player Pool'!$Z$2:$Z$8725,0))="","",INDEX('Player Pool'!$E$2:$E$8725,MATCH($T47,'Player Pool'!$Z$2:$Z$8725,0))),"")</f>
        <v/>
      </c>
      <c r="W47" s="30">
        <f>IFERROR(IF($T47="","",IF(ISNUMBER(IFERROR(INDEX(Rosters!$I$2:$I$516,MATCH(INDEX('Player Pool'!$V$2:$V$8725,MATCH($T47,'Player Pool'!$Z$2:$Z$8725,0)),Rosters!$W$2:$W$516,0)),"")),IFERROR(INDEX(Rosters!$I$2:$I$516,MATCH(INDEX('Player Pool'!$V$2:$V$8725,MATCH($T47,'Player Pool'!$Z$2:$Z$8725,0)),Rosters!$W$2:$W$516,0)),""),INDEX('Player Pool'!$H$2:$H$8725,MATCH($T47,'Player Pool'!$Z$2:$Z$8725,0)))),"")</f>
        <v/>
      </c>
      <c r="X47" s="31">
        <f>IFERROR(IF(INDEX('Player Pool'!$I$2:$I$8725,MATCH($T47,'Player Pool'!$Z$2:$Z$8725,0))="","",INDEX('Player Pool'!$I$2:$I$8725,MATCH($T47,'Player Pool'!$Z$2:$Z$8725,0))),"")</f>
        <v/>
      </c>
      <c r="Y47" s="31">
        <f>IFERROR(IF(INDEX('Player Pool'!$P$2:$P$8725,MATCH($T47,'Player Pool'!$Z$2:$Z$8725,0))="","",INDEX('Player Pool'!$P$2:$P$8725,MATCH($T47,'Player Pool'!$Z$2:$Z$8725,0))),"")</f>
        <v/>
      </c>
      <c r="Z47" s="31">
        <f>IFERROR(IF(INDEX('Player Pool'!$R$2:$R$8725,MATCH($T47,'Player Pool'!$Z$2:$Z$8725,0))="","",INDEX('Player Pool'!$R$2:$R$8725,MATCH($T47,'Player Pool'!$Z$2:$Z$8725,0))),"")</f>
        <v/>
      </c>
      <c r="AA47" s="31">
        <f>IFERROR(IF(INDEX('Player Pool'!$U$2:$U$8725,MATCH($T47,'Player Pool'!$Z$2:$Z$8725,0))="","",INDEX('Player Pool'!$U$2:$U$8725,MATCH($T47,'Player Pool'!$Z$2:$Z$8725,0))),"")</f>
        <v/>
      </c>
      <c r="AB47" s="34">
        <f>IFERROR(IF($T47="","",IF(INDEX('Player Pool'!$G$2:$G$8725,MATCH($T47,'Player Pool'!$Z$2:$Z$8725,0))="FA","FA",IF(INDEX('Player Pool'!$G$2:$G$8725,MATCH($T47,'Player Pool'!$Z$2:$Z$8725,0))='League Settings'!$B$2,"MINE","TAKEN"))),"")</f>
        <v/>
      </c>
      <c r="AD47" s="33" t="inlineStr">
        <is>
          <t>Alfons Freij (WPG D)</t>
        </is>
      </c>
      <c r="AE47">
        <f>IFERROR(IF(INDEX('Player Pool'!$D$2:$D$8725,MATCH($AD47,'Player Pool'!$Z$2:$Z$8725,0))="","",INDEX('Player Pool'!$D$2:$D$8725,MATCH($AD47,'Player Pool'!$Z$2:$Z$8725,0))),"")</f>
        <v/>
      </c>
      <c r="AF47">
        <f>IFERROR(IF(INDEX('Player Pool'!$E$2:$E$8725,MATCH($AD47,'Player Pool'!$Z$2:$Z$8725,0))="","",INDEX('Player Pool'!$E$2:$E$8725,MATCH($AD47,'Player Pool'!$Z$2:$Z$8725,0))),"")</f>
        <v/>
      </c>
      <c r="AG47" s="30">
        <f>IFERROR(IF($AD47="","",IF(ISNUMBER(IFERROR(INDEX(Rosters!$I$2:$I$516,MATCH(INDEX('Player Pool'!$V$2:$V$8725,MATCH($AD47,'Player Pool'!$Z$2:$Z$8725,0)),Rosters!$W$2:$W$516,0)),"")),IFERROR(INDEX(Rosters!$I$2:$I$516,MATCH(INDEX('Player Pool'!$V$2:$V$8725,MATCH($AD47,'Player Pool'!$Z$2:$Z$8725,0)),Rosters!$W$2:$W$516,0)),""),INDEX('Player Pool'!$H$2:$H$8725,MATCH($AD47,'Player Pool'!$Z$2:$Z$8725,0)))),"")</f>
        <v/>
      </c>
      <c r="AH47" s="31">
        <f>IFERROR(IF(INDEX('Player Pool'!$I$2:$I$8725,MATCH($AD47,'Player Pool'!$Z$2:$Z$8725,0))="","",INDEX('Player Pool'!$I$2:$I$8725,MATCH($AD47,'Player Pool'!$Z$2:$Z$8725,0))),"")</f>
        <v/>
      </c>
      <c r="AI47" s="31">
        <f>IFERROR(IF(INDEX('Player Pool'!$P$2:$P$8725,MATCH($AD47,'Player Pool'!$Z$2:$Z$8725,0))="","",INDEX('Player Pool'!$P$2:$P$8725,MATCH($AD47,'Player Pool'!$Z$2:$Z$8725,0))),"")</f>
        <v/>
      </c>
      <c r="AJ47" s="31">
        <f>IFERROR(IF(INDEX('Player Pool'!$R$2:$R$8725,MATCH($AD47,'Player Pool'!$Z$2:$Z$8725,0))="","",INDEX('Player Pool'!$R$2:$R$8725,MATCH($AD47,'Player Pool'!$Z$2:$Z$8725,0))),"")</f>
        <v/>
      </c>
      <c r="AK47" s="31">
        <f>IFERROR(IF(INDEX('Player Pool'!$U$2:$U$8725,MATCH($AD47,'Player Pool'!$Z$2:$Z$8725,0))="","",INDEX('Player Pool'!$U$2:$U$8725,MATCH($AD47,'Player Pool'!$Z$2:$Z$8725,0))),"")</f>
        <v/>
      </c>
      <c r="AL47" s="34">
        <f>IFERROR(IF($AD47="","",IF(INDEX('Player Pool'!$G$2:$G$8725,MATCH($AD47,'Player Pool'!$Z$2:$Z$8725,0))="FA","FA",IF(INDEX('Player Pool'!$G$2:$G$8725,MATCH($AD47,'Player Pool'!$Z$2:$Z$8725,0))='League Settings'!$B$2,"MINE","TAKEN"))),"")</f>
        <v/>
      </c>
      <c r="AN47" s="33" t="inlineStr">
        <is>
          <t>Alfons Freij (WPG D)</t>
        </is>
      </c>
      <c r="AO47">
        <f>IFERROR(IF(INDEX('Player Pool'!$D$2:$D$8725,MATCH($AN47,'Player Pool'!$Z$2:$Z$8725,0))="","",INDEX('Player Pool'!$D$2:$D$8725,MATCH($AN47,'Player Pool'!$Z$2:$Z$8725,0))),"")</f>
        <v/>
      </c>
      <c r="AP47">
        <f>IFERROR(IF(INDEX('Player Pool'!$E$2:$E$8725,MATCH($AN47,'Player Pool'!$Z$2:$Z$8725,0))="","",INDEX('Player Pool'!$E$2:$E$8725,MATCH($AN47,'Player Pool'!$Z$2:$Z$8725,0))),"")</f>
        <v/>
      </c>
      <c r="AQ47" s="30">
        <f>IFERROR(IF($AN47="","",IF(ISNUMBER(IFERROR(INDEX(Rosters!$I$2:$I$516,MATCH(INDEX('Player Pool'!$V$2:$V$8725,MATCH($AN47,'Player Pool'!$Z$2:$Z$8725,0)),Rosters!$W$2:$W$516,0)),"")),IFERROR(INDEX(Rosters!$I$2:$I$516,MATCH(INDEX('Player Pool'!$V$2:$V$8725,MATCH($AN47,'Player Pool'!$Z$2:$Z$8725,0)),Rosters!$W$2:$W$516,0)),""),INDEX('Player Pool'!$H$2:$H$8725,MATCH($AN47,'Player Pool'!$Z$2:$Z$8725,0)))),"")</f>
        <v/>
      </c>
      <c r="AR47" s="31">
        <f>IFERROR(IF(INDEX('Player Pool'!$I$2:$I$8725,MATCH($AN47,'Player Pool'!$Z$2:$Z$8725,0))="","",INDEX('Player Pool'!$I$2:$I$8725,MATCH($AN47,'Player Pool'!$Z$2:$Z$8725,0))),"")</f>
        <v/>
      </c>
      <c r="AS47" s="31">
        <f>IFERROR(IF(INDEX('Player Pool'!$P$2:$P$8725,MATCH($AN47,'Player Pool'!$Z$2:$Z$8725,0))="","",INDEX('Player Pool'!$P$2:$P$8725,MATCH($AN47,'Player Pool'!$Z$2:$Z$8725,0))),"")</f>
        <v/>
      </c>
      <c r="AT47" s="31">
        <f>IFERROR(IF(INDEX('Player Pool'!$R$2:$R$8725,MATCH($AN47,'Player Pool'!$Z$2:$Z$8725,0))="","",INDEX('Player Pool'!$R$2:$R$8725,MATCH($AN47,'Player Pool'!$Z$2:$Z$8725,0))),"")</f>
        <v/>
      </c>
      <c r="AU47" s="31">
        <f>IFERROR(IF(INDEX('Player Pool'!$U$2:$U$8725,MATCH($AN47,'Player Pool'!$Z$2:$Z$8725,0))="","",INDEX('Player Pool'!$U$2:$U$8725,MATCH($AN47,'Player Pool'!$Z$2:$Z$8725,0))),"")</f>
        <v/>
      </c>
      <c r="AV47" s="34">
        <f>IFERROR(IF($AN47="","",IF(INDEX('Player Pool'!$G$2:$G$8725,MATCH($AN47,'Player Pool'!$Z$2:$Z$8725,0))="FA","FA",IF(INDEX('Player Pool'!$G$2:$G$8725,MATCH($AN47,'Player Pool'!$Z$2:$Z$8725,0))='League Settings'!$B$2,"MINE","TAKEN"))),"")</f>
        <v/>
      </c>
    </row>
    <row r="48">
      <c r="A48">
        <f>IFERROR(IF(INDEX(Rosters!$B$2:$B$516,$S48)="","",INDEX(Rosters!$B$2:$B$516,$S48)),"")</f>
        <v/>
      </c>
      <c r="B48">
        <f>IFERROR(IF(INDEX(Rosters!$C$2:$C$516,$S48)="","",INDEX(Rosters!$C$2:$C$516,$S48)),"")</f>
        <v/>
      </c>
      <c r="C48">
        <f>IFERROR(IF(INDEX(Rosters!$D$2:$D$516,$S48)="","",INDEX(Rosters!$D$2:$D$516,$S48)),"")</f>
        <v/>
      </c>
      <c r="D48">
        <f>IFERROR(IF(INDEX(Rosters!$E$2:$E$516,$S48)="","",INDEX(Rosters!$E$2:$E$516,$S48)),"")</f>
        <v/>
      </c>
      <c r="E48">
        <f>IFERROR(IF(INDEX(Rosters!$F$2:$F$516,$S48)="","",INDEX(Rosters!$F$2:$F$516,$S48)),"")</f>
        <v/>
      </c>
      <c r="F48">
        <f>IFERROR(IF(INDEX(Rosters!$G$2:$G$516,$S48)="","",INDEX(Rosters!$G$2:$G$516,$S48)),"")</f>
        <v/>
      </c>
      <c r="G48">
        <f>IFERROR(IF(INDEX(Rosters!$H$2:$H$516,$S48)="","",INDEX(Rosters!$H$2:$H$516,$S48)),"")</f>
        <v/>
      </c>
      <c r="H48" s="30">
        <f>IFERROR(IF(INDEX(Rosters!$I$2:$I$516,$S48)="","",INDEX(Rosters!$I$2:$I$516,$S48)),"")</f>
        <v/>
      </c>
      <c r="I48" s="31">
        <f>IFERROR(IF(INDEX(Rosters!$J$2:$J$516,$S48)="","",INDEX(Rosters!$J$2:$J$516,$S48)),"")</f>
        <v/>
      </c>
      <c r="J48" s="31">
        <f>IFERROR(IF(INDEX(Rosters!$S$2:$S$516,$S48)="","",INDEX(Rosters!$S$2:$S$516,$S48)),"")</f>
        <v/>
      </c>
      <c r="K48" s="31">
        <f>IFERROR(IF(INDEX(Rosters!$K$2:$K$516,$S48)="","",INDEX(Rosters!$K$2:$K$516,$S48)),"")</f>
        <v/>
      </c>
      <c r="L48" s="32">
        <f>IFERROR(IF(INDEX(Rosters!$T$2:$T$516,$S48)="","",INDEX(Rosters!$T$2:$T$516,$S48)),"")</f>
        <v/>
      </c>
      <c r="M48" s="31">
        <f>IFERROR(IF(INDEX(Rosters!$L$2:$L$516,$S48)="","",INDEX(Rosters!$L$2:$L$516,$S48)),"")</f>
        <v/>
      </c>
      <c r="N48" s="31">
        <f>IFERROR(IF(INDEX(Rosters!$Q$2:$Q$516,$S48)="","",INDEX(Rosters!$Q$2:$Q$516,$S48)),"")</f>
        <v/>
      </c>
      <c r="O48" s="31">
        <f>IFERROR(IF(INDEX(Rosters!$R$2:$R$516,$S48)="","",INDEX(Rosters!$R$2:$R$516,$S48)),"")</f>
        <v/>
      </c>
      <c r="P48" s="31">
        <f>IFERROR(IF(INDEX(Rosters!$N$2:$N$516,$S48)="","",INDEX(Rosters!$N$2:$N$516,$S48)),"")</f>
        <v/>
      </c>
      <c r="Q48" s="31">
        <f>IFERROR(IF(INDEX(Rosters!$O$2:$O$516,$S48)="","",INDEX(Rosters!$O$2:$O$516,$S48)),"")</f>
        <v/>
      </c>
      <c r="R48">
        <f>IFERROR(IF(INDEX(Rosters!$P$2:$P$516,$S48)="","",INDEX(Rosters!$P$2:$P$516,$S48)),"")</f>
        <v/>
      </c>
      <c r="S48">
        <f>IFERROR(MATCH('League Settings'!$B$2&amp;"|MINORS|"&amp;11,Rosters!$AD$2:$AD$516,0),"")</f>
        <v/>
      </c>
      <c r="T48" s="33" t="inlineStr">
        <is>
          <t>Brett Harrison ((N/A) C)</t>
        </is>
      </c>
      <c r="U48">
        <f>IFERROR(IF(INDEX('Player Pool'!$D$2:$D$8725,MATCH($T48,'Player Pool'!$Z$2:$Z$8725,0))="","",INDEX('Player Pool'!$D$2:$D$8725,MATCH($T48,'Player Pool'!$Z$2:$Z$8725,0))),"")</f>
        <v/>
      </c>
      <c r="V48">
        <f>IFERROR(IF(INDEX('Player Pool'!$E$2:$E$8725,MATCH($T48,'Player Pool'!$Z$2:$Z$8725,0))="","",INDEX('Player Pool'!$E$2:$E$8725,MATCH($T48,'Player Pool'!$Z$2:$Z$8725,0))),"")</f>
        <v/>
      </c>
      <c r="W48" s="30">
        <f>IFERROR(IF($T48="","",IF(ISNUMBER(IFERROR(INDEX(Rosters!$I$2:$I$516,MATCH(INDEX('Player Pool'!$V$2:$V$8725,MATCH($T48,'Player Pool'!$Z$2:$Z$8725,0)),Rosters!$W$2:$W$516,0)),"")),IFERROR(INDEX(Rosters!$I$2:$I$516,MATCH(INDEX('Player Pool'!$V$2:$V$8725,MATCH($T48,'Player Pool'!$Z$2:$Z$8725,0)),Rosters!$W$2:$W$516,0)),""),INDEX('Player Pool'!$H$2:$H$8725,MATCH($T48,'Player Pool'!$Z$2:$Z$8725,0)))),"")</f>
        <v/>
      </c>
      <c r="X48" s="31">
        <f>IFERROR(IF(INDEX('Player Pool'!$I$2:$I$8725,MATCH($T48,'Player Pool'!$Z$2:$Z$8725,0))="","",INDEX('Player Pool'!$I$2:$I$8725,MATCH($T48,'Player Pool'!$Z$2:$Z$8725,0))),"")</f>
        <v/>
      </c>
      <c r="Y48" s="31">
        <f>IFERROR(IF(INDEX('Player Pool'!$P$2:$P$8725,MATCH($T48,'Player Pool'!$Z$2:$Z$8725,0))="","",INDEX('Player Pool'!$P$2:$P$8725,MATCH($T48,'Player Pool'!$Z$2:$Z$8725,0))),"")</f>
        <v/>
      </c>
      <c r="Z48" s="31">
        <f>IFERROR(IF(INDEX('Player Pool'!$R$2:$R$8725,MATCH($T48,'Player Pool'!$Z$2:$Z$8725,0))="","",INDEX('Player Pool'!$R$2:$R$8725,MATCH($T48,'Player Pool'!$Z$2:$Z$8725,0))),"")</f>
        <v/>
      </c>
      <c r="AA48" s="31">
        <f>IFERROR(IF(INDEX('Player Pool'!$U$2:$U$8725,MATCH($T48,'Player Pool'!$Z$2:$Z$8725,0))="","",INDEX('Player Pool'!$U$2:$U$8725,MATCH($T48,'Player Pool'!$Z$2:$Z$8725,0))),"")</f>
        <v/>
      </c>
      <c r="AB48" s="34">
        <f>IFERROR(IF($T48="","",IF(INDEX('Player Pool'!$G$2:$G$8725,MATCH($T48,'Player Pool'!$Z$2:$Z$8725,0))="FA","FA",IF(INDEX('Player Pool'!$G$2:$G$8725,MATCH($T48,'Player Pool'!$Z$2:$Z$8725,0))='League Settings'!$B$2,"MINE","TAKEN"))),"")</f>
        <v/>
      </c>
      <c r="AD48" s="33" t="inlineStr">
        <is>
          <t>Brett Harrison ((N/A) C)</t>
        </is>
      </c>
      <c r="AE48">
        <f>IFERROR(IF(INDEX('Player Pool'!$D$2:$D$8725,MATCH($AD48,'Player Pool'!$Z$2:$Z$8725,0))="","",INDEX('Player Pool'!$D$2:$D$8725,MATCH($AD48,'Player Pool'!$Z$2:$Z$8725,0))),"")</f>
        <v/>
      </c>
      <c r="AF48">
        <f>IFERROR(IF(INDEX('Player Pool'!$E$2:$E$8725,MATCH($AD48,'Player Pool'!$Z$2:$Z$8725,0))="","",INDEX('Player Pool'!$E$2:$E$8725,MATCH($AD48,'Player Pool'!$Z$2:$Z$8725,0))),"")</f>
        <v/>
      </c>
      <c r="AG48" s="30">
        <f>IFERROR(IF($AD48="","",IF(ISNUMBER(IFERROR(INDEX(Rosters!$I$2:$I$516,MATCH(INDEX('Player Pool'!$V$2:$V$8725,MATCH($AD48,'Player Pool'!$Z$2:$Z$8725,0)),Rosters!$W$2:$W$516,0)),"")),IFERROR(INDEX(Rosters!$I$2:$I$516,MATCH(INDEX('Player Pool'!$V$2:$V$8725,MATCH($AD48,'Player Pool'!$Z$2:$Z$8725,0)),Rosters!$W$2:$W$516,0)),""),INDEX('Player Pool'!$H$2:$H$8725,MATCH($AD48,'Player Pool'!$Z$2:$Z$8725,0)))),"")</f>
        <v/>
      </c>
      <c r="AH48" s="31">
        <f>IFERROR(IF(INDEX('Player Pool'!$I$2:$I$8725,MATCH($AD48,'Player Pool'!$Z$2:$Z$8725,0))="","",INDEX('Player Pool'!$I$2:$I$8725,MATCH($AD48,'Player Pool'!$Z$2:$Z$8725,0))),"")</f>
        <v/>
      </c>
      <c r="AI48" s="31">
        <f>IFERROR(IF(INDEX('Player Pool'!$P$2:$P$8725,MATCH($AD48,'Player Pool'!$Z$2:$Z$8725,0))="","",INDEX('Player Pool'!$P$2:$P$8725,MATCH($AD48,'Player Pool'!$Z$2:$Z$8725,0))),"")</f>
        <v/>
      </c>
      <c r="AJ48" s="31">
        <f>IFERROR(IF(INDEX('Player Pool'!$R$2:$R$8725,MATCH($AD48,'Player Pool'!$Z$2:$Z$8725,0))="","",INDEX('Player Pool'!$R$2:$R$8725,MATCH($AD48,'Player Pool'!$Z$2:$Z$8725,0))),"")</f>
        <v/>
      </c>
      <c r="AK48" s="31">
        <f>IFERROR(IF(INDEX('Player Pool'!$U$2:$U$8725,MATCH($AD48,'Player Pool'!$Z$2:$Z$8725,0))="","",INDEX('Player Pool'!$U$2:$U$8725,MATCH($AD48,'Player Pool'!$Z$2:$Z$8725,0))),"")</f>
        <v/>
      </c>
      <c r="AL48" s="34">
        <f>IFERROR(IF($AD48="","",IF(INDEX('Player Pool'!$G$2:$G$8725,MATCH($AD48,'Player Pool'!$Z$2:$Z$8725,0))="FA","FA",IF(INDEX('Player Pool'!$G$2:$G$8725,MATCH($AD48,'Player Pool'!$Z$2:$Z$8725,0))='League Settings'!$B$2,"MINE","TAKEN"))),"")</f>
        <v/>
      </c>
      <c r="AN48" s="33" t="inlineStr">
        <is>
          <t>Brett Harrison ((N/A) C)</t>
        </is>
      </c>
      <c r="AO48">
        <f>IFERROR(IF(INDEX('Player Pool'!$D$2:$D$8725,MATCH($AN48,'Player Pool'!$Z$2:$Z$8725,0))="","",INDEX('Player Pool'!$D$2:$D$8725,MATCH($AN48,'Player Pool'!$Z$2:$Z$8725,0))),"")</f>
        <v/>
      </c>
      <c r="AP48">
        <f>IFERROR(IF(INDEX('Player Pool'!$E$2:$E$8725,MATCH($AN48,'Player Pool'!$Z$2:$Z$8725,0))="","",INDEX('Player Pool'!$E$2:$E$8725,MATCH($AN48,'Player Pool'!$Z$2:$Z$8725,0))),"")</f>
        <v/>
      </c>
      <c r="AQ48" s="30">
        <f>IFERROR(IF($AN48="","",IF(ISNUMBER(IFERROR(INDEX(Rosters!$I$2:$I$516,MATCH(INDEX('Player Pool'!$V$2:$V$8725,MATCH($AN48,'Player Pool'!$Z$2:$Z$8725,0)),Rosters!$W$2:$W$516,0)),"")),IFERROR(INDEX(Rosters!$I$2:$I$516,MATCH(INDEX('Player Pool'!$V$2:$V$8725,MATCH($AN48,'Player Pool'!$Z$2:$Z$8725,0)),Rosters!$W$2:$W$516,0)),""),INDEX('Player Pool'!$H$2:$H$8725,MATCH($AN48,'Player Pool'!$Z$2:$Z$8725,0)))),"")</f>
        <v/>
      </c>
      <c r="AR48" s="31">
        <f>IFERROR(IF(INDEX('Player Pool'!$I$2:$I$8725,MATCH($AN48,'Player Pool'!$Z$2:$Z$8725,0))="","",INDEX('Player Pool'!$I$2:$I$8725,MATCH($AN48,'Player Pool'!$Z$2:$Z$8725,0))),"")</f>
        <v/>
      </c>
      <c r="AS48" s="31">
        <f>IFERROR(IF(INDEX('Player Pool'!$P$2:$P$8725,MATCH($AN48,'Player Pool'!$Z$2:$Z$8725,0))="","",INDEX('Player Pool'!$P$2:$P$8725,MATCH($AN48,'Player Pool'!$Z$2:$Z$8725,0))),"")</f>
        <v/>
      </c>
      <c r="AT48" s="31">
        <f>IFERROR(IF(INDEX('Player Pool'!$R$2:$R$8725,MATCH($AN48,'Player Pool'!$Z$2:$Z$8725,0))="","",INDEX('Player Pool'!$R$2:$R$8725,MATCH($AN48,'Player Pool'!$Z$2:$Z$8725,0))),"")</f>
        <v/>
      </c>
      <c r="AU48" s="31">
        <f>IFERROR(IF(INDEX('Player Pool'!$U$2:$U$8725,MATCH($AN48,'Player Pool'!$Z$2:$Z$8725,0))="","",INDEX('Player Pool'!$U$2:$U$8725,MATCH($AN48,'Player Pool'!$Z$2:$Z$8725,0))),"")</f>
        <v/>
      </c>
      <c r="AV48" s="34">
        <f>IFERROR(IF($AN48="","",IF(INDEX('Player Pool'!$G$2:$G$8725,MATCH($AN48,'Player Pool'!$Z$2:$Z$8725,0))="FA","FA",IF(INDEX('Player Pool'!$G$2:$G$8725,MATCH($AN48,'Player Pool'!$Z$2:$Z$8725,0))='League Settings'!$B$2,"MINE","TAKEN"))),"")</f>
        <v/>
      </c>
    </row>
    <row r="49">
      <c r="A49">
        <f>IFERROR(IF(INDEX(Rosters!$B$2:$B$516,$S49)="","",INDEX(Rosters!$B$2:$B$516,$S49)),"")</f>
        <v/>
      </c>
      <c r="B49">
        <f>IFERROR(IF(INDEX(Rosters!$C$2:$C$516,$S49)="","",INDEX(Rosters!$C$2:$C$516,$S49)),"")</f>
        <v/>
      </c>
      <c r="C49">
        <f>IFERROR(IF(INDEX(Rosters!$D$2:$D$516,$S49)="","",INDEX(Rosters!$D$2:$D$516,$S49)),"")</f>
        <v/>
      </c>
      <c r="D49">
        <f>IFERROR(IF(INDEX(Rosters!$E$2:$E$516,$S49)="","",INDEX(Rosters!$E$2:$E$516,$S49)),"")</f>
        <v/>
      </c>
      <c r="E49">
        <f>IFERROR(IF(INDEX(Rosters!$F$2:$F$516,$S49)="","",INDEX(Rosters!$F$2:$F$516,$S49)),"")</f>
        <v/>
      </c>
      <c r="F49">
        <f>IFERROR(IF(INDEX(Rosters!$G$2:$G$516,$S49)="","",INDEX(Rosters!$G$2:$G$516,$S49)),"")</f>
        <v/>
      </c>
      <c r="G49">
        <f>IFERROR(IF(INDEX(Rosters!$H$2:$H$516,$S49)="","",INDEX(Rosters!$H$2:$H$516,$S49)),"")</f>
        <v/>
      </c>
      <c r="H49" s="30">
        <f>IFERROR(IF(INDEX(Rosters!$I$2:$I$516,$S49)="","",INDEX(Rosters!$I$2:$I$516,$S49)),"")</f>
        <v/>
      </c>
      <c r="I49" s="31">
        <f>IFERROR(IF(INDEX(Rosters!$J$2:$J$516,$S49)="","",INDEX(Rosters!$J$2:$J$516,$S49)),"")</f>
        <v/>
      </c>
      <c r="J49" s="31">
        <f>IFERROR(IF(INDEX(Rosters!$S$2:$S$516,$S49)="","",INDEX(Rosters!$S$2:$S$516,$S49)),"")</f>
        <v/>
      </c>
      <c r="K49" s="31">
        <f>IFERROR(IF(INDEX(Rosters!$K$2:$K$516,$S49)="","",INDEX(Rosters!$K$2:$K$516,$S49)),"")</f>
        <v/>
      </c>
      <c r="L49" s="32">
        <f>IFERROR(IF(INDEX(Rosters!$T$2:$T$516,$S49)="","",INDEX(Rosters!$T$2:$T$516,$S49)),"")</f>
        <v/>
      </c>
      <c r="M49" s="31">
        <f>IFERROR(IF(INDEX(Rosters!$L$2:$L$516,$S49)="","",INDEX(Rosters!$L$2:$L$516,$S49)),"")</f>
        <v/>
      </c>
      <c r="N49" s="31">
        <f>IFERROR(IF(INDEX(Rosters!$Q$2:$Q$516,$S49)="","",INDEX(Rosters!$Q$2:$Q$516,$S49)),"")</f>
        <v/>
      </c>
      <c r="O49" s="31">
        <f>IFERROR(IF(INDEX(Rosters!$R$2:$R$516,$S49)="","",INDEX(Rosters!$R$2:$R$516,$S49)),"")</f>
        <v/>
      </c>
      <c r="P49" s="31">
        <f>IFERROR(IF(INDEX(Rosters!$N$2:$N$516,$S49)="","",INDEX(Rosters!$N$2:$N$516,$S49)),"")</f>
        <v/>
      </c>
      <c r="Q49" s="31">
        <f>IFERROR(IF(INDEX(Rosters!$O$2:$O$516,$S49)="","",INDEX(Rosters!$O$2:$O$516,$S49)),"")</f>
        <v/>
      </c>
      <c r="R49">
        <f>IFERROR(IF(INDEX(Rosters!$P$2:$P$516,$S49)="","",INDEX(Rosters!$P$2:$P$516,$S49)),"")</f>
        <v/>
      </c>
      <c r="S49">
        <f>IFERROR(MATCH('League Settings'!$B$2&amp;"|MINORS|"&amp;12,Rosters!$AD$2:$AD$516,0),"")</f>
        <v/>
      </c>
      <c r="T49" s="33" t="inlineStr">
        <is>
          <t>Henry Brzustewicz (LAK D)</t>
        </is>
      </c>
      <c r="U49">
        <f>IFERROR(IF(INDEX('Player Pool'!$D$2:$D$8725,MATCH($T49,'Player Pool'!$Z$2:$Z$8725,0))="","",INDEX('Player Pool'!$D$2:$D$8725,MATCH($T49,'Player Pool'!$Z$2:$Z$8725,0))),"")</f>
        <v/>
      </c>
      <c r="V49">
        <f>IFERROR(IF(INDEX('Player Pool'!$E$2:$E$8725,MATCH($T49,'Player Pool'!$Z$2:$Z$8725,0))="","",INDEX('Player Pool'!$E$2:$E$8725,MATCH($T49,'Player Pool'!$Z$2:$Z$8725,0))),"")</f>
        <v/>
      </c>
      <c r="W49" s="30">
        <f>IFERROR(IF($T49="","",IF(ISNUMBER(IFERROR(INDEX(Rosters!$I$2:$I$516,MATCH(INDEX('Player Pool'!$V$2:$V$8725,MATCH($T49,'Player Pool'!$Z$2:$Z$8725,0)),Rosters!$W$2:$W$516,0)),"")),IFERROR(INDEX(Rosters!$I$2:$I$516,MATCH(INDEX('Player Pool'!$V$2:$V$8725,MATCH($T49,'Player Pool'!$Z$2:$Z$8725,0)),Rosters!$W$2:$W$516,0)),""),INDEX('Player Pool'!$H$2:$H$8725,MATCH($T49,'Player Pool'!$Z$2:$Z$8725,0)))),"")</f>
        <v/>
      </c>
      <c r="X49" s="31">
        <f>IFERROR(IF(INDEX('Player Pool'!$I$2:$I$8725,MATCH($T49,'Player Pool'!$Z$2:$Z$8725,0))="","",INDEX('Player Pool'!$I$2:$I$8725,MATCH($T49,'Player Pool'!$Z$2:$Z$8725,0))),"")</f>
        <v/>
      </c>
      <c r="Y49" s="31">
        <f>IFERROR(IF(INDEX('Player Pool'!$P$2:$P$8725,MATCH($T49,'Player Pool'!$Z$2:$Z$8725,0))="","",INDEX('Player Pool'!$P$2:$P$8725,MATCH($T49,'Player Pool'!$Z$2:$Z$8725,0))),"")</f>
        <v/>
      </c>
      <c r="Z49" s="31">
        <f>IFERROR(IF(INDEX('Player Pool'!$R$2:$R$8725,MATCH($T49,'Player Pool'!$Z$2:$Z$8725,0))="","",INDEX('Player Pool'!$R$2:$R$8725,MATCH($T49,'Player Pool'!$Z$2:$Z$8725,0))),"")</f>
        <v/>
      </c>
      <c r="AA49" s="31">
        <f>IFERROR(IF(INDEX('Player Pool'!$U$2:$U$8725,MATCH($T49,'Player Pool'!$Z$2:$Z$8725,0))="","",INDEX('Player Pool'!$U$2:$U$8725,MATCH($T49,'Player Pool'!$Z$2:$Z$8725,0))),"")</f>
        <v/>
      </c>
      <c r="AB49" s="34">
        <f>IFERROR(IF($T49="","",IF(INDEX('Player Pool'!$G$2:$G$8725,MATCH($T49,'Player Pool'!$Z$2:$Z$8725,0))="FA","FA",IF(INDEX('Player Pool'!$G$2:$G$8725,MATCH($T49,'Player Pool'!$Z$2:$Z$8725,0))='League Settings'!$B$2,"MINE","TAKEN"))),"")</f>
        <v/>
      </c>
      <c r="AD49" s="33" t="inlineStr">
        <is>
          <t>Henry Brzustewicz (LAK D)</t>
        </is>
      </c>
      <c r="AE49">
        <f>IFERROR(IF(INDEX('Player Pool'!$D$2:$D$8725,MATCH($AD49,'Player Pool'!$Z$2:$Z$8725,0))="","",INDEX('Player Pool'!$D$2:$D$8725,MATCH($AD49,'Player Pool'!$Z$2:$Z$8725,0))),"")</f>
        <v/>
      </c>
      <c r="AF49">
        <f>IFERROR(IF(INDEX('Player Pool'!$E$2:$E$8725,MATCH($AD49,'Player Pool'!$Z$2:$Z$8725,0))="","",INDEX('Player Pool'!$E$2:$E$8725,MATCH($AD49,'Player Pool'!$Z$2:$Z$8725,0))),"")</f>
        <v/>
      </c>
      <c r="AG49" s="30">
        <f>IFERROR(IF($AD49="","",IF(ISNUMBER(IFERROR(INDEX(Rosters!$I$2:$I$516,MATCH(INDEX('Player Pool'!$V$2:$V$8725,MATCH($AD49,'Player Pool'!$Z$2:$Z$8725,0)),Rosters!$W$2:$W$516,0)),"")),IFERROR(INDEX(Rosters!$I$2:$I$516,MATCH(INDEX('Player Pool'!$V$2:$V$8725,MATCH($AD49,'Player Pool'!$Z$2:$Z$8725,0)),Rosters!$W$2:$W$516,0)),""),INDEX('Player Pool'!$H$2:$H$8725,MATCH($AD49,'Player Pool'!$Z$2:$Z$8725,0)))),"")</f>
        <v/>
      </c>
      <c r="AH49" s="31">
        <f>IFERROR(IF(INDEX('Player Pool'!$I$2:$I$8725,MATCH($AD49,'Player Pool'!$Z$2:$Z$8725,0))="","",INDEX('Player Pool'!$I$2:$I$8725,MATCH($AD49,'Player Pool'!$Z$2:$Z$8725,0))),"")</f>
        <v/>
      </c>
      <c r="AI49" s="31">
        <f>IFERROR(IF(INDEX('Player Pool'!$P$2:$P$8725,MATCH($AD49,'Player Pool'!$Z$2:$Z$8725,0))="","",INDEX('Player Pool'!$P$2:$P$8725,MATCH($AD49,'Player Pool'!$Z$2:$Z$8725,0))),"")</f>
        <v/>
      </c>
      <c r="AJ49" s="31">
        <f>IFERROR(IF(INDEX('Player Pool'!$R$2:$R$8725,MATCH($AD49,'Player Pool'!$Z$2:$Z$8725,0))="","",INDEX('Player Pool'!$R$2:$R$8725,MATCH($AD49,'Player Pool'!$Z$2:$Z$8725,0))),"")</f>
        <v/>
      </c>
      <c r="AK49" s="31">
        <f>IFERROR(IF(INDEX('Player Pool'!$U$2:$U$8725,MATCH($AD49,'Player Pool'!$Z$2:$Z$8725,0))="","",INDEX('Player Pool'!$U$2:$U$8725,MATCH($AD49,'Player Pool'!$Z$2:$Z$8725,0))),"")</f>
        <v/>
      </c>
      <c r="AL49" s="34">
        <f>IFERROR(IF($AD49="","",IF(INDEX('Player Pool'!$G$2:$G$8725,MATCH($AD49,'Player Pool'!$Z$2:$Z$8725,0))="FA","FA",IF(INDEX('Player Pool'!$G$2:$G$8725,MATCH($AD49,'Player Pool'!$Z$2:$Z$8725,0))='League Settings'!$B$2,"MINE","TAKEN"))),"")</f>
        <v/>
      </c>
      <c r="AN49" s="33" t="inlineStr">
        <is>
          <t>Henry Brzustewicz (LAK D)</t>
        </is>
      </c>
      <c r="AO49">
        <f>IFERROR(IF(INDEX('Player Pool'!$D$2:$D$8725,MATCH($AN49,'Player Pool'!$Z$2:$Z$8725,0))="","",INDEX('Player Pool'!$D$2:$D$8725,MATCH($AN49,'Player Pool'!$Z$2:$Z$8725,0))),"")</f>
        <v/>
      </c>
      <c r="AP49">
        <f>IFERROR(IF(INDEX('Player Pool'!$E$2:$E$8725,MATCH($AN49,'Player Pool'!$Z$2:$Z$8725,0))="","",INDEX('Player Pool'!$E$2:$E$8725,MATCH($AN49,'Player Pool'!$Z$2:$Z$8725,0))),"")</f>
        <v/>
      </c>
      <c r="AQ49" s="30">
        <f>IFERROR(IF($AN49="","",IF(ISNUMBER(IFERROR(INDEX(Rosters!$I$2:$I$516,MATCH(INDEX('Player Pool'!$V$2:$V$8725,MATCH($AN49,'Player Pool'!$Z$2:$Z$8725,0)),Rosters!$W$2:$W$516,0)),"")),IFERROR(INDEX(Rosters!$I$2:$I$516,MATCH(INDEX('Player Pool'!$V$2:$V$8725,MATCH($AN49,'Player Pool'!$Z$2:$Z$8725,0)),Rosters!$W$2:$W$516,0)),""),INDEX('Player Pool'!$H$2:$H$8725,MATCH($AN49,'Player Pool'!$Z$2:$Z$8725,0)))),"")</f>
        <v/>
      </c>
      <c r="AR49" s="31">
        <f>IFERROR(IF(INDEX('Player Pool'!$I$2:$I$8725,MATCH($AN49,'Player Pool'!$Z$2:$Z$8725,0))="","",INDEX('Player Pool'!$I$2:$I$8725,MATCH($AN49,'Player Pool'!$Z$2:$Z$8725,0))),"")</f>
        <v/>
      </c>
      <c r="AS49" s="31">
        <f>IFERROR(IF(INDEX('Player Pool'!$P$2:$P$8725,MATCH($AN49,'Player Pool'!$Z$2:$Z$8725,0))="","",INDEX('Player Pool'!$P$2:$P$8725,MATCH($AN49,'Player Pool'!$Z$2:$Z$8725,0))),"")</f>
        <v/>
      </c>
      <c r="AT49" s="31">
        <f>IFERROR(IF(INDEX('Player Pool'!$R$2:$R$8725,MATCH($AN49,'Player Pool'!$Z$2:$Z$8725,0))="","",INDEX('Player Pool'!$R$2:$R$8725,MATCH($AN49,'Player Pool'!$Z$2:$Z$8725,0))),"")</f>
        <v/>
      </c>
      <c r="AU49" s="31">
        <f>IFERROR(IF(INDEX('Player Pool'!$U$2:$U$8725,MATCH($AN49,'Player Pool'!$Z$2:$Z$8725,0))="","",INDEX('Player Pool'!$U$2:$U$8725,MATCH($AN49,'Player Pool'!$Z$2:$Z$8725,0))),"")</f>
        <v/>
      </c>
      <c r="AV49" s="34">
        <f>IFERROR(IF($AN49="","",IF(INDEX('Player Pool'!$G$2:$G$8725,MATCH($AN49,'Player Pool'!$Z$2:$Z$8725,0))="FA","FA",IF(INDEX('Player Pool'!$G$2:$G$8725,MATCH($AN49,'Player Pool'!$Z$2:$Z$8725,0))='League Settings'!$B$2,"MINE","TAKEN"))),"")</f>
        <v/>
      </c>
    </row>
    <row r="50">
      <c r="A50">
        <f>IFERROR(IF(INDEX(Rosters!$B$2:$B$516,$S50)="","",INDEX(Rosters!$B$2:$B$516,$S50)),"")</f>
        <v/>
      </c>
      <c r="B50">
        <f>IFERROR(IF(INDEX(Rosters!$C$2:$C$516,$S50)="","",INDEX(Rosters!$C$2:$C$516,$S50)),"")</f>
        <v/>
      </c>
      <c r="C50">
        <f>IFERROR(IF(INDEX(Rosters!$D$2:$D$516,$S50)="","",INDEX(Rosters!$D$2:$D$516,$S50)),"")</f>
        <v/>
      </c>
      <c r="D50">
        <f>IFERROR(IF(INDEX(Rosters!$E$2:$E$516,$S50)="","",INDEX(Rosters!$E$2:$E$516,$S50)),"")</f>
        <v/>
      </c>
      <c r="E50">
        <f>IFERROR(IF(INDEX(Rosters!$F$2:$F$516,$S50)="","",INDEX(Rosters!$F$2:$F$516,$S50)),"")</f>
        <v/>
      </c>
      <c r="F50">
        <f>IFERROR(IF(INDEX(Rosters!$G$2:$G$516,$S50)="","",INDEX(Rosters!$G$2:$G$516,$S50)),"")</f>
        <v/>
      </c>
      <c r="G50">
        <f>IFERROR(IF(INDEX(Rosters!$H$2:$H$516,$S50)="","",INDEX(Rosters!$H$2:$H$516,$S50)),"")</f>
        <v/>
      </c>
      <c r="H50" s="30">
        <f>IFERROR(IF(INDEX(Rosters!$I$2:$I$516,$S50)="","",INDEX(Rosters!$I$2:$I$516,$S50)),"")</f>
        <v/>
      </c>
      <c r="I50" s="31">
        <f>IFERROR(IF(INDEX(Rosters!$J$2:$J$516,$S50)="","",INDEX(Rosters!$J$2:$J$516,$S50)),"")</f>
        <v/>
      </c>
      <c r="J50" s="31">
        <f>IFERROR(IF(INDEX(Rosters!$S$2:$S$516,$S50)="","",INDEX(Rosters!$S$2:$S$516,$S50)),"")</f>
        <v/>
      </c>
      <c r="K50" s="31">
        <f>IFERROR(IF(INDEX(Rosters!$K$2:$K$516,$S50)="","",INDEX(Rosters!$K$2:$K$516,$S50)),"")</f>
        <v/>
      </c>
      <c r="L50" s="32">
        <f>IFERROR(IF(INDEX(Rosters!$T$2:$T$516,$S50)="","",INDEX(Rosters!$T$2:$T$516,$S50)),"")</f>
        <v/>
      </c>
      <c r="M50" s="31">
        <f>IFERROR(IF(INDEX(Rosters!$L$2:$L$516,$S50)="","",INDEX(Rosters!$L$2:$L$516,$S50)),"")</f>
        <v/>
      </c>
      <c r="N50" s="31">
        <f>IFERROR(IF(INDEX(Rosters!$Q$2:$Q$516,$S50)="","",INDEX(Rosters!$Q$2:$Q$516,$S50)),"")</f>
        <v/>
      </c>
      <c r="O50" s="31">
        <f>IFERROR(IF(INDEX(Rosters!$R$2:$R$516,$S50)="","",INDEX(Rosters!$R$2:$R$516,$S50)),"")</f>
        <v/>
      </c>
      <c r="P50" s="31">
        <f>IFERROR(IF(INDEX(Rosters!$N$2:$N$516,$S50)="","",INDEX(Rosters!$N$2:$N$516,$S50)),"")</f>
        <v/>
      </c>
      <c r="Q50" s="31">
        <f>IFERROR(IF(INDEX(Rosters!$O$2:$O$516,$S50)="","",INDEX(Rosters!$O$2:$O$516,$S50)),"")</f>
        <v/>
      </c>
      <c r="R50">
        <f>IFERROR(IF(INDEX(Rosters!$P$2:$P$516,$S50)="","",INDEX(Rosters!$P$2:$P$516,$S50)),"")</f>
        <v/>
      </c>
      <c r="S50">
        <f>IFERROR(MATCH('League Settings'!$B$2&amp;"|MINORS|"&amp;13,Rosters!$AD$2:$AD$516,0),"")</f>
        <v/>
      </c>
      <c r="T50" s="33" t="inlineStr">
        <is>
          <t>James Malatesta (CBJ C)</t>
        </is>
      </c>
      <c r="U50">
        <f>IFERROR(IF(INDEX('Player Pool'!$D$2:$D$8725,MATCH($T50,'Player Pool'!$Z$2:$Z$8725,0))="","",INDEX('Player Pool'!$D$2:$D$8725,MATCH($T50,'Player Pool'!$Z$2:$Z$8725,0))),"")</f>
        <v/>
      </c>
      <c r="V50">
        <f>IFERROR(IF(INDEX('Player Pool'!$E$2:$E$8725,MATCH($T50,'Player Pool'!$Z$2:$Z$8725,0))="","",INDEX('Player Pool'!$E$2:$E$8725,MATCH($T50,'Player Pool'!$Z$2:$Z$8725,0))),"")</f>
        <v/>
      </c>
      <c r="W50" s="30">
        <f>IFERROR(IF($T50="","",IF(ISNUMBER(IFERROR(INDEX(Rosters!$I$2:$I$516,MATCH(INDEX('Player Pool'!$V$2:$V$8725,MATCH($T50,'Player Pool'!$Z$2:$Z$8725,0)),Rosters!$W$2:$W$516,0)),"")),IFERROR(INDEX(Rosters!$I$2:$I$516,MATCH(INDEX('Player Pool'!$V$2:$V$8725,MATCH($T50,'Player Pool'!$Z$2:$Z$8725,0)),Rosters!$W$2:$W$516,0)),""),INDEX('Player Pool'!$H$2:$H$8725,MATCH($T50,'Player Pool'!$Z$2:$Z$8725,0)))),"")</f>
        <v/>
      </c>
      <c r="X50" s="31">
        <f>IFERROR(IF(INDEX('Player Pool'!$I$2:$I$8725,MATCH($T50,'Player Pool'!$Z$2:$Z$8725,0))="","",INDEX('Player Pool'!$I$2:$I$8725,MATCH($T50,'Player Pool'!$Z$2:$Z$8725,0))),"")</f>
        <v/>
      </c>
      <c r="Y50" s="31">
        <f>IFERROR(IF(INDEX('Player Pool'!$P$2:$P$8725,MATCH($T50,'Player Pool'!$Z$2:$Z$8725,0))="","",INDEX('Player Pool'!$P$2:$P$8725,MATCH($T50,'Player Pool'!$Z$2:$Z$8725,0))),"")</f>
        <v/>
      </c>
      <c r="Z50" s="31">
        <f>IFERROR(IF(INDEX('Player Pool'!$R$2:$R$8725,MATCH($T50,'Player Pool'!$Z$2:$Z$8725,0))="","",INDEX('Player Pool'!$R$2:$R$8725,MATCH($T50,'Player Pool'!$Z$2:$Z$8725,0))),"")</f>
        <v/>
      </c>
      <c r="AA50" s="31">
        <f>IFERROR(IF(INDEX('Player Pool'!$U$2:$U$8725,MATCH($T50,'Player Pool'!$Z$2:$Z$8725,0))="","",INDEX('Player Pool'!$U$2:$U$8725,MATCH($T50,'Player Pool'!$Z$2:$Z$8725,0))),"")</f>
        <v/>
      </c>
      <c r="AB50" s="34">
        <f>IFERROR(IF($T50="","",IF(INDEX('Player Pool'!$G$2:$G$8725,MATCH($T50,'Player Pool'!$Z$2:$Z$8725,0))="FA","FA",IF(INDEX('Player Pool'!$G$2:$G$8725,MATCH($T50,'Player Pool'!$Z$2:$Z$8725,0))='League Settings'!$B$2,"MINE","TAKEN"))),"")</f>
        <v/>
      </c>
      <c r="AD50" s="33" t="inlineStr">
        <is>
          <t>James Malatesta (CBJ C)</t>
        </is>
      </c>
      <c r="AE50">
        <f>IFERROR(IF(INDEX('Player Pool'!$D$2:$D$8725,MATCH($AD50,'Player Pool'!$Z$2:$Z$8725,0))="","",INDEX('Player Pool'!$D$2:$D$8725,MATCH($AD50,'Player Pool'!$Z$2:$Z$8725,0))),"")</f>
        <v/>
      </c>
      <c r="AF50">
        <f>IFERROR(IF(INDEX('Player Pool'!$E$2:$E$8725,MATCH($AD50,'Player Pool'!$Z$2:$Z$8725,0))="","",INDEX('Player Pool'!$E$2:$E$8725,MATCH($AD50,'Player Pool'!$Z$2:$Z$8725,0))),"")</f>
        <v/>
      </c>
      <c r="AG50" s="30">
        <f>IFERROR(IF($AD50="","",IF(ISNUMBER(IFERROR(INDEX(Rosters!$I$2:$I$516,MATCH(INDEX('Player Pool'!$V$2:$V$8725,MATCH($AD50,'Player Pool'!$Z$2:$Z$8725,0)),Rosters!$W$2:$W$516,0)),"")),IFERROR(INDEX(Rosters!$I$2:$I$516,MATCH(INDEX('Player Pool'!$V$2:$V$8725,MATCH($AD50,'Player Pool'!$Z$2:$Z$8725,0)),Rosters!$W$2:$W$516,0)),""),INDEX('Player Pool'!$H$2:$H$8725,MATCH($AD50,'Player Pool'!$Z$2:$Z$8725,0)))),"")</f>
        <v/>
      </c>
      <c r="AH50" s="31">
        <f>IFERROR(IF(INDEX('Player Pool'!$I$2:$I$8725,MATCH($AD50,'Player Pool'!$Z$2:$Z$8725,0))="","",INDEX('Player Pool'!$I$2:$I$8725,MATCH($AD50,'Player Pool'!$Z$2:$Z$8725,0))),"")</f>
        <v/>
      </c>
      <c r="AI50" s="31">
        <f>IFERROR(IF(INDEX('Player Pool'!$P$2:$P$8725,MATCH($AD50,'Player Pool'!$Z$2:$Z$8725,0))="","",INDEX('Player Pool'!$P$2:$P$8725,MATCH($AD50,'Player Pool'!$Z$2:$Z$8725,0))),"")</f>
        <v/>
      </c>
      <c r="AJ50" s="31">
        <f>IFERROR(IF(INDEX('Player Pool'!$R$2:$R$8725,MATCH($AD50,'Player Pool'!$Z$2:$Z$8725,0))="","",INDEX('Player Pool'!$R$2:$R$8725,MATCH($AD50,'Player Pool'!$Z$2:$Z$8725,0))),"")</f>
        <v/>
      </c>
      <c r="AK50" s="31">
        <f>IFERROR(IF(INDEX('Player Pool'!$U$2:$U$8725,MATCH($AD50,'Player Pool'!$Z$2:$Z$8725,0))="","",INDEX('Player Pool'!$U$2:$U$8725,MATCH($AD50,'Player Pool'!$Z$2:$Z$8725,0))),"")</f>
        <v/>
      </c>
      <c r="AL50" s="34">
        <f>IFERROR(IF($AD50="","",IF(INDEX('Player Pool'!$G$2:$G$8725,MATCH($AD50,'Player Pool'!$Z$2:$Z$8725,0))="FA","FA",IF(INDEX('Player Pool'!$G$2:$G$8725,MATCH($AD50,'Player Pool'!$Z$2:$Z$8725,0))='League Settings'!$B$2,"MINE","TAKEN"))),"")</f>
        <v/>
      </c>
      <c r="AN50" s="33" t="inlineStr">
        <is>
          <t>James Malatesta (CBJ C)</t>
        </is>
      </c>
      <c r="AO50">
        <f>IFERROR(IF(INDEX('Player Pool'!$D$2:$D$8725,MATCH($AN50,'Player Pool'!$Z$2:$Z$8725,0))="","",INDEX('Player Pool'!$D$2:$D$8725,MATCH($AN50,'Player Pool'!$Z$2:$Z$8725,0))),"")</f>
        <v/>
      </c>
      <c r="AP50">
        <f>IFERROR(IF(INDEX('Player Pool'!$E$2:$E$8725,MATCH($AN50,'Player Pool'!$Z$2:$Z$8725,0))="","",INDEX('Player Pool'!$E$2:$E$8725,MATCH($AN50,'Player Pool'!$Z$2:$Z$8725,0))),"")</f>
        <v/>
      </c>
      <c r="AQ50" s="30">
        <f>IFERROR(IF($AN50="","",IF(ISNUMBER(IFERROR(INDEX(Rosters!$I$2:$I$516,MATCH(INDEX('Player Pool'!$V$2:$V$8725,MATCH($AN50,'Player Pool'!$Z$2:$Z$8725,0)),Rosters!$W$2:$W$516,0)),"")),IFERROR(INDEX(Rosters!$I$2:$I$516,MATCH(INDEX('Player Pool'!$V$2:$V$8725,MATCH($AN50,'Player Pool'!$Z$2:$Z$8725,0)),Rosters!$W$2:$W$516,0)),""),INDEX('Player Pool'!$H$2:$H$8725,MATCH($AN50,'Player Pool'!$Z$2:$Z$8725,0)))),"")</f>
        <v/>
      </c>
      <c r="AR50" s="31">
        <f>IFERROR(IF(INDEX('Player Pool'!$I$2:$I$8725,MATCH($AN50,'Player Pool'!$Z$2:$Z$8725,0))="","",INDEX('Player Pool'!$I$2:$I$8725,MATCH($AN50,'Player Pool'!$Z$2:$Z$8725,0))),"")</f>
        <v/>
      </c>
      <c r="AS50" s="31">
        <f>IFERROR(IF(INDEX('Player Pool'!$P$2:$P$8725,MATCH($AN50,'Player Pool'!$Z$2:$Z$8725,0))="","",INDEX('Player Pool'!$P$2:$P$8725,MATCH($AN50,'Player Pool'!$Z$2:$Z$8725,0))),"")</f>
        <v/>
      </c>
      <c r="AT50" s="31">
        <f>IFERROR(IF(INDEX('Player Pool'!$R$2:$R$8725,MATCH($AN50,'Player Pool'!$Z$2:$Z$8725,0))="","",INDEX('Player Pool'!$R$2:$R$8725,MATCH($AN50,'Player Pool'!$Z$2:$Z$8725,0))),"")</f>
        <v/>
      </c>
      <c r="AU50" s="31">
        <f>IFERROR(IF(INDEX('Player Pool'!$U$2:$U$8725,MATCH($AN50,'Player Pool'!$Z$2:$Z$8725,0))="","",INDEX('Player Pool'!$U$2:$U$8725,MATCH($AN50,'Player Pool'!$Z$2:$Z$8725,0))),"")</f>
        <v/>
      </c>
      <c r="AV50" s="34">
        <f>IFERROR(IF($AN50="","",IF(INDEX('Player Pool'!$G$2:$G$8725,MATCH($AN50,'Player Pool'!$Z$2:$Z$8725,0))="FA","FA",IF(INDEX('Player Pool'!$G$2:$G$8725,MATCH($AN50,'Player Pool'!$Z$2:$Z$8725,0))='League Settings'!$B$2,"MINE","TAKEN"))),"")</f>
        <v/>
      </c>
    </row>
    <row r="51">
      <c r="A51">
        <f>IFERROR(IF(INDEX(Rosters!$B$2:$B$516,$S51)="","",INDEX(Rosters!$B$2:$B$516,$S51)),"")</f>
        <v/>
      </c>
      <c r="B51">
        <f>IFERROR(IF(INDEX(Rosters!$C$2:$C$516,$S51)="","",INDEX(Rosters!$C$2:$C$516,$S51)),"")</f>
        <v/>
      </c>
      <c r="C51">
        <f>IFERROR(IF(INDEX(Rosters!$D$2:$D$516,$S51)="","",INDEX(Rosters!$D$2:$D$516,$S51)),"")</f>
        <v/>
      </c>
      <c r="D51">
        <f>IFERROR(IF(INDEX(Rosters!$E$2:$E$516,$S51)="","",INDEX(Rosters!$E$2:$E$516,$S51)),"")</f>
        <v/>
      </c>
      <c r="E51">
        <f>IFERROR(IF(INDEX(Rosters!$F$2:$F$516,$S51)="","",INDEX(Rosters!$F$2:$F$516,$S51)),"")</f>
        <v/>
      </c>
      <c r="F51">
        <f>IFERROR(IF(INDEX(Rosters!$G$2:$G$516,$S51)="","",INDEX(Rosters!$G$2:$G$516,$S51)),"")</f>
        <v/>
      </c>
      <c r="G51">
        <f>IFERROR(IF(INDEX(Rosters!$H$2:$H$516,$S51)="","",INDEX(Rosters!$H$2:$H$516,$S51)),"")</f>
        <v/>
      </c>
      <c r="H51" s="30">
        <f>IFERROR(IF(INDEX(Rosters!$I$2:$I$516,$S51)="","",INDEX(Rosters!$I$2:$I$516,$S51)),"")</f>
        <v/>
      </c>
      <c r="I51" s="31">
        <f>IFERROR(IF(INDEX(Rosters!$J$2:$J$516,$S51)="","",INDEX(Rosters!$J$2:$J$516,$S51)),"")</f>
        <v/>
      </c>
      <c r="J51" s="31">
        <f>IFERROR(IF(INDEX(Rosters!$S$2:$S$516,$S51)="","",INDEX(Rosters!$S$2:$S$516,$S51)),"")</f>
        <v/>
      </c>
      <c r="K51" s="31">
        <f>IFERROR(IF(INDEX(Rosters!$K$2:$K$516,$S51)="","",INDEX(Rosters!$K$2:$K$516,$S51)),"")</f>
        <v/>
      </c>
      <c r="L51" s="32">
        <f>IFERROR(IF(INDEX(Rosters!$T$2:$T$516,$S51)="","",INDEX(Rosters!$T$2:$T$516,$S51)),"")</f>
        <v/>
      </c>
      <c r="M51" s="31">
        <f>IFERROR(IF(INDEX(Rosters!$L$2:$L$516,$S51)="","",INDEX(Rosters!$L$2:$L$516,$S51)),"")</f>
        <v/>
      </c>
      <c r="N51" s="31">
        <f>IFERROR(IF(INDEX(Rosters!$Q$2:$Q$516,$S51)="","",INDEX(Rosters!$Q$2:$Q$516,$S51)),"")</f>
        <v/>
      </c>
      <c r="O51" s="31">
        <f>IFERROR(IF(INDEX(Rosters!$R$2:$R$516,$S51)="","",INDEX(Rosters!$R$2:$R$516,$S51)),"")</f>
        <v/>
      </c>
      <c r="P51" s="31">
        <f>IFERROR(IF(INDEX(Rosters!$N$2:$N$516,$S51)="","",INDEX(Rosters!$N$2:$N$516,$S51)),"")</f>
        <v/>
      </c>
      <c r="Q51" s="31">
        <f>IFERROR(IF(INDEX(Rosters!$O$2:$O$516,$S51)="","",INDEX(Rosters!$O$2:$O$516,$S51)),"")</f>
        <v/>
      </c>
      <c r="R51">
        <f>IFERROR(IF(INDEX(Rosters!$P$2:$P$516,$S51)="","",INDEX(Rosters!$P$2:$P$516,$S51)),"")</f>
        <v/>
      </c>
      <c r="S51">
        <f>IFERROR(MATCH('League Settings'!$B$2&amp;"|MINORS|"&amp;14,Rosters!$AD$2:$AD$516,0),"")</f>
        <v/>
      </c>
      <c r="T51" s="33" t="inlineStr">
        <is>
          <t>Joel Blomqvist (PIT G)</t>
        </is>
      </c>
      <c r="U51">
        <f>IFERROR(IF(INDEX('Player Pool'!$D$2:$D$8725,MATCH($T51,'Player Pool'!$Z$2:$Z$8725,0))="","",INDEX('Player Pool'!$D$2:$D$8725,MATCH($T51,'Player Pool'!$Z$2:$Z$8725,0))),"")</f>
        <v/>
      </c>
      <c r="V51">
        <f>IFERROR(IF(INDEX('Player Pool'!$E$2:$E$8725,MATCH($T51,'Player Pool'!$Z$2:$Z$8725,0))="","",INDEX('Player Pool'!$E$2:$E$8725,MATCH($T51,'Player Pool'!$Z$2:$Z$8725,0))),"")</f>
        <v/>
      </c>
      <c r="W51" s="30">
        <f>IFERROR(IF($T51="","",IF(ISNUMBER(IFERROR(INDEX(Rosters!$I$2:$I$516,MATCH(INDEX('Player Pool'!$V$2:$V$8725,MATCH($T51,'Player Pool'!$Z$2:$Z$8725,0)),Rosters!$W$2:$W$516,0)),"")),IFERROR(INDEX(Rosters!$I$2:$I$516,MATCH(INDEX('Player Pool'!$V$2:$V$8725,MATCH($T51,'Player Pool'!$Z$2:$Z$8725,0)),Rosters!$W$2:$W$516,0)),""),INDEX('Player Pool'!$H$2:$H$8725,MATCH($T51,'Player Pool'!$Z$2:$Z$8725,0)))),"")</f>
        <v/>
      </c>
      <c r="X51" s="31">
        <f>IFERROR(IF(INDEX('Player Pool'!$I$2:$I$8725,MATCH($T51,'Player Pool'!$Z$2:$Z$8725,0))="","",INDEX('Player Pool'!$I$2:$I$8725,MATCH($T51,'Player Pool'!$Z$2:$Z$8725,0))),"")</f>
        <v/>
      </c>
      <c r="Y51" s="31">
        <f>IFERROR(IF(INDEX('Player Pool'!$P$2:$P$8725,MATCH($T51,'Player Pool'!$Z$2:$Z$8725,0))="","",INDEX('Player Pool'!$P$2:$P$8725,MATCH($T51,'Player Pool'!$Z$2:$Z$8725,0))),"")</f>
        <v/>
      </c>
      <c r="Z51" s="31">
        <f>IFERROR(IF(INDEX('Player Pool'!$R$2:$R$8725,MATCH($T51,'Player Pool'!$Z$2:$Z$8725,0))="","",INDEX('Player Pool'!$R$2:$R$8725,MATCH($T51,'Player Pool'!$Z$2:$Z$8725,0))),"")</f>
        <v/>
      </c>
      <c r="AA51" s="31">
        <f>IFERROR(IF(INDEX('Player Pool'!$U$2:$U$8725,MATCH($T51,'Player Pool'!$Z$2:$Z$8725,0))="","",INDEX('Player Pool'!$U$2:$U$8725,MATCH($T51,'Player Pool'!$Z$2:$Z$8725,0))),"")</f>
        <v/>
      </c>
      <c r="AB51" s="34">
        <f>IFERROR(IF($T51="","",IF(INDEX('Player Pool'!$G$2:$G$8725,MATCH($T51,'Player Pool'!$Z$2:$Z$8725,0))="FA","FA",IF(INDEX('Player Pool'!$G$2:$G$8725,MATCH($T51,'Player Pool'!$Z$2:$Z$8725,0))='League Settings'!$B$2,"MINE","TAKEN"))),"")</f>
        <v/>
      </c>
      <c r="AD51" s="33" t="inlineStr">
        <is>
          <t>Joel Blomqvist (PIT G)</t>
        </is>
      </c>
      <c r="AE51">
        <f>IFERROR(IF(INDEX('Player Pool'!$D$2:$D$8725,MATCH($AD51,'Player Pool'!$Z$2:$Z$8725,0))="","",INDEX('Player Pool'!$D$2:$D$8725,MATCH($AD51,'Player Pool'!$Z$2:$Z$8725,0))),"")</f>
        <v/>
      </c>
      <c r="AF51">
        <f>IFERROR(IF(INDEX('Player Pool'!$E$2:$E$8725,MATCH($AD51,'Player Pool'!$Z$2:$Z$8725,0))="","",INDEX('Player Pool'!$E$2:$E$8725,MATCH($AD51,'Player Pool'!$Z$2:$Z$8725,0))),"")</f>
        <v/>
      </c>
      <c r="AG51" s="30">
        <f>IFERROR(IF($AD51="","",IF(ISNUMBER(IFERROR(INDEX(Rosters!$I$2:$I$516,MATCH(INDEX('Player Pool'!$V$2:$V$8725,MATCH($AD51,'Player Pool'!$Z$2:$Z$8725,0)),Rosters!$W$2:$W$516,0)),"")),IFERROR(INDEX(Rosters!$I$2:$I$516,MATCH(INDEX('Player Pool'!$V$2:$V$8725,MATCH($AD51,'Player Pool'!$Z$2:$Z$8725,0)),Rosters!$W$2:$W$516,0)),""),INDEX('Player Pool'!$H$2:$H$8725,MATCH($AD51,'Player Pool'!$Z$2:$Z$8725,0)))),"")</f>
        <v/>
      </c>
      <c r="AH51" s="31">
        <f>IFERROR(IF(INDEX('Player Pool'!$I$2:$I$8725,MATCH($AD51,'Player Pool'!$Z$2:$Z$8725,0))="","",INDEX('Player Pool'!$I$2:$I$8725,MATCH($AD51,'Player Pool'!$Z$2:$Z$8725,0))),"")</f>
        <v/>
      </c>
      <c r="AI51" s="31">
        <f>IFERROR(IF(INDEX('Player Pool'!$P$2:$P$8725,MATCH($AD51,'Player Pool'!$Z$2:$Z$8725,0))="","",INDEX('Player Pool'!$P$2:$P$8725,MATCH($AD51,'Player Pool'!$Z$2:$Z$8725,0))),"")</f>
        <v/>
      </c>
      <c r="AJ51" s="31">
        <f>IFERROR(IF(INDEX('Player Pool'!$R$2:$R$8725,MATCH($AD51,'Player Pool'!$Z$2:$Z$8725,0))="","",INDEX('Player Pool'!$R$2:$R$8725,MATCH($AD51,'Player Pool'!$Z$2:$Z$8725,0))),"")</f>
        <v/>
      </c>
      <c r="AK51" s="31">
        <f>IFERROR(IF(INDEX('Player Pool'!$U$2:$U$8725,MATCH($AD51,'Player Pool'!$Z$2:$Z$8725,0))="","",INDEX('Player Pool'!$U$2:$U$8725,MATCH($AD51,'Player Pool'!$Z$2:$Z$8725,0))),"")</f>
        <v/>
      </c>
      <c r="AL51" s="34">
        <f>IFERROR(IF($AD51="","",IF(INDEX('Player Pool'!$G$2:$G$8725,MATCH($AD51,'Player Pool'!$Z$2:$Z$8725,0))="FA","FA",IF(INDEX('Player Pool'!$G$2:$G$8725,MATCH($AD51,'Player Pool'!$Z$2:$Z$8725,0))='League Settings'!$B$2,"MINE","TAKEN"))),"")</f>
        <v/>
      </c>
      <c r="AN51" s="33" t="inlineStr">
        <is>
          <t>Joel Blomqvist (PIT G)</t>
        </is>
      </c>
      <c r="AO51">
        <f>IFERROR(IF(INDEX('Player Pool'!$D$2:$D$8725,MATCH($AN51,'Player Pool'!$Z$2:$Z$8725,0))="","",INDEX('Player Pool'!$D$2:$D$8725,MATCH($AN51,'Player Pool'!$Z$2:$Z$8725,0))),"")</f>
        <v/>
      </c>
      <c r="AP51">
        <f>IFERROR(IF(INDEX('Player Pool'!$E$2:$E$8725,MATCH($AN51,'Player Pool'!$Z$2:$Z$8725,0))="","",INDEX('Player Pool'!$E$2:$E$8725,MATCH($AN51,'Player Pool'!$Z$2:$Z$8725,0))),"")</f>
        <v/>
      </c>
      <c r="AQ51" s="30">
        <f>IFERROR(IF($AN51="","",IF(ISNUMBER(IFERROR(INDEX(Rosters!$I$2:$I$516,MATCH(INDEX('Player Pool'!$V$2:$V$8725,MATCH($AN51,'Player Pool'!$Z$2:$Z$8725,0)),Rosters!$W$2:$W$516,0)),"")),IFERROR(INDEX(Rosters!$I$2:$I$516,MATCH(INDEX('Player Pool'!$V$2:$V$8725,MATCH($AN51,'Player Pool'!$Z$2:$Z$8725,0)),Rosters!$W$2:$W$516,0)),""),INDEX('Player Pool'!$H$2:$H$8725,MATCH($AN51,'Player Pool'!$Z$2:$Z$8725,0)))),"")</f>
        <v/>
      </c>
      <c r="AR51" s="31">
        <f>IFERROR(IF(INDEX('Player Pool'!$I$2:$I$8725,MATCH($AN51,'Player Pool'!$Z$2:$Z$8725,0))="","",INDEX('Player Pool'!$I$2:$I$8725,MATCH($AN51,'Player Pool'!$Z$2:$Z$8725,0))),"")</f>
        <v/>
      </c>
      <c r="AS51" s="31">
        <f>IFERROR(IF(INDEX('Player Pool'!$P$2:$P$8725,MATCH($AN51,'Player Pool'!$Z$2:$Z$8725,0))="","",INDEX('Player Pool'!$P$2:$P$8725,MATCH($AN51,'Player Pool'!$Z$2:$Z$8725,0))),"")</f>
        <v/>
      </c>
      <c r="AT51" s="31">
        <f>IFERROR(IF(INDEX('Player Pool'!$R$2:$R$8725,MATCH($AN51,'Player Pool'!$Z$2:$Z$8725,0))="","",INDEX('Player Pool'!$R$2:$R$8725,MATCH($AN51,'Player Pool'!$Z$2:$Z$8725,0))),"")</f>
        <v/>
      </c>
      <c r="AU51" s="31">
        <f>IFERROR(IF(INDEX('Player Pool'!$U$2:$U$8725,MATCH($AN51,'Player Pool'!$Z$2:$Z$8725,0))="","",INDEX('Player Pool'!$U$2:$U$8725,MATCH($AN51,'Player Pool'!$Z$2:$Z$8725,0))),"")</f>
        <v/>
      </c>
      <c r="AV51" s="34">
        <f>IFERROR(IF($AN51="","",IF(INDEX('Player Pool'!$G$2:$G$8725,MATCH($AN51,'Player Pool'!$Z$2:$Z$8725,0))="FA","FA",IF(INDEX('Player Pool'!$G$2:$G$8725,MATCH($AN51,'Player Pool'!$Z$2:$Z$8725,0))='League Settings'!$B$2,"MINE","TAKEN"))),"")</f>
        <v/>
      </c>
    </row>
    <row r="52">
      <c r="A52">
        <f>IFERROR(IF(INDEX(Rosters!$B$2:$B$516,$S52)="","",INDEX(Rosters!$B$2:$B$516,$S52)),"")</f>
        <v/>
      </c>
      <c r="B52">
        <f>IFERROR(IF(INDEX(Rosters!$C$2:$C$516,$S52)="","",INDEX(Rosters!$C$2:$C$516,$S52)),"")</f>
        <v/>
      </c>
      <c r="C52">
        <f>IFERROR(IF(INDEX(Rosters!$D$2:$D$516,$S52)="","",INDEX(Rosters!$D$2:$D$516,$S52)),"")</f>
        <v/>
      </c>
      <c r="D52">
        <f>IFERROR(IF(INDEX(Rosters!$E$2:$E$516,$S52)="","",INDEX(Rosters!$E$2:$E$516,$S52)),"")</f>
        <v/>
      </c>
      <c r="E52">
        <f>IFERROR(IF(INDEX(Rosters!$F$2:$F$516,$S52)="","",INDEX(Rosters!$F$2:$F$516,$S52)),"")</f>
        <v/>
      </c>
      <c r="F52">
        <f>IFERROR(IF(INDEX(Rosters!$G$2:$G$516,$S52)="","",INDEX(Rosters!$G$2:$G$516,$S52)),"")</f>
        <v/>
      </c>
      <c r="G52">
        <f>IFERROR(IF(INDEX(Rosters!$H$2:$H$516,$S52)="","",INDEX(Rosters!$H$2:$H$516,$S52)),"")</f>
        <v/>
      </c>
      <c r="H52" s="30">
        <f>IFERROR(IF(INDEX(Rosters!$I$2:$I$516,$S52)="","",INDEX(Rosters!$I$2:$I$516,$S52)),"")</f>
        <v/>
      </c>
      <c r="I52" s="31">
        <f>IFERROR(IF(INDEX(Rosters!$J$2:$J$516,$S52)="","",INDEX(Rosters!$J$2:$J$516,$S52)),"")</f>
        <v/>
      </c>
      <c r="J52" s="31">
        <f>IFERROR(IF(INDEX(Rosters!$S$2:$S$516,$S52)="","",INDEX(Rosters!$S$2:$S$516,$S52)),"")</f>
        <v/>
      </c>
      <c r="K52" s="31">
        <f>IFERROR(IF(INDEX(Rosters!$K$2:$K$516,$S52)="","",INDEX(Rosters!$K$2:$K$516,$S52)),"")</f>
        <v/>
      </c>
      <c r="L52" s="32">
        <f>IFERROR(IF(INDEX(Rosters!$T$2:$T$516,$S52)="","",INDEX(Rosters!$T$2:$T$516,$S52)),"")</f>
        <v/>
      </c>
      <c r="M52" s="31">
        <f>IFERROR(IF(INDEX(Rosters!$L$2:$L$516,$S52)="","",INDEX(Rosters!$L$2:$L$516,$S52)),"")</f>
        <v/>
      </c>
      <c r="N52" s="31">
        <f>IFERROR(IF(INDEX(Rosters!$Q$2:$Q$516,$S52)="","",INDEX(Rosters!$Q$2:$Q$516,$S52)),"")</f>
        <v/>
      </c>
      <c r="O52" s="31">
        <f>IFERROR(IF(INDEX(Rosters!$R$2:$R$516,$S52)="","",INDEX(Rosters!$R$2:$R$516,$S52)),"")</f>
        <v/>
      </c>
      <c r="P52" s="31">
        <f>IFERROR(IF(INDEX(Rosters!$N$2:$N$516,$S52)="","",INDEX(Rosters!$N$2:$N$516,$S52)),"")</f>
        <v/>
      </c>
      <c r="Q52" s="31">
        <f>IFERROR(IF(INDEX(Rosters!$O$2:$O$516,$S52)="","",INDEX(Rosters!$O$2:$O$516,$S52)),"")</f>
        <v/>
      </c>
      <c r="R52">
        <f>IFERROR(IF(INDEX(Rosters!$P$2:$P$516,$S52)="","",INDEX(Rosters!$P$2:$P$516,$S52)),"")</f>
        <v/>
      </c>
      <c r="S52">
        <f>IFERROR(MATCH('League Settings'!$B$2&amp;"|MINORS|"&amp;15,Rosters!$AD$2:$AD$516,0),"")</f>
        <v/>
      </c>
      <c r="T52" s="33" t="inlineStr">
        <is>
          <t>Julian Lutz (UTA LW)</t>
        </is>
      </c>
      <c r="U52">
        <f>IFERROR(IF(INDEX('Player Pool'!$D$2:$D$8725,MATCH($T52,'Player Pool'!$Z$2:$Z$8725,0))="","",INDEX('Player Pool'!$D$2:$D$8725,MATCH($T52,'Player Pool'!$Z$2:$Z$8725,0))),"")</f>
        <v/>
      </c>
      <c r="V52">
        <f>IFERROR(IF(INDEX('Player Pool'!$E$2:$E$8725,MATCH($T52,'Player Pool'!$Z$2:$Z$8725,0))="","",INDEX('Player Pool'!$E$2:$E$8725,MATCH($T52,'Player Pool'!$Z$2:$Z$8725,0))),"")</f>
        <v/>
      </c>
      <c r="W52" s="30">
        <f>IFERROR(IF($T52="","",IF(ISNUMBER(IFERROR(INDEX(Rosters!$I$2:$I$516,MATCH(INDEX('Player Pool'!$V$2:$V$8725,MATCH($T52,'Player Pool'!$Z$2:$Z$8725,0)),Rosters!$W$2:$W$516,0)),"")),IFERROR(INDEX(Rosters!$I$2:$I$516,MATCH(INDEX('Player Pool'!$V$2:$V$8725,MATCH($T52,'Player Pool'!$Z$2:$Z$8725,0)),Rosters!$W$2:$W$516,0)),""),INDEX('Player Pool'!$H$2:$H$8725,MATCH($T52,'Player Pool'!$Z$2:$Z$8725,0)))),"")</f>
        <v/>
      </c>
      <c r="X52" s="31">
        <f>IFERROR(IF(INDEX('Player Pool'!$I$2:$I$8725,MATCH($T52,'Player Pool'!$Z$2:$Z$8725,0))="","",INDEX('Player Pool'!$I$2:$I$8725,MATCH($T52,'Player Pool'!$Z$2:$Z$8725,0))),"")</f>
        <v/>
      </c>
      <c r="Y52" s="31">
        <f>IFERROR(IF(INDEX('Player Pool'!$P$2:$P$8725,MATCH($T52,'Player Pool'!$Z$2:$Z$8725,0))="","",INDEX('Player Pool'!$P$2:$P$8725,MATCH($T52,'Player Pool'!$Z$2:$Z$8725,0))),"")</f>
        <v/>
      </c>
      <c r="Z52" s="31">
        <f>IFERROR(IF(INDEX('Player Pool'!$R$2:$R$8725,MATCH($T52,'Player Pool'!$Z$2:$Z$8725,0))="","",INDEX('Player Pool'!$R$2:$R$8725,MATCH($T52,'Player Pool'!$Z$2:$Z$8725,0))),"")</f>
        <v/>
      </c>
      <c r="AA52" s="31">
        <f>IFERROR(IF(INDEX('Player Pool'!$U$2:$U$8725,MATCH($T52,'Player Pool'!$Z$2:$Z$8725,0))="","",INDEX('Player Pool'!$U$2:$U$8725,MATCH($T52,'Player Pool'!$Z$2:$Z$8725,0))),"")</f>
        <v/>
      </c>
      <c r="AB52" s="34">
        <f>IFERROR(IF($T52="","",IF(INDEX('Player Pool'!$G$2:$G$8725,MATCH($T52,'Player Pool'!$Z$2:$Z$8725,0))="FA","FA",IF(INDEX('Player Pool'!$G$2:$G$8725,MATCH($T52,'Player Pool'!$Z$2:$Z$8725,0))='League Settings'!$B$2,"MINE","TAKEN"))),"")</f>
        <v/>
      </c>
      <c r="AD52" s="33" t="inlineStr">
        <is>
          <t>Julian Lutz (UTA LW)</t>
        </is>
      </c>
      <c r="AE52">
        <f>IFERROR(IF(INDEX('Player Pool'!$D$2:$D$8725,MATCH($AD52,'Player Pool'!$Z$2:$Z$8725,0))="","",INDEX('Player Pool'!$D$2:$D$8725,MATCH($AD52,'Player Pool'!$Z$2:$Z$8725,0))),"")</f>
        <v/>
      </c>
      <c r="AF52">
        <f>IFERROR(IF(INDEX('Player Pool'!$E$2:$E$8725,MATCH($AD52,'Player Pool'!$Z$2:$Z$8725,0))="","",INDEX('Player Pool'!$E$2:$E$8725,MATCH($AD52,'Player Pool'!$Z$2:$Z$8725,0))),"")</f>
        <v/>
      </c>
      <c r="AG52" s="30">
        <f>IFERROR(IF($AD52="","",IF(ISNUMBER(IFERROR(INDEX(Rosters!$I$2:$I$516,MATCH(INDEX('Player Pool'!$V$2:$V$8725,MATCH($AD52,'Player Pool'!$Z$2:$Z$8725,0)),Rosters!$W$2:$W$516,0)),"")),IFERROR(INDEX(Rosters!$I$2:$I$516,MATCH(INDEX('Player Pool'!$V$2:$V$8725,MATCH($AD52,'Player Pool'!$Z$2:$Z$8725,0)),Rosters!$W$2:$W$516,0)),""),INDEX('Player Pool'!$H$2:$H$8725,MATCH($AD52,'Player Pool'!$Z$2:$Z$8725,0)))),"")</f>
        <v/>
      </c>
      <c r="AH52" s="31">
        <f>IFERROR(IF(INDEX('Player Pool'!$I$2:$I$8725,MATCH($AD52,'Player Pool'!$Z$2:$Z$8725,0))="","",INDEX('Player Pool'!$I$2:$I$8725,MATCH($AD52,'Player Pool'!$Z$2:$Z$8725,0))),"")</f>
        <v/>
      </c>
      <c r="AI52" s="31">
        <f>IFERROR(IF(INDEX('Player Pool'!$P$2:$P$8725,MATCH($AD52,'Player Pool'!$Z$2:$Z$8725,0))="","",INDEX('Player Pool'!$P$2:$P$8725,MATCH($AD52,'Player Pool'!$Z$2:$Z$8725,0))),"")</f>
        <v/>
      </c>
      <c r="AJ52" s="31">
        <f>IFERROR(IF(INDEX('Player Pool'!$R$2:$R$8725,MATCH($AD52,'Player Pool'!$Z$2:$Z$8725,0))="","",INDEX('Player Pool'!$R$2:$R$8725,MATCH($AD52,'Player Pool'!$Z$2:$Z$8725,0))),"")</f>
        <v/>
      </c>
      <c r="AK52" s="31">
        <f>IFERROR(IF(INDEX('Player Pool'!$U$2:$U$8725,MATCH($AD52,'Player Pool'!$Z$2:$Z$8725,0))="","",INDEX('Player Pool'!$U$2:$U$8725,MATCH($AD52,'Player Pool'!$Z$2:$Z$8725,0))),"")</f>
        <v/>
      </c>
      <c r="AL52" s="34">
        <f>IFERROR(IF($AD52="","",IF(INDEX('Player Pool'!$G$2:$G$8725,MATCH($AD52,'Player Pool'!$Z$2:$Z$8725,0))="FA","FA",IF(INDEX('Player Pool'!$G$2:$G$8725,MATCH($AD52,'Player Pool'!$Z$2:$Z$8725,0))='League Settings'!$B$2,"MINE","TAKEN"))),"")</f>
        <v/>
      </c>
      <c r="AN52" s="33" t="inlineStr">
        <is>
          <t>Julian Lutz (UTA LW)</t>
        </is>
      </c>
      <c r="AO52">
        <f>IFERROR(IF(INDEX('Player Pool'!$D$2:$D$8725,MATCH($AN52,'Player Pool'!$Z$2:$Z$8725,0))="","",INDEX('Player Pool'!$D$2:$D$8725,MATCH($AN52,'Player Pool'!$Z$2:$Z$8725,0))),"")</f>
        <v/>
      </c>
      <c r="AP52">
        <f>IFERROR(IF(INDEX('Player Pool'!$E$2:$E$8725,MATCH($AN52,'Player Pool'!$Z$2:$Z$8725,0))="","",INDEX('Player Pool'!$E$2:$E$8725,MATCH($AN52,'Player Pool'!$Z$2:$Z$8725,0))),"")</f>
        <v/>
      </c>
      <c r="AQ52" s="30">
        <f>IFERROR(IF($AN52="","",IF(ISNUMBER(IFERROR(INDEX(Rosters!$I$2:$I$516,MATCH(INDEX('Player Pool'!$V$2:$V$8725,MATCH($AN52,'Player Pool'!$Z$2:$Z$8725,0)),Rosters!$W$2:$W$516,0)),"")),IFERROR(INDEX(Rosters!$I$2:$I$516,MATCH(INDEX('Player Pool'!$V$2:$V$8725,MATCH($AN52,'Player Pool'!$Z$2:$Z$8725,0)),Rosters!$W$2:$W$516,0)),""),INDEX('Player Pool'!$H$2:$H$8725,MATCH($AN52,'Player Pool'!$Z$2:$Z$8725,0)))),"")</f>
        <v/>
      </c>
      <c r="AR52" s="31">
        <f>IFERROR(IF(INDEX('Player Pool'!$I$2:$I$8725,MATCH($AN52,'Player Pool'!$Z$2:$Z$8725,0))="","",INDEX('Player Pool'!$I$2:$I$8725,MATCH($AN52,'Player Pool'!$Z$2:$Z$8725,0))),"")</f>
        <v/>
      </c>
      <c r="AS52" s="31">
        <f>IFERROR(IF(INDEX('Player Pool'!$P$2:$P$8725,MATCH($AN52,'Player Pool'!$Z$2:$Z$8725,0))="","",INDEX('Player Pool'!$P$2:$P$8725,MATCH($AN52,'Player Pool'!$Z$2:$Z$8725,0))),"")</f>
        <v/>
      </c>
      <c r="AT52" s="31">
        <f>IFERROR(IF(INDEX('Player Pool'!$R$2:$R$8725,MATCH($AN52,'Player Pool'!$Z$2:$Z$8725,0))="","",INDEX('Player Pool'!$R$2:$R$8725,MATCH($AN52,'Player Pool'!$Z$2:$Z$8725,0))),"")</f>
        <v/>
      </c>
      <c r="AU52" s="31">
        <f>IFERROR(IF(INDEX('Player Pool'!$U$2:$U$8725,MATCH($AN52,'Player Pool'!$Z$2:$Z$8725,0))="","",INDEX('Player Pool'!$U$2:$U$8725,MATCH($AN52,'Player Pool'!$Z$2:$Z$8725,0))),"")</f>
        <v/>
      </c>
      <c r="AV52" s="34">
        <f>IFERROR(IF($AN52="","",IF(INDEX('Player Pool'!$G$2:$G$8725,MATCH($AN52,'Player Pool'!$Z$2:$Z$8725,0))="FA","FA",IF(INDEX('Player Pool'!$G$2:$G$8725,MATCH($AN52,'Player Pool'!$Z$2:$Z$8725,0))='League Settings'!$B$2,"MINE","TAKEN"))),"")</f>
        <v/>
      </c>
    </row>
    <row r="53">
      <c r="A53">
        <f>IFERROR(IF(INDEX(Rosters!$B$2:$B$516,$S53)="","",INDEX(Rosters!$B$2:$B$516,$S53)),"")</f>
        <v/>
      </c>
      <c r="B53">
        <f>IFERROR(IF(INDEX(Rosters!$C$2:$C$516,$S53)="","",INDEX(Rosters!$C$2:$C$516,$S53)),"")</f>
        <v/>
      </c>
      <c r="C53">
        <f>IFERROR(IF(INDEX(Rosters!$D$2:$D$516,$S53)="","",INDEX(Rosters!$D$2:$D$516,$S53)),"")</f>
        <v/>
      </c>
      <c r="D53">
        <f>IFERROR(IF(INDEX(Rosters!$E$2:$E$516,$S53)="","",INDEX(Rosters!$E$2:$E$516,$S53)),"")</f>
        <v/>
      </c>
      <c r="E53">
        <f>IFERROR(IF(INDEX(Rosters!$F$2:$F$516,$S53)="","",INDEX(Rosters!$F$2:$F$516,$S53)),"")</f>
        <v/>
      </c>
      <c r="F53">
        <f>IFERROR(IF(INDEX(Rosters!$G$2:$G$516,$S53)="","",INDEX(Rosters!$G$2:$G$516,$S53)),"")</f>
        <v/>
      </c>
      <c r="G53">
        <f>IFERROR(IF(INDEX(Rosters!$H$2:$H$516,$S53)="","",INDEX(Rosters!$H$2:$H$516,$S53)),"")</f>
        <v/>
      </c>
      <c r="H53" s="30">
        <f>IFERROR(IF(INDEX(Rosters!$I$2:$I$516,$S53)="","",INDEX(Rosters!$I$2:$I$516,$S53)),"")</f>
        <v/>
      </c>
      <c r="I53" s="31">
        <f>IFERROR(IF(INDEX(Rosters!$J$2:$J$516,$S53)="","",INDEX(Rosters!$J$2:$J$516,$S53)),"")</f>
        <v/>
      </c>
      <c r="J53" s="31">
        <f>IFERROR(IF(INDEX(Rosters!$S$2:$S$516,$S53)="","",INDEX(Rosters!$S$2:$S$516,$S53)),"")</f>
        <v/>
      </c>
      <c r="K53" s="31">
        <f>IFERROR(IF(INDEX(Rosters!$K$2:$K$516,$S53)="","",INDEX(Rosters!$K$2:$K$516,$S53)),"")</f>
        <v/>
      </c>
      <c r="L53" s="32">
        <f>IFERROR(IF(INDEX(Rosters!$T$2:$T$516,$S53)="","",INDEX(Rosters!$T$2:$T$516,$S53)),"")</f>
        <v/>
      </c>
      <c r="M53" s="31">
        <f>IFERROR(IF(INDEX(Rosters!$L$2:$L$516,$S53)="","",INDEX(Rosters!$L$2:$L$516,$S53)),"")</f>
        <v/>
      </c>
      <c r="N53" s="31">
        <f>IFERROR(IF(INDEX(Rosters!$Q$2:$Q$516,$S53)="","",INDEX(Rosters!$Q$2:$Q$516,$S53)),"")</f>
        <v/>
      </c>
      <c r="O53" s="31">
        <f>IFERROR(IF(INDEX(Rosters!$R$2:$R$516,$S53)="","",INDEX(Rosters!$R$2:$R$516,$S53)),"")</f>
        <v/>
      </c>
      <c r="P53" s="31">
        <f>IFERROR(IF(INDEX(Rosters!$N$2:$N$516,$S53)="","",INDEX(Rosters!$N$2:$N$516,$S53)),"")</f>
        <v/>
      </c>
      <c r="Q53" s="31">
        <f>IFERROR(IF(INDEX(Rosters!$O$2:$O$516,$S53)="","",INDEX(Rosters!$O$2:$O$516,$S53)),"")</f>
        <v/>
      </c>
      <c r="R53">
        <f>IFERROR(IF(INDEX(Rosters!$P$2:$P$516,$S53)="","",INDEX(Rosters!$P$2:$P$516,$S53)),"")</f>
        <v/>
      </c>
      <c r="S53">
        <f>IFERROR(MATCH('League Settings'!$B$2&amp;"|MINORS|"&amp;16,Rosters!$AD$2:$AD$516,0),"")</f>
        <v/>
      </c>
      <c r="T53" s="33" t="inlineStr">
        <is>
          <t>Kasper Halttunen (OTT RW)</t>
        </is>
      </c>
      <c r="U53">
        <f>IFERROR(IF(INDEX('Player Pool'!$D$2:$D$8725,MATCH($T53,'Player Pool'!$Z$2:$Z$8725,0))="","",INDEX('Player Pool'!$D$2:$D$8725,MATCH($T53,'Player Pool'!$Z$2:$Z$8725,0))),"")</f>
        <v/>
      </c>
      <c r="V53">
        <f>IFERROR(IF(INDEX('Player Pool'!$E$2:$E$8725,MATCH($T53,'Player Pool'!$Z$2:$Z$8725,0))="","",INDEX('Player Pool'!$E$2:$E$8725,MATCH($T53,'Player Pool'!$Z$2:$Z$8725,0))),"")</f>
        <v/>
      </c>
      <c r="W53" s="30">
        <f>IFERROR(IF($T53="","",IF(ISNUMBER(IFERROR(INDEX(Rosters!$I$2:$I$516,MATCH(INDEX('Player Pool'!$V$2:$V$8725,MATCH($T53,'Player Pool'!$Z$2:$Z$8725,0)),Rosters!$W$2:$W$516,0)),"")),IFERROR(INDEX(Rosters!$I$2:$I$516,MATCH(INDEX('Player Pool'!$V$2:$V$8725,MATCH($T53,'Player Pool'!$Z$2:$Z$8725,0)),Rosters!$W$2:$W$516,0)),""),INDEX('Player Pool'!$H$2:$H$8725,MATCH($T53,'Player Pool'!$Z$2:$Z$8725,0)))),"")</f>
        <v/>
      </c>
      <c r="X53" s="31">
        <f>IFERROR(IF(INDEX('Player Pool'!$I$2:$I$8725,MATCH($T53,'Player Pool'!$Z$2:$Z$8725,0))="","",INDEX('Player Pool'!$I$2:$I$8725,MATCH($T53,'Player Pool'!$Z$2:$Z$8725,0))),"")</f>
        <v/>
      </c>
      <c r="Y53" s="31">
        <f>IFERROR(IF(INDEX('Player Pool'!$P$2:$P$8725,MATCH($T53,'Player Pool'!$Z$2:$Z$8725,0))="","",INDEX('Player Pool'!$P$2:$P$8725,MATCH($T53,'Player Pool'!$Z$2:$Z$8725,0))),"")</f>
        <v/>
      </c>
      <c r="Z53" s="31">
        <f>IFERROR(IF(INDEX('Player Pool'!$R$2:$R$8725,MATCH($T53,'Player Pool'!$Z$2:$Z$8725,0))="","",INDEX('Player Pool'!$R$2:$R$8725,MATCH($T53,'Player Pool'!$Z$2:$Z$8725,0))),"")</f>
        <v/>
      </c>
      <c r="AA53" s="31">
        <f>IFERROR(IF(INDEX('Player Pool'!$U$2:$U$8725,MATCH($T53,'Player Pool'!$Z$2:$Z$8725,0))="","",INDEX('Player Pool'!$U$2:$U$8725,MATCH($T53,'Player Pool'!$Z$2:$Z$8725,0))),"")</f>
        <v/>
      </c>
      <c r="AB53" s="34">
        <f>IFERROR(IF($T53="","",IF(INDEX('Player Pool'!$G$2:$G$8725,MATCH($T53,'Player Pool'!$Z$2:$Z$8725,0))="FA","FA",IF(INDEX('Player Pool'!$G$2:$G$8725,MATCH($T53,'Player Pool'!$Z$2:$Z$8725,0))='League Settings'!$B$2,"MINE","TAKEN"))),"")</f>
        <v/>
      </c>
      <c r="AD53" s="33" t="inlineStr">
        <is>
          <t>Kasper Halttunen (OTT RW)</t>
        </is>
      </c>
      <c r="AE53">
        <f>IFERROR(IF(INDEX('Player Pool'!$D$2:$D$8725,MATCH($AD53,'Player Pool'!$Z$2:$Z$8725,0))="","",INDEX('Player Pool'!$D$2:$D$8725,MATCH($AD53,'Player Pool'!$Z$2:$Z$8725,0))),"")</f>
        <v/>
      </c>
      <c r="AF53">
        <f>IFERROR(IF(INDEX('Player Pool'!$E$2:$E$8725,MATCH($AD53,'Player Pool'!$Z$2:$Z$8725,0))="","",INDEX('Player Pool'!$E$2:$E$8725,MATCH($AD53,'Player Pool'!$Z$2:$Z$8725,0))),"")</f>
        <v/>
      </c>
      <c r="AG53" s="30">
        <f>IFERROR(IF($AD53="","",IF(ISNUMBER(IFERROR(INDEX(Rosters!$I$2:$I$516,MATCH(INDEX('Player Pool'!$V$2:$V$8725,MATCH($AD53,'Player Pool'!$Z$2:$Z$8725,0)),Rosters!$W$2:$W$516,0)),"")),IFERROR(INDEX(Rosters!$I$2:$I$516,MATCH(INDEX('Player Pool'!$V$2:$V$8725,MATCH($AD53,'Player Pool'!$Z$2:$Z$8725,0)),Rosters!$W$2:$W$516,0)),""),INDEX('Player Pool'!$H$2:$H$8725,MATCH($AD53,'Player Pool'!$Z$2:$Z$8725,0)))),"")</f>
        <v/>
      </c>
      <c r="AH53" s="31">
        <f>IFERROR(IF(INDEX('Player Pool'!$I$2:$I$8725,MATCH($AD53,'Player Pool'!$Z$2:$Z$8725,0))="","",INDEX('Player Pool'!$I$2:$I$8725,MATCH($AD53,'Player Pool'!$Z$2:$Z$8725,0))),"")</f>
        <v/>
      </c>
      <c r="AI53" s="31">
        <f>IFERROR(IF(INDEX('Player Pool'!$P$2:$P$8725,MATCH($AD53,'Player Pool'!$Z$2:$Z$8725,0))="","",INDEX('Player Pool'!$P$2:$P$8725,MATCH($AD53,'Player Pool'!$Z$2:$Z$8725,0))),"")</f>
        <v/>
      </c>
      <c r="AJ53" s="31">
        <f>IFERROR(IF(INDEX('Player Pool'!$R$2:$R$8725,MATCH($AD53,'Player Pool'!$Z$2:$Z$8725,0))="","",INDEX('Player Pool'!$R$2:$R$8725,MATCH($AD53,'Player Pool'!$Z$2:$Z$8725,0))),"")</f>
        <v/>
      </c>
      <c r="AK53" s="31">
        <f>IFERROR(IF(INDEX('Player Pool'!$U$2:$U$8725,MATCH($AD53,'Player Pool'!$Z$2:$Z$8725,0))="","",INDEX('Player Pool'!$U$2:$U$8725,MATCH($AD53,'Player Pool'!$Z$2:$Z$8725,0))),"")</f>
        <v/>
      </c>
      <c r="AL53" s="34">
        <f>IFERROR(IF($AD53="","",IF(INDEX('Player Pool'!$G$2:$G$8725,MATCH($AD53,'Player Pool'!$Z$2:$Z$8725,0))="FA","FA",IF(INDEX('Player Pool'!$G$2:$G$8725,MATCH($AD53,'Player Pool'!$Z$2:$Z$8725,0))='League Settings'!$B$2,"MINE","TAKEN"))),"")</f>
        <v/>
      </c>
      <c r="AN53" s="33" t="inlineStr">
        <is>
          <t>Kasper Halttunen (OTT RW)</t>
        </is>
      </c>
      <c r="AO53">
        <f>IFERROR(IF(INDEX('Player Pool'!$D$2:$D$8725,MATCH($AN53,'Player Pool'!$Z$2:$Z$8725,0))="","",INDEX('Player Pool'!$D$2:$D$8725,MATCH($AN53,'Player Pool'!$Z$2:$Z$8725,0))),"")</f>
        <v/>
      </c>
      <c r="AP53">
        <f>IFERROR(IF(INDEX('Player Pool'!$E$2:$E$8725,MATCH($AN53,'Player Pool'!$Z$2:$Z$8725,0))="","",INDEX('Player Pool'!$E$2:$E$8725,MATCH($AN53,'Player Pool'!$Z$2:$Z$8725,0))),"")</f>
        <v/>
      </c>
      <c r="AQ53" s="30">
        <f>IFERROR(IF($AN53="","",IF(ISNUMBER(IFERROR(INDEX(Rosters!$I$2:$I$516,MATCH(INDEX('Player Pool'!$V$2:$V$8725,MATCH($AN53,'Player Pool'!$Z$2:$Z$8725,0)),Rosters!$W$2:$W$516,0)),"")),IFERROR(INDEX(Rosters!$I$2:$I$516,MATCH(INDEX('Player Pool'!$V$2:$V$8725,MATCH($AN53,'Player Pool'!$Z$2:$Z$8725,0)),Rosters!$W$2:$W$516,0)),""),INDEX('Player Pool'!$H$2:$H$8725,MATCH($AN53,'Player Pool'!$Z$2:$Z$8725,0)))),"")</f>
        <v/>
      </c>
      <c r="AR53" s="31">
        <f>IFERROR(IF(INDEX('Player Pool'!$I$2:$I$8725,MATCH($AN53,'Player Pool'!$Z$2:$Z$8725,0))="","",INDEX('Player Pool'!$I$2:$I$8725,MATCH($AN53,'Player Pool'!$Z$2:$Z$8725,0))),"")</f>
        <v/>
      </c>
      <c r="AS53" s="31">
        <f>IFERROR(IF(INDEX('Player Pool'!$P$2:$P$8725,MATCH($AN53,'Player Pool'!$Z$2:$Z$8725,0))="","",INDEX('Player Pool'!$P$2:$P$8725,MATCH($AN53,'Player Pool'!$Z$2:$Z$8725,0))),"")</f>
        <v/>
      </c>
      <c r="AT53" s="31">
        <f>IFERROR(IF(INDEX('Player Pool'!$R$2:$R$8725,MATCH($AN53,'Player Pool'!$Z$2:$Z$8725,0))="","",INDEX('Player Pool'!$R$2:$R$8725,MATCH($AN53,'Player Pool'!$Z$2:$Z$8725,0))),"")</f>
        <v/>
      </c>
      <c r="AU53" s="31">
        <f>IFERROR(IF(INDEX('Player Pool'!$U$2:$U$8725,MATCH($AN53,'Player Pool'!$Z$2:$Z$8725,0))="","",INDEX('Player Pool'!$U$2:$U$8725,MATCH($AN53,'Player Pool'!$Z$2:$Z$8725,0))),"")</f>
        <v/>
      </c>
      <c r="AV53" s="34">
        <f>IFERROR(IF($AN53="","",IF(INDEX('Player Pool'!$G$2:$G$8725,MATCH($AN53,'Player Pool'!$Z$2:$Z$8725,0))="FA","FA",IF(INDEX('Player Pool'!$G$2:$G$8725,MATCH($AN53,'Player Pool'!$Z$2:$Z$8725,0))='League Settings'!$B$2,"MINE","TAKEN"))),"")</f>
        <v/>
      </c>
    </row>
    <row r="54">
      <c r="A54">
        <f>IFERROR(IF(INDEX(Rosters!$B$2:$B$516,$S54)="","",INDEX(Rosters!$B$2:$B$516,$S54)),"")</f>
        <v/>
      </c>
      <c r="B54">
        <f>IFERROR(IF(INDEX(Rosters!$C$2:$C$516,$S54)="","",INDEX(Rosters!$C$2:$C$516,$S54)),"")</f>
        <v/>
      </c>
      <c r="C54">
        <f>IFERROR(IF(INDEX(Rosters!$D$2:$D$516,$S54)="","",INDEX(Rosters!$D$2:$D$516,$S54)),"")</f>
        <v/>
      </c>
      <c r="D54">
        <f>IFERROR(IF(INDEX(Rosters!$E$2:$E$516,$S54)="","",INDEX(Rosters!$E$2:$E$516,$S54)),"")</f>
        <v/>
      </c>
      <c r="E54">
        <f>IFERROR(IF(INDEX(Rosters!$F$2:$F$516,$S54)="","",INDEX(Rosters!$F$2:$F$516,$S54)),"")</f>
        <v/>
      </c>
      <c r="F54">
        <f>IFERROR(IF(INDEX(Rosters!$G$2:$G$516,$S54)="","",INDEX(Rosters!$G$2:$G$516,$S54)),"")</f>
        <v/>
      </c>
      <c r="G54">
        <f>IFERROR(IF(INDEX(Rosters!$H$2:$H$516,$S54)="","",INDEX(Rosters!$H$2:$H$516,$S54)),"")</f>
        <v/>
      </c>
      <c r="H54" s="30">
        <f>IFERROR(IF(INDEX(Rosters!$I$2:$I$516,$S54)="","",INDEX(Rosters!$I$2:$I$516,$S54)),"")</f>
        <v/>
      </c>
      <c r="I54" s="31">
        <f>IFERROR(IF(INDEX(Rosters!$J$2:$J$516,$S54)="","",INDEX(Rosters!$J$2:$J$516,$S54)),"")</f>
        <v/>
      </c>
      <c r="J54" s="31">
        <f>IFERROR(IF(INDEX(Rosters!$S$2:$S$516,$S54)="","",INDEX(Rosters!$S$2:$S$516,$S54)),"")</f>
        <v/>
      </c>
      <c r="K54" s="31">
        <f>IFERROR(IF(INDEX(Rosters!$K$2:$K$516,$S54)="","",INDEX(Rosters!$K$2:$K$516,$S54)),"")</f>
        <v/>
      </c>
      <c r="L54" s="32">
        <f>IFERROR(IF(INDEX(Rosters!$T$2:$T$516,$S54)="","",INDEX(Rosters!$T$2:$T$516,$S54)),"")</f>
        <v/>
      </c>
      <c r="M54" s="31">
        <f>IFERROR(IF(INDEX(Rosters!$L$2:$L$516,$S54)="","",INDEX(Rosters!$L$2:$L$516,$S54)),"")</f>
        <v/>
      </c>
      <c r="N54" s="31">
        <f>IFERROR(IF(INDEX(Rosters!$Q$2:$Q$516,$S54)="","",INDEX(Rosters!$Q$2:$Q$516,$S54)),"")</f>
        <v/>
      </c>
      <c r="O54" s="31">
        <f>IFERROR(IF(INDEX(Rosters!$R$2:$R$516,$S54)="","",INDEX(Rosters!$R$2:$R$516,$S54)),"")</f>
        <v/>
      </c>
      <c r="P54" s="31">
        <f>IFERROR(IF(INDEX(Rosters!$N$2:$N$516,$S54)="","",INDEX(Rosters!$N$2:$N$516,$S54)),"")</f>
        <v/>
      </c>
      <c r="Q54" s="31">
        <f>IFERROR(IF(INDEX(Rosters!$O$2:$O$516,$S54)="","",INDEX(Rosters!$O$2:$O$516,$S54)),"")</f>
        <v/>
      </c>
      <c r="R54">
        <f>IFERROR(IF(INDEX(Rosters!$P$2:$P$516,$S54)="","",INDEX(Rosters!$P$2:$P$516,$S54)),"")</f>
        <v/>
      </c>
      <c r="S54">
        <f>IFERROR(MATCH('League Settings'!$B$2&amp;"|MINORS|"&amp;17,Rosters!$AD$2:$AD$516,0),"")</f>
        <v/>
      </c>
      <c r="T54" s="33" t="inlineStr">
        <is>
          <t>Max Plante (DET C)</t>
        </is>
      </c>
      <c r="U54">
        <f>IFERROR(IF(INDEX('Player Pool'!$D$2:$D$8725,MATCH($T54,'Player Pool'!$Z$2:$Z$8725,0))="","",INDEX('Player Pool'!$D$2:$D$8725,MATCH($T54,'Player Pool'!$Z$2:$Z$8725,0))),"")</f>
        <v/>
      </c>
      <c r="V54">
        <f>IFERROR(IF(INDEX('Player Pool'!$E$2:$E$8725,MATCH($T54,'Player Pool'!$Z$2:$Z$8725,0))="","",INDEX('Player Pool'!$E$2:$E$8725,MATCH($T54,'Player Pool'!$Z$2:$Z$8725,0))),"")</f>
        <v/>
      </c>
      <c r="W54" s="30">
        <f>IFERROR(IF($T54="","",IF(ISNUMBER(IFERROR(INDEX(Rosters!$I$2:$I$516,MATCH(INDEX('Player Pool'!$V$2:$V$8725,MATCH($T54,'Player Pool'!$Z$2:$Z$8725,0)),Rosters!$W$2:$W$516,0)),"")),IFERROR(INDEX(Rosters!$I$2:$I$516,MATCH(INDEX('Player Pool'!$V$2:$V$8725,MATCH($T54,'Player Pool'!$Z$2:$Z$8725,0)),Rosters!$W$2:$W$516,0)),""),INDEX('Player Pool'!$H$2:$H$8725,MATCH($T54,'Player Pool'!$Z$2:$Z$8725,0)))),"")</f>
        <v/>
      </c>
      <c r="X54" s="31">
        <f>IFERROR(IF(INDEX('Player Pool'!$I$2:$I$8725,MATCH($T54,'Player Pool'!$Z$2:$Z$8725,0))="","",INDEX('Player Pool'!$I$2:$I$8725,MATCH($T54,'Player Pool'!$Z$2:$Z$8725,0))),"")</f>
        <v/>
      </c>
      <c r="Y54" s="31">
        <f>IFERROR(IF(INDEX('Player Pool'!$P$2:$P$8725,MATCH($T54,'Player Pool'!$Z$2:$Z$8725,0))="","",INDEX('Player Pool'!$P$2:$P$8725,MATCH($T54,'Player Pool'!$Z$2:$Z$8725,0))),"")</f>
        <v/>
      </c>
      <c r="Z54" s="31">
        <f>IFERROR(IF(INDEX('Player Pool'!$R$2:$R$8725,MATCH($T54,'Player Pool'!$Z$2:$Z$8725,0))="","",INDEX('Player Pool'!$R$2:$R$8725,MATCH($T54,'Player Pool'!$Z$2:$Z$8725,0))),"")</f>
        <v/>
      </c>
      <c r="AA54" s="31">
        <f>IFERROR(IF(INDEX('Player Pool'!$U$2:$U$8725,MATCH($T54,'Player Pool'!$Z$2:$Z$8725,0))="","",INDEX('Player Pool'!$U$2:$U$8725,MATCH($T54,'Player Pool'!$Z$2:$Z$8725,0))),"")</f>
        <v/>
      </c>
      <c r="AB54" s="34">
        <f>IFERROR(IF($T54="","",IF(INDEX('Player Pool'!$G$2:$G$8725,MATCH($T54,'Player Pool'!$Z$2:$Z$8725,0))="FA","FA",IF(INDEX('Player Pool'!$G$2:$G$8725,MATCH($T54,'Player Pool'!$Z$2:$Z$8725,0))='League Settings'!$B$2,"MINE","TAKEN"))),"")</f>
        <v/>
      </c>
      <c r="AD54" s="33" t="inlineStr">
        <is>
          <t>Max Plante (DET C)</t>
        </is>
      </c>
      <c r="AE54">
        <f>IFERROR(IF(INDEX('Player Pool'!$D$2:$D$8725,MATCH($AD54,'Player Pool'!$Z$2:$Z$8725,0))="","",INDEX('Player Pool'!$D$2:$D$8725,MATCH($AD54,'Player Pool'!$Z$2:$Z$8725,0))),"")</f>
        <v/>
      </c>
      <c r="AF54">
        <f>IFERROR(IF(INDEX('Player Pool'!$E$2:$E$8725,MATCH($AD54,'Player Pool'!$Z$2:$Z$8725,0))="","",INDEX('Player Pool'!$E$2:$E$8725,MATCH($AD54,'Player Pool'!$Z$2:$Z$8725,0))),"")</f>
        <v/>
      </c>
      <c r="AG54" s="30">
        <f>IFERROR(IF($AD54="","",IF(ISNUMBER(IFERROR(INDEX(Rosters!$I$2:$I$516,MATCH(INDEX('Player Pool'!$V$2:$V$8725,MATCH($AD54,'Player Pool'!$Z$2:$Z$8725,0)),Rosters!$W$2:$W$516,0)),"")),IFERROR(INDEX(Rosters!$I$2:$I$516,MATCH(INDEX('Player Pool'!$V$2:$V$8725,MATCH($AD54,'Player Pool'!$Z$2:$Z$8725,0)),Rosters!$W$2:$W$516,0)),""),INDEX('Player Pool'!$H$2:$H$8725,MATCH($AD54,'Player Pool'!$Z$2:$Z$8725,0)))),"")</f>
        <v/>
      </c>
      <c r="AH54" s="31">
        <f>IFERROR(IF(INDEX('Player Pool'!$I$2:$I$8725,MATCH($AD54,'Player Pool'!$Z$2:$Z$8725,0))="","",INDEX('Player Pool'!$I$2:$I$8725,MATCH($AD54,'Player Pool'!$Z$2:$Z$8725,0))),"")</f>
        <v/>
      </c>
      <c r="AI54" s="31">
        <f>IFERROR(IF(INDEX('Player Pool'!$P$2:$P$8725,MATCH($AD54,'Player Pool'!$Z$2:$Z$8725,0))="","",INDEX('Player Pool'!$P$2:$P$8725,MATCH($AD54,'Player Pool'!$Z$2:$Z$8725,0))),"")</f>
        <v/>
      </c>
      <c r="AJ54" s="31">
        <f>IFERROR(IF(INDEX('Player Pool'!$R$2:$R$8725,MATCH($AD54,'Player Pool'!$Z$2:$Z$8725,0))="","",INDEX('Player Pool'!$R$2:$R$8725,MATCH($AD54,'Player Pool'!$Z$2:$Z$8725,0))),"")</f>
        <v/>
      </c>
      <c r="AK54" s="31">
        <f>IFERROR(IF(INDEX('Player Pool'!$U$2:$U$8725,MATCH($AD54,'Player Pool'!$Z$2:$Z$8725,0))="","",INDEX('Player Pool'!$U$2:$U$8725,MATCH($AD54,'Player Pool'!$Z$2:$Z$8725,0))),"")</f>
        <v/>
      </c>
      <c r="AL54" s="34">
        <f>IFERROR(IF($AD54="","",IF(INDEX('Player Pool'!$G$2:$G$8725,MATCH($AD54,'Player Pool'!$Z$2:$Z$8725,0))="FA","FA",IF(INDEX('Player Pool'!$G$2:$G$8725,MATCH($AD54,'Player Pool'!$Z$2:$Z$8725,0))='League Settings'!$B$2,"MINE","TAKEN"))),"")</f>
        <v/>
      </c>
      <c r="AN54" s="33" t="inlineStr">
        <is>
          <t>Max Plante (DET C)</t>
        </is>
      </c>
      <c r="AO54">
        <f>IFERROR(IF(INDEX('Player Pool'!$D$2:$D$8725,MATCH($AN54,'Player Pool'!$Z$2:$Z$8725,0))="","",INDEX('Player Pool'!$D$2:$D$8725,MATCH($AN54,'Player Pool'!$Z$2:$Z$8725,0))),"")</f>
        <v/>
      </c>
      <c r="AP54">
        <f>IFERROR(IF(INDEX('Player Pool'!$E$2:$E$8725,MATCH($AN54,'Player Pool'!$Z$2:$Z$8725,0))="","",INDEX('Player Pool'!$E$2:$E$8725,MATCH($AN54,'Player Pool'!$Z$2:$Z$8725,0))),"")</f>
        <v/>
      </c>
      <c r="AQ54" s="30">
        <f>IFERROR(IF($AN54="","",IF(ISNUMBER(IFERROR(INDEX(Rosters!$I$2:$I$516,MATCH(INDEX('Player Pool'!$V$2:$V$8725,MATCH($AN54,'Player Pool'!$Z$2:$Z$8725,0)),Rosters!$W$2:$W$516,0)),"")),IFERROR(INDEX(Rosters!$I$2:$I$516,MATCH(INDEX('Player Pool'!$V$2:$V$8725,MATCH($AN54,'Player Pool'!$Z$2:$Z$8725,0)),Rosters!$W$2:$W$516,0)),""),INDEX('Player Pool'!$H$2:$H$8725,MATCH($AN54,'Player Pool'!$Z$2:$Z$8725,0)))),"")</f>
        <v/>
      </c>
      <c r="AR54" s="31">
        <f>IFERROR(IF(INDEX('Player Pool'!$I$2:$I$8725,MATCH($AN54,'Player Pool'!$Z$2:$Z$8725,0))="","",INDEX('Player Pool'!$I$2:$I$8725,MATCH($AN54,'Player Pool'!$Z$2:$Z$8725,0))),"")</f>
        <v/>
      </c>
      <c r="AS54" s="31">
        <f>IFERROR(IF(INDEX('Player Pool'!$P$2:$P$8725,MATCH($AN54,'Player Pool'!$Z$2:$Z$8725,0))="","",INDEX('Player Pool'!$P$2:$P$8725,MATCH($AN54,'Player Pool'!$Z$2:$Z$8725,0))),"")</f>
        <v/>
      </c>
      <c r="AT54" s="31">
        <f>IFERROR(IF(INDEX('Player Pool'!$R$2:$R$8725,MATCH($AN54,'Player Pool'!$Z$2:$Z$8725,0))="","",INDEX('Player Pool'!$R$2:$R$8725,MATCH($AN54,'Player Pool'!$Z$2:$Z$8725,0))),"")</f>
        <v/>
      </c>
      <c r="AU54" s="31">
        <f>IFERROR(IF(INDEX('Player Pool'!$U$2:$U$8725,MATCH($AN54,'Player Pool'!$Z$2:$Z$8725,0))="","",INDEX('Player Pool'!$U$2:$U$8725,MATCH($AN54,'Player Pool'!$Z$2:$Z$8725,0))),"")</f>
        <v/>
      </c>
      <c r="AV54" s="34">
        <f>IFERROR(IF($AN54="","",IF(INDEX('Player Pool'!$G$2:$G$8725,MATCH($AN54,'Player Pool'!$Z$2:$Z$8725,0))="FA","FA",IF(INDEX('Player Pool'!$G$2:$G$8725,MATCH($AN54,'Player Pool'!$Z$2:$Z$8725,0))='League Settings'!$B$2,"MINE","TAKEN"))),"")</f>
        <v/>
      </c>
    </row>
    <row r="55">
      <c r="A55">
        <f>IFERROR(IF(INDEX(Rosters!$B$2:$B$516,$S55)="","",INDEX(Rosters!$B$2:$B$516,$S55)),"")</f>
        <v/>
      </c>
      <c r="B55">
        <f>IFERROR(IF(INDEX(Rosters!$C$2:$C$516,$S55)="","",INDEX(Rosters!$C$2:$C$516,$S55)),"")</f>
        <v/>
      </c>
      <c r="C55">
        <f>IFERROR(IF(INDEX(Rosters!$D$2:$D$516,$S55)="","",INDEX(Rosters!$D$2:$D$516,$S55)),"")</f>
        <v/>
      </c>
      <c r="D55">
        <f>IFERROR(IF(INDEX(Rosters!$E$2:$E$516,$S55)="","",INDEX(Rosters!$E$2:$E$516,$S55)),"")</f>
        <v/>
      </c>
      <c r="E55">
        <f>IFERROR(IF(INDEX(Rosters!$F$2:$F$516,$S55)="","",INDEX(Rosters!$F$2:$F$516,$S55)),"")</f>
        <v/>
      </c>
      <c r="F55">
        <f>IFERROR(IF(INDEX(Rosters!$G$2:$G$516,$S55)="","",INDEX(Rosters!$G$2:$G$516,$S55)),"")</f>
        <v/>
      </c>
      <c r="G55">
        <f>IFERROR(IF(INDEX(Rosters!$H$2:$H$516,$S55)="","",INDEX(Rosters!$H$2:$H$516,$S55)),"")</f>
        <v/>
      </c>
      <c r="H55" s="30">
        <f>IFERROR(IF(INDEX(Rosters!$I$2:$I$516,$S55)="","",INDEX(Rosters!$I$2:$I$516,$S55)),"")</f>
        <v/>
      </c>
      <c r="I55" s="31">
        <f>IFERROR(IF(INDEX(Rosters!$J$2:$J$516,$S55)="","",INDEX(Rosters!$J$2:$J$516,$S55)),"")</f>
        <v/>
      </c>
      <c r="J55" s="31">
        <f>IFERROR(IF(INDEX(Rosters!$S$2:$S$516,$S55)="","",INDEX(Rosters!$S$2:$S$516,$S55)),"")</f>
        <v/>
      </c>
      <c r="K55" s="31">
        <f>IFERROR(IF(INDEX(Rosters!$K$2:$K$516,$S55)="","",INDEX(Rosters!$K$2:$K$516,$S55)),"")</f>
        <v/>
      </c>
      <c r="L55" s="32">
        <f>IFERROR(IF(INDEX(Rosters!$T$2:$T$516,$S55)="","",INDEX(Rosters!$T$2:$T$516,$S55)),"")</f>
        <v/>
      </c>
      <c r="M55" s="31">
        <f>IFERROR(IF(INDEX(Rosters!$L$2:$L$516,$S55)="","",INDEX(Rosters!$L$2:$L$516,$S55)),"")</f>
        <v/>
      </c>
      <c r="N55" s="31">
        <f>IFERROR(IF(INDEX(Rosters!$Q$2:$Q$516,$S55)="","",INDEX(Rosters!$Q$2:$Q$516,$S55)),"")</f>
        <v/>
      </c>
      <c r="O55" s="31">
        <f>IFERROR(IF(INDEX(Rosters!$R$2:$R$516,$S55)="","",INDEX(Rosters!$R$2:$R$516,$S55)),"")</f>
        <v/>
      </c>
      <c r="P55" s="31">
        <f>IFERROR(IF(INDEX(Rosters!$N$2:$N$516,$S55)="","",INDEX(Rosters!$N$2:$N$516,$S55)),"")</f>
        <v/>
      </c>
      <c r="Q55" s="31">
        <f>IFERROR(IF(INDEX(Rosters!$O$2:$O$516,$S55)="","",INDEX(Rosters!$O$2:$O$516,$S55)),"")</f>
        <v/>
      </c>
      <c r="R55">
        <f>IFERROR(IF(INDEX(Rosters!$P$2:$P$516,$S55)="","",INDEX(Rosters!$P$2:$P$516,$S55)),"")</f>
        <v/>
      </c>
      <c r="S55">
        <f>IFERROR(MATCH('League Settings'!$B$2&amp;"|MINORS|"&amp;18,Rosters!$AD$2:$AD$516,0),"")</f>
        <v/>
      </c>
      <c r="T55" s="33" t="inlineStr">
        <is>
          <t>Quentin Musty (SJS LW)</t>
        </is>
      </c>
      <c r="U55">
        <f>IFERROR(IF(INDEX('Player Pool'!$D$2:$D$8725,MATCH($T55,'Player Pool'!$Z$2:$Z$8725,0))="","",INDEX('Player Pool'!$D$2:$D$8725,MATCH($T55,'Player Pool'!$Z$2:$Z$8725,0))),"")</f>
        <v/>
      </c>
      <c r="V55">
        <f>IFERROR(IF(INDEX('Player Pool'!$E$2:$E$8725,MATCH($T55,'Player Pool'!$Z$2:$Z$8725,0))="","",INDEX('Player Pool'!$E$2:$E$8725,MATCH($T55,'Player Pool'!$Z$2:$Z$8725,0))),"")</f>
        <v/>
      </c>
      <c r="W55" s="30">
        <f>IFERROR(IF($T55="","",IF(ISNUMBER(IFERROR(INDEX(Rosters!$I$2:$I$516,MATCH(INDEX('Player Pool'!$V$2:$V$8725,MATCH($T55,'Player Pool'!$Z$2:$Z$8725,0)),Rosters!$W$2:$W$516,0)),"")),IFERROR(INDEX(Rosters!$I$2:$I$516,MATCH(INDEX('Player Pool'!$V$2:$V$8725,MATCH($T55,'Player Pool'!$Z$2:$Z$8725,0)),Rosters!$W$2:$W$516,0)),""),INDEX('Player Pool'!$H$2:$H$8725,MATCH($T55,'Player Pool'!$Z$2:$Z$8725,0)))),"")</f>
        <v/>
      </c>
      <c r="X55" s="31">
        <f>IFERROR(IF(INDEX('Player Pool'!$I$2:$I$8725,MATCH($T55,'Player Pool'!$Z$2:$Z$8725,0))="","",INDEX('Player Pool'!$I$2:$I$8725,MATCH($T55,'Player Pool'!$Z$2:$Z$8725,0))),"")</f>
        <v/>
      </c>
      <c r="Y55" s="31">
        <f>IFERROR(IF(INDEX('Player Pool'!$P$2:$P$8725,MATCH($T55,'Player Pool'!$Z$2:$Z$8725,0))="","",INDEX('Player Pool'!$P$2:$P$8725,MATCH($T55,'Player Pool'!$Z$2:$Z$8725,0))),"")</f>
        <v/>
      </c>
      <c r="Z55" s="31">
        <f>IFERROR(IF(INDEX('Player Pool'!$R$2:$R$8725,MATCH($T55,'Player Pool'!$Z$2:$Z$8725,0))="","",INDEX('Player Pool'!$R$2:$R$8725,MATCH($T55,'Player Pool'!$Z$2:$Z$8725,0))),"")</f>
        <v/>
      </c>
      <c r="AA55" s="31">
        <f>IFERROR(IF(INDEX('Player Pool'!$U$2:$U$8725,MATCH($T55,'Player Pool'!$Z$2:$Z$8725,0))="","",INDEX('Player Pool'!$U$2:$U$8725,MATCH($T55,'Player Pool'!$Z$2:$Z$8725,0))),"")</f>
        <v/>
      </c>
      <c r="AB55" s="34">
        <f>IFERROR(IF($T55="","",IF(INDEX('Player Pool'!$G$2:$G$8725,MATCH($T55,'Player Pool'!$Z$2:$Z$8725,0))="FA","FA",IF(INDEX('Player Pool'!$G$2:$G$8725,MATCH($T55,'Player Pool'!$Z$2:$Z$8725,0))='League Settings'!$B$2,"MINE","TAKEN"))),"")</f>
        <v/>
      </c>
      <c r="AD55" s="33" t="inlineStr">
        <is>
          <t>Quentin Musty (SJS LW)</t>
        </is>
      </c>
      <c r="AE55">
        <f>IFERROR(IF(INDEX('Player Pool'!$D$2:$D$8725,MATCH($AD55,'Player Pool'!$Z$2:$Z$8725,0))="","",INDEX('Player Pool'!$D$2:$D$8725,MATCH($AD55,'Player Pool'!$Z$2:$Z$8725,0))),"")</f>
        <v/>
      </c>
      <c r="AF55">
        <f>IFERROR(IF(INDEX('Player Pool'!$E$2:$E$8725,MATCH($AD55,'Player Pool'!$Z$2:$Z$8725,0))="","",INDEX('Player Pool'!$E$2:$E$8725,MATCH($AD55,'Player Pool'!$Z$2:$Z$8725,0))),"")</f>
        <v/>
      </c>
      <c r="AG55" s="30">
        <f>IFERROR(IF($AD55="","",IF(ISNUMBER(IFERROR(INDEX(Rosters!$I$2:$I$516,MATCH(INDEX('Player Pool'!$V$2:$V$8725,MATCH($AD55,'Player Pool'!$Z$2:$Z$8725,0)),Rosters!$W$2:$W$516,0)),"")),IFERROR(INDEX(Rosters!$I$2:$I$516,MATCH(INDEX('Player Pool'!$V$2:$V$8725,MATCH($AD55,'Player Pool'!$Z$2:$Z$8725,0)),Rosters!$W$2:$W$516,0)),""),INDEX('Player Pool'!$H$2:$H$8725,MATCH($AD55,'Player Pool'!$Z$2:$Z$8725,0)))),"")</f>
        <v/>
      </c>
      <c r="AH55" s="31">
        <f>IFERROR(IF(INDEX('Player Pool'!$I$2:$I$8725,MATCH($AD55,'Player Pool'!$Z$2:$Z$8725,0))="","",INDEX('Player Pool'!$I$2:$I$8725,MATCH($AD55,'Player Pool'!$Z$2:$Z$8725,0))),"")</f>
        <v/>
      </c>
      <c r="AI55" s="31">
        <f>IFERROR(IF(INDEX('Player Pool'!$P$2:$P$8725,MATCH($AD55,'Player Pool'!$Z$2:$Z$8725,0))="","",INDEX('Player Pool'!$P$2:$P$8725,MATCH($AD55,'Player Pool'!$Z$2:$Z$8725,0))),"")</f>
        <v/>
      </c>
      <c r="AJ55" s="31">
        <f>IFERROR(IF(INDEX('Player Pool'!$R$2:$R$8725,MATCH($AD55,'Player Pool'!$Z$2:$Z$8725,0))="","",INDEX('Player Pool'!$R$2:$R$8725,MATCH($AD55,'Player Pool'!$Z$2:$Z$8725,0))),"")</f>
        <v/>
      </c>
      <c r="AK55" s="31">
        <f>IFERROR(IF(INDEX('Player Pool'!$U$2:$U$8725,MATCH($AD55,'Player Pool'!$Z$2:$Z$8725,0))="","",INDEX('Player Pool'!$U$2:$U$8725,MATCH($AD55,'Player Pool'!$Z$2:$Z$8725,0))),"")</f>
        <v/>
      </c>
      <c r="AL55" s="34">
        <f>IFERROR(IF($AD55="","",IF(INDEX('Player Pool'!$G$2:$G$8725,MATCH($AD55,'Player Pool'!$Z$2:$Z$8725,0))="FA","FA",IF(INDEX('Player Pool'!$G$2:$G$8725,MATCH($AD55,'Player Pool'!$Z$2:$Z$8725,0))='League Settings'!$B$2,"MINE","TAKEN"))),"")</f>
        <v/>
      </c>
      <c r="AN55" s="33" t="inlineStr">
        <is>
          <t>Quentin Musty (SJS LW)</t>
        </is>
      </c>
      <c r="AO55">
        <f>IFERROR(IF(INDEX('Player Pool'!$D$2:$D$8725,MATCH($AN55,'Player Pool'!$Z$2:$Z$8725,0))="","",INDEX('Player Pool'!$D$2:$D$8725,MATCH($AN55,'Player Pool'!$Z$2:$Z$8725,0))),"")</f>
        <v/>
      </c>
      <c r="AP55">
        <f>IFERROR(IF(INDEX('Player Pool'!$E$2:$E$8725,MATCH($AN55,'Player Pool'!$Z$2:$Z$8725,0))="","",INDEX('Player Pool'!$E$2:$E$8725,MATCH($AN55,'Player Pool'!$Z$2:$Z$8725,0))),"")</f>
        <v/>
      </c>
      <c r="AQ55" s="30">
        <f>IFERROR(IF($AN55="","",IF(ISNUMBER(IFERROR(INDEX(Rosters!$I$2:$I$516,MATCH(INDEX('Player Pool'!$V$2:$V$8725,MATCH($AN55,'Player Pool'!$Z$2:$Z$8725,0)),Rosters!$W$2:$W$516,0)),"")),IFERROR(INDEX(Rosters!$I$2:$I$516,MATCH(INDEX('Player Pool'!$V$2:$V$8725,MATCH($AN55,'Player Pool'!$Z$2:$Z$8725,0)),Rosters!$W$2:$W$516,0)),""),INDEX('Player Pool'!$H$2:$H$8725,MATCH($AN55,'Player Pool'!$Z$2:$Z$8725,0)))),"")</f>
        <v/>
      </c>
      <c r="AR55" s="31">
        <f>IFERROR(IF(INDEX('Player Pool'!$I$2:$I$8725,MATCH($AN55,'Player Pool'!$Z$2:$Z$8725,0))="","",INDEX('Player Pool'!$I$2:$I$8725,MATCH($AN55,'Player Pool'!$Z$2:$Z$8725,0))),"")</f>
        <v/>
      </c>
      <c r="AS55" s="31">
        <f>IFERROR(IF(INDEX('Player Pool'!$P$2:$P$8725,MATCH($AN55,'Player Pool'!$Z$2:$Z$8725,0))="","",INDEX('Player Pool'!$P$2:$P$8725,MATCH($AN55,'Player Pool'!$Z$2:$Z$8725,0))),"")</f>
        <v/>
      </c>
      <c r="AT55" s="31">
        <f>IFERROR(IF(INDEX('Player Pool'!$R$2:$R$8725,MATCH($AN55,'Player Pool'!$Z$2:$Z$8725,0))="","",INDEX('Player Pool'!$R$2:$R$8725,MATCH($AN55,'Player Pool'!$Z$2:$Z$8725,0))),"")</f>
        <v/>
      </c>
      <c r="AU55" s="31">
        <f>IFERROR(IF(INDEX('Player Pool'!$U$2:$U$8725,MATCH($AN55,'Player Pool'!$Z$2:$Z$8725,0))="","",INDEX('Player Pool'!$U$2:$U$8725,MATCH($AN55,'Player Pool'!$Z$2:$Z$8725,0))),"")</f>
        <v/>
      </c>
      <c r="AV55" s="34">
        <f>IFERROR(IF($AN55="","",IF(INDEX('Player Pool'!$G$2:$G$8725,MATCH($AN55,'Player Pool'!$Z$2:$Z$8725,0))="FA","FA",IF(INDEX('Player Pool'!$G$2:$G$8725,MATCH($AN55,'Player Pool'!$Z$2:$Z$8725,0))='League Settings'!$B$2,"MINE","TAKEN"))),"")</f>
        <v/>
      </c>
    </row>
    <row r="56">
      <c r="A56">
        <f>IFERROR(IF(INDEX(Rosters!$B$2:$B$516,$S56)="","",INDEX(Rosters!$B$2:$B$516,$S56)),"")</f>
        <v/>
      </c>
      <c r="B56">
        <f>IFERROR(IF(INDEX(Rosters!$C$2:$C$516,$S56)="","",INDEX(Rosters!$C$2:$C$516,$S56)),"")</f>
        <v/>
      </c>
      <c r="C56">
        <f>IFERROR(IF(INDEX(Rosters!$D$2:$D$516,$S56)="","",INDEX(Rosters!$D$2:$D$516,$S56)),"")</f>
        <v/>
      </c>
      <c r="D56">
        <f>IFERROR(IF(INDEX(Rosters!$E$2:$E$516,$S56)="","",INDEX(Rosters!$E$2:$E$516,$S56)),"")</f>
        <v/>
      </c>
      <c r="E56">
        <f>IFERROR(IF(INDEX(Rosters!$F$2:$F$516,$S56)="","",INDEX(Rosters!$F$2:$F$516,$S56)),"")</f>
        <v/>
      </c>
      <c r="F56">
        <f>IFERROR(IF(INDEX(Rosters!$G$2:$G$516,$S56)="","",INDEX(Rosters!$G$2:$G$516,$S56)),"")</f>
        <v/>
      </c>
      <c r="G56">
        <f>IFERROR(IF(INDEX(Rosters!$H$2:$H$516,$S56)="","",INDEX(Rosters!$H$2:$H$516,$S56)),"")</f>
        <v/>
      </c>
      <c r="H56" s="30">
        <f>IFERROR(IF(INDEX(Rosters!$I$2:$I$516,$S56)="","",INDEX(Rosters!$I$2:$I$516,$S56)),"")</f>
        <v/>
      </c>
      <c r="I56" s="31">
        <f>IFERROR(IF(INDEX(Rosters!$J$2:$J$516,$S56)="","",INDEX(Rosters!$J$2:$J$516,$S56)),"")</f>
        <v/>
      </c>
      <c r="J56" s="31">
        <f>IFERROR(IF(INDEX(Rosters!$S$2:$S$516,$S56)="","",INDEX(Rosters!$S$2:$S$516,$S56)),"")</f>
        <v/>
      </c>
      <c r="K56" s="31">
        <f>IFERROR(IF(INDEX(Rosters!$K$2:$K$516,$S56)="","",INDEX(Rosters!$K$2:$K$516,$S56)),"")</f>
        <v/>
      </c>
      <c r="L56" s="32">
        <f>IFERROR(IF(INDEX(Rosters!$T$2:$T$516,$S56)="","",INDEX(Rosters!$T$2:$T$516,$S56)),"")</f>
        <v/>
      </c>
      <c r="M56" s="31">
        <f>IFERROR(IF(INDEX(Rosters!$L$2:$L$516,$S56)="","",INDEX(Rosters!$L$2:$L$516,$S56)),"")</f>
        <v/>
      </c>
      <c r="N56" s="31">
        <f>IFERROR(IF(INDEX(Rosters!$Q$2:$Q$516,$S56)="","",INDEX(Rosters!$Q$2:$Q$516,$S56)),"")</f>
        <v/>
      </c>
      <c r="O56" s="31">
        <f>IFERROR(IF(INDEX(Rosters!$R$2:$R$516,$S56)="","",INDEX(Rosters!$R$2:$R$516,$S56)),"")</f>
        <v/>
      </c>
      <c r="P56" s="31">
        <f>IFERROR(IF(INDEX(Rosters!$N$2:$N$516,$S56)="","",INDEX(Rosters!$N$2:$N$516,$S56)),"")</f>
        <v/>
      </c>
      <c r="Q56" s="31">
        <f>IFERROR(IF(INDEX(Rosters!$O$2:$O$516,$S56)="","",INDEX(Rosters!$O$2:$O$516,$S56)),"")</f>
        <v/>
      </c>
      <c r="R56">
        <f>IFERROR(IF(INDEX(Rosters!$P$2:$P$516,$S56)="","",INDEX(Rosters!$P$2:$P$516,$S56)),"")</f>
        <v/>
      </c>
      <c r="S56">
        <f>IFERROR(MATCH('League Settings'!$B$2&amp;"|MINORS|"&amp;19,Rosters!$AD$2:$AD$516,0),"")</f>
        <v/>
      </c>
      <c r="T56" s="33" t="inlineStr">
        <is>
          <t>Terik Parascak (WSH RW)</t>
        </is>
      </c>
      <c r="U56">
        <f>IFERROR(IF(INDEX('Player Pool'!$D$2:$D$8725,MATCH($T56,'Player Pool'!$Z$2:$Z$8725,0))="","",INDEX('Player Pool'!$D$2:$D$8725,MATCH($T56,'Player Pool'!$Z$2:$Z$8725,0))),"")</f>
        <v/>
      </c>
      <c r="V56">
        <f>IFERROR(IF(INDEX('Player Pool'!$E$2:$E$8725,MATCH($T56,'Player Pool'!$Z$2:$Z$8725,0))="","",INDEX('Player Pool'!$E$2:$E$8725,MATCH($T56,'Player Pool'!$Z$2:$Z$8725,0))),"")</f>
        <v/>
      </c>
      <c r="W56" s="30">
        <f>IFERROR(IF($T56="","",IF(ISNUMBER(IFERROR(INDEX(Rosters!$I$2:$I$516,MATCH(INDEX('Player Pool'!$V$2:$V$8725,MATCH($T56,'Player Pool'!$Z$2:$Z$8725,0)),Rosters!$W$2:$W$516,0)),"")),IFERROR(INDEX(Rosters!$I$2:$I$516,MATCH(INDEX('Player Pool'!$V$2:$V$8725,MATCH($T56,'Player Pool'!$Z$2:$Z$8725,0)),Rosters!$W$2:$W$516,0)),""),INDEX('Player Pool'!$H$2:$H$8725,MATCH($T56,'Player Pool'!$Z$2:$Z$8725,0)))),"")</f>
        <v/>
      </c>
      <c r="X56" s="31">
        <f>IFERROR(IF(INDEX('Player Pool'!$I$2:$I$8725,MATCH($T56,'Player Pool'!$Z$2:$Z$8725,0))="","",INDEX('Player Pool'!$I$2:$I$8725,MATCH($T56,'Player Pool'!$Z$2:$Z$8725,0))),"")</f>
        <v/>
      </c>
      <c r="Y56" s="31">
        <f>IFERROR(IF(INDEX('Player Pool'!$P$2:$P$8725,MATCH($T56,'Player Pool'!$Z$2:$Z$8725,0))="","",INDEX('Player Pool'!$P$2:$P$8725,MATCH($T56,'Player Pool'!$Z$2:$Z$8725,0))),"")</f>
        <v/>
      </c>
      <c r="Z56" s="31">
        <f>IFERROR(IF(INDEX('Player Pool'!$R$2:$R$8725,MATCH($T56,'Player Pool'!$Z$2:$Z$8725,0))="","",INDEX('Player Pool'!$R$2:$R$8725,MATCH($T56,'Player Pool'!$Z$2:$Z$8725,0))),"")</f>
        <v/>
      </c>
      <c r="AA56" s="31">
        <f>IFERROR(IF(INDEX('Player Pool'!$U$2:$U$8725,MATCH($T56,'Player Pool'!$Z$2:$Z$8725,0))="","",INDEX('Player Pool'!$U$2:$U$8725,MATCH($T56,'Player Pool'!$Z$2:$Z$8725,0))),"")</f>
        <v/>
      </c>
      <c r="AB56" s="34">
        <f>IFERROR(IF($T56="","",IF(INDEX('Player Pool'!$G$2:$G$8725,MATCH($T56,'Player Pool'!$Z$2:$Z$8725,0))="FA","FA",IF(INDEX('Player Pool'!$G$2:$G$8725,MATCH($T56,'Player Pool'!$Z$2:$Z$8725,0))='League Settings'!$B$2,"MINE","TAKEN"))),"")</f>
        <v/>
      </c>
      <c r="AD56" s="33" t="inlineStr">
        <is>
          <t>Terik Parascak (WSH RW)</t>
        </is>
      </c>
      <c r="AE56">
        <f>IFERROR(IF(INDEX('Player Pool'!$D$2:$D$8725,MATCH($AD56,'Player Pool'!$Z$2:$Z$8725,0))="","",INDEX('Player Pool'!$D$2:$D$8725,MATCH($AD56,'Player Pool'!$Z$2:$Z$8725,0))),"")</f>
        <v/>
      </c>
      <c r="AF56">
        <f>IFERROR(IF(INDEX('Player Pool'!$E$2:$E$8725,MATCH($AD56,'Player Pool'!$Z$2:$Z$8725,0))="","",INDEX('Player Pool'!$E$2:$E$8725,MATCH($AD56,'Player Pool'!$Z$2:$Z$8725,0))),"")</f>
        <v/>
      </c>
      <c r="AG56" s="30">
        <f>IFERROR(IF($AD56="","",IF(ISNUMBER(IFERROR(INDEX(Rosters!$I$2:$I$516,MATCH(INDEX('Player Pool'!$V$2:$V$8725,MATCH($AD56,'Player Pool'!$Z$2:$Z$8725,0)),Rosters!$W$2:$W$516,0)),"")),IFERROR(INDEX(Rosters!$I$2:$I$516,MATCH(INDEX('Player Pool'!$V$2:$V$8725,MATCH($AD56,'Player Pool'!$Z$2:$Z$8725,0)),Rosters!$W$2:$W$516,0)),""),INDEX('Player Pool'!$H$2:$H$8725,MATCH($AD56,'Player Pool'!$Z$2:$Z$8725,0)))),"")</f>
        <v/>
      </c>
      <c r="AH56" s="31">
        <f>IFERROR(IF(INDEX('Player Pool'!$I$2:$I$8725,MATCH($AD56,'Player Pool'!$Z$2:$Z$8725,0))="","",INDEX('Player Pool'!$I$2:$I$8725,MATCH($AD56,'Player Pool'!$Z$2:$Z$8725,0))),"")</f>
        <v/>
      </c>
      <c r="AI56" s="31">
        <f>IFERROR(IF(INDEX('Player Pool'!$P$2:$P$8725,MATCH($AD56,'Player Pool'!$Z$2:$Z$8725,0))="","",INDEX('Player Pool'!$P$2:$P$8725,MATCH($AD56,'Player Pool'!$Z$2:$Z$8725,0))),"")</f>
        <v/>
      </c>
      <c r="AJ56" s="31">
        <f>IFERROR(IF(INDEX('Player Pool'!$R$2:$R$8725,MATCH($AD56,'Player Pool'!$Z$2:$Z$8725,0))="","",INDEX('Player Pool'!$R$2:$R$8725,MATCH($AD56,'Player Pool'!$Z$2:$Z$8725,0))),"")</f>
        <v/>
      </c>
      <c r="AK56" s="31">
        <f>IFERROR(IF(INDEX('Player Pool'!$U$2:$U$8725,MATCH($AD56,'Player Pool'!$Z$2:$Z$8725,0))="","",INDEX('Player Pool'!$U$2:$U$8725,MATCH($AD56,'Player Pool'!$Z$2:$Z$8725,0))),"")</f>
        <v/>
      </c>
      <c r="AL56" s="34">
        <f>IFERROR(IF($AD56="","",IF(INDEX('Player Pool'!$G$2:$G$8725,MATCH($AD56,'Player Pool'!$Z$2:$Z$8725,0))="FA","FA",IF(INDEX('Player Pool'!$G$2:$G$8725,MATCH($AD56,'Player Pool'!$Z$2:$Z$8725,0))='League Settings'!$B$2,"MINE","TAKEN"))),"")</f>
        <v/>
      </c>
      <c r="AN56" s="33" t="inlineStr">
        <is>
          <t>Terik Parascak (WSH RW)</t>
        </is>
      </c>
      <c r="AO56">
        <f>IFERROR(IF(INDEX('Player Pool'!$D$2:$D$8725,MATCH($AN56,'Player Pool'!$Z$2:$Z$8725,0))="","",INDEX('Player Pool'!$D$2:$D$8725,MATCH($AN56,'Player Pool'!$Z$2:$Z$8725,0))),"")</f>
        <v/>
      </c>
      <c r="AP56">
        <f>IFERROR(IF(INDEX('Player Pool'!$E$2:$E$8725,MATCH($AN56,'Player Pool'!$Z$2:$Z$8725,0))="","",INDEX('Player Pool'!$E$2:$E$8725,MATCH($AN56,'Player Pool'!$Z$2:$Z$8725,0))),"")</f>
        <v/>
      </c>
      <c r="AQ56" s="30">
        <f>IFERROR(IF($AN56="","",IF(ISNUMBER(IFERROR(INDEX(Rosters!$I$2:$I$516,MATCH(INDEX('Player Pool'!$V$2:$V$8725,MATCH($AN56,'Player Pool'!$Z$2:$Z$8725,0)),Rosters!$W$2:$W$516,0)),"")),IFERROR(INDEX(Rosters!$I$2:$I$516,MATCH(INDEX('Player Pool'!$V$2:$V$8725,MATCH($AN56,'Player Pool'!$Z$2:$Z$8725,0)),Rosters!$W$2:$W$516,0)),""),INDEX('Player Pool'!$H$2:$H$8725,MATCH($AN56,'Player Pool'!$Z$2:$Z$8725,0)))),"")</f>
        <v/>
      </c>
      <c r="AR56" s="31">
        <f>IFERROR(IF(INDEX('Player Pool'!$I$2:$I$8725,MATCH($AN56,'Player Pool'!$Z$2:$Z$8725,0))="","",INDEX('Player Pool'!$I$2:$I$8725,MATCH($AN56,'Player Pool'!$Z$2:$Z$8725,0))),"")</f>
        <v/>
      </c>
      <c r="AS56" s="31">
        <f>IFERROR(IF(INDEX('Player Pool'!$P$2:$P$8725,MATCH($AN56,'Player Pool'!$Z$2:$Z$8725,0))="","",INDEX('Player Pool'!$P$2:$P$8725,MATCH($AN56,'Player Pool'!$Z$2:$Z$8725,0))),"")</f>
        <v/>
      </c>
      <c r="AT56" s="31">
        <f>IFERROR(IF(INDEX('Player Pool'!$R$2:$R$8725,MATCH($AN56,'Player Pool'!$Z$2:$Z$8725,0))="","",INDEX('Player Pool'!$R$2:$R$8725,MATCH($AN56,'Player Pool'!$Z$2:$Z$8725,0))),"")</f>
        <v/>
      </c>
      <c r="AU56" s="31">
        <f>IFERROR(IF(INDEX('Player Pool'!$U$2:$U$8725,MATCH($AN56,'Player Pool'!$Z$2:$Z$8725,0))="","",INDEX('Player Pool'!$U$2:$U$8725,MATCH($AN56,'Player Pool'!$Z$2:$Z$8725,0))),"")</f>
        <v/>
      </c>
      <c r="AV56" s="34">
        <f>IFERROR(IF($AN56="","",IF(INDEX('Player Pool'!$G$2:$G$8725,MATCH($AN56,'Player Pool'!$Z$2:$Z$8725,0))="FA","FA",IF(INDEX('Player Pool'!$G$2:$G$8725,MATCH($AN56,'Player Pool'!$Z$2:$Z$8725,0))='League Settings'!$B$2,"MINE","TAKEN"))),"")</f>
        <v/>
      </c>
    </row>
    <row r="57">
      <c r="A57">
        <f>IFERROR(IF(INDEX(Rosters!$B$2:$B$516,$S57)="","",INDEX(Rosters!$B$2:$B$516,$S57)),"")</f>
        <v/>
      </c>
      <c r="B57">
        <f>IFERROR(IF(INDEX(Rosters!$C$2:$C$516,$S57)="","",INDEX(Rosters!$C$2:$C$516,$S57)),"")</f>
        <v/>
      </c>
      <c r="C57">
        <f>IFERROR(IF(INDEX(Rosters!$D$2:$D$516,$S57)="","",INDEX(Rosters!$D$2:$D$516,$S57)),"")</f>
        <v/>
      </c>
      <c r="D57">
        <f>IFERROR(IF(INDEX(Rosters!$E$2:$E$516,$S57)="","",INDEX(Rosters!$E$2:$E$516,$S57)),"")</f>
        <v/>
      </c>
      <c r="E57">
        <f>IFERROR(IF(INDEX(Rosters!$F$2:$F$516,$S57)="","",INDEX(Rosters!$F$2:$F$516,$S57)),"")</f>
        <v/>
      </c>
      <c r="F57">
        <f>IFERROR(IF(INDEX(Rosters!$G$2:$G$516,$S57)="","",INDEX(Rosters!$G$2:$G$516,$S57)),"")</f>
        <v/>
      </c>
      <c r="G57">
        <f>IFERROR(IF(INDEX(Rosters!$H$2:$H$516,$S57)="","",INDEX(Rosters!$H$2:$H$516,$S57)),"")</f>
        <v/>
      </c>
      <c r="H57" s="30">
        <f>IFERROR(IF(INDEX(Rosters!$I$2:$I$516,$S57)="","",INDEX(Rosters!$I$2:$I$516,$S57)),"")</f>
        <v/>
      </c>
      <c r="I57" s="31">
        <f>IFERROR(IF(INDEX(Rosters!$J$2:$J$516,$S57)="","",INDEX(Rosters!$J$2:$J$516,$S57)),"")</f>
        <v/>
      </c>
      <c r="J57" s="31">
        <f>IFERROR(IF(INDEX(Rosters!$S$2:$S$516,$S57)="","",INDEX(Rosters!$S$2:$S$516,$S57)),"")</f>
        <v/>
      </c>
      <c r="K57" s="31">
        <f>IFERROR(IF(INDEX(Rosters!$K$2:$K$516,$S57)="","",INDEX(Rosters!$K$2:$K$516,$S57)),"")</f>
        <v/>
      </c>
      <c r="L57" s="32">
        <f>IFERROR(IF(INDEX(Rosters!$T$2:$T$516,$S57)="","",INDEX(Rosters!$T$2:$T$516,$S57)),"")</f>
        <v/>
      </c>
      <c r="M57" s="31">
        <f>IFERROR(IF(INDEX(Rosters!$L$2:$L$516,$S57)="","",INDEX(Rosters!$L$2:$L$516,$S57)),"")</f>
        <v/>
      </c>
      <c r="N57" s="31">
        <f>IFERROR(IF(INDEX(Rosters!$Q$2:$Q$516,$S57)="","",INDEX(Rosters!$Q$2:$Q$516,$S57)),"")</f>
        <v/>
      </c>
      <c r="O57" s="31">
        <f>IFERROR(IF(INDEX(Rosters!$R$2:$R$516,$S57)="","",INDEX(Rosters!$R$2:$R$516,$S57)),"")</f>
        <v/>
      </c>
      <c r="P57" s="31">
        <f>IFERROR(IF(INDEX(Rosters!$N$2:$N$516,$S57)="","",INDEX(Rosters!$N$2:$N$516,$S57)),"")</f>
        <v/>
      </c>
      <c r="Q57" s="31">
        <f>IFERROR(IF(INDEX(Rosters!$O$2:$O$516,$S57)="","",INDEX(Rosters!$O$2:$O$516,$S57)),"")</f>
        <v/>
      </c>
      <c r="R57">
        <f>IFERROR(IF(INDEX(Rosters!$P$2:$P$516,$S57)="","",INDEX(Rosters!$P$2:$P$516,$S57)),"")</f>
        <v/>
      </c>
      <c r="S57">
        <f>IFERROR(MATCH('League Settings'!$B$2&amp;"|MINORS|"&amp;20,Rosters!$AD$2:$AD$516,0),"")</f>
        <v/>
      </c>
      <c r="T57" s="33" t="inlineStr">
        <is>
          <t>Tristan Lennox ((N/A) G)</t>
        </is>
      </c>
      <c r="U57">
        <f>IFERROR(IF(INDEX('Player Pool'!$D$2:$D$8725,MATCH($T57,'Player Pool'!$Z$2:$Z$8725,0))="","",INDEX('Player Pool'!$D$2:$D$8725,MATCH($T57,'Player Pool'!$Z$2:$Z$8725,0))),"")</f>
        <v/>
      </c>
      <c r="V57">
        <f>IFERROR(IF(INDEX('Player Pool'!$E$2:$E$8725,MATCH($T57,'Player Pool'!$Z$2:$Z$8725,0))="","",INDEX('Player Pool'!$E$2:$E$8725,MATCH($T57,'Player Pool'!$Z$2:$Z$8725,0))),"")</f>
        <v/>
      </c>
      <c r="W57" s="30">
        <f>IFERROR(IF($T57="","",IF(ISNUMBER(IFERROR(INDEX(Rosters!$I$2:$I$516,MATCH(INDEX('Player Pool'!$V$2:$V$8725,MATCH($T57,'Player Pool'!$Z$2:$Z$8725,0)),Rosters!$W$2:$W$516,0)),"")),IFERROR(INDEX(Rosters!$I$2:$I$516,MATCH(INDEX('Player Pool'!$V$2:$V$8725,MATCH($T57,'Player Pool'!$Z$2:$Z$8725,0)),Rosters!$W$2:$W$516,0)),""),INDEX('Player Pool'!$H$2:$H$8725,MATCH($T57,'Player Pool'!$Z$2:$Z$8725,0)))),"")</f>
        <v/>
      </c>
      <c r="X57" s="31">
        <f>IFERROR(IF(INDEX('Player Pool'!$I$2:$I$8725,MATCH($T57,'Player Pool'!$Z$2:$Z$8725,0))="","",INDEX('Player Pool'!$I$2:$I$8725,MATCH($T57,'Player Pool'!$Z$2:$Z$8725,0))),"")</f>
        <v/>
      </c>
      <c r="Y57" s="31">
        <f>IFERROR(IF(INDEX('Player Pool'!$P$2:$P$8725,MATCH($T57,'Player Pool'!$Z$2:$Z$8725,0))="","",INDEX('Player Pool'!$P$2:$P$8725,MATCH($T57,'Player Pool'!$Z$2:$Z$8725,0))),"")</f>
        <v/>
      </c>
      <c r="Z57" s="31">
        <f>IFERROR(IF(INDEX('Player Pool'!$R$2:$R$8725,MATCH($T57,'Player Pool'!$Z$2:$Z$8725,0))="","",INDEX('Player Pool'!$R$2:$R$8725,MATCH($T57,'Player Pool'!$Z$2:$Z$8725,0))),"")</f>
        <v/>
      </c>
      <c r="AA57" s="31">
        <f>IFERROR(IF(INDEX('Player Pool'!$U$2:$U$8725,MATCH($T57,'Player Pool'!$Z$2:$Z$8725,0))="","",INDEX('Player Pool'!$U$2:$U$8725,MATCH($T57,'Player Pool'!$Z$2:$Z$8725,0))),"")</f>
        <v/>
      </c>
      <c r="AB57" s="34">
        <f>IFERROR(IF($T57="","",IF(INDEX('Player Pool'!$G$2:$G$8725,MATCH($T57,'Player Pool'!$Z$2:$Z$8725,0))="FA","FA",IF(INDEX('Player Pool'!$G$2:$G$8725,MATCH($T57,'Player Pool'!$Z$2:$Z$8725,0))='League Settings'!$B$2,"MINE","TAKEN"))),"")</f>
        <v/>
      </c>
      <c r="AD57" s="33" t="inlineStr">
        <is>
          <t>Tristan Lennox ((N/A) G)</t>
        </is>
      </c>
      <c r="AE57">
        <f>IFERROR(IF(INDEX('Player Pool'!$D$2:$D$8725,MATCH($AD57,'Player Pool'!$Z$2:$Z$8725,0))="","",INDEX('Player Pool'!$D$2:$D$8725,MATCH($AD57,'Player Pool'!$Z$2:$Z$8725,0))),"")</f>
        <v/>
      </c>
      <c r="AF57">
        <f>IFERROR(IF(INDEX('Player Pool'!$E$2:$E$8725,MATCH($AD57,'Player Pool'!$Z$2:$Z$8725,0))="","",INDEX('Player Pool'!$E$2:$E$8725,MATCH($AD57,'Player Pool'!$Z$2:$Z$8725,0))),"")</f>
        <v/>
      </c>
      <c r="AG57" s="30">
        <f>IFERROR(IF($AD57="","",IF(ISNUMBER(IFERROR(INDEX(Rosters!$I$2:$I$516,MATCH(INDEX('Player Pool'!$V$2:$V$8725,MATCH($AD57,'Player Pool'!$Z$2:$Z$8725,0)),Rosters!$W$2:$W$516,0)),"")),IFERROR(INDEX(Rosters!$I$2:$I$516,MATCH(INDEX('Player Pool'!$V$2:$V$8725,MATCH($AD57,'Player Pool'!$Z$2:$Z$8725,0)),Rosters!$W$2:$W$516,0)),""),INDEX('Player Pool'!$H$2:$H$8725,MATCH($AD57,'Player Pool'!$Z$2:$Z$8725,0)))),"")</f>
        <v/>
      </c>
      <c r="AH57" s="31">
        <f>IFERROR(IF(INDEX('Player Pool'!$I$2:$I$8725,MATCH($AD57,'Player Pool'!$Z$2:$Z$8725,0))="","",INDEX('Player Pool'!$I$2:$I$8725,MATCH($AD57,'Player Pool'!$Z$2:$Z$8725,0))),"")</f>
        <v/>
      </c>
      <c r="AI57" s="31">
        <f>IFERROR(IF(INDEX('Player Pool'!$P$2:$P$8725,MATCH($AD57,'Player Pool'!$Z$2:$Z$8725,0))="","",INDEX('Player Pool'!$P$2:$P$8725,MATCH($AD57,'Player Pool'!$Z$2:$Z$8725,0))),"")</f>
        <v/>
      </c>
      <c r="AJ57" s="31">
        <f>IFERROR(IF(INDEX('Player Pool'!$R$2:$R$8725,MATCH($AD57,'Player Pool'!$Z$2:$Z$8725,0))="","",INDEX('Player Pool'!$R$2:$R$8725,MATCH($AD57,'Player Pool'!$Z$2:$Z$8725,0))),"")</f>
        <v/>
      </c>
      <c r="AK57" s="31">
        <f>IFERROR(IF(INDEX('Player Pool'!$U$2:$U$8725,MATCH($AD57,'Player Pool'!$Z$2:$Z$8725,0))="","",INDEX('Player Pool'!$U$2:$U$8725,MATCH($AD57,'Player Pool'!$Z$2:$Z$8725,0))),"")</f>
        <v/>
      </c>
      <c r="AL57" s="34">
        <f>IFERROR(IF($AD57="","",IF(INDEX('Player Pool'!$G$2:$G$8725,MATCH($AD57,'Player Pool'!$Z$2:$Z$8725,0))="FA","FA",IF(INDEX('Player Pool'!$G$2:$G$8725,MATCH($AD57,'Player Pool'!$Z$2:$Z$8725,0))='League Settings'!$B$2,"MINE","TAKEN"))),"")</f>
        <v/>
      </c>
      <c r="AN57" s="33" t="inlineStr">
        <is>
          <t>Tristan Lennox ((N/A) G)</t>
        </is>
      </c>
      <c r="AO57">
        <f>IFERROR(IF(INDEX('Player Pool'!$D$2:$D$8725,MATCH($AN57,'Player Pool'!$Z$2:$Z$8725,0))="","",INDEX('Player Pool'!$D$2:$D$8725,MATCH($AN57,'Player Pool'!$Z$2:$Z$8725,0))),"")</f>
        <v/>
      </c>
      <c r="AP57">
        <f>IFERROR(IF(INDEX('Player Pool'!$E$2:$E$8725,MATCH($AN57,'Player Pool'!$Z$2:$Z$8725,0))="","",INDEX('Player Pool'!$E$2:$E$8725,MATCH($AN57,'Player Pool'!$Z$2:$Z$8725,0))),"")</f>
        <v/>
      </c>
      <c r="AQ57" s="30">
        <f>IFERROR(IF($AN57="","",IF(ISNUMBER(IFERROR(INDEX(Rosters!$I$2:$I$516,MATCH(INDEX('Player Pool'!$V$2:$V$8725,MATCH($AN57,'Player Pool'!$Z$2:$Z$8725,0)),Rosters!$W$2:$W$516,0)),"")),IFERROR(INDEX(Rosters!$I$2:$I$516,MATCH(INDEX('Player Pool'!$V$2:$V$8725,MATCH($AN57,'Player Pool'!$Z$2:$Z$8725,0)),Rosters!$W$2:$W$516,0)),""),INDEX('Player Pool'!$H$2:$H$8725,MATCH($AN57,'Player Pool'!$Z$2:$Z$8725,0)))),"")</f>
        <v/>
      </c>
      <c r="AR57" s="31">
        <f>IFERROR(IF(INDEX('Player Pool'!$I$2:$I$8725,MATCH($AN57,'Player Pool'!$Z$2:$Z$8725,0))="","",INDEX('Player Pool'!$I$2:$I$8725,MATCH($AN57,'Player Pool'!$Z$2:$Z$8725,0))),"")</f>
        <v/>
      </c>
      <c r="AS57" s="31">
        <f>IFERROR(IF(INDEX('Player Pool'!$P$2:$P$8725,MATCH($AN57,'Player Pool'!$Z$2:$Z$8725,0))="","",INDEX('Player Pool'!$P$2:$P$8725,MATCH($AN57,'Player Pool'!$Z$2:$Z$8725,0))),"")</f>
        <v/>
      </c>
      <c r="AT57" s="31">
        <f>IFERROR(IF(INDEX('Player Pool'!$R$2:$R$8725,MATCH($AN57,'Player Pool'!$Z$2:$Z$8725,0))="","",INDEX('Player Pool'!$R$2:$R$8725,MATCH($AN57,'Player Pool'!$Z$2:$Z$8725,0))),"")</f>
        <v/>
      </c>
      <c r="AU57" s="31">
        <f>IFERROR(IF(INDEX('Player Pool'!$U$2:$U$8725,MATCH($AN57,'Player Pool'!$Z$2:$Z$8725,0))="","",INDEX('Player Pool'!$U$2:$U$8725,MATCH($AN57,'Player Pool'!$Z$2:$Z$8725,0))),"")</f>
        <v/>
      </c>
      <c r="AV57" s="34">
        <f>IFERROR(IF($AN57="","",IF(INDEX('Player Pool'!$G$2:$G$8725,MATCH($AN57,'Player Pool'!$Z$2:$Z$8725,0))="FA","FA",IF(INDEX('Player Pool'!$G$2:$G$8725,MATCH($AN57,'Player Pool'!$Z$2:$Z$8725,0))='League Settings'!$B$2,"MINE","TAKEN"))),"")</f>
        <v/>
      </c>
    </row>
    <row r="58">
      <c r="A58">
        <f>IFERROR(IF(INDEX(Rosters!$B$2:$B$516,$S58)="","",INDEX(Rosters!$B$2:$B$516,$S58)),"")</f>
        <v/>
      </c>
      <c r="B58">
        <f>IFERROR(IF(INDEX(Rosters!$C$2:$C$516,$S58)="","",INDEX(Rosters!$C$2:$C$516,$S58)),"")</f>
        <v/>
      </c>
      <c r="C58">
        <f>IFERROR(IF(INDEX(Rosters!$D$2:$D$516,$S58)="","",INDEX(Rosters!$D$2:$D$516,$S58)),"")</f>
        <v/>
      </c>
      <c r="D58">
        <f>IFERROR(IF(INDEX(Rosters!$E$2:$E$516,$S58)="","",INDEX(Rosters!$E$2:$E$516,$S58)),"")</f>
        <v/>
      </c>
      <c r="E58">
        <f>IFERROR(IF(INDEX(Rosters!$F$2:$F$516,$S58)="","",INDEX(Rosters!$F$2:$F$516,$S58)),"")</f>
        <v/>
      </c>
      <c r="F58">
        <f>IFERROR(IF(INDEX(Rosters!$G$2:$G$516,$S58)="","",INDEX(Rosters!$G$2:$G$516,$S58)),"")</f>
        <v/>
      </c>
      <c r="G58">
        <f>IFERROR(IF(INDEX(Rosters!$H$2:$H$516,$S58)="","",INDEX(Rosters!$H$2:$H$516,$S58)),"")</f>
        <v/>
      </c>
      <c r="H58" s="30">
        <f>IFERROR(IF(INDEX(Rosters!$I$2:$I$516,$S58)="","",INDEX(Rosters!$I$2:$I$516,$S58)),"")</f>
        <v/>
      </c>
      <c r="I58" s="31">
        <f>IFERROR(IF(INDEX(Rosters!$J$2:$J$516,$S58)="","",INDEX(Rosters!$J$2:$J$516,$S58)),"")</f>
        <v/>
      </c>
      <c r="J58" s="31">
        <f>IFERROR(IF(INDEX(Rosters!$S$2:$S$516,$S58)="","",INDEX(Rosters!$S$2:$S$516,$S58)),"")</f>
        <v/>
      </c>
      <c r="K58" s="31">
        <f>IFERROR(IF(INDEX(Rosters!$K$2:$K$516,$S58)="","",INDEX(Rosters!$K$2:$K$516,$S58)),"")</f>
        <v/>
      </c>
      <c r="L58" s="32">
        <f>IFERROR(IF(INDEX(Rosters!$T$2:$T$516,$S58)="","",INDEX(Rosters!$T$2:$T$516,$S58)),"")</f>
        <v/>
      </c>
      <c r="M58" s="31">
        <f>IFERROR(IF(INDEX(Rosters!$L$2:$L$516,$S58)="","",INDEX(Rosters!$L$2:$L$516,$S58)),"")</f>
        <v/>
      </c>
      <c r="N58" s="31">
        <f>IFERROR(IF(INDEX(Rosters!$Q$2:$Q$516,$S58)="","",INDEX(Rosters!$Q$2:$Q$516,$S58)),"")</f>
        <v/>
      </c>
      <c r="O58" s="31">
        <f>IFERROR(IF(INDEX(Rosters!$R$2:$R$516,$S58)="","",INDEX(Rosters!$R$2:$R$516,$S58)),"")</f>
        <v/>
      </c>
      <c r="P58" s="31">
        <f>IFERROR(IF(INDEX(Rosters!$N$2:$N$516,$S58)="","",INDEX(Rosters!$N$2:$N$516,$S58)),"")</f>
        <v/>
      </c>
      <c r="Q58" s="31">
        <f>IFERROR(IF(INDEX(Rosters!$O$2:$O$516,$S58)="","",INDEX(Rosters!$O$2:$O$516,$S58)),"")</f>
        <v/>
      </c>
      <c r="R58">
        <f>IFERROR(IF(INDEX(Rosters!$P$2:$P$516,$S58)="","",INDEX(Rosters!$P$2:$P$516,$S58)),"")</f>
        <v/>
      </c>
      <c r="S58">
        <f>IFERROR(MATCH('League Settings'!$B$2&amp;"|MINORS|"&amp;21,Rosters!$AD$2:$AD$516,0),"")</f>
        <v/>
      </c>
      <c r="T58" s="33" t="inlineStr">
        <is>
          <t>William Stromgren (CGY LW)</t>
        </is>
      </c>
      <c r="U58">
        <f>IFERROR(IF(INDEX('Player Pool'!$D$2:$D$8725,MATCH($T58,'Player Pool'!$Z$2:$Z$8725,0))="","",INDEX('Player Pool'!$D$2:$D$8725,MATCH($T58,'Player Pool'!$Z$2:$Z$8725,0))),"")</f>
        <v/>
      </c>
      <c r="V58">
        <f>IFERROR(IF(INDEX('Player Pool'!$E$2:$E$8725,MATCH($T58,'Player Pool'!$Z$2:$Z$8725,0))="","",INDEX('Player Pool'!$E$2:$E$8725,MATCH($T58,'Player Pool'!$Z$2:$Z$8725,0))),"")</f>
        <v/>
      </c>
      <c r="W58" s="30">
        <f>IFERROR(IF($T58="","",IF(ISNUMBER(IFERROR(INDEX(Rosters!$I$2:$I$516,MATCH(INDEX('Player Pool'!$V$2:$V$8725,MATCH($T58,'Player Pool'!$Z$2:$Z$8725,0)),Rosters!$W$2:$W$516,0)),"")),IFERROR(INDEX(Rosters!$I$2:$I$516,MATCH(INDEX('Player Pool'!$V$2:$V$8725,MATCH($T58,'Player Pool'!$Z$2:$Z$8725,0)),Rosters!$W$2:$W$516,0)),""),INDEX('Player Pool'!$H$2:$H$8725,MATCH($T58,'Player Pool'!$Z$2:$Z$8725,0)))),"")</f>
        <v/>
      </c>
      <c r="X58" s="31">
        <f>IFERROR(IF(INDEX('Player Pool'!$I$2:$I$8725,MATCH($T58,'Player Pool'!$Z$2:$Z$8725,0))="","",INDEX('Player Pool'!$I$2:$I$8725,MATCH($T58,'Player Pool'!$Z$2:$Z$8725,0))),"")</f>
        <v/>
      </c>
      <c r="Y58" s="31">
        <f>IFERROR(IF(INDEX('Player Pool'!$P$2:$P$8725,MATCH($T58,'Player Pool'!$Z$2:$Z$8725,0))="","",INDEX('Player Pool'!$P$2:$P$8725,MATCH($T58,'Player Pool'!$Z$2:$Z$8725,0))),"")</f>
        <v/>
      </c>
      <c r="Z58" s="31">
        <f>IFERROR(IF(INDEX('Player Pool'!$R$2:$R$8725,MATCH($T58,'Player Pool'!$Z$2:$Z$8725,0))="","",INDEX('Player Pool'!$R$2:$R$8725,MATCH($T58,'Player Pool'!$Z$2:$Z$8725,0))),"")</f>
        <v/>
      </c>
      <c r="AA58" s="31">
        <f>IFERROR(IF(INDEX('Player Pool'!$U$2:$U$8725,MATCH($T58,'Player Pool'!$Z$2:$Z$8725,0))="","",INDEX('Player Pool'!$U$2:$U$8725,MATCH($T58,'Player Pool'!$Z$2:$Z$8725,0))),"")</f>
        <v/>
      </c>
      <c r="AB58" s="34">
        <f>IFERROR(IF($T58="","",IF(INDEX('Player Pool'!$G$2:$G$8725,MATCH($T58,'Player Pool'!$Z$2:$Z$8725,0))="FA","FA",IF(INDEX('Player Pool'!$G$2:$G$8725,MATCH($T58,'Player Pool'!$Z$2:$Z$8725,0))='League Settings'!$B$2,"MINE","TAKEN"))),"")</f>
        <v/>
      </c>
      <c r="AD58" s="33" t="inlineStr">
        <is>
          <t>William Stromgren (CGY LW)</t>
        </is>
      </c>
      <c r="AE58">
        <f>IFERROR(IF(INDEX('Player Pool'!$D$2:$D$8725,MATCH($AD58,'Player Pool'!$Z$2:$Z$8725,0))="","",INDEX('Player Pool'!$D$2:$D$8725,MATCH($AD58,'Player Pool'!$Z$2:$Z$8725,0))),"")</f>
        <v/>
      </c>
      <c r="AF58">
        <f>IFERROR(IF(INDEX('Player Pool'!$E$2:$E$8725,MATCH($AD58,'Player Pool'!$Z$2:$Z$8725,0))="","",INDEX('Player Pool'!$E$2:$E$8725,MATCH($AD58,'Player Pool'!$Z$2:$Z$8725,0))),"")</f>
        <v/>
      </c>
      <c r="AG58" s="30">
        <f>IFERROR(IF($AD58="","",IF(ISNUMBER(IFERROR(INDEX(Rosters!$I$2:$I$516,MATCH(INDEX('Player Pool'!$V$2:$V$8725,MATCH($AD58,'Player Pool'!$Z$2:$Z$8725,0)),Rosters!$W$2:$W$516,0)),"")),IFERROR(INDEX(Rosters!$I$2:$I$516,MATCH(INDEX('Player Pool'!$V$2:$V$8725,MATCH($AD58,'Player Pool'!$Z$2:$Z$8725,0)),Rosters!$W$2:$W$516,0)),""),INDEX('Player Pool'!$H$2:$H$8725,MATCH($AD58,'Player Pool'!$Z$2:$Z$8725,0)))),"")</f>
        <v/>
      </c>
      <c r="AH58" s="31">
        <f>IFERROR(IF(INDEX('Player Pool'!$I$2:$I$8725,MATCH($AD58,'Player Pool'!$Z$2:$Z$8725,0))="","",INDEX('Player Pool'!$I$2:$I$8725,MATCH($AD58,'Player Pool'!$Z$2:$Z$8725,0))),"")</f>
        <v/>
      </c>
      <c r="AI58" s="31">
        <f>IFERROR(IF(INDEX('Player Pool'!$P$2:$P$8725,MATCH($AD58,'Player Pool'!$Z$2:$Z$8725,0))="","",INDEX('Player Pool'!$P$2:$P$8725,MATCH($AD58,'Player Pool'!$Z$2:$Z$8725,0))),"")</f>
        <v/>
      </c>
      <c r="AJ58" s="31">
        <f>IFERROR(IF(INDEX('Player Pool'!$R$2:$R$8725,MATCH($AD58,'Player Pool'!$Z$2:$Z$8725,0))="","",INDEX('Player Pool'!$R$2:$R$8725,MATCH($AD58,'Player Pool'!$Z$2:$Z$8725,0))),"")</f>
        <v/>
      </c>
      <c r="AK58" s="31">
        <f>IFERROR(IF(INDEX('Player Pool'!$U$2:$U$8725,MATCH($AD58,'Player Pool'!$Z$2:$Z$8725,0))="","",INDEX('Player Pool'!$U$2:$U$8725,MATCH($AD58,'Player Pool'!$Z$2:$Z$8725,0))),"")</f>
        <v/>
      </c>
      <c r="AL58" s="34">
        <f>IFERROR(IF($AD58="","",IF(INDEX('Player Pool'!$G$2:$G$8725,MATCH($AD58,'Player Pool'!$Z$2:$Z$8725,0))="FA","FA",IF(INDEX('Player Pool'!$G$2:$G$8725,MATCH($AD58,'Player Pool'!$Z$2:$Z$8725,0))='League Settings'!$B$2,"MINE","TAKEN"))),"")</f>
        <v/>
      </c>
      <c r="AN58" s="33" t="inlineStr">
        <is>
          <t>William Stromgren (CGY LW)</t>
        </is>
      </c>
      <c r="AO58">
        <f>IFERROR(IF(INDEX('Player Pool'!$D$2:$D$8725,MATCH($AN58,'Player Pool'!$Z$2:$Z$8725,0))="","",INDEX('Player Pool'!$D$2:$D$8725,MATCH($AN58,'Player Pool'!$Z$2:$Z$8725,0))),"")</f>
        <v/>
      </c>
      <c r="AP58">
        <f>IFERROR(IF(INDEX('Player Pool'!$E$2:$E$8725,MATCH($AN58,'Player Pool'!$Z$2:$Z$8725,0))="","",INDEX('Player Pool'!$E$2:$E$8725,MATCH($AN58,'Player Pool'!$Z$2:$Z$8725,0))),"")</f>
        <v/>
      </c>
      <c r="AQ58" s="30">
        <f>IFERROR(IF($AN58="","",IF(ISNUMBER(IFERROR(INDEX(Rosters!$I$2:$I$516,MATCH(INDEX('Player Pool'!$V$2:$V$8725,MATCH($AN58,'Player Pool'!$Z$2:$Z$8725,0)),Rosters!$W$2:$W$516,0)),"")),IFERROR(INDEX(Rosters!$I$2:$I$516,MATCH(INDEX('Player Pool'!$V$2:$V$8725,MATCH($AN58,'Player Pool'!$Z$2:$Z$8725,0)),Rosters!$W$2:$W$516,0)),""),INDEX('Player Pool'!$H$2:$H$8725,MATCH($AN58,'Player Pool'!$Z$2:$Z$8725,0)))),"")</f>
        <v/>
      </c>
      <c r="AR58" s="31">
        <f>IFERROR(IF(INDEX('Player Pool'!$I$2:$I$8725,MATCH($AN58,'Player Pool'!$Z$2:$Z$8725,0))="","",INDEX('Player Pool'!$I$2:$I$8725,MATCH($AN58,'Player Pool'!$Z$2:$Z$8725,0))),"")</f>
        <v/>
      </c>
      <c r="AS58" s="31">
        <f>IFERROR(IF(INDEX('Player Pool'!$P$2:$P$8725,MATCH($AN58,'Player Pool'!$Z$2:$Z$8725,0))="","",INDEX('Player Pool'!$P$2:$P$8725,MATCH($AN58,'Player Pool'!$Z$2:$Z$8725,0))),"")</f>
        <v/>
      </c>
      <c r="AT58" s="31">
        <f>IFERROR(IF(INDEX('Player Pool'!$R$2:$R$8725,MATCH($AN58,'Player Pool'!$Z$2:$Z$8725,0))="","",INDEX('Player Pool'!$R$2:$R$8725,MATCH($AN58,'Player Pool'!$Z$2:$Z$8725,0))),"")</f>
        <v/>
      </c>
      <c r="AU58" s="31">
        <f>IFERROR(IF(INDEX('Player Pool'!$U$2:$U$8725,MATCH($AN58,'Player Pool'!$Z$2:$Z$8725,0))="","",INDEX('Player Pool'!$U$2:$U$8725,MATCH($AN58,'Player Pool'!$Z$2:$Z$8725,0))),"")</f>
        <v/>
      </c>
      <c r="AV58" s="34">
        <f>IFERROR(IF($AN58="","",IF(INDEX('Player Pool'!$G$2:$G$8725,MATCH($AN58,'Player Pool'!$Z$2:$Z$8725,0))="FA","FA",IF(INDEX('Player Pool'!$G$2:$G$8725,MATCH($AN58,'Player Pool'!$Z$2:$Z$8725,0))='League Settings'!$B$2,"MINE","TAKEN"))),"")</f>
        <v/>
      </c>
    </row>
    <row r="59">
      <c r="A59">
        <f>IFERROR(IF(INDEX(Rosters!$B$2:$B$516,$S59)="","",INDEX(Rosters!$B$2:$B$516,$S59)),"")</f>
        <v/>
      </c>
      <c r="B59">
        <f>IFERROR(IF(INDEX(Rosters!$C$2:$C$516,$S59)="","",INDEX(Rosters!$C$2:$C$516,$S59)),"")</f>
        <v/>
      </c>
      <c r="C59">
        <f>IFERROR(IF(INDEX(Rosters!$D$2:$D$516,$S59)="","",INDEX(Rosters!$D$2:$D$516,$S59)),"")</f>
        <v/>
      </c>
      <c r="D59">
        <f>IFERROR(IF(INDEX(Rosters!$E$2:$E$516,$S59)="","",INDEX(Rosters!$E$2:$E$516,$S59)),"")</f>
        <v/>
      </c>
      <c r="E59">
        <f>IFERROR(IF(INDEX(Rosters!$F$2:$F$516,$S59)="","",INDEX(Rosters!$F$2:$F$516,$S59)),"")</f>
        <v/>
      </c>
      <c r="F59">
        <f>IFERROR(IF(INDEX(Rosters!$G$2:$G$516,$S59)="","",INDEX(Rosters!$G$2:$G$516,$S59)),"")</f>
        <v/>
      </c>
      <c r="G59">
        <f>IFERROR(IF(INDEX(Rosters!$H$2:$H$516,$S59)="","",INDEX(Rosters!$H$2:$H$516,$S59)),"")</f>
        <v/>
      </c>
      <c r="H59" s="30">
        <f>IFERROR(IF(INDEX(Rosters!$I$2:$I$516,$S59)="","",INDEX(Rosters!$I$2:$I$516,$S59)),"")</f>
        <v/>
      </c>
      <c r="I59" s="31">
        <f>IFERROR(IF(INDEX(Rosters!$J$2:$J$516,$S59)="","",INDEX(Rosters!$J$2:$J$516,$S59)),"")</f>
        <v/>
      </c>
      <c r="J59" s="31">
        <f>IFERROR(IF(INDEX(Rosters!$S$2:$S$516,$S59)="","",INDEX(Rosters!$S$2:$S$516,$S59)),"")</f>
        <v/>
      </c>
      <c r="K59" s="31">
        <f>IFERROR(IF(INDEX(Rosters!$K$2:$K$516,$S59)="","",INDEX(Rosters!$K$2:$K$516,$S59)),"")</f>
        <v/>
      </c>
      <c r="L59" s="32">
        <f>IFERROR(IF(INDEX(Rosters!$T$2:$T$516,$S59)="","",INDEX(Rosters!$T$2:$T$516,$S59)),"")</f>
        <v/>
      </c>
      <c r="M59" s="31">
        <f>IFERROR(IF(INDEX(Rosters!$L$2:$L$516,$S59)="","",INDEX(Rosters!$L$2:$L$516,$S59)),"")</f>
        <v/>
      </c>
      <c r="N59" s="31">
        <f>IFERROR(IF(INDEX(Rosters!$Q$2:$Q$516,$S59)="","",INDEX(Rosters!$Q$2:$Q$516,$S59)),"")</f>
        <v/>
      </c>
      <c r="O59" s="31">
        <f>IFERROR(IF(INDEX(Rosters!$R$2:$R$516,$S59)="","",INDEX(Rosters!$R$2:$R$516,$S59)),"")</f>
        <v/>
      </c>
      <c r="P59" s="31">
        <f>IFERROR(IF(INDEX(Rosters!$N$2:$N$516,$S59)="","",INDEX(Rosters!$N$2:$N$516,$S59)),"")</f>
        <v/>
      </c>
      <c r="Q59" s="31">
        <f>IFERROR(IF(INDEX(Rosters!$O$2:$O$516,$S59)="","",INDEX(Rosters!$O$2:$O$516,$S59)),"")</f>
        <v/>
      </c>
      <c r="R59">
        <f>IFERROR(IF(INDEX(Rosters!$P$2:$P$516,$S59)="","",INDEX(Rosters!$P$2:$P$516,$S59)),"")</f>
        <v/>
      </c>
      <c r="S59">
        <f>IFERROR(MATCH('League Settings'!$B$2&amp;"|MINORS|"&amp;22,Rosters!$AD$2:$AD$516,0),"")</f>
        <v/>
      </c>
      <c r="T59" s="33" t="inlineStr">
        <is>
          <t>Yegor Sidorov (ANA RW)</t>
        </is>
      </c>
      <c r="U59">
        <f>IFERROR(IF(INDEX('Player Pool'!$D$2:$D$8725,MATCH($T59,'Player Pool'!$Z$2:$Z$8725,0))="","",INDEX('Player Pool'!$D$2:$D$8725,MATCH($T59,'Player Pool'!$Z$2:$Z$8725,0))),"")</f>
        <v/>
      </c>
      <c r="V59">
        <f>IFERROR(IF(INDEX('Player Pool'!$E$2:$E$8725,MATCH($T59,'Player Pool'!$Z$2:$Z$8725,0))="","",INDEX('Player Pool'!$E$2:$E$8725,MATCH($T59,'Player Pool'!$Z$2:$Z$8725,0))),"")</f>
        <v/>
      </c>
      <c r="W59" s="30">
        <f>IFERROR(IF($T59="","",IF(ISNUMBER(IFERROR(INDEX(Rosters!$I$2:$I$516,MATCH(INDEX('Player Pool'!$V$2:$V$8725,MATCH($T59,'Player Pool'!$Z$2:$Z$8725,0)),Rosters!$W$2:$W$516,0)),"")),IFERROR(INDEX(Rosters!$I$2:$I$516,MATCH(INDEX('Player Pool'!$V$2:$V$8725,MATCH($T59,'Player Pool'!$Z$2:$Z$8725,0)),Rosters!$W$2:$W$516,0)),""),INDEX('Player Pool'!$H$2:$H$8725,MATCH($T59,'Player Pool'!$Z$2:$Z$8725,0)))),"")</f>
        <v/>
      </c>
      <c r="X59" s="31">
        <f>IFERROR(IF(INDEX('Player Pool'!$I$2:$I$8725,MATCH($T59,'Player Pool'!$Z$2:$Z$8725,0))="","",INDEX('Player Pool'!$I$2:$I$8725,MATCH($T59,'Player Pool'!$Z$2:$Z$8725,0))),"")</f>
        <v/>
      </c>
      <c r="Y59" s="31">
        <f>IFERROR(IF(INDEX('Player Pool'!$P$2:$P$8725,MATCH($T59,'Player Pool'!$Z$2:$Z$8725,0))="","",INDEX('Player Pool'!$P$2:$P$8725,MATCH($T59,'Player Pool'!$Z$2:$Z$8725,0))),"")</f>
        <v/>
      </c>
      <c r="Z59" s="31">
        <f>IFERROR(IF(INDEX('Player Pool'!$R$2:$R$8725,MATCH($T59,'Player Pool'!$Z$2:$Z$8725,0))="","",INDEX('Player Pool'!$R$2:$R$8725,MATCH($T59,'Player Pool'!$Z$2:$Z$8725,0))),"")</f>
        <v/>
      </c>
      <c r="AA59" s="31">
        <f>IFERROR(IF(INDEX('Player Pool'!$U$2:$U$8725,MATCH($T59,'Player Pool'!$Z$2:$Z$8725,0))="","",INDEX('Player Pool'!$U$2:$U$8725,MATCH($T59,'Player Pool'!$Z$2:$Z$8725,0))),"")</f>
        <v/>
      </c>
      <c r="AB59" s="34">
        <f>IFERROR(IF($T59="","",IF(INDEX('Player Pool'!$G$2:$G$8725,MATCH($T59,'Player Pool'!$Z$2:$Z$8725,0))="FA","FA",IF(INDEX('Player Pool'!$G$2:$G$8725,MATCH($T59,'Player Pool'!$Z$2:$Z$8725,0))='League Settings'!$B$2,"MINE","TAKEN"))),"")</f>
        <v/>
      </c>
      <c r="AD59" s="33" t="inlineStr">
        <is>
          <t>Yegor Sidorov (ANA RW)</t>
        </is>
      </c>
      <c r="AE59">
        <f>IFERROR(IF(INDEX('Player Pool'!$D$2:$D$8725,MATCH($AD59,'Player Pool'!$Z$2:$Z$8725,0))="","",INDEX('Player Pool'!$D$2:$D$8725,MATCH($AD59,'Player Pool'!$Z$2:$Z$8725,0))),"")</f>
        <v/>
      </c>
      <c r="AF59">
        <f>IFERROR(IF(INDEX('Player Pool'!$E$2:$E$8725,MATCH($AD59,'Player Pool'!$Z$2:$Z$8725,0))="","",INDEX('Player Pool'!$E$2:$E$8725,MATCH($AD59,'Player Pool'!$Z$2:$Z$8725,0))),"")</f>
        <v/>
      </c>
      <c r="AG59" s="30">
        <f>IFERROR(IF($AD59="","",IF(ISNUMBER(IFERROR(INDEX(Rosters!$I$2:$I$516,MATCH(INDEX('Player Pool'!$V$2:$V$8725,MATCH($AD59,'Player Pool'!$Z$2:$Z$8725,0)),Rosters!$W$2:$W$516,0)),"")),IFERROR(INDEX(Rosters!$I$2:$I$516,MATCH(INDEX('Player Pool'!$V$2:$V$8725,MATCH($AD59,'Player Pool'!$Z$2:$Z$8725,0)),Rosters!$W$2:$W$516,0)),""),INDEX('Player Pool'!$H$2:$H$8725,MATCH($AD59,'Player Pool'!$Z$2:$Z$8725,0)))),"")</f>
        <v/>
      </c>
      <c r="AH59" s="31">
        <f>IFERROR(IF(INDEX('Player Pool'!$I$2:$I$8725,MATCH($AD59,'Player Pool'!$Z$2:$Z$8725,0))="","",INDEX('Player Pool'!$I$2:$I$8725,MATCH($AD59,'Player Pool'!$Z$2:$Z$8725,0))),"")</f>
        <v/>
      </c>
      <c r="AI59" s="31">
        <f>IFERROR(IF(INDEX('Player Pool'!$P$2:$P$8725,MATCH($AD59,'Player Pool'!$Z$2:$Z$8725,0))="","",INDEX('Player Pool'!$P$2:$P$8725,MATCH($AD59,'Player Pool'!$Z$2:$Z$8725,0))),"")</f>
        <v/>
      </c>
      <c r="AJ59" s="31">
        <f>IFERROR(IF(INDEX('Player Pool'!$R$2:$R$8725,MATCH($AD59,'Player Pool'!$Z$2:$Z$8725,0))="","",INDEX('Player Pool'!$R$2:$R$8725,MATCH($AD59,'Player Pool'!$Z$2:$Z$8725,0))),"")</f>
        <v/>
      </c>
      <c r="AK59" s="31">
        <f>IFERROR(IF(INDEX('Player Pool'!$U$2:$U$8725,MATCH($AD59,'Player Pool'!$Z$2:$Z$8725,0))="","",INDEX('Player Pool'!$U$2:$U$8725,MATCH($AD59,'Player Pool'!$Z$2:$Z$8725,0))),"")</f>
        <v/>
      </c>
      <c r="AL59" s="34">
        <f>IFERROR(IF($AD59="","",IF(INDEX('Player Pool'!$G$2:$G$8725,MATCH($AD59,'Player Pool'!$Z$2:$Z$8725,0))="FA","FA",IF(INDEX('Player Pool'!$G$2:$G$8725,MATCH($AD59,'Player Pool'!$Z$2:$Z$8725,0))='League Settings'!$B$2,"MINE","TAKEN"))),"")</f>
        <v/>
      </c>
      <c r="AN59" s="33" t="inlineStr">
        <is>
          <t>Yegor Sidorov (ANA RW)</t>
        </is>
      </c>
      <c r="AO59">
        <f>IFERROR(IF(INDEX('Player Pool'!$D$2:$D$8725,MATCH($AN59,'Player Pool'!$Z$2:$Z$8725,0))="","",INDEX('Player Pool'!$D$2:$D$8725,MATCH($AN59,'Player Pool'!$Z$2:$Z$8725,0))),"")</f>
        <v/>
      </c>
      <c r="AP59">
        <f>IFERROR(IF(INDEX('Player Pool'!$E$2:$E$8725,MATCH($AN59,'Player Pool'!$Z$2:$Z$8725,0))="","",INDEX('Player Pool'!$E$2:$E$8725,MATCH($AN59,'Player Pool'!$Z$2:$Z$8725,0))),"")</f>
        <v/>
      </c>
      <c r="AQ59" s="30">
        <f>IFERROR(IF($AN59="","",IF(ISNUMBER(IFERROR(INDEX(Rosters!$I$2:$I$516,MATCH(INDEX('Player Pool'!$V$2:$V$8725,MATCH($AN59,'Player Pool'!$Z$2:$Z$8725,0)),Rosters!$W$2:$W$516,0)),"")),IFERROR(INDEX(Rosters!$I$2:$I$516,MATCH(INDEX('Player Pool'!$V$2:$V$8725,MATCH($AN59,'Player Pool'!$Z$2:$Z$8725,0)),Rosters!$W$2:$W$516,0)),""),INDEX('Player Pool'!$H$2:$H$8725,MATCH($AN59,'Player Pool'!$Z$2:$Z$8725,0)))),"")</f>
        <v/>
      </c>
      <c r="AR59" s="31">
        <f>IFERROR(IF(INDEX('Player Pool'!$I$2:$I$8725,MATCH($AN59,'Player Pool'!$Z$2:$Z$8725,0))="","",INDEX('Player Pool'!$I$2:$I$8725,MATCH($AN59,'Player Pool'!$Z$2:$Z$8725,0))),"")</f>
        <v/>
      </c>
      <c r="AS59" s="31">
        <f>IFERROR(IF(INDEX('Player Pool'!$P$2:$P$8725,MATCH($AN59,'Player Pool'!$Z$2:$Z$8725,0))="","",INDEX('Player Pool'!$P$2:$P$8725,MATCH($AN59,'Player Pool'!$Z$2:$Z$8725,0))),"")</f>
        <v/>
      </c>
      <c r="AT59" s="31">
        <f>IFERROR(IF(INDEX('Player Pool'!$R$2:$R$8725,MATCH($AN59,'Player Pool'!$Z$2:$Z$8725,0))="","",INDEX('Player Pool'!$R$2:$R$8725,MATCH($AN59,'Player Pool'!$Z$2:$Z$8725,0))),"")</f>
        <v/>
      </c>
      <c r="AU59" s="31">
        <f>IFERROR(IF(INDEX('Player Pool'!$U$2:$U$8725,MATCH($AN59,'Player Pool'!$Z$2:$Z$8725,0))="","",INDEX('Player Pool'!$U$2:$U$8725,MATCH($AN59,'Player Pool'!$Z$2:$Z$8725,0))),"")</f>
        <v/>
      </c>
      <c r="AV59" s="34">
        <f>IFERROR(IF($AN59="","",IF(INDEX('Player Pool'!$G$2:$G$8725,MATCH($AN59,'Player Pool'!$Z$2:$Z$8725,0))="FA","FA",IF(INDEX('Player Pool'!$G$2:$G$8725,MATCH($AN59,'Player Pool'!$Z$2:$Z$8725,0))='League Settings'!$B$2,"MINE","TAKEN"))),"")</f>
        <v/>
      </c>
    </row>
    <row r="60">
      <c r="A60">
        <f>IFERROR(IF(INDEX(Rosters!$B$2:$B$516,$S60)="","",INDEX(Rosters!$B$2:$B$516,$S60)),"")</f>
        <v/>
      </c>
      <c r="B60">
        <f>IFERROR(IF(INDEX(Rosters!$C$2:$C$516,$S60)="","",INDEX(Rosters!$C$2:$C$516,$S60)),"")</f>
        <v/>
      </c>
      <c r="C60">
        <f>IFERROR(IF(INDEX(Rosters!$D$2:$D$516,$S60)="","",INDEX(Rosters!$D$2:$D$516,$S60)),"")</f>
        <v/>
      </c>
      <c r="D60">
        <f>IFERROR(IF(INDEX(Rosters!$E$2:$E$516,$S60)="","",INDEX(Rosters!$E$2:$E$516,$S60)),"")</f>
        <v/>
      </c>
      <c r="E60">
        <f>IFERROR(IF(INDEX(Rosters!$F$2:$F$516,$S60)="","",INDEX(Rosters!$F$2:$F$516,$S60)),"")</f>
        <v/>
      </c>
      <c r="F60">
        <f>IFERROR(IF(INDEX(Rosters!$G$2:$G$516,$S60)="","",INDEX(Rosters!$G$2:$G$516,$S60)),"")</f>
        <v/>
      </c>
      <c r="G60">
        <f>IFERROR(IF(INDEX(Rosters!$H$2:$H$516,$S60)="","",INDEX(Rosters!$H$2:$H$516,$S60)),"")</f>
        <v/>
      </c>
      <c r="H60" s="30">
        <f>IFERROR(IF(INDEX(Rosters!$I$2:$I$516,$S60)="","",INDEX(Rosters!$I$2:$I$516,$S60)),"")</f>
        <v/>
      </c>
      <c r="I60" s="31">
        <f>IFERROR(IF(INDEX(Rosters!$J$2:$J$516,$S60)="","",INDEX(Rosters!$J$2:$J$516,$S60)),"")</f>
        <v/>
      </c>
      <c r="J60" s="31">
        <f>IFERROR(IF(INDEX(Rosters!$S$2:$S$516,$S60)="","",INDEX(Rosters!$S$2:$S$516,$S60)),"")</f>
        <v/>
      </c>
      <c r="K60" s="31">
        <f>IFERROR(IF(INDEX(Rosters!$K$2:$K$516,$S60)="","",INDEX(Rosters!$K$2:$K$516,$S60)),"")</f>
        <v/>
      </c>
      <c r="L60" s="32">
        <f>IFERROR(IF(INDEX(Rosters!$T$2:$T$516,$S60)="","",INDEX(Rosters!$T$2:$T$516,$S60)),"")</f>
        <v/>
      </c>
      <c r="M60" s="31">
        <f>IFERROR(IF(INDEX(Rosters!$L$2:$L$516,$S60)="","",INDEX(Rosters!$L$2:$L$516,$S60)),"")</f>
        <v/>
      </c>
      <c r="N60" s="31">
        <f>IFERROR(IF(INDEX(Rosters!$Q$2:$Q$516,$S60)="","",INDEX(Rosters!$Q$2:$Q$516,$S60)),"")</f>
        <v/>
      </c>
      <c r="O60" s="31">
        <f>IFERROR(IF(INDEX(Rosters!$R$2:$R$516,$S60)="","",INDEX(Rosters!$R$2:$R$516,$S60)),"")</f>
        <v/>
      </c>
      <c r="P60" s="31">
        <f>IFERROR(IF(INDEX(Rosters!$N$2:$N$516,$S60)="","",INDEX(Rosters!$N$2:$N$516,$S60)),"")</f>
        <v/>
      </c>
      <c r="Q60" s="31">
        <f>IFERROR(IF(INDEX(Rosters!$O$2:$O$516,$S60)="","",INDEX(Rosters!$O$2:$O$516,$S60)),"")</f>
        <v/>
      </c>
      <c r="R60">
        <f>IFERROR(IF(INDEX(Rosters!$P$2:$P$516,$S60)="","",INDEX(Rosters!$P$2:$P$516,$S60)),"")</f>
        <v/>
      </c>
      <c r="S60">
        <f>IFERROR(MATCH('League Settings'!$B$2&amp;"|MINORS|"&amp;23,Rosters!$AD$2:$AD$516,0),"")</f>
        <v/>
      </c>
      <c r="T60" s="33" t="n"/>
      <c r="U60">
        <f>IFERROR(IF(INDEX('Player Pool'!$D$2:$D$8725,MATCH($T60,'Player Pool'!$Z$2:$Z$8725,0))="","",INDEX('Player Pool'!$D$2:$D$8725,MATCH($T60,'Player Pool'!$Z$2:$Z$8725,0))),"")</f>
        <v/>
      </c>
      <c r="V60">
        <f>IFERROR(IF(INDEX('Player Pool'!$E$2:$E$8725,MATCH($T60,'Player Pool'!$Z$2:$Z$8725,0))="","",INDEX('Player Pool'!$E$2:$E$8725,MATCH($T60,'Player Pool'!$Z$2:$Z$8725,0))),"")</f>
        <v/>
      </c>
      <c r="W60" s="30">
        <f>IFERROR(IF($T60="","",IF(ISNUMBER(IFERROR(INDEX(Rosters!$I$2:$I$516,MATCH(INDEX('Player Pool'!$V$2:$V$8725,MATCH($T60,'Player Pool'!$Z$2:$Z$8725,0)),Rosters!$W$2:$W$516,0)),"")),IFERROR(INDEX(Rosters!$I$2:$I$516,MATCH(INDEX('Player Pool'!$V$2:$V$8725,MATCH($T60,'Player Pool'!$Z$2:$Z$8725,0)),Rosters!$W$2:$W$516,0)),""),INDEX('Player Pool'!$H$2:$H$8725,MATCH($T60,'Player Pool'!$Z$2:$Z$8725,0)))),"")</f>
        <v/>
      </c>
      <c r="X60" s="31">
        <f>IFERROR(IF(INDEX('Player Pool'!$I$2:$I$8725,MATCH($T60,'Player Pool'!$Z$2:$Z$8725,0))="","",INDEX('Player Pool'!$I$2:$I$8725,MATCH($T60,'Player Pool'!$Z$2:$Z$8725,0))),"")</f>
        <v/>
      </c>
      <c r="Y60" s="31">
        <f>IFERROR(IF(INDEX('Player Pool'!$P$2:$P$8725,MATCH($T60,'Player Pool'!$Z$2:$Z$8725,0))="","",INDEX('Player Pool'!$P$2:$P$8725,MATCH($T60,'Player Pool'!$Z$2:$Z$8725,0))),"")</f>
        <v/>
      </c>
      <c r="Z60" s="31">
        <f>IFERROR(IF(INDEX('Player Pool'!$R$2:$R$8725,MATCH($T60,'Player Pool'!$Z$2:$Z$8725,0))="","",INDEX('Player Pool'!$R$2:$R$8725,MATCH($T60,'Player Pool'!$Z$2:$Z$8725,0))),"")</f>
        <v/>
      </c>
      <c r="AA60" s="31">
        <f>IFERROR(IF(INDEX('Player Pool'!$U$2:$U$8725,MATCH($T60,'Player Pool'!$Z$2:$Z$8725,0))="","",INDEX('Player Pool'!$U$2:$U$8725,MATCH($T60,'Player Pool'!$Z$2:$Z$8725,0))),"")</f>
        <v/>
      </c>
      <c r="AB60" s="34">
        <f>IFERROR(IF($T60="","",IF(INDEX('Player Pool'!$G$2:$G$8725,MATCH($T60,'Player Pool'!$Z$2:$Z$8725,0))="FA","FA",IF(INDEX('Player Pool'!$G$2:$G$8725,MATCH($T60,'Player Pool'!$Z$2:$Z$8725,0))='League Settings'!$B$2,"MINE","TAKEN"))),"")</f>
        <v/>
      </c>
      <c r="AD60" s="33" t="n"/>
      <c r="AE60">
        <f>IFERROR(IF(INDEX('Player Pool'!$D$2:$D$8725,MATCH($AD60,'Player Pool'!$Z$2:$Z$8725,0))="","",INDEX('Player Pool'!$D$2:$D$8725,MATCH($AD60,'Player Pool'!$Z$2:$Z$8725,0))),"")</f>
        <v/>
      </c>
      <c r="AF60">
        <f>IFERROR(IF(INDEX('Player Pool'!$E$2:$E$8725,MATCH($AD60,'Player Pool'!$Z$2:$Z$8725,0))="","",INDEX('Player Pool'!$E$2:$E$8725,MATCH($AD60,'Player Pool'!$Z$2:$Z$8725,0))),"")</f>
        <v/>
      </c>
      <c r="AG60" s="30">
        <f>IFERROR(IF($AD60="","",IF(ISNUMBER(IFERROR(INDEX(Rosters!$I$2:$I$516,MATCH(INDEX('Player Pool'!$V$2:$V$8725,MATCH($AD60,'Player Pool'!$Z$2:$Z$8725,0)),Rosters!$W$2:$W$516,0)),"")),IFERROR(INDEX(Rosters!$I$2:$I$516,MATCH(INDEX('Player Pool'!$V$2:$V$8725,MATCH($AD60,'Player Pool'!$Z$2:$Z$8725,0)),Rosters!$W$2:$W$516,0)),""),INDEX('Player Pool'!$H$2:$H$8725,MATCH($AD60,'Player Pool'!$Z$2:$Z$8725,0)))),"")</f>
        <v/>
      </c>
      <c r="AH60" s="31">
        <f>IFERROR(IF(INDEX('Player Pool'!$I$2:$I$8725,MATCH($AD60,'Player Pool'!$Z$2:$Z$8725,0))="","",INDEX('Player Pool'!$I$2:$I$8725,MATCH($AD60,'Player Pool'!$Z$2:$Z$8725,0))),"")</f>
        <v/>
      </c>
      <c r="AI60" s="31">
        <f>IFERROR(IF(INDEX('Player Pool'!$P$2:$P$8725,MATCH($AD60,'Player Pool'!$Z$2:$Z$8725,0))="","",INDEX('Player Pool'!$P$2:$P$8725,MATCH($AD60,'Player Pool'!$Z$2:$Z$8725,0))),"")</f>
        <v/>
      </c>
      <c r="AJ60" s="31">
        <f>IFERROR(IF(INDEX('Player Pool'!$R$2:$R$8725,MATCH($AD60,'Player Pool'!$Z$2:$Z$8725,0))="","",INDEX('Player Pool'!$R$2:$R$8725,MATCH($AD60,'Player Pool'!$Z$2:$Z$8725,0))),"")</f>
        <v/>
      </c>
      <c r="AK60" s="31">
        <f>IFERROR(IF(INDEX('Player Pool'!$U$2:$U$8725,MATCH($AD60,'Player Pool'!$Z$2:$Z$8725,0))="","",INDEX('Player Pool'!$U$2:$U$8725,MATCH($AD60,'Player Pool'!$Z$2:$Z$8725,0))),"")</f>
        <v/>
      </c>
      <c r="AL60" s="34">
        <f>IFERROR(IF($AD60="","",IF(INDEX('Player Pool'!$G$2:$G$8725,MATCH($AD60,'Player Pool'!$Z$2:$Z$8725,0))="FA","FA",IF(INDEX('Player Pool'!$G$2:$G$8725,MATCH($AD60,'Player Pool'!$Z$2:$Z$8725,0))='League Settings'!$B$2,"MINE","TAKEN"))),"")</f>
        <v/>
      </c>
      <c r="AN60" s="33" t="n"/>
      <c r="AO60">
        <f>IFERROR(IF(INDEX('Player Pool'!$D$2:$D$8725,MATCH($AN60,'Player Pool'!$Z$2:$Z$8725,0))="","",INDEX('Player Pool'!$D$2:$D$8725,MATCH($AN60,'Player Pool'!$Z$2:$Z$8725,0))),"")</f>
        <v/>
      </c>
      <c r="AP60">
        <f>IFERROR(IF(INDEX('Player Pool'!$E$2:$E$8725,MATCH($AN60,'Player Pool'!$Z$2:$Z$8725,0))="","",INDEX('Player Pool'!$E$2:$E$8725,MATCH($AN60,'Player Pool'!$Z$2:$Z$8725,0))),"")</f>
        <v/>
      </c>
      <c r="AQ60" s="30">
        <f>IFERROR(IF($AN60="","",IF(ISNUMBER(IFERROR(INDEX(Rosters!$I$2:$I$516,MATCH(INDEX('Player Pool'!$V$2:$V$8725,MATCH($AN60,'Player Pool'!$Z$2:$Z$8725,0)),Rosters!$W$2:$W$516,0)),"")),IFERROR(INDEX(Rosters!$I$2:$I$516,MATCH(INDEX('Player Pool'!$V$2:$V$8725,MATCH($AN60,'Player Pool'!$Z$2:$Z$8725,0)),Rosters!$W$2:$W$516,0)),""),INDEX('Player Pool'!$H$2:$H$8725,MATCH($AN60,'Player Pool'!$Z$2:$Z$8725,0)))),"")</f>
        <v/>
      </c>
      <c r="AR60" s="31">
        <f>IFERROR(IF(INDEX('Player Pool'!$I$2:$I$8725,MATCH($AN60,'Player Pool'!$Z$2:$Z$8725,0))="","",INDEX('Player Pool'!$I$2:$I$8725,MATCH($AN60,'Player Pool'!$Z$2:$Z$8725,0))),"")</f>
        <v/>
      </c>
      <c r="AS60" s="31">
        <f>IFERROR(IF(INDEX('Player Pool'!$P$2:$P$8725,MATCH($AN60,'Player Pool'!$Z$2:$Z$8725,0))="","",INDEX('Player Pool'!$P$2:$P$8725,MATCH($AN60,'Player Pool'!$Z$2:$Z$8725,0))),"")</f>
        <v/>
      </c>
      <c r="AT60" s="31">
        <f>IFERROR(IF(INDEX('Player Pool'!$R$2:$R$8725,MATCH($AN60,'Player Pool'!$Z$2:$Z$8725,0))="","",INDEX('Player Pool'!$R$2:$R$8725,MATCH($AN60,'Player Pool'!$Z$2:$Z$8725,0))),"")</f>
        <v/>
      </c>
      <c r="AU60" s="31">
        <f>IFERROR(IF(INDEX('Player Pool'!$U$2:$U$8725,MATCH($AN60,'Player Pool'!$Z$2:$Z$8725,0))="","",INDEX('Player Pool'!$U$2:$U$8725,MATCH($AN60,'Player Pool'!$Z$2:$Z$8725,0))),"")</f>
        <v/>
      </c>
      <c r="AV60" s="34">
        <f>IFERROR(IF($AN60="","",IF(INDEX('Player Pool'!$G$2:$G$8725,MATCH($AN60,'Player Pool'!$Z$2:$Z$8725,0))="FA","FA",IF(INDEX('Player Pool'!$G$2:$G$8725,MATCH($AN60,'Player Pool'!$Z$2:$Z$8725,0))='League Settings'!$B$2,"MINE","TAKEN"))),"")</f>
        <v/>
      </c>
    </row>
    <row r="61">
      <c r="A61">
        <f>IFERROR(IF(INDEX(Rosters!$B$2:$B$516,$S61)="","",INDEX(Rosters!$B$2:$B$516,$S61)),"")</f>
        <v/>
      </c>
      <c r="B61">
        <f>IFERROR(IF(INDEX(Rosters!$C$2:$C$516,$S61)="","",INDEX(Rosters!$C$2:$C$516,$S61)),"")</f>
        <v/>
      </c>
      <c r="C61">
        <f>IFERROR(IF(INDEX(Rosters!$D$2:$D$516,$S61)="","",INDEX(Rosters!$D$2:$D$516,$S61)),"")</f>
        <v/>
      </c>
      <c r="D61">
        <f>IFERROR(IF(INDEX(Rosters!$E$2:$E$516,$S61)="","",INDEX(Rosters!$E$2:$E$516,$S61)),"")</f>
        <v/>
      </c>
      <c r="E61">
        <f>IFERROR(IF(INDEX(Rosters!$F$2:$F$516,$S61)="","",INDEX(Rosters!$F$2:$F$516,$S61)),"")</f>
        <v/>
      </c>
      <c r="F61">
        <f>IFERROR(IF(INDEX(Rosters!$G$2:$G$516,$S61)="","",INDEX(Rosters!$G$2:$G$516,$S61)),"")</f>
        <v/>
      </c>
      <c r="G61">
        <f>IFERROR(IF(INDEX(Rosters!$H$2:$H$516,$S61)="","",INDEX(Rosters!$H$2:$H$516,$S61)),"")</f>
        <v/>
      </c>
      <c r="H61" s="30">
        <f>IFERROR(IF(INDEX(Rosters!$I$2:$I$516,$S61)="","",INDEX(Rosters!$I$2:$I$516,$S61)),"")</f>
        <v/>
      </c>
      <c r="I61" s="31">
        <f>IFERROR(IF(INDEX(Rosters!$J$2:$J$516,$S61)="","",INDEX(Rosters!$J$2:$J$516,$S61)),"")</f>
        <v/>
      </c>
      <c r="J61" s="31">
        <f>IFERROR(IF(INDEX(Rosters!$S$2:$S$516,$S61)="","",INDEX(Rosters!$S$2:$S$516,$S61)),"")</f>
        <v/>
      </c>
      <c r="K61" s="31">
        <f>IFERROR(IF(INDEX(Rosters!$K$2:$K$516,$S61)="","",INDEX(Rosters!$K$2:$K$516,$S61)),"")</f>
        <v/>
      </c>
      <c r="L61" s="32">
        <f>IFERROR(IF(INDEX(Rosters!$T$2:$T$516,$S61)="","",INDEX(Rosters!$T$2:$T$516,$S61)),"")</f>
        <v/>
      </c>
      <c r="M61" s="31">
        <f>IFERROR(IF(INDEX(Rosters!$L$2:$L$516,$S61)="","",INDEX(Rosters!$L$2:$L$516,$S61)),"")</f>
        <v/>
      </c>
      <c r="N61" s="31">
        <f>IFERROR(IF(INDEX(Rosters!$Q$2:$Q$516,$S61)="","",INDEX(Rosters!$Q$2:$Q$516,$S61)),"")</f>
        <v/>
      </c>
      <c r="O61" s="31">
        <f>IFERROR(IF(INDEX(Rosters!$R$2:$R$516,$S61)="","",INDEX(Rosters!$R$2:$R$516,$S61)),"")</f>
        <v/>
      </c>
      <c r="P61" s="31">
        <f>IFERROR(IF(INDEX(Rosters!$N$2:$N$516,$S61)="","",INDEX(Rosters!$N$2:$N$516,$S61)),"")</f>
        <v/>
      </c>
      <c r="Q61" s="31">
        <f>IFERROR(IF(INDEX(Rosters!$O$2:$O$516,$S61)="","",INDEX(Rosters!$O$2:$O$516,$S61)),"")</f>
        <v/>
      </c>
      <c r="R61">
        <f>IFERROR(IF(INDEX(Rosters!$P$2:$P$516,$S61)="","",INDEX(Rosters!$P$2:$P$516,$S61)),"")</f>
        <v/>
      </c>
      <c r="S61">
        <f>IFERROR(MATCH('League Settings'!$B$2&amp;"|MINORS|"&amp;24,Rosters!$AD$2:$AD$516,0),"")</f>
        <v/>
      </c>
      <c r="T61" s="33" t="n"/>
      <c r="U61">
        <f>IFERROR(IF(INDEX('Player Pool'!$D$2:$D$8725,MATCH($T61,'Player Pool'!$Z$2:$Z$8725,0))="","",INDEX('Player Pool'!$D$2:$D$8725,MATCH($T61,'Player Pool'!$Z$2:$Z$8725,0))),"")</f>
        <v/>
      </c>
      <c r="V61">
        <f>IFERROR(IF(INDEX('Player Pool'!$E$2:$E$8725,MATCH($T61,'Player Pool'!$Z$2:$Z$8725,0))="","",INDEX('Player Pool'!$E$2:$E$8725,MATCH($T61,'Player Pool'!$Z$2:$Z$8725,0))),"")</f>
        <v/>
      </c>
      <c r="W61" s="30">
        <f>IFERROR(IF($T61="","",IF(ISNUMBER(IFERROR(INDEX(Rosters!$I$2:$I$516,MATCH(INDEX('Player Pool'!$V$2:$V$8725,MATCH($T61,'Player Pool'!$Z$2:$Z$8725,0)),Rosters!$W$2:$W$516,0)),"")),IFERROR(INDEX(Rosters!$I$2:$I$516,MATCH(INDEX('Player Pool'!$V$2:$V$8725,MATCH($T61,'Player Pool'!$Z$2:$Z$8725,0)),Rosters!$W$2:$W$516,0)),""),INDEX('Player Pool'!$H$2:$H$8725,MATCH($T61,'Player Pool'!$Z$2:$Z$8725,0)))),"")</f>
        <v/>
      </c>
      <c r="X61" s="31">
        <f>IFERROR(IF(INDEX('Player Pool'!$I$2:$I$8725,MATCH($T61,'Player Pool'!$Z$2:$Z$8725,0))="","",INDEX('Player Pool'!$I$2:$I$8725,MATCH($T61,'Player Pool'!$Z$2:$Z$8725,0))),"")</f>
        <v/>
      </c>
      <c r="Y61" s="31">
        <f>IFERROR(IF(INDEX('Player Pool'!$P$2:$P$8725,MATCH($T61,'Player Pool'!$Z$2:$Z$8725,0))="","",INDEX('Player Pool'!$P$2:$P$8725,MATCH($T61,'Player Pool'!$Z$2:$Z$8725,0))),"")</f>
        <v/>
      </c>
      <c r="Z61" s="31">
        <f>IFERROR(IF(INDEX('Player Pool'!$R$2:$R$8725,MATCH($T61,'Player Pool'!$Z$2:$Z$8725,0))="","",INDEX('Player Pool'!$R$2:$R$8725,MATCH($T61,'Player Pool'!$Z$2:$Z$8725,0))),"")</f>
        <v/>
      </c>
      <c r="AA61" s="31">
        <f>IFERROR(IF(INDEX('Player Pool'!$U$2:$U$8725,MATCH($T61,'Player Pool'!$Z$2:$Z$8725,0))="","",INDEX('Player Pool'!$U$2:$U$8725,MATCH($T61,'Player Pool'!$Z$2:$Z$8725,0))),"")</f>
        <v/>
      </c>
      <c r="AB61" s="34">
        <f>IFERROR(IF($T61="","",IF(INDEX('Player Pool'!$G$2:$G$8725,MATCH($T61,'Player Pool'!$Z$2:$Z$8725,0))="FA","FA",IF(INDEX('Player Pool'!$G$2:$G$8725,MATCH($T61,'Player Pool'!$Z$2:$Z$8725,0))='League Settings'!$B$2,"MINE","TAKEN"))),"")</f>
        <v/>
      </c>
      <c r="AD61" s="33" t="n"/>
      <c r="AE61">
        <f>IFERROR(IF(INDEX('Player Pool'!$D$2:$D$8725,MATCH($AD61,'Player Pool'!$Z$2:$Z$8725,0))="","",INDEX('Player Pool'!$D$2:$D$8725,MATCH($AD61,'Player Pool'!$Z$2:$Z$8725,0))),"")</f>
        <v/>
      </c>
      <c r="AF61">
        <f>IFERROR(IF(INDEX('Player Pool'!$E$2:$E$8725,MATCH($AD61,'Player Pool'!$Z$2:$Z$8725,0))="","",INDEX('Player Pool'!$E$2:$E$8725,MATCH($AD61,'Player Pool'!$Z$2:$Z$8725,0))),"")</f>
        <v/>
      </c>
      <c r="AG61" s="30">
        <f>IFERROR(IF($AD61="","",IF(ISNUMBER(IFERROR(INDEX(Rosters!$I$2:$I$516,MATCH(INDEX('Player Pool'!$V$2:$V$8725,MATCH($AD61,'Player Pool'!$Z$2:$Z$8725,0)),Rosters!$W$2:$W$516,0)),"")),IFERROR(INDEX(Rosters!$I$2:$I$516,MATCH(INDEX('Player Pool'!$V$2:$V$8725,MATCH($AD61,'Player Pool'!$Z$2:$Z$8725,0)),Rosters!$W$2:$W$516,0)),""),INDEX('Player Pool'!$H$2:$H$8725,MATCH($AD61,'Player Pool'!$Z$2:$Z$8725,0)))),"")</f>
        <v/>
      </c>
      <c r="AH61" s="31">
        <f>IFERROR(IF(INDEX('Player Pool'!$I$2:$I$8725,MATCH($AD61,'Player Pool'!$Z$2:$Z$8725,0))="","",INDEX('Player Pool'!$I$2:$I$8725,MATCH($AD61,'Player Pool'!$Z$2:$Z$8725,0))),"")</f>
        <v/>
      </c>
      <c r="AI61" s="31">
        <f>IFERROR(IF(INDEX('Player Pool'!$P$2:$P$8725,MATCH($AD61,'Player Pool'!$Z$2:$Z$8725,0))="","",INDEX('Player Pool'!$P$2:$P$8725,MATCH($AD61,'Player Pool'!$Z$2:$Z$8725,0))),"")</f>
        <v/>
      </c>
      <c r="AJ61" s="31">
        <f>IFERROR(IF(INDEX('Player Pool'!$R$2:$R$8725,MATCH($AD61,'Player Pool'!$Z$2:$Z$8725,0))="","",INDEX('Player Pool'!$R$2:$R$8725,MATCH($AD61,'Player Pool'!$Z$2:$Z$8725,0))),"")</f>
        <v/>
      </c>
      <c r="AK61" s="31">
        <f>IFERROR(IF(INDEX('Player Pool'!$U$2:$U$8725,MATCH($AD61,'Player Pool'!$Z$2:$Z$8725,0))="","",INDEX('Player Pool'!$U$2:$U$8725,MATCH($AD61,'Player Pool'!$Z$2:$Z$8725,0))),"")</f>
        <v/>
      </c>
      <c r="AL61" s="34">
        <f>IFERROR(IF($AD61="","",IF(INDEX('Player Pool'!$G$2:$G$8725,MATCH($AD61,'Player Pool'!$Z$2:$Z$8725,0))="FA","FA",IF(INDEX('Player Pool'!$G$2:$G$8725,MATCH($AD61,'Player Pool'!$Z$2:$Z$8725,0))='League Settings'!$B$2,"MINE","TAKEN"))),"")</f>
        <v/>
      </c>
      <c r="AN61" s="33" t="n"/>
      <c r="AO61">
        <f>IFERROR(IF(INDEX('Player Pool'!$D$2:$D$8725,MATCH($AN61,'Player Pool'!$Z$2:$Z$8725,0))="","",INDEX('Player Pool'!$D$2:$D$8725,MATCH($AN61,'Player Pool'!$Z$2:$Z$8725,0))),"")</f>
        <v/>
      </c>
      <c r="AP61">
        <f>IFERROR(IF(INDEX('Player Pool'!$E$2:$E$8725,MATCH($AN61,'Player Pool'!$Z$2:$Z$8725,0))="","",INDEX('Player Pool'!$E$2:$E$8725,MATCH($AN61,'Player Pool'!$Z$2:$Z$8725,0))),"")</f>
        <v/>
      </c>
      <c r="AQ61" s="30">
        <f>IFERROR(IF($AN61="","",IF(ISNUMBER(IFERROR(INDEX(Rosters!$I$2:$I$516,MATCH(INDEX('Player Pool'!$V$2:$V$8725,MATCH($AN61,'Player Pool'!$Z$2:$Z$8725,0)),Rosters!$W$2:$W$516,0)),"")),IFERROR(INDEX(Rosters!$I$2:$I$516,MATCH(INDEX('Player Pool'!$V$2:$V$8725,MATCH($AN61,'Player Pool'!$Z$2:$Z$8725,0)),Rosters!$W$2:$W$516,0)),""),INDEX('Player Pool'!$H$2:$H$8725,MATCH($AN61,'Player Pool'!$Z$2:$Z$8725,0)))),"")</f>
        <v/>
      </c>
      <c r="AR61" s="31">
        <f>IFERROR(IF(INDEX('Player Pool'!$I$2:$I$8725,MATCH($AN61,'Player Pool'!$Z$2:$Z$8725,0))="","",INDEX('Player Pool'!$I$2:$I$8725,MATCH($AN61,'Player Pool'!$Z$2:$Z$8725,0))),"")</f>
        <v/>
      </c>
      <c r="AS61" s="31">
        <f>IFERROR(IF(INDEX('Player Pool'!$P$2:$P$8725,MATCH($AN61,'Player Pool'!$Z$2:$Z$8725,0))="","",INDEX('Player Pool'!$P$2:$P$8725,MATCH($AN61,'Player Pool'!$Z$2:$Z$8725,0))),"")</f>
        <v/>
      </c>
      <c r="AT61" s="31">
        <f>IFERROR(IF(INDEX('Player Pool'!$R$2:$R$8725,MATCH($AN61,'Player Pool'!$Z$2:$Z$8725,0))="","",INDEX('Player Pool'!$R$2:$R$8725,MATCH($AN61,'Player Pool'!$Z$2:$Z$8725,0))),"")</f>
        <v/>
      </c>
      <c r="AU61" s="31">
        <f>IFERROR(IF(INDEX('Player Pool'!$U$2:$U$8725,MATCH($AN61,'Player Pool'!$Z$2:$Z$8725,0))="","",INDEX('Player Pool'!$U$2:$U$8725,MATCH($AN61,'Player Pool'!$Z$2:$Z$8725,0))),"")</f>
        <v/>
      </c>
      <c r="AV61" s="34">
        <f>IFERROR(IF($AN61="","",IF(INDEX('Player Pool'!$G$2:$G$8725,MATCH($AN61,'Player Pool'!$Z$2:$Z$8725,0))="FA","FA",IF(INDEX('Player Pool'!$G$2:$G$8725,MATCH($AN61,'Player Pool'!$Z$2:$Z$8725,0))='League Settings'!$B$2,"MINE","TAKEN"))),"")</f>
        <v/>
      </c>
    </row>
    <row r="62">
      <c r="A62">
        <f>IFERROR(IF(INDEX(Rosters!$B$2:$B$516,$S62)="","",INDEX(Rosters!$B$2:$B$516,$S62)),"")</f>
        <v/>
      </c>
      <c r="B62">
        <f>IFERROR(IF(INDEX(Rosters!$C$2:$C$516,$S62)="","",INDEX(Rosters!$C$2:$C$516,$S62)),"")</f>
        <v/>
      </c>
      <c r="C62">
        <f>IFERROR(IF(INDEX(Rosters!$D$2:$D$516,$S62)="","",INDEX(Rosters!$D$2:$D$516,$S62)),"")</f>
        <v/>
      </c>
      <c r="D62">
        <f>IFERROR(IF(INDEX(Rosters!$E$2:$E$516,$S62)="","",INDEX(Rosters!$E$2:$E$516,$S62)),"")</f>
        <v/>
      </c>
      <c r="E62">
        <f>IFERROR(IF(INDEX(Rosters!$F$2:$F$516,$S62)="","",INDEX(Rosters!$F$2:$F$516,$S62)),"")</f>
        <v/>
      </c>
      <c r="F62">
        <f>IFERROR(IF(INDEX(Rosters!$G$2:$G$516,$S62)="","",INDEX(Rosters!$G$2:$G$516,$S62)),"")</f>
        <v/>
      </c>
      <c r="G62">
        <f>IFERROR(IF(INDEX(Rosters!$H$2:$H$516,$S62)="","",INDEX(Rosters!$H$2:$H$516,$S62)),"")</f>
        <v/>
      </c>
      <c r="H62" s="30">
        <f>IFERROR(IF(INDEX(Rosters!$I$2:$I$516,$S62)="","",INDEX(Rosters!$I$2:$I$516,$S62)),"")</f>
        <v/>
      </c>
      <c r="I62" s="31">
        <f>IFERROR(IF(INDEX(Rosters!$J$2:$J$516,$S62)="","",INDEX(Rosters!$J$2:$J$516,$S62)),"")</f>
        <v/>
      </c>
      <c r="J62" s="31">
        <f>IFERROR(IF(INDEX(Rosters!$S$2:$S$516,$S62)="","",INDEX(Rosters!$S$2:$S$516,$S62)),"")</f>
        <v/>
      </c>
      <c r="K62" s="31">
        <f>IFERROR(IF(INDEX(Rosters!$K$2:$K$516,$S62)="","",INDEX(Rosters!$K$2:$K$516,$S62)),"")</f>
        <v/>
      </c>
      <c r="L62" s="32">
        <f>IFERROR(IF(INDEX(Rosters!$T$2:$T$516,$S62)="","",INDEX(Rosters!$T$2:$T$516,$S62)),"")</f>
        <v/>
      </c>
      <c r="M62" s="31">
        <f>IFERROR(IF(INDEX(Rosters!$L$2:$L$516,$S62)="","",INDEX(Rosters!$L$2:$L$516,$S62)),"")</f>
        <v/>
      </c>
      <c r="N62" s="31">
        <f>IFERROR(IF(INDEX(Rosters!$Q$2:$Q$516,$S62)="","",INDEX(Rosters!$Q$2:$Q$516,$S62)),"")</f>
        <v/>
      </c>
      <c r="O62" s="31">
        <f>IFERROR(IF(INDEX(Rosters!$R$2:$R$516,$S62)="","",INDEX(Rosters!$R$2:$R$516,$S62)),"")</f>
        <v/>
      </c>
      <c r="P62" s="31">
        <f>IFERROR(IF(INDEX(Rosters!$N$2:$N$516,$S62)="","",INDEX(Rosters!$N$2:$N$516,$S62)),"")</f>
        <v/>
      </c>
      <c r="Q62" s="31">
        <f>IFERROR(IF(INDEX(Rosters!$O$2:$O$516,$S62)="","",INDEX(Rosters!$O$2:$O$516,$S62)),"")</f>
        <v/>
      </c>
      <c r="R62">
        <f>IFERROR(IF(INDEX(Rosters!$P$2:$P$516,$S62)="","",INDEX(Rosters!$P$2:$P$516,$S62)),"")</f>
        <v/>
      </c>
      <c r="S62">
        <f>IFERROR(MATCH('League Settings'!$B$2&amp;"|MINORS|"&amp;25,Rosters!$AD$2:$AD$516,0),"")</f>
        <v/>
      </c>
      <c r="T62" s="33" t="n"/>
      <c r="U62">
        <f>IFERROR(IF(INDEX('Player Pool'!$D$2:$D$8725,MATCH($T62,'Player Pool'!$Z$2:$Z$8725,0))="","",INDEX('Player Pool'!$D$2:$D$8725,MATCH($T62,'Player Pool'!$Z$2:$Z$8725,0))),"")</f>
        <v/>
      </c>
      <c r="V62">
        <f>IFERROR(IF(INDEX('Player Pool'!$E$2:$E$8725,MATCH($T62,'Player Pool'!$Z$2:$Z$8725,0))="","",INDEX('Player Pool'!$E$2:$E$8725,MATCH($T62,'Player Pool'!$Z$2:$Z$8725,0))),"")</f>
        <v/>
      </c>
      <c r="W62" s="30">
        <f>IFERROR(IF($T62="","",IF(ISNUMBER(IFERROR(INDEX(Rosters!$I$2:$I$516,MATCH(INDEX('Player Pool'!$V$2:$V$8725,MATCH($T62,'Player Pool'!$Z$2:$Z$8725,0)),Rosters!$W$2:$W$516,0)),"")),IFERROR(INDEX(Rosters!$I$2:$I$516,MATCH(INDEX('Player Pool'!$V$2:$V$8725,MATCH($T62,'Player Pool'!$Z$2:$Z$8725,0)),Rosters!$W$2:$W$516,0)),""),INDEX('Player Pool'!$H$2:$H$8725,MATCH($T62,'Player Pool'!$Z$2:$Z$8725,0)))),"")</f>
        <v/>
      </c>
      <c r="X62" s="31">
        <f>IFERROR(IF(INDEX('Player Pool'!$I$2:$I$8725,MATCH($T62,'Player Pool'!$Z$2:$Z$8725,0))="","",INDEX('Player Pool'!$I$2:$I$8725,MATCH($T62,'Player Pool'!$Z$2:$Z$8725,0))),"")</f>
        <v/>
      </c>
      <c r="Y62" s="31">
        <f>IFERROR(IF(INDEX('Player Pool'!$P$2:$P$8725,MATCH($T62,'Player Pool'!$Z$2:$Z$8725,0))="","",INDEX('Player Pool'!$P$2:$P$8725,MATCH($T62,'Player Pool'!$Z$2:$Z$8725,0))),"")</f>
        <v/>
      </c>
      <c r="Z62" s="31">
        <f>IFERROR(IF(INDEX('Player Pool'!$R$2:$R$8725,MATCH($T62,'Player Pool'!$Z$2:$Z$8725,0))="","",INDEX('Player Pool'!$R$2:$R$8725,MATCH($T62,'Player Pool'!$Z$2:$Z$8725,0))),"")</f>
        <v/>
      </c>
      <c r="AA62" s="31">
        <f>IFERROR(IF(INDEX('Player Pool'!$U$2:$U$8725,MATCH($T62,'Player Pool'!$Z$2:$Z$8725,0))="","",INDEX('Player Pool'!$U$2:$U$8725,MATCH($T62,'Player Pool'!$Z$2:$Z$8725,0))),"")</f>
        <v/>
      </c>
      <c r="AB62" s="34">
        <f>IFERROR(IF($T62="","",IF(INDEX('Player Pool'!$G$2:$G$8725,MATCH($T62,'Player Pool'!$Z$2:$Z$8725,0))="FA","FA",IF(INDEX('Player Pool'!$G$2:$G$8725,MATCH($T62,'Player Pool'!$Z$2:$Z$8725,0))='League Settings'!$B$2,"MINE","TAKEN"))),"")</f>
        <v/>
      </c>
      <c r="AD62" s="33" t="n"/>
      <c r="AE62">
        <f>IFERROR(IF(INDEX('Player Pool'!$D$2:$D$8725,MATCH($AD62,'Player Pool'!$Z$2:$Z$8725,0))="","",INDEX('Player Pool'!$D$2:$D$8725,MATCH($AD62,'Player Pool'!$Z$2:$Z$8725,0))),"")</f>
        <v/>
      </c>
      <c r="AF62">
        <f>IFERROR(IF(INDEX('Player Pool'!$E$2:$E$8725,MATCH($AD62,'Player Pool'!$Z$2:$Z$8725,0))="","",INDEX('Player Pool'!$E$2:$E$8725,MATCH($AD62,'Player Pool'!$Z$2:$Z$8725,0))),"")</f>
        <v/>
      </c>
      <c r="AG62" s="30">
        <f>IFERROR(IF($AD62="","",IF(ISNUMBER(IFERROR(INDEX(Rosters!$I$2:$I$516,MATCH(INDEX('Player Pool'!$V$2:$V$8725,MATCH($AD62,'Player Pool'!$Z$2:$Z$8725,0)),Rosters!$W$2:$W$516,0)),"")),IFERROR(INDEX(Rosters!$I$2:$I$516,MATCH(INDEX('Player Pool'!$V$2:$V$8725,MATCH($AD62,'Player Pool'!$Z$2:$Z$8725,0)),Rosters!$W$2:$W$516,0)),""),INDEX('Player Pool'!$H$2:$H$8725,MATCH($AD62,'Player Pool'!$Z$2:$Z$8725,0)))),"")</f>
        <v/>
      </c>
      <c r="AH62" s="31">
        <f>IFERROR(IF(INDEX('Player Pool'!$I$2:$I$8725,MATCH($AD62,'Player Pool'!$Z$2:$Z$8725,0))="","",INDEX('Player Pool'!$I$2:$I$8725,MATCH($AD62,'Player Pool'!$Z$2:$Z$8725,0))),"")</f>
        <v/>
      </c>
      <c r="AI62" s="31">
        <f>IFERROR(IF(INDEX('Player Pool'!$P$2:$P$8725,MATCH($AD62,'Player Pool'!$Z$2:$Z$8725,0))="","",INDEX('Player Pool'!$P$2:$P$8725,MATCH($AD62,'Player Pool'!$Z$2:$Z$8725,0))),"")</f>
        <v/>
      </c>
      <c r="AJ62" s="31">
        <f>IFERROR(IF(INDEX('Player Pool'!$R$2:$R$8725,MATCH($AD62,'Player Pool'!$Z$2:$Z$8725,0))="","",INDEX('Player Pool'!$R$2:$R$8725,MATCH($AD62,'Player Pool'!$Z$2:$Z$8725,0))),"")</f>
        <v/>
      </c>
      <c r="AK62" s="31">
        <f>IFERROR(IF(INDEX('Player Pool'!$U$2:$U$8725,MATCH($AD62,'Player Pool'!$Z$2:$Z$8725,0))="","",INDEX('Player Pool'!$U$2:$U$8725,MATCH($AD62,'Player Pool'!$Z$2:$Z$8725,0))),"")</f>
        <v/>
      </c>
      <c r="AL62" s="34">
        <f>IFERROR(IF($AD62="","",IF(INDEX('Player Pool'!$G$2:$G$8725,MATCH($AD62,'Player Pool'!$Z$2:$Z$8725,0))="FA","FA",IF(INDEX('Player Pool'!$G$2:$G$8725,MATCH($AD62,'Player Pool'!$Z$2:$Z$8725,0))='League Settings'!$B$2,"MINE","TAKEN"))),"")</f>
        <v/>
      </c>
      <c r="AN62" s="33" t="n"/>
      <c r="AO62">
        <f>IFERROR(IF(INDEX('Player Pool'!$D$2:$D$8725,MATCH($AN62,'Player Pool'!$Z$2:$Z$8725,0))="","",INDEX('Player Pool'!$D$2:$D$8725,MATCH($AN62,'Player Pool'!$Z$2:$Z$8725,0))),"")</f>
        <v/>
      </c>
      <c r="AP62">
        <f>IFERROR(IF(INDEX('Player Pool'!$E$2:$E$8725,MATCH($AN62,'Player Pool'!$Z$2:$Z$8725,0))="","",INDEX('Player Pool'!$E$2:$E$8725,MATCH($AN62,'Player Pool'!$Z$2:$Z$8725,0))),"")</f>
        <v/>
      </c>
      <c r="AQ62" s="30">
        <f>IFERROR(IF($AN62="","",IF(ISNUMBER(IFERROR(INDEX(Rosters!$I$2:$I$516,MATCH(INDEX('Player Pool'!$V$2:$V$8725,MATCH($AN62,'Player Pool'!$Z$2:$Z$8725,0)),Rosters!$W$2:$W$516,0)),"")),IFERROR(INDEX(Rosters!$I$2:$I$516,MATCH(INDEX('Player Pool'!$V$2:$V$8725,MATCH($AN62,'Player Pool'!$Z$2:$Z$8725,0)),Rosters!$W$2:$W$516,0)),""),INDEX('Player Pool'!$H$2:$H$8725,MATCH($AN62,'Player Pool'!$Z$2:$Z$8725,0)))),"")</f>
        <v/>
      </c>
      <c r="AR62" s="31">
        <f>IFERROR(IF(INDEX('Player Pool'!$I$2:$I$8725,MATCH($AN62,'Player Pool'!$Z$2:$Z$8725,0))="","",INDEX('Player Pool'!$I$2:$I$8725,MATCH($AN62,'Player Pool'!$Z$2:$Z$8725,0))),"")</f>
        <v/>
      </c>
      <c r="AS62" s="31">
        <f>IFERROR(IF(INDEX('Player Pool'!$P$2:$P$8725,MATCH($AN62,'Player Pool'!$Z$2:$Z$8725,0))="","",INDEX('Player Pool'!$P$2:$P$8725,MATCH($AN62,'Player Pool'!$Z$2:$Z$8725,0))),"")</f>
        <v/>
      </c>
      <c r="AT62" s="31">
        <f>IFERROR(IF(INDEX('Player Pool'!$R$2:$R$8725,MATCH($AN62,'Player Pool'!$Z$2:$Z$8725,0))="","",INDEX('Player Pool'!$R$2:$R$8725,MATCH($AN62,'Player Pool'!$Z$2:$Z$8725,0))),"")</f>
        <v/>
      </c>
      <c r="AU62" s="31">
        <f>IFERROR(IF(INDEX('Player Pool'!$U$2:$U$8725,MATCH($AN62,'Player Pool'!$Z$2:$Z$8725,0))="","",INDEX('Player Pool'!$U$2:$U$8725,MATCH($AN62,'Player Pool'!$Z$2:$Z$8725,0))),"")</f>
        <v/>
      </c>
      <c r="AV62" s="34">
        <f>IFERROR(IF($AN62="","",IF(INDEX('Player Pool'!$G$2:$G$8725,MATCH($AN62,'Player Pool'!$Z$2:$Z$8725,0))="FA","FA",IF(INDEX('Player Pool'!$G$2:$G$8725,MATCH($AN62,'Player Pool'!$Z$2:$Z$8725,0))='League Settings'!$B$2,"MINE","TAKEN"))),"")</f>
        <v/>
      </c>
    </row>
    <row r="63">
      <c r="A63">
        <f>IFERROR(IF(INDEX(Rosters!$B$2:$B$516,$S63)="","",INDEX(Rosters!$B$2:$B$516,$S63)),"")</f>
        <v/>
      </c>
      <c r="B63">
        <f>IFERROR(IF(INDEX(Rosters!$C$2:$C$516,$S63)="","",INDEX(Rosters!$C$2:$C$516,$S63)),"")</f>
        <v/>
      </c>
      <c r="C63">
        <f>IFERROR(IF(INDEX(Rosters!$D$2:$D$516,$S63)="","",INDEX(Rosters!$D$2:$D$516,$S63)),"")</f>
        <v/>
      </c>
      <c r="D63">
        <f>IFERROR(IF(INDEX(Rosters!$E$2:$E$516,$S63)="","",INDEX(Rosters!$E$2:$E$516,$S63)),"")</f>
        <v/>
      </c>
      <c r="E63">
        <f>IFERROR(IF(INDEX(Rosters!$F$2:$F$516,$S63)="","",INDEX(Rosters!$F$2:$F$516,$S63)),"")</f>
        <v/>
      </c>
      <c r="F63">
        <f>IFERROR(IF(INDEX(Rosters!$G$2:$G$516,$S63)="","",INDEX(Rosters!$G$2:$G$516,$S63)),"")</f>
        <v/>
      </c>
      <c r="G63">
        <f>IFERROR(IF(INDEX(Rosters!$H$2:$H$516,$S63)="","",INDEX(Rosters!$H$2:$H$516,$S63)),"")</f>
        <v/>
      </c>
      <c r="H63" s="30">
        <f>IFERROR(IF(INDEX(Rosters!$I$2:$I$516,$S63)="","",INDEX(Rosters!$I$2:$I$516,$S63)),"")</f>
        <v/>
      </c>
      <c r="I63" s="31">
        <f>IFERROR(IF(INDEX(Rosters!$J$2:$J$516,$S63)="","",INDEX(Rosters!$J$2:$J$516,$S63)),"")</f>
        <v/>
      </c>
      <c r="J63" s="31">
        <f>IFERROR(IF(INDEX(Rosters!$S$2:$S$516,$S63)="","",INDEX(Rosters!$S$2:$S$516,$S63)),"")</f>
        <v/>
      </c>
      <c r="K63" s="31">
        <f>IFERROR(IF(INDEX(Rosters!$K$2:$K$516,$S63)="","",INDEX(Rosters!$K$2:$K$516,$S63)),"")</f>
        <v/>
      </c>
      <c r="L63" s="32">
        <f>IFERROR(IF(INDEX(Rosters!$T$2:$T$516,$S63)="","",INDEX(Rosters!$T$2:$T$516,$S63)),"")</f>
        <v/>
      </c>
      <c r="M63" s="31">
        <f>IFERROR(IF(INDEX(Rosters!$L$2:$L$516,$S63)="","",INDEX(Rosters!$L$2:$L$516,$S63)),"")</f>
        <v/>
      </c>
      <c r="N63" s="31">
        <f>IFERROR(IF(INDEX(Rosters!$Q$2:$Q$516,$S63)="","",INDEX(Rosters!$Q$2:$Q$516,$S63)),"")</f>
        <v/>
      </c>
      <c r="O63" s="31">
        <f>IFERROR(IF(INDEX(Rosters!$R$2:$R$516,$S63)="","",INDEX(Rosters!$R$2:$R$516,$S63)),"")</f>
        <v/>
      </c>
      <c r="P63" s="31">
        <f>IFERROR(IF(INDEX(Rosters!$N$2:$N$516,$S63)="","",INDEX(Rosters!$N$2:$N$516,$S63)),"")</f>
        <v/>
      </c>
      <c r="Q63" s="31">
        <f>IFERROR(IF(INDEX(Rosters!$O$2:$O$516,$S63)="","",INDEX(Rosters!$O$2:$O$516,$S63)),"")</f>
        <v/>
      </c>
      <c r="R63">
        <f>IFERROR(IF(INDEX(Rosters!$P$2:$P$516,$S63)="","",INDEX(Rosters!$P$2:$P$516,$S63)),"")</f>
        <v/>
      </c>
      <c r="S63">
        <f>IFERROR(MATCH('League Settings'!$B$2&amp;"|MINORS|"&amp;26,Rosters!$AD$2:$AD$516,0),"")</f>
        <v/>
      </c>
      <c r="T63" s="33" t="n"/>
      <c r="U63">
        <f>IFERROR(IF(INDEX('Player Pool'!$D$2:$D$8725,MATCH($T63,'Player Pool'!$Z$2:$Z$8725,0))="","",INDEX('Player Pool'!$D$2:$D$8725,MATCH($T63,'Player Pool'!$Z$2:$Z$8725,0))),"")</f>
        <v/>
      </c>
      <c r="V63">
        <f>IFERROR(IF(INDEX('Player Pool'!$E$2:$E$8725,MATCH($T63,'Player Pool'!$Z$2:$Z$8725,0))="","",INDEX('Player Pool'!$E$2:$E$8725,MATCH($T63,'Player Pool'!$Z$2:$Z$8725,0))),"")</f>
        <v/>
      </c>
      <c r="W63" s="30">
        <f>IFERROR(IF($T63="","",IF(ISNUMBER(IFERROR(INDEX(Rosters!$I$2:$I$516,MATCH(INDEX('Player Pool'!$V$2:$V$8725,MATCH($T63,'Player Pool'!$Z$2:$Z$8725,0)),Rosters!$W$2:$W$516,0)),"")),IFERROR(INDEX(Rosters!$I$2:$I$516,MATCH(INDEX('Player Pool'!$V$2:$V$8725,MATCH($T63,'Player Pool'!$Z$2:$Z$8725,0)),Rosters!$W$2:$W$516,0)),""),INDEX('Player Pool'!$H$2:$H$8725,MATCH($T63,'Player Pool'!$Z$2:$Z$8725,0)))),"")</f>
        <v/>
      </c>
      <c r="X63" s="31">
        <f>IFERROR(IF(INDEX('Player Pool'!$I$2:$I$8725,MATCH($T63,'Player Pool'!$Z$2:$Z$8725,0))="","",INDEX('Player Pool'!$I$2:$I$8725,MATCH($T63,'Player Pool'!$Z$2:$Z$8725,0))),"")</f>
        <v/>
      </c>
      <c r="Y63" s="31">
        <f>IFERROR(IF(INDEX('Player Pool'!$P$2:$P$8725,MATCH($T63,'Player Pool'!$Z$2:$Z$8725,0))="","",INDEX('Player Pool'!$P$2:$P$8725,MATCH($T63,'Player Pool'!$Z$2:$Z$8725,0))),"")</f>
        <v/>
      </c>
      <c r="Z63" s="31">
        <f>IFERROR(IF(INDEX('Player Pool'!$R$2:$R$8725,MATCH($T63,'Player Pool'!$Z$2:$Z$8725,0))="","",INDEX('Player Pool'!$R$2:$R$8725,MATCH($T63,'Player Pool'!$Z$2:$Z$8725,0))),"")</f>
        <v/>
      </c>
      <c r="AA63" s="31">
        <f>IFERROR(IF(INDEX('Player Pool'!$U$2:$U$8725,MATCH($T63,'Player Pool'!$Z$2:$Z$8725,0))="","",INDEX('Player Pool'!$U$2:$U$8725,MATCH($T63,'Player Pool'!$Z$2:$Z$8725,0))),"")</f>
        <v/>
      </c>
      <c r="AB63" s="34">
        <f>IFERROR(IF($T63="","",IF(INDEX('Player Pool'!$G$2:$G$8725,MATCH($T63,'Player Pool'!$Z$2:$Z$8725,0))="FA","FA",IF(INDEX('Player Pool'!$G$2:$G$8725,MATCH($T63,'Player Pool'!$Z$2:$Z$8725,0))='League Settings'!$B$2,"MINE","TAKEN"))),"")</f>
        <v/>
      </c>
      <c r="AD63" s="33" t="n"/>
      <c r="AE63">
        <f>IFERROR(IF(INDEX('Player Pool'!$D$2:$D$8725,MATCH($AD63,'Player Pool'!$Z$2:$Z$8725,0))="","",INDEX('Player Pool'!$D$2:$D$8725,MATCH($AD63,'Player Pool'!$Z$2:$Z$8725,0))),"")</f>
        <v/>
      </c>
      <c r="AF63">
        <f>IFERROR(IF(INDEX('Player Pool'!$E$2:$E$8725,MATCH($AD63,'Player Pool'!$Z$2:$Z$8725,0))="","",INDEX('Player Pool'!$E$2:$E$8725,MATCH($AD63,'Player Pool'!$Z$2:$Z$8725,0))),"")</f>
        <v/>
      </c>
      <c r="AG63" s="30">
        <f>IFERROR(IF($AD63="","",IF(ISNUMBER(IFERROR(INDEX(Rosters!$I$2:$I$516,MATCH(INDEX('Player Pool'!$V$2:$V$8725,MATCH($AD63,'Player Pool'!$Z$2:$Z$8725,0)),Rosters!$W$2:$W$516,0)),"")),IFERROR(INDEX(Rosters!$I$2:$I$516,MATCH(INDEX('Player Pool'!$V$2:$V$8725,MATCH($AD63,'Player Pool'!$Z$2:$Z$8725,0)),Rosters!$W$2:$W$516,0)),""),INDEX('Player Pool'!$H$2:$H$8725,MATCH($AD63,'Player Pool'!$Z$2:$Z$8725,0)))),"")</f>
        <v/>
      </c>
      <c r="AH63" s="31">
        <f>IFERROR(IF(INDEX('Player Pool'!$I$2:$I$8725,MATCH($AD63,'Player Pool'!$Z$2:$Z$8725,0))="","",INDEX('Player Pool'!$I$2:$I$8725,MATCH($AD63,'Player Pool'!$Z$2:$Z$8725,0))),"")</f>
        <v/>
      </c>
      <c r="AI63" s="31">
        <f>IFERROR(IF(INDEX('Player Pool'!$P$2:$P$8725,MATCH($AD63,'Player Pool'!$Z$2:$Z$8725,0))="","",INDEX('Player Pool'!$P$2:$P$8725,MATCH($AD63,'Player Pool'!$Z$2:$Z$8725,0))),"")</f>
        <v/>
      </c>
      <c r="AJ63" s="31">
        <f>IFERROR(IF(INDEX('Player Pool'!$R$2:$R$8725,MATCH($AD63,'Player Pool'!$Z$2:$Z$8725,0))="","",INDEX('Player Pool'!$R$2:$R$8725,MATCH($AD63,'Player Pool'!$Z$2:$Z$8725,0))),"")</f>
        <v/>
      </c>
      <c r="AK63" s="31">
        <f>IFERROR(IF(INDEX('Player Pool'!$U$2:$U$8725,MATCH($AD63,'Player Pool'!$Z$2:$Z$8725,0))="","",INDEX('Player Pool'!$U$2:$U$8725,MATCH($AD63,'Player Pool'!$Z$2:$Z$8725,0))),"")</f>
        <v/>
      </c>
      <c r="AL63" s="34">
        <f>IFERROR(IF($AD63="","",IF(INDEX('Player Pool'!$G$2:$G$8725,MATCH($AD63,'Player Pool'!$Z$2:$Z$8725,0))="FA","FA",IF(INDEX('Player Pool'!$G$2:$G$8725,MATCH($AD63,'Player Pool'!$Z$2:$Z$8725,0))='League Settings'!$B$2,"MINE","TAKEN"))),"")</f>
        <v/>
      </c>
      <c r="AN63" s="33" t="n"/>
      <c r="AO63">
        <f>IFERROR(IF(INDEX('Player Pool'!$D$2:$D$8725,MATCH($AN63,'Player Pool'!$Z$2:$Z$8725,0))="","",INDEX('Player Pool'!$D$2:$D$8725,MATCH($AN63,'Player Pool'!$Z$2:$Z$8725,0))),"")</f>
        <v/>
      </c>
      <c r="AP63">
        <f>IFERROR(IF(INDEX('Player Pool'!$E$2:$E$8725,MATCH($AN63,'Player Pool'!$Z$2:$Z$8725,0))="","",INDEX('Player Pool'!$E$2:$E$8725,MATCH($AN63,'Player Pool'!$Z$2:$Z$8725,0))),"")</f>
        <v/>
      </c>
      <c r="AQ63" s="30">
        <f>IFERROR(IF($AN63="","",IF(ISNUMBER(IFERROR(INDEX(Rosters!$I$2:$I$516,MATCH(INDEX('Player Pool'!$V$2:$V$8725,MATCH($AN63,'Player Pool'!$Z$2:$Z$8725,0)),Rosters!$W$2:$W$516,0)),"")),IFERROR(INDEX(Rosters!$I$2:$I$516,MATCH(INDEX('Player Pool'!$V$2:$V$8725,MATCH($AN63,'Player Pool'!$Z$2:$Z$8725,0)),Rosters!$W$2:$W$516,0)),""),INDEX('Player Pool'!$H$2:$H$8725,MATCH($AN63,'Player Pool'!$Z$2:$Z$8725,0)))),"")</f>
        <v/>
      </c>
      <c r="AR63" s="31">
        <f>IFERROR(IF(INDEX('Player Pool'!$I$2:$I$8725,MATCH($AN63,'Player Pool'!$Z$2:$Z$8725,0))="","",INDEX('Player Pool'!$I$2:$I$8725,MATCH($AN63,'Player Pool'!$Z$2:$Z$8725,0))),"")</f>
        <v/>
      </c>
      <c r="AS63" s="31">
        <f>IFERROR(IF(INDEX('Player Pool'!$P$2:$P$8725,MATCH($AN63,'Player Pool'!$Z$2:$Z$8725,0))="","",INDEX('Player Pool'!$P$2:$P$8725,MATCH($AN63,'Player Pool'!$Z$2:$Z$8725,0))),"")</f>
        <v/>
      </c>
      <c r="AT63" s="31">
        <f>IFERROR(IF(INDEX('Player Pool'!$R$2:$R$8725,MATCH($AN63,'Player Pool'!$Z$2:$Z$8725,0))="","",INDEX('Player Pool'!$R$2:$R$8725,MATCH($AN63,'Player Pool'!$Z$2:$Z$8725,0))),"")</f>
        <v/>
      </c>
      <c r="AU63" s="31">
        <f>IFERROR(IF(INDEX('Player Pool'!$U$2:$U$8725,MATCH($AN63,'Player Pool'!$Z$2:$Z$8725,0))="","",INDEX('Player Pool'!$U$2:$U$8725,MATCH($AN63,'Player Pool'!$Z$2:$Z$8725,0))),"")</f>
        <v/>
      </c>
      <c r="AV63" s="34">
        <f>IFERROR(IF($AN63="","",IF(INDEX('Player Pool'!$G$2:$G$8725,MATCH($AN63,'Player Pool'!$Z$2:$Z$8725,0))="FA","FA",IF(INDEX('Player Pool'!$G$2:$G$8725,MATCH($AN63,'Player Pool'!$Z$2:$Z$8725,0))='League Settings'!$B$2,"MINE","TAKEN"))),"")</f>
        <v/>
      </c>
    </row>
    <row r="64">
      <c r="A64">
        <f>IFERROR(IF(INDEX(Rosters!$B$2:$B$516,$S64)="","",INDEX(Rosters!$B$2:$B$516,$S64)),"")</f>
        <v/>
      </c>
      <c r="B64">
        <f>IFERROR(IF(INDEX(Rosters!$C$2:$C$516,$S64)="","",INDEX(Rosters!$C$2:$C$516,$S64)),"")</f>
        <v/>
      </c>
      <c r="C64">
        <f>IFERROR(IF(INDEX(Rosters!$D$2:$D$516,$S64)="","",INDEX(Rosters!$D$2:$D$516,$S64)),"")</f>
        <v/>
      </c>
      <c r="D64">
        <f>IFERROR(IF(INDEX(Rosters!$E$2:$E$516,$S64)="","",INDEX(Rosters!$E$2:$E$516,$S64)),"")</f>
        <v/>
      </c>
      <c r="E64">
        <f>IFERROR(IF(INDEX(Rosters!$F$2:$F$516,$S64)="","",INDEX(Rosters!$F$2:$F$516,$S64)),"")</f>
        <v/>
      </c>
      <c r="F64">
        <f>IFERROR(IF(INDEX(Rosters!$G$2:$G$516,$S64)="","",INDEX(Rosters!$G$2:$G$516,$S64)),"")</f>
        <v/>
      </c>
      <c r="G64">
        <f>IFERROR(IF(INDEX(Rosters!$H$2:$H$516,$S64)="","",INDEX(Rosters!$H$2:$H$516,$S64)),"")</f>
        <v/>
      </c>
      <c r="H64" s="30">
        <f>IFERROR(IF(INDEX(Rosters!$I$2:$I$516,$S64)="","",INDEX(Rosters!$I$2:$I$516,$S64)),"")</f>
        <v/>
      </c>
      <c r="I64" s="31">
        <f>IFERROR(IF(INDEX(Rosters!$J$2:$J$516,$S64)="","",INDEX(Rosters!$J$2:$J$516,$S64)),"")</f>
        <v/>
      </c>
      <c r="J64" s="31">
        <f>IFERROR(IF(INDEX(Rosters!$S$2:$S$516,$S64)="","",INDEX(Rosters!$S$2:$S$516,$S64)),"")</f>
        <v/>
      </c>
      <c r="K64" s="31">
        <f>IFERROR(IF(INDEX(Rosters!$K$2:$K$516,$S64)="","",INDEX(Rosters!$K$2:$K$516,$S64)),"")</f>
        <v/>
      </c>
      <c r="L64" s="32">
        <f>IFERROR(IF(INDEX(Rosters!$T$2:$T$516,$S64)="","",INDEX(Rosters!$T$2:$T$516,$S64)),"")</f>
        <v/>
      </c>
      <c r="M64" s="31">
        <f>IFERROR(IF(INDEX(Rosters!$L$2:$L$516,$S64)="","",INDEX(Rosters!$L$2:$L$516,$S64)),"")</f>
        <v/>
      </c>
      <c r="N64" s="31">
        <f>IFERROR(IF(INDEX(Rosters!$Q$2:$Q$516,$S64)="","",INDEX(Rosters!$Q$2:$Q$516,$S64)),"")</f>
        <v/>
      </c>
      <c r="O64" s="31">
        <f>IFERROR(IF(INDEX(Rosters!$R$2:$R$516,$S64)="","",INDEX(Rosters!$R$2:$R$516,$S64)),"")</f>
        <v/>
      </c>
      <c r="P64" s="31">
        <f>IFERROR(IF(INDEX(Rosters!$N$2:$N$516,$S64)="","",INDEX(Rosters!$N$2:$N$516,$S64)),"")</f>
        <v/>
      </c>
      <c r="Q64" s="31">
        <f>IFERROR(IF(INDEX(Rosters!$O$2:$O$516,$S64)="","",INDEX(Rosters!$O$2:$O$516,$S64)),"")</f>
        <v/>
      </c>
      <c r="R64">
        <f>IFERROR(IF(INDEX(Rosters!$P$2:$P$516,$S64)="","",INDEX(Rosters!$P$2:$P$516,$S64)),"")</f>
        <v/>
      </c>
      <c r="S64">
        <f>IFERROR(MATCH('League Settings'!$B$2&amp;"|MINORS|"&amp;27,Rosters!$AD$2:$AD$516,0),"")</f>
        <v/>
      </c>
      <c r="T64" s="33" t="n"/>
      <c r="U64">
        <f>IFERROR(IF(INDEX('Player Pool'!$D$2:$D$8725,MATCH($T64,'Player Pool'!$Z$2:$Z$8725,0))="","",INDEX('Player Pool'!$D$2:$D$8725,MATCH($T64,'Player Pool'!$Z$2:$Z$8725,0))),"")</f>
        <v/>
      </c>
      <c r="V64">
        <f>IFERROR(IF(INDEX('Player Pool'!$E$2:$E$8725,MATCH($T64,'Player Pool'!$Z$2:$Z$8725,0))="","",INDEX('Player Pool'!$E$2:$E$8725,MATCH($T64,'Player Pool'!$Z$2:$Z$8725,0))),"")</f>
        <v/>
      </c>
      <c r="W64" s="30">
        <f>IFERROR(IF($T64="","",IF(ISNUMBER(IFERROR(INDEX(Rosters!$I$2:$I$516,MATCH(INDEX('Player Pool'!$V$2:$V$8725,MATCH($T64,'Player Pool'!$Z$2:$Z$8725,0)),Rosters!$W$2:$W$516,0)),"")),IFERROR(INDEX(Rosters!$I$2:$I$516,MATCH(INDEX('Player Pool'!$V$2:$V$8725,MATCH($T64,'Player Pool'!$Z$2:$Z$8725,0)),Rosters!$W$2:$W$516,0)),""),INDEX('Player Pool'!$H$2:$H$8725,MATCH($T64,'Player Pool'!$Z$2:$Z$8725,0)))),"")</f>
        <v/>
      </c>
      <c r="X64" s="31">
        <f>IFERROR(IF(INDEX('Player Pool'!$I$2:$I$8725,MATCH($T64,'Player Pool'!$Z$2:$Z$8725,0))="","",INDEX('Player Pool'!$I$2:$I$8725,MATCH($T64,'Player Pool'!$Z$2:$Z$8725,0))),"")</f>
        <v/>
      </c>
      <c r="Y64" s="31">
        <f>IFERROR(IF(INDEX('Player Pool'!$P$2:$P$8725,MATCH($T64,'Player Pool'!$Z$2:$Z$8725,0))="","",INDEX('Player Pool'!$P$2:$P$8725,MATCH($T64,'Player Pool'!$Z$2:$Z$8725,0))),"")</f>
        <v/>
      </c>
      <c r="Z64" s="31">
        <f>IFERROR(IF(INDEX('Player Pool'!$R$2:$R$8725,MATCH($T64,'Player Pool'!$Z$2:$Z$8725,0))="","",INDEX('Player Pool'!$R$2:$R$8725,MATCH($T64,'Player Pool'!$Z$2:$Z$8725,0))),"")</f>
        <v/>
      </c>
      <c r="AA64" s="31">
        <f>IFERROR(IF(INDEX('Player Pool'!$U$2:$U$8725,MATCH($T64,'Player Pool'!$Z$2:$Z$8725,0))="","",INDEX('Player Pool'!$U$2:$U$8725,MATCH($T64,'Player Pool'!$Z$2:$Z$8725,0))),"")</f>
        <v/>
      </c>
      <c r="AB64" s="34">
        <f>IFERROR(IF($T64="","",IF(INDEX('Player Pool'!$G$2:$G$8725,MATCH($T64,'Player Pool'!$Z$2:$Z$8725,0))="FA","FA",IF(INDEX('Player Pool'!$G$2:$G$8725,MATCH($T64,'Player Pool'!$Z$2:$Z$8725,0))='League Settings'!$B$2,"MINE","TAKEN"))),"")</f>
        <v/>
      </c>
      <c r="AD64" s="33" t="n"/>
      <c r="AE64">
        <f>IFERROR(IF(INDEX('Player Pool'!$D$2:$D$8725,MATCH($AD64,'Player Pool'!$Z$2:$Z$8725,0))="","",INDEX('Player Pool'!$D$2:$D$8725,MATCH($AD64,'Player Pool'!$Z$2:$Z$8725,0))),"")</f>
        <v/>
      </c>
      <c r="AF64">
        <f>IFERROR(IF(INDEX('Player Pool'!$E$2:$E$8725,MATCH($AD64,'Player Pool'!$Z$2:$Z$8725,0))="","",INDEX('Player Pool'!$E$2:$E$8725,MATCH($AD64,'Player Pool'!$Z$2:$Z$8725,0))),"")</f>
        <v/>
      </c>
      <c r="AG64" s="30">
        <f>IFERROR(IF($AD64="","",IF(ISNUMBER(IFERROR(INDEX(Rosters!$I$2:$I$516,MATCH(INDEX('Player Pool'!$V$2:$V$8725,MATCH($AD64,'Player Pool'!$Z$2:$Z$8725,0)),Rosters!$W$2:$W$516,0)),"")),IFERROR(INDEX(Rosters!$I$2:$I$516,MATCH(INDEX('Player Pool'!$V$2:$V$8725,MATCH($AD64,'Player Pool'!$Z$2:$Z$8725,0)),Rosters!$W$2:$W$516,0)),""),INDEX('Player Pool'!$H$2:$H$8725,MATCH($AD64,'Player Pool'!$Z$2:$Z$8725,0)))),"")</f>
        <v/>
      </c>
      <c r="AH64" s="31">
        <f>IFERROR(IF(INDEX('Player Pool'!$I$2:$I$8725,MATCH($AD64,'Player Pool'!$Z$2:$Z$8725,0))="","",INDEX('Player Pool'!$I$2:$I$8725,MATCH($AD64,'Player Pool'!$Z$2:$Z$8725,0))),"")</f>
        <v/>
      </c>
      <c r="AI64" s="31">
        <f>IFERROR(IF(INDEX('Player Pool'!$P$2:$P$8725,MATCH($AD64,'Player Pool'!$Z$2:$Z$8725,0))="","",INDEX('Player Pool'!$P$2:$P$8725,MATCH($AD64,'Player Pool'!$Z$2:$Z$8725,0))),"")</f>
        <v/>
      </c>
      <c r="AJ64" s="31">
        <f>IFERROR(IF(INDEX('Player Pool'!$R$2:$R$8725,MATCH($AD64,'Player Pool'!$Z$2:$Z$8725,0))="","",INDEX('Player Pool'!$R$2:$R$8725,MATCH($AD64,'Player Pool'!$Z$2:$Z$8725,0))),"")</f>
        <v/>
      </c>
      <c r="AK64" s="31">
        <f>IFERROR(IF(INDEX('Player Pool'!$U$2:$U$8725,MATCH($AD64,'Player Pool'!$Z$2:$Z$8725,0))="","",INDEX('Player Pool'!$U$2:$U$8725,MATCH($AD64,'Player Pool'!$Z$2:$Z$8725,0))),"")</f>
        <v/>
      </c>
      <c r="AL64" s="34">
        <f>IFERROR(IF($AD64="","",IF(INDEX('Player Pool'!$G$2:$G$8725,MATCH($AD64,'Player Pool'!$Z$2:$Z$8725,0))="FA","FA",IF(INDEX('Player Pool'!$G$2:$G$8725,MATCH($AD64,'Player Pool'!$Z$2:$Z$8725,0))='League Settings'!$B$2,"MINE","TAKEN"))),"")</f>
        <v/>
      </c>
      <c r="AN64" s="33" t="n"/>
      <c r="AO64">
        <f>IFERROR(IF(INDEX('Player Pool'!$D$2:$D$8725,MATCH($AN64,'Player Pool'!$Z$2:$Z$8725,0))="","",INDEX('Player Pool'!$D$2:$D$8725,MATCH($AN64,'Player Pool'!$Z$2:$Z$8725,0))),"")</f>
        <v/>
      </c>
      <c r="AP64">
        <f>IFERROR(IF(INDEX('Player Pool'!$E$2:$E$8725,MATCH($AN64,'Player Pool'!$Z$2:$Z$8725,0))="","",INDEX('Player Pool'!$E$2:$E$8725,MATCH($AN64,'Player Pool'!$Z$2:$Z$8725,0))),"")</f>
        <v/>
      </c>
      <c r="AQ64" s="30">
        <f>IFERROR(IF($AN64="","",IF(ISNUMBER(IFERROR(INDEX(Rosters!$I$2:$I$516,MATCH(INDEX('Player Pool'!$V$2:$V$8725,MATCH($AN64,'Player Pool'!$Z$2:$Z$8725,0)),Rosters!$W$2:$W$516,0)),"")),IFERROR(INDEX(Rosters!$I$2:$I$516,MATCH(INDEX('Player Pool'!$V$2:$V$8725,MATCH($AN64,'Player Pool'!$Z$2:$Z$8725,0)),Rosters!$W$2:$W$516,0)),""),INDEX('Player Pool'!$H$2:$H$8725,MATCH($AN64,'Player Pool'!$Z$2:$Z$8725,0)))),"")</f>
        <v/>
      </c>
      <c r="AR64" s="31">
        <f>IFERROR(IF(INDEX('Player Pool'!$I$2:$I$8725,MATCH($AN64,'Player Pool'!$Z$2:$Z$8725,0))="","",INDEX('Player Pool'!$I$2:$I$8725,MATCH($AN64,'Player Pool'!$Z$2:$Z$8725,0))),"")</f>
        <v/>
      </c>
      <c r="AS64" s="31">
        <f>IFERROR(IF(INDEX('Player Pool'!$P$2:$P$8725,MATCH($AN64,'Player Pool'!$Z$2:$Z$8725,0))="","",INDEX('Player Pool'!$P$2:$P$8725,MATCH($AN64,'Player Pool'!$Z$2:$Z$8725,0))),"")</f>
        <v/>
      </c>
      <c r="AT64" s="31">
        <f>IFERROR(IF(INDEX('Player Pool'!$R$2:$R$8725,MATCH($AN64,'Player Pool'!$Z$2:$Z$8725,0))="","",INDEX('Player Pool'!$R$2:$R$8725,MATCH($AN64,'Player Pool'!$Z$2:$Z$8725,0))),"")</f>
        <v/>
      </c>
      <c r="AU64" s="31">
        <f>IFERROR(IF(INDEX('Player Pool'!$U$2:$U$8725,MATCH($AN64,'Player Pool'!$Z$2:$Z$8725,0))="","",INDEX('Player Pool'!$U$2:$U$8725,MATCH($AN64,'Player Pool'!$Z$2:$Z$8725,0))),"")</f>
        <v/>
      </c>
      <c r="AV64" s="34">
        <f>IFERROR(IF($AN64="","",IF(INDEX('Player Pool'!$G$2:$G$8725,MATCH($AN64,'Player Pool'!$Z$2:$Z$8725,0))="FA","FA",IF(INDEX('Player Pool'!$G$2:$G$8725,MATCH($AN64,'Player Pool'!$Z$2:$Z$8725,0))='League Settings'!$B$2,"MINE","TAKEN"))),"")</f>
        <v/>
      </c>
    </row>
    <row r="65">
      <c r="A65">
        <f>IFERROR(IF(INDEX(Rosters!$B$2:$B$516,$S65)="","",INDEX(Rosters!$B$2:$B$516,$S65)),"")</f>
        <v/>
      </c>
      <c r="B65">
        <f>IFERROR(IF(INDEX(Rosters!$C$2:$C$516,$S65)="","",INDEX(Rosters!$C$2:$C$516,$S65)),"")</f>
        <v/>
      </c>
      <c r="C65">
        <f>IFERROR(IF(INDEX(Rosters!$D$2:$D$516,$S65)="","",INDEX(Rosters!$D$2:$D$516,$S65)),"")</f>
        <v/>
      </c>
      <c r="D65">
        <f>IFERROR(IF(INDEX(Rosters!$E$2:$E$516,$S65)="","",INDEX(Rosters!$E$2:$E$516,$S65)),"")</f>
        <v/>
      </c>
      <c r="E65">
        <f>IFERROR(IF(INDEX(Rosters!$F$2:$F$516,$S65)="","",INDEX(Rosters!$F$2:$F$516,$S65)),"")</f>
        <v/>
      </c>
      <c r="F65">
        <f>IFERROR(IF(INDEX(Rosters!$G$2:$G$516,$S65)="","",INDEX(Rosters!$G$2:$G$516,$S65)),"")</f>
        <v/>
      </c>
      <c r="G65">
        <f>IFERROR(IF(INDEX(Rosters!$H$2:$H$516,$S65)="","",INDEX(Rosters!$H$2:$H$516,$S65)),"")</f>
        <v/>
      </c>
      <c r="H65" s="30">
        <f>IFERROR(IF(INDEX(Rosters!$I$2:$I$516,$S65)="","",INDEX(Rosters!$I$2:$I$516,$S65)),"")</f>
        <v/>
      </c>
      <c r="I65" s="31">
        <f>IFERROR(IF(INDEX(Rosters!$J$2:$J$516,$S65)="","",INDEX(Rosters!$J$2:$J$516,$S65)),"")</f>
        <v/>
      </c>
      <c r="J65" s="31">
        <f>IFERROR(IF(INDEX(Rosters!$S$2:$S$516,$S65)="","",INDEX(Rosters!$S$2:$S$516,$S65)),"")</f>
        <v/>
      </c>
      <c r="K65" s="31">
        <f>IFERROR(IF(INDEX(Rosters!$K$2:$K$516,$S65)="","",INDEX(Rosters!$K$2:$K$516,$S65)),"")</f>
        <v/>
      </c>
      <c r="L65" s="32">
        <f>IFERROR(IF(INDEX(Rosters!$T$2:$T$516,$S65)="","",INDEX(Rosters!$T$2:$T$516,$S65)),"")</f>
        <v/>
      </c>
      <c r="M65" s="31">
        <f>IFERROR(IF(INDEX(Rosters!$L$2:$L$516,$S65)="","",INDEX(Rosters!$L$2:$L$516,$S65)),"")</f>
        <v/>
      </c>
      <c r="N65" s="31">
        <f>IFERROR(IF(INDEX(Rosters!$Q$2:$Q$516,$S65)="","",INDEX(Rosters!$Q$2:$Q$516,$S65)),"")</f>
        <v/>
      </c>
      <c r="O65" s="31">
        <f>IFERROR(IF(INDEX(Rosters!$R$2:$R$516,$S65)="","",INDEX(Rosters!$R$2:$R$516,$S65)),"")</f>
        <v/>
      </c>
      <c r="P65" s="31">
        <f>IFERROR(IF(INDEX(Rosters!$N$2:$N$516,$S65)="","",INDEX(Rosters!$N$2:$N$516,$S65)),"")</f>
        <v/>
      </c>
      <c r="Q65" s="31">
        <f>IFERROR(IF(INDEX(Rosters!$O$2:$O$516,$S65)="","",INDEX(Rosters!$O$2:$O$516,$S65)),"")</f>
        <v/>
      </c>
      <c r="R65">
        <f>IFERROR(IF(INDEX(Rosters!$P$2:$P$516,$S65)="","",INDEX(Rosters!$P$2:$P$516,$S65)),"")</f>
        <v/>
      </c>
      <c r="S65">
        <f>IFERROR(MATCH('League Settings'!$B$2&amp;"|MINORS|"&amp;28,Rosters!$AD$2:$AD$516,0),"")</f>
        <v/>
      </c>
      <c r="T65" s="33" t="n"/>
      <c r="U65">
        <f>IFERROR(IF(INDEX('Player Pool'!$D$2:$D$8725,MATCH($T65,'Player Pool'!$Z$2:$Z$8725,0))="","",INDEX('Player Pool'!$D$2:$D$8725,MATCH($T65,'Player Pool'!$Z$2:$Z$8725,0))),"")</f>
        <v/>
      </c>
      <c r="V65">
        <f>IFERROR(IF(INDEX('Player Pool'!$E$2:$E$8725,MATCH($T65,'Player Pool'!$Z$2:$Z$8725,0))="","",INDEX('Player Pool'!$E$2:$E$8725,MATCH($T65,'Player Pool'!$Z$2:$Z$8725,0))),"")</f>
        <v/>
      </c>
      <c r="W65" s="30">
        <f>IFERROR(IF($T65="","",IF(ISNUMBER(IFERROR(INDEX(Rosters!$I$2:$I$516,MATCH(INDEX('Player Pool'!$V$2:$V$8725,MATCH($T65,'Player Pool'!$Z$2:$Z$8725,0)),Rosters!$W$2:$W$516,0)),"")),IFERROR(INDEX(Rosters!$I$2:$I$516,MATCH(INDEX('Player Pool'!$V$2:$V$8725,MATCH($T65,'Player Pool'!$Z$2:$Z$8725,0)),Rosters!$W$2:$W$516,0)),""),INDEX('Player Pool'!$H$2:$H$8725,MATCH($T65,'Player Pool'!$Z$2:$Z$8725,0)))),"")</f>
        <v/>
      </c>
      <c r="X65" s="31">
        <f>IFERROR(IF(INDEX('Player Pool'!$I$2:$I$8725,MATCH($T65,'Player Pool'!$Z$2:$Z$8725,0))="","",INDEX('Player Pool'!$I$2:$I$8725,MATCH($T65,'Player Pool'!$Z$2:$Z$8725,0))),"")</f>
        <v/>
      </c>
      <c r="Y65" s="31">
        <f>IFERROR(IF(INDEX('Player Pool'!$P$2:$P$8725,MATCH($T65,'Player Pool'!$Z$2:$Z$8725,0))="","",INDEX('Player Pool'!$P$2:$P$8725,MATCH($T65,'Player Pool'!$Z$2:$Z$8725,0))),"")</f>
        <v/>
      </c>
      <c r="Z65" s="31">
        <f>IFERROR(IF(INDEX('Player Pool'!$R$2:$R$8725,MATCH($T65,'Player Pool'!$Z$2:$Z$8725,0))="","",INDEX('Player Pool'!$R$2:$R$8725,MATCH($T65,'Player Pool'!$Z$2:$Z$8725,0))),"")</f>
        <v/>
      </c>
      <c r="AA65" s="31">
        <f>IFERROR(IF(INDEX('Player Pool'!$U$2:$U$8725,MATCH($T65,'Player Pool'!$Z$2:$Z$8725,0))="","",INDEX('Player Pool'!$U$2:$U$8725,MATCH($T65,'Player Pool'!$Z$2:$Z$8725,0))),"")</f>
        <v/>
      </c>
      <c r="AB65" s="34">
        <f>IFERROR(IF($T65="","",IF(INDEX('Player Pool'!$G$2:$G$8725,MATCH($T65,'Player Pool'!$Z$2:$Z$8725,0))="FA","FA",IF(INDEX('Player Pool'!$G$2:$G$8725,MATCH($T65,'Player Pool'!$Z$2:$Z$8725,0))='League Settings'!$B$2,"MINE","TAKEN"))),"")</f>
        <v/>
      </c>
      <c r="AD65" s="33" t="n"/>
      <c r="AE65">
        <f>IFERROR(IF(INDEX('Player Pool'!$D$2:$D$8725,MATCH($AD65,'Player Pool'!$Z$2:$Z$8725,0))="","",INDEX('Player Pool'!$D$2:$D$8725,MATCH($AD65,'Player Pool'!$Z$2:$Z$8725,0))),"")</f>
        <v/>
      </c>
      <c r="AF65">
        <f>IFERROR(IF(INDEX('Player Pool'!$E$2:$E$8725,MATCH($AD65,'Player Pool'!$Z$2:$Z$8725,0))="","",INDEX('Player Pool'!$E$2:$E$8725,MATCH($AD65,'Player Pool'!$Z$2:$Z$8725,0))),"")</f>
        <v/>
      </c>
      <c r="AG65" s="30">
        <f>IFERROR(IF($AD65="","",IF(ISNUMBER(IFERROR(INDEX(Rosters!$I$2:$I$516,MATCH(INDEX('Player Pool'!$V$2:$V$8725,MATCH($AD65,'Player Pool'!$Z$2:$Z$8725,0)),Rosters!$W$2:$W$516,0)),"")),IFERROR(INDEX(Rosters!$I$2:$I$516,MATCH(INDEX('Player Pool'!$V$2:$V$8725,MATCH($AD65,'Player Pool'!$Z$2:$Z$8725,0)),Rosters!$W$2:$W$516,0)),""),INDEX('Player Pool'!$H$2:$H$8725,MATCH($AD65,'Player Pool'!$Z$2:$Z$8725,0)))),"")</f>
        <v/>
      </c>
      <c r="AH65" s="31">
        <f>IFERROR(IF(INDEX('Player Pool'!$I$2:$I$8725,MATCH($AD65,'Player Pool'!$Z$2:$Z$8725,0))="","",INDEX('Player Pool'!$I$2:$I$8725,MATCH($AD65,'Player Pool'!$Z$2:$Z$8725,0))),"")</f>
        <v/>
      </c>
      <c r="AI65" s="31">
        <f>IFERROR(IF(INDEX('Player Pool'!$P$2:$P$8725,MATCH($AD65,'Player Pool'!$Z$2:$Z$8725,0))="","",INDEX('Player Pool'!$P$2:$P$8725,MATCH($AD65,'Player Pool'!$Z$2:$Z$8725,0))),"")</f>
        <v/>
      </c>
      <c r="AJ65" s="31">
        <f>IFERROR(IF(INDEX('Player Pool'!$R$2:$R$8725,MATCH($AD65,'Player Pool'!$Z$2:$Z$8725,0))="","",INDEX('Player Pool'!$R$2:$R$8725,MATCH($AD65,'Player Pool'!$Z$2:$Z$8725,0))),"")</f>
        <v/>
      </c>
      <c r="AK65" s="31">
        <f>IFERROR(IF(INDEX('Player Pool'!$U$2:$U$8725,MATCH($AD65,'Player Pool'!$Z$2:$Z$8725,0))="","",INDEX('Player Pool'!$U$2:$U$8725,MATCH($AD65,'Player Pool'!$Z$2:$Z$8725,0))),"")</f>
        <v/>
      </c>
      <c r="AL65" s="34">
        <f>IFERROR(IF($AD65="","",IF(INDEX('Player Pool'!$G$2:$G$8725,MATCH($AD65,'Player Pool'!$Z$2:$Z$8725,0))="FA","FA",IF(INDEX('Player Pool'!$G$2:$G$8725,MATCH($AD65,'Player Pool'!$Z$2:$Z$8725,0))='League Settings'!$B$2,"MINE","TAKEN"))),"")</f>
        <v/>
      </c>
      <c r="AN65" s="33" t="n"/>
      <c r="AO65">
        <f>IFERROR(IF(INDEX('Player Pool'!$D$2:$D$8725,MATCH($AN65,'Player Pool'!$Z$2:$Z$8725,0))="","",INDEX('Player Pool'!$D$2:$D$8725,MATCH($AN65,'Player Pool'!$Z$2:$Z$8725,0))),"")</f>
        <v/>
      </c>
      <c r="AP65">
        <f>IFERROR(IF(INDEX('Player Pool'!$E$2:$E$8725,MATCH($AN65,'Player Pool'!$Z$2:$Z$8725,0))="","",INDEX('Player Pool'!$E$2:$E$8725,MATCH($AN65,'Player Pool'!$Z$2:$Z$8725,0))),"")</f>
        <v/>
      </c>
      <c r="AQ65" s="30">
        <f>IFERROR(IF($AN65="","",IF(ISNUMBER(IFERROR(INDEX(Rosters!$I$2:$I$516,MATCH(INDEX('Player Pool'!$V$2:$V$8725,MATCH($AN65,'Player Pool'!$Z$2:$Z$8725,0)),Rosters!$W$2:$W$516,0)),"")),IFERROR(INDEX(Rosters!$I$2:$I$516,MATCH(INDEX('Player Pool'!$V$2:$V$8725,MATCH($AN65,'Player Pool'!$Z$2:$Z$8725,0)),Rosters!$W$2:$W$516,0)),""),INDEX('Player Pool'!$H$2:$H$8725,MATCH($AN65,'Player Pool'!$Z$2:$Z$8725,0)))),"")</f>
        <v/>
      </c>
      <c r="AR65" s="31">
        <f>IFERROR(IF(INDEX('Player Pool'!$I$2:$I$8725,MATCH($AN65,'Player Pool'!$Z$2:$Z$8725,0))="","",INDEX('Player Pool'!$I$2:$I$8725,MATCH($AN65,'Player Pool'!$Z$2:$Z$8725,0))),"")</f>
        <v/>
      </c>
      <c r="AS65" s="31">
        <f>IFERROR(IF(INDEX('Player Pool'!$P$2:$P$8725,MATCH($AN65,'Player Pool'!$Z$2:$Z$8725,0))="","",INDEX('Player Pool'!$P$2:$P$8725,MATCH($AN65,'Player Pool'!$Z$2:$Z$8725,0))),"")</f>
        <v/>
      </c>
      <c r="AT65" s="31">
        <f>IFERROR(IF(INDEX('Player Pool'!$R$2:$R$8725,MATCH($AN65,'Player Pool'!$Z$2:$Z$8725,0))="","",INDEX('Player Pool'!$R$2:$R$8725,MATCH($AN65,'Player Pool'!$Z$2:$Z$8725,0))),"")</f>
        <v/>
      </c>
      <c r="AU65" s="31">
        <f>IFERROR(IF(INDEX('Player Pool'!$U$2:$U$8725,MATCH($AN65,'Player Pool'!$Z$2:$Z$8725,0))="","",INDEX('Player Pool'!$U$2:$U$8725,MATCH($AN65,'Player Pool'!$Z$2:$Z$8725,0))),"")</f>
        <v/>
      </c>
      <c r="AV65" s="34">
        <f>IFERROR(IF($AN65="","",IF(INDEX('Player Pool'!$G$2:$G$8725,MATCH($AN65,'Player Pool'!$Z$2:$Z$8725,0))="FA","FA",IF(INDEX('Player Pool'!$G$2:$G$8725,MATCH($AN65,'Player Pool'!$Z$2:$Z$8725,0))='League Settings'!$B$2,"MINE","TAKEN"))),"")</f>
        <v/>
      </c>
    </row>
    <row r="66">
      <c r="A66">
        <f>IFERROR(IF(INDEX(Rosters!$B$2:$B$516,$S66)="","",INDEX(Rosters!$B$2:$B$516,$S66)),"")</f>
        <v/>
      </c>
      <c r="B66">
        <f>IFERROR(IF(INDEX(Rosters!$C$2:$C$516,$S66)="","",INDEX(Rosters!$C$2:$C$516,$S66)),"")</f>
        <v/>
      </c>
      <c r="C66">
        <f>IFERROR(IF(INDEX(Rosters!$D$2:$D$516,$S66)="","",INDEX(Rosters!$D$2:$D$516,$S66)),"")</f>
        <v/>
      </c>
      <c r="D66">
        <f>IFERROR(IF(INDEX(Rosters!$E$2:$E$516,$S66)="","",INDEX(Rosters!$E$2:$E$516,$S66)),"")</f>
        <v/>
      </c>
      <c r="E66">
        <f>IFERROR(IF(INDEX(Rosters!$F$2:$F$516,$S66)="","",INDEX(Rosters!$F$2:$F$516,$S66)),"")</f>
        <v/>
      </c>
      <c r="F66">
        <f>IFERROR(IF(INDEX(Rosters!$G$2:$G$516,$S66)="","",INDEX(Rosters!$G$2:$G$516,$S66)),"")</f>
        <v/>
      </c>
      <c r="G66">
        <f>IFERROR(IF(INDEX(Rosters!$H$2:$H$516,$S66)="","",INDEX(Rosters!$H$2:$H$516,$S66)),"")</f>
        <v/>
      </c>
      <c r="H66" s="30">
        <f>IFERROR(IF(INDEX(Rosters!$I$2:$I$516,$S66)="","",INDEX(Rosters!$I$2:$I$516,$S66)),"")</f>
        <v/>
      </c>
      <c r="I66" s="31">
        <f>IFERROR(IF(INDEX(Rosters!$J$2:$J$516,$S66)="","",INDEX(Rosters!$J$2:$J$516,$S66)),"")</f>
        <v/>
      </c>
      <c r="J66" s="31">
        <f>IFERROR(IF(INDEX(Rosters!$S$2:$S$516,$S66)="","",INDEX(Rosters!$S$2:$S$516,$S66)),"")</f>
        <v/>
      </c>
      <c r="K66" s="31">
        <f>IFERROR(IF(INDEX(Rosters!$K$2:$K$516,$S66)="","",INDEX(Rosters!$K$2:$K$516,$S66)),"")</f>
        <v/>
      </c>
      <c r="L66" s="32">
        <f>IFERROR(IF(INDEX(Rosters!$T$2:$T$516,$S66)="","",INDEX(Rosters!$T$2:$T$516,$S66)),"")</f>
        <v/>
      </c>
      <c r="M66" s="31">
        <f>IFERROR(IF(INDEX(Rosters!$L$2:$L$516,$S66)="","",INDEX(Rosters!$L$2:$L$516,$S66)),"")</f>
        <v/>
      </c>
      <c r="N66" s="31">
        <f>IFERROR(IF(INDEX(Rosters!$Q$2:$Q$516,$S66)="","",INDEX(Rosters!$Q$2:$Q$516,$S66)),"")</f>
        <v/>
      </c>
      <c r="O66" s="31">
        <f>IFERROR(IF(INDEX(Rosters!$R$2:$R$516,$S66)="","",INDEX(Rosters!$R$2:$R$516,$S66)),"")</f>
        <v/>
      </c>
      <c r="P66" s="31">
        <f>IFERROR(IF(INDEX(Rosters!$N$2:$N$516,$S66)="","",INDEX(Rosters!$N$2:$N$516,$S66)),"")</f>
        <v/>
      </c>
      <c r="Q66" s="31">
        <f>IFERROR(IF(INDEX(Rosters!$O$2:$O$516,$S66)="","",INDEX(Rosters!$O$2:$O$516,$S66)),"")</f>
        <v/>
      </c>
      <c r="R66">
        <f>IFERROR(IF(INDEX(Rosters!$P$2:$P$516,$S66)="","",INDEX(Rosters!$P$2:$P$516,$S66)),"")</f>
        <v/>
      </c>
      <c r="S66">
        <f>IFERROR(MATCH('League Settings'!$B$2&amp;"|MINORS|"&amp;29,Rosters!$AD$2:$AD$516,0),"")</f>
        <v/>
      </c>
      <c r="T66" s="33" t="n"/>
      <c r="U66">
        <f>IFERROR(IF(INDEX('Player Pool'!$D$2:$D$8725,MATCH($T66,'Player Pool'!$Z$2:$Z$8725,0))="","",INDEX('Player Pool'!$D$2:$D$8725,MATCH($T66,'Player Pool'!$Z$2:$Z$8725,0))),"")</f>
        <v/>
      </c>
      <c r="V66">
        <f>IFERROR(IF(INDEX('Player Pool'!$E$2:$E$8725,MATCH($T66,'Player Pool'!$Z$2:$Z$8725,0))="","",INDEX('Player Pool'!$E$2:$E$8725,MATCH($T66,'Player Pool'!$Z$2:$Z$8725,0))),"")</f>
        <v/>
      </c>
      <c r="W66" s="30">
        <f>IFERROR(IF($T66="","",IF(ISNUMBER(IFERROR(INDEX(Rosters!$I$2:$I$516,MATCH(INDEX('Player Pool'!$V$2:$V$8725,MATCH($T66,'Player Pool'!$Z$2:$Z$8725,0)),Rosters!$W$2:$W$516,0)),"")),IFERROR(INDEX(Rosters!$I$2:$I$516,MATCH(INDEX('Player Pool'!$V$2:$V$8725,MATCH($T66,'Player Pool'!$Z$2:$Z$8725,0)),Rosters!$W$2:$W$516,0)),""),INDEX('Player Pool'!$H$2:$H$8725,MATCH($T66,'Player Pool'!$Z$2:$Z$8725,0)))),"")</f>
        <v/>
      </c>
      <c r="X66" s="31">
        <f>IFERROR(IF(INDEX('Player Pool'!$I$2:$I$8725,MATCH($T66,'Player Pool'!$Z$2:$Z$8725,0))="","",INDEX('Player Pool'!$I$2:$I$8725,MATCH($T66,'Player Pool'!$Z$2:$Z$8725,0))),"")</f>
        <v/>
      </c>
      <c r="Y66" s="31">
        <f>IFERROR(IF(INDEX('Player Pool'!$P$2:$P$8725,MATCH($T66,'Player Pool'!$Z$2:$Z$8725,0))="","",INDEX('Player Pool'!$P$2:$P$8725,MATCH($T66,'Player Pool'!$Z$2:$Z$8725,0))),"")</f>
        <v/>
      </c>
      <c r="Z66" s="31">
        <f>IFERROR(IF(INDEX('Player Pool'!$R$2:$R$8725,MATCH($T66,'Player Pool'!$Z$2:$Z$8725,0))="","",INDEX('Player Pool'!$R$2:$R$8725,MATCH($T66,'Player Pool'!$Z$2:$Z$8725,0))),"")</f>
        <v/>
      </c>
      <c r="AA66" s="31">
        <f>IFERROR(IF(INDEX('Player Pool'!$U$2:$U$8725,MATCH($T66,'Player Pool'!$Z$2:$Z$8725,0))="","",INDEX('Player Pool'!$U$2:$U$8725,MATCH($T66,'Player Pool'!$Z$2:$Z$8725,0))),"")</f>
        <v/>
      </c>
      <c r="AB66" s="34">
        <f>IFERROR(IF($T66="","",IF(INDEX('Player Pool'!$G$2:$G$8725,MATCH($T66,'Player Pool'!$Z$2:$Z$8725,0))="FA","FA",IF(INDEX('Player Pool'!$G$2:$G$8725,MATCH($T66,'Player Pool'!$Z$2:$Z$8725,0))='League Settings'!$B$2,"MINE","TAKEN"))),"")</f>
        <v/>
      </c>
      <c r="AD66" s="33" t="n"/>
      <c r="AE66">
        <f>IFERROR(IF(INDEX('Player Pool'!$D$2:$D$8725,MATCH($AD66,'Player Pool'!$Z$2:$Z$8725,0))="","",INDEX('Player Pool'!$D$2:$D$8725,MATCH($AD66,'Player Pool'!$Z$2:$Z$8725,0))),"")</f>
        <v/>
      </c>
      <c r="AF66">
        <f>IFERROR(IF(INDEX('Player Pool'!$E$2:$E$8725,MATCH($AD66,'Player Pool'!$Z$2:$Z$8725,0))="","",INDEX('Player Pool'!$E$2:$E$8725,MATCH($AD66,'Player Pool'!$Z$2:$Z$8725,0))),"")</f>
        <v/>
      </c>
      <c r="AG66" s="30">
        <f>IFERROR(IF($AD66="","",IF(ISNUMBER(IFERROR(INDEX(Rosters!$I$2:$I$516,MATCH(INDEX('Player Pool'!$V$2:$V$8725,MATCH($AD66,'Player Pool'!$Z$2:$Z$8725,0)),Rosters!$W$2:$W$516,0)),"")),IFERROR(INDEX(Rosters!$I$2:$I$516,MATCH(INDEX('Player Pool'!$V$2:$V$8725,MATCH($AD66,'Player Pool'!$Z$2:$Z$8725,0)),Rosters!$W$2:$W$516,0)),""),INDEX('Player Pool'!$H$2:$H$8725,MATCH($AD66,'Player Pool'!$Z$2:$Z$8725,0)))),"")</f>
        <v/>
      </c>
      <c r="AH66" s="31">
        <f>IFERROR(IF(INDEX('Player Pool'!$I$2:$I$8725,MATCH($AD66,'Player Pool'!$Z$2:$Z$8725,0))="","",INDEX('Player Pool'!$I$2:$I$8725,MATCH($AD66,'Player Pool'!$Z$2:$Z$8725,0))),"")</f>
        <v/>
      </c>
      <c r="AI66" s="31">
        <f>IFERROR(IF(INDEX('Player Pool'!$P$2:$P$8725,MATCH($AD66,'Player Pool'!$Z$2:$Z$8725,0))="","",INDEX('Player Pool'!$P$2:$P$8725,MATCH($AD66,'Player Pool'!$Z$2:$Z$8725,0))),"")</f>
        <v/>
      </c>
      <c r="AJ66" s="31">
        <f>IFERROR(IF(INDEX('Player Pool'!$R$2:$R$8725,MATCH($AD66,'Player Pool'!$Z$2:$Z$8725,0))="","",INDEX('Player Pool'!$R$2:$R$8725,MATCH($AD66,'Player Pool'!$Z$2:$Z$8725,0))),"")</f>
        <v/>
      </c>
      <c r="AK66" s="31">
        <f>IFERROR(IF(INDEX('Player Pool'!$U$2:$U$8725,MATCH($AD66,'Player Pool'!$Z$2:$Z$8725,0))="","",INDEX('Player Pool'!$U$2:$U$8725,MATCH($AD66,'Player Pool'!$Z$2:$Z$8725,0))),"")</f>
        <v/>
      </c>
      <c r="AL66" s="34">
        <f>IFERROR(IF($AD66="","",IF(INDEX('Player Pool'!$G$2:$G$8725,MATCH($AD66,'Player Pool'!$Z$2:$Z$8725,0))="FA","FA",IF(INDEX('Player Pool'!$G$2:$G$8725,MATCH($AD66,'Player Pool'!$Z$2:$Z$8725,0))='League Settings'!$B$2,"MINE","TAKEN"))),"")</f>
        <v/>
      </c>
      <c r="AN66" s="33" t="n"/>
      <c r="AO66">
        <f>IFERROR(IF(INDEX('Player Pool'!$D$2:$D$8725,MATCH($AN66,'Player Pool'!$Z$2:$Z$8725,0))="","",INDEX('Player Pool'!$D$2:$D$8725,MATCH($AN66,'Player Pool'!$Z$2:$Z$8725,0))),"")</f>
        <v/>
      </c>
      <c r="AP66">
        <f>IFERROR(IF(INDEX('Player Pool'!$E$2:$E$8725,MATCH($AN66,'Player Pool'!$Z$2:$Z$8725,0))="","",INDEX('Player Pool'!$E$2:$E$8725,MATCH($AN66,'Player Pool'!$Z$2:$Z$8725,0))),"")</f>
        <v/>
      </c>
      <c r="AQ66" s="30">
        <f>IFERROR(IF($AN66="","",IF(ISNUMBER(IFERROR(INDEX(Rosters!$I$2:$I$516,MATCH(INDEX('Player Pool'!$V$2:$V$8725,MATCH($AN66,'Player Pool'!$Z$2:$Z$8725,0)),Rosters!$W$2:$W$516,0)),"")),IFERROR(INDEX(Rosters!$I$2:$I$516,MATCH(INDEX('Player Pool'!$V$2:$V$8725,MATCH($AN66,'Player Pool'!$Z$2:$Z$8725,0)),Rosters!$W$2:$W$516,0)),""),INDEX('Player Pool'!$H$2:$H$8725,MATCH($AN66,'Player Pool'!$Z$2:$Z$8725,0)))),"")</f>
        <v/>
      </c>
      <c r="AR66" s="31">
        <f>IFERROR(IF(INDEX('Player Pool'!$I$2:$I$8725,MATCH($AN66,'Player Pool'!$Z$2:$Z$8725,0))="","",INDEX('Player Pool'!$I$2:$I$8725,MATCH($AN66,'Player Pool'!$Z$2:$Z$8725,0))),"")</f>
        <v/>
      </c>
      <c r="AS66" s="31">
        <f>IFERROR(IF(INDEX('Player Pool'!$P$2:$P$8725,MATCH($AN66,'Player Pool'!$Z$2:$Z$8725,0))="","",INDEX('Player Pool'!$P$2:$P$8725,MATCH($AN66,'Player Pool'!$Z$2:$Z$8725,0))),"")</f>
        <v/>
      </c>
      <c r="AT66" s="31">
        <f>IFERROR(IF(INDEX('Player Pool'!$R$2:$R$8725,MATCH($AN66,'Player Pool'!$Z$2:$Z$8725,0))="","",INDEX('Player Pool'!$R$2:$R$8725,MATCH($AN66,'Player Pool'!$Z$2:$Z$8725,0))),"")</f>
        <v/>
      </c>
      <c r="AU66" s="31">
        <f>IFERROR(IF(INDEX('Player Pool'!$U$2:$U$8725,MATCH($AN66,'Player Pool'!$Z$2:$Z$8725,0))="","",INDEX('Player Pool'!$U$2:$U$8725,MATCH($AN66,'Player Pool'!$Z$2:$Z$8725,0))),"")</f>
        <v/>
      </c>
      <c r="AV66" s="34">
        <f>IFERROR(IF($AN66="","",IF(INDEX('Player Pool'!$G$2:$G$8725,MATCH($AN66,'Player Pool'!$Z$2:$Z$8725,0))="FA","FA",IF(INDEX('Player Pool'!$G$2:$G$8725,MATCH($AN66,'Player Pool'!$Z$2:$Z$8725,0))='League Settings'!$B$2,"MINE","TAKEN"))),"")</f>
        <v/>
      </c>
    </row>
    <row r="67">
      <c r="A67">
        <f>IFERROR(IF(INDEX(Rosters!$B$2:$B$516,$S67)="","",INDEX(Rosters!$B$2:$B$516,$S67)),"")</f>
        <v/>
      </c>
      <c r="B67">
        <f>IFERROR(IF(INDEX(Rosters!$C$2:$C$516,$S67)="","",INDEX(Rosters!$C$2:$C$516,$S67)),"")</f>
        <v/>
      </c>
      <c r="C67">
        <f>IFERROR(IF(INDEX(Rosters!$D$2:$D$516,$S67)="","",INDEX(Rosters!$D$2:$D$516,$S67)),"")</f>
        <v/>
      </c>
      <c r="D67">
        <f>IFERROR(IF(INDEX(Rosters!$E$2:$E$516,$S67)="","",INDEX(Rosters!$E$2:$E$516,$S67)),"")</f>
        <v/>
      </c>
      <c r="E67">
        <f>IFERROR(IF(INDEX(Rosters!$F$2:$F$516,$S67)="","",INDEX(Rosters!$F$2:$F$516,$S67)),"")</f>
        <v/>
      </c>
      <c r="F67">
        <f>IFERROR(IF(INDEX(Rosters!$G$2:$G$516,$S67)="","",INDEX(Rosters!$G$2:$G$516,$S67)),"")</f>
        <v/>
      </c>
      <c r="G67">
        <f>IFERROR(IF(INDEX(Rosters!$H$2:$H$516,$S67)="","",INDEX(Rosters!$H$2:$H$516,$S67)),"")</f>
        <v/>
      </c>
      <c r="H67" s="30">
        <f>IFERROR(IF(INDEX(Rosters!$I$2:$I$516,$S67)="","",INDEX(Rosters!$I$2:$I$516,$S67)),"")</f>
        <v/>
      </c>
      <c r="I67" s="31">
        <f>IFERROR(IF(INDEX(Rosters!$J$2:$J$516,$S67)="","",INDEX(Rosters!$J$2:$J$516,$S67)),"")</f>
        <v/>
      </c>
      <c r="J67" s="31">
        <f>IFERROR(IF(INDEX(Rosters!$S$2:$S$516,$S67)="","",INDEX(Rosters!$S$2:$S$516,$S67)),"")</f>
        <v/>
      </c>
      <c r="K67" s="31">
        <f>IFERROR(IF(INDEX(Rosters!$K$2:$K$516,$S67)="","",INDEX(Rosters!$K$2:$K$516,$S67)),"")</f>
        <v/>
      </c>
      <c r="L67" s="32">
        <f>IFERROR(IF(INDEX(Rosters!$T$2:$T$516,$S67)="","",INDEX(Rosters!$T$2:$T$516,$S67)),"")</f>
        <v/>
      </c>
      <c r="M67" s="31">
        <f>IFERROR(IF(INDEX(Rosters!$L$2:$L$516,$S67)="","",INDEX(Rosters!$L$2:$L$516,$S67)),"")</f>
        <v/>
      </c>
      <c r="N67" s="31">
        <f>IFERROR(IF(INDEX(Rosters!$Q$2:$Q$516,$S67)="","",INDEX(Rosters!$Q$2:$Q$516,$S67)),"")</f>
        <v/>
      </c>
      <c r="O67" s="31">
        <f>IFERROR(IF(INDEX(Rosters!$R$2:$R$516,$S67)="","",INDEX(Rosters!$R$2:$R$516,$S67)),"")</f>
        <v/>
      </c>
      <c r="P67" s="31">
        <f>IFERROR(IF(INDEX(Rosters!$N$2:$N$516,$S67)="","",INDEX(Rosters!$N$2:$N$516,$S67)),"")</f>
        <v/>
      </c>
      <c r="Q67" s="31">
        <f>IFERROR(IF(INDEX(Rosters!$O$2:$O$516,$S67)="","",INDEX(Rosters!$O$2:$O$516,$S67)),"")</f>
        <v/>
      </c>
      <c r="R67">
        <f>IFERROR(IF(INDEX(Rosters!$P$2:$P$516,$S67)="","",INDEX(Rosters!$P$2:$P$516,$S67)),"")</f>
        <v/>
      </c>
      <c r="S67">
        <f>IFERROR(MATCH('League Settings'!$B$2&amp;"|MINORS|"&amp;30,Rosters!$AD$2:$AD$516,0),"")</f>
        <v/>
      </c>
      <c r="T67" s="33" t="n"/>
      <c r="U67">
        <f>IFERROR(IF(INDEX('Player Pool'!$D$2:$D$8725,MATCH($T67,'Player Pool'!$Z$2:$Z$8725,0))="","",INDEX('Player Pool'!$D$2:$D$8725,MATCH($T67,'Player Pool'!$Z$2:$Z$8725,0))),"")</f>
        <v/>
      </c>
      <c r="V67">
        <f>IFERROR(IF(INDEX('Player Pool'!$E$2:$E$8725,MATCH($T67,'Player Pool'!$Z$2:$Z$8725,0))="","",INDEX('Player Pool'!$E$2:$E$8725,MATCH($T67,'Player Pool'!$Z$2:$Z$8725,0))),"")</f>
        <v/>
      </c>
      <c r="W67" s="30">
        <f>IFERROR(IF($T67="","",IF(ISNUMBER(IFERROR(INDEX(Rosters!$I$2:$I$516,MATCH(INDEX('Player Pool'!$V$2:$V$8725,MATCH($T67,'Player Pool'!$Z$2:$Z$8725,0)),Rosters!$W$2:$W$516,0)),"")),IFERROR(INDEX(Rosters!$I$2:$I$516,MATCH(INDEX('Player Pool'!$V$2:$V$8725,MATCH($T67,'Player Pool'!$Z$2:$Z$8725,0)),Rosters!$W$2:$W$516,0)),""),INDEX('Player Pool'!$H$2:$H$8725,MATCH($T67,'Player Pool'!$Z$2:$Z$8725,0)))),"")</f>
        <v/>
      </c>
      <c r="X67" s="31">
        <f>IFERROR(IF(INDEX('Player Pool'!$I$2:$I$8725,MATCH($T67,'Player Pool'!$Z$2:$Z$8725,0))="","",INDEX('Player Pool'!$I$2:$I$8725,MATCH($T67,'Player Pool'!$Z$2:$Z$8725,0))),"")</f>
        <v/>
      </c>
      <c r="Y67" s="31">
        <f>IFERROR(IF(INDEX('Player Pool'!$P$2:$P$8725,MATCH($T67,'Player Pool'!$Z$2:$Z$8725,0))="","",INDEX('Player Pool'!$P$2:$P$8725,MATCH($T67,'Player Pool'!$Z$2:$Z$8725,0))),"")</f>
        <v/>
      </c>
      <c r="Z67" s="31">
        <f>IFERROR(IF(INDEX('Player Pool'!$R$2:$R$8725,MATCH($T67,'Player Pool'!$Z$2:$Z$8725,0))="","",INDEX('Player Pool'!$R$2:$R$8725,MATCH($T67,'Player Pool'!$Z$2:$Z$8725,0))),"")</f>
        <v/>
      </c>
      <c r="AA67" s="31">
        <f>IFERROR(IF(INDEX('Player Pool'!$U$2:$U$8725,MATCH($T67,'Player Pool'!$Z$2:$Z$8725,0))="","",INDEX('Player Pool'!$U$2:$U$8725,MATCH($T67,'Player Pool'!$Z$2:$Z$8725,0))),"")</f>
        <v/>
      </c>
      <c r="AB67" s="34">
        <f>IFERROR(IF($T67="","",IF(INDEX('Player Pool'!$G$2:$G$8725,MATCH($T67,'Player Pool'!$Z$2:$Z$8725,0))="FA","FA",IF(INDEX('Player Pool'!$G$2:$G$8725,MATCH($T67,'Player Pool'!$Z$2:$Z$8725,0))='League Settings'!$B$2,"MINE","TAKEN"))),"")</f>
        <v/>
      </c>
      <c r="AD67" s="33" t="n"/>
      <c r="AE67">
        <f>IFERROR(IF(INDEX('Player Pool'!$D$2:$D$8725,MATCH($AD67,'Player Pool'!$Z$2:$Z$8725,0))="","",INDEX('Player Pool'!$D$2:$D$8725,MATCH($AD67,'Player Pool'!$Z$2:$Z$8725,0))),"")</f>
        <v/>
      </c>
      <c r="AF67">
        <f>IFERROR(IF(INDEX('Player Pool'!$E$2:$E$8725,MATCH($AD67,'Player Pool'!$Z$2:$Z$8725,0))="","",INDEX('Player Pool'!$E$2:$E$8725,MATCH($AD67,'Player Pool'!$Z$2:$Z$8725,0))),"")</f>
        <v/>
      </c>
      <c r="AG67" s="30">
        <f>IFERROR(IF($AD67="","",IF(ISNUMBER(IFERROR(INDEX(Rosters!$I$2:$I$516,MATCH(INDEX('Player Pool'!$V$2:$V$8725,MATCH($AD67,'Player Pool'!$Z$2:$Z$8725,0)),Rosters!$W$2:$W$516,0)),"")),IFERROR(INDEX(Rosters!$I$2:$I$516,MATCH(INDEX('Player Pool'!$V$2:$V$8725,MATCH($AD67,'Player Pool'!$Z$2:$Z$8725,0)),Rosters!$W$2:$W$516,0)),""),INDEX('Player Pool'!$H$2:$H$8725,MATCH($AD67,'Player Pool'!$Z$2:$Z$8725,0)))),"")</f>
        <v/>
      </c>
      <c r="AH67" s="31">
        <f>IFERROR(IF(INDEX('Player Pool'!$I$2:$I$8725,MATCH($AD67,'Player Pool'!$Z$2:$Z$8725,0))="","",INDEX('Player Pool'!$I$2:$I$8725,MATCH($AD67,'Player Pool'!$Z$2:$Z$8725,0))),"")</f>
        <v/>
      </c>
      <c r="AI67" s="31">
        <f>IFERROR(IF(INDEX('Player Pool'!$P$2:$P$8725,MATCH($AD67,'Player Pool'!$Z$2:$Z$8725,0))="","",INDEX('Player Pool'!$P$2:$P$8725,MATCH($AD67,'Player Pool'!$Z$2:$Z$8725,0))),"")</f>
        <v/>
      </c>
      <c r="AJ67" s="31">
        <f>IFERROR(IF(INDEX('Player Pool'!$R$2:$R$8725,MATCH($AD67,'Player Pool'!$Z$2:$Z$8725,0))="","",INDEX('Player Pool'!$R$2:$R$8725,MATCH($AD67,'Player Pool'!$Z$2:$Z$8725,0))),"")</f>
        <v/>
      </c>
      <c r="AK67" s="31">
        <f>IFERROR(IF(INDEX('Player Pool'!$U$2:$U$8725,MATCH($AD67,'Player Pool'!$Z$2:$Z$8725,0))="","",INDEX('Player Pool'!$U$2:$U$8725,MATCH($AD67,'Player Pool'!$Z$2:$Z$8725,0))),"")</f>
        <v/>
      </c>
      <c r="AL67" s="34">
        <f>IFERROR(IF($AD67="","",IF(INDEX('Player Pool'!$G$2:$G$8725,MATCH($AD67,'Player Pool'!$Z$2:$Z$8725,0))="FA","FA",IF(INDEX('Player Pool'!$G$2:$G$8725,MATCH($AD67,'Player Pool'!$Z$2:$Z$8725,0))='League Settings'!$B$2,"MINE","TAKEN"))),"")</f>
        <v/>
      </c>
      <c r="AN67" s="33" t="n"/>
      <c r="AO67">
        <f>IFERROR(IF(INDEX('Player Pool'!$D$2:$D$8725,MATCH($AN67,'Player Pool'!$Z$2:$Z$8725,0))="","",INDEX('Player Pool'!$D$2:$D$8725,MATCH($AN67,'Player Pool'!$Z$2:$Z$8725,0))),"")</f>
        <v/>
      </c>
      <c r="AP67">
        <f>IFERROR(IF(INDEX('Player Pool'!$E$2:$E$8725,MATCH($AN67,'Player Pool'!$Z$2:$Z$8725,0))="","",INDEX('Player Pool'!$E$2:$E$8725,MATCH($AN67,'Player Pool'!$Z$2:$Z$8725,0))),"")</f>
        <v/>
      </c>
      <c r="AQ67" s="30">
        <f>IFERROR(IF($AN67="","",IF(ISNUMBER(IFERROR(INDEX(Rosters!$I$2:$I$516,MATCH(INDEX('Player Pool'!$V$2:$V$8725,MATCH($AN67,'Player Pool'!$Z$2:$Z$8725,0)),Rosters!$W$2:$W$516,0)),"")),IFERROR(INDEX(Rosters!$I$2:$I$516,MATCH(INDEX('Player Pool'!$V$2:$V$8725,MATCH($AN67,'Player Pool'!$Z$2:$Z$8725,0)),Rosters!$W$2:$W$516,0)),""),INDEX('Player Pool'!$H$2:$H$8725,MATCH($AN67,'Player Pool'!$Z$2:$Z$8725,0)))),"")</f>
        <v/>
      </c>
      <c r="AR67" s="31">
        <f>IFERROR(IF(INDEX('Player Pool'!$I$2:$I$8725,MATCH($AN67,'Player Pool'!$Z$2:$Z$8725,0))="","",INDEX('Player Pool'!$I$2:$I$8725,MATCH($AN67,'Player Pool'!$Z$2:$Z$8725,0))),"")</f>
        <v/>
      </c>
      <c r="AS67" s="31">
        <f>IFERROR(IF(INDEX('Player Pool'!$P$2:$P$8725,MATCH($AN67,'Player Pool'!$Z$2:$Z$8725,0))="","",INDEX('Player Pool'!$P$2:$P$8725,MATCH($AN67,'Player Pool'!$Z$2:$Z$8725,0))),"")</f>
        <v/>
      </c>
      <c r="AT67" s="31">
        <f>IFERROR(IF(INDEX('Player Pool'!$R$2:$R$8725,MATCH($AN67,'Player Pool'!$Z$2:$Z$8725,0))="","",INDEX('Player Pool'!$R$2:$R$8725,MATCH($AN67,'Player Pool'!$Z$2:$Z$8725,0))),"")</f>
        <v/>
      </c>
      <c r="AU67" s="31">
        <f>IFERROR(IF(INDEX('Player Pool'!$U$2:$U$8725,MATCH($AN67,'Player Pool'!$Z$2:$Z$8725,0))="","",INDEX('Player Pool'!$U$2:$U$8725,MATCH($AN67,'Player Pool'!$Z$2:$Z$8725,0))),"")</f>
        <v/>
      </c>
      <c r="AV67" s="34">
        <f>IFERROR(IF($AN67="","",IF(INDEX('Player Pool'!$G$2:$G$8725,MATCH($AN67,'Player Pool'!$Z$2:$Z$8725,0))="FA","FA",IF(INDEX('Player Pool'!$G$2:$G$8725,MATCH($AN67,'Player Pool'!$Z$2:$Z$8725,0))='League Settings'!$B$2,"MINE","TAKEN"))),"")</f>
        <v/>
      </c>
    </row>
    <row r="68">
      <c r="A68">
        <f>IFERROR(IF(INDEX(Rosters!$B$2:$B$516,$S68)="","",INDEX(Rosters!$B$2:$B$516,$S68)),"")</f>
        <v/>
      </c>
      <c r="B68">
        <f>IFERROR(IF(INDEX(Rosters!$C$2:$C$516,$S68)="","",INDEX(Rosters!$C$2:$C$516,$S68)),"")</f>
        <v/>
      </c>
      <c r="C68">
        <f>IFERROR(IF(INDEX(Rosters!$D$2:$D$516,$S68)="","",INDEX(Rosters!$D$2:$D$516,$S68)),"")</f>
        <v/>
      </c>
      <c r="D68">
        <f>IFERROR(IF(INDEX(Rosters!$E$2:$E$516,$S68)="","",INDEX(Rosters!$E$2:$E$516,$S68)),"")</f>
        <v/>
      </c>
      <c r="E68">
        <f>IFERROR(IF(INDEX(Rosters!$F$2:$F$516,$S68)="","",INDEX(Rosters!$F$2:$F$516,$S68)),"")</f>
        <v/>
      </c>
      <c r="F68">
        <f>IFERROR(IF(INDEX(Rosters!$G$2:$G$516,$S68)="","",INDEX(Rosters!$G$2:$G$516,$S68)),"")</f>
        <v/>
      </c>
      <c r="G68">
        <f>IFERROR(IF(INDEX(Rosters!$H$2:$H$516,$S68)="","",INDEX(Rosters!$H$2:$H$516,$S68)),"")</f>
        <v/>
      </c>
      <c r="H68" s="30">
        <f>IFERROR(IF(INDEX(Rosters!$I$2:$I$516,$S68)="","",INDEX(Rosters!$I$2:$I$516,$S68)),"")</f>
        <v/>
      </c>
      <c r="I68" s="31">
        <f>IFERROR(IF(INDEX(Rosters!$J$2:$J$516,$S68)="","",INDEX(Rosters!$J$2:$J$516,$S68)),"")</f>
        <v/>
      </c>
      <c r="J68" s="31">
        <f>IFERROR(IF(INDEX(Rosters!$S$2:$S$516,$S68)="","",INDEX(Rosters!$S$2:$S$516,$S68)),"")</f>
        <v/>
      </c>
      <c r="K68" s="31">
        <f>IFERROR(IF(INDEX(Rosters!$K$2:$K$516,$S68)="","",INDEX(Rosters!$K$2:$K$516,$S68)),"")</f>
        <v/>
      </c>
      <c r="L68" s="32">
        <f>IFERROR(IF(INDEX(Rosters!$T$2:$T$516,$S68)="","",INDEX(Rosters!$T$2:$T$516,$S68)),"")</f>
        <v/>
      </c>
      <c r="M68" s="31">
        <f>IFERROR(IF(INDEX(Rosters!$L$2:$L$516,$S68)="","",INDEX(Rosters!$L$2:$L$516,$S68)),"")</f>
        <v/>
      </c>
      <c r="N68" s="31">
        <f>IFERROR(IF(INDEX(Rosters!$Q$2:$Q$516,$S68)="","",INDEX(Rosters!$Q$2:$Q$516,$S68)),"")</f>
        <v/>
      </c>
      <c r="O68" s="31">
        <f>IFERROR(IF(INDEX(Rosters!$R$2:$R$516,$S68)="","",INDEX(Rosters!$R$2:$R$516,$S68)),"")</f>
        <v/>
      </c>
      <c r="P68" s="31">
        <f>IFERROR(IF(INDEX(Rosters!$N$2:$N$516,$S68)="","",INDEX(Rosters!$N$2:$N$516,$S68)),"")</f>
        <v/>
      </c>
      <c r="Q68" s="31">
        <f>IFERROR(IF(INDEX(Rosters!$O$2:$O$516,$S68)="","",INDEX(Rosters!$O$2:$O$516,$S68)),"")</f>
        <v/>
      </c>
      <c r="R68">
        <f>IFERROR(IF(INDEX(Rosters!$P$2:$P$516,$S68)="","",INDEX(Rosters!$P$2:$P$516,$S68)),"")</f>
        <v/>
      </c>
      <c r="S68">
        <f>IFERROR(MATCH('League Settings'!$B$2&amp;"|MINORS|"&amp;31,Rosters!$AD$2:$AD$516,0),"")</f>
        <v/>
      </c>
      <c r="T68" s="33" t="n"/>
      <c r="U68">
        <f>IFERROR(IF(INDEX('Player Pool'!$D$2:$D$8725,MATCH($T68,'Player Pool'!$Z$2:$Z$8725,0))="","",INDEX('Player Pool'!$D$2:$D$8725,MATCH($T68,'Player Pool'!$Z$2:$Z$8725,0))),"")</f>
        <v/>
      </c>
      <c r="V68">
        <f>IFERROR(IF(INDEX('Player Pool'!$E$2:$E$8725,MATCH($T68,'Player Pool'!$Z$2:$Z$8725,0))="","",INDEX('Player Pool'!$E$2:$E$8725,MATCH($T68,'Player Pool'!$Z$2:$Z$8725,0))),"")</f>
        <v/>
      </c>
      <c r="W68" s="30">
        <f>IFERROR(IF($T68="","",IF(ISNUMBER(IFERROR(INDEX(Rosters!$I$2:$I$516,MATCH(INDEX('Player Pool'!$V$2:$V$8725,MATCH($T68,'Player Pool'!$Z$2:$Z$8725,0)),Rosters!$W$2:$W$516,0)),"")),IFERROR(INDEX(Rosters!$I$2:$I$516,MATCH(INDEX('Player Pool'!$V$2:$V$8725,MATCH($T68,'Player Pool'!$Z$2:$Z$8725,0)),Rosters!$W$2:$W$516,0)),""),INDEX('Player Pool'!$H$2:$H$8725,MATCH($T68,'Player Pool'!$Z$2:$Z$8725,0)))),"")</f>
        <v/>
      </c>
      <c r="X68" s="31">
        <f>IFERROR(IF(INDEX('Player Pool'!$I$2:$I$8725,MATCH($T68,'Player Pool'!$Z$2:$Z$8725,0))="","",INDEX('Player Pool'!$I$2:$I$8725,MATCH($T68,'Player Pool'!$Z$2:$Z$8725,0))),"")</f>
        <v/>
      </c>
      <c r="Y68" s="31">
        <f>IFERROR(IF(INDEX('Player Pool'!$P$2:$P$8725,MATCH($T68,'Player Pool'!$Z$2:$Z$8725,0))="","",INDEX('Player Pool'!$P$2:$P$8725,MATCH($T68,'Player Pool'!$Z$2:$Z$8725,0))),"")</f>
        <v/>
      </c>
      <c r="Z68" s="31">
        <f>IFERROR(IF(INDEX('Player Pool'!$R$2:$R$8725,MATCH($T68,'Player Pool'!$Z$2:$Z$8725,0))="","",INDEX('Player Pool'!$R$2:$R$8725,MATCH($T68,'Player Pool'!$Z$2:$Z$8725,0))),"")</f>
        <v/>
      </c>
      <c r="AA68" s="31">
        <f>IFERROR(IF(INDEX('Player Pool'!$U$2:$U$8725,MATCH($T68,'Player Pool'!$Z$2:$Z$8725,0))="","",INDEX('Player Pool'!$U$2:$U$8725,MATCH($T68,'Player Pool'!$Z$2:$Z$8725,0))),"")</f>
        <v/>
      </c>
      <c r="AB68" s="34">
        <f>IFERROR(IF($T68="","",IF(INDEX('Player Pool'!$G$2:$G$8725,MATCH($T68,'Player Pool'!$Z$2:$Z$8725,0))="FA","FA",IF(INDEX('Player Pool'!$G$2:$G$8725,MATCH($T68,'Player Pool'!$Z$2:$Z$8725,0))='League Settings'!$B$2,"MINE","TAKEN"))),"")</f>
        <v/>
      </c>
      <c r="AD68" s="33" t="n"/>
      <c r="AE68">
        <f>IFERROR(IF(INDEX('Player Pool'!$D$2:$D$8725,MATCH($AD68,'Player Pool'!$Z$2:$Z$8725,0))="","",INDEX('Player Pool'!$D$2:$D$8725,MATCH($AD68,'Player Pool'!$Z$2:$Z$8725,0))),"")</f>
        <v/>
      </c>
      <c r="AF68">
        <f>IFERROR(IF(INDEX('Player Pool'!$E$2:$E$8725,MATCH($AD68,'Player Pool'!$Z$2:$Z$8725,0))="","",INDEX('Player Pool'!$E$2:$E$8725,MATCH($AD68,'Player Pool'!$Z$2:$Z$8725,0))),"")</f>
        <v/>
      </c>
      <c r="AG68" s="30">
        <f>IFERROR(IF($AD68="","",IF(ISNUMBER(IFERROR(INDEX(Rosters!$I$2:$I$516,MATCH(INDEX('Player Pool'!$V$2:$V$8725,MATCH($AD68,'Player Pool'!$Z$2:$Z$8725,0)),Rosters!$W$2:$W$516,0)),"")),IFERROR(INDEX(Rosters!$I$2:$I$516,MATCH(INDEX('Player Pool'!$V$2:$V$8725,MATCH($AD68,'Player Pool'!$Z$2:$Z$8725,0)),Rosters!$W$2:$W$516,0)),""),INDEX('Player Pool'!$H$2:$H$8725,MATCH($AD68,'Player Pool'!$Z$2:$Z$8725,0)))),"")</f>
        <v/>
      </c>
      <c r="AH68" s="31">
        <f>IFERROR(IF(INDEX('Player Pool'!$I$2:$I$8725,MATCH($AD68,'Player Pool'!$Z$2:$Z$8725,0))="","",INDEX('Player Pool'!$I$2:$I$8725,MATCH($AD68,'Player Pool'!$Z$2:$Z$8725,0))),"")</f>
        <v/>
      </c>
      <c r="AI68" s="31">
        <f>IFERROR(IF(INDEX('Player Pool'!$P$2:$P$8725,MATCH($AD68,'Player Pool'!$Z$2:$Z$8725,0))="","",INDEX('Player Pool'!$P$2:$P$8725,MATCH($AD68,'Player Pool'!$Z$2:$Z$8725,0))),"")</f>
        <v/>
      </c>
      <c r="AJ68" s="31">
        <f>IFERROR(IF(INDEX('Player Pool'!$R$2:$R$8725,MATCH($AD68,'Player Pool'!$Z$2:$Z$8725,0))="","",INDEX('Player Pool'!$R$2:$R$8725,MATCH($AD68,'Player Pool'!$Z$2:$Z$8725,0))),"")</f>
        <v/>
      </c>
      <c r="AK68" s="31">
        <f>IFERROR(IF(INDEX('Player Pool'!$U$2:$U$8725,MATCH($AD68,'Player Pool'!$Z$2:$Z$8725,0))="","",INDEX('Player Pool'!$U$2:$U$8725,MATCH($AD68,'Player Pool'!$Z$2:$Z$8725,0))),"")</f>
        <v/>
      </c>
      <c r="AL68" s="34">
        <f>IFERROR(IF($AD68="","",IF(INDEX('Player Pool'!$G$2:$G$8725,MATCH($AD68,'Player Pool'!$Z$2:$Z$8725,0))="FA","FA",IF(INDEX('Player Pool'!$G$2:$G$8725,MATCH($AD68,'Player Pool'!$Z$2:$Z$8725,0))='League Settings'!$B$2,"MINE","TAKEN"))),"")</f>
        <v/>
      </c>
      <c r="AN68" s="33" t="n"/>
      <c r="AO68">
        <f>IFERROR(IF(INDEX('Player Pool'!$D$2:$D$8725,MATCH($AN68,'Player Pool'!$Z$2:$Z$8725,0))="","",INDEX('Player Pool'!$D$2:$D$8725,MATCH($AN68,'Player Pool'!$Z$2:$Z$8725,0))),"")</f>
        <v/>
      </c>
      <c r="AP68">
        <f>IFERROR(IF(INDEX('Player Pool'!$E$2:$E$8725,MATCH($AN68,'Player Pool'!$Z$2:$Z$8725,0))="","",INDEX('Player Pool'!$E$2:$E$8725,MATCH($AN68,'Player Pool'!$Z$2:$Z$8725,0))),"")</f>
        <v/>
      </c>
      <c r="AQ68" s="30">
        <f>IFERROR(IF($AN68="","",IF(ISNUMBER(IFERROR(INDEX(Rosters!$I$2:$I$516,MATCH(INDEX('Player Pool'!$V$2:$V$8725,MATCH($AN68,'Player Pool'!$Z$2:$Z$8725,0)),Rosters!$W$2:$W$516,0)),"")),IFERROR(INDEX(Rosters!$I$2:$I$516,MATCH(INDEX('Player Pool'!$V$2:$V$8725,MATCH($AN68,'Player Pool'!$Z$2:$Z$8725,0)),Rosters!$W$2:$W$516,0)),""),INDEX('Player Pool'!$H$2:$H$8725,MATCH($AN68,'Player Pool'!$Z$2:$Z$8725,0)))),"")</f>
        <v/>
      </c>
      <c r="AR68" s="31">
        <f>IFERROR(IF(INDEX('Player Pool'!$I$2:$I$8725,MATCH($AN68,'Player Pool'!$Z$2:$Z$8725,0))="","",INDEX('Player Pool'!$I$2:$I$8725,MATCH($AN68,'Player Pool'!$Z$2:$Z$8725,0))),"")</f>
        <v/>
      </c>
      <c r="AS68" s="31">
        <f>IFERROR(IF(INDEX('Player Pool'!$P$2:$P$8725,MATCH($AN68,'Player Pool'!$Z$2:$Z$8725,0))="","",INDEX('Player Pool'!$P$2:$P$8725,MATCH($AN68,'Player Pool'!$Z$2:$Z$8725,0))),"")</f>
        <v/>
      </c>
      <c r="AT68" s="31">
        <f>IFERROR(IF(INDEX('Player Pool'!$R$2:$R$8725,MATCH($AN68,'Player Pool'!$Z$2:$Z$8725,0))="","",INDEX('Player Pool'!$R$2:$R$8725,MATCH($AN68,'Player Pool'!$Z$2:$Z$8725,0))),"")</f>
        <v/>
      </c>
      <c r="AU68" s="31">
        <f>IFERROR(IF(INDEX('Player Pool'!$U$2:$U$8725,MATCH($AN68,'Player Pool'!$Z$2:$Z$8725,0))="","",INDEX('Player Pool'!$U$2:$U$8725,MATCH($AN68,'Player Pool'!$Z$2:$Z$8725,0))),"")</f>
        <v/>
      </c>
      <c r="AV68" s="34">
        <f>IFERROR(IF($AN68="","",IF(INDEX('Player Pool'!$G$2:$G$8725,MATCH($AN68,'Player Pool'!$Z$2:$Z$8725,0))="FA","FA",IF(INDEX('Player Pool'!$G$2:$G$8725,MATCH($AN68,'Player Pool'!$Z$2:$Z$8725,0))='League Settings'!$B$2,"MINE","TAKEN"))),"")</f>
        <v/>
      </c>
    </row>
    <row r="69">
      <c r="A69">
        <f>IFERROR(IF(INDEX(Rosters!$B$2:$B$516,$S69)="","",INDEX(Rosters!$B$2:$B$516,$S69)),"")</f>
        <v/>
      </c>
      <c r="B69">
        <f>IFERROR(IF(INDEX(Rosters!$C$2:$C$516,$S69)="","",INDEX(Rosters!$C$2:$C$516,$S69)),"")</f>
        <v/>
      </c>
      <c r="C69">
        <f>IFERROR(IF(INDEX(Rosters!$D$2:$D$516,$S69)="","",INDEX(Rosters!$D$2:$D$516,$S69)),"")</f>
        <v/>
      </c>
      <c r="D69">
        <f>IFERROR(IF(INDEX(Rosters!$E$2:$E$516,$S69)="","",INDEX(Rosters!$E$2:$E$516,$S69)),"")</f>
        <v/>
      </c>
      <c r="E69">
        <f>IFERROR(IF(INDEX(Rosters!$F$2:$F$516,$S69)="","",INDEX(Rosters!$F$2:$F$516,$S69)),"")</f>
        <v/>
      </c>
      <c r="F69">
        <f>IFERROR(IF(INDEX(Rosters!$G$2:$G$516,$S69)="","",INDEX(Rosters!$G$2:$G$516,$S69)),"")</f>
        <v/>
      </c>
      <c r="G69">
        <f>IFERROR(IF(INDEX(Rosters!$H$2:$H$516,$S69)="","",INDEX(Rosters!$H$2:$H$516,$S69)),"")</f>
        <v/>
      </c>
      <c r="H69" s="30">
        <f>IFERROR(IF(INDEX(Rosters!$I$2:$I$516,$S69)="","",INDEX(Rosters!$I$2:$I$516,$S69)),"")</f>
        <v/>
      </c>
      <c r="I69" s="31">
        <f>IFERROR(IF(INDEX(Rosters!$J$2:$J$516,$S69)="","",INDEX(Rosters!$J$2:$J$516,$S69)),"")</f>
        <v/>
      </c>
      <c r="J69" s="31">
        <f>IFERROR(IF(INDEX(Rosters!$S$2:$S$516,$S69)="","",INDEX(Rosters!$S$2:$S$516,$S69)),"")</f>
        <v/>
      </c>
      <c r="K69" s="31">
        <f>IFERROR(IF(INDEX(Rosters!$K$2:$K$516,$S69)="","",INDEX(Rosters!$K$2:$K$516,$S69)),"")</f>
        <v/>
      </c>
      <c r="L69" s="32">
        <f>IFERROR(IF(INDEX(Rosters!$T$2:$T$516,$S69)="","",INDEX(Rosters!$T$2:$T$516,$S69)),"")</f>
        <v/>
      </c>
      <c r="M69" s="31">
        <f>IFERROR(IF(INDEX(Rosters!$L$2:$L$516,$S69)="","",INDEX(Rosters!$L$2:$L$516,$S69)),"")</f>
        <v/>
      </c>
      <c r="N69" s="31">
        <f>IFERROR(IF(INDEX(Rosters!$Q$2:$Q$516,$S69)="","",INDEX(Rosters!$Q$2:$Q$516,$S69)),"")</f>
        <v/>
      </c>
      <c r="O69" s="31">
        <f>IFERROR(IF(INDEX(Rosters!$R$2:$R$516,$S69)="","",INDEX(Rosters!$R$2:$R$516,$S69)),"")</f>
        <v/>
      </c>
      <c r="P69" s="31">
        <f>IFERROR(IF(INDEX(Rosters!$N$2:$N$516,$S69)="","",INDEX(Rosters!$N$2:$N$516,$S69)),"")</f>
        <v/>
      </c>
      <c r="Q69" s="31">
        <f>IFERROR(IF(INDEX(Rosters!$O$2:$O$516,$S69)="","",INDEX(Rosters!$O$2:$O$516,$S69)),"")</f>
        <v/>
      </c>
      <c r="R69">
        <f>IFERROR(IF(INDEX(Rosters!$P$2:$P$516,$S69)="","",INDEX(Rosters!$P$2:$P$516,$S69)),"")</f>
        <v/>
      </c>
      <c r="S69">
        <f>IFERROR(MATCH('League Settings'!$B$2&amp;"|MINORS|"&amp;32,Rosters!$AD$2:$AD$516,0),"")</f>
        <v/>
      </c>
      <c r="T69" s="33" t="n"/>
      <c r="U69">
        <f>IFERROR(IF(INDEX('Player Pool'!$D$2:$D$8725,MATCH($T69,'Player Pool'!$Z$2:$Z$8725,0))="","",INDEX('Player Pool'!$D$2:$D$8725,MATCH($T69,'Player Pool'!$Z$2:$Z$8725,0))),"")</f>
        <v/>
      </c>
      <c r="V69">
        <f>IFERROR(IF(INDEX('Player Pool'!$E$2:$E$8725,MATCH($T69,'Player Pool'!$Z$2:$Z$8725,0))="","",INDEX('Player Pool'!$E$2:$E$8725,MATCH($T69,'Player Pool'!$Z$2:$Z$8725,0))),"")</f>
        <v/>
      </c>
      <c r="W69" s="30">
        <f>IFERROR(IF($T69="","",IF(ISNUMBER(IFERROR(INDEX(Rosters!$I$2:$I$516,MATCH(INDEX('Player Pool'!$V$2:$V$8725,MATCH($T69,'Player Pool'!$Z$2:$Z$8725,0)),Rosters!$W$2:$W$516,0)),"")),IFERROR(INDEX(Rosters!$I$2:$I$516,MATCH(INDEX('Player Pool'!$V$2:$V$8725,MATCH($T69,'Player Pool'!$Z$2:$Z$8725,0)),Rosters!$W$2:$W$516,0)),""),INDEX('Player Pool'!$H$2:$H$8725,MATCH($T69,'Player Pool'!$Z$2:$Z$8725,0)))),"")</f>
        <v/>
      </c>
      <c r="X69" s="31">
        <f>IFERROR(IF(INDEX('Player Pool'!$I$2:$I$8725,MATCH($T69,'Player Pool'!$Z$2:$Z$8725,0))="","",INDEX('Player Pool'!$I$2:$I$8725,MATCH($T69,'Player Pool'!$Z$2:$Z$8725,0))),"")</f>
        <v/>
      </c>
      <c r="Y69" s="31">
        <f>IFERROR(IF(INDEX('Player Pool'!$P$2:$P$8725,MATCH($T69,'Player Pool'!$Z$2:$Z$8725,0))="","",INDEX('Player Pool'!$P$2:$P$8725,MATCH($T69,'Player Pool'!$Z$2:$Z$8725,0))),"")</f>
        <v/>
      </c>
      <c r="Z69" s="31">
        <f>IFERROR(IF(INDEX('Player Pool'!$R$2:$R$8725,MATCH($T69,'Player Pool'!$Z$2:$Z$8725,0))="","",INDEX('Player Pool'!$R$2:$R$8725,MATCH($T69,'Player Pool'!$Z$2:$Z$8725,0))),"")</f>
        <v/>
      </c>
      <c r="AA69" s="31">
        <f>IFERROR(IF(INDEX('Player Pool'!$U$2:$U$8725,MATCH($T69,'Player Pool'!$Z$2:$Z$8725,0))="","",INDEX('Player Pool'!$U$2:$U$8725,MATCH($T69,'Player Pool'!$Z$2:$Z$8725,0))),"")</f>
        <v/>
      </c>
      <c r="AB69" s="34">
        <f>IFERROR(IF($T69="","",IF(INDEX('Player Pool'!$G$2:$G$8725,MATCH($T69,'Player Pool'!$Z$2:$Z$8725,0))="FA","FA",IF(INDEX('Player Pool'!$G$2:$G$8725,MATCH($T69,'Player Pool'!$Z$2:$Z$8725,0))='League Settings'!$B$2,"MINE","TAKEN"))),"")</f>
        <v/>
      </c>
      <c r="AD69" s="33" t="n"/>
      <c r="AE69">
        <f>IFERROR(IF(INDEX('Player Pool'!$D$2:$D$8725,MATCH($AD69,'Player Pool'!$Z$2:$Z$8725,0))="","",INDEX('Player Pool'!$D$2:$D$8725,MATCH($AD69,'Player Pool'!$Z$2:$Z$8725,0))),"")</f>
        <v/>
      </c>
      <c r="AF69">
        <f>IFERROR(IF(INDEX('Player Pool'!$E$2:$E$8725,MATCH($AD69,'Player Pool'!$Z$2:$Z$8725,0))="","",INDEX('Player Pool'!$E$2:$E$8725,MATCH($AD69,'Player Pool'!$Z$2:$Z$8725,0))),"")</f>
        <v/>
      </c>
      <c r="AG69" s="30">
        <f>IFERROR(IF($AD69="","",IF(ISNUMBER(IFERROR(INDEX(Rosters!$I$2:$I$516,MATCH(INDEX('Player Pool'!$V$2:$V$8725,MATCH($AD69,'Player Pool'!$Z$2:$Z$8725,0)),Rosters!$W$2:$W$516,0)),"")),IFERROR(INDEX(Rosters!$I$2:$I$516,MATCH(INDEX('Player Pool'!$V$2:$V$8725,MATCH($AD69,'Player Pool'!$Z$2:$Z$8725,0)),Rosters!$W$2:$W$516,0)),""),INDEX('Player Pool'!$H$2:$H$8725,MATCH($AD69,'Player Pool'!$Z$2:$Z$8725,0)))),"")</f>
        <v/>
      </c>
      <c r="AH69" s="31">
        <f>IFERROR(IF(INDEX('Player Pool'!$I$2:$I$8725,MATCH($AD69,'Player Pool'!$Z$2:$Z$8725,0))="","",INDEX('Player Pool'!$I$2:$I$8725,MATCH($AD69,'Player Pool'!$Z$2:$Z$8725,0))),"")</f>
        <v/>
      </c>
      <c r="AI69" s="31">
        <f>IFERROR(IF(INDEX('Player Pool'!$P$2:$P$8725,MATCH($AD69,'Player Pool'!$Z$2:$Z$8725,0))="","",INDEX('Player Pool'!$P$2:$P$8725,MATCH($AD69,'Player Pool'!$Z$2:$Z$8725,0))),"")</f>
        <v/>
      </c>
      <c r="AJ69" s="31">
        <f>IFERROR(IF(INDEX('Player Pool'!$R$2:$R$8725,MATCH($AD69,'Player Pool'!$Z$2:$Z$8725,0))="","",INDEX('Player Pool'!$R$2:$R$8725,MATCH($AD69,'Player Pool'!$Z$2:$Z$8725,0))),"")</f>
        <v/>
      </c>
      <c r="AK69" s="31">
        <f>IFERROR(IF(INDEX('Player Pool'!$U$2:$U$8725,MATCH($AD69,'Player Pool'!$Z$2:$Z$8725,0))="","",INDEX('Player Pool'!$U$2:$U$8725,MATCH($AD69,'Player Pool'!$Z$2:$Z$8725,0))),"")</f>
        <v/>
      </c>
      <c r="AL69" s="34">
        <f>IFERROR(IF($AD69="","",IF(INDEX('Player Pool'!$G$2:$G$8725,MATCH($AD69,'Player Pool'!$Z$2:$Z$8725,0))="FA","FA",IF(INDEX('Player Pool'!$G$2:$G$8725,MATCH($AD69,'Player Pool'!$Z$2:$Z$8725,0))='League Settings'!$B$2,"MINE","TAKEN"))),"")</f>
        <v/>
      </c>
      <c r="AN69" s="33" t="n"/>
      <c r="AO69">
        <f>IFERROR(IF(INDEX('Player Pool'!$D$2:$D$8725,MATCH($AN69,'Player Pool'!$Z$2:$Z$8725,0))="","",INDEX('Player Pool'!$D$2:$D$8725,MATCH($AN69,'Player Pool'!$Z$2:$Z$8725,0))),"")</f>
        <v/>
      </c>
      <c r="AP69">
        <f>IFERROR(IF(INDEX('Player Pool'!$E$2:$E$8725,MATCH($AN69,'Player Pool'!$Z$2:$Z$8725,0))="","",INDEX('Player Pool'!$E$2:$E$8725,MATCH($AN69,'Player Pool'!$Z$2:$Z$8725,0))),"")</f>
        <v/>
      </c>
      <c r="AQ69" s="30">
        <f>IFERROR(IF($AN69="","",IF(ISNUMBER(IFERROR(INDEX(Rosters!$I$2:$I$516,MATCH(INDEX('Player Pool'!$V$2:$V$8725,MATCH($AN69,'Player Pool'!$Z$2:$Z$8725,0)),Rosters!$W$2:$W$516,0)),"")),IFERROR(INDEX(Rosters!$I$2:$I$516,MATCH(INDEX('Player Pool'!$V$2:$V$8725,MATCH($AN69,'Player Pool'!$Z$2:$Z$8725,0)),Rosters!$W$2:$W$516,0)),""),INDEX('Player Pool'!$H$2:$H$8725,MATCH($AN69,'Player Pool'!$Z$2:$Z$8725,0)))),"")</f>
        <v/>
      </c>
      <c r="AR69" s="31">
        <f>IFERROR(IF(INDEX('Player Pool'!$I$2:$I$8725,MATCH($AN69,'Player Pool'!$Z$2:$Z$8725,0))="","",INDEX('Player Pool'!$I$2:$I$8725,MATCH($AN69,'Player Pool'!$Z$2:$Z$8725,0))),"")</f>
        <v/>
      </c>
      <c r="AS69" s="31">
        <f>IFERROR(IF(INDEX('Player Pool'!$P$2:$P$8725,MATCH($AN69,'Player Pool'!$Z$2:$Z$8725,0))="","",INDEX('Player Pool'!$P$2:$P$8725,MATCH($AN69,'Player Pool'!$Z$2:$Z$8725,0))),"")</f>
        <v/>
      </c>
      <c r="AT69" s="31">
        <f>IFERROR(IF(INDEX('Player Pool'!$R$2:$R$8725,MATCH($AN69,'Player Pool'!$Z$2:$Z$8725,0))="","",INDEX('Player Pool'!$R$2:$R$8725,MATCH($AN69,'Player Pool'!$Z$2:$Z$8725,0))),"")</f>
        <v/>
      </c>
      <c r="AU69" s="31">
        <f>IFERROR(IF(INDEX('Player Pool'!$U$2:$U$8725,MATCH($AN69,'Player Pool'!$Z$2:$Z$8725,0))="","",INDEX('Player Pool'!$U$2:$U$8725,MATCH($AN69,'Player Pool'!$Z$2:$Z$8725,0))),"")</f>
        <v/>
      </c>
      <c r="AV69" s="34">
        <f>IFERROR(IF($AN69="","",IF(INDEX('Player Pool'!$G$2:$G$8725,MATCH($AN69,'Player Pool'!$Z$2:$Z$8725,0))="FA","FA",IF(INDEX('Player Pool'!$G$2:$G$8725,MATCH($AN69,'Player Pool'!$Z$2:$Z$8725,0))='League Settings'!$B$2,"MINE","TAKEN"))),"")</f>
        <v/>
      </c>
    </row>
    <row r="70">
      <c r="A70" s="35">
        <f>"MINORS subtotal  ("&amp;COUNTIF(A38:A69,"?*")&amp;")"</f>
        <v/>
      </c>
      <c r="B70" s="35" t="n"/>
      <c r="C70" s="35" t="n"/>
      <c r="D70" s="35" t="n"/>
      <c r="E70" s="35" t="n"/>
      <c r="F70" s="35" t="n"/>
      <c r="G70" s="35" t="n"/>
      <c r="H70" s="35" t="n"/>
      <c r="I70" s="35" t="n"/>
      <c r="J70" s="35" t="n"/>
      <c r="K70" s="35" t="n"/>
      <c r="L70" s="35" t="n"/>
      <c r="M70" s="35" t="n"/>
      <c r="N70" s="35" t="n"/>
      <c r="O70" s="35" t="n"/>
      <c r="P70" s="35" t="n"/>
      <c r="Q70" s="35" t="n"/>
      <c r="R70" s="35" t="n"/>
      <c r="T70" s="35">
        <f>"MINORS  ("&amp;COUNTIF(T38:T69,"?*")&amp;")"</f>
        <v/>
      </c>
      <c r="U70" s="35" t="n"/>
      <c r="V70" s="35" t="n"/>
      <c r="W70" s="36">
        <f>SUM(W38:W69)</f>
        <v/>
      </c>
      <c r="X70" s="37">
        <f>SUM(X38:X69)</f>
        <v/>
      </c>
      <c r="Y70" s="37">
        <f>SUM(Y38:Y69)</f>
        <v/>
      </c>
      <c r="Z70" s="35" t="n"/>
      <c r="AA70" s="35" t="n"/>
      <c r="AB70" s="35" t="n"/>
      <c r="AD70" s="35">
        <f>"MINORS  ("&amp;COUNTIF(AD38:AD69,"?*")&amp;")"</f>
        <v/>
      </c>
      <c r="AE70" s="35" t="n"/>
      <c r="AF70" s="35" t="n"/>
      <c r="AG70" s="36">
        <f>SUM(AG38:AG69)</f>
        <v/>
      </c>
      <c r="AH70" s="37">
        <f>SUM(AH38:AH69)</f>
        <v/>
      </c>
      <c r="AI70" s="37">
        <f>SUM(AI38:AI69)</f>
        <v/>
      </c>
      <c r="AJ70" s="35" t="n"/>
      <c r="AK70" s="35" t="n"/>
      <c r="AL70" s="35" t="n"/>
      <c r="AN70" s="35">
        <f>"MINORS  ("&amp;COUNTIF(AN38:AN69,"?*")&amp;")"</f>
        <v/>
      </c>
      <c r="AO70" s="35" t="n"/>
      <c r="AP70" s="35" t="n"/>
      <c r="AQ70" s="36">
        <f>SUM(AQ38:AQ69)</f>
        <v/>
      </c>
      <c r="AR70" s="37">
        <f>SUM(AR38:AR69)</f>
        <v/>
      </c>
      <c r="AS70" s="37">
        <f>SUM(AS38:AS69)</f>
        <v/>
      </c>
      <c r="AT70" s="35" t="n"/>
      <c r="AU70" s="35" t="n"/>
      <c r="AV70" s="35" t="n"/>
    </row>
    <row r="72">
      <c r="A72" s="38" t="inlineStr">
        <is>
          <t>SALARY CAP</t>
        </is>
      </c>
      <c r="H72" s="30">
        <f>'League Settings'!$B$3</f>
        <v/>
      </c>
      <c r="T72" s="28" t="inlineStr">
        <is>
          <t>CAP</t>
        </is>
      </c>
      <c r="U72" s="29" t="n"/>
      <c r="V72" s="29" t="n"/>
      <c r="W72" s="29" t="n"/>
      <c r="X72" s="29" t="n"/>
      <c r="Y72" s="29" t="n"/>
      <c r="Z72" s="29" t="n"/>
      <c r="AA72" s="29" t="n"/>
      <c r="AB72" s="29" t="n"/>
      <c r="AD72" s="28" t="inlineStr">
        <is>
          <t>CAP</t>
        </is>
      </c>
      <c r="AE72" s="29" t="n"/>
      <c r="AF72" s="29" t="n"/>
      <c r="AG72" s="29" t="n"/>
      <c r="AH72" s="29" t="n"/>
      <c r="AI72" s="29" t="n"/>
      <c r="AJ72" s="29" t="n"/>
      <c r="AK72" s="29" t="n"/>
      <c r="AL72" s="29" t="n"/>
      <c r="AN72" s="28" t="inlineStr">
        <is>
          <t>CAP</t>
        </is>
      </c>
      <c r="AO72" s="29" t="n"/>
      <c r="AP72" s="29" t="n"/>
      <c r="AQ72" s="29" t="n"/>
      <c r="AR72" s="29" t="n"/>
      <c r="AS72" s="29" t="n"/>
      <c r="AT72" s="29" t="n"/>
      <c r="AU72" s="29" t="n"/>
      <c r="AV72" s="29" t="n"/>
      <c r="AX72" t="inlineStr">
        <is>
          <t>Karel Vejmelka (UTA G)</t>
        </is>
      </c>
      <c r="AY72">
        <f>IF($AX72="","",IF(COUNTIF($T$4:$T$69,$AX72)=0,1,0))</f>
        <v/>
      </c>
      <c r="AZ72">
        <f>IF($AX72="","",IF(COUNTIF($AD$4:$AD$69,$AX72)=0,1,0))</f>
        <v/>
      </c>
      <c r="BA72">
        <f>IF($AX72="","",IF(COUNTIF($AN$4:$AN$69,$AX72)=0,1,0))</f>
        <v/>
      </c>
    </row>
    <row r="73">
      <c r="A73">
        <f>"   Roster + Reserve ("&amp;COUNTIF(A4:A23,"?*")+COUNTIF(A27:A29,"?*")&amp;") - counts against cap"</f>
        <v/>
      </c>
      <c r="H73" s="30">
        <f>H24+H30</f>
        <v/>
      </c>
      <c r="T73" s="39" t="inlineStr">
        <is>
          <t>Salary used  (roster + reserve)</t>
        </is>
      </c>
      <c r="W73" s="40">
        <f>W24+W30</f>
        <v/>
      </c>
      <c r="AD73" s="39" t="inlineStr">
        <is>
          <t>Salary used  (roster + reserve)</t>
        </is>
      </c>
      <c r="AG73" s="40">
        <f>AG24+AG30</f>
        <v/>
      </c>
      <c r="AN73" s="39" t="inlineStr">
        <is>
          <t>Salary used  (roster + reserve)</t>
        </is>
      </c>
      <c r="AQ73" s="40">
        <f>AQ24+AQ30</f>
        <v/>
      </c>
      <c r="AX73" t="inlineStr">
        <is>
          <t>Zach Werenski (CBJ D)</t>
        </is>
      </c>
      <c r="AY73">
        <f>IF($AX73="","",IF(COUNTIF($T$4:$T$69,$AX73)=0,1,0))</f>
        <v/>
      </c>
      <c r="AZ73">
        <f>IF($AX73="","",IF(COUNTIF($AD$4:$AD$69,$AX73)=0,1,0))</f>
        <v/>
      </c>
      <c r="BA73">
        <f>IF($AX73="","",IF(COUNTIF($AN$4:$AN$69,$AX73)=0,1,0))</f>
        <v/>
      </c>
    </row>
    <row r="74">
      <c r="A74" s="38">
        <f>IF('League Settings'!$B$3-H73&lt;0,"   OVER CAP by","   Cap space")</f>
        <v/>
      </c>
      <c r="H74" s="41">
        <f>ABS('League Settings'!$B$3-H73)</f>
        <v/>
      </c>
      <c r="T74" s="39" t="inlineStr">
        <is>
          <t>Salary cap</t>
        </is>
      </c>
      <c r="W74" s="40">
        <f>'League Settings'!$B$3</f>
        <v/>
      </c>
      <c r="AD74" s="39" t="inlineStr">
        <is>
          <t>Salary cap</t>
        </is>
      </c>
      <c r="AG74" s="40">
        <f>'League Settings'!$B$3</f>
        <v/>
      </c>
      <c r="AN74" s="39" t="inlineStr">
        <is>
          <t>Salary cap</t>
        </is>
      </c>
      <c r="AQ74" s="40">
        <f>'League Settings'!$B$3</f>
        <v/>
      </c>
      <c r="AX74" t="inlineStr">
        <is>
          <t>Tom Wilson (WSH RW)</t>
        </is>
      </c>
      <c r="AY74">
        <f>IF($AX74="","",IF(COUNTIF($T$4:$T$69,$AX74)=0,1,0))</f>
        <v/>
      </c>
      <c r="AZ74">
        <f>IF($AX74="","",IF(COUNTIF($AD$4:$AD$69,$AX74)=0,1,0))</f>
        <v/>
      </c>
      <c r="BA74">
        <f>IF($AX74="","",IF(COUNTIF($AN$4:$AN$69,$AX74)=0,1,0))</f>
        <v/>
      </c>
    </row>
    <row r="75">
      <c r="A75" s="42">
        <f>"   Offseason - overage permitted until "&amp;'League Settings'!$B$6</f>
        <v/>
      </c>
      <c r="T75" s="38" t="inlineStr">
        <is>
          <t>Cap space  (negative = over)</t>
        </is>
      </c>
      <c r="W75" s="41">
        <f>'League Settings'!$B$3-W73</f>
        <v/>
      </c>
      <c r="AD75" s="38" t="inlineStr">
        <is>
          <t>Cap space  (negative = over)</t>
        </is>
      </c>
      <c r="AG75" s="41">
        <f>'League Settings'!$B$3-AG73</f>
        <v/>
      </c>
      <c r="AN75" s="38" t="inlineStr">
        <is>
          <t>Cap space  (negative = over)</t>
        </is>
      </c>
      <c r="AQ75" s="41">
        <f>'League Settings'!$B$3-AQ73</f>
        <v/>
      </c>
      <c r="AX75" t="inlineStr">
        <is>
          <t>Sebastian Aho (CAR C)</t>
        </is>
      </c>
      <c r="AY75">
        <f>IF($AX75="","",IF(COUNTIF($T$4:$T$69,$AX75)=0,1,0))</f>
        <v/>
      </c>
      <c r="AZ75">
        <f>IF($AX75="","",IF(COUNTIF($AD$4:$AD$69,$AX75)=0,1,0))</f>
        <v/>
      </c>
      <c r="BA75">
        <f>IF($AX75="","",IF(COUNTIF($AN$4:$AN$69,$AX75)=0,1,0))</f>
        <v/>
      </c>
    </row>
    <row r="76">
      <c r="AX76" t="inlineStr">
        <is>
          <t>Jackson LaCombe (ANA D)</t>
        </is>
      </c>
      <c r="AY76">
        <f>IF($AX76="","",IF(COUNTIF($T$4:$T$69,$AX76)=0,1,0))</f>
        <v/>
      </c>
      <c r="AZ76">
        <f>IF($AX76="","",IF(COUNTIF($AD$4:$AD$69,$AX76)=0,1,0))</f>
        <v/>
      </c>
      <c r="BA76">
        <f>IF($AX76="","",IF(COUNTIF($AN$4:$AN$69,$AX76)=0,1,0))</f>
        <v/>
      </c>
    </row>
    <row r="77">
      <c r="A77" s="38" t="inlineStr">
        <is>
          <t>PROJECTED TEAM POINTS (Roster only)</t>
        </is>
      </c>
      <c r="H77" s="31">
        <f>O24</f>
        <v/>
      </c>
      <c r="T77" s="28" t="inlineStr">
        <is>
          <t>ACTIVE ROSTER</t>
        </is>
      </c>
      <c r="U77" s="29" t="n"/>
      <c r="V77" s="29" t="n"/>
      <c r="W77" s="29" t="n"/>
      <c r="X77" s="29" t="n"/>
      <c r="Y77" s="29" t="n"/>
      <c r="Z77" s="29" t="n"/>
      <c r="AA77" s="29" t="n"/>
      <c r="AB77" s="29" t="n"/>
      <c r="AD77" s="28" t="inlineStr">
        <is>
          <t>ACTIVE ROSTER</t>
        </is>
      </c>
      <c r="AE77" s="29" t="n"/>
      <c r="AF77" s="29" t="n"/>
      <c r="AG77" s="29" t="n"/>
      <c r="AH77" s="29" t="n"/>
      <c r="AI77" s="29" t="n"/>
      <c r="AJ77" s="29" t="n"/>
      <c r="AK77" s="29" t="n"/>
      <c r="AL77" s="29" t="n"/>
      <c r="AN77" s="28" t="inlineStr">
        <is>
          <t>ACTIVE ROSTER</t>
        </is>
      </c>
      <c r="AO77" s="29" t="n"/>
      <c r="AP77" s="29" t="n"/>
      <c r="AQ77" s="29" t="n"/>
      <c r="AR77" s="29" t="n"/>
      <c r="AS77" s="29" t="n"/>
      <c r="AT77" s="29" t="n"/>
      <c r="AU77" s="29" t="n"/>
      <c r="AV77" s="29" t="n"/>
      <c r="AX77" t="inlineStr">
        <is>
          <t>Seth Jarvis (CAR RW)</t>
        </is>
      </c>
      <c r="AY77">
        <f>IF($AX77="","",IF(COUNTIF($T$4:$T$69,$AX77)=0,1,0))</f>
        <v/>
      </c>
      <c r="AZ77">
        <f>IF($AX77="","",IF(COUNTIF($AD$4:$AD$69,$AX77)=0,1,0))</f>
        <v/>
      </c>
      <c r="BA77">
        <f>IF($AX77="","",IF(COUNTIF($AN$4:$AN$69,$AX77)=0,1,0))</f>
        <v/>
      </c>
    </row>
    <row r="78">
      <c r="T78" s="39" t="inlineStr">
        <is>
          <t>Forwards  (need 12)</t>
        </is>
      </c>
      <c r="W78" s="39">
        <f>COUNTIF($U$4:$U$23,"*F*")</f>
        <v/>
      </c>
      <c r="Y78" s="34">
        <f>IF(W78=12,"OK",IF(W78&lt;12,"open "&amp;(12-W78),"OVER "&amp;(W78-12)))</f>
        <v/>
      </c>
      <c r="AD78" s="39" t="inlineStr">
        <is>
          <t>Forwards  (need 12)</t>
        </is>
      </c>
      <c r="AG78" s="39">
        <f>COUNTIF($AE$4:$AE$23,"*F*")</f>
        <v/>
      </c>
      <c r="AI78" s="34">
        <f>IF(AG78=12,"OK",IF(AG78&lt;12,"open "&amp;(12-AG78),"OVER "&amp;(AG78-12)))</f>
        <v/>
      </c>
      <c r="AN78" s="39" t="inlineStr">
        <is>
          <t>Forwards  (need 12)</t>
        </is>
      </c>
      <c r="AQ78" s="39">
        <f>COUNTIF($AO$4:$AO$23,"*F*")</f>
        <v/>
      </c>
      <c r="AS78" s="34">
        <f>IF(AQ78=12,"OK",IF(AQ78&lt;12,"open "&amp;(12-AQ78),"OVER "&amp;(AQ78-12)))</f>
        <v/>
      </c>
      <c r="AX78" t="inlineStr">
        <is>
          <t>Josh Morrissey (WPG D)</t>
        </is>
      </c>
      <c r="AY78">
        <f>IF($AX78="","",IF(COUNTIF($T$4:$T$69,$AX78)=0,1,0))</f>
        <v/>
      </c>
      <c r="AZ78">
        <f>IF($AX78="","",IF(COUNTIF($AD$4:$AD$69,$AX78)=0,1,0))</f>
        <v/>
      </c>
      <c r="BA78">
        <f>IF($AX78="","",IF(COUNTIF($AN$4:$AN$69,$AX78)=0,1,0))</f>
        <v/>
      </c>
    </row>
    <row r="79">
      <c r="T79" s="39" t="inlineStr">
        <is>
          <t>Defence  (need 6)</t>
        </is>
      </c>
      <c r="W79" s="39">
        <f>COUNTIF($U$4:$U$23,"*D*")</f>
        <v/>
      </c>
      <c r="Y79" s="34">
        <f>IF(W79=6,"OK",IF(W79&lt;6,"open "&amp;(6-W79),"OVER "&amp;(W79-6)))</f>
        <v/>
      </c>
      <c r="AD79" s="39" t="inlineStr">
        <is>
          <t>Defence  (need 6)</t>
        </is>
      </c>
      <c r="AG79" s="39">
        <f>COUNTIF($AE$4:$AE$23,"*D*")</f>
        <v/>
      </c>
      <c r="AI79" s="34">
        <f>IF(AG79=6,"OK",IF(AG79&lt;6,"open "&amp;(6-AG79),"OVER "&amp;(AG79-6)))</f>
        <v/>
      </c>
      <c r="AN79" s="39" t="inlineStr">
        <is>
          <t>Defence  (need 6)</t>
        </is>
      </c>
      <c r="AQ79" s="39">
        <f>COUNTIF($AO$4:$AO$23,"*D*")</f>
        <v/>
      </c>
      <c r="AS79" s="34">
        <f>IF(AQ79=6,"OK",IF(AQ79&lt;6,"open "&amp;(6-AQ79),"OVER "&amp;(AQ79-6)))</f>
        <v/>
      </c>
      <c r="AX79" t="inlineStr">
        <is>
          <t>Morgan Geekie (BOS LW)</t>
        </is>
      </c>
      <c r="AY79">
        <f>IF($AX79="","",IF(COUNTIF($T$4:$T$69,$AX79)=0,1,0))</f>
        <v/>
      </c>
      <c r="AZ79">
        <f>IF($AX79="","",IF(COUNTIF($AD$4:$AD$69,$AX79)=0,1,0))</f>
        <v/>
      </c>
      <c r="BA79">
        <f>IF($AX79="","",IF(COUNTIF($AN$4:$AN$69,$AX79)=0,1,0))</f>
        <v/>
      </c>
    </row>
    <row r="80">
      <c r="T80" s="39" t="inlineStr">
        <is>
          <t>Goalies  (need 2)</t>
        </is>
      </c>
      <c r="W80" s="39">
        <f>COUNTIF($U$4:$U$23,"*G*")</f>
        <v/>
      </c>
      <c r="Y80" s="34">
        <f>IF(W80=2,"OK",IF(W80&lt;2,"open "&amp;(2-W80),"OVER "&amp;(W80-2)))</f>
        <v/>
      </c>
      <c r="AD80" s="39" t="inlineStr">
        <is>
          <t>Goalies  (need 2)</t>
        </is>
      </c>
      <c r="AG80" s="39">
        <f>COUNTIF($AE$4:$AE$23,"*G*")</f>
        <v/>
      </c>
      <c r="AI80" s="34">
        <f>IF(AG80=2,"OK",IF(AG80&lt;2,"open "&amp;(2-AG80),"OVER "&amp;(AG80-2)))</f>
        <v/>
      </c>
      <c r="AN80" s="39" t="inlineStr">
        <is>
          <t>Goalies  (need 2)</t>
        </is>
      </c>
      <c r="AQ80" s="39">
        <f>COUNTIF($AO$4:$AO$23,"*G*")</f>
        <v/>
      </c>
      <c r="AS80" s="34">
        <f>IF(AQ80=2,"OK",IF(AQ80&lt;2,"open "&amp;(2-AQ80),"OVER "&amp;(AQ80-2)))</f>
        <v/>
      </c>
      <c r="AX80" t="inlineStr">
        <is>
          <t>Mackenzie Blackwood (COL G)</t>
        </is>
      </c>
      <c r="AY80">
        <f>IF($AX80="","",IF(COUNTIF($T$4:$T$69,$AX80)=0,1,0))</f>
        <v/>
      </c>
      <c r="AZ80">
        <f>IF($AX80="","",IF(COUNTIF($AD$4:$AD$69,$AX80)=0,1,0))</f>
        <v/>
      </c>
      <c r="BA80">
        <f>IF($AX80="","",IF(COUNTIF($AN$4:$AN$69,$AX80)=0,1,0))</f>
        <v/>
      </c>
    </row>
    <row r="81">
      <c r="T81" s="38" t="inlineStr">
        <is>
          <t>Active total  (need 20)</t>
        </is>
      </c>
      <c r="W81" s="38">
        <f>COUNTIF($T$4:$T$23,"?*")</f>
        <v/>
      </c>
      <c r="Y81" s="34">
        <f>IF(W81=20,"OK",IF(W81&lt;20,"open "&amp;(20-W81),"OVER "&amp;(W81-20)))</f>
        <v/>
      </c>
      <c r="AD81" s="38" t="inlineStr">
        <is>
          <t>Active total  (need 20)</t>
        </is>
      </c>
      <c r="AG81" s="38">
        <f>COUNTIF($AD$4:$AD$23,"?*")</f>
        <v/>
      </c>
      <c r="AI81" s="34">
        <f>IF(AG81=20,"OK",IF(AG81&lt;20,"open "&amp;(20-AG81),"OVER "&amp;(AG81-20)))</f>
        <v/>
      </c>
      <c r="AN81" s="38" t="inlineStr">
        <is>
          <t>Active total  (need 20)</t>
        </is>
      </c>
      <c r="AQ81" s="38">
        <f>COUNTIF($AN$4:$AN$23,"?*")</f>
        <v/>
      </c>
      <c r="AS81" s="34">
        <f>IF(AQ81=20,"OK",IF(AQ81&lt;20,"open "&amp;(20-AQ81),"OVER "&amp;(AQ81-20)))</f>
        <v/>
      </c>
      <c r="AX81" t="inlineStr">
        <is>
          <t>Matvei Michkov (PHI RW)</t>
        </is>
      </c>
      <c r="AY81">
        <f>IF($AX81="","",IF(COUNTIF($T$4:$T$69,$AX81)=0,1,0))</f>
        <v/>
      </c>
      <c r="AZ81">
        <f>IF($AX81="","",IF(COUNTIF($AD$4:$AD$69,$AX81)=0,1,0))</f>
        <v/>
      </c>
      <c r="BA81">
        <f>IF($AX81="","",IF(COUNTIF($AN$4:$AN$69,$AX81)=0,1,0))</f>
        <v/>
      </c>
    </row>
    <row r="82">
      <c r="T82" s="39" t="inlineStr">
        <is>
          <t>Reserve  (max 3)</t>
        </is>
      </c>
      <c r="W82" s="39">
        <f>COUNTIF($T$27:$T$29,"?*")</f>
        <v/>
      </c>
      <c r="Y82" s="34">
        <f>IF(W82&lt;=3,"OK","OVER "&amp;(W82-3))</f>
        <v/>
      </c>
      <c r="AD82" s="39" t="inlineStr">
        <is>
          <t>Reserve  (max 3)</t>
        </is>
      </c>
      <c r="AG82" s="39">
        <f>COUNTIF($AD$27:$AD$29,"?*")</f>
        <v/>
      </c>
      <c r="AI82" s="34">
        <f>IF(AG82&lt;=3,"OK","OVER "&amp;(AG82-3))</f>
        <v/>
      </c>
      <c r="AN82" s="39" t="inlineStr">
        <is>
          <t>Reserve  (max 3)</t>
        </is>
      </c>
      <c r="AQ82" s="39">
        <f>COUNTIF($AN$27:$AN$29,"?*")</f>
        <v/>
      </c>
      <c r="AS82" s="34">
        <f>IF(AQ82&lt;=3,"OK","OVER "&amp;(AQ82-3))</f>
        <v/>
      </c>
      <c r="AX82" t="inlineStr">
        <is>
          <t>Louis Crevier (BUF D)</t>
        </is>
      </c>
      <c r="AY82">
        <f>IF($AX82="","",IF(COUNTIF($T$4:$T$69,$AX82)=0,1,0))</f>
        <v/>
      </c>
      <c r="AZ82">
        <f>IF($AX82="","",IF(COUNTIF($AD$4:$AD$69,$AX82)=0,1,0))</f>
        <v/>
      </c>
      <c r="BA82">
        <f>IF($AX82="","",IF(COUNTIF($AN$4:$AN$69,$AX82)=0,1,0))</f>
        <v/>
      </c>
    </row>
    <row r="83">
      <c r="T83" s="39" t="inlineStr">
        <is>
          <t>IR  (max 2)</t>
        </is>
      </c>
      <c r="W83" s="39">
        <f>COUNTIF($T$33:$T$34,"?*")</f>
        <v/>
      </c>
      <c r="Y83" s="34">
        <f>IF(W83&lt;=2,"OK","OVER "&amp;(W83-2))</f>
        <v/>
      </c>
      <c r="AD83" s="39" t="inlineStr">
        <is>
          <t>IR  (max 2)</t>
        </is>
      </c>
      <c r="AG83" s="39">
        <f>COUNTIF($AD$33:$AD$34,"?*")</f>
        <v/>
      </c>
      <c r="AI83" s="34">
        <f>IF(AG83&lt;=2,"OK","OVER "&amp;(AG83-2))</f>
        <v/>
      </c>
      <c r="AN83" s="39" t="inlineStr">
        <is>
          <t>IR  (max 2)</t>
        </is>
      </c>
      <c r="AQ83" s="39">
        <f>COUNTIF($AN$33:$AN$34,"?*")</f>
        <v/>
      </c>
      <c r="AS83" s="34">
        <f>IF(AQ83&lt;=2,"OK","OVER "&amp;(AQ83-2))</f>
        <v/>
      </c>
      <c r="AX83" t="inlineStr">
        <is>
          <t>Joseph Woll (PHI G)</t>
        </is>
      </c>
      <c r="AY83">
        <f>IF($AX83="","",IF(COUNTIF($T$4:$T$69,$AX83)=0,1,0))</f>
        <v/>
      </c>
      <c r="AZ83">
        <f>IF($AX83="","",IF(COUNTIF($AD$4:$AD$69,$AX83)=0,1,0))</f>
        <v/>
      </c>
      <c r="BA83">
        <f>IF($AX83="","",IF(COUNTIF($AN$4:$AN$69,$AX83)=0,1,0))</f>
        <v/>
      </c>
    </row>
    <row r="84">
      <c r="T84" s="39" t="inlineStr">
        <is>
          <t>Prospects  (max 26)</t>
        </is>
      </c>
      <c r="W84" s="39">
        <f>COUNTIF($T$38:$T$69,"?*")</f>
        <v/>
      </c>
      <c r="Y84" s="34">
        <f>IF(W84&lt;=26,"OK","OVER "&amp;(W84-26))</f>
        <v/>
      </c>
      <c r="AD84" s="39" t="inlineStr">
        <is>
          <t>Prospects  (max 26)</t>
        </is>
      </c>
      <c r="AG84" s="39">
        <f>COUNTIF($AD$38:$AD$69,"?*")</f>
        <v/>
      </c>
      <c r="AI84" s="34">
        <f>IF(AG84&lt;=26,"OK","OVER "&amp;(AG84-26))</f>
        <v/>
      </c>
      <c r="AN84" s="39" t="inlineStr">
        <is>
          <t>Prospects  (max 26)</t>
        </is>
      </c>
      <c r="AQ84" s="39">
        <f>COUNTIF($AN$38:$AN$69,"?*")</f>
        <v/>
      </c>
      <c r="AS84" s="34">
        <f>IF(AQ84&lt;=26,"OK","OVER "&amp;(AQ84-26))</f>
        <v/>
      </c>
      <c r="AX84" t="inlineStr">
        <is>
          <t>Jamie Drysdale (PHI D)</t>
        </is>
      </c>
      <c r="AY84">
        <f>IF($AX84="","",IF(COUNTIF($T$4:$T$69,$AX84)=0,1,0))</f>
        <v/>
      </c>
      <c r="AZ84">
        <f>IF($AX84="","",IF(COUNTIF($AD$4:$AD$69,$AX84)=0,1,0))</f>
        <v/>
      </c>
      <c r="BA84">
        <f>IF($AX84="","",IF(COUNTIF($AN$4:$AN$69,$AX84)=0,1,0))</f>
        <v/>
      </c>
    </row>
    <row r="85">
      <c r="AX85" t="inlineStr">
        <is>
          <t>Matthew Tkachuk (FLA RW)</t>
        </is>
      </c>
      <c r="AY85">
        <f>IF($AX85="","",IF(COUNTIF($T$4:$T$69,$AX85)=0,1,0))</f>
        <v/>
      </c>
      <c r="AZ85">
        <f>IF($AX85="","",IF(COUNTIF($AD$4:$AD$69,$AX85)=0,1,0))</f>
        <v/>
      </c>
      <c r="BA85">
        <f>IF($AX85="","",IF(COUNTIF($AN$4:$AN$69,$AX85)=0,1,0))</f>
        <v/>
      </c>
    </row>
    <row r="86">
      <c r="T86" s="28" t="inlineStr">
        <is>
          <t>POINTS</t>
        </is>
      </c>
      <c r="U86" s="29" t="n"/>
      <c r="V86" s="29" t="n"/>
      <c r="W86" s="29" t="n"/>
      <c r="X86" s="29" t="n"/>
      <c r="Y86" s="29" t="n"/>
      <c r="Z86" s="29" t="n"/>
      <c r="AA86" s="29" t="n"/>
      <c r="AB86" s="29" t="n"/>
      <c r="AD86" s="28" t="inlineStr">
        <is>
          <t>POINTS</t>
        </is>
      </c>
      <c r="AE86" s="29" t="n"/>
      <c r="AF86" s="29" t="n"/>
      <c r="AG86" s="29" t="n"/>
      <c r="AH86" s="29" t="n"/>
      <c r="AI86" s="29" t="n"/>
      <c r="AJ86" s="29" t="n"/>
      <c r="AK86" s="29" t="n"/>
      <c r="AL86" s="29" t="n"/>
      <c r="AN86" s="28" t="inlineStr">
        <is>
          <t>POINTS</t>
        </is>
      </c>
      <c r="AO86" s="29" t="n"/>
      <c r="AP86" s="29" t="n"/>
      <c r="AQ86" s="29" t="n"/>
      <c r="AR86" s="29" t="n"/>
      <c r="AS86" s="29" t="n"/>
      <c r="AT86" s="29" t="n"/>
      <c r="AU86" s="29" t="n"/>
      <c r="AV86" s="29" t="n"/>
      <c r="AX86" t="inlineStr">
        <is>
          <t>Bobby Brink (MIN RW)</t>
        </is>
      </c>
      <c r="AY86">
        <f>IF($AX86="","",IF(COUNTIF($T$4:$T$69,$AX86)=0,1,0))</f>
        <v/>
      </c>
      <c r="AZ86">
        <f>IF($AX86="","",IF(COUNTIF($AD$4:$AD$69,$AX86)=0,1,0))</f>
        <v/>
      </c>
      <c r="BA86">
        <f>IF($AX86="","",IF(COUNTIF($AN$4:$AN$69,$AX86)=0,1,0))</f>
        <v/>
      </c>
    </row>
    <row r="87">
      <c r="T87" s="38" t="inlineStr">
        <is>
          <t>Projected points, active  (consensus 26/27)</t>
        </is>
      </c>
      <c r="W87" s="43">
        <f>Y24</f>
        <v/>
      </c>
      <c r="AD87" s="38" t="inlineStr">
        <is>
          <t>Projected points, active  (consensus 26/27)</t>
        </is>
      </c>
      <c r="AG87" s="43">
        <f>AI24</f>
        <v/>
      </c>
      <c r="AN87" s="38" t="inlineStr">
        <is>
          <t>Projected points, active  (consensus 26/27)</t>
        </is>
      </c>
      <c r="AQ87" s="43">
        <f>AS24</f>
        <v/>
      </c>
      <c r="AX87" t="inlineStr">
        <is>
          <t>Arseny Gritsyuk (NJD RW)</t>
        </is>
      </c>
      <c r="AY87">
        <f>IF($AX87="","",IF(COUNTIF($T$4:$T$69,$AX87)=0,1,0))</f>
        <v/>
      </c>
      <c r="AZ87">
        <f>IF($AX87="","",IF(COUNTIF($AD$4:$AD$69,$AX87)=0,1,0))</f>
        <v/>
      </c>
      <c r="BA87">
        <f>IF($AX87="","",IF(COUNTIF($AN$4:$AN$69,$AX87)=0,1,0))</f>
        <v/>
      </c>
    </row>
    <row r="88">
      <c r="T88" s="39" t="inlineStr">
        <is>
          <t>Change vs today</t>
        </is>
      </c>
      <c r="W88" s="44">
        <f>W87-$O$24</f>
        <v/>
      </c>
      <c r="AD88" s="39" t="inlineStr">
        <is>
          <t>Change vs today</t>
        </is>
      </c>
      <c r="AG88" s="44">
        <f>AG87-$O$24</f>
        <v/>
      </c>
      <c r="AN88" s="39" t="inlineStr">
        <is>
          <t>Change vs today</t>
        </is>
      </c>
      <c r="AQ88" s="44">
        <f>AQ87-$O$24</f>
        <v/>
      </c>
      <c r="AX88" t="inlineStr">
        <is>
          <t>Dalibor Dvorsky (STL C)</t>
        </is>
      </c>
      <c r="AY88">
        <f>IF($AX88="","",IF(COUNTIF($T$4:$T$69,$AX88)=0,1,0))</f>
        <v/>
      </c>
      <c r="AZ88">
        <f>IF($AX88="","",IF(COUNTIF($AD$4:$AD$69,$AX88)=0,1,0))</f>
        <v/>
      </c>
      <c r="BA88">
        <f>IF($AX88="","",IF(COUNTIF($AN$4:$AN$69,$AX88)=0,1,0))</f>
        <v/>
      </c>
    </row>
    <row r="89">
      <c r="T89" s="39" t="inlineStr">
        <is>
          <t>FPts 25/26, active</t>
        </is>
      </c>
      <c r="W89" s="44">
        <f>X24</f>
        <v/>
      </c>
      <c r="AD89" s="39" t="inlineStr">
        <is>
          <t>FPts 25/26, active</t>
        </is>
      </c>
      <c r="AG89" s="44">
        <f>AH24</f>
        <v/>
      </c>
      <c r="AN89" s="39" t="inlineStr">
        <is>
          <t>FPts 25/26, active</t>
        </is>
      </c>
      <c r="AQ89" s="44">
        <f>AR24</f>
        <v/>
      </c>
      <c r="AX89" t="inlineStr">
        <is>
          <t>Oliver Moore (CHI C)</t>
        </is>
      </c>
      <c r="AY89">
        <f>IF($AX89="","",IF(COUNTIF($T$4:$T$69,$AX89)=0,1,0))</f>
        <v/>
      </c>
      <c r="AZ89">
        <f>IF($AX89="","",IF(COUNTIF($AD$4:$AD$69,$AX89)=0,1,0))</f>
        <v/>
      </c>
      <c r="BA89">
        <f>IF($AX89="","",IF(COUNTIF($AN$4:$AN$69,$AX89)=0,1,0))</f>
        <v/>
      </c>
    </row>
    <row r="90">
      <c r="AX90" t="inlineStr">
        <is>
          <t>Cole Hutson (WSH D)</t>
        </is>
      </c>
      <c r="AY90">
        <f>IF($AX90="","",IF(COUNTIF($T$4:$T$69,$AX90)=0,1,0))</f>
        <v/>
      </c>
      <c r="AZ90">
        <f>IF($AX90="","",IF(COUNTIF($AD$4:$AD$69,$AX90)=0,1,0))</f>
        <v/>
      </c>
      <c r="BA90">
        <f>IF($AX90="","",IF(COUNTIF($AN$4:$AN$69,$AX90)=0,1,0))</f>
        <v/>
      </c>
    </row>
    <row r="91">
      <c r="T91" s="28" t="inlineStr">
        <is>
          <t>MANDATORY DROPS  -  four required</t>
        </is>
      </c>
      <c r="U91" s="29" t="n"/>
      <c r="V91" s="29" t="n"/>
      <c r="W91" s="29" t="n"/>
      <c r="X91" s="29" t="n"/>
      <c r="Y91" s="29" t="n"/>
      <c r="Z91" s="29" t="n"/>
      <c r="AA91" s="29" t="n"/>
      <c r="AB91" s="29" t="n"/>
      <c r="AD91" s="28" t="inlineStr">
        <is>
          <t>MANDATORY DROPS  -  four required</t>
        </is>
      </c>
      <c r="AE91" s="29" t="n"/>
      <c r="AF91" s="29" t="n"/>
      <c r="AG91" s="29" t="n"/>
      <c r="AH91" s="29" t="n"/>
      <c r="AI91" s="29" t="n"/>
      <c r="AJ91" s="29" t="n"/>
      <c r="AK91" s="29" t="n"/>
      <c r="AL91" s="29" t="n"/>
      <c r="AN91" s="28" t="inlineStr">
        <is>
          <t>MANDATORY DROPS  -  four required</t>
        </is>
      </c>
      <c r="AO91" s="29" t="n"/>
      <c r="AP91" s="29" t="n"/>
      <c r="AQ91" s="29" t="n"/>
      <c r="AR91" s="29" t="n"/>
      <c r="AS91" s="29" t="n"/>
      <c r="AT91" s="29" t="n"/>
      <c r="AU91" s="29" t="n"/>
      <c r="AV91" s="29" t="n"/>
      <c r="AX91" t="inlineStr">
        <is>
          <t>Roman Kantserov (CHI RW)</t>
        </is>
      </c>
      <c r="AY91">
        <f>IF($AX91="","",IF(COUNTIF($T$4:$T$69,$AX91)=0,1,0))</f>
        <v/>
      </c>
      <c r="AZ91">
        <f>IF($AX91="","",IF(COUNTIF($AD$4:$AD$69,$AX91)=0,1,0))</f>
        <v/>
      </c>
      <c r="BA91">
        <f>IF($AX91="","",IF(COUNTIF($AN$4:$AN$69,$AX91)=0,1,0))</f>
        <v/>
      </c>
    </row>
    <row r="92">
      <c r="T92" s="38" t="inlineStr">
        <is>
          <t>Players dropped</t>
        </is>
      </c>
      <c r="W92" s="38">
        <f>SUM($AY$72:$AY$91)</f>
        <v/>
      </c>
      <c r="Y92" s="34">
        <f>IF(W92&gt;=4,"OK","need "&amp;(4-W92))</f>
        <v/>
      </c>
      <c r="AD92" s="38" t="inlineStr">
        <is>
          <t>Players dropped</t>
        </is>
      </c>
      <c r="AG92" s="38">
        <f>SUM($AZ$72:$AZ$91)</f>
        <v/>
      </c>
      <c r="AI92" s="34">
        <f>IF(AG92&gt;=4,"OK","need "&amp;(4-AG92))</f>
        <v/>
      </c>
      <c r="AN92" s="38" t="inlineStr">
        <is>
          <t>Players dropped</t>
        </is>
      </c>
      <c r="AQ92" s="38">
        <f>SUM($BA$72:$BA$91)</f>
        <v/>
      </c>
      <c r="AS92" s="34">
        <f>IF(AQ92&gt;=4,"OK","need "&amp;(4-AQ92))</f>
        <v/>
      </c>
    </row>
    <row r="93">
      <c r="T93" s="39" t="inlineStr">
        <is>
          <t xml:space="preserve">   One from ranks 1-6</t>
        </is>
      </c>
      <c r="W93" s="39">
        <f>SUM($AY$72:$AY$77)</f>
        <v/>
      </c>
      <c r="Y93" s="34">
        <f>IF(W93&gt;=1,"OK","need "&amp;(1-W93))</f>
        <v/>
      </c>
      <c r="AD93" s="39" t="inlineStr">
        <is>
          <t xml:space="preserve">   One from ranks 1-6</t>
        </is>
      </c>
      <c r="AG93" s="39">
        <f>SUM($AZ$72:$AZ$77)</f>
        <v/>
      </c>
      <c r="AI93" s="34">
        <f>IF(AG93&gt;=1,"OK","need "&amp;(1-AG93))</f>
        <v/>
      </c>
      <c r="AN93" s="39" t="inlineStr">
        <is>
          <t xml:space="preserve">   One from ranks 1-6</t>
        </is>
      </c>
      <c r="AQ93" s="39">
        <f>SUM($BA$72:$BA$77)</f>
        <v/>
      </c>
      <c r="AS93" s="34">
        <f>IF(AQ93&gt;=1,"OK","need "&amp;(1-AQ93))</f>
        <v/>
      </c>
    </row>
    <row r="94">
      <c r="T94" s="39" t="inlineStr">
        <is>
          <t xml:space="preserve">   Two from ranks 1-12</t>
        </is>
      </c>
      <c r="W94" s="39">
        <f>SUM($AY$72:$AY$83)</f>
        <v/>
      </c>
      <c r="Y94" s="34">
        <f>IF(W94&gt;=2,"OK","need "&amp;(2-W94))</f>
        <v/>
      </c>
      <c r="AD94" s="39" t="inlineStr">
        <is>
          <t xml:space="preserve">   Two from ranks 1-12</t>
        </is>
      </c>
      <c r="AG94" s="39">
        <f>SUM($AZ$72:$AZ$83)</f>
        <v/>
      </c>
      <c r="AI94" s="34">
        <f>IF(AG94&gt;=2,"OK","need "&amp;(2-AG94))</f>
        <v/>
      </c>
      <c r="AN94" s="39" t="inlineStr">
        <is>
          <t xml:space="preserve">   Two from ranks 1-12</t>
        </is>
      </c>
      <c r="AQ94" s="39">
        <f>SUM($BA$72:$BA$83)</f>
        <v/>
      </c>
      <c r="AS94" s="34">
        <f>IF(AQ94&gt;=2,"OK","need "&amp;(2-AQ94))</f>
        <v/>
      </c>
    </row>
    <row r="95">
      <c r="T95" s="39" t="inlineStr">
        <is>
          <t xml:space="preserve">   Three from ranks 1-18</t>
        </is>
      </c>
      <c r="W95" s="39">
        <f>SUM($AY$72:$AY$89)</f>
        <v/>
      </c>
      <c r="Y95" s="34">
        <f>IF(W95&gt;=3,"OK","need "&amp;(3-W95))</f>
        <v/>
      </c>
      <c r="AD95" s="39" t="inlineStr">
        <is>
          <t xml:space="preserve">   Three from ranks 1-18</t>
        </is>
      </c>
      <c r="AG95" s="39">
        <f>SUM($AZ$72:$AZ$89)</f>
        <v/>
      </c>
      <c r="AI95" s="34">
        <f>IF(AG95&gt;=3,"OK","need "&amp;(3-AG95))</f>
        <v/>
      </c>
      <c r="AN95" s="39" t="inlineStr">
        <is>
          <t xml:space="preserve">   Three from ranks 1-18</t>
        </is>
      </c>
      <c r="AQ95" s="39">
        <f>SUM($BA$72:$BA$89)</f>
        <v/>
      </c>
      <c r="AS95" s="34">
        <f>IF(AQ95&gt;=3,"OK","need "&amp;(3-AQ95))</f>
        <v/>
      </c>
    </row>
    <row r="97">
      <c r="T97" s="45" t="inlineStr">
        <is>
          <t>Type or pick a name to add a player; clear the cell to drop him.</t>
        </is>
      </c>
      <c r="AD97" s="45" t="inlineStr">
        <is>
          <t>Type or pick a name to add a player; clear the cell to drop him.</t>
        </is>
      </c>
      <c r="AN97" s="45" t="inlineStr">
        <is>
          <t>Type or pick a name to add a player; clear the cell to drop him.</t>
        </is>
      </c>
    </row>
    <row r="98">
      <c r="T98" s="45" t="inlineStr">
        <is>
          <t>Everything else on the row fills itself from Player Pool.</t>
        </is>
      </c>
      <c r="AD98" s="45" t="inlineStr">
        <is>
          <t>Everything else on the row fills itself from Player Pool.</t>
        </is>
      </c>
      <c r="AN98" s="45" t="inlineStr">
        <is>
          <t>Everything else on the row fills itself from Player Pool.</t>
        </is>
      </c>
    </row>
    <row r="99">
      <c r="T99" s="45" t="inlineStr">
        <is>
          <t>Own: FA = unowned, TAKEN = on another roster, MINE = yours.</t>
        </is>
      </c>
      <c r="AD99" s="45" t="inlineStr">
        <is>
          <t>Own: FA = unowned, TAKEN = on another roster, MINE = yours.</t>
        </is>
      </c>
      <c r="AN99" s="45" t="inlineStr">
        <is>
          <t>Own: FA = unowned, TAKEN = on another roster, MINE = yours.</t>
        </is>
      </c>
    </row>
    <row r="100">
      <c r="T100" s="45" t="inlineStr">
        <is>
          <t>Move a player between sections by cutting the name to another row.</t>
        </is>
      </c>
      <c r="AD100" s="45" t="inlineStr">
        <is>
          <t>Move a player between sections by cutting the name to another row.</t>
        </is>
      </c>
      <c r="AN100" s="45" t="inlineStr">
        <is>
          <t>Move a player between sections by cutting the name to another row.</t>
        </is>
      </c>
    </row>
    <row r="101">
      <c r="T101" s="45" t="inlineStr">
        <is>
          <t>Salary uses this league's cap hit where there is one, else the pool number.</t>
        </is>
      </c>
      <c r="AD101" s="45" t="inlineStr">
        <is>
          <t>Salary uses this league's cap hit where there is one, else the pool number.</t>
        </is>
      </c>
      <c r="AN101" s="45" t="inlineStr">
        <is>
          <t>Salary uses this league's cap hit where there is one, else the pool number.</t>
        </is>
      </c>
    </row>
  </sheetData>
  <conditionalFormatting sqref="H74">
    <cfRule type="cellIs" priority="1" operator="greaterThan" dxfId="6">
      <formula>'League Settings'!$B$3-H73</formula>
    </cfRule>
  </conditionalFormatting>
  <conditionalFormatting sqref="T4:T69">
    <cfRule type="expression" priority="2" dxfId="6">
      <formula>AND(T4&lt;&gt;"",COUNTIF($T$4:$T$69,T4)&gt;1)</formula>
    </cfRule>
  </conditionalFormatting>
  <conditionalFormatting sqref="AB4:AB69">
    <cfRule type="cellIs" priority="3" operator="equal" dxfId="7">
      <formula>"TAKEN"</formula>
    </cfRule>
    <cfRule type="cellIs" priority="4" operator="equal" dxfId="8">
      <formula>"FA"</formula>
    </cfRule>
  </conditionalFormatting>
  <conditionalFormatting sqref="W75">
    <cfRule type="cellIs" priority="5" operator="lessThan" dxfId="6">
      <formula>0</formula>
    </cfRule>
    <cfRule type="cellIs" priority="6" operator="greaterThanOrEqual" dxfId="8">
      <formula>0</formula>
    </cfRule>
  </conditionalFormatting>
  <conditionalFormatting sqref="AD4:AD69">
    <cfRule type="expression" priority="7" dxfId="6">
      <formula>AND(AD4&lt;&gt;"",COUNTIF($AD$4:$AD$69,AD4)&gt;1)</formula>
    </cfRule>
  </conditionalFormatting>
  <conditionalFormatting sqref="AL4:AL69">
    <cfRule type="cellIs" priority="8" operator="equal" dxfId="7">
      <formula>"TAKEN"</formula>
    </cfRule>
    <cfRule type="cellIs" priority="9" operator="equal" dxfId="8">
      <formula>"FA"</formula>
    </cfRule>
  </conditionalFormatting>
  <conditionalFormatting sqref="AG75">
    <cfRule type="cellIs" priority="10" operator="lessThan" dxfId="6">
      <formula>0</formula>
    </cfRule>
    <cfRule type="cellIs" priority="11" operator="greaterThanOrEqual" dxfId="8">
      <formula>0</formula>
    </cfRule>
  </conditionalFormatting>
  <conditionalFormatting sqref="AN4:AN69">
    <cfRule type="expression" priority="12" dxfId="6">
      <formula>AND(AN4&lt;&gt;"",COUNTIF($AN$4:$AN$69,AN4)&gt;1)</formula>
    </cfRule>
  </conditionalFormatting>
  <conditionalFormatting sqref="AV4:AV69">
    <cfRule type="cellIs" priority="13" operator="equal" dxfId="7">
      <formula>"TAKEN"</formula>
    </cfRule>
    <cfRule type="cellIs" priority="14" operator="equal" dxfId="8">
      <formula>"FA"</formula>
    </cfRule>
  </conditionalFormatting>
  <conditionalFormatting sqref="AQ75">
    <cfRule type="cellIs" priority="15" operator="lessThan" dxfId="6">
      <formula>0</formula>
    </cfRule>
    <cfRule type="cellIs" priority="16" operator="greaterThanOrEqual" dxfId="8">
      <formula>0</formula>
    </cfRule>
  </conditionalFormatting>
  <dataValidations count="3">
    <dataValidation sqref="T4:T23 T27:T29 T33:T34 T38:T69" showDropDown="0" showInputMessage="0" showErrorMessage="0" allowBlank="1" promptTitle="Add a player" prompt="Pick a free agent, or type any label from Player Pool. Clear the cell to drop the player." type="list">
      <formula1>FAPool</formula1>
    </dataValidation>
    <dataValidation sqref="AD4:AD23 AD27:AD29 AD33:AD34 AD38:AD69" showDropDown="0" showInputMessage="0" showErrorMessage="0" allowBlank="1" promptTitle="Add a player" prompt="Pick a free agent, or type any label from Player Pool. Clear the cell to drop the player." type="list">
      <formula1>FAPool</formula1>
    </dataValidation>
    <dataValidation sqref="AN4:AN23 AN27:AN29 AN33:AN34 AN38:AN69" showDropDown="0" showInputMessage="0" showErrorMessage="0" allowBlank="1" promptTitle="Add a player" prompt="Pick a free agent, or type any label from Player Pool. Clear the cell to drop the player." type="list">
      <formula1>FAPool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style="21" min="1" max="1"/>
    <col width="24" customWidth="1" style="21" min="2" max="2"/>
    <col width="9" customWidth="1" style="21" min="3" max="3"/>
    <col width="11" customWidth="1" style="21" min="4" max="4"/>
    <col width="11" customWidth="1" style="21" min="5" max="5"/>
    <col width="11" customWidth="1" style="21" min="6" max="6"/>
    <col width="11" customWidth="1" style="21" min="7" max="7"/>
    <col width="14" customWidth="1" style="21" min="8" max="8"/>
    <col width="13" customWidth="1" style="21" min="9" max="9"/>
    <col width="13" customWidth="1" style="21" min="10" max="10"/>
    <col width="13" customWidth="1" style="21" min="11" max="11"/>
    <col width="11" customWidth="1" style="21" min="12" max="12"/>
    <col width="13" customWidth="1" style="21" min="13" max="13"/>
    <col width="13" customWidth="1" style="21" min="14" max="14"/>
    <col width="11" customWidth="1" style="21" min="15" max="15"/>
    <col width="12" customWidth="1" style="21" min="16" max="16"/>
  </cols>
  <sheetData>
    <row r="1" ht="32" customHeight="1" s="21">
      <c r="A1" s="22" t="inlineStr">
        <is>
          <t>Rank</t>
        </is>
      </c>
      <c r="B1" s="22" t="inlineStr">
        <is>
          <t>Fantasy Team</t>
        </is>
      </c>
      <c r="C1" s="22" t="inlineStr">
        <is>
          <t>Players</t>
        </is>
      </c>
      <c r="D1" s="22" t="inlineStr">
        <is>
          <t>Active</t>
        </is>
      </c>
      <c r="E1" s="22" t="inlineStr">
        <is>
          <t>Injured Reserve</t>
        </is>
      </c>
      <c r="F1" s="22" t="inlineStr">
        <is>
          <t>Minors</t>
        </is>
      </c>
      <c r="G1" s="22" t="inlineStr">
        <is>
          <t>Reserve</t>
        </is>
      </c>
      <c r="H1" s="22" t="inlineStr">
        <is>
          <t>Total Salary</t>
        </is>
      </c>
      <c r="I1" s="22" t="inlineStr">
        <is>
          <t>Avg Salary</t>
        </is>
      </c>
      <c r="J1" s="22" t="inlineStr">
        <is>
          <t>Top Salary</t>
        </is>
      </c>
      <c r="K1" s="22" t="inlineStr">
        <is>
          <t>Roster FPts 25/26</t>
        </is>
      </c>
      <c r="L1" s="22" t="inlineStr">
        <is>
          <t>Played 25/26</t>
        </is>
      </c>
      <c r="M1" s="22" t="inlineStr">
        <is>
          <t>Roster Proj 26/27</t>
        </is>
      </c>
      <c r="N1" s="22" t="inlineStr">
        <is>
          <t>Projected 26/27</t>
        </is>
      </c>
      <c r="O1" s="22" t="inlineStr">
        <is>
          <t>Change</t>
        </is>
      </c>
      <c r="P1" s="22" t="inlineStr">
        <is>
          <t>Proj per $M</t>
        </is>
      </c>
    </row>
    <row r="2">
      <c r="A2">
        <f>IF($B2="","",RANK(M2,M$2:M$21))</f>
        <v/>
      </c>
      <c r="B2">
        <f>IFERROR(INDEX(Rosters!$A$2:$A$516,MATCH("T"&amp;1,Rosters!$AF$2:$AF$516,0)),"")</f>
        <v/>
      </c>
      <c r="C2">
        <f>IF($B2="","",COUNTIFS(Rosters!$A$2:$A$516,$B2))</f>
        <v/>
      </c>
      <c r="D2">
        <f>IF($B2="","",COUNTIFS(Rosters!$A$2:$A$516,$B2,Rosters!$G$2:$G$516,"ACTIVE"))</f>
        <v/>
      </c>
      <c r="E2">
        <f>IF($B2="","",COUNTIFS(Rosters!$A$2:$A$516,$B2,Rosters!$G$2:$G$516,"INJURED_RESERVE"))</f>
        <v/>
      </c>
      <c r="F2">
        <f>IF($B2="","",COUNTIFS(Rosters!$A$2:$A$516,$B2,Rosters!$G$2:$G$516,"MINORS"))</f>
        <v/>
      </c>
      <c r="G2">
        <f>IF($B2="","",COUNTIFS(Rosters!$A$2:$A$516,$B2,Rosters!$G$2:$G$516,"RESERVE"))</f>
        <v/>
      </c>
      <c r="H2" s="30">
        <f>IF($B2="","",SUMIFS(Rosters!$I$2:$I$516,Rosters!$A$2:$A$516,$B2))</f>
        <v/>
      </c>
      <c r="I2" s="30">
        <f>IF($B2="","",IFERROR(H2/C2,""))</f>
        <v/>
      </c>
      <c r="J2" s="30">
        <f>IF($B2="","",SUMPRODUCT(MAX((Rosters!$A$2:$A$516=$B2)*Rosters!$I$2:$I$516)))</f>
        <v/>
      </c>
      <c r="K2" s="31">
        <f>IF($B2="","",SUMIFS(Rosters!$J$2:$J$516,Rosters!$A$2:$A$516,$B2))</f>
        <v/>
      </c>
      <c r="L2">
        <f>IF($B2="","",COUNTIFS(Rosters!$A$2:$A$516,$B2,Rosters!$J$2:$J$516,"&gt;0"))</f>
        <v/>
      </c>
      <c r="M2" s="31">
        <f>IF($B2="","",SUMIFS(Rosters!$L$2:$L$516,Rosters!$A$2:$A$516,$B2))</f>
        <v/>
      </c>
      <c r="N2">
        <f>IF($B2="","",COUNTIFS(Rosters!$A$2:$A$516,$B2,Rosters!$L$2:$L$516,"&gt;0"))</f>
        <v/>
      </c>
      <c r="O2" s="31">
        <f>IF($B2="","",M2-K2)</f>
        <v/>
      </c>
      <c r="P2" s="31">
        <f>IF($B2="","",IFERROR(M2/(H2/1000000),""))</f>
        <v/>
      </c>
    </row>
    <row r="3">
      <c r="A3">
        <f>IF($B3="","",RANK(M3,M$2:M$21))</f>
        <v/>
      </c>
      <c r="B3">
        <f>IFERROR(INDEX(Rosters!$A$2:$A$516,MATCH("T"&amp;2,Rosters!$AF$2:$AF$516,0)),"")</f>
        <v/>
      </c>
      <c r="C3">
        <f>IF($B3="","",COUNTIFS(Rosters!$A$2:$A$516,$B3))</f>
        <v/>
      </c>
      <c r="D3">
        <f>IF($B3="","",COUNTIFS(Rosters!$A$2:$A$516,$B3,Rosters!$G$2:$G$516,"ACTIVE"))</f>
        <v/>
      </c>
      <c r="E3">
        <f>IF($B3="","",COUNTIFS(Rosters!$A$2:$A$516,$B3,Rosters!$G$2:$G$516,"INJURED_RESERVE"))</f>
        <v/>
      </c>
      <c r="F3">
        <f>IF($B3="","",COUNTIFS(Rosters!$A$2:$A$516,$B3,Rosters!$G$2:$G$516,"MINORS"))</f>
        <v/>
      </c>
      <c r="G3">
        <f>IF($B3="","",COUNTIFS(Rosters!$A$2:$A$516,$B3,Rosters!$G$2:$G$516,"RESERVE"))</f>
        <v/>
      </c>
      <c r="H3" s="30">
        <f>IF($B3="","",SUMIFS(Rosters!$I$2:$I$516,Rosters!$A$2:$A$516,$B3))</f>
        <v/>
      </c>
      <c r="I3" s="30">
        <f>IF($B3="","",IFERROR(H3/C3,""))</f>
        <v/>
      </c>
      <c r="J3" s="30">
        <f>IF($B3="","",SUMPRODUCT(MAX((Rosters!$A$2:$A$516=$B3)*Rosters!$I$2:$I$516)))</f>
        <v/>
      </c>
      <c r="K3" s="31">
        <f>IF($B3="","",SUMIFS(Rosters!$J$2:$J$516,Rosters!$A$2:$A$516,$B3))</f>
        <v/>
      </c>
      <c r="L3">
        <f>IF($B3="","",COUNTIFS(Rosters!$A$2:$A$516,$B3,Rosters!$J$2:$J$516,"&gt;0"))</f>
        <v/>
      </c>
      <c r="M3" s="31">
        <f>IF($B3="","",SUMIFS(Rosters!$L$2:$L$516,Rosters!$A$2:$A$516,$B3))</f>
        <v/>
      </c>
      <c r="N3">
        <f>IF($B3="","",COUNTIFS(Rosters!$A$2:$A$516,$B3,Rosters!$L$2:$L$516,"&gt;0"))</f>
        <v/>
      </c>
      <c r="O3" s="31">
        <f>IF($B3="","",M3-K3)</f>
        <v/>
      </c>
      <c r="P3" s="31">
        <f>IF($B3="","",IFERROR(M3/(H3/1000000),""))</f>
        <v/>
      </c>
    </row>
    <row r="4">
      <c r="A4">
        <f>IF($B4="","",RANK(M4,M$2:M$21))</f>
        <v/>
      </c>
      <c r="B4">
        <f>IFERROR(INDEX(Rosters!$A$2:$A$516,MATCH("T"&amp;3,Rosters!$AF$2:$AF$516,0)),"")</f>
        <v/>
      </c>
      <c r="C4">
        <f>IF($B4="","",COUNTIFS(Rosters!$A$2:$A$516,$B4))</f>
        <v/>
      </c>
      <c r="D4">
        <f>IF($B4="","",COUNTIFS(Rosters!$A$2:$A$516,$B4,Rosters!$G$2:$G$516,"ACTIVE"))</f>
        <v/>
      </c>
      <c r="E4">
        <f>IF($B4="","",COUNTIFS(Rosters!$A$2:$A$516,$B4,Rosters!$G$2:$G$516,"INJURED_RESERVE"))</f>
        <v/>
      </c>
      <c r="F4">
        <f>IF($B4="","",COUNTIFS(Rosters!$A$2:$A$516,$B4,Rosters!$G$2:$G$516,"MINORS"))</f>
        <v/>
      </c>
      <c r="G4">
        <f>IF($B4="","",COUNTIFS(Rosters!$A$2:$A$516,$B4,Rosters!$G$2:$G$516,"RESERVE"))</f>
        <v/>
      </c>
      <c r="H4" s="30">
        <f>IF($B4="","",SUMIFS(Rosters!$I$2:$I$516,Rosters!$A$2:$A$516,$B4))</f>
        <v/>
      </c>
      <c r="I4" s="30">
        <f>IF($B4="","",IFERROR(H4/C4,""))</f>
        <v/>
      </c>
      <c r="J4" s="30">
        <f>IF($B4="","",SUMPRODUCT(MAX((Rosters!$A$2:$A$516=$B4)*Rosters!$I$2:$I$516)))</f>
        <v/>
      </c>
      <c r="K4" s="31">
        <f>IF($B4="","",SUMIFS(Rosters!$J$2:$J$516,Rosters!$A$2:$A$516,$B4))</f>
        <v/>
      </c>
      <c r="L4">
        <f>IF($B4="","",COUNTIFS(Rosters!$A$2:$A$516,$B4,Rosters!$J$2:$J$516,"&gt;0"))</f>
        <v/>
      </c>
      <c r="M4" s="31">
        <f>IF($B4="","",SUMIFS(Rosters!$L$2:$L$516,Rosters!$A$2:$A$516,$B4))</f>
        <v/>
      </c>
      <c r="N4">
        <f>IF($B4="","",COUNTIFS(Rosters!$A$2:$A$516,$B4,Rosters!$L$2:$L$516,"&gt;0"))</f>
        <v/>
      </c>
      <c r="O4" s="31">
        <f>IF($B4="","",M4-K4)</f>
        <v/>
      </c>
      <c r="P4" s="31">
        <f>IF($B4="","",IFERROR(M4/(H4/1000000),""))</f>
        <v/>
      </c>
    </row>
    <row r="5">
      <c r="A5">
        <f>IF($B5="","",RANK(M5,M$2:M$21))</f>
        <v/>
      </c>
      <c r="B5">
        <f>IFERROR(INDEX(Rosters!$A$2:$A$516,MATCH("T"&amp;4,Rosters!$AF$2:$AF$516,0)),"")</f>
        <v/>
      </c>
      <c r="C5">
        <f>IF($B5="","",COUNTIFS(Rosters!$A$2:$A$516,$B5))</f>
        <v/>
      </c>
      <c r="D5">
        <f>IF($B5="","",COUNTIFS(Rosters!$A$2:$A$516,$B5,Rosters!$G$2:$G$516,"ACTIVE"))</f>
        <v/>
      </c>
      <c r="E5">
        <f>IF($B5="","",COUNTIFS(Rosters!$A$2:$A$516,$B5,Rosters!$G$2:$G$516,"INJURED_RESERVE"))</f>
        <v/>
      </c>
      <c r="F5">
        <f>IF($B5="","",COUNTIFS(Rosters!$A$2:$A$516,$B5,Rosters!$G$2:$G$516,"MINORS"))</f>
        <v/>
      </c>
      <c r="G5">
        <f>IF($B5="","",COUNTIFS(Rosters!$A$2:$A$516,$B5,Rosters!$G$2:$G$516,"RESERVE"))</f>
        <v/>
      </c>
      <c r="H5" s="30">
        <f>IF($B5="","",SUMIFS(Rosters!$I$2:$I$516,Rosters!$A$2:$A$516,$B5))</f>
        <v/>
      </c>
      <c r="I5" s="30">
        <f>IF($B5="","",IFERROR(H5/C5,""))</f>
        <v/>
      </c>
      <c r="J5" s="30">
        <f>IF($B5="","",SUMPRODUCT(MAX((Rosters!$A$2:$A$516=$B5)*Rosters!$I$2:$I$516)))</f>
        <v/>
      </c>
      <c r="K5" s="31">
        <f>IF($B5="","",SUMIFS(Rosters!$J$2:$J$516,Rosters!$A$2:$A$516,$B5))</f>
        <v/>
      </c>
      <c r="L5">
        <f>IF($B5="","",COUNTIFS(Rosters!$A$2:$A$516,$B5,Rosters!$J$2:$J$516,"&gt;0"))</f>
        <v/>
      </c>
      <c r="M5" s="31">
        <f>IF($B5="","",SUMIFS(Rosters!$L$2:$L$516,Rosters!$A$2:$A$516,$B5))</f>
        <v/>
      </c>
      <c r="N5">
        <f>IF($B5="","",COUNTIFS(Rosters!$A$2:$A$516,$B5,Rosters!$L$2:$L$516,"&gt;0"))</f>
        <v/>
      </c>
      <c r="O5" s="31">
        <f>IF($B5="","",M5-K5)</f>
        <v/>
      </c>
      <c r="P5" s="31">
        <f>IF($B5="","",IFERROR(M5/(H5/1000000),""))</f>
        <v/>
      </c>
    </row>
    <row r="6">
      <c r="A6">
        <f>IF($B6="","",RANK(M6,M$2:M$21))</f>
        <v/>
      </c>
      <c r="B6">
        <f>IFERROR(INDEX(Rosters!$A$2:$A$516,MATCH("T"&amp;5,Rosters!$AF$2:$AF$516,0)),"")</f>
        <v/>
      </c>
      <c r="C6">
        <f>IF($B6="","",COUNTIFS(Rosters!$A$2:$A$516,$B6))</f>
        <v/>
      </c>
      <c r="D6">
        <f>IF($B6="","",COUNTIFS(Rosters!$A$2:$A$516,$B6,Rosters!$G$2:$G$516,"ACTIVE"))</f>
        <v/>
      </c>
      <c r="E6">
        <f>IF($B6="","",COUNTIFS(Rosters!$A$2:$A$516,$B6,Rosters!$G$2:$G$516,"INJURED_RESERVE"))</f>
        <v/>
      </c>
      <c r="F6">
        <f>IF($B6="","",COUNTIFS(Rosters!$A$2:$A$516,$B6,Rosters!$G$2:$G$516,"MINORS"))</f>
        <v/>
      </c>
      <c r="G6">
        <f>IF($B6="","",COUNTIFS(Rosters!$A$2:$A$516,$B6,Rosters!$G$2:$G$516,"RESERVE"))</f>
        <v/>
      </c>
      <c r="H6" s="30">
        <f>IF($B6="","",SUMIFS(Rosters!$I$2:$I$516,Rosters!$A$2:$A$516,$B6))</f>
        <v/>
      </c>
      <c r="I6" s="30">
        <f>IF($B6="","",IFERROR(H6/C6,""))</f>
        <v/>
      </c>
      <c r="J6" s="30">
        <f>IF($B6="","",SUMPRODUCT(MAX((Rosters!$A$2:$A$516=$B6)*Rosters!$I$2:$I$516)))</f>
        <v/>
      </c>
      <c r="K6" s="31">
        <f>IF($B6="","",SUMIFS(Rosters!$J$2:$J$516,Rosters!$A$2:$A$516,$B6))</f>
        <v/>
      </c>
      <c r="L6">
        <f>IF($B6="","",COUNTIFS(Rosters!$A$2:$A$516,$B6,Rosters!$J$2:$J$516,"&gt;0"))</f>
        <v/>
      </c>
      <c r="M6" s="31">
        <f>IF($B6="","",SUMIFS(Rosters!$L$2:$L$516,Rosters!$A$2:$A$516,$B6))</f>
        <v/>
      </c>
      <c r="N6">
        <f>IF($B6="","",COUNTIFS(Rosters!$A$2:$A$516,$B6,Rosters!$L$2:$L$516,"&gt;0"))</f>
        <v/>
      </c>
      <c r="O6" s="31">
        <f>IF($B6="","",M6-K6)</f>
        <v/>
      </c>
      <c r="P6" s="31">
        <f>IF($B6="","",IFERROR(M6/(H6/1000000),""))</f>
        <v/>
      </c>
    </row>
    <row r="7">
      <c r="A7">
        <f>IF($B7="","",RANK(M7,M$2:M$21))</f>
        <v/>
      </c>
      <c r="B7">
        <f>IFERROR(INDEX(Rosters!$A$2:$A$516,MATCH("T"&amp;6,Rosters!$AF$2:$AF$516,0)),"")</f>
        <v/>
      </c>
      <c r="C7">
        <f>IF($B7="","",COUNTIFS(Rosters!$A$2:$A$516,$B7))</f>
        <v/>
      </c>
      <c r="D7">
        <f>IF($B7="","",COUNTIFS(Rosters!$A$2:$A$516,$B7,Rosters!$G$2:$G$516,"ACTIVE"))</f>
        <v/>
      </c>
      <c r="E7">
        <f>IF($B7="","",COUNTIFS(Rosters!$A$2:$A$516,$B7,Rosters!$G$2:$G$516,"INJURED_RESERVE"))</f>
        <v/>
      </c>
      <c r="F7">
        <f>IF($B7="","",COUNTIFS(Rosters!$A$2:$A$516,$B7,Rosters!$G$2:$G$516,"MINORS"))</f>
        <v/>
      </c>
      <c r="G7">
        <f>IF($B7="","",COUNTIFS(Rosters!$A$2:$A$516,$B7,Rosters!$G$2:$G$516,"RESERVE"))</f>
        <v/>
      </c>
      <c r="H7" s="30">
        <f>IF($B7="","",SUMIFS(Rosters!$I$2:$I$516,Rosters!$A$2:$A$516,$B7))</f>
        <v/>
      </c>
      <c r="I7" s="30">
        <f>IF($B7="","",IFERROR(H7/C7,""))</f>
        <v/>
      </c>
      <c r="J7" s="30">
        <f>IF($B7="","",SUMPRODUCT(MAX((Rosters!$A$2:$A$516=$B7)*Rosters!$I$2:$I$516)))</f>
        <v/>
      </c>
      <c r="K7" s="31">
        <f>IF($B7="","",SUMIFS(Rosters!$J$2:$J$516,Rosters!$A$2:$A$516,$B7))</f>
        <v/>
      </c>
      <c r="L7">
        <f>IF($B7="","",COUNTIFS(Rosters!$A$2:$A$516,$B7,Rosters!$J$2:$J$516,"&gt;0"))</f>
        <v/>
      </c>
      <c r="M7" s="31">
        <f>IF($B7="","",SUMIFS(Rosters!$L$2:$L$516,Rosters!$A$2:$A$516,$B7))</f>
        <v/>
      </c>
      <c r="N7">
        <f>IF($B7="","",COUNTIFS(Rosters!$A$2:$A$516,$B7,Rosters!$L$2:$L$516,"&gt;0"))</f>
        <v/>
      </c>
      <c r="O7" s="31">
        <f>IF($B7="","",M7-K7)</f>
        <v/>
      </c>
      <c r="P7" s="31">
        <f>IF($B7="","",IFERROR(M7/(H7/1000000),""))</f>
        <v/>
      </c>
    </row>
    <row r="8">
      <c r="A8">
        <f>IF($B8="","",RANK(M8,M$2:M$21))</f>
        <v/>
      </c>
      <c r="B8">
        <f>IFERROR(INDEX(Rosters!$A$2:$A$516,MATCH("T"&amp;7,Rosters!$AF$2:$AF$516,0)),"")</f>
        <v/>
      </c>
      <c r="C8">
        <f>IF($B8="","",COUNTIFS(Rosters!$A$2:$A$516,$B8))</f>
        <v/>
      </c>
      <c r="D8">
        <f>IF($B8="","",COUNTIFS(Rosters!$A$2:$A$516,$B8,Rosters!$G$2:$G$516,"ACTIVE"))</f>
        <v/>
      </c>
      <c r="E8">
        <f>IF($B8="","",COUNTIFS(Rosters!$A$2:$A$516,$B8,Rosters!$G$2:$G$516,"INJURED_RESERVE"))</f>
        <v/>
      </c>
      <c r="F8">
        <f>IF($B8="","",COUNTIFS(Rosters!$A$2:$A$516,$B8,Rosters!$G$2:$G$516,"MINORS"))</f>
        <v/>
      </c>
      <c r="G8">
        <f>IF($B8="","",COUNTIFS(Rosters!$A$2:$A$516,$B8,Rosters!$G$2:$G$516,"RESERVE"))</f>
        <v/>
      </c>
      <c r="H8" s="30">
        <f>IF($B8="","",SUMIFS(Rosters!$I$2:$I$516,Rosters!$A$2:$A$516,$B8))</f>
        <v/>
      </c>
      <c r="I8" s="30">
        <f>IF($B8="","",IFERROR(H8/C8,""))</f>
        <v/>
      </c>
      <c r="J8" s="30">
        <f>IF($B8="","",SUMPRODUCT(MAX((Rosters!$A$2:$A$516=$B8)*Rosters!$I$2:$I$516)))</f>
        <v/>
      </c>
      <c r="K8" s="31">
        <f>IF($B8="","",SUMIFS(Rosters!$J$2:$J$516,Rosters!$A$2:$A$516,$B8))</f>
        <v/>
      </c>
      <c r="L8">
        <f>IF($B8="","",COUNTIFS(Rosters!$A$2:$A$516,$B8,Rosters!$J$2:$J$516,"&gt;0"))</f>
        <v/>
      </c>
      <c r="M8" s="31">
        <f>IF($B8="","",SUMIFS(Rosters!$L$2:$L$516,Rosters!$A$2:$A$516,$B8))</f>
        <v/>
      </c>
      <c r="N8">
        <f>IF($B8="","",COUNTIFS(Rosters!$A$2:$A$516,$B8,Rosters!$L$2:$L$516,"&gt;0"))</f>
        <v/>
      </c>
      <c r="O8" s="31">
        <f>IF($B8="","",M8-K8)</f>
        <v/>
      </c>
      <c r="P8" s="31">
        <f>IF($B8="","",IFERROR(M8/(H8/1000000),""))</f>
        <v/>
      </c>
    </row>
    <row r="9">
      <c r="A9">
        <f>IF($B9="","",RANK(M9,M$2:M$21))</f>
        <v/>
      </c>
      <c r="B9">
        <f>IFERROR(INDEX(Rosters!$A$2:$A$516,MATCH("T"&amp;8,Rosters!$AF$2:$AF$516,0)),"")</f>
        <v/>
      </c>
      <c r="C9">
        <f>IF($B9="","",COUNTIFS(Rosters!$A$2:$A$516,$B9))</f>
        <v/>
      </c>
      <c r="D9">
        <f>IF($B9="","",COUNTIFS(Rosters!$A$2:$A$516,$B9,Rosters!$G$2:$G$516,"ACTIVE"))</f>
        <v/>
      </c>
      <c r="E9">
        <f>IF($B9="","",COUNTIFS(Rosters!$A$2:$A$516,$B9,Rosters!$G$2:$G$516,"INJURED_RESERVE"))</f>
        <v/>
      </c>
      <c r="F9">
        <f>IF($B9="","",COUNTIFS(Rosters!$A$2:$A$516,$B9,Rosters!$G$2:$G$516,"MINORS"))</f>
        <v/>
      </c>
      <c r="G9">
        <f>IF($B9="","",COUNTIFS(Rosters!$A$2:$A$516,$B9,Rosters!$G$2:$G$516,"RESERVE"))</f>
        <v/>
      </c>
      <c r="H9" s="30">
        <f>IF($B9="","",SUMIFS(Rosters!$I$2:$I$516,Rosters!$A$2:$A$516,$B9))</f>
        <v/>
      </c>
      <c r="I9" s="30">
        <f>IF($B9="","",IFERROR(H9/C9,""))</f>
        <v/>
      </c>
      <c r="J9" s="30">
        <f>IF($B9="","",SUMPRODUCT(MAX((Rosters!$A$2:$A$516=$B9)*Rosters!$I$2:$I$516)))</f>
        <v/>
      </c>
      <c r="K9" s="31">
        <f>IF($B9="","",SUMIFS(Rosters!$J$2:$J$516,Rosters!$A$2:$A$516,$B9))</f>
        <v/>
      </c>
      <c r="L9">
        <f>IF($B9="","",COUNTIFS(Rosters!$A$2:$A$516,$B9,Rosters!$J$2:$J$516,"&gt;0"))</f>
        <v/>
      </c>
      <c r="M9" s="31">
        <f>IF($B9="","",SUMIFS(Rosters!$L$2:$L$516,Rosters!$A$2:$A$516,$B9))</f>
        <v/>
      </c>
      <c r="N9">
        <f>IF($B9="","",COUNTIFS(Rosters!$A$2:$A$516,$B9,Rosters!$L$2:$L$516,"&gt;0"))</f>
        <v/>
      </c>
      <c r="O9" s="31">
        <f>IF($B9="","",M9-K9)</f>
        <v/>
      </c>
      <c r="P9" s="31">
        <f>IF($B9="","",IFERROR(M9/(H9/1000000),""))</f>
        <v/>
      </c>
    </row>
    <row r="10">
      <c r="A10">
        <f>IF($B10="","",RANK(M10,M$2:M$21))</f>
        <v/>
      </c>
      <c r="B10">
        <f>IFERROR(INDEX(Rosters!$A$2:$A$516,MATCH("T"&amp;9,Rosters!$AF$2:$AF$516,0)),"")</f>
        <v/>
      </c>
      <c r="C10">
        <f>IF($B10="","",COUNTIFS(Rosters!$A$2:$A$516,$B10))</f>
        <v/>
      </c>
      <c r="D10">
        <f>IF($B10="","",COUNTIFS(Rosters!$A$2:$A$516,$B10,Rosters!$G$2:$G$516,"ACTIVE"))</f>
        <v/>
      </c>
      <c r="E10">
        <f>IF($B10="","",COUNTIFS(Rosters!$A$2:$A$516,$B10,Rosters!$G$2:$G$516,"INJURED_RESERVE"))</f>
        <v/>
      </c>
      <c r="F10">
        <f>IF($B10="","",COUNTIFS(Rosters!$A$2:$A$516,$B10,Rosters!$G$2:$G$516,"MINORS"))</f>
        <v/>
      </c>
      <c r="G10">
        <f>IF($B10="","",COUNTIFS(Rosters!$A$2:$A$516,$B10,Rosters!$G$2:$G$516,"RESERVE"))</f>
        <v/>
      </c>
      <c r="H10" s="30">
        <f>IF($B10="","",SUMIFS(Rosters!$I$2:$I$516,Rosters!$A$2:$A$516,$B10))</f>
        <v/>
      </c>
      <c r="I10" s="30">
        <f>IF($B10="","",IFERROR(H10/C10,""))</f>
        <v/>
      </c>
      <c r="J10" s="30">
        <f>IF($B10="","",SUMPRODUCT(MAX((Rosters!$A$2:$A$516=$B10)*Rosters!$I$2:$I$516)))</f>
        <v/>
      </c>
      <c r="K10" s="31">
        <f>IF($B10="","",SUMIFS(Rosters!$J$2:$J$516,Rosters!$A$2:$A$516,$B10))</f>
        <v/>
      </c>
      <c r="L10">
        <f>IF($B10="","",COUNTIFS(Rosters!$A$2:$A$516,$B10,Rosters!$J$2:$J$516,"&gt;0"))</f>
        <v/>
      </c>
      <c r="M10" s="31">
        <f>IF($B10="","",SUMIFS(Rosters!$L$2:$L$516,Rosters!$A$2:$A$516,$B10))</f>
        <v/>
      </c>
      <c r="N10">
        <f>IF($B10="","",COUNTIFS(Rosters!$A$2:$A$516,$B10,Rosters!$L$2:$L$516,"&gt;0"))</f>
        <v/>
      </c>
      <c r="O10" s="31">
        <f>IF($B10="","",M10-K10)</f>
        <v/>
      </c>
      <c r="P10" s="31">
        <f>IF($B10="","",IFERROR(M10/(H10/1000000),""))</f>
        <v/>
      </c>
    </row>
    <row r="11">
      <c r="A11">
        <f>IF($B11="","",RANK(M11,M$2:M$21))</f>
        <v/>
      </c>
      <c r="B11">
        <f>IFERROR(INDEX(Rosters!$A$2:$A$516,MATCH("T"&amp;10,Rosters!$AF$2:$AF$516,0)),"")</f>
        <v/>
      </c>
      <c r="C11">
        <f>IF($B11="","",COUNTIFS(Rosters!$A$2:$A$516,$B11))</f>
        <v/>
      </c>
      <c r="D11">
        <f>IF($B11="","",COUNTIFS(Rosters!$A$2:$A$516,$B11,Rosters!$G$2:$G$516,"ACTIVE"))</f>
        <v/>
      </c>
      <c r="E11">
        <f>IF($B11="","",COUNTIFS(Rosters!$A$2:$A$516,$B11,Rosters!$G$2:$G$516,"INJURED_RESERVE"))</f>
        <v/>
      </c>
      <c r="F11">
        <f>IF($B11="","",COUNTIFS(Rosters!$A$2:$A$516,$B11,Rosters!$G$2:$G$516,"MINORS"))</f>
        <v/>
      </c>
      <c r="G11">
        <f>IF($B11="","",COUNTIFS(Rosters!$A$2:$A$516,$B11,Rosters!$G$2:$G$516,"RESERVE"))</f>
        <v/>
      </c>
      <c r="H11" s="30">
        <f>IF($B11="","",SUMIFS(Rosters!$I$2:$I$516,Rosters!$A$2:$A$516,$B11))</f>
        <v/>
      </c>
      <c r="I11" s="30">
        <f>IF($B11="","",IFERROR(H11/C11,""))</f>
        <v/>
      </c>
      <c r="J11" s="30">
        <f>IF($B11="","",SUMPRODUCT(MAX((Rosters!$A$2:$A$516=$B11)*Rosters!$I$2:$I$516)))</f>
        <v/>
      </c>
      <c r="K11" s="31">
        <f>IF($B11="","",SUMIFS(Rosters!$J$2:$J$516,Rosters!$A$2:$A$516,$B11))</f>
        <v/>
      </c>
      <c r="L11">
        <f>IF($B11="","",COUNTIFS(Rosters!$A$2:$A$516,$B11,Rosters!$J$2:$J$516,"&gt;0"))</f>
        <v/>
      </c>
      <c r="M11" s="31">
        <f>IF($B11="","",SUMIFS(Rosters!$L$2:$L$516,Rosters!$A$2:$A$516,$B11))</f>
        <v/>
      </c>
      <c r="N11">
        <f>IF($B11="","",COUNTIFS(Rosters!$A$2:$A$516,$B11,Rosters!$L$2:$L$516,"&gt;0"))</f>
        <v/>
      </c>
      <c r="O11" s="31">
        <f>IF($B11="","",M11-K11)</f>
        <v/>
      </c>
      <c r="P11" s="31">
        <f>IF($B11="","",IFERROR(M11/(H11/1000000),""))</f>
        <v/>
      </c>
    </row>
    <row r="12">
      <c r="A12">
        <f>IF($B12="","",RANK(M12,M$2:M$21))</f>
        <v/>
      </c>
      <c r="B12">
        <f>IFERROR(INDEX(Rosters!$A$2:$A$516,MATCH("T"&amp;11,Rosters!$AF$2:$AF$516,0)),"")</f>
        <v/>
      </c>
      <c r="C12">
        <f>IF($B12="","",COUNTIFS(Rosters!$A$2:$A$516,$B12))</f>
        <v/>
      </c>
      <c r="D12">
        <f>IF($B12="","",COUNTIFS(Rosters!$A$2:$A$516,$B12,Rosters!$G$2:$G$516,"ACTIVE"))</f>
        <v/>
      </c>
      <c r="E12">
        <f>IF($B12="","",COUNTIFS(Rosters!$A$2:$A$516,$B12,Rosters!$G$2:$G$516,"INJURED_RESERVE"))</f>
        <v/>
      </c>
      <c r="F12">
        <f>IF($B12="","",COUNTIFS(Rosters!$A$2:$A$516,$B12,Rosters!$G$2:$G$516,"MINORS"))</f>
        <v/>
      </c>
      <c r="G12">
        <f>IF($B12="","",COUNTIFS(Rosters!$A$2:$A$516,$B12,Rosters!$G$2:$G$516,"RESERVE"))</f>
        <v/>
      </c>
      <c r="H12" s="30">
        <f>IF($B12="","",SUMIFS(Rosters!$I$2:$I$516,Rosters!$A$2:$A$516,$B12))</f>
        <v/>
      </c>
      <c r="I12" s="30">
        <f>IF($B12="","",IFERROR(H12/C12,""))</f>
        <v/>
      </c>
      <c r="J12" s="30">
        <f>IF($B12="","",SUMPRODUCT(MAX((Rosters!$A$2:$A$516=$B12)*Rosters!$I$2:$I$516)))</f>
        <v/>
      </c>
      <c r="K12" s="31">
        <f>IF($B12="","",SUMIFS(Rosters!$J$2:$J$516,Rosters!$A$2:$A$516,$B12))</f>
        <v/>
      </c>
      <c r="L12">
        <f>IF($B12="","",COUNTIFS(Rosters!$A$2:$A$516,$B12,Rosters!$J$2:$J$516,"&gt;0"))</f>
        <v/>
      </c>
      <c r="M12" s="31">
        <f>IF($B12="","",SUMIFS(Rosters!$L$2:$L$516,Rosters!$A$2:$A$516,$B12))</f>
        <v/>
      </c>
      <c r="N12">
        <f>IF($B12="","",COUNTIFS(Rosters!$A$2:$A$516,$B12,Rosters!$L$2:$L$516,"&gt;0"))</f>
        <v/>
      </c>
      <c r="O12" s="31">
        <f>IF($B12="","",M12-K12)</f>
        <v/>
      </c>
      <c r="P12" s="31">
        <f>IF($B12="","",IFERROR(M12/(H12/1000000),""))</f>
        <v/>
      </c>
    </row>
    <row r="13">
      <c r="A13">
        <f>IF($B13="","",RANK(M13,M$2:M$21))</f>
        <v/>
      </c>
      <c r="B13">
        <f>IFERROR(INDEX(Rosters!$A$2:$A$516,MATCH("T"&amp;12,Rosters!$AF$2:$AF$516,0)),"")</f>
        <v/>
      </c>
      <c r="C13">
        <f>IF($B13="","",COUNTIFS(Rosters!$A$2:$A$516,$B13))</f>
        <v/>
      </c>
      <c r="D13">
        <f>IF($B13="","",COUNTIFS(Rosters!$A$2:$A$516,$B13,Rosters!$G$2:$G$516,"ACTIVE"))</f>
        <v/>
      </c>
      <c r="E13">
        <f>IF($B13="","",COUNTIFS(Rosters!$A$2:$A$516,$B13,Rosters!$G$2:$G$516,"INJURED_RESERVE"))</f>
        <v/>
      </c>
      <c r="F13">
        <f>IF($B13="","",COUNTIFS(Rosters!$A$2:$A$516,$B13,Rosters!$G$2:$G$516,"MINORS"))</f>
        <v/>
      </c>
      <c r="G13">
        <f>IF($B13="","",COUNTIFS(Rosters!$A$2:$A$516,$B13,Rosters!$G$2:$G$516,"RESERVE"))</f>
        <v/>
      </c>
      <c r="H13" s="30">
        <f>IF($B13="","",SUMIFS(Rosters!$I$2:$I$516,Rosters!$A$2:$A$516,$B13))</f>
        <v/>
      </c>
      <c r="I13" s="30">
        <f>IF($B13="","",IFERROR(H13/C13,""))</f>
        <v/>
      </c>
      <c r="J13" s="30">
        <f>IF($B13="","",SUMPRODUCT(MAX((Rosters!$A$2:$A$516=$B13)*Rosters!$I$2:$I$516)))</f>
        <v/>
      </c>
      <c r="K13" s="31">
        <f>IF($B13="","",SUMIFS(Rosters!$J$2:$J$516,Rosters!$A$2:$A$516,$B13))</f>
        <v/>
      </c>
      <c r="L13">
        <f>IF($B13="","",COUNTIFS(Rosters!$A$2:$A$516,$B13,Rosters!$J$2:$J$516,"&gt;0"))</f>
        <v/>
      </c>
      <c r="M13" s="31">
        <f>IF($B13="","",SUMIFS(Rosters!$L$2:$L$516,Rosters!$A$2:$A$516,$B13))</f>
        <v/>
      </c>
      <c r="N13">
        <f>IF($B13="","",COUNTIFS(Rosters!$A$2:$A$516,$B13,Rosters!$L$2:$L$516,"&gt;0"))</f>
        <v/>
      </c>
      <c r="O13" s="31">
        <f>IF($B13="","",M13-K13)</f>
        <v/>
      </c>
      <c r="P13" s="31">
        <f>IF($B13="","",IFERROR(M13/(H13/1000000),""))</f>
        <v/>
      </c>
    </row>
    <row r="14">
      <c r="A14">
        <f>IF($B14="","",RANK(M14,M$2:M$21))</f>
        <v/>
      </c>
      <c r="B14">
        <f>IFERROR(INDEX(Rosters!$A$2:$A$516,MATCH("T"&amp;13,Rosters!$AF$2:$AF$516,0)),"")</f>
        <v/>
      </c>
      <c r="C14">
        <f>IF($B14="","",COUNTIFS(Rosters!$A$2:$A$516,$B14))</f>
        <v/>
      </c>
      <c r="D14">
        <f>IF($B14="","",COUNTIFS(Rosters!$A$2:$A$516,$B14,Rosters!$G$2:$G$516,"ACTIVE"))</f>
        <v/>
      </c>
      <c r="E14">
        <f>IF($B14="","",COUNTIFS(Rosters!$A$2:$A$516,$B14,Rosters!$G$2:$G$516,"INJURED_RESERVE"))</f>
        <v/>
      </c>
      <c r="F14">
        <f>IF($B14="","",COUNTIFS(Rosters!$A$2:$A$516,$B14,Rosters!$G$2:$G$516,"MINORS"))</f>
        <v/>
      </c>
      <c r="G14">
        <f>IF($B14="","",COUNTIFS(Rosters!$A$2:$A$516,$B14,Rosters!$G$2:$G$516,"RESERVE"))</f>
        <v/>
      </c>
      <c r="H14" s="30">
        <f>IF($B14="","",SUMIFS(Rosters!$I$2:$I$516,Rosters!$A$2:$A$516,$B14))</f>
        <v/>
      </c>
      <c r="I14" s="30">
        <f>IF($B14="","",IFERROR(H14/C14,""))</f>
        <v/>
      </c>
      <c r="J14" s="30">
        <f>IF($B14="","",SUMPRODUCT(MAX((Rosters!$A$2:$A$516=$B14)*Rosters!$I$2:$I$516)))</f>
        <v/>
      </c>
      <c r="K14" s="31">
        <f>IF($B14="","",SUMIFS(Rosters!$J$2:$J$516,Rosters!$A$2:$A$516,$B14))</f>
        <v/>
      </c>
      <c r="L14">
        <f>IF($B14="","",COUNTIFS(Rosters!$A$2:$A$516,$B14,Rosters!$J$2:$J$516,"&gt;0"))</f>
        <v/>
      </c>
      <c r="M14" s="31">
        <f>IF($B14="","",SUMIFS(Rosters!$L$2:$L$516,Rosters!$A$2:$A$516,$B14))</f>
        <v/>
      </c>
      <c r="N14">
        <f>IF($B14="","",COUNTIFS(Rosters!$A$2:$A$516,$B14,Rosters!$L$2:$L$516,"&gt;0"))</f>
        <v/>
      </c>
      <c r="O14" s="31">
        <f>IF($B14="","",M14-K14)</f>
        <v/>
      </c>
      <c r="P14" s="31">
        <f>IF($B14="","",IFERROR(M14/(H14/1000000),""))</f>
        <v/>
      </c>
    </row>
    <row r="15">
      <c r="A15">
        <f>IF($B15="","",RANK(M15,M$2:M$21))</f>
        <v/>
      </c>
      <c r="B15">
        <f>IFERROR(INDEX(Rosters!$A$2:$A$516,MATCH("T"&amp;14,Rosters!$AF$2:$AF$516,0)),"")</f>
        <v/>
      </c>
      <c r="C15">
        <f>IF($B15="","",COUNTIFS(Rosters!$A$2:$A$516,$B15))</f>
        <v/>
      </c>
      <c r="D15">
        <f>IF($B15="","",COUNTIFS(Rosters!$A$2:$A$516,$B15,Rosters!$G$2:$G$516,"ACTIVE"))</f>
        <v/>
      </c>
      <c r="E15">
        <f>IF($B15="","",COUNTIFS(Rosters!$A$2:$A$516,$B15,Rosters!$G$2:$G$516,"INJURED_RESERVE"))</f>
        <v/>
      </c>
      <c r="F15">
        <f>IF($B15="","",COUNTIFS(Rosters!$A$2:$A$516,$B15,Rosters!$G$2:$G$516,"MINORS"))</f>
        <v/>
      </c>
      <c r="G15">
        <f>IF($B15="","",COUNTIFS(Rosters!$A$2:$A$516,$B15,Rosters!$G$2:$G$516,"RESERVE"))</f>
        <v/>
      </c>
      <c r="H15" s="30">
        <f>IF($B15="","",SUMIFS(Rosters!$I$2:$I$516,Rosters!$A$2:$A$516,$B15))</f>
        <v/>
      </c>
      <c r="I15" s="30">
        <f>IF($B15="","",IFERROR(H15/C15,""))</f>
        <v/>
      </c>
      <c r="J15" s="30">
        <f>IF($B15="","",SUMPRODUCT(MAX((Rosters!$A$2:$A$516=$B15)*Rosters!$I$2:$I$516)))</f>
        <v/>
      </c>
      <c r="K15" s="31">
        <f>IF($B15="","",SUMIFS(Rosters!$J$2:$J$516,Rosters!$A$2:$A$516,$B15))</f>
        <v/>
      </c>
      <c r="L15">
        <f>IF($B15="","",COUNTIFS(Rosters!$A$2:$A$516,$B15,Rosters!$J$2:$J$516,"&gt;0"))</f>
        <v/>
      </c>
      <c r="M15" s="31">
        <f>IF($B15="","",SUMIFS(Rosters!$L$2:$L$516,Rosters!$A$2:$A$516,$B15))</f>
        <v/>
      </c>
      <c r="N15">
        <f>IF($B15="","",COUNTIFS(Rosters!$A$2:$A$516,$B15,Rosters!$L$2:$L$516,"&gt;0"))</f>
        <v/>
      </c>
      <c r="O15" s="31">
        <f>IF($B15="","",M15-K15)</f>
        <v/>
      </c>
      <c r="P15" s="31">
        <f>IF($B15="","",IFERROR(M15/(H15/1000000),""))</f>
        <v/>
      </c>
    </row>
    <row r="16">
      <c r="A16">
        <f>IF($B16="","",RANK(M16,M$2:M$21))</f>
        <v/>
      </c>
      <c r="B16">
        <f>IFERROR(INDEX(Rosters!$A$2:$A$516,MATCH("T"&amp;15,Rosters!$AF$2:$AF$516,0)),"")</f>
        <v/>
      </c>
      <c r="C16">
        <f>IF($B16="","",COUNTIFS(Rosters!$A$2:$A$516,$B16))</f>
        <v/>
      </c>
      <c r="D16">
        <f>IF($B16="","",COUNTIFS(Rosters!$A$2:$A$516,$B16,Rosters!$G$2:$G$516,"ACTIVE"))</f>
        <v/>
      </c>
      <c r="E16">
        <f>IF($B16="","",COUNTIFS(Rosters!$A$2:$A$516,$B16,Rosters!$G$2:$G$516,"INJURED_RESERVE"))</f>
        <v/>
      </c>
      <c r="F16">
        <f>IF($B16="","",COUNTIFS(Rosters!$A$2:$A$516,$B16,Rosters!$G$2:$G$516,"MINORS"))</f>
        <v/>
      </c>
      <c r="G16">
        <f>IF($B16="","",COUNTIFS(Rosters!$A$2:$A$516,$B16,Rosters!$G$2:$G$516,"RESERVE"))</f>
        <v/>
      </c>
      <c r="H16" s="30">
        <f>IF($B16="","",SUMIFS(Rosters!$I$2:$I$516,Rosters!$A$2:$A$516,$B16))</f>
        <v/>
      </c>
      <c r="I16" s="30">
        <f>IF($B16="","",IFERROR(H16/C16,""))</f>
        <v/>
      </c>
      <c r="J16" s="30">
        <f>IF($B16="","",SUMPRODUCT(MAX((Rosters!$A$2:$A$516=$B16)*Rosters!$I$2:$I$516)))</f>
        <v/>
      </c>
      <c r="K16" s="31">
        <f>IF($B16="","",SUMIFS(Rosters!$J$2:$J$516,Rosters!$A$2:$A$516,$B16))</f>
        <v/>
      </c>
      <c r="L16">
        <f>IF($B16="","",COUNTIFS(Rosters!$A$2:$A$516,$B16,Rosters!$J$2:$J$516,"&gt;0"))</f>
        <v/>
      </c>
      <c r="M16" s="31">
        <f>IF($B16="","",SUMIFS(Rosters!$L$2:$L$516,Rosters!$A$2:$A$516,$B16))</f>
        <v/>
      </c>
      <c r="N16">
        <f>IF($B16="","",COUNTIFS(Rosters!$A$2:$A$516,$B16,Rosters!$L$2:$L$516,"&gt;0"))</f>
        <v/>
      </c>
      <c r="O16" s="31">
        <f>IF($B16="","",M16-K16)</f>
        <v/>
      </c>
      <c r="P16" s="31">
        <f>IF($B16="","",IFERROR(M16/(H16/1000000),""))</f>
        <v/>
      </c>
    </row>
    <row r="17">
      <c r="A17">
        <f>IF($B17="","",RANK(M17,M$2:M$21))</f>
        <v/>
      </c>
      <c r="B17">
        <f>IFERROR(INDEX(Rosters!$A$2:$A$516,MATCH("T"&amp;16,Rosters!$AF$2:$AF$516,0)),"")</f>
        <v/>
      </c>
      <c r="C17">
        <f>IF($B17="","",COUNTIFS(Rosters!$A$2:$A$516,$B17))</f>
        <v/>
      </c>
      <c r="D17">
        <f>IF($B17="","",COUNTIFS(Rosters!$A$2:$A$516,$B17,Rosters!$G$2:$G$516,"ACTIVE"))</f>
        <v/>
      </c>
      <c r="E17">
        <f>IF($B17="","",COUNTIFS(Rosters!$A$2:$A$516,$B17,Rosters!$G$2:$G$516,"INJURED_RESERVE"))</f>
        <v/>
      </c>
      <c r="F17">
        <f>IF($B17="","",COUNTIFS(Rosters!$A$2:$A$516,$B17,Rosters!$G$2:$G$516,"MINORS"))</f>
        <v/>
      </c>
      <c r="G17">
        <f>IF($B17="","",COUNTIFS(Rosters!$A$2:$A$516,$B17,Rosters!$G$2:$G$516,"RESERVE"))</f>
        <v/>
      </c>
      <c r="H17" s="30">
        <f>IF($B17="","",SUMIFS(Rosters!$I$2:$I$516,Rosters!$A$2:$A$516,$B17))</f>
        <v/>
      </c>
      <c r="I17" s="30">
        <f>IF($B17="","",IFERROR(H17/C17,""))</f>
        <v/>
      </c>
      <c r="J17" s="30">
        <f>IF($B17="","",SUMPRODUCT(MAX((Rosters!$A$2:$A$516=$B17)*Rosters!$I$2:$I$516)))</f>
        <v/>
      </c>
      <c r="K17" s="31">
        <f>IF($B17="","",SUMIFS(Rosters!$J$2:$J$516,Rosters!$A$2:$A$516,$B17))</f>
        <v/>
      </c>
      <c r="L17">
        <f>IF($B17="","",COUNTIFS(Rosters!$A$2:$A$516,$B17,Rosters!$J$2:$J$516,"&gt;0"))</f>
        <v/>
      </c>
      <c r="M17" s="31">
        <f>IF($B17="","",SUMIFS(Rosters!$L$2:$L$516,Rosters!$A$2:$A$516,$B17))</f>
        <v/>
      </c>
      <c r="N17">
        <f>IF($B17="","",COUNTIFS(Rosters!$A$2:$A$516,$B17,Rosters!$L$2:$L$516,"&gt;0"))</f>
        <v/>
      </c>
      <c r="O17" s="31">
        <f>IF($B17="","",M17-K17)</f>
        <v/>
      </c>
      <c r="P17" s="31">
        <f>IF($B17="","",IFERROR(M17/(H17/1000000),""))</f>
        <v/>
      </c>
    </row>
    <row r="18">
      <c r="A18">
        <f>IF($B18="","",RANK(M18,M$2:M$21))</f>
        <v/>
      </c>
      <c r="B18">
        <f>IFERROR(INDEX(Rosters!$A$2:$A$516,MATCH("T"&amp;17,Rosters!$AF$2:$AF$516,0)),"")</f>
        <v/>
      </c>
      <c r="C18">
        <f>IF($B18="","",COUNTIFS(Rosters!$A$2:$A$516,$B18))</f>
        <v/>
      </c>
      <c r="D18">
        <f>IF($B18="","",COUNTIFS(Rosters!$A$2:$A$516,$B18,Rosters!$G$2:$G$516,"ACTIVE"))</f>
        <v/>
      </c>
      <c r="E18">
        <f>IF($B18="","",COUNTIFS(Rosters!$A$2:$A$516,$B18,Rosters!$G$2:$G$516,"INJURED_RESERVE"))</f>
        <v/>
      </c>
      <c r="F18">
        <f>IF($B18="","",COUNTIFS(Rosters!$A$2:$A$516,$B18,Rosters!$G$2:$G$516,"MINORS"))</f>
        <v/>
      </c>
      <c r="G18">
        <f>IF($B18="","",COUNTIFS(Rosters!$A$2:$A$516,$B18,Rosters!$G$2:$G$516,"RESERVE"))</f>
        <v/>
      </c>
      <c r="H18" s="30">
        <f>IF($B18="","",SUMIFS(Rosters!$I$2:$I$516,Rosters!$A$2:$A$516,$B18))</f>
        <v/>
      </c>
      <c r="I18" s="30">
        <f>IF($B18="","",IFERROR(H18/C18,""))</f>
        <v/>
      </c>
      <c r="J18" s="30">
        <f>IF($B18="","",SUMPRODUCT(MAX((Rosters!$A$2:$A$516=$B18)*Rosters!$I$2:$I$516)))</f>
        <v/>
      </c>
      <c r="K18" s="31">
        <f>IF($B18="","",SUMIFS(Rosters!$J$2:$J$516,Rosters!$A$2:$A$516,$B18))</f>
        <v/>
      </c>
      <c r="L18">
        <f>IF($B18="","",COUNTIFS(Rosters!$A$2:$A$516,$B18,Rosters!$J$2:$J$516,"&gt;0"))</f>
        <v/>
      </c>
      <c r="M18" s="31">
        <f>IF($B18="","",SUMIFS(Rosters!$L$2:$L$516,Rosters!$A$2:$A$516,$B18))</f>
        <v/>
      </c>
      <c r="N18">
        <f>IF($B18="","",COUNTIFS(Rosters!$A$2:$A$516,$B18,Rosters!$L$2:$L$516,"&gt;0"))</f>
        <v/>
      </c>
      <c r="O18" s="31">
        <f>IF($B18="","",M18-K18)</f>
        <v/>
      </c>
      <c r="P18" s="31">
        <f>IF($B18="","",IFERROR(M18/(H18/1000000),""))</f>
        <v/>
      </c>
    </row>
    <row r="19">
      <c r="A19">
        <f>IF($B19="","",RANK(M19,M$2:M$21))</f>
        <v/>
      </c>
      <c r="B19">
        <f>IFERROR(INDEX(Rosters!$A$2:$A$516,MATCH("T"&amp;18,Rosters!$AF$2:$AF$516,0)),"")</f>
        <v/>
      </c>
      <c r="C19">
        <f>IF($B19="","",COUNTIFS(Rosters!$A$2:$A$516,$B19))</f>
        <v/>
      </c>
      <c r="D19">
        <f>IF($B19="","",COUNTIFS(Rosters!$A$2:$A$516,$B19,Rosters!$G$2:$G$516,"ACTIVE"))</f>
        <v/>
      </c>
      <c r="E19">
        <f>IF($B19="","",COUNTIFS(Rosters!$A$2:$A$516,$B19,Rosters!$G$2:$G$516,"INJURED_RESERVE"))</f>
        <v/>
      </c>
      <c r="F19">
        <f>IF($B19="","",COUNTIFS(Rosters!$A$2:$A$516,$B19,Rosters!$G$2:$G$516,"MINORS"))</f>
        <v/>
      </c>
      <c r="G19">
        <f>IF($B19="","",COUNTIFS(Rosters!$A$2:$A$516,$B19,Rosters!$G$2:$G$516,"RESERVE"))</f>
        <v/>
      </c>
      <c r="H19" s="30">
        <f>IF($B19="","",SUMIFS(Rosters!$I$2:$I$516,Rosters!$A$2:$A$516,$B19))</f>
        <v/>
      </c>
      <c r="I19" s="30">
        <f>IF($B19="","",IFERROR(H19/C19,""))</f>
        <v/>
      </c>
      <c r="J19" s="30">
        <f>IF($B19="","",SUMPRODUCT(MAX((Rosters!$A$2:$A$516=$B19)*Rosters!$I$2:$I$516)))</f>
        <v/>
      </c>
      <c r="K19" s="31">
        <f>IF($B19="","",SUMIFS(Rosters!$J$2:$J$516,Rosters!$A$2:$A$516,$B19))</f>
        <v/>
      </c>
      <c r="L19">
        <f>IF($B19="","",COUNTIFS(Rosters!$A$2:$A$516,$B19,Rosters!$J$2:$J$516,"&gt;0"))</f>
        <v/>
      </c>
      <c r="M19" s="31">
        <f>IF($B19="","",SUMIFS(Rosters!$L$2:$L$516,Rosters!$A$2:$A$516,$B19))</f>
        <v/>
      </c>
      <c r="N19">
        <f>IF($B19="","",COUNTIFS(Rosters!$A$2:$A$516,$B19,Rosters!$L$2:$L$516,"&gt;0"))</f>
        <v/>
      </c>
      <c r="O19" s="31">
        <f>IF($B19="","",M19-K19)</f>
        <v/>
      </c>
      <c r="P19" s="31">
        <f>IF($B19="","",IFERROR(M19/(H19/1000000),""))</f>
        <v/>
      </c>
    </row>
    <row r="20">
      <c r="A20">
        <f>IF($B20="","",RANK(M20,M$2:M$21))</f>
        <v/>
      </c>
      <c r="B20">
        <f>IFERROR(INDEX(Rosters!$A$2:$A$516,MATCH("T"&amp;19,Rosters!$AF$2:$AF$516,0)),"")</f>
        <v/>
      </c>
      <c r="C20">
        <f>IF($B20="","",COUNTIFS(Rosters!$A$2:$A$516,$B20))</f>
        <v/>
      </c>
      <c r="D20">
        <f>IF($B20="","",COUNTIFS(Rosters!$A$2:$A$516,$B20,Rosters!$G$2:$G$516,"ACTIVE"))</f>
        <v/>
      </c>
      <c r="E20">
        <f>IF($B20="","",COUNTIFS(Rosters!$A$2:$A$516,$B20,Rosters!$G$2:$G$516,"INJURED_RESERVE"))</f>
        <v/>
      </c>
      <c r="F20">
        <f>IF($B20="","",COUNTIFS(Rosters!$A$2:$A$516,$B20,Rosters!$G$2:$G$516,"MINORS"))</f>
        <v/>
      </c>
      <c r="G20">
        <f>IF($B20="","",COUNTIFS(Rosters!$A$2:$A$516,$B20,Rosters!$G$2:$G$516,"RESERVE"))</f>
        <v/>
      </c>
      <c r="H20" s="30">
        <f>IF($B20="","",SUMIFS(Rosters!$I$2:$I$516,Rosters!$A$2:$A$516,$B20))</f>
        <v/>
      </c>
      <c r="I20" s="30">
        <f>IF($B20="","",IFERROR(H20/C20,""))</f>
        <v/>
      </c>
      <c r="J20" s="30">
        <f>IF($B20="","",SUMPRODUCT(MAX((Rosters!$A$2:$A$516=$B20)*Rosters!$I$2:$I$516)))</f>
        <v/>
      </c>
      <c r="K20" s="31">
        <f>IF($B20="","",SUMIFS(Rosters!$J$2:$J$516,Rosters!$A$2:$A$516,$B20))</f>
        <v/>
      </c>
      <c r="L20">
        <f>IF($B20="","",COUNTIFS(Rosters!$A$2:$A$516,$B20,Rosters!$J$2:$J$516,"&gt;0"))</f>
        <v/>
      </c>
      <c r="M20" s="31">
        <f>IF($B20="","",SUMIFS(Rosters!$L$2:$L$516,Rosters!$A$2:$A$516,$B20))</f>
        <v/>
      </c>
      <c r="N20">
        <f>IF($B20="","",COUNTIFS(Rosters!$A$2:$A$516,$B20,Rosters!$L$2:$L$516,"&gt;0"))</f>
        <v/>
      </c>
      <c r="O20" s="31">
        <f>IF($B20="","",M20-K20)</f>
        <v/>
      </c>
      <c r="P20" s="31">
        <f>IF($B20="","",IFERROR(M20/(H20/1000000),""))</f>
        <v/>
      </c>
    </row>
    <row r="21">
      <c r="A21">
        <f>IF($B21="","",RANK(M21,M$2:M$21))</f>
        <v/>
      </c>
      <c r="B21">
        <f>IFERROR(INDEX(Rosters!$A$2:$A$516,MATCH("T"&amp;20,Rosters!$AF$2:$AF$516,0)),"")</f>
        <v/>
      </c>
      <c r="C21">
        <f>IF($B21="","",COUNTIFS(Rosters!$A$2:$A$516,$B21))</f>
        <v/>
      </c>
      <c r="D21">
        <f>IF($B21="","",COUNTIFS(Rosters!$A$2:$A$516,$B21,Rosters!$G$2:$G$516,"ACTIVE"))</f>
        <v/>
      </c>
      <c r="E21">
        <f>IF($B21="","",COUNTIFS(Rosters!$A$2:$A$516,$B21,Rosters!$G$2:$G$516,"INJURED_RESERVE"))</f>
        <v/>
      </c>
      <c r="F21">
        <f>IF($B21="","",COUNTIFS(Rosters!$A$2:$A$516,$B21,Rosters!$G$2:$G$516,"MINORS"))</f>
        <v/>
      </c>
      <c r="G21">
        <f>IF($B21="","",COUNTIFS(Rosters!$A$2:$A$516,$B21,Rosters!$G$2:$G$516,"RESERVE"))</f>
        <v/>
      </c>
      <c r="H21" s="30">
        <f>IF($B21="","",SUMIFS(Rosters!$I$2:$I$516,Rosters!$A$2:$A$516,$B21))</f>
        <v/>
      </c>
      <c r="I21" s="30">
        <f>IF($B21="","",IFERROR(H21/C21,""))</f>
        <v/>
      </c>
      <c r="J21" s="30">
        <f>IF($B21="","",SUMPRODUCT(MAX((Rosters!$A$2:$A$516=$B21)*Rosters!$I$2:$I$516)))</f>
        <v/>
      </c>
      <c r="K21" s="31">
        <f>IF($B21="","",SUMIFS(Rosters!$J$2:$J$516,Rosters!$A$2:$A$516,$B21))</f>
        <v/>
      </c>
      <c r="L21">
        <f>IF($B21="","",COUNTIFS(Rosters!$A$2:$A$516,$B21,Rosters!$J$2:$J$516,"&gt;0"))</f>
        <v/>
      </c>
      <c r="M21" s="31">
        <f>IF($B21="","",SUMIFS(Rosters!$L$2:$L$516,Rosters!$A$2:$A$516,$B21))</f>
        <v/>
      </c>
      <c r="N21">
        <f>IF($B21="","",COUNTIFS(Rosters!$A$2:$A$516,$B21,Rosters!$L$2:$L$516,"&gt;0"))</f>
        <v/>
      </c>
      <c r="O21" s="31">
        <f>IF($B21="","",M21-K21)</f>
        <v/>
      </c>
      <c r="P21" s="31">
        <f>IF($B21="","",IFERROR(M21/(H21/1000000),""))</f>
        <v/>
      </c>
    </row>
  </sheetData>
  <autoFilter ref="A1:P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8725"/>
  <sheetViews>
    <sheetView workbookViewId="0">
      <pane ySplit="1" topLeftCell="A2" activePane="bottomLeft" state="frozen"/>
      <selection pane="bottomLeft" activeCell="A1" sqref="A1"/>
    </sheetView>
  </sheetViews>
  <sheetFormatPr baseColWidth="8" defaultRowHeight="15"/>
  <cols>
    <col width="24" customWidth="1" style="21" min="1" max="1"/>
    <col width="6" customWidth="1" style="21" min="2" max="2"/>
    <col width="7" customWidth="1" style="21" min="3" max="3"/>
    <col width="11" customWidth="1" style="21" min="4" max="4"/>
    <col width="6" customWidth="1" style="21" min="5" max="5"/>
    <col width="11" customWidth="1" style="21" min="6" max="6"/>
    <col width="24" customWidth="1" style="21" min="7" max="7"/>
    <col width="13" customWidth="1" style="21" min="8" max="8"/>
    <col width="11" customWidth="1" style="21" min="9" max="9"/>
    <col width="13" customWidth="1" style="21" min="10" max="10"/>
    <col width="11" customWidth="1" style="21" min="11" max="11"/>
    <col width="13" customWidth="1" style="21" min="12" max="12"/>
    <col width="11" customWidth="1" style="21" min="13" max="13"/>
    <col width="12" customWidth="1" style="21" min="14" max="14"/>
    <col width="11" customWidth="1" style="21" min="15" max="15"/>
    <col width="13" customWidth="1" style="21" min="16" max="16"/>
    <col width="10" customWidth="1" style="21" min="17" max="17"/>
    <col width="12" customWidth="1" style="21" min="18" max="18"/>
    <col width="10" customWidth="1" style="21" min="19" max="19"/>
    <col width="13" customWidth="1" style="21" min="20" max="20"/>
    <col width="8" customWidth="1" style="21" min="21" max="21"/>
    <col width="11" customWidth="1" style="21" min="22" max="22"/>
    <col width="12" customWidth="1" style="21" min="23" max="23"/>
    <col width="12" customWidth="1" style="21" min="24" max="24"/>
    <col width="38" customWidth="1" style="21" min="25" max="25"/>
    <col width="30" customWidth="1" style="21" min="26" max="26"/>
  </cols>
  <sheetData>
    <row r="1" ht="32" customHeight="1" s="21">
      <c r="A1" s="22" t="inlineStr">
        <is>
          <t>Player</t>
        </is>
      </c>
      <c r="B1" s="22" t="inlineStr">
        <is>
          <t>NHL</t>
        </is>
      </c>
      <c r="C1" s="22" t="inlineStr">
        <is>
          <t>Pos</t>
        </is>
      </c>
      <c r="D1" s="22" t="inlineStr">
        <is>
          <t>Eligible</t>
        </is>
      </c>
      <c r="E1" s="22" t="inlineStr">
        <is>
          <t>Age</t>
        </is>
      </c>
      <c r="F1" s="22" t="inlineStr">
        <is>
          <t>NHL Status</t>
        </is>
      </c>
      <c r="G1" s="22" t="inlineStr">
        <is>
          <t>Owner</t>
        </is>
      </c>
      <c r="H1" s="22" t="inlineStr">
        <is>
          <t>Salary</t>
        </is>
      </c>
      <c r="I1" s="22" t="inlineStr">
        <is>
          <t>FPts 25/26</t>
        </is>
      </c>
      <c r="J1" s="22" t="inlineStr">
        <is>
          <t>FPts 25/26 per $M</t>
        </is>
      </c>
      <c r="K1" s="22" t="inlineStr">
        <is>
          <t>FP/G 25/26</t>
        </is>
      </c>
      <c r="L1" s="22" t="inlineStr">
        <is>
          <t>FP/G 25/26 per $M</t>
        </is>
      </c>
      <c r="M1" s="22" t="inlineStr">
        <is>
          <t>Fantrax 26/27</t>
        </is>
      </c>
      <c r="N1" s="22" t="inlineStr">
        <is>
          <t>Fantrax FP/G</t>
        </is>
      </c>
      <c r="O1" s="22" t="inlineStr">
        <is>
          <t>A&amp;G 26/27</t>
        </is>
      </c>
      <c r="P1" s="22" t="inlineStr">
        <is>
          <t>Consensus 26/27</t>
        </is>
      </c>
      <c r="Q1" s="22" t="inlineStr">
        <is>
          <t>Change</t>
        </is>
      </c>
      <c r="R1" s="22" t="inlineStr">
        <is>
          <t>Cons. per $M</t>
        </is>
      </c>
      <c r="S1" s="22" t="inlineStr">
        <is>
          <t>Proj FP/G</t>
        </is>
      </c>
      <c r="T1" s="22" t="inlineStr">
        <is>
          <t>Proj FP/G per $M</t>
        </is>
      </c>
      <c r="U1" s="22" t="inlineStr">
        <is>
          <t>ADP</t>
        </is>
      </c>
      <c r="V1" s="22" t="inlineStr">
        <is>
          <t>Fantrax ID</t>
        </is>
      </c>
      <c r="W1" s="22" t="inlineStr">
        <is>
          <t>Rotowire ID</t>
        </is>
      </c>
      <c r="X1" s="22" t="inlineStr">
        <is>
          <t>StatsInc ID</t>
        </is>
      </c>
      <c r="Y1" s="22" t="inlineStr">
        <is>
          <t>SportRadar ID</t>
        </is>
      </c>
      <c r="Z1" s="22" t="inlineStr">
        <is>
          <t>Label</t>
        </is>
      </c>
    </row>
    <row r="2">
      <c r="A2" t="inlineStr">
        <is>
          <t>Nikita Kucherov</t>
        </is>
      </c>
      <c r="B2" t="inlineStr">
        <is>
          <t>TBL</t>
        </is>
      </c>
      <c r="C2" t="inlineStr">
        <is>
          <t>RW</t>
        </is>
      </c>
      <c r="D2" t="inlineStr">
        <is>
          <t>F</t>
        </is>
      </c>
      <c r="E2" t="n">
        <v>33</v>
      </c>
      <c r="F2" t="inlineStr">
        <is>
          <t>T</t>
        </is>
      </c>
      <c r="G2" t="inlineStr">
        <is>
          <t>Mike</t>
        </is>
      </c>
      <c r="H2" s="30" t="n">
        <v>9500000</v>
      </c>
      <c r="I2" s="31" t="n">
        <v>157.46</v>
      </c>
      <c r="J2" s="31" t="n">
        <v>16.57</v>
      </c>
      <c r="K2" s="31" t="n">
        <v>2.07</v>
      </c>
      <c r="L2" s="32" t="n">
        <v>0.218</v>
      </c>
      <c r="M2" s="31" t="n">
        <v>160.08</v>
      </c>
      <c r="N2" s="31" t="n">
        <v>2.03</v>
      </c>
      <c r="O2" s="31" t="n">
        <v>148.6</v>
      </c>
      <c r="P2" s="31" t="n">
        <v>154.34</v>
      </c>
      <c r="Q2" s="31" t="n">
        <v>2.62</v>
      </c>
      <c r="R2" s="31" t="n">
        <v>16.25</v>
      </c>
      <c r="S2" s="32" t="n">
        <v>1.9</v>
      </c>
      <c r="T2" s="32" t="n">
        <v>0.2</v>
      </c>
      <c r="U2" t="n">
        <v>3.3</v>
      </c>
      <c r="V2" t="inlineStr">
        <is>
          <t>02b70</t>
        </is>
      </c>
      <c r="W2" t="n">
        <v>3828</v>
      </c>
      <c r="X2" t="n">
        <v>5425</v>
      </c>
      <c r="Y2" t="inlineStr">
        <is>
          <t>92bee224-bf40-4b76-b8c2-1f690bbc1f22</t>
        </is>
      </c>
      <c r="Z2" t="inlineStr">
        <is>
          <t>Nikita Kucherov (TBL RW)</t>
        </is>
      </c>
    </row>
    <row r="3">
      <c r="A3" t="inlineStr">
        <is>
          <t>Connor McDavid</t>
        </is>
      </c>
      <c r="B3" t="inlineStr">
        <is>
          <t>EDM</t>
        </is>
      </c>
      <c r="C3" t="inlineStr">
        <is>
          <t>C</t>
        </is>
      </c>
      <c r="D3" t="inlineStr">
        <is>
          <t>F</t>
        </is>
      </c>
      <c r="E3" t="n">
        <v>29</v>
      </c>
      <c r="F3" t="inlineStr">
        <is>
          <t>T</t>
        </is>
      </c>
      <c r="G3" t="inlineStr">
        <is>
          <t>Aznfungus</t>
        </is>
      </c>
      <c r="H3" s="30" t="n">
        <v>12500000</v>
      </c>
      <c r="I3" s="31" t="n">
        <v>164.2</v>
      </c>
      <c r="J3" s="31" t="n">
        <v>13.14</v>
      </c>
      <c r="K3" s="31" t="n">
        <v>2</v>
      </c>
      <c r="L3" s="32" t="n">
        <v>0.16</v>
      </c>
      <c r="M3" s="31" t="n">
        <v>159.44</v>
      </c>
      <c r="N3" s="31" t="n">
        <v>1.94</v>
      </c>
      <c r="O3" s="31" t="n">
        <v>147.44</v>
      </c>
      <c r="P3" s="31" t="n">
        <v>153.44</v>
      </c>
      <c r="Q3" s="31" t="n">
        <v>-4.76</v>
      </c>
      <c r="R3" s="31" t="n">
        <v>12.28</v>
      </c>
      <c r="S3" s="32" t="n">
        <v>1.848</v>
      </c>
      <c r="T3" s="32" t="n">
        <v>0.148</v>
      </c>
      <c r="U3" t="n">
        <v>1.8</v>
      </c>
      <c r="V3" t="inlineStr">
        <is>
          <t>02un4</t>
        </is>
      </c>
      <c r="W3" t="n">
        <v>4712</v>
      </c>
      <c r="X3" t="n">
        <v>6743</v>
      </c>
      <c r="Y3" t="inlineStr">
        <is>
          <t>8949dceb-26ac-4cb1-b08d-2d5903d75611</t>
        </is>
      </c>
      <c r="Z3" t="inlineStr">
        <is>
          <t>Connor McDavid (EDM C)</t>
        </is>
      </c>
    </row>
    <row r="4">
      <c r="A4" t="inlineStr">
        <is>
          <t>Nathan MacKinnon</t>
        </is>
      </c>
      <c r="B4" t="inlineStr">
        <is>
          <t>COL</t>
        </is>
      </c>
      <c r="C4" t="inlineStr">
        <is>
          <t>C</t>
        </is>
      </c>
      <c r="D4" t="inlineStr">
        <is>
          <t>F</t>
        </is>
      </c>
      <c r="E4" t="n">
        <v>31</v>
      </c>
      <c r="F4" t="inlineStr">
        <is>
          <t>T</t>
        </is>
      </c>
      <c r="G4" t="inlineStr">
        <is>
          <t>Kurtis</t>
        </is>
      </c>
      <c r="H4" s="30" t="n">
        <v>12600000</v>
      </c>
      <c r="I4" s="31" t="n">
        <v>151.35</v>
      </c>
      <c r="J4" s="31" t="n">
        <v>12.01</v>
      </c>
      <c r="K4" s="31" t="n">
        <v>1.89</v>
      </c>
      <c r="L4" s="32" t="n">
        <v>0.15</v>
      </c>
      <c r="M4" s="31" t="n">
        <v>156.77</v>
      </c>
      <c r="N4" s="31" t="n">
        <v>1.91</v>
      </c>
      <c r="O4" s="31" t="n">
        <v>139.97</v>
      </c>
      <c r="P4" s="31" t="n">
        <v>148.37</v>
      </c>
      <c r="Q4" s="31" t="n">
        <v>5.42</v>
      </c>
      <c r="R4" s="31" t="n">
        <v>11.78</v>
      </c>
      <c r="S4" s="32" t="n">
        <v>1.788</v>
      </c>
      <c r="T4" s="32" t="n">
        <v>0.142</v>
      </c>
      <c r="U4" t="n">
        <v>1.3</v>
      </c>
      <c r="V4" t="inlineStr">
        <is>
          <t>02f9l</t>
        </is>
      </c>
      <c r="W4" t="n">
        <v>4075</v>
      </c>
      <c r="X4" t="n">
        <v>5980</v>
      </c>
      <c r="Y4" t="inlineStr">
        <is>
          <t>e440e013-e817-11e2-a133-f4ce4684ea4c</t>
        </is>
      </c>
      <c r="Z4" t="inlineStr">
        <is>
          <t>Nathan MacKinnon (COL C)</t>
        </is>
      </c>
    </row>
    <row r="5">
      <c r="A5" t="inlineStr">
        <is>
          <t>Evan Bouchard</t>
        </is>
      </c>
      <c r="B5" t="inlineStr">
        <is>
          <t>EDM</t>
        </is>
      </c>
      <c r="C5" t="inlineStr">
        <is>
          <t>D</t>
        </is>
      </c>
      <c r="D5" t="inlineStr">
        <is>
          <t>D</t>
        </is>
      </c>
      <c r="E5" t="n">
        <v>26</v>
      </c>
      <c r="F5" t="inlineStr">
        <is>
          <t>T</t>
        </is>
      </c>
      <c r="G5" t="inlineStr">
        <is>
          <t>Aznfungus</t>
        </is>
      </c>
      <c r="H5" s="30" t="n">
        <v>10500000</v>
      </c>
      <c r="I5" s="31" t="n">
        <v>141.22</v>
      </c>
      <c r="J5" s="31" t="n">
        <v>13.45</v>
      </c>
      <c r="K5" s="31" t="n">
        <v>1.72</v>
      </c>
      <c r="L5" s="32" t="n">
        <v>0.164</v>
      </c>
      <c r="M5" s="31" t="n">
        <v>139.44</v>
      </c>
      <c r="N5" s="31" t="n">
        <v>1.66</v>
      </c>
      <c r="O5" s="31" t="n">
        <v>126.15</v>
      </c>
      <c r="P5" s="31" t="n">
        <v>132.8</v>
      </c>
      <c r="Q5" s="31" t="n">
        <v>-1.78</v>
      </c>
      <c r="R5" s="31" t="n">
        <v>12.65</v>
      </c>
      <c r="S5" s="32" t="n">
        <v>1.581</v>
      </c>
      <c r="T5" s="32" t="n">
        <v>0.151</v>
      </c>
      <c r="U5" t="n">
        <v>16.4</v>
      </c>
      <c r="V5" t="inlineStr">
        <is>
          <t>04lc0</t>
        </is>
      </c>
      <c r="W5" t="n">
        <v>5694</v>
      </c>
      <c r="X5" t="n">
        <v>7908</v>
      </c>
      <c r="Y5" t="inlineStr">
        <is>
          <t>8c6b552e-28f4-47c1-8595-ff2b00e9cba7</t>
        </is>
      </c>
      <c r="Z5" t="inlineStr">
        <is>
          <t>Evan Bouchard (EDM D)</t>
        </is>
      </c>
    </row>
    <row r="6">
      <c r="A6" t="inlineStr">
        <is>
          <t>Cale Makar</t>
        </is>
      </c>
      <c r="B6" t="inlineStr">
        <is>
          <t>COL</t>
        </is>
      </c>
      <c r="C6" t="inlineStr">
        <is>
          <t>D</t>
        </is>
      </c>
      <c r="D6" t="inlineStr">
        <is>
          <t>D</t>
        </is>
      </c>
      <c r="E6" t="n">
        <v>27</v>
      </c>
      <c r="F6" t="inlineStr">
        <is>
          <t>T</t>
        </is>
      </c>
      <c r="G6" t="inlineStr">
        <is>
          <t>Le Duke of Dangles</t>
        </is>
      </c>
      <c r="H6" s="30" t="n">
        <v>9000000</v>
      </c>
      <c r="I6" s="31" t="n">
        <v>120.36</v>
      </c>
      <c r="J6" s="31" t="n">
        <v>13.37</v>
      </c>
      <c r="K6" s="31" t="n">
        <v>1.6</v>
      </c>
      <c r="L6" s="32" t="n">
        <v>0.178</v>
      </c>
      <c r="M6" s="31" t="n">
        <v>128.2</v>
      </c>
      <c r="N6" s="31" t="n">
        <v>1.64</v>
      </c>
      <c r="O6" s="31" t="n">
        <v>135.86</v>
      </c>
      <c r="P6" s="31" t="n">
        <v>132.03</v>
      </c>
      <c r="Q6" s="31" t="n">
        <v>7.84</v>
      </c>
      <c r="R6" s="31" t="n">
        <v>14.67</v>
      </c>
      <c r="S6" s="32" t="n">
        <v>1.629</v>
      </c>
      <c r="T6" s="32" t="n">
        <v>0.181</v>
      </c>
      <c r="U6" t="n">
        <v>9.199999999999999</v>
      </c>
      <c r="V6" t="inlineStr">
        <is>
          <t>04alw</t>
        </is>
      </c>
      <c r="W6" t="n">
        <v>5417</v>
      </c>
      <c r="X6" t="n">
        <v>7519</v>
      </c>
      <c r="Y6" t="inlineStr">
        <is>
          <t>052c69b3-91a2-4244-811c-cff9ef96a3ea</t>
        </is>
      </c>
      <c r="Z6" t="inlineStr">
        <is>
          <t>Cale Makar (COL D)</t>
        </is>
      </c>
    </row>
    <row r="7">
      <c r="A7" t="inlineStr">
        <is>
          <t>Macklin Celebrini</t>
        </is>
      </c>
      <c r="B7" t="inlineStr">
        <is>
          <t>SJS</t>
        </is>
      </c>
      <c r="C7" t="inlineStr">
        <is>
          <t>C</t>
        </is>
      </c>
      <c r="D7" t="inlineStr">
        <is>
          <t>F</t>
        </is>
      </c>
      <c r="E7" t="n">
        <v>20</v>
      </c>
      <c r="F7" t="inlineStr">
        <is>
          <t>T</t>
        </is>
      </c>
      <c r="G7" t="inlineStr">
        <is>
          <t>Brown Noesen</t>
        </is>
      </c>
      <c r="H7" s="30" t="n">
        <v>975000</v>
      </c>
      <c r="I7" s="31" t="n">
        <v>140.77</v>
      </c>
      <c r="J7" s="31" t="n">
        <v>144.38</v>
      </c>
      <c r="K7" s="31" t="n">
        <v>1.72</v>
      </c>
      <c r="L7" s="32" t="n">
        <v>1.764</v>
      </c>
      <c r="M7" s="31" t="n">
        <v>135.26</v>
      </c>
      <c r="N7" s="31" t="n">
        <v>1.63</v>
      </c>
      <c r="O7" s="31" t="n">
        <v>125.79</v>
      </c>
      <c r="P7" s="31" t="n">
        <v>130.53</v>
      </c>
      <c r="Q7" s="31" t="n">
        <v>-5.51</v>
      </c>
      <c r="R7" s="31" t="n">
        <v>133.88</v>
      </c>
      <c r="S7" s="32" t="n">
        <v>1.564</v>
      </c>
      <c r="T7" s="32" t="n">
        <v>1.604</v>
      </c>
      <c r="U7" t="n">
        <v>4</v>
      </c>
      <c r="V7" t="inlineStr">
        <is>
          <t>05w9c</t>
        </is>
      </c>
      <c r="W7" t="n">
        <v>7127</v>
      </c>
      <c r="Y7" t="inlineStr">
        <is>
          <t>4ade9aec-61a6-4391-9ef1-cbfc1c92a9e3</t>
        </is>
      </c>
      <c r="Z7" t="inlineStr">
        <is>
          <t>Macklin Celebrini (SJS C)</t>
        </is>
      </c>
    </row>
    <row r="8">
      <c r="A8" t="inlineStr">
        <is>
          <t>Andrei Vasilevskiy</t>
        </is>
      </c>
      <c r="B8" t="inlineStr">
        <is>
          <t>TBL</t>
        </is>
      </c>
      <c r="C8" t="inlineStr">
        <is>
          <t>G</t>
        </is>
      </c>
      <c r="D8" t="inlineStr">
        <is>
          <t>G</t>
        </is>
      </c>
      <c r="E8" t="n">
        <v>32</v>
      </c>
      <c r="F8" t="inlineStr">
        <is>
          <t>T</t>
        </is>
      </c>
      <c r="G8" t="inlineStr">
        <is>
          <t>Deef-Fence</t>
        </is>
      </c>
      <c r="H8" s="30" t="n">
        <v>9500000</v>
      </c>
      <c r="I8" s="31" t="n">
        <v>123.71</v>
      </c>
      <c r="J8" s="31" t="n">
        <v>13.02</v>
      </c>
      <c r="K8" s="31" t="n">
        <v>2.13</v>
      </c>
      <c r="L8" s="32" t="n">
        <v>0.224</v>
      </c>
      <c r="M8" s="31" t="n">
        <v>130.29</v>
      </c>
      <c r="N8" s="31" t="n">
        <v>2.17</v>
      </c>
      <c r="O8" s="31" t="n"/>
      <c r="P8" s="31" t="n">
        <v>130.29</v>
      </c>
      <c r="Q8" s="31" t="n">
        <v>6.58</v>
      </c>
      <c r="R8" s="31" t="n">
        <v>13.71</v>
      </c>
      <c r="S8" s="32" t="n">
        <v>2.17</v>
      </c>
      <c r="T8" s="32" t="n">
        <v>0.228</v>
      </c>
      <c r="U8" t="n">
        <v>70.40000000000001</v>
      </c>
      <c r="V8" t="inlineStr">
        <is>
          <t>02nom</t>
        </is>
      </c>
      <c r="W8" t="n">
        <v>3989</v>
      </c>
      <c r="X8" t="n">
        <v>5699</v>
      </c>
      <c r="Y8" t="inlineStr">
        <is>
          <t>6d989c41-9050-49d6-a812-119d9c68a13d</t>
        </is>
      </c>
      <c r="Z8" t="inlineStr">
        <is>
          <t>Andrei Vasilevskiy (TBL G)</t>
        </is>
      </c>
    </row>
    <row r="9">
      <c r="A9" t="inlineStr">
        <is>
          <t>David Pastrnak</t>
        </is>
      </c>
      <c r="B9" t="inlineStr">
        <is>
          <t>BOS</t>
        </is>
      </c>
      <c r="C9" t="inlineStr">
        <is>
          <t>RW</t>
        </is>
      </c>
      <c r="D9" t="inlineStr">
        <is>
          <t>F</t>
        </is>
      </c>
      <c r="E9" t="n">
        <v>30</v>
      </c>
      <c r="F9" t="inlineStr">
        <is>
          <t>T</t>
        </is>
      </c>
      <c r="G9" t="inlineStr">
        <is>
          <t>Aznfungus</t>
        </is>
      </c>
      <c r="H9" s="30" t="n">
        <v>11250000</v>
      </c>
      <c r="I9" s="31" t="n">
        <v>127.58</v>
      </c>
      <c r="J9" s="31" t="n">
        <v>11.34</v>
      </c>
      <c r="K9" s="31" t="n">
        <v>1.66</v>
      </c>
      <c r="L9" s="32" t="n">
        <v>0.148</v>
      </c>
      <c r="M9" s="31" t="n">
        <v>131.14</v>
      </c>
      <c r="N9" s="31" t="n">
        <v>1.64</v>
      </c>
      <c r="O9" s="31" t="n">
        <v>124.16</v>
      </c>
      <c r="P9" s="31" t="n">
        <v>127.65</v>
      </c>
      <c r="Q9" s="31" t="n">
        <v>3.56</v>
      </c>
      <c r="R9" s="31" t="n">
        <v>11.35</v>
      </c>
      <c r="S9" s="32" t="n">
        <v>1.559</v>
      </c>
      <c r="T9" s="32" t="n">
        <v>0.139</v>
      </c>
      <c r="U9" t="n">
        <v>6.8</v>
      </c>
      <c r="V9" t="inlineStr">
        <is>
          <t>03d12</t>
        </is>
      </c>
      <c r="W9" t="n">
        <v>4405</v>
      </c>
      <c r="X9" t="n">
        <v>6391</v>
      </c>
      <c r="Y9" t="inlineStr">
        <is>
          <t>69cc1757-78c5-4461-bde3-2b252854ecb8</t>
        </is>
      </c>
      <c r="Z9" t="inlineStr">
        <is>
          <t>David Pastrnak (BOS RW)</t>
        </is>
      </c>
    </row>
    <row r="10">
      <c r="A10" t="inlineStr">
        <is>
          <t>Leon Draisaitl</t>
        </is>
      </c>
      <c r="B10" t="inlineStr">
        <is>
          <t>EDM</t>
        </is>
      </c>
      <c r="C10" t="inlineStr">
        <is>
          <t>C</t>
        </is>
      </c>
      <c r="D10" t="inlineStr">
        <is>
          <t>F</t>
        </is>
      </c>
      <c r="E10" t="n">
        <v>30</v>
      </c>
      <c r="F10" t="inlineStr">
        <is>
          <t>T</t>
        </is>
      </c>
      <c r="G10" t="inlineStr">
        <is>
          <t>Aznfungus</t>
        </is>
      </c>
      <c r="H10" s="30" t="n">
        <v>14000000</v>
      </c>
      <c r="I10" s="31" t="n">
        <v>111.8</v>
      </c>
      <c r="J10" s="31" t="n">
        <v>7.99</v>
      </c>
      <c r="K10" s="31" t="n">
        <v>1.72</v>
      </c>
      <c r="L10" s="32" t="n">
        <v>0.123</v>
      </c>
      <c r="M10" s="31" t="n">
        <v>122.02</v>
      </c>
      <c r="N10" s="31" t="n">
        <v>1.74</v>
      </c>
      <c r="O10" s="31" t="n">
        <v>128.92</v>
      </c>
      <c r="P10" s="31" t="n">
        <v>125.47</v>
      </c>
      <c r="Q10" s="31" t="n">
        <v>10.22</v>
      </c>
      <c r="R10" s="31" t="n">
        <v>8.960000000000001</v>
      </c>
      <c r="S10" s="32" t="n">
        <v>1.637</v>
      </c>
      <c r="T10" s="32" t="n">
        <v>0.117</v>
      </c>
      <c r="U10" t="n">
        <v>5.1</v>
      </c>
      <c r="V10" t="inlineStr">
        <is>
          <t>02yjl</t>
        </is>
      </c>
      <c r="W10" t="n">
        <v>4386</v>
      </c>
      <c r="X10" t="n">
        <v>6369</v>
      </c>
      <c r="Y10" t="inlineStr">
        <is>
          <t>f7bb7a51-75d3-4f16-8491-a762acfb874a</t>
        </is>
      </c>
      <c r="Z10" t="inlineStr">
        <is>
          <t>Leon Draisaitl (EDM C)</t>
        </is>
      </c>
    </row>
    <row r="11">
      <c r="A11" t="inlineStr">
        <is>
          <t>Zach Werenski</t>
        </is>
      </c>
      <c r="B11" t="inlineStr">
        <is>
          <t>CBJ</t>
        </is>
      </c>
      <c r="C11" t="inlineStr">
        <is>
          <t>D</t>
        </is>
      </c>
      <c r="D11" t="inlineStr">
        <is>
          <t>D</t>
        </is>
      </c>
      <c r="E11" t="n">
        <v>29</v>
      </c>
      <c r="F11" t="inlineStr">
        <is>
          <t>T</t>
        </is>
      </c>
      <c r="G11" t="inlineStr">
        <is>
          <t>A Bunch of Dusters</t>
        </is>
      </c>
      <c r="H11" s="30" t="n">
        <v>9583333</v>
      </c>
      <c r="I11" s="31" t="n">
        <v>119.7</v>
      </c>
      <c r="J11" s="31" t="n">
        <v>12.49</v>
      </c>
      <c r="K11" s="31" t="n">
        <v>1.6</v>
      </c>
      <c r="L11" s="32" t="n">
        <v>0.167</v>
      </c>
      <c r="M11" s="31" t="n">
        <v>122.37</v>
      </c>
      <c r="N11" s="31" t="n">
        <v>1.59</v>
      </c>
      <c r="O11" s="31" t="n">
        <v>128.19</v>
      </c>
      <c r="P11" s="31" t="n">
        <v>125.28</v>
      </c>
      <c r="Q11" s="31" t="n">
        <v>2.67</v>
      </c>
      <c r="R11" s="31" t="n">
        <v>13.07</v>
      </c>
      <c r="S11" s="32" t="n">
        <v>1.558</v>
      </c>
      <c r="T11" s="32" t="n">
        <v>0.163</v>
      </c>
      <c r="U11" t="n">
        <v>14.3</v>
      </c>
      <c r="V11" t="inlineStr">
        <is>
          <t>03ra7</t>
        </is>
      </c>
      <c r="W11" t="n">
        <v>4776</v>
      </c>
      <c r="X11" t="n">
        <v>6750</v>
      </c>
      <c r="Y11" t="inlineStr">
        <is>
          <t>bd3ac8cc-aee7-4b42-8f10-8cfbb54564d1</t>
        </is>
      </c>
      <c r="Z11" t="inlineStr">
        <is>
          <t>Zach Werenski (CBJ D)</t>
        </is>
      </c>
    </row>
    <row r="12">
      <c r="A12" t="inlineStr">
        <is>
          <t>Rasmus Dahlin</t>
        </is>
      </c>
      <c r="B12" t="inlineStr">
        <is>
          <t>BUF</t>
        </is>
      </c>
      <c r="C12" t="inlineStr">
        <is>
          <t>D</t>
        </is>
      </c>
      <c r="D12" t="inlineStr">
        <is>
          <t>D</t>
        </is>
      </c>
      <c r="E12" t="n">
        <v>26</v>
      </c>
      <c r="F12" t="inlineStr">
        <is>
          <t>T</t>
        </is>
      </c>
      <c r="G12" t="inlineStr">
        <is>
          <t>Le Duke of Dangles</t>
        </is>
      </c>
      <c r="H12" s="30" t="n">
        <v>11000000</v>
      </c>
      <c r="I12" s="31" t="n">
        <v>123.28</v>
      </c>
      <c r="J12" s="31" t="n">
        <v>11.21</v>
      </c>
      <c r="K12" s="31" t="n">
        <v>1.6</v>
      </c>
      <c r="L12" s="32" t="n">
        <v>0.145</v>
      </c>
      <c r="M12" s="31" t="n">
        <v>120.42</v>
      </c>
      <c r="N12" s="31" t="n">
        <v>1.52</v>
      </c>
      <c r="O12" s="31" t="n">
        <v>128.74</v>
      </c>
      <c r="P12" s="31" t="n">
        <v>124.58</v>
      </c>
      <c r="Q12" s="31" t="n">
        <v>-2.86</v>
      </c>
      <c r="R12" s="31" t="n">
        <v>11.33</v>
      </c>
      <c r="S12" s="32" t="n">
        <v>1.526</v>
      </c>
      <c r="T12" s="32" t="n">
        <v>0.139</v>
      </c>
      <c r="U12" t="n">
        <v>22</v>
      </c>
      <c r="V12" t="inlineStr">
        <is>
          <t>04ad7</t>
        </is>
      </c>
      <c r="W12" t="n">
        <v>5689</v>
      </c>
      <c r="X12" t="n">
        <v>7899</v>
      </c>
      <c r="Y12" t="inlineStr">
        <is>
          <t>a719751e-58f4-44e6-a8a3-b0fcfe5add7c</t>
        </is>
      </c>
      <c r="Z12" t="inlineStr">
        <is>
          <t>Rasmus Dahlin (BUF D)</t>
        </is>
      </c>
    </row>
    <row r="13">
      <c r="A13" t="inlineStr">
        <is>
          <t>Quinn Hughes</t>
        </is>
      </c>
      <c r="B13" t="inlineStr">
        <is>
          <t>MIN</t>
        </is>
      </c>
      <c r="C13" t="inlineStr">
        <is>
          <t>D</t>
        </is>
      </c>
      <c r="D13" t="inlineStr">
        <is>
          <t>D</t>
        </is>
      </c>
      <c r="E13" t="n">
        <v>26</v>
      </c>
      <c r="F13" t="inlineStr">
        <is>
          <t>T</t>
        </is>
      </c>
      <c r="G13" t="inlineStr">
        <is>
          <t>Kurtis</t>
        </is>
      </c>
      <c r="H13" s="30" t="n">
        <v>7850000</v>
      </c>
      <c r="I13" s="31" t="n">
        <v>103.64</v>
      </c>
      <c r="J13" s="31" t="n">
        <v>13.2</v>
      </c>
      <c r="K13" s="31" t="n">
        <v>1.4</v>
      </c>
      <c r="L13" s="32" t="n">
        <v>0.178</v>
      </c>
      <c r="M13" s="31" t="n">
        <v>108.75</v>
      </c>
      <c r="N13" s="31" t="n">
        <v>1.43</v>
      </c>
      <c r="O13" s="31" t="n">
        <v>127.66</v>
      </c>
      <c r="P13" s="31" t="n">
        <v>118.2</v>
      </c>
      <c r="Q13" s="31" t="n">
        <v>5.11</v>
      </c>
      <c r="R13" s="31" t="n">
        <v>15.06</v>
      </c>
      <c r="S13" s="32" t="n">
        <v>1.475</v>
      </c>
      <c r="T13" s="32" t="n">
        <v>0.188</v>
      </c>
      <c r="U13" t="n">
        <v>16.7</v>
      </c>
      <c r="V13" t="inlineStr">
        <is>
          <t>04lbz</t>
        </is>
      </c>
      <c r="W13" t="n">
        <v>5691</v>
      </c>
      <c r="X13" t="n">
        <v>7905</v>
      </c>
      <c r="Y13" t="inlineStr">
        <is>
          <t>bbc4fe2b-f685-47e8-ae58-8ca29ff706e6</t>
        </is>
      </c>
      <c r="Z13" t="inlineStr">
        <is>
          <t>Quinn Hughes (MIN D)</t>
        </is>
      </c>
    </row>
    <row r="14">
      <c r="A14" t="inlineStr">
        <is>
          <t>Matthew Tkachuk</t>
        </is>
      </c>
      <c r="B14" t="inlineStr">
        <is>
          <t>FLA</t>
        </is>
      </c>
      <c r="C14" t="inlineStr">
        <is>
          <t>RW</t>
        </is>
      </c>
      <c r="D14" t="inlineStr">
        <is>
          <t>F</t>
        </is>
      </c>
      <c r="E14" t="n">
        <v>28</v>
      </c>
      <c r="F14" t="inlineStr">
        <is>
          <t>T</t>
        </is>
      </c>
      <c r="G14" t="inlineStr">
        <is>
          <t>A Bunch of Dusters</t>
        </is>
      </c>
      <c r="H14" s="30" t="n">
        <v>9500000</v>
      </c>
      <c r="I14" s="31" t="n">
        <v>50.73</v>
      </c>
      <c r="J14" s="31" t="n">
        <v>5.34</v>
      </c>
      <c r="K14" s="31" t="n">
        <v>1.64</v>
      </c>
      <c r="L14" s="32" t="n">
        <v>0.173</v>
      </c>
      <c r="M14" s="31" t="n">
        <v>114.75</v>
      </c>
      <c r="N14" s="31" t="n">
        <v>1.47</v>
      </c>
      <c r="O14" s="31" t="n">
        <v>118.58</v>
      </c>
      <c r="P14" s="31" t="n">
        <v>116.66</v>
      </c>
      <c r="Q14" s="31" t="n">
        <v>64.02</v>
      </c>
      <c r="R14" s="31" t="n">
        <v>12.28</v>
      </c>
      <c r="S14" s="32" t="n">
        <v>1.441</v>
      </c>
      <c r="T14" s="32" t="n">
        <v>0.152</v>
      </c>
      <c r="U14" t="n">
        <v>24.8</v>
      </c>
      <c r="V14" t="inlineStr">
        <is>
          <t>03uzr</t>
        </is>
      </c>
      <c r="W14" t="n">
        <v>5129</v>
      </c>
      <c r="X14" t="n">
        <v>7114</v>
      </c>
      <c r="Y14" t="inlineStr">
        <is>
          <t>49889c6c-a26c-4294-bd59-445a24d73570</t>
        </is>
      </c>
      <c r="Z14" t="inlineStr">
        <is>
          <t>Matthew Tkachuk (FLA RW)</t>
        </is>
      </c>
    </row>
    <row r="15">
      <c r="A15" t="inlineStr">
        <is>
          <t>Mark Scheifele</t>
        </is>
      </c>
      <c r="B15" t="inlineStr">
        <is>
          <t>WPG</t>
        </is>
      </c>
      <c r="C15" t="inlineStr">
        <is>
          <t>C</t>
        </is>
      </c>
      <c r="D15" t="inlineStr">
        <is>
          <t>F</t>
        </is>
      </c>
      <c r="E15" t="n">
        <v>33</v>
      </c>
      <c r="F15" t="inlineStr">
        <is>
          <t>T</t>
        </is>
      </c>
      <c r="G15" t="inlineStr">
        <is>
          <t>Deef-Fence</t>
        </is>
      </c>
      <c r="H15" s="30" t="n">
        <v>8500000</v>
      </c>
      <c r="I15" s="31" t="n">
        <v>124.23</v>
      </c>
      <c r="J15" s="31" t="n">
        <v>14.62</v>
      </c>
      <c r="K15" s="31" t="n">
        <v>1.52</v>
      </c>
      <c r="L15" s="32" t="n">
        <v>0.179</v>
      </c>
      <c r="M15" s="31" t="n">
        <v>125.06</v>
      </c>
      <c r="N15" s="31" t="n">
        <v>1.51</v>
      </c>
      <c r="O15" s="31" t="n">
        <v>107.27</v>
      </c>
      <c r="P15" s="31" t="n">
        <v>116.16</v>
      </c>
      <c r="Q15" s="31" t="n">
        <v>0.83</v>
      </c>
      <c r="R15" s="31" t="n">
        <v>13.67</v>
      </c>
      <c r="S15" s="32" t="n">
        <v>1.394</v>
      </c>
      <c r="T15" s="32" t="n">
        <v>0.164</v>
      </c>
      <c r="U15" t="n">
        <v>40.9</v>
      </c>
      <c r="V15" t="inlineStr">
        <is>
          <t>02azb</t>
        </is>
      </c>
      <c r="W15" t="n">
        <v>3782</v>
      </c>
      <c r="X15" t="n">
        <v>5368</v>
      </c>
      <c r="Y15" t="inlineStr">
        <is>
          <t>435312d6-0f24-11e2-8525-18a905767e44</t>
        </is>
      </c>
      <c r="Z15" t="inlineStr">
        <is>
          <t>Mark Scheifele (WPG C)</t>
        </is>
      </c>
    </row>
    <row r="16">
      <c r="A16" t="inlineStr">
        <is>
          <t>Mikko Rantanen</t>
        </is>
      </c>
      <c r="B16" t="inlineStr">
        <is>
          <t>DAL</t>
        </is>
      </c>
      <c r="C16" t="inlineStr">
        <is>
          <t>RW</t>
        </is>
      </c>
      <c r="D16" t="inlineStr">
        <is>
          <t>F</t>
        </is>
      </c>
      <c r="E16" t="n">
        <v>29</v>
      </c>
      <c r="F16" t="inlineStr">
        <is>
          <t>T</t>
        </is>
      </c>
      <c r="G16" t="inlineStr">
        <is>
          <t>Brost</t>
        </is>
      </c>
      <c r="H16" s="30" t="n">
        <v>12000000</v>
      </c>
      <c r="I16" s="31" t="n">
        <v>106.85</v>
      </c>
      <c r="J16" s="31" t="n">
        <v>8.9</v>
      </c>
      <c r="K16" s="31" t="n">
        <v>1.67</v>
      </c>
      <c r="L16" s="32" t="n">
        <v>0.139</v>
      </c>
      <c r="M16" s="31" t="n">
        <v>111.39</v>
      </c>
      <c r="N16" s="31" t="n">
        <v>1.59</v>
      </c>
      <c r="O16" s="31" t="n">
        <v>119.25</v>
      </c>
      <c r="P16" s="31" t="n">
        <v>115.32</v>
      </c>
      <c r="Q16" s="31" t="n">
        <v>4.54</v>
      </c>
      <c r="R16" s="31" t="n">
        <v>9.609999999999999</v>
      </c>
      <c r="S16" s="32" t="n">
        <v>1.505</v>
      </c>
      <c r="T16" s="32" t="n">
        <v>0.125</v>
      </c>
      <c r="U16" t="n">
        <v>20.3</v>
      </c>
      <c r="V16" t="inlineStr">
        <is>
          <t>03mn9</t>
        </is>
      </c>
      <c r="W16" t="n">
        <v>4883</v>
      </c>
      <c r="X16" t="n">
        <v>6752</v>
      </c>
      <c r="Y16" t="inlineStr">
        <is>
          <t>733ba4ad-23b7-4910-a0c6-62b2a48d8b15</t>
        </is>
      </c>
      <c r="Z16" t="inlineStr">
        <is>
          <t>Mikko Rantanen (DAL RW)</t>
        </is>
      </c>
    </row>
    <row r="17">
      <c r="A17" t="inlineStr">
        <is>
          <t>Martin Necas</t>
        </is>
      </c>
      <c r="B17" t="inlineStr">
        <is>
          <t>COL</t>
        </is>
      </c>
      <c r="C17" t="inlineStr">
        <is>
          <t>RW</t>
        </is>
      </c>
      <c r="D17" t="inlineStr">
        <is>
          <t>F</t>
        </is>
      </c>
      <c r="E17" t="n">
        <v>27</v>
      </c>
      <c r="F17" t="inlineStr">
        <is>
          <t>T</t>
        </is>
      </c>
      <c r="G17" t="inlineStr">
        <is>
          <t>Kurtis</t>
        </is>
      </c>
      <c r="H17" s="30" t="n">
        <v>11500000</v>
      </c>
      <c r="I17" s="31" t="n">
        <v>117.79</v>
      </c>
      <c r="J17" s="31" t="n">
        <v>10.24</v>
      </c>
      <c r="K17" s="31" t="n">
        <v>1.51</v>
      </c>
      <c r="L17" s="32" t="n">
        <v>0.131</v>
      </c>
      <c r="M17" s="31" t="n">
        <v>112.73</v>
      </c>
      <c r="N17" s="31" t="n">
        <v>1.39</v>
      </c>
      <c r="O17" s="31" t="n">
        <v>114.75</v>
      </c>
      <c r="P17" s="31" t="n">
        <v>113.74</v>
      </c>
      <c r="Q17" s="31" t="n">
        <v>-5.06</v>
      </c>
      <c r="R17" s="31" t="n">
        <v>9.890000000000001</v>
      </c>
      <c r="S17" s="32" t="n">
        <v>1.378</v>
      </c>
      <c r="T17" s="32" t="n">
        <v>0.12</v>
      </c>
      <c r="U17" t="n">
        <v>16.9</v>
      </c>
      <c r="V17" t="inlineStr">
        <is>
          <t>049k7</t>
        </is>
      </c>
      <c r="W17" t="n">
        <v>5412</v>
      </c>
      <c r="X17" t="n">
        <v>7527</v>
      </c>
      <c r="Y17" t="inlineStr">
        <is>
          <t>cf8683b6-a0bd-4acd-88bb-de9178ac0444</t>
        </is>
      </c>
      <c r="Z17" t="inlineStr">
        <is>
          <t>Martin Necas (COL RW)</t>
        </is>
      </c>
    </row>
    <row r="18">
      <c r="A18" t="inlineStr">
        <is>
          <t>Ilya Sorokin</t>
        </is>
      </c>
      <c r="B18" t="inlineStr">
        <is>
          <t>NYI</t>
        </is>
      </c>
      <c r="C18" t="inlineStr">
        <is>
          <t>G</t>
        </is>
      </c>
      <c r="D18" t="inlineStr">
        <is>
          <t>G</t>
        </is>
      </c>
      <c r="E18" t="n">
        <v>31</v>
      </c>
      <c r="F18" t="inlineStr">
        <is>
          <t>T</t>
        </is>
      </c>
      <c r="G18" t="inlineStr">
        <is>
          <t>Sidizen Kanes</t>
        </is>
      </c>
      <c r="H18" s="30" t="n">
        <v>8250000</v>
      </c>
      <c r="I18" s="31" t="n">
        <v>113.62</v>
      </c>
      <c r="J18" s="31" t="n">
        <v>13.77</v>
      </c>
      <c r="K18" s="31" t="n">
        <v>2.07</v>
      </c>
      <c r="L18" s="32" t="n">
        <v>0.251</v>
      </c>
      <c r="M18" s="31" t="n">
        <v>113.21</v>
      </c>
      <c r="N18" s="31" t="n">
        <v>2.06</v>
      </c>
      <c r="O18" s="31" t="n"/>
      <c r="P18" s="31" t="n">
        <v>113.21</v>
      </c>
      <c r="Q18" s="31" t="n">
        <v>-0.41</v>
      </c>
      <c r="R18" s="31" t="n">
        <v>13.72</v>
      </c>
      <c r="S18" s="32" t="n">
        <v>2.06</v>
      </c>
      <c r="T18" s="32" t="n">
        <v>0.25</v>
      </c>
      <c r="U18" t="n">
        <v>107</v>
      </c>
      <c r="V18" t="inlineStr">
        <is>
          <t>0322w</t>
        </is>
      </c>
      <c r="W18" t="n">
        <v>4478</v>
      </c>
      <c r="X18" t="n">
        <v>6447</v>
      </c>
      <c r="Y18" t="inlineStr">
        <is>
          <t>e160c984-786b-49dc-9aa4-1c312b487af8</t>
        </is>
      </c>
      <c r="Z18" t="inlineStr">
        <is>
          <t>Ilya Sorokin (NYI G)</t>
        </is>
      </c>
    </row>
    <row r="19">
      <c r="A19" t="inlineStr">
        <is>
          <t>Nick Suzuki</t>
        </is>
      </c>
      <c r="B19" t="inlineStr">
        <is>
          <t>MTL</t>
        </is>
      </c>
      <c r="C19" t="inlineStr">
        <is>
          <t>C</t>
        </is>
      </c>
      <c r="D19" t="inlineStr">
        <is>
          <t>F</t>
        </is>
      </c>
      <c r="E19" t="n">
        <v>27</v>
      </c>
      <c r="F19" t="inlineStr">
        <is>
          <t>T</t>
        </is>
      </c>
      <c r="G19" t="inlineStr">
        <is>
          <t>The Last Place Lukes</t>
        </is>
      </c>
      <c r="H19" s="30" t="n">
        <v>7875000</v>
      </c>
      <c r="I19" s="31" t="n">
        <v>116.58</v>
      </c>
      <c r="J19" s="31" t="n">
        <v>14.8</v>
      </c>
      <c r="K19" s="31" t="n">
        <v>1.42</v>
      </c>
      <c r="L19" s="32" t="n">
        <v>0.18</v>
      </c>
      <c r="M19" s="31" t="n">
        <v>116.6</v>
      </c>
      <c r="N19" s="31" t="n">
        <v>1.39</v>
      </c>
      <c r="O19" s="31" t="n">
        <v>107.83</v>
      </c>
      <c r="P19" s="31" t="n">
        <v>112.22</v>
      </c>
      <c r="Q19" s="31" t="n">
        <v>0.02</v>
      </c>
      <c r="R19" s="31" t="n">
        <v>14.25</v>
      </c>
      <c r="S19" s="32" t="n">
        <v>1.337</v>
      </c>
      <c r="T19" s="32" t="n">
        <v>0.17</v>
      </c>
      <c r="U19" t="n">
        <v>21.5</v>
      </c>
      <c r="V19" t="inlineStr">
        <is>
          <t>048xc</t>
        </is>
      </c>
      <c r="W19" t="n">
        <v>5419</v>
      </c>
      <c r="X19" t="n">
        <v>7528</v>
      </c>
      <c r="Y19" t="inlineStr">
        <is>
          <t>f664459d-0717-4896-a9eb-210a53857156</t>
        </is>
      </c>
      <c r="Z19" t="inlineStr">
        <is>
          <t>Nick Suzuki (MTL C)</t>
        </is>
      </c>
    </row>
    <row r="20">
      <c r="A20" t="inlineStr">
        <is>
          <t>Jakob Chychrun</t>
        </is>
      </c>
      <c r="B20" t="inlineStr">
        <is>
          <t>WSH</t>
        </is>
      </c>
      <c r="C20" t="inlineStr">
        <is>
          <t>D</t>
        </is>
      </c>
      <c r="D20" t="inlineStr">
        <is>
          <t>D</t>
        </is>
      </c>
      <c r="E20" t="n">
        <v>28</v>
      </c>
      <c r="F20" t="inlineStr">
        <is>
          <t>T</t>
        </is>
      </c>
      <c r="G20" t="inlineStr">
        <is>
          <t>Le Duke of Dangles</t>
        </is>
      </c>
      <c r="H20" s="30" t="n">
        <v>9000000</v>
      </c>
      <c r="I20" s="31" t="n">
        <v>119.52</v>
      </c>
      <c r="J20" s="31" t="n">
        <v>13.28</v>
      </c>
      <c r="K20" s="31" t="n">
        <v>1.49</v>
      </c>
      <c r="L20" s="32" t="n">
        <v>0.166</v>
      </c>
      <c r="M20" s="31" t="n">
        <v>117.56</v>
      </c>
      <c r="N20" s="31" t="n">
        <v>1.45</v>
      </c>
      <c r="O20" s="31" t="n">
        <v>106.5</v>
      </c>
      <c r="P20" s="31" t="n">
        <v>112.03</v>
      </c>
      <c r="Q20" s="31" t="n">
        <v>-1.96</v>
      </c>
      <c r="R20" s="31" t="n">
        <v>12.45</v>
      </c>
      <c r="S20" s="32" t="n">
        <v>1.359</v>
      </c>
      <c r="T20" s="32" t="n">
        <v>0.151</v>
      </c>
      <c r="U20" t="n">
        <v>48.6</v>
      </c>
      <c r="V20" t="inlineStr">
        <is>
          <t>03mqg</t>
        </is>
      </c>
      <c r="W20" t="n">
        <v>5134</v>
      </c>
      <c r="X20" t="n">
        <v>7124</v>
      </c>
      <c r="Y20" t="inlineStr">
        <is>
          <t>45480fac-8d91-48dd-88b4-5afe5a921bf5</t>
        </is>
      </c>
      <c r="Z20" t="inlineStr">
        <is>
          <t>Jakob Chychrun (WSH D)</t>
        </is>
      </c>
    </row>
    <row r="21">
      <c r="A21" t="inlineStr">
        <is>
          <t>Jake Oettinger</t>
        </is>
      </c>
      <c r="B21" t="inlineStr">
        <is>
          <t>DAL</t>
        </is>
      </c>
      <c r="C21" t="inlineStr">
        <is>
          <t>G</t>
        </is>
      </c>
      <c r="D21" t="inlineStr">
        <is>
          <t>G</t>
        </is>
      </c>
      <c r="E21" t="n">
        <v>27</v>
      </c>
      <c r="F21" t="inlineStr">
        <is>
          <t>T</t>
        </is>
      </c>
      <c r="G21" t="inlineStr">
        <is>
          <t>Aznfungus</t>
        </is>
      </c>
      <c r="H21" s="30" t="n">
        <v>8250000</v>
      </c>
      <c r="I21" s="31" t="n">
        <v>117.18</v>
      </c>
      <c r="J21" s="31" t="n">
        <v>14.2</v>
      </c>
      <c r="K21" s="31" t="n">
        <v>2.17</v>
      </c>
      <c r="L21" s="32" t="n">
        <v>0.263</v>
      </c>
      <c r="M21" s="31" t="n">
        <v>111.82</v>
      </c>
      <c r="N21" s="31" t="n">
        <v>2</v>
      </c>
      <c r="O21" s="31" t="n"/>
      <c r="P21" s="31" t="n">
        <v>111.82</v>
      </c>
      <c r="Q21" s="31" t="n">
        <v>-5.36</v>
      </c>
      <c r="R21" s="31" t="n">
        <v>13.55</v>
      </c>
      <c r="S21" s="32" t="n">
        <v>2</v>
      </c>
      <c r="T21" s="32" t="n">
        <v>0.242</v>
      </c>
      <c r="U21" t="n">
        <v>103.4</v>
      </c>
      <c r="V21" t="inlineStr">
        <is>
          <t>0457k</t>
        </is>
      </c>
      <c r="W21" t="n">
        <v>5514</v>
      </c>
      <c r="X21" t="n">
        <v>7541</v>
      </c>
      <c r="Y21" t="inlineStr">
        <is>
          <t>ce86a64b-bc95-4faa-9893-4bd8ddf6f71c</t>
        </is>
      </c>
      <c r="Z21" t="inlineStr">
        <is>
          <t>Jake Oettinger (DAL G)</t>
        </is>
      </c>
    </row>
    <row r="22">
      <c r="A22" t="inlineStr">
        <is>
          <t>Adam Fox</t>
        </is>
      </c>
      <c r="B22" t="inlineStr">
        <is>
          <t>NYR</t>
        </is>
      </c>
      <c r="C22" t="inlineStr">
        <is>
          <t>D</t>
        </is>
      </c>
      <c r="D22" t="inlineStr">
        <is>
          <t>D</t>
        </is>
      </c>
      <c r="E22" t="n">
        <v>28</v>
      </c>
      <c r="F22" t="inlineStr">
        <is>
          <t>T</t>
        </is>
      </c>
      <c r="G22" t="inlineStr">
        <is>
          <t>Nathan</t>
        </is>
      </c>
      <c r="H22" s="30" t="n">
        <v>9500000</v>
      </c>
      <c r="I22" s="31" t="n">
        <v>77.37</v>
      </c>
      <c r="J22" s="31" t="n">
        <v>8.140000000000001</v>
      </c>
      <c r="K22" s="31" t="n">
        <v>1.41</v>
      </c>
      <c r="L22" s="32" t="n">
        <v>0.148</v>
      </c>
      <c r="M22" s="31" t="n">
        <v>114.19</v>
      </c>
      <c r="N22" s="31" t="n">
        <v>1.48</v>
      </c>
      <c r="O22" s="31" t="n">
        <v>108.96</v>
      </c>
      <c r="P22" s="31" t="n">
        <v>111.57</v>
      </c>
      <c r="Q22" s="31" t="n">
        <v>36.82</v>
      </c>
      <c r="R22" s="31" t="n">
        <v>11.74</v>
      </c>
      <c r="S22" s="32" t="n">
        <v>1.389</v>
      </c>
      <c r="T22" s="32" t="n">
        <v>0.146</v>
      </c>
      <c r="U22" t="n">
        <v>41.8</v>
      </c>
      <c r="V22" t="inlineStr">
        <is>
          <t>042w4</t>
        </is>
      </c>
      <c r="W22" t="n">
        <v>5207</v>
      </c>
      <c r="X22" t="n">
        <v>7174</v>
      </c>
      <c r="Y22" t="inlineStr">
        <is>
          <t>9309562d-2fde-4678-8e5a-3ed1cad45d2a</t>
        </is>
      </c>
      <c r="Z22" t="inlineStr">
        <is>
          <t>Adam Fox (NYR D)</t>
        </is>
      </c>
    </row>
    <row r="23">
      <c r="A23" t="inlineStr">
        <is>
          <t>Matthew Schaefer</t>
        </is>
      </c>
      <c r="B23" t="inlineStr">
        <is>
          <t>NYI</t>
        </is>
      </c>
      <c r="C23" t="inlineStr">
        <is>
          <t>D</t>
        </is>
      </c>
      <c r="D23" t="inlineStr">
        <is>
          <t>D</t>
        </is>
      </c>
      <c r="E23" t="n">
        <v>19</v>
      </c>
      <c r="F23" t="inlineStr">
        <is>
          <t>T</t>
        </is>
      </c>
      <c r="G23" t="inlineStr">
        <is>
          <t>Anybody but the Leafs</t>
        </is>
      </c>
      <c r="H23" s="30" t="n">
        <v>975000</v>
      </c>
      <c r="I23" s="31" t="n">
        <v>105.32</v>
      </c>
      <c r="J23" s="31" t="n">
        <v>108.02</v>
      </c>
      <c r="K23" s="31" t="n">
        <v>1.28</v>
      </c>
      <c r="L23" s="32" t="n">
        <v>1.313</v>
      </c>
      <c r="M23" s="31" t="n">
        <v>108.43</v>
      </c>
      <c r="N23" s="31" t="n">
        <v>1.31</v>
      </c>
      <c r="O23" s="31" t="n">
        <v>114.62</v>
      </c>
      <c r="P23" s="31" t="n">
        <v>111.53</v>
      </c>
      <c r="Q23" s="31" t="n">
        <v>3.11</v>
      </c>
      <c r="R23" s="31" t="n">
        <v>114.39</v>
      </c>
      <c r="S23" s="32" t="n">
        <v>1.337</v>
      </c>
      <c r="T23" s="32" t="n">
        <v>1.371</v>
      </c>
      <c r="U23" t="n">
        <v>25.1</v>
      </c>
      <c r="V23" t="inlineStr">
        <is>
          <t>06gk0</t>
        </is>
      </c>
      <c r="W23" t="n">
        <v>7359</v>
      </c>
      <c r="Y23" t="inlineStr">
        <is>
          <t>b311de92-0154-4902-b9c1-08de5a5a453d</t>
        </is>
      </c>
      <c r="Z23" t="inlineStr">
        <is>
          <t>Matthew Schaefer (NYI D)</t>
        </is>
      </c>
    </row>
    <row r="24">
      <c r="A24" t="inlineStr">
        <is>
          <t>Lane Hutson</t>
        </is>
      </c>
      <c r="B24" t="inlineStr">
        <is>
          <t>MTL</t>
        </is>
      </c>
      <c r="C24" t="inlineStr">
        <is>
          <t>D</t>
        </is>
      </c>
      <c r="D24" t="inlineStr">
        <is>
          <t>D</t>
        </is>
      </c>
      <c r="E24" t="n">
        <v>22</v>
      </c>
      <c r="F24" t="inlineStr">
        <is>
          <t>T</t>
        </is>
      </c>
      <c r="G24" t="inlineStr">
        <is>
          <t>Deef-Fence</t>
        </is>
      </c>
      <c r="H24" s="30" t="n">
        <v>8850000</v>
      </c>
      <c r="I24" s="31" t="n">
        <v>117.43</v>
      </c>
      <c r="J24" s="31" t="n">
        <v>13.27</v>
      </c>
      <c r="K24" s="31" t="n">
        <v>1.43</v>
      </c>
      <c r="L24" s="32" t="n">
        <v>0.162</v>
      </c>
      <c r="M24" s="31" t="n">
        <v>104.95</v>
      </c>
      <c r="N24" s="31" t="n">
        <v>1.38</v>
      </c>
      <c r="O24" s="31" t="n">
        <v>117.64</v>
      </c>
      <c r="P24" s="31" t="n">
        <v>111.3</v>
      </c>
      <c r="Q24" s="31" t="n">
        <v>-12.48</v>
      </c>
      <c r="R24" s="31" t="n">
        <v>12.58</v>
      </c>
      <c r="S24" s="32" t="n">
        <v>1.39</v>
      </c>
      <c r="T24" s="32" t="n">
        <v>0.157</v>
      </c>
      <c r="U24" t="n">
        <v>32.6</v>
      </c>
      <c r="V24" t="inlineStr">
        <is>
          <t>05wwg</t>
        </is>
      </c>
      <c r="W24" t="n">
        <v>6696</v>
      </c>
      <c r="Y24" t="inlineStr">
        <is>
          <t>c6e5d4c6-30cf-4c54-8fcf-910ffd0aa3ea</t>
        </is>
      </c>
      <c r="Z24" t="inlineStr">
        <is>
          <t>Lane Hutson (MTL D)</t>
        </is>
      </c>
    </row>
    <row r="25">
      <c r="A25" t="inlineStr">
        <is>
          <t>Moritz Seider</t>
        </is>
      </c>
      <c r="B25" t="inlineStr">
        <is>
          <t>DET</t>
        </is>
      </c>
      <c r="C25" t="inlineStr">
        <is>
          <t>D</t>
        </is>
      </c>
      <c r="D25" t="inlineStr">
        <is>
          <t>D</t>
        </is>
      </c>
      <c r="E25" t="n">
        <v>25</v>
      </c>
      <c r="F25" t="inlineStr">
        <is>
          <t>T</t>
        </is>
      </c>
      <c r="G25" t="inlineStr">
        <is>
          <t>Le Duke of Dangles</t>
        </is>
      </c>
      <c r="H25" s="30" t="n">
        <v>8550000</v>
      </c>
      <c r="I25" s="31" t="n">
        <v>117.09</v>
      </c>
      <c r="J25" s="31" t="n">
        <v>13.69</v>
      </c>
      <c r="K25" s="31" t="n">
        <v>1.43</v>
      </c>
      <c r="L25" s="32" t="n">
        <v>0.167</v>
      </c>
      <c r="M25" s="31" t="n">
        <v>113.37</v>
      </c>
      <c r="N25" s="31" t="n">
        <v>1.4</v>
      </c>
      <c r="O25" s="31" t="n">
        <v>107.99</v>
      </c>
      <c r="P25" s="31" t="n">
        <v>110.68</v>
      </c>
      <c r="Q25" s="31" t="n">
        <v>-3.72</v>
      </c>
      <c r="R25" s="31" t="n">
        <v>12.95</v>
      </c>
      <c r="S25" s="32" t="n">
        <v>1.343</v>
      </c>
      <c r="T25" s="32" t="n">
        <v>0.157</v>
      </c>
      <c r="U25" t="n">
        <v>39.8</v>
      </c>
      <c r="V25" t="inlineStr">
        <is>
          <t>04zb4</t>
        </is>
      </c>
      <c r="W25" t="n">
        <v>6029</v>
      </c>
      <c r="X25" t="n">
        <v>8284</v>
      </c>
      <c r="Y25" t="inlineStr">
        <is>
          <t>87a8038f-4d20-405a-b406-ac4cc0758125</t>
        </is>
      </c>
      <c r="Z25" t="inlineStr">
        <is>
          <t>Moritz Seider (DET D)</t>
        </is>
      </c>
    </row>
    <row r="26">
      <c r="A26" t="inlineStr">
        <is>
          <t>Jason Robertson</t>
        </is>
      </c>
      <c r="B26" t="inlineStr">
        <is>
          <t>DAL</t>
        </is>
      </c>
      <c r="C26" t="inlineStr">
        <is>
          <t>LW</t>
        </is>
      </c>
      <c r="D26" t="inlineStr">
        <is>
          <t>F</t>
        </is>
      </c>
      <c r="E26" t="n">
        <v>27</v>
      </c>
      <c r="F26" t="inlineStr">
        <is>
          <t>T</t>
        </is>
      </c>
      <c r="G26" t="inlineStr">
        <is>
          <t>Brost</t>
        </is>
      </c>
      <c r="H26" s="30" t="n">
        <v>12000000</v>
      </c>
      <c r="I26" s="31" t="n">
        <v>119.76</v>
      </c>
      <c r="J26" s="31" t="n">
        <v>9.98</v>
      </c>
      <c r="K26" s="31" t="n">
        <v>1.46</v>
      </c>
      <c r="L26" s="32" t="n">
        <v>0.122</v>
      </c>
      <c r="M26" s="31" t="n">
        <v>115.68</v>
      </c>
      <c r="N26" s="31" t="n">
        <v>1.38</v>
      </c>
      <c r="O26" s="31" t="n">
        <v>105.28</v>
      </c>
      <c r="P26" s="31" t="n">
        <v>110.48</v>
      </c>
      <c r="Q26" s="31" t="n">
        <v>-4.08</v>
      </c>
      <c r="R26" s="31" t="n">
        <v>9.210000000000001</v>
      </c>
      <c r="S26" s="32" t="n">
        <v>1.317</v>
      </c>
      <c r="T26" s="32" t="n">
        <v>0.11</v>
      </c>
      <c r="U26" t="n">
        <v>12.3</v>
      </c>
      <c r="V26" t="inlineStr">
        <is>
          <t>04dwj</t>
        </is>
      </c>
      <c r="W26" t="n">
        <v>5503</v>
      </c>
      <c r="X26" t="n">
        <v>7554</v>
      </c>
      <c r="Y26" t="inlineStr">
        <is>
          <t>55ab2861-3357-4e4f-9b29-59b62e039e5a</t>
        </is>
      </c>
      <c r="Z26" t="inlineStr">
        <is>
          <t>Jason Robertson (DAL LW)</t>
        </is>
      </c>
    </row>
    <row r="27">
      <c r="A27" t="inlineStr">
        <is>
          <t>Kirill Kaprizov</t>
        </is>
      </c>
      <c r="B27" t="inlineStr">
        <is>
          <t>MIN</t>
        </is>
      </c>
      <c r="C27" t="inlineStr">
        <is>
          <t>LW</t>
        </is>
      </c>
      <c r="D27" t="inlineStr">
        <is>
          <t>F</t>
        </is>
      </c>
      <c r="E27" t="n">
        <v>29</v>
      </c>
      <c r="F27" t="inlineStr">
        <is>
          <t>FA</t>
        </is>
      </c>
      <c r="G27" t="inlineStr">
        <is>
          <t>FA</t>
        </is>
      </c>
      <c r="H27" s="30" t="n">
        <v>17000000</v>
      </c>
      <c r="I27" s="31" t="n">
        <v>109.68</v>
      </c>
      <c r="J27" s="31" t="n">
        <v>6.45</v>
      </c>
      <c r="K27" s="31" t="n">
        <v>1.41</v>
      </c>
      <c r="L27" s="32" t="n">
        <v>0.083</v>
      </c>
      <c r="M27" s="31" t="n">
        <v>107.47</v>
      </c>
      <c r="N27" s="31" t="n">
        <v>1.43</v>
      </c>
      <c r="O27" s="31" t="n">
        <v>112.77</v>
      </c>
      <c r="P27" s="31" t="n">
        <v>110.12</v>
      </c>
      <c r="Q27" s="31" t="n">
        <v>-2.21</v>
      </c>
      <c r="R27" s="31" t="n">
        <v>6.48</v>
      </c>
      <c r="S27" s="32" t="n">
        <v>1.386</v>
      </c>
      <c r="T27" s="32" t="n">
        <v>0.082</v>
      </c>
      <c r="U27" t="n">
        <v>8</v>
      </c>
      <c r="V27" t="inlineStr">
        <is>
          <t>03rh3</t>
        </is>
      </c>
      <c r="W27" t="n">
        <v>5278</v>
      </c>
      <c r="X27" t="n">
        <v>6877</v>
      </c>
      <c r="Y27" t="inlineStr">
        <is>
          <t>561ebae2-f93e-414e-a269-94b712ce63f8</t>
        </is>
      </c>
      <c r="Z27" t="inlineStr">
        <is>
          <t>Kirill Kaprizov (MIN LW)</t>
        </is>
      </c>
    </row>
    <row r="28">
      <c r="A28" t="inlineStr">
        <is>
          <t>Tom Wilson</t>
        </is>
      </c>
      <c r="B28" t="inlineStr">
        <is>
          <t>WSH</t>
        </is>
      </c>
      <c r="C28" t="inlineStr">
        <is>
          <t>RW</t>
        </is>
      </c>
      <c r="D28" t="inlineStr">
        <is>
          <t>F</t>
        </is>
      </c>
      <c r="E28" t="n">
        <v>32</v>
      </c>
      <c r="F28" t="inlineStr">
        <is>
          <t>T</t>
        </is>
      </c>
      <c r="G28" t="inlineStr">
        <is>
          <t>A Bunch of Dusters</t>
        </is>
      </c>
      <c r="H28" s="30" t="n">
        <v>6500000</v>
      </c>
      <c r="I28" s="31" t="n">
        <v>106.32</v>
      </c>
      <c r="J28" s="31" t="n">
        <v>16.36</v>
      </c>
      <c r="K28" s="31" t="n">
        <v>1.48</v>
      </c>
      <c r="L28" s="32" t="n">
        <v>0.228</v>
      </c>
      <c r="M28" s="31" t="n">
        <v>108.96</v>
      </c>
      <c r="N28" s="31" t="n">
        <v>1.45</v>
      </c>
      <c r="O28" s="31" t="n">
        <v>109.19</v>
      </c>
      <c r="P28" s="31" t="n">
        <v>109.07</v>
      </c>
      <c r="Q28" s="31" t="n">
        <v>2.64</v>
      </c>
      <c r="R28" s="31" t="n">
        <v>16.78</v>
      </c>
      <c r="S28" s="32" t="n">
        <v>1.375</v>
      </c>
      <c r="T28" s="32" t="n">
        <v>0.212</v>
      </c>
      <c r="U28" t="n">
        <v>89</v>
      </c>
      <c r="V28" t="inlineStr">
        <is>
          <t>02noj</t>
        </is>
      </c>
      <c r="W28" t="n">
        <v>3993</v>
      </c>
      <c r="X28" t="n">
        <v>5696</v>
      </c>
      <c r="Y28" t="inlineStr">
        <is>
          <t>86153281-b8f0-11e2-8051-f4ce4684ea4c</t>
        </is>
      </c>
      <c r="Z28" t="inlineStr">
        <is>
          <t>Tom Wilson (WSH RW)</t>
        </is>
      </c>
    </row>
    <row r="29">
      <c r="A29" t="inlineStr">
        <is>
          <t>Brandon Hagel</t>
        </is>
      </c>
      <c r="B29" t="inlineStr">
        <is>
          <t>TBL</t>
        </is>
      </c>
      <c r="C29" t="inlineStr">
        <is>
          <t>LW</t>
        </is>
      </c>
      <c r="D29" t="inlineStr">
        <is>
          <t>F</t>
        </is>
      </c>
      <c r="E29" t="n">
        <v>28</v>
      </c>
      <c r="F29" t="inlineStr">
        <is>
          <t>T</t>
        </is>
      </c>
      <c r="G29" t="inlineStr">
        <is>
          <t>Le Duke of Dangles</t>
        </is>
      </c>
      <c r="H29" s="30" t="n">
        <v>6500000</v>
      </c>
      <c r="I29" s="31" t="n">
        <v>99.12</v>
      </c>
      <c r="J29" s="31" t="n">
        <v>15.25</v>
      </c>
      <c r="K29" s="31" t="n">
        <v>1.4</v>
      </c>
      <c r="L29" s="32" t="n">
        <v>0.215</v>
      </c>
      <c r="M29" s="31" t="n">
        <v>106.66</v>
      </c>
      <c r="N29" s="31" t="n">
        <v>1.42</v>
      </c>
      <c r="O29" s="31" t="n">
        <v>111.03</v>
      </c>
      <c r="P29" s="31" t="n">
        <v>108.84</v>
      </c>
      <c r="Q29" s="31" t="n">
        <v>7.54</v>
      </c>
      <c r="R29" s="31" t="n">
        <v>16.74</v>
      </c>
      <c r="S29" s="32" t="n">
        <v>1.371</v>
      </c>
      <c r="T29" s="32" t="n">
        <v>0.211</v>
      </c>
      <c r="U29" t="n">
        <v>41.5</v>
      </c>
      <c r="V29" t="inlineStr">
        <is>
          <t>042yb</t>
        </is>
      </c>
      <c r="W29" t="n">
        <v>5896</v>
      </c>
      <c r="X29" t="n">
        <v>7264</v>
      </c>
      <c r="Y29" t="inlineStr">
        <is>
          <t>53071c21-dd13-465e-9962-cfa04e869801</t>
        </is>
      </c>
      <c r="Z29" t="inlineStr">
        <is>
          <t>Brandon Hagel (TBL LW)</t>
        </is>
      </c>
    </row>
    <row r="30">
      <c r="A30" t="inlineStr">
        <is>
          <t>Brady Tkachuk</t>
        </is>
      </c>
      <c r="B30" t="inlineStr">
        <is>
          <t>FLA</t>
        </is>
      </c>
      <c r="C30" t="inlineStr">
        <is>
          <t>LW</t>
        </is>
      </c>
      <c r="D30" t="inlineStr">
        <is>
          <t>F</t>
        </is>
      </c>
      <c r="E30" t="n">
        <v>26</v>
      </c>
      <c r="F30" t="inlineStr">
        <is>
          <t>T</t>
        </is>
      </c>
      <c r="G30" t="inlineStr">
        <is>
          <t>Nathan</t>
        </is>
      </c>
      <c r="H30" s="30" t="n">
        <v>8205714</v>
      </c>
      <c r="I30" s="31" t="n">
        <v>89.61</v>
      </c>
      <c r="J30" s="31" t="n">
        <v>10.92</v>
      </c>
      <c r="K30" s="31" t="n">
        <v>1.49</v>
      </c>
      <c r="L30" s="32" t="n">
        <v>0.182</v>
      </c>
      <c r="M30" s="31" t="n">
        <v>107.74</v>
      </c>
      <c r="N30" s="31" t="n">
        <v>1.42</v>
      </c>
      <c r="O30" s="31" t="n">
        <v>109.01</v>
      </c>
      <c r="P30" s="31" t="n">
        <v>108.38</v>
      </c>
      <c r="Q30" s="31" t="n">
        <v>18.13</v>
      </c>
      <c r="R30" s="31" t="n">
        <v>13.21</v>
      </c>
      <c r="S30" s="32" t="n">
        <v>1.359</v>
      </c>
      <c r="T30" s="32" t="n">
        <v>0.166</v>
      </c>
      <c r="U30" t="n">
        <v>23.4</v>
      </c>
      <c r="V30" t="inlineStr">
        <is>
          <t>04kyh</t>
        </is>
      </c>
      <c r="W30" t="n">
        <v>5695</v>
      </c>
      <c r="X30" t="n">
        <v>7902</v>
      </c>
      <c r="Y30" t="inlineStr">
        <is>
          <t>b5c806ba-3496-457a-ae45-f7fd20cf136b</t>
        </is>
      </c>
      <c r="Z30" t="inlineStr">
        <is>
          <t>Brady Tkachuk (FLA LW)</t>
        </is>
      </c>
    </row>
    <row r="31">
      <c r="A31" t="inlineStr">
        <is>
          <t>Jake Guentzel</t>
        </is>
      </c>
      <c r="B31" t="inlineStr">
        <is>
          <t>TBL</t>
        </is>
      </c>
      <c r="C31" t="inlineStr">
        <is>
          <t>LW</t>
        </is>
      </c>
      <c r="D31" t="inlineStr">
        <is>
          <t>F</t>
        </is>
      </c>
      <c r="E31" t="n">
        <v>31</v>
      </c>
      <c r="F31" t="inlineStr">
        <is>
          <t>T</t>
        </is>
      </c>
      <c r="G31" t="inlineStr">
        <is>
          <t>Brost</t>
        </is>
      </c>
      <c r="H31" s="30" t="n">
        <v>9000000</v>
      </c>
      <c r="I31" s="31" t="n">
        <v>116.84</v>
      </c>
      <c r="J31" s="31" t="n">
        <v>12.98</v>
      </c>
      <c r="K31" s="31" t="n">
        <v>1.44</v>
      </c>
      <c r="L31" s="32" t="n">
        <v>0.16</v>
      </c>
      <c r="M31" s="31" t="n">
        <v>114.92</v>
      </c>
      <c r="N31" s="31" t="n">
        <v>1.4</v>
      </c>
      <c r="O31" s="31" t="n">
        <v>100.67</v>
      </c>
      <c r="P31" s="31" t="n">
        <v>107.8</v>
      </c>
      <c r="Q31" s="31" t="n">
        <v>-1.92</v>
      </c>
      <c r="R31" s="31" t="n">
        <v>11.98</v>
      </c>
      <c r="S31" s="32" t="n">
        <v>1.299</v>
      </c>
      <c r="T31" s="32" t="n">
        <v>0.144</v>
      </c>
      <c r="U31" t="n">
        <v>31</v>
      </c>
      <c r="V31" t="inlineStr">
        <is>
          <t>031p0</t>
        </is>
      </c>
      <c r="W31" t="n">
        <v>4225</v>
      </c>
      <c r="X31" t="n">
        <v>6057</v>
      </c>
      <c r="Y31" t="inlineStr">
        <is>
          <t>1130edda-c071-4ae6-9de5-1e35525c72bd</t>
        </is>
      </c>
      <c r="Z31" t="inlineStr">
        <is>
          <t>Jake Guentzel (TBL LW)</t>
        </is>
      </c>
    </row>
    <row r="32">
      <c r="A32" t="inlineStr">
        <is>
          <t>Jack Eichel</t>
        </is>
      </c>
      <c r="B32" t="inlineStr">
        <is>
          <t>VGK</t>
        </is>
      </c>
      <c r="C32" t="inlineStr">
        <is>
          <t>C</t>
        </is>
      </c>
      <c r="D32" t="inlineStr">
        <is>
          <t>F</t>
        </is>
      </c>
      <c r="E32" t="n">
        <v>29</v>
      </c>
      <c r="F32" t="inlineStr">
        <is>
          <t>FA</t>
        </is>
      </c>
      <c r="G32" t="inlineStr">
        <is>
          <t>FA</t>
        </is>
      </c>
      <c r="H32" s="30" t="n">
        <v>13500000</v>
      </c>
      <c r="I32" s="31" t="n">
        <v>106.85</v>
      </c>
      <c r="J32" s="31" t="n">
        <v>7.91</v>
      </c>
      <c r="K32" s="31" t="n">
        <v>1.44</v>
      </c>
      <c r="L32" s="32" t="n">
        <v>0.107</v>
      </c>
      <c r="M32" s="31" t="n">
        <v>106.95</v>
      </c>
      <c r="N32" s="31" t="n">
        <v>1.41</v>
      </c>
      <c r="O32" s="31" t="n">
        <v>108.34</v>
      </c>
      <c r="P32" s="31" t="n">
        <v>107.65</v>
      </c>
      <c r="Q32" s="31" t="n">
        <v>0.1</v>
      </c>
      <c r="R32" s="31" t="n">
        <v>7.97</v>
      </c>
      <c r="S32" s="32" t="n">
        <v>1.35</v>
      </c>
      <c r="T32" s="32" t="n">
        <v>0.1</v>
      </c>
      <c r="U32" t="n">
        <v>15.9</v>
      </c>
      <c r="V32" t="inlineStr">
        <is>
          <t>03924</t>
        </is>
      </c>
      <c r="W32" t="n">
        <v>4721</v>
      </c>
      <c r="X32" t="n">
        <v>6744</v>
      </c>
      <c r="Y32" t="inlineStr">
        <is>
          <t>5cb512ae-8207-4a2f-9209-614c4cdb6344</t>
        </is>
      </c>
      <c r="Z32" t="inlineStr">
        <is>
          <t>Jack Eichel (VGK C)</t>
        </is>
      </c>
    </row>
    <row r="33">
      <c r="A33" t="inlineStr">
        <is>
          <t>Darren Raddysh</t>
        </is>
      </c>
      <c r="B33" t="inlineStr">
        <is>
          <t>TOR</t>
        </is>
      </c>
      <c r="C33" t="inlineStr">
        <is>
          <t>D</t>
        </is>
      </c>
      <c r="D33" t="inlineStr">
        <is>
          <t>D</t>
        </is>
      </c>
      <c r="E33" t="n">
        <v>30</v>
      </c>
      <c r="F33" t="inlineStr">
        <is>
          <t>FA</t>
        </is>
      </c>
      <c r="G33" t="inlineStr">
        <is>
          <t>FA</t>
        </is>
      </c>
      <c r="H33" s="30" t="n">
        <v>8500000</v>
      </c>
      <c r="I33" s="31" t="n">
        <v>124.89</v>
      </c>
      <c r="J33" s="31" t="n">
        <v>14.69</v>
      </c>
      <c r="K33" s="31" t="n">
        <v>1.71</v>
      </c>
      <c r="L33" s="32" t="n">
        <v>0.201</v>
      </c>
      <c r="M33" s="31" t="n">
        <v>111.62</v>
      </c>
      <c r="N33" s="31" t="n">
        <v>1.47</v>
      </c>
      <c r="O33" s="31" t="n">
        <v>102.94</v>
      </c>
      <c r="P33" s="31" t="n">
        <v>107.28</v>
      </c>
      <c r="Q33" s="31" t="n">
        <v>-13.27</v>
      </c>
      <c r="R33" s="31" t="n">
        <v>12.62</v>
      </c>
      <c r="S33" s="32" t="n">
        <v>1.348</v>
      </c>
      <c r="T33" s="32" t="n">
        <v>0.159</v>
      </c>
      <c r="U33" t="n">
        <v>53.5</v>
      </c>
      <c r="V33" t="inlineStr">
        <is>
          <t>03klz</t>
        </is>
      </c>
      <c r="W33" t="n">
        <v>5823</v>
      </c>
      <c r="X33" t="n">
        <v>6643</v>
      </c>
      <c r="Y33" t="inlineStr">
        <is>
          <t>5852aa1f-ee0b-45c7-9d44-ed34c375c464</t>
        </is>
      </c>
      <c r="Z33" t="inlineStr">
        <is>
          <t>Darren Raddysh (TOR D)</t>
        </is>
      </c>
    </row>
    <row r="34">
      <c r="A34" t="inlineStr">
        <is>
          <t>Matt Boldy</t>
        </is>
      </c>
      <c r="B34" t="inlineStr">
        <is>
          <t>MIN</t>
        </is>
      </c>
      <c r="C34" t="inlineStr">
        <is>
          <t>RW</t>
        </is>
      </c>
      <c r="D34" t="inlineStr">
        <is>
          <t>F</t>
        </is>
      </c>
      <c r="E34" t="n">
        <v>25</v>
      </c>
      <c r="F34" t="inlineStr">
        <is>
          <t>T</t>
        </is>
      </c>
      <c r="G34" t="inlineStr">
        <is>
          <t>Brown Noesen</t>
        </is>
      </c>
      <c r="H34" s="30" t="n">
        <v>7000000</v>
      </c>
      <c r="I34" s="31" t="n">
        <v>108.82</v>
      </c>
      <c r="J34" s="31" t="n">
        <v>15.55</v>
      </c>
      <c r="K34" s="31" t="n">
        <v>1.43</v>
      </c>
      <c r="L34" s="32" t="n">
        <v>0.204</v>
      </c>
      <c r="M34" s="31" t="n">
        <v>108.42</v>
      </c>
      <c r="N34" s="31" t="n">
        <v>1.37</v>
      </c>
      <c r="O34" s="31" t="n">
        <v>104.48</v>
      </c>
      <c r="P34" s="31" t="n">
        <v>106.45</v>
      </c>
      <c r="Q34" s="31" t="n">
        <v>-0.4</v>
      </c>
      <c r="R34" s="31" t="n">
        <v>15.21</v>
      </c>
      <c r="S34" s="32" t="n">
        <v>1.307</v>
      </c>
      <c r="T34" s="32" t="n">
        <v>0.187</v>
      </c>
      <c r="U34" t="n">
        <v>16.9</v>
      </c>
      <c r="V34" t="inlineStr">
        <is>
          <t>04xec</t>
        </is>
      </c>
      <c r="W34" t="n">
        <v>5968</v>
      </c>
      <c r="Y34" t="inlineStr">
        <is>
          <t>9c3cd0d9-87bb-4000-8830-927325358ed0</t>
        </is>
      </c>
      <c r="Z34" t="inlineStr">
        <is>
          <t>Matt Boldy (MIN RW)</t>
        </is>
      </c>
    </row>
    <row r="35">
      <c r="A35" t="inlineStr">
        <is>
          <t>Karel Vejmelka</t>
        </is>
      </c>
      <c r="B35" t="inlineStr">
        <is>
          <t>UTA</t>
        </is>
      </c>
      <c r="C35" t="inlineStr">
        <is>
          <t>G</t>
        </is>
      </c>
      <c r="D35" t="inlineStr">
        <is>
          <t>G</t>
        </is>
      </c>
      <c r="E35" t="n">
        <v>30</v>
      </c>
      <c r="F35" t="inlineStr">
        <is>
          <t>T</t>
        </is>
      </c>
      <c r="G35" t="inlineStr">
        <is>
          <t>A Bunch of Dusters</t>
        </is>
      </c>
      <c r="H35" s="30" t="n">
        <v>4750000</v>
      </c>
      <c r="I35" s="31" t="n">
        <v>120.46</v>
      </c>
      <c r="J35" s="31" t="n">
        <v>25.36</v>
      </c>
      <c r="K35" s="31" t="n">
        <v>1.88</v>
      </c>
      <c r="L35" s="32" t="n">
        <v>0.396</v>
      </c>
      <c r="M35" s="31" t="n">
        <v>106.38</v>
      </c>
      <c r="N35" s="31" t="n">
        <v>1.72</v>
      </c>
      <c r="O35" s="31" t="n"/>
      <c r="P35" s="31" t="n">
        <v>106.38</v>
      </c>
      <c r="Q35" s="31" t="n">
        <v>-14.08</v>
      </c>
      <c r="R35" s="31" t="n">
        <v>22.4</v>
      </c>
      <c r="S35" s="32" t="n">
        <v>1.72</v>
      </c>
      <c r="T35" s="32" t="n">
        <v>0.362</v>
      </c>
      <c r="U35" t="n">
        <v>127</v>
      </c>
      <c r="V35" t="inlineStr">
        <is>
          <t>03rih</t>
        </is>
      </c>
      <c r="W35" t="n">
        <v>6428</v>
      </c>
      <c r="X35" t="n">
        <v>6887</v>
      </c>
      <c r="Y35" t="inlineStr">
        <is>
          <t>d8099c30-1c1e-4c66-abbd-7d9de11ba05f</t>
        </is>
      </c>
      <c r="Z35" t="inlineStr">
        <is>
          <t>Karel Vejmelka (UTA G)</t>
        </is>
      </c>
    </row>
    <row r="36">
      <c r="A36" t="inlineStr">
        <is>
          <t>Clayton Keller</t>
        </is>
      </c>
      <c r="B36" t="inlineStr">
        <is>
          <t>UTA</t>
        </is>
      </c>
      <c r="C36" t="inlineStr">
        <is>
          <t>LW</t>
        </is>
      </c>
      <c r="D36" t="inlineStr">
        <is>
          <t>F</t>
        </is>
      </c>
      <c r="E36" t="n">
        <v>28</v>
      </c>
      <c r="F36" t="inlineStr">
        <is>
          <t>T</t>
        </is>
      </c>
      <c r="G36" t="inlineStr">
        <is>
          <t>Deef-Fence</t>
        </is>
      </c>
      <c r="H36" s="30" t="n">
        <v>7150000</v>
      </c>
      <c r="I36" s="31" t="n">
        <v>107.18</v>
      </c>
      <c r="J36" s="31" t="n">
        <v>14.99</v>
      </c>
      <c r="K36" s="31" t="n">
        <v>1.31</v>
      </c>
      <c r="L36" s="32" t="n">
        <v>0.183</v>
      </c>
      <c r="M36" s="31" t="n">
        <v>109.07</v>
      </c>
      <c r="N36" s="31" t="n">
        <v>1.3</v>
      </c>
      <c r="O36" s="31" t="n">
        <v>102.41</v>
      </c>
      <c r="P36" s="31" t="n">
        <v>105.74</v>
      </c>
      <c r="Q36" s="31" t="n">
        <v>1.89</v>
      </c>
      <c r="R36" s="31" t="n">
        <v>14.79</v>
      </c>
      <c r="S36" s="32" t="n">
        <v>1.26</v>
      </c>
      <c r="T36" s="32" t="n">
        <v>0.176</v>
      </c>
      <c r="U36" t="n">
        <v>41.4</v>
      </c>
      <c r="V36" t="inlineStr">
        <is>
          <t>03mn8</t>
        </is>
      </c>
      <c r="W36" t="n">
        <v>5137</v>
      </c>
      <c r="X36" t="n">
        <v>7115</v>
      </c>
      <c r="Y36" t="inlineStr">
        <is>
          <t>00cc69f0-afdf-4259-8712-2bcb6ca1d12f</t>
        </is>
      </c>
      <c r="Z36" t="inlineStr">
        <is>
          <t>Clayton Keller (UTA LW)</t>
        </is>
      </c>
    </row>
    <row r="37">
      <c r="A37" t="inlineStr">
        <is>
          <t>Tim Stutzle</t>
        </is>
      </c>
      <c r="B37" t="inlineStr">
        <is>
          <t>OTT</t>
        </is>
      </c>
      <c r="C37" t="inlineStr">
        <is>
          <t>C</t>
        </is>
      </c>
      <c r="D37" t="inlineStr">
        <is>
          <t>F</t>
        </is>
      </c>
      <c r="E37" t="n">
        <v>24</v>
      </c>
      <c r="F37" t="inlineStr">
        <is>
          <t>T</t>
        </is>
      </c>
      <c r="G37" t="inlineStr">
        <is>
          <t>Brown Noesen</t>
        </is>
      </c>
      <c r="H37" s="30" t="n">
        <v>8350000</v>
      </c>
      <c r="I37" s="31" t="n">
        <v>108.81</v>
      </c>
      <c r="J37" s="31" t="n">
        <v>13.03</v>
      </c>
      <c r="K37" s="31" t="n">
        <v>1.36</v>
      </c>
      <c r="L37" s="32" t="n">
        <v>0.163</v>
      </c>
      <c r="M37" s="31" t="n">
        <v>108.2</v>
      </c>
      <c r="N37" s="31" t="n">
        <v>1.32</v>
      </c>
      <c r="O37" s="31" t="n">
        <v>101.93</v>
      </c>
      <c r="P37" s="31" t="n">
        <v>105.06</v>
      </c>
      <c r="Q37" s="31" t="n">
        <v>-0.61</v>
      </c>
      <c r="R37" s="31" t="n">
        <v>12.58</v>
      </c>
      <c r="S37" s="32" t="n">
        <v>1.267</v>
      </c>
      <c r="T37" s="32" t="n">
        <v>0.152</v>
      </c>
      <c r="U37" t="n">
        <v>38</v>
      </c>
      <c r="V37" t="inlineStr">
        <is>
          <t>051z0</t>
        </is>
      </c>
      <c r="W37" t="n">
        <v>6189</v>
      </c>
      <c r="X37" t="n">
        <v>8643</v>
      </c>
      <c r="Y37" t="inlineStr">
        <is>
          <t>bec4bede-4d80-4e42-a9b0-8605bab44a14</t>
        </is>
      </c>
      <c r="Z37" t="inlineStr">
        <is>
          <t>Tim Stutzle (OTT C)</t>
        </is>
      </c>
    </row>
    <row r="38">
      <c r="A38" t="inlineStr">
        <is>
          <t>Charlie McAvoy</t>
        </is>
      </c>
      <c r="B38" t="inlineStr">
        <is>
          <t>BOS</t>
        </is>
      </c>
      <c r="C38" t="inlineStr">
        <is>
          <t>D</t>
        </is>
      </c>
      <c r="D38" t="inlineStr">
        <is>
          <t>D</t>
        </is>
      </c>
      <c r="E38" t="n">
        <v>28</v>
      </c>
      <c r="F38" t="inlineStr">
        <is>
          <t>T</t>
        </is>
      </c>
      <c r="G38" t="inlineStr">
        <is>
          <t>The Last Place Lukes</t>
        </is>
      </c>
      <c r="H38" s="30" t="n">
        <v>9500000</v>
      </c>
      <c r="I38" s="31" t="n">
        <v>107.27</v>
      </c>
      <c r="J38" s="31" t="n">
        <v>11.29</v>
      </c>
      <c r="K38" s="31" t="n">
        <v>1.55</v>
      </c>
      <c r="L38" s="32" t="n">
        <v>0.163</v>
      </c>
      <c r="M38" s="31" t="n">
        <v>102.28</v>
      </c>
      <c r="N38" s="31" t="n">
        <v>1.48</v>
      </c>
      <c r="O38" s="31" t="n">
        <v>107.71</v>
      </c>
      <c r="P38" s="31" t="n">
        <v>105</v>
      </c>
      <c r="Q38" s="31" t="n">
        <v>-4.99</v>
      </c>
      <c r="R38" s="31" t="n">
        <v>11.05</v>
      </c>
      <c r="S38" s="32" t="n">
        <v>1.43</v>
      </c>
      <c r="T38" s="32" t="n">
        <v>0.151</v>
      </c>
      <c r="U38" t="n">
        <v>66.7</v>
      </c>
      <c r="V38" t="inlineStr">
        <is>
          <t>03wpm</t>
        </is>
      </c>
      <c r="W38" t="n">
        <v>5143</v>
      </c>
      <c r="X38" t="n">
        <v>7122</v>
      </c>
      <c r="Y38" t="inlineStr">
        <is>
          <t>72d92fa8-71ce-4437-adb5-e861e5f6f55f</t>
        </is>
      </c>
      <c r="Z38" t="inlineStr">
        <is>
          <t>Charlie McAvoy (BOS D)</t>
        </is>
      </c>
    </row>
    <row r="39">
      <c r="A39" t="inlineStr">
        <is>
          <t>Jack Hughes</t>
        </is>
      </c>
      <c r="B39" t="inlineStr">
        <is>
          <t>NJD</t>
        </is>
      </c>
      <c r="C39" t="inlineStr">
        <is>
          <t>C</t>
        </is>
      </c>
      <c r="D39" t="inlineStr">
        <is>
          <t>F</t>
        </is>
      </c>
      <c r="E39" t="n">
        <v>25</v>
      </c>
      <c r="F39" t="inlineStr">
        <is>
          <t>T</t>
        </is>
      </c>
      <c r="G39" t="inlineStr">
        <is>
          <t>Anybody but the Leafs</t>
        </is>
      </c>
      <c r="H39" s="30" t="n">
        <v>8000000</v>
      </c>
      <c r="I39" s="31" t="n">
        <v>91.98</v>
      </c>
      <c r="J39" s="31" t="n">
        <v>11.5</v>
      </c>
      <c r="K39" s="31" t="n">
        <v>1.51</v>
      </c>
      <c r="L39" s="32" t="n">
        <v>0.189</v>
      </c>
      <c r="M39" s="31" t="n">
        <v>99.86</v>
      </c>
      <c r="N39" s="31" t="n">
        <v>1.49</v>
      </c>
      <c r="O39" s="31" t="n">
        <v>109.81</v>
      </c>
      <c r="P39" s="31" t="n">
        <v>104.84</v>
      </c>
      <c r="Q39" s="31" t="n">
        <v>7.88</v>
      </c>
      <c r="R39" s="31" t="n">
        <v>13.11</v>
      </c>
      <c r="S39" s="32" t="n">
        <v>1.399</v>
      </c>
      <c r="T39" s="32" t="n">
        <v>0.175</v>
      </c>
      <c r="U39" t="n">
        <v>12.4</v>
      </c>
      <c r="V39" t="inlineStr">
        <is>
          <t>04bdb</t>
        </is>
      </c>
      <c r="W39" t="n">
        <v>5963</v>
      </c>
      <c r="X39" t="n">
        <v>8279</v>
      </c>
      <c r="Y39" t="inlineStr">
        <is>
          <t>1b48264e-4f71-4aaf-a263-62ba01d12b63</t>
        </is>
      </c>
      <c r="Z39" t="inlineStr">
        <is>
          <t>Jack Hughes (NJD C)</t>
        </is>
      </c>
    </row>
    <row r="40">
      <c r="A40" t="inlineStr">
        <is>
          <t>William Nylander</t>
        </is>
      </c>
      <c r="B40" t="inlineStr">
        <is>
          <t>TOR</t>
        </is>
      </c>
      <c r="C40" t="inlineStr">
        <is>
          <t>RW</t>
        </is>
      </c>
      <c r="D40" t="inlineStr">
        <is>
          <t>F</t>
        </is>
      </c>
      <c r="E40" t="n">
        <v>30</v>
      </c>
      <c r="F40" t="inlineStr">
        <is>
          <t>T</t>
        </is>
      </c>
      <c r="G40" t="inlineStr">
        <is>
          <t>The Last Place Lukes</t>
        </is>
      </c>
      <c r="H40" s="30" t="n">
        <v>11500000</v>
      </c>
      <c r="I40" s="31" t="n">
        <v>89.69</v>
      </c>
      <c r="J40" s="31" t="n">
        <v>7.8</v>
      </c>
      <c r="K40" s="31" t="n">
        <v>1.38</v>
      </c>
      <c r="L40" s="32" t="n">
        <v>0.12</v>
      </c>
      <c r="M40" s="31" t="n">
        <v>105.04</v>
      </c>
      <c r="N40" s="31" t="n">
        <v>1.35</v>
      </c>
      <c r="O40" s="31" t="n">
        <v>103.81</v>
      </c>
      <c r="P40" s="31" t="n">
        <v>104.43</v>
      </c>
      <c r="Q40" s="31" t="n">
        <v>15.35</v>
      </c>
      <c r="R40" s="31" t="n">
        <v>9.08</v>
      </c>
      <c r="S40" s="32" t="n">
        <v>1.293</v>
      </c>
      <c r="T40" s="32" t="n">
        <v>0.112</v>
      </c>
      <c r="U40" t="n">
        <v>28.2</v>
      </c>
      <c r="V40" t="inlineStr">
        <is>
          <t>02yjj</t>
        </is>
      </c>
      <c r="W40" t="n">
        <v>4388</v>
      </c>
      <c r="X40" t="n">
        <v>6374</v>
      </c>
      <c r="Y40" t="inlineStr">
        <is>
          <t>c218392b-2251-497a-a7e7-9a76e8580f31</t>
        </is>
      </c>
      <c r="Z40" t="inlineStr">
        <is>
          <t>William Nylander (TOR RW)</t>
        </is>
      </c>
    </row>
    <row r="41">
      <c r="A41" t="inlineStr">
        <is>
          <t>Sebastian Aho</t>
        </is>
      </c>
      <c r="B41" t="inlineStr">
        <is>
          <t>CAR</t>
        </is>
      </c>
      <c r="C41" t="inlineStr">
        <is>
          <t>C</t>
        </is>
      </c>
      <c r="D41" t="inlineStr">
        <is>
          <t>F</t>
        </is>
      </c>
      <c r="E41" t="n">
        <v>29</v>
      </c>
      <c r="F41" t="inlineStr">
        <is>
          <t>T</t>
        </is>
      </c>
      <c r="G41" t="inlineStr">
        <is>
          <t>A Bunch of Dusters</t>
        </is>
      </c>
      <c r="H41" s="30" t="n">
        <v>9750000</v>
      </c>
      <c r="I41" s="31" t="n">
        <v>105.57</v>
      </c>
      <c r="J41" s="31" t="n">
        <v>10.83</v>
      </c>
      <c r="K41" s="31" t="n">
        <v>1.34</v>
      </c>
      <c r="L41" s="32" t="n">
        <v>0.137</v>
      </c>
      <c r="M41" s="31" t="n">
        <v>108.85</v>
      </c>
      <c r="N41" s="31" t="n">
        <v>1.34</v>
      </c>
      <c r="O41" s="31" t="n">
        <v>99.06999999999999</v>
      </c>
      <c r="P41" s="31" t="n">
        <v>103.96</v>
      </c>
      <c r="Q41" s="31" t="n">
        <v>3.28</v>
      </c>
      <c r="R41" s="31" t="n">
        <v>10.66</v>
      </c>
      <c r="S41" s="32" t="n">
        <v>1.26</v>
      </c>
      <c r="T41" s="32" t="n">
        <v>0.129</v>
      </c>
      <c r="U41" t="n">
        <v>58.6</v>
      </c>
      <c r="V41" t="inlineStr">
        <is>
          <t>03rmx</t>
        </is>
      </c>
      <c r="W41" t="n">
        <v>4900</v>
      </c>
      <c r="X41" t="n">
        <v>6777</v>
      </c>
      <c r="Y41" t="inlineStr">
        <is>
          <t>4c2ff5eb-59d8-413b-a840-53b5c516bdd6</t>
        </is>
      </c>
      <c r="Z41" t="inlineStr">
        <is>
          <t>Sebastian Aho (CAR C)</t>
        </is>
      </c>
    </row>
    <row r="42">
      <c r="A42" t="inlineStr">
        <is>
          <t>Roman Josi</t>
        </is>
      </c>
      <c r="B42" t="inlineStr">
        <is>
          <t>NSH</t>
        </is>
      </c>
      <c r="C42" t="inlineStr">
        <is>
          <t>D</t>
        </is>
      </c>
      <c r="D42" t="inlineStr">
        <is>
          <t>D</t>
        </is>
      </c>
      <c r="E42" t="n">
        <v>36</v>
      </c>
      <c r="F42" t="inlineStr">
        <is>
          <t>T</t>
        </is>
      </c>
      <c r="G42" t="inlineStr">
        <is>
          <t>Keith</t>
        </is>
      </c>
      <c r="H42" s="30" t="n">
        <v>9059000</v>
      </c>
      <c r="I42" s="31" t="n">
        <v>90.05</v>
      </c>
      <c r="J42" s="31" t="n">
        <v>9.94</v>
      </c>
      <c r="K42" s="31" t="n">
        <v>1.32</v>
      </c>
      <c r="L42" s="32" t="n">
        <v>0.146</v>
      </c>
      <c r="M42" s="31" t="n">
        <v>98.19</v>
      </c>
      <c r="N42" s="31" t="n">
        <v>1.35</v>
      </c>
      <c r="O42" s="31" t="n">
        <v>108.92</v>
      </c>
      <c r="P42" s="31" t="n">
        <v>103.56</v>
      </c>
      <c r="Q42" s="31" t="n">
        <v>8.140000000000001</v>
      </c>
      <c r="R42" s="31" t="n">
        <v>11.43</v>
      </c>
      <c r="S42" s="32" t="n">
        <v>1.323</v>
      </c>
      <c r="T42" s="32" t="n">
        <v>0.146</v>
      </c>
      <c r="U42" t="n">
        <v>55.2</v>
      </c>
      <c r="V42" t="inlineStr">
        <is>
          <t>01fx3</t>
        </is>
      </c>
      <c r="W42" t="n">
        <v>3037</v>
      </c>
      <c r="X42" t="n">
        <v>4930</v>
      </c>
      <c r="Y42" t="inlineStr">
        <is>
          <t>42cd5bc5-0f24-11e2-8525-18a905767e44</t>
        </is>
      </c>
      <c r="Z42" t="inlineStr">
        <is>
          <t>Roman Josi (NSH D)</t>
        </is>
      </c>
    </row>
    <row r="43">
      <c r="A43" t="inlineStr">
        <is>
          <t>Kyle Connor</t>
        </is>
      </c>
      <c r="B43" t="inlineStr">
        <is>
          <t>WPG</t>
        </is>
      </c>
      <c r="C43" t="inlineStr">
        <is>
          <t>LW</t>
        </is>
      </c>
      <c r="D43" t="inlineStr">
        <is>
          <t>F</t>
        </is>
      </c>
      <c r="E43" t="n">
        <v>29</v>
      </c>
      <c r="F43" t="inlineStr">
        <is>
          <t>T</t>
        </is>
      </c>
      <c r="G43" t="inlineStr">
        <is>
          <t>Anybody but the Leafs</t>
        </is>
      </c>
      <c r="H43" s="30" t="n">
        <v>12000000</v>
      </c>
      <c r="I43" s="31" t="n">
        <v>109.56</v>
      </c>
      <c r="J43" s="31" t="n">
        <v>9.130000000000001</v>
      </c>
      <c r="K43" s="31" t="n">
        <v>1.34</v>
      </c>
      <c r="L43" s="32" t="n">
        <v>0.112</v>
      </c>
      <c r="M43" s="31" t="n">
        <v>108.81</v>
      </c>
      <c r="N43" s="31" t="n">
        <v>1.31</v>
      </c>
      <c r="O43" s="31" t="n">
        <v>97.86</v>
      </c>
      <c r="P43" s="31" t="n">
        <v>103.34</v>
      </c>
      <c r="Q43" s="31" t="n">
        <v>-0.75</v>
      </c>
      <c r="R43" s="31" t="n">
        <v>8.609999999999999</v>
      </c>
      <c r="S43" s="32" t="n">
        <v>1.238</v>
      </c>
      <c r="T43" s="32" t="n">
        <v>0.103</v>
      </c>
      <c r="U43" t="n">
        <v>26</v>
      </c>
      <c r="V43" t="inlineStr">
        <is>
          <t>03kra</t>
        </is>
      </c>
      <c r="W43" t="n">
        <v>4783</v>
      </c>
      <c r="X43" t="n">
        <v>6759</v>
      </c>
      <c r="Y43" t="inlineStr">
        <is>
          <t>e3fd52a7-fa54-4d80-901f-300b9cfb44e2</t>
        </is>
      </c>
      <c r="Z43" t="inlineStr">
        <is>
          <t>Kyle Connor (WPG LW)</t>
        </is>
      </c>
    </row>
    <row r="44">
      <c r="A44" t="inlineStr">
        <is>
          <t>Brandon Bussi</t>
        </is>
      </c>
      <c r="B44" t="inlineStr">
        <is>
          <t>CAR</t>
        </is>
      </c>
      <c r="C44" t="inlineStr">
        <is>
          <t>G</t>
        </is>
      </c>
      <c r="D44" t="inlineStr">
        <is>
          <t>G</t>
        </is>
      </c>
      <c r="E44" t="n">
        <v>28</v>
      </c>
      <c r="F44" t="inlineStr">
        <is>
          <t>T</t>
        </is>
      </c>
      <c r="G44" t="inlineStr">
        <is>
          <t>Kurtis</t>
        </is>
      </c>
      <c r="H44" s="30" t="n">
        <v>1900000</v>
      </c>
      <c r="I44" s="31" t="n">
        <v>90.92</v>
      </c>
      <c r="J44" s="31" t="n">
        <v>47.85</v>
      </c>
      <c r="K44" s="31" t="n">
        <v>2.33</v>
      </c>
      <c r="L44" s="32" t="n">
        <v>1.226</v>
      </c>
      <c r="M44" s="31" t="n">
        <v>103.2</v>
      </c>
      <c r="N44" s="31" t="n">
        <v>1.98</v>
      </c>
      <c r="O44" s="31" t="n"/>
      <c r="P44" s="31" t="n">
        <v>103.2</v>
      </c>
      <c r="Q44" s="31" t="n">
        <v>12.28</v>
      </c>
      <c r="R44" s="31" t="n">
        <v>54.32</v>
      </c>
      <c r="S44" s="32" t="n">
        <v>1.98</v>
      </c>
      <c r="T44" s="32" t="n">
        <v>1.042</v>
      </c>
      <c r="U44" t="n">
        <v>177.8</v>
      </c>
      <c r="V44" t="inlineStr">
        <is>
          <t>04yla</t>
        </is>
      </c>
      <c r="W44" t="n">
        <v>6635</v>
      </c>
      <c r="Y44" t="inlineStr">
        <is>
          <t>119ce4f9-d0b7-4d2d-8398-dc4c0f28f796</t>
        </is>
      </c>
      <c r="Z44" t="inlineStr">
        <is>
          <t>Brandon Bussi (CAR G)</t>
        </is>
      </c>
    </row>
    <row r="45">
      <c r="A45" t="inlineStr">
        <is>
          <t>Sidney Crosby</t>
        </is>
      </c>
      <c r="B45" t="inlineStr">
        <is>
          <t>PIT</t>
        </is>
      </c>
      <c r="C45" t="inlineStr">
        <is>
          <t>C</t>
        </is>
      </c>
      <c r="D45" t="inlineStr">
        <is>
          <t>F</t>
        </is>
      </c>
      <c r="E45" t="n">
        <v>39</v>
      </c>
      <c r="F45" t="inlineStr">
        <is>
          <t>T</t>
        </is>
      </c>
      <c r="G45" t="inlineStr">
        <is>
          <t>Sidizen Kanes</t>
        </is>
      </c>
      <c r="H45" s="30" t="n">
        <v>8700000</v>
      </c>
      <c r="I45" s="31" t="n">
        <v>94.2</v>
      </c>
      <c r="J45" s="31" t="n">
        <v>10.83</v>
      </c>
      <c r="K45" s="31" t="n">
        <v>1.39</v>
      </c>
      <c r="L45" s="32" t="n">
        <v>0.16</v>
      </c>
      <c r="M45" s="31" t="n">
        <v>101.46</v>
      </c>
      <c r="N45" s="31" t="n">
        <v>1.39</v>
      </c>
      <c r="O45" s="31" t="n">
        <v>104.87</v>
      </c>
      <c r="P45" s="31" t="n">
        <v>103.16</v>
      </c>
      <c r="Q45" s="31" t="n">
        <v>7.26</v>
      </c>
      <c r="R45" s="31" t="n">
        <v>11.86</v>
      </c>
      <c r="S45" s="32" t="n">
        <v>1.319</v>
      </c>
      <c r="T45" s="32" t="n">
        <v>0.152</v>
      </c>
      <c r="U45" t="n">
        <v>51.5</v>
      </c>
      <c r="V45" t="inlineStr">
        <is>
          <t>00454</t>
        </is>
      </c>
      <c r="W45" t="n">
        <v>2086</v>
      </c>
      <c r="X45" t="n">
        <v>3737</v>
      </c>
      <c r="Y45" t="inlineStr">
        <is>
          <t>433de553-0f24-11e2-8525-18a905767e44</t>
        </is>
      </c>
      <c r="Z45" t="inlineStr">
        <is>
          <t>Sidney Crosby (PIT C)</t>
        </is>
      </c>
    </row>
    <row r="46">
      <c r="A46" t="inlineStr">
        <is>
          <t>Auston Matthews</t>
        </is>
      </c>
      <c r="B46" t="inlineStr">
        <is>
          <t>TOR</t>
        </is>
      </c>
      <c r="C46" t="inlineStr">
        <is>
          <t>C</t>
        </is>
      </c>
      <c r="D46" t="inlineStr">
        <is>
          <t>F</t>
        </is>
      </c>
      <c r="E46" t="n">
        <v>28</v>
      </c>
      <c r="F46" t="inlineStr">
        <is>
          <t>T</t>
        </is>
      </c>
      <c r="G46" t="inlineStr">
        <is>
          <t>The Last Place Lukes</t>
        </is>
      </c>
      <c r="H46" s="30" t="n">
        <v>13250000</v>
      </c>
      <c r="I46" s="31" t="n">
        <v>67.84</v>
      </c>
      <c r="J46" s="31" t="n">
        <v>5.12</v>
      </c>
      <c r="K46" s="31" t="n">
        <v>1.13</v>
      </c>
      <c r="L46" s="32" t="n">
        <v>0.08500000000000001</v>
      </c>
      <c r="M46" s="31" t="n">
        <v>96.31</v>
      </c>
      <c r="N46" s="31" t="n">
        <v>1.27</v>
      </c>
      <c r="O46" s="31" t="n">
        <v>107.92</v>
      </c>
      <c r="P46" s="31" t="n">
        <v>102.12</v>
      </c>
      <c r="Q46" s="31" t="n">
        <v>28.47</v>
      </c>
      <c r="R46" s="31" t="n">
        <v>7.71</v>
      </c>
      <c r="S46" s="32" t="n">
        <v>1.277</v>
      </c>
      <c r="T46" s="32" t="n">
        <v>0.096</v>
      </c>
      <c r="U46" t="n">
        <v>11.5</v>
      </c>
      <c r="V46" t="inlineStr">
        <is>
          <t>03jxy</t>
        </is>
      </c>
      <c r="W46" t="n">
        <v>5003</v>
      </c>
      <c r="X46" t="n">
        <v>7109</v>
      </c>
      <c r="Y46" t="inlineStr">
        <is>
          <t>0408afd7-1600-4a36-8ec7-685120334ce1</t>
        </is>
      </c>
      <c r="Z46" t="inlineStr">
        <is>
          <t>Auston Matthews (TOR C)</t>
        </is>
      </c>
    </row>
    <row r="47">
      <c r="A47" t="inlineStr">
        <is>
          <t>Tage Thompson</t>
        </is>
      </c>
      <c r="B47" t="inlineStr">
        <is>
          <t>BUF</t>
        </is>
      </c>
      <c r="C47" t="inlineStr">
        <is>
          <t>C</t>
        </is>
      </c>
      <c r="D47" t="inlineStr">
        <is>
          <t>F</t>
        </is>
      </c>
      <c r="E47" t="n">
        <v>28</v>
      </c>
      <c r="F47" t="inlineStr">
        <is>
          <t>T</t>
        </is>
      </c>
      <c r="G47" t="inlineStr">
        <is>
          <t>Brown Noesen</t>
        </is>
      </c>
      <c r="H47" s="30" t="n">
        <v>7142857</v>
      </c>
      <c r="I47" s="31" t="n">
        <v>104.92</v>
      </c>
      <c r="J47" s="31" t="n">
        <v>14.69</v>
      </c>
      <c r="K47" s="31" t="n">
        <v>1.3</v>
      </c>
      <c r="L47" s="32" t="n">
        <v>0.182</v>
      </c>
      <c r="M47" s="31" t="n">
        <v>103.05</v>
      </c>
      <c r="N47" s="31" t="n">
        <v>1.27</v>
      </c>
      <c r="O47" s="31" t="n">
        <v>101.1</v>
      </c>
      <c r="P47" s="31" t="n">
        <v>102.07</v>
      </c>
      <c r="Q47" s="31" t="n">
        <v>-1.87</v>
      </c>
      <c r="R47" s="31" t="n">
        <v>14.29</v>
      </c>
      <c r="S47" s="32" t="n">
        <v>1.237</v>
      </c>
      <c r="T47" s="32" t="n">
        <v>0.173</v>
      </c>
      <c r="U47" t="n">
        <v>24.9</v>
      </c>
      <c r="V47" t="inlineStr">
        <is>
          <t>042t5</t>
        </is>
      </c>
      <c r="W47" t="n">
        <v>5172</v>
      </c>
      <c r="X47" t="n">
        <v>7134</v>
      </c>
      <c r="Y47" t="inlineStr">
        <is>
          <t>b94c7db3-3cda-4ae0-8359-8ebd60eb658c</t>
        </is>
      </c>
      <c r="Z47" t="inlineStr">
        <is>
          <t>Tage Thompson (BUF C)</t>
        </is>
      </c>
    </row>
    <row r="48">
      <c r="A48" t="inlineStr">
        <is>
          <t>Adrian Kempe</t>
        </is>
      </c>
      <c r="B48" t="inlineStr">
        <is>
          <t>LAK</t>
        </is>
      </c>
      <c r="C48" t="inlineStr">
        <is>
          <t>RW</t>
        </is>
      </c>
      <c r="D48" t="inlineStr">
        <is>
          <t>F</t>
        </is>
      </c>
      <c r="E48" t="n">
        <v>29</v>
      </c>
      <c r="F48" t="inlineStr">
        <is>
          <t>T</t>
        </is>
      </c>
      <c r="G48" t="inlineStr">
        <is>
          <t>The Last Place Lukes</t>
        </is>
      </c>
      <c r="H48" s="30" t="n">
        <v>10625000</v>
      </c>
      <c r="I48" s="31" t="n">
        <v>107.41</v>
      </c>
      <c r="J48" s="31" t="n">
        <v>10.11</v>
      </c>
      <c r="K48" s="31" t="n">
        <v>1.33</v>
      </c>
      <c r="L48" s="32" t="n">
        <v>0.125</v>
      </c>
      <c r="M48" s="31" t="n">
        <v>106.97</v>
      </c>
      <c r="N48" s="31" t="n">
        <v>1.29</v>
      </c>
      <c r="O48" s="31" t="n">
        <v>96.37</v>
      </c>
      <c r="P48" s="31" t="n">
        <v>101.67</v>
      </c>
      <c r="Q48" s="31" t="n">
        <v>-0.44</v>
      </c>
      <c r="R48" s="31" t="n">
        <v>9.57</v>
      </c>
      <c r="S48" s="32" t="n">
        <v>1.219</v>
      </c>
      <c r="T48" s="32" t="n">
        <v>0.115</v>
      </c>
      <c r="U48" t="n">
        <v>52.3</v>
      </c>
      <c r="V48" t="inlineStr">
        <is>
          <t>03e1n</t>
        </is>
      </c>
      <c r="W48" t="n">
        <v>4411</v>
      </c>
      <c r="X48" t="n">
        <v>6395</v>
      </c>
      <c r="Y48" t="inlineStr">
        <is>
          <t>a0b91f2e-bb6d-409a-9e58-cc764edafe64</t>
        </is>
      </c>
      <c r="Z48" t="inlineStr">
        <is>
          <t>Adrian Kempe (LAK RW)</t>
        </is>
      </c>
    </row>
    <row r="49">
      <c r="A49" t="inlineStr">
        <is>
          <t>Mikhail Sergachev</t>
        </is>
      </c>
      <c r="B49" t="inlineStr">
        <is>
          <t>UTA</t>
        </is>
      </c>
      <c r="C49" t="inlineStr">
        <is>
          <t>D</t>
        </is>
      </c>
      <c r="D49" t="inlineStr">
        <is>
          <t>D</t>
        </is>
      </c>
      <c r="E49" t="n">
        <v>28</v>
      </c>
      <c r="F49" t="inlineStr">
        <is>
          <t>T</t>
        </is>
      </c>
      <c r="G49" t="inlineStr">
        <is>
          <t>Anybody but the Leafs</t>
        </is>
      </c>
      <c r="H49" s="30" t="n">
        <v>8500000</v>
      </c>
      <c r="I49" s="31" t="n">
        <v>99.66</v>
      </c>
      <c r="J49" s="31" t="n">
        <v>11.72</v>
      </c>
      <c r="K49" s="31" t="n">
        <v>1.28</v>
      </c>
      <c r="L49" s="32" t="n">
        <v>0.151</v>
      </c>
      <c r="M49" s="31" t="n">
        <v>96.06</v>
      </c>
      <c r="N49" s="31" t="n">
        <v>1.26</v>
      </c>
      <c r="O49" s="31" t="n">
        <v>105.9</v>
      </c>
      <c r="P49" s="31" t="n">
        <v>100.98</v>
      </c>
      <c r="Q49" s="31" t="n">
        <v>-3.6</v>
      </c>
      <c r="R49" s="31" t="n">
        <v>11.88</v>
      </c>
      <c r="S49" s="32" t="n">
        <v>1.26</v>
      </c>
      <c r="T49" s="32" t="n">
        <v>0.148</v>
      </c>
      <c r="U49" t="n">
        <v>69.2</v>
      </c>
      <c r="V49" t="inlineStr">
        <is>
          <t>03yg3</t>
        </is>
      </c>
      <c r="W49" t="n">
        <v>5133</v>
      </c>
      <c r="X49" t="n">
        <v>7117</v>
      </c>
      <c r="Y49" t="inlineStr">
        <is>
          <t>a82f9092-8190-45da-aba6-0d19cad1ed83</t>
        </is>
      </c>
      <c r="Z49" t="inlineStr">
        <is>
          <t>Mikhail Sergachev (UTA D)</t>
        </is>
      </c>
    </row>
    <row r="50">
      <c r="A50" t="inlineStr">
        <is>
          <t>Mitch Marner</t>
        </is>
      </c>
      <c r="B50" t="inlineStr">
        <is>
          <t>VGK</t>
        </is>
      </c>
      <c r="C50" t="inlineStr">
        <is>
          <t>RW</t>
        </is>
      </c>
      <c r="D50" t="inlineStr">
        <is>
          <t>F</t>
        </is>
      </c>
      <c r="E50" t="n">
        <v>29</v>
      </c>
      <c r="F50" t="inlineStr">
        <is>
          <t>T</t>
        </is>
      </c>
      <c r="G50" t="inlineStr">
        <is>
          <t>Kurtis</t>
        </is>
      </c>
      <c r="H50" s="30" t="n">
        <v>12000000</v>
      </c>
      <c r="I50" s="31" t="n">
        <v>94.04000000000001</v>
      </c>
      <c r="J50" s="31" t="n">
        <v>7.84</v>
      </c>
      <c r="K50" s="31" t="n">
        <v>1.16</v>
      </c>
      <c r="L50" s="32" t="n">
        <v>0.097</v>
      </c>
      <c r="M50" s="31" t="n">
        <v>101.23</v>
      </c>
      <c r="N50" s="31" t="n">
        <v>1.23</v>
      </c>
      <c r="O50" s="31" t="n">
        <v>99.37</v>
      </c>
      <c r="P50" s="31" t="n">
        <v>100.3</v>
      </c>
      <c r="Q50" s="31" t="n">
        <v>7.19</v>
      </c>
      <c r="R50" s="31" t="n">
        <v>8.359999999999999</v>
      </c>
      <c r="S50" s="32" t="n">
        <v>1.206</v>
      </c>
      <c r="T50" s="32" t="n">
        <v>0.1</v>
      </c>
      <c r="U50" t="n">
        <v>33.5</v>
      </c>
      <c r="V50" t="inlineStr">
        <is>
          <t>03jvu</t>
        </is>
      </c>
      <c r="W50" t="n">
        <v>4774</v>
      </c>
      <c r="X50" t="n">
        <v>6746</v>
      </c>
      <c r="Y50" t="inlineStr">
        <is>
          <t>b6469001-5c10-494a-a27c-44765044e016</t>
        </is>
      </c>
      <c r="Z50" t="inlineStr">
        <is>
          <t>Mitch Marner (VGK RW)</t>
        </is>
      </c>
    </row>
    <row r="51">
      <c r="A51" t="inlineStr">
        <is>
          <t>Filip Forsberg</t>
        </is>
      </c>
      <c r="B51" t="inlineStr">
        <is>
          <t>NSH</t>
        </is>
      </c>
      <c r="C51" t="inlineStr">
        <is>
          <t>LW</t>
        </is>
      </c>
      <c r="D51" t="inlineStr">
        <is>
          <t>F</t>
        </is>
      </c>
      <c r="E51" t="n">
        <v>32</v>
      </c>
      <c r="F51" t="inlineStr">
        <is>
          <t>T</t>
        </is>
      </c>
      <c r="G51" t="inlineStr">
        <is>
          <t>Keith</t>
        </is>
      </c>
      <c r="H51" s="30" t="n">
        <v>8500000</v>
      </c>
      <c r="I51" s="31" t="n">
        <v>97.02</v>
      </c>
      <c r="J51" s="31" t="n">
        <v>11.41</v>
      </c>
      <c r="K51" s="31" t="n">
        <v>1.18</v>
      </c>
      <c r="L51" s="32" t="n">
        <v>0.139</v>
      </c>
      <c r="M51" s="31" t="n">
        <v>102.67</v>
      </c>
      <c r="N51" s="31" t="n">
        <v>1.22</v>
      </c>
      <c r="O51" s="31" t="n">
        <v>97.19</v>
      </c>
      <c r="P51" s="31" t="n">
        <v>99.93000000000001</v>
      </c>
      <c r="Q51" s="31" t="n">
        <v>5.65</v>
      </c>
      <c r="R51" s="31" t="n">
        <v>11.76</v>
      </c>
      <c r="S51" s="32" t="n">
        <v>1.189</v>
      </c>
      <c r="T51" s="32" t="n">
        <v>0.14</v>
      </c>
      <c r="U51" t="n">
        <v>36.1</v>
      </c>
      <c r="V51" t="inlineStr">
        <is>
          <t>02fzm</t>
        </is>
      </c>
      <c r="W51" t="n">
        <v>3971</v>
      </c>
      <c r="X51" t="n">
        <v>5691</v>
      </c>
      <c r="Y51" t="inlineStr">
        <is>
          <t>6b66f634-a55b-11e2-a01b-f4ce4684ea4c</t>
        </is>
      </c>
      <c r="Z51" t="inlineStr">
        <is>
          <t>Filip Forsberg (NSH LW)</t>
        </is>
      </c>
    </row>
    <row r="52">
      <c r="A52" t="inlineStr">
        <is>
          <t>Cole Caufield</t>
        </is>
      </c>
      <c r="B52" t="inlineStr">
        <is>
          <t>MTL</t>
        </is>
      </c>
      <c r="C52" t="inlineStr">
        <is>
          <t>LW</t>
        </is>
      </c>
      <c r="D52" t="inlineStr">
        <is>
          <t>F</t>
        </is>
      </c>
      <c r="E52" t="n">
        <v>25</v>
      </c>
      <c r="F52" t="inlineStr">
        <is>
          <t>T</t>
        </is>
      </c>
      <c r="G52" t="inlineStr">
        <is>
          <t>Brost</t>
        </is>
      </c>
      <c r="H52" s="30" t="n">
        <v>7850000</v>
      </c>
      <c r="I52" s="31" t="n">
        <v>112.84</v>
      </c>
      <c r="J52" s="31" t="n">
        <v>14.37</v>
      </c>
      <c r="K52" s="31" t="n">
        <v>1.39</v>
      </c>
      <c r="L52" s="32" t="n">
        <v>0.177</v>
      </c>
      <c r="M52" s="31" t="n">
        <v>108.46</v>
      </c>
      <c r="N52" s="31" t="n">
        <v>1.31</v>
      </c>
      <c r="O52" s="31" t="n">
        <v>91.15000000000001</v>
      </c>
      <c r="P52" s="31" t="n">
        <v>99.81</v>
      </c>
      <c r="Q52" s="31" t="n">
        <v>-4.38</v>
      </c>
      <c r="R52" s="31" t="n">
        <v>12.71</v>
      </c>
      <c r="S52" s="32" t="n">
        <v>1.198</v>
      </c>
      <c r="T52" s="32" t="n">
        <v>0.153</v>
      </c>
      <c r="U52" t="n">
        <v>27.1</v>
      </c>
      <c r="V52" t="inlineStr">
        <is>
          <t>04mv2</t>
        </is>
      </c>
      <c r="W52" t="n">
        <v>5976</v>
      </c>
      <c r="Y52" t="inlineStr">
        <is>
          <t>cd648c91-c93e-42d6-a149-99df6d18fe2e</t>
        </is>
      </c>
      <c r="Z52" t="inlineStr">
        <is>
          <t>Cole Caufield (MTL LW)</t>
        </is>
      </c>
    </row>
    <row r="53">
      <c r="A53" t="inlineStr">
        <is>
          <t>Wyatt Johnston</t>
        </is>
      </c>
      <c r="B53" t="inlineStr">
        <is>
          <t>DAL</t>
        </is>
      </c>
      <c r="C53" t="inlineStr">
        <is>
          <t>C</t>
        </is>
      </c>
      <c r="D53" t="inlineStr">
        <is>
          <t>F</t>
        </is>
      </c>
      <c r="E53" t="n">
        <v>23</v>
      </c>
      <c r="F53" t="inlineStr">
        <is>
          <t>T</t>
        </is>
      </c>
      <c r="G53" t="inlineStr">
        <is>
          <t>Kurtis</t>
        </is>
      </c>
      <c r="H53" s="30" t="n">
        <v>8400000</v>
      </c>
      <c r="I53" s="31" t="n">
        <v>108</v>
      </c>
      <c r="J53" s="31" t="n">
        <v>12.86</v>
      </c>
      <c r="K53" s="31" t="n">
        <v>1.32</v>
      </c>
      <c r="L53" s="32" t="n">
        <v>0.157</v>
      </c>
      <c r="M53" s="31" t="n">
        <v>102.62</v>
      </c>
      <c r="N53" s="31" t="n">
        <v>1.22</v>
      </c>
      <c r="O53" s="31" t="n">
        <v>96.91</v>
      </c>
      <c r="P53" s="31" t="n">
        <v>99.77</v>
      </c>
      <c r="Q53" s="31" t="n">
        <v>-5.38</v>
      </c>
      <c r="R53" s="31" t="n">
        <v>11.88</v>
      </c>
      <c r="S53" s="32" t="n">
        <v>1.187</v>
      </c>
      <c r="T53" s="32" t="n">
        <v>0.141</v>
      </c>
      <c r="U53" t="n">
        <v>28</v>
      </c>
      <c r="V53" t="inlineStr">
        <is>
          <t>05tqt</t>
        </is>
      </c>
      <c r="W53" t="n">
        <v>6542</v>
      </c>
      <c r="Y53" t="inlineStr">
        <is>
          <t>08bd8e94-313c-462b-bab2-806b56cd3c51</t>
        </is>
      </c>
      <c r="Z53" t="inlineStr">
        <is>
          <t>Wyatt Johnston (DAL C)</t>
        </is>
      </c>
    </row>
    <row r="54">
      <c r="A54" t="inlineStr">
        <is>
          <t>Jeremy Swayman</t>
        </is>
      </c>
      <c r="B54" t="inlineStr">
        <is>
          <t>BOS</t>
        </is>
      </c>
      <c r="C54" t="inlineStr">
        <is>
          <t>G</t>
        </is>
      </c>
      <c r="D54" t="inlineStr">
        <is>
          <t>G</t>
        </is>
      </c>
      <c r="E54" t="n">
        <v>27</v>
      </c>
      <c r="F54" t="inlineStr">
        <is>
          <t>T</t>
        </is>
      </c>
      <c r="G54" t="inlineStr">
        <is>
          <t>Anybody but the Leafs</t>
        </is>
      </c>
      <c r="H54" s="30" t="n">
        <v>8250000</v>
      </c>
      <c r="I54" s="31" t="n">
        <v>106.37</v>
      </c>
      <c r="J54" s="31" t="n">
        <v>12.89</v>
      </c>
      <c r="K54" s="31" t="n">
        <v>1.93</v>
      </c>
      <c r="L54" s="32" t="n">
        <v>0.234</v>
      </c>
      <c r="M54" s="31" t="n">
        <v>99.62</v>
      </c>
      <c r="N54" s="31" t="n">
        <v>1.88</v>
      </c>
      <c r="O54" s="31" t="n"/>
      <c r="P54" s="31" t="n">
        <v>99.62</v>
      </c>
      <c r="Q54" s="31" t="n">
        <v>-6.75</v>
      </c>
      <c r="R54" s="31" t="n">
        <v>12.08</v>
      </c>
      <c r="S54" s="32" t="n">
        <v>1.88</v>
      </c>
      <c r="T54" s="32" t="n">
        <v>0.228</v>
      </c>
      <c r="U54" t="n">
        <v>121.4</v>
      </c>
      <c r="V54" t="inlineStr">
        <is>
          <t>04f24</t>
        </is>
      </c>
      <c r="W54" t="n">
        <v>5623</v>
      </c>
      <c r="X54" t="n">
        <v>7626</v>
      </c>
      <c r="Y54" t="inlineStr">
        <is>
          <t>fde13ac2-1ba2-4abb-abcb-a6a91e845e45</t>
        </is>
      </c>
      <c r="Z54" t="inlineStr">
        <is>
          <t>Jeremy Swayman (BOS G)</t>
        </is>
      </c>
    </row>
    <row r="55">
      <c r="A55" t="inlineStr">
        <is>
          <t>John Carlson</t>
        </is>
      </c>
      <c r="B55" t="inlineStr">
        <is>
          <t>TBL</t>
        </is>
      </c>
      <c r="C55" t="inlineStr">
        <is>
          <t>D</t>
        </is>
      </c>
      <c r="D55" t="inlineStr">
        <is>
          <t>D</t>
        </is>
      </c>
      <c r="E55" t="n">
        <v>36</v>
      </c>
      <c r="F55" t="inlineStr">
        <is>
          <t>FA</t>
        </is>
      </c>
      <c r="G55" t="inlineStr">
        <is>
          <t>FA</t>
        </is>
      </c>
      <c r="H55" s="30" t="n">
        <v>8500000</v>
      </c>
      <c r="I55" s="31" t="n">
        <v>96.26000000000001</v>
      </c>
      <c r="J55" s="31" t="n">
        <v>11.32</v>
      </c>
      <c r="K55" s="31" t="n">
        <v>1.36</v>
      </c>
      <c r="L55" s="32" t="n">
        <v>0.16</v>
      </c>
      <c r="M55" s="31" t="n">
        <v>99.61</v>
      </c>
      <c r="N55" s="31" t="n">
        <v>1.33</v>
      </c>
      <c r="O55" s="31" t="n">
        <v>99.42</v>
      </c>
      <c r="P55" s="31" t="n">
        <v>99.52</v>
      </c>
      <c r="Q55" s="31" t="n">
        <v>3.35</v>
      </c>
      <c r="R55" s="31" t="n">
        <v>11.71</v>
      </c>
      <c r="S55" s="32" t="n">
        <v>1.257</v>
      </c>
      <c r="T55" s="32" t="n">
        <v>0.148</v>
      </c>
      <c r="U55" t="n">
        <v>64.40000000000001</v>
      </c>
      <c r="V55" t="inlineStr">
        <is>
          <t>015pv</t>
        </is>
      </c>
      <c r="W55" t="n">
        <v>3019</v>
      </c>
      <c r="X55" t="n">
        <v>4503</v>
      </c>
      <c r="Y55" t="inlineStr">
        <is>
          <t>434f3b9c-0f24-11e2-8525-18a905767e44</t>
        </is>
      </c>
      <c r="Z55" t="inlineStr">
        <is>
          <t>John Carlson (TBL D)</t>
        </is>
      </c>
    </row>
    <row r="56">
      <c r="A56" t="inlineStr">
        <is>
          <t>Connor Hellebuyck</t>
        </is>
      </c>
      <c r="B56" t="inlineStr">
        <is>
          <t>WPG</t>
        </is>
      </c>
      <c r="C56" t="inlineStr">
        <is>
          <t>G</t>
        </is>
      </c>
      <c r="D56" t="inlineStr">
        <is>
          <t>G</t>
        </is>
      </c>
      <c r="E56" t="n">
        <v>33</v>
      </c>
      <c r="F56" t="inlineStr">
        <is>
          <t>T</t>
        </is>
      </c>
      <c r="G56" t="inlineStr">
        <is>
          <t>Nathan</t>
        </is>
      </c>
      <c r="H56" s="30" t="n">
        <v>8500000</v>
      </c>
      <c r="I56" s="31" t="n">
        <v>88</v>
      </c>
      <c r="J56" s="31" t="n">
        <v>10.35</v>
      </c>
      <c r="K56" s="31" t="n">
        <v>1.54</v>
      </c>
      <c r="L56" s="32" t="n">
        <v>0.181</v>
      </c>
      <c r="M56" s="31" t="n">
        <v>99.34999999999999</v>
      </c>
      <c r="N56" s="31" t="n">
        <v>1.66</v>
      </c>
      <c r="O56" s="31" t="n"/>
      <c r="P56" s="31" t="n">
        <v>99.34999999999999</v>
      </c>
      <c r="Q56" s="31" t="n">
        <v>11.35</v>
      </c>
      <c r="R56" s="31" t="n">
        <v>11.69</v>
      </c>
      <c r="S56" s="32" t="n">
        <v>1.66</v>
      </c>
      <c r="T56" s="32" t="n">
        <v>0.195</v>
      </c>
      <c r="U56" t="n">
        <v>93</v>
      </c>
      <c r="V56" t="inlineStr">
        <is>
          <t>02o7s</t>
        </is>
      </c>
      <c r="W56" t="n">
        <v>4281</v>
      </c>
      <c r="X56" t="n">
        <v>5820</v>
      </c>
      <c r="Y56" t="inlineStr">
        <is>
          <t>416485a7-f978-4189-8d7e-c2a55b823d3c</t>
        </is>
      </c>
      <c r="Z56" t="inlineStr">
        <is>
          <t>Connor Hellebuyck (WPG G)</t>
        </is>
      </c>
    </row>
    <row r="57">
      <c r="A57" t="inlineStr">
        <is>
          <t>Artemi Panarin</t>
        </is>
      </c>
      <c r="B57" t="inlineStr">
        <is>
          <t>LAK</t>
        </is>
      </c>
      <c r="C57" t="inlineStr">
        <is>
          <t>LW</t>
        </is>
      </c>
      <c r="D57" t="inlineStr">
        <is>
          <t>F</t>
        </is>
      </c>
      <c r="E57" t="n">
        <v>34</v>
      </c>
      <c r="F57" t="inlineStr">
        <is>
          <t>FA</t>
        </is>
      </c>
      <c r="G57" t="inlineStr">
        <is>
          <t>FA</t>
        </is>
      </c>
      <c r="H57" s="30" t="n">
        <v>11000000</v>
      </c>
      <c r="I57" s="31" t="n">
        <v>95.19</v>
      </c>
      <c r="J57" s="31" t="n">
        <v>8.65</v>
      </c>
      <c r="K57" s="31" t="n">
        <v>1.22</v>
      </c>
      <c r="L57" s="32" t="n">
        <v>0.111</v>
      </c>
      <c r="M57" s="31" t="n">
        <v>101.04</v>
      </c>
      <c r="N57" s="31" t="n">
        <v>1.25</v>
      </c>
      <c r="O57" s="31" t="n">
        <v>97</v>
      </c>
      <c r="P57" s="31" t="n">
        <v>99.02</v>
      </c>
      <c r="Q57" s="31" t="n">
        <v>5.85</v>
      </c>
      <c r="R57" s="31" t="n">
        <v>9</v>
      </c>
      <c r="S57" s="32" t="n">
        <v>1.202</v>
      </c>
      <c r="T57" s="32" t="n">
        <v>0.109</v>
      </c>
      <c r="U57" t="n">
        <v>37.1</v>
      </c>
      <c r="V57" t="inlineStr">
        <is>
          <t>03bfj</t>
        </is>
      </c>
      <c r="W57" t="n">
        <v>4803</v>
      </c>
      <c r="X57" t="n">
        <v>6728</v>
      </c>
      <c r="Y57" t="inlineStr">
        <is>
          <t>019e74ad-95fb-478a-bff7-b549fceadabf</t>
        </is>
      </c>
      <c r="Z57" t="inlineStr">
        <is>
          <t>Artemi Panarin (LAK LW)</t>
        </is>
      </c>
    </row>
    <row r="58">
      <c r="A58" t="inlineStr">
        <is>
          <t>Logan Thompson</t>
        </is>
      </c>
      <c r="B58" t="inlineStr">
        <is>
          <t>WSH</t>
        </is>
      </c>
      <c r="C58" t="inlineStr">
        <is>
          <t>G</t>
        </is>
      </c>
      <c r="D58" t="inlineStr">
        <is>
          <t>G</t>
        </is>
      </c>
      <c r="E58" t="n">
        <v>29</v>
      </c>
      <c r="F58" t="inlineStr">
        <is>
          <t>T</t>
        </is>
      </c>
      <c r="G58" t="inlineStr">
        <is>
          <t>Kurtis</t>
        </is>
      </c>
      <c r="H58" s="30" t="n">
        <v>5850000</v>
      </c>
      <c r="I58" s="31" t="n">
        <v>113.04</v>
      </c>
      <c r="J58" s="31" t="n">
        <v>19.32</v>
      </c>
      <c r="K58" s="31" t="n">
        <v>1.95</v>
      </c>
      <c r="L58" s="32" t="n">
        <v>0.333</v>
      </c>
      <c r="M58" s="31" t="n">
        <v>98.81999999999999</v>
      </c>
      <c r="N58" s="31" t="n">
        <v>1.76</v>
      </c>
      <c r="O58" s="31" t="n"/>
      <c r="P58" s="31" t="n">
        <v>98.81999999999999</v>
      </c>
      <c r="Q58" s="31" t="n">
        <v>-14.22</v>
      </c>
      <c r="R58" s="31" t="n">
        <v>16.89</v>
      </c>
      <c r="S58" s="32" t="n">
        <v>1.76</v>
      </c>
      <c r="T58" s="32" t="n">
        <v>0.301</v>
      </c>
      <c r="U58" t="n">
        <v>96.5</v>
      </c>
      <c r="V58" t="inlineStr">
        <is>
          <t>04mdc</t>
        </is>
      </c>
      <c r="W58" t="n">
        <v>6355</v>
      </c>
      <c r="X58" t="n">
        <v>8155</v>
      </c>
      <c r="Y58" t="inlineStr">
        <is>
          <t>39865351-af7a-419c-8db6-5b270c2dd3ec</t>
        </is>
      </c>
      <c r="Z58" t="inlineStr">
        <is>
          <t>Logan Thompson (WSH G)</t>
        </is>
      </c>
    </row>
    <row r="59">
      <c r="A59" t="inlineStr">
        <is>
          <t>Robert Thomas</t>
        </is>
      </c>
      <c r="B59" t="inlineStr">
        <is>
          <t>STL</t>
        </is>
      </c>
      <c r="C59" t="inlineStr">
        <is>
          <t>C</t>
        </is>
      </c>
      <c r="D59" t="inlineStr">
        <is>
          <t>F</t>
        </is>
      </c>
      <c r="E59" t="n">
        <v>27</v>
      </c>
      <c r="F59" t="inlineStr">
        <is>
          <t>FA</t>
        </is>
      </c>
      <c r="G59" t="inlineStr">
        <is>
          <t>FA</t>
        </is>
      </c>
      <c r="H59" s="30" t="n">
        <v>8125000</v>
      </c>
      <c r="I59" s="31" t="n">
        <v>83.09999999999999</v>
      </c>
      <c r="J59" s="31" t="n">
        <v>10.23</v>
      </c>
      <c r="K59" s="31" t="n">
        <v>1.3</v>
      </c>
      <c r="L59" s="32" t="n">
        <v>0.16</v>
      </c>
      <c r="M59" s="31" t="n">
        <v>97.78</v>
      </c>
      <c r="N59" s="31" t="n">
        <v>1.3</v>
      </c>
      <c r="O59" s="31" t="n">
        <v>99.81999999999999</v>
      </c>
      <c r="P59" s="31" t="n">
        <v>98.8</v>
      </c>
      <c r="Q59" s="31" t="n">
        <v>14.68</v>
      </c>
      <c r="R59" s="31" t="n">
        <v>12.16</v>
      </c>
      <c r="S59" s="32" t="n">
        <v>1.244</v>
      </c>
      <c r="T59" s="32" t="n">
        <v>0.153</v>
      </c>
      <c r="U59" t="n">
        <v>85.59999999999999</v>
      </c>
      <c r="V59" t="inlineStr">
        <is>
          <t>04apb</t>
        </is>
      </c>
      <c r="W59" t="n">
        <v>5428</v>
      </c>
      <c r="X59" t="n">
        <v>7535</v>
      </c>
      <c r="Y59" t="inlineStr">
        <is>
          <t>d96cb600-d2a7-4287-a757-ef35812e8389</t>
        </is>
      </c>
      <c r="Z59" t="inlineStr">
        <is>
          <t>Robert Thomas (STL C)</t>
        </is>
      </c>
    </row>
    <row r="60">
      <c r="A60" t="inlineStr">
        <is>
          <t>Andrei Svechnikov</t>
        </is>
      </c>
      <c r="B60" t="inlineStr">
        <is>
          <t>CAR</t>
        </is>
      </c>
      <c r="C60" t="inlineStr">
        <is>
          <t>LW</t>
        </is>
      </c>
      <c r="D60" t="inlineStr">
        <is>
          <t>F</t>
        </is>
      </c>
      <c r="E60" t="n">
        <v>26</v>
      </c>
      <c r="F60" t="inlineStr">
        <is>
          <t>T</t>
        </is>
      </c>
      <c r="G60" t="inlineStr">
        <is>
          <t>Nathan</t>
        </is>
      </c>
      <c r="H60" s="30" t="n">
        <v>7750000</v>
      </c>
      <c r="I60" s="31" t="n">
        <v>100.54</v>
      </c>
      <c r="J60" s="31" t="n">
        <v>12.97</v>
      </c>
      <c r="K60" s="31" t="n">
        <v>1.27</v>
      </c>
      <c r="L60" s="32" t="n">
        <v>0.164</v>
      </c>
      <c r="M60" s="31" t="n">
        <v>95.98</v>
      </c>
      <c r="N60" s="31" t="n">
        <v>1.23</v>
      </c>
      <c r="O60" s="31" t="n">
        <v>101.15</v>
      </c>
      <c r="P60" s="31" t="n">
        <v>98.56</v>
      </c>
      <c r="Q60" s="31" t="n">
        <v>-4.56</v>
      </c>
      <c r="R60" s="31" t="n">
        <v>12.72</v>
      </c>
      <c r="S60" s="32" t="n">
        <v>1.217</v>
      </c>
      <c r="T60" s="32" t="n">
        <v>0.157</v>
      </c>
      <c r="U60" t="n">
        <v>69.8</v>
      </c>
      <c r="V60" t="inlineStr">
        <is>
          <t>048vf</t>
        </is>
      </c>
      <c r="W60" t="n">
        <v>5607</v>
      </c>
      <c r="X60" t="n">
        <v>7900</v>
      </c>
      <c r="Y60" t="inlineStr">
        <is>
          <t>75630a9f-1e79-4caf-afd8-ddae4e87ad6b</t>
        </is>
      </c>
      <c r="Z60" t="inlineStr">
        <is>
          <t>Andrei Svechnikov (CAR LW)</t>
        </is>
      </c>
    </row>
    <row r="61">
      <c r="A61" t="inlineStr">
        <is>
          <t>Josh Morrissey</t>
        </is>
      </c>
      <c r="B61" t="inlineStr">
        <is>
          <t>WPG</t>
        </is>
      </c>
      <c r="C61" t="inlineStr">
        <is>
          <t>D</t>
        </is>
      </c>
      <c r="D61" t="inlineStr">
        <is>
          <t>D</t>
        </is>
      </c>
      <c r="E61" t="n">
        <v>31</v>
      </c>
      <c r="F61" t="inlineStr">
        <is>
          <t>T</t>
        </is>
      </c>
      <c r="G61" t="inlineStr">
        <is>
          <t>A Bunch of Dusters</t>
        </is>
      </c>
      <c r="H61" s="30" t="n">
        <v>6250000</v>
      </c>
      <c r="I61" s="31" t="n">
        <v>91.87</v>
      </c>
      <c r="J61" s="31" t="n">
        <v>14.7</v>
      </c>
      <c r="K61" s="31" t="n">
        <v>1.19</v>
      </c>
      <c r="L61" s="32" t="n">
        <v>0.19</v>
      </c>
      <c r="M61" s="31" t="n">
        <v>97.12</v>
      </c>
      <c r="N61" s="31" t="n">
        <v>1.21</v>
      </c>
      <c r="O61" s="31" t="n">
        <v>99.3</v>
      </c>
      <c r="P61" s="31" t="n">
        <v>98.20999999999999</v>
      </c>
      <c r="Q61" s="31" t="n">
        <v>5.25</v>
      </c>
      <c r="R61" s="31" t="n">
        <v>15.71</v>
      </c>
      <c r="S61" s="32" t="n">
        <v>1.196</v>
      </c>
      <c r="T61" s="32" t="n">
        <v>0.191</v>
      </c>
      <c r="U61" t="n">
        <v>64.90000000000001</v>
      </c>
      <c r="V61" t="inlineStr">
        <is>
          <t>02ybn</t>
        </is>
      </c>
      <c r="W61" t="n">
        <v>4159</v>
      </c>
      <c r="X61" t="n">
        <v>5992</v>
      </c>
      <c r="Y61" t="inlineStr">
        <is>
          <t>ea1f39d7-3d60-4dd9-a015-d41e8eb6622d</t>
        </is>
      </c>
      <c r="Z61" t="inlineStr">
        <is>
          <t>Josh Morrissey (WPG D)</t>
        </is>
      </c>
    </row>
    <row r="62">
      <c r="A62" t="inlineStr">
        <is>
          <t>Travis Konecny</t>
        </is>
      </c>
      <c r="B62" t="inlineStr">
        <is>
          <t>PHI</t>
        </is>
      </c>
      <c r="C62" t="inlineStr">
        <is>
          <t>RW</t>
        </is>
      </c>
      <c r="D62" t="inlineStr">
        <is>
          <t>F</t>
        </is>
      </c>
      <c r="E62" t="n">
        <v>29</v>
      </c>
      <c r="F62" t="inlineStr">
        <is>
          <t>T</t>
        </is>
      </c>
      <c r="G62" t="inlineStr">
        <is>
          <t>Brown Noesen</t>
        </is>
      </c>
      <c r="H62" s="30" t="n">
        <v>8750000</v>
      </c>
      <c r="I62" s="31" t="n">
        <v>97.67</v>
      </c>
      <c r="J62" s="31" t="n">
        <v>11.16</v>
      </c>
      <c r="K62" s="31" t="n">
        <v>1.27</v>
      </c>
      <c r="L62" s="32" t="n">
        <v>0.145</v>
      </c>
      <c r="M62" s="31" t="n">
        <v>101.91</v>
      </c>
      <c r="N62" s="31" t="n">
        <v>1.27</v>
      </c>
      <c r="O62" s="31" t="n">
        <v>94.45999999999999</v>
      </c>
      <c r="P62" s="31" t="n">
        <v>98.19</v>
      </c>
      <c r="Q62" s="31" t="n">
        <v>4.24</v>
      </c>
      <c r="R62" s="31" t="n">
        <v>11.22</v>
      </c>
      <c r="S62" s="32" t="n">
        <v>1.197</v>
      </c>
      <c r="T62" s="32" t="n">
        <v>0.137</v>
      </c>
      <c r="U62" t="n">
        <v>91.2</v>
      </c>
      <c r="V62" t="inlineStr">
        <is>
          <t>038vb</t>
        </is>
      </c>
      <c r="W62" t="n">
        <v>4795</v>
      </c>
      <c r="X62" t="n">
        <v>6766</v>
      </c>
      <c r="Y62" t="inlineStr">
        <is>
          <t>9d563de3-c77f-4b9d-a570-77d1a8049569</t>
        </is>
      </c>
      <c r="Z62" t="inlineStr">
        <is>
          <t>Travis Konecny (PHI RW)</t>
        </is>
      </c>
    </row>
    <row r="63">
      <c r="A63" t="inlineStr">
        <is>
          <t>Jackson LaCombe</t>
        </is>
      </c>
      <c r="B63" t="inlineStr">
        <is>
          <t>ANA</t>
        </is>
      </c>
      <c r="C63" t="inlineStr">
        <is>
          <t>D</t>
        </is>
      </c>
      <c r="D63" t="inlineStr">
        <is>
          <t>D</t>
        </is>
      </c>
      <c r="E63" t="n">
        <v>25</v>
      </c>
      <c r="F63" t="inlineStr">
        <is>
          <t>T</t>
        </is>
      </c>
      <c r="G63" t="inlineStr">
        <is>
          <t>A Bunch of Dusters</t>
        </is>
      </c>
      <c r="H63" s="30" t="n">
        <v>9000000</v>
      </c>
      <c r="I63" s="31" t="n">
        <v>94.44</v>
      </c>
      <c r="J63" s="31" t="n">
        <v>10.49</v>
      </c>
      <c r="K63" s="31" t="n">
        <v>1.15</v>
      </c>
      <c r="L63" s="32" t="n">
        <v>0.128</v>
      </c>
      <c r="M63" s="31" t="n">
        <v>89.81</v>
      </c>
      <c r="N63" s="31" t="n">
        <v>1.1</v>
      </c>
      <c r="O63" s="31" t="n">
        <v>105</v>
      </c>
      <c r="P63" s="31" t="n">
        <v>97.41</v>
      </c>
      <c r="Q63" s="31" t="n">
        <v>-4.63</v>
      </c>
      <c r="R63" s="31" t="n">
        <v>10.82</v>
      </c>
      <c r="S63" s="32" t="n">
        <v>1.175</v>
      </c>
      <c r="T63" s="32" t="n">
        <v>0.131</v>
      </c>
      <c r="U63" t="n">
        <v>62.6</v>
      </c>
      <c r="V63" t="inlineStr">
        <is>
          <t>051m4</t>
        </is>
      </c>
      <c r="W63" t="n">
        <v>6024</v>
      </c>
      <c r="Y63" t="inlineStr">
        <is>
          <t>7dc4b5ce-2ab4-499e-a117-2ee6685476a8</t>
        </is>
      </c>
      <c r="Z63" t="inlineStr">
        <is>
          <t>Jackson LaCombe (ANA D)</t>
        </is>
      </c>
    </row>
    <row r="64">
      <c r="A64" t="inlineStr">
        <is>
          <t>Jake Sanderson</t>
        </is>
      </c>
      <c r="B64" t="inlineStr">
        <is>
          <t>OTT</t>
        </is>
      </c>
      <c r="C64" t="inlineStr">
        <is>
          <t>D</t>
        </is>
      </c>
      <c r="D64" t="inlineStr">
        <is>
          <t>D</t>
        </is>
      </c>
      <c r="E64" t="n">
        <v>24</v>
      </c>
      <c r="F64" t="inlineStr">
        <is>
          <t>T</t>
        </is>
      </c>
      <c r="G64" t="inlineStr">
        <is>
          <t>The Last Place Lukes</t>
        </is>
      </c>
      <c r="H64" s="30" t="n">
        <v>8050000</v>
      </c>
      <c r="I64" s="31" t="n">
        <v>87.12</v>
      </c>
      <c r="J64" s="31" t="n">
        <v>10.82</v>
      </c>
      <c r="K64" s="31" t="n">
        <v>1.3</v>
      </c>
      <c r="L64" s="32" t="n">
        <v>0.161</v>
      </c>
      <c r="M64" s="31" t="n">
        <v>91.36</v>
      </c>
      <c r="N64" s="31" t="n">
        <v>1.27</v>
      </c>
      <c r="O64" s="31" t="n">
        <v>102.96</v>
      </c>
      <c r="P64" s="31" t="n">
        <v>97.16</v>
      </c>
      <c r="Q64" s="31" t="n">
        <v>4.24</v>
      </c>
      <c r="R64" s="31" t="n">
        <v>12.07</v>
      </c>
      <c r="S64" s="32" t="n">
        <v>1.248</v>
      </c>
      <c r="T64" s="32" t="n">
        <v>0.155</v>
      </c>
      <c r="U64" t="n">
        <v>51</v>
      </c>
      <c r="V64" t="inlineStr">
        <is>
          <t>059e0</t>
        </is>
      </c>
      <c r="W64" t="n">
        <v>6207</v>
      </c>
      <c r="X64" t="n">
        <v>8645</v>
      </c>
      <c r="Y64" t="inlineStr">
        <is>
          <t>a5c75c80-08a3-4dee-b580-6e1182c28657</t>
        </is>
      </c>
      <c r="Z64" t="inlineStr">
        <is>
          <t>Jake Sanderson (OTT D)</t>
        </is>
      </c>
    </row>
    <row r="65">
      <c r="A65" t="inlineStr">
        <is>
          <t>Miro Heiskanen</t>
        </is>
      </c>
      <c r="B65" t="inlineStr">
        <is>
          <t>DAL</t>
        </is>
      </c>
      <c r="C65" t="inlineStr">
        <is>
          <t>D</t>
        </is>
      </c>
      <c r="D65" t="inlineStr">
        <is>
          <t>D</t>
        </is>
      </c>
      <c r="E65" t="n">
        <v>27</v>
      </c>
      <c r="F65" t="inlineStr">
        <is>
          <t>FA</t>
        </is>
      </c>
      <c r="G65" t="inlineStr">
        <is>
          <t>FA</t>
        </is>
      </c>
      <c r="H65" s="30" t="n">
        <v>8450000</v>
      </c>
      <c r="I65" s="31" t="n">
        <v>100.04</v>
      </c>
      <c r="J65" s="31" t="n">
        <v>11.84</v>
      </c>
      <c r="K65" s="31" t="n">
        <v>1.3</v>
      </c>
      <c r="L65" s="32" t="n">
        <v>0.154</v>
      </c>
      <c r="M65" s="31" t="n">
        <v>94.5</v>
      </c>
      <c r="N65" s="31" t="n">
        <v>1.26</v>
      </c>
      <c r="O65" s="31" t="n">
        <v>98.40000000000001</v>
      </c>
      <c r="P65" s="31" t="n">
        <v>96.45</v>
      </c>
      <c r="Q65" s="31" t="n">
        <v>-5.54</v>
      </c>
      <c r="R65" s="31" t="n">
        <v>11.41</v>
      </c>
      <c r="S65" s="32" t="n">
        <v>1.216</v>
      </c>
      <c r="T65" s="32" t="n">
        <v>0.144</v>
      </c>
      <c r="U65" t="n">
        <v>60.4</v>
      </c>
      <c r="V65" t="inlineStr">
        <is>
          <t>04an5</t>
        </is>
      </c>
      <c r="W65" t="n">
        <v>5534</v>
      </c>
      <c r="X65" t="n">
        <v>7518</v>
      </c>
      <c r="Y65" t="inlineStr">
        <is>
          <t>edc6f332-3569-4673-b590-53e8dd1671f2</t>
        </is>
      </c>
      <c r="Z65" t="inlineStr">
        <is>
          <t>Miro Heiskanen (DAL D)</t>
        </is>
      </c>
    </row>
    <row r="66">
      <c r="A66" t="inlineStr">
        <is>
          <t>Juuse Saros</t>
        </is>
      </c>
      <c r="B66" t="inlineStr">
        <is>
          <t>NSH</t>
        </is>
      </c>
      <c r="C66" t="inlineStr">
        <is>
          <t>G</t>
        </is>
      </c>
      <c r="D66" t="inlineStr">
        <is>
          <t>G</t>
        </is>
      </c>
      <c r="E66" t="n">
        <v>31</v>
      </c>
      <c r="F66" t="inlineStr">
        <is>
          <t>T</t>
        </is>
      </c>
      <c r="G66" t="inlineStr">
        <is>
          <t>Brost</t>
        </is>
      </c>
      <c r="H66" s="30" t="n">
        <v>7740000</v>
      </c>
      <c r="I66" s="31" t="n">
        <v>97.68000000000001</v>
      </c>
      <c r="J66" s="31" t="n">
        <v>12.62</v>
      </c>
      <c r="K66" s="31" t="n">
        <v>1.66</v>
      </c>
      <c r="L66" s="32" t="n">
        <v>0.214</v>
      </c>
      <c r="M66" s="31" t="n">
        <v>95.81</v>
      </c>
      <c r="N66" s="31" t="n">
        <v>1.6</v>
      </c>
      <c r="O66" s="31" t="n"/>
      <c r="P66" s="31" t="n">
        <v>95.81</v>
      </c>
      <c r="Q66" s="31" t="n">
        <v>-1.87</v>
      </c>
      <c r="R66" s="31" t="n">
        <v>12.38</v>
      </c>
      <c r="S66" s="32" t="n">
        <v>1.6</v>
      </c>
      <c r="T66" s="32" t="n">
        <v>0.207</v>
      </c>
      <c r="U66" t="n">
        <v>141.5</v>
      </c>
      <c r="V66" t="inlineStr">
        <is>
          <t>031pl</t>
        </is>
      </c>
      <c r="W66" t="n">
        <v>4729</v>
      </c>
      <c r="X66" t="n">
        <v>6078</v>
      </c>
      <c r="Y66" t="inlineStr">
        <is>
          <t>85eb0b12-69b6-4069-9538-1aa6553ee315</t>
        </is>
      </c>
      <c r="Z66" t="inlineStr">
        <is>
          <t>Juuse Saros (NSH G)</t>
        </is>
      </c>
    </row>
    <row r="67">
      <c r="A67" t="inlineStr">
        <is>
          <t>Noah Dobson</t>
        </is>
      </c>
      <c r="B67" t="inlineStr">
        <is>
          <t>MTL</t>
        </is>
      </c>
      <c r="C67" t="inlineStr">
        <is>
          <t>D</t>
        </is>
      </c>
      <c r="D67" t="inlineStr">
        <is>
          <t>D</t>
        </is>
      </c>
      <c r="E67" t="n">
        <v>26</v>
      </c>
      <c r="F67" t="inlineStr">
        <is>
          <t>FA</t>
        </is>
      </c>
      <c r="G67" t="inlineStr">
        <is>
          <t>FA</t>
        </is>
      </c>
      <c r="H67" s="30" t="n">
        <v>9500000</v>
      </c>
      <c r="I67" s="31" t="n">
        <v>94.81</v>
      </c>
      <c r="J67" s="31" t="n">
        <v>9.98</v>
      </c>
      <c r="K67" s="31" t="n">
        <v>1.19</v>
      </c>
      <c r="L67" s="32" t="n">
        <v>0.125</v>
      </c>
      <c r="M67" s="31" t="n">
        <v>96.83</v>
      </c>
      <c r="N67" s="31" t="n">
        <v>1.2</v>
      </c>
      <c r="O67" s="31" t="n">
        <v>94.64</v>
      </c>
      <c r="P67" s="31" t="n">
        <v>95.73</v>
      </c>
      <c r="Q67" s="31" t="n">
        <v>2.02</v>
      </c>
      <c r="R67" s="31" t="n">
        <v>10.08</v>
      </c>
      <c r="S67" s="32" t="n">
        <v>1.163</v>
      </c>
      <c r="T67" s="32" t="n">
        <v>0.122</v>
      </c>
      <c r="U67" t="n">
        <v>93.7</v>
      </c>
      <c r="V67" t="inlineStr">
        <is>
          <t>04ld3</t>
        </is>
      </c>
      <c r="W67" t="n">
        <v>5700</v>
      </c>
      <c r="X67" t="n">
        <v>7910</v>
      </c>
      <c r="Y67" t="inlineStr">
        <is>
          <t>04ec54fd-f415-4bf9-9b7c-b25c2b9db179</t>
        </is>
      </c>
      <c r="Z67" t="inlineStr">
        <is>
          <t>Noah Dobson (MTL D)</t>
        </is>
      </c>
    </row>
    <row r="68">
      <c r="A68" t="inlineStr">
        <is>
          <t>Aleksander Barkov</t>
        </is>
      </c>
      <c r="B68" t="inlineStr">
        <is>
          <t>FLA</t>
        </is>
      </c>
      <c r="C68" t="inlineStr">
        <is>
          <t>C</t>
        </is>
      </c>
      <c r="D68" t="inlineStr">
        <is>
          <t>F</t>
        </is>
      </c>
      <c r="E68" t="n">
        <v>31</v>
      </c>
      <c r="F68" t="inlineStr">
        <is>
          <t>FA</t>
        </is>
      </c>
      <c r="G68" t="inlineStr">
        <is>
          <t>FA</t>
        </is>
      </c>
      <c r="H68" s="30" t="n">
        <v>10000000</v>
      </c>
      <c r="I68" s="31" t="n">
        <v>0</v>
      </c>
      <c r="J68" s="31" t="n"/>
      <c r="K68" s="31" t="n">
        <v>0</v>
      </c>
      <c r="L68" s="32" t="n"/>
      <c r="M68" s="31" t="n">
        <v>90.91</v>
      </c>
      <c r="N68" s="31" t="n">
        <v>1.23</v>
      </c>
      <c r="O68" s="31" t="n">
        <v>100.47</v>
      </c>
      <c r="P68" s="31" t="n">
        <v>95.69</v>
      </c>
      <c r="Q68" s="31" t="n">
        <v>90.91</v>
      </c>
      <c r="R68" s="31" t="n">
        <v>9.57</v>
      </c>
      <c r="S68" s="32" t="n">
        <v>1.213</v>
      </c>
      <c r="T68" s="32" t="n">
        <v>0.121</v>
      </c>
      <c r="U68" t="n">
        <v>51.9</v>
      </c>
      <c r="V68" t="inlineStr">
        <is>
          <t>02un7</t>
        </is>
      </c>
      <c r="W68" t="n">
        <v>4147</v>
      </c>
      <c r="X68" t="n">
        <v>5981</v>
      </c>
      <c r="Y68" t="inlineStr">
        <is>
          <t>0cd5158e-f92b-11e2-a133-f4ce4684ea4c</t>
        </is>
      </c>
      <c r="Z68" t="inlineStr">
        <is>
          <t>Aleksander Barkov (FLA C)</t>
        </is>
      </c>
    </row>
    <row r="69">
      <c r="A69" t="inlineStr">
        <is>
          <t>Juraj Slafkovsky</t>
        </is>
      </c>
      <c r="B69" t="inlineStr">
        <is>
          <t>MTL</t>
        </is>
      </c>
      <c r="C69" t="inlineStr">
        <is>
          <t>RW</t>
        </is>
      </c>
      <c r="D69" t="inlineStr">
        <is>
          <t>F</t>
        </is>
      </c>
      <c r="E69" t="n">
        <v>22</v>
      </c>
      <c r="F69" t="inlineStr">
        <is>
          <t>T</t>
        </is>
      </c>
      <c r="G69" t="inlineStr">
        <is>
          <t>Anybody but the Leafs</t>
        </is>
      </c>
      <c r="H69" s="30" t="n">
        <v>7600000</v>
      </c>
      <c r="I69" s="31" t="n">
        <v>98.37</v>
      </c>
      <c r="J69" s="31" t="n">
        <v>12.94</v>
      </c>
      <c r="K69" s="31" t="n">
        <v>1.2</v>
      </c>
      <c r="L69" s="32" t="n">
        <v>0.158</v>
      </c>
      <c r="M69" s="31" t="n">
        <v>95.63</v>
      </c>
      <c r="N69" s="31" t="n">
        <v>1.14</v>
      </c>
      <c r="O69" s="31" t="n">
        <v>94.56999999999999</v>
      </c>
      <c r="P69" s="31" t="n">
        <v>95.09999999999999</v>
      </c>
      <c r="Q69" s="31" t="n">
        <v>-2.74</v>
      </c>
      <c r="R69" s="31" t="n">
        <v>12.51</v>
      </c>
      <c r="S69" s="32" t="n">
        <v>1.133</v>
      </c>
      <c r="T69" s="32" t="n">
        <v>0.149</v>
      </c>
      <c r="U69" t="n">
        <v>55.6</v>
      </c>
      <c r="V69" t="inlineStr">
        <is>
          <t>05r1c</t>
        </is>
      </c>
      <c r="W69" t="n">
        <v>6676</v>
      </c>
      <c r="Y69" t="inlineStr">
        <is>
          <t>2b2aa19f-3a82-4f7f-8beb-9cbddfd24562</t>
        </is>
      </c>
      <c r="Z69" t="inlineStr">
        <is>
          <t>Juraj Slafkovsky (MTL RW)</t>
        </is>
      </c>
    </row>
    <row r="70">
      <c r="A70" t="inlineStr">
        <is>
          <t>Jacob Markstrom</t>
        </is>
      </c>
      <c r="B70" t="inlineStr">
        <is>
          <t>FLA</t>
        </is>
      </c>
      <c r="C70" t="inlineStr">
        <is>
          <t>G</t>
        </is>
      </c>
      <c r="D70" t="inlineStr">
        <is>
          <t>G</t>
        </is>
      </c>
      <c r="E70" t="n">
        <v>36</v>
      </c>
      <c r="F70" t="inlineStr">
        <is>
          <t>T</t>
        </is>
      </c>
      <c r="G70" t="inlineStr">
        <is>
          <t>The Last Place Lukes</t>
        </is>
      </c>
      <c r="H70" s="30" t="n">
        <v>6000000</v>
      </c>
      <c r="I70" s="31" t="n">
        <v>79.20999999999999</v>
      </c>
      <c r="J70" s="31" t="n">
        <v>13.2</v>
      </c>
      <c r="K70" s="31" t="n">
        <v>1.8</v>
      </c>
      <c r="L70" s="32" t="n">
        <v>0.3</v>
      </c>
      <c r="M70" s="31" t="n">
        <v>95.06</v>
      </c>
      <c r="N70" s="31" t="n">
        <v>1.9</v>
      </c>
      <c r="O70" s="31" t="n"/>
      <c r="P70" s="31" t="n">
        <v>95.06</v>
      </c>
      <c r="Q70" s="31" t="n">
        <v>15.85</v>
      </c>
      <c r="R70" s="31" t="n">
        <v>15.84</v>
      </c>
      <c r="S70" s="32" t="n">
        <v>1.9</v>
      </c>
      <c r="T70" s="32" t="n">
        <v>0.317</v>
      </c>
      <c r="U70" t="n">
        <v>155.9</v>
      </c>
      <c r="V70" t="inlineStr">
        <is>
          <t>01d6c</t>
        </is>
      </c>
      <c r="W70" t="n">
        <v>3008</v>
      </c>
      <c r="X70" t="n">
        <v>4947</v>
      </c>
      <c r="Y70" t="inlineStr">
        <is>
          <t>43690e31-0f24-11e2-8525-18a905767e44</t>
        </is>
      </c>
      <c r="Z70" t="inlineStr">
        <is>
          <t>Jacob Markstrom (FLA G)</t>
        </is>
      </c>
    </row>
    <row r="71">
      <c r="A71" t="inlineStr">
        <is>
          <t>Erik Karlsson</t>
        </is>
      </c>
      <c r="B71" t="inlineStr">
        <is>
          <t>PIT</t>
        </is>
      </c>
      <c r="C71" t="inlineStr">
        <is>
          <t>D</t>
        </is>
      </c>
      <c r="D71" t="inlineStr">
        <is>
          <t>D</t>
        </is>
      </c>
      <c r="E71" t="n">
        <v>36</v>
      </c>
      <c r="F71" t="inlineStr">
        <is>
          <t>FA</t>
        </is>
      </c>
      <c r="G71" t="inlineStr">
        <is>
          <t>FA</t>
        </is>
      </c>
      <c r="H71" s="30" t="n">
        <v>11500000</v>
      </c>
      <c r="I71" s="31" t="n">
        <v>92.02</v>
      </c>
      <c r="J71" s="31" t="n">
        <v>8</v>
      </c>
      <c r="K71" s="31" t="n">
        <v>1.23</v>
      </c>
      <c r="L71" s="32" t="n">
        <v>0.107</v>
      </c>
      <c r="M71" s="31" t="n">
        <v>92.02</v>
      </c>
      <c r="N71" s="31" t="n">
        <v>1.18</v>
      </c>
      <c r="O71" s="31" t="n">
        <v>96.51000000000001</v>
      </c>
      <c r="P71" s="31" t="n">
        <v>94.27</v>
      </c>
      <c r="Q71" s="31" t="n">
        <v>0</v>
      </c>
      <c r="R71" s="31" t="n">
        <v>8.199999999999999</v>
      </c>
      <c r="S71" s="32" t="n">
        <v>1.164</v>
      </c>
      <c r="T71" s="32" t="n">
        <v>0.101</v>
      </c>
      <c r="U71" t="n">
        <v>77.40000000000001</v>
      </c>
      <c r="V71" t="inlineStr">
        <is>
          <t>016g3</t>
        </is>
      </c>
      <c r="W71" t="n">
        <v>3049</v>
      </c>
      <c r="X71" t="n">
        <v>4491</v>
      </c>
      <c r="Y71" t="inlineStr">
        <is>
          <t>42fa3dcd-0f24-11e2-8525-18a905767e44</t>
        </is>
      </c>
      <c r="Z71" t="inlineStr">
        <is>
          <t>Erik Karlsson (PIT D)</t>
        </is>
      </c>
    </row>
    <row r="72">
      <c r="A72" t="inlineStr">
        <is>
          <t>Alex Tuch</t>
        </is>
      </c>
      <c r="B72" t="inlineStr">
        <is>
          <t>WSH</t>
        </is>
      </c>
      <c r="C72" t="inlineStr">
        <is>
          <t>RW</t>
        </is>
      </c>
      <c r="D72" t="inlineStr">
        <is>
          <t>F</t>
        </is>
      </c>
      <c r="E72" t="n">
        <v>30</v>
      </c>
      <c r="F72" t="inlineStr">
        <is>
          <t>FA</t>
        </is>
      </c>
      <c r="G72" t="inlineStr">
        <is>
          <t>FA</t>
        </is>
      </c>
      <c r="H72" s="30" t="n">
        <v>10500000</v>
      </c>
      <c r="I72" s="31" t="n">
        <v>96.95</v>
      </c>
      <c r="J72" s="31" t="n">
        <v>9.23</v>
      </c>
      <c r="K72" s="31" t="n">
        <v>1.23</v>
      </c>
      <c r="L72" s="32" t="n">
        <v>0.117</v>
      </c>
      <c r="M72" s="31" t="n">
        <v>100.9</v>
      </c>
      <c r="N72" s="31" t="n">
        <v>1.25</v>
      </c>
      <c r="O72" s="31" t="n">
        <v>87.5</v>
      </c>
      <c r="P72" s="31" t="n">
        <v>94.2</v>
      </c>
      <c r="Q72" s="31" t="n">
        <v>3.95</v>
      </c>
      <c r="R72" s="31" t="n">
        <v>8.970000000000001</v>
      </c>
      <c r="S72" s="32" t="n">
        <v>1.146</v>
      </c>
      <c r="T72" s="32" t="n">
        <v>0.109</v>
      </c>
      <c r="U72" t="n">
        <v>81.5</v>
      </c>
      <c r="V72" t="inlineStr">
        <is>
          <t>03d09</t>
        </is>
      </c>
      <c r="W72" t="n">
        <v>4399</v>
      </c>
      <c r="X72" t="n">
        <v>6384</v>
      </c>
      <c r="Y72" t="inlineStr">
        <is>
          <t>89fdc2bc-146f-4b21-81d9-6983fcf1f40c</t>
        </is>
      </c>
      <c r="Z72" t="inlineStr">
        <is>
          <t>Alex Tuch (WSH RW)</t>
        </is>
      </c>
    </row>
    <row r="73">
      <c r="A73" t="inlineStr">
        <is>
          <t>Brandt Clarke</t>
        </is>
      </c>
      <c r="B73" t="inlineStr">
        <is>
          <t>LAK</t>
        </is>
      </c>
      <c r="C73" t="inlineStr">
        <is>
          <t>D</t>
        </is>
      </c>
      <c r="D73" t="inlineStr">
        <is>
          <t>D</t>
        </is>
      </c>
      <c r="E73" t="n">
        <v>23</v>
      </c>
      <c r="F73" t="inlineStr">
        <is>
          <t>T</t>
        </is>
      </c>
      <c r="G73" t="inlineStr">
        <is>
          <t>Deef-Fence</t>
        </is>
      </c>
      <c r="H73" s="30" t="n">
        <v>7400000</v>
      </c>
      <c r="I73" s="31" t="n">
        <v>91.38</v>
      </c>
      <c r="J73" s="31" t="n">
        <v>12.35</v>
      </c>
      <c r="K73" s="31" t="n">
        <v>1.11</v>
      </c>
      <c r="L73" s="32" t="n">
        <v>0.15</v>
      </c>
      <c r="M73" s="31" t="n">
        <v>80.88</v>
      </c>
      <c r="N73" s="31" t="n">
        <v>1.04</v>
      </c>
      <c r="O73" s="31" t="n">
        <v>107.16</v>
      </c>
      <c r="P73" s="31" t="n">
        <v>94.02</v>
      </c>
      <c r="Q73" s="31" t="n">
        <v>-10.5</v>
      </c>
      <c r="R73" s="31" t="n">
        <v>12.71</v>
      </c>
      <c r="S73" s="32" t="n">
        <v>1.158</v>
      </c>
      <c r="T73" s="32" t="n">
        <v>0.156</v>
      </c>
      <c r="U73" t="n">
        <v>77.3</v>
      </c>
      <c r="V73" t="inlineStr">
        <is>
          <t>04znw</t>
        </is>
      </c>
      <c r="W73" t="n">
        <v>6460</v>
      </c>
      <c r="Y73" t="inlineStr">
        <is>
          <t>091b5891-b9bc-4a3a-a2b3-782dd6e94c8e</t>
        </is>
      </c>
      <c r="Z73" t="inlineStr">
        <is>
          <t>Brandt Clarke (LAK D)</t>
        </is>
      </c>
    </row>
    <row r="74">
      <c r="A74" t="inlineStr">
        <is>
          <t>Sam Reinhart</t>
        </is>
      </c>
      <c r="B74" t="inlineStr">
        <is>
          <t>FLA</t>
        </is>
      </c>
      <c r="C74" t="inlineStr">
        <is>
          <t>RW</t>
        </is>
      </c>
      <c r="D74" t="inlineStr">
        <is>
          <t>F</t>
        </is>
      </c>
      <c r="E74" t="n">
        <v>30</v>
      </c>
      <c r="F74" t="inlineStr">
        <is>
          <t>T</t>
        </is>
      </c>
      <c r="G74" t="inlineStr">
        <is>
          <t>Brost</t>
        </is>
      </c>
      <c r="H74" s="30" t="n">
        <v>8625000</v>
      </c>
      <c r="I74" s="31" t="n">
        <v>78.05</v>
      </c>
      <c r="J74" s="31" t="n">
        <v>9.050000000000001</v>
      </c>
      <c r="K74" s="31" t="n">
        <v>1.22</v>
      </c>
      <c r="L74" s="32" t="n">
        <v>0.141</v>
      </c>
      <c r="M74" s="31" t="n">
        <v>91.08</v>
      </c>
      <c r="N74" s="31" t="n">
        <v>1.3</v>
      </c>
      <c r="O74" s="31" t="n">
        <v>96.84999999999999</v>
      </c>
      <c r="P74" s="31" t="n">
        <v>93.97</v>
      </c>
      <c r="Q74" s="31" t="n">
        <v>13.03</v>
      </c>
      <c r="R74" s="31" t="n">
        <v>10.9</v>
      </c>
      <c r="S74" s="32" t="n">
        <v>1.226</v>
      </c>
      <c r="T74" s="32" t="n">
        <v>0.142</v>
      </c>
      <c r="U74" t="n">
        <v>40.2</v>
      </c>
      <c r="V74" t="inlineStr">
        <is>
          <t>02un5</t>
        </is>
      </c>
      <c r="W74" t="n">
        <v>4385</v>
      </c>
      <c r="X74" t="n">
        <v>6368</v>
      </c>
      <c r="Y74" t="inlineStr">
        <is>
          <t>d4fb4274-a59f-4705-821e-dba04967570f</t>
        </is>
      </c>
      <c r="Z74" t="inlineStr">
        <is>
          <t>Sam Reinhart (FLA RW)</t>
        </is>
      </c>
    </row>
    <row r="75">
      <c r="A75" t="inlineStr">
        <is>
          <t>Steven Stamkos</t>
        </is>
      </c>
      <c r="B75" t="inlineStr">
        <is>
          <t>NSH</t>
        </is>
      </c>
      <c r="C75" t="inlineStr">
        <is>
          <t>C</t>
        </is>
      </c>
      <c r="D75" t="inlineStr">
        <is>
          <t>F</t>
        </is>
      </c>
      <c r="E75" t="n">
        <v>36</v>
      </c>
      <c r="F75" t="inlineStr">
        <is>
          <t>FA</t>
        </is>
      </c>
      <c r="G75" t="inlineStr">
        <is>
          <t>FA</t>
        </is>
      </c>
      <c r="H75" s="30" t="n">
        <v>8000000</v>
      </c>
      <c r="I75" s="31" t="n">
        <v>100.39</v>
      </c>
      <c r="J75" s="31" t="n">
        <v>12.55</v>
      </c>
      <c r="K75" s="31" t="n">
        <v>1.22</v>
      </c>
      <c r="L75" s="32" t="n">
        <v>0.152</v>
      </c>
      <c r="M75" s="31" t="n">
        <v>101.66</v>
      </c>
      <c r="N75" s="31" t="n">
        <v>1.21</v>
      </c>
      <c r="O75" s="31" t="n">
        <v>85.95</v>
      </c>
      <c r="P75" s="31" t="n">
        <v>93.81</v>
      </c>
      <c r="Q75" s="31" t="n">
        <v>1.27</v>
      </c>
      <c r="R75" s="31" t="n">
        <v>11.73</v>
      </c>
      <c r="S75" s="32" t="n">
        <v>1.117</v>
      </c>
      <c r="T75" s="32" t="n">
        <v>0.14</v>
      </c>
      <c r="U75" t="n">
        <v>108.7</v>
      </c>
      <c r="V75" t="inlineStr">
        <is>
          <t>00qru</t>
        </is>
      </c>
      <c r="W75" t="n">
        <v>2920</v>
      </c>
      <c r="X75" t="n">
        <v>4471</v>
      </c>
      <c r="Y75" t="inlineStr">
        <is>
          <t>4345603e-0f24-11e2-8525-18a905767e44</t>
        </is>
      </c>
      <c r="Z75" t="inlineStr">
        <is>
          <t>Steven Stamkos (NSH C)</t>
        </is>
      </c>
    </row>
    <row r="76">
      <c r="A76" t="inlineStr">
        <is>
          <t>Nikita Zadorov</t>
        </is>
      </c>
      <c r="B76" t="inlineStr">
        <is>
          <t>BOS</t>
        </is>
      </c>
      <c r="C76" t="inlineStr">
        <is>
          <t>D</t>
        </is>
      </c>
      <c r="D76" t="inlineStr">
        <is>
          <t>D</t>
        </is>
      </c>
      <c r="E76" t="n">
        <v>31</v>
      </c>
      <c r="F76" t="inlineStr">
        <is>
          <t>T</t>
        </is>
      </c>
      <c r="G76" t="inlineStr">
        <is>
          <t>Mike</t>
        </is>
      </c>
      <c r="H76" s="30" t="n">
        <v>5000000</v>
      </c>
      <c r="I76" s="31" t="n">
        <v>91.59</v>
      </c>
      <c r="J76" s="31" t="n">
        <v>18.32</v>
      </c>
      <c r="K76" s="31" t="n">
        <v>1.13</v>
      </c>
      <c r="L76" s="32" t="n">
        <v>0.226</v>
      </c>
      <c r="M76" s="31" t="n">
        <v>94.38</v>
      </c>
      <c r="N76" s="31" t="n">
        <v>1.14</v>
      </c>
      <c r="O76" s="31" t="n">
        <v>93.01000000000001</v>
      </c>
      <c r="P76" s="31" t="n">
        <v>93.69</v>
      </c>
      <c r="Q76" s="31" t="n">
        <v>2.79</v>
      </c>
      <c r="R76" s="31" t="n">
        <v>18.74</v>
      </c>
      <c r="S76" s="32" t="n">
        <v>1.124</v>
      </c>
      <c r="T76" s="32" t="n">
        <v>0.225</v>
      </c>
      <c r="U76" t="n">
        <v>280</v>
      </c>
      <c r="V76" t="inlineStr">
        <is>
          <t>02wy5</t>
        </is>
      </c>
      <c r="W76" t="n">
        <v>4154</v>
      </c>
      <c r="X76" t="n">
        <v>5995</v>
      </c>
      <c r="Y76" t="inlineStr">
        <is>
          <t>56dc27ea-409b-4d77-ae58-13fa644a2aa0</t>
        </is>
      </c>
      <c r="Z76" t="inlineStr">
        <is>
          <t>Nikita Zadorov (BOS D)</t>
        </is>
      </c>
    </row>
    <row r="77">
      <c r="A77" t="inlineStr">
        <is>
          <t>MacKenzie Weegar</t>
        </is>
      </c>
      <c r="B77" t="inlineStr">
        <is>
          <t>UTA</t>
        </is>
      </c>
      <c r="C77" t="inlineStr">
        <is>
          <t>D</t>
        </is>
      </c>
      <c r="D77" t="inlineStr">
        <is>
          <t>D</t>
        </is>
      </c>
      <c r="E77" t="n">
        <v>32</v>
      </c>
      <c r="F77" t="inlineStr">
        <is>
          <t>T</t>
        </is>
      </c>
      <c r="G77" t="inlineStr">
        <is>
          <t>Deef-Fence</t>
        </is>
      </c>
      <c r="H77" s="30" t="n">
        <v>6250000</v>
      </c>
      <c r="I77" s="31" t="n">
        <v>90.48</v>
      </c>
      <c r="J77" s="31" t="n">
        <v>14.48</v>
      </c>
      <c r="K77" s="31" t="n">
        <v>1.15</v>
      </c>
      <c r="L77" s="32" t="n">
        <v>0.184</v>
      </c>
      <c r="M77" s="31" t="n">
        <v>97.45</v>
      </c>
      <c r="N77" s="31" t="n">
        <v>1.2</v>
      </c>
      <c r="O77" s="31" t="n">
        <v>89.47</v>
      </c>
      <c r="P77" s="31" t="n">
        <v>93.45999999999999</v>
      </c>
      <c r="Q77" s="31" t="n">
        <v>6.97</v>
      </c>
      <c r="R77" s="31" t="n">
        <v>14.95</v>
      </c>
      <c r="S77" s="32" t="n">
        <v>1.133</v>
      </c>
      <c r="T77" s="32" t="n">
        <v>0.181</v>
      </c>
      <c r="U77" t="n">
        <v>120.5</v>
      </c>
      <c r="V77" t="inlineStr">
        <is>
          <t>031v6</t>
        </is>
      </c>
      <c r="W77" t="n">
        <v>4703</v>
      </c>
      <c r="X77" t="n">
        <v>6184</v>
      </c>
      <c r="Y77" t="inlineStr">
        <is>
          <t>79bd3d77-ee47-47c0-91c4-e91ce674170c</t>
        </is>
      </c>
      <c r="Z77" t="inlineStr">
        <is>
          <t>MacKenzie Weegar (UTA D)</t>
        </is>
      </c>
    </row>
    <row r="78">
      <c r="A78" t="inlineStr">
        <is>
          <t>J.T. Miller</t>
        </is>
      </c>
      <c r="B78" t="inlineStr">
        <is>
          <t>NYR</t>
        </is>
      </c>
      <c r="C78" t="inlineStr">
        <is>
          <t>C</t>
        </is>
      </c>
      <c r="D78" t="inlineStr">
        <is>
          <t>F</t>
        </is>
      </c>
      <c r="E78" t="n">
        <v>33</v>
      </c>
      <c r="F78" t="inlineStr">
        <is>
          <t>FA</t>
        </is>
      </c>
      <c r="G78" t="inlineStr">
        <is>
          <t>FA</t>
        </is>
      </c>
      <c r="H78" s="30" t="n">
        <v>8000000</v>
      </c>
      <c r="I78" s="31" t="n">
        <v>75.76000000000001</v>
      </c>
      <c r="J78" s="31" t="n">
        <v>9.470000000000001</v>
      </c>
      <c r="K78" s="31" t="n">
        <v>1.11</v>
      </c>
      <c r="L78" s="32" t="n">
        <v>0.139</v>
      </c>
      <c r="M78" s="31" t="n">
        <v>87.73999999999999</v>
      </c>
      <c r="N78" s="31" t="n">
        <v>1.22</v>
      </c>
      <c r="O78" s="31" t="n">
        <v>98.41</v>
      </c>
      <c r="P78" s="31" t="n">
        <v>93.06999999999999</v>
      </c>
      <c r="Q78" s="31" t="n">
        <v>11.98</v>
      </c>
      <c r="R78" s="31" t="n">
        <v>11.63</v>
      </c>
      <c r="S78" s="32" t="n">
        <v>1.196</v>
      </c>
      <c r="T78" s="32" t="n">
        <v>0.149</v>
      </c>
      <c r="U78" t="n">
        <v>78.3</v>
      </c>
      <c r="V78" t="inlineStr">
        <is>
          <t>02aez</t>
        </is>
      </c>
      <c r="W78" t="n">
        <v>3800</v>
      </c>
      <c r="X78" t="n">
        <v>5376</v>
      </c>
      <c r="Y78" t="inlineStr">
        <is>
          <t>432cc764-0f24-11e2-8525-18a905767e44</t>
        </is>
      </c>
      <c r="Z78" t="inlineStr">
        <is>
          <t>J.T. Miller (NYR C)</t>
        </is>
      </c>
    </row>
    <row r="79">
      <c r="A79" t="inlineStr">
        <is>
          <t>Mika Zibanejad</t>
        </is>
      </c>
      <c r="B79" t="inlineStr">
        <is>
          <t>NYR</t>
        </is>
      </c>
      <c r="C79" t="inlineStr">
        <is>
          <t>C</t>
        </is>
      </c>
      <c r="D79" t="inlineStr">
        <is>
          <t>F</t>
        </is>
      </c>
      <c r="E79" t="n">
        <v>33</v>
      </c>
      <c r="F79" t="inlineStr">
        <is>
          <t>FA</t>
        </is>
      </c>
      <c r="G79" t="inlineStr">
        <is>
          <t>FA</t>
        </is>
      </c>
      <c r="H79" s="30" t="n">
        <v>8500000</v>
      </c>
      <c r="I79" s="31" t="n">
        <v>97.75</v>
      </c>
      <c r="J79" s="31" t="n">
        <v>11.5</v>
      </c>
      <c r="K79" s="31" t="n">
        <v>1.21</v>
      </c>
      <c r="L79" s="32" t="n">
        <v>0.142</v>
      </c>
      <c r="M79" s="31" t="n">
        <v>97.98</v>
      </c>
      <c r="N79" s="31" t="n">
        <v>1.18</v>
      </c>
      <c r="O79" s="31" t="n">
        <v>88.13</v>
      </c>
      <c r="P79" s="31" t="n">
        <v>93.06</v>
      </c>
      <c r="Q79" s="31" t="n">
        <v>0.23</v>
      </c>
      <c r="R79" s="31" t="n">
        <v>10.95</v>
      </c>
      <c r="S79" s="32" t="n">
        <v>1.115</v>
      </c>
      <c r="T79" s="32" t="n">
        <v>0.131</v>
      </c>
      <c r="U79" t="n">
        <v>64.40000000000001</v>
      </c>
      <c r="V79" t="inlineStr">
        <is>
          <t>027i6</t>
        </is>
      </c>
      <c r="W79" t="n">
        <v>3752</v>
      </c>
      <c r="X79" t="n">
        <v>5367</v>
      </c>
      <c r="Y79" t="inlineStr">
        <is>
          <t>42f5f2cc-0f24-11e2-8525-18a905767e44</t>
        </is>
      </c>
      <c r="Z79" t="inlineStr">
        <is>
          <t>Mika Zibanejad (NYR C)</t>
        </is>
      </c>
    </row>
    <row r="80">
      <c r="A80" t="inlineStr">
        <is>
          <t>Alex DeBrincat</t>
        </is>
      </c>
      <c r="B80" t="inlineStr">
        <is>
          <t>DET</t>
        </is>
      </c>
      <c r="C80" t="inlineStr">
        <is>
          <t>LW</t>
        </is>
      </c>
      <c r="D80" t="inlineStr">
        <is>
          <t>F</t>
        </is>
      </c>
      <c r="E80" t="n">
        <v>28</v>
      </c>
      <c r="F80" t="inlineStr">
        <is>
          <t>FA</t>
        </is>
      </c>
      <c r="G80" t="inlineStr">
        <is>
          <t>FA</t>
        </is>
      </c>
      <c r="H80" s="30" t="n">
        <v>7875000</v>
      </c>
      <c r="I80" s="31" t="n">
        <v>99.20999999999999</v>
      </c>
      <c r="J80" s="31" t="n">
        <v>12.6</v>
      </c>
      <c r="K80" s="31" t="n">
        <v>1.21</v>
      </c>
      <c r="L80" s="32" t="n">
        <v>0.154</v>
      </c>
      <c r="M80" s="31" t="n">
        <v>99.2</v>
      </c>
      <c r="N80" s="31" t="n">
        <v>1.18</v>
      </c>
      <c r="O80" s="31" t="n">
        <v>86.40000000000001</v>
      </c>
      <c r="P80" s="31" t="n">
        <v>92.8</v>
      </c>
      <c r="Q80" s="31" t="n">
        <v>-0.01</v>
      </c>
      <c r="R80" s="31" t="n">
        <v>11.78</v>
      </c>
      <c r="S80" s="32" t="n">
        <v>1.104</v>
      </c>
      <c r="T80" s="32" t="n">
        <v>0.14</v>
      </c>
      <c r="U80" t="n">
        <v>47.9</v>
      </c>
      <c r="V80" t="inlineStr">
        <is>
          <t>03v70</t>
        </is>
      </c>
      <c r="W80" t="n">
        <v>5149</v>
      </c>
      <c r="X80" t="n">
        <v>7147</v>
      </c>
      <c r="Y80" t="inlineStr">
        <is>
          <t>5cc0907e-6574-431f-9946-07bc833a7ff0</t>
        </is>
      </c>
      <c r="Z80" t="inlineStr">
        <is>
          <t>Alex DeBrincat (DET LW)</t>
        </is>
      </c>
    </row>
    <row r="81">
      <c r="A81" t="inlineStr">
        <is>
          <t>Jesper Bratt</t>
        </is>
      </c>
      <c r="B81" t="inlineStr">
        <is>
          <t>NJD</t>
        </is>
      </c>
      <c r="C81" t="inlineStr">
        <is>
          <t>LW</t>
        </is>
      </c>
      <c r="D81" t="inlineStr">
        <is>
          <t>F</t>
        </is>
      </c>
      <c r="E81" t="n">
        <v>28</v>
      </c>
      <c r="F81" t="inlineStr">
        <is>
          <t>T</t>
        </is>
      </c>
      <c r="G81" t="inlineStr">
        <is>
          <t>Nathan</t>
        </is>
      </c>
      <c r="H81" s="30" t="n">
        <v>7875000</v>
      </c>
      <c r="I81" s="31" t="n">
        <v>85.66</v>
      </c>
      <c r="J81" s="31" t="n">
        <v>10.88</v>
      </c>
      <c r="K81" s="31" t="n">
        <v>1.04</v>
      </c>
      <c r="L81" s="32" t="n">
        <v>0.132</v>
      </c>
      <c r="M81" s="31" t="n">
        <v>92.31999999999999</v>
      </c>
      <c r="N81" s="31" t="n">
        <v>1.1</v>
      </c>
      <c r="O81" s="31" t="n">
        <v>93.14</v>
      </c>
      <c r="P81" s="31" t="n">
        <v>92.73</v>
      </c>
      <c r="Q81" s="31" t="n">
        <v>6.66</v>
      </c>
      <c r="R81" s="31" t="n">
        <v>11.78</v>
      </c>
      <c r="S81" s="32" t="n">
        <v>1.104</v>
      </c>
      <c r="T81" s="32" t="n">
        <v>0.14</v>
      </c>
      <c r="U81" t="n">
        <v>63.7</v>
      </c>
      <c r="V81" t="inlineStr">
        <is>
          <t>042ye</t>
        </is>
      </c>
      <c r="W81" t="n">
        <v>5439</v>
      </c>
      <c r="X81" t="n">
        <v>7267</v>
      </c>
      <c r="Y81" t="inlineStr">
        <is>
          <t>ab27d068-5ae3-4623-b8c4-d6bbb6858e57</t>
        </is>
      </c>
      <c r="Z81" t="inlineStr">
        <is>
          <t>Jesper Bratt (NJD LW)</t>
        </is>
      </c>
    </row>
    <row r="82">
      <c r="A82" t="inlineStr">
        <is>
          <t>Mark Stone</t>
        </is>
      </c>
      <c r="B82" t="inlineStr">
        <is>
          <t>VGK</t>
        </is>
      </c>
      <c r="C82" t="inlineStr">
        <is>
          <t>RW</t>
        </is>
      </c>
      <c r="D82" t="inlineStr">
        <is>
          <t>F</t>
        </is>
      </c>
      <c r="E82" t="n">
        <v>34</v>
      </c>
      <c r="F82" t="inlineStr">
        <is>
          <t>FA</t>
        </is>
      </c>
      <c r="G82" t="inlineStr">
        <is>
          <t>FA</t>
        </is>
      </c>
      <c r="H82" s="30" t="n">
        <v>9500000</v>
      </c>
      <c r="I82" s="31" t="n">
        <v>84.68000000000001</v>
      </c>
      <c r="J82" s="31" t="n">
        <v>8.91</v>
      </c>
      <c r="K82" s="31" t="n">
        <v>1.41</v>
      </c>
      <c r="L82" s="32" t="n">
        <v>0.148</v>
      </c>
      <c r="M82" s="31" t="n">
        <v>86.19</v>
      </c>
      <c r="N82" s="31" t="n">
        <v>1.39</v>
      </c>
      <c r="O82" s="31" t="n">
        <v>98.73</v>
      </c>
      <c r="P82" s="31" t="n">
        <v>92.45999999999999</v>
      </c>
      <c r="Q82" s="31" t="n">
        <v>1.51</v>
      </c>
      <c r="R82" s="31" t="n">
        <v>9.73</v>
      </c>
      <c r="S82" s="32" t="n">
        <v>1.283</v>
      </c>
      <c r="T82" s="32" t="n">
        <v>0.135</v>
      </c>
      <c r="U82" t="n">
        <v>94.59999999999999</v>
      </c>
      <c r="V82" t="inlineStr">
        <is>
          <t>01zvf</t>
        </is>
      </c>
      <c r="W82" t="n">
        <v>3566</v>
      </c>
      <c r="X82" t="n">
        <v>5152</v>
      </c>
      <c r="Y82" t="inlineStr">
        <is>
          <t>ccba87dc-0f34-4203-8f8f-00b9b6b827ba</t>
        </is>
      </c>
      <c r="Z82" t="inlineStr">
        <is>
          <t>Mark Stone (VGK RW)</t>
        </is>
      </c>
    </row>
    <row r="83">
      <c r="A83" t="inlineStr">
        <is>
          <t>Shayne Gostisbehere</t>
        </is>
      </c>
      <c r="B83" t="inlineStr">
        <is>
          <t>CAR</t>
        </is>
      </c>
      <c r="C83" t="inlineStr">
        <is>
          <t>D</t>
        </is>
      </c>
      <c r="D83" t="inlineStr">
        <is>
          <t>D</t>
        </is>
      </c>
      <c r="E83" t="n">
        <v>33</v>
      </c>
      <c r="F83" t="inlineStr">
        <is>
          <t>T</t>
        </is>
      </c>
      <c r="G83" t="inlineStr">
        <is>
          <t>Brost</t>
        </is>
      </c>
      <c r="H83" s="30" t="n">
        <v>3200000</v>
      </c>
      <c r="I83" s="31" t="n">
        <v>75.37</v>
      </c>
      <c r="J83" s="31" t="n">
        <v>23.55</v>
      </c>
      <c r="K83" s="31" t="n">
        <v>1.37</v>
      </c>
      <c r="L83" s="32" t="n">
        <v>0.428</v>
      </c>
      <c r="M83" s="31" t="n">
        <v>84.95</v>
      </c>
      <c r="N83" s="31" t="n">
        <v>1.1</v>
      </c>
      <c r="O83" s="31" t="n">
        <v>98.81</v>
      </c>
      <c r="P83" s="31" t="n">
        <v>91.88</v>
      </c>
      <c r="Q83" s="31" t="n">
        <v>9.58</v>
      </c>
      <c r="R83" s="31" t="n">
        <v>28.71</v>
      </c>
      <c r="S83" s="32" t="n">
        <v>1.138</v>
      </c>
      <c r="T83" s="32" t="n">
        <v>0.356</v>
      </c>
      <c r="U83" t="n">
        <v>89.3</v>
      </c>
      <c r="V83" t="inlineStr">
        <is>
          <t>02nq3</t>
        </is>
      </c>
      <c r="W83" t="n">
        <v>4362</v>
      </c>
      <c r="X83" t="n">
        <v>5769</v>
      </c>
      <c r="Y83" t="inlineStr">
        <is>
          <t>9b9f4756-03ea-416f-b48f-bce8ad6ff3a7</t>
        </is>
      </c>
      <c r="Z83" t="inlineStr">
        <is>
          <t>Shayne Gostisbehere (CAR D)</t>
        </is>
      </c>
    </row>
    <row r="84">
      <c r="A84" t="inlineStr">
        <is>
          <t>Dylan Larkin</t>
        </is>
      </c>
      <c r="B84" t="inlineStr">
        <is>
          <t>DET</t>
        </is>
      </c>
      <c r="C84" t="inlineStr">
        <is>
          <t>C</t>
        </is>
      </c>
      <c r="D84" t="inlineStr">
        <is>
          <t>F</t>
        </is>
      </c>
      <c r="E84" t="n">
        <v>30</v>
      </c>
      <c r="F84" t="inlineStr">
        <is>
          <t>FA</t>
        </is>
      </c>
      <c r="G84" t="inlineStr">
        <is>
          <t>FA</t>
        </is>
      </c>
      <c r="H84" s="30" t="n">
        <v>8700000</v>
      </c>
      <c r="I84" s="31" t="n">
        <v>94.62</v>
      </c>
      <c r="J84" s="31" t="n">
        <v>10.88</v>
      </c>
      <c r="K84" s="31" t="n">
        <v>1.28</v>
      </c>
      <c r="L84" s="32" t="n">
        <v>0.147</v>
      </c>
      <c r="M84" s="31" t="n">
        <v>97.45999999999999</v>
      </c>
      <c r="N84" s="31" t="n">
        <v>1.27</v>
      </c>
      <c r="O84" s="31" t="n">
        <v>86.20999999999999</v>
      </c>
      <c r="P84" s="31" t="n">
        <v>91.83</v>
      </c>
      <c r="Q84" s="31" t="n">
        <v>2.84</v>
      </c>
      <c r="R84" s="31" t="n">
        <v>10.56</v>
      </c>
      <c r="S84" s="32" t="n">
        <v>1.148</v>
      </c>
      <c r="T84" s="32" t="n">
        <v>0.132</v>
      </c>
      <c r="U84" t="n">
        <v>78.5</v>
      </c>
      <c r="V84" t="inlineStr">
        <is>
          <t>03duf</t>
        </is>
      </c>
      <c r="W84" t="n">
        <v>4396</v>
      </c>
      <c r="X84" t="n">
        <v>6381</v>
      </c>
      <c r="Y84" t="inlineStr">
        <is>
          <t>61eae331-7558-4f3d-a3d0-886a9f422c91</t>
        </is>
      </c>
      <c r="Z84" t="inlineStr">
        <is>
          <t>Dylan Larkin (DET C)</t>
        </is>
      </c>
    </row>
    <row r="85">
      <c r="A85" t="inlineStr">
        <is>
          <t>Drake Batherson</t>
        </is>
      </c>
      <c r="B85" t="inlineStr">
        <is>
          <t>OTT</t>
        </is>
      </c>
      <c r="C85" t="inlineStr">
        <is>
          <t>RW</t>
        </is>
      </c>
      <c r="D85" t="inlineStr">
        <is>
          <t>F</t>
        </is>
      </c>
      <c r="E85" t="n">
        <v>28</v>
      </c>
      <c r="F85" t="inlineStr">
        <is>
          <t>T</t>
        </is>
      </c>
      <c r="G85" t="inlineStr">
        <is>
          <t>Anybody but the Leafs</t>
        </is>
      </c>
      <c r="H85" s="30" t="n">
        <v>4975000</v>
      </c>
      <c r="I85" s="31" t="n">
        <v>92.23</v>
      </c>
      <c r="J85" s="31" t="n">
        <v>18.54</v>
      </c>
      <c r="K85" s="31" t="n">
        <v>1.17</v>
      </c>
      <c r="L85" s="32" t="n">
        <v>0.235</v>
      </c>
      <c r="M85" s="31" t="n">
        <v>93.14</v>
      </c>
      <c r="N85" s="31" t="n">
        <v>1.15</v>
      </c>
      <c r="O85" s="31" t="n">
        <v>88.38</v>
      </c>
      <c r="P85" s="31" t="n">
        <v>90.76000000000001</v>
      </c>
      <c r="Q85" s="31" t="n">
        <v>0.91</v>
      </c>
      <c r="R85" s="31" t="n">
        <v>18.24</v>
      </c>
      <c r="S85" s="32" t="n">
        <v>1.101</v>
      </c>
      <c r="T85" s="32" t="n">
        <v>0.221</v>
      </c>
      <c r="U85" t="n">
        <v>80.59999999999999</v>
      </c>
      <c r="V85" t="inlineStr">
        <is>
          <t>04f2d</t>
        </is>
      </c>
      <c r="W85" t="n">
        <v>5604</v>
      </c>
      <c r="X85" t="n">
        <v>7636</v>
      </c>
      <c r="Y85" t="inlineStr">
        <is>
          <t>c0cdd4d3-bd68-4413-8050-11a0e7f08d78</t>
        </is>
      </c>
      <c r="Z85" t="inlineStr">
        <is>
          <t>Drake Batherson (OTT RW)</t>
        </is>
      </c>
    </row>
    <row r="86">
      <c r="A86" t="inlineStr">
        <is>
          <t>Evgeni Malkin</t>
        </is>
      </c>
      <c r="B86" t="inlineStr">
        <is>
          <t>PIT</t>
        </is>
      </c>
      <c r="C86" t="inlineStr">
        <is>
          <t>C</t>
        </is>
      </c>
      <c r="D86" t="inlineStr">
        <is>
          <t>F</t>
        </is>
      </c>
      <c r="E86" t="n">
        <v>40</v>
      </c>
      <c r="F86" t="inlineStr">
        <is>
          <t>FA</t>
        </is>
      </c>
      <c r="G86" t="inlineStr">
        <is>
          <t>FA</t>
        </is>
      </c>
      <c r="H86" s="30" t="n">
        <v>5500000</v>
      </c>
      <c r="I86" s="31" t="n">
        <v>83.13</v>
      </c>
      <c r="J86" s="31" t="n">
        <v>15.11</v>
      </c>
      <c r="K86" s="31" t="n">
        <v>1.48</v>
      </c>
      <c r="L86" s="32" t="n">
        <v>0.269</v>
      </c>
      <c r="M86" s="31" t="n">
        <v>82.34999999999999</v>
      </c>
      <c r="N86" s="31" t="n">
        <v>1.35</v>
      </c>
      <c r="O86" s="31" t="n">
        <v>99.12</v>
      </c>
      <c r="P86" s="31" t="n">
        <v>90.73</v>
      </c>
      <c r="Q86" s="31" t="n">
        <v>-0.78</v>
      </c>
      <c r="R86" s="31" t="n">
        <v>16.5</v>
      </c>
      <c r="S86" s="32" t="n">
        <v>1.265</v>
      </c>
      <c r="T86" s="32" t="n">
        <v>0.23</v>
      </c>
      <c r="U86" t="n">
        <v>140.7</v>
      </c>
      <c r="V86" t="inlineStr">
        <is>
          <t>0045k</t>
        </is>
      </c>
      <c r="W86" t="n">
        <v>2160</v>
      </c>
      <c r="X86" t="n">
        <v>3638</v>
      </c>
      <c r="Y86" t="inlineStr">
        <is>
          <t>433e7a98-0f24-11e2-8525-18a905767e44</t>
        </is>
      </c>
      <c r="Z86" t="inlineStr">
        <is>
          <t>Evgeni Malkin (PIT C)</t>
        </is>
      </c>
    </row>
    <row r="87">
      <c r="A87" t="inlineStr">
        <is>
          <t>Brock Faber</t>
        </is>
      </c>
      <c r="B87" t="inlineStr">
        <is>
          <t>MIN</t>
        </is>
      </c>
      <c r="C87" t="inlineStr">
        <is>
          <t>D</t>
        </is>
      </c>
      <c r="D87" t="inlineStr">
        <is>
          <t>D</t>
        </is>
      </c>
      <c r="E87" t="n">
        <v>24</v>
      </c>
      <c r="F87" t="inlineStr">
        <is>
          <t>FA</t>
        </is>
      </c>
      <c r="G87" t="inlineStr">
        <is>
          <t>FA</t>
        </is>
      </c>
      <c r="H87" s="30" t="n">
        <v>8500000</v>
      </c>
      <c r="I87" s="31" t="n">
        <v>95.69</v>
      </c>
      <c r="J87" s="31" t="n">
        <v>11.26</v>
      </c>
      <c r="K87" s="31" t="n">
        <v>1.2</v>
      </c>
      <c r="L87" s="32" t="n">
        <v>0.141</v>
      </c>
      <c r="M87" s="31" t="n">
        <v>92.44</v>
      </c>
      <c r="N87" s="31" t="n">
        <v>1.13</v>
      </c>
      <c r="O87" s="31" t="n">
        <v>88.88</v>
      </c>
      <c r="P87" s="31" t="n">
        <v>90.66</v>
      </c>
      <c r="Q87" s="31" t="n">
        <v>-3.25</v>
      </c>
      <c r="R87" s="31" t="n">
        <v>10.67</v>
      </c>
      <c r="S87" s="32" t="n">
        <v>1.094</v>
      </c>
      <c r="T87" s="32" t="n">
        <v>0.129</v>
      </c>
      <c r="U87" t="n">
        <v>105.5</v>
      </c>
      <c r="V87" t="inlineStr">
        <is>
          <t>05ltj</t>
        </is>
      </c>
      <c r="W87" t="n">
        <v>6317</v>
      </c>
      <c r="Y87" t="inlineStr">
        <is>
          <t>533a104c-95db-4f96-be9b-fb825f22ad0f</t>
        </is>
      </c>
      <c r="Z87" t="inlineStr">
        <is>
          <t>Brock Faber (MIN D)</t>
        </is>
      </c>
    </row>
    <row r="88">
      <c r="A88" t="inlineStr">
        <is>
          <t>Rasmus Andersson</t>
        </is>
      </c>
      <c r="B88" t="inlineStr">
        <is>
          <t>VGK</t>
        </is>
      </c>
      <c r="C88" t="inlineStr">
        <is>
          <t>D</t>
        </is>
      </c>
      <c r="D88" t="inlineStr">
        <is>
          <t>D</t>
        </is>
      </c>
      <c r="E88" t="n">
        <v>29</v>
      </c>
      <c r="F88" t="inlineStr">
        <is>
          <t>FA</t>
        </is>
      </c>
      <c r="G88" t="inlineStr">
        <is>
          <t>FA</t>
        </is>
      </c>
      <c r="H88" s="30" t="n">
        <v>8500000</v>
      </c>
      <c r="I88" s="31" t="n">
        <v>99.34</v>
      </c>
      <c r="J88" s="31" t="n">
        <v>11.69</v>
      </c>
      <c r="K88" s="31" t="n">
        <v>1.23</v>
      </c>
      <c r="L88" s="32" t="n">
        <v>0.145</v>
      </c>
      <c r="M88" s="31" t="n">
        <v>99.28</v>
      </c>
      <c r="N88" s="31" t="n">
        <v>1.2</v>
      </c>
      <c r="O88" s="31" t="n">
        <v>81.14</v>
      </c>
      <c r="P88" s="31" t="n">
        <v>90.20999999999999</v>
      </c>
      <c r="Q88" s="31" t="n">
        <v>-0.06</v>
      </c>
      <c r="R88" s="31" t="n">
        <v>10.61</v>
      </c>
      <c r="S88" s="32" t="n">
        <v>1.083</v>
      </c>
      <c r="T88" s="32" t="n">
        <v>0.127</v>
      </c>
      <c r="U88" t="n">
        <v>138.5</v>
      </c>
      <c r="V88" t="inlineStr">
        <is>
          <t>03rf5</t>
        </is>
      </c>
      <c r="W88" t="n">
        <v>4922</v>
      </c>
      <c r="X88" t="n">
        <v>6795</v>
      </c>
      <c r="Y88" t="inlineStr">
        <is>
          <t>19ba927d-c4fe-4501-8c74-9a0e07c521de</t>
        </is>
      </c>
      <c r="Z88" t="inlineStr">
        <is>
          <t>Rasmus Andersson (VGK D)</t>
        </is>
      </c>
    </row>
    <row r="89">
      <c r="A89" t="inlineStr">
        <is>
          <t>Lucas Raymond</t>
        </is>
      </c>
      <c r="B89" t="inlineStr">
        <is>
          <t>DET</t>
        </is>
      </c>
      <c r="C89" t="inlineStr">
        <is>
          <t>RW</t>
        </is>
      </c>
      <c r="D89" t="inlineStr">
        <is>
          <t>F</t>
        </is>
      </c>
      <c r="E89" t="n">
        <v>24</v>
      </c>
      <c r="F89" t="inlineStr">
        <is>
          <t>T</t>
        </is>
      </c>
      <c r="G89" t="inlineStr">
        <is>
          <t>Nathan</t>
        </is>
      </c>
      <c r="H89" s="30" t="n">
        <v>8075000</v>
      </c>
      <c r="I89" s="31" t="n">
        <v>90.81</v>
      </c>
      <c r="J89" s="31" t="n">
        <v>11.25</v>
      </c>
      <c r="K89" s="31" t="n">
        <v>1.14</v>
      </c>
      <c r="L89" s="32" t="n">
        <v>0.141</v>
      </c>
      <c r="M89" s="31" t="n">
        <v>92.54000000000001</v>
      </c>
      <c r="N89" s="31" t="n">
        <v>1.13</v>
      </c>
      <c r="O89" s="31" t="n">
        <v>87.77</v>
      </c>
      <c r="P89" s="31" t="n">
        <v>90.16</v>
      </c>
      <c r="Q89" s="31" t="n">
        <v>1.73</v>
      </c>
      <c r="R89" s="31" t="n">
        <v>11.17</v>
      </c>
      <c r="S89" s="32" t="n">
        <v>1.087</v>
      </c>
      <c r="T89" s="32" t="n">
        <v>0.135</v>
      </c>
      <c r="U89" t="n">
        <v>75.3</v>
      </c>
      <c r="V89" t="inlineStr">
        <is>
          <t>04ymt</t>
        </is>
      </c>
      <c r="W89" t="n">
        <v>6192</v>
      </c>
      <c r="X89" t="n">
        <v>8644</v>
      </c>
      <c r="Y89" t="inlineStr">
        <is>
          <t>a273b17f-d5be-4654-ac24-a01e6b28ce36</t>
        </is>
      </c>
      <c r="Z89" t="inlineStr">
        <is>
          <t>Lucas Raymond (DET RW)</t>
        </is>
      </c>
    </row>
    <row r="90">
      <c r="A90" t="inlineStr">
        <is>
          <t>Sam Bennett</t>
        </is>
      </c>
      <c r="B90" t="inlineStr">
        <is>
          <t>FLA</t>
        </is>
      </c>
      <c r="C90" t="inlineStr">
        <is>
          <t>C</t>
        </is>
      </c>
      <c r="D90" t="inlineStr">
        <is>
          <t>F</t>
        </is>
      </c>
      <c r="E90" t="n">
        <v>30</v>
      </c>
      <c r="F90" t="inlineStr">
        <is>
          <t>FA</t>
        </is>
      </c>
      <c r="G90" t="inlineStr">
        <is>
          <t>FA</t>
        </is>
      </c>
      <c r="H90" s="30" t="n">
        <v>8000000</v>
      </c>
      <c r="I90" s="31" t="n">
        <v>90.53</v>
      </c>
      <c r="J90" s="31" t="n">
        <v>11.32</v>
      </c>
      <c r="K90" s="31" t="n">
        <v>1.19</v>
      </c>
      <c r="L90" s="32" t="n">
        <v>0.149</v>
      </c>
      <c r="M90" s="31" t="n">
        <v>92.84</v>
      </c>
      <c r="N90" s="31" t="n">
        <v>1.21</v>
      </c>
      <c r="O90" s="31" t="n">
        <v>87.45999999999999</v>
      </c>
      <c r="P90" s="31" t="n">
        <v>90.15000000000001</v>
      </c>
      <c r="Q90" s="31" t="n">
        <v>2.31</v>
      </c>
      <c r="R90" s="31" t="n">
        <v>11.27</v>
      </c>
      <c r="S90" s="32" t="n">
        <v>1.126</v>
      </c>
      <c r="T90" s="32" t="n">
        <v>0.141</v>
      </c>
      <c r="U90" t="n">
        <v>159.2</v>
      </c>
      <c r="V90" t="inlineStr">
        <is>
          <t>039cg</t>
        </is>
      </c>
      <c r="W90" t="n">
        <v>4384</v>
      </c>
      <c r="X90" t="n">
        <v>6370</v>
      </c>
      <c r="Y90" t="inlineStr">
        <is>
          <t>4833e4eb-8d91-4b19-82d5-88489e625a8d</t>
        </is>
      </c>
      <c r="Z90" t="inlineStr">
        <is>
          <t>Sam Bennett (FLA C)</t>
        </is>
      </c>
    </row>
    <row r="91">
      <c r="A91" t="inlineStr">
        <is>
          <t>Dylan Guenther</t>
        </is>
      </c>
      <c r="B91" t="inlineStr">
        <is>
          <t>UTA</t>
        </is>
      </c>
      <c r="C91" t="inlineStr">
        <is>
          <t>RW</t>
        </is>
      </c>
      <c r="D91" t="inlineStr">
        <is>
          <t>F</t>
        </is>
      </c>
      <c r="E91" t="n">
        <v>23</v>
      </c>
      <c r="F91" t="inlineStr">
        <is>
          <t>T</t>
        </is>
      </c>
      <c r="G91" t="inlineStr">
        <is>
          <t>Deef-Fence</t>
        </is>
      </c>
      <c r="H91" s="30" t="n">
        <v>7142875</v>
      </c>
      <c r="I91" s="31" t="n">
        <v>92.42</v>
      </c>
      <c r="J91" s="31" t="n">
        <v>12.94</v>
      </c>
      <c r="K91" s="31" t="n">
        <v>1.17</v>
      </c>
      <c r="L91" s="32" t="n">
        <v>0.164</v>
      </c>
      <c r="M91" s="31" t="n">
        <v>89.05</v>
      </c>
      <c r="N91" s="31" t="n">
        <v>1.16</v>
      </c>
      <c r="O91" s="31" t="n">
        <v>90.98</v>
      </c>
      <c r="P91" s="31" t="n">
        <v>90.02</v>
      </c>
      <c r="Q91" s="31" t="n">
        <v>-3.37</v>
      </c>
      <c r="R91" s="31" t="n">
        <v>12.6</v>
      </c>
      <c r="S91" s="32" t="n">
        <v>1.122</v>
      </c>
      <c r="T91" s="32" t="n">
        <v>0.157</v>
      </c>
      <c r="U91" t="n">
        <v>44.7</v>
      </c>
      <c r="V91" t="inlineStr">
        <is>
          <t>04o0h</t>
        </is>
      </c>
      <c r="W91" t="n">
        <v>6456</v>
      </c>
      <c r="Y91" t="inlineStr">
        <is>
          <t>a9695f86-c215-4d21-95b3-005aef49ad0c</t>
        </is>
      </c>
      <c r="Z91" t="inlineStr">
        <is>
          <t>Dylan Guenther (UTA RW)</t>
        </is>
      </c>
    </row>
    <row r="92">
      <c r="A92" t="inlineStr">
        <is>
          <t>John Gibson</t>
        </is>
      </c>
      <c r="B92" t="inlineStr">
        <is>
          <t>DET</t>
        </is>
      </c>
      <c r="C92" t="inlineStr">
        <is>
          <t>G</t>
        </is>
      </c>
      <c r="D92" t="inlineStr">
        <is>
          <t>G</t>
        </is>
      </c>
      <c r="E92" t="n">
        <v>33</v>
      </c>
      <c r="F92" t="inlineStr">
        <is>
          <t>FA</t>
        </is>
      </c>
      <c r="G92" t="inlineStr">
        <is>
          <t>FA</t>
        </is>
      </c>
      <c r="H92" s="30" t="n">
        <v>6400000</v>
      </c>
      <c r="I92" s="31" t="n">
        <v>105.24</v>
      </c>
      <c r="J92" s="31" t="n">
        <v>16.44</v>
      </c>
      <c r="K92" s="31" t="n">
        <v>1.85</v>
      </c>
      <c r="L92" s="32" t="n">
        <v>0.289</v>
      </c>
      <c r="M92" s="31" t="n">
        <v>89.87</v>
      </c>
      <c r="N92" s="31" t="n">
        <v>1.76</v>
      </c>
      <c r="O92" s="31" t="n"/>
      <c r="P92" s="31" t="n">
        <v>89.87</v>
      </c>
      <c r="Q92" s="31" t="n">
        <v>-15.37</v>
      </c>
      <c r="R92" s="31" t="n">
        <v>14.04</v>
      </c>
      <c r="S92" s="32" t="n">
        <v>1.76</v>
      </c>
      <c r="T92" s="32" t="n">
        <v>0.275</v>
      </c>
      <c r="U92" t="n">
        <v>224.5</v>
      </c>
      <c r="V92" t="inlineStr">
        <is>
          <t>02b3y</t>
        </is>
      </c>
      <c r="W92" t="n">
        <v>3768</v>
      </c>
      <c r="X92" t="n">
        <v>5407</v>
      </c>
      <c r="Y92" t="inlineStr">
        <is>
          <t>468c9cd9-782e-40e1-a7da-9fe91acdafd9</t>
        </is>
      </c>
      <c r="Z92" t="inlineStr">
        <is>
          <t>John Gibson (DET G)</t>
        </is>
      </c>
    </row>
    <row r="93">
      <c r="A93" t="inlineStr">
        <is>
          <t>Mathew Barzal</t>
        </is>
      </c>
      <c r="B93" t="inlineStr">
        <is>
          <t>NYI</t>
        </is>
      </c>
      <c r="C93" t="inlineStr">
        <is>
          <t>RW</t>
        </is>
      </c>
      <c r="D93" t="inlineStr">
        <is>
          <t>F</t>
        </is>
      </c>
      <c r="E93" t="n">
        <v>29</v>
      </c>
      <c r="F93" t="inlineStr">
        <is>
          <t>FA</t>
        </is>
      </c>
      <c r="G93" t="inlineStr">
        <is>
          <t>FA</t>
        </is>
      </c>
      <c r="H93" s="30" t="n">
        <v>9150000</v>
      </c>
      <c r="I93" s="31" t="n">
        <v>94.7</v>
      </c>
      <c r="J93" s="31" t="n">
        <v>10.35</v>
      </c>
      <c r="K93" s="31" t="n">
        <v>1.17</v>
      </c>
      <c r="L93" s="32" t="n">
        <v>0.128</v>
      </c>
      <c r="M93" s="31" t="n">
        <v>85.27</v>
      </c>
      <c r="N93" s="31" t="n">
        <v>1.12</v>
      </c>
      <c r="O93" s="31" t="n">
        <v>94.47</v>
      </c>
      <c r="P93" s="31" t="n">
        <v>89.87</v>
      </c>
      <c r="Q93" s="31" t="n">
        <v>-9.43</v>
      </c>
      <c r="R93" s="31" t="n">
        <v>9.82</v>
      </c>
      <c r="S93" s="32" t="n">
        <v>1.122</v>
      </c>
      <c r="T93" s="32" t="n">
        <v>0.123</v>
      </c>
      <c r="U93" t="n">
        <v>103.7</v>
      </c>
      <c r="V93" t="inlineStr">
        <is>
          <t>02uws</t>
        </is>
      </c>
      <c r="W93" t="n">
        <v>4778</v>
      </c>
      <c r="X93" t="n">
        <v>6758</v>
      </c>
      <c r="Y93" t="inlineStr">
        <is>
          <t>34192862-b944-4aac-acdf-96f6b6522363</t>
        </is>
      </c>
      <c r="Z93" t="inlineStr">
        <is>
          <t>Mathew Barzal (NYI RW)</t>
        </is>
      </c>
    </row>
    <row r="94">
      <c r="A94" t="inlineStr">
        <is>
          <t>Vincent Trocheck</t>
        </is>
      </c>
      <c r="B94" t="inlineStr">
        <is>
          <t>UTA</t>
        </is>
      </c>
      <c r="C94" t="inlineStr">
        <is>
          <t>C</t>
        </is>
      </c>
      <c r="D94" t="inlineStr">
        <is>
          <t>F</t>
        </is>
      </c>
      <c r="E94" t="n">
        <v>33</v>
      </c>
      <c r="F94" t="inlineStr">
        <is>
          <t>T</t>
        </is>
      </c>
      <c r="G94" t="inlineStr">
        <is>
          <t>Deef-Fence</t>
        </is>
      </c>
      <c r="H94" s="30" t="n">
        <v>5625000</v>
      </c>
      <c r="I94" s="31" t="n">
        <v>84.61</v>
      </c>
      <c r="J94" s="31" t="n">
        <v>15.04</v>
      </c>
      <c r="K94" s="31" t="n">
        <v>1.26</v>
      </c>
      <c r="L94" s="32" t="n">
        <v>0.224</v>
      </c>
      <c r="M94" s="31" t="n">
        <v>91.86</v>
      </c>
      <c r="N94" s="31" t="n">
        <v>1.28</v>
      </c>
      <c r="O94" s="31" t="n">
        <v>86.63</v>
      </c>
      <c r="P94" s="31" t="n">
        <v>89.25</v>
      </c>
      <c r="Q94" s="31" t="n">
        <v>7.25</v>
      </c>
      <c r="R94" s="31" t="n">
        <v>15.87</v>
      </c>
      <c r="S94" s="32" t="n">
        <v>1.156</v>
      </c>
      <c r="T94" s="32" t="n">
        <v>0.206</v>
      </c>
      <c r="U94" t="n">
        <v>126.9</v>
      </c>
      <c r="V94" t="inlineStr">
        <is>
          <t>02b76</t>
        </is>
      </c>
      <c r="W94" t="n">
        <v>3784</v>
      </c>
      <c r="X94" t="n">
        <v>5431</v>
      </c>
      <c r="Y94" t="inlineStr">
        <is>
          <t>16bf9f68-95f9-4789-a811-80fe6838e632</t>
        </is>
      </c>
      <c r="Z94" t="inlineStr">
        <is>
          <t>Vincent Trocheck (UTA C)</t>
        </is>
      </c>
    </row>
    <row r="95">
      <c r="A95" t="inlineStr">
        <is>
          <t>Sergei Bobrovsky</t>
        </is>
      </c>
      <c r="B95" t="inlineStr">
        <is>
          <t>TOR</t>
        </is>
      </c>
      <c r="C95" t="inlineStr">
        <is>
          <t>G</t>
        </is>
      </c>
      <c r="D95" t="inlineStr">
        <is>
          <t>G</t>
        </is>
      </c>
      <c r="E95" t="n">
        <v>37</v>
      </c>
      <c r="F95" t="inlineStr">
        <is>
          <t>FA</t>
        </is>
      </c>
      <c r="G95" t="inlineStr">
        <is>
          <t>FA</t>
        </is>
      </c>
      <c r="H95" s="30" t="n">
        <v>7000000</v>
      </c>
      <c r="I95" s="31" t="n">
        <v>95.87</v>
      </c>
      <c r="J95" s="31" t="n">
        <v>13.7</v>
      </c>
      <c r="K95" s="31" t="n">
        <v>1.84</v>
      </c>
      <c r="L95" s="32" t="n">
        <v>0.263</v>
      </c>
      <c r="M95" s="31" t="n">
        <v>88.84</v>
      </c>
      <c r="N95" s="31" t="n">
        <v>1.89</v>
      </c>
      <c r="O95" s="31" t="n"/>
      <c r="P95" s="31" t="n">
        <v>88.84</v>
      </c>
      <c r="Q95" s="31" t="n">
        <v>-7.03</v>
      </c>
      <c r="R95" s="31" t="n">
        <v>12.69</v>
      </c>
      <c r="S95" s="32" t="n">
        <v>1.89</v>
      </c>
      <c r="T95" s="32" t="n">
        <v>0.27</v>
      </c>
      <c r="U95" t="n">
        <v>167</v>
      </c>
      <c r="V95" t="inlineStr">
        <is>
          <t>01ud1</t>
        </is>
      </c>
      <c r="W95" t="n">
        <v>3632</v>
      </c>
      <c r="X95" t="n">
        <v>4901</v>
      </c>
      <c r="Y95" t="inlineStr">
        <is>
          <t>433d0416-0f24-11e2-8525-18a905767e44</t>
        </is>
      </c>
      <c r="Z95" t="inlineStr">
        <is>
          <t>Sergei Bobrovsky (TOR G)</t>
        </is>
      </c>
    </row>
    <row r="96">
      <c r="A96" t="inlineStr">
        <is>
          <t>Scott Wedgewood</t>
        </is>
      </c>
      <c r="B96" t="inlineStr">
        <is>
          <t>COL</t>
        </is>
      </c>
      <c r="C96" t="inlineStr">
        <is>
          <t>G</t>
        </is>
      </c>
      <c r="D96" t="inlineStr">
        <is>
          <t>G</t>
        </is>
      </c>
      <c r="E96" t="n">
        <v>34</v>
      </c>
      <c r="F96" t="inlineStr">
        <is>
          <t>T</t>
        </is>
      </c>
      <c r="G96" t="inlineStr">
        <is>
          <t>Brost</t>
        </is>
      </c>
      <c r="H96" s="30" t="n">
        <v>2500000</v>
      </c>
      <c r="I96" s="31" t="n">
        <v>104.74</v>
      </c>
      <c r="J96" s="31" t="n">
        <v>41.9</v>
      </c>
      <c r="K96" s="31" t="n">
        <v>2.33</v>
      </c>
      <c r="L96" s="32" t="n">
        <v>0.9320000000000001</v>
      </c>
      <c r="M96" s="31" t="n">
        <v>88.72</v>
      </c>
      <c r="N96" s="31" t="n">
        <v>2.02</v>
      </c>
      <c r="O96" s="31" t="n"/>
      <c r="P96" s="31" t="n">
        <v>88.72</v>
      </c>
      <c r="Q96" s="31" t="n">
        <v>-16.02</v>
      </c>
      <c r="R96" s="31" t="n">
        <v>35.49</v>
      </c>
      <c r="S96" s="32" t="n">
        <v>2.02</v>
      </c>
      <c r="T96" s="32" t="n">
        <v>0.8080000000000001</v>
      </c>
      <c r="U96" t="n">
        <v>192.4</v>
      </c>
      <c r="V96" t="inlineStr">
        <is>
          <t>01zs1</t>
        </is>
      </c>
      <c r="W96" t="n">
        <v>3926</v>
      </c>
      <c r="X96" t="n">
        <v>5057</v>
      </c>
      <c r="Y96" t="inlineStr">
        <is>
          <t>837592f3-a555-478d-a4bd-0940c948a984</t>
        </is>
      </c>
      <c r="Z96" t="inlineStr">
        <is>
          <t>Scott Wedgewood (COL G)</t>
        </is>
      </c>
    </row>
    <row r="97">
      <c r="A97" t="inlineStr">
        <is>
          <t>Darnell Nurse</t>
        </is>
      </c>
      <c r="B97" t="inlineStr">
        <is>
          <t>SJS</t>
        </is>
      </c>
      <c r="C97" t="inlineStr">
        <is>
          <t>D</t>
        </is>
      </c>
      <c r="D97" t="inlineStr">
        <is>
          <t>D</t>
        </is>
      </c>
      <c r="E97" t="n">
        <v>31</v>
      </c>
      <c r="F97" t="inlineStr">
        <is>
          <t>FA</t>
        </is>
      </c>
      <c r="G97" t="inlineStr">
        <is>
          <t>FA</t>
        </is>
      </c>
      <c r="H97" s="30" t="n">
        <v>9250000</v>
      </c>
      <c r="I97" s="31" t="n">
        <v>89.93000000000001</v>
      </c>
      <c r="J97" s="31" t="n">
        <v>9.720000000000001</v>
      </c>
      <c r="K97" s="31" t="n">
        <v>1.1</v>
      </c>
      <c r="L97" s="32" t="n">
        <v>0.119</v>
      </c>
      <c r="M97" s="31" t="n">
        <v>86.94</v>
      </c>
      <c r="N97" s="31" t="n">
        <v>1.11</v>
      </c>
      <c r="O97" s="31" t="n">
        <v>90.17</v>
      </c>
      <c r="P97" s="31" t="n">
        <v>88.56</v>
      </c>
      <c r="Q97" s="31" t="n">
        <v>-2.99</v>
      </c>
      <c r="R97" s="31" t="n">
        <v>9.57</v>
      </c>
      <c r="S97" s="32" t="n">
        <v>1.092</v>
      </c>
      <c r="T97" s="32" t="n">
        <v>0.118</v>
      </c>
      <c r="U97" t="n">
        <v>169.4</v>
      </c>
      <c r="V97" t="inlineStr">
        <is>
          <t>03161</t>
        </is>
      </c>
      <c r="W97" t="n">
        <v>4148</v>
      </c>
      <c r="X97" t="n">
        <v>5986</v>
      </c>
      <c r="Y97" t="inlineStr">
        <is>
          <t>dff929bc-f5a1-11e2-a133-f4ce4684ea4c</t>
        </is>
      </c>
      <c r="Z97" t="inlineStr">
        <is>
          <t>Darnell Nurse (SJS D)</t>
        </is>
      </c>
    </row>
    <row r="98">
      <c r="A98" t="inlineStr">
        <is>
          <t>Connor Bedard</t>
        </is>
      </c>
      <c r="B98" t="inlineStr">
        <is>
          <t>CHI</t>
        </is>
      </c>
      <c r="C98" t="inlineStr">
        <is>
          <t>C</t>
        </is>
      </c>
      <c r="D98" t="inlineStr">
        <is>
          <t>F</t>
        </is>
      </c>
      <c r="E98" t="n">
        <v>21</v>
      </c>
      <c r="F98" t="inlineStr">
        <is>
          <t>T</t>
        </is>
      </c>
      <c r="G98" t="inlineStr">
        <is>
          <t>Keith</t>
        </is>
      </c>
      <c r="H98" s="30" t="n">
        <v>15000000</v>
      </c>
      <c r="I98" s="31" t="n">
        <v>99.13</v>
      </c>
      <c r="J98" s="31" t="n">
        <v>6.61</v>
      </c>
      <c r="K98" s="31" t="n">
        <v>1.44</v>
      </c>
      <c r="L98" s="32" t="n">
        <v>0.096</v>
      </c>
      <c r="M98" s="31" t="n">
        <v>90.73</v>
      </c>
      <c r="N98" s="31" t="n">
        <v>1.37</v>
      </c>
      <c r="O98" s="31" t="n">
        <v>85.79000000000001</v>
      </c>
      <c r="P98" s="31" t="n">
        <v>88.26000000000001</v>
      </c>
      <c r="Q98" s="31" t="n">
        <v>-8.4</v>
      </c>
      <c r="R98" s="31" t="n">
        <v>5.88</v>
      </c>
      <c r="S98" s="32" t="n">
        <v>1.325</v>
      </c>
      <c r="T98" s="32" t="n">
        <v>0.08799999999999999</v>
      </c>
      <c r="U98" t="n">
        <v>49.5</v>
      </c>
      <c r="V98" t="inlineStr">
        <is>
          <t>04y4m</t>
        </is>
      </c>
      <c r="W98" t="n">
        <v>6916</v>
      </c>
      <c r="Y98" t="inlineStr">
        <is>
          <t>bb60e92b-0604-4605-b32e-1f6695b2ae74</t>
        </is>
      </c>
      <c r="Z98" t="inlineStr">
        <is>
          <t>Connor Bedard (CHI C)</t>
        </is>
      </c>
    </row>
    <row r="99">
      <c r="A99" t="inlineStr">
        <is>
          <t>Nick Schmaltz</t>
        </is>
      </c>
      <c r="B99" t="inlineStr">
        <is>
          <t>UTA</t>
        </is>
      </c>
      <c r="C99" t="inlineStr">
        <is>
          <t>RW</t>
        </is>
      </c>
      <c r="D99" t="inlineStr">
        <is>
          <t>F</t>
        </is>
      </c>
      <c r="E99" t="n">
        <v>30</v>
      </c>
      <c r="F99" t="inlineStr">
        <is>
          <t>FA</t>
        </is>
      </c>
      <c r="G99" t="inlineStr">
        <is>
          <t>FA</t>
        </is>
      </c>
      <c r="H99" s="30" t="n">
        <v>8000000</v>
      </c>
      <c r="I99" s="31" t="n">
        <v>99.23</v>
      </c>
      <c r="J99" s="31" t="n">
        <v>12.4</v>
      </c>
      <c r="K99" s="31" t="n">
        <v>1.21</v>
      </c>
      <c r="L99" s="32" t="n">
        <v>0.151</v>
      </c>
      <c r="M99" s="31" t="n">
        <v>95.39</v>
      </c>
      <c r="N99" s="31" t="n">
        <v>1.14</v>
      </c>
      <c r="O99" s="31" t="n">
        <v>80.84</v>
      </c>
      <c r="P99" s="31" t="n">
        <v>88.12</v>
      </c>
      <c r="Q99" s="31" t="n">
        <v>-3.84</v>
      </c>
      <c r="R99" s="31" t="n">
        <v>11.02</v>
      </c>
      <c r="S99" s="32" t="n">
        <v>1.051</v>
      </c>
      <c r="T99" s="32" t="n">
        <v>0.131</v>
      </c>
      <c r="U99" t="n">
        <v>109.7</v>
      </c>
      <c r="V99" t="inlineStr">
        <is>
          <t>02unz</t>
        </is>
      </c>
      <c r="W99" t="n">
        <v>4413</v>
      </c>
      <c r="X99" t="n">
        <v>6386</v>
      </c>
      <c r="Y99" t="inlineStr">
        <is>
          <t>8bfb6025-5aae-4654-8a67-d836b2739283</t>
        </is>
      </c>
      <c r="Z99" t="inlineStr">
        <is>
          <t>Nick Schmaltz (UTA RW)</t>
        </is>
      </c>
    </row>
    <row r="100">
      <c r="A100" t="inlineStr">
        <is>
          <t>Cutter Gauthier</t>
        </is>
      </c>
      <c r="B100" t="inlineStr">
        <is>
          <t>ANA</t>
        </is>
      </c>
      <c r="C100" t="inlineStr">
        <is>
          <t>LW</t>
        </is>
      </c>
      <c r="D100" t="inlineStr">
        <is>
          <t>F</t>
        </is>
      </c>
      <c r="E100" t="n">
        <v>22</v>
      </c>
      <c r="F100" t="inlineStr">
        <is>
          <t>T</t>
        </is>
      </c>
      <c r="G100" t="inlineStr">
        <is>
          <t>Keith</t>
        </is>
      </c>
      <c r="H100" s="30" t="n">
        <v>950000</v>
      </c>
      <c r="I100" s="31" t="n">
        <v>89</v>
      </c>
      <c r="J100" s="31" t="n">
        <v>93.68000000000001</v>
      </c>
      <c r="K100" s="31" t="n">
        <v>1.17</v>
      </c>
      <c r="L100" s="32" t="n">
        <v>1.232</v>
      </c>
      <c r="M100" s="31" t="n">
        <v>87.38</v>
      </c>
      <c r="N100" s="31" t="n">
        <v>1.11</v>
      </c>
      <c r="O100" s="31" t="n">
        <v>88.44</v>
      </c>
      <c r="P100" s="31" t="n">
        <v>87.91</v>
      </c>
      <c r="Q100" s="31" t="n">
        <v>-1.62</v>
      </c>
      <c r="R100" s="31" t="n">
        <v>92.54000000000001</v>
      </c>
      <c r="S100" s="32" t="n">
        <v>1.081</v>
      </c>
      <c r="T100" s="32" t="n">
        <v>1.138</v>
      </c>
      <c r="U100" t="n">
        <v>38.2</v>
      </c>
      <c r="V100" t="inlineStr">
        <is>
          <t>05rjd</t>
        </is>
      </c>
      <c r="W100" t="n">
        <v>6680</v>
      </c>
      <c r="Y100" t="inlineStr">
        <is>
          <t>ec40ee0f-4619-4481-b3bf-b42b97aea835</t>
        </is>
      </c>
      <c r="Z100" t="inlineStr">
        <is>
          <t>Cutter Gauthier (ANA LW)</t>
        </is>
      </c>
    </row>
    <row r="101">
      <c r="A101" t="inlineStr">
        <is>
          <t>Victor Hedman</t>
        </is>
      </c>
      <c r="B101" t="inlineStr">
        <is>
          <t>TBL</t>
        </is>
      </c>
      <c r="C101" t="inlineStr">
        <is>
          <t>D</t>
        </is>
      </c>
      <c r="D101" t="inlineStr">
        <is>
          <t>D</t>
        </is>
      </c>
      <c r="E101" t="n">
        <v>35</v>
      </c>
      <c r="F101" t="inlineStr">
        <is>
          <t>T</t>
        </is>
      </c>
      <c r="G101" t="inlineStr">
        <is>
          <t>Sidizen Kanes</t>
        </is>
      </c>
      <c r="H101" s="30" t="n">
        <v>8000000</v>
      </c>
      <c r="I101" s="31" t="n">
        <v>27.92</v>
      </c>
      <c r="J101" s="31" t="n">
        <v>3.49</v>
      </c>
      <c r="K101" s="31" t="n">
        <v>0.85</v>
      </c>
      <c r="L101" s="32" t="n">
        <v>0.106</v>
      </c>
      <c r="M101" s="31" t="n">
        <v>84.72</v>
      </c>
      <c r="N101" s="31" t="n">
        <v>1.1</v>
      </c>
      <c r="O101" s="31" t="n">
        <v>91.02</v>
      </c>
      <c r="P101" s="31" t="n">
        <v>87.87</v>
      </c>
      <c r="Q101" s="31" t="n">
        <v>56.8</v>
      </c>
      <c r="R101" s="31" t="n">
        <v>10.98</v>
      </c>
      <c r="S101" s="32" t="n">
        <v>1.092</v>
      </c>
      <c r="T101" s="32" t="n">
        <v>0.137</v>
      </c>
      <c r="U101" t="n">
        <v>108.9</v>
      </c>
      <c r="V101" t="inlineStr">
        <is>
          <t>01c13</t>
        </is>
      </c>
      <c r="W101" t="n">
        <v>3197</v>
      </c>
      <c r="X101" t="n">
        <v>4682</v>
      </c>
      <c r="Y101" t="inlineStr">
        <is>
          <t>434956c9-0f24-11e2-8525-18a905767e44</t>
        </is>
      </c>
      <c r="Z101" t="inlineStr">
        <is>
          <t>Victor Hedman (TBL D)</t>
        </is>
      </c>
    </row>
    <row r="102">
      <c r="A102" t="inlineStr">
        <is>
          <t>Ryan O'Reilly</t>
        </is>
      </c>
      <c r="B102" t="inlineStr">
        <is>
          <t>NSH</t>
        </is>
      </c>
      <c r="C102" t="inlineStr">
        <is>
          <t>C</t>
        </is>
      </c>
      <c r="D102" t="inlineStr">
        <is>
          <t>F</t>
        </is>
      </c>
      <c r="E102" t="n">
        <v>35</v>
      </c>
      <c r="F102" t="inlineStr">
        <is>
          <t>FA</t>
        </is>
      </c>
      <c r="G102" t="inlineStr">
        <is>
          <t>FA</t>
        </is>
      </c>
      <c r="H102" s="30" t="n">
        <v>4500000</v>
      </c>
      <c r="I102" s="31" t="n">
        <v>97.98999999999999</v>
      </c>
      <c r="J102" s="31" t="n">
        <v>21.78</v>
      </c>
      <c r="K102" s="31" t="n">
        <v>1.21</v>
      </c>
      <c r="L102" s="32" t="n">
        <v>0.269</v>
      </c>
      <c r="M102" s="31" t="n">
        <v>93.70999999999999</v>
      </c>
      <c r="N102" s="31" t="n">
        <v>1.13</v>
      </c>
      <c r="O102" s="31" t="n">
        <v>80.92</v>
      </c>
      <c r="P102" s="31" t="n">
        <v>87.31</v>
      </c>
      <c r="Q102" s="31" t="n">
        <v>-4.28</v>
      </c>
      <c r="R102" s="31" t="n">
        <v>19.4</v>
      </c>
      <c r="S102" s="32" t="n">
        <v>1.047</v>
      </c>
      <c r="T102" s="32" t="n">
        <v>0.233</v>
      </c>
      <c r="U102" t="n">
        <v>159.8</v>
      </c>
      <c r="V102" t="inlineStr">
        <is>
          <t>01f6d</t>
        </is>
      </c>
      <c r="W102" t="n">
        <v>3379</v>
      </c>
      <c r="X102" t="n">
        <v>4786</v>
      </c>
      <c r="Y102" t="inlineStr">
        <is>
          <t>42a7410a-0f24-11e2-8525-18a905767e44</t>
        </is>
      </c>
      <c r="Z102" t="inlineStr">
        <is>
          <t>Ryan O'Reilly (NSH C)</t>
        </is>
      </c>
    </row>
    <row r="103">
      <c r="A103" t="inlineStr">
        <is>
          <t>Dylan Holloway</t>
        </is>
      </c>
      <c r="B103" t="inlineStr">
        <is>
          <t>STL</t>
        </is>
      </c>
      <c r="C103" t="inlineStr">
        <is>
          <t>LW</t>
        </is>
      </c>
      <c r="D103" t="inlineStr">
        <is>
          <t>F</t>
        </is>
      </c>
      <c r="E103" t="n">
        <v>24</v>
      </c>
      <c r="F103" t="inlineStr">
        <is>
          <t>T</t>
        </is>
      </c>
      <c r="G103" t="inlineStr">
        <is>
          <t>Brown Noesen</t>
        </is>
      </c>
      <c r="H103" s="30" t="n">
        <v>7750000</v>
      </c>
      <c r="I103" s="31" t="n">
        <v>68.09</v>
      </c>
      <c r="J103" s="31" t="n">
        <v>8.789999999999999</v>
      </c>
      <c r="K103" s="31" t="n">
        <v>1.15</v>
      </c>
      <c r="L103" s="32" t="n">
        <v>0.148</v>
      </c>
      <c r="M103" s="31" t="n">
        <v>79.19</v>
      </c>
      <c r="N103" s="31" t="n">
        <v>1.15</v>
      </c>
      <c r="O103" s="31" t="n">
        <v>95.37</v>
      </c>
      <c r="P103" s="31" t="n">
        <v>87.28</v>
      </c>
      <c r="Q103" s="31" t="n">
        <v>11.1</v>
      </c>
      <c r="R103" s="31" t="n">
        <v>11.26</v>
      </c>
      <c r="S103" s="32" t="n">
        <v>1.143</v>
      </c>
      <c r="T103" s="32" t="n">
        <v>0.147</v>
      </c>
      <c r="U103" t="n">
        <v>63.1</v>
      </c>
      <c r="V103" t="inlineStr">
        <is>
          <t>051yz</t>
        </is>
      </c>
      <c r="W103" t="n">
        <v>6197</v>
      </c>
      <c r="Y103" t="inlineStr">
        <is>
          <t>54e13854-ae0e-41d4-86fa-6b5be9f03630</t>
        </is>
      </c>
      <c r="Z103" t="inlineStr">
        <is>
          <t>Dylan Holloway (STL LW)</t>
        </is>
      </c>
    </row>
    <row r="104">
      <c r="A104" t="inlineStr">
        <is>
          <t>Filip Hronek</t>
        </is>
      </c>
      <c r="B104" t="inlineStr">
        <is>
          <t>VAN</t>
        </is>
      </c>
      <c r="C104" t="inlineStr">
        <is>
          <t>D</t>
        </is>
      </c>
      <c r="D104" t="inlineStr">
        <is>
          <t>D</t>
        </is>
      </c>
      <c r="E104" t="n">
        <v>28</v>
      </c>
      <c r="F104" t="inlineStr">
        <is>
          <t>FA</t>
        </is>
      </c>
      <c r="G104" t="inlineStr">
        <is>
          <t>FA</t>
        </is>
      </c>
      <c r="H104" s="30" t="n">
        <v>7250000</v>
      </c>
      <c r="I104" s="31" t="n">
        <v>89.47</v>
      </c>
      <c r="J104" s="31" t="n">
        <v>12.34</v>
      </c>
      <c r="K104" s="31" t="n">
        <v>1.09</v>
      </c>
      <c r="L104" s="32" t="n">
        <v>0.15</v>
      </c>
      <c r="M104" s="31" t="n">
        <v>88.23</v>
      </c>
      <c r="N104" s="31" t="n">
        <v>1.09</v>
      </c>
      <c r="O104" s="31" t="n">
        <v>85.95</v>
      </c>
      <c r="P104" s="31" t="n">
        <v>87.09</v>
      </c>
      <c r="Q104" s="31" t="n">
        <v>-1.24</v>
      </c>
      <c r="R104" s="31" t="n">
        <v>12.01</v>
      </c>
      <c r="S104" s="32" t="n">
        <v>1.057</v>
      </c>
      <c r="T104" s="32" t="n">
        <v>0.146</v>
      </c>
      <c r="U104" t="n">
        <v>138</v>
      </c>
      <c r="V104" t="inlineStr">
        <is>
          <t>042vx</t>
        </is>
      </c>
      <c r="W104" t="n">
        <v>5204</v>
      </c>
      <c r="X104" t="n">
        <v>7161</v>
      </c>
      <c r="Y104" t="inlineStr">
        <is>
          <t>e8601527-1eaa-4a87-bcb3-3ad9a3a2a5d7</t>
        </is>
      </c>
      <c r="Z104" t="inlineStr">
        <is>
          <t>Filip Hronek (VAN D)</t>
        </is>
      </c>
    </row>
    <row r="105">
      <c r="A105" t="inlineStr">
        <is>
          <t>Nikolaj Ehlers</t>
        </is>
      </c>
      <c r="B105" t="inlineStr">
        <is>
          <t>CAR</t>
        </is>
      </c>
      <c r="C105" t="inlineStr">
        <is>
          <t>LW</t>
        </is>
      </c>
      <c r="D105" t="inlineStr">
        <is>
          <t>F</t>
        </is>
      </c>
      <c r="E105" t="n">
        <v>30</v>
      </c>
      <c r="F105" t="inlineStr">
        <is>
          <t>FA</t>
        </is>
      </c>
      <c r="G105" t="inlineStr">
        <is>
          <t>FA</t>
        </is>
      </c>
      <c r="H105" s="30" t="n">
        <v>8500000</v>
      </c>
      <c r="I105" s="31" t="n">
        <v>86.51000000000001</v>
      </c>
      <c r="J105" s="31" t="n">
        <v>10.18</v>
      </c>
      <c r="K105" s="31" t="n">
        <v>1.05</v>
      </c>
      <c r="L105" s="32" t="n">
        <v>0.124</v>
      </c>
      <c r="M105" s="31" t="n">
        <v>90.67</v>
      </c>
      <c r="N105" s="31" t="n">
        <v>1.11</v>
      </c>
      <c r="O105" s="31" t="n">
        <v>83.48</v>
      </c>
      <c r="P105" s="31" t="n">
        <v>87.08</v>
      </c>
      <c r="Q105" s="31" t="n">
        <v>4.16</v>
      </c>
      <c r="R105" s="31" t="n">
        <v>10.24</v>
      </c>
      <c r="S105" s="32" t="n">
        <v>1.052</v>
      </c>
      <c r="T105" s="32" t="n">
        <v>0.124</v>
      </c>
      <c r="U105" t="n">
        <v>84.59999999999999</v>
      </c>
      <c r="V105" t="inlineStr">
        <is>
          <t>03as8</t>
        </is>
      </c>
      <c r="W105" t="n">
        <v>4389</v>
      </c>
      <c r="X105" t="n">
        <v>6375</v>
      </c>
      <c r="Y105" t="inlineStr">
        <is>
          <t>f2199da5-dad6-46f8-9e9a-81b1c6d33db5</t>
        </is>
      </c>
      <c r="Z105" t="inlineStr">
        <is>
          <t>Nikolaj Ehlers (CAR LW)</t>
        </is>
      </c>
    </row>
    <row r="106">
      <c r="A106" t="inlineStr">
        <is>
          <t>Lukas Dostal</t>
        </is>
      </c>
      <c r="B106" t="inlineStr">
        <is>
          <t>ANA</t>
        </is>
      </c>
      <c r="C106" t="inlineStr">
        <is>
          <t>G</t>
        </is>
      </c>
      <c r="D106" t="inlineStr">
        <is>
          <t>G</t>
        </is>
      </c>
      <c r="E106" t="n">
        <v>26</v>
      </c>
      <c r="F106" t="inlineStr">
        <is>
          <t>T</t>
        </is>
      </c>
      <c r="G106" t="inlineStr">
        <is>
          <t>Keith</t>
        </is>
      </c>
      <c r="H106" s="30" t="n">
        <v>6500000</v>
      </c>
      <c r="I106" s="31" t="n">
        <v>96.88</v>
      </c>
      <c r="J106" s="31" t="n">
        <v>14.9</v>
      </c>
      <c r="K106" s="31" t="n">
        <v>1.73</v>
      </c>
      <c r="L106" s="32" t="n">
        <v>0.266</v>
      </c>
      <c r="M106" s="31" t="n">
        <v>87.03</v>
      </c>
      <c r="N106" s="31" t="n">
        <v>1.58</v>
      </c>
      <c r="O106" s="31" t="n"/>
      <c r="P106" s="31" t="n">
        <v>87.03</v>
      </c>
      <c r="Q106" s="31" t="n">
        <v>-9.85</v>
      </c>
      <c r="R106" s="31" t="n">
        <v>13.39</v>
      </c>
      <c r="S106" s="32" t="n">
        <v>1.58</v>
      </c>
      <c r="T106" s="32" t="n">
        <v>0.243</v>
      </c>
      <c r="U106" t="n">
        <v>150.8</v>
      </c>
      <c r="V106" t="inlineStr">
        <is>
          <t>04qyv</t>
        </is>
      </c>
      <c r="W106" t="n">
        <v>5792</v>
      </c>
      <c r="X106" t="n">
        <v>7983</v>
      </c>
      <c r="Y106" t="inlineStr">
        <is>
          <t>1bbe4c78-3f85-425a-b5e9-790d005630d6</t>
        </is>
      </c>
      <c r="Z106" t="inlineStr">
        <is>
          <t>Lukas Dostal (ANA G)</t>
        </is>
      </c>
    </row>
    <row r="107">
      <c r="A107" t="inlineStr">
        <is>
          <t>Dylan Cozens</t>
        </is>
      </c>
      <c r="B107" t="inlineStr">
        <is>
          <t>OTT</t>
        </is>
      </c>
      <c r="C107" t="inlineStr">
        <is>
          <t>C</t>
        </is>
      </c>
      <c r="D107" t="inlineStr">
        <is>
          <t>F</t>
        </is>
      </c>
      <c r="E107" t="n">
        <v>25</v>
      </c>
      <c r="F107" t="inlineStr">
        <is>
          <t>T</t>
        </is>
      </c>
      <c r="G107" t="inlineStr">
        <is>
          <t>Keith</t>
        </is>
      </c>
      <c r="H107" s="30" t="n">
        <v>7100000</v>
      </c>
      <c r="I107" s="31" t="n">
        <v>88.45999999999999</v>
      </c>
      <c r="J107" s="31" t="n">
        <v>12.46</v>
      </c>
      <c r="K107" s="31" t="n">
        <v>1.08</v>
      </c>
      <c r="L107" s="32" t="n">
        <v>0.152</v>
      </c>
      <c r="M107" s="31" t="n">
        <v>86.31</v>
      </c>
      <c r="N107" s="31" t="n">
        <v>1.03</v>
      </c>
      <c r="O107" s="31" t="n">
        <v>87.70999999999999</v>
      </c>
      <c r="P107" s="31" t="n">
        <v>87.01000000000001</v>
      </c>
      <c r="Q107" s="31" t="n">
        <v>-2.15</v>
      </c>
      <c r="R107" s="31" t="n">
        <v>12.25</v>
      </c>
      <c r="S107" s="32" t="n">
        <v>1.037</v>
      </c>
      <c r="T107" s="32" t="n">
        <v>0.146</v>
      </c>
      <c r="U107" t="n">
        <v>118.8</v>
      </c>
      <c r="V107" t="inlineStr">
        <is>
          <t>04mtp</t>
        </is>
      </c>
      <c r="W107" t="n">
        <v>5965</v>
      </c>
      <c r="X107" t="n">
        <v>8285</v>
      </c>
      <c r="Y107" t="inlineStr">
        <is>
          <t>20323392-b186-4f46-b32f-f28b3f32c01c</t>
        </is>
      </c>
      <c r="Z107" t="inlineStr">
        <is>
          <t>Dylan Cozens (OTT C)</t>
        </is>
      </c>
    </row>
    <row r="108">
      <c r="A108" t="inlineStr">
        <is>
          <t>Beckett Sennecke</t>
        </is>
      </c>
      <c r="B108" t="inlineStr">
        <is>
          <t>ANA</t>
        </is>
      </c>
      <c r="C108" t="inlineStr">
        <is>
          <t>RW</t>
        </is>
      </c>
      <c r="D108" t="inlineStr">
        <is>
          <t>F</t>
        </is>
      </c>
      <c r="E108" t="n">
        <v>20</v>
      </c>
      <c r="F108" t="inlineStr">
        <is>
          <t>T</t>
        </is>
      </c>
      <c r="G108" t="inlineStr">
        <is>
          <t>Mike</t>
        </is>
      </c>
      <c r="H108" s="30" t="n">
        <v>942500</v>
      </c>
      <c r="I108" s="31" t="n">
        <v>86.31</v>
      </c>
      <c r="J108" s="31" t="n">
        <v>91.58</v>
      </c>
      <c r="K108" s="31" t="n">
        <v>1.05</v>
      </c>
      <c r="L108" s="32" t="n">
        <v>1.114</v>
      </c>
      <c r="M108" s="31" t="n">
        <v>88.95</v>
      </c>
      <c r="N108" s="31" t="n">
        <v>1.06</v>
      </c>
      <c r="O108" s="31" t="n">
        <v>84.86</v>
      </c>
      <c r="P108" s="31" t="n">
        <v>86.91</v>
      </c>
      <c r="Q108" s="31" t="n">
        <v>2.64</v>
      </c>
      <c r="R108" s="31" t="n">
        <v>92.20999999999999</v>
      </c>
      <c r="S108" s="32" t="n">
        <v>1.035</v>
      </c>
      <c r="T108" s="32" t="n">
        <v>1.098</v>
      </c>
      <c r="U108" t="n">
        <v>112</v>
      </c>
      <c r="V108" t="inlineStr">
        <is>
          <t>06hcw</t>
        </is>
      </c>
      <c r="W108" t="n">
        <v>7141</v>
      </c>
      <c r="Y108" t="inlineStr">
        <is>
          <t>783868df-5773-41cf-89a4-f8ce825a3dd7</t>
        </is>
      </c>
      <c r="Z108" t="inlineStr">
        <is>
          <t>Beckett Sennecke (ANA RW)</t>
        </is>
      </c>
    </row>
    <row r="109">
      <c r="A109" t="inlineStr">
        <is>
          <t>Nico Hischier</t>
        </is>
      </c>
      <c r="B109" t="inlineStr">
        <is>
          <t>NJD</t>
        </is>
      </c>
      <c r="C109" t="inlineStr">
        <is>
          <t>C</t>
        </is>
      </c>
      <c r="D109" t="inlineStr">
        <is>
          <t>F</t>
        </is>
      </c>
      <c r="E109" t="n">
        <v>27</v>
      </c>
      <c r="F109" t="inlineStr">
        <is>
          <t>FA</t>
        </is>
      </c>
      <c r="G109" t="inlineStr">
        <is>
          <t>FA</t>
        </is>
      </c>
      <c r="H109" s="30" t="n">
        <v>7250000</v>
      </c>
      <c r="I109" s="31" t="n">
        <v>85.63</v>
      </c>
      <c r="J109" s="31" t="n">
        <v>11.81</v>
      </c>
      <c r="K109" s="31" t="n">
        <v>1.04</v>
      </c>
      <c r="L109" s="32" t="n">
        <v>0.143</v>
      </c>
      <c r="M109" s="31" t="n">
        <v>86.98999999999999</v>
      </c>
      <c r="N109" s="31" t="n">
        <v>1.06</v>
      </c>
      <c r="O109" s="31" t="n">
        <v>86.66</v>
      </c>
      <c r="P109" s="31" t="n">
        <v>86.81999999999999</v>
      </c>
      <c r="Q109" s="31" t="n">
        <v>1.36</v>
      </c>
      <c r="R109" s="31" t="n">
        <v>11.98</v>
      </c>
      <c r="S109" s="32" t="n">
        <v>1.046</v>
      </c>
      <c r="T109" s="32" t="n">
        <v>0.144</v>
      </c>
      <c r="U109" t="n">
        <v>86.90000000000001</v>
      </c>
      <c r="V109" t="inlineStr">
        <is>
          <t>0457f</t>
        </is>
      </c>
      <c r="W109" t="n">
        <v>5404</v>
      </c>
      <c r="X109" t="n">
        <v>7516</v>
      </c>
      <c r="Y109" t="inlineStr">
        <is>
          <t>44d57a66-a309-4b0f-9f98-c8fe1b3fa160</t>
        </is>
      </c>
      <c r="Z109" t="inlineStr">
        <is>
          <t>Nico Hischier (NJD C)</t>
        </is>
      </c>
    </row>
    <row r="110">
      <c r="A110" t="inlineStr">
        <is>
          <t>Carter Hart</t>
        </is>
      </c>
      <c r="B110" t="inlineStr">
        <is>
          <t>VGK</t>
        </is>
      </c>
      <c r="C110" t="inlineStr">
        <is>
          <t>G</t>
        </is>
      </c>
      <c r="D110" t="inlineStr">
        <is>
          <t>G</t>
        </is>
      </c>
      <c r="E110" t="n">
        <v>28</v>
      </c>
      <c r="F110" t="inlineStr">
        <is>
          <t>T</t>
        </is>
      </c>
      <c r="G110" t="inlineStr">
        <is>
          <t>Le Duke of Dangles</t>
        </is>
      </c>
      <c r="H110" s="30" t="n">
        <v>2000000</v>
      </c>
      <c r="I110" s="31" t="n">
        <v>34.12</v>
      </c>
      <c r="J110" s="31" t="n">
        <v>17.06</v>
      </c>
      <c r="K110" s="31" t="n">
        <v>1.9</v>
      </c>
      <c r="L110" s="32" t="n">
        <v>0.95</v>
      </c>
      <c r="M110" s="31" t="n">
        <v>86.40000000000001</v>
      </c>
      <c r="N110" s="31" t="n">
        <v>1.73</v>
      </c>
      <c r="O110" s="31" t="n"/>
      <c r="P110" s="31" t="n">
        <v>86.40000000000001</v>
      </c>
      <c r="Q110" s="31" t="n">
        <v>52.28</v>
      </c>
      <c r="R110" s="31" t="n">
        <v>43.2</v>
      </c>
      <c r="S110" s="32" t="n">
        <v>1.73</v>
      </c>
      <c r="T110" s="32" t="n">
        <v>0.865</v>
      </c>
      <c r="U110" t="n">
        <v>221.8</v>
      </c>
      <c r="V110" t="inlineStr">
        <is>
          <t>03ynu</t>
        </is>
      </c>
      <c r="W110" t="n">
        <v>5156</v>
      </c>
      <c r="X110" t="n">
        <v>7156</v>
      </c>
      <c r="Y110" t="inlineStr">
        <is>
          <t>104295a8-ec3a-46c2-bd03-b252d119a5b7</t>
        </is>
      </c>
      <c r="Z110" t="inlineStr">
        <is>
          <t>Carter Hart (VGK G)</t>
        </is>
      </c>
    </row>
    <row r="111">
      <c r="A111" t="inlineStr">
        <is>
          <t>John Tavares</t>
        </is>
      </c>
      <c r="B111" t="inlineStr">
        <is>
          <t>TOR</t>
        </is>
      </c>
      <c r="C111" t="inlineStr">
        <is>
          <t>C</t>
        </is>
      </c>
      <c r="D111" t="inlineStr">
        <is>
          <t>F</t>
        </is>
      </c>
      <c r="E111" t="n">
        <v>35</v>
      </c>
      <c r="F111" t="inlineStr">
        <is>
          <t>T</t>
        </is>
      </c>
      <c r="G111" t="inlineStr">
        <is>
          <t>Sidizen Kanes</t>
        </is>
      </c>
      <c r="H111" s="30" t="n">
        <v>4388420</v>
      </c>
      <c r="I111" s="31" t="n">
        <v>86.66</v>
      </c>
      <c r="J111" s="31" t="n">
        <v>19.75</v>
      </c>
      <c r="K111" s="31" t="n">
        <v>1.06</v>
      </c>
      <c r="L111" s="32" t="n">
        <v>0.242</v>
      </c>
      <c r="M111" s="31" t="n">
        <v>91.45</v>
      </c>
      <c r="N111" s="31" t="n">
        <v>1.1</v>
      </c>
      <c r="O111" s="31" t="n">
        <v>80.81999999999999</v>
      </c>
      <c r="P111" s="31" t="n">
        <v>86.13</v>
      </c>
      <c r="Q111" s="31" t="n">
        <v>4.79</v>
      </c>
      <c r="R111" s="31" t="n">
        <v>19.63</v>
      </c>
      <c r="S111" s="32" t="n">
        <v>1.031</v>
      </c>
      <c r="T111" s="32" t="n">
        <v>0.235</v>
      </c>
      <c r="U111" t="n">
        <v>112.9</v>
      </c>
      <c r="V111" t="inlineStr">
        <is>
          <t>01c12</t>
        </is>
      </c>
      <c r="W111" t="n">
        <v>2787</v>
      </c>
      <c r="X111" t="n">
        <v>4681</v>
      </c>
      <c r="Y111" t="inlineStr">
        <is>
          <t>4325e70e-0f24-11e2-8525-18a905767e44</t>
        </is>
      </c>
      <c r="Z111" t="inlineStr">
        <is>
          <t>John Tavares (TOR C)</t>
        </is>
      </c>
    </row>
    <row r="112">
      <c r="A112" t="inlineStr">
        <is>
          <t>Kirill Marchenko</t>
        </is>
      </c>
      <c r="B112" t="inlineStr">
        <is>
          <t>CBJ</t>
        </is>
      </c>
      <c r="C112" t="inlineStr">
        <is>
          <t>RW</t>
        </is>
      </c>
      <c r="D112" t="inlineStr">
        <is>
          <t>F</t>
        </is>
      </c>
      <c r="E112" t="n">
        <v>26</v>
      </c>
      <c r="F112" t="inlineStr">
        <is>
          <t>T</t>
        </is>
      </c>
      <c r="G112" t="inlineStr">
        <is>
          <t>Sidizen Kanes</t>
        </is>
      </c>
      <c r="H112" s="30" t="n">
        <v>3850000</v>
      </c>
      <c r="I112" s="31" t="n">
        <v>92.65000000000001</v>
      </c>
      <c r="J112" s="31" t="n">
        <v>24.06</v>
      </c>
      <c r="K112" s="31" t="n">
        <v>1.22</v>
      </c>
      <c r="L112" s="32" t="n">
        <v>0.317</v>
      </c>
      <c r="M112" s="31" t="n">
        <v>86.94</v>
      </c>
      <c r="N112" s="31" t="n">
        <v>1.1</v>
      </c>
      <c r="O112" s="31" t="n">
        <v>84.95</v>
      </c>
      <c r="P112" s="31" t="n">
        <v>85.94</v>
      </c>
      <c r="Q112" s="31" t="n">
        <v>-5.71</v>
      </c>
      <c r="R112" s="31" t="n">
        <v>22.32</v>
      </c>
      <c r="S112" s="32" t="n">
        <v>1.056</v>
      </c>
      <c r="T112" s="32" t="n">
        <v>0.274</v>
      </c>
      <c r="U112" t="n">
        <v>70.09999999999999</v>
      </c>
      <c r="V112" t="inlineStr">
        <is>
          <t>04qy5</t>
        </is>
      </c>
      <c r="W112" t="n">
        <v>5745</v>
      </c>
      <c r="Y112" t="inlineStr">
        <is>
          <t>7710571c-737e-49f4-846f-3719108832a9</t>
        </is>
      </c>
      <c r="Z112" t="inlineStr">
        <is>
          <t>Kirill Marchenko (CBJ RW)</t>
        </is>
      </c>
    </row>
    <row r="113">
      <c r="A113" t="inlineStr">
        <is>
          <t>Leo Carlsson</t>
        </is>
      </c>
      <c r="B113" t="inlineStr">
        <is>
          <t>ANA</t>
        </is>
      </c>
      <c r="C113" t="inlineStr">
        <is>
          <t>C</t>
        </is>
      </c>
      <c r="D113" t="inlineStr">
        <is>
          <t>F</t>
        </is>
      </c>
      <c r="E113" t="n">
        <v>21</v>
      </c>
      <c r="F113" t="inlineStr">
        <is>
          <t>FA</t>
        </is>
      </c>
      <c r="G113" t="inlineStr">
        <is>
          <t>FA</t>
        </is>
      </c>
      <c r="H113" s="30" t="n">
        <v>18000000</v>
      </c>
      <c r="I113" s="31" t="n">
        <v>84.11</v>
      </c>
      <c r="J113" s="31" t="n">
        <v>4.67</v>
      </c>
      <c r="K113" s="31" t="n">
        <v>1.2</v>
      </c>
      <c r="L113" s="32" t="n">
        <v>0.067</v>
      </c>
      <c r="M113" s="31" t="n">
        <v>78.64</v>
      </c>
      <c r="N113" s="31" t="n">
        <v>1.09</v>
      </c>
      <c r="O113" s="31" t="n">
        <v>92.22</v>
      </c>
      <c r="P113" s="31" t="n">
        <v>85.43000000000001</v>
      </c>
      <c r="Q113" s="31" t="n">
        <v>-5.47</v>
      </c>
      <c r="R113" s="31" t="n">
        <v>4.75</v>
      </c>
      <c r="S113" s="32" t="n">
        <v>1.094</v>
      </c>
      <c r="T113" s="32" t="n">
        <v>0.061</v>
      </c>
      <c r="U113" t="n">
        <v>48.5</v>
      </c>
      <c r="V113" t="inlineStr">
        <is>
          <t>05y3a</t>
        </is>
      </c>
      <c r="W113" t="n">
        <v>6919</v>
      </c>
      <c r="Y113" t="inlineStr">
        <is>
          <t>65c2f739-c6ec-4697-a8bb-95b828947188</t>
        </is>
      </c>
      <c r="Z113" t="inlineStr">
        <is>
          <t>Leo Carlsson (ANA C)</t>
        </is>
      </c>
    </row>
    <row r="114">
      <c r="A114" t="inlineStr">
        <is>
          <t>Bowen Byram</t>
        </is>
      </c>
      <c r="B114" t="inlineStr">
        <is>
          <t>CHI</t>
        </is>
      </c>
      <c r="C114" t="inlineStr">
        <is>
          <t>D</t>
        </is>
      </c>
      <c r="D114" t="inlineStr">
        <is>
          <t>D</t>
        </is>
      </c>
      <c r="E114" t="n">
        <v>25</v>
      </c>
      <c r="F114" t="inlineStr">
        <is>
          <t>T</t>
        </is>
      </c>
      <c r="G114" t="inlineStr">
        <is>
          <t>Mike</t>
        </is>
      </c>
      <c r="H114" s="30" t="n">
        <v>6250000</v>
      </c>
      <c r="I114" s="31" t="n">
        <v>84.06</v>
      </c>
      <c r="J114" s="31" t="n">
        <v>13.45</v>
      </c>
      <c r="K114" s="31" t="n">
        <v>1.03</v>
      </c>
      <c r="L114" s="32" t="n">
        <v>0.165</v>
      </c>
      <c r="M114" s="31" t="n">
        <v>82.31</v>
      </c>
      <c r="N114" s="31" t="n">
        <v>0.99</v>
      </c>
      <c r="O114" s="31" t="n">
        <v>88.43000000000001</v>
      </c>
      <c r="P114" s="31" t="n">
        <v>85.37</v>
      </c>
      <c r="Q114" s="31" t="n">
        <v>-1.75</v>
      </c>
      <c r="R114" s="31" t="n">
        <v>13.66</v>
      </c>
      <c r="S114" s="32" t="n">
        <v>1.021</v>
      </c>
      <c r="T114" s="32" t="n">
        <v>0.163</v>
      </c>
      <c r="U114" t="n">
        <v>99.09999999999999</v>
      </c>
      <c r="V114" t="inlineStr">
        <is>
          <t>04ldb</t>
        </is>
      </c>
      <c r="W114" t="n">
        <v>5966</v>
      </c>
      <c r="X114" t="n">
        <v>8282</v>
      </c>
      <c r="Y114" t="inlineStr">
        <is>
          <t>f5a7d914-02d4-4821-9dfd-83160eb58003</t>
        </is>
      </c>
      <c r="Z114" t="inlineStr">
        <is>
          <t>Bowen Byram (CHI D)</t>
        </is>
      </c>
    </row>
    <row r="115">
      <c r="A115" t="inlineStr">
        <is>
          <t>Porter Martone</t>
        </is>
      </c>
      <c r="B115" t="inlineStr">
        <is>
          <t>PHI</t>
        </is>
      </c>
      <c r="C115" t="inlineStr">
        <is>
          <t>RW</t>
        </is>
      </c>
      <c r="D115" t="inlineStr">
        <is>
          <t>F</t>
        </is>
      </c>
      <c r="E115" t="n">
        <v>19</v>
      </c>
      <c r="F115" t="inlineStr">
        <is>
          <t>T</t>
        </is>
      </c>
      <c r="G115" t="inlineStr">
        <is>
          <t>Nathan</t>
        </is>
      </c>
      <c r="H115" s="30" t="n">
        <v>966667</v>
      </c>
      <c r="I115" s="31" t="n">
        <v>13.38</v>
      </c>
      <c r="J115" s="31" t="n">
        <v>13.84</v>
      </c>
      <c r="K115" s="31" t="n">
        <v>1.49</v>
      </c>
      <c r="L115" s="32" t="n">
        <v>1.541</v>
      </c>
      <c r="M115" s="31" t="n">
        <v>94.73999999999999</v>
      </c>
      <c r="N115" s="31" t="n">
        <v>1.28</v>
      </c>
      <c r="O115" s="31" t="n">
        <v>75.8</v>
      </c>
      <c r="P115" s="31" t="n">
        <v>85.27</v>
      </c>
      <c r="Q115" s="31" t="n">
        <v>81.36</v>
      </c>
      <c r="R115" s="31" t="n">
        <v>88.20999999999999</v>
      </c>
      <c r="S115" s="32" t="n">
        <v>1.091</v>
      </c>
      <c r="T115" s="32" t="n">
        <v>1.129</v>
      </c>
      <c r="U115" t="n">
        <v>78.09999999999999</v>
      </c>
      <c r="V115" t="inlineStr">
        <is>
          <t>06hj9</t>
        </is>
      </c>
      <c r="W115" t="n">
        <v>7381</v>
      </c>
      <c r="Y115" t="inlineStr">
        <is>
          <t>ca08794b-416a-4b31-8802-ea5ae0b048cd</t>
        </is>
      </c>
      <c r="Z115" t="inlineStr">
        <is>
          <t>Porter Martone (PHI RW)</t>
        </is>
      </c>
    </row>
    <row r="116">
      <c r="A116" t="inlineStr">
        <is>
          <t>Bo Horvat</t>
        </is>
      </c>
      <c r="B116" t="inlineStr">
        <is>
          <t>NYI</t>
        </is>
      </c>
      <c r="C116" t="inlineStr">
        <is>
          <t>C</t>
        </is>
      </c>
      <c r="D116" t="inlineStr">
        <is>
          <t>F</t>
        </is>
      </c>
      <c r="E116" t="n">
        <v>31</v>
      </c>
      <c r="F116" t="inlineStr">
        <is>
          <t>T</t>
        </is>
      </c>
      <c r="G116" t="inlineStr">
        <is>
          <t>Anybody but the Leafs</t>
        </is>
      </c>
      <c r="H116" s="30" t="n">
        <v>8500000</v>
      </c>
      <c r="I116" s="31" t="n">
        <v>82.06999999999999</v>
      </c>
      <c r="J116" s="31" t="n">
        <v>9.66</v>
      </c>
      <c r="K116" s="31" t="n">
        <v>1.21</v>
      </c>
      <c r="L116" s="32" t="n">
        <v>0.142</v>
      </c>
      <c r="M116" s="31" t="n">
        <v>83.84999999999999</v>
      </c>
      <c r="N116" s="31" t="n">
        <v>1.15</v>
      </c>
      <c r="O116" s="31" t="n">
        <v>86.58</v>
      </c>
      <c r="P116" s="31" t="n">
        <v>85.22</v>
      </c>
      <c r="Q116" s="31" t="n">
        <v>1.78</v>
      </c>
      <c r="R116" s="31" t="n">
        <v>10.03</v>
      </c>
      <c r="S116" s="32" t="n">
        <v>1.09</v>
      </c>
      <c r="T116" s="32" t="n">
        <v>0.128</v>
      </c>
      <c r="U116" t="n">
        <v>109.8</v>
      </c>
      <c r="V116" t="inlineStr">
        <is>
          <t>03167</t>
        </is>
      </c>
      <c r="W116" t="n">
        <v>4156</v>
      </c>
      <c r="X116" t="n">
        <v>5988</v>
      </c>
      <c r="Y116" t="inlineStr">
        <is>
          <t>63494437-29cf-4f82-85ce-f839cde0e338</t>
        </is>
      </c>
      <c r="Z116" t="inlineStr">
        <is>
          <t>Bo Horvat (NYI C)</t>
        </is>
      </c>
    </row>
    <row r="117">
      <c r="A117" t="inlineStr">
        <is>
          <t>Sergei Murashov</t>
        </is>
      </c>
      <c r="B117" t="inlineStr">
        <is>
          <t>PIT</t>
        </is>
      </c>
      <c r="C117" t="inlineStr">
        <is>
          <t>G</t>
        </is>
      </c>
      <c r="D117" t="inlineStr">
        <is>
          <t>G</t>
        </is>
      </c>
      <c r="E117" t="n">
        <v>22</v>
      </c>
      <c r="F117" t="inlineStr">
        <is>
          <t>T</t>
        </is>
      </c>
      <c r="G117" t="inlineStr">
        <is>
          <t>A Bunch of Dusters</t>
        </is>
      </c>
      <c r="H117" s="30" t="n">
        <v>861110</v>
      </c>
      <c r="I117" s="31" t="n">
        <v>9.18</v>
      </c>
      <c r="J117" s="31" t="n">
        <v>10.66</v>
      </c>
      <c r="K117" s="31" t="n">
        <v>1.84</v>
      </c>
      <c r="L117" s="32" t="n">
        <v>2.137</v>
      </c>
      <c r="M117" s="31" t="n">
        <v>85.09999999999999</v>
      </c>
      <c r="N117" s="31" t="n">
        <v>1.81</v>
      </c>
      <c r="O117" s="31" t="n"/>
      <c r="P117" s="31" t="n">
        <v>85.09999999999999</v>
      </c>
      <c r="Q117" s="31" t="n">
        <v>75.92</v>
      </c>
      <c r="R117" s="31" t="n">
        <v>98.83</v>
      </c>
      <c r="S117" s="32" t="n">
        <v>1.81</v>
      </c>
      <c r="T117" s="32" t="n">
        <v>2.102</v>
      </c>
      <c r="U117" t="n">
        <v>265.2</v>
      </c>
      <c r="V117" t="inlineStr">
        <is>
          <t>061i2</t>
        </is>
      </c>
      <c r="W117" t="n">
        <v>7267</v>
      </c>
      <c r="Y117" t="inlineStr">
        <is>
          <t>3c86d061-d5de-4d6d-bb4b-0e613e043c94</t>
        </is>
      </c>
      <c r="Z117" t="inlineStr">
        <is>
          <t>Sergei Murashov (PIT G)</t>
        </is>
      </c>
    </row>
    <row r="118">
      <c r="A118" t="inlineStr">
        <is>
          <t>Bryan Rust</t>
        </is>
      </c>
      <c r="B118" t="inlineStr">
        <is>
          <t>PIT</t>
        </is>
      </c>
      <c r="C118" t="inlineStr">
        <is>
          <t>RW</t>
        </is>
      </c>
      <c r="D118" t="inlineStr">
        <is>
          <t>F</t>
        </is>
      </c>
      <c r="E118" t="n">
        <v>34</v>
      </c>
      <c r="F118" t="inlineStr">
        <is>
          <t>T</t>
        </is>
      </c>
      <c r="G118" t="inlineStr">
        <is>
          <t>Brown Noesen</t>
        </is>
      </c>
      <c r="H118" s="30" t="n">
        <v>5125000</v>
      </c>
      <c r="I118" s="31" t="n">
        <v>82.09</v>
      </c>
      <c r="J118" s="31" t="n">
        <v>16.02</v>
      </c>
      <c r="K118" s="31" t="n">
        <v>1.14</v>
      </c>
      <c r="L118" s="32" t="n">
        <v>0.222</v>
      </c>
      <c r="M118" s="31" t="n">
        <v>84.27</v>
      </c>
      <c r="N118" s="31" t="n">
        <v>1.15</v>
      </c>
      <c r="O118" s="31" t="n">
        <v>85.64</v>
      </c>
      <c r="P118" s="31" t="n">
        <v>84.95</v>
      </c>
      <c r="Q118" s="31" t="n">
        <v>2.18</v>
      </c>
      <c r="R118" s="31" t="n">
        <v>16.58</v>
      </c>
      <c r="S118" s="32" t="n">
        <v>1.085</v>
      </c>
      <c r="T118" s="32" t="n">
        <v>0.212</v>
      </c>
      <c r="U118" t="n">
        <v>113.2</v>
      </c>
      <c r="V118" t="inlineStr">
        <is>
          <t>01zvp</t>
        </is>
      </c>
      <c r="W118" t="n">
        <v>4717</v>
      </c>
      <c r="X118" t="n">
        <v>5053</v>
      </c>
      <c r="Y118" t="inlineStr">
        <is>
          <t>46d3e792-5729-4b1e-8924-561ab71ac256</t>
        </is>
      </c>
      <c r="Z118" t="inlineStr">
        <is>
          <t>Bryan Rust (PIT RW)</t>
        </is>
      </c>
    </row>
    <row r="119">
      <c r="A119" t="inlineStr">
        <is>
          <t>Matthew Knies</t>
        </is>
      </c>
      <c r="B119" t="inlineStr">
        <is>
          <t>TOR</t>
        </is>
      </c>
      <c r="C119" t="inlineStr">
        <is>
          <t>LW</t>
        </is>
      </c>
      <c r="D119" t="inlineStr">
        <is>
          <t>F</t>
        </is>
      </c>
      <c r="E119" t="n">
        <v>23</v>
      </c>
      <c r="F119" t="inlineStr">
        <is>
          <t>T</t>
        </is>
      </c>
      <c r="G119" t="inlineStr">
        <is>
          <t>Deef-Fence</t>
        </is>
      </c>
      <c r="H119" s="30" t="n">
        <v>7750000</v>
      </c>
      <c r="I119" s="31" t="n">
        <v>85.13</v>
      </c>
      <c r="J119" s="31" t="n">
        <v>10.98</v>
      </c>
      <c r="K119" s="31" t="n">
        <v>1.08</v>
      </c>
      <c r="L119" s="32" t="n">
        <v>0.139</v>
      </c>
      <c r="M119" s="31" t="n">
        <v>84.95999999999999</v>
      </c>
      <c r="N119" s="31" t="n">
        <v>1.05</v>
      </c>
      <c r="O119" s="31" t="n">
        <v>84.92</v>
      </c>
      <c r="P119" s="31" t="n">
        <v>84.94</v>
      </c>
      <c r="Q119" s="31" t="n">
        <v>-0.17</v>
      </c>
      <c r="R119" s="31" t="n">
        <v>10.96</v>
      </c>
      <c r="S119" s="32" t="n">
        <v>1.03</v>
      </c>
      <c r="T119" s="32" t="n">
        <v>0.133</v>
      </c>
      <c r="U119" t="n">
        <v>94.2</v>
      </c>
      <c r="V119" t="inlineStr">
        <is>
          <t>05tur</t>
        </is>
      </c>
      <c r="W119" t="n">
        <v>6512</v>
      </c>
      <c r="Y119" t="inlineStr">
        <is>
          <t>f1e0c013-b81d-4eb9-8d50-1944850af695</t>
        </is>
      </c>
      <c r="Z119" t="inlineStr">
        <is>
          <t>Matthew Knies (TOR LW)</t>
        </is>
      </c>
    </row>
    <row r="120">
      <c r="A120" t="inlineStr">
        <is>
          <t>Igor Shesterkin</t>
        </is>
      </c>
      <c r="B120" t="inlineStr">
        <is>
          <t>NYR</t>
        </is>
      </c>
      <c r="C120" t="inlineStr">
        <is>
          <t>G</t>
        </is>
      </c>
      <c r="D120" t="inlineStr">
        <is>
          <t>G</t>
        </is>
      </c>
      <c r="E120" t="n">
        <v>30</v>
      </c>
      <c r="F120" t="inlineStr">
        <is>
          <t>FA</t>
        </is>
      </c>
      <c r="G120" t="inlineStr">
        <is>
          <t>FA</t>
        </is>
      </c>
      <c r="H120" s="30" t="n">
        <v>11500000</v>
      </c>
      <c r="I120" s="31" t="n">
        <v>90.25</v>
      </c>
      <c r="J120" s="31" t="n">
        <v>7.85</v>
      </c>
      <c r="K120" s="31" t="n">
        <v>1.77</v>
      </c>
      <c r="L120" s="32" t="n">
        <v>0.154</v>
      </c>
      <c r="M120" s="31" t="n">
        <v>84.66</v>
      </c>
      <c r="N120" s="31" t="n">
        <v>1.69</v>
      </c>
      <c r="O120" s="31" t="n"/>
      <c r="P120" s="31" t="n">
        <v>84.66</v>
      </c>
      <c r="Q120" s="31" t="n">
        <v>-5.59</v>
      </c>
      <c r="R120" s="31" t="n">
        <v>7.36</v>
      </c>
      <c r="S120" s="32" t="n">
        <v>1.69</v>
      </c>
      <c r="T120" s="32" t="n">
        <v>0.147</v>
      </c>
      <c r="U120" t="n">
        <v>113.2</v>
      </c>
      <c r="V120" t="inlineStr">
        <is>
          <t>03ece</t>
        </is>
      </c>
      <c r="W120" t="n">
        <v>5050</v>
      </c>
      <c r="X120" t="n">
        <v>6486</v>
      </c>
      <c r="Y120" t="inlineStr">
        <is>
          <t>30d3b91d-c0d2-40e0-ba17-2a21882c43af</t>
        </is>
      </c>
      <c r="Z120" t="inlineStr">
        <is>
          <t>Igor Shesterkin (NYR G)</t>
        </is>
      </c>
    </row>
    <row r="121">
      <c r="A121" t="inlineStr">
        <is>
          <t>Brandon Montour</t>
        </is>
      </c>
      <c r="B121" t="inlineStr">
        <is>
          <t>SEA</t>
        </is>
      </c>
      <c r="C121" t="inlineStr">
        <is>
          <t>D</t>
        </is>
      </c>
      <c r="D121" t="inlineStr">
        <is>
          <t>D</t>
        </is>
      </c>
      <c r="E121" t="n">
        <v>32</v>
      </c>
      <c r="F121" t="inlineStr">
        <is>
          <t>T</t>
        </is>
      </c>
      <c r="G121" t="inlineStr">
        <is>
          <t>Le Duke of Dangles</t>
        </is>
      </c>
      <c r="H121" s="30" t="n">
        <v>7142857</v>
      </c>
      <c r="I121" s="31" t="n">
        <v>70.61</v>
      </c>
      <c r="J121" s="31" t="n">
        <v>9.890000000000001</v>
      </c>
      <c r="K121" s="31" t="n">
        <v>1.1</v>
      </c>
      <c r="L121" s="32" t="n">
        <v>0.154</v>
      </c>
      <c r="M121" s="31" t="n">
        <v>76.94</v>
      </c>
      <c r="N121" s="31" t="n">
        <v>1.12</v>
      </c>
      <c r="O121" s="31" t="n">
        <v>91.48</v>
      </c>
      <c r="P121" s="31" t="n">
        <v>84.20999999999999</v>
      </c>
      <c r="Q121" s="31" t="n">
        <v>6.33</v>
      </c>
      <c r="R121" s="31" t="n">
        <v>11.79</v>
      </c>
      <c r="S121" s="32" t="n">
        <v>1.105</v>
      </c>
      <c r="T121" s="32" t="n">
        <v>0.155</v>
      </c>
      <c r="U121" t="n">
        <v>131.3</v>
      </c>
      <c r="V121" t="inlineStr">
        <is>
          <t>03de2</t>
        </is>
      </c>
      <c r="W121" t="n">
        <v>4459</v>
      </c>
      <c r="X121" t="n">
        <v>6424</v>
      </c>
      <c r="Y121" t="inlineStr">
        <is>
          <t>179e5b56-10f8-45de-9282-39329d2fbb63</t>
        </is>
      </c>
      <c r="Z121" t="inlineStr">
        <is>
          <t>Brandon Montour (SEA D)</t>
        </is>
      </c>
    </row>
    <row r="122">
      <c r="A122" t="inlineStr">
        <is>
          <t>Vince Dunn</t>
        </is>
      </c>
      <c r="B122" t="inlineStr">
        <is>
          <t>SEA</t>
        </is>
      </c>
      <c r="C122" t="inlineStr">
        <is>
          <t>D</t>
        </is>
      </c>
      <c r="D122" t="inlineStr">
        <is>
          <t>D</t>
        </is>
      </c>
      <c r="E122" t="n">
        <v>29</v>
      </c>
      <c r="F122" t="inlineStr">
        <is>
          <t>T</t>
        </is>
      </c>
      <c r="G122" t="inlineStr">
        <is>
          <t>Sidizen Kanes</t>
        </is>
      </c>
      <c r="H122" s="30" t="n">
        <v>7350000</v>
      </c>
      <c r="I122" s="31" t="n">
        <v>82.36</v>
      </c>
      <c r="J122" s="31" t="n">
        <v>11.21</v>
      </c>
      <c r="K122" s="31" t="n">
        <v>1.02</v>
      </c>
      <c r="L122" s="32" t="n">
        <v>0.139</v>
      </c>
      <c r="M122" s="31" t="n">
        <v>82.47</v>
      </c>
      <c r="N122" s="31" t="n">
        <v>1.06</v>
      </c>
      <c r="O122" s="31" t="n">
        <v>85.56</v>
      </c>
      <c r="P122" s="31" t="n">
        <v>84.02</v>
      </c>
      <c r="Q122" s="31" t="n">
        <v>0.11</v>
      </c>
      <c r="R122" s="31" t="n">
        <v>11.43</v>
      </c>
      <c r="S122" s="32" t="n">
        <v>1.039</v>
      </c>
      <c r="T122" s="32" t="n">
        <v>0.141</v>
      </c>
      <c r="U122" t="n">
        <v>135.9</v>
      </c>
      <c r="V122" t="inlineStr">
        <is>
          <t>03rf8</t>
        </is>
      </c>
      <c r="W122" t="n">
        <v>4917</v>
      </c>
      <c r="X122" t="n">
        <v>6798</v>
      </c>
      <c r="Y122" t="inlineStr">
        <is>
          <t>f305ce90-1b89-4498-bee0-0d5689c12a2a</t>
        </is>
      </c>
      <c r="Z122" t="inlineStr">
        <is>
          <t>Vince Dunn (SEA D)</t>
        </is>
      </c>
    </row>
    <row r="123">
      <c r="A123" t="inlineStr">
        <is>
          <t>Jacob Trouba</t>
        </is>
      </c>
      <c r="B123" t="inlineStr">
        <is>
          <t>SJS</t>
        </is>
      </c>
      <c r="C123" t="inlineStr">
        <is>
          <t>D</t>
        </is>
      </c>
      <c r="D123" t="inlineStr">
        <is>
          <t>D</t>
        </is>
      </c>
      <c r="E123" t="n">
        <v>32</v>
      </c>
      <c r="F123" t="inlineStr">
        <is>
          <t>FA</t>
        </is>
      </c>
      <c r="G123" t="inlineStr">
        <is>
          <t>FA</t>
        </is>
      </c>
      <c r="H123" s="30" t="n">
        <v>8250000</v>
      </c>
      <c r="I123" s="31" t="n">
        <v>82.42</v>
      </c>
      <c r="J123" s="31" t="n">
        <v>9.99</v>
      </c>
      <c r="K123" s="31" t="n">
        <v>1.02</v>
      </c>
      <c r="L123" s="32" t="n">
        <v>0.124</v>
      </c>
      <c r="M123" s="31" t="n">
        <v>83.68000000000001</v>
      </c>
      <c r="N123" s="31" t="n">
        <v>1.02</v>
      </c>
      <c r="O123" s="31" t="n">
        <v>84.01000000000001</v>
      </c>
      <c r="P123" s="31" t="n">
        <v>83.84</v>
      </c>
      <c r="Q123" s="31" t="n">
        <v>1.26</v>
      </c>
      <c r="R123" s="31" t="n">
        <v>10.16</v>
      </c>
      <c r="S123" s="32" t="n">
        <v>1.01</v>
      </c>
      <c r="T123" s="32" t="n">
        <v>0.122</v>
      </c>
      <c r="U123" t="n">
        <v>148.9</v>
      </c>
      <c r="V123" t="inlineStr">
        <is>
          <t>02dq3</t>
        </is>
      </c>
      <c r="W123" t="n">
        <v>3977</v>
      </c>
      <c r="X123" t="n">
        <v>5689</v>
      </c>
      <c r="Y123" t="inlineStr">
        <is>
          <t>7482727f-ab9f-11e2-a01b-f4ce4684ea4c</t>
        </is>
      </c>
      <c r="Z123" t="inlineStr">
        <is>
          <t>Jacob Trouba (SJS D)</t>
        </is>
      </c>
    </row>
    <row r="124">
      <c r="A124" t="inlineStr">
        <is>
          <t>Trevor Zegras</t>
        </is>
      </c>
      <c r="B124" t="inlineStr">
        <is>
          <t>PHI</t>
        </is>
      </c>
      <c r="C124" t="inlineStr">
        <is>
          <t>LW</t>
        </is>
      </c>
      <c r="D124" t="inlineStr">
        <is>
          <t>F</t>
        </is>
      </c>
      <c r="E124" t="n">
        <v>25</v>
      </c>
      <c r="F124" t="inlineStr">
        <is>
          <t>FA</t>
        </is>
      </c>
      <c r="G124" t="inlineStr">
        <is>
          <t>FA</t>
        </is>
      </c>
      <c r="H124" s="30" t="n">
        <v>9125000</v>
      </c>
      <c r="I124" s="31" t="n">
        <v>95.92</v>
      </c>
      <c r="J124" s="31" t="n">
        <v>10.51</v>
      </c>
      <c r="K124" s="31" t="n">
        <v>1.18</v>
      </c>
      <c r="L124" s="32" t="n">
        <v>0.129</v>
      </c>
      <c r="M124" s="31" t="n">
        <v>80.92</v>
      </c>
      <c r="N124" s="31" t="n">
        <v>1.08</v>
      </c>
      <c r="O124" s="31" t="n">
        <v>86.73</v>
      </c>
      <c r="P124" s="31" t="n">
        <v>83.83</v>
      </c>
      <c r="Q124" s="31" t="n">
        <v>-15</v>
      </c>
      <c r="R124" s="31" t="n">
        <v>9.19</v>
      </c>
      <c r="S124" s="32" t="n">
        <v>1.056</v>
      </c>
      <c r="T124" s="32" t="n">
        <v>0.116</v>
      </c>
      <c r="U124" t="n">
        <v>122.7</v>
      </c>
      <c r="V124" t="inlineStr">
        <is>
          <t>04y8g</t>
        </is>
      </c>
      <c r="W124" t="n">
        <v>5969</v>
      </c>
      <c r="X124" t="n">
        <v>8287</v>
      </c>
      <c r="Y124" t="inlineStr">
        <is>
          <t>7c8b45f3-deaf-41c4-939f-2d6e86b22bd3</t>
        </is>
      </c>
      <c r="Z124" t="inlineStr">
        <is>
          <t>Trevor Zegras (PHI LW)</t>
        </is>
      </c>
    </row>
    <row r="125">
      <c r="A125" t="inlineStr">
        <is>
          <t>Morgan Geekie</t>
        </is>
      </c>
      <c r="B125" t="inlineStr">
        <is>
          <t>BOS</t>
        </is>
      </c>
      <c r="C125" t="inlineStr">
        <is>
          <t>LW</t>
        </is>
      </c>
      <c r="D125" t="inlineStr">
        <is>
          <t>F</t>
        </is>
      </c>
      <c r="E125" t="n">
        <v>28</v>
      </c>
      <c r="F125" t="inlineStr">
        <is>
          <t>T</t>
        </is>
      </c>
      <c r="G125" t="inlineStr">
        <is>
          <t>A Bunch of Dusters</t>
        </is>
      </c>
      <c r="H125" s="30" t="n">
        <v>5500000</v>
      </c>
      <c r="I125" s="31" t="n">
        <v>88.36</v>
      </c>
      <c r="J125" s="31" t="n">
        <v>16.07</v>
      </c>
      <c r="K125" s="31" t="n">
        <v>1.09</v>
      </c>
      <c r="L125" s="32" t="n">
        <v>0.198</v>
      </c>
      <c r="M125" s="31" t="n">
        <v>87.29000000000001</v>
      </c>
      <c r="N125" s="31" t="n">
        <v>1.05</v>
      </c>
      <c r="O125" s="31" t="n">
        <v>80.29000000000001</v>
      </c>
      <c r="P125" s="31" t="n">
        <v>83.79000000000001</v>
      </c>
      <c r="Q125" s="31" t="n">
        <v>-1.07</v>
      </c>
      <c r="R125" s="31" t="n">
        <v>15.23</v>
      </c>
      <c r="S125" s="32" t="n">
        <v>1.003</v>
      </c>
      <c r="T125" s="32" t="n">
        <v>0.182</v>
      </c>
      <c r="U125" t="n">
        <v>106.4</v>
      </c>
      <c r="V125" t="inlineStr">
        <is>
          <t>04a9v</t>
        </is>
      </c>
      <c r="W125" t="n">
        <v>5478</v>
      </c>
      <c r="X125" t="n">
        <v>7582</v>
      </c>
      <c r="Y125" t="inlineStr">
        <is>
          <t>9066a189-ea1c-45b0-880b-1e0e743cf0f5</t>
        </is>
      </c>
      <c r="Z125" t="inlineStr">
        <is>
          <t>Morgan Geekie (BOS LW)</t>
        </is>
      </c>
    </row>
    <row r="126">
      <c r="A126" t="inlineStr">
        <is>
          <t>Alex Ovechkin</t>
        </is>
      </c>
      <c r="B126" t="inlineStr">
        <is>
          <t>WSH</t>
        </is>
      </c>
      <c r="C126" t="inlineStr">
        <is>
          <t>LW</t>
        </is>
      </c>
      <c r="D126" t="inlineStr">
        <is>
          <t>F</t>
        </is>
      </c>
      <c r="E126" t="n">
        <v>40</v>
      </c>
      <c r="F126" t="inlineStr">
        <is>
          <t>FA</t>
        </is>
      </c>
      <c r="G126" t="inlineStr">
        <is>
          <t>FA</t>
        </is>
      </c>
      <c r="H126" s="30" t="n">
        <v>4250000</v>
      </c>
      <c r="I126" s="31" t="n">
        <v>86.84</v>
      </c>
      <c r="J126" s="31" t="n">
        <v>20.43</v>
      </c>
      <c r="K126" s="31" t="n">
        <v>1.06</v>
      </c>
      <c r="L126" s="32" t="n">
        <v>0.249</v>
      </c>
      <c r="M126" s="31" t="n">
        <v>90.78</v>
      </c>
      <c r="N126" s="31" t="n">
        <v>1.11</v>
      </c>
      <c r="O126" s="31" t="n">
        <v>76.73999999999999</v>
      </c>
      <c r="P126" s="31" t="n">
        <v>83.76000000000001</v>
      </c>
      <c r="Q126" s="31" t="n">
        <v>3.94</v>
      </c>
      <c r="R126" s="31" t="n">
        <v>19.71</v>
      </c>
      <c r="S126" s="32" t="n">
        <v>1.012</v>
      </c>
      <c r="T126" s="32" t="n">
        <v>0.238</v>
      </c>
      <c r="U126" t="n">
        <v>93.2</v>
      </c>
      <c r="V126" t="inlineStr">
        <is>
          <t>004cq</t>
        </is>
      </c>
      <c r="W126" t="n">
        <v>2101</v>
      </c>
      <c r="X126" t="n">
        <v>3637</v>
      </c>
      <c r="Y126" t="inlineStr">
        <is>
          <t>434d92a7-0f24-11e2-8525-18a905767e44</t>
        </is>
      </c>
      <c r="Z126" t="inlineStr">
        <is>
          <t>Alex Ovechkin (WSH LW)</t>
        </is>
      </c>
    </row>
    <row r="127">
      <c r="A127" t="inlineStr">
        <is>
          <t>Jake Allen</t>
        </is>
      </c>
      <c r="B127" t="inlineStr">
        <is>
          <t>NJD</t>
        </is>
      </c>
      <c r="C127" t="inlineStr">
        <is>
          <t>G</t>
        </is>
      </c>
      <c r="D127" t="inlineStr">
        <is>
          <t>G</t>
        </is>
      </c>
      <c r="E127" t="n">
        <v>36</v>
      </c>
      <c r="F127" t="inlineStr">
        <is>
          <t>T</t>
        </is>
      </c>
      <c r="G127" t="inlineStr">
        <is>
          <t>Brown Noesen</t>
        </is>
      </c>
      <c r="H127" s="30" t="n">
        <v>1800000</v>
      </c>
      <c r="I127" s="31" t="n">
        <v>60.34</v>
      </c>
      <c r="J127" s="31" t="n">
        <v>33.52</v>
      </c>
      <c r="K127" s="31" t="n">
        <v>1.63</v>
      </c>
      <c r="L127" s="32" t="n">
        <v>0.906</v>
      </c>
      <c r="M127" s="31" t="n">
        <v>83.56</v>
      </c>
      <c r="N127" s="31" t="n">
        <v>1.74</v>
      </c>
      <c r="O127" s="31" t="n"/>
      <c r="P127" s="31" t="n">
        <v>83.56</v>
      </c>
      <c r="Q127" s="31" t="n">
        <v>23.22</v>
      </c>
      <c r="R127" s="31" t="n">
        <v>46.42</v>
      </c>
      <c r="S127" s="32" t="n">
        <v>1.74</v>
      </c>
      <c r="T127" s="32" t="n">
        <v>0.967</v>
      </c>
      <c r="U127" t="n">
        <v>254.9</v>
      </c>
      <c r="V127" t="inlineStr">
        <is>
          <t>016kv</t>
        </is>
      </c>
      <c r="W127" t="n">
        <v>3050</v>
      </c>
      <c r="X127" t="n">
        <v>4589</v>
      </c>
      <c r="Y127" t="inlineStr">
        <is>
          <t>42d5f19b-0f24-11e2-8525-18a905767e44</t>
        </is>
      </c>
      <c r="Z127" t="inlineStr">
        <is>
          <t>Jake Allen (NJD G)</t>
        </is>
      </c>
    </row>
    <row r="128">
      <c r="A128" t="inlineStr">
        <is>
          <t>Logan Cooley</t>
        </is>
      </c>
      <c r="B128" t="inlineStr">
        <is>
          <t>UTA</t>
        </is>
      </c>
      <c r="C128" t="inlineStr">
        <is>
          <t>C</t>
        </is>
      </c>
      <c r="D128" t="inlineStr">
        <is>
          <t>F</t>
        </is>
      </c>
      <c r="E128" t="n">
        <v>22</v>
      </c>
      <c r="F128" t="inlineStr">
        <is>
          <t>T</t>
        </is>
      </c>
      <c r="G128" t="inlineStr">
        <is>
          <t>Brost</t>
        </is>
      </c>
      <c r="H128" s="30" t="n">
        <v>10000000</v>
      </c>
      <c r="I128" s="31" t="n">
        <v>62.78</v>
      </c>
      <c r="J128" s="31" t="n">
        <v>6.28</v>
      </c>
      <c r="K128" s="31" t="n">
        <v>1.16</v>
      </c>
      <c r="L128" s="32" t="n">
        <v>0.116</v>
      </c>
      <c r="M128" s="31" t="n">
        <v>75</v>
      </c>
      <c r="N128" s="31" t="n">
        <v>1.03</v>
      </c>
      <c r="O128" s="31" t="n">
        <v>91.72</v>
      </c>
      <c r="P128" s="31" t="n">
        <v>83.36</v>
      </c>
      <c r="Q128" s="31" t="n">
        <v>12.22</v>
      </c>
      <c r="R128" s="31" t="n">
        <v>8.34</v>
      </c>
      <c r="S128" s="32" t="n">
        <v>1.061</v>
      </c>
      <c r="T128" s="32" t="n">
        <v>0.106</v>
      </c>
      <c r="U128" t="n">
        <v>95.3</v>
      </c>
      <c r="V128" t="inlineStr">
        <is>
          <t>05ui2</t>
        </is>
      </c>
      <c r="W128" t="n">
        <v>6677</v>
      </c>
      <c r="Y128" t="inlineStr">
        <is>
          <t>24fbc040-3dcc-48b3-95c5-35fc8d03fb76</t>
        </is>
      </c>
      <c r="Z128" t="inlineStr">
        <is>
          <t>Logan Cooley (UTA C)</t>
        </is>
      </c>
    </row>
    <row r="129">
      <c r="A129" t="inlineStr">
        <is>
          <t>Brad Marchand</t>
        </is>
      </c>
      <c r="B129" t="inlineStr">
        <is>
          <t>FLA</t>
        </is>
      </c>
      <c r="C129" t="inlineStr">
        <is>
          <t>LW</t>
        </is>
      </c>
      <c r="D129" t="inlineStr">
        <is>
          <t>F</t>
        </is>
      </c>
      <c r="E129" t="n">
        <v>38</v>
      </c>
      <c r="F129" t="inlineStr">
        <is>
          <t>FA</t>
        </is>
      </c>
      <c r="G129" t="inlineStr">
        <is>
          <t>FA</t>
        </is>
      </c>
      <c r="H129" s="30" t="n">
        <v>5250000</v>
      </c>
      <c r="I129" s="31" t="n">
        <v>70.94</v>
      </c>
      <c r="J129" s="31" t="n">
        <v>13.51</v>
      </c>
      <c r="K129" s="31" t="n">
        <v>1.36</v>
      </c>
      <c r="L129" s="32" t="n">
        <v>0.259</v>
      </c>
      <c r="M129" s="31" t="n">
        <v>85.37</v>
      </c>
      <c r="N129" s="31" t="n">
        <v>1.15</v>
      </c>
      <c r="O129" s="31" t="n">
        <v>80.58</v>
      </c>
      <c r="P129" s="31" t="n">
        <v>82.97</v>
      </c>
      <c r="Q129" s="31" t="n">
        <v>14.43</v>
      </c>
      <c r="R129" s="31" t="n">
        <v>15.8</v>
      </c>
      <c r="S129" s="32" t="n">
        <v>1.055</v>
      </c>
      <c r="T129" s="32" t="n">
        <v>0.201</v>
      </c>
      <c r="U129" t="n">
        <v>142.5</v>
      </c>
      <c r="V129" t="inlineStr">
        <is>
          <t>004jl</t>
        </is>
      </c>
      <c r="W129" t="n">
        <v>2905</v>
      </c>
      <c r="X129" t="n">
        <v>4351</v>
      </c>
      <c r="Y129" t="inlineStr">
        <is>
          <t>42eba095-0f24-11e2-8525-18a905767e44</t>
        </is>
      </c>
      <c r="Z129" t="inlineStr">
        <is>
          <t>Brad Marchand (FLA LW)</t>
        </is>
      </c>
    </row>
    <row r="130">
      <c r="A130" t="inlineStr">
        <is>
          <t>Shea Theodore</t>
        </is>
      </c>
      <c r="B130" t="inlineStr">
        <is>
          <t>VGK</t>
        </is>
      </c>
      <c r="C130" t="inlineStr">
        <is>
          <t>D</t>
        </is>
      </c>
      <c r="D130" t="inlineStr">
        <is>
          <t>D</t>
        </is>
      </c>
      <c r="E130" t="n">
        <v>31</v>
      </c>
      <c r="F130" t="inlineStr">
        <is>
          <t>T</t>
        </is>
      </c>
      <c r="G130" t="inlineStr">
        <is>
          <t>Anybody but the Leafs</t>
        </is>
      </c>
      <c r="H130" s="30" t="n">
        <v>7425000</v>
      </c>
      <c r="I130" s="31" t="n">
        <v>67.63</v>
      </c>
      <c r="J130" s="31" t="n">
        <v>9.109999999999999</v>
      </c>
      <c r="K130" s="31" t="n">
        <v>0.97</v>
      </c>
      <c r="L130" s="32" t="n">
        <v>0.131</v>
      </c>
      <c r="M130" s="31" t="n">
        <v>71.8</v>
      </c>
      <c r="N130" s="31" t="n">
        <v>1.03</v>
      </c>
      <c r="O130" s="31" t="n">
        <v>93.20999999999999</v>
      </c>
      <c r="P130" s="31" t="n">
        <v>82.5</v>
      </c>
      <c r="Q130" s="31" t="n">
        <v>4.17</v>
      </c>
      <c r="R130" s="31" t="n">
        <v>11.11</v>
      </c>
      <c r="S130" s="32" t="n">
        <v>1.07</v>
      </c>
      <c r="T130" s="32" t="n">
        <v>0.144</v>
      </c>
      <c r="U130" t="n">
        <v>96.09999999999999</v>
      </c>
      <c r="V130" t="inlineStr">
        <is>
          <t>031nx</t>
        </is>
      </c>
      <c r="W130" t="n">
        <v>4192</v>
      </c>
      <c r="X130" t="n">
        <v>6005</v>
      </c>
      <c r="Y130" t="inlineStr">
        <is>
          <t>32a43ff1-60d9-40dd-a4d3-810d9bf555a6</t>
        </is>
      </c>
      <c r="Z130" t="inlineStr">
        <is>
          <t>Shea Theodore (VGK D)</t>
        </is>
      </c>
    </row>
    <row r="131">
      <c r="A131" t="inlineStr">
        <is>
          <t>Thomas Harley</t>
        </is>
      </c>
      <c r="B131" t="inlineStr">
        <is>
          <t>DAL</t>
        </is>
      </c>
      <c r="C131" t="inlineStr">
        <is>
          <t>D</t>
        </is>
      </c>
      <c r="D131" t="inlineStr">
        <is>
          <t>D</t>
        </is>
      </c>
      <c r="E131" t="n">
        <v>25</v>
      </c>
      <c r="F131" t="inlineStr">
        <is>
          <t>FA</t>
        </is>
      </c>
      <c r="G131" t="inlineStr">
        <is>
          <t>FA</t>
        </is>
      </c>
      <c r="H131" s="30" t="n">
        <v>10587000</v>
      </c>
      <c r="I131" s="31" t="n">
        <v>73.19</v>
      </c>
      <c r="J131" s="31" t="n">
        <v>6.91</v>
      </c>
      <c r="K131" s="31" t="n">
        <v>1.05</v>
      </c>
      <c r="L131" s="32" t="n">
        <v>0.099</v>
      </c>
      <c r="M131" s="31" t="n">
        <v>78.59</v>
      </c>
      <c r="N131" s="31" t="n">
        <v>1.05</v>
      </c>
      <c r="O131" s="31" t="n">
        <v>85.87</v>
      </c>
      <c r="P131" s="31" t="n">
        <v>82.23</v>
      </c>
      <c r="Q131" s="31" t="n">
        <v>5.4</v>
      </c>
      <c r="R131" s="31" t="n">
        <v>7.77</v>
      </c>
      <c r="S131" s="32" t="n">
        <v>1.036</v>
      </c>
      <c r="T131" s="32" t="n">
        <v>0.098</v>
      </c>
      <c r="U131" t="n">
        <v>119.8</v>
      </c>
      <c r="V131" t="inlineStr">
        <is>
          <t>04yu5</t>
        </is>
      </c>
      <c r="W131" t="n">
        <v>5971</v>
      </c>
      <c r="X131" t="n">
        <v>8296</v>
      </c>
      <c r="Y131" t="inlineStr">
        <is>
          <t>481467ab-95f2-48ce-afbb-8713035b7698</t>
        </is>
      </c>
      <c r="Z131" t="inlineStr">
        <is>
          <t>Thomas Harley (DAL D)</t>
        </is>
      </c>
    </row>
    <row r="132">
      <c r="A132" t="inlineStr">
        <is>
          <t>Joel Hofer</t>
        </is>
      </c>
      <c r="B132" t="inlineStr">
        <is>
          <t>STL</t>
        </is>
      </c>
      <c r="C132" t="inlineStr">
        <is>
          <t>G</t>
        </is>
      </c>
      <c r="D132" t="inlineStr">
        <is>
          <t>G</t>
        </is>
      </c>
      <c r="E132" t="n">
        <v>26</v>
      </c>
      <c r="F132" t="inlineStr">
        <is>
          <t>FA</t>
        </is>
      </c>
      <c r="G132" t="inlineStr">
        <is>
          <t>FA</t>
        </is>
      </c>
      <c r="H132" s="30" t="n">
        <v>3400000</v>
      </c>
      <c r="I132" s="31" t="n">
        <v>97.14</v>
      </c>
      <c r="J132" s="31" t="n">
        <v>28.57</v>
      </c>
      <c r="K132" s="31" t="n">
        <v>2.11</v>
      </c>
      <c r="L132" s="32" t="n">
        <v>0.621</v>
      </c>
      <c r="M132" s="31" t="n">
        <v>82.20999999999999</v>
      </c>
      <c r="N132" s="31" t="n">
        <v>1.87</v>
      </c>
      <c r="O132" s="31" t="n"/>
      <c r="P132" s="31" t="n">
        <v>82.20999999999999</v>
      </c>
      <c r="Q132" s="31" t="n">
        <v>-14.93</v>
      </c>
      <c r="R132" s="31" t="n">
        <v>24.18</v>
      </c>
      <c r="S132" s="32" t="n">
        <v>1.87</v>
      </c>
      <c r="T132" s="32" t="n">
        <v>0.55</v>
      </c>
      <c r="U132" t="n">
        <v>171.5</v>
      </c>
      <c r="V132" t="inlineStr">
        <is>
          <t>04qzc</t>
        </is>
      </c>
      <c r="W132" t="n">
        <v>5945</v>
      </c>
      <c r="X132" t="n">
        <v>8004</v>
      </c>
      <c r="Y132" t="inlineStr">
        <is>
          <t>825cf52b-708a-4d5c-b7e5-6f30b4cf9d84</t>
        </is>
      </c>
      <c r="Z132" t="inlineStr">
        <is>
          <t>Joel Hofer (STL G)</t>
        </is>
      </c>
    </row>
    <row r="133">
      <c r="A133" t="inlineStr">
        <is>
          <t>Brock Nelson</t>
        </is>
      </c>
      <c r="B133" t="inlineStr">
        <is>
          <t>COL</t>
        </is>
      </c>
      <c r="C133" t="inlineStr">
        <is>
          <t>C</t>
        </is>
      </c>
      <c r="D133" t="inlineStr">
        <is>
          <t>F</t>
        </is>
      </c>
      <c r="E133" t="n">
        <v>34</v>
      </c>
      <c r="F133" t="inlineStr">
        <is>
          <t>FA</t>
        </is>
      </c>
      <c r="G133" t="inlineStr">
        <is>
          <t>FA</t>
        </is>
      </c>
      <c r="H133" s="30" t="n">
        <v>7500000</v>
      </c>
      <c r="I133" s="31" t="n">
        <v>90.5</v>
      </c>
      <c r="J133" s="31" t="n">
        <v>12.07</v>
      </c>
      <c r="K133" s="31" t="n">
        <v>1.12</v>
      </c>
      <c r="L133" s="32" t="n">
        <v>0.149</v>
      </c>
      <c r="M133" s="31" t="n">
        <v>90.89</v>
      </c>
      <c r="N133" s="31" t="n">
        <v>1.1</v>
      </c>
      <c r="O133" s="31" t="n">
        <v>72.56999999999999</v>
      </c>
      <c r="P133" s="31" t="n">
        <v>81.73</v>
      </c>
      <c r="Q133" s="31" t="n">
        <v>0.39</v>
      </c>
      <c r="R133" s="31" t="n">
        <v>10.9</v>
      </c>
      <c r="S133" s="32" t="n">
        <v>0.982</v>
      </c>
      <c r="T133" s="32" t="n">
        <v>0.131</v>
      </c>
      <c r="U133" t="n">
        <v>145.5</v>
      </c>
      <c r="V133" t="inlineStr">
        <is>
          <t>01zql</t>
        </is>
      </c>
      <c r="W133" t="n">
        <v>3531</v>
      </c>
      <c r="X133" t="n">
        <v>4990</v>
      </c>
      <c r="Y133" t="inlineStr">
        <is>
          <t>d026183c-b079-11e2-a01b-f4ce4684ea4c</t>
        </is>
      </c>
      <c r="Z133" t="inlineStr">
        <is>
          <t>Brock Nelson (COL C)</t>
        </is>
      </c>
    </row>
    <row r="134">
      <c r="A134" t="inlineStr">
        <is>
          <t>Mike Matheson</t>
        </is>
      </c>
      <c r="B134" t="inlineStr">
        <is>
          <t>MTL</t>
        </is>
      </c>
      <c r="C134" t="inlineStr">
        <is>
          <t>D</t>
        </is>
      </c>
      <c r="D134" t="inlineStr">
        <is>
          <t>D</t>
        </is>
      </c>
      <c r="E134" t="n">
        <v>32</v>
      </c>
      <c r="F134" t="inlineStr">
        <is>
          <t>FA</t>
        </is>
      </c>
      <c r="G134" t="inlineStr">
        <is>
          <t>FA</t>
        </is>
      </c>
      <c r="H134" s="30" t="n">
        <v>6000000</v>
      </c>
      <c r="I134" s="31" t="n">
        <v>79.45999999999999</v>
      </c>
      <c r="J134" s="31" t="n">
        <v>13.24</v>
      </c>
      <c r="K134" s="31" t="n">
        <v>1.02</v>
      </c>
      <c r="L134" s="32" t="n">
        <v>0.17</v>
      </c>
      <c r="M134" s="31" t="n">
        <v>84.97</v>
      </c>
      <c r="N134" s="31" t="n">
        <v>1.05</v>
      </c>
      <c r="O134" s="31" t="n">
        <v>78.06999999999999</v>
      </c>
      <c r="P134" s="31" t="n">
        <v>81.52</v>
      </c>
      <c r="Q134" s="31" t="n">
        <v>5.51</v>
      </c>
      <c r="R134" s="31" t="n">
        <v>13.59</v>
      </c>
      <c r="S134" s="32" t="n">
        <v>0.99</v>
      </c>
      <c r="T134" s="32" t="n">
        <v>0.165</v>
      </c>
      <c r="U134" t="n">
        <v>184.3</v>
      </c>
      <c r="V134" t="inlineStr">
        <is>
          <t>02noq</t>
        </is>
      </c>
      <c r="W134" t="n">
        <v>3995</v>
      </c>
      <c r="X134" t="n">
        <v>5703</v>
      </c>
      <c r="Y134" t="inlineStr">
        <is>
          <t>e0990e42-1d77-4469-bd40-86e8d92f516d</t>
        </is>
      </c>
      <c r="Z134" t="inlineStr">
        <is>
          <t>Mike Matheson (MTL D)</t>
        </is>
      </c>
    </row>
    <row r="135">
      <c r="A135" t="inlineStr">
        <is>
          <t>Dougie Hamilton</t>
        </is>
      </c>
      <c r="B135" t="inlineStr">
        <is>
          <t>NJD</t>
        </is>
      </c>
      <c r="C135" t="inlineStr">
        <is>
          <t>D</t>
        </is>
      </c>
      <c r="D135" t="inlineStr">
        <is>
          <t>D</t>
        </is>
      </c>
      <c r="E135" t="n">
        <v>33</v>
      </c>
      <c r="F135" t="inlineStr">
        <is>
          <t>FA</t>
        </is>
      </c>
      <c r="G135" t="inlineStr">
        <is>
          <t>FA</t>
        </is>
      </c>
      <c r="H135" s="30" t="n">
        <v>9000000</v>
      </c>
      <c r="I135" s="31" t="n">
        <v>80.70999999999999</v>
      </c>
      <c r="J135" s="31" t="n">
        <v>8.970000000000001</v>
      </c>
      <c r="K135" s="31" t="n">
        <v>1.05</v>
      </c>
      <c r="L135" s="32" t="n">
        <v>0.117</v>
      </c>
      <c r="M135" s="31" t="n">
        <v>76.19</v>
      </c>
      <c r="N135" s="31" t="n">
        <v>1.06</v>
      </c>
      <c r="O135" s="31" t="n">
        <v>86.25</v>
      </c>
      <c r="P135" s="31" t="n">
        <v>81.22</v>
      </c>
      <c r="Q135" s="31" t="n">
        <v>-4.52</v>
      </c>
      <c r="R135" s="31" t="n">
        <v>9.02</v>
      </c>
      <c r="S135" s="32" t="n">
        <v>1.043</v>
      </c>
      <c r="T135" s="32" t="n">
        <v>0.116</v>
      </c>
      <c r="U135" t="n">
        <v>114.9</v>
      </c>
      <c r="V135" t="inlineStr">
        <is>
          <t>02azf</t>
        </is>
      </c>
      <c r="W135" t="n">
        <v>3751</v>
      </c>
      <c r="X135" t="n">
        <v>5370</v>
      </c>
      <c r="Y135" t="inlineStr">
        <is>
          <t>42ee4e8e-0f24-11e2-8525-18a905767e44</t>
        </is>
      </c>
      <c r="Z135" t="inlineStr">
        <is>
          <t>Dougie Hamilton (NJD D)</t>
        </is>
      </c>
    </row>
    <row r="136">
      <c r="A136" t="inlineStr">
        <is>
          <t>Adam Fantilli</t>
        </is>
      </c>
      <c r="B136" t="inlineStr">
        <is>
          <t>CBJ</t>
        </is>
      </c>
      <c r="C136" t="inlineStr">
        <is>
          <t>C</t>
        </is>
      </c>
      <c r="D136" t="inlineStr">
        <is>
          <t>F</t>
        </is>
      </c>
      <c r="E136" t="n">
        <v>21</v>
      </c>
      <c r="F136" t="inlineStr">
        <is>
          <t>T</t>
        </is>
      </c>
      <c r="G136" t="inlineStr">
        <is>
          <t>Deef-Fence</t>
        </is>
      </c>
      <c r="H136" s="30" t="n">
        <v>950000</v>
      </c>
      <c r="I136" s="31" t="n">
        <v>80.48999999999999</v>
      </c>
      <c r="J136" s="31" t="n">
        <v>84.73</v>
      </c>
      <c r="K136" s="31" t="n">
        <v>0.98</v>
      </c>
      <c r="L136" s="32" t="n">
        <v>1.032</v>
      </c>
      <c r="M136" s="31" t="n">
        <v>76.25</v>
      </c>
      <c r="N136" s="31" t="n">
        <v>0.9399999999999999</v>
      </c>
      <c r="O136" s="31" t="n">
        <v>85.59</v>
      </c>
      <c r="P136" s="31" t="n">
        <v>80.92</v>
      </c>
      <c r="Q136" s="31" t="n">
        <v>-4.24</v>
      </c>
      <c r="R136" s="31" t="n">
        <v>85.18000000000001</v>
      </c>
      <c r="S136" s="32" t="n">
        <v>0.979</v>
      </c>
      <c r="T136" s="32" t="n">
        <v>1.031</v>
      </c>
      <c r="U136" t="n">
        <v>100.1</v>
      </c>
      <c r="V136" t="inlineStr">
        <is>
          <t>0579x</t>
        </is>
      </c>
      <c r="W136" t="n">
        <v>6917</v>
      </c>
      <c r="Y136" t="inlineStr">
        <is>
          <t>63ef3816-aa4a-451b-b428-7675ef8ae03a</t>
        </is>
      </c>
      <c r="Z136" t="inlineStr">
        <is>
          <t>Adam Fantilli (CBJ C)</t>
        </is>
      </c>
    </row>
    <row r="137">
      <c r="A137" t="inlineStr">
        <is>
          <t>Jet Greaves</t>
        </is>
      </c>
      <c r="B137" t="inlineStr">
        <is>
          <t>CBJ</t>
        </is>
      </c>
      <c r="C137" t="inlineStr">
        <is>
          <t>G</t>
        </is>
      </c>
      <c r="D137" t="inlineStr">
        <is>
          <t>G</t>
        </is>
      </c>
      <c r="E137" t="n">
        <v>25</v>
      </c>
      <c r="F137" t="inlineStr">
        <is>
          <t>T</t>
        </is>
      </c>
      <c r="G137" t="inlineStr">
        <is>
          <t>The Last Place Lukes</t>
        </is>
      </c>
      <c r="H137" s="30" t="n">
        <v>5000000</v>
      </c>
      <c r="I137" s="31" t="n">
        <v>98.54000000000001</v>
      </c>
      <c r="J137" s="31" t="n">
        <v>19.71</v>
      </c>
      <c r="K137" s="31" t="n">
        <v>1.79</v>
      </c>
      <c r="L137" s="32" t="n">
        <v>0.358</v>
      </c>
      <c r="M137" s="31" t="n">
        <v>80.90000000000001</v>
      </c>
      <c r="N137" s="31" t="n">
        <v>1.62</v>
      </c>
      <c r="O137" s="31" t="n"/>
      <c r="P137" s="31" t="n">
        <v>80.90000000000001</v>
      </c>
      <c r="Q137" s="31" t="n">
        <v>-17.64</v>
      </c>
      <c r="R137" s="31" t="n">
        <v>16.18</v>
      </c>
      <c r="S137" s="32" t="n">
        <v>1.62</v>
      </c>
      <c r="T137" s="32" t="n">
        <v>0.324</v>
      </c>
      <c r="U137" t="n">
        <v>146</v>
      </c>
      <c r="V137" t="inlineStr">
        <is>
          <t>05xct</t>
        </is>
      </c>
      <c r="W137" t="n">
        <v>6602</v>
      </c>
      <c r="Y137" t="inlineStr">
        <is>
          <t>75c5b550-34bb-4fa4-aecb-27571840df40</t>
        </is>
      </c>
      <c r="Z137" t="inlineStr">
        <is>
          <t>Jet Greaves (CBJ G)</t>
        </is>
      </c>
    </row>
    <row r="138">
      <c r="A138" t="inlineStr">
        <is>
          <t>K'Andre Miller</t>
        </is>
      </c>
      <c r="B138" t="inlineStr">
        <is>
          <t>CAR</t>
        </is>
      </c>
      <c r="C138" t="inlineStr">
        <is>
          <t>D</t>
        </is>
      </c>
      <c r="D138" t="inlineStr">
        <is>
          <t>D</t>
        </is>
      </c>
      <c r="E138" t="n">
        <v>26</v>
      </c>
      <c r="F138" t="inlineStr">
        <is>
          <t>FA</t>
        </is>
      </c>
      <c r="G138" t="inlineStr">
        <is>
          <t>FA</t>
        </is>
      </c>
      <c r="H138" s="30" t="n">
        <v>7500000</v>
      </c>
      <c r="I138" s="31" t="n">
        <v>78.91</v>
      </c>
      <c r="J138" s="31" t="n">
        <v>10.52</v>
      </c>
      <c r="K138" s="31" t="n">
        <v>1.1</v>
      </c>
      <c r="L138" s="32" t="n">
        <v>0.147</v>
      </c>
      <c r="M138" s="31" t="n">
        <v>78.69</v>
      </c>
      <c r="N138" s="31" t="n">
        <v>1.05</v>
      </c>
      <c r="O138" s="31" t="n">
        <v>82.77</v>
      </c>
      <c r="P138" s="31" t="n">
        <v>80.73</v>
      </c>
      <c r="Q138" s="31" t="n">
        <v>-0.22</v>
      </c>
      <c r="R138" s="31" t="n">
        <v>10.76</v>
      </c>
      <c r="S138" s="32" t="n">
        <v>1.018</v>
      </c>
      <c r="T138" s="32" t="n">
        <v>0.136</v>
      </c>
      <c r="U138" t="n">
        <v>236.8</v>
      </c>
      <c r="V138" t="inlineStr">
        <is>
          <t>04qve</t>
        </is>
      </c>
      <c r="W138" t="n">
        <v>5744</v>
      </c>
      <c r="X138" t="n">
        <v>7920</v>
      </c>
      <c r="Y138" t="inlineStr">
        <is>
          <t>c8bfaa86-656b-4914-a220-4aec723298c1</t>
        </is>
      </c>
      <c r="Z138" t="inlineStr">
        <is>
          <t>K'Andre Miller (CAR D)</t>
        </is>
      </c>
    </row>
    <row r="139">
      <c r="A139" t="inlineStr">
        <is>
          <t>Mattias Samuelsson</t>
        </is>
      </c>
      <c r="B139" t="inlineStr">
        <is>
          <t>BUF</t>
        </is>
      </c>
      <c r="C139" t="inlineStr">
        <is>
          <t>D</t>
        </is>
      </c>
      <c r="D139" t="inlineStr">
        <is>
          <t>D</t>
        </is>
      </c>
      <c r="E139" t="n">
        <v>26</v>
      </c>
      <c r="F139" t="inlineStr">
        <is>
          <t>T</t>
        </is>
      </c>
      <c r="G139" t="inlineStr">
        <is>
          <t>Aznfungus</t>
        </is>
      </c>
      <c r="H139" s="30" t="n">
        <v>4285714</v>
      </c>
      <c r="I139" s="31" t="n">
        <v>91.83</v>
      </c>
      <c r="J139" s="31" t="n">
        <v>21.43</v>
      </c>
      <c r="K139" s="31" t="n">
        <v>1.18</v>
      </c>
      <c r="L139" s="32" t="n">
        <v>0.275</v>
      </c>
      <c r="M139" s="31" t="n">
        <v>82.84</v>
      </c>
      <c r="N139" s="31" t="n">
        <v>1.12</v>
      </c>
      <c r="O139" s="31" t="n">
        <v>78.38</v>
      </c>
      <c r="P139" s="31" t="n">
        <v>80.61</v>
      </c>
      <c r="Q139" s="31" t="n">
        <v>-8.99</v>
      </c>
      <c r="R139" s="31" t="n">
        <v>18.81</v>
      </c>
      <c r="S139" s="32" t="n">
        <v>1.027</v>
      </c>
      <c r="T139" s="32" t="n">
        <v>0.24</v>
      </c>
      <c r="U139" t="n">
        <v>170</v>
      </c>
      <c r="V139" t="inlineStr">
        <is>
          <t>04lcs</t>
        </is>
      </c>
      <c r="W139" t="n">
        <v>5752</v>
      </c>
      <c r="X139" t="n">
        <v>7930</v>
      </c>
      <c r="Y139" t="inlineStr">
        <is>
          <t>b2265192-8a74-4401-955e-629899f5292b</t>
        </is>
      </c>
      <c r="Z139" t="inlineStr">
        <is>
          <t>Mattias Samuelsson (BUF D)</t>
        </is>
      </c>
    </row>
    <row r="140">
      <c r="A140" t="inlineStr">
        <is>
          <t>Sean Walker</t>
        </is>
      </c>
      <c r="B140" t="inlineStr">
        <is>
          <t>CAR</t>
        </is>
      </c>
      <c r="C140" t="inlineStr">
        <is>
          <t>D</t>
        </is>
      </c>
      <c r="D140" t="inlineStr">
        <is>
          <t>D</t>
        </is>
      </c>
      <c r="E140" t="n">
        <v>31</v>
      </c>
      <c r="F140" t="inlineStr">
        <is>
          <t>FA</t>
        </is>
      </c>
      <c r="G140" t="inlineStr">
        <is>
          <t>FA</t>
        </is>
      </c>
      <c r="H140" s="30" t="n">
        <v>3600000</v>
      </c>
      <c r="I140" s="31" t="n">
        <v>83.03</v>
      </c>
      <c r="J140" s="31" t="n">
        <v>23.06</v>
      </c>
      <c r="K140" s="31" t="n">
        <v>1.03</v>
      </c>
      <c r="L140" s="32" t="n">
        <v>0.286</v>
      </c>
      <c r="M140" s="31" t="n">
        <v>79.95</v>
      </c>
      <c r="N140" s="31" t="n">
        <v>0.99</v>
      </c>
      <c r="O140" s="31" t="n">
        <v>81.12</v>
      </c>
      <c r="P140" s="31" t="n">
        <v>80.53</v>
      </c>
      <c r="Q140" s="31" t="n">
        <v>-3.08</v>
      </c>
      <c r="R140" s="31" t="n">
        <v>22.37</v>
      </c>
      <c r="S140" s="32" t="n">
        <v>0.978</v>
      </c>
      <c r="T140" s="32" t="n">
        <v>0.272</v>
      </c>
      <c r="U140" t="n">
        <v>251</v>
      </c>
      <c r="V140" t="inlineStr">
        <is>
          <t>04kyn</t>
        </is>
      </c>
      <c r="W140" t="n">
        <v>5872</v>
      </c>
      <c r="X140" t="n">
        <v>7751</v>
      </c>
      <c r="Y140" t="inlineStr">
        <is>
          <t>ac354a49-0807-4179-b0f3-e57bf2af1aa2</t>
        </is>
      </c>
      <c r="Z140" t="inlineStr">
        <is>
          <t>Sean Walker (CAR D)</t>
        </is>
      </c>
    </row>
    <row r="141">
      <c r="A141" t="inlineStr">
        <is>
          <t>Dylan Strome</t>
        </is>
      </c>
      <c r="B141" t="inlineStr">
        <is>
          <t>WSH</t>
        </is>
      </c>
      <c r="C141" t="inlineStr">
        <is>
          <t>C</t>
        </is>
      </c>
      <c r="D141" t="inlineStr">
        <is>
          <t>F</t>
        </is>
      </c>
      <c r="E141" t="n">
        <v>29</v>
      </c>
      <c r="F141" t="inlineStr">
        <is>
          <t>T</t>
        </is>
      </c>
      <c r="G141" t="inlineStr">
        <is>
          <t>Anybody but the Leafs</t>
        </is>
      </c>
      <c r="H141" s="30" t="n">
        <v>5000000</v>
      </c>
      <c r="I141" s="31" t="n">
        <v>75.17</v>
      </c>
      <c r="J141" s="31" t="n">
        <v>15.03</v>
      </c>
      <c r="K141" s="31" t="n">
        <v>0.9399999999999999</v>
      </c>
      <c r="L141" s="32" t="n">
        <v>0.188</v>
      </c>
      <c r="M141" s="31" t="n">
        <v>80.55</v>
      </c>
      <c r="N141" s="31" t="n">
        <v>0.98</v>
      </c>
      <c r="O141" s="31" t="n">
        <v>79.95999999999999</v>
      </c>
      <c r="P141" s="31" t="n">
        <v>80.25</v>
      </c>
      <c r="Q141" s="31" t="n">
        <v>5.38</v>
      </c>
      <c r="R141" s="31" t="n">
        <v>16.05</v>
      </c>
      <c r="S141" s="32" t="n">
        <v>0.966</v>
      </c>
      <c r="T141" s="32" t="n">
        <v>0.193</v>
      </c>
      <c r="U141" t="n">
        <v>159.1</v>
      </c>
      <c r="V141" t="inlineStr">
        <is>
          <t>03as9</t>
        </is>
      </c>
      <c r="W141" t="n">
        <v>4747</v>
      </c>
      <c r="X141" t="n">
        <v>6745</v>
      </c>
      <c r="Y141" t="inlineStr">
        <is>
          <t>818e24b7-32ae-43c8-b7d1-33ec285ae530</t>
        </is>
      </c>
      <c r="Z141" t="inlineStr">
        <is>
          <t>Dylan Strome (WSH C)</t>
        </is>
      </c>
    </row>
    <row r="142">
      <c r="A142" t="inlineStr">
        <is>
          <t>Darcy Kuemper</t>
        </is>
      </c>
      <c r="B142" t="inlineStr">
        <is>
          <t>LAK</t>
        </is>
      </c>
      <c r="C142" t="inlineStr">
        <is>
          <t>G</t>
        </is>
      </c>
      <c r="D142" t="inlineStr">
        <is>
          <t>G</t>
        </is>
      </c>
      <c r="E142" t="n">
        <v>36</v>
      </c>
      <c r="F142" t="inlineStr">
        <is>
          <t>T</t>
        </is>
      </c>
      <c r="G142" t="inlineStr">
        <is>
          <t>Anybody but the Leafs</t>
        </is>
      </c>
      <c r="H142" s="30" t="n">
        <v>5250000</v>
      </c>
      <c r="I142" s="31" t="n">
        <v>88.40000000000001</v>
      </c>
      <c r="J142" s="31" t="n">
        <v>16.84</v>
      </c>
      <c r="K142" s="31" t="n">
        <v>1.77</v>
      </c>
      <c r="L142" s="32" t="n">
        <v>0.337</v>
      </c>
      <c r="M142" s="31" t="n">
        <v>80.17</v>
      </c>
      <c r="N142" s="31" t="n">
        <v>1.6</v>
      </c>
      <c r="O142" s="31" t="n"/>
      <c r="P142" s="31" t="n">
        <v>80.17</v>
      </c>
      <c r="Q142" s="31" t="n">
        <v>-8.23</v>
      </c>
      <c r="R142" s="31" t="n">
        <v>15.27</v>
      </c>
      <c r="S142" s="32" t="n">
        <v>1.6</v>
      </c>
      <c r="T142" s="32" t="n">
        <v>0.305</v>
      </c>
      <c r="U142" t="n">
        <v>228.3</v>
      </c>
      <c r="V142" t="inlineStr">
        <is>
          <t>0222k</t>
        </is>
      </c>
      <c r="W142" t="n">
        <v>3739</v>
      </c>
      <c r="X142" t="n">
        <v>5336</v>
      </c>
      <c r="Y142" t="inlineStr">
        <is>
          <t>42befb61-0f24-11e2-8525-18a905767e44</t>
        </is>
      </c>
      <c r="Z142" t="inlineStr">
        <is>
          <t>Darcy Kuemper (LAK G)</t>
        </is>
      </c>
    </row>
    <row r="143">
      <c r="A143" t="inlineStr">
        <is>
          <t>Daniel Vladar</t>
        </is>
      </c>
      <c r="B143" t="inlineStr">
        <is>
          <t>PHI</t>
        </is>
      </c>
      <c r="C143" t="inlineStr">
        <is>
          <t>G</t>
        </is>
      </c>
      <c r="D143" t="inlineStr">
        <is>
          <t>G</t>
        </is>
      </c>
      <c r="E143" t="n">
        <v>29</v>
      </c>
      <c r="F143" t="inlineStr">
        <is>
          <t>FA</t>
        </is>
      </c>
      <c r="G143" t="inlineStr">
        <is>
          <t>FA</t>
        </is>
      </c>
      <c r="H143" s="30" t="n">
        <v>3350000</v>
      </c>
      <c r="I143" s="31" t="n">
        <v>92.14</v>
      </c>
      <c r="J143" s="31" t="n">
        <v>27.5</v>
      </c>
      <c r="K143" s="31" t="n">
        <v>1.77</v>
      </c>
      <c r="L143" s="32" t="n">
        <v>0.528</v>
      </c>
      <c r="M143" s="31" t="n">
        <v>79.93000000000001</v>
      </c>
      <c r="N143" s="31" t="n">
        <v>1.6</v>
      </c>
      <c r="O143" s="31" t="n"/>
      <c r="P143" s="31" t="n">
        <v>79.93000000000001</v>
      </c>
      <c r="Q143" s="31" t="n">
        <v>-12.21</v>
      </c>
      <c r="R143" s="31" t="n">
        <v>23.86</v>
      </c>
      <c r="S143" s="32" t="n">
        <v>1.6</v>
      </c>
      <c r="T143" s="32" t="n">
        <v>0.478</v>
      </c>
      <c r="U143" t="n">
        <v>184.5</v>
      </c>
      <c r="V143" t="inlineStr">
        <is>
          <t>03rfo</t>
        </is>
      </c>
      <c r="W143" t="n">
        <v>4817</v>
      </c>
      <c r="X143" t="n">
        <v>6817</v>
      </c>
      <c r="Y143" t="inlineStr">
        <is>
          <t>62207370-ad28-485d-856d-ddf7d4806b7b</t>
        </is>
      </c>
      <c r="Z143" t="inlineStr">
        <is>
          <t>Daniel Vladar (PHI G)</t>
        </is>
      </c>
    </row>
    <row r="144">
      <c r="A144" t="inlineStr">
        <is>
          <t>Charle-Edouard D'Astous</t>
        </is>
      </c>
      <c r="B144" t="inlineStr">
        <is>
          <t>TBL</t>
        </is>
      </c>
      <c r="C144" t="inlineStr">
        <is>
          <t>D</t>
        </is>
      </c>
      <c r="D144" t="inlineStr">
        <is>
          <t>D</t>
        </is>
      </c>
      <c r="E144" t="n">
        <v>28</v>
      </c>
      <c r="F144" t="inlineStr">
        <is>
          <t>T</t>
        </is>
      </c>
      <c r="G144" t="inlineStr">
        <is>
          <t>Nathan</t>
        </is>
      </c>
      <c r="H144" s="30" t="n">
        <v>875000</v>
      </c>
      <c r="I144" s="31" t="n">
        <v>80.05</v>
      </c>
      <c r="J144" s="31" t="n">
        <v>91.48999999999999</v>
      </c>
      <c r="K144" s="31" t="n">
        <v>1.14</v>
      </c>
      <c r="L144" s="32" t="n">
        <v>1.303</v>
      </c>
      <c r="M144" s="31" t="n">
        <v>68.81</v>
      </c>
      <c r="N144" s="31" t="n">
        <v>1.15</v>
      </c>
      <c r="O144" s="31" t="n">
        <v>90.83</v>
      </c>
      <c r="P144" s="31" t="n">
        <v>79.81999999999999</v>
      </c>
      <c r="Q144" s="31" t="n">
        <v>-11.24</v>
      </c>
      <c r="R144" s="31" t="n">
        <v>91.22</v>
      </c>
      <c r="S144" s="32" t="n">
        <v>1.116</v>
      </c>
      <c r="T144" s="32" t="n">
        <v>1.275</v>
      </c>
      <c r="U144" t="n">
        <v>293.3</v>
      </c>
      <c r="V144" t="inlineStr">
        <is>
          <t>04z51</t>
        </is>
      </c>
      <c r="W144" t="n">
        <v>7364</v>
      </c>
      <c r="X144" t="n">
        <v>8522</v>
      </c>
      <c r="Y144" t="inlineStr">
        <is>
          <t>e004345e-6a33-4fc5-82ad-7989bff538c0</t>
        </is>
      </c>
      <c r="Z144" t="inlineStr">
        <is>
          <t>Charle-Edouard D'Astous (TBL D)</t>
        </is>
      </c>
    </row>
    <row r="145">
      <c r="A145" t="inlineStr">
        <is>
          <t>Spencer Knight</t>
        </is>
      </c>
      <c r="B145" t="inlineStr">
        <is>
          <t>CHI</t>
        </is>
      </c>
      <c r="C145" t="inlineStr">
        <is>
          <t>G</t>
        </is>
      </c>
      <c r="D145" t="inlineStr">
        <is>
          <t>G</t>
        </is>
      </c>
      <c r="E145" t="n">
        <v>25</v>
      </c>
      <c r="F145" t="inlineStr">
        <is>
          <t>T</t>
        </is>
      </c>
      <c r="G145" t="inlineStr">
        <is>
          <t>Nathan</t>
        </is>
      </c>
      <c r="H145" s="30" t="n">
        <v>4500000</v>
      </c>
      <c r="I145" s="31" t="n">
        <v>89.45999999999999</v>
      </c>
      <c r="J145" s="31" t="n">
        <v>19.88</v>
      </c>
      <c r="K145" s="31" t="n">
        <v>1.63</v>
      </c>
      <c r="L145" s="32" t="n">
        <v>0.362</v>
      </c>
      <c r="M145" s="31" t="n">
        <v>79.68000000000001</v>
      </c>
      <c r="N145" s="31" t="n">
        <v>1.48</v>
      </c>
      <c r="O145" s="31" t="n"/>
      <c r="P145" s="31" t="n">
        <v>79.68000000000001</v>
      </c>
      <c r="Q145" s="31" t="n">
        <v>-9.779999999999999</v>
      </c>
      <c r="R145" s="31" t="n">
        <v>17.71</v>
      </c>
      <c r="S145" s="32" t="n">
        <v>1.48</v>
      </c>
      <c r="T145" s="32" t="n">
        <v>0.329</v>
      </c>
      <c r="U145" t="n">
        <v>171.8</v>
      </c>
      <c r="V145" t="inlineStr">
        <is>
          <t>04bii</t>
        </is>
      </c>
      <c r="W145" t="n">
        <v>6003</v>
      </c>
      <c r="Y145" t="inlineStr">
        <is>
          <t>726c97b6-9611-450b-8f2f-c5f0bdd1144b</t>
        </is>
      </c>
      <c r="Z145" t="inlineStr">
        <is>
          <t>Spencer Knight (CHI G)</t>
        </is>
      </c>
    </row>
    <row r="146">
      <c r="A146" t="inlineStr">
        <is>
          <t>Dustin Wolf</t>
        </is>
      </c>
      <c r="B146" t="inlineStr">
        <is>
          <t>CGY</t>
        </is>
      </c>
      <c r="C146" t="inlineStr">
        <is>
          <t>G</t>
        </is>
      </c>
      <c r="D146" t="inlineStr">
        <is>
          <t>G</t>
        </is>
      </c>
      <c r="E146" t="n">
        <v>25</v>
      </c>
      <c r="F146" t="inlineStr">
        <is>
          <t>T</t>
        </is>
      </c>
      <c r="G146" t="inlineStr">
        <is>
          <t>Sidizen Kanes</t>
        </is>
      </c>
      <c r="H146" s="30" t="n">
        <v>7500000</v>
      </c>
      <c r="I146" s="31" t="n">
        <v>86.31999999999999</v>
      </c>
      <c r="J146" s="31" t="n">
        <v>11.51</v>
      </c>
      <c r="K146" s="31" t="n">
        <v>1.51</v>
      </c>
      <c r="L146" s="32" t="n">
        <v>0.201</v>
      </c>
      <c r="M146" s="31" t="n">
        <v>79.63</v>
      </c>
      <c r="N146" s="31" t="n">
        <v>1.47</v>
      </c>
      <c r="O146" s="31" t="n"/>
      <c r="P146" s="31" t="n">
        <v>79.63</v>
      </c>
      <c r="Q146" s="31" t="n">
        <v>-6.69</v>
      </c>
      <c r="R146" s="31" t="n">
        <v>10.62</v>
      </c>
      <c r="S146" s="32" t="n">
        <v>1.47</v>
      </c>
      <c r="T146" s="32" t="n">
        <v>0.196</v>
      </c>
      <c r="U146" t="n">
        <v>190.2</v>
      </c>
      <c r="V146" t="inlineStr">
        <is>
          <t>051wf</t>
        </is>
      </c>
      <c r="W146" t="n">
        <v>6054</v>
      </c>
      <c r="X146" t="n">
        <v>8489</v>
      </c>
      <c r="Y146" t="inlineStr">
        <is>
          <t>1ecb62e4-bf9a-4a30-bc93-875dc60dc37d</t>
        </is>
      </c>
      <c r="Z146" t="inlineStr">
        <is>
          <t>Dustin Wolf (CGY G)</t>
        </is>
      </c>
    </row>
    <row r="147">
      <c r="A147" t="inlineStr">
        <is>
          <t>Zach Hyman</t>
        </is>
      </c>
      <c r="B147" t="inlineStr">
        <is>
          <t>EDM</t>
        </is>
      </c>
      <c r="C147" t="inlineStr">
        <is>
          <t>RW</t>
        </is>
      </c>
      <c r="D147" t="inlineStr">
        <is>
          <t>F</t>
        </is>
      </c>
      <c r="E147" t="n">
        <v>34</v>
      </c>
      <c r="F147" t="inlineStr">
        <is>
          <t>T</t>
        </is>
      </c>
      <c r="G147" t="inlineStr">
        <is>
          <t>Brost</t>
        </is>
      </c>
      <c r="H147" s="30" t="n">
        <v>5500000</v>
      </c>
      <c r="I147" s="31" t="n">
        <v>66.52</v>
      </c>
      <c r="J147" s="31" t="n">
        <v>12.09</v>
      </c>
      <c r="K147" s="31" t="n">
        <v>1.15</v>
      </c>
      <c r="L147" s="32" t="n">
        <v>0.209</v>
      </c>
      <c r="M147" s="31" t="n">
        <v>72.97</v>
      </c>
      <c r="N147" s="31" t="n">
        <v>1.12</v>
      </c>
      <c r="O147" s="31" t="n">
        <v>84.11</v>
      </c>
      <c r="P147" s="31" t="n">
        <v>78.54000000000001</v>
      </c>
      <c r="Q147" s="31" t="n">
        <v>6.45</v>
      </c>
      <c r="R147" s="31" t="n">
        <v>14.28</v>
      </c>
      <c r="S147" s="32" t="n">
        <v>1.061</v>
      </c>
      <c r="T147" s="32" t="n">
        <v>0.193</v>
      </c>
      <c r="U147" t="n">
        <v>82</v>
      </c>
      <c r="V147" t="inlineStr">
        <is>
          <t>01ztp</t>
        </is>
      </c>
      <c r="W147" t="n">
        <v>4964</v>
      </c>
      <c r="X147" t="n">
        <v>5096</v>
      </c>
      <c r="Y147" t="inlineStr">
        <is>
          <t>df68fd1a-d52d-4a74-b762-0aafada4a622</t>
        </is>
      </c>
      <c r="Z147" t="inlineStr">
        <is>
          <t>Zach Hyman (EDM RW)</t>
        </is>
      </c>
    </row>
    <row r="148">
      <c r="A148" t="inlineStr">
        <is>
          <t>Simon Edvinsson</t>
        </is>
      </c>
      <c r="B148" t="inlineStr">
        <is>
          <t>DET</t>
        </is>
      </c>
      <c r="C148" t="inlineStr">
        <is>
          <t>D</t>
        </is>
      </c>
      <c r="D148" t="inlineStr">
        <is>
          <t>D</t>
        </is>
      </c>
      <c r="E148" t="n">
        <v>23</v>
      </c>
      <c r="F148" t="inlineStr">
        <is>
          <t>T</t>
        </is>
      </c>
      <c r="G148" t="inlineStr">
        <is>
          <t>Nathan</t>
        </is>
      </c>
      <c r="H148" s="30" t="n">
        <v>894167</v>
      </c>
      <c r="I148" s="31" t="n">
        <v>78.56</v>
      </c>
      <c r="J148" s="31" t="n">
        <v>87.86</v>
      </c>
      <c r="K148" s="31" t="n">
        <v>1.09</v>
      </c>
      <c r="L148" s="32" t="n">
        <v>1.219</v>
      </c>
      <c r="M148" s="31" t="n">
        <v>73.69</v>
      </c>
      <c r="N148" s="31" t="n">
        <v>1.05</v>
      </c>
      <c r="O148" s="31" t="n">
        <v>83.23</v>
      </c>
      <c r="P148" s="31" t="n">
        <v>78.45999999999999</v>
      </c>
      <c r="Q148" s="31" t="n">
        <v>-4.87</v>
      </c>
      <c r="R148" s="31" t="n">
        <v>87.75</v>
      </c>
      <c r="S148" s="32" t="n">
        <v>1.02</v>
      </c>
      <c r="T148" s="32" t="n">
        <v>1.141</v>
      </c>
      <c r="U148" t="n">
        <v>271.6</v>
      </c>
      <c r="V148" t="inlineStr">
        <is>
          <t>05nzz</t>
        </is>
      </c>
      <c r="W148" t="n">
        <v>6455</v>
      </c>
      <c r="Y148" t="inlineStr">
        <is>
          <t>9f3acb03-c734-4225-8cf7-7b94ab04074a</t>
        </is>
      </c>
      <c r="Z148" t="inlineStr">
        <is>
          <t>Simon Edvinsson (DET D)</t>
        </is>
      </c>
    </row>
    <row r="149">
      <c r="A149" t="inlineStr">
        <is>
          <t>Josh Manson</t>
        </is>
      </c>
      <c r="B149" t="inlineStr">
        <is>
          <t>COL</t>
        </is>
      </c>
      <c r="C149" t="inlineStr">
        <is>
          <t>D</t>
        </is>
      </c>
      <c r="D149" t="inlineStr">
        <is>
          <t>D</t>
        </is>
      </c>
      <c r="E149" t="n">
        <v>34</v>
      </c>
      <c r="F149" t="inlineStr">
        <is>
          <t>FA</t>
        </is>
      </c>
      <c r="G149" t="inlineStr">
        <is>
          <t>FA</t>
        </is>
      </c>
      <c r="H149" s="30" t="n">
        <v>4500000</v>
      </c>
      <c r="I149" s="31" t="n">
        <v>86.23999999999999</v>
      </c>
      <c r="J149" s="31" t="n">
        <v>19.16</v>
      </c>
      <c r="K149" s="31" t="n">
        <v>1.09</v>
      </c>
      <c r="L149" s="32" t="n">
        <v>0.242</v>
      </c>
      <c r="M149" s="31" t="n">
        <v>72.95999999999999</v>
      </c>
      <c r="N149" s="31" t="n">
        <v>1.07</v>
      </c>
      <c r="O149" s="31" t="n">
        <v>83.68000000000001</v>
      </c>
      <c r="P149" s="31" t="n">
        <v>78.31999999999999</v>
      </c>
      <c r="Q149" s="31" t="n">
        <v>-13.28</v>
      </c>
      <c r="R149" s="31" t="n">
        <v>17.4</v>
      </c>
      <c r="S149" s="32" t="n">
        <v>1.033</v>
      </c>
      <c r="T149" s="32" t="n">
        <v>0.23</v>
      </c>
      <c r="U149" t="n">
        <v>280.4</v>
      </c>
      <c r="V149" t="inlineStr">
        <is>
          <t>03c0c</t>
        </is>
      </c>
      <c r="W149" t="n">
        <v>4335</v>
      </c>
      <c r="X149" t="n">
        <v>5525</v>
      </c>
      <c r="Y149" t="inlineStr">
        <is>
          <t>308d83f1-6166-407e-9959-8badc52be1ca</t>
        </is>
      </c>
      <c r="Z149" t="inlineStr">
        <is>
          <t>Josh Manson (COL D)</t>
        </is>
      </c>
    </row>
    <row r="150">
      <c r="A150" t="inlineStr">
        <is>
          <t>Ukko-Pekka Luukkonen</t>
        </is>
      </c>
      <c r="B150" t="inlineStr">
        <is>
          <t>BUF</t>
        </is>
      </c>
      <c r="C150" t="inlineStr">
        <is>
          <t>G</t>
        </is>
      </c>
      <c r="D150" t="inlineStr">
        <is>
          <t>G</t>
        </is>
      </c>
      <c r="E150" t="n">
        <v>27</v>
      </c>
      <c r="F150" t="inlineStr">
        <is>
          <t>T</t>
        </is>
      </c>
      <c r="G150" t="inlineStr">
        <is>
          <t>Brost</t>
        </is>
      </c>
      <c r="H150" s="30" t="n">
        <v>4750000</v>
      </c>
      <c r="I150" s="31" t="n">
        <v>71.12</v>
      </c>
      <c r="J150" s="31" t="n">
        <v>14.97</v>
      </c>
      <c r="K150" s="31" t="n">
        <v>2.03</v>
      </c>
      <c r="L150" s="32" t="n">
        <v>0.427</v>
      </c>
      <c r="M150" s="31" t="n">
        <v>78.2</v>
      </c>
      <c r="N150" s="31" t="n">
        <v>1.96</v>
      </c>
      <c r="O150" s="31" t="n"/>
      <c r="P150" s="31" t="n">
        <v>78.2</v>
      </c>
      <c r="Q150" s="31" t="n">
        <v>7.08</v>
      </c>
      <c r="R150" s="31" t="n">
        <v>16.46</v>
      </c>
      <c r="S150" s="32" t="n">
        <v>1.96</v>
      </c>
      <c r="T150" s="32" t="n">
        <v>0.413</v>
      </c>
      <c r="U150" t="n">
        <v>225.6</v>
      </c>
      <c r="V150" t="inlineStr">
        <is>
          <t>0457i</t>
        </is>
      </c>
      <c r="W150" t="n">
        <v>5516</v>
      </c>
      <c r="X150" t="n">
        <v>7569</v>
      </c>
      <c r="Y150" t="inlineStr">
        <is>
          <t>47b94901-2989-4bad-a515-f710ecdeb421</t>
        </is>
      </c>
      <c r="Z150" t="inlineStr">
        <is>
          <t>Ukko-Pekka Luukkonen (BUF G)</t>
        </is>
      </c>
    </row>
    <row r="151">
      <c r="A151" t="inlineStr">
        <is>
          <t>Jake McCabe</t>
        </is>
      </c>
      <c r="B151" t="inlineStr">
        <is>
          <t>TOR</t>
        </is>
      </c>
      <c r="C151" t="inlineStr">
        <is>
          <t>D</t>
        </is>
      </c>
      <c r="D151" t="inlineStr">
        <is>
          <t>D</t>
        </is>
      </c>
      <c r="E151" t="n">
        <v>32</v>
      </c>
      <c r="F151" t="inlineStr">
        <is>
          <t>FA</t>
        </is>
      </c>
      <c r="G151" t="inlineStr">
        <is>
          <t>FA</t>
        </is>
      </c>
      <c r="H151" s="30" t="n">
        <v>4513102</v>
      </c>
      <c r="I151" s="31" t="n">
        <v>76.59</v>
      </c>
      <c r="J151" s="31" t="n">
        <v>16.97</v>
      </c>
      <c r="K151" s="31" t="n">
        <v>0.96</v>
      </c>
      <c r="L151" s="32" t="n">
        <v>0.213</v>
      </c>
      <c r="M151" s="31" t="n">
        <v>75.89</v>
      </c>
      <c r="N151" s="31" t="n">
        <v>0.96</v>
      </c>
      <c r="O151" s="31" t="n">
        <v>80.23</v>
      </c>
      <c r="P151" s="31" t="n">
        <v>78.06</v>
      </c>
      <c r="Q151" s="31" t="n">
        <v>-0.7</v>
      </c>
      <c r="R151" s="31" t="n">
        <v>17.3</v>
      </c>
      <c r="S151" s="32" t="n">
        <v>0.958</v>
      </c>
      <c r="T151" s="32" t="n">
        <v>0.212</v>
      </c>
      <c r="U151" t="n">
        <v>283.4</v>
      </c>
      <c r="V151" t="inlineStr">
        <is>
          <t>02np6</t>
        </is>
      </c>
      <c r="W151" t="n">
        <v>4027</v>
      </c>
      <c r="X151" t="n">
        <v>5733</v>
      </c>
      <c r="Y151" t="inlineStr">
        <is>
          <t>41f16295-352c-4b37-ae82-330cfc1fc970</t>
        </is>
      </c>
      <c r="Z151" t="inlineStr">
        <is>
          <t>Jake McCabe (TOR D)</t>
        </is>
      </c>
    </row>
    <row r="152">
      <c r="A152" t="inlineStr">
        <is>
          <t>Quinton Byfield</t>
        </is>
      </c>
      <c r="B152" t="inlineStr">
        <is>
          <t>LAK</t>
        </is>
      </c>
      <c r="C152" t="inlineStr">
        <is>
          <t>C</t>
        </is>
      </c>
      <c r="D152" t="inlineStr">
        <is>
          <t>F</t>
        </is>
      </c>
      <c r="E152" t="n">
        <v>24</v>
      </c>
      <c r="F152" t="inlineStr">
        <is>
          <t>T</t>
        </is>
      </c>
      <c r="G152" t="inlineStr">
        <is>
          <t>Deef-Fence</t>
        </is>
      </c>
      <c r="H152" s="30" t="n">
        <v>6250000</v>
      </c>
      <c r="I152" s="31" t="n">
        <v>70.56</v>
      </c>
      <c r="J152" s="31" t="n">
        <v>11.29</v>
      </c>
      <c r="K152" s="31" t="n">
        <v>0.89</v>
      </c>
      <c r="L152" s="32" t="n">
        <v>0.142</v>
      </c>
      <c r="M152" s="31" t="n">
        <v>74.94</v>
      </c>
      <c r="N152" s="31" t="n">
        <v>0.93</v>
      </c>
      <c r="O152" s="31" t="n">
        <v>80.51000000000001</v>
      </c>
      <c r="P152" s="31" t="n">
        <v>77.72</v>
      </c>
      <c r="Q152" s="31" t="n">
        <v>4.38</v>
      </c>
      <c r="R152" s="31" t="n">
        <v>12.44</v>
      </c>
      <c r="S152" s="32" t="n">
        <v>0.944</v>
      </c>
      <c r="T152" s="32" t="n">
        <v>0.151</v>
      </c>
      <c r="U152" t="n">
        <v>137.9</v>
      </c>
      <c r="V152" t="inlineStr">
        <is>
          <t>04lo0</t>
        </is>
      </c>
      <c r="W152" t="n">
        <v>5947</v>
      </c>
      <c r="X152" t="n">
        <v>8642</v>
      </c>
      <c r="Y152" t="inlineStr">
        <is>
          <t>59a7f500-cc98-4dd4-bc25-5ad948f4577e</t>
        </is>
      </c>
      <c r="Z152" t="inlineStr">
        <is>
          <t>Quinton Byfield (LAK C)</t>
        </is>
      </c>
    </row>
    <row r="153">
      <c r="A153" t="inlineStr">
        <is>
          <t>Brayden Point</t>
        </is>
      </c>
      <c r="B153" t="inlineStr">
        <is>
          <t>TBL</t>
        </is>
      </c>
      <c r="C153" t="inlineStr">
        <is>
          <t>C</t>
        </is>
      </c>
      <c r="D153" t="inlineStr">
        <is>
          <t>F</t>
        </is>
      </c>
      <c r="E153" t="n">
        <v>30</v>
      </c>
      <c r="F153" t="inlineStr">
        <is>
          <t>T</t>
        </is>
      </c>
      <c r="G153" t="inlineStr">
        <is>
          <t>Sidizen Kanes</t>
        </is>
      </c>
      <c r="H153" s="30" t="n">
        <v>9500000</v>
      </c>
      <c r="I153" s="31" t="n">
        <v>54.82</v>
      </c>
      <c r="J153" s="31" t="n">
        <v>5.77</v>
      </c>
      <c r="K153" s="31" t="n">
        <v>0.87</v>
      </c>
      <c r="L153" s="32" t="n">
        <v>0.092</v>
      </c>
      <c r="M153" s="31" t="n">
        <v>68.01000000000001</v>
      </c>
      <c r="N153" s="31" t="n">
        <v>0.99</v>
      </c>
      <c r="O153" s="31" t="n">
        <v>87.31</v>
      </c>
      <c r="P153" s="31" t="n">
        <v>77.66</v>
      </c>
      <c r="Q153" s="31" t="n">
        <v>13.19</v>
      </c>
      <c r="R153" s="31" t="n">
        <v>8.17</v>
      </c>
      <c r="S153" s="32" t="n">
        <v>1.015</v>
      </c>
      <c r="T153" s="32" t="n">
        <v>0.107</v>
      </c>
      <c r="U153" t="n">
        <v>68.40000000000001</v>
      </c>
      <c r="V153" t="inlineStr">
        <is>
          <t>03e1m</t>
        </is>
      </c>
      <c r="W153" t="n">
        <v>4424</v>
      </c>
      <c r="X153" t="n">
        <v>6448</v>
      </c>
      <c r="Y153" t="inlineStr">
        <is>
          <t>3c361fa6-2e02-45b6-8b0d-8cada489e0ab</t>
        </is>
      </c>
      <c r="Z153" t="inlineStr">
        <is>
          <t>Brayden Point (TBL C)</t>
        </is>
      </c>
    </row>
    <row r="154">
      <c r="A154" t="inlineStr">
        <is>
          <t>Mattias Ekholm</t>
        </is>
      </c>
      <c r="B154" t="inlineStr">
        <is>
          <t>EDM</t>
        </is>
      </c>
      <c r="C154" t="inlineStr">
        <is>
          <t>D</t>
        </is>
      </c>
      <c r="D154" t="inlineStr">
        <is>
          <t>D</t>
        </is>
      </c>
      <c r="E154" t="n">
        <v>36</v>
      </c>
      <c r="F154" t="inlineStr">
        <is>
          <t>FA</t>
        </is>
      </c>
      <c r="G154" t="inlineStr">
        <is>
          <t>FA</t>
        </is>
      </c>
      <c r="H154" s="30" t="n">
        <v>4000000</v>
      </c>
      <c r="I154" s="31" t="n">
        <v>78.62</v>
      </c>
      <c r="J154" s="31" t="n">
        <v>19.66</v>
      </c>
      <c r="K154" s="31" t="n">
        <v>0.96</v>
      </c>
      <c r="L154" s="32" t="n">
        <v>0.24</v>
      </c>
      <c r="M154" s="31" t="n">
        <v>80.12</v>
      </c>
      <c r="N154" s="31" t="n">
        <v>0.98</v>
      </c>
      <c r="O154" s="31" t="n">
        <v>74.98999999999999</v>
      </c>
      <c r="P154" s="31" t="n">
        <v>77.56</v>
      </c>
      <c r="Q154" s="31" t="n">
        <v>1.5</v>
      </c>
      <c r="R154" s="31" t="n">
        <v>19.39</v>
      </c>
      <c r="S154" s="32" t="n">
        <v>0.9360000000000001</v>
      </c>
      <c r="T154" s="32" t="n">
        <v>0.234</v>
      </c>
      <c r="U154" t="n">
        <v>226.7</v>
      </c>
      <c r="V154" t="inlineStr">
        <is>
          <t>024lv</t>
        </is>
      </c>
      <c r="W154" t="n">
        <v>3733</v>
      </c>
      <c r="X154" t="n">
        <v>5329</v>
      </c>
      <c r="Y154" t="inlineStr">
        <is>
          <t>42ccad02-0f24-11e2-8525-18a905767e44</t>
        </is>
      </c>
      <c r="Z154" t="inlineStr">
        <is>
          <t>Mattias Ekholm (EDM D)</t>
        </is>
      </c>
    </row>
    <row r="155">
      <c r="A155" t="inlineStr">
        <is>
          <t>Alexis Lafreniere</t>
        </is>
      </c>
      <c r="B155" t="inlineStr">
        <is>
          <t>NYR</t>
        </is>
      </c>
      <c r="C155" t="inlineStr">
        <is>
          <t>RW</t>
        </is>
      </c>
      <c r="D155" t="inlineStr">
        <is>
          <t>F</t>
        </is>
      </c>
      <c r="E155" t="n">
        <v>24</v>
      </c>
      <c r="F155" t="inlineStr">
        <is>
          <t>FA</t>
        </is>
      </c>
      <c r="G155" t="inlineStr">
        <is>
          <t>FA</t>
        </is>
      </c>
      <c r="H155" s="30" t="n">
        <v>7450000</v>
      </c>
      <c r="I155" s="31" t="n">
        <v>74.88</v>
      </c>
      <c r="J155" s="31" t="n">
        <v>10.05</v>
      </c>
      <c r="K155" s="31" t="n">
        <v>0.91</v>
      </c>
      <c r="L155" s="32" t="n">
        <v>0.122</v>
      </c>
      <c r="M155" s="31" t="n">
        <v>78.56</v>
      </c>
      <c r="N155" s="31" t="n">
        <v>0.9399999999999999</v>
      </c>
      <c r="O155" s="31" t="n">
        <v>76.54000000000001</v>
      </c>
      <c r="P155" s="31" t="n">
        <v>77.55</v>
      </c>
      <c r="Q155" s="31" t="n">
        <v>3.68</v>
      </c>
      <c r="R155" s="31" t="n">
        <v>10.41</v>
      </c>
      <c r="S155" s="32" t="n">
        <v>0.926</v>
      </c>
      <c r="T155" s="32" t="n">
        <v>0.124</v>
      </c>
      <c r="U155" t="n">
        <v>141.2</v>
      </c>
      <c r="V155" t="inlineStr">
        <is>
          <t>04amg</t>
        </is>
      </c>
      <c r="W155" t="n">
        <v>5916</v>
      </c>
      <c r="X155" t="n">
        <v>8641</v>
      </c>
      <c r="Y155" t="inlineStr">
        <is>
          <t>73fc009c-cbf2-4948-80d1-fe9d7a4b4163</t>
        </is>
      </c>
      <c r="Z155" t="inlineStr">
        <is>
          <t>Alexis Lafreniere (NYR RW)</t>
        </is>
      </c>
    </row>
    <row r="156">
      <c r="A156" t="inlineStr">
        <is>
          <t>Gabriel Vilardi</t>
        </is>
      </c>
      <c r="B156" t="inlineStr">
        <is>
          <t>WPG</t>
        </is>
      </c>
      <c r="C156" t="inlineStr">
        <is>
          <t>RW</t>
        </is>
      </c>
      <c r="D156" t="inlineStr">
        <is>
          <t>F</t>
        </is>
      </c>
      <c r="E156" t="n">
        <v>27</v>
      </c>
      <c r="F156" t="inlineStr">
        <is>
          <t>FA</t>
        </is>
      </c>
      <c r="G156" t="inlineStr">
        <is>
          <t>FA</t>
        </is>
      </c>
      <c r="H156" s="30" t="n">
        <v>7500000</v>
      </c>
      <c r="I156" s="31" t="n">
        <v>80.40000000000001</v>
      </c>
      <c r="J156" s="31" t="n">
        <v>10.72</v>
      </c>
      <c r="K156" s="31" t="n">
        <v>0.98</v>
      </c>
      <c r="L156" s="32" t="n">
        <v>0.131</v>
      </c>
      <c r="M156" s="31" t="n">
        <v>77.93000000000001</v>
      </c>
      <c r="N156" s="31" t="n">
        <v>0.97</v>
      </c>
      <c r="O156" s="31" t="n">
        <v>76.89</v>
      </c>
      <c r="P156" s="31" t="n">
        <v>77.41</v>
      </c>
      <c r="Q156" s="31" t="n">
        <v>-2.47</v>
      </c>
      <c r="R156" s="31" t="n">
        <v>10.32</v>
      </c>
      <c r="S156" s="32" t="n">
        <v>0.9429999999999999</v>
      </c>
      <c r="T156" s="32" t="n">
        <v>0.126</v>
      </c>
      <c r="U156" t="n">
        <v>143.7</v>
      </c>
      <c r="V156" t="inlineStr">
        <is>
          <t>03w5m</t>
        </is>
      </c>
      <c r="W156" t="n">
        <v>5405</v>
      </c>
      <c r="X156" t="n">
        <v>7526</v>
      </c>
      <c r="Y156" t="inlineStr">
        <is>
          <t>62836e6f-93b9-4e3e-9c41-4868dba13d3e</t>
        </is>
      </c>
      <c r="Z156" t="inlineStr">
        <is>
          <t>Gabriel Vilardi (WPG RW)</t>
        </is>
      </c>
    </row>
    <row r="157">
      <c r="A157" t="inlineStr">
        <is>
          <t>Kevin Fiala</t>
        </is>
      </c>
      <c r="B157" t="inlineStr">
        <is>
          <t>LAK</t>
        </is>
      </c>
      <c r="C157" t="inlineStr">
        <is>
          <t>LW</t>
        </is>
      </c>
      <c r="D157" t="inlineStr">
        <is>
          <t>F</t>
        </is>
      </c>
      <c r="E157" t="n">
        <v>30</v>
      </c>
      <c r="F157" t="inlineStr">
        <is>
          <t>T</t>
        </is>
      </c>
      <c r="G157" t="inlineStr">
        <is>
          <t>Keith</t>
        </is>
      </c>
      <c r="H157" s="30" t="n">
        <v>7875000</v>
      </c>
      <c r="I157" s="31" t="n">
        <v>53.41</v>
      </c>
      <c r="J157" s="31" t="n">
        <v>6.78</v>
      </c>
      <c r="K157" s="31" t="n">
        <v>0.95</v>
      </c>
      <c r="L157" s="32" t="n">
        <v>0.121</v>
      </c>
      <c r="M157" s="31" t="n">
        <v>68.98999999999999</v>
      </c>
      <c r="N157" s="31" t="n">
        <v>1.01</v>
      </c>
      <c r="O157" s="31" t="n">
        <v>85.77</v>
      </c>
      <c r="P157" s="31" t="n">
        <v>77.38</v>
      </c>
      <c r="Q157" s="31" t="n">
        <v>15.58</v>
      </c>
      <c r="R157" s="31" t="n">
        <v>9.83</v>
      </c>
      <c r="S157" s="32" t="n">
        <v>1.016</v>
      </c>
      <c r="T157" s="32" t="n">
        <v>0.129</v>
      </c>
      <c r="U157" t="n">
        <v>113.5</v>
      </c>
      <c r="V157" t="inlineStr">
        <is>
          <t>03dms</t>
        </is>
      </c>
      <c r="W157" t="n">
        <v>4395</v>
      </c>
      <c r="X157" t="n">
        <v>6377</v>
      </c>
      <c r="Y157" t="inlineStr">
        <is>
          <t>c86ff633-7f27-420c-84a7-be1e08ede9a6</t>
        </is>
      </c>
      <c r="Z157" t="inlineStr">
        <is>
          <t>Kevin Fiala (LAK LW)</t>
        </is>
      </c>
    </row>
    <row r="158">
      <c r="A158" t="inlineStr">
        <is>
          <t>Travis Sanheim</t>
        </is>
      </c>
      <c r="B158" t="inlineStr">
        <is>
          <t>PHI</t>
        </is>
      </c>
      <c r="C158" t="inlineStr">
        <is>
          <t>D</t>
        </is>
      </c>
      <c r="D158" t="inlineStr">
        <is>
          <t>D</t>
        </is>
      </c>
      <c r="E158" t="n">
        <v>30</v>
      </c>
      <c r="F158" t="inlineStr">
        <is>
          <t>T</t>
        </is>
      </c>
      <c r="G158" t="inlineStr">
        <is>
          <t>Brown Noesen</t>
        </is>
      </c>
      <c r="H158" s="30" t="n">
        <v>6250000</v>
      </c>
      <c r="I158" s="31" t="n">
        <v>75.84999999999999</v>
      </c>
      <c r="J158" s="31" t="n">
        <v>12.14</v>
      </c>
      <c r="K158" s="31" t="n">
        <v>0.9399999999999999</v>
      </c>
      <c r="L158" s="32" t="n">
        <v>0.15</v>
      </c>
      <c r="M158" s="31" t="n">
        <v>79.17</v>
      </c>
      <c r="N158" s="31" t="n">
        <v>0.95</v>
      </c>
      <c r="O158" s="31" t="n">
        <v>75.43000000000001</v>
      </c>
      <c r="P158" s="31" t="n">
        <v>77.3</v>
      </c>
      <c r="Q158" s="31" t="n">
        <v>3.32</v>
      </c>
      <c r="R158" s="31" t="n">
        <v>12.37</v>
      </c>
      <c r="S158" s="32" t="n">
        <v>0.924</v>
      </c>
      <c r="T158" s="32" t="n">
        <v>0.148</v>
      </c>
      <c r="U158" t="n">
        <v>241.4</v>
      </c>
      <c r="V158" t="inlineStr">
        <is>
          <t>03e7p</t>
        </is>
      </c>
      <c r="W158" t="n">
        <v>4403</v>
      </c>
      <c r="X158" t="n">
        <v>6383</v>
      </c>
      <c r="Y158" t="inlineStr">
        <is>
          <t>1e7bc5f5-2f34-4940-abab-8bc1f90ea86e</t>
        </is>
      </c>
      <c r="Z158" t="inlineStr">
        <is>
          <t>Travis Sanheim (PHI D)</t>
        </is>
      </c>
    </row>
    <row r="159">
      <c r="A159" t="inlineStr">
        <is>
          <t>Mathieu Olivier</t>
        </is>
      </c>
      <c r="B159" t="inlineStr">
        <is>
          <t>CBJ</t>
        </is>
      </c>
      <c r="C159" t="inlineStr">
        <is>
          <t>RW</t>
        </is>
      </c>
      <c r="D159" t="inlineStr">
        <is>
          <t>F</t>
        </is>
      </c>
      <c r="E159" t="n">
        <v>29</v>
      </c>
      <c r="F159" t="inlineStr">
        <is>
          <t>T</t>
        </is>
      </c>
      <c r="G159" t="inlineStr">
        <is>
          <t>Le Duke of Dangles</t>
        </is>
      </c>
      <c r="H159" s="30" t="n">
        <v>3000000</v>
      </c>
      <c r="I159" s="31" t="n">
        <v>66.38</v>
      </c>
      <c r="J159" s="31" t="n">
        <v>22.13</v>
      </c>
      <c r="K159" s="31" t="n">
        <v>1.09</v>
      </c>
      <c r="L159" s="32" t="n">
        <v>0.363</v>
      </c>
      <c r="M159" s="31" t="n">
        <v>69.66</v>
      </c>
      <c r="N159" s="31" t="n">
        <v>1.07</v>
      </c>
      <c r="O159" s="31" t="n">
        <v>84.75</v>
      </c>
      <c r="P159" s="31" t="n">
        <v>77.2</v>
      </c>
      <c r="Q159" s="31" t="n">
        <v>3.28</v>
      </c>
      <c r="R159" s="31" t="n">
        <v>25.73</v>
      </c>
      <c r="S159" s="32" t="n">
        <v>1.039</v>
      </c>
      <c r="T159" s="32" t="n">
        <v>0.346</v>
      </c>
      <c r="U159" t="n">
        <v>289.6</v>
      </c>
      <c r="V159" t="inlineStr">
        <is>
          <t>04843</t>
        </is>
      </c>
      <c r="W159" t="n">
        <v>6044</v>
      </c>
      <c r="X159" t="n">
        <v>7332</v>
      </c>
      <c r="Y159" t="inlineStr">
        <is>
          <t>a6ce3f5f-520a-487d-bbba-3e7aae330953</t>
        </is>
      </c>
      <c r="Z159" t="inlineStr">
        <is>
          <t>Mathieu Olivier (CBJ RW)</t>
        </is>
      </c>
    </row>
    <row r="160">
      <c r="A160" t="inlineStr">
        <is>
          <t>Anthony Cirelli</t>
        </is>
      </c>
      <c r="B160" t="inlineStr">
        <is>
          <t>TBL</t>
        </is>
      </c>
      <c r="C160" t="inlineStr">
        <is>
          <t>C</t>
        </is>
      </c>
      <c r="D160" t="inlineStr">
        <is>
          <t>F</t>
        </is>
      </c>
      <c r="E160" t="n">
        <v>29</v>
      </c>
      <c r="F160" t="inlineStr">
        <is>
          <t>T</t>
        </is>
      </c>
      <c r="G160" t="inlineStr">
        <is>
          <t>Kurtis</t>
        </is>
      </c>
      <c r="H160" s="30" t="n">
        <v>6250000</v>
      </c>
      <c r="I160" s="31" t="n">
        <v>77.38</v>
      </c>
      <c r="J160" s="31" t="n">
        <v>12.38</v>
      </c>
      <c r="K160" s="31" t="n">
        <v>1.09</v>
      </c>
      <c r="L160" s="32" t="n">
        <v>0.174</v>
      </c>
      <c r="M160" s="31" t="n">
        <v>79.90000000000001</v>
      </c>
      <c r="N160" s="31" t="n">
        <v>1.07</v>
      </c>
      <c r="O160" s="31" t="n">
        <v>74.34</v>
      </c>
      <c r="P160" s="31" t="n">
        <v>77.12</v>
      </c>
      <c r="Q160" s="31" t="n">
        <v>2.52</v>
      </c>
      <c r="R160" s="31" t="n">
        <v>12.34</v>
      </c>
      <c r="S160" s="32" t="n">
        <v>0.978</v>
      </c>
      <c r="T160" s="32" t="n">
        <v>0.156</v>
      </c>
      <c r="U160" t="n">
        <v>260.3</v>
      </c>
      <c r="V160" t="inlineStr">
        <is>
          <t>03rfl</t>
        </is>
      </c>
      <c r="W160" t="n">
        <v>4973</v>
      </c>
      <c r="X160" t="n">
        <v>6814</v>
      </c>
      <c r="Y160" t="inlineStr">
        <is>
          <t>dffd535e-62c7-44e1-a50a-7b7bccf1ce98</t>
        </is>
      </c>
      <c r="Z160" t="inlineStr">
        <is>
          <t>Anthony Cirelli (TBL C)</t>
        </is>
      </c>
    </row>
    <row r="161">
      <c r="A161" t="inlineStr">
        <is>
          <t>Mackenzie Blackwood</t>
        </is>
      </c>
      <c r="B161" t="inlineStr">
        <is>
          <t>COL</t>
        </is>
      </c>
      <c r="C161" t="inlineStr">
        <is>
          <t>G</t>
        </is>
      </c>
      <c r="D161" t="inlineStr">
        <is>
          <t>G</t>
        </is>
      </c>
      <c r="E161" t="n">
        <v>29</v>
      </c>
      <c r="F161" t="inlineStr">
        <is>
          <t>T</t>
        </is>
      </c>
      <c r="G161" t="inlineStr">
        <is>
          <t>A Bunch of Dusters</t>
        </is>
      </c>
      <c r="H161" s="30" t="n">
        <v>5250000</v>
      </c>
      <c r="I161" s="31" t="n">
        <v>76.16</v>
      </c>
      <c r="J161" s="31" t="n">
        <v>14.51</v>
      </c>
      <c r="K161" s="31" t="n">
        <v>1.95</v>
      </c>
      <c r="L161" s="32" t="n">
        <v>0.371</v>
      </c>
      <c r="M161" s="31" t="n">
        <v>77.09999999999999</v>
      </c>
      <c r="N161" s="31" t="n">
        <v>1.84</v>
      </c>
      <c r="O161" s="31" t="n"/>
      <c r="P161" s="31" t="n">
        <v>77.09999999999999</v>
      </c>
      <c r="Q161" s="31" t="n">
        <v>0.9399999999999999</v>
      </c>
      <c r="R161" s="31" t="n">
        <v>14.69</v>
      </c>
      <c r="S161" s="32" t="n">
        <v>1.84</v>
      </c>
      <c r="T161" s="32" t="n">
        <v>0.35</v>
      </c>
      <c r="U161" t="n">
        <v>167.1</v>
      </c>
      <c r="V161" t="inlineStr">
        <is>
          <t>03mbn</t>
        </is>
      </c>
      <c r="W161" t="n">
        <v>4804</v>
      </c>
      <c r="X161" t="n">
        <v>6784</v>
      </c>
      <c r="Y161" t="inlineStr">
        <is>
          <t>f56821c8-856e-4c72-affd-3dbbba69b379</t>
        </is>
      </c>
      <c r="Z161" t="inlineStr">
        <is>
          <t>Mackenzie Blackwood (COL G)</t>
        </is>
      </c>
    </row>
    <row r="162">
      <c r="A162" t="inlineStr">
        <is>
          <t>Vladislav Gavrikov</t>
        </is>
      </c>
      <c r="B162" t="inlineStr">
        <is>
          <t>NYR</t>
        </is>
      </c>
      <c r="C162" t="inlineStr">
        <is>
          <t>D</t>
        </is>
      </c>
      <c r="D162" t="inlineStr">
        <is>
          <t>D</t>
        </is>
      </c>
      <c r="E162" t="n">
        <v>30</v>
      </c>
      <c r="F162" t="inlineStr">
        <is>
          <t>FA</t>
        </is>
      </c>
      <c r="G162" t="inlineStr">
        <is>
          <t>FA</t>
        </is>
      </c>
      <c r="H162" s="30" t="n">
        <v>7000000</v>
      </c>
      <c r="I162" s="31" t="n">
        <v>75.76000000000001</v>
      </c>
      <c r="J162" s="31" t="n">
        <v>10.82</v>
      </c>
      <c r="K162" s="31" t="n">
        <v>0.92</v>
      </c>
      <c r="L162" s="32" t="n">
        <v>0.131</v>
      </c>
      <c r="M162" s="31" t="n">
        <v>76.62</v>
      </c>
      <c r="N162" s="31" t="n">
        <v>0.91</v>
      </c>
      <c r="O162" s="31" t="n"/>
      <c r="P162" s="31" t="n">
        <v>76.62</v>
      </c>
      <c r="Q162" s="31" t="n">
        <v>0.86</v>
      </c>
      <c r="R162" s="31" t="n">
        <v>10.95</v>
      </c>
      <c r="S162" s="32" t="n">
        <v>0.91</v>
      </c>
      <c r="T162" s="32" t="n">
        <v>0.13</v>
      </c>
      <c r="U162" t="n">
        <v>272.2</v>
      </c>
      <c r="V162" t="inlineStr">
        <is>
          <t>03ekl</t>
        </is>
      </c>
      <c r="W162" t="n">
        <v>4907</v>
      </c>
      <c r="X162" t="n">
        <v>6901</v>
      </c>
      <c r="Y162" t="inlineStr">
        <is>
          <t>d57c7da4-b733-4137-94d3-388dd2b60cba</t>
        </is>
      </c>
      <c r="Z162" t="inlineStr">
        <is>
          <t>Vladislav Gavrikov (NYR D)</t>
        </is>
      </c>
    </row>
    <row r="163">
      <c r="A163" t="inlineStr">
        <is>
          <t>Thomas Chabot</t>
        </is>
      </c>
      <c r="B163" t="inlineStr">
        <is>
          <t>OTT</t>
        </is>
      </c>
      <c r="C163" t="inlineStr">
        <is>
          <t>D</t>
        </is>
      </c>
      <c r="D163" t="inlineStr">
        <is>
          <t>D</t>
        </is>
      </c>
      <c r="E163" t="n">
        <v>29</v>
      </c>
      <c r="F163" t="inlineStr">
        <is>
          <t>FA</t>
        </is>
      </c>
      <c r="G163" t="inlineStr">
        <is>
          <t>FA</t>
        </is>
      </c>
      <c r="H163" s="30" t="n">
        <v>8000000</v>
      </c>
      <c r="I163" s="31" t="n">
        <v>60.56</v>
      </c>
      <c r="J163" s="31" t="n">
        <v>7.57</v>
      </c>
      <c r="K163" s="31" t="n">
        <v>1.06</v>
      </c>
      <c r="L163" s="32" t="n">
        <v>0.133</v>
      </c>
      <c r="M163" s="31" t="n">
        <v>70.19</v>
      </c>
      <c r="N163" s="31" t="n">
        <v>1.06</v>
      </c>
      <c r="O163" s="31" t="n">
        <v>82.70999999999999</v>
      </c>
      <c r="P163" s="31" t="n">
        <v>76.45</v>
      </c>
      <c r="Q163" s="31" t="n">
        <v>9.630000000000001</v>
      </c>
      <c r="R163" s="31" t="n">
        <v>9.56</v>
      </c>
      <c r="S163" s="32" t="n">
        <v>1.022</v>
      </c>
      <c r="T163" s="32" t="n">
        <v>0.128</v>
      </c>
      <c r="U163" t="n">
        <v>152.5</v>
      </c>
      <c r="V163" t="inlineStr">
        <is>
          <t>03rad</t>
        </is>
      </c>
      <c r="W163" t="n">
        <v>4784</v>
      </c>
      <c r="X163" t="n">
        <v>6760</v>
      </c>
      <c r="Y163" t="inlineStr">
        <is>
          <t>b2dde651-f640-4749-8c5e-82ff95399072</t>
        </is>
      </c>
      <c r="Z163" t="inlineStr">
        <is>
          <t>Thomas Chabot (OTT D)</t>
        </is>
      </c>
    </row>
    <row r="164">
      <c r="A164" t="inlineStr">
        <is>
          <t>Seth Jarvis</t>
        </is>
      </c>
      <c r="B164" t="inlineStr">
        <is>
          <t>CAR</t>
        </is>
      </c>
      <c r="C164" t="inlineStr">
        <is>
          <t>RW</t>
        </is>
      </c>
      <c r="D164" t="inlineStr">
        <is>
          <t>F</t>
        </is>
      </c>
      <c r="E164" t="n">
        <v>24</v>
      </c>
      <c r="F164" t="inlineStr">
        <is>
          <t>T</t>
        </is>
      </c>
      <c r="G164" t="inlineStr">
        <is>
          <t>A Bunch of Dusters</t>
        </is>
      </c>
      <c r="H164" s="30" t="n">
        <v>7420087</v>
      </c>
      <c r="I164" s="31" t="n">
        <v>93.88</v>
      </c>
      <c r="J164" s="31" t="n">
        <v>12.65</v>
      </c>
      <c r="K164" s="31" t="n">
        <v>1.32</v>
      </c>
      <c r="L164" s="32" t="n">
        <v>0.178</v>
      </c>
      <c r="M164" s="31" t="n">
        <v>92.81</v>
      </c>
      <c r="N164" s="31" t="n">
        <v>1.25</v>
      </c>
      <c r="O164" s="31" t="n">
        <v>60.03</v>
      </c>
      <c r="P164" s="31" t="n">
        <v>76.42</v>
      </c>
      <c r="Q164" s="31" t="n">
        <v>-1.07</v>
      </c>
      <c r="R164" s="31" t="n">
        <v>10.3</v>
      </c>
      <c r="S164" s="32" t="n">
        <v>1.125</v>
      </c>
      <c r="T164" s="32" t="n">
        <v>0.152</v>
      </c>
      <c r="U164" t="n">
        <v>90.2</v>
      </c>
      <c r="V164" t="inlineStr">
        <is>
          <t>05gvq</t>
        </is>
      </c>
      <c r="W164" t="n">
        <v>6202</v>
      </c>
      <c r="Y164" t="inlineStr">
        <is>
          <t>651605ef-de59-41bf-b66c-9806f1ea9162</t>
        </is>
      </c>
      <c r="Z164" t="inlineStr">
        <is>
          <t>Seth Jarvis (CAR RW)</t>
        </is>
      </c>
    </row>
    <row r="165">
      <c r="A165" t="inlineStr">
        <is>
          <t>Yaroslav Askarov</t>
        </is>
      </c>
      <c r="B165" t="inlineStr">
        <is>
          <t>SJS</t>
        </is>
      </c>
      <c r="C165" t="inlineStr">
        <is>
          <t>G</t>
        </is>
      </c>
      <c r="D165" t="inlineStr">
        <is>
          <t>G</t>
        </is>
      </c>
      <c r="E165" t="n">
        <v>24</v>
      </c>
      <c r="F165" t="inlineStr">
        <is>
          <t>T</t>
        </is>
      </c>
      <c r="G165" t="inlineStr">
        <is>
          <t>Keith</t>
        </is>
      </c>
      <c r="H165" s="30" t="n">
        <v>2000000</v>
      </c>
      <c r="I165" s="31" t="n">
        <v>72.3</v>
      </c>
      <c r="J165" s="31" t="n">
        <v>36.15</v>
      </c>
      <c r="K165" s="31" t="n">
        <v>1.54</v>
      </c>
      <c r="L165" s="32" t="n">
        <v>0.77</v>
      </c>
      <c r="M165" s="31" t="n">
        <v>76.40000000000001</v>
      </c>
      <c r="N165" s="31" t="n">
        <v>1.7</v>
      </c>
      <c r="O165" s="31" t="n"/>
      <c r="P165" s="31" t="n">
        <v>76.40000000000001</v>
      </c>
      <c r="Q165" s="31" t="n">
        <v>4.1</v>
      </c>
      <c r="R165" s="31" t="n">
        <v>38.2</v>
      </c>
      <c r="S165" s="32" t="n">
        <v>1.7</v>
      </c>
      <c r="T165" s="32" t="n">
        <v>0.85</v>
      </c>
      <c r="U165" t="n">
        <v>180.1</v>
      </c>
      <c r="V165" t="inlineStr">
        <is>
          <t>0529k</t>
        </is>
      </c>
      <c r="W165" t="n">
        <v>6187</v>
      </c>
      <c r="Y165" t="inlineStr">
        <is>
          <t>f063c59c-51f6-49e2-88e6-b3146f82edd3</t>
        </is>
      </c>
      <c r="Z165" t="inlineStr">
        <is>
          <t>Yaroslav Askarov (SJS G)</t>
        </is>
      </c>
    </row>
    <row r="166">
      <c r="A166" t="inlineStr">
        <is>
          <t>Neal Pionk</t>
        </is>
      </c>
      <c r="B166" t="inlineStr">
        <is>
          <t>WPG</t>
        </is>
      </c>
      <c r="C166" t="inlineStr">
        <is>
          <t>D</t>
        </is>
      </c>
      <c r="D166" t="inlineStr">
        <is>
          <t>D</t>
        </is>
      </c>
      <c r="E166" t="n">
        <v>31</v>
      </c>
      <c r="F166" t="inlineStr">
        <is>
          <t>FA</t>
        </is>
      </c>
      <c r="G166" t="inlineStr">
        <is>
          <t>FA</t>
        </is>
      </c>
      <c r="H166" s="30" t="n">
        <v>7000000</v>
      </c>
      <c r="I166" s="31" t="n">
        <v>43.39</v>
      </c>
      <c r="J166" s="31" t="n">
        <v>6.2</v>
      </c>
      <c r="K166" s="31" t="n">
        <v>0.85</v>
      </c>
      <c r="L166" s="32" t="n">
        <v>0.121</v>
      </c>
      <c r="M166" s="31" t="n">
        <v>70.48999999999999</v>
      </c>
      <c r="N166" s="31" t="n">
        <v>0.95</v>
      </c>
      <c r="O166" s="31" t="n">
        <v>81.29000000000001</v>
      </c>
      <c r="P166" s="31" t="n">
        <v>75.89</v>
      </c>
      <c r="Q166" s="31" t="n">
        <v>27.1</v>
      </c>
      <c r="R166" s="31" t="n">
        <v>10.84</v>
      </c>
      <c r="S166" s="32" t="n">
        <v>0.959</v>
      </c>
      <c r="T166" s="32" t="n">
        <v>0.137</v>
      </c>
      <c r="U166" t="n">
        <v>274.9</v>
      </c>
      <c r="V166" t="inlineStr">
        <is>
          <t>049ph</t>
        </is>
      </c>
      <c r="W166" t="n">
        <v>5397</v>
      </c>
      <c r="X166" t="n">
        <v>7498</v>
      </c>
      <c r="Y166" t="inlineStr">
        <is>
          <t>093d026c-e78b-4666-9cdd-f5f2352843df</t>
        </is>
      </c>
      <c r="Z166" t="inlineStr">
        <is>
          <t>Neal Pionk (WPG D)</t>
        </is>
      </c>
    </row>
    <row r="167">
      <c r="A167" t="inlineStr">
        <is>
          <t>Ivan Demidov</t>
        </is>
      </c>
      <c r="B167" t="inlineStr">
        <is>
          <t>MTL</t>
        </is>
      </c>
      <c r="C167" t="inlineStr">
        <is>
          <t>RW</t>
        </is>
      </c>
      <c r="D167" t="inlineStr">
        <is>
          <t>F</t>
        </is>
      </c>
      <c r="E167" t="n">
        <v>20</v>
      </c>
      <c r="F167" t="inlineStr">
        <is>
          <t>T</t>
        </is>
      </c>
      <c r="G167" t="inlineStr">
        <is>
          <t>Keith</t>
        </is>
      </c>
      <c r="H167" s="30" t="n">
        <v>940833</v>
      </c>
      <c r="I167" s="31" t="n">
        <v>76.94</v>
      </c>
      <c r="J167" s="31" t="n">
        <v>81.78</v>
      </c>
      <c r="K167" s="31" t="n">
        <v>0.9399999999999999</v>
      </c>
      <c r="L167" s="32" t="n">
        <v>0.999</v>
      </c>
      <c r="M167" s="31" t="n">
        <v>71.59999999999999</v>
      </c>
      <c r="N167" s="31" t="n">
        <v>0.92</v>
      </c>
      <c r="O167" s="31" t="n">
        <v>80.06</v>
      </c>
      <c r="P167" s="31" t="n">
        <v>75.83</v>
      </c>
      <c r="Q167" s="31" t="n">
        <v>-5.34</v>
      </c>
      <c r="R167" s="31" t="n">
        <v>80.59999999999999</v>
      </c>
      <c r="S167" s="32" t="n">
        <v>0.9370000000000001</v>
      </c>
      <c r="T167" s="32" t="n">
        <v>0.996</v>
      </c>
      <c r="U167" t="n">
        <v>94</v>
      </c>
      <c r="V167" t="inlineStr">
        <is>
          <t>064r2</t>
        </is>
      </c>
      <c r="W167" t="n">
        <v>7133</v>
      </c>
      <c r="Y167" t="inlineStr">
        <is>
          <t>49de95da-de4f-4c36-a5ff-300450ebf674</t>
        </is>
      </c>
      <c r="Z167" t="inlineStr">
        <is>
          <t>Ivan Demidov (MTL RW)</t>
        </is>
      </c>
    </row>
    <row r="168">
      <c r="A168" t="inlineStr">
        <is>
          <t>Seth Jones</t>
        </is>
      </c>
      <c r="B168" t="inlineStr">
        <is>
          <t>FLA</t>
        </is>
      </c>
      <c r="C168" t="inlineStr">
        <is>
          <t>D</t>
        </is>
      </c>
      <c r="D168" t="inlineStr">
        <is>
          <t>D</t>
        </is>
      </c>
      <c r="E168" t="n">
        <v>31</v>
      </c>
      <c r="F168" t="inlineStr">
        <is>
          <t>FA</t>
        </is>
      </c>
      <c r="G168" t="inlineStr">
        <is>
          <t>FA</t>
        </is>
      </c>
      <c r="H168" s="30" t="n">
        <v>9500000</v>
      </c>
      <c r="I168" s="31" t="n">
        <v>52.91</v>
      </c>
      <c r="J168" s="31" t="n">
        <v>5.57</v>
      </c>
      <c r="K168" s="31" t="n">
        <v>1.02</v>
      </c>
      <c r="L168" s="32" t="n">
        <v>0.107</v>
      </c>
      <c r="M168" s="31" t="n">
        <v>63.94</v>
      </c>
      <c r="N168" s="31" t="n">
        <v>0.9</v>
      </c>
      <c r="O168" s="31" t="n">
        <v>87.7</v>
      </c>
      <c r="P168" s="31" t="n">
        <v>75.81999999999999</v>
      </c>
      <c r="Q168" s="31" t="n">
        <v>11.03</v>
      </c>
      <c r="R168" s="31" t="n">
        <v>7.98</v>
      </c>
      <c r="S168" s="32" t="n">
        <v>0.972</v>
      </c>
      <c r="T168" s="32" t="n">
        <v>0.102</v>
      </c>
      <c r="U168" t="n">
        <v>92.8</v>
      </c>
      <c r="V168" t="inlineStr">
        <is>
          <t>0243f</t>
        </is>
      </c>
      <c r="W168" t="n">
        <v>4074</v>
      </c>
      <c r="X168" t="n">
        <v>5983</v>
      </c>
      <c r="Y168" t="inlineStr">
        <is>
          <t>9e856a06-e817-11e2-a133-f4ce4684ea4c</t>
        </is>
      </c>
      <c r="Z168" t="inlineStr">
        <is>
          <t>Seth Jones (FLA D)</t>
        </is>
      </c>
    </row>
    <row r="169">
      <c r="A169" t="inlineStr">
        <is>
          <t>Matvei Michkov</t>
        </is>
      </c>
      <c r="B169" t="inlineStr">
        <is>
          <t>PHI</t>
        </is>
      </c>
      <c r="C169" t="inlineStr">
        <is>
          <t>RW</t>
        </is>
      </c>
      <c r="D169" t="inlineStr">
        <is>
          <t>F</t>
        </is>
      </c>
      <c r="E169" t="n">
        <v>21</v>
      </c>
      <c r="F169" t="inlineStr">
        <is>
          <t>T</t>
        </is>
      </c>
      <c r="G169" t="inlineStr">
        <is>
          <t>A Bunch of Dusters</t>
        </is>
      </c>
      <c r="H169" s="30" t="n">
        <v>950000</v>
      </c>
      <c r="I169" s="31" t="n">
        <v>75.16</v>
      </c>
      <c r="J169" s="31" t="n">
        <v>79.12</v>
      </c>
      <c r="K169" s="31" t="n">
        <v>0.93</v>
      </c>
      <c r="L169" s="32" t="n">
        <v>0.979</v>
      </c>
      <c r="M169" s="31" t="n">
        <v>72.27</v>
      </c>
      <c r="N169" s="31" t="n">
        <v>0.9399999999999999</v>
      </c>
      <c r="O169" s="31" t="n">
        <v>78.69</v>
      </c>
      <c r="P169" s="31" t="n">
        <v>75.48</v>
      </c>
      <c r="Q169" s="31" t="n">
        <v>-2.89</v>
      </c>
      <c r="R169" s="31" t="n">
        <v>79.45</v>
      </c>
      <c r="S169" s="32" t="n">
        <v>0.9379999999999999</v>
      </c>
      <c r="T169" s="32" t="n">
        <v>0.987</v>
      </c>
      <c r="U169" t="n">
        <v>147.6</v>
      </c>
      <c r="V169" t="inlineStr">
        <is>
          <t>05gvo</t>
        </is>
      </c>
      <c r="W169" t="n">
        <v>6918</v>
      </c>
      <c r="Y169" t="inlineStr">
        <is>
          <t>69a9a8e8-a671-4e12-9929-f6832abe41d7</t>
        </is>
      </c>
      <c r="Z169" t="inlineStr">
        <is>
          <t>Matvei Michkov (PHI RW)</t>
        </is>
      </c>
    </row>
    <row r="170">
      <c r="A170" t="inlineStr">
        <is>
          <t>Tomas Hertl</t>
        </is>
      </c>
      <c r="B170" t="inlineStr">
        <is>
          <t>VGK</t>
        </is>
      </c>
      <c r="C170" t="inlineStr">
        <is>
          <t>C</t>
        </is>
      </c>
      <c r="D170" t="inlineStr">
        <is>
          <t>F</t>
        </is>
      </c>
      <c r="E170" t="n">
        <v>32</v>
      </c>
      <c r="F170" t="inlineStr">
        <is>
          <t>FA</t>
        </is>
      </c>
      <c r="G170" t="inlineStr">
        <is>
          <t>FA</t>
        </is>
      </c>
      <c r="H170" s="30" t="n">
        <v>8137500</v>
      </c>
      <c r="I170" s="31" t="n">
        <v>79.25</v>
      </c>
      <c r="J170" s="31" t="n">
        <v>9.74</v>
      </c>
      <c r="K170" s="31" t="n">
        <v>0.97</v>
      </c>
      <c r="L170" s="32" t="n">
        <v>0.119</v>
      </c>
      <c r="M170" s="31" t="n">
        <v>78.17</v>
      </c>
      <c r="N170" s="31" t="n">
        <v>0.98</v>
      </c>
      <c r="O170" s="31" t="n">
        <v>72.66</v>
      </c>
      <c r="P170" s="31" t="n">
        <v>75.41</v>
      </c>
      <c r="Q170" s="31" t="n">
        <v>-1.08</v>
      </c>
      <c r="R170" s="31" t="n">
        <v>9.27</v>
      </c>
      <c r="S170" s="32" t="n">
        <v>0.922</v>
      </c>
      <c r="T170" s="32" t="n">
        <v>0.113</v>
      </c>
      <c r="U170" t="n">
        <v>131.6</v>
      </c>
      <c r="V170" t="inlineStr">
        <is>
          <t>02nok</t>
        </is>
      </c>
      <c r="W170" t="n">
        <v>3992</v>
      </c>
      <c r="X170" t="n">
        <v>5697</v>
      </c>
      <c r="Y170" t="inlineStr">
        <is>
          <t>64669a46-a90a-4d58-a759-87e5d0591515</t>
        </is>
      </c>
      <c r="Z170" t="inlineStr">
        <is>
          <t>Tomas Hertl (VGK C)</t>
        </is>
      </c>
    </row>
    <row r="171">
      <c r="A171" t="inlineStr">
        <is>
          <t>Pavel Dorofeyev</t>
        </is>
      </c>
      <c r="B171" t="inlineStr">
        <is>
          <t>NYR</t>
        </is>
      </c>
      <c r="C171" t="inlineStr">
        <is>
          <t>RW</t>
        </is>
      </c>
      <c r="D171" t="inlineStr">
        <is>
          <t>F</t>
        </is>
      </c>
      <c r="E171" t="n">
        <v>25</v>
      </c>
      <c r="F171" t="inlineStr">
        <is>
          <t>T</t>
        </is>
      </c>
      <c r="G171" t="inlineStr">
        <is>
          <t>Nathan</t>
        </is>
      </c>
      <c r="H171" s="30" t="n">
        <v>11000000</v>
      </c>
      <c r="I171" s="31" t="n">
        <v>79.47</v>
      </c>
      <c r="J171" s="31" t="n">
        <v>7.22</v>
      </c>
      <c r="K171" s="31" t="n">
        <v>0.97</v>
      </c>
      <c r="L171" s="32" t="n">
        <v>0.08799999999999999</v>
      </c>
      <c r="M171" s="31" t="n">
        <v>74.8</v>
      </c>
      <c r="N171" s="31" t="n">
        <v>0.92</v>
      </c>
      <c r="O171" s="31" t="n">
        <v>75.63</v>
      </c>
      <c r="P171" s="31" t="n">
        <v>75.22</v>
      </c>
      <c r="Q171" s="31" t="n">
        <v>-4.67</v>
      </c>
      <c r="R171" s="31" t="n">
        <v>6.84</v>
      </c>
      <c r="S171" s="32" t="n">
        <v>0.91</v>
      </c>
      <c r="T171" s="32" t="n">
        <v>0.083</v>
      </c>
      <c r="U171" t="n">
        <v>90.8</v>
      </c>
      <c r="V171" t="inlineStr">
        <is>
          <t>04zo0</t>
        </is>
      </c>
      <c r="W171" t="n">
        <v>6034</v>
      </c>
      <c r="Y171" t="inlineStr">
        <is>
          <t>8b666187-cf65-49fa-a12e-a03a5c0526b9</t>
        </is>
      </c>
      <c r="Z171" t="inlineStr">
        <is>
          <t>Pavel Dorofeyev (NYR RW)</t>
        </is>
      </c>
    </row>
    <row r="172">
      <c r="A172" t="inlineStr">
        <is>
          <t>Roope Hintz</t>
        </is>
      </c>
      <c r="B172" t="inlineStr">
        <is>
          <t>DAL</t>
        </is>
      </c>
      <c r="C172" t="inlineStr">
        <is>
          <t>C</t>
        </is>
      </c>
      <c r="D172" t="inlineStr">
        <is>
          <t>F</t>
        </is>
      </c>
      <c r="E172" t="n">
        <v>29</v>
      </c>
      <c r="F172" t="inlineStr">
        <is>
          <t>FA</t>
        </is>
      </c>
      <c r="G172" t="inlineStr">
        <is>
          <t>FA</t>
        </is>
      </c>
      <c r="H172" s="30" t="n">
        <v>8450000</v>
      </c>
      <c r="I172" s="31" t="n">
        <v>53.22</v>
      </c>
      <c r="J172" s="31" t="n">
        <v>6.3</v>
      </c>
      <c r="K172" s="31" t="n">
        <v>1</v>
      </c>
      <c r="L172" s="32" t="n">
        <v>0.118</v>
      </c>
      <c r="M172" s="31" t="n">
        <v>68.8</v>
      </c>
      <c r="N172" s="31" t="n">
        <v>1</v>
      </c>
      <c r="O172" s="31" t="n">
        <v>81.54000000000001</v>
      </c>
      <c r="P172" s="31" t="n">
        <v>75.17</v>
      </c>
      <c r="Q172" s="31" t="n">
        <v>15.58</v>
      </c>
      <c r="R172" s="31" t="n">
        <v>8.9</v>
      </c>
      <c r="S172" s="32" t="n">
        <v>0.985</v>
      </c>
      <c r="T172" s="32" t="n">
        <v>0.117</v>
      </c>
      <c r="U172" t="n">
        <v>133.1</v>
      </c>
      <c r="V172" t="inlineStr">
        <is>
          <t>03rf2</t>
        </is>
      </c>
      <c r="W172" t="n">
        <v>4885</v>
      </c>
      <c r="X172" t="n">
        <v>6791</v>
      </c>
      <c r="Y172" t="inlineStr">
        <is>
          <t>2f613430-45b9-462c-bd6a-cded28a7f8af</t>
        </is>
      </c>
      <c r="Z172" t="inlineStr">
        <is>
          <t>Roope Hintz (DAL C)</t>
        </is>
      </c>
    </row>
    <row r="173">
      <c r="A173" t="inlineStr">
        <is>
          <t>Jakub Dobes</t>
        </is>
      </c>
      <c r="B173" t="inlineStr">
        <is>
          <t>MTL</t>
        </is>
      </c>
      <c r="C173" t="inlineStr">
        <is>
          <t>G</t>
        </is>
      </c>
      <c r="D173" t="inlineStr">
        <is>
          <t>G</t>
        </is>
      </c>
      <c r="E173" t="n">
        <v>25</v>
      </c>
      <c r="F173" t="inlineStr">
        <is>
          <t>T</t>
        </is>
      </c>
      <c r="G173" t="inlineStr">
        <is>
          <t>Le Duke of Dangles</t>
        </is>
      </c>
      <c r="H173" s="30" t="n">
        <v>965000</v>
      </c>
      <c r="I173" s="31" t="n">
        <v>86.8</v>
      </c>
      <c r="J173" s="31" t="n">
        <v>89.95</v>
      </c>
      <c r="K173" s="31" t="n">
        <v>2.02</v>
      </c>
      <c r="L173" s="32" t="n">
        <v>2.093</v>
      </c>
      <c r="M173" s="31" t="n">
        <v>74.95999999999999</v>
      </c>
      <c r="N173" s="31" t="n">
        <v>1.87</v>
      </c>
      <c r="O173" s="31" t="n"/>
      <c r="P173" s="31" t="n">
        <v>74.95999999999999</v>
      </c>
      <c r="Q173" s="31" t="n">
        <v>-11.84</v>
      </c>
      <c r="R173" s="31" t="n">
        <v>77.68000000000001</v>
      </c>
      <c r="S173" s="32" t="n">
        <v>1.87</v>
      </c>
      <c r="T173" s="32" t="n">
        <v>1.938</v>
      </c>
      <c r="U173" t="n">
        <v>139.2</v>
      </c>
      <c r="V173" t="inlineStr">
        <is>
          <t>05oxs</t>
        </is>
      </c>
      <c r="W173" t="n">
        <v>6890</v>
      </c>
      <c r="Y173" t="inlineStr">
        <is>
          <t>7c88275f-7828-41d9-be74-26c98cbec455</t>
        </is>
      </c>
      <c r="Z173" t="inlineStr">
        <is>
          <t>Jakub Dobes (MTL G)</t>
        </is>
      </c>
    </row>
    <row r="174">
      <c r="A174" t="inlineStr">
        <is>
          <t>Mason Marchment</t>
        </is>
      </c>
      <c r="B174" t="inlineStr">
        <is>
          <t>SJS</t>
        </is>
      </c>
      <c r="C174" t="inlineStr">
        <is>
          <t>LW</t>
        </is>
      </c>
      <c r="D174" t="inlineStr">
        <is>
          <t>F</t>
        </is>
      </c>
      <c r="E174" t="n">
        <v>31</v>
      </c>
      <c r="F174" t="inlineStr">
        <is>
          <t>FA</t>
        </is>
      </c>
      <c r="G174" t="inlineStr">
        <is>
          <t>FA</t>
        </is>
      </c>
      <c r="H174" s="30" t="n">
        <v>6750000</v>
      </c>
      <c r="I174" s="31" t="n">
        <v>69.31999999999999</v>
      </c>
      <c r="J174" s="31" t="n">
        <v>10.27</v>
      </c>
      <c r="K174" s="31" t="n">
        <v>1.02</v>
      </c>
      <c r="L174" s="32" t="n">
        <v>0.151</v>
      </c>
      <c r="M174" s="31" t="n">
        <v>71.52</v>
      </c>
      <c r="N174" s="31" t="n">
        <v>1.02</v>
      </c>
      <c r="O174" s="31" t="n">
        <v>78.36</v>
      </c>
      <c r="P174" s="31" t="n">
        <v>74.94</v>
      </c>
      <c r="Q174" s="31" t="n">
        <v>2.2</v>
      </c>
      <c r="R174" s="31" t="n">
        <v>11.1</v>
      </c>
      <c r="S174" s="32" t="n">
        <v>0.976</v>
      </c>
      <c r="T174" s="32" t="n">
        <v>0.145</v>
      </c>
      <c r="U174" t="n">
        <v>236.3</v>
      </c>
      <c r="V174" t="inlineStr">
        <is>
          <t>03wor</t>
        </is>
      </c>
      <c r="W174" t="n">
        <v>5639</v>
      </c>
      <c r="X174" t="n">
        <v>7066</v>
      </c>
      <c r="Y174" t="inlineStr">
        <is>
          <t>34e0d9ba-53a7-4e15-834b-1e6e9107d267</t>
        </is>
      </c>
      <c r="Z174" t="inlineStr">
        <is>
          <t>Mason Marchment (SJS LW)</t>
        </is>
      </c>
    </row>
    <row r="175">
      <c r="A175" t="inlineStr">
        <is>
          <t>Linus Ullmark</t>
        </is>
      </c>
      <c r="B175" t="inlineStr">
        <is>
          <t>OTT</t>
        </is>
      </c>
      <c r="C175" t="inlineStr">
        <is>
          <t>G</t>
        </is>
      </c>
      <c r="D175" t="inlineStr">
        <is>
          <t>G</t>
        </is>
      </c>
      <c r="E175" t="n">
        <v>33</v>
      </c>
      <c r="F175" t="inlineStr">
        <is>
          <t>FA</t>
        </is>
      </c>
      <c r="G175" t="inlineStr">
        <is>
          <t>FA</t>
        </is>
      </c>
      <c r="H175" s="30" t="n">
        <v>8250000</v>
      </c>
      <c r="I175" s="31" t="n">
        <v>98.64</v>
      </c>
      <c r="J175" s="31" t="n">
        <v>11.96</v>
      </c>
      <c r="K175" s="31" t="n">
        <v>2.01</v>
      </c>
      <c r="L175" s="32" t="n">
        <v>0.244</v>
      </c>
      <c r="M175" s="31" t="n">
        <v>74.88</v>
      </c>
      <c r="N175" s="31" t="n">
        <v>1.66</v>
      </c>
      <c r="O175" s="31" t="n"/>
      <c r="P175" s="31" t="n">
        <v>74.88</v>
      </c>
      <c r="Q175" s="31" t="n">
        <v>-23.76</v>
      </c>
      <c r="R175" s="31" t="n">
        <v>9.08</v>
      </c>
      <c r="S175" s="32" t="n">
        <v>1.66</v>
      </c>
      <c r="T175" s="32" t="n">
        <v>0.201</v>
      </c>
      <c r="U175" t="n">
        <v>170.8</v>
      </c>
      <c r="V175" t="inlineStr">
        <is>
          <t>02oar</t>
        </is>
      </c>
      <c r="W175" t="n">
        <v>4381</v>
      </c>
      <c r="X175" t="n">
        <v>5853</v>
      </c>
      <c r="Y175" t="inlineStr">
        <is>
          <t>d4dd5956-5c99-4e69-b21f-713b64327eca</t>
        </is>
      </c>
      <c r="Z175" t="inlineStr">
        <is>
          <t>Linus Ullmark (OTT G)</t>
        </is>
      </c>
    </row>
    <row r="176">
      <c r="A176" t="inlineStr">
        <is>
          <t>Jeremy Lauzon</t>
        </is>
      </c>
      <c r="B176" t="inlineStr">
        <is>
          <t>VGK</t>
        </is>
      </c>
      <c r="C176" t="inlineStr">
        <is>
          <t>D</t>
        </is>
      </c>
      <c r="D176" t="inlineStr">
        <is>
          <t>D</t>
        </is>
      </c>
      <c r="E176" t="n">
        <v>29</v>
      </c>
      <c r="F176" t="inlineStr">
        <is>
          <t>FA</t>
        </is>
      </c>
      <c r="G176" t="inlineStr">
        <is>
          <t>FA</t>
        </is>
      </c>
      <c r="H176" s="30" t="n">
        <v>4000000</v>
      </c>
      <c r="I176" s="31" t="n">
        <v>68.16</v>
      </c>
      <c r="J176" s="31" t="n">
        <v>17.04</v>
      </c>
      <c r="K176" s="31" t="n">
        <v>1</v>
      </c>
      <c r="L176" s="32" t="n">
        <v>0.25</v>
      </c>
      <c r="M176" s="31" t="n">
        <v>68.33</v>
      </c>
      <c r="N176" s="31" t="n">
        <v>1</v>
      </c>
      <c r="O176" s="31" t="n">
        <v>80.90000000000001</v>
      </c>
      <c r="P176" s="31" t="n">
        <v>74.62</v>
      </c>
      <c r="Q176" s="31" t="n">
        <v>0.17</v>
      </c>
      <c r="R176" s="31" t="n">
        <v>18.66</v>
      </c>
      <c r="S176" s="32" t="n">
        <v>0.982</v>
      </c>
      <c r="T176" s="32" t="n">
        <v>0.245</v>
      </c>
      <c r="U176" t="n">
        <v>284.6</v>
      </c>
      <c r="V176" t="inlineStr">
        <is>
          <t>03pim</t>
        </is>
      </c>
      <c r="W176" t="n">
        <v>4935</v>
      </c>
      <c r="X176" t="n">
        <v>6794</v>
      </c>
      <c r="Y176" t="inlineStr">
        <is>
          <t>37a658e2-669a-4a02-abbf-1e4bebf293e2</t>
        </is>
      </c>
      <c r="Z176" t="inlineStr">
        <is>
          <t>Jeremy Lauzon (VGK D)</t>
        </is>
      </c>
    </row>
    <row r="177">
      <c r="A177" t="inlineStr">
        <is>
          <t>Tyler Bertuzzi</t>
        </is>
      </c>
      <c r="B177" t="inlineStr">
        <is>
          <t>CHI</t>
        </is>
      </c>
      <c r="C177" t="inlineStr">
        <is>
          <t>RW</t>
        </is>
      </c>
      <c r="D177" t="inlineStr">
        <is>
          <t>F</t>
        </is>
      </c>
      <c r="E177" t="n">
        <v>31</v>
      </c>
      <c r="F177" t="inlineStr">
        <is>
          <t>T</t>
        </is>
      </c>
      <c r="G177" t="inlineStr">
        <is>
          <t>Aznfungus</t>
        </is>
      </c>
      <c r="H177" s="30" t="n">
        <v>5500000</v>
      </c>
      <c r="I177" s="31" t="n">
        <v>79.20999999999999</v>
      </c>
      <c r="J177" s="31" t="n">
        <v>14.4</v>
      </c>
      <c r="K177" s="31" t="n">
        <v>1</v>
      </c>
      <c r="L177" s="32" t="n">
        <v>0.182</v>
      </c>
      <c r="M177" s="31" t="n">
        <v>77.63</v>
      </c>
      <c r="N177" s="31" t="n">
        <v>0.96</v>
      </c>
      <c r="O177" s="31" t="n">
        <v>71.55</v>
      </c>
      <c r="P177" s="31" t="n">
        <v>74.59</v>
      </c>
      <c r="Q177" s="31" t="n">
        <v>-1.58</v>
      </c>
      <c r="R177" s="31" t="n">
        <v>13.56</v>
      </c>
      <c r="S177" s="32" t="n">
        <v>0.906</v>
      </c>
      <c r="T177" s="32" t="n">
        <v>0.165</v>
      </c>
      <c r="U177" t="n">
        <v>223.2</v>
      </c>
      <c r="V177" t="inlineStr">
        <is>
          <t>031og</t>
        </is>
      </c>
      <c r="W177" t="n">
        <v>4540</v>
      </c>
      <c r="X177" t="n">
        <v>6038</v>
      </c>
      <c r="Y177" t="inlineStr">
        <is>
          <t>f07ccc44-97c2-49a9-9855-24433ff93c83</t>
        </is>
      </c>
      <c r="Z177" t="inlineStr">
        <is>
          <t>Tyler Bertuzzi (CHI RW)</t>
        </is>
      </c>
    </row>
    <row r="178">
      <c r="A178" t="inlineStr">
        <is>
          <t>Elias Pettersson</t>
        </is>
      </c>
      <c r="B178" t="inlineStr">
        <is>
          <t>VAN</t>
        </is>
      </c>
      <c r="C178" t="inlineStr">
        <is>
          <t>C</t>
        </is>
      </c>
      <c r="D178" t="inlineStr">
        <is>
          <t>F</t>
        </is>
      </c>
      <c r="E178" t="n">
        <v>27</v>
      </c>
      <c r="F178" t="inlineStr">
        <is>
          <t>FA</t>
        </is>
      </c>
      <c r="G178" t="inlineStr">
        <is>
          <t>FA</t>
        </is>
      </c>
      <c r="H178" s="30" t="n">
        <v>11600000</v>
      </c>
      <c r="I178" s="31" t="n">
        <v>64.67</v>
      </c>
      <c r="J178" s="31" t="n">
        <v>5.58</v>
      </c>
      <c r="K178" s="31" t="n">
        <v>0.87</v>
      </c>
      <c r="L178" s="32" t="n">
        <v>0.075</v>
      </c>
      <c r="M178" s="31" t="n">
        <v>69.38</v>
      </c>
      <c r="N178" s="31" t="n">
        <v>0.91</v>
      </c>
      <c r="O178" s="31" t="n">
        <v>79.59999999999999</v>
      </c>
      <c r="P178" s="31" t="n">
        <v>74.48999999999999</v>
      </c>
      <c r="Q178" s="31" t="n">
        <v>4.71</v>
      </c>
      <c r="R178" s="31" t="n">
        <v>6.42</v>
      </c>
      <c r="S178" s="32" t="n">
        <v>0.929</v>
      </c>
      <c r="T178" s="32" t="n">
        <v>0.08</v>
      </c>
      <c r="U178" t="n">
        <v>126</v>
      </c>
      <c r="V178" t="inlineStr">
        <is>
          <t>048x9</t>
        </is>
      </c>
      <c r="W178" t="n">
        <v>5418</v>
      </c>
      <c r="X178" t="n">
        <v>7520</v>
      </c>
      <c r="Y178" t="inlineStr">
        <is>
          <t>04396c28-a071-478a-b387-a456fac24415</t>
        </is>
      </c>
      <c r="Z178" t="inlineStr">
        <is>
          <t>Elias Pettersson (VAN C)</t>
        </is>
      </c>
    </row>
    <row r="179">
      <c r="A179" t="inlineStr">
        <is>
          <t>Will Smith</t>
        </is>
      </c>
      <c r="B179" t="inlineStr">
        <is>
          <t>SJS</t>
        </is>
      </c>
      <c r="C179" t="inlineStr">
        <is>
          <t>RW</t>
        </is>
      </c>
      <c r="D179" t="inlineStr">
        <is>
          <t>F</t>
        </is>
      </c>
      <c r="E179" t="n">
        <v>21</v>
      </c>
      <c r="F179" t="inlineStr">
        <is>
          <t>T</t>
        </is>
      </c>
      <c r="G179" t="inlineStr">
        <is>
          <t>Kurtis</t>
        </is>
      </c>
      <c r="H179" s="30" t="n">
        <v>950000</v>
      </c>
      <c r="I179" s="31" t="n">
        <v>69.28</v>
      </c>
      <c r="J179" s="31" t="n">
        <v>72.93000000000001</v>
      </c>
      <c r="K179" s="31" t="n">
        <v>1</v>
      </c>
      <c r="L179" s="32" t="n">
        <v>1.053</v>
      </c>
      <c r="M179" s="31" t="n">
        <v>68.53</v>
      </c>
      <c r="N179" s="31" t="n">
        <v>0.95</v>
      </c>
      <c r="O179" s="31" t="n">
        <v>79.59999999999999</v>
      </c>
      <c r="P179" s="31" t="n">
        <v>74.06</v>
      </c>
      <c r="Q179" s="31" t="n">
        <v>-0.75</v>
      </c>
      <c r="R179" s="31" t="n">
        <v>77.95999999999999</v>
      </c>
      <c r="S179" s="32" t="n">
        <v>0.949</v>
      </c>
      <c r="T179" s="32" t="n">
        <v>0.999</v>
      </c>
      <c r="U179" t="n">
        <v>97.5</v>
      </c>
      <c r="V179" t="inlineStr">
        <is>
          <t>0644b</t>
        </is>
      </c>
      <c r="W179" t="n">
        <v>6920</v>
      </c>
      <c r="Y179" t="inlineStr">
        <is>
          <t>c00bdd42-faf8-4930-96ea-91fff3391e5f</t>
        </is>
      </c>
      <c r="Z179" t="inlineStr">
        <is>
          <t>Will Smith (SJS RW)</t>
        </is>
      </c>
    </row>
    <row r="180">
      <c r="A180" t="inlineStr">
        <is>
          <t>Pavel Zacha</t>
        </is>
      </c>
      <c r="B180" t="inlineStr">
        <is>
          <t>BOS</t>
        </is>
      </c>
      <c r="C180" t="inlineStr">
        <is>
          <t>C</t>
        </is>
      </c>
      <c r="D180" t="inlineStr">
        <is>
          <t>F</t>
        </is>
      </c>
      <c r="E180" t="n">
        <v>29</v>
      </c>
      <c r="F180" t="inlineStr">
        <is>
          <t>T</t>
        </is>
      </c>
      <c r="G180" t="inlineStr">
        <is>
          <t>Aznfungus</t>
        </is>
      </c>
      <c r="H180" s="30" t="n">
        <v>4750000</v>
      </c>
      <c r="I180" s="31" t="n">
        <v>84.23999999999999</v>
      </c>
      <c r="J180" s="31" t="n">
        <v>17.73</v>
      </c>
      <c r="K180" s="31" t="n">
        <v>1.08</v>
      </c>
      <c r="L180" s="32" t="n">
        <v>0.227</v>
      </c>
      <c r="M180" s="31" t="n">
        <v>84.37</v>
      </c>
      <c r="N180" s="31" t="n">
        <v>1.04</v>
      </c>
      <c r="O180" s="31" t="n">
        <v>63.58</v>
      </c>
      <c r="P180" s="31" t="n">
        <v>73.97</v>
      </c>
      <c r="Q180" s="31" t="n">
        <v>0.13</v>
      </c>
      <c r="R180" s="31" t="n">
        <v>15.57</v>
      </c>
      <c r="S180" s="32" t="n">
        <v>0.898</v>
      </c>
      <c r="T180" s="32" t="n">
        <v>0.189</v>
      </c>
      <c r="U180" t="n">
        <v>172.7</v>
      </c>
      <c r="V180" t="inlineStr">
        <is>
          <t>03l0t</t>
        </is>
      </c>
      <c r="W180" t="n">
        <v>4777</v>
      </c>
      <c r="X180" t="n">
        <v>6748</v>
      </c>
      <c r="Y180" t="inlineStr">
        <is>
          <t>aafb1b09-91ab-49b6-a1ff-a171a480c5c1</t>
        </is>
      </c>
      <c r="Z180" t="inlineStr">
        <is>
          <t>Pavel Zacha (BOS C)</t>
        </is>
      </c>
    </row>
    <row r="181">
      <c r="A181" t="inlineStr">
        <is>
          <t>Joey Daccord</t>
        </is>
      </c>
      <c r="B181" t="inlineStr">
        <is>
          <t>SEA</t>
        </is>
      </c>
      <c r="C181" t="inlineStr">
        <is>
          <t>G</t>
        </is>
      </c>
      <c r="D181" t="inlineStr">
        <is>
          <t>G</t>
        </is>
      </c>
      <c r="E181" t="n">
        <v>30</v>
      </c>
      <c r="F181" t="inlineStr">
        <is>
          <t>T</t>
        </is>
      </c>
      <c r="G181" t="inlineStr">
        <is>
          <t>Mike</t>
        </is>
      </c>
      <c r="H181" s="30" t="n">
        <v>5000000</v>
      </c>
      <c r="I181" s="31" t="n">
        <v>81.45999999999999</v>
      </c>
      <c r="J181" s="31" t="n">
        <v>16.29</v>
      </c>
      <c r="K181" s="31" t="n">
        <v>1.73</v>
      </c>
      <c r="L181" s="32" t="n">
        <v>0.346</v>
      </c>
      <c r="M181" s="31" t="n">
        <v>73.95</v>
      </c>
      <c r="N181" s="31" t="n">
        <v>1.8</v>
      </c>
      <c r="O181" s="31" t="n"/>
      <c r="P181" s="31" t="n">
        <v>73.95</v>
      </c>
      <c r="Q181" s="31" t="n">
        <v>-7.51</v>
      </c>
      <c r="R181" s="31" t="n">
        <v>14.79</v>
      </c>
      <c r="S181" s="32" t="n">
        <v>1.8</v>
      </c>
      <c r="T181" s="32" t="n">
        <v>0.36</v>
      </c>
      <c r="U181" t="n">
        <v>253.2</v>
      </c>
      <c r="V181" t="inlineStr">
        <is>
          <t>03jw0</t>
        </is>
      </c>
      <c r="W181" t="n">
        <v>4848</v>
      </c>
      <c r="X181" t="n">
        <v>6941</v>
      </c>
      <c r="Y181" t="inlineStr">
        <is>
          <t>cd985f0a-3d12-45f9-9b97-cc448388e19e</t>
        </is>
      </c>
      <c r="Z181" t="inlineStr">
        <is>
          <t>Joey Daccord (SEA G)</t>
        </is>
      </c>
    </row>
    <row r="182">
      <c r="A182" t="inlineStr">
        <is>
          <t>Pierre-Luc Dubois</t>
        </is>
      </c>
      <c r="B182" t="inlineStr">
        <is>
          <t>WSH</t>
        </is>
      </c>
      <c r="C182" t="inlineStr">
        <is>
          <t>C</t>
        </is>
      </c>
      <c r="D182" t="inlineStr">
        <is>
          <t>F</t>
        </is>
      </c>
      <c r="E182" t="n">
        <v>28</v>
      </c>
      <c r="F182" t="inlineStr">
        <is>
          <t>FA</t>
        </is>
      </c>
      <c r="G182" t="inlineStr">
        <is>
          <t>FA</t>
        </is>
      </c>
      <c r="H182" s="30" t="n">
        <v>8500000</v>
      </c>
      <c r="I182" s="31" t="n">
        <v>22.92</v>
      </c>
      <c r="J182" s="31" t="n">
        <v>2.7</v>
      </c>
      <c r="K182" s="31" t="n">
        <v>0.79</v>
      </c>
      <c r="L182" s="32" t="n">
        <v>0.093</v>
      </c>
      <c r="M182" s="31" t="n">
        <v>74.20999999999999</v>
      </c>
      <c r="N182" s="31" t="n">
        <v>0.95</v>
      </c>
      <c r="O182" s="31" t="n">
        <v>73.63</v>
      </c>
      <c r="P182" s="31" t="n">
        <v>73.92</v>
      </c>
      <c r="Q182" s="31" t="n">
        <v>51.29</v>
      </c>
      <c r="R182" s="31" t="n">
        <v>8.699999999999999</v>
      </c>
      <c r="S182" s="32" t="n">
        <v>0.913</v>
      </c>
      <c r="T182" s="32" t="n">
        <v>0.107</v>
      </c>
      <c r="U182" t="n">
        <v>261.4</v>
      </c>
      <c r="V182" t="inlineStr">
        <is>
          <t>03wpi</t>
        </is>
      </c>
      <c r="W182" t="n">
        <v>5130</v>
      </c>
      <c r="X182" t="n">
        <v>7111</v>
      </c>
      <c r="Y182" t="inlineStr">
        <is>
          <t>7fa5b22b-b106-45aa-89d1-02861c739aa7</t>
        </is>
      </c>
      <c r="Z182" t="inlineStr">
        <is>
          <t>Pierre-Luc Dubois (WSH C)</t>
        </is>
      </c>
    </row>
    <row r="183">
      <c r="A183" t="inlineStr">
        <is>
          <t>Joel Eriksson Ek</t>
        </is>
      </c>
      <c r="B183" t="inlineStr">
        <is>
          <t>MIN</t>
        </is>
      </c>
      <c r="C183" t="inlineStr">
        <is>
          <t>C</t>
        </is>
      </c>
      <c r="D183" t="inlineStr">
        <is>
          <t>F</t>
        </is>
      </c>
      <c r="E183" t="n">
        <v>29</v>
      </c>
      <c r="F183" t="inlineStr">
        <is>
          <t>T</t>
        </is>
      </c>
      <c r="G183" t="inlineStr">
        <is>
          <t>Sidizen Kanes</t>
        </is>
      </c>
      <c r="H183" s="30" t="n">
        <v>5250000</v>
      </c>
      <c r="I183" s="31" t="n">
        <v>68.66</v>
      </c>
      <c r="J183" s="31" t="n">
        <v>13.08</v>
      </c>
      <c r="K183" s="31" t="n">
        <v>0.98</v>
      </c>
      <c r="L183" s="32" t="n">
        <v>0.187</v>
      </c>
      <c r="M183" s="31" t="n">
        <v>67.62</v>
      </c>
      <c r="N183" s="31" t="n">
        <v>0.97</v>
      </c>
      <c r="O183" s="31" t="n">
        <v>80.15000000000001</v>
      </c>
      <c r="P183" s="31" t="n">
        <v>73.89</v>
      </c>
      <c r="Q183" s="31" t="n">
        <v>-1.04</v>
      </c>
      <c r="R183" s="31" t="n">
        <v>14.07</v>
      </c>
      <c r="S183" s="32" t="n">
        <v>0.962</v>
      </c>
      <c r="T183" s="32" t="n">
        <v>0.183</v>
      </c>
      <c r="U183" t="n">
        <v>140.2</v>
      </c>
      <c r="V183" t="inlineStr">
        <is>
          <t>03rae</t>
        </is>
      </c>
      <c r="W183" t="n">
        <v>4903</v>
      </c>
      <c r="X183" t="n">
        <v>6762</v>
      </c>
      <c r="Y183" t="inlineStr">
        <is>
          <t>504e1497-33ee-4e3b-8d90-dbe1ac8ff0ce</t>
        </is>
      </c>
      <c r="Z183" t="inlineStr">
        <is>
          <t>Joel Eriksson Ek (MIN C)</t>
        </is>
      </c>
    </row>
    <row r="184">
      <c r="A184" t="inlineStr">
        <is>
          <t>Nazem Kadri</t>
        </is>
      </c>
      <c r="B184" t="inlineStr">
        <is>
          <t>COL</t>
        </is>
      </c>
      <c r="C184" t="inlineStr">
        <is>
          <t>C</t>
        </is>
      </c>
      <c r="D184" t="inlineStr">
        <is>
          <t>F</t>
        </is>
      </c>
      <c r="E184" t="n">
        <v>35</v>
      </c>
      <c r="F184" t="inlineStr">
        <is>
          <t>FA</t>
        </is>
      </c>
      <c r="G184" t="inlineStr">
        <is>
          <t>FA</t>
        </is>
      </c>
      <c r="H184" s="30" t="n">
        <v>7000000</v>
      </c>
      <c r="I184" s="31" t="n">
        <v>65.2</v>
      </c>
      <c r="J184" s="31" t="n">
        <v>9.31</v>
      </c>
      <c r="K184" s="31" t="n">
        <v>0.85</v>
      </c>
      <c r="L184" s="32" t="n">
        <v>0.121</v>
      </c>
      <c r="M184" s="31" t="n">
        <v>69.91</v>
      </c>
      <c r="N184" s="31" t="n">
        <v>0.92</v>
      </c>
      <c r="O184" s="31" t="n">
        <v>77.88</v>
      </c>
      <c r="P184" s="31" t="n">
        <v>73.89</v>
      </c>
      <c r="Q184" s="31" t="n">
        <v>4.71</v>
      </c>
      <c r="R184" s="31" t="n">
        <v>10.56</v>
      </c>
      <c r="S184" s="32" t="n">
        <v>0.924</v>
      </c>
      <c r="T184" s="32" t="n">
        <v>0.132</v>
      </c>
      <c r="U184" t="n">
        <v>188.8</v>
      </c>
      <c r="V184" t="inlineStr">
        <is>
          <t>01f3e</t>
        </is>
      </c>
      <c r="W184" t="n">
        <v>3254</v>
      </c>
      <c r="X184" t="n">
        <v>4687</v>
      </c>
      <c r="Y184" t="inlineStr">
        <is>
          <t>4313ca5c-0f24-11e2-8525-18a905767e44</t>
        </is>
      </c>
      <c r="Z184" t="inlineStr">
        <is>
          <t>Nazem Kadri (COL C)</t>
        </is>
      </c>
    </row>
    <row r="185">
      <c r="A185" t="inlineStr">
        <is>
          <t>Cole Hutson</t>
        </is>
      </c>
      <c r="B185" t="inlineStr">
        <is>
          <t>WSH</t>
        </is>
      </c>
      <c r="C185" t="inlineStr">
        <is>
          <t>D</t>
        </is>
      </c>
      <c r="D185" t="inlineStr">
        <is>
          <t>D</t>
        </is>
      </c>
      <c r="E185" t="n">
        <v>20</v>
      </c>
      <c r="F185" t="inlineStr">
        <is>
          <t>T</t>
        </is>
      </c>
      <c r="G185" t="inlineStr">
        <is>
          <t>A Bunch of Dusters</t>
        </is>
      </c>
      <c r="H185" s="30" t="n">
        <v>952083</v>
      </c>
      <c r="I185" s="31" t="n">
        <v>15.89</v>
      </c>
      <c r="J185" s="31" t="n">
        <v>16.69</v>
      </c>
      <c r="K185" s="31" t="n">
        <v>1.13</v>
      </c>
      <c r="L185" s="32" t="n">
        <v>1.187</v>
      </c>
      <c r="M185" s="31" t="n">
        <v>67.23</v>
      </c>
      <c r="N185" s="31" t="n">
        <v>1.07</v>
      </c>
      <c r="O185" s="31" t="n">
        <v>80.02</v>
      </c>
      <c r="P185" s="31" t="n">
        <v>73.62</v>
      </c>
      <c r="Q185" s="31" t="n">
        <v>51.34</v>
      </c>
      <c r="R185" s="31" t="n">
        <v>77.33</v>
      </c>
      <c r="S185" s="32" t="n">
        <v>1.011</v>
      </c>
      <c r="T185" s="32" t="n">
        <v>1.062</v>
      </c>
      <c r="U185" t="n">
        <v>117.5</v>
      </c>
      <c r="V185" t="inlineStr">
        <is>
          <t>06fzv</t>
        </is>
      </c>
      <c r="W185" t="n">
        <v>7187</v>
      </c>
      <c r="Y185" t="inlineStr">
        <is>
          <t>11c2f992-d4e1-4ddb-ae8e-6df9b7db2ac6</t>
        </is>
      </c>
      <c r="Z185" t="inlineStr">
        <is>
          <t>Cole Hutson (WSH D)</t>
        </is>
      </c>
    </row>
    <row r="186">
      <c r="A186" t="inlineStr">
        <is>
          <t>Brayden Schenn</t>
        </is>
      </c>
      <c r="B186" t="inlineStr">
        <is>
          <t>NYI</t>
        </is>
      </c>
      <c r="C186" t="inlineStr">
        <is>
          <t>C</t>
        </is>
      </c>
      <c r="D186" t="inlineStr">
        <is>
          <t>F</t>
        </is>
      </c>
      <c r="E186" t="n">
        <v>35</v>
      </c>
      <c r="F186" t="inlineStr">
        <is>
          <t>FA</t>
        </is>
      </c>
      <c r="G186" t="inlineStr">
        <is>
          <t>FA</t>
        </is>
      </c>
      <c r="H186" s="30" t="n">
        <v>6500000</v>
      </c>
      <c r="I186" s="31" t="n">
        <v>68.64</v>
      </c>
      <c r="J186" s="31" t="n">
        <v>10.56</v>
      </c>
      <c r="K186" s="31" t="n">
        <v>0.86</v>
      </c>
      <c r="L186" s="32" t="n">
        <v>0.132</v>
      </c>
      <c r="M186" s="31" t="n">
        <v>75.05</v>
      </c>
      <c r="N186" s="31" t="n">
        <v>0.92</v>
      </c>
      <c r="O186" s="31" t="n">
        <v>71.31999999999999</v>
      </c>
      <c r="P186" s="31" t="n">
        <v>73.19</v>
      </c>
      <c r="Q186" s="31" t="n">
        <v>6.41</v>
      </c>
      <c r="R186" s="31" t="n">
        <v>11.26</v>
      </c>
      <c r="S186" s="32" t="n">
        <v>0.885</v>
      </c>
      <c r="T186" s="32" t="n">
        <v>0.136</v>
      </c>
      <c r="U186" t="n">
        <v>285.2</v>
      </c>
      <c r="V186" t="inlineStr">
        <is>
          <t>01c32</t>
        </is>
      </c>
      <c r="W186" t="n">
        <v>3252</v>
      </c>
      <c r="X186" t="n">
        <v>4685</v>
      </c>
      <c r="Y186" t="inlineStr">
        <is>
          <t>4335a201-0f24-11e2-8525-18a905767e44</t>
        </is>
      </c>
      <c r="Z186" t="inlineStr">
        <is>
          <t>Brayden Schenn (NYI C)</t>
        </is>
      </c>
    </row>
    <row r="187">
      <c r="A187" t="inlineStr">
        <is>
          <t>Will Cuylle</t>
        </is>
      </c>
      <c r="B187" t="inlineStr">
        <is>
          <t>NYR</t>
        </is>
      </c>
      <c r="C187" t="inlineStr">
        <is>
          <t>LW</t>
        </is>
      </c>
      <c r="D187" t="inlineStr">
        <is>
          <t>F</t>
        </is>
      </c>
      <c r="E187" t="n">
        <v>24</v>
      </c>
      <c r="F187" t="inlineStr">
        <is>
          <t>FA</t>
        </is>
      </c>
      <c r="G187" t="inlineStr">
        <is>
          <t>FA</t>
        </is>
      </c>
      <c r="H187" s="30" t="n">
        <v>3900000</v>
      </c>
      <c r="I187" s="31" t="n">
        <v>75.06999999999999</v>
      </c>
      <c r="J187" s="31" t="n">
        <v>19.25</v>
      </c>
      <c r="K187" s="31" t="n">
        <v>0.92</v>
      </c>
      <c r="L187" s="32" t="n">
        <v>0.236</v>
      </c>
      <c r="M187" s="31" t="n">
        <v>74.26000000000001</v>
      </c>
      <c r="N187" s="31" t="n">
        <v>0.88</v>
      </c>
      <c r="O187" s="31" t="n">
        <v>71.64</v>
      </c>
      <c r="P187" s="31" t="n">
        <v>72.95</v>
      </c>
      <c r="Q187" s="31" t="n">
        <v>-0.8100000000000001</v>
      </c>
      <c r="R187" s="31" t="n">
        <v>18.71</v>
      </c>
      <c r="S187" s="32" t="n">
        <v>0.866</v>
      </c>
      <c r="T187" s="32" t="n">
        <v>0.222</v>
      </c>
      <c r="U187" t="n">
        <v>204</v>
      </c>
      <c r="V187" t="inlineStr">
        <is>
          <t>05kbn</t>
        </is>
      </c>
      <c r="W187" t="n">
        <v>6295</v>
      </c>
      <c r="Y187" t="inlineStr">
        <is>
          <t>cc43e76c-a872-4b40-89fc-5d5830fae446</t>
        </is>
      </c>
      <c r="Z187" t="inlineStr">
        <is>
          <t>Will Cuylle (NYR LW)</t>
        </is>
      </c>
    </row>
    <row r="188">
      <c r="A188" t="inlineStr">
        <is>
          <t>Jimmy Snuggerud</t>
        </is>
      </c>
      <c r="B188" t="inlineStr">
        <is>
          <t>STL</t>
        </is>
      </c>
      <c r="C188" t="inlineStr">
        <is>
          <t>RW</t>
        </is>
      </c>
      <c r="D188" t="inlineStr">
        <is>
          <t>F</t>
        </is>
      </c>
      <c r="E188" t="n">
        <v>22</v>
      </c>
      <c r="F188" t="inlineStr">
        <is>
          <t>T</t>
        </is>
      </c>
      <c r="G188" t="inlineStr">
        <is>
          <t>Brown Noesen</t>
        </is>
      </c>
      <c r="H188" s="30" t="n">
        <v>950000</v>
      </c>
      <c r="I188" s="31" t="n">
        <v>65.61</v>
      </c>
      <c r="J188" s="31" t="n">
        <v>69.06</v>
      </c>
      <c r="K188" s="31" t="n">
        <v>0.9399999999999999</v>
      </c>
      <c r="L188" s="32" t="n">
        <v>0.989</v>
      </c>
      <c r="M188" s="31" t="n">
        <v>66.44</v>
      </c>
      <c r="N188" s="31" t="n">
        <v>0.92</v>
      </c>
      <c r="O188" s="31" t="n">
        <v>79.38</v>
      </c>
      <c r="P188" s="31" t="n">
        <v>72.91</v>
      </c>
      <c r="Q188" s="31" t="n">
        <v>0.83</v>
      </c>
      <c r="R188" s="31" t="n">
        <v>76.75</v>
      </c>
      <c r="S188" s="32" t="n">
        <v>0.9320000000000001</v>
      </c>
      <c r="T188" s="32" t="n">
        <v>0.981</v>
      </c>
      <c r="U188" t="n">
        <v>117.1</v>
      </c>
      <c r="V188" t="inlineStr">
        <is>
          <t>05ymj</t>
        </is>
      </c>
      <c r="W188" t="n">
        <v>6701</v>
      </c>
      <c r="Y188" t="inlineStr">
        <is>
          <t>9d0b67f7-0971-4168-afd6-f41ef6f0b772</t>
        </is>
      </c>
      <c r="Z188" t="inlineStr">
        <is>
          <t>Jimmy Snuggerud (STL RW)</t>
        </is>
      </c>
    </row>
    <row r="189">
      <c r="A189" t="inlineStr">
        <is>
          <t>Patrick Kane</t>
        </is>
      </c>
      <c r="B189" t="inlineStr">
        <is>
          <t>CHI</t>
        </is>
      </c>
      <c r="C189" t="inlineStr">
        <is>
          <t>RW</t>
        </is>
      </c>
      <c r="D189" t="inlineStr">
        <is>
          <t>F</t>
        </is>
      </c>
      <c r="E189" t="n">
        <v>37</v>
      </c>
      <c r="F189" t="inlineStr">
        <is>
          <t>FA</t>
        </is>
      </c>
      <c r="G189" t="inlineStr">
        <is>
          <t>FA</t>
        </is>
      </c>
      <c r="H189" s="30" t="n">
        <v>8000000</v>
      </c>
      <c r="I189" s="31" t="n">
        <v>67.01000000000001</v>
      </c>
      <c r="J189" s="31" t="n">
        <v>8.380000000000001</v>
      </c>
      <c r="K189" s="31" t="n">
        <v>1</v>
      </c>
      <c r="L189" s="32" t="n">
        <v>0.125</v>
      </c>
      <c r="M189" s="31" t="n">
        <v>75.34999999999999</v>
      </c>
      <c r="N189" s="31" t="n">
        <v>1.02</v>
      </c>
      <c r="O189" s="31" t="n">
        <v>70.22</v>
      </c>
      <c r="P189" s="31" t="n">
        <v>72.78</v>
      </c>
      <c r="Q189" s="31" t="n">
        <v>8.34</v>
      </c>
      <c r="R189" s="31" t="n">
        <v>9.1</v>
      </c>
      <c r="S189" s="32" t="n">
        <v>0.928</v>
      </c>
      <c r="T189" s="32" t="n">
        <v>0.116</v>
      </c>
      <c r="U189" t="n">
        <v>160.3</v>
      </c>
      <c r="V189" t="inlineStr">
        <is>
          <t>003kg</t>
        </is>
      </c>
      <c r="W189" t="n">
        <v>2756</v>
      </c>
      <c r="X189" t="n">
        <v>4240</v>
      </c>
      <c r="Y189" t="inlineStr">
        <is>
          <t>42c33e34-0f24-11e2-8525-18a905767e44</t>
        </is>
      </c>
      <c r="Z189" t="inlineStr">
        <is>
          <t>Patrick Kane (CHI RW)</t>
        </is>
      </c>
    </row>
    <row r="190">
      <c r="A190" t="inlineStr">
        <is>
          <t>Oliver Ekman-Larsson</t>
        </is>
      </c>
      <c r="B190" t="inlineStr">
        <is>
          <t>TOR</t>
        </is>
      </c>
      <c r="C190" t="inlineStr">
        <is>
          <t>D</t>
        </is>
      </c>
      <c r="D190" t="inlineStr">
        <is>
          <t>D</t>
        </is>
      </c>
      <c r="E190" t="n">
        <v>35</v>
      </c>
      <c r="F190" t="inlineStr">
        <is>
          <t>T</t>
        </is>
      </c>
      <c r="G190" t="inlineStr">
        <is>
          <t>Aznfungus</t>
        </is>
      </c>
      <c r="H190" s="30" t="n">
        <v>3500000</v>
      </c>
      <c r="I190" s="31" t="n">
        <v>78.11</v>
      </c>
      <c r="J190" s="31" t="n">
        <v>22.32</v>
      </c>
      <c r="K190" s="31" t="n">
        <v>1</v>
      </c>
      <c r="L190" s="32" t="n">
        <v>0.286</v>
      </c>
      <c r="M190" s="31" t="n">
        <v>78.45</v>
      </c>
      <c r="N190" s="31" t="n">
        <v>0.97</v>
      </c>
      <c r="O190" s="31" t="n">
        <v>67.09</v>
      </c>
      <c r="P190" s="31" t="n">
        <v>72.77</v>
      </c>
      <c r="Q190" s="31" t="n">
        <v>0.34</v>
      </c>
      <c r="R190" s="31" t="n">
        <v>20.79</v>
      </c>
      <c r="S190" s="32" t="n">
        <v>0.884</v>
      </c>
      <c r="T190" s="32" t="n">
        <v>0.253</v>
      </c>
      <c r="U190" t="n">
        <v>279.5</v>
      </c>
      <c r="V190" t="inlineStr">
        <is>
          <t>01f3d</t>
        </is>
      </c>
      <c r="W190" t="n">
        <v>3259</v>
      </c>
      <c r="X190" t="n">
        <v>4686</v>
      </c>
      <c r="Y190" t="inlineStr">
        <is>
          <t>4289ec26-0f24-11e2-8525-18a905767e44</t>
        </is>
      </c>
      <c r="Z190" t="inlineStr">
        <is>
          <t>Oliver Ekman-Larsson (TOR D)</t>
        </is>
      </c>
    </row>
    <row r="191">
      <c r="A191" t="inlineStr">
        <is>
          <t>Morgan Rielly</t>
        </is>
      </c>
      <c r="B191" t="inlineStr">
        <is>
          <t>TOR</t>
        </is>
      </c>
      <c r="C191" t="inlineStr">
        <is>
          <t>D</t>
        </is>
      </c>
      <c r="D191" t="inlineStr">
        <is>
          <t>D</t>
        </is>
      </c>
      <c r="E191" t="n">
        <v>32</v>
      </c>
      <c r="F191" t="inlineStr">
        <is>
          <t>FA</t>
        </is>
      </c>
      <c r="G191" t="inlineStr">
        <is>
          <t>FA</t>
        </is>
      </c>
      <c r="H191" s="30" t="n">
        <v>7500000</v>
      </c>
      <c r="I191" s="31" t="n">
        <v>70.45</v>
      </c>
      <c r="J191" s="31" t="n">
        <v>9.390000000000001</v>
      </c>
      <c r="K191" s="31" t="n">
        <v>0.9</v>
      </c>
      <c r="L191" s="32" t="n">
        <v>0.12</v>
      </c>
      <c r="M191" s="31" t="n">
        <v>75.53</v>
      </c>
      <c r="N191" s="31" t="n">
        <v>0.9399999999999999</v>
      </c>
      <c r="O191" s="31" t="n">
        <v>69.41</v>
      </c>
      <c r="P191" s="31" t="n">
        <v>72.47</v>
      </c>
      <c r="Q191" s="31" t="n">
        <v>5.08</v>
      </c>
      <c r="R191" s="31" t="n">
        <v>9.66</v>
      </c>
      <c r="S191" s="32" t="n">
        <v>0.883</v>
      </c>
      <c r="T191" s="32" t="n">
        <v>0.118</v>
      </c>
      <c r="U191" t="n">
        <v>234.3</v>
      </c>
      <c r="V191" t="inlineStr">
        <is>
          <t>02noe</t>
        </is>
      </c>
      <c r="W191" t="n">
        <v>3974</v>
      </c>
      <c r="X191" t="n">
        <v>5685</v>
      </c>
      <c r="Y191" t="inlineStr">
        <is>
          <t>6ac83823-d037-4312-b33e-40e7b1a7eb9c</t>
        </is>
      </c>
      <c r="Z191" t="inlineStr">
        <is>
          <t>Morgan Rielly (TOR D)</t>
        </is>
      </c>
    </row>
    <row r="192">
      <c r="A192" t="inlineStr">
        <is>
          <t>Jared McCann</t>
        </is>
      </c>
      <c r="B192" t="inlineStr">
        <is>
          <t>SEA</t>
        </is>
      </c>
      <c r="C192" t="inlineStr">
        <is>
          <t>LW</t>
        </is>
      </c>
      <c r="D192" t="inlineStr">
        <is>
          <t>F</t>
        </is>
      </c>
      <c r="E192" t="n">
        <v>30</v>
      </c>
      <c r="F192" t="inlineStr">
        <is>
          <t>T</t>
        </is>
      </c>
      <c r="G192" t="inlineStr">
        <is>
          <t>Brown Noesen</t>
        </is>
      </c>
      <c r="H192" s="30" t="n">
        <v>5000000</v>
      </c>
      <c r="I192" s="31" t="n">
        <v>47.75</v>
      </c>
      <c r="J192" s="31" t="n">
        <v>9.550000000000001</v>
      </c>
      <c r="K192" s="31" t="n">
        <v>0.92</v>
      </c>
      <c r="L192" s="32" t="n">
        <v>0.184</v>
      </c>
      <c r="M192" s="31" t="n">
        <v>67.45</v>
      </c>
      <c r="N192" s="31" t="n">
        <v>0.88</v>
      </c>
      <c r="O192" s="31" t="n">
        <v>77.5</v>
      </c>
      <c r="P192" s="31" t="n">
        <v>72.47</v>
      </c>
      <c r="Q192" s="31" t="n">
        <v>19.7</v>
      </c>
      <c r="R192" s="31" t="n">
        <v>14.49</v>
      </c>
      <c r="S192" s="32" t="n">
        <v>0.901</v>
      </c>
      <c r="T192" s="32" t="n">
        <v>0.18</v>
      </c>
      <c r="U192" t="n">
        <v>155.3</v>
      </c>
      <c r="V192" t="inlineStr">
        <is>
          <t>03as6</t>
        </is>
      </c>
      <c r="W192" t="n">
        <v>4397</v>
      </c>
      <c r="X192" t="n">
        <v>6390</v>
      </c>
      <c r="Y192" t="inlineStr">
        <is>
          <t>79aedf72-1b71-488d-90af-48c0736da847</t>
        </is>
      </c>
      <c r="Z192" t="inlineStr">
        <is>
          <t>Jared McCann (SEA LW)</t>
        </is>
      </c>
    </row>
    <row r="193">
      <c r="A193" t="inlineStr">
        <is>
          <t>Luke Hughes</t>
        </is>
      </c>
      <c r="B193" t="inlineStr">
        <is>
          <t>NJD</t>
        </is>
      </c>
      <c r="C193" t="inlineStr">
        <is>
          <t>D</t>
        </is>
      </c>
      <c r="D193" t="inlineStr">
        <is>
          <t>D</t>
        </is>
      </c>
      <c r="E193" t="n">
        <v>23</v>
      </c>
      <c r="F193" t="inlineStr">
        <is>
          <t>T</t>
        </is>
      </c>
      <c r="G193" t="inlineStr">
        <is>
          <t>Kurtis</t>
        </is>
      </c>
      <c r="H193" s="30" t="n">
        <v>9000000</v>
      </c>
      <c r="I193" s="31" t="n">
        <v>57.93</v>
      </c>
      <c r="J193" s="31" t="n">
        <v>6.44</v>
      </c>
      <c r="K193" s="31" t="n">
        <v>0.85</v>
      </c>
      <c r="L193" s="32" t="n">
        <v>0.094</v>
      </c>
      <c r="M193" s="31" t="n">
        <v>63.28</v>
      </c>
      <c r="N193" s="31" t="n">
        <v>0.88</v>
      </c>
      <c r="O193" s="31" t="n">
        <v>81.59999999999999</v>
      </c>
      <c r="P193" s="31" t="n">
        <v>72.44</v>
      </c>
      <c r="Q193" s="31" t="n">
        <v>5.35</v>
      </c>
      <c r="R193" s="31" t="n">
        <v>8.050000000000001</v>
      </c>
      <c r="S193" s="32" t="n">
        <v>0.926</v>
      </c>
      <c r="T193" s="32" t="n">
        <v>0.103</v>
      </c>
      <c r="U193" t="n">
        <v>131.5</v>
      </c>
      <c r="V193" t="inlineStr">
        <is>
          <t>04ymn</t>
        </is>
      </c>
      <c r="W193" t="n">
        <v>6459</v>
      </c>
      <c r="Y193" t="inlineStr">
        <is>
          <t>6949e7e4-a2a6-4e08-8cee-e4cd5e46d0e7</t>
        </is>
      </c>
      <c r="Z193" t="inlineStr">
        <is>
          <t>Luke Hughes (NJD D)</t>
        </is>
      </c>
    </row>
    <row r="194">
      <c r="A194" t="inlineStr">
        <is>
          <t>Timo Meier</t>
        </is>
      </c>
      <c r="B194" t="inlineStr">
        <is>
          <t>NJD</t>
        </is>
      </c>
      <c r="C194" t="inlineStr">
        <is>
          <t>LW</t>
        </is>
      </c>
      <c r="D194" t="inlineStr">
        <is>
          <t>F</t>
        </is>
      </c>
      <c r="E194" t="n">
        <v>29</v>
      </c>
      <c r="F194" t="inlineStr">
        <is>
          <t>FA</t>
        </is>
      </c>
      <c r="G194" t="inlineStr">
        <is>
          <t>FA</t>
        </is>
      </c>
      <c r="H194" s="30" t="n">
        <v>8800000</v>
      </c>
      <c r="I194" s="31" t="n">
        <v>63.17</v>
      </c>
      <c r="J194" s="31" t="n">
        <v>7.18</v>
      </c>
      <c r="K194" s="31" t="n">
        <v>0.82</v>
      </c>
      <c r="L194" s="32" t="n">
        <v>0.093</v>
      </c>
      <c r="M194" s="31" t="n">
        <v>69.84999999999999</v>
      </c>
      <c r="N194" s="31" t="n">
        <v>0.88</v>
      </c>
      <c r="O194" s="31" t="n">
        <v>74.98999999999999</v>
      </c>
      <c r="P194" s="31" t="n">
        <v>72.42</v>
      </c>
      <c r="Q194" s="31" t="n">
        <v>6.68</v>
      </c>
      <c r="R194" s="31" t="n">
        <v>8.23</v>
      </c>
      <c r="S194" s="32" t="n">
        <v>0.886</v>
      </c>
      <c r="T194" s="32" t="n">
        <v>0.101</v>
      </c>
      <c r="U194" t="n">
        <v>103.5</v>
      </c>
      <c r="V194" t="inlineStr">
        <is>
          <t>03ra8</t>
        </is>
      </c>
      <c r="W194" t="n">
        <v>4781</v>
      </c>
      <c r="X194" t="n">
        <v>6751</v>
      </c>
      <c r="Y194" t="inlineStr">
        <is>
          <t>d85b6a42-b1d6-49e1-a53d-3e33dd19d2e1</t>
        </is>
      </c>
      <c r="Z194" t="inlineStr">
        <is>
          <t>Timo Meier (NJD LW)</t>
        </is>
      </c>
    </row>
    <row r="195">
      <c r="A195" t="inlineStr">
        <is>
          <t>Aaron Ekblad</t>
        </is>
      </c>
      <c r="B195" t="inlineStr">
        <is>
          <t>FLA</t>
        </is>
      </c>
      <c r="C195" t="inlineStr">
        <is>
          <t>D</t>
        </is>
      </c>
      <c r="D195" t="inlineStr">
        <is>
          <t>D</t>
        </is>
      </c>
      <c r="E195" t="n">
        <v>30</v>
      </c>
      <c r="F195" t="inlineStr">
        <is>
          <t>T</t>
        </is>
      </c>
      <c r="G195" t="inlineStr">
        <is>
          <t>Brown Noesen</t>
        </is>
      </c>
      <c r="H195" s="30" t="n">
        <v>6100000</v>
      </c>
      <c r="I195" s="31" t="n">
        <v>66.87</v>
      </c>
      <c r="J195" s="31" t="n">
        <v>10.96</v>
      </c>
      <c r="K195" s="31" t="n">
        <v>0.93</v>
      </c>
      <c r="L195" s="32" t="n">
        <v>0.152</v>
      </c>
      <c r="M195" s="31" t="n">
        <v>65.75</v>
      </c>
      <c r="N195" s="31" t="n">
        <v>0.95</v>
      </c>
      <c r="O195" s="31" t="n">
        <v>79.05</v>
      </c>
      <c r="P195" s="31" t="n">
        <v>72.40000000000001</v>
      </c>
      <c r="Q195" s="31" t="n">
        <v>-1.12</v>
      </c>
      <c r="R195" s="31" t="n">
        <v>11.87</v>
      </c>
      <c r="S195" s="32" t="n">
        <v>0.946</v>
      </c>
      <c r="T195" s="32" t="n">
        <v>0.155</v>
      </c>
      <c r="U195" t="n">
        <v>268.8</v>
      </c>
      <c r="V195" t="inlineStr">
        <is>
          <t>02g00</t>
        </is>
      </c>
      <c r="W195" t="n">
        <v>4383</v>
      </c>
      <c r="X195" t="n">
        <v>6367</v>
      </c>
      <c r="Y195" t="inlineStr">
        <is>
          <t>447fb3e7-2174-4db3-9dec-421728327cc4</t>
        </is>
      </c>
      <c r="Z195" t="inlineStr">
        <is>
          <t>Aaron Ekblad (FLA D)</t>
        </is>
      </c>
    </row>
    <row r="196">
      <c r="A196" t="inlineStr">
        <is>
          <t>Ivan Barbashev</t>
        </is>
      </c>
      <c r="B196" t="inlineStr">
        <is>
          <t>VGK</t>
        </is>
      </c>
      <c r="C196" t="inlineStr">
        <is>
          <t>LW</t>
        </is>
      </c>
      <c r="D196" t="inlineStr">
        <is>
          <t>F</t>
        </is>
      </c>
      <c r="E196" t="n">
        <v>30</v>
      </c>
      <c r="F196" t="inlineStr">
        <is>
          <t>FA</t>
        </is>
      </c>
      <c r="G196" t="inlineStr">
        <is>
          <t>FA</t>
        </is>
      </c>
      <c r="H196" s="30" t="n">
        <v>5000000</v>
      </c>
      <c r="I196" s="31" t="n">
        <v>75.83</v>
      </c>
      <c r="J196" s="31" t="n">
        <v>15.17</v>
      </c>
      <c r="K196" s="31" t="n">
        <v>0.92</v>
      </c>
      <c r="L196" s="32" t="n">
        <v>0.184</v>
      </c>
      <c r="M196" s="31" t="n">
        <v>72.23</v>
      </c>
      <c r="N196" s="31" t="n">
        <v>0.9</v>
      </c>
      <c r="O196" s="31" t="n">
        <v>72.20999999999999</v>
      </c>
      <c r="P196" s="31" t="n">
        <v>72.22</v>
      </c>
      <c r="Q196" s="31" t="n">
        <v>-3.6</v>
      </c>
      <c r="R196" s="31" t="n">
        <v>14.44</v>
      </c>
      <c r="S196" s="32" t="n">
        <v>0.88</v>
      </c>
      <c r="T196" s="32" t="n">
        <v>0.176</v>
      </c>
      <c r="U196" t="n">
        <v>198.3</v>
      </c>
      <c r="V196" t="inlineStr">
        <is>
          <t>02yjp</t>
        </is>
      </c>
      <c r="W196" t="n">
        <v>4404</v>
      </c>
      <c r="X196" t="n">
        <v>6402</v>
      </c>
      <c r="Y196" t="inlineStr">
        <is>
          <t>58f4e5f9-6811-48b7-b180-02a433ebf1a3</t>
        </is>
      </c>
      <c r="Z196" t="inlineStr">
        <is>
          <t>Ivan Barbashev (VGK LW)</t>
        </is>
      </c>
    </row>
    <row r="197">
      <c r="A197" t="inlineStr">
        <is>
          <t>William Eklund</t>
        </is>
      </c>
      <c r="B197" t="inlineStr">
        <is>
          <t>OTT</t>
        </is>
      </c>
      <c r="C197" t="inlineStr">
        <is>
          <t>LW</t>
        </is>
      </c>
      <c r="D197" t="inlineStr">
        <is>
          <t>F</t>
        </is>
      </c>
      <c r="E197" t="n">
        <v>23</v>
      </c>
      <c r="F197" t="inlineStr">
        <is>
          <t>T</t>
        </is>
      </c>
      <c r="G197" t="inlineStr">
        <is>
          <t>Kurtis</t>
        </is>
      </c>
      <c r="H197" s="30" t="n">
        <v>5600000</v>
      </c>
      <c r="I197" s="31" t="n">
        <v>67.64</v>
      </c>
      <c r="J197" s="31" t="n">
        <v>12.08</v>
      </c>
      <c r="K197" s="31" t="n">
        <v>0.87</v>
      </c>
      <c r="L197" s="32" t="n">
        <v>0.155</v>
      </c>
      <c r="M197" s="31" t="n">
        <v>70.52</v>
      </c>
      <c r="N197" s="31" t="n">
        <v>0.87</v>
      </c>
      <c r="O197" s="31" t="n">
        <v>73.62</v>
      </c>
      <c r="P197" s="31" t="n">
        <v>72.06999999999999</v>
      </c>
      <c r="Q197" s="31" t="n">
        <v>2.88</v>
      </c>
      <c r="R197" s="31" t="n">
        <v>12.87</v>
      </c>
      <c r="S197" s="32" t="n">
        <v>0.873</v>
      </c>
      <c r="T197" s="32" t="n">
        <v>0.156</v>
      </c>
      <c r="U197" t="n">
        <v>138.7</v>
      </c>
      <c r="V197" t="inlineStr">
        <is>
          <t>05r1l</t>
        </is>
      </c>
      <c r="W197" t="n">
        <v>6457</v>
      </c>
      <c r="Y197" t="inlineStr">
        <is>
          <t>670c6a63-aef1-4d65-a149-4fe84ae55ca6</t>
        </is>
      </c>
      <c r="Z197" t="inlineStr">
        <is>
          <t>William Eklund (OTT LW)</t>
        </is>
      </c>
    </row>
    <row r="198">
      <c r="A198" t="inlineStr">
        <is>
          <t>Rickard Rakell</t>
        </is>
      </c>
      <c r="B198" t="inlineStr">
        <is>
          <t>PIT</t>
        </is>
      </c>
      <c r="C198" t="inlineStr">
        <is>
          <t>LW</t>
        </is>
      </c>
      <c r="D198" t="inlineStr">
        <is>
          <t>F</t>
        </is>
      </c>
      <c r="E198" t="n">
        <v>33</v>
      </c>
      <c r="F198" t="inlineStr">
        <is>
          <t>FA</t>
        </is>
      </c>
      <c r="G198" t="inlineStr">
        <is>
          <t>FA</t>
        </is>
      </c>
      <c r="H198" s="30" t="n">
        <v>5000000</v>
      </c>
      <c r="I198" s="31" t="n">
        <v>59.27</v>
      </c>
      <c r="J198" s="31" t="n">
        <v>11.85</v>
      </c>
      <c r="K198" s="31" t="n">
        <v>0.99</v>
      </c>
      <c r="L198" s="32" t="n">
        <v>0.198</v>
      </c>
      <c r="M198" s="31" t="n">
        <v>70.51000000000001</v>
      </c>
      <c r="N198" s="31" t="n">
        <v>0.97</v>
      </c>
      <c r="O198" s="31" t="n">
        <v>73.14</v>
      </c>
      <c r="P198" s="31" t="n">
        <v>71.83</v>
      </c>
      <c r="Q198" s="31" t="n">
        <v>11.24</v>
      </c>
      <c r="R198" s="31" t="n">
        <v>14.37</v>
      </c>
      <c r="S198" s="32" t="n">
        <v>0.92</v>
      </c>
      <c r="T198" s="32" t="n">
        <v>0.184</v>
      </c>
      <c r="U198" t="n">
        <v>122.2</v>
      </c>
      <c r="V198" t="inlineStr">
        <is>
          <t>02b3o</t>
        </is>
      </c>
      <c r="W198" t="n">
        <v>3766</v>
      </c>
      <c r="X198" t="n">
        <v>5391</v>
      </c>
      <c r="Y198" t="inlineStr">
        <is>
          <t>42789ae7-0f24-11e2-8525-18a905767e44</t>
        </is>
      </c>
      <c r="Z198" t="inlineStr">
        <is>
          <t>Rickard Rakell (PIT LW)</t>
        </is>
      </c>
    </row>
    <row r="199">
      <c r="A199" t="inlineStr">
        <is>
          <t>Carter Verhaeghe</t>
        </is>
      </c>
      <c r="B199" t="inlineStr">
        <is>
          <t>FLA</t>
        </is>
      </c>
      <c r="C199" t="inlineStr">
        <is>
          <t>LW</t>
        </is>
      </c>
      <c r="D199" t="inlineStr">
        <is>
          <t>F</t>
        </is>
      </c>
      <c r="E199" t="n">
        <v>31</v>
      </c>
      <c r="F199" t="inlineStr">
        <is>
          <t>T</t>
        </is>
      </c>
      <c r="G199" t="inlineStr">
        <is>
          <t>Mike</t>
        </is>
      </c>
      <c r="H199" s="30" t="n">
        <v>7000000</v>
      </c>
      <c r="I199" s="31" t="n">
        <v>71.28</v>
      </c>
      <c r="J199" s="31" t="n">
        <v>10.18</v>
      </c>
      <c r="K199" s="31" t="n">
        <v>0.93</v>
      </c>
      <c r="L199" s="32" t="n">
        <v>0.133</v>
      </c>
      <c r="M199" s="31" t="n">
        <v>73.87</v>
      </c>
      <c r="N199" s="31" t="n">
        <v>0.97</v>
      </c>
      <c r="O199" s="31" t="n">
        <v>69.77</v>
      </c>
      <c r="P199" s="31" t="n">
        <v>71.81999999999999</v>
      </c>
      <c r="Q199" s="31" t="n">
        <v>2.59</v>
      </c>
      <c r="R199" s="31" t="n">
        <v>10.26</v>
      </c>
      <c r="S199" s="32" t="n">
        <v>0.9</v>
      </c>
      <c r="T199" s="32" t="n">
        <v>0.129</v>
      </c>
      <c r="U199" t="n">
        <v>185.1</v>
      </c>
      <c r="V199" t="inlineStr">
        <is>
          <t>031p3</t>
        </is>
      </c>
      <c r="W199" t="n">
        <v>4230</v>
      </c>
      <c r="X199" t="n">
        <v>6062</v>
      </c>
      <c r="Y199" t="inlineStr">
        <is>
          <t>10205c85-5f02-431d-909e-13c33bd18b05</t>
        </is>
      </c>
      <c r="Z199" t="inlineStr">
        <is>
          <t>Carter Verhaeghe (FLA LW)</t>
        </is>
      </c>
    </row>
    <row r="200">
      <c r="A200" t="inlineStr">
        <is>
          <t>Brenden Dillon</t>
        </is>
      </c>
      <c r="B200" t="inlineStr">
        <is>
          <t>NJD</t>
        </is>
      </c>
      <c r="C200" t="inlineStr">
        <is>
          <t>D</t>
        </is>
      </c>
      <c r="D200" t="inlineStr">
        <is>
          <t>D</t>
        </is>
      </c>
      <c r="E200" t="n">
        <v>35</v>
      </c>
      <c r="F200" t="inlineStr">
        <is>
          <t>FA</t>
        </is>
      </c>
      <c r="G200" t="inlineStr">
        <is>
          <t>FA</t>
        </is>
      </c>
      <c r="H200" s="30" t="n">
        <v>4000000</v>
      </c>
      <c r="I200" s="31" t="n">
        <v>70.88</v>
      </c>
      <c r="J200" s="31" t="n">
        <v>17.72</v>
      </c>
      <c r="K200" s="31" t="n">
        <v>0.86</v>
      </c>
      <c r="L200" s="32" t="n">
        <v>0.215</v>
      </c>
      <c r="M200" s="31" t="n">
        <v>71.77</v>
      </c>
      <c r="N200" s="31" t="n">
        <v>0.85</v>
      </c>
      <c r="O200" s="31" t="n"/>
      <c r="P200" s="31" t="n">
        <v>71.77</v>
      </c>
      <c r="Q200" s="31" t="n">
        <v>0.89</v>
      </c>
      <c r="R200" s="31" t="n">
        <v>17.94</v>
      </c>
      <c r="S200" s="32" t="n">
        <v>0.85</v>
      </c>
      <c r="T200" s="32" t="n">
        <v>0.212</v>
      </c>
      <c r="U200" t="n">
        <v>291.9</v>
      </c>
      <c r="V200" t="inlineStr">
        <is>
          <t>025me</t>
        </is>
      </c>
      <c r="W200" t="n">
        <v>3909</v>
      </c>
      <c r="X200" t="n">
        <v>5251</v>
      </c>
      <c r="Y200" t="inlineStr">
        <is>
          <t>42976da2-0f24-11e2-8525-18a905767e44</t>
        </is>
      </c>
      <c r="Z200" t="inlineStr">
        <is>
          <t>Brenden Dillon (NJD D)</t>
        </is>
      </c>
    </row>
    <row r="201">
      <c r="A201" t="inlineStr">
        <is>
          <t>Martin Fehervary</t>
        </is>
      </c>
      <c r="B201" t="inlineStr">
        <is>
          <t>WSH</t>
        </is>
      </c>
      <c r="C201" t="inlineStr">
        <is>
          <t>D</t>
        </is>
      </c>
      <c r="D201" t="inlineStr">
        <is>
          <t>D</t>
        </is>
      </c>
      <c r="E201" t="n">
        <v>26</v>
      </c>
      <c r="F201" t="inlineStr">
        <is>
          <t>FA</t>
        </is>
      </c>
      <c r="G201" t="inlineStr">
        <is>
          <t>FA</t>
        </is>
      </c>
      <c r="H201" s="30" t="n">
        <v>6000000</v>
      </c>
      <c r="I201" s="31" t="n">
        <v>70.95999999999999</v>
      </c>
      <c r="J201" s="31" t="n">
        <v>11.83</v>
      </c>
      <c r="K201" s="31" t="n">
        <v>0.88</v>
      </c>
      <c r="L201" s="32" t="n">
        <v>0.147</v>
      </c>
      <c r="M201" s="31" t="n">
        <v>70.68000000000001</v>
      </c>
      <c r="N201" s="31" t="n">
        <v>0.86</v>
      </c>
      <c r="O201" s="31" t="n">
        <v>72.67</v>
      </c>
      <c r="P201" s="31" t="n">
        <v>71.68000000000001</v>
      </c>
      <c r="Q201" s="31" t="n">
        <v>-0.28</v>
      </c>
      <c r="R201" s="31" t="n">
        <v>11.95</v>
      </c>
      <c r="S201" s="32" t="n">
        <v>0.863</v>
      </c>
      <c r="T201" s="32" t="n">
        <v>0.144</v>
      </c>
      <c r="U201" t="n">
        <v>288.9</v>
      </c>
      <c r="V201" t="inlineStr">
        <is>
          <t>04qy3</t>
        </is>
      </c>
      <c r="W201" t="n">
        <v>5774</v>
      </c>
      <c r="X201" t="n">
        <v>7944</v>
      </c>
      <c r="Y201" t="inlineStr">
        <is>
          <t>2382de52-b659-49cb-afac-b6ca1eb1bd78</t>
        </is>
      </c>
      <c r="Z201" t="inlineStr">
        <is>
          <t>Martin Fehervary (WSH D)</t>
        </is>
      </c>
    </row>
    <row r="202">
      <c r="A202" t="inlineStr">
        <is>
          <t>Ryan Nugent-Hopkins</t>
        </is>
      </c>
      <c r="B202" t="inlineStr">
        <is>
          <t>EDM</t>
        </is>
      </c>
      <c r="C202" t="inlineStr">
        <is>
          <t>LW</t>
        </is>
      </c>
      <c r="D202" t="inlineStr">
        <is>
          <t>F</t>
        </is>
      </c>
      <c r="E202" t="n">
        <v>33</v>
      </c>
      <c r="F202" t="inlineStr">
        <is>
          <t>T</t>
        </is>
      </c>
      <c r="G202" t="inlineStr">
        <is>
          <t>Nathan</t>
        </is>
      </c>
      <c r="H202" s="30" t="n">
        <v>5125000</v>
      </c>
      <c r="I202" s="31" t="n">
        <v>66.73999999999999</v>
      </c>
      <c r="J202" s="31" t="n">
        <v>13.02</v>
      </c>
      <c r="K202" s="31" t="n">
        <v>0.93</v>
      </c>
      <c r="L202" s="32" t="n">
        <v>0.181</v>
      </c>
      <c r="M202" s="31" t="n">
        <v>70.11</v>
      </c>
      <c r="N202" s="31" t="n">
        <v>0.92</v>
      </c>
      <c r="O202" s="31" t="n">
        <v>73.18000000000001</v>
      </c>
      <c r="P202" s="31" t="n">
        <v>71.65000000000001</v>
      </c>
      <c r="Q202" s="31" t="n">
        <v>3.37</v>
      </c>
      <c r="R202" s="31" t="n">
        <v>13.98</v>
      </c>
      <c r="S202" s="32" t="n">
        <v>0.896</v>
      </c>
      <c r="T202" s="32" t="n">
        <v>0.175</v>
      </c>
      <c r="U202" t="n">
        <v>153.3</v>
      </c>
      <c r="V202" t="inlineStr">
        <is>
          <t>02422</t>
        </is>
      </c>
      <c r="W202" t="n">
        <v>3743</v>
      </c>
      <c r="X202" t="n">
        <v>5362</v>
      </c>
      <c r="Y202" t="inlineStr">
        <is>
          <t>42af4f63-0f24-11e2-8525-18a905767e44</t>
        </is>
      </c>
      <c r="Z202" t="inlineStr">
        <is>
          <t>Ryan Nugent-Hopkins (EDM LW)</t>
        </is>
      </c>
    </row>
    <row r="203">
      <c r="A203" t="inlineStr">
        <is>
          <t>Filip Gustavsson</t>
        </is>
      </c>
      <c r="B203" t="inlineStr">
        <is>
          <t>MIN</t>
        </is>
      </c>
      <c r="C203" t="inlineStr">
        <is>
          <t>G</t>
        </is>
      </c>
      <c r="D203" t="inlineStr">
        <is>
          <t>G</t>
        </is>
      </c>
      <c r="E203" t="n">
        <v>28</v>
      </c>
      <c r="F203" t="inlineStr">
        <is>
          <t>T</t>
        </is>
      </c>
      <c r="G203" t="inlineStr">
        <is>
          <t>Deef-Fence</t>
        </is>
      </c>
      <c r="H203" s="30" t="n">
        <v>6800000</v>
      </c>
      <c r="I203" s="31" t="n">
        <v>103.7</v>
      </c>
      <c r="J203" s="31" t="n">
        <v>15.25</v>
      </c>
      <c r="K203" s="31" t="n">
        <v>2.07</v>
      </c>
      <c r="L203" s="32" t="n">
        <v>0.304</v>
      </c>
      <c r="M203" s="31" t="n">
        <v>71.5</v>
      </c>
      <c r="N203" s="31" t="n">
        <v>2.04</v>
      </c>
      <c r="O203" s="31" t="n"/>
      <c r="P203" s="31" t="n">
        <v>71.5</v>
      </c>
      <c r="Q203" s="31" t="n">
        <v>-32.2</v>
      </c>
      <c r="R203" s="31" t="n">
        <v>10.51</v>
      </c>
      <c r="S203" s="32" t="n">
        <v>2.04</v>
      </c>
      <c r="T203" s="32" t="n">
        <v>0.3</v>
      </c>
      <c r="U203" t="n">
        <v>220.6</v>
      </c>
      <c r="V203" t="inlineStr">
        <is>
          <t>03zul</t>
        </is>
      </c>
      <c r="W203" t="n">
        <v>5165</v>
      </c>
      <c r="X203" t="n">
        <v>7163</v>
      </c>
      <c r="Y203" t="inlineStr">
        <is>
          <t>4546b88a-cd54-463f-8f51-e3206bd9ad6f</t>
        </is>
      </c>
      <c r="Z203" t="inlineStr">
        <is>
          <t>Filip Gustavsson (MIN G)</t>
        </is>
      </c>
    </row>
    <row r="204">
      <c r="A204" t="inlineStr">
        <is>
          <t>Kris Letang</t>
        </is>
      </c>
      <c r="B204" t="inlineStr">
        <is>
          <t>PIT</t>
        </is>
      </c>
      <c r="C204" t="inlineStr">
        <is>
          <t>D</t>
        </is>
      </c>
      <c r="D204" t="inlineStr">
        <is>
          <t>D</t>
        </is>
      </c>
      <c r="E204" t="n">
        <v>39</v>
      </c>
      <c r="F204" t="inlineStr">
        <is>
          <t>FA</t>
        </is>
      </c>
      <c r="G204" t="inlineStr">
        <is>
          <t>FA</t>
        </is>
      </c>
      <c r="H204" s="30" t="n">
        <v>6100000</v>
      </c>
      <c r="I204" s="31" t="n">
        <v>67.83</v>
      </c>
      <c r="J204" s="31" t="n">
        <v>11.12</v>
      </c>
      <c r="K204" s="31" t="n">
        <v>0.92</v>
      </c>
      <c r="L204" s="32" t="n">
        <v>0.151</v>
      </c>
      <c r="M204" s="31" t="n">
        <v>68.59</v>
      </c>
      <c r="N204" s="31" t="n">
        <v>0.97</v>
      </c>
      <c r="O204" s="31" t="n">
        <v>74.02</v>
      </c>
      <c r="P204" s="31" t="n">
        <v>71.31</v>
      </c>
      <c r="Q204" s="31" t="n">
        <v>0.76</v>
      </c>
      <c r="R204" s="31" t="n">
        <v>11.69</v>
      </c>
      <c r="S204" s="32" t="n">
        <v>0.926</v>
      </c>
      <c r="T204" s="32" t="n">
        <v>0.152</v>
      </c>
      <c r="U204" t="n">
        <v>286</v>
      </c>
      <c r="V204" t="inlineStr">
        <is>
          <t>0045j</t>
        </is>
      </c>
      <c r="W204" t="n">
        <v>2682</v>
      </c>
      <c r="X204" t="n">
        <v>4064</v>
      </c>
      <c r="Y204" t="inlineStr">
        <is>
          <t>4342422b-0f24-11e2-8525-18a905767e44</t>
        </is>
      </c>
      <c r="Z204" t="inlineStr">
        <is>
          <t>Kris Letang (PIT D)</t>
        </is>
      </c>
    </row>
    <row r="205">
      <c r="A205" t="inlineStr">
        <is>
          <t>Justin Faulk</t>
        </is>
      </c>
      <c r="B205" t="inlineStr">
        <is>
          <t>DET</t>
        </is>
      </c>
      <c r="C205" t="inlineStr">
        <is>
          <t>D</t>
        </is>
      </c>
      <c r="D205" t="inlineStr">
        <is>
          <t>D</t>
        </is>
      </c>
      <c r="E205" t="n">
        <v>34</v>
      </c>
      <c r="F205" t="inlineStr">
        <is>
          <t>FA</t>
        </is>
      </c>
      <c r="G205" t="inlineStr">
        <is>
          <t>FA</t>
        </is>
      </c>
      <c r="H205" s="30" t="n">
        <v>6500000</v>
      </c>
      <c r="I205" s="31" t="n">
        <v>87.20999999999999</v>
      </c>
      <c r="J205" s="31" t="n">
        <v>13.42</v>
      </c>
      <c r="K205" s="31" t="n">
        <v>1.12</v>
      </c>
      <c r="L205" s="32" t="n">
        <v>0.172</v>
      </c>
      <c r="M205" s="31" t="n">
        <v>73.26000000000001</v>
      </c>
      <c r="N205" s="31" t="n">
        <v>1.06</v>
      </c>
      <c r="O205" s="31" t="n">
        <v>69.18000000000001</v>
      </c>
      <c r="P205" s="31" t="n">
        <v>71.22</v>
      </c>
      <c r="Q205" s="31" t="n">
        <v>-13.95</v>
      </c>
      <c r="R205" s="31" t="n">
        <v>10.96</v>
      </c>
      <c r="S205" s="32" t="n">
        <v>0.9419999999999999</v>
      </c>
      <c r="T205" s="32" t="n">
        <v>0.145</v>
      </c>
      <c r="U205" t="n">
        <v>266.1</v>
      </c>
      <c r="V205" t="inlineStr">
        <is>
          <t>01zu5</t>
        </is>
      </c>
      <c r="W205" t="n">
        <v>3547</v>
      </c>
      <c r="X205" t="n">
        <v>5010</v>
      </c>
      <c r="Y205" t="inlineStr">
        <is>
          <t>435e0b97-0f24-11e2-8525-18a905767e44</t>
        </is>
      </c>
      <c r="Z205" t="inlineStr">
        <is>
          <t>Justin Faulk (DET D)</t>
        </is>
      </c>
    </row>
    <row r="206">
      <c r="A206" t="inlineStr">
        <is>
          <t>Kiefer Sherwood</t>
        </is>
      </c>
      <c r="B206" t="inlineStr">
        <is>
          <t>SJS</t>
        </is>
      </c>
      <c r="C206" t="inlineStr">
        <is>
          <t>RW</t>
        </is>
      </c>
      <c r="D206" t="inlineStr">
        <is>
          <t>F</t>
        </is>
      </c>
      <c r="E206" t="n">
        <v>31</v>
      </c>
      <c r="F206" t="inlineStr">
        <is>
          <t>T</t>
        </is>
      </c>
      <c r="G206" t="inlineStr">
        <is>
          <t>Aznfungus</t>
        </is>
      </c>
      <c r="H206" s="30" t="n">
        <v>5750000</v>
      </c>
      <c r="I206" s="31" t="n">
        <v>74.65000000000001</v>
      </c>
      <c r="J206" s="31" t="n">
        <v>12.98</v>
      </c>
      <c r="K206" s="31" t="n">
        <v>1.04</v>
      </c>
      <c r="L206" s="32" t="n">
        <v>0.181</v>
      </c>
      <c r="M206" s="31" t="n">
        <v>75.94</v>
      </c>
      <c r="N206" s="31" t="n">
        <v>1.01</v>
      </c>
      <c r="O206" s="31" t="n">
        <v>65.90000000000001</v>
      </c>
      <c r="P206" s="31" t="n">
        <v>70.92</v>
      </c>
      <c r="Q206" s="31" t="n">
        <v>1.29</v>
      </c>
      <c r="R206" s="31" t="n">
        <v>12.33</v>
      </c>
      <c r="S206" s="32" t="n">
        <v>0.897</v>
      </c>
      <c r="T206" s="32" t="n">
        <v>0.156</v>
      </c>
      <c r="U206" t="n">
        <v>178.8</v>
      </c>
      <c r="V206" t="inlineStr">
        <is>
          <t>04ln4</t>
        </is>
      </c>
      <c r="W206" t="n">
        <v>5640</v>
      </c>
      <c r="X206" t="n">
        <v>7854</v>
      </c>
      <c r="Y206" t="inlineStr">
        <is>
          <t>cd86a6c9-866d-4672-9d77-0c3d2b4f8745</t>
        </is>
      </c>
      <c r="Z206" t="inlineStr">
        <is>
          <t>Kiefer Sherwood (SJS RW)</t>
        </is>
      </c>
    </row>
    <row r="207">
      <c r="A207" t="inlineStr">
        <is>
          <t>A.J. Greer</t>
        </is>
      </c>
      <c r="B207" t="inlineStr">
        <is>
          <t>ANA</t>
        </is>
      </c>
      <c r="C207" t="inlineStr">
        <is>
          <t>LW</t>
        </is>
      </c>
      <c r="D207" t="inlineStr">
        <is>
          <t>F</t>
        </is>
      </c>
      <c r="E207" t="n">
        <v>29</v>
      </c>
      <c r="F207" t="inlineStr">
        <is>
          <t>FA</t>
        </is>
      </c>
      <c r="G207" t="inlineStr">
        <is>
          <t>FA</t>
        </is>
      </c>
      <c r="H207" s="30" t="n">
        <v>4250000</v>
      </c>
      <c r="I207" s="31" t="n">
        <v>73.56</v>
      </c>
      <c r="J207" s="31" t="n">
        <v>17.31</v>
      </c>
      <c r="K207" s="31" t="n">
        <v>0.9399999999999999</v>
      </c>
      <c r="L207" s="32" t="n">
        <v>0.221</v>
      </c>
      <c r="M207" s="31" t="n">
        <v>62.48</v>
      </c>
      <c r="N207" s="31" t="n">
        <v>0.91</v>
      </c>
      <c r="O207" s="31" t="n">
        <v>79.31999999999999</v>
      </c>
      <c r="P207" s="31" t="n">
        <v>70.90000000000001</v>
      </c>
      <c r="Q207" s="31" t="n">
        <v>-11.08</v>
      </c>
      <c r="R207" s="31" t="n">
        <v>16.68</v>
      </c>
      <c r="S207" s="32" t="n">
        <v>0.927</v>
      </c>
      <c r="T207" s="32" t="n">
        <v>0.218</v>
      </c>
      <c r="U207" t="n">
        <v>292.1</v>
      </c>
      <c r="V207" t="inlineStr">
        <is>
          <t>03ret</t>
        </is>
      </c>
      <c r="W207" t="n">
        <v>4965</v>
      </c>
      <c r="X207" t="n">
        <v>6781</v>
      </c>
      <c r="Y207" t="inlineStr">
        <is>
          <t>8d8f90bf-5c5c-46b6-9e49-da553f1dad8c</t>
        </is>
      </c>
      <c r="Z207" t="inlineStr">
        <is>
          <t>A.J. Greer (ANA LW)</t>
        </is>
      </c>
    </row>
    <row r="208">
      <c r="A208" t="inlineStr">
        <is>
          <t>Jesper Wallstedt</t>
        </is>
      </c>
      <c r="B208" t="inlineStr">
        <is>
          <t>MIN</t>
        </is>
      </c>
      <c r="C208" t="inlineStr">
        <is>
          <t>G</t>
        </is>
      </c>
      <c r="D208" t="inlineStr">
        <is>
          <t>G</t>
        </is>
      </c>
      <c r="E208" t="n">
        <v>23</v>
      </c>
      <c r="F208" t="inlineStr">
        <is>
          <t>T</t>
        </is>
      </c>
      <c r="G208" t="inlineStr">
        <is>
          <t>Brost</t>
        </is>
      </c>
      <c r="H208" s="30" t="n">
        <v>2200000</v>
      </c>
      <c r="I208" s="31" t="n">
        <v>75.98</v>
      </c>
      <c r="J208" s="31" t="n">
        <v>34.54</v>
      </c>
      <c r="K208" s="31" t="n">
        <v>2.17</v>
      </c>
      <c r="L208" s="32" t="n">
        <v>0.986</v>
      </c>
      <c r="M208" s="31" t="n">
        <v>70.81999999999999</v>
      </c>
      <c r="N208" s="31" t="n">
        <v>1.97</v>
      </c>
      <c r="O208" s="31" t="n"/>
      <c r="P208" s="31" t="n">
        <v>70.81999999999999</v>
      </c>
      <c r="Q208" s="31" t="n">
        <v>-5.16</v>
      </c>
      <c r="R208" s="31" t="n">
        <v>32.19</v>
      </c>
      <c r="S208" s="32" t="n">
        <v>1.97</v>
      </c>
      <c r="T208" s="32" t="n">
        <v>0.895</v>
      </c>
      <c r="U208" t="n">
        <v>161.1</v>
      </c>
      <c r="V208" t="inlineStr">
        <is>
          <t>04yg5</t>
        </is>
      </c>
      <c r="W208" t="n">
        <v>6464</v>
      </c>
      <c r="Y208" t="inlineStr">
        <is>
          <t>e1dc9a4e-686e-4444-8a56-d03b1cad011b</t>
        </is>
      </c>
      <c r="Z208" t="inlineStr">
        <is>
          <t>Jesper Wallstedt (MIN G)</t>
        </is>
      </c>
    </row>
    <row r="209">
      <c r="A209" t="inlineStr">
        <is>
          <t>Charlie Coyle</t>
        </is>
      </c>
      <c r="B209" t="inlineStr">
        <is>
          <t>CBJ</t>
        </is>
      </c>
      <c r="C209" t="inlineStr">
        <is>
          <t>C</t>
        </is>
      </c>
      <c r="D209" t="inlineStr">
        <is>
          <t>F</t>
        </is>
      </c>
      <c r="E209" t="n">
        <v>34</v>
      </c>
      <c r="F209" t="inlineStr">
        <is>
          <t>FA</t>
        </is>
      </c>
      <c r="G209" t="inlineStr">
        <is>
          <t>FA</t>
        </is>
      </c>
      <c r="H209" s="30" t="n">
        <v>6000000</v>
      </c>
      <c r="I209" s="31" t="n">
        <v>76.17</v>
      </c>
      <c r="J209" s="31" t="n">
        <v>12.7</v>
      </c>
      <c r="K209" s="31" t="n">
        <v>0.93</v>
      </c>
      <c r="L209" s="32" t="n">
        <v>0.155</v>
      </c>
      <c r="M209" s="31" t="n">
        <v>73.12</v>
      </c>
      <c r="N209" s="31" t="n">
        <v>0.91</v>
      </c>
      <c r="O209" s="31" t="n">
        <v>68.03</v>
      </c>
      <c r="P209" s="31" t="n">
        <v>70.58</v>
      </c>
      <c r="Q209" s="31" t="n">
        <v>-3.05</v>
      </c>
      <c r="R209" s="31" t="n">
        <v>11.76</v>
      </c>
      <c r="S209" s="32" t="n">
        <v>0.86</v>
      </c>
      <c r="T209" s="32" t="n">
        <v>0.143</v>
      </c>
      <c r="U209" t="n">
        <v>234</v>
      </c>
      <c r="V209" t="inlineStr">
        <is>
          <t>01zto</t>
        </is>
      </c>
      <c r="W209" t="n">
        <v>3535</v>
      </c>
      <c r="X209" t="n">
        <v>4988</v>
      </c>
      <c r="Y209" t="inlineStr">
        <is>
          <t>f7022a02-6f00-11e2-a3e0-f4ce4684ea4c</t>
        </is>
      </c>
      <c r="Z209" t="inlineStr">
        <is>
          <t>Charlie Coyle (CBJ C)</t>
        </is>
      </c>
    </row>
    <row r="210">
      <c r="A210" t="inlineStr">
        <is>
          <t>Zach Benson</t>
        </is>
      </c>
      <c r="B210" t="inlineStr">
        <is>
          <t>BUF</t>
        </is>
      </c>
      <c r="C210" t="inlineStr">
        <is>
          <t>LW</t>
        </is>
      </c>
      <c r="D210" t="inlineStr">
        <is>
          <t>F</t>
        </is>
      </c>
      <c r="E210" t="n">
        <v>21</v>
      </c>
      <c r="F210" t="inlineStr">
        <is>
          <t>FA</t>
        </is>
      </c>
      <c r="G210" t="inlineStr">
        <is>
          <t>FA</t>
        </is>
      </c>
      <c r="H210" s="30" t="n">
        <v>7500000</v>
      </c>
      <c r="I210" s="31" t="n">
        <v>62.38</v>
      </c>
      <c r="J210" s="31" t="n">
        <v>8.32</v>
      </c>
      <c r="K210" s="31" t="n">
        <v>0.96</v>
      </c>
      <c r="L210" s="32" t="n">
        <v>0.128</v>
      </c>
      <c r="M210" s="31" t="n">
        <v>61.54</v>
      </c>
      <c r="N210" s="31" t="n">
        <v>0.89</v>
      </c>
      <c r="O210" s="31" t="n">
        <v>78.87</v>
      </c>
      <c r="P210" s="31" t="n">
        <v>70.2</v>
      </c>
      <c r="Q210" s="31" t="n">
        <v>-0.84</v>
      </c>
      <c r="R210" s="31" t="n">
        <v>9.359999999999999</v>
      </c>
      <c r="S210" s="32" t="n">
        <v>0.914</v>
      </c>
      <c r="T210" s="32" t="n">
        <v>0.122</v>
      </c>
      <c r="U210" t="n">
        <v>199.3</v>
      </c>
      <c r="V210" t="inlineStr">
        <is>
          <t>05ylt</t>
        </is>
      </c>
      <c r="W210" t="n">
        <v>6932</v>
      </c>
      <c r="Y210" t="inlineStr">
        <is>
          <t>9cface5b-dca2-4cfa-a990-9f6dfa150ca1</t>
        </is>
      </c>
      <c r="Z210" t="inlineStr">
        <is>
          <t>Zach Benson (BUF LW)</t>
        </is>
      </c>
    </row>
    <row r="211">
      <c r="A211" t="inlineStr">
        <is>
          <t>Ryan Hartman</t>
        </is>
      </c>
      <c r="B211" t="inlineStr">
        <is>
          <t>MIN</t>
        </is>
      </c>
      <c r="C211" t="inlineStr">
        <is>
          <t>C</t>
        </is>
      </c>
      <c r="D211" t="inlineStr">
        <is>
          <t>F</t>
        </is>
      </c>
      <c r="E211" t="n">
        <v>31</v>
      </c>
      <c r="F211" t="inlineStr">
        <is>
          <t>FA</t>
        </is>
      </c>
      <c r="G211" t="inlineStr">
        <is>
          <t>FA</t>
        </is>
      </c>
      <c r="H211" s="30" t="n">
        <v>4000000</v>
      </c>
      <c r="I211" s="31" t="n">
        <v>66</v>
      </c>
      <c r="J211" s="31" t="n">
        <v>16.5</v>
      </c>
      <c r="K211" s="31" t="n">
        <v>0.87</v>
      </c>
      <c r="L211" s="32" t="n">
        <v>0.217</v>
      </c>
      <c r="M211" s="31" t="n">
        <v>64.64</v>
      </c>
      <c r="N211" s="31" t="n">
        <v>0.85</v>
      </c>
      <c r="O211" s="31" t="n">
        <v>75.62</v>
      </c>
      <c r="P211" s="31" t="n">
        <v>70.13</v>
      </c>
      <c r="Q211" s="31" t="n">
        <v>-1.36</v>
      </c>
      <c r="R211" s="31" t="n">
        <v>17.53</v>
      </c>
      <c r="S211" s="32" t="n">
        <v>0.875</v>
      </c>
      <c r="T211" s="32" t="n">
        <v>0.219</v>
      </c>
      <c r="U211" t="n">
        <v>222.4</v>
      </c>
      <c r="V211" t="inlineStr">
        <is>
          <t>02ytx</t>
        </is>
      </c>
      <c r="W211" t="n">
        <v>4168</v>
      </c>
      <c r="X211" t="n">
        <v>6009</v>
      </c>
      <c r="Y211" t="inlineStr">
        <is>
          <t>95d0bd56-e005-4545-905c-13e2227d89e8</t>
        </is>
      </c>
      <c r="Z211" t="inlineStr">
        <is>
          <t>Ryan Hartman (MIN C)</t>
        </is>
      </c>
    </row>
    <row r="212">
      <c r="A212" t="inlineStr">
        <is>
          <t>Mikael Granlund</t>
        </is>
      </c>
      <c r="B212" t="inlineStr">
        <is>
          <t>ANA</t>
        </is>
      </c>
      <c r="C212" t="inlineStr">
        <is>
          <t>C</t>
        </is>
      </c>
      <c r="D212" t="inlineStr">
        <is>
          <t>F</t>
        </is>
      </c>
      <c r="E212" t="n">
        <v>34</v>
      </c>
      <c r="F212" t="inlineStr">
        <is>
          <t>FA</t>
        </is>
      </c>
      <c r="G212" t="inlineStr">
        <is>
          <t>FA</t>
        </is>
      </c>
      <c r="H212" s="30" t="n">
        <v>7000000</v>
      </c>
      <c r="I212" s="31" t="n">
        <v>55.74</v>
      </c>
      <c r="J212" s="31" t="n">
        <v>7.96</v>
      </c>
      <c r="K212" s="31" t="n">
        <v>0.96</v>
      </c>
      <c r="L212" s="32" t="n">
        <v>0.137</v>
      </c>
      <c r="M212" s="31" t="n">
        <v>70.23999999999999</v>
      </c>
      <c r="N212" s="31" t="n">
        <v>0.99</v>
      </c>
      <c r="O212" s="31" t="n">
        <v>69.94</v>
      </c>
      <c r="P212" s="31" t="n">
        <v>70.09</v>
      </c>
      <c r="Q212" s="31" t="n">
        <v>14.5</v>
      </c>
      <c r="R212" s="31" t="n">
        <v>10.01</v>
      </c>
      <c r="S212" s="32" t="n">
        <v>0.911</v>
      </c>
      <c r="T212" s="32" t="n">
        <v>0.13</v>
      </c>
      <c r="U212" t="n">
        <v>215.4</v>
      </c>
      <c r="V212" t="inlineStr">
        <is>
          <t>01skr</t>
        </is>
      </c>
      <c r="W212" t="n">
        <v>3512</v>
      </c>
      <c r="X212" t="n">
        <v>4969</v>
      </c>
      <c r="Y212" t="inlineStr">
        <is>
          <t>2607ac36-6198-11e2-9e6b-f4ce4684ea4c</t>
        </is>
      </c>
      <c r="Z212" t="inlineStr">
        <is>
          <t>Mikael Granlund (ANA C)</t>
        </is>
      </c>
    </row>
    <row r="213">
      <c r="A213" t="inlineStr">
        <is>
          <t>Owen Tippett</t>
        </is>
      </c>
      <c r="B213" t="inlineStr">
        <is>
          <t>PHI</t>
        </is>
      </c>
      <c r="C213" t="inlineStr">
        <is>
          <t>LW</t>
        </is>
      </c>
      <c r="D213" t="inlineStr">
        <is>
          <t>F</t>
        </is>
      </c>
      <c r="E213" t="n">
        <v>27</v>
      </c>
      <c r="F213" t="inlineStr">
        <is>
          <t>FA</t>
        </is>
      </c>
      <c r="G213" t="inlineStr">
        <is>
          <t>FA</t>
        </is>
      </c>
      <c r="H213" s="30" t="n">
        <v>6200000</v>
      </c>
      <c r="I213" s="31" t="n">
        <v>78.3</v>
      </c>
      <c r="J213" s="31" t="n">
        <v>12.63</v>
      </c>
      <c r="K213" s="31" t="n">
        <v>0.97</v>
      </c>
      <c r="L213" s="32" t="n">
        <v>0.156</v>
      </c>
      <c r="M213" s="31" t="n">
        <v>71.81</v>
      </c>
      <c r="N213" s="31" t="n">
        <v>0.9399999999999999</v>
      </c>
      <c r="O213" s="31" t="n">
        <v>68.31</v>
      </c>
      <c r="P213" s="31" t="n">
        <v>70.06</v>
      </c>
      <c r="Q213" s="31" t="n">
        <v>-6.49</v>
      </c>
      <c r="R213" s="31" t="n">
        <v>11.3</v>
      </c>
      <c r="S213" s="32" t="n">
        <v>0.877</v>
      </c>
      <c r="T213" s="32" t="n">
        <v>0.141</v>
      </c>
      <c r="U213" t="n">
        <v>143.5</v>
      </c>
      <c r="V213" t="inlineStr">
        <is>
          <t>03yh8</t>
        </is>
      </c>
      <c r="W213" t="n">
        <v>5406</v>
      </c>
      <c r="X213" t="n">
        <v>7525</v>
      </c>
      <c r="Y213" t="inlineStr">
        <is>
          <t>55ef6577-b851-41ea-b8fc-dc89749a2ea6</t>
        </is>
      </c>
      <c r="Z213" t="inlineStr">
        <is>
          <t>Owen Tippett (PHI LW)</t>
        </is>
      </c>
    </row>
    <row r="214">
      <c r="A214" t="inlineStr">
        <is>
          <t>Jordan Kyrou</t>
        </is>
      </c>
      <c r="B214" t="inlineStr">
        <is>
          <t>WSH</t>
        </is>
      </c>
      <c r="C214" t="inlineStr">
        <is>
          <t>RW</t>
        </is>
      </c>
      <c r="D214" t="inlineStr">
        <is>
          <t>F</t>
        </is>
      </c>
      <c r="E214" t="n">
        <v>28</v>
      </c>
      <c r="F214" t="inlineStr">
        <is>
          <t>FA</t>
        </is>
      </c>
      <c r="G214" t="inlineStr">
        <is>
          <t>FA</t>
        </is>
      </c>
      <c r="H214" s="30" t="n">
        <v>8125000</v>
      </c>
      <c r="I214" s="31" t="n">
        <v>52.82</v>
      </c>
      <c r="J214" s="31" t="n">
        <v>6.5</v>
      </c>
      <c r="K214" s="31" t="n">
        <v>0.73</v>
      </c>
      <c r="L214" s="32" t="n">
        <v>0.09</v>
      </c>
      <c r="M214" s="31" t="n">
        <v>62.1</v>
      </c>
      <c r="N214" s="31" t="n">
        <v>0.82</v>
      </c>
      <c r="O214" s="31" t="n">
        <v>77.95999999999999</v>
      </c>
      <c r="P214" s="31" t="n">
        <v>70.03</v>
      </c>
      <c r="Q214" s="31" t="n">
        <v>9.279999999999999</v>
      </c>
      <c r="R214" s="31" t="n">
        <v>8.619999999999999</v>
      </c>
      <c r="S214" s="32" t="n">
        <v>0.874</v>
      </c>
      <c r="T214" s="32" t="n">
        <v>0.108</v>
      </c>
      <c r="U214" t="n">
        <v>130.1</v>
      </c>
      <c r="V214" t="inlineStr">
        <is>
          <t>042vl</t>
        </is>
      </c>
      <c r="W214" t="n">
        <v>5190</v>
      </c>
      <c r="X214" t="n">
        <v>7143</v>
      </c>
      <c r="Y214" t="inlineStr">
        <is>
          <t>2777030d-6d3c-47f0-92ea-1849f82219c0</t>
        </is>
      </c>
      <c r="Z214" t="inlineStr">
        <is>
          <t>Jordan Kyrou (WSH RW)</t>
        </is>
      </c>
    </row>
    <row r="215">
      <c r="A215" t="inlineStr">
        <is>
          <t>Josh Norris</t>
        </is>
      </c>
      <c r="B215" t="inlineStr">
        <is>
          <t>BUF</t>
        </is>
      </c>
      <c r="C215" t="inlineStr">
        <is>
          <t>C</t>
        </is>
      </c>
      <c r="D215" t="inlineStr">
        <is>
          <t>F</t>
        </is>
      </c>
      <c r="E215" t="n">
        <v>27</v>
      </c>
      <c r="F215" t="inlineStr">
        <is>
          <t>FA</t>
        </is>
      </c>
      <c r="G215" t="inlineStr">
        <is>
          <t>FA</t>
        </is>
      </c>
      <c r="H215" s="30" t="n">
        <v>7950000</v>
      </c>
      <c r="I215" s="31" t="n">
        <v>47.28</v>
      </c>
      <c r="J215" s="31" t="n">
        <v>5.95</v>
      </c>
      <c r="K215" s="31" t="n">
        <v>1.07</v>
      </c>
      <c r="L215" s="32" t="n">
        <v>0.135</v>
      </c>
      <c r="M215" s="31" t="n">
        <v>60.84</v>
      </c>
      <c r="N215" s="31" t="n">
        <v>0.88</v>
      </c>
      <c r="O215" s="31" t="n">
        <v>79.22</v>
      </c>
      <c r="P215" s="31" t="n">
        <v>70.03</v>
      </c>
      <c r="Q215" s="31" t="n">
        <v>13.56</v>
      </c>
      <c r="R215" s="31" t="n">
        <v>8.81</v>
      </c>
      <c r="S215" s="32" t="n">
        <v>0.912</v>
      </c>
      <c r="T215" s="32" t="n">
        <v>0.115</v>
      </c>
      <c r="U215" t="n">
        <v>214</v>
      </c>
      <c r="V215" t="inlineStr">
        <is>
          <t>04dwk</t>
        </is>
      </c>
      <c r="W215" t="n">
        <v>5423</v>
      </c>
      <c r="X215" t="n">
        <v>7534</v>
      </c>
      <c r="Y215" t="inlineStr">
        <is>
          <t>b9e4bcdb-a785-403e-a179-105c19c0c6d5</t>
        </is>
      </c>
      <c r="Z215" t="inlineStr">
        <is>
          <t>Josh Norris (BUF C)</t>
        </is>
      </c>
    </row>
    <row r="216">
      <c r="A216" t="inlineStr">
        <is>
          <t>Damon Severson</t>
        </is>
      </c>
      <c r="B216" t="inlineStr">
        <is>
          <t>CBJ</t>
        </is>
      </c>
      <c r="C216" t="inlineStr">
        <is>
          <t>D</t>
        </is>
      </c>
      <c r="D216" t="inlineStr">
        <is>
          <t>D</t>
        </is>
      </c>
      <c r="E216" t="n">
        <v>32</v>
      </c>
      <c r="F216" t="inlineStr">
        <is>
          <t>FA</t>
        </is>
      </c>
      <c r="G216" t="inlineStr">
        <is>
          <t>FA</t>
        </is>
      </c>
      <c r="H216" s="30" t="n">
        <v>6250000</v>
      </c>
      <c r="I216" s="31" t="n">
        <v>64.79000000000001</v>
      </c>
      <c r="J216" s="31" t="n">
        <v>10.37</v>
      </c>
      <c r="K216" s="31" t="n">
        <v>0.91</v>
      </c>
      <c r="L216" s="32" t="n">
        <v>0.146</v>
      </c>
      <c r="M216" s="31" t="n">
        <v>66.09999999999999</v>
      </c>
      <c r="N216" s="31" t="n">
        <v>0.91</v>
      </c>
      <c r="O216" s="31" t="n">
        <v>73.47</v>
      </c>
      <c r="P216" s="31" t="n">
        <v>69.78</v>
      </c>
      <c r="Q216" s="31" t="n">
        <v>1.31</v>
      </c>
      <c r="R216" s="31" t="n">
        <v>11.16</v>
      </c>
      <c r="S216" s="32" t="n">
        <v>0.892</v>
      </c>
      <c r="T216" s="32" t="n">
        <v>0.143</v>
      </c>
      <c r="U216" t="n">
        <v>292.6</v>
      </c>
      <c r="V216" t="inlineStr">
        <is>
          <t>02npl</t>
        </is>
      </c>
      <c r="W216" t="n">
        <v>4044</v>
      </c>
      <c r="X216" t="n">
        <v>5749</v>
      </c>
      <c r="Y216" t="inlineStr">
        <is>
          <t>8d07a54d-7752-4de0-a522-a53fbdf7bacd</t>
        </is>
      </c>
      <c r="Z216" t="inlineStr">
        <is>
          <t>Damon Severson (CBJ D)</t>
        </is>
      </c>
    </row>
    <row r="217">
      <c r="A217" t="inlineStr">
        <is>
          <t>Dmitry Orlov</t>
        </is>
      </c>
      <c r="B217" t="inlineStr">
        <is>
          <t>SJS</t>
        </is>
      </c>
      <c r="C217" t="inlineStr">
        <is>
          <t>D</t>
        </is>
      </c>
      <c r="D217" t="inlineStr">
        <is>
          <t>D</t>
        </is>
      </c>
      <c r="E217" t="n">
        <v>35</v>
      </c>
      <c r="F217" t="inlineStr">
        <is>
          <t>FA</t>
        </is>
      </c>
      <c r="G217" t="inlineStr">
        <is>
          <t>FA</t>
        </is>
      </c>
      <c r="H217" s="30" t="n">
        <v>6500000</v>
      </c>
      <c r="I217" s="31" t="n">
        <v>71.17</v>
      </c>
      <c r="J217" s="31" t="n">
        <v>10.95</v>
      </c>
      <c r="K217" s="31" t="n">
        <v>0.87</v>
      </c>
      <c r="L217" s="32" t="n">
        <v>0.134</v>
      </c>
      <c r="M217" s="31" t="n">
        <v>69.8</v>
      </c>
      <c r="N217" s="31" t="n">
        <v>0.84</v>
      </c>
      <c r="O217" s="31" t="n">
        <v>69.66</v>
      </c>
      <c r="P217" s="31" t="n">
        <v>69.73</v>
      </c>
      <c r="Q217" s="31" t="n">
        <v>-1.37</v>
      </c>
      <c r="R217" s="31" t="n">
        <v>10.73</v>
      </c>
      <c r="S217" s="32" t="n">
        <v>0.835</v>
      </c>
      <c r="T217" s="32" t="n">
        <v>0.128</v>
      </c>
      <c r="U217" t="n">
        <v>274.7</v>
      </c>
      <c r="V217" t="inlineStr">
        <is>
          <t>01mz5</t>
        </is>
      </c>
      <c r="W217" t="n">
        <v>3301</v>
      </c>
      <c r="X217" t="n">
        <v>5254</v>
      </c>
      <c r="Y217" t="inlineStr">
        <is>
          <t>436af78e-0f24-11e2-8525-18a905767e44</t>
        </is>
      </c>
      <c r="Z217" t="inlineStr">
        <is>
          <t>Dmitry Orlov (SJS D)</t>
        </is>
      </c>
    </row>
    <row r="218">
      <c r="A218" t="inlineStr">
        <is>
          <t>Ben Chiarot</t>
        </is>
      </c>
      <c r="B218" t="inlineStr">
        <is>
          <t>DET</t>
        </is>
      </c>
      <c r="C218" t="inlineStr">
        <is>
          <t>D</t>
        </is>
      </c>
      <c r="D218" t="inlineStr">
        <is>
          <t>D</t>
        </is>
      </c>
      <c r="E218" t="n">
        <v>35</v>
      </c>
      <c r="F218" t="inlineStr">
        <is>
          <t>FA</t>
        </is>
      </c>
      <c r="G218" t="inlineStr">
        <is>
          <t>FA</t>
        </is>
      </c>
      <c r="H218" s="30" t="n">
        <v>3850000</v>
      </c>
      <c r="I218" s="31" t="n">
        <v>71.06</v>
      </c>
      <c r="J218" s="31" t="n">
        <v>18.46</v>
      </c>
      <c r="K218" s="31" t="n">
        <v>0.87</v>
      </c>
      <c r="L218" s="32" t="n">
        <v>0.226</v>
      </c>
      <c r="M218" s="31" t="n">
        <v>69.72</v>
      </c>
      <c r="N218" s="31" t="n">
        <v>0.87</v>
      </c>
      <c r="O218" s="31" t="n"/>
      <c r="P218" s="31" t="n">
        <v>69.72</v>
      </c>
      <c r="Q218" s="31" t="n">
        <v>-1.34</v>
      </c>
      <c r="R218" s="31" t="n">
        <v>18.11</v>
      </c>
      <c r="S218" s="32" t="n">
        <v>0.87</v>
      </c>
      <c r="T218" s="32" t="n">
        <v>0.226</v>
      </c>
      <c r="U218" t="n">
        <v>289.4</v>
      </c>
      <c r="V218" t="inlineStr">
        <is>
          <t>025by</t>
        </is>
      </c>
      <c r="W218" t="n">
        <v>4278</v>
      </c>
      <c r="X218" t="n">
        <v>5263</v>
      </c>
      <c r="Y218" t="inlineStr">
        <is>
          <t>7ace40fe-a4fd-459f-a4b1-cefaed5866ad</t>
        </is>
      </c>
      <c r="Z218" t="inlineStr">
        <is>
          <t>Ben Chiarot (DET D)</t>
        </is>
      </c>
    </row>
    <row r="219">
      <c r="A219" t="inlineStr">
        <is>
          <t>Shane Pinto</t>
        </is>
      </c>
      <c r="B219" t="inlineStr">
        <is>
          <t>OTT</t>
        </is>
      </c>
      <c r="C219" t="inlineStr">
        <is>
          <t>C</t>
        </is>
      </c>
      <c r="D219" t="inlineStr">
        <is>
          <t>F</t>
        </is>
      </c>
      <c r="E219" t="n">
        <v>25</v>
      </c>
      <c r="F219" t="inlineStr">
        <is>
          <t>FA</t>
        </is>
      </c>
      <c r="G219" t="inlineStr">
        <is>
          <t>FA</t>
        </is>
      </c>
      <c r="H219" s="30" t="n">
        <v>7500000</v>
      </c>
      <c r="I219" s="31" t="n">
        <v>70.2</v>
      </c>
      <c r="J219" s="31" t="n">
        <v>9.359999999999999</v>
      </c>
      <c r="K219" s="31" t="n">
        <v>0.97</v>
      </c>
      <c r="L219" s="32" t="n">
        <v>0.129</v>
      </c>
      <c r="M219" s="31" t="n">
        <v>69.77</v>
      </c>
      <c r="N219" s="31" t="n">
        <v>0.93</v>
      </c>
      <c r="O219" s="31" t="n">
        <v>69.48</v>
      </c>
      <c r="P219" s="31" t="n">
        <v>69.62</v>
      </c>
      <c r="Q219" s="31" t="n">
        <v>-0.43</v>
      </c>
      <c r="R219" s="31" t="n">
        <v>9.279999999999999</v>
      </c>
      <c r="S219" s="32" t="n">
        <v>0.879</v>
      </c>
      <c r="T219" s="32" t="n">
        <v>0.117</v>
      </c>
      <c r="U219" t="n">
        <v>274.4</v>
      </c>
      <c r="V219" t="inlineStr">
        <is>
          <t>051lz</t>
        </is>
      </c>
      <c r="W219" t="n">
        <v>5993</v>
      </c>
      <c r="Y219" t="inlineStr">
        <is>
          <t>4fbedf28-5b1b-4e78-9d5e-3a1609916c60</t>
        </is>
      </c>
      <c r="Z219" t="inlineStr">
        <is>
          <t>Shane Pinto (OTT C)</t>
        </is>
      </c>
    </row>
    <row r="220">
      <c r="A220" t="inlineStr">
        <is>
          <t>Jamie Benn</t>
        </is>
      </c>
      <c r="B220" t="inlineStr">
        <is>
          <t>DAL</t>
        </is>
      </c>
      <c r="C220" t="inlineStr">
        <is>
          <t>LW</t>
        </is>
      </c>
      <c r="D220" t="inlineStr">
        <is>
          <t>F</t>
        </is>
      </c>
      <c r="E220" t="n">
        <v>37</v>
      </c>
      <c r="F220" t="inlineStr">
        <is>
          <t>T</t>
        </is>
      </c>
      <c r="G220" t="inlineStr">
        <is>
          <t>Deef-Fence</t>
        </is>
      </c>
      <c r="H220" s="30" t="n">
        <v>850000</v>
      </c>
      <c r="I220" s="31" t="n">
        <v>57.12</v>
      </c>
      <c r="J220" s="31" t="n">
        <v>67.2</v>
      </c>
      <c r="K220" s="31" t="n">
        <v>0.95</v>
      </c>
      <c r="L220" s="32" t="n">
        <v>1.118</v>
      </c>
      <c r="M220" s="31" t="n">
        <v>71.11</v>
      </c>
      <c r="N220" s="31" t="n">
        <v>0.95</v>
      </c>
      <c r="O220" s="31" t="n">
        <v>67.45</v>
      </c>
      <c r="P220" s="31" t="n">
        <v>69.28</v>
      </c>
      <c r="Q220" s="31" t="n">
        <v>13.99</v>
      </c>
      <c r="R220" s="31" t="n">
        <v>81.51000000000001</v>
      </c>
      <c r="S220" s="32" t="n">
        <v>0.876</v>
      </c>
      <c r="T220" s="32" t="n">
        <v>1.031</v>
      </c>
      <c r="U220" t="n">
        <v>290.5</v>
      </c>
      <c r="V220" t="inlineStr">
        <is>
          <t>00qs7</t>
        </is>
      </c>
      <c r="W220" t="n">
        <v>3113</v>
      </c>
      <c r="X220" t="n">
        <v>4519</v>
      </c>
      <c r="Y220" t="inlineStr">
        <is>
          <t>4294cb52-0f24-11e2-8525-18a905767e44</t>
        </is>
      </c>
      <c r="Z220" t="inlineStr">
        <is>
          <t>Jamie Benn (DAL LW)</t>
        </is>
      </c>
    </row>
    <row r="221">
      <c r="A221" t="inlineStr">
        <is>
          <t>Valeri Nichushkin</t>
        </is>
      </c>
      <c r="B221" t="inlineStr">
        <is>
          <t>CBJ</t>
        </is>
      </c>
      <c r="C221" t="inlineStr">
        <is>
          <t>RW</t>
        </is>
      </c>
      <c r="D221" t="inlineStr">
        <is>
          <t>F</t>
        </is>
      </c>
      <c r="E221" t="n">
        <v>31</v>
      </c>
      <c r="F221" t="inlineStr">
        <is>
          <t>FA</t>
        </is>
      </c>
      <c r="G221" t="inlineStr">
        <is>
          <t>FA</t>
        </is>
      </c>
      <c r="H221" s="30" t="n">
        <v>6125000</v>
      </c>
      <c r="I221" s="31" t="n">
        <v>64.33</v>
      </c>
      <c r="J221" s="31" t="n">
        <v>10.5</v>
      </c>
      <c r="K221" s="31" t="n">
        <v>0.89</v>
      </c>
      <c r="L221" s="32" t="n">
        <v>0.145</v>
      </c>
      <c r="M221" s="31" t="n">
        <v>69.72</v>
      </c>
      <c r="N221" s="31" t="n">
        <v>0.96</v>
      </c>
      <c r="O221" s="31" t="n">
        <v>68.66</v>
      </c>
      <c r="P221" s="31" t="n">
        <v>69.19</v>
      </c>
      <c r="Q221" s="31" t="n">
        <v>5.39</v>
      </c>
      <c r="R221" s="31" t="n">
        <v>11.3</v>
      </c>
      <c r="S221" s="32" t="n">
        <v>0.889</v>
      </c>
      <c r="T221" s="32" t="n">
        <v>0.145</v>
      </c>
      <c r="U221" t="n">
        <v>174.2</v>
      </c>
      <c r="V221" t="inlineStr">
        <is>
          <t>02ybl</t>
        </is>
      </c>
      <c r="W221" t="n">
        <v>4146</v>
      </c>
      <c r="X221" t="n">
        <v>5989</v>
      </c>
      <c r="Y221" t="inlineStr">
        <is>
          <t>d4e95268-3f94-41e2-ba9d-f76fa232ac77</t>
        </is>
      </c>
      <c r="Z221" t="inlineStr">
        <is>
          <t>Valeri Nichushkin (CBJ RW)</t>
        </is>
      </c>
    </row>
    <row r="222">
      <c r="A222" t="inlineStr">
        <is>
          <t>Marco Rossi</t>
        </is>
      </c>
      <c r="B222" t="inlineStr">
        <is>
          <t>VAN</t>
        </is>
      </c>
      <c r="C222" t="inlineStr">
        <is>
          <t>C</t>
        </is>
      </c>
      <c r="D222" t="inlineStr">
        <is>
          <t>F</t>
        </is>
      </c>
      <c r="E222" t="n">
        <v>24</v>
      </c>
      <c r="F222" t="inlineStr">
        <is>
          <t>T</t>
        </is>
      </c>
      <c r="G222" t="inlineStr">
        <is>
          <t>Sidizen Kanes</t>
        </is>
      </c>
      <c r="H222" s="30" t="n">
        <v>5000000</v>
      </c>
      <c r="I222" s="31" t="n">
        <v>44.05</v>
      </c>
      <c r="J222" s="31" t="n">
        <v>8.81</v>
      </c>
      <c r="K222" s="31" t="n">
        <v>0.88</v>
      </c>
      <c r="L222" s="32" t="n">
        <v>0.176</v>
      </c>
      <c r="M222" s="31" t="n">
        <v>64.27</v>
      </c>
      <c r="N222" s="31" t="n">
        <v>0.86</v>
      </c>
      <c r="O222" s="31" t="n">
        <v>73.75</v>
      </c>
      <c r="P222" s="31" t="n">
        <v>69.01000000000001</v>
      </c>
      <c r="Q222" s="31" t="n">
        <v>20.22</v>
      </c>
      <c r="R222" s="31" t="n">
        <v>13.8</v>
      </c>
      <c r="S222" s="32" t="n">
        <v>0.869</v>
      </c>
      <c r="T222" s="32" t="n">
        <v>0.174</v>
      </c>
      <c r="U222" t="n">
        <v>264.3</v>
      </c>
      <c r="V222" t="inlineStr">
        <is>
          <t>04o0g</t>
        </is>
      </c>
      <c r="W222" t="n">
        <v>6190</v>
      </c>
      <c r="X222" t="n">
        <v>8649</v>
      </c>
      <c r="Y222" t="inlineStr">
        <is>
          <t>b238e6fe-2af6-4841-82a2-c50e67b8a530</t>
        </is>
      </c>
      <c r="Z222" t="inlineStr">
        <is>
          <t>Marco Rossi (VAN C)</t>
        </is>
      </c>
    </row>
    <row r="223">
      <c r="A223" t="inlineStr">
        <is>
          <t>Adam Larsson</t>
        </is>
      </c>
      <c r="B223" t="inlineStr">
        <is>
          <t>SEA</t>
        </is>
      </c>
      <c r="C223" t="inlineStr">
        <is>
          <t>D</t>
        </is>
      </c>
      <c r="D223" t="inlineStr">
        <is>
          <t>D</t>
        </is>
      </c>
      <c r="E223" t="n">
        <v>33</v>
      </c>
      <c r="F223" t="inlineStr">
        <is>
          <t>T</t>
        </is>
      </c>
      <c r="G223" t="inlineStr">
        <is>
          <t>Mike</t>
        </is>
      </c>
      <c r="H223" s="30" t="n">
        <v>5250000</v>
      </c>
      <c r="I223" s="31" t="n">
        <v>70.75</v>
      </c>
      <c r="J223" s="31" t="n">
        <v>13.48</v>
      </c>
      <c r="K223" s="31" t="n">
        <v>0.86</v>
      </c>
      <c r="L223" s="32" t="n">
        <v>0.164</v>
      </c>
      <c r="M223" s="31" t="n">
        <v>70.48</v>
      </c>
      <c r="N223" s="31" t="n">
        <v>0.84</v>
      </c>
      <c r="O223" s="31" t="n">
        <v>67.48999999999999</v>
      </c>
      <c r="P223" s="31" t="n">
        <v>68.98</v>
      </c>
      <c r="Q223" s="31" t="n">
        <v>-0.27</v>
      </c>
      <c r="R223" s="31" t="n">
        <v>13.14</v>
      </c>
      <c r="S223" s="32" t="n">
        <v>0.822</v>
      </c>
      <c r="T223" s="32" t="n">
        <v>0.157</v>
      </c>
      <c r="U223" t="n">
        <v>291.8</v>
      </c>
      <c r="V223" t="inlineStr">
        <is>
          <t>020f4</t>
        </is>
      </c>
      <c r="W223" t="n">
        <v>3744</v>
      </c>
      <c r="X223" t="n">
        <v>5365</v>
      </c>
      <c r="Y223" t="inlineStr">
        <is>
          <t>43217d79-0f24-11e2-8525-18a905767e44</t>
        </is>
      </c>
      <c r="Z223" t="inlineStr">
        <is>
          <t>Adam Larsson (SEA D)</t>
        </is>
      </c>
    </row>
    <row r="224">
      <c r="A224" t="inlineStr">
        <is>
          <t>Gabriel Landeskog</t>
        </is>
      </c>
      <c r="B224" t="inlineStr">
        <is>
          <t>COL</t>
        </is>
      </c>
      <c r="C224" t="inlineStr">
        <is>
          <t>LW</t>
        </is>
      </c>
      <c r="D224" t="inlineStr">
        <is>
          <t>F</t>
        </is>
      </c>
      <c r="E224" t="n">
        <v>33</v>
      </c>
      <c r="F224" t="inlineStr">
        <is>
          <t>FA</t>
        </is>
      </c>
      <c r="G224" t="inlineStr">
        <is>
          <t>FA</t>
        </is>
      </c>
      <c r="H224" s="30" t="n">
        <v>7000000</v>
      </c>
      <c r="I224" s="31" t="n">
        <v>54.33</v>
      </c>
      <c r="J224" s="31" t="n">
        <v>7.76</v>
      </c>
      <c r="K224" s="31" t="n">
        <v>0.91</v>
      </c>
      <c r="L224" s="32" t="n">
        <v>0.13</v>
      </c>
      <c r="M224" s="31" t="n">
        <v>55.72</v>
      </c>
      <c r="N224" s="31" t="n">
        <v>0.91</v>
      </c>
      <c r="O224" s="31" t="n">
        <v>82</v>
      </c>
      <c r="P224" s="31" t="n">
        <v>68.86</v>
      </c>
      <c r="Q224" s="31" t="n">
        <v>1.39</v>
      </c>
      <c r="R224" s="31" t="n">
        <v>9.84</v>
      </c>
      <c r="S224" s="32" t="n">
        <v>0.9429999999999999</v>
      </c>
      <c r="T224" s="32" t="n">
        <v>0.135</v>
      </c>
      <c r="U224" t="n">
        <v>188.4</v>
      </c>
      <c r="V224" t="inlineStr">
        <is>
          <t>0243e</t>
        </is>
      </c>
      <c r="W224" t="n">
        <v>3745</v>
      </c>
      <c r="X224" t="n">
        <v>5363</v>
      </c>
      <c r="Y224" t="inlineStr">
        <is>
          <t>42a88700-0f24-11e2-8525-18a905767e44</t>
        </is>
      </c>
      <c r="Z224" t="inlineStr">
        <is>
          <t>Gabriel Landeskog (COL LW)</t>
        </is>
      </c>
    </row>
    <row r="225">
      <c r="A225" t="inlineStr">
        <is>
          <t>Artem Zub</t>
        </is>
      </c>
      <c r="B225" t="inlineStr">
        <is>
          <t>OTT</t>
        </is>
      </c>
      <c r="C225" t="inlineStr">
        <is>
          <t>D</t>
        </is>
      </c>
      <c r="D225" t="inlineStr">
        <is>
          <t>D</t>
        </is>
      </c>
      <c r="E225" t="n">
        <v>30</v>
      </c>
      <c r="F225" t="inlineStr">
        <is>
          <t>FA</t>
        </is>
      </c>
      <c r="G225" t="inlineStr">
        <is>
          <t>FA</t>
        </is>
      </c>
      <c r="H225" s="30" t="n">
        <v>4600000</v>
      </c>
      <c r="I225" s="31" t="n">
        <v>68.54000000000001</v>
      </c>
      <c r="J225" s="31" t="n">
        <v>14.9</v>
      </c>
      <c r="K225" s="31" t="n">
        <v>0.85</v>
      </c>
      <c r="L225" s="32" t="n">
        <v>0.185</v>
      </c>
      <c r="M225" s="31" t="n">
        <v>67.28</v>
      </c>
      <c r="N225" s="31" t="n">
        <v>0.86</v>
      </c>
      <c r="O225" s="31" t="n">
        <v>70.14</v>
      </c>
      <c r="P225" s="31" t="n">
        <v>68.70999999999999</v>
      </c>
      <c r="Q225" s="31" t="n">
        <v>-1.26</v>
      </c>
      <c r="R225" s="31" t="n">
        <v>14.94</v>
      </c>
      <c r="S225" s="32" t="n">
        <v>0.847</v>
      </c>
      <c r="T225" s="32" t="n">
        <v>0.184</v>
      </c>
      <c r="U225" t="n">
        <v>294.1</v>
      </c>
      <c r="V225" t="inlineStr">
        <is>
          <t>04abd</t>
        </is>
      </c>
      <c r="W225" t="n">
        <v>6243</v>
      </c>
      <c r="X225" t="n">
        <v>8614</v>
      </c>
      <c r="Y225" t="inlineStr">
        <is>
          <t>fb62decf-fb8d-4819-9338-96609d647cc7</t>
        </is>
      </c>
      <c r="Z225" t="inlineStr">
        <is>
          <t>Artem Zub (OTT D)</t>
        </is>
      </c>
    </row>
    <row r="226">
      <c r="A226" t="inlineStr">
        <is>
          <t>Jake Middleton</t>
        </is>
      </c>
      <c r="B226" t="inlineStr">
        <is>
          <t>CGY</t>
        </is>
      </c>
      <c r="C226" t="inlineStr">
        <is>
          <t>D</t>
        </is>
      </c>
      <c r="D226" t="inlineStr">
        <is>
          <t>D</t>
        </is>
      </c>
      <c r="E226" t="n">
        <v>30</v>
      </c>
      <c r="F226" t="inlineStr">
        <is>
          <t>FA</t>
        </is>
      </c>
      <c r="G226" t="inlineStr">
        <is>
          <t>FA</t>
        </is>
      </c>
      <c r="H226" s="30" t="n">
        <v>4350000</v>
      </c>
      <c r="I226" s="31" t="n">
        <v>58.39</v>
      </c>
      <c r="J226" s="31" t="n">
        <v>13.42</v>
      </c>
      <c r="K226" s="31" t="n">
        <v>0.78</v>
      </c>
      <c r="L226" s="32" t="n">
        <v>0.179</v>
      </c>
      <c r="M226" s="31" t="n">
        <v>64.36</v>
      </c>
      <c r="N226" s="31" t="n">
        <v>0.85</v>
      </c>
      <c r="O226" s="31" t="n">
        <v>73.03</v>
      </c>
      <c r="P226" s="31" t="n">
        <v>68.69</v>
      </c>
      <c r="Q226" s="31" t="n">
        <v>5.97</v>
      </c>
      <c r="R226" s="31" t="n">
        <v>15.79</v>
      </c>
      <c r="S226" s="32" t="n">
        <v>0.86</v>
      </c>
      <c r="T226" s="32" t="n">
        <v>0.198</v>
      </c>
      <c r="U226" t="n">
        <v>292.7</v>
      </c>
      <c r="V226" t="inlineStr">
        <is>
          <t>03eer</t>
        </is>
      </c>
      <c r="W226" t="n">
        <v>4652</v>
      </c>
      <c r="X226" t="n">
        <v>6576</v>
      </c>
      <c r="Y226" t="inlineStr">
        <is>
          <t>d30b3e05-3cb7-42cc-b035-96280637e4cc</t>
        </is>
      </c>
      <c r="Z226" t="inlineStr">
        <is>
          <t>Jake Middleton (CGY D)</t>
        </is>
      </c>
    </row>
    <row r="227">
      <c r="A227" t="inlineStr">
        <is>
          <t>Lawson Crouse</t>
        </is>
      </c>
      <c r="B227" t="inlineStr">
        <is>
          <t>UTA</t>
        </is>
      </c>
      <c r="C227" t="inlineStr">
        <is>
          <t>RW</t>
        </is>
      </c>
      <c r="D227" t="inlineStr">
        <is>
          <t>F</t>
        </is>
      </c>
      <c r="E227" t="n">
        <v>29</v>
      </c>
      <c r="F227" t="inlineStr">
        <is>
          <t>FA</t>
        </is>
      </c>
      <c r="G227" t="inlineStr">
        <is>
          <t>FA</t>
        </is>
      </c>
      <c r="H227" s="30" t="n">
        <v>4300000</v>
      </c>
      <c r="I227" s="31" t="n">
        <v>74.18000000000001</v>
      </c>
      <c r="J227" s="31" t="n">
        <v>17.25</v>
      </c>
      <c r="K227" s="31" t="n">
        <v>0.92</v>
      </c>
      <c r="L227" s="32" t="n">
        <v>0.214</v>
      </c>
      <c r="M227" s="31" t="n">
        <v>70.17</v>
      </c>
      <c r="N227" s="31" t="n">
        <v>0.85</v>
      </c>
      <c r="O227" s="31" t="n">
        <v>66.3</v>
      </c>
      <c r="P227" s="31" t="n">
        <v>68.23</v>
      </c>
      <c r="Q227" s="31" t="n">
        <v>-4.01</v>
      </c>
      <c r="R227" s="31" t="n">
        <v>15.87</v>
      </c>
      <c r="S227" s="32" t="n">
        <v>0.82</v>
      </c>
      <c r="T227" s="32" t="n">
        <v>0.191</v>
      </c>
      <c r="U227" t="n">
        <v>272.1</v>
      </c>
      <c r="V227" t="inlineStr">
        <is>
          <t>03mm6</t>
        </is>
      </c>
      <c r="W227" t="n">
        <v>4775</v>
      </c>
      <c r="X227" t="n">
        <v>6753</v>
      </c>
      <c r="Y227" t="inlineStr">
        <is>
          <t>518be539-a589-49a9-a801-c1b360164d1d</t>
        </is>
      </c>
      <c r="Z227" t="inlineStr">
        <is>
          <t>Lawson Crouse (UTA RW)</t>
        </is>
      </c>
    </row>
    <row r="228">
      <c r="A228" t="inlineStr">
        <is>
          <t>Sean Durzi</t>
        </is>
      </c>
      <c r="B228" t="inlineStr">
        <is>
          <t>NYR</t>
        </is>
      </c>
      <c r="C228" t="inlineStr">
        <is>
          <t>D</t>
        </is>
      </c>
      <c r="D228" t="inlineStr">
        <is>
          <t>D</t>
        </is>
      </c>
      <c r="E228" t="n">
        <v>27</v>
      </c>
      <c r="F228" t="inlineStr">
        <is>
          <t>FA</t>
        </is>
      </c>
      <c r="G228" t="inlineStr">
        <is>
          <t>FA</t>
        </is>
      </c>
      <c r="H228" s="30" t="n">
        <v>6000000</v>
      </c>
      <c r="I228" s="31" t="n">
        <v>59.68</v>
      </c>
      <c r="J228" s="31" t="n">
        <v>9.949999999999999</v>
      </c>
      <c r="K228" s="31" t="n">
        <v>0.99</v>
      </c>
      <c r="L228" s="32" t="n">
        <v>0.165</v>
      </c>
      <c r="M228" s="31" t="n">
        <v>60.98</v>
      </c>
      <c r="N228" s="31" t="n">
        <v>1.03</v>
      </c>
      <c r="O228" s="31" t="n">
        <v>75.42</v>
      </c>
      <c r="P228" s="31" t="n">
        <v>68.2</v>
      </c>
      <c r="Q228" s="31" t="n">
        <v>1.3</v>
      </c>
      <c r="R228" s="31" t="n">
        <v>11.37</v>
      </c>
      <c r="S228" s="32" t="n">
        <v>0.964</v>
      </c>
      <c r="T228" s="32" t="n">
        <v>0.161</v>
      </c>
      <c r="U228" t="n">
        <v>282</v>
      </c>
      <c r="V228" t="inlineStr">
        <is>
          <t>04gek</t>
        </is>
      </c>
      <c r="W228" t="n">
        <v>5759</v>
      </c>
      <c r="X228" t="n">
        <v>7950</v>
      </c>
      <c r="Y228" t="inlineStr">
        <is>
          <t>a6c0a0de-646d-42b6-8684-9ca21070476b</t>
        </is>
      </c>
      <c r="Z228" t="inlineStr">
        <is>
          <t>Sean Durzi (NYR D)</t>
        </is>
      </c>
    </row>
    <row r="229">
      <c r="A229" t="inlineStr">
        <is>
          <t>Chris Kreider</t>
        </is>
      </c>
      <c r="B229" t="inlineStr">
        <is>
          <t>(N/A)</t>
        </is>
      </c>
      <c r="C229" t="inlineStr">
        <is>
          <t>LW</t>
        </is>
      </c>
      <c r="D229" t="inlineStr">
        <is>
          <t>F</t>
        </is>
      </c>
      <c r="E229" t="n">
        <v>35</v>
      </c>
      <c r="F229" t="inlineStr">
        <is>
          <t>T</t>
        </is>
      </c>
      <c r="G229" t="inlineStr">
        <is>
          <t>Sidizen Kanes</t>
        </is>
      </c>
      <c r="H229" s="30" t="n">
        <v>6500000</v>
      </c>
      <c r="I229" s="31" t="n">
        <v>65.75</v>
      </c>
      <c r="J229" s="31" t="n">
        <v>10.12</v>
      </c>
      <c r="K229" s="31" t="n">
        <v>0.88</v>
      </c>
      <c r="L229" s="32" t="n">
        <v>0.135</v>
      </c>
      <c r="M229" s="31" t="n">
        <v>70.18000000000001</v>
      </c>
      <c r="N229" s="31" t="n">
        <v>0.92</v>
      </c>
      <c r="O229" s="31" t="n">
        <v>66.09999999999999</v>
      </c>
      <c r="P229" s="31" t="n">
        <v>68.14</v>
      </c>
      <c r="Q229" s="31" t="n">
        <v>4.43</v>
      </c>
      <c r="R229" s="31" t="n">
        <v>10.48</v>
      </c>
      <c r="S229" s="32" t="n">
        <v>0.853</v>
      </c>
      <c r="T229" s="32" t="n">
        <v>0.131</v>
      </c>
      <c r="U229" t="n">
        <v>231.6</v>
      </c>
      <c r="V229" t="inlineStr">
        <is>
          <t>01f5z</t>
        </is>
      </c>
      <c r="W229" t="n">
        <v>3270</v>
      </c>
      <c r="X229" t="n">
        <v>4699</v>
      </c>
      <c r="Y229" t="inlineStr">
        <is>
          <t>43700779-0f24-11e2-8525-18a905767e44</t>
        </is>
      </c>
      <c r="Z229" t="inlineStr">
        <is>
          <t>Chris Kreider ((N/A) LW)</t>
        </is>
      </c>
    </row>
    <row r="230">
      <c r="A230" t="inlineStr">
        <is>
          <t>Akira Schmid</t>
        </is>
      </c>
      <c r="B230" t="inlineStr">
        <is>
          <t>FLA</t>
        </is>
      </c>
      <c r="C230" t="inlineStr">
        <is>
          <t>G</t>
        </is>
      </c>
      <c r="D230" t="inlineStr">
        <is>
          <t>G</t>
        </is>
      </c>
      <c r="E230" t="n">
        <v>26</v>
      </c>
      <c r="F230" t="inlineStr">
        <is>
          <t>FA</t>
        </is>
      </c>
      <c r="G230" t="inlineStr">
        <is>
          <t>FA</t>
        </is>
      </c>
      <c r="H230" s="30" t="n">
        <v>2000000</v>
      </c>
      <c r="I230" s="31" t="n">
        <v>60.72</v>
      </c>
      <c r="J230" s="31" t="n">
        <v>30.36</v>
      </c>
      <c r="K230" s="31" t="n">
        <v>1.79</v>
      </c>
      <c r="L230" s="32" t="n">
        <v>0.895</v>
      </c>
      <c r="M230" s="31" t="n">
        <v>68</v>
      </c>
      <c r="N230" s="31" t="n">
        <v>1.62</v>
      </c>
      <c r="O230" s="31" t="n"/>
      <c r="P230" s="31" t="n">
        <v>68</v>
      </c>
      <c r="Q230" s="31" t="n">
        <v>7.28</v>
      </c>
      <c r="R230" s="31" t="n">
        <v>34</v>
      </c>
      <c r="S230" s="32" t="n">
        <v>1.62</v>
      </c>
      <c r="T230" s="32" t="n">
        <v>0.8100000000000001</v>
      </c>
      <c r="U230" t="n">
        <v>289.6</v>
      </c>
      <c r="V230" t="inlineStr">
        <is>
          <t>04r01</t>
        </is>
      </c>
      <c r="W230" t="n">
        <v>6440</v>
      </c>
      <c r="X230" t="n">
        <v>8033</v>
      </c>
      <c r="Y230" t="inlineStr">
        <is>
          <t>d0f7bd22-141d-450c-b4ec-5dafa0f63cde</t>
        </is>
      </c>
      <c r="Z230" t="inlineStr">
        <is>
          <t>Akira Schmid (FLA G)</t>
        </is>
      </c>
    </row>
    <row r="231">
      <c r="A231" t="inlineStr">
        <is>
          <t>JJ Peterka</t>
        </is>
      </c>
      <c r="B231" t="inlineStr">
        <is>
          <t>BOS</t>
        </is>
      </c>
      <c r="C231" t="inlineStr">
        <is>
          <t>LW</t>
        </is>
      </c>
      <c r="D231" t="inlineStr">
        <is>
          <t>F</t>
        </is>
      </c>
      <c r="E231" t="n">
        <v>24</v>
      </c>
      <c r="F231" t="inlineStr">
        <is>
          <t>FA</t>
        </is>
      </c>
      <c r="G231" t="inlineStr">
        <is>
          <t>FA</t>
        </is>
      </c>
      <c r="H231" s="30" t="n">
        <v>7700000</v>
      </c>
      <c r="I231" s="31" t="n">
        <v>59.56</v>
      </c>
      <c r="J231" s="31" t="n">
        <v>7.74</v>
      </c>
      <c r="K231" s="31" t="n">
        <v>0.73</v>
      </c>
      <c r="L231" s="32" t="n">
        <v>0.095</v>
      </c>
      <c r="M231" s="31" t="n">
        <v>66.22</v>
      </c>
      <c r="N231" s="31" t="n">
        <v>0.79</v>
      </c>
      <c r="O231" s="31" t="n">
        <v>69.59999999999999</v>
      </c>
      <c r="P231" s="31" t="n">
        <v>67.91</v>
      </c>
      <c r="Q231" s="31" t="n">
        <v>6.66</v>
      </c>
      <c r="R231" s="31" t="n">
        <v>8.82</v>
      </c>
      <c r="S231" s="32" t="n">
        <v>0.8090000000000001</v>
      </c>
      <c r="T231" s="32" t="n">
        <v>0.105</v>
      </c>
      <c r="U231" t="n">
        <v>145.5</v>
      </c>
      <c r="V231" t="inlineStr">
        <is>
          <t>04zj5</t>
        </is>
      </c>
      <c r="W231" t="n">
        <v>6276</v>
      </c>
      <c r="Y231" t="inlineStr">
        <is>
          <t>5c78e3bd-fa23-431c-b2d9-7d52a3be0c20</t>
        </is>
      </c>
      <c r="Z231" t="inlineStr">
        <is>
          <t>JJ Peterka (BOS LW)</t>
        </is>
      </c>
    </row>
    <row r="232">
      <c r="A232" t="inlineStr">
        <is>
          <t>Gustav Forsling</t>
        </is>
      </c>
      <c r="B232" t="inlineStr">
        <is>
          <t>FLA</t>
        </is>
      </c>
      <c r="C232" t="inlineStr">
        <is>
          <t>D</t>
        </is>
      </c>
      <c r="D232" t="inlineStr">
        <is>
          <t>D</t>
        </is>
      </c>
      <c r="E232" t="n">
        <v>30</v>
      </c>
      <c r="F232" t="inlineStr">
        <is>
          <t>FA</t>
        </is>
      </c>
      <c r="G232" t="inlineStr">
        <is>
          <t>FA</t>
        </is>
      </c>
      <c r="H232" s="30" t="n">
        <v>5750000</v>
      </c>
      <c r="I232" s="31" t="n">
        <v>61.14</v>
      </c>
      <c r="J232" s="31" t="n">
        <v>10.63</v>
      </c>
      <c r="K232" s="31" t="n">
        <v>0.76</v>
      </c>
      <c r="L232" s="32" t="n">
        <v>0.132</v>
      </c>
      <c r="M232" s="31" t="n">
        <v>66.56</v>
      </c>
      <c r="N232" s="31" t="n">
        <v>0.8100000000000001</v>
      </c>
      <c r="O232" s="31" t="n">
        <v>68.8</v>
      </c>
      <c r="P232" s="31" t="n">
        <v>67.68000000000001</v>
      </c>
      <c r="Q232" s="31" t="n">
        <v>5.42</v>
      </c>
      <c r="R232" s="31" t="n">
        <v>11.77</v>
      </c>
      <c r="S232" s="32" t="n">
        <v>0.8149999999999999</v>
      </c>
      <c r="T232" s="32" t="n">
        <v>0.142</v>
      </c>
      <c r="U232" t="n">
        <v>283.4</v>
      </c>
      <c r="V232" t="inlineStr">
        <is>
          <t>03ecl</t>
        </is>
      </c>
      <c r="W232" t="n">
        <v>4725</v>
      </c>
      <c r="X232" t="n">
        <v>6494</v>
      </c>
      <c r="Y232" t="inlineStr">
        <is>
          <t>a24e0f46-9cad-49dd-b07f-7835e0848d99</t>
        </is>
      </c>
      <c r="Z232" t="inlineStr">
        <is>
          <t>Gustav Forsling (FLA D)</t>
        </is>
      </c>
    </row>
    <row r="233">
      <c r="A233" t="inlineStr">
        <is>
          <t>Mason McTavish</t>
        </is>
      </c>
      <c r="B233" t="inlineStr">
        <is>
          <t>STL</t>
        </is>
      </c>
      <c r="C233" t="inlineStr">
        <is>
          <t>C</t>
        </is>
      </c>
      <c r="D233" t="inlineStr">
        <is>
          <t>F</t>
        </is>
      </c>
      <c r="E233" t="n">
        <v>23</v>
      </c>
      <c r="F233" t="inlineStr">
        <is>
          <t>FA</t>
        </is>
      </c>
      <c r="G233" t="inlineStr">
        <is>
          <t>FA</t>
        </is>
      </c>
      <c r="H233" s="30" t="n">
        <v>7000000</v>
      </c>
      <c r="I233" s="31" t="n">
        <v>64.56999999999999</v>
      </c>
      <c r="J233" s="31" t="n">
        <v>9.220000000000001</v>
      </c>
      <c r="K233" s="31" t="n">
        <v>0.86</v>
      </c>
      <c r="L233" s="32" t="n">
        <v>0.123</v>
      </c>
      <c r="M233" s="31" t="n">
        <v>63.91</v>
      </c>
      <c r="N233" s="31" t="n">
        <v>0.85</v>
      </c>
      <c r="O233" s="31" t="n">
        <v>71.09999999999999</v>
      </c>
      <c r="P233" s="31" t="n">
        <v>67.5</v>
      </c>
      <c r="Q233" s="31" t="n">
        <v>-0.66</v>
      </c>
      <c r="R233" s="31" t="n">
        <v>9.640000000000001</v>
      </c>
      <c r="S233" s="32" t="n">
        <v>0.848</v>
      </c>
      <c r="T233" s="32" t="n">
        <v>0.121</v>
      </c>
      <c r="U233" t="n">
        <v>232.2</v>
      </c>
      <c r="V233" t="inlineStr">
        <is>
          <t>05gd8</t>
        </is>
      </c>
      <c r="W233" t="n">
        <v>6462</v>
      </c>
      <c r="Y233" t="inlineStr">
        <is>
          <t>96bd64dd-792e-4290-b78b-c1e841944144</t>
        </is>
      </c>
      <c r="Z233" t="inlineStr">
        <is>
          <t>Mason McTavish (STL C)</t>
        </is>
      </c>
    </row>
    <row r="234">
      <c r="A234" t="inlineStr">
        <is>
          <t>Anthony Mantha</t>
        </is>
      </c>
      <c r="B234" t="inlineStr">
        <is>
          <t>NJD</t>
        </is>
      </c>
      <c r="C234" t="inlineStr">
        <is>
          <t>RW</t>
        </is>
      </c>
      <c r="D234" t="inlineStr">
        <is>
          <t>F</t>
        </is>
      </c>
      <c r="E234" t="n">
        <v>31</v>
      </c>
      <c r="F234" t="inlineStr">
        <is>
          <t>T</t>
        </is>
      </c>
      <c r="G234" t="inlineStr">
        <is>
          <t>Le Duke of Dangles</t>
        </is>
      </c>
      <c r="H234" s="30" t="n">
        <v>2500000</v>
      </c>
      <c r="I234" s="31" t="n">
        <v>80.95</v>
      </c>
      <c r="J234" s="31" t="n">
        <v>32.38</v>
      </c>
      <c r="K234" s="31" t="n">
        <v>1</v>
      </c>
      <c r="L234" s="32" t="n">
        <v>0.4</v>
      </c>
      <c r="M234" s="31" t="n">
        <v>67.66</v>
      </c>
      <c r="N234" s="31" t="n">
        <v>0.98</v>
      </c>
      <c r="O234" s="31" t="n">
        <v>67.31</v>
      </c>
      <c r="P234" s="31" t="n">
        <v>67.48</v>
      </c>
      <c r="Q234" s="31" t="n">
        <v>-13.29</v>
      </c>
      <c r="R234" s="31" t="n">
        <v>26.99</v>
      </c>
      <c r="S234" s="32" t="n">
        <v>0.891</v>
      </c>
      <c r="T234" s="32" t="n">
        <v>0.356</v>
      </c>
      <c r="U234" t="n">
        <v>220.6</v>
      </c>
      <c r="V234" t="inlineStr">
        <is>
          <t>02ybj</t>
        </is>
      </c>
      <c r="W234" t="n">
        <v>4164</v>
      </c>
      <c r="X234" t="n">
        <v>5999</v>
      </c>
      <c r="Y234" t="inlineStr">
        <is>
          <t>e16bf6b8-b7ba-4ab1-b3b2-b21c83cd622e</t>
        </is>
      </c>
      <c r="Z234" t="inlineStr">
        <is>
          <t>Anthony Mantha (NJD RW)</t>
        </is>
      </c>
    </row>
    <row r="235">
      <c r="A235" t="inlineStr">
        <is>
          <t>Blake Coleman</t>
        </is>
      </c>
      <c r="B235" t="inlineStr">
        <is>
          <t>MIN</t>
        </is>
      </c>
      <c r="C235" t="inlineStr">
        <is>
          <t>RW</t>
        </is>
      </c>
      <c r="D235" t="inlineStr">
        <is>
          <t>F</t>
        </is>
      </c>
      <c r="E235" t="n">
        <v>34</v>
      </c>
      <c r="F235" t="inlineStr">
        <is>
          <t>FA</t>
        </is>
      </c>
      <c r="G235" t="inlineStr">
        <is>
          <t>FA</t>
        </is>
      </c>
      <c r="H235" s="30" t="n">
        <v>4900000</v>
      </c>
      <c r="I235" s="31" t="n">
        <v>63.77</v>
      </c>
      <c r="J235" s="31" t="n">
        <v>13.01</v>
      </c>
      <c r="K235" s="31" t="n">
        <v>0.92</v>
      </c>
      <c r="L235" s="32" t="n">
        <v>0.188</v>
      </c>
      <c r="M235" s="31" t="n">
        <v>66.72</v>
      </c>
      <c r="N235" s="31" t="n">
        <v>0.9</v>
      </c>
      <c r="O235" s="31" t="n">
        <v>68.11</v>
      </c>
      <c r="P235" s="31" t="n">
        <v>67.41</v>
      </c>
      <c r="Q235" s="31" t="n">
        <v>2.95</v>
      </c>
      <c r="R235" s="31" t="n">
        <v>13.76</v>
      </c>
      <c r="S235" s="32" t="n">
        <v>0.855</v>
      </c>
      <c r="T235" s="32" t="n">
        <v>0.174</v>
      </c>
      <c r="U235" t="n">
        <v>265.8</v>
      </c>
      <c r="V235" t="inlineStr">
        <is>
          <t>02fzj</t>
        </is>
      </c>
      <c r="W235" t="n">
        <v>3840</v>
      </c>
      <c r="X235" t="n">
        <v>5441</v>
      </c>
      <c r="Y235" t="inlineStr">
        <is>
          <t>d6bead91-24b6-4217-ad02-5a428a402b32</t>
        </is>
      </c>
      <c r="Z235" t="inlineStr">
        <is>
          <t>Blake Coleman (MIN RW)</t>
        </is>
      </c>
    </row>
    <row r="236">
      <c r="A236" t="inlineStr">
        <is>
          <t>J.J. Moser</t>
        </is>
      </c>
      <c r="B236" t="inlineStr">
        <is>
          <t>TBL</t>
        </is>
      </c>
      <c r="C236" t="inlineStr">
        <is>
          <t>D</t>
        </is>
      </c>
      <c r="D236" t="inlineStr">
        <is>
          <t>D</t>
        </is>
      </c>
      <c r="E236" t="n">
        <v>26</v>
      </c>
      <c r="F236" t="inlineStr">
        <is>
          <t>T</t>
        </is>
      </c>
      <c r="G236" t="inlineStr">
        <is>
          <t>Brown Noesen</t>
        </is>
      </c>
      <c r="H236" s="30" t="n">
        <v>6750000</v>
      </c>
      <c r="I236" s="31" t="n">
        <v>69.92</v>
      </c>
      <c r="J236" s="31" t="n">
        <v>10.36</v>
      </c>
      <c r="K236" s="31" t="n">
        <v>0.89</v>
      </c>
      <c r="L236" s="32" t="n">
        <v>0.132</v>
      </c>
      <c r="M236" s="31" t="n">
        <v>66.15000000000001</v>
      </c>
      <c r="N236" s="31" t="n">
        <v>0.86</v>
      </c>
      <c r="O236" s="31" t="n">
        <v>68.42</v>
      </c>
      <c r="P236" s="31" t="n">
        <v>67.28</v>
      </c>
      <c r="Q236" s="31" t="n">
        <v>-3.77</v>
      </c>
      <c r="R236" s="31" t="n">
        <v>9.970000000000001</v>
      </c>
      <c r="S236" s="32" t="n">
        <v>0.837</v>
      </c>
      <c r="T236" s="32" t="n">
        <v>0.124</v>
      </c>
      <c r="U236" t="n">
        <v>288.9</v>
      </c>
      <c r="V236" t="inlineStr">
        <is>
          <t>05962</t>
        </is>
      </c>
      <c r="W236" t="n">
        <v>6558</v>
      </c>
      <c r="Y236" t="inlineStr">
        <is>
          <t>97da28ec-1fd6-4d66-814c-3cc6d13e4a28</t>
        </is>
      </c>
      <c r="Z236" t="inlineStr">
        <is>
          <t>J.J. Moser (TBL D)</t>
        </is>
      </c>
    </row>
    <row r="237">
      <c r="A237" t="inlineStr">
        <is>
          <t>Luke Evangelista</t>
        </is>
      </c>
      <c r="B237" t="inlineStr">
        <is>
          <t>NJD</t>
        </is>
      </c>
      <c r="C237" t="inlineStr">
        <is>
          <t>RW</t>
        </is>
      </c>
      <c r="D237" t="inlineStr">
        <is>
          <t>F</t>
        </is>
      </c>
      <c r="E237" t="n">
        <v>24</v>
      </c>
      <c r="F237" t="inlineStr">
        <is>
          <t>FA</t>
        </is>
      </c>
      <c r="G237" t="inlineStr">
        <is>
          <t>FA</t>
        </is>
      </c>
      <c r="H237" s="30" t="n">
        <v>3000000</v>
      </c>
      <c r="I237" s="31" t="n">
        <v>66.89</v>
      </c>
      <c r="J237" s="31" t="n">
        <v>22.3</v>
      </c>
      <c r="K237" s="31" t="n">
        <v>0.83</v>
      </c>
      <c r="L237" s="32" t="n">
        <v>0.277</v>
      </c>
      <c r="M237" s="31" t="n">
        <v>64.5</v>
      </c>
      <c r="N237" s="31" t="n">
        <v>0.8</v>
      </c>
      <c r="O237" s="31" t="n">
        <v>70.06</v>
      </c>
      <c r="P237" s="31" t="n">
        <v>67.28</v>
      </c>
      <c r="Q237" s="31" t="n">
        <v>-2.39</v>
      </c>
      <c r="R237" s="31" t="n">
        <v>22.43</v>
      </c>
      <c r="S237" s="32" t="n">
        <v>0.8169999999999999</v>
      </c>
      <c r="T237" s="32" t="n">
        <v>0.272</v>
      </c>
      <c r="U237" t="n">
        <v>222.5</v>
      </c>
      <c r="V237" t="inlineStr">
        <is>
          <t>05gdo</t>
        </is>
      </c>
      <c r="W237" t="n">
        <v>6308</v>
      </c>
      <c r="Y237" t="inlineStr">
        <is>
          <t>c35b8a77-89c2-48d8-b707-ae483957c7a2</t>
        </is>
      </c>
      <c r="Z237" t="inlineStr">
        <is>
          <t>Luke Evangelista (NJD RW)</t>
        </is>
      </c>
    </row>
    <row r="238">
      <c r="A238" t="inlineStr">
        <is>
          <t>Jack McBain</t>
        </is>
      </c>
      <c r="B238" t="inlineStr">
        <is>
          <t>UTA</t>
        </is>
      </c>
      <c r="C238" t="inlineStr">
        <is>
          <t>LW</t>
        </is>
      </c>
      <c r="D238" t="inlineStr">
        <is>
          <t>F</t>
        </is>
      </c>
      <c r="E238" t="n">
        <v>26</v>
      </c>
      <c r="F238" t="inlineStr">
        <is>
          <t>FA</t>
        </is>
      </c>
      <c r="G238" t="inlineStr">
        <is>
          <t>FA</t>
        </is>
      </c>
      <c r="H238" s="30" t="n">
        <v>4250000</v>
      </c>
      <c r="I238" s="31" t="n">
        <v>64.27</v>
      </c>
      <c r="J238" s="31" t="n">
        <v>15.12</v>
      </c>
      <c r="K238" s="31" t="n">
        <v>0.86</v>
      </c>
      <c r="L238" s="32" t="n">
        <v>0.202</v>
      </c>
      <c r="M238" s="31" t="n">
        <v>65</v>
      </c>
      <c r="N238" s="31" t="n">
        <v>0.84</v>
      </c>
      <c r="O238" s="31" t="n">
        <v>69.41</v>
      </c>
      <c r="P238" s="31" t="n">
        <v>67.2</v>
      </c>
      <c r="Q238" s="31" t="n">
        <v>0.73</v>
      </c>
      <c r="R238" s="31" t="n">
        <v>15.81</v>
      </c>
      <c r="S238" s="32" t="n">
        <v>0.833</v>
      </c>
      <c r="T238" s="32" t="n">
        <v>0.196</v>
      </c>
      <c r="U238" t="n">
        <v>287.5</v>
      </c>
      <c r="V238" t="inlineStr">
        <is>
          <t>04lc5</t>
        </is>
      </c>
      <c r="W238" t="n">
        <v>5709</v>
      </c>
      <c r="Y238" t="inlineStr">
        <is>
          <t>f09e6fc9-c037-4985-a9e2-9146e61eeecb</t>
        </is>
      </c>
      <c r="Z238" t="inlineStr">
        <is>
          <t>Jack McBain (UTA LW)</t>
        </is>
      </c>
    </row>
    <row r="239">
      <c r="A239" t="inlineStr">
        <is>
          <t>Simon Nemec</t>
        </is>
      </c>
      <c r="B239" t="inlineStr">
        <is>
          <t>CGY</t>
        </is>
      </c>
      <c r="C239" t="inlineStr">
        <is>
          <t>D</t>
        </is>
      </c>
      <c r="D239" t="inlineStr">
        <is>
          <t>D</t>
        </is>
      </c>
      <c r="E239" t="n">
        <v>22</v>
      </c>
      <c r="F239" t="inlineStr">
        <is>
          <t>T</t>
        </is>
      </c>
      <c r="G239" t="inlineStr">
        <is>
          <t>Deef-Fence</t>
        </is>
      </c>
      <c r="H239" s="30" t="n">
        <v>7250000</v>
      </c>
      <c r="I239" s="31" t="n">
        <v>60.75</v>
      </c>
      <c r="J239" s="31" t="n">
        <v>8.380000000000001</v>
      </c>
      <c r="K239" s="31" t="n">
        <v>0.89</v>
      </c>
      <c r="L239" s="32" t="n">
        <v>0.123</v>
      </c>
      <c r="M239" s="31" t="n">
        <v>58</v>
      </c>
      <c r="N239" s="31" t="n">
        <v>0.79</v>
      </c>
      <c r="O239" s="31" t="n">
        <v>76.41</v>
      </c>
      <c r="P239" s="31" t="n">
        <v>67.2</v>
      </c>
      <c r="Q239" s="31" t="n">
        <v>-2.75</v>
      </c>
      <c r="R239" s="31" t="n">
        <v>9.27</v>
      </c>
      <c r="S239" s="32" t="n">
        <v>0.85</v>
      </c>
      <c r="T239" s="32" t="n">
        <v>0.117</v>
      </c>
      <c r="U239" t="n">
        <v>160</v>
      </c>
      <c r="V239" t="inlineStr">
        <is>
          <t>05ril</t>
        </is>
      </c>
      <c r="W239" t="n">
        <v>6679</v>
      </c>
      <c r="Y239" t="inlineStr">
        <is>
          <t>80d33054-c02b-42a2-bcc4-cd0dc89ce1bc</t>
        </is>
      </c>
      <c r="Z239" t="inlineStr">
        <is>
          <t>Simon Nemec (CGY D)</t>
        </is>
      </c>
    </row>
    <row r="240">
      <c r="A240" t="inlineStr">
        <is>
          <t>Sam Malinski</t>
        </is>
      </c>
      <c r="B240" t="inlineStr">
        <is>
          <t>COL</t>
        </is>
      </c>
      <c r="C240" t="inlineStr">
        <is>
          <t>D</t>
        </is>
      </c>
      <c r="D240" t="inlineStr">
        <is>
          <t>D</t>
        </is>
      </c>
      <c r="E240" t="n">
        <v>28</v>
      </c>
      <c r="F240" t="inlineStr">
        <is>
          <t>FA</t>
        </is>
      </c>
      <c r="G240" t="inlineStr">
        <is>
          <t>FA</t>
        </is>
      </c>
      <c r="H240" s="30" t="n">
        <v>4750000</v>
      </c>
      <c r="I240" s="31" t="n">
        <v>69.11</v>
      </c>
      <c r="J240" s="31" t="n">
        <v>14.55</v>
      </c>
      <c r="K240" s="31" t="n">
        <v>0.84</v>
      </c>
      <c r="L240" s="32" t="n">
        <v>0.177</v>
      </c>
      <c r="M240" s="31" t="n">
        <v>62.25</v>
      </c>
      <c r="N240" s="31" t="n">
        <v>0.8100000000000001</v>
      </c>
      <c r="O240" s="31" t="n">
        <v>72.08</v>
      </c>
      <c r="P240" s="31" t="n">
        <v>67.16</v>
      </c>
      <c r="Q240" s="31" t="n">
        <v>-6.86</v>
      </c>
      <c r="R240" s="31" t="n">
        <v>14.14</v>
      </c>
      <c r="S240" s="32" t="n">
        <v>0.834</v>
      </c>
      <c r="T240" s="32" t="n">
        <v>0.176</v>
      </c>
      <c r="U240" t="n">
        <v>215.5</v>
      </c>
      <c r="V240" t="inlineStr">
        <is>
          <t>06age</t>
        </is>
      </c>
      <c r="W240" t="n">
        <v>6884</v>
      </c>
      <c r="Y240" t="inlineStr">
        <is>
          <t>ea884468-66da-43b7-a469-6ff973c5153f</t>
        </is>
      </c>
      <c r="Z240" t="inlineStr">
        <is>
          <t>Sam Malinski (COL D)</t>
        </is>
      </c>
    </row>
    <row r="241">
      <c r="A241" t="inlineStr">
        <is>
          <t>Viktor Arvidsson</t>
        </is>
      </c>
      <c r="B241" t="inlineStr">
        <is>
          <t>DET</t>
        </is>
      </c>
      <c r="C241" t="inlineStr">
        <is>
          <t>RW</t>
        </is>
      </c>
      <c r="D241" t="inlineStr">
        <is>
          <t>F</t>
        </is>
      </c>
      <c r="E241" t="n">
        <v>33</v>
      </c>
      <c r="F241" t="inlineStr">
        <is>
          <t>FA</t>
        </is>
      </c>
      <c r="G241" t="inlineStr">
        <is>
          <t>FA</t>
        </is>
      </c>
      <c r="H241" s="30" t="n">
        <v>5000000</v>
      </c>
      <c r="I241" s="31" t="n">
        <v>71.64</v>
      </c>
      <c r="J241" s="31" t="n">
        <v>14.33</v>
      </c>
      <c r="K241" s="31" t="n">
        <v>1.04</v>
      </c>
      <c r="L241" s="32" t="n">
        <v>0.208</v>
      </c>
      <c r="M241" s="31" t="n">
        <v>64.56999999999999</v>
      </c>
      <c r="N241" s="31" t="n">
        <v>0.98</v>
      </c>
      <c r="O241" s="31" t="n">
        <v>69.65000000000001</v>
      </c>
      <c r="P241" s="31" t="n">
        <v>67.11</v>
      </c>
      <c r="Q241" s="31" t="n">
        <v>-7.07</v>
      </c>
      <c r="R241" s="31" t="n">
        <v>13.42</v>
      </c>
      <c r="S241" s="32" t="n">
        <v>0.905</v>
      </c>
      <c r="T241" s="32" t="n">
        <v>0.181</v>
      </c>
      <c r="U241" t="n">
        <v>225.8</v>
      </c>
      <c r="V241" t="inlineStr">
        <is>
          <t>02zpp</t>
        </is>
      </c>
      <c r="W241" t="n">
        <v>4743</v>
      </c>
      <c r="X241" t="n">
        <v>6480</v>
      </c>
      <c r="Y241" t="inlineStr">
        <is>
          <t>cd3e3e6c-23c2-4a3e-af08-e498246c50ad</t>
        </is>
      </c>
      <c r="Z241" t="inlineStr">
        <is>
          <t>Viktor Arvidsson (DET RW)</t>
        </is>
      </c>
    </row>
    <row r="242">
      <c r="A242" t="inlineStr">
        <is>
          <t>Peyton Krebs</t>
        </is>
      </c>
      <c r="B242" t="inlineStr">
        <is>
          <t>BUF</t>
        </is>
      </c>
      <c r="C242" t="inlineStr">
        <is>
          <t>C</t>
        </is>
      </c>
      <c r="D242" t="inlineStr">
        <is>
          <t>F</t>
        </is>
      </c>
      <c r="E242" t="n">
        <v>25</v>
      </c>
      <c r="F242" t="inlineStr">
        <is>
          <t>FA</t>
        </is>
      </c>
      <c r="G242" t="inlineStr">
        <is>
          <t>FA</t>
        </is>
      </c>
      <c r="H242" s="30" t="n">
        <v>4500000</v>
      </c>
      <c r="I242" s="31" t="n">
        <v>74.19</v>
      </c>
      <c r="J242" s="31" t="n">
        <v>16.49</v>
      </c>
      <c r="K242" s="31" t="n">
        <v>0.9</v>
      </c>
      <c r="L242" s="32" t="n">
        <v>0.2</v>
      </c>
      <c r="M242" s="31" t="n">
        <v>69.11</v>
      </c>
      <c r="N242" s="31" t="n">
        <v>0.82</v>
      </c>
      <c r="O242" s="31" t="n">
        <v>64.86</v>
      </c>
      <c r="P242" s="31" t="n">
        <v>66.98</v>
      </c>
      <c r="Q242" s="31" t="n">
        <v>-5.08</v>
      </c>
      <c r="R242" s="31" t="n">
        <v>14.88</v>
      </c>
      <c r="S242" s="32" t="n">
        <v>0.796</v>
      </c>
      <c r="T242" s="32" t="n">
        <v>0.177</v>
      </c>
      <c r="U242" t="n">
        <v>291.5</v>
      </c>
      <c r="V242" t="inlineStr">
        <is>
          <t>04amd</t>
        </is>
      </c>
      <c r="W242" t="n">
        <v>5970</v>
      </c>
      <c r="X242" t="n">
        <v>8295</v>
      </c>
      <c r="Y242" t="inlineStr">
        <is>
          <t>3de1bc1d-ac48-4b05-8072-086729333f26</t>
        </is>
      </c>
      <c r="Z242" t="inlineStr">
        <is>
          <t>Peyton Krebs (BUF C)</t>
        </is>
      </c>
    </row>
    <row r="243">
      <c r="A243" t="inlineStr">
        <is>
          <t>Jason Zucker</t>
        </is>
      </c>
      <c r="B243" t="inlineStr">
        <is>
          <t>BUF</t>
        </is>
      </c>
      <c r="C243" t="inlineStr">
        <is>
          <t>LW</t>
        </is>
      </c>
      <c r="D243" t="inlineStr">
        <is>
          <t>F</t>
        </is>
      </c>
      <c r="E243" t="n">
        <v>34</v>
      </c>
      <c r="F243" t="inlineStr">
        <is>
          <t>T</t>
        </is>
      </c>
      <c r="G243" t="inlineStr">
        <is>
          <t>Mike</t>
        </is>
      </c>
      <c r="H243" s="30" t="n">
        <v>4750000</v>
      </c>
      <c r="I243" s="31" t="n">
        <v>61.44</v>
      </c>
      <c r="J243" s="31" t="n">
        <v>12.93</v>
      </c>
      <c r="K243" s="31" t="n">
        <v>0.99</v>
      </c>
      <c r="L243" s="32" t="n">
        <v>0.208</v>
      </c>
      <c r="M243" s="31" t="n">
        <v>68.62</v>
      </c>
      <c r="N243" s="31" t="n">
        <v>0.97</v>
      </c>
      <c r="O243" s="31" t="n">
        <v>65.11</v>
      </c>
      <c r="P243" s="31" t="n">
        <v>66.87</v>
      </c>
      <c r="Q243" s="31" t="n">
        <v>7.18</v>
      </c>
      <c r="R243" s="31" t="n">
        <v>14.08</v>
      </c>
      <c r="S243" s="32" t="n">
        <v>0.873</v>
      </c>
      <c r="T243" s="32" t="n">
        <v>0.184</v>
      </c>
      <c r="U243" t="n">
        <v>262.7</v>
      </c>
      <c r="V243" t="inlineStr">
        <is>
          <t>01zt0</t>
        </is>
      </c>
      <c r="W243" t="n">
        <v>3556</v>
      </c>
      <c r="X243" t="n">
        <v>5032</v>
      </c>
      <c r="Y243" t="inlineStr">
        <is>
          <t>436ef17d-0f24-11e2-8525-18a905767e44</t>
        </is>
      </c>
      <c r="Z243" t="inlineStr">
        <is>
          <t>Jason Zucker (BUF LW)</t>
        </is>
      </c>
    </row>
    <row r="244">
      <c r="A244" t="inlineStr">
        <is>
          <t>Jordan Eberle</t>
        </is>
      </c>
      <c r="B244" t="inlineStr">
        <is>
          <t>SEA</t>
        </is>
      </c>
      <c r="C244" t="inlineStr">
        <is>
          <t>RW</t>
        </is>
      </c>
      <c r="D244" t="inlineStr">
        <is>
          <t>F</t>
        </is>
      </c>
      <c r="E244" t="n">
        <v>36</v>
      </c>
      <c r="F244" t="inlineStr">
        <is>
          <t>FA</t>
        </is>
      </c>
      <c r="G244" t="inlineStr">
        <is>
          <t>FA</t>
        </is>
      </c>
      <c r="H244" s="30" t="n">
        <v>5500000</v>
      </c>
      <c r="I244" s="31" t="n">
        <v>69.47</v>
      </c>
      <c r="J244" s="31" t="n">
        <v>12.63</v>
      </c>
      <c r="K244" s="31" t="n">
        <v>0.87</v>
      </c>
      <c r="L244" s="32" t="n">
        <v>0.158</v>
      </c>
      <c r="M244" s="31" t="n">
        <v>65.41</v>
      </c>
      <c r="N244" s="31" t="n">
        <v>0.86</v>
      </c>
      <c r="O244" s="31" t="n">
        <v>68.23999999999999</v>
      </c>
      <c r="P244" s="31" t="n">
        <v>66.81999999999999</v>
      </c>
      <c r="Q244" s="31" t="n">
        <v>-4.06</v>
      </c>
      <c r="R244" s="31" t="n">
        <v>12.15</v>
      </c>
      <c r="S244" s="32" t="n">
        <v>0.836</v>
      </c>
      <c r="T244" s="32" t="n">
        <v>0.152</v>
      </c>
      <c r="U244" t="n">
        <v>283</v>
      </c>
      <c r="V244" t="inlineStr">
        <is>
          <t>01587</t>
        </is>
      </c>
      <c r="W244" t="n">
        <v>3011</v>
      </c>
      <c r="X244" t="n">
        <v>4498</v>
      </c>
      <c r="Y244" t="inlineStr">
        <is>
          <t>42ae2bc3-0f24-11e2-8525-18a905767e44</t>
        </is>
      </c>
      <c r="Z244" t="inlineStr">
        <is>
          <t>Jordan Eberle (SEA RW)</t>
        </is>
      </c>
    </row>
    <row r="245">
      <c r="A245" t="inlineStr">
        <is>
          <t>Ivan Provorov</t>
        </is>
      </c>
      <c r="B245" t="inlineStr">
        <is>
          <t>CBJ</t>
        </is>
      </c>
      <c r="C245" t="inlineStr">
        <is>
          <t>D</t>
        </is>
      </c>
      <c r="D245" t="inlineStr">
        <is>
          <t>D</t>
        </is>
      </c>
      <c r="E245" t="n">
        <v>29</v>
      </c>
      <c r="F245" t="inlineStr">
        <is>
          <t>FA</t>
        </is>
      </c>
      <c r="G245" t="inlineStr">
        <is>
          <t>FA</t>
        </is>
      </c>
      <c r="H245" s="30" t="n">
        <v>8500000</v>
      </c>
      <c r="I245" s="31" t="n">
        <v>65.51000000000001</v>
      </c>
      <c r="J245" s="31" t="n">
        <v>7.71</v>
      </c>
      <c r="K245" s="31" t="n">
        <v>0.8</v>
      </c>
      <c r="L245" s="32" t="n">
        <v>0.094</v>
      </c>
      <c r="M245" s="31" t="n">
        <v>69.33</v>
      </c>
      <c r="N245" s="31" t="n">
        <v>0.83</v>
      </c>
      <c r="O245" s="31" t="n">
        <v>64.03</v>
      </c>
      <c r="P245" s="31" t="n">
        <v>66.68000000000001</v>
      </c>
      <c r="Q245" s="31" t="n">
        <v>3.82</v>
      </c>
      <c r="R245" s="31" t="n">
        <v>7.84</v>
      </c>
      <c r="S245" s="32" t="n">
        <v>0.796</v>
      </c>
      <c r="T245" s="32" t="n">
        <v>0.094</v>
      </c>
      <c r="U245" t="n">
        <v>280.1</v>
      </c>
      <c r="V245" t="inlineStr">
        <is>
          <t>03pax</t>
        </is>
      </c>
      <c r="W245" t="n">
        <v>4779</v>
      </c>
      <c r="X245" t="n">
        <v>6749</v>
      </c>
      <c r="Y245" t="inlineStr">
        <is>
          <t>e607c18c-6de1-4b59-b9f4-108e6a08fd36</t>
        </is>
      </c>
      <c r="Z245" t="inlineStr">
        <is>
          <t>Ivan Provorov (CBJ D)</t>
        </is>
      </c>
    </row>
    <row r="246">
      <c r="A246" t="inlineStr">
        <is>
          <t>Mats Zuccarello</t>
        </is>
      </c>
      <c r="B246" t="inlineStr">
        <is>
          <t>LAK</t>
        </is>
      </c>
      <c r="C246" t="inlineStr">
        <is>
          <t>RW</t>
        </is>
      </c>
      <c r="D246" t="inlineStr">
        <is>
          <t>F</t>
        </is>
      </c>
      <c r="E246" t="n">
        <v>39</v>
      </c>
      <c r="F246" t="inlineStr">
        <is>
          <t>T</t>
        </is>
      </c>
      <c r="G246" t="inlineStr">
        <is>
          <t>Deef-Fence</t>
        </is>
      </c>
      <c r="H246" s="30" t="n">
        <v>1000000</v>
      </c>
      <c r="I246" s="31" t="n">
        <v>65.84</v>
      </c>
      <c r="J246" s="31" t="n">
        <v>65.84</v>
      </c>
      <c r="K246" s="31" t="n">
        <v>1.12</v>
      </c>
      <c r="L246" s="32" t="n">
        <v>1.12</v>
      </c>
      <c r="M246" s="31" t="n">
        <v>67.81999999999999</v>
      </c>
      <c r="N246" s="31" t="n">
        <v>1.09</v>
      </c>
      <c r="O246" s="31" t="n">
        <v>65.23</v>
      </c>
      <c r="P246" s="31" t="n">
        <v>66.53</v>
      </c>
      <c r="Q246" s="31" t="n">
        <v>1.98</v>
      </c>
      <c r="R246" s="31" t="n">
        <v>66.53</v>
      </c>
      <c r="S246" s="32" t="n">
        <v>0.9330000000000001</v>
      </c>
      <c r="T246" s="32" t="n">
        <v>0.9330000000000001</v>
      </c>
      <c r="U246" t="n">
        <v>209.9</v>
      </c>
      <c r="V246" t="inlineStr">
        <is>
          <t>01sio</t>
        </is>
      </c>
      <c r="W246" t="n">
        <v>3495</v>
      </c>
      <c r="X246" t="n">
        <v>4921</v>
      </c>
      <c r="Y246" t="inlineStr">
        <is>
          <t>433057ff-0f24-11e2-8525-18a905767e44</t>
        </is>
      </c>
      <c r="Z246" t="inlineStr">
        <is>
          <t>Mats Zuccarello (LAK RW)</t>
        </is>
      </c>
    </row>
    <row r="247">
      <c r="A247" t="inlineStr">
        <is>
          <t>Drew Doughty</t>
        </is>
      </c>
      <c r="B247" t="inlineStr">
        <is>
          <t>LAK</t>
        </is>
      </c>
      <c r="C247" t="inlineStr">
        <is>
          <t>D</t>
        </is>
      </c>
      <c r="D247" t="inlineStr">
        <is>
          <t>D</t>
        </is>
      </c>
      <c r="E247" t="n">
        <v>36</v>
      </c>
      <c r="F247" t="inlineStr">
        <is>
          <t>FA</t>
        </is>
      </c>
      <c r="G247" t="inlineStr">
        <is>
          <t>FA</t>
        </is>
      </c>
      <c r="H247" s="30" t="n">
        <v>11000000</v>
      </c>
      <c r="I247" s="31" t="n">
        <v>51.92</v>
      </c>
      <c r="J247" s="31" t="n">
        <v>4.72</v>
      </c>
      <c r="K247" s="31" t="n">
        <v>0.72</v>
      </c>
      <c r="L247" s="32" t="n">
        <v>0.065</v>
      </c>
      <c r="M247" s="31" t="n">
        <v>63.4</v>
      </c>
      <c r="N247" s="31" t="n">
        <v>0.82</v>
      </c>
      <c r="O247" s="31" t="n">
        <v>69.55</v>
      </c>
      <c r="P247" s="31" t="n">
        <v>66.47</v>
      </c>
      <c r="Q247" s="31" t="n">
        <v>11.48</v>
      </c>
      <c r="R247" s="31" t="n">
        <v>6.04</v>
      </c>
      <c r="S247" s="32" t="n">
        <v>0.824</v>
      </c>
      <c r="T247" s="32" t="n">
        <v>0.075</v>
      </c>
      <c r="U247" t="n">
        <v>287.9</v>
      </c>
      <c r="V247" t="inlineStr">
        <is>
          <t>00qnu</t>
        </is>
      </c>
      <c r="W247" t="n">
        <v>2991</v>
      </c>
      <c r="X247" t="n">
        <v>4472</v>
      </c>
      <c r="Y247" t="inlineStr">
        <is>
          <t>4281a6e1-0f24-11e2-8525-18a905767e44</t>
        </is>
      </c>
      <c r="Z247" t="inlineStr">
        <is>
          <t>Drew Doughty (LAK D)</t>
        </is>
      </c>
    </row>
    <row r="248">
      <c r="A248" t="inlineStr">
        <is>
          <t>Kevin Lankinen</t>
        </is>
      </c>
      <c r="B248" t="inlineStr">
        <is>
          <t>VAN</t>
        </is>
      </c>
      <c r="C248" t="inlineStr">
        <is>
          <t>G</t>
        </is>
      </c>
      <c r="D248" t="inlineStr">
        <is>
          <t>G</t>
        </is>
      </c>
      <c r="E248" t="n">
        <v>31</v>
      </c>
      <c r="F248" t="inlineStr">
        <is>
          <t>FA</t>
        </is>
      </c>
      <c r="G248" t="inlineStr">
        <is>
          <t>FA</t>
        </is>
      </c>
      <c r="H248" s="30" t="n">
        <v>4500000</v>
      </c>
      <c r="I248" s="31" t="n">
        <v>53.6</v>
      </c>
      <c r="J248" s="31" t="n">
        <v>11.91</v>
      </c>
      <c r="K248" s="31" t="n">
        <v>1.14</v>
      </c>
      <c r="L248" s="32" t="n">
        <v>0.253</v>
      </c>
      <c r="M248" s="31" t="n">
        <v>66.31</v>
      </c>
      <c r="N248" s="31" t="n">
        <v>1.41</v>
      </c>
      <c r="O248" s="31" t="n"/>
      <c r="P248" s="31" t="n">
        <v>66.31</v>
      </c>
      <c r="Q248" s="31" t="n">
        <v>12.71</v>
      </c>
      <c r="R248" s="31" t="n">
        <v>14.74</v>
      </c>
      <c r="S248" s="32" t="n">
        <v>1.41</v>
      </c>
      <c r="T248" s="32" t="n">
        <v>0.313</v>
      </c>
      <c r="U248" t="n">
        <v>289.6</v>
      </c>
      <c r="V248" t="inlineStr">
        <is>
          <t>04ai3</t>
        </is>
      </c>
      <c r="W248" t="n">
        <v>5824</v>
      </c>
      <c r="X248" t="n">
        <v>7886</v>
      </c>
      <c r="Y248" t="inlineStr">
        <is>
          <t>3567510e-daff-48ba-8789-58a042a16ad8</t>
        </is>
      </c>
      <c r="Z248" t="inlineStr">
        <is>
          <t>Kevin Lankinen (VAN G)</t>
        </is>
      </c>
    </row>
    <row r="249">
      <c r="A249" t="inlineStr">
        <is>
          <t>Esa Lindell</t>
        </is>
      </c>
      <c r="B249" t="inlineStr">
        <is>
          <t>DAL</t>
        </is>
      </c>
      <c r="C249" t="inlineStr">
        <is>
          <t>D</t>
        </is>
      </c>
      <c r="D249" t="inlineStr">
        <is>
          <t>D</t>
        </is>
      </c>
      <c r="E249" t="n">
        <v>32</v>
      </c>
      <c r="F249" t="inlineStr">
        <is>
          <t>FA</t>
        </is>
      </c>
      <c r="G249" t="inlineStr">
        <is>
          <t>FA</t>
        </is>
      </c>
      <c r="H249" s="30" t="n">
        <v>5250000</v>
      </c>
      <c r="I249" s="31" t="n">
        <v>69.29000000000001</v>
      </c>
      <c r="J249" s="31" t="n">
        <v>13.2</v>
      </c>
      <c r="K249" s="31" t="n">
        <v>0.84</v>
      </c>
      <c r="L249" s="32" t="n">
        <v>0.16</v>
      </c>
      <c r="M249" s="31" t="n">
        <v>67.72</v>
      </c>
      <c r="N249" s="31" t="n">
        <v>0.8100000000000001</v>
      </c>
      <c r="O249" s="31" t="n">
        <v>64.81</v>
      </c>
      <c r="P249" s="31" t="n">
        <v>66.27</v>
      </c>
      <c r="Q249" s="31" t="n">
        <v>-1.57</v>
      </c>
      <c r="R249" s="31" t="n">
        <v>12.62</v>
      </c>
      <c r="S249" s="32" t="n">
        <v>0.791</v>
      </c>
      <c r="T249" s="32" t="n">
        <v>0.151</v>
      </c>
      <c r="U249" t="n">
        <v>282.8</v>
      </c>
      <c r="V249" t="inlineStr">
        <is>
          <t>02npz</t>
        </is>
      </c>
      <c r="W249" t="n">
        <v>4376</v>
      </c>
      <c r="X249" t="n">
        <v>5765</v>
      </c>
      <c r="Y249" t="inlineStr">
        <is>
          <t>1b1772ec-e2ad-4189-b223-4c87e5bb7188</t>
        </is>
      </c>
      <c r="Z249" t="inlineStr">
        <is>
          <t>Esa Lindell (DAL D)</t>
        </is>
      </c>
    </row>
    <row r="250">
      <c r="A250" t="inlineStr">
        <is>
          <t>Elias Lindholm</t>
        </is>
      </c>
      <c r="B250" t="inlineStr">
        <is>
          <t>BOS</t>
        </is>
      </c>
      <c r="C250" t="inlineStr">
        <is>
          <t>C</t>
        </is>
      </c>
      <c r="D250" t="inlineStr">
        <is>
          <t>F</t>
        </is>
      </c>
      <c r="E250" t="n">
        <v>31</v>
      </c>
      <c r="F250" t="inlineStr">
        <is>
          <t>FA</t>
        </is>
      </c>
      <c r="G250" t="inlineStr">
        <is>
          <t>FA</t>
        </is>
      </c>
      <c r="H250" s="30" t="n">
        <v>7750000</v>
      </c>
      <c r="I250" s="31" t="n">
        <v>64.91</v>
      </c>
      <c r="J250" s="31" t="n">
        <v>8.380000000000001</v>
      </c>
      <c r="K250" s="31" t="n">
        <v>0.9399999999999999</v>
      </c>
      <c r="L250" s="32" t="n">
        <v>0.121</v>
      </c>
      <c r="M250" s="31" t="n">
        <v>66.12</v>
      </c>
      <c r="N250" s="31" t="n">
        <v>0.91</v>
      </c>
      <c r="O250" s="31" t="n">
        <v>66.27</v>
      </c>
      <c r="P250" s="31" t="n">
        <v>66.19</v>
      </c>
      <c r="Q250" s="31" t="n">
        <v>1.21</v>
      </c>
      <c r="R250" s="31" t="n">
        <v>8.539999999999999</v>
      </c>
      <c r="S250" s="32" t="n">
        <v>0.849</v>
      </c>
      <c r="T250" s="32" t="n">
        <v>0.11</v>
      </c>
      <c r="U250" t="n">
        <v>253.6</v>
      </c>
      <c r="V250" t="inlineStr">
        <is>
          <t>02wy3</t>
        </is>
      </c>
      <c r="W250" t="n">
        <v>4145</v>
      </c>
      <c r="X250" t="n">
        <v>5984</v>
      </c>
      <c r="Y250" t="inlineStr">
        <is>
          <t>a3c2916b-f92a-11e2-a133-f4ce4684ea4c</t>
        </is>
      </c>
      <c r="Z250" t="inlineStr">
        <is>
          <t>Elias Lindholm (BOS C)</t>
        </is>
      </c>
    </row>
    <row r="251">
      <c r="A251" t="inlineStr">
        <is>
          <t>Jackson Blake</t>
        </is>
      </c>
      <c r="B251" t="inlineStr">
        <is>
          <t>CAR</t>
        </is>
      </c>
      <c r="C251" t="inlineStr">
        <is>
          <t>RW</t>
        </is>
      </c>
      <c r="D251" t="inlineStr">
        <is>
          <t>F</t>
        </is>
      </c>
      <c r="E251" t="n">
        <v>23</v>
      </c>
      <c r="F251" t="inlineStr">
        <is>
          <t>T</t>
        </is>
      </c>
      <c r="G251" t="inlineStr">
        <is>
          <t>Sidizen Kanes</t>
        </is>
      </c>
      <c r="H251" s="30" t="n">
        <v>5117002</v>
      </c>
      <c r="I251" s="31" t="n">
        <v>70.01000000000001</v>
      </c>
      <c r="J251" s="31" t="n">
        <v>13.68</v>
      </c>
      <c r="K251" s="31" t="n">
        <v>0.86</v>
      </c>
      <c r="L251" s="32" t="n">
        <v>0.168</v>
      </c>
      <c r="M251" s="31" t="n">
        <v>60.93</v>
      </c>
      <c r="N251" s="31" t="n">
        <v>0.8100000000000001</v>
      </c>
      <c r="O251" s="31" t="n">
        <v>71.29000000000001</v>
      </c>
      <c r="P251" s="31" t="n">
        <v>66.11</v>
      </c>
      <c r="Q251" s="31" t="n">
        <v>-9.08</v>
      </c>
      <c r="R251" s="31" t="n">
        <v>12.92</v>
      </c>
      <c r="S251" s="32" t="n">
        <v>0.829</v>
      </c>
      <c r="T251" s="32" t="n">
        <v>0.162</v>
      </c>
      <c r="U251" t="n">
        <v>180</v>
      </c>
      <c r="V251" t="inlineStr">
        <is>
          <t>05tv0</t>
        </is>
      </c>
      <c r="W251" t="n">
        <v>6529</v>
      </c>
      <c r="Y251" t="inlineStr">
        <is>
          <t>a576c899-6e98-4b6c-8c4c-243b2dec38d7</t>
        </is>
      </c>
      <c r="Z251" t="inlineStr">
        <is>
          <t>Jackson Blake (CAR RW)</t>
        </is>
      </c>
    </row>
    <row r="252">
      <c r="A252" t="inlineStr">
        <is>
          <t>Connor McMichael</t>
        </is>
      </c>
      <c r="B252" t="inlineStr">
        <is>
          <t>STL</t>
        </is>
      </c>
      <c r="C252" t="inlineStr">
        <is>
          <t>LW</t>
        </is>
      </c>
      <c r="D252" t="inlineStr">
        <is>
          <t>F</t>
        </is>
      </c>
      <c r="E252" t="n">
        <v>25</v>
      </c>
      <c r="F252" t="inlineStr">
        <is>
          <t>T</t>
        </is>
      </c>
      <c r="G252" t="inlineStr">
        <is>
          <t>Brown Noesen</t>
        </is>
      </c>
      <c r="H252" s="30" t="n">
        <v>6750000</v>
      </c>
      <c r="I252" s="31" t="n">
        <v>63.55</v>
      </c>
      <c r="J252" s="31" t="n">
        <v>9.41</v>
      </c>
      <c r="K252" s="31" t="n">
        <v>0.8100000000000001</v>
      </c>
      <c r="L252" s="32" t="n">
        <v>0.12</v>
      </c>
      <c r="M252" s="31" t="n">
        <v>67.56</v>
      </c>
      <c r="N252" s="31" t="n">
        <v>0.83</v>
      </c>
      <c r="O252" s="31" t="n">
        <v>64.48</v>
      </c>
      <c r="P252" s="31" t="n">
        <v>66.02</v>
      </c>
      <c r="Q252" s="31" t="n">
        <v>4.01</v>
      </c>
      <c r="R252" s="31" t="n">
        <v>9.779999999999999</v>
      </c>
      <c r="S252" s="32" t="n">
        <v>0.799</v>
      </c>
      <c r="T252" s="32" t="n">
        <v>0.118</v>
      </c>
      <c r="U252" t="n">
        <v>275.4</v>
      </c>
      <c r="V252" t="inlineStr">
        <is>
          <t>04yn0</t>
        </is>
      </c>
      <c r="W252" t="n">
        <v>5986</v>
      </c>
      <c r="X252" t="n">
        <v>8303</v>
      </c>
      <c r="Y252" t="inlineStr">
        <is>
          <t>0d53302f-c32f-4558-9329-796397d30006</t>
        </is>
      </c>
      <c r="Z252" t="inlineStr">
        <is>
          <t>Connor McMichael (STL LW)</t>
        </is>
      </c>
    </row>
    <row r="253">
      <c r="A253" t="inlineStr">
        <is>
          <t>Matt Duchene</t>
        </is>
      </c>
      <c r="B253" t="inlineStr">
        <is>
          <t>DAL</t>
        </is>
      </c>
      <c r="C253" t="inlineStr">
        <is>
          <t>C</t>
        </is>
      </c>
      <c r="D253" t="inlineStr">
        <is>
          <t>F</t>
        </is>
      </c>
      <c r="E253" t="n">
        <v>35</v>
      </c>
      <c r="F253" t="inlineStr">
        <is>
          <t>FA</t>
        </is>
      </c>
      <c r="G253" t="inlineStr">
        <is>
          <t>FA</t>
        </is>
      </c>
      <c r="H253" s="30" t="n">
        <v>4500000</v>
      </c>
      <c r="I253" s="31" t="n">
        <v>53.37</v>
      </c>
      <c r="J253" s="31" t="n">
        <v>11.86</v>
      </c>
      <c r="K253" s="31" t="n">
        <v>0.9399999999999999</v>
      </c>
      <c r="L253" s="32" t="n">
        <v>0.209</v>
      </c>
      <c r="M253" s="31" t="n">
        <v>65.04000000000001</v>
      </c>
      <c r="N253" s="31" t="n">
        <v>1</v>
      </c>
      <c r="O253" s="31" t="n">
        <v>66.89</v>
      </c>
      <c r="P253" s="31" t="n">
        <v>65.97</v>
      </c>
      <c r="Q253" s="31" t="n">
        <v>11.67</v>
      </c>
      <c r="R253" s="31" t="n">
        <v>14.66</v>
      </c>
      <c r="S253" s="32" t="n">
        <v>0.898</v>
      </c>
      <c r="T253" s="32" t="n">
        <v>0.2</v>
      </c>
      <c r="U253" t="n">
        <v>198.2</v>
      </c>
      <c r="V253" t="inlineStr">
        <is>
          <t>01ex7</t>
        </is>
      </c>
      <c r="W253" t="n">
        <v>3249</v>
      </c>
      <c r="X253" t="n">
        <v>4683</v>
      </c>
      <c r="Y253" t="inlineStr">
        <is>
          <t>42a64a72-0f24-11e2-8525-18a905767e44</t>
        </is>
      </c>
      <c r="Z253" t="inlineStr">
        <is>
          <t>Matt Duchene (DAL C)</t>
        </is>
      </c>
    </row>
    <row r="254">
      <c r="A254" t="inlineStr">
        <is>
          <t>Bobby McMann</t>
        </is>
      </c>
      <c r="B254" t="inlineStr">
        <is>
          <t>SEA</t>
        </is>
      </c>
      <c r="C254" t="inlineStr">
        <is>
          <t>LW</t>
        </is>
      </c>
      <c r="D254" t="inlineStr">
        <is>
          <t>F</t>
        </is>
      </c>
      <c r="E254" t="n">
        <v>30</v>
      </c>
      <c r="F254" t="inlineStr">
        <is>
          <t>T</t>
        </is>
      </c>
      <c r="G254" t="inlineStr">
        <is>
          <t>Aznfungus</t>
        </is>
      </c>
      <c r="H254" s="30" t="n">
        <v>5750000</v>
      </c>
      <c r="I254" s="31" t="n">
        <v>66.33</v>
      </c>
      <c r="J254" s="31" t="n">
        <v>11.54</v>
      </c>
      <c r="K254" s="31" t="n">
        <v>0.85</v>
      </c>
      <c r="L254" s="32" t="n">
        <v>0.148</v>
      </c>
      <c r="M254" s="31" t="n">
        <v>64.54000000000001</v>
      </c>
      <c r="N254" s="31" t="n">
        <v>0.83</v>
      </c>
      <c r="O254" s="31" t="n">
        <v>67.37</v>
      </c>
      <c r="P254" s="31" t="n">
        <v>65.95999999999999</v>
      </c>
      <c r="Q254" s="31" t="n">
        <v>-1.79</v>
      </c>
      <c r="R254" s="31" t="n">
        <v>11.47</v>
      </c>
      <c r="S254" s="32" t="n">
        <v>0.8159999999999999</v>
      </c>
      <c r="T254" s="32" t="n">
        <v>0.142</v>
      </c>
      <c r="U254" t="n">
        <v>228.9</v>
      </c>
      <c r="V254" t="inlineStr">
        <is>
          <t>05j3d</t>
        </is>
      </c>
      <c r="W254" t="n">
        <v>6653</v>
      </c>
      <c r="Y254" t="inlineStr">
        <is>
          <t>f72a50d9-433a-4cad-babb-b481861f0d43</t>
        </is>
      </c>
      <c r="Z254" t="inlineStr">
        <is>
          <t>Bobby McMann (SEA LW)</t>
        </is>
      </c>
    </row>
    <row r="255">
      <c r="A255" t="inlineStr">
        <is>
          <t>Jake Walman</t>
        </is>
      </c>
      <c r="B255" t="inlineStr">
        <is>
          <t>EDM</t>
        </is>
      </c>
      <c r="C255" t="inlineStr">
        <is>
          <t>D</t>
        </is>
      </c>
      <c r="D255" t="inlineStr">
        <is>
          <t>D</t>
        </is>
      </c>
      <c r="E255" t="n">
        <v>30</v>
      </c>
      <c r="F255" t="inlineStr">
        <is>
          <t>T</t>
        </is>
      </c>
      <c r="G255" t="inlineStr">
        <is>
          <t>Le Duke of Dangles</t>
        </is>
      </c>
      <c r="H255" s="30" t="n">
        <v>7000000</v>
      </c>
      <c r="I255" s="31" t="n">
        <v>43.8</v>
      </c>
      <c r="J255" s="31" t="n">
        <v>6.26</v>
      </c>
      <c r="K255" s="31" t="n">
        <v>0.83</v>
      </c>
      <c r="L255" s="32" t="n">
        <v>0.119</v>
      </c>
      <c r="M255" s="31" t="n">
        <v>62.8</v>
      </c>
      <c r="N255" s="31" t="n">
        <v>0.91</v>
      </c>
      <c r="O255" s="31" t="n">
        <v>68.92</v>
      </c>
      <c r="P255" s="31" t="n">
        <v>65.86</v>
      </c>
      <c r="Q255" s="31" t="n">
        <v>19</v>
      </c>
      <c r="R255" s="31" t="n">
        <v>9.41</v>
      </c>
      <c r="S255" s="32" t="n">
        <v>0.865</v>
      </c>
      <c r="T255" s="32" t="n">
        <v>0.124</v>
      </c>
      <c r="U255" t="n">
        <v>235</v>
      </c>
      <c r="V255" t="inlineStr">
        <is>
          <t>03dde</t>
        </is>
      </c>
      <c r="W255" t="n">
        <v>4483</v>
      </c>
      <c r="X255" t="n">
        <v>6451</v>
      </c>
      <c r="Y255" t="inlineStr">
        <is>
          <t>dc308799-09f6-4710-99b4-6ce630639ca2</t>
        </is>
      </c>
      <c r="Z255" t="inlineStr">
        <is>
          <t>Jake Walman (EDM D)</t>
        </is>
      </c>
    </row>
    <row r="256">
      <c r="A256" t="inlineStr">
        <is>
          <t>Alex Laferriere</t>
        </is>
      </c>
      <c r="B256" t="inlineStr">
        <is>
          <t>LAK</t>
        </is>
      </c>
      <c r="C256" t="inlineStr">
        <is>
          <t>RW</t>
        </is>
      </c>
      <c r="D256" t="inlineStr">
        <is>
          <t>F</t>
        </is>
      </c>
      <c r="E256" t="n">
        <v>24</v>
      </c>
      <c r="F256" t="inlineStr">
        <is>
          <t>FA</t>
        </is>
      </c>
      <c r="G256" t="inlineStr">
        <is>
          <t>FA</t>
        </is>
      </c>
      <c r="H256" s="30" t="n">
        <v>4100000</v>
      </c>
      <c r="I256" s="31" t="n">
        <v>70.20999999999999</v>
      </c>
      <c r="J256" s="31" t="n">
        <v>17.12</v>
      </c>
      <c r="K256" s="31" t="n">
        <v>0.86</v>
      </c>
      <c r="L256" s="32" t="n">
        <v>0.21</v>
      </c>
      <c r="M256" s="31" t="n">
        <v>67.93000000000001</v>
      </c>
      <c r="N256" s="31" t="n">
        <v>0.8100000000000001</v>
      </c>
      <c r="O256" s="31" t="n">
        <v>63.73</v>
      </c>
      <c r="P256" s="31" t="n">
        <v>65.83</v>
      </c>
      <c r="Q256" s="31" t="n">
        <v>-2.28</v>
      </c>
      <c r="R256" s="31" t="n">
        <v>16.06</v>
      </c>
      <c r="S256" s="32" t="n">
        <v>0.784</v>
      </c>
      <c r="T256" s="32" t="n">
        <v>0.191</v>
      </c>
      <c r="U256" t="n">
        <v>173.2</v>
      </c>
      <c r="V256" t="inlineStr">
        <is>
          <t>05ltt</t>
        </is>
      </c>
      <c r="W256" t="n">
        <v>6346</v>
      </c>
      <c r="Y256" t="inlineStr">
        <is>
          <t>533ebbc8-ad3c-459e-8b29-660030ac140f</t>
        </is>
      </c>
      <c r="Z256" t="inlineStr">
        <is>
          <t>Alex Laferriere (LAK RW)</t>
        </is>
      </c>
    </row>
    <row r="257">
      <c r="A257" t="inlineStr">
        <is>
          <t>Parker Wotherspoon</t>
        </is>
      </c>
      <c r="B257" t="inlineStr">
        <is>
          <t>VGK</t>
        </is>
      </c>
      <c r="C257" t="inlineStr">
        <is>
          <t>D</t>
        </is>
      </c>
      <c r="D257" t="inlineStr">
        <is>
          <t>D</t>
        </is>
      </c>
      <c r="E257" t="n">
        <v>29</v>
      </c>
      <c r="F257" t="inlineStr">
        <is>
          <t>T</t>
        </is>
      </c>
      <c r="G257" t="inlineStr">
        <is>
          <t>Brost</t>
        </is>
      </c>
      <c r="H257" s="30" t="n">
        <v>1000000</v>
      </c>
      <c r="I257" s="31" t="n">
        <v>75.8</v>
      </c>
      <c r="J257" s="31" t="n">
        <v>75.8</v>
      </c>
      <c r="K257" s="31" t="n">
        <v>0.95</v>
      </c>
      <c r="L257" s="32" t="n">
        <v>0.95</v>
      </c>
      <c r="M257" s="31" t="n">
        <v>65.72</v>
      </c>
      <c r="N257" s="31" t="n">
        <v>0.89</v>
      </c>
      <c r="O257" s="31" t="n"/>
      <c r="P257" s="31" t="n">
        <v>65.72</v>
      </c>
      <c r="Q257" s="31" t="n">
        <v>-10.08</v>
      </c>
      <c r="R257" s="31" t="n">
        <v>65.72</v>
      </c>
      <c r="S257" s="32" t="n">
        <v>0.89</v>
      </c>
      <c r="T257" s="32" t="n">
        <v>0.89</v>
      </c>
      <c r="U257" t="n">
        <v>289.4</v>
      </c>
      <c r="V257" t="inlineStr">
        <is>
          <t>03rgh</t>
        </is>
      </c>
      <c r="W257" t="n">
        <v>4875</v>
      </c>
      <c r="X257" t="n">
        <v>6854</v>
      </c>
      <c r="Y257" t="inlineStr">
        <is>
          <t>78e71715-fa21-45a3-8ce8-d41532432fae</t>
        </is>
      </c>
      <c r="Z257" t="inlineStr">
        <is>
          <t>Parker Wotherspoon (VGK D)</t>
        </is>
      </c>
    </row>
    <row r="258">
      <c r="A258" t="inlineStr">
        <is>
          <t>Brent Burns</t>
        </is>
      </c>
      <c r="B258" t="inlineStr">
        <is>
          <t>COL</t>
        </is>
      </c>
      <c r="C258" t="inlineStr">
        <is>
          <t>D</t>
        </is>
      </c>
      <c r="D258" t="inlineStr">
        <is>
          <t>D</t>
        </is>
      </c>
      <c r="E258" t="n">
        <v>41</v>
      </c>
      <c r="F258" t="inlineStr">
        <is>
          <t>T</t>
        </is>
      </c>
      <c r="G258" t="inlineStr">
        <is>
          <t>Aznfungus</t>
        </is>
      </c>
      <c r="H258" s="30" t="n">
        <v>850000</v>
      </c>
      <c r="I258" s="31" t="n">
        <v>70.31999999999999</v>
      </c>
      <c r="J258" s="31" t="n">
        <v>82.73</v>
      </c>
      <c r="K258" s="31" t="n">
        <v>0.86</v>
      </c>
      <c r="L258" s="32" t="n">
        <v>1.012</v>
      </c>
      <c r="M258" s="31" t="n">
        <v>65.72</v>
      </c>
      <c r="N258" s="31" t="n">
        <v>0.82</v>
      </c>
      <c r="O258" s="31" t="n"/>
      <c r="P258" s="31" t="n">
        <v>65.72</v>
      </c>
      <c r="Q258" s="31" t="n">
        <v>-4.6</v>
      </c>
      <c r="R258" s="31" t="n">
        <v>77.31999999999999</v>
      </c>
      <c r="S258" s="32" t="n">
        <v>0.82</v>
      </c>
      <c r="T258" s="32" t="n">
        <v>0.965</v>
      </c>
      <c r="U258" t="n">
        <v>278.3</v>
      </c>
      <c r="V258" t="inlineStr">
        <is>
          <t>003tz</t>
        </is>
      </c>
      <c r="W258" t="n">
        <v>1931</v>
      </c>
      <c r="X258" t="n">
        <v>3358</v>
      </c>
      <c r="Y258" t="inlineStr">
        <is>
          <t>4290469e-0f24-11e2-8525-18a905767e44</t>
        </is>
      </c>
      <c r="Z258" t="inlineStr">
        <is>
          <t>Brent Burns (COL D)</t>
        </is>
      </c>
    </row>
    <row r="259">
      <c r="A259" t="inlineStr">
        <is>
          <t>Brock Boeser</t>
        </is>
      </c>
      <c r="B259" t="inlineStr">
        <is>
          <t>VAN</t>
        </is>
      </c>
      <c r="C259" t="inlineStr">
        <is>
          <t>RW</t>
        </is>
      </c>
      <c r="D259" t="inlineStr">
        <is>
          <t>F</t>
        </is>
      </c>
      <c r="E259" t="n">
        <v>29</v>
      </c>
      <c r="F259" t="inlineStr">
        <is>
          <t>FA</t>
        </is>
      </c>
      <c r="G259" t="inlineStr">
        <is>
          <t>FA</t>
        </is>
      </c>
      <c r="H259" s="30" t="n">
        <v>7250000</v>
      </c>
      <c r="I259" s="31" t="n">
        <v>60.74</v>
      </c>
      <c r="J259" s="31" t="n">
        <v>8.380000000000001</v>
      </c>
      <c r="K259" s="31" t="n">
        <v>0.8100000000000001</v>
      </c>
      <c r="L259" s="32" t="n">
        <v>0.112</v>
      </c>
      <c r="M259" s="31" t="n">
        <v>65.36</v>
      </c>
      <c r="N259" s="31" t="n">
        <v>0.85</v>
      </c>
      <c r="O259" s="31" t="n">
        <v>66.01000000000001</v>
      </c>
      <c r="P259" s="31" t="n">
        <v>65.69</v>
      </c>
      <c r="Q259" s="31" t="n">
        <v>4.62</v>
      </c>
      <c r="R259" s="31" t="n">
        <v>9.06</v>
      </c>
      <c r="S259" s="32" t="n">
        <v>0.8179999999999999</v>
      </c>
      <c r="T259" s="32" t="n">
        <v>0.113</v>
      </c>
      <c r="U259" t="n">
        <v>223.1</v>
      </c>
      <c r="V259" t="inlineStr">
        <is>
          <t>03raf</t>
        </is>
      </c>
      <c r="W259" t="n">
        <v>4797</v>
      </c>
      <c r="X259" t="n">
        <v>6765</v>
      </c>
      <c r="Y259" t="inlineStr">
        <is>
          <t>766d00bb-2c64-4afd-90c7-b7c9731fe2aa</t>
        </is>
      </c>
      <c r="Z259" t="inlineStr">
        <is>
          <t>Brock Boeser (VAN RW)</t>
        </is>
      </c>
    </row>
    <row r="260">
      <c r="A260" t="inlineStr">
        <is>
          <t>Radko Gudas</t>
        </is>
      </c>
      <c r="B260" t="inlineStr">
        <is>
          <t>FLA</t>
        </is>
      </c>
      <c r="C260" t="inlineStr">
        <is>
          <t>D</t>
        </is>
      </c>
      <c r="D260" t="inlineStr">
        <is>
          <t>D</t>
        </is>
      </c>
      <c r="E260" t="n">
        <v>36</v>
      </c>
      <c r="F260" t="inlineStr">
        <is>
          <t>T</t>
        </is>
      </c>
      <c r="G260" t="inlineStr">
        <is>
          <t>Brown Noesen</t>
        </is>
      </c>
      <c r="H260" s="30" t="n">
        <v>1500000</v>
      </c>
      <c r="I260" s="31" t="n">
        <v>55.31</v>
      </c>
      <c r="J260" s="31" t="n">
        <v>36.87</v>
      </c>
      <c r="K260" s="31" t="n">
        <v>0.99</v>
      </c>
      <c r="L260" s="32" t="n">
        <v>0.66</v>
      </c>
      <c r="M260" s="31" t="n">
        <v>65.53</v>
      </c>
      <c r="N260" s="31" t="n">
        <v>1.06</v>
      </c>
      <c r="O260" s="31" t="n"/>
      <c r="P260" s="31" t="n">
        <v>65.53</v>
      </c>
      <c r="Q260" s="31" t="n">
        <v>10.22</v>
      </c>
      <c r="R260" s="31" t="n">
        <v>43.69</v>
      </c>
      <c r="S260" s="32" t="n">
        <v>1.06</v>
      </c>
      <c r="T260" s="32" t="n">
        <v>0.707</v>
      </c>
      <c r="U260" t="n">
        <v>287.3</v>
      </c>
      <c r="V260" t="inlineStr">
        <is>
          <t>01yj6</t>
        </is>
      </c>
      <c r="W260" t="n">
        <v>4096</v>
      </c>
      <c r="X260" t="n">
        <v>5039</v>
      </c>
      <c r="Y260" t="inlineStr">
        <is>
          <t>43493300-0f24-11e2-8525-18a905767e44</t>
        </is>
      </c>
      <c r="Z260" t="inlineStr">
        <is>
          <t>Radko Gudas (FLA D)</t>
        </is>
      </c>
    </row>
    <row r="261">
      <c r="A261" t="inlineStr">
        <is>
          <t>Jonathan Huberdeau</t>
        </is>
      </c>
      <c r="B261" t="inlineStr">
        <is>
          <t>CGY</t>
        </is>
      </c>
      <c r="C261" t="inlineStr">
        <is>
          <t>LW</t>
        </is>
      </c>
      <c r="D261" t="inlineStr">
        <is>
          <t>F</t>
        </is>
      </c>
      <c r="E261" t="n">
        <v>33</v>
      </c>
      <c r="F261" t="inlineStr">
        <is>
          <t>FA</t>
        </is>
      </c>
      <c r="G261" t="inlineStr">
        <is>
          <t>FA</t>
        </is>
      </c>
      <c r="H261" s="30" t="n">
        <v>10500000</v>
      </c>
      <c r="I261" s="31" t="n">
        <v>39.95</v>
      </c>
      <c r="J261" s="31" t="n">
        <v>3.8</v>
      </c>
      <c r="K261" s="31" t="n">
        <v>0.8</v>
      </c>
      <c r="L261" s="32" t="n">
        <v>0.076</v>
      </c>
      <c r="M261" s="31" t="n">
        <v>59.3</v>
      </c>
      <c r="N261" s="31" t="n">
        <v>0.85</v>
      </c>
      <c r="O261" s="31" t="n">
        <v>71.23999999999999</v>
      </c>
      <c r="P261" s="31" t="n">
        <v>65.27</v>
      </c>
      <c r="Q261" s="31" t="n">
        <v>19.35</v>
      </c>
      <c r="R261" s="31" t="n">
        <v>6.22</v>
      </c>
      <c r="S261" s="32" t="n">
        <v>0.849</v>
      </c>
      <c r="T261" s="32" t="n">
        <v>0.081</v>
      </c>
      <c r="U261" t="n">
        <v>286.9</v>
      </c>
      <c r="V261" t="inlineStr">
        <is>
          <t>026p4</t>
        </is>
      </c>
      <c r="W261" t="n">
        <v>3742</v>
      </c>
      <c r="X261" t="n">
        <v>5364</v>
      </c>
      <c r="Y261" t="inlineStr">
        <is>
          <t>43626027-0f24-11e2-8525-18a905767e44</t>
        </is>
      </c>
      <c r="Z261" t="inlineStr">
        <is>
          <t>Jonathan Huberdeau (CGY LW)</t>
        </is>
      </c>
    </row>
    <row r="262">
      <c r="A262" t="inlineStr">
        <is>
          <t>Jordan Binnington</t>
        </is>
      </c>
      <c r="B262" t="inlineStr">
        <is>
          <t>STL</t>
        </is>
      </c>
      <c r="C262" t="inlineStr">
        <is>
          <t>G</t>
        </is>
      </c>
      <c r="D262" t="inlineStr">
        <is>
          <t>G</t>
        </is>
      </c>
      <c r="E262" t="n">
        <v>33</v>
      </c>
      <c r="F262" t="inlineStr">
        <is>
          <t>FA</t>
        </is>
      </c>
      <c r="G262" t="inlineStr">
        <is>
          <t>FA</t>
        </is>
      </c>
      <c r="H262" s="30" t="n">
        <v>6000000</v>
      </c>
      <c r="I262" s="31" t="n">
        <v>57.94</v>
      </c>
      <c r="J262" s="31" t="n">
        <v>9.66</v>
      </c>
      <c r="K262" s="31" t="n">
        <v>1.41</v>
      </c>
      <c r="L262" s="32" t="n">
        <v>0.235</v>
      </c>
      <c r="M262" s="31" t="n">
        <v>65.17</v>
      </c>
      <c r="N262" s="31" t="n">
        <v>1.42</v>
      </c>
      <c r="O262" s="31" t="n"/>
      <c r="P262" s="31" t="n">
        <v>65.17</v>
      </c>
      <c r="Q262" s="31" t="n">
        <v>7.23</v>
      </c>
      <c r="R262" s="31" t="n">
        <v>10.86</v>
      </c>
      <c r="S262" s="32" t="n">
        <v>1.42</v>
      </c>
      <c r="T262" s="32" t="n">
        <v>0.237</v>
      </c>
      <c r="U262" t="n">
        <v>282.6</v>
      </c>
      <c r="V262" t="inlineStr">
        <is>
          <t>02fda</t>
        </is>
      </c>
      <c r="W262" t="n">
        <v>3851</v>
      </c>
      <c r="X262" t="n">
        <v>5454</v>
      </c>
      <c r="Y262" t="inlineStr">
        <is>
          <t>f997ad4a-b491-4dbd-be40-4c449e44ce9f</t>
        </is>
      </c>
      <c r="Z262" t="inlineStr">
        <is>
          <t>Jordan Binnington (STL G)</t>
        </is>
      </c>
    </row>
    <row r="263">
      <c r="A263" t="inlineStr">
        <is>
          <t>Evander Kane</t>
        </is>
      </c>
      <c r="B263" t="inlineStr">
        <is>
          <t>(N/A)</t>
        </is>
      </c>
      <c r="C263" t="inlineStr">
        <is>
          <t>LW</t>
        </is>
      </c>
      <c r="D263" t="inlineStr">
        <is>
          <t>F</t>
        </is>
      </c>
      <c r="E263" t="n">
        <v>35</v>
      </c>
      <c r="F263" t="inlineStr">
        <is>
          <t>FA</t>
        </is>
      </c>
      <c r="G263" t="inlineStr">
        <is>
          <t>FA</t>
        </is>
      </c>
      <c r="H263" s="30" t="n">
        <v>1</v>
      </c>
      <c r="I263" s="31" t="n">
        <v>61.67</v>
      </c>
      <c r="J263" s="31" t="n">
        <v>61670000</v>
      </c>
      <c r="K263" s="31" t="n">
        <v>0.87</v>
      </c>
      <c r="L263" s="32" t="n">
        <v>870000</v>
      </c>
      <c r="M263" s="31" t="n">
        <v>65.11</v>
      </c>
      <c r="N263" s="31" t="n">
        <v>0.88</v>
      </c>
      <c r="O263" s="31" t="n"/>
      <c r="P263" s="31" t="n">
        <v>65.11</v>
      </c>
      <c r="Q263" s="31" t="n">
        <v>3.44</v>
      </c>
      <c r="R263" s="31" t="n">
        <v>65110000</v>
      </c>
      <c r="S263" s="32" t="n">
        <v>0.88</v>
      </c>
      <c r="T263" s="32" t="n">
        <v>880000</v>
      </c>
      <c r="U263" t="n">
        <v>292.7</v>
      </c>
      <c r="V263" t="inlineStr">
        <is>
          <t>01f3c</t>
        </is>
      </c>
      <c r="W263" t="n">
        <v>3251</v>
      </c>
      <c r="X263" t="n">
        <v>4684</v>
      </c>
      <c r="Y263" t="inlineStr">
        <is>
          <t>4354082b-0f24-11e2-8525-18a905767e44</t>
        </is>
      </c>
      <c r="Z263" t="inlineStr">
        <is>
          <t>Evander Kane ((N/A) LW)</t>
        </is>
      </c>
    </row>
    <row r="264">
      <c r="A264" t="inlineStr">
        <is>
          <t>Devon Toews</t>
        </is>
      </c>
      <c r="B264" t="inlineStr">
        <is>
          <t>COL</t>
        </is>
      </c>
      <c r="C264" t="inlineStr">
        <is>
          <t>D</t>
        </is>
      </c>
      <c r="D264" t="inlineStr">
        <is>
          <t>D</t>
        </is>
      </c>
      <c r="E264" t="n">
        <v>32</v>
      </c>
      <c r="F264" t="inlineStr">
        <is>
          <t>FA</t>
        </is>
      </c>
      <c r="G264" t="inlineStr">
        <is>
          <t>FA</t>
        </is>
      </c>
      <c r="H264" s="30" t="n">
        <v>7250000</v>
      </c>
      <c r="I264" s="31" t="n">
        <v>49.13</v>
      </c>
      <c r="J264" s="31" t="n">
        <v>6.78</v>
      </c>
      <c r="K264" s="31" t="n">
        <v>0.72</v>
      </c>
      <c r="L264" s="32" t="n">
        <v>0.099</v>
      </c>
      <c r="M264" s="31" t="n">
        <v>59.57</v>
      </c>
      <c r="N264" s="31" t="n">
        <v>0.83</v>
      </c>
      <c r="O264" s="31" t="n">
        <v>70.43000000000001</v>
      </c>
      <c r="P264" s="31" t="n">
        <v>65</v>
      </c>
      <c r="Q264" s="31" t="n">
        <v>10.44</v>
      </c>
      <c r="R264" s="31" t="n">
        <v>8.970000000000001</v>
      </c>
      <c r="S264" s="32" t="n">
        <v>0.834</v>
      </c>
      <c r="T264" s="32" t="n">
        <v>0.115</v>
      </c>
      <c r="U264" t="n">
        <v>247.8</v>
      </c>
      <c r="V264" t="inlineStr">
        <is>
          <t>03ec6</t>
        </is>
      </c>
      <c r="W264" t="n">
        <v>5101</v>
      </c>
      <c r="X264" t="n">
        <v>6476</v>
      </c>
      <c r="Y264" t="inlineStr">
        <is>
          <t>588ccf22-c00e-4248-ac25-990991e08680</t>
        </is>
      </c>
      <c r="Z264" t="inlineStr">
        <is>
          <t>Devon Toews (COL D)</t>
        </is>
      </c>
    </row>
    <row r="265">
      <c r="A265" t="inlineStr">
        <is>
          <t>Gavin McKenna</t>
        </is>
      </c>
      <c r="B265" t="inlineStr">
        <is>
          <t>TOR</t>
        </is>
      </c>
      <c r="C265" t="inlineStr">
        <is>
          <t>LW</t>
        </is>
      </c>
      <c r="D265" t="inlineStr">
        <is>
          <t>F</t>
        </is>
      </c>
      <c r="E265" t="n">
        <v>18</v>
      </c>
      <c r="F265" t="inlineStr">
        <is>
          <t>FA</t>
        </is>
      </c>
      <c r="G265" t="inlineStr">
        <is>
          <t>FA</t>
        </is>
      </c>
      <c r="H265" s="30" t="n">
        <v>1075000</v>
      </c>
      <c r="I265" s="31" t="n">
        <v>0</v>
      </c>
      <c r="J265" s="31" t="n"/>
      <c r="K265" s="31" t="n">
        <v>0</v>
      </c>
      <c r="L265" s="32" t="n"/>
      <c r="M265" s="31" t="n">
        <v>55.89</v>
      </c>
      <c r="N265" s="31" t="n">
        <v>0.78</v>
      </c>
      <c r="O265" s="31" t="n">
        <v>73.89</v>
      </c>
      <c r="P265" s="31" t="n">
        <v>64.89</v>
      </c>
      <c r="Q265" s="31" t="n">
        <v>55.89</v>
      </c>
      <c r="R265" s="31" t="n">
        <v>60.36</v>
      </c>
      <c r="S265" s="32" t="n">
        <v>0.83</v>
      </c>
      <c r="T265" s="32" t="n">
        <v>0.772</v>
      </c>
      <c r="U265" t="n">
        <v>115.5</v>
      </c>
      <c r="V265" t="inlineStr">
        <is>
          <t>062h5</t>
        </is>
      </c>
      <c r="W265" t="n">
        <v>7510</v>
      </c>
      <c r="Y265" t="inlineStr">
        <is>
          <t>42503d0b-6875-4d9f-947d-4774ad49d661</t>
        </is>
      </c>
      <c r="Z265" t="inlineStr">
        <is>
          <t>Gavin McKenna (TOR LW)</t>
        </is>
      </c>
    </row>
    <row r="266">
      <c r="A266" t="inlineStr">
        <is>
          <t>Ryan Leonard</t>
        </is>
      </c>
      <c r="B266" t="inlineStr">
        <is>
          <t>WSH</t>
        </is>
      </c>
      <c r="C266" t="inlineStr">
        <is>
          <t>RW</t>
        </is>
      </c>
      <c r="D266" t="inlineStr">
        <is>
          <t>F</t>
        </is>
      </c>
      <c r="E266" t="n">
        <v>21</v>
      </c>
      <c r="F266" t="inlineStr">
        <is>
          <t>T</t>
        </is>
      </c>
      <c r="G266" t="inlineStr">
        <is>
          <t>Nathan</t>
        </is>
      </c>
      <c r="H266" s="30" t="n">
        <v>950000</v>
      </c>
      <c r="I266" s="31" t="n">
        <v>66.95</v>
      </c>
      <c r="J266" s="31" t="n">
        <v>70.47</v>
      </c>
      <c r="K266" s="31" t="n">
        <v>0.89</v>
      </c>
      <c r="L266" s="32" t="n">
        <v>0.9370000000000001</v>
      </c>
      <c r="M266" s="31" t="n">
        <v>58.56</v>
      </c>
      <c r="N266" s="31" t="n">
        <v>0.86</v>
      </c>
      <c r="O266" s="31" t="n">
        <v>70.93000000000001</v>
      </c>
      <c r="P266" s="31" t="n">
        <v>64.75</v>
      </c>
      <c r="Q266" s="31" t="n">
        <v>-8.390000000000001</v>
      </c>
      <c r="R266" s="31" t="n">
        <v>68.16</v>
      </c>
      <c r="S266" s="32" t="n">
        <v>0.852</v>
      </c>
      <c r="T266" s="32" t="n">
        <v>0.897</v>
      </c>
      <c r="U266" t="n">
        <v>217.6</v>
      </c>
      <c r="V266" t="inlineStr">
        <is>
          <t>0644f</t>
        </is>
      </c>
      <c r="W266" t="n">
        <v>6926</v>
      </c>
      <c r="Y266" t="inlineStr">
        <is>
          <t>705a4cac-3813-4ec3-b6be-af152360f21c</t>
        </is>
      </c>
      <c r="Z266" t="inlineStr">
        <is>
          <t>Ryan Leonard (WSH RW)</t>
        </is>
      </c>
    </row>
    <row r="267">
      <c r="A267" t="inlineStr">
        <is>
          <t>Brayden McNabb</t>
        </is>
      </c>
      <c r="B267" t="inlineStr">
        <is>
          <t>VGK</t>
        </is>
      </c>
      <c r="C267" t="inlineStr">
        <is>
          <t>D</t>
        </is>
      </c>
      <c r="D267" t="inlineStr">
        <is>
          <t>D</t>
        </is>
      </c>
      <c r="E267" t="n">
        <v>35</v>
      </c>
      <c r="F267" t="inlineStr">
        <is>
          <t>FA</t>
        </is>
      </c>
      <c r="G267" t="inlineStr">
        <is>
          <t>FA</t>
        </is>
      </c>
      <c r="H267" s="30" t="n">
        <v>3650000</v>
      </c>
      <c r="I267" s="31" t="n">
        <v>49.62</v>
      </c>
      <c r="J267" s="31" t="n">
        <v>13.59</v>
      </c>
      <c r="K267" s="31" t="n">
        <v>0.79</v>
      </c>
      <c r="L267" s="32" t="n">
        <v>0.216</v>
      </c>
      <c r="M267" s="31" t="n">
        <v>63.42</v>
      </c>
      <c r="N267" s="31" t="n">
        <v>0.8</v>
      </c>
      <c r="O267" s="31" t="n">
        <v>66.04000000000001</v>
      </c>
      <c r="P267" s="31" t="n">
        <v>64.73</v>
      </c>
      <c r="Q267" s="31" t="n">
        <v>13.8</v>
      </c>
      <c r="R267" s="31" t="n">
        <v>17.73</v>
      </c>
      <c r="S267" s="32" t="n">
        <v>0.793</v>
      </c>
      <c r="T267" s="32" t="n">
        <v>0.217</v>
      </c>
      <c r="U267" t="n">
        <v>287.7</v>
      </c>
      <c r="V267" t="inlineStr">
        <is>
          <t>01mzc</t>
        </is>
      </c>
      <c r="W267" t="n">
        <v>3300</v>
      </c>
      <c r="X267" t="n">
        <v>5227</v>
      </c>
      <c r="Y267" t="inlineStr">
        <is>
          <t>62d72735-9fcf-434a-bb18-a9ffab615890</t>
        </is>
      </c>
      <c r="Z267" t="inlineStr">
        <is>
          <t>Brayden McNabb (VGK D)</t>
        </is>
      </c>
    </row>
    <row r="268">
      <c r="A268" t="inlineStr">
        <is>
          <t>Vasily Podkolzin</t>
        </is>
      </c>
      <c r="B268" t="inlineStr">
        <is>
          <t>EDM</t>
        </is>
      </c>
      <c r="C268" t="inlineStr">
        <is>
          <t>LW</t>
        </is>
      </c>
      <c r="D268" t="inlineStr">
        <is>
          <t>F</t>
        </is>
      </c>
      <c r="E268" t="n">
        <v>25</v>
      </c>
      <c r="F268" t="inlineStr">
        <is>
          <t>T</t>
        </is>
      </c>
      <c r="G268" t="inlineStr">
        <is>
          <t>Le Duke of Dangles</t>
        </is>
      </c>
      <c r="H268" s="30" t="n">
        <v>2950000</v>
      </c>
      <c r="I268" s="31" t="n">
        <v>71.93000000000001</v>
      </c>
      <c r="J268" s="31" t="n">
        <v>24.38</v>
      </c>
      <c r="K268" s="31" t="n">
        <v>0.88</v>
      </c>
      <c r="L268" s="32" t="n">
        <v>0.298</v>
      </c>
      <c r="M268" s="31" t="n">
        <v>62.22</v>
      </c>
      <c r="N268" s="31" t="n">
        <v>0.8</v>
      </c>
      <c r="O268" s="31" t="n">
        <v>67.12</v>
      </c>
      <c r="P268" s="31" t="n">
        <v>64.67</v>
      </c>
      <c r="Q268" s="31" t="n">
        <v>-9.710000000000001</v>
      </c>
      <c r="R268" s="31" t="n">
        <v>21.92</v>
      </c>
      <c r="S268" s="32" t="n">
        <v>0.8</v>
      </c>
      <c r="T268" s="32" t="n">
        <v>0.271</v>
      </c>
      <c r="U268" t="n">
        <v>271.6</v>
      </c>
      <c r="V268" t="inlineStr">
        <is>
          <t>04uqa</t>
        </is>
      </c>
      <c r="W268" t="n">
        <v>6009</v>
      </c>
      <c r="Y268" t="inlineStr">
        <is>
          <t>863a9f1a-066d-4151-9d97-ff1626bedbee</t>
        </is>
      </c>
      <c r="Z268" t="inlineStr">
        <is>
          <t>Vasily Podkolzin (EDM LW)</t>
        </is>
      </c>
    </row>
    <row r="269">
      <c r="A269" t="inlineStr">
        <is>
          <t>Aliaksei Protas</t>
        </is>
      </c>
      <c r="B269" t="inlineStr">
        <is>
          <t>WSH</t>
        </is>
      </c>
      <c r="C269" t="inlineStr">
        <is>
          <t>LW</t>
        </is>
      </c>
      <c r="D269" t="inlineStr">
        <is>
          <t>F</t>
        </is>
      </c>
      <c r="E269" t="n">
        <v>25</v>
      </c>
      <c r="F269" t="inlineStr">
        <is>
          <t>T</t>
        </is>
      </c>
      <c r="G269" t="inlineStr">
        <is>
          <t>Kurtis</t>
        </is>
      </c>
      <c r="H269" s="30" t="n">
        <v>3375000</v>
      </c>
      <c r="I269" s="31" t="n">
        <v>68.33</v>
      </c>
      <c r="J269" s="31" t="n">
        <v>20.25</v>
      </c>
      <c r="K269" s="31" t="n">
        <v>0.9</v>
      </c>
      <c r="L269" s="32" t="n">
        <v>0.267</v>
      </c>
      <c r="M269" s="31" t="n">
        <v>64.26000000000001</v>
      </c>
      <c r="N269" s="31" t="n">
        <v>0.91</v>
      </c>
      <c r="O269" s="31" t="n">
        <v>64.63</v>
      </c>
      <c r="P269" s="31" t="n">
        <v>64.44</v>
      </c>
      <c r="Q269" s="31" t="n">
        <v>-4.07</v>
      </c>
      <c r="R269" s="31" t="n">
        <v>19.09</v>
      </c>
      <c r="S269" s="32" t="n">
        <v>0.84</v>
      </c>
      <c r="T269" s="32" t="n">
        <v>0.249</v>
      </c>
      <c r="U269" t="n">
        <v>188.6</v>
      </c>
      <c r="V269" t="inlineStr">
        <is>
          <t>051tx</t>
        </is>
      </c>
      <c r="W269" t="n">
        <v>6097</v>
      </c>
      <c r="X269" t="n">
        <v>8369</v>
      </c>
      <c r="Y269" t="inlineStr">
        <is>
          <t>c6c7ef7f-5152-4e77-b448-6192ec3b9d07</t>
        </is>
      </c>
      <c r="Z269" t="inlineStr">
        <is>
          <t>Aliaksei Protas (WSH LW)</t>
        </is>
      </c>
    </row>
    <row r="270">
      <c r="A270" t="inlineStr">
        <is>
          <t>Ian Cole</t>
        </is>
      </c>
      <c r="B270" t="inlineStr">
        <is>
          <t>CHI</t>
        </is>
      </c>
      <c r="C270" t="inlineStr">
        <is>
          <t>D</t>
        </is>
      </c>
      <c r="D270" t="inlineStr">
        <is>
          <t>D</t>
        </is>
      </c>
      <c r="E270" t="n">
        <v>37</v>
      </c>
      <c r="F270" t="inlineStr">
        <is>
          <t>FA</t>
        </is>
      </c>
      <c r="G270" t="inlineStr">
        <is>
          <t>FA</t>
        </is>
      </c>
      <c r="H270" s="30" t="n">
        <v>4000000</v>
      </c>
      <c r="I270" s="31" t="n">
        <v>63.59</v>
      </c>
      <c r="J270" s="31" t="n">
        <v>15.9</v>
      </c>
      <c r="K270" s="31" t="n">
        <v>0.78</v>
      </c>
      <c r="L270" s="32" t="n">
        <v>0.195</v>
      </c>
      <c r="M270" s="31" t="n">
        <v>64.38</v>
      </c>
      <c r="N270" s="31" t="n">
        <v>0.77</v>
      </c>
      <c r="O270" s="31" t="n"/>
      <c r="P270" s="31" t="n">
        <v>64.38</v>
      </c>
      <c r="Q270" s="31" t="n">
        <v>0.79</v>
      </c>
      <c r="R270" s="31" t="n">
        <v>16.09</v>
      </c>
      <c r="S270" s="32" t="n">
        <v>0.77</v>
      </c>
      <c r="T270" s="32" t="n">
        <v>0.193</v>
      </c>
      <c r="V270" t="inlineStr">
        <is>
          <t>01lyi</t>
        </is>
      </c>
      <c r="W270" t="n">
        <v>2817</v>
      </c>
      <c r="X270" t="n">
        <v>4257</v>
      </c>
      <c r="Y270" t="inlineStr">
        <is>
          <t>42d3de3b-0f24-11e2-8525-18a905767e44</t>
        </is>
      </c>
      <c r="Z270" t="inlineStr">
        <is>
          <t>Ian Cole (CHI D)</t>
        </is>
      </c>
    </row>
    <row r="271">
      <c r="A271" t="inlineStr">
        <is>
          <t>Josh Doan</t>
        </is>
      </c>
      <c r="B271" t="inlineStr">
        <is>
          <t>BUF</t>
        </is>
      </c>
      <c r="C271" t="inlineStr">
        <is>
          <t>RW</t>
        </is>
      </c>
      <c r="D271" t="inlineStr">
        <is>
          <t>F</t>
        </is>
      </c>
      <c r="E271" t="n">
        <v>24</v>
      </c>
      <c r="F271" t="inlineStr">
        <is>
          <t>T</t>
        </is>
      </c>
      <c r="G271" t="inlineStr">
        <is>
          <t>Kurtis</t>
        </is>
      </c>
      <c r="H271" s="30" t="n">
        <v>6950000</v>
      </c>
      <c r="I271" s="31" t="n">
        <v>67.39</v>
      </c>
      <c r="J271" s="31" t="n">
        <v>9.699999999999999</v>
      </c>
      <c r="K271" s="31" t="n">
        <v>0.82</v>
      </c>
      <c r="L271" s="32" t="n">
        <v>0.118</v>
      </c>
      <c r="M271" s="31" t="n">
        <v>57.53</v>
      </c>
      <c r="N271" s="31" t="n">
        <v>0.79</v>
      </c>
      <c r="O271" s="31" t="n">
        <v>71.06999999999999</v>
      </c>
      <c r="P271" s="31" t="n">
        <v>64.3</v>
      </c>
      <c r="Q271" s="31" t="n">
        <v>-9.859999999999999</v>
      </c>
      <c r="R271" s="31" t="n">
        <v>9.25</v>
      </c>
      <c r="S271" s="32" t="n">
        <v>0.8179999999999999</v>
      </c>
      <c r="T271" s="32" t="n">
        <v>0.118</v>
      </c>
      <c r="U271" t="n">
        <v>188.6</v>
      </c>
      <c r="V271" t="inlineStr">
        <is>
          <t>05r3d</t>
        </is>
      </c>
      <c r="W271" t="n">
        <v>6554</v>
      </c>
      <c r="Y271" t="inlineStr">
        <is>
          <t>16bb5e0c-c680-42ab-a0e4-4bfd23bc1d3a</t>
        </is>
      </c>
      <c r="Z271" t="inlineStr">
        <is>
          <t>Josh Doan (BUF RW)</t>
        </is>
      </c>
    </row>
    <row r="272">
      <c r="A272" t="inlineStr">
        <is>
          <t>Hampus Lindholm</t>
        </is>
      </c>
      <c r="B272" t="inlineStr">
        <is>
          <t>BOS</t>
        </is>
      </c>
      <c r="C272" t="inlineStr">
        <is>
          <t>D</t>
        </is>
      </c>
      <c r="D272" t="inlineStr">
        <is>
          <t>D</t>
        </is>
      </c>
      <c r="E272" t="n">
        <v>32</v>
      </c>
      <c r="F272" t="inlineStr">
        <is>
          <t>FA</t>
        </is>
      </c>
      <c r="G272" t="inlineStr">
        <is>
          <t>FA</t>
        </is>
      </c>
      <c r="H272" s="30" t="n">
        <v>6500000</v>
      </c>
      <c r="I272" s="31" t="n">
        <v>60.78</v>
      </c>
      <c r="J272" s="31" t="n">
        <v>9.35</v>
      </c>
      <c r="K272" s="31" t="n">
        <v>0.91</v>
      </c>
      <c r="L272" s="32" t="n">
        <v>0.14</v>
      </c>
      <c r="M272" s="31" t="n">
        <v>63.14</v>
      </c>
      <c r="N272" s="31" t="n">
        <v>0.9</v>
      </c>
      <c r="O272" s="31" t="n">
        <v>65.42</v>
      </c>
      <c r="P272" s="31" t="n">
        <v>64.28</v>
      </c>
      <c r="Q272" s="31" t="n">
        <v>2.36</v>
      </c>
      <c r="R272" s="31" t="n">
        <v>9.890000000000001</v>
      </c>
      <c r="S272" s="32" t="n">
        <v>0.839</v>
      </c>
      <c r="T272" s="32" t="n">
        <v>0.129</v>
      </c>
      <c r="U272" t="n">
        <v>292.8</v>
      </c>
      <c r="V272" t="inlineStr">
        <is>
          <t>02nof</t>
        </is>
      </c>
      <c r="W272" t="n">
        <v>3983</v>
      </c>
      <c r="X272" t="n">
        <v>5686</v>
      </c>
      <c r="Y272" t="inlineStr">
        <is>
          <t>671bbc9e-99ea-4c1f-b871-f8efd53b0d8f</t>
        </is>
      </c>
      <c r="Z272" t="inlineStr">
        <is>
          <t>Hampus Lindholm (BOS D)</t>
        </is>
      </c>
    </row>
    <row r="273">
      <c r="A273" t="inlineStr">
        <is>
          <t>Taylor Hall</t>
        </is>
      </c>
      <c r="B273" t="inlineStr">
        <is>
          <t>CAR</t>
        </is>
      </c>
      <c r="C273" t="inlineStr">
        <is>
          <t>LW</t>
        </is>
      </c>
      <c r="D273" t="inlineStr">
        <is>
          <t>F</t>
        </is>
      </c>
      <c r="E273" t="n">
        <v>34</v>
      </c>
      <c r="F273" t="inlineStr">
        <is>
          <t>T</t>
        </is>
      </c>
      <c r="G273" t="inlineStr">
        <is>
          <t>Mike</t>
        </is>
      </c>
      <c r="H273" s="30" t="n">
        <v>3166667</v>
      </c>
      <c r="I273" s="31" t="n">
        <v>63.85</v>
      </c>
      <c r="J273" s="31" t="n">
        <v>20.16</v>
      </c>
      <c r="K273" s="31" t="n">
        <v>0.8</v>
      </c>
      <c r="L273" s="32" t="n">
        <v>0.253</v>
      </c>
      <c r="M273" s="31" t="n">
        <v>59.35</v>
      </c>
      <c r="N273" s="31" t="n">
        <v>0.79</v>
      </c>
      <c r="O273" s="31" t="n">
        <v>69.08</v>
      </c>
      <c r="P273" s="31" t="n">
        <v>64.22</v>
      </c>
      <c r="Q273" s="31" t="n">
        <v>-4.5</v>
      </c>
      <c r="R273" s="31" t="n">
        <v>20.28</v>
      </c>
      <c r="S273" s="32" t="n">
        <v>0.806</v>
      </c>
      <c r="T273" s="32" t="n">
        <v>0.255</v>
      </c>
      <c r="U273" t="n">
        <v>286.6</v>
      </c>
      <c r="V273" t="inlineStr">
        <is>
          <t>01lkz</t>
        </is>
      </c>
      <c r="W273" t="n">
        <v>3485</v>
      </c>
      <c r="X273" t="n">
        <v>4961</v>
      </c>
      <c r="Y273" t="inlineStr">
        <is>
          <t>42b1269a-0f24-11e2-8525-18a905767e44</t>
        </is>
      </c>
      <c r="Z273" t="inlineStr">
        <is>
          <t>Taylor Hall (CAR LW)</t>
        </is>
      </c>
    </row>
    <row r="274">
      <c r="A274" t="inlineStr">
        <is>
          <t>Cam York</t>
        </is>
      </c>
      <c r="B274" t="inlineStr">
        <is>
          <t>PHI</t>
        </is>
      </c>
      <c r="C274" t="inlineStr">
        <is>
          <t>D</t>
        </is>
      </c>
      <c r="D274" t="inlineStr">
        <is>
          <t>D</t>
        </is>
      </c>
      <c r="E274" t="n">
        <v>25</v>
      </c>
      <c r="F274" t="inlineStr">
        <is>
          <t>FA</t>
        </is>
      </c>
      <c r="G274" t="inlineStr">
        <is>
          <t>FA</t>
        </is>
      </c>
      <c r="H274" s="30" t="n">
        <v>5150000</v>
      </c>
      <c r="I274" s="31" t="n">
        <v>57.71</v>
      </c>
      <c r="J274" s="31" t="n">
        <v>11.21</v>
      </c>
      <c r="K274" s="31" t="n">
        <v>0.78</v>
      </c>
      <c r="L274" s="32" t="n">
        <v>0.151</v>
      </c>
      <c r="M274" s="31" t="n">
        <v>61.17</v>
      </c>
      <c r="N274" s="31" t="n">
        <v>0.8</v>
      </c>
      <c r="O274" s="31" t="n">
        <v>67.23</v>
      </c>
      <c r="P274" s="31" t="n">
        <v>64.2</v>
      </c>
      <c r="Q274" s="31" t="n">
        <v>3.46</v>
      </c>
      <c r="R274" s="31" t="n">
        <v>12.47</v>
      </c>
      <c r="S274" s="32" t="n">
        <v>0.8</v>
      </c>
      <c r="T274" s="32" t="n">
        <v>0.155</v>
      </c>
      <c r="U274" t="n">
        <v>293.1</v>
      </c>
      <c r="V274" t="inlineStr">
        <is>
          <t>04ye7</t>
        </is>
      </c>
      <c r="W274" t="n">
        <v>5973</v>
      </c>
      <c r="Y274" t="inlineStr">
        <is>
          <t>3b669b2c-d152-4114-9bf1-8f68577a7110</t>
        </is>
      </c>
      <c r="Z274" t="inlineStr">
        <is>
          <t>Cam York (PHI D)</t>
        </is>
      </c>
    </row>
    <row r="275">
      <c r="A275" t="inlineStr">
        <is>
          <t>Anton Lundell</t>
        </is>
      </c>
      <c r="B275" t="inlineStr">
        <is>
          <t>FLA</t>
        </is>
      </c>
      <c r="C275" t="inlineStr">
        <is>
          <t>C</t>
        </is>
      </c>
      <c r="D275" t="inlineStr">
        <is>
          <t>F</t>
        </is>
      </c>
      <c r="E275" t="n">
        <v>24</v>
      </c>
      <c r="F275" t="inlineStr">
        <is>
          <t>FA</t>
        </is>
      </c>
      <c r="G275" t="inlineStr">
        <is>
          <t>FA</t>
        </is>
      </c>
      <c r="H275" s="30" t="n">
        <v>5000000</v>
      </c>
      <c r="I275" s="31" t="n">
        <v>65.65000000000001</v>
      </c>
      <c r="J275" s="31" t="n">
        <v>13.13</v>
      </c>
      <c r="K275" s="31" t="n">
        <v>1.03</v>
      </c>
      <c r="L275" s="32" t="n">
        <v>0.206</v>
      </c>
      <c r="M275" s="31" t="n">
        <v>65.86</v>
      </c>
      <c r="N275" s="31" t="n">
        <v>0.9399999999999999</v>
      </c>
      <c r="O275" s="31" t="n">
        <v>62.33</v>
      </c>
      <c r="P275" s="31" t="n">
        <v>64.09</v>
      </c>
      <c r="Q275" s="31" t="n">
        <v>0.21</v>
      </c>
      <c r="R275" s="31" t="n">
        <v>12.82</v>
      </c>
      <c r="S275" s="32" t="n">
        <v>0.841</v>
      </c>
      <c r="T275" s="32" t="n">
        <v>0.168</v>
      </c>
      <c r="U275" t="n">
        <v>277.3</v>
      </c>
      <c r="V275" t="inlineStr">
        <is>
          <t>04yqp</t>
        </is>
      </c>
      <c r="W275" t="n">
        <v>6194</v>
      </c>
      <c r="Y275" t="inlineStr">
        <is>
          <t>53a04226-4657-4064-8764-9cd526f966a7</t>
        </is>
      </c>
      <c r="Z275" t="inlineStr">
        <is>
          <t>Anton Lundell (FLA C)</t>
        </is>
      </c>
    </row>
    <row r="276">
      <c r="A276" t="inlineStr">
        <is>
          <t>Pyotr Kochetkov</t>
        </is>
      </c>
      <c r="B276" t="inlineStr">
        <is>
          <t>CAR</t>
        </is>
      </c>
      <c r="C276" t="inlineStr">
        <is>
          <t>G</t>
        </is>
      </c>
      <c r="D276" t="inlineStr">
        <is>
          <t>G</t>
        </is>
      </c>
      <c r="E276" t="n">
        <v>27</v>
      </c>
      <c r="F276" t="inlineStr">
        <is>
          <t>FA</t>
        </is>
      </c>
      <c r="G276" t="inlineStr">
        <is>
          <t>FA</t>
        </is>
      </c>
      <c r="H276" s="30" t="n">
        <v>2000000</v>
      </c>
      <c r="I276" s="31" t="n">
        <v>19</v>
      </c>
      <c r="J276" s="31" t="n">
        <v>9.5</v>
      </c>
      <c r="K276" s="31" t="n">
        <v>2.11</v>
      </c>
      <c r="L276" s="32" t="n">
        <v>1.055</v>
      </c>
      <c r="M276" s="31" t="n">
        <v>64.06</v>
      </c>
      <c r="N276" s="31" t="n">
        <v>1.78</v>
      </c>
      <c r="O276" s="31" t="n"/>
      <c r="P276" s="31" t="n">
        <v>64.06</v>
      </c>
      <c r="Q276" s="31" t="n">
        <v>45.06</v>
      </c>
      <c r="R276" s="31" t="n">
        <v>32.03</v>
      </c>
      <c r="S276" s="32" t="n">
        <v>1.78</v>
      </c>
      <c r="T276" s="32" t="n">
        <v>0.89</v>
      </c>
      <c r="U276" t="n">
        <v>270.9</v>
      </c>
      <c r="V276" t="inlineStr">
        <is>
          <t>04yi4</t>
        </is>
      </c>
      <c r="W276" t="n">
        <v>6006</v>
      </c>
      <c r="Y276" t="inlineStr">
        <is>
          <t>73f0991a-46b7-4ccc-895a-5ca4251effc3</t>
        </is>
      </c>
      <c r="Z276" t="inlineStr">
        <is>
          <t>Pyotr Kochetkov (CAR G)</t>
        </is>
      </c>
    </row>
    <row r="277">
      <c r="A277" t="inlineStr">
        <is>
          <t>Pavel Buchnevich</t>
        </is>
      </c>
      <c r="B277" t="inlineStr">
        <is>
          <t>STL</t>
        </is>
      </c>
      <c r="C277" t="inlineStr">
        <is>
          <t>RW</t>
        </is>
      </c>
      <c r="D277" t="inlineStr">
        <is>
          <t>F</t>
        </is>
      </c>
      <c r="E277" t="n">
        <v>31</v>
      </c>
      <c r="F277" t="inlineStr">
        <is>
          <t>T</t>
        </is>
      </c>
      <c r="G277" t="inlineStr">
        <is>
          <t>The Last Place Lukes</t>
        </is>
      </c>
      <c r="H277" s="30" t="n">
        <v>8000000</v>
      </c>
      <c r="I277" s="31" t="n">
        <v>61.6</v>
      </c>
      <c r="J277" s="31" t="n">
        <v>7.7</v>
      </c>
      <c r="K277" s="31" t="n">
        <v>0.76</v>
      </c>
      <c r="L277" s="32" t="n">
        <v>0.095</v>
      </c>
      <c r="M277" s="31" t="n">
        <v>68.56</v>
      </c>
      <c r="N277" s="31" t="n">
        <v>0.84</v>
      </c>
      <c r="O277" s="31" t="n">
        <v>58.56</v>
      </c>
      <c r="P277" s="31" t="n">
        <v>63.56</v>
      </c>
      <c r="Q277" s="31" t="n">
        <v>6.96</v>
      </c>
      <c r="R277" s="31" t="n">
        <v>7.95</v>
      </c>
      <c r="S277" s="32" t="n">
        <v>0.769</v>
      </c>
      <c r="T277" s="32" t="n">
        <v>0.096</v>
      </c>
      <c r="U277" t="n">
        <v>255.8</v>
      </c>
      <c r="V277" t="inlineStr">
        <is>
          <t>02wy7</t>
        </is>
      </c>
      <c r="W277" t="n">
        <v>4223</v>
      </c>
      <c r="X277" t="n">
        <v>6055</v>
      </c>
      <c r="Y277" t="inlineStr">
        <is>
          <t>3c40590c-a917-4b17-8893-886524e10803</t>
        </is>
      </c>
      <c r="Z277" t="inlineStr">
        <is>
          <t>Pavel Buchnevich (STL RW)</t>
        </is>
      </c>
    </row>
    <row r="278">
      <c r="A278" t="inlineStr">
        <is>
          <t>Troy Terry</t>
        </is>
      </c>
      <c r="B278" t="inlineStr">
        <is>
          <t>ANA</t>
        </is>
      </c>
      <c r="C278" t="inlineStr">
        <is>
          <t>RW</t>
        </is>
      </c>
      <c r="D278" t="inlineStr">
        <is>
          <t>F</t>
        </is>
      </c>
      <c r="E278" t="n">
        <v>29</v>
      </c>
      <c r="F278" t="inlineStr">
        <is>
          <t>FA</t>
        </is>
      </c>
      <c r="G278" t="inlineStr">
        <is>
          <t>FA</t>
        </is>
      </c>
      <c r="H278" s="30" t="n">
        <v>7000000</v>
      </c>
      <c r="I278" s="31" t="n">
        <v>69.23999999999999</v>
      </c>
      <c r="J278" s="31" t="n">
        <v>9.890000000000001</v>
      </c>
      <c r="K278" s="31" t="n">
        <v>1.14</v>
      </c>
      <c r="L278" s="32" t="n">
        <v>0.163</v>
      </c>
      <c r="M278" s="31" t="n">
        <v>75.68000000000001</v>
      </c>
      <c r="N278" s="31" t="n">
        <v>1.05</v>
      </c>
      <c r="O278" s="31" t="n">
        <v>51.22</v>
      </c>
      <c r="P278" s="31" t="n">
        <v>63.45</v>
      </c>
      <c r="Q278" s="31" t="n">
        <v>6.44</v>
      </c>
      <c r="R278" s="31" t="n">
        <v>9.06</v>
      </c>
      <c r="S278" s="32" t="n">
        <v>0.995</v>
      </c>
      <c r="T278" s="32" t="n">
        <v>0.142</v>
      </c>
      <c r="U278" t="n">
        <v>196.5</v>
      </c>
      <c r="V278" t="inlineStr">
        <is>
          <t>03rik</t>
        </is>
      </c>
      <c r="W278" t="n">
        <v>5581</v>
      </c>
      <c r="X278" t="n">
        <v>6890</v>
      </c>
      <c r="Y278" t="inlineStr">
        <is>
          <t>baeee6b2-c75d-4f6d-b52b-8c977f173179</t>
        </is>
      </c>
      <c r="Z278" t="inlineStr">
        <is>
          <t>Troy Terry (ANA RW)</t>
        </is>
      </c>
    </row>
    <row r="279">
      <c r="A279" t="inlineStr">
        <is>
          <t>Brady Skjei</t>
        </is>
      </c>
      <c r="B279" t="inlineStr">
        <is>
          <t>NSH</t>
        </is>
      </c>
      <c r="C279" t="inlineStr">
        <is>
          <t>D</t>
        </is>
      </c>
      <c r="D279" t="inlineStr">
        <is>
          <t>D</t>
        </is>
      </c>
      <c r="E279" t="n">
        <v>32</v>
      </c>
      <c r="F279" t="inlineStr">
        <is>
          <t>FA</t>
        </is>
      </c>
      <c r="G279" t="inlineStr">
        <is>
          <t>FA</t>
        </is>
      </c>
      <c r="H279" s="30" t="n">
        <v>7000000</v>
      </c>
      <c r="I279" s="31" t="n">
        <v>57.47</v>
      </c>
      <c r="J279" s="31" t="n">
        <v>8.210000000000001</v>
      </c>
      <c r="K279" s="31" t="n">
        <v>0.7</v>
      </c>
      <c r="L279" s="32" t="n">
        <v>0.1</v>
      </c>
      <c r="M279" s="31" t="n">
        <v>62.56</v>
      </c>
      <c r="N279" s="31" t="n">
        <v>0.74</v>
      </c>
      <c r="O279" s="31" t="n">
        <v>64.3</v>
      </c>
      <c r="P279" s="31" t="n">
        <v>63.43</v>
      </c>
      <c r="Q279" s="31" t="n">
        <v>5.09</v>
      </c>
      <c r="R279" s="31" t="n">
        <v>9.06</v>
      </c>
      <c r="S279" s="32" t="n">
        <v>0.753</v>
      </c>
      <c r="T279" s="32" t="n">
        <v>0.108</v>
      </c>
      <c r="U279" t="n">
        <v>293</v>
      </c>
      <c r="V279" t="inlineStr">
        <is>
          <t>02nou</t>
        </is>
      </c>
      <c r="W279" t="n">
        <v>3994</v>
      </c>
      <c r="X279" t="n">
        <v>5708</v>
      </c>
      <c r="Y279" t="inlineStr">
        <is>
          <t>03548fbd-cba9-4287-b585-1cedf431f008</t>
        </is>
      </c>
      <c r="Z279" t="inlineStr">
        <is>
          <t>Brady Skjei (NSH D)</t>
        </is>
      </c>
    </row>
    <row r="280">
      <c r="A280" t="inlineStr">
        <is>
          <t>Mario Ferraro</t>
        </is>
      </c>
      <c r="B280" t="inlineStr">
        <is>
          <t>WPG</t>
        </is>
      </c>
      <c r="C280" t="inlineStr">
        <is>
          <t>D</t>
        </is>
      </c>
      <c r="D280" t="inlineStr">
        <is>
          <t>D</t>
        </is>
      </c>
      <c r="E280" t="n">
        <v>27</v>
      </c>
      <c r="F280" t="inlineStr">
        <is>
          <t>FA</t>
        </is>
      </c>
      <c r="G280" t="inlineStr">
        <is>
          <t>FA</t>
        </is>
      </c>
      <c r="H280" s="30" t="n">
        <v>4000000</v>
      </c>
      <c r="I280" s="31" t="n">
        <v>66.16</v>
      </c>
      <c r="J280" s="31" t="n">
        <v>16.54</v>
      </c>
      <c r="K280" s="31" t="n">
        <v>0.8100000000000001</v>
      </c>
      <c r="L280" s="32" t="n">
        <v>0.203</v>
      </c>
      <c r="M280" s="31" t="n">
        <v>63.42</v>
      </c>
      <c r="N280" s="31" t="n">
        <v>0.8</v>
      </c>
      <c r="O280" s="31" t="n"/>
      <c r="P280" s="31" t="n">
        <v>63.42</v>
      </c>
      <c r="Q280" s="31" t="n">
        <v>-2.74</v>
      </c>
      <c r="R280" s="31" t="n">
        <v>15.86</v>
      </c>
      <c r="S280" s="32" t="n">
        <v>0.8</v>
      </c>
      <c r="T280" s="32" t="n">
        <v>0.2</v>
      </c>
      <c r="U280" t="n">
        <v>291.8</v>
      </c>
      <c r="V280" t="inlineStr">
        <is>
          <t>04f0y</t>
        </is>
      </c>
      <c r="W280" t="n">
        <v>5541</v>
      </c>
      <c r="X280" t="n">
        <v>7564</v>
      </c>
      <c r="Y280" t="inlineStr">
        <is>
          <t>66bc833a-4f4e-4344-b3c2-57f132896341</t>
        </is>
      </c>
      <c r="Z280" t="inlineStr">
        <is>
          <t>Mario Ferraro (WPG D)</t>
        </is>
      </c>
    </row>
    <row r="281">
      <c r="A281" t="inlineStr">
        <is>
          <t>Zeev Buium</t>
        </is>
      </c>
      <c r="B281" t="inlineStr">
        <is>
          <t>VAN</t>
        </is>
      </c>
      <c r="C281" t="inlineStr">
        <is>
          <t>D</t>
        </is>
      </c>
      <c r="D281" t="inlineStr">
        <is>
          <t>D</t>
        </is>
      </c>
      <c r="E281" t="n">
        <v>20</v>
      </c>
      <c r="F281" t="inlineStr">
        <is>
          <t>T</t>
        </is>
      </c>
      <c r="G281" t="inlineStr">
        <is>
          <t>Keith</t>
        </is>
      </c>
      <c r="H281" s="30" t="n">
        <v>966500</v>
      </c>
      <c r="I281" s="31" t="n">
        <v>50.69</v>
      </c>
      <c r="J281" s="31" t="n">
        <v>52.45</v>
      </c>
      <c r="K281" s="31" t="n">
        <v>0.67</v>
      </c>
      <c r="L281" s="32" t="n">
        <v>0.6929999999999999</v>
      </c>
      <c r="M281" s="31" t="n">
        <v>51.17</v>
      </c>
      <c r="N281" s="31" t="n">
        <v>0.66</v>
      </c>
      <c r="O281" s="31" t="n">
        <v>75.19</v>
      </c>
      <c r="P281" s="31" t="n">
        <v>63.18</v>
      </c>
      <c r="Q281" s="31" t="n">
        <v>0.48</v>
      </c>
      <c r="R281" s="31" t="n">
        <v>65.37</v>
      </c>
      <c r="S281" s="32" t="n">
        <v>0.778</v>
      </c>
      <c r="T281" s="32" t="n">
        <v>0.805</v>
      </c>
      <c r="U281" t="n">
        <v>171.7</v>
      </c>
      <c r="V281" t="inlineStr">
        <is>
          <t>06bmb</t>
        </is>
      </c>
      <c r="W281" t="n">
        <v>7136</v>
      </c>
      <c r="Y281" t="inlineStr">
        <is>
          <t>8e0a40bd-03ca-47a3-9542-5c30e46717f5</t>
        </is>
      </c>
      <c r="Z281" t="inlineStr">
        <is>
          <t>Zeev Buium (VAN D)</t>
        </is>
      </c>
    </row>
    <row r="282">
      <c r="A282" t="inlineStr">
        <is>
          <t>Colton Parayko</t>
        </is>
      </c>
      <c r="B282" t="inlineStr">
        <is>
          <t>STL</t>
        </is>
      </c>
      <c r="C282" t="inlineStr">
        <is>
          <t>D</t>
        </is>
      </c>
      <c r="D282" t="inlineStr">
        <is>
          <t>D</t>
        </is>
      </c>
      <c r="E282" t="n">
        <v>33</v>
      </c>
      <c r="F282" t="inlineStr">
        <is>
          <t>FA</t>
        </is>
      </c>
      <c r="G282" t="inlineStr">
        <is>
          <t>FA</t>
        </is>
      </c>
      <c r="H282" s="30" t="n">
        <v>6500000</v>
      </c>
      <c r="I282" s="31" t="n">
        <v>56.48</v>
      </c>
      <c r="J282" s="31" t="n">
        <v>8.69</v>
      </c>
      <c r="K282" s="31" t="n">
        <v>0.73</v>
      </c>
      <c r="L282" s="32" t="n">
        <v>0.112</v>
      </c>
      <c r="M282" s="31" t="n">
        <v>59.93</v>
      </c>
      <c r="N282" s="31" t="n">
        <v>0.8100000000000001</v>
      </c>
      <c r="O282" s="31" t="n">
        <v>66.05</v>
      </c>
      <c r="P282" s="31" t="n">
        <v>62.99</v>
      </c>
      <c r="Q282" s="31" t="n">
        <v>3.45</v>
      </c>
      <c r="R282" s="31" t="n">
        <v>9.69</v>
      </c>
      <c r="S282" s="32" t="n">
        <v>0.798</v>
      </c>
      <c r="T282" s="32" t="n">
        <v>0.123</v>
      </c>
      <c r="U282" t="n">
        <v>279.4</v>
      </c>
      <c r="V282" t="inlineStr">
        <is>
          <t>02nqb</t>
        </is>
      </c>
      <c r="W282" t="n">
        <v>4739</v>
      </c>
      <c r="X282" t="n">
        <v>5777</v>
      </c>
      <c r="Y282" t="inlineStr">
        <is>
          <t>03389a55-0296-47d3-a0e2-ae0f848cf7cf</t>
        </is>
      </c>
      <c r="Z282" t="inlineStr">
        <is>
          <t>Colton Parayko (STL D)</t>
        </is>
      </c>
    </row>
    <row r="283">
      <c r="A283" t="inlineStr">
        <is>
          <t>Philip Broberg</t>
        </is>
      </c>
      <c r="B283" t="inlineStr">
        <is>
          <t>STL</t>
        </is>
      </c>
      <c r="C283" t="inlineStr">
        <is>
          <t>D</t>
        </is>
      </c>
      <c r="D283" t="inlineStr">
        <is>
          <t>D</t>
        </is>
      </c>
      <c r="E283" t="n">
        <v>25</v>
      </c>
      <c r="F283" t="inlineStr">
        <is>
          <t>FA</t>
        </is>
      </c>
      <c r="G283" t="inlineStr">
        <is>
          <t>FA</t>
        </is>
      </c>
      <c r="H283" s="30" t="n">
        <v>8000000</v>
      </c>
      <c r="I283" s="31" t="n">
        <v>57.84</v>
      </c>
      <c r="J283" s="31" t="n">
        <v>7.23</v>
      </c>
      <c r="K283" s="31" t="n">
        <v>0.71</v>
      </c>
      <c r="L283" s="32" t="n">
        <v>0.089</v>
      </c>
      <c r="M283" s="31" t="n">
        <v>53.32</v>
      </c>
      <c r="N283" s="31" t="n">
        <v>0.72</v>
      </c>
      <c r="O283" s="31" t="n">
        <v>72.15000000000001</v>
      </c>
      <c r="P283" s="31" t="n">
        <v>62.73</v>
      </c>
      <c r="Q283" s="31" t="n">
        <v>-4.52</v>
      </c>
      <c r="R283" s="31" t="n">
        <v>7.84</v>
      </c>
      <c r="S283" s="32" t="n">
        <v>0.789</v>
      </c>
      <c r="T283" s="32" t="n">
        <v>0.099</v>
      </c>
      <c r="U283" t="n">
        <v>162.5</v>
      </c>
      <c r="V283" t="inlineStr">
        <is>
          <t>04xef</t>
        </is>
      </c>
      <c r="W283" t="n">
        <v>6010</v>
      </c>
      <c r="X283" t="n">
        <v>8286</v>
      </c>
      <c r="Y283" t="inlineStr">
        <is>
          <t>6652f08a-154f-429f-9bf5-e7545cceed71</t>
        </is>
      </c>
      <c r="Z283" t="inlineStr">
        <is>
          <t>Philip Broberg (STL D)</t>
        </is>
      </c>
    </row>
    <row r="284">
      <c r="A284" t="inlineStr">
        <is>
          <t>Marcus Pettersson</t>
        </is>
      </c>
      <c r="B284" t="inlineStr">
        <is>
          <t>NYR</t>
        </is>
      </c>
      <c r="C284" t="inlineStr">
        <is>
          <t>D</t>
        </is>
      </c>
      <c r="D284" t="inlineStr">
        <is>
          <t>D</t>
        </is>
      </c>
      <c r="E284" t="n">
        <v>30</v>
      </c>
      <c r="F284" t="inlineStr">
        <is>
          <t>FA</t>
        </is>
      </c>
      <c r="G284" t="inlineStr">
        <is>
          <t>FA</t>
        </is>
      </c>
      <c r="H284" s="30" t="n">
        <v>5500000</v>
      </c>
      <c r="I284" s="31" t="n">
        <v>59.75</v>
      </c>
      <c r="J284" s="31" t="n">
        <v>10.86</v>
      </c>
      <c r="K284" s="31" t="n">
        <v>0.73</v>
      </c>
      <c r="L284" s="32" t="n">
        <v>0.133</v>
      </c>
      <c r="M284" s="31" t="n">
        <v>62.66</v>
      </c>
      <c r="N284" s="31" t="n">
        <v>0.76</v>
      </c>
      <c r="O284" s="31" t="n"/>
      <c r="P284" s="31" t="n">
        <v>62.66</v>
      </c>
      <c r="Q284" s="31" t="n">
        <v>2.91</v>
      </c>
      <c r="R284" s="31" t="n">
        <v>11.39</v>
      </c>
      <c r="S284" s="32" t="n">
        <v>0.76</v>
      </c>
      <c r="T284" s="32" t="n">
        <v>0.138</v>
      </c>
      <c r="U284" t="n">
        <v>291.4</v>
      </c>
      <c r="V284" t="inlineStr">
        <is>
          <t>03daz</t>
        </is>
      </c>
      <c r="W284" t="n">
        <v>4421</v>
      </c>
      <c r="X284" t="n">
        <v>6407</v>
      </c>
      <c r="Y284" t="inlineStr">
        <is>
          <t>9df75668-3fa7-4153-b7e4-2ae8787d42a9</t>
        </is>
      </c>
      <c r="Z284" t="inlineStr">
        <is>
          <t>Marcus Pettersson (NYR D)</t>
        </is>
      </c>
    </row>
    <row r="285">
      <c r="A285" t="inlineStr">
        <is>
          <t>Arturs Silovs</t>
        </is>
      </c>
      <c r="B285" t="inlineStr">
        <is>
          <t>PIT</t>
        </is>
      </c>
      <c r="C285" t="inlineStr">
        <is>
          <t>G</t>
        </is>
      </c>
      <c r="D285" t="inlineStr">
        <is>
          <t>G</t>
        </is>
      </c>
      <c r="E285" t="n">
        <v>25</v>
      </c>
      <c r="F285" t="inlineStr">
        <is>
          <t>T</t>
        </is>
      </c>
      <c r="G285" t="inlineStr">
        <is>
          <t>Sidizen Kanes</t>
        </is>
      </c>
      <c r="H285" s="30" t="n">
        <v>2800000</v>
      </c>
      <c r="I285" s="31" t="n">
        <v>76.02</v>
      </c>
      <c r="J285" s="31" t="n">
        <v>27.15</v>
      </c>
      <c r="K285" s="31" t="n">
        <v>1.95</v>
      </c>
      <c r="L285" s="32" t="n">
        <v>0.696</v>
      </c>
      <c r="M285" s="31" t="n">
        <v>62.59</v>
      </c>
      <c r="N285" s="31" t="n">
        <v>1.6</v>
      </c>
      <c r="O285" s="31" t="n"/>
      <c r="P285" s="31" t="n">
        <v>62.59</v>
      </c>
      <c r="Q285" s="31" t="n">
        <v>-13.43</v>
      </c>
      <c r="R285" s="31" t="n">
        <v>22.35</v>
      </c>
      <c r="S285" s="32" t="n">
        <v>1.6</v>
      </c>
      <c r="T285" s="32" t="n">
        <v>0.571</v>
      </c>
      <c r="U285" t="n">
        <v>279.9</v>
      </c>
      <c r="V285" t="inlineStr">
        <is>
          <t>051v4</t>
        </is>
      </c>
      <c r="W285" t="n">
        <v>6177</v>
      </c>
      <c r="X285" t="n">
        <v>8433</v>
      </c>
      <c r="Y285" t="inlineStr">
        <is>
          <t>0faf28f7-54a5-4326-967e-4ff7c73d827e</t>
        </is>
      </c>
      <c r="Z285" t="inlineStr">
        <is>
          <t>Arturs Silovs (PIT G)</t>
        </is>
      </c>
    </row>
    <row r="286">
      <c r="A286" t="inlineStr">
        <is>
          <t>Tyson Foerster</t>
        </is>
      </c>
      <c r="B286" t="inlineStr">
        <is>
          <t>PHI</t>
        </is>
      </c>
      <c r="C286" t="inlineStr">
        <is>
          <t>LW</t>
        </is>
      </c>
      <c r="D286" t="inlineStr">
        <is>
          <t>F</t>
        </is>
      </c>
      <c r="E286" t="n">
        <v>24</v>
      </c>
      <c r="F286" t="inlineStr">
        <is>
          <t>FA</t>
        </is>
      </c>
      <c r="G286" t="inlineStr">
        <is>
          <t>FA</t>
        </is>
      </c>
      <c r="H286" s="30" t="n">
        <v>3750000</v>
      </c>
      <c r="I286" s="31" t="n">
        <v>27.85</v>
      </c>
      <c r="J286" s="31" t="n">
        <v>7.43</v>
      </c>
      <c r="K286" s="31" t="n">
        <v>0.96</v>
      </c>
      <c r="L286" s="32" t="n">
        <v>0.256</v>
      </c>
      <c r="M286" s="31" t="n">
        <v>55.38</v>
      </c>
      <c r="N286" s="31" t="n">
        <v>0.8100000000000001</v>
      </c>
      <c r="O286" s="31" t="n">
        <v>69.73</v>
      </c>
      <c r="P286" s="31" t="n">
        <v>62.56</v>
      </c>
      <c r="Q286" s="31" t="n">
        <v>27.53</v>
      </c>
      <c r="R286" s="31" t="n">
        <v>16.68</v>
      </c>
      <c r="S286" s="32" t="n">
        <v>0.82</v>
      </c>
      <c r="T286" s="32" t="n">
        <v>0.219</v>
      </c>
      <c r="U286" t="n">
        <v>215.6</v>
      </c>
      <c r="V286" t="inlineStr">
        <is>
          <t>05k8c</t>
        </is>
      </c>
      <c r="W286" t="n">
        <v>6278</v>
      </c>
      <c r="Y286" t="inlineStr">
        <is>
          <t>344733e3-9173-4945-81cd-857dad5e227c</t>
        </is>
      </c>
      <c r="Z286" t="inlineStr">
        <is>
          <t>Tyson Foerster (PHI LW)</t>
        </is>
      </c>
    </row>
    <row r="287">
      <c r="A287" t="inlineStr">
        <is>
          <t>Frank Nazar</t>
        </is>
      </c>
      <c r="B287" t="inlineStr">
        <is>
          <t>CHI</t>
        </is>
      </c>
      <c r="C287" t="inlineStr">
        <is>
          <t>C</t>
        </is>
      </c>
      <c r="D287" t="inlineStr">
        <is>
          <t>F</t>
        </is>
      </c>
      <c r="E287" t="n">
        <v>22</v>
      </c>
      <c r="F287" t="inlineStr">
        <is>
          <t>T</t>
        </is>
      </c>
      <c r="G287" t="inlineStr">
        <is>
          <t>Anybody but the Leafs</t>
        </is>
      </c>
      <c r="H287" s="30" t="n">
        <v>6599991</v>
      </c>
      <c r="I287" s="31" t="n">
        <v>55.07</v>
      </c>
      <c r="J287" s="31" t="n">
        <v>8.34</v>
      </c>
      <c r="K287" s="31" t="n">
        <v>0.83</v>
      </c>
      <c r="L287" s="32" t="n">
        <v>0.126</v>
      </c>
      <c r="M287" s="31" t="n">
        <v>56.01</v>
      </c>
      <c r="N287" s="31" t="n">
        <v>0.71</v>
      </c>
      <c r="O287" s="31" t="n">
        <v>69.08</v>
      </c>
      <c r="P287" s="31" t="n">
        <v>62.55</v>
      </c>
      <c r="Q287" s="31" t="n">
        <v>0.9399999999999999</v>
      </c>
      <c r="R287" s="31" t="n">
        <v>9.48</v>
      </c>
      <c r="S287" s="32" t="n">
        <v>0.766</v>
      </c>
      <c r="T287" s="32" t="n">
        <v>0.116</v>
      </c>
      <c r="U287" t="n">
        <v>208.4</v>
      </c>
      <c r="V287" t="inlineStr">
        <is>
          <t>05m17</t>
        </is>
      </c>
      <c r="W287" t="n">
        <v>6693</v>
      </c>
      <c r="Y287" t="inlineStr">
        <is>
          <t>6ac3a4d2-422b-4c59-9269-99cd2ae50c65</t>
        </is>
      </c>
      <c r="Z287" t="inlineStr">
        <is>
          <t>Frank Nazar (CHI C)</t>
        </is>
      </c>
    </row>
    <row r="288">
      <c r="A288" t="inlineStr">
        <is>
          <t>Frederik Andersen</t>
        </is>
      </c>
      <c r="B288" t="inlineStr">
        <is>
          <t>EDM</t>
        </is>
      </c>
      <c r="C288" t="inlineStr">
        <is>
          <t>G</t>
        </is>
      </c>
      <c r="D288" t="inlineStr">
        <is>
          <t>G</t>
        </is>
      </c>
      <c r="E288" t="n">
        <v>36</v>
      </c>
      <c r="F288" t="inlineStr">
        <is>
          <t>FA</t>
        </is>
      </c>
      <c r="G288" t="inlineStr">
        <is>
          <t>FA</t>
        </is>
      </c>
      <c r="H288" s="30" t="n">
        <v>1000000</v>
      </c>
      <c r="I288" s="31" t="n">
        <v>55.44</v>
      </c>
      <c r="J288" s="31" t="n">
        <v>55.44</v>
      </c>
      <c r="K288" s="31" t="n">
        <v>1.58</v>
      </c>
      <c r="L288" s="32" t="n">
        <v>1.58</v>
      </c>
      <c r="M288" s="31" t="n">
        <v>62.49</v>
      </c>
      <c r="N288" s="31" t="n">
        <v>1.69</v>
      </c>
      <c r="O288" s="31" t="n"/>
      <c r="P288" s="31" t="n">
        <v>62.49</v>
      </c>
      <c r="Q288" s="31" t="n">
        <v>7.05</v>
      </c>
      <c r="R288" s="31" t="n">
        <v>62.49</v>
      </c>
      <c r="S288" s="32" t="n">
        <v>1.69</v>
      </c>
      <c r="T288" s="32" t="n">
        <v>1.69</v>
      </c>
      <c r="U288" t="n">
        <v>266.6</v>
      </c>
      <c r="V288" t="inlineStr">
        <is>
          <t>01zry</t>
        </is>
      </c>
      <c r="W288" t="n">
        <v>4054</v>
      </c>
      <c r="X288" t="n">
        <v>5161</v>
      </c>
      <c r="Y288" t="inlineStr">
        <is>
          <t>4f7bcd47-1979-11e2-8525-18a905767e44</t>
        </is>
      </c>
      <c r="Z288" t="inlineStr">
        <is>
          <t>Frederik Andersen (EDM G)</t>
        </is>
      </c>
    </row>
    <row r="289">
      <c r="A289" t="inlineStr">
        <is>
          <t>Artyom Levshunov</t>
        </is>
      </c>
      <c r="B289" t="inlineStr">
        <is>
          <t>CHI</t>
        </is>
      </c>
      <c r="C289" t="inlineStr">
        <is>
          <t>D</t>
        </is>
      </c>
      <c r="D289" t="inlineStr">
        <is>
          <t>D</t>
        </is>
      </c>
      <c r="E289" t="n">
        <v>20</v>
      </c>
      <c r="F289" t="inlineStr">
        <is>
          <t>T</t>
        </is>
      </c>
      <c r="G289" t="inlineStr">
        <is>
          <t>Kurtis</t>
        </is>
      </c>
      <c r="H289" s="30" t="n">
        <v>975000</v>
      </c>
      <c r="I289" s="31" t="n">
        <v>54.41</v>
      </c>
      <c r="J289" s="31" t="n">
        <v>55.81</v>
      </c>
      <c r="K289" s="31" t="n">
        <v>0.8</v>
      </c>
      <c r="L289" s="32" t="n">
        <v>0.821</v>
      </c>
      <c r="M289" s="31" t="n">
        <v>61.1</v>
      </c>
      <c r="N289" s="31" t="n">
        <v>0.75</v>
      </c>
      <c r="O289" s="31" t="n">
        <v>63.85</v>
      </c>
      <c r="P289" s="31" t="n">
        <v>62.48</v>
      </c>
      <c r="Q289" s="31" t="n">
        <v>6.69</v>
      </c>
      <c r="R289" s="31" t="n">
        <v>64.08</v>
      </c>
      <c r="S289" s="32" t="n">
        <v>0.755</v>
      </c>
      <c r="T289" s="32" t="n">
        <v>0.774</v>
      </c>
      <c r="U289" t="n">
        <v>285.1</v>
      </c>
      <c r="V289" t="inlineStr">
        <is>
          <t>06axy</t>
        </is>
      </c>
      <c r="W289" t="n">
        <v>7128</v>
      </c>
      <c r="Y289" t="inlineStr">
        <is>
          <t>03355cec-39e6-42d9-9d39-4aed7315d533</t>
        </is>
      </c>
      <c r="Z289" t="inlineStr">
        <is>
          <t>Artyom Levshunov (CHI D)</t>
        </is>
      </c>
    </row>
    <row r="290">
      <c r="A290" t="inlineStr">
        <is>
          <t>Alexander Nikishin</t>
        </is>
      </c>
      <c r="B290" t="inlineStr">
        <is>
          <t>CAR</t>
        </is>
      </c>
      <c r="C290" t="inlineStr">
        <is>
          <t>D</t>
        </is>
      </c>
      <c r="D290" t="inlineStr">
        <is>
          <t>D</t>
        </is>
      </c>
      <c r="E290" t="n">
        <v>24</v>
      </c>
      <c r="F290" t="inlineStr">
        <is>
          <t>T</t>
        </is>
      </c>
      <c r="G290" t="inlineStr">
        <is>
          <t>Deef-Fence</t>
        </is>
      </c>
      <c r="H290" s="30" t="n">
        <v>925000</v>
      </c>
      <c r="I290" s="31" t="n">
        <v>72.84</v>
      </c>
      <c r="J290" s="31" t="n">
        <v>78.75</v>
      </c>
      <c r="K290" s="31" t="n">
        <v>0.9</v>
      </c>
      <c r="L290" s="32" t="n">
        <v>0.973</v>
      </c>
      <c r="M290" s="31" t="n">
        <v>50.33</v>
      </c>
      <c r="N290" s="31" t="n">
        <v>0.92</v>
      </c>
      <c r="O290" s="31" t="n">
        <v>74.61</v>
      </c>
      <c r="P290" s="31" t="n">
        <v>62.47</v>
      </c>
      <c r="Q290" s="31" t="n">
        <v>-22.51</v>
      </c>
      <c r="R290" s="31" t="n">
        <v>67.54000000000001</v>
      </c>
      <c r="S290" s="32" t="n">
        <v>0.904</v>
      </c>
      <c r="T290" s="32" t="n">
        <v>0.977</v>
      </c>
      <c r="U290" t="n">
        <v>188.1</v>
      </c>
      <c r="V290" t="inlineStr">
        <is>
          <t>05lu8</t>
        </is>
      </c>
      <c r="W290" t="n">
        <v>6343</v>
      </c>
      <c r="Y290" t="inlineStr">
        <is>
          <t>b09c4e88-4303-45d0-a6b7-a6e6fe0d28bf</t>
        </is>
      </c>
      <c r="Z290" t="inlineStr">
        <is>
          <t>Alexander Nikishin (CAR D)</t>
        </is>
      </c>
    </row>
    <row r="291">
      <c r="A291" t="inlineStr">
        <is>
          <t>Chandler Stephenson</t>
        </is>
      </c>
      <c r="B291" t="inlineStr">
        <is>
          <t>SEA</t>
        </is>
      </c>
      <c r="C291" t="inlineStr">
        <is>
          <t>C</t>
        </is>
      </c>
      <c r="D291" t="inlineStr">
        <is>
          <t>F</t>
        </is>
      </c>
      <c r="E291" t="n">
        <v>32</v>
      </c>
      <c r="F291" t="inlineStr">
        <is>
          <t>FA</t>
        </is>
      </c>
      <c r="G291" t="inlineStr">
        <is>
          <t>FA</t>
        </is>
      </c>
      <c r="H291" s="30" t="n">
        <v>6250000</v>
      </c>
      <c r="I291" s="31" t="n">
        <v>60.74</v>
      </c>
      <c r="J291" s="31" t="n">
        <v>9.720000000000001</v>
      </c>
      <c r="K291" s="31" t="n">
        <v>0.76</v>
      </c>
      <c r="L291" s="32" t="n">
        <v>0.122</v>
      </c>
      <c r="M291" s="31" t="n">
        <v>62.86</v>
      </c>
      <c r="N291" s="31" t="n">
        <v>0.79</v>
      </c>
      <c r="O291" s="31" t="n">
        <v>62.07</v>
      </c>
      <c r="P291" s="31" t="n">
        <v>62.47</v>
      </c>
      <c r="Q291" s="31" t="n">
        <v>2.12</v>
      </c>
      <c r="R291" s="31" t="n">
        <v>10</v>
      </c>
      <c r="S291" s="32" t="n">
        <v>0.764</v>
      </c>
      <c r="T291" s="32" t="n">
        <v>0.122</v>
      </c>
      <c r="U291" t="n">
        <v>290</v>
      </c>
      <c r="V291" t="inlineStr">
        <is>
          <t>02nq2</t>
        </is>
      </c>
      <c r="W291" t="n">
        <v>4359</v>
      </c>
      <c r="X291" t="n">
        <v>5768</v>
      </c>
      <c r="Y291" t="inlineStr">
        <is>
          <t>23e3f15b-493a-4669-819b-cc07d5d16bda</t>
        </is>
      </c>
      <c r="Z291" t="inlineStr">
        <is>
          <t>Chandler Stephenson (SEA C)</t>
        </is>
      </c>
    </row>
    <row r="292">
      <c r="A292" t="inlineStr">
        <is>
          <t>Matt Coronato</t>
        </is>
      </c>
      <c r="B292" t="inlineStr">
        <is>
          <t>CGY</t>
        </is>
      </c>
      <c r="C292" t="inlineStr">
        <is>
          <t>RW</t>
        </is>
      </c>
      <c r="D292" t="inlineStr">
        <is>
          <t>F</t>
        </is>
      </c>
      <c r="E292" t="n">
        <v>23</v>
      </c>
      <c r="F292" t="inlineStr">
        <is>
          <t>FA</t>
        </is>
      </c>
      <c r="G292" t="inlineStr">
        <is>
          <t>FA</t>
        </is>
      </c>
      <c r="H292" s="30" t="n">
        <v>6500000</v>
      </c>
      <c r="I292" s="31" t="n">
        <v>58.07</v>
      </c>
      <c r="J292" s="31" t="n">
        <v>8.93</v>
      </c>
      <c r="K292" s="31" t="n">
        <v>0.73</v>
      </c>
      <c r="L292" s="32" t="n">
        <v>0.112</v>
      </c>
      <c r="M292" s="31" t="n">
        <v>55.45</v>
      </c>
      <c r="N292" s="31" t="n">
        <v>0.72</v>
      </c>
      <c r="O292" s="31" t="n">
        <v>69.15000000000001</v>
      </c>
      <c r="P292" s="31" t="n">
        <v>62.3</v>
      </c>
      <c r="Q292" s="31" t="n">
        <v>-2.62</v>
      </c>
      <c r="R292" s="31" t="n">
        <v>9.58</v>
      </c>
      <c r="S292" s="32" t="n">
        <v>0.772</v>
      </c>
      <c r="T292" s="32" t="n">
        <v>0.119</v>
      </c>
      <c r="U292" t="n">
        <v>217.9</v>
      </c>
      <c r="V292" t="inlineStr">
        <is>
          <t>05ran</t>
        </is>
      </c>
      <c r="W292" t="n">
        <v>6491</v>
      </c>
      <c r="Y292" t="inlineStr">
        <is>
          <t>52ad03ee-589c-4217-8883-9b6359bf0c9d</t>
        </is>
      </c>
      <c r="Z292" t="inlineStr">
        <is>
          <t>Matt Coronato (CGY RW)</t>
        </is>
      </c>
    </row>
    <row r="293">
      <c r="A293" t="inlineStr">
        <is>
          <t>Maxim Tsyplakov</t>
        </is>
      </c>
      <c r="B293" t="inlineStr">
        <is>
          <t>CGY</t>
        </is>
      </c>
      <c r="C293" t="inlineStr">
        <is>
          <t>LW</t>
        </is>
      </c>
      <c r="D293" t="inlineStr">
        <is>
          <t>F</t>
        </is>
      </c>
      <c r="E293" t="n">
        <v>27</v>
      </c>
      <c r="F293" t="inlineStr">
        <is>
          <t>FA</t>
        </is>
      </c>
      <c r="G293" t="inlineStr">
        <is>
          <t>FA</t>
        </is>
      </c>
      <c r="H293" s="30" t="n">
        <v>2250000</v>
      </c>
      <c r="I293" s="31" t="n">
        <v>9.970000000000001</v>
      </c>
      <c r="J293" s="31" t="n">
        <v>4.43</v>
      </c>
      <c r="K293" s="31" t="n">
        <v>0.2</v>
      </c>
      <c r="L293" s="32" t="n">
        <v>0.089</v>
      </c>
      <c r="M293" s="31" t="n">
        <v>62.3</v>
      </c>
      <c r="N293" s="31" t="n">
        <v>0.83</v>
      </c>
      <c r="O293" s="31" t="n"/>
      <c r="P293" s="31" t="n">
        <v>62.3</v>
      </c>
      <c r="Q293" s="31" t="n">
        <v>52.33</v>
      </c>
      <c r="R293" s="31" t="n">
        <v>27.69</v>
      </c>
      <c r="S293" s="32" t="n">
        <v>0.83</v>
      </c>
      <c r="T293" s="32" t="n">
        <v>0.369</v>
      </c>
      <c r="U293" t="n">
        <v>291.6</v>
      </c>
      <c r="V293" t="inlineStr">
        <is>
          <t>06iml</t>
        </is>
      </c>
      <c r="W293" t="n">
        <v>7066</v>
      </c>
      <c r="Y293" t="inlineStr">
        <is>
          <t>567519b3-6757-46a2-ada0-b87c6dfe24ff</t>
        </is>
      </c>
      <c r="Z293" t="inlineStr">
        <is>
          <t>Maxim Tsyplakov (CGY LW)</t>
        </is>
      </c>
    </row>
    <row r="294">
      <c r="A294" t="inlineStr">
        <is>
          <t>Anders Lee</t>
        </is>
      </c>
      <c r="B294" t="inlineStr">
        <is>
          <t>UTA</t>
        </is>
      </c>
      <c r="C294" t="inlineStr">
        <is>
          <t>LW</t>
        </is>
      </c>
      <c r="D294" t="inlineStr">
        <is>
          <t>F</t>
        </is>
      </c>
      <c r="E294" t="n">
        <v>36</v>
      </c>
      <c r="F294" t="inlineStr">
        <is>
          <t>FA</t>
        </is>
      </c>
      <c r="G294" t="inlineStr">
        <is>
          <t>FA</t>
        </is>
      </c>
      <c r="H294" s="30" t="n">
        <v>5400000</v>
      </c>
      <c r="I294" s="31" t="n">
        <v>63.03</v>
      </c>
      <c r="J294" s="31" t="n">
        <v>11.67</v>
      </c>
      <c r="K294" s="31" t="n">
        <v>0.77</v>
      </c>
      <c r="L294" s="32" t="n">
        <v>0.143</v>
      </c>
      <c r="M294" s="31" t="n">
        <v>62.45</v>
      </c>
      <c r="N294" s="31" t="n">
        <v>0.74</v>
      </c>
      <c r="O294" s="31" t="n">
        <v>61.99</v>
      </c>
      <c r="P294" s="31" t="n">
        <v>62.22</v>
      </c>
      <c r="Q294" s="31" t="n">
        <v>-0.58</v>
      </c>
      <c r="R294" s="31" t="n">
        <v>11.52</v>
      </c>
      <c r="S294" s="32" t="n">
        <v>0.739</v>
      </c>
      <c r="T294" s="32" t="n">
        <v>0.137</v>
      </c>
      <c r="U294" t="n">
        <v>279</v>
      </c>
      <c r="V294" t="inlineStr">
        <is>
          <t>02440</t>
        </is>
      </c>
      <c r="W294" t="n">
        <v>3685</v>
      </c>
      <c r="X294" t="n">
        <v>5928</v>
      </c>
      <c r="Y294" t="inlineStr">
        <is>
          <t>ab79ebb3-9ae6-11e2-a01b-f4ce4684ea4c</t>
        </is>
      </c>
      <c r="Z294" t="inlineStr">
        <is>
          <t>Anders Lee (UTA LW)</t>
        </is>
      </c>
    </row>
    <row r="295">
      <c r="A295" t="inlineStr">
        <is>
          <t>Max Domi</t>
        </is>
      </c>
      <c r="B295" t="inlineStr">
        <is>
          <t>TOR</t>
        </is>
      </c>
      <c r="C295" t="inlineStr">
        <is>
          <t>C</t>
        </is>
      </c>
      <c r="D295" t="inlineStr">
        <is>
          <t>F</t>
        </is>
      </c>
      <c r="E295" t="n">
        <v>31</v>
      </c>
      <c r="F295" t="inlineStr">
        <is>
          <t>FA</t>
        </is>
      </c>
      <c r="G295" t="inlineStr">
        <is>
          <t>FA</t>
        </is>
      </c>
      <c r="H295" s="30" t="n">
        <v>3750000</v>
      </c>
      <c r="I295" s="31" t="n">
        <v>66</v>
      </c>
      <c r="J295" s="31" t="n">
        <v>17.6</v>
      </c>
      <c r="K295" s="31" t="n">
        <v>0.82</v>
      </c>
      <c r="L295" s="32" t="n">
        <v>0.219</v>
      </c>
      <c r="M295" s="31" t="n">
        <v>62.04</v>
      </c>
      <c r="N295" s="31" t="n">
        <v>0.84</v>
      </c>
      <c r="O295" s="31" t="n"/>
      <c r="P295" s="31" t="n">
        <v>62.04</v>
      </c>
      <c r="Q295" s="31" t="n">
        <v>-3.96</v>
      </c>
      <c r="R295" s="31" t="n">
        <v>16.54</v>
      </c>
      <c r="S295" s="32" t="n">
        <v>0.84</v>
      </c>
      <c r="T295" s="32" t="n">
        <v>0.224</v>
      </c>
      <c r="U295" t="n">
        <v>293</v>
      </c>
      <c r="V295" t="inlineStr">
        <is>
          <t>02wy4</t>
        </is>
      </c>
      <c r="W295" t="n">
        <v>4155</v>
      </c>
      <c r="X295" t="n">
        <v>5991</v>
      </c>
      <c r="Y295" t="inlineStr">
        <is>
          <t>c140dfc0-9bf3-42b3-ac83-1b489e6be04f</t>
        </is>
      </c>
      <c r="Z295" t="inlineStr">
        <is>
          <t>Max Domi (TOR C)</t>
        </is>
      </c>
    </row>
    <row r="296">
      <c r="A296" t="inlineStr">
        <is>
          <t>Logan Mailloux</t>
        </is>
      </c>
      <c r="B296" t="inlineStr">
        <is>
          <t>STL</t>
        </is>
      </c>
      <c r="C296" t="inlineStr">
        <is>
          <t>D</t>
        </is>
      </c>
      <c r="D296" t="inlineStr">
        <is>
          <t>D</t>
        </is>
      </c>
      <c r="E296" t="n">
        <v>23</v>
      </c>
      <c r="F296" t="inlineStr">
        <is>
          <t>T</t>
        </is>
      </c>
      <c r="G296" t="inlineStr">
        <is>
          <t>Nathan</t>
        </is>
      </c>
      <c r="H296" s="30" t="n">
        <v>850000</v>
      </c>
      <c r="I296" s="31" t="n">
        <v>44.09</v>
      </c>
      <c r="J296" s="31" t="n">
        <v>51.87</v>
      </c>
      <c r="K296" s="31" t="n">
        <v>0.66</v>
      </c>
      <c r="L296" s="32" t="n">
        <v>0.776</v>
      </c>
      <c r="M296" s="31" t="n">
        <v>50.03</v>
      </c>
      <c r="N296" s="31" t="n">
        <v>0.68</v>
      </c>
      <c r="O296" s="31" t="n">
        <v>74.05</v>
      </c>
      <c r="P296" s="31" t="n">
        <v>62.04</v>
      </c>
      <c r="Q296" s="31" t="n">
        <v>5.94</v>
      </c>
      <c r="R296" s="31" t="n">
        <v>72.98999999999999</v>
      </c>
      <c r="S296" s="32" t="n">
        <v>0.781</v>
      </c>
      <c r="T296" s="32" t="n">
        <v>0.919</v>
      </c>
      <c r="U296" t="n">
        <v>290.6</v>
      </c>
      <c r="V296" t="inlineStr">
        <is>
          <t>05tqu</t>
        </is>
      </c>
      <c r="W296" t="n">
        <v>6498</v>
      </c>
      <c r="Y296" t="inlineStr">
        <is>
          <t>48250129-f17c-4ddf-b09f-99b840e6fa07</t>
        </is>
      </c>
      <c r="Z296" t="inlineStr">
        <is>
          <t>Logan Mailloux (STL D)</t>
        </is>
      </c>
    </row>
    <row r="297">
      <c r="A297" t="inlineStr">
        <is>
          <t>Tony DeAngelo</t>
        </is>
      </c>
      <c r="B297" t="inlineStr">
        <is>
          <t>NYI</t>
        </is>
      </c>
      <c r="C297" t="inlineStr">
        <is>
          <t>D</t>
        </is>
      </c>
      <c r="D297" t="inlineStr">
        <is>
          <t>D</t>
        </is>
      </c>
      <c r="E297" t="n">
        <v>30</v>
      </c>
      <c r="F297" t="inlineStr">
        <is>
          <t>T</t>
        </is>
      </c>
      <c r="G297" t="inlineStr">
        <is>
          <t>Nathan</t>
        </is>
      </c>
      <c r="H297" s="30" t="n">
        <v>4500000</v>
      </c>
      <c r="I297" s="31" t="n">
        <v>63.44</v>
      </c>
      <c r="J297" s="31" t="n">
        <v>14.1</v>
      </c>
      <c r="K297" s="31" t="n">
        <v>0.83</v>
      </c>
      <c r="L297" s="32" t="n">
        <v>0.184</v>
      </c>
      <c r="M297" s="31" t="n">
        <v>57.25</v>
      </c>
      <c r="N297" s="31" t="n">
        <v>0.85</v>
      </c>
      <c r="O297" s="31" t="n">
        <v>66.68000000000001</v>
      </c>
      <c r="P297" s="31" t="n">
        <v>61.97</v>
      </c>
      <c r="Q297" s="31" t="n">
        <v>-6.19</v>
      </c>
      <c r="R297" s="31" t="n">
        <v>13.77</v>
      </c>
      <c r="S297" s="32" t="n">
        <v>0.822</v>
      </c>
      <c r="T297" s="32" t="n">
        <v>0.183</v>
      </c>
      <c r="U297" t="n">
        <v>291.5</v>
      </c>
      <c r="V297" t="inlineStr">
        <is>
          <t>03dug</t>
        </is>
      </c>
      <c r="W297" t="n">
        <v>4432</v>
      </c>
      <c r="X297" t="n">
        <v>6385</v>
      </c>
      <c r="Y297" t="inlineStr">
        <is>
          <t>71a1c056-e3fc-4b5f-b0f3-d75837560889</t>
        </is>
      </c>
      <c r="Z297" t="inlineStr">
        <is>
          <t>Tony DeAngelo (NYI D)</t>
        </is>
      </c>
    </row>
    <row r="298">
      <c r="A298" t="inlineStr">
        <is>
          <t>Ryan McLeod</t>
        </is>
      </c>
      <c r="B298" t="inlineStr">
        <is>
          <t>BUF</t>
        </is>
      </c>
      <c r="C298" t="inlineStr">
        <is>
          <t>C</t>
        </is>
      </c>
      <c r="D298" t="inlineStr">
        <is>
          <t>F</t>
        </is>
      </c>
      <c r="E298" t="n">
        <v>26</v>
      </c>
      <c r="F298" t="inlineStr">
        <is>
          <t>FA</t>
        </is>
      </c>
      <c r="G298" t="inlineStr">
        <is>
          <t>FA</t>
        </is>
      </c>
      <c r="H298" s="30" t="n">
        <v>5000000</v>
      </c>
      <c r="I298" s="31" t="n">
        <v>67.16</v>
      </c>
      <c r="J298" s="31" t="n">
        <v>13.43</v>
      </c>
      <c r="K298" s="31" t="n">
        <v>0.83</v>
      </c>
      <c r="L298" s="32" t="n">
        <v>0.166</v>
      </c>
      <c r="M298" s="31" t="n">
        <v>65.3</v>
      </c>
      <c r="N298" s="31" t="n">
        <v>0.79</v>
      </c>
      <c r="O298" s="31" t="n">
        <v>58.37</v>
      </c>
      <c r="P298" s="31" t="n">
        <v>61.83</v>
      </c>
      <c r="Q298" s="31" t="n">
        <v>-1.86</v>
      </c>
      <c r="R298" s="31" t="n">
        <v>12.37</v>
      </c>
      <c r="S298" s="32" t="n">
        <v>0.742</v>
      </c>
      <c r="T298" s="32" t="n">
        <v>0.148</v>
      </c>
      <c r="U298" t="n">
        <v>286.9</v>
      </c>
      <c r="V298" t="inlineStr">
        <is>
          <t>03w5s</t>
        </is>
      </c>
      <c r="W298" t="n">
        <v>5717</v>
      </c>
      <c r="X298" t="n">
        <v>7938</v>
      </c>
      <c r="Y298" t="inlineStr">
        <is>
          <t>0a52fe4d-eefb-42aa-9fb7-37d0d52dc557</t>
        </is>
      </c>
      <c r="Z298" t="inlineStr">
        <is>
          <t>Ryan McLeod (BUF C)</t>
        </is>
      </c>
    </row>
    <row r="299">
      <c r="A299" t="inlineStr">
        <is>
          <t>Jamie Drysdale</t>
        </is>
      </c>
      <c r="B299" t="inlineStr">
        <is>
          <t>PHI</t>
        </is>
      </c>
      <c r="C299" t="inlineStr">
        <is>
          <t>D</t>
        </is>
      </c>
      <c r="D299" t="inlineStr">
        <is>
          <t>D</t>
        </is>
      </c>
      <c r="E299" t="n">
        <v>24</v>
      </c>
      <c r="F299" t="inlineStr">
        <is>
          <t>T</t>
        </is>
      </c>
      <c r="G299" t="inlineStr">
        <is>
          <t>A Bunch of Dusters</t>
        </is>
      </c>
      <c r="H299" s="30" t="n">
        <v>6500000</v>
      </c>
      <c r="I299" s="31" t="n">
        <v>62.22</v>
      </c>
      <c r="J299" s="31" t="n">
        <v>9.57</v>
      </c>
      <c r="K299" s="31" t="n">
        <v>0.8</v>
      </c>
      <c r="L299" s="32" t="n">
        <v>0.123</v>
      </c>
      <c r="M299" s="31" t="n">
        <v>56.71</v>
      </c>
      <c r="N299" s="31" t="n">
        <v>0.76</v>
      </c>
      <c r="O299" s="31" t="n">
        <v>66.84999999999999</v>
      </c>
      <c r="P299" s="31" t="n">
        <v>61.78</v>
      </c>
      <c r="Q299" s="31" t="n">
        <v>-5.51</v>
      </c>
      <c r="R299" s="31" t="n">
        <v>9.5</v>
      </c>
      <c r="S299" s="32" t="n">
        <v>0.778</v>
      </c>
      <c r="T299" s="32" t="n">
        <v>0.12</v>
      </c>
      <c r="U299" t="n">
        <v>214</v>
      </c>
      <c r="V299" t="inlineStr">
        <is>
          <t>04yu6</t>
        </is>
      </c>
      <c r="W299" t="n">
        <v>6191</v>
      </c>
      <c r="X299" t="n">
        <v>8646</v>
      </c>
      <c r="Y299" t="inlineStr">
        <is>
          <t>118cd4ec-2472-44ca-8d6b-4aeb3fd9793e</t>
        </is>
      </c>
      <c r="Z299" t="inlineStr">
        <is>
          <t>Jamie Drysdale (PHI D)</t>
        </is>
      </c>
    </row>
    <row r="300">
      <c r="A300" t="inlineStr">
        <is>
          <t>Jack Quinn</t>
        </is>
      </c>
      <c r="B300" t="inlineStr">
        <is>
          <t>BUF</t>
        </is>
      </c>
      <c r="C300" t="inlineStr">
        <is>
          <t>RW</t>
        </is>
      </c>
      <c r="D300" t="inlineStr">
        <is>
          <t>F</t>
        </is>
      </c>
      <c r="E300" t="n">
        <v>24</v>
      </c>
      <c r="F300" t="inlineStr">
        <is>
          <t>FA</t>
        </is>
      </c>
      <c r="G300" t="inlineStr">
        <is>
          <t>FA</t>
        </is>
      </c>
      <c r="H300" s="30" t="n">
        <v>3375000</v>
      </c>
      <c r="I300" s="31" t="n">
        <v>66.09999999999999</v>
      </c>
      <c r="J300" s="31" t="n">
        <v>19.59</v>
      </c>
      <c r="K300" s="31" t="n">
        <v>0.8100000000000001</v>
      </c>
      <c r="L300" s="32" t="n">
        <v>0.24</v>
      </c>
      <c r="M300" s="31" t="n">
        <v>59.91</v>
      </c>
      <c r="N300" s="31" t="n">
        <v>0.77</v>
      </c>
      <c r="O300" s="31" t="n">
        <v>63.51</v>
      </c>
      <c r="P300" s="31" t="n">
        <v>61.71</v>
      </c>
      <c r="Q300" s="31" t="n">
        <v>-6.19</v>
      </c>
      <c r="R300" s="31" t="n">
        <v>18.28</v>
      </c>
      <c r="S300" s="32" t="n">
        <v>0.763</v>
      </c>
      <c r="T300" s="32" t="n">
        <v>0.226</v>
      </c>
      <c r="U300" t="n">
        <v>244.7</v>
      </c>
      <c r="V300" t="inlineStr">
        <is>
          <t>05g42</t>
        </is>
      </c>
      <c r="W300" t="n">
        <v>6206</v>
      </c>
      <c r="X300" t="n">
        <v>8648</v>
      </c>
      <c r="Y300" t="inlineStr">
        <is>
          <t>a6bd3315-d04f-461d-8969-f974197519c2</t>
        </is>
      </c>
      <c r="Z300" t="inlineStr">
        <is>
          <t>Jack Quinn (BUF RW)</t>
        </is>
      </c>
    </row>
    <row r="301">
      <c r="A301" t="inlineStr">
        <is>
          <t>Alexander Wennberg</t>
        </is>
      </c>
      <c r="B301" t="inlineStr">
        <is>
          <t>SJS</t>
        </is>
      </c>
      <c r="C301" t="inlineStr">
        <is>
          <t>C</t>
        </is>
      </c>
      <c r="D301" t="inlineStr">
        <is>
          <t>F</t>
        </is>
      </c>
      <c r="E301" t="n">
        <v>31</v>
      </c>
      <c r="F301" t="inlineStr">
        <is>
          <t>FA</t>
        </is>
      </c>
      <c r="G301" t="inlineStr">
        <is>
          <t>FA</t>
        </is>
      </c>
      <c r="H301" s="30" t="n">
        <v>6000000</v>
      </c>
      <c r="I301" s="31" t="n">
        <v>68.62</v>
      </c>
      <c r="J301" s="31" t="n">
        <v>11.44</v>
      </c>
      <c r="K301" s="31" t="n">
        <v>0.86</v>
      </c>
      <c r="L301" s="32" t="n">
        <v>0.143</v>
      </c>
      <c r="M301" s="31" t="n">
        <v>64.53</v>
      </c>
      <c r="N301" s="31" t="n">
        <v>0.79</v>
      </c>
      <c r="O301" s="31" t="n">
        <v>58.64</v>
      </c>
      <c r="P301" s="31" t="n">
        <v>61.59</v>
      </c>
      <c r="Q301" s="31" t="n">
        <v>-4.09</v>
      </c>
      <c r="R301" s="31" t="n">
        <v>10.27</v>
      </c>
      <c r="S301" s="32" t="n">
        <v>0.744</v>
      </c>
      <c r="T301" s="32" t="n">
        <v>0.124</v>
      </c>
      <c r="U301" t="n">
        <v>286.7</v>
      </c>
      <c r="V301" t="inlineStr">
        <is>
          <t>03169</t>
        </is>
      </c>
      <c r="W301" t="n">
        <v>4151</v>
      </c>
      <c r="X301" t="n">
        <v>5993</v>
      </c>
      <c r="Y301" t="inlineStr">
        <is>
          <t>8a83c5bf-a5a0-4d7d-a5d8-7b140362e021</t>
        </is>
      </c>
      <c r="Z301" t="inlineStr">
        <is>
          <t>Alexander Wennberg (SJS C)</t>
        </is>
      </c>
    </row>
    <row r="302">
      <c r="A302" t="inlineStr">
        <is>
          <t>Erik Haula</t>
        </is>
      </c>
      <c r="B302" t="inlineStr">
        <is>
          <t>LAK</t>
        </is>
      </c>
      <c r="C302" t="inlineStr">
        <is>
          <t>C</t>
        </is>
      </c>
      <c r="D302" t="inlineStr">
        <is>
          <t>F</t>
        </is>
      </c>
      <c r="E302" t="n">
        <v>35</v>
      </c>
      <c r="F302" t="inlineStr">
        <is>
          <t>FA</t>
        </is>
      </c>
      <c r="G302" t="inlineStr">
        <is>
          <t>FA</t>
        </is>
      </c>
      <c r="H302" s="30" t="n">
        <v>3600000</v>
      </c>
      <c r="I302" s="31" t="n">
        <v>64.94</v>
      </c>
      <c r="J302" s="31" t="n">
        <v>18.04</v>
      </c>
      <c r="K302" s="31" t="n">
        <v>0.8</v>
      </c>
      <c r="L302" s="32" t="n">
        <v>0.222</v>
      </c>
      <c r="M302" s="31" t="n">
        <v>63.76</v>
      </c>
      <c r="N302" s="31" t="n">
        <v>0.79</v>
      </c>
      <c r="O302" s="31" t="n">
        <v>59.05</v>
      </c>
      <c r="P302" s="31" t="n">
        <v>61.41</v>
      </c>
      <c r="Q302" s="31" t="n">
        <v>-1.18</v>
      </c>
      <c r="R302" s="31" t="n">
        <v>17.06</v>
      </c>
      <c r="S302" s="32" t="n">
        <v>0.746</v>
      </c>
      <c r="T302" s="32" t="n">
        <v>0.207</v>
      </c>
      <c r="U302" t="n">
        <v>291.6</v>
      </c>
      <c r="V302" t="inlineStr">
        <is>
          <t>01gjn</t>
        </is>
      </c>
      <c r="W302" t="n">
        <v>3288</v>
      </c>
      <c r="X302" t="n">
        <v>5946</v>
      </c>
      <c r="Y302" t="inlineStr">
        <is>
          <t>1e2dfac4-9f24-4d83-a6f0-ba1a75dd97dc</t>
        </is>
      </c>
      <c r="Z302" t="inlineStr">
        <is>
          <t>Erik Haula (LAK C)</t>
        </is>
      </c>
    </row>
    <row r="303">
      <c r="A303" t="inlineStr">
        <is>
          <t>Matty Beniers</t>
        </is>
      </c>
      <c r="B303" t="inlineStr">
        <is>
          <t>SEA</t>
        </is>
      </c>
      <c r="C303" t="inlineStr">
        <is>
          <t>C</t>
        </is>
      </c>
      <c r="D303" t="inlineStr">
        <is>
          <t>F</t>
        </is>
      </c>
      <c r="E303" t="n">
        <v>23</v>
      </c>
      <c r="F303" t="inlineStr">
        <is>
          <t>FA</t>
        </is>
      </c>
      <c r="G303" t="inlineStr">
        <is>
          <t>FA</t>
        </is>
      </c>
      <c r="H303" s="30" t="n">
        <v>7142857</v>
      </c>
      <c r="I303" s="31" t="n">
        <v>62.06</v>
      </c>
      <c r="J303" s="31" t="n">
        <v>8.69</v>
      </c>
      <c r="K303" s="31" t="n">
        <v>0.76</v>
      </c>
      <c r="L303" s="32" t="n">
        <v>0.106</v>
      </c>
      <c r="M303" s="31" t="n">
        <v>57.01</v>
      </c>
      <c r="N303" s="31" t="n">
        <v>0.6899999999999999</v>
      </c>
      <c r="O303" s="31" t="n">
        <v>65.81</v>
      </c>
      <c r="P303" s="31" t="n">
        <v>61.41</v>
      </c>
      <c r="Q303" s="31" t="n">
        <v>-5.05</v>
      </c>
      <c r="R303" s="31" t="n">
        <v>8.6</v>
      </c>
      <c r="S303" s="32" t="n">
        <v>0.737</v>
      </c>
      <c r="T303" s="32" t="n">
        <v>0.103</v>
      </c>
      <c r="U303" t="n">
        <v>270.4</v>
      </c>
      <c r="V303" t="inlineStr">
        <is>
          <t>05r1i</t>
        </is>
      </c>
      <c r="W303" t="n">
        <v>6458</v>
      </c>
      <c r="Y303" t="inlineStr">
        <is>
          <t>a84cbaed-fc8d-42a3-9f1b-b231d8dc426d</t>
        </is>
      </c>
      <c r="Z303" t="inlineStr">
        <is>
          <t>Matty Beniers (SEA C)</t>
        </is>
      </c>
    </row>
    <row r="304">
      <c r="A304" t="inlineStr">
        <is>
          <t>Owen Power</t>
        </is>
      </c>
      <c r="B304" t="inlineStr">
        <is>
          <t>BUF</t>
        </is>
      </c>
      <c r="C304" t="inlineStr">
        <is>
          <t>D</t>
        </is>
      </c>
      <c r="D304" t="inlineStr">
        <is>
          <t>D</t>
        </is>
      </c>
      <c r="E304" t="n">
        <v>23</v>
      </c>
      <c r="F304" t="inlineStr">
        <is>
          <t>FA</t>
        </is>
      </c>
      <c r="G304" t="inlineStr">
        <is>
          <t>FA</t>
        </is>
      </c>
      <c r="H304" s="30" t="n">
        <v>8350000</v>
      </c>
      <c r="I304" s="31" t="n">
        <v>56.45</v>
      </c>
      <c r="J304" s="31" t="n">
        <v>6.76</v>
      </c>
      <c r="K304" s="31" t="n">
        <v>0.7</v>
      </c>
      <c r="L304" s="32" t="n">
        <v>0.08400000000000001</v>
      </c>
      <c r="M304" s="31" t="n">
        <v>60.77</v>
      </c>
      <c r="N304" s="31" t="n">
        <v>0.73</v>
      </c>
      <c r="O304" s="31" t="n">
        <v>61.99</v>
      </c>
      <c r="P304" s="31" t="n">
        <v>61.38</v>
      </c>
      <c r="Q304" s="31" t="n">
        <v>4.32</v>
      </c>
      <c r="R304" s="31" t="n">
        <v>7.35</v>
      </c>
      <c r="S304" s="32" t="n">
        <v>0.734</v>
      </c>
      <c r="T304" s="32" t="n">
        <v>0.08799999999999999</v>
      </c>
      <c r="U304" t="n">
        <v>267.9</v>
      </c>
      <c r="V304" t="inlineStr">
        <is>
          <t>04xjf</t>
        </is>
      </c>
      <c r="W304" t="n">
        <v>6454</v>
      </c>
      <c r="Y304" t="inlineStr">
        <is>
          <t>353f9e1c-5782-407a-9950-51a94d052567</t>
        </is>
      </c>
      <c r="Z304" t="inlineStr">
        <is>
          <t>Owen Power (BUF D)</t>
        </is>
      </c>
    </row>
    <row r="305">
      <c r="A305" t="inlineStr">
        <is>
          <t>Jake Neighbours</t>
        </is>
      </c>
      <c r="B305" t="inlineStr">
        <is>
          <t>STL</t>
        </is>
      </c>
      <c r="C305" t="inlineStr">
        <is>
          <t>LW</t>
        </is>
      </c>
      <c r="D305" t="inlineStr">
        <is>
          <t>F</t>
        </is>
      </c>
      <c r="E305" t="n">
        <v>24</v>
      </c>
      <c r="F305" t="inlineStr">
        <is>
          <t>T</t>
        </is>
      </c>
      <c r="G305" t="inlineStr">
        <is>
          <t>Nathan</t>
        </is>
      </c>
      <c r="H305" s="30" t="n">
        <v>3750000</v>
      </c>
      <c r="I305" s="31" t="n">
        <v>57.79</v>
      </c>
      <c r="J305" s="31" t="n">
        <v>15.41</v>
      </c>
      <c r="K305" s="31" t="n">
        <v>0.84</v>
      </c>
      <c r="L305" s="32" t="n">
        <v>0.224</v>
      </c>
      <c r="M305" s="31" t="n">
        <v>59.29</v>
      </c>
      <c r="N305" s="31" t="n">
        <v>0.8</v>
      </c>
      <c r="O305" s="31" t="n">
        <v>63.45</v>
      </c>
      <c r="P305" s="31" t="n">
        <v>61.37</v>
      </c>
      <c r="Q305" s="31" t="n">
        <v>1.5</v>
      </c>
      <c r="R305" s="31" t="n">
        <v>16.37</v>
      </c>
      <c r="S305" s="32" t="n">
        <v>0.778</v>
      </c>
      <c r="T305" s="32" t="n">
        <v>0.207</v>
      </c>
      <c r="U305" t="n">
        <v>282.4</v>
      </c>
      <c r="V305" t="inlineStr">
        <is>
          <t>059e5</t>
        </is>
      </c>
      <c r="W305" t="n">
        <v>6209</v>
      </c>
      <c r="Y305" t="inlineStr">
        <is>
          <t>f62d7b0c-7e8c-43e9-bc1f-88517f1f0e5d</t>
        </is>
      </c>
      <c r="Z305" t="inlineStr">
        <is>
          <t>Jake Neighbours (STL LW)</t>
        </is>
      </c>
    </row>
    <row r="306">
      <c r="A306" t="inlineStr">
        <is>
          <t>Kevin Bahl</t>
        </is>
      </c>
      <c r="B306" t="inlineStr">
        <is>
          <t>CGY</t>
        </is>
      </c>
      <c r="C306" t="inlineStr">
        <is>
          <t>D</t>
        </is>
      </c>
      <c r="D306" t="inlineStr">
        <is>
          <t>D</t>
        </is>
      </c>
      <c r="E306" t="n">
        <v>26</v>
      </c>
      <c r="F306" t="inlineStr">
        <is>
          <t>FA</t>
        </is>
      </c>
      <c r="G306" t="inlineStr">
        <is>
          <t>FA</t>
        </is>
      </c>
      <c r="H306" s="30" t="n">
        <v>5350000</v>
      </c>
      <c r="I306" s="31" t="n">
        <v>56.82</v>
      </c>
      <c r="J306" s="31" t="n">
        <v>10.62</v>
      </c>
      <c r="K306" s="31" t="n">
        <v>0.75</v>
      </c>
      <c r="L306" s="32" t="n">
        <v>0.14</v>
      </c>
      <c r="M306" s="31" t="n">
        <v>57.87</v>
      </c>
      <c r="N306" s="31" t="n">
        <v>0.74</v>
      </c>
      <c r="O306" s="31" t="n">
        <v>64.81999999999999</v>
      </c>
      <c r="P306" s="31" t="n">
        <v>61.34</v>
      </c>
      <c r="Q306" s="31" t="n">
        <v>1.05</v>
      </c>
      <c r="R306" s="31" t="n">
        <v>11.47</v>
      </c>
      <c r="S306" s="32" t="n">
        <v>0.756</v>
      </c>
      <c r="T306" s="32" t="n">
        <v>0.141</v>
      </c>
      <c r="U306" t="n">
        <v>292.8</v>
      </c>
      <c r="V306" t="inlineStr">
        <is>
          <t>04qy7</t>
        </is>
      </c>
      <c r="W306" t="n">
        <v>5796</v>
      </c>
      <c r="X306" t="n">
        <v>7953</v>
      </c>
      <c r="Y306" t="inlineStr">
        <is>
          <t>2f9dedba-074d-4cd0-9936-654544f7af03</t>
        </is>
      </c>
      <c r="Z306" t="inlineStr">
        <is>
          <t>Kevin Bahl (CGY D)</t>
        </is>
      </c>
    </row>
    <row r="307">
      <c r="A307" t="inlineStr">
        <is>
          <t>Artturi Lehkonen</t>
        </is>
      </c>
      <c r="B307" t="inlineStr">
        <is>
          <t>COL</t>
        </is>
      </c>
      <c r="C307" t="inlineStr">
        <is>
          <t>LW</t>
        </is>
      </c>
      <c r="D307" t="inlineStr">
        <is>
          <t>F</t>
        </is>
      </c>
      <c r="E307" t="n">
        <v>31</v>
      </c>
      <c r="F307" t="inlineStr">
        <is>
          <t>T</t>
        </is>
      </c>
      <c r="G307" t="inlineStr">
        <is>
          <t>Mike</t>
        </is>
      </c>
      <c r="H307" s="30" t="n">
        <v>4500000</v>
      </c>
      <c r="I307" s="31" t="n">
        <v>55.57</v>
      </c>
      <c r="J307" s="31" t="n">
        <v>12.35</v>
      </c>
      <c r="K307" s="31" t="n">
        <v>0.79</v>
      </c>
      <c r="L307" s="32" t="n">
        <v>0.176</v>
      </c>
      <c r="M307" s="31" t="n">
        <v>58.11</v>
      </c>
      <c r="N307" s="31" t="n">
        <v>0.83</v>
      </c>
      <c r="O307" s="31" t="n">
        <v>63.99</v>
      </c>
      <c r="P307" s="31" t="n">
        <v>61.05</v>
      </c>
      <c r="Q307" s="31" t="n">
        <v>2.54</v>
      </c>
      <c r="R307" s="31" t="n">
        <v>13.57</v>
      </c>
      <c r="S307" s="32" t="n">
        <v>0.796</v>
      </c>
      <c r="T307" s="32" t="n">
        <v>0.177</v>
      </c>
      <c r="U307" t="n">
        <v>211.2</v>
      </c>
      <c r="V307" t="inlineStr">
        <is>
          <t>02ybk</t>
        </is>
      </c>
      <c r="W307" t="n">
        <v>4176</v>
      </c>
      <c r="X307" t="n">
        <v>6035</v>
      </c>
      <c r="Y307" t="inlineStr">
        <is>
          <t>e098ce44-9f44-4dea-8dce-697c1080eb11</t>
        </is>
      </c>
      <c r="Z307" t="inlineStr">
        <is>
          <t>Artturi Lehkonen (COL LW)</t>
        </is>
      </c>
    </row>
    <row r="308">
      <c r="A308" t="inlineStr">
        <is>
          <t>Noah Hanifin</t>
        </is>
      </c>
      <c r="B308" t="inlineStr">
        <is>
          <t>VGK</t>
        </is>
      </c>
      <c r="C308" t="inlineStr">
        <is>
          <t>D</t>
        </is>
      </c>
      <c r="D308" t="inlineStr">
        <is>
          <t>D</t>
        </is>
      </c>
      <c r="E308" t="n">
        <v>29</v>
      </c>
      <c r="F308" t="inlineStr">
        <is>
          <t>T</t>
        </is>
      </c>
      <c r="G308" t="inlineStr">
        <is>
          <t>Mike</t>
        </is>
      </c>
      <c r="H308" s="30" t="n">
        <v>7350000</v>
      </c>
      <c r="I308" s="31" t="n">
        <v>52.9</v>
      </c>
      <c r="J308" s="31" t="n">
        <v>7.2</v>
      </c>
      <c r="K308" s="31" t="n">
        <v>0.75</v>
      </c>
      <c r="L308" s="32" t="n">
        <v>0.102</v>
      </c>
      <c r="M308" s="31" t="n">
        <v>58.84</v>
      </c>
      <c r="N308" s="31" t="n">
        <v>0.78</v>
      </c>
      <c r="O308" s="31" t="n">
        <v>62.57</v>
      </c>
      <c r="P308" s="31" t="n">
        <v>60.7</v>
      </c>
      <c r="Q308" s="31" t="n">
        <v>5.94</v>
      </c>
      <c r="R308" s="31" t="n">
        <v>8.26</v>
      </c>
      <c r="S308" s="32" t="n">
        <v>0.762</v>
      </c>
      <c r="T308" s="32" t="n">
        <v>0.104</v>
      </c>
      <c r="U308" t="n">
        <v>275.5</v>
      </c>
      <c r="V308" t="inlineStr">
        <is>
          <t>03j8l</t>
        </is>
      </c>
      <c r="W308" t="n">
        <v>4748</v>
      </c>
      <c r="X308" t="n">
        <v>6747</v>
      </c>
      <c r="Y308" t="inlineStr">
        <is>
          <t>034bac71-8296-4b27-9ab8-00fd0e24d67f</t>
        </is>
      </c>
      <c r="Z308" t="inlineStr">
        <is>
          <t>Noah Hanifin (VGK D)</t>
        </is>
      </c>
    </row>
    <row r="309">
      <c r="A309" t="inlineStr">
        <is>
          <t>Logan Stanley</t>
        </is>
      </c>
      <c r="B309" t="inlineStr">
        <is>
          <t>(N/A)</t>
        </is>
      </c>
      <c r="C309" t="inlineStr">
        <is>
          <t>D</t>
        </is>
      </c>
      <c r="D309" t="inlineStr">
        <is>
          <t>D</t>
        </is>
      </c>
      <c r="E309" t="n">
        <v>28</v>
      </c>
      <c r="F309" t="inlineStr">
        <is>
          <t>FA</t>
        </is>
      </c>
      <c r="G309" t="inlineStr">
        <is>
          <t>FA</t>
        </is>
      </c>
      <c r="H309" s="30" t="n">
        <v>1</v>
      </c>
      <c r="I309" s="31" t="n">
        <v>84.17</v>
      </c>
      <c r="J309" s="31" t="n">
        <v>84170000</v>
      </c>
      <c r="K309" s="31" t="n">
        <v>1.11</v>
      </c>
      <c r="L309" s="32" t="n">
        <v>1110000</v>
      </c>
      <c r="M309" s="31" t="n">
        <v>60.57</v>
      </c>
      <c r="N309" s="31" t="n">
        <v>1.06</v>
      </c>
      <c r="O309" s="31" t="n"/>
      <c r="P309" s="31" t="n">
        <v>60.57</v>
      </c>
      <c r="Q309" s="31" t="n">
        <v>-23.6</v>
      </c>
      <c r="R309" s="31" t="n">
        <v>60570000</v>
      </c>
      <c r="S309" s="32" t="n">
        <v>1.06</v>
      </c>
      <c r="T309" s="32" t="n">
        <v>1060000</v>
      </c>
      <c r="U309" t="n">
        <v>292.6</v>
      </c>
      <c r="V309" t="inlineStr">
        <is>
          <t>042t2</t>
        </is>
      </c>
      <c r="W309" t="n">
        <v>5144</v>
      </c>
      <c r="X309" t="n">
        <v>7126</v>
      </c>
      <c r="Y309" t="inlineStr">
        <is>
          <t>acfe0b15-6c8d-47cf-b78e-6811ed65a8bb</t>
        </is>
      </c>
      <c r="Z309" t="inlineStr">
        <is>
          <t>Logan Stanley ((N/A) D)</t>
        </is>
      </c>
    </row>
    <row r="310">
      <c r="A310" t="inlineStr">
        <is>
          <t>Pavel Mintyukov</t>
        </is>
      </c>
      <c r="B310" t="inlineStr">
        <is>
          <t>ANA</t>
        </is>
      </c>
      <c r="C310" t="inlineStr">
        <is>
          <t>D</t>
        </is>
      </c>
      <c r="D310" t="inlineStr">
        <is>
          <t>D</t>
        </is>
      </c>
      <c r="E310" t="n">
        <v>22</v>
      </c>
      <c r="F310" t="inlineStr">
        <is>
          <t>FA</t>
        </is>
      </c>
      <c r="G310" t="inlineStr">
        <is>
          <t>FA</t>
        </is>
      </c>
      <c r="H310" s="30" t="n">
        <v>7200000</v>
      </c>
      <c r="I310" s="31" t="n">
        <v>51.76</v>
      </c>
      <c r="J310" s="31" t="n">
        <v>7.19</v>
      </c>
      <c r="K310" s="31" t="n">
        <v>0.71</v>
      </c>
      <c r="L310" s="32" t="n">
        <v>0.099</v>
      </c>
      <c r="M310" s="31" t="n">
        <v>53.41</v>
      </c>
      <c r="N310" s="31" t="n">
        <v>0.71</v>
      </c>
      <c r="O310" s="31" t="n">
        <v>67.36</v>
      </c>
      <c r="P310" s="31" t="n">
        <v>60.38</v>
      </c>
      <c r="Q310" s="31" t="n">
        <v>1.65</v>
      </c>
      <c r="R310" s="31" t="n">
        <v>8.390000000000001</v>
      </c>
      <c r="S310" s="32" t="n">
        <v>0.756</v>
      </c>
      <c r="T310" s="32" t="n">
        <v>0.105</v>
      </c>
      <c r="U310" t="n">
        <v>289.9</v>
      </c>
      <c r="V310" t="inlineStr">
        <is>
          <t>05yli</t>
        </is>
      </c>
      <c r="W310" t="n">
        <v>6692</v>
      </c>
      <c r="Y310" t="inlineStr">
        <is>
          <t>9d24fa2d-3487-4e50-b3fc-dd8ac710705e</t>
        </is>
      </c>
      <c r="Z310" t="inlineStr">
        <is>
          <t>Pavel Mintyukov (ANA D)</t>
        </is>
      </c>
    </row>
    <row r="311">
      <c r="A311" t="inlineStr">
        <is>
          <t>Boone Jenner</t>
        </is>
      </c>
      <c r="B311" t="inlineStr">
        <is>
          <t>WSH</t>
        </is>
      </c>
      <c r="C311" t="inlineStr">
        <is>
          <t>C</t>
        </is>
      </c>
      <c r="D311" t="inlineStr">
        <is>
          <t>F</t>
        </is>
      </c>
      <c r="E311" t="n">
        <v>33</v>
      </c>
      <c r="F311" t="inlineStr">
        <is>
          <t>FA</t>
        </is>
      </c>
      <c r="G311" t="inlineStr">
        <is>
          <t>FA</t>
        </is>
      </c>
      <c r="H311" s="30" t="n">
        <v>5750000</v>
      </c>
      <c r="I311" s="31" t="n">
        <v>62.99</v>
      </c>
      <c r="J311" s="31" t="n">
        <v>10.95</v>
      </c>
      <c r="K311" s="31" t="n">
        <v>0.9399999999999999</v>
      </c>
      <c r="L311" s="32" t="n">
        <v>0.163</v>
      </c>
      <c r="M311" s="31" t="n">
        <v>57.49</v>
      </c>
      <c r="N311" s="31" t="n">
        <v>0.9399999999999999</v>
      </c>
      <c r="O311" s="31" t="n">
        <v>63.16</v>
      </c>
      <c r="P311" s="31" t="n">
        <v>60.33</v>
      </c>
      <c r="Q311" s="31" t="n">
        <v>-5.5</v>
      </c>
      <c r="R311" s="31" t="n">
        <v>10.49</v>
      </c>
      <c r="S311" s="32" t="n">
        <v>0.846</v>
      </c>
      <c r="T311" s="32" t="n">
        <v>0.147</v>
      </c>
      <c r="U311" t="n">
        <v>278.4</v>
      </c>
      <c r="V311" t="inlineStr">
        <is>
          <t>02b3w</t>
        </is>
      </c>
      <c r="W311" t="n">
        <v>3781</v>
      </c>
      <c r="X311" t="n">
        <v>5405</v>
      </c>
      <c r="Y311" t="inlineStr">
        <is>
          <t>4eb44133-0199-4496-972f-09f5ae6fbc35</t>
        </is>
      </c>
      <c r="Z311" t="inlineStr">
        <is>
          <t>Boone Jenner (WSH C)</t>
        </is>
      </c>
    </row>
    <row r="312">
      <c r="A312" t="inlineStr">
        <is>
          <t>Claude Giroux</t>
        </is>
      </c>
      <c r="B312" t="inlineStr">
        <is>
          <t>OTT</t>
        </is>
      </c>
      <c r="C312" t="inlineStr">
        <is>
          <t>RW</t>
        </is>
      </c>
      <c r="D312" t="inlineStr">
        <is>
          <t>F</t>
        </is>
      </c>
      <c r="E312" t="n">
        <v>38</v>
      </c>
      <c r="F312" t="inlineStr">
        <is>
          <t>T</t>
        </is>
      </c>
      <c r="G312" t="inlineStr">
        <is>
          <t>Keith</t>
        </is>
      </c>
      <c r="H312" s="30" t="n">
        <v>2000000</v>
      </c>
      <c r="I312" s="31" t="n">
        <v>61.83</v>
      </c>
      <c r="J312" s="31" t="n">
        <v>30.91</v>
      </c>
      <c r="K312" s="31" t="n">
        <v>0.75</v>
      </c>
      <c r="L312" s="32" t="n">
        <v>0.375</v>
      </c>
      <c r="M312" s="31" t="n">
        <v>63.4</v>
      </c>
      <c r="N312" s="31" t="n">
        <v>0.76</v>
      </c>
      <c r="O312" s="31" t="n">
        <v>57.15</v>
      </c>
      <c r="P312" s="31" t="n">
        <v>60.27</v>
      </c>
      <c r="Q312" s="31" t="n">
        <v>1.57</v>
      </c>
      <c r="R312" s="31" t="n">
        <v>30.14</v>
      </c>
      <c r="S312" s="32" t="n">
        <v>0.72</v>
      </c>
      <c r="T312" s="32" t="n">
        <v>0.36</v>
      </c>
      <c r="U312" t="n">
        <v>291.1</v>
      </c>
      <c r="V312" t="inlineStr">
        <is>
          <t>0042t</t>
        </is>
      </c>
      <c r="W312" t="n">
        <v>2578</v>
      </c>
      <c r="X312" t="n">
        <v>4002</v>
      </c>
      <c r="Y312" t="inlineStr">
        <is>
          <t>43381577-0f24-11e2-8525-18a905767e44</t>
        </is>
      </c>
      <c r="Z312" t="inlineStr">
        <is>
          <t>Claude Giroux (OTT RW)</t>
        </is>
      </c>
    </row>
    <row r="313">
      <c r="A313" t="inlineStr">
        <is>
          <t>Morgan Frost</t>
        </is>
      </c>
      <c r="B313" t="inlineStr">
        <is>
          <t>CGY</t>
        </is>
      </c>
      <c r="C313" t="inlineStr">
        <is>
          <t>C</t>
        </is>
      </c>
      <c r="D313" t="inlineStr">
        <is>
          <t>F</t>
        </is>
      </c>
      <c r="E313" t="n">
        <v>27</v>
      </c>
      <c r="F313" t="inlineStr">
        <is>
          <t>T</t>
        </is>
      </c>
      <c r="G313" t="inlineStr">
        <is>
          <t>The Last Place Lukes</t>
        </is>
      </c>
      <c r="H313" s="30" t="n">
        <v>4375000</v>
      </c>
      <c r="I313" s="31" t="n">
        <v>57.51</v>
      </c>
      <c r="J313" s="31" t="n">
        <v>13.15</v>
      </c>
      <c r="K313" s="31" t="n">
        <v>0.7</v>
      </c>
      <c r="L313" s="32" t="n">
        <v>0.16</v>
      </c>
      <c r="M313" s="31" t="n">
        <v>56.6</v>
      </c>
      <c r="N313" s="31" t="n">
        <v>0.68</v>
      </c>
      <c r="O313" s="31" t="n">
        <v>63.84</v>
      </c>
      <c r="P313" s="31" t="n">
        <v>60.22</v>
      </c>
      <c r="Q313" s="31" t="n">
        <v>-0.91</v>
      </c>
      <c r="R313" s="31" t="n">
        <v>13.76</v>
      </c>
      <c r="S313" s="32" t="n">
        <v>0.72</v>
      </c>
      <c r="T313" s="32" t="n">
        <v>0.165</v>
      </c>
      <c r="U313" t="n">
        <v>290.3</v>
      </c>
      <c r="V313" t="inlineStr">
        <is>
          <t>04ezy</t>
        </is>
      </c>
      <c r="W313" t="n">
        <v>5495</v>
      </c>
      <c r="X313" t="n">
        <v>7542</v>
      </c>
      <c r="Y313" t="inlineStr">
        <is>
          <t>2c7ee210-6e8d-4a01-b757-a5b8fde14f65</t>
        </is>
      </c>
      <c r="Z313" t="inlineStr">
        <is>
          <t>Morgan Frost (CGY C)</t>
        </is>
      </c>
    </row>
    <row r="314">
      <c r="A314" t="inlineStr">
        <is>
          <t>Lian Bichsel</t>
        </is>
      </c>
      <c r="B314" t="inlineStr">
        <is>
          <t>DAL</t>
        </is>
      </c>
      <c r="C314" t="inlineStr">
        <is>
          <t>D</t>
        </is>
      </c>
      <c r="D314" t="inlineStr">
        <is>
          <t>D</t>
        </is>
      </c>
      <c r="E314" t="n">
        <v>22</v>
      </c>
      <c r="F314" t="inlineStr">
        <is>
          <t>T</t>
        </is>
      </c>
      <c r="G314" t="inlineStr">
        <is>
          <t>Keith</t>
        </is>
      </c>
      <c r="H314" s="30" t="n">
        <v>918333</v>
      </c>
      <c r="I314" s="31" t="n">
        <v>37.47</v>
      </c>
      <c r="J314" s="31" t="n">
        <v>40.8</v>
      </c>
      <c r="K314" s="31" t="n">
        <v>0.75</v>
      </c>
      <c r="L314" s="32" t="n">
        <v>0.8169999999999999</v>
      </c>
      <c r="M314" s="31" t="n">
        <v>57.09</v>
      </c>
      <c r="N314" s="31" t="n">
        <v>0.75</v>
      </c>
      <c r="O314" s="31" t="n">
        <v>63.28</v>
      </c>
      <c r="P314" s="31" t="n">
        <v>60.19</v>
      </c>
      <c r="Q314" s="31" t="n">
        <v>19.62</v>
      </c>
      <c r="R314" s="31" t="n">
        <v>65.54000000000001</v>
      </c>
      <c r="S314" s="32" t="n">
        <v>0.752</v>
      </c>
      <c r="T314" s="32" t="n">
        <v>0.819</v>
      </c>
      <c r="U314" t="n">
        <v>291.9</v>
      </c>
      <c r="V314" t="inlineStr">
        <is>
          <t>060hp</t>
        </is>
      </c>
      <c r="W314" t="n">
        <v>6689</v>
      </c>
      <c r="Y314" t="inlineStr">
        <is>
          <t>d3ad2ebf-9b27-425d-98c9-4e7a952cc83c</t>
        </is>
      </c>
      <c r="Z314" t="inlineStr">
        <is>
          <t>Lian Bichsel (DAL D)</t>
        </is>
      </c>
    </row>
    <row r="315">
      <c r="A315" t="inlineStr">
        <is>
          <t>Jonathan Marchessault</t>
        </is>
      </c>
      <c r="B315" t="inlineStr">
        <is>
          <t>NSH</t>
        </is>
      </c>
      <c r="C315" t="inlineStr">
        <is>
          <t>RW</t>
        </is>
      </c>
      <c r="D315" t="inlineStr">
        <is>
          <t>F</t>
        </is>
      </c>
      <c r="E315" t="n">
        <v>35</v>
      </c>
      <c r="F315" t="inlineStr">
        <is>
          <t>FA</t>
        </is>
      </c>
      <c r="G315" t="inlineStr">
        <is>
          <t>FA</t>
        </is>
      </c>
      <c r="H315" s="30" t="n">
        <v>5500000</v>
      </c>
      <c r="I315" s="31" t="n">
        <v>43.61</v>
      </c>
      <c r="J315" s="31" t="n">
        <v>7.93</v>
      </c>
      <c r="K315" s="31" t="n">
        <v>0.7</v>
      </c>
      <c r="L315" s="32" t="n">
        <v>0.127</v>
      </c>
      <c r="M315" s="31" t="n">
        <v>61.6</v>
      </c>
      <c r="N315" s="31" t="n">
        <v>0.8</v>
      </c>
      <c r="O315" s="31" t="n">
        <v>58.59</v>
      </c>
      <c r="P315" s="31" t="n">
        <v>60.09</v>
      </c>
      <c r="Q315" s="31" t="n">
        <v>17.99</v>
      </c>
      <c r="R315" s="31" t="n">
        <v>10.93</v>
      </c>
      <c r="S315" s="32" t="n">
        <v>0.749</v>
      </c>
      <c r="T315" s="32" t="n">
        <v>0.136</v>
      </c>
      <c r="U315" t="n">
        <v>288.2</v>
      </c>
      <c r="V315" t="inlineStr">
        <is>
          <t>02ni5</t>
        </is>
      </c>
      <c r="W315" t="n">
        <v>4047</v>
      </c>
      <c r="X315" t="n">
        <v>5712</v>
      </c>
      <c r="Y315" t="inlineStr">
        <is>
          <t>ca9999bb-88c8-400b-9e36-9b6ee8a81888</t>
        </is>
      </c>
      <c r="Z315" t="inlineStr">
        <is>
          <t>Jonathan Marchessault (NSH RW)</t>
        </is>
      </c>
    </row>
    <row r="316">
      <c r="A316" t="inlineStr">
        <is>
          <t>Zach Whitecloud</t>
        </is>
      </c>
      <c r="B316" t="inlineStr">
        <is>
          <t>CGY</t>
        </is>
      </c>
      <c r="C316" t="inlineStr">
        <is>
          <t>D</t>
        </is>
      </c>
      <c r="D316" t="inlineStr">
        <is>
          <t>D</t>
        </is>
      </c>
      <c r="E316" t="n">
        <v>29</v>
      </c>
      <c r="F316" t="inlineStr">
        <is>
          <t>FA</t>
        </is>
      </c>
      <c r="G316" t="inlineStr">
        <is>
          <t>FA</t>
        </is>
      </c>
      <c r="H316" s="30" t="n">
        <v>2750000</v>
      </c>
      <c r="I316" s="31" t="n">
        <v>53.64</v>
      </c>
      <c r="J316" s="31" t="n">
        <v>19.51</v>
      </c>
      <c r="K316" s="31" t="n">
        <v>0.6899999999999999</v>
      </c>
      <c r="L316" s="32" t="n">
        <v>0.251</v>
      </c>
      <c r="M316" s="31" t="n">
        <v>53.38</v>
      </c>
      <c r="N316" s="31" t="n">
        <v>0.68</v>
      </c>
      <c r="O316" s="31" t="n">
        <v>66.53</v>
      </c>
      <c r="P316" s="31" t="n">
        <v>59.95</v>
      </c>
      <c r="Q316" s="31" t="n">
        <v>-0.26</v>
      </c>
      <c r="R316" s="31" t="n">
        <v>21.8</v>
      </c>
      <c r="S316" s="32" t="n">
        <v>0.736</v>
      </c>
      <c r="T316" s="32" t="n">
        <v>0.268</v>
      </c>
      <c r="U316" t="n">
        <v>292.5</v>
      </c>
      <c r="V316" t="inlineStr">
        <is>
          <t>04lcr</t>
        </is>
      </c>
      <c r="W316" t="n">
        <v>5633</v>
      </c>
      <c r="X316" t="n">
        <v>7851</v>
      </c>
      <c r="Y316" t="inlineStr">
        <is>
          <t>b424c4e8-31d3-4155-b6af-319000735e1b</t>
        </is>
      </c>
      <c r="Z316" t="inlineStr">
        <is>
          <t>Zach Whitecloud (CGY D)</t>
        </is>
      </c>
    </row>
    <row r="317">
      <c r="A317" t="inlineStr">
        <is>
          <t>Mikey Anderson</t>
        </is>
      </c>
      <c r="B317" t="inlineStr">
        <is>
          <t>LAK</t>
        </is>
      </c>
      <c r="C317" t="inlineStr">
        <is>
          <t>D</t>
        </is>
      </c>
      <c r="D317" t="inlineStr">
        <is>
          <t>D</t>
        </is>
      </c>
      <c r="E317" t="n">
        <v>27</v>
      </c>
      <c r="F317" t="inlineStr">
        <is>
          <t>FA</t>
        </is>
      </c>
      <c r="G317" t="inlineStr">
        <is>
          <t>FA</t>
        </is>
      </c>
      <c r="H317" s="30" t="n">
        <v>4125000</v>
      </c>
      <c r="I317" s="31" t="n">
        <v>54.67</v>
      </c>
      <c r="J317" s="31" t="n">
        <v>13.25</v>
      </c>
      <c r="K317" s="31" t="n">
        <v>0.68</v>
      </c>
      <c r="L317" s="32" t="n">
        <v>0.165</v>
      </c>
      <c r="M317" s="31" t="n">
        <v>57.05</v>
      </c>
      <c r="N317" s="31" t="n">
        <v>0.7</v>
      </c>
      <c r="O317" s="31" t="n">
        <v>62.56</v>
      </c>
      <c r="P317" s="31" t="n">
        <v>59.8</v>
      </c>
      <c r="Q317" s="31" t="n">
        <v>2.38</v>
      </c>
      <c r="R317" s="31" t="n">
        <v>14.5</v>
      </c>
      <c r="S317" s="32" t="n">
        <v>0.722</v>
      </c>
      <c r="T317" s="32" t="n">
        <v>0.175</v>
      </c>
      <c r="U317" t="n">
        <v>293.3</v>
      </c>
      <c r="V317" t="inlineStr">
        <is>
          <t>04f1z</t>
        </is>
      </c>
      <c r="W317" t="n">
        <v>5493</v>
      </c>
      <c r="X317" t="n">
        <v>7618</v>
      </c>
      <c r="Y317" t="inlineStr">
        <is>
          <t>6767e821-5a9c-4379-9bfa-9f19314cfc2f</t>
        </is>
      </c>
      <c r="Z317" t="inlineStr">
        <is>
          <t>Mikey Anderson (LAK D)</t>
        </is>
      </c>
    </row>
    <row r="318">
      <c r="A318" t="inlineStr">
        <is>
          <t>Matt Roy</t>
        </is>
      </c>
      <c r="B318" t="inlineStr">
        <is>
          <t>WSH</t>
        </is>
      </c>
      <c r="C318" t="inlineStr">
        <is>
          <t>D</t>
        </is>
      </c>
      <c r="D318" t="inlineStr">
        <is>
          <t>D</t>
        </is>
      </c>
      <c r="E318" t="n">
        <v>31</v>
      </c>
      <c r="F318" t="inlineStr">
        <is>
          <t>FA</t>
        </is>
      </c>
      <c r="G318" t="inlineStr">
        <is>
          <t>FA</t>
        </is>
      </c>
      <c r="H318" s="30" t="n">
        <v>5750000</v>
      </c>
      <c r="I318" s="31" t="n">
        <v>51.91</v>
      </c>
      <c r="J318" s="31" t="n">
        <v>9.029999999999999</v>
      </c>
      <c r="K318" s="31" t="n">
        <v>0.66</v>
      </c>
      <c r="L318" s="32" t="n">
        <v>0.115</v>
      </c>
      <c r="M318" s="31" t="n">
        <v>56.77</v>
      </c>
      <c r="N318" s="31" t="n">
        <v>0.72</v>
      </c>
      <c r="O318" s="31" t="n">
        <v>62.83</v>
      </c>
      <c r="P318" s="31" t="n">
        <v>59.8</v>
      </c>
      <c r="Q318" s="31" t="n">
        <v>4.86</v>
      </c>
      <c r="R318" s="31" t="n">
        <v>10.4</v>
      </c>
      <c r="S318" s="32" t="n">
        <v>0.734</v>
      </c>
      <c r="T318" s="32" t="n">
        <v>0.128</v>
      </c>
      <c r="U318" t="n">
        <v>293.6</v>
      </c>
      <c r="V318" t="inlineStr">
        <is>
          <t>03rjq</t>
        </is>
      </c>
      <c r="W318" t="n">
        <v>5357</v>
      </c>
      <c r="X318" t="n">
        <v>6936</v>
      </c>
      <c r="Y318" t="inlineStr">
        <is>
          <t>0cc94754-1f54-4723-939f-8c14dd930759</t>
        </is>
      </c>
      <c r="Z318" t="inlineStr">
        <is>
          <t>Matt Roy (WSH D)</t>
        </is>
      </c>
    </row>
    <row r="319">
      <c r="A319" t="inlineStr">
        <is>
          <t>Corey Perry</t>
        </is>
      </c>
      <c r="B319" t="inlineStr">
        <is>
          <t>LAK</t>
        </is>
      </c>
      <c r="C319" t="inlineStr">
        <is>
          <t>RW</t>
        </is>
      </c>
      <c r="D319" t="inlineStr">
        <is>
          <t>F</t>
        </is>
      </c>
      <c r="E319" t="n">
        <v>41</v>
      </c>
      <c r="F319" t="inlineStr">
        <is>
          <t>T</t>
        </is>
      </c>
      <c r="G319" t="inlineStr">
        <is>
          <t>Aznfungus</t>
        </is>
      </c>
      <c r="H319" s="30" t="n">
        <v>1000000</v>
      </c>
      <c r="I319" s="31" t="n">
        <v>61.55</v>
      </c>
      <c r="J319" s="31" t="n">
        <v>61.55</v>
      </c>
      <c r="K319" s="31" t="n">
        <v>0.85</v>
      </c>
      <c r="L319" s="32" t="n">
        <v>0.85</v>
      </c>
      <c r="M319" s="31" t="n">
        <v>59.78</v>
      </c>
      <c r="N319" s="31" t="n">
        <v>0.82</v>
      </c>
      <c r="O319" s="31" t="n"/>
      <c r="P319" s="31" t="n">
        <v>59.78</v>
      </c>
      <c r="Q319" s="31" t="n">
        <v>-1.77</v>
      </c>
      <c r="R319" s="31" t="n">
        <v>59.78</v>
      </c>
      <c r="S319" s="32" t="n">
        <v>0.82</v>
      </c>
      <c r="T319" s="32" t="n">
        <v>0.82</v>
      </c>
      <c r="U319" t="n">
        <v>294.4</v>
      </c>
      <c r="V319" t="inlineStr">
        <is>
          <t>003dv</t>
        </is>
      </c>
      <c r="W319" t="n">
        <v>1934</v>
      </c>
      <c r="X319" t="n">
        <v>3365</v>
      </c>
      <c r="Y319" t="inlineStr">
        <is>
          <t>42787303-0f24-11e2-8525-18a905767e44</t>
        </is>
      </c>
      <c r="Z319" t="inlineStr">
        <is>
          <t>Corey Perry (LAK RW)</t>
        </is>
      </c>
    </row>
    <row r="320">
      <c r="A320" t="inlineStr">
        <is>
          <t>Ryan Pulock</t>
        </is>
      </c>
      <c r="B320" t="inlineStr">
        <is>
          <t>NYI</t>
        </is>
      </c>
      <c r="C320" t="inlineStr">
        <is>
          <t>D</t>
        </is>
      </c>
      <c r="D320" t="inlineStr">
        <is>
          <t>D</t>
        </is>
      </c>
      <c r="E320" t="n">
        <v>31</v>
      </c>
      <c r="F320" t="inlineStr">
        <is>
          <t>FA</t>
        </is>
      </c>
      <c r="G320" t="inlineStr">
        <is>
          <t>FA</t>
        </is>
      </c>
      <c r="H320" s="30" t="n">
        <v>6150000</v>
      </c>
      <c r="I320" s="31" t="n">
        <v>57.54</v>
      </c>
      <c r="J320" s="31" t="n">
        <v>9.359999999999999</v>
      </c>
      <c r="K320" s="31" t="n">
        <v>0.76</v>
      </c>
      <c r="L320" s="32" t="n">
        <v>0.124</v>
      </c>
      <c r="M320" s="31" t="n">
        <v>59.59</v>
      </c>
      <c r="N320" s="31" t="n">
        <v>0.78</v>
      </c>
      <c r="O320" s="31" t="n"/>
      <c r="P320" s="31" t="n">
        <v>59.59</v>
      </c>
      <c r="Q320" s="31" t="n">
        <v>2.05</v>
      </c>
      <c r="R320" s="31" t="n">
        <v>9.69</v>
      </c>
      <c r="S320" s="32" t="n">
        <v>0.78</v>
      </c>
      <c r="T320" s="32" t="n">
        <v>0.127</v>
      </c>
      <c r="U320" t="n">
        <v>292.4</v>
      </c>
      <c r="V320" t="inlineStr">
        <is>
          <t>02ybm</t>
        </is>
      </c>
      <c r="W320" t="n">
        <v>4150</v>
      </c>
      <c r="X320" t="n">
        <v>5994</v>
      </c>
      <c r="Y320" t="inlineStr">
        <is>
          <t>633163e7-e448-48eb-a26b-9bae8b028d1d</t>
        </is>
      </c>
      <c r="Z320" t="inlineStr">
        <is>
          <t>Ryan Pulock (NYI D)</t>
        </is>
      </c>
    </row>
    <row r="321">
      <c r="A321" t="inlineStr">
        <is>
          <t>Michael Kesselring</t>
        </is>
      </c>
      <c r="B321" t="inlineStr">
        <is>
          <t>SJS</t>
        </is>
      </c>
      <c r="C321" t="inlineStr">
        <is>
          <t>D</t>
        </is>
      </c>
      <c r="D321" t="inlineStr">
        <is>
          <t>D</t>
        </is>
      </c>
      <c r="E321" t="n">
        <v>26</v>
      </c>
      <c r="F321" t="inlineStr">
        <is>
          <t>FA</t>
        </is>
      </c>
      <c r="G321" t="inlineStr">
        <is>
          <t>FA</t>
        </is>
      </c>
      <c r="H321" s="30" t="n">
        <v>4500000</v>
      </c>
      <c r="I321" s="31" t="n">
        <v>22.04</v>
      </c>
      <c r="J321" s="31" t="n">
        <v>4.9</v>
      </c>
      <c r="K321" s="31" t="n">
        <v>0.65</v>
      </c>
      <c r="L321" s="32" t="n">
        <v>0.144</v>
      </c>
      <c r="M321" s="31" t="n">
        <v>59.45</v>
      </c>
      <c r="N321" s="31" t="n">
        <v>0.76</v>
      </c>
      <c r="O321" s="31" t="n"/>
      <c r="P321" s="31" t="n">
        <v>59.45</v>
      </c>
      <c r="Q321" s="31" t="n">
        <v>37.41</v>
      </c>
      <c r="R321" s="31" t="n">
        <v>13.21</v>
      </c>
      <c r="S321" s="32" t="n">
        <v>0.76</v>
      </c>
      <c r="T321" s="32" t="n">
        <v>0.169</v>
      </c>
      <c r="U321" t="n">
        <v>292.2</v>
      </c>
      <c r="V321" t="inlineStr">
        <is>
          <t>04r0j</t>
        </is>
      </c>
      <c r="W321" t="n">
        <v>6398</v>
      </c>
      <c r="Y321" t="inlineStr">
        <is>
          <t>ff0eb4bf-f189-405a-b295-7bf67b979ff3</t>
        </is>
      </c>
      <c r="Z321" t="inlineStr">
        <is>
          <t>Michael Kesselring (SJS D)</t>
        </is>
      </c>
    </row>
    <row r="322">
      <c r="A322" t="inlineStr">
        <is>
          <t>Kyle Palmieri</t>
        </is>
      </c>
      <c r="B322" t="inlineStr">
        <is>
          <t>NYI</t>
        </is>
      </c>
      <c r="C322" t="inlineStr">
        <is>
          <t>RW</t>
        </is>
      </c>
      <c r="D322" t="inlineStr">
        <is>
          <t>F</t>
        </is>
      </c>
      <c r="E322" t="n">
        <v>35</v>
      </c>
      <c r="F322" t="inlineStr">
        <is>
          <t>FA</t>
        </is>
      </c>
      <c r="G322" t="inlineStr">
        <is>
          <t>FA</t>
        </is>
      </c>
      <c r="H322" s="30" t="n">
        <v>4750000</v>
      </c>
      <c r="I322" s="31" t="n">
        <v>24.31</v>
      </c>
      <c r="J322" s="31" t="n">
        <v>5.12</v>
      </c>
      <c r="K322" s="31" t="n">
        <v>0.97</v>
      </c>
      <c r="L322" s="32" t="n">
        <v>0.204</v>
      </c>
      <c r="M322" s="31" t="n">
        <v>60.77</v>
      </c>
      <c r="N322" s="31" t="n">
        <v>0.82</v>
      </c>
      <c r="O322" s="31" t="n">
        <v>58.04</v>
      </c>
      <c r="P322" s="31" t="n">
        <v>59.41</v>
      </c>
      <c r="Q322" s="31" t="n">
        <v>36.46</v>
      </c>
      <c r="R322" s="31" t="n">
        <v>12.51</v>
      </c>
      <c r="S322" s="32" t="n">
        <v>0.755</v>
      </c>
      <c r="T322" s="32" t="n">
        <v>0.159</v>
      </c>
      <c r="U322" t="n">
        <v>283.9</v>
      </c>
      <c r="V322" t="inlineStr">
        <is>
          <t>01f66</t>
        </is>
      </c>
      <c r="W322" t="n">
        <v>3272</v>
      </c>
      <c r="X322" t="n">
        <v>4706</v>
      </c>
      <c r="Y322" t="inlineStr">
        <is>
          <t>42782e1b-0f24-11e2-8525-18a905767e44</t>
        </is>
      </c>
      <c r="Z322" t="inlineStr">
        <is>
          <t>Kyle Palmieri (NYI RW)</t>
        </is>
      </c>
    </row>
    <row r="323">
      <c r="A323" t="inlineStr">
        <is>
          <t>Connor Murphy</t>
        </is>
      </c>
      <c r="B323" t="inlineStr">
        <is>
          <t>EDM</t>
        </is>
      </c>
      <c r="C323" t="inlineStr">
        <is>
          <t>D</t>
        </is>
      </c>
      <c r="D323" t="inlineStr">
        <is>
          <t>D</t>
        </is>
      </c>
      <c r="E323" t="n">
        <v>33</v>
      </c>
      <c r="F323" t="inlineStr">
        <is>
          <t>FA</t>
        </is>
      </c>
      <c r="G323" t="inlineStr">
        <is>
          <t>FA</t>
        </is>
      </c>
      <c r="H323" s="30" t="n">
        <v>4100000</v>
      </c>
      <c r="I323" s="31" t="n">
        <v>63.65</v>
      </c>
      <c r="J323" s="31" t="n">
        <v>15.52</v>
      </c>
      <c r="K323" s="31" t="n">
        <v>0.8</v>
      </c>
      <c r="L323" s="32" t="n">
        <v>0.195</v>
      </c>
      <c r="M323" s="31" t="n">
        <v>59.12</v>
      </c>
      <c r="N323" s="31" t="n">
        <v>0.83</v>
      </c>
      <c r="O323" s="31" t="n"/>
      <c r="P323" s="31" t="n">
        <v>59.12</v>
      </c>
      <c r="Q323" s="31" t="n">
        <v>-4.53</v>
      </c>
      <c r="R323" s="31" t="n">
        <v>14.42</v>
      </c>
      <c r="S323" s="32" t="n">
        <v>0.83</v>
      </c>
      <c r="T323" s="32" t="n">
        <v>0.202</v>
      </c>
      <c r="U323" t="n">
        <v>294.1</v>
      </c>
      <c r="V323" t="inlineStr">
        <is>
          <t>02azm</t>
        </is>
      </c>
      <c r="W323" t="n">
        <v>3796</v>
      </c>
      <c r="X323" t="n">
        <v>5381</v>
      </c>
      <c r="Y323" t="inlineStr">
        <is>
          <t>5aa01db9-9662-4a89-800e-7d3663147c30</t>
        </is>
      </c>
      <c r="Z323" t="inlineStr">
        <is>
          <t>Connor Murphy (EDM D)</t>
        </is>
      </c>
    </row>
    <row r="324">
      <c r="A324" t="inlineStr">
        <is>
          <t>Alex Lyon</t>
        </is>
      </c>
      <c r="B324" t="inlineStr">
        <is>
          <t>BUF</t>
        </is>
      </c>
      <c r="C324" t="inlineStr">
        <is>
          <t>G</t>
        </is>
      </c>
      <c r="D324" t="inlineStr">
        <is>
          <t>G</t>
        </is>
      </c>
      <c r="E324" t="n">
        <v>33</v>
      </c>
      <c r="F324" t="inlineStr">
        <is>
          <t>FA</t>
        </is>
      </c>
      <c r="G324" t="inlineStr">
        <is>
          <t>FA</t>
        </is>
      </c>
      <c r="H324" s="30" t="n">
        <v>1500000</v>
      </c>
      <c r="I324" s="31" t="n">
        <v>74.76000000000001</v>
      </c>
      <c r="J324" s="31" t="n">
        <v>49.84</v>
      </c>
      <c r="K324" s="31" t="n">
        <v>2.08</v>
      </c>
      <c r="L324" s="32" t="n">
        <v>1.387</v>
      </c>
      <c r="M324" s="31" t="n">
        <v>59.05</v>
      </c>
      <c r="N324" s="31" t="n">
        <v>1.85</v>
      </c>
      <c r="O324" s="31" t="n"/>
      <c r="P324" s="31" t="n">
        <v>59.05</v>
      </c>
      <c r="Q324" s="31" t="n">
        <v>-15.71</v>
      </c>
      <c r="R324" s="31" t="n">
        <v>39.37</v>
      </c>
      <c r="S324" s="32" t="n">
        <v>1.85</v>
      </c>
      <c r="T324" s="32" t="n">
        <v>1.233</v>
      </c>
      <c r="U324" t="n">
        <v>283.5</v>
      </c>
      <c r="V324" t="inlineStr">
        <is>
          <t>03nqi</t>
        </is>
      </c>
      <c r="W324" t="n">
        <v>5087</v>
      </c>
      <c r="X324" t="n">
        <v>7089</v>
      </c>
      <c r="Y324" t="inlineStr">
        <is>
          <t>9a17c57c-69ce-429f-9899-b67b0ab38e87</t>
        </is>
      </c>
      <c r="Z324" t="inlineStr">
        <is>
          <t>Alex Lyon (BUF G)</t>
        </is>
      </c>
    </row>
    <row r="325">
      <c r="A325" t="inlineStr">
        <is>
          <t>Jordan Spence</t>
        </is>
      </c>
      <c r="B325" t="inlineStr">
        <is>
          <t>OTT</t>
        </is>
      </c>
      <c r="C325" t="inlineStr">
        <is>
          <t>D</t>
        </is>
      </c>
      <c r="D325" t="inlineStr">
        <is>
          <t>D</t>
        </is>
      </c>
      <c r="E325" t="n">
        <v>25</v>
      </c>
      <c r="F325" t="inlineStr">
        <is>
          <t>T</t>
        </is>
      </c>
      <c r="G325" t="inlineStr">
        <is>
          <t>Keith</t>
        </is>
      </c>
      <c r="H325" s="30" t="n">
        <v>5000000</v>
      </c>
      <c r="I325" s="31" t="n">
        <v>54.66</v>
      </c>
      <c r="J325" s="31" t="n">
        <v>10.93</v>
      </c>
      <c r="K325" s="31" t="n">
        <v>0.75</v>
      </c>
      <c r="L325" s="32" t="n">
        <v>0.15</v>
      </c>
      <c r="M325" s="31" t="n">
        <v>54.66</v>
      </c>
      <c r="N325" s="31" t="n">
        <v>0.72</v>
      </c>
      <c r="O325" s="31" t="n">
        <v>63.32</v>
      </c>
      <c r="P325" s="31" t="n">
        <v>58.99</v>
      </c>
      <c r="Q325" s="31" t="n">
        <v>0</v>
      </c>
      <c r="R325" s="31" t="n">
        <v>11.8</v>
      </c>
      <c r="S325" s="32" t="n">
        <v>0.737</v>
      </c>
      <c r="T325" s="32" t="n">
        <v>0.147</v>
      </c>
      <c r="U325" t="n">
        <v>294.5</v>
      </c>
      <c r="V325" t="inlineStr">
        <is>
          <t>04ye8</t>
        </is>
      </c>
      <c r="W325" t="n">
        <v>6079</v>
      </c>
      <c r="X325" t="n">
        <v>8373</v>
      </c>
      <c r="Y325" t="inlineStr">
        <is>
          <t>bceebd33-2eee-4987-9a24-39ff8d8b01eb</t>
        </is>
      </c>
      <c r="Z325" t="inlineStr">
        <is>
          <t>Jordan Spence (OTT D)</t>
        </is>
      </c>
    </row>
    <row r="326">
      <c r="A326" t="inlineStr">
        <is>
          <t>Egor Chinakhov</t>
        </is>
      </c>
      <c r="B326" t="inlineStr">
        <is>
          <t>PIT</t>
        </is>
      </c>
      <c r="C326" t="inlineStr">
        <is>
          <t>LW</t>
        </is>
      </c>
      <c r="D326" t="inlineStr">
        <is>
          <t>F</t>
        </is>
      </c>
      <c r="E326" t="n">
        <v>25</v>
      </c>
      <c r="F326" t="inlineStr">
        <is>
          <t>FA</t>
        </is>
      </c>
      <c r="G326" t="inlineStr">
        <is>
          <t>FA</t>
        </is>
      </c>
      <c r="H326" s="30" t="n">
        <v>6250000</v>
      </c>
      <c r="I326" s="31" t="n">
        <v>52.19</v>
      </c>
      <c r="J326" s="31" t="n">
        <v>8.35</v>
      </c>
      <c r="K326" s="31" t="n">
        <v>0.72</v>
      </c>
      <c r="L326" s="32" t="n">
        <v>0.115</v>
      </c>
      <c r="M326" s="31" t="n">
        <v>51.81</v>
      </c>
      <c r="N326" s="31" t="n">
        <v>0.66</v>
      </c>
      <c r="O326" s="31" t="n">
        <v>65.93000000000001</v>
      </c>
      <c r="P326" s="31" t="n">
        <v>58.87</v>
      </c>
      <c r="Q326" s="31" t="n">
        <v>-0.38</v>
      </c>
      <c r="R326" s="31" t="n">
        <v>9.42</v>
      </c>
      <c r="S326" s="32" t="n">
        <v>0.722</v>
      </c>
      <c r="T326" s="32" t="n">
        <v>0.116</v>
      </c>
      <c r="U326" t="n">
        <v>200.9</v>
      </c>
      <c r="V326" t="inlineStr">
        <is>
          <t>051xf</t>
        </is>
      </c>
      <c r="W326" t="n">
        <v>6361</v>
      </c>
      <c r="Y326" t="inlineStr">
        <is>
          <t>fba47a8e-0447-48a4-ae8b-0ed6d6752558</t>
        </is>
      </c>
      <c r="Z326" t="inlineStr">
        <is>
          <t>Egor Chinakhov (PIT LW)</t>
        </is>
      </c>
    </row>
    <row r="327">
      <c r="A327" t="inlineStr">
        <is>
          <t>Alex Nedeljkovic</t>
        </is>
      </c>
      <c r="B327" t="inlineStr">
        <is>
          <t>SJS</t>
        </is>
      </c>
      <c r="C327" t="inlineStr">
        <is>
          <t>G</t>
        </is>
      </c>
      <c r="D327" t="inlineStr">
        <is>
          <t>G</t>
        </is>
      </c>
      <c r="E327" t="n">
        <v>30</v>
      </c>
      <c r="F327" t="inlineStr">
        <is>
          <t>FA</t>
        </is>
      </c>
      <c r="G327" t="inlineStr">
        <is>
          <t>FA</t>
        </is>
      </c>
      <c r="H327" s="30" t="n">
        <v>3000000</v>
      </c>
      <c r="I327" s="31" t="n">
        <v>63.85</v>
      </c>
      <c r="J327" s="31" t="n">
        <v>21.28</v>
      </c>
      <c r="K327" s="31" t="n">
        <v>1.6</v>
      </c>
      <c r="L327" s="32" t="n">
        <v>0.533</v>
      </c>
      <c r="M327" s="31" t="n">
        <v>58.79</v>
      </c>
      <c r="N327" s="31" t="n">
        <v>1.47</v>
      </c>
      <c r="O327" s="31" t="n"/>
      <c r="P327" s="31" t="n">
        <v>58.79</v>
      </c>
      <c r="Q327" s="31" t="n">
        <v>-5.06</v>
      </c>
      <c r="R327" s="31" t="n">
        <v>19.6</v>
      </c>
      <c r="S327" s="32" t="n">
        <v>1.47</v>
      </c>
      <c r="T327" s="32" t="n">
        <v>0.49</v>
      </c>
      <c r="U327" t="n">
        <v>290.2</v>
      </c>
      <c r="V327" t="inlineStr">
        <is>
          <t>039sy</t>
        </is>
      </c>
      <c r="W327" t="n">
        <v>4427</v>
      </c>
      <c r="X327" t="n">
        <v>6406</v>
      </c>
      <c r="Y327" t="inlineStr">
        <is>
          <t>85bb5204-0b4b-4659-9cc7-fb7c0b899dd4</t>
        </is>
      </c>
      <c r="Z327" t="inlineStr">
        <is>
          <t>Alex Nedeljkovic (SJS G)</t>
        </is>
      </c>
    </row>
    <row r="328">
      <c r="A328" t="inlineStr">
        <is>
          <t>Sam Rinzel</t>
        </is>
      </c>
      <c r="B328" t="inlineStr">
        <is>
          <t>CHI</t>
        </is>
      </c>
      <c r="C328" t="inlineStr">
        <is>
          <t>D</t>
        </is>
      </c>
      <c r="D328" t="inlineStr">
        <is>
          <t>D</t>
        </is>
      </c>
      <c r="E328" t="n">
        <v>22</v>
      </c>
      <c r="F328" t="inlineStr">
        <is>
          <t>T</t>
        </is>
      </c>
      <c r="G328" t="inlineStr">
        <is>
          <t>Brost</t>
        </is>
      </c>
      <c r="H328" s="30" t="n">
        <v>941667</v>
      </c>
      <c r="I328" s="31" t="n">
        <v>41.21</v>
      </c>
      <c r="J328" s="31" t="n">
        <v>43.76</v>
      </c>
      <c r="K328" s="31" t="n">
        <v>0.76</v>
      </c>
      <c r="L328" s="32" t="n">
        <v>0.8070000000000001</v>
      </c>
      <c r="M328" s="31" t="n">
        <v>57.05</v>
      </c>
      <c r="N328" s="31" t="n">
        <v>0.78</v>
      </c>
      <c r="O328" s="31" t="n">
        <v>60.35</v>
      </c>
      <c r="P328" s="31" t="n">
        <v>58.7</v>
      </c>
      <c r="Q328" s="31" t="n">
        <v>15.84</v>
      </c>
      <c r="R328" s="31" t="n">
        <v>62.34</v>
      </c>
      <c r="S328" s="32" t="n">
        <v>0.749</v>
      </c>
      <c r="T328" s="32" t="n">
        <v>0.795</v>
      </c>
      <c r="U328" t="n">
        <v>293.4</v>
      </c>
      <c r="V328" t="inlineStr">
        <is>
          <t>05yms</t>
        </is>
      </c>
      <c r="W328" t="n">
        <v>6733</v>
      </c>
      <c r="Y328" t="inlineStr">
        <is>
          <t>a9a5c9c4-43d7-46b2-824a-67d59f0dc22d</t>
        </is>
      </c>
      <c r="Z328" t="inlineStr">
        <is>
          <t>Sam Rinzel (CHI D)</t>
        </is>
      </c>
    </row>
    <row r="329">
      <c r="A329" t="inlineStr">
        <is>
          <t>Josh Anderson</t>
        </is>
      </c>
      <c r="B329" t="inlineStr">
        <is>
          <t>MTL</t>
        </is>
      </c>
      <c r="C329" t="inlineStr">
        <is>
          <t>LW</t>
        </is>
      </c>
      <c r="D329" t="inlineStr">
        <is>
          <t>F</t>
        </is>
      </c>
      <c r="E329" t="n">
        <v>32</v>
      </c>
      <c r="F329" t="inlineStr">
        <is>
          <t>FA</t>
        </is>
      </c>
      <c r="G329" t="inlineStr">
        <is>
          <t>FA</t>
        </is>
      </c>
      <c r="H329" s="30" t="n">
        <v>5500000</v>
      </c>
      <c r="I329" s="31" t="n">
        <v>56.17</v>
      </c>
      <c r="J329" s="31" t="n">
        <v>10.21</v>
      </c>
      <c r="K329" s="31" t="n">
        <v>0.78</v>
      </c>
      <c r="L329" s="32" t="n">
        <v>0.142</v>
      </c>
      <c r="M329" s="31" t="n">
        <v>58.62</v>
      </c>
      <c r="N329" s="31" t="n">
        <v>0.77</v>
      </c>
      <c r="O329" s="31" t="n"/>
      <c r="P329" s="31" t="n">
        <v>58.62</v>
      </c>
      <c r="Q329" s="31" t="n">
        <v>2.45</v>
      </c>
      <c r="R329" s="31" t="n">
        <v>10.66</v>
      </c>
      <c r="S329" s="32" t="n">
        <v>0.77</v>
      </c>
      <c r="T329" s="32" t="n">
        <v>0.14</v>
      </c>
      <c r="U329" t="n">
        <v>292.8</v>
      </c>
      <c r="V329" t="inlineStr">
        <is>
          <t>02o70</t>
        </is>
      </c>
      <c r="W329" t="n">
        <v>4296</v>
      </c>
      <c r="X329" t="n">
        <v>5785</v>
      </c>
      <c r="Y329" t="inlineStr">
        <is>
          <t>176ff74a-1206-49c3-8815-20df861b8ffb</t>
        </is>
      </c>
      <c r="Z329" t="inlineStr">
        <is>
          <t>Josh Anderson (MTL LW)</t>
        </is>
      </c>
    </row>
    <row r="330">
      <c r="A330" t="inlineStr">
        <is>
          <t>Anton Forsberg</t>
        </is>
      </c>
      <c r="B330" t="inlineStr">
        <is>
          <t>LAK</t>
        </is>
      </c>
      <c r="C330" t="inlineStr">
        <is>
          <t>G</t>
        </is>
      </c>
      <c r="D330" t="inlineStr">
        <is>
          <t>G</t>
        </is>
      </c>
      <c r="E330" t="n">
        <v>33</v>
      </c>
      <c r="F330" t="inlineStr">
        <is>
          <t>FA</t>
        </is>
      </c>
      <c r="G330" t="inlineStr">
        <is>
          <t>FA</t>
        </is>
      </c>
      <c r="H330" s="30" t="n">
        <v>2250000</v>
      </c>
      <c r="I330" s="31" t="n">
        <v>65.92</v>
      </c>
      <c r="J330" s="31" t="n">
        <v>29.3</v>
      </c>
      <c r="K330" s="31" t="n">
        <v>1.83</v>
      </c>
      <c r="L330" s="32" t="n">
        <v>0.8129999999999999</v>
      </c>
      <c r="M330" s="31" t="n">
        <v>58.61</v>
      </c>
      <c r="N330" s="31" t="n">
        <v>1.5</v>
      </c>
      <c r="O330" s="31" t="n"/>
      <c r="P330" s="31" t="n">
        <v>58.61</v>
      </c>
      <c r="Q330" s="31" t="n">
        <v>-7.31</v>
      </c>
      <c r="R330" s="31" t="n">
        <v>26.05</v>
      </c>
      <c r="S330" s="32" t="n">
        <v>1.5</v>
      </c>
      <c r="T330" s="32" t="n">
        <v>0.667</v>
      </c>
      <c r="U330" t="n">
        <v>285.7</v>
      </c>
      <c r="V330" t="inlineStr">
        <is>
          <t>02h6c</t>
        </is>
      </c>
      <c r="W330" t="n">
        <v>4051</v>
      </c>
      <c r="X330" t="n">
        <v>5553</v>
      </c>
      <c r="Y330" t="inlineStr">
        <is>
          <t>3cdfd392-e23c-4d49-b608-a473995998aa</t>
        </is>
      </c>
      <c r="Z330" t="inlineStr">
        <is>
          <t>Anton Forsberg (LAK G)</t>
        </is>
      </c>
    </row>
    <row r="331">
      <c r="A331" t="inlineStr">
        <is>
          <t>Anton Frondell</t>
        </is>
      </c>
      <c r="B331" t="inlineStr">
        <is>
          <t>CHI</t>
        </is>
      </c>
      <c r="C331" t="inlineStr">
        <is>
          <t>C</t>
        </is>
      </c>
      <c r="D331" t="inlineStr">
        <is>
          <t>F</t>
        </is>
      </c>
      <c r="E331" t="n">
        <v>19</v>
      </c>
      <c r="F331" t="inlineStr">
        <is>
          <t>T</t>
        </is>
      </c>
      <c r="G331" t="inlineStr">
        <is>
          <t>Brost</t>
        </is>
      </c>
      <c r="H331" s="30" t="n">
        <v>975000</v>
      </c>
      <c r="I331" s="31" t="n">
        <v>10.92</v>
      </c>
      <c r="J331" s="31" t="n">
        <v>11.2</v>
      </c>
      <c r="K331" s="31" t="n">
        <v>0.91</v>
      </c>
      <c r="L331" s="32" t="n">
        <v>0.9330000000000001</v>
      </c>
      <c r="M331" s="31" t="n">
        <v>55.43</v>
      </c>
      <c r="N331" s="31" t="n">
        <v>0.78</v>
      </c>
      <c r="O331" s="31" t="n">
        <v>61.38</v>
      </c>
      <c r="P331" s="31" t="n">
        <v>58.41</v>
      </c>
      <c r="Q331" s="31" t="n">
        <v>44.51</v>
      </c>
      <c r="R331" s="31" t="n">
        <v>59.91</v>
      </c>
      <c r="S331" s="32" t="n">
        <v>0.755</v>
      </c>
      <c r="T331" s="32" t="n">
        <v>0.774</v>
      </c>
      <c r="U331" t="n">
        <v>185.1</v>
      </c>
      <c r="V331" t="inlineStr">
        <is>
          <t>06jhd</t>
        </is>
      </c>
      <c r="W331" t="n">
        <v>7382</v>
      </c>
      <c r="Y331" t="inlineStr">
        <is>
          <t>8d177f0d-53a9-4a42-8a12-e406338f245f</t>
        </is>
      </c>
      <c r="Z331" t="inlineStr">
        <is>
          <t>Anton Frondell (CHI C)</t>
        </is>
      </c>
    </row>
    <row r="332">
      <c r="A332" t="inlineStr">
        <is>
          <t>Alexander Romanov</t>
        </is>
      </c>
      <c r="B332" t="inlineStr">
        <is>
          <t>NYI</t>
        </is>
      </c>
      <c r="C332" t="inlineStr">
        <is>
          <t>D</t>
        </is>
      </c>
      <c r="D332" t="inlineStr">
        <is>
          <t>D</t>
        </is>
      </c>
      <c r="E332" t="n">
        <v>26</v>
      </c>
      <c r="F332" t="inlineStr">
        <is>
          <t>FA</t>
        </is>
      </c>
      <c r="G332" t="inlineStr">
        <is>
          <t>FA</t>
        </is>
      </c>
      <c r="H332" s="30" t="n">
        <v>6250000</v>
      </c>
      <c r="I332" s="31" t="n">
        <v>9.039999999999999</v>
      </c>
      <c r="J332" s="31" t="n">
        <v>1.45</v>
      </c>
      <c r="K332" s="31" t="n">
        <v>0.6</v>
      </c>
      <c r="L332" s="32" t="n">
        <v>0.096</v>
      </c>
      <c r="M332" s="31" t="n">
        <v>58.34</v>
      </c>
      <c r="N332" s="31" t="n">
        <v>0.82</v>
      </c>
      <c r="O332" s="31" t="n"/>
      <c r="P332" s="31" t="n">
        <v>58.34</v>
      </c>
      <c r="Q332" s="31" t="n">
        <v>49.3</v>
      </c>
      <c r="R332" s="31" t="n">
        <v>9.33</v>
      </c>
      <c r="S332" s="32" t="n">
        <v>0.82</v>
      </c>
      <c r="T332" s="32" t="n">
        <v>0.131</v>
      </c>
      <c r="U332" t="n">
        <v>292.5</v>
      </c>
      <c r="V332" t="inlineStr">
        <is>
          <t>04qxy</t>
        </is>
      </c>
      <c r="W332" t="n">
        <v>5856</v>
      </c>
      <c r="X332" t="n">
        <v>7936</v>
      </c>
      <c r="Y332" t="inlineStr">
        <is>
          <t>91e5bfe0-73b9-4174-aa84-86f7a4e9fe18</t>
        </is>
      </c>
      <c r="Z332" t="inlineStr">
        <is>
          <t>Alexander Romanov (NYI D)</t>
        </is>
      </c>
    </row>
    <row r="333">
      <c r="A333" t="inlineStr">
        <is>
          <t>Vladimir Tarasenko</t>
        </is>
      </c>
      <c r="B333" t="inlineStr">
        <is>
          <t>(N/A)</t>
        </is>
      </c>
      <c r="C333" t="inlineStr">
        <is>
          <t>RW</t>
        </is>
      </c>
      <c r="D333" t="inlineStr">
        <is>
          <t>F</t>
        </is>
      </c>
      <c r="E333" t="n">
        <v>34</v>
      </c>
      <c r="F333" t="inlineStr">
        <is>
          <t>FA</t>
        </is>
      </c>
      <c r="G333" t="inlineStr">
        <is>
          <t>FA</t>
        </is>
      </c>
      <c r="H333" s="30" t="n">
        <v>1</v>
      </c>
      <c r="I333" s="31" t="n">
        <v>57.82</v>
      </c>
      <c r="J333" s="31" t="n">
        <v>57820000</v>
      </c>
      <c r="K333" s="31" t="n">
        <v>0.77</v>
      </c>
      <c r="L333" s="32" t="n">
        <v>770000</v>
      </c>
      <c r="M333" s="31" t="n">
        <v>58.15</v>
      </c>
      <c r="N333" s="31" t="n">
        <v>0.75</v>
      </c>
      <c r="O333" s="31" t="n"/>
      <c r="P333" s="31" t="n">
        <v>58.15</v>
      </c>
      <c r="Q333" s="31" t="n">
        <v>0.33</v>
      </c>
      <c r="R333" s="31" t="n">
        <v>58150000</v>
      </c>
      <c r="S333" s="32" t="n">
        <v>0.75</v>
      </c>
      <c r="T333" s="32" t="n">
        <v>750000</v>
      </c>
      <c r="U333" t="n">
        <v>290</v>
      </c>
      <c r="V333" t="inlineStr">
        <is>
          <t>01xfq</t>
        </is>
      </c>
      <c r="W333" t="n">
        <v>3516</v>
      </c>
      <c r="X333" t="n">
        <v>4976</v>
      </c>
      <c r="Y333" t="inlineStr">
        <is>
          <t>4a5a7feb-5f4e-11e2-9e6b-f4ce4684ea4c</t>
        </is>
      </c>
      <c r="Z333" t="inlineStr">
        <is>
          <t>Vladimir Tarasenko ((N/A) RW)</t>
        </is>
      </c>
    </row>
    <row r="334">
      <c r="A334" t="inlineStr">
        <is>
          <t>Dylan DeMelo</t>
        </is>
      </c>
      <c r="B334" t="inlineStr">
        <is>
          <t>WPG</t>
        </is>
      </c>
      <c r="C334" t="inlineStr">
        <is>
          <t>D</t>
        </is>
      </c>
      <c r="D334" t="inlineStr">
        <is>
          <t>D</t>
        </is>
      </c>
      <c r="E334" t="n">
        <v>33</v>
      </c>
      <c r="F334" t="inlineStr">
        <is>
          <t>FA</t>
        </is>
      </c>
      <c r="G334" t="inlineStr">
        <is>
          <t>FA</t>
        </is>
      </c>
      <c r="H334" s="30" t="n">
        <v>4900000</v>
      </c>
      <c r="I334" s="31" t="n">
        <v>56.25</v>
      </c>
      <c r="J334" s="31" t="n">
        <v>11.48</v>
      </c>
      <c r="K334" s="31" t="n">
        <v>0.6899999999999999</v>
      </c>
      <c r="L334" s="32" t="n">
        <v>0.141</v>
      </c>
      <c r="M334" s="31" t="n">
        <v>57.81</v>
      </c>
      <c r="N334" s="31" t="n">
        <v>0.6899999999999999</v>
      </c>
      <c r="O334" s="31" t="n"/>
      <c r="P334" s="31" t="n">
        <v>57.81</v>
      </c>
      <c r="Q334" s="31" t="n">
        <v>1.56</v>
      </c>
      <c r="R334" s="31" t="n">
        <v>11.8</v>
      </c>
      <c r="S334" s="32" t="n">
        <v>0.6899999999999999</v>
      </c>
      <c r="T334" s="32" t="n">
        <v>0.141</v>
      </c>
      <c r="U334" t="n">
        <v>292.7</v>
      </c>
      <c r="V334" t="inlineStr">
        <is>
          <t>02fq7</t>
        </is>
      </c>
      <c r="W334" t="n">
        <v>4559</v>
      </c>
      <c r="X334" t="n">
        <v>5544</v>
      </c>
      <c r="Y334" t="inlineStr">
        <is>
          <t>ae16bfdc-77e0-4465-973f-7eba0214c882</t>
        </is>
      </c>
      <c r="Z334" t="inlineStr">
        <is>
          <t>Dylan DeMelo (WPG D)</t>
        </is>
      </c>
    </row>
    <row r="335">
      <c r="A335" t="inlineStr">
        <is>
          <t>Tyler Myers</t>
        </is>
      </c>
      <c r="B335" t="inlineStr">
        <is>
          <t>DAL</t>
        </is>
      </c>
      <c r="C335" t="inlineStr">
        <is>
          <t>D</t>
        </is>
      </c>
      <c r="D335" t="inlineStr">
        <is>
          <t>D</t>
        </is>
      </c>
      <c r="E335" t="n">
        <v>36</v>
      </c>
      <c r="F335" t="inlineStr">
        <is>
          <t>T</t>
        </is>
      </c>
      <c r="G335" t="inlineStr">
        <is>
          <t>Mike</t>
        </is>
      </c>
      <c r="H335" s="30" t="n">
        <v>3000000</v>
      </c>
      <c r="I335" s="31" t="n">
        <v>47.76</v>
      </c>
      <c r="J335" s="31" t="n">
        <v>15.92</v>
      </c>
      <c r="K335" s="31" t="n">
        <v>0.65</v>
      </c>
      <c r="L335" s="32" t="n">
        <v>0.217</v>
      </c>
      <c r="M335" s="31" t="n">
        <v>57.74</v>
      </c>
      <c r="N335" s="31" t="n">
        <v>0.74</v>
      </c>
      <c r="O335" s="31" t="n"/>
      <c r="P335" s="31" t="n">
        <v>57.74</v>
      </c>
      <c r="Q335" s="31" t="n">
        <v>9.98</v>
      </c>
      <c r="R335" s="31" t="n">
        <v>19.25</v>
      </c>
      <c r="S335" s="32" t="n">
        <v>0.74</v>
      </c>
      <c r="T335" s="32" t="n">
        <v>0.247</v>
      </c>
      <c r="U335" t="n">
        <v>292.7</v>
      </c>
      <c r="V335" t="inlineStr">
        <is>
          <t>015j6</t>
        </is>
      </c>
      <c r="W335" t="n">
        <v>3000</v>
      </c>
      <c r="X335" t="n">
        <v>4485</v>
      </c>
      <c r="Y335" t="inlineStr">
        <is>
          <t>42f32a2b-0f24-11e2-8525-18a905767e44</t>
        </is>
      </c>
      <c r="Z335" t="inlineStr">
        <is>
          <t>Tyler Myers (DAL D)</t>
        </is>
      </c>
    </row>
    <row r="336">
      <c r="A336" t="inlineStr">
        <is>
          <t>Igor Chernyshov</t>
        </is>
      </c>
      <c r="B336" t="inlineStr">
        <is>
          <t>SJS</t>
        </is>
      </c>
      <c r="C336" t="inlineStr">
        <is>
          <t>LW</t>
        </is>
      </c>
      <c r="D336" t="inlineStr">
        <is>
          <t>F</t>
        </is>
      </c>
      <c r="E336" t="n">
        <v>20</v>
      </c>
      <c r="F336" t="inlineStr">
        <is>
          <t>T</t>
        </is>
      </c>
      <c r="G336" t="inlineStr">
        <is>
          <t>Nathan</t>
        </is>
      </c>
      <c r="H336" s="30" t="n">
        <v>934167</v>
      </c>
      <c r="I336" s="31" t="n">
        <v>23.87</v>
      </c>
      <c r="J336" s="31" t="n">
        <v>25.55</v>
      </c>
      <c r="K336" s="31" t="n">
        <v>0.85</v>
      </c>
      <c r="L336" s="32" t="n">
        <v>0.91</v>
      </c>
      <c r="M336" s="31" t="n">
        <v>61.22</v>
      </c>
      <c r="N336" s="31" t="n">
        <v>0.83</v>
      </c>
      <c r="O336" s="31" t="n">
        <v>53.86</v>
      </c>
      <c r="P336" s="31" t="n">
        <v>57.54</v>
      </c>
      <c r="Q336" s="31" t="n">
        <v>37.35</v>
      </c>
      <c r="R336" s="31" t="n">
        <v>61.59</v>
      </c>
      <c r="S336" s="32" t="n">
        <v>0.736</v>
      </c>
      <c r="T336" s="32" t="n">
        <v>0.788</v>
      </c>
      <c r="U336" t="n">
        <v>233.1</v>
      </c>
      <c r="V336" t="inlineStr">
        <is>
          <t>06hcr</t>
        </is>
      </c>
      <c r="W336" t="n">
        <v>7140</v>
      </c>
      <c r="Y336" t="inlineStr">
        <is>
          <t>e9f876b3-49ee-4e66-b48b-c150f3fdf161</t>
        </is>
      </c>
      <c r="Z336" t="inlineStr">
        <is>
          <t>Igor Chernyshov (SJS LW)</t>
        </is>
      </c>
    </row>
    <row r="337">
      <c r="A337" t="inlineStr">
        <is>
          <t>Christian Dvorak</t>
        </is>
      </c>
      <c r="B337" t="inlineStr">
        <is>
          <t>PHI</t>
        </is>
      </c>
      <c r="C337" t="inlineStr">
        <is>
          <t>C</t>
        </is>
      </c>
      <c r="D337" t="inlineStr">
        <is>
          <t>F</t>
        </is>
      </c>
      <c r="E337" t="n">
        <v>30</v>
      </c>
      <c r="F337" t="inlineStr">
        <is>
          <t>FA</t>
        </is>
      </c>
      <c r="G337" t="inlineStr">
        <is>
          <t>FA</t>
        </is>
      </c>
      <c r="H337" s="30" t="n">
        <v>5150000</v>
      </c>
      <c r="I337" s="31" t="n">
        <v>64.73</v>
      </c>
      <c r="J337" s="31" t="n">
        <v>12.57</v>
      </c>
      <c r="K337" s="31" t="n">
        <v>0.8100000000000001</v>
      </c>
      <c r="L337" s="32" t="n">
        <v>0.157</v>
      </c>
      <c r="M337" s="31" t="n">
        <v>58.82</v>
      </c>
      <c r="N337" s="31" t="n">
        <v>0.76</v>
      </c>
      <c r="O337" s="31" t="n">
        <v>56.07</v>
      </c>
      <c r="P337" s="31" t="n">
        <v>57.45</v>
      </c>
      <c r="Q337" s="31" t="n">
        <v>-5.91</v>
      </c>
      <c r="R337" s="31" t="n">
        <v>11.16</v>
      </c>
      <c r="S337" s="32" t="n">
        <v>0.714</v>
      </c>
      <c r="T337" s="32" t="n">
        <v>0.139</v>
      </c>
      <c r="U337" t="n">
        <v>289.7</v>
      </c>
      <c r="V337" t="inlineStr">
        <is>
          <t>03eb3</t>
        </is>
      </c>
      <c r="W337" t="n">
        <v>4460</v>
      </c>
      <c r="X337" t="n">
        <v>6427</v>
      </c>
      <c r="Y337" t="inlineStr">
        <is>
          <t>92ed5cd9-d877-4508-b81a-ad01a4d3010b</t>
        </is>
      </c>
      <c r="Z337" t="inlineStr">
        <is>
          <t>Christian Dvorak (PHI C)</t>
        </is>
      </c>
    </row>
    <row r="338">
      <c r="A338" t="inlineStr">
        <is>
          <t>Cole Perfetti</t>
        </is>
      </c>
      <c r="B338" t="inlineStr">
        <is>
          <t>WPG</t>
        </is>
      </c>
      <c r="C338" t="inlineStr">
        <is>
          <t>RW</t>
        </is>
      </c>
      <c r="D338" t="inlineStr">
        <is>
          <t>F</t>
        </is>
      </c>
      <c r="E338" t="n">
        <v>24</v>
      </c>
      <c r="F338" t="inlineStr">
        <is>
          <t>FA</t>
        </is>
      </c>
      <c r="G338" t="inlineStr">
        <is>
          <t>FA</t>
        </is>
      </c>
      <c r="H338" s="30" t="n">
        <v>6000000</v>
      </c>
      <c r="I338" s="31" t="n">
        <v>44.02</v>
      </c>
      <c r="J338" s="31" t="n">
        <v>7.34</v>
      </c>
      <c r="K338" s="31" t="n">
        <v>0.65</v>
      </c>
      <c r="L338" s="32" t="n">
        <v>0.108</v>
      </c>
      <c r="M338" s="31" t="n">
        <v>47.95</v>
      </c>
      <c r="N338" s="31" t="n">
        <v>0.67</v>
      </c>
      <c r="O338" s="31" t="n">
        <v>66.87</v>
      </c>
      <c r="P338" s="31" t="n">
        <v>57.41</v>
      </c>
      <c r="Q338" s="31" t="n">
        <v>3.93</v>
      </c>
      <c r="R338" s="31" t="n">
        <v>9.57</v>
      </c>
      <c r="S338" s="32" t="n">
        <v>0.733</v>
      </c>
      <c r="T338" s="32" t="n">
        <v>0.122</v>
      </c>
      <c r="U338" t="n">
        <v>250.3</v>
      </c>
      <c r="V338" t="inlineStr">
        <is>
          <t>04uql</t>
        </is>
      </c>
      <c r="W338" t="n">
        <v>6196</v>
      </c>
      <c r="Y338" t="inlineStr">
        <is>
          <t>8b4770d6-24c5-42a4-bcd1-7bd402dbe89d</t>
        </is>
      </c>
      <c r="Z338" t="inlineStr">
        <is>
          <t>Cole Perfetti (WPG RW)</t>
        </is>
      </c>
    </row>
    <row r="339">
      <c r="A339" t="inlineStr">
        <is>
          <t>Alex Carrier</t>
        </is>
      </c>
      <c r="B339" t="inlineStr">
        <is>
          <t>MTL</t>
        </is>
      </c>
      <c r="C339" t="inlineStr">
        <is>
          <t>D</t>
        </is>
      </c>
      <c r="D339" t="inlineStr">
        <is>
          <t>D</t>
        </is>
      </c>
      <c r="E339" t="n">
        <v>29</v>
      </c>
      <c r="F339" t="inlineStr">
        <is>
          <t>FA</t>
        </is>
      </c>
      <c r="G339" t="inlineStr">
        <is>
          <t>FA</t>
        </is>
      </c>
      <c r="H339" s="30" t="n">
        <v>3750000</v>
      </c>
      <c r="I339" s="31" t="n">
        <v>57.12</v>
      </c>
      <c r="J339" s="31" t="n">
        <v>15.23</v>
      </c>
      <c r="K339" s="31" t="n">
        <v>0.78</v>
      </c>
      <c r="L339" s="32" t="n">
        <v>0.208</v>
      </c>
      <c r="M339" s="31" t="n">
        <v>57.2</v>
      </c>
      <c r="N339" s="31" t="n">
        <v>0.75</v>
      </c>
      <c r="O339" s="31" t="n"/>
      <c r="P339" s="31" t="n">
        <v>57.2</v>
      </c>
      <c r="Q339" s="31" t="n">
        <v>0.08</v>
      </c>
      <c r="R339" s="31" t="n">
        <v>15.25</v>
      </c>
      <c r="S339" s="32" t="n">
        <v>0.75</v>
      </c>
      <c r="T339" s="32" t="n">
        <v>0.2</v>
      </c>
      <c r="U339" t="n">
        <v>292.6</v>
      </c>
      <c r="V339" t="inlineStr">
        <is>
          <t>03rgk</t>
        </is>
      </c>
      <c r="W339" t="n">
        <v>4924</v>
      </c>
      <c r="X339" t="n">
        <v>6857</v>
      </c>
      <c r="Y339" t="inlineStr">
        <is>
          <t>4e61366d-c43e-4716-8b86-a136a0f2a786</t>
        </is>
      </c>
      <c r="Z339" t="inlineStr">
        <is>
          <t>Alex Carrier (MTL D)</t>
        </is>
      </c>
    </row>
    <row r="340">
      <c r="A340" t="inlineStr">
        <is>
          <t>Tyler Seguin</t>
        </is>
      </c>
      <c r="B340" t="inlineStr">
        <is>
          <t>DAL</t>
        </is>
      </c>
      <c r="C340" t="inlineStr">
        <is>
          <t>RW</t>
        </is>
      </c>
      <c r="D340" t="inlineStr">
        <is>
          <t>F</t>
        </is>
      </c>
      <c r="E340" t="n">
        <v>34</v>
      </c>
      <c r="F340" t="inlineStr">
        <is>
          <t>FA</t>
        </is>
      </c>
      <c r="G340" t="inlineStr">
        <is>
          <t>FA</t>
        </is>
      </c>
      <c r="H340" s="30" t="n">
        <v>9850000</v>
      </c>
      <c r="I340" s="31" t="n">
        <v>20.64</v>
      </c>
      <c r="J340" s="31" t="n">
        <v>2.1</v>
      </c>
      <c r="K340" s="31" t="n">
        <v>0.76</v>
      </c>
      <c r="L340" s="32" t="n">
        <v>0.077</v>
      </c>
      <c r="M340" s="31" t="n">
        <v>56.32</v>
      </c>
      <c r="N340" s="31" t="n">
        <v>0.84</v>
      </c>
      <c r="O340" s="31" t="n">
        <v>57.87</v>
      </c>
      <c r="P340" s="31" t="n">
        <v>57.09</v>
      </c>
      <c r="Q340" s="31" t="n">
        <v>35.68</v>
      </c>
      <c r="R340" s="31" t="n">
        <v>5.8</v>
      </c>
      <c r="S340" s="32" t="n">
        <v>0.764</v>
      </c>
      <c r="T340" s="32" t="n">
        <v>0.078</v>
      </c>
      <c r="U340" t="n">
        <v>281.5</v>
      </c>
      <c r="V340" t="inlineStr">
        <is>
          <t>01sif</t>
        </is>
      </c>
      <c r="W340" t="n">
        <v>3476</v>
      </c>
      <c r="X340" t="n">
        <v>4962</v>
      </c>
      <c r="Y340" t="inlineStr">
        <is>
          <t>42ea7555-0f24-11e2-8525-18a905767e44</t>
        </is>
      </c>
      <c r="Z340" t="inlineStr">
        <is>
          <t>Tyler Seguin (DAL RW)</t>
        </is>
      </c>
    </row>
    <row r="341">
      <c r="A341" t="inlineStr">
        <is>
          <t>Michael McCarron</t>
        </is>
      </c>
      <c r="B341" t="inlineStr">
        <is>
          <t>MIN</t>
        </is>
      </c>
      <c r="C341" t="inlineStr">
        <is>
          <t>C</t>
        </is>
      </c>
      <c r="D341" t="inlineStr">
        <is>
          <t>F</t>
        </is>
      </c>
      <c r="E341" t="n">
        <v>31</v>
      </c>
      <c r="F341" t="inlineStr">
        <is>
          <t>FA</t>
        </is>
      </c>
      <c r="G341" t="inlineStr">
        <is>
          <t>FA</t>
        </is>
      </c>
      <c r="H341" s="30" t="n">
        <v>3333333</v>
      </c>
      <c r="I341" s="31" t="n">
        <v>56.58</v>
      </c>
      <c r="J341" s="31" t="n">
        <v>16.97</v>
      </c>
      <c r="K341" s="31" t="n">
        <v>0.72</v>
      </c>
      <c r="L341" s="32" t="n">
        <v>0.216</v>
      </c>
      <c r="M341" s="31" t="n">
        <v>57</v>
      </c>
      <c r="N341" s="31" t="n">
        <v>0.72</v>
      </c>
      <c r="O341" s="31" t="n"/>
      <c r="P341" s="31" t="n">
        <v>57</v>
      </c>
      <c r="Q341" s="31" t="n">
        <v>0.42</v>
      </c>
      <c r="R341" s="31" t="n">
        <v>17.1</v>
      </c>
      <c r="S341" s="32" t="n">
        <v>0.72</v>
      </c>
      <c r="T341" s="32" t="n">
        <v>0.216</v>
      </c>
      <c r="U341" t="n">
        <v>291.9</v>
      </c>
      <c r="V341" t="inlineStr">
        <is>
          <t>031nw</t>
        </is>
      </c>
      <c r="W341" t="n">
        <v>4167</v>
      </c>
      <c r="X341" t="n">
        <v>6004</v>
      </c>
      <c r="Y341" t="inlineStr">
        <is>
          <t>ba3362da-438e-404a-b5ac-3c41ae71330d</t>
        </is>
      </c>
      <c r="Z341" t="inlineStr">
        <is>
          <t>Michael McCarron (MIN C)</t>
        </is>
      </c>
    </row>
    <row r="342">
      <c r="A342" t="inlineStr">
        <is>
          <t>Denton Mateychuk</t>
        </is>
      </c>
      <c r="B342" t="inlineStr">
        <is>
          <t>CBJ</t>
        </is>
      </c>
      <c r="C342" t="inlineStr">
        <is>
          <t>D</t>
        </is>
      </c>
      <c r="D342" t="inlineStr">
        <is>
          <t>D</t>
        </is>
      </c>
      <c r="E342" t="n">
        <v>22</v>
      </c>
      <c r="F342" t="inlineStr">
        <is>
          <t>T</t>
        </is>
      </c>
      <c r="G342" t="inlineStr">
        <is>
          <t>Keith</t>
        </is>
      </c>
      <c r="H342" s="30" t="n">
        <v>886666</v>
      </c>
      <c r="I342" s="31" t="n">
        <v>54.71</v>
      </c>
      <c r="J342" s="31" t="n">
        <v>61.7</v>
      </c>
      <c r="K342" s="31" t="n">
        <v>0.73</v>
      </c>
      <c r="L342" s="32" t="n">
        <v>0.823</v>
      </c>
      <c r="M342" s="31" t="n">
        <v>51.33</v>
      </c>
      <c r="N342" s="31" t="n">
        <v>0.7</v>
      </c>
      <c r="O342" s="31" t="n">
        <v>62.65</v>
      </c>
      <c r="P342" s="31" t="n">
        <v>56.99</v>
      </c>
      <c r="Q342" s="31" t="n">
        <v>-3.38</v>
      </c>
      <c r="R342" s="31" t="n">
        <v>64.27</v>
      </c>
      <c r="S342" s="32" t="n">
        <v>0.723</v>
      </c>
      <c r="T342" s="32" t="n">
        <v>0.8149999999999999</v>
      </c>
      <c r="U342" t="n">
        <v>288.5</v>
      </c>
      <c r="V342" t="inlineStr">
        <is>
          <t>05y7m</t>
        </is>
      </c>
      <c r="W342" t="n">
        <v>6687</v>
      </c>
      <c r="Y342" t="inlineStr">
        <is>
          <t>9a4d7237-ac5b-41aa-ae6d-af399a5795b5</t>
        </is>
      </c>
      <c r="Z342" t="inlineStr">
        <is>
          <t>Denton Mateychuk (CBJ D)</t>
        </is>
      </c>
    </row>
    <row r="343">
      <c r="A343" t="inlineStr">
        <is>
          <t>Tyler Toffoli</t>
        </is>
      </c>
      <c r="B343" t="inlineStr">
        <is>
          <t>SJS</t>
        </is>
      </c>
      <c r="C343" t="inlineStr">
        <is>
          <t>RW</t>
        </is>
      </c>
      <c r="D343" t="inlineStr">
        <is>
          <t>F</t>
        </is>
      </c>
      <c r="E343" t="n">
        <v>34</v>
      </c>
      <c r="F343" t="inlineStr">
        <is>
          <t>FA</t>
        </is>
      </c>
      <c r="G343" t="inlineStr">
        <is>
          <t>FA</t>
        </is>
      </c>
      <c r="H343" s="30" t="n">
        <v>6000000</v>
      </c>
      <c r="I343" s="31" t="n">
        <v>57.14</v>
      </c>
      <c r="J343" s="31" t="n">
        <v>9.52</v>
      </c>
      <c r="K343" s="31" t="n">
        <v>0.72</v>
      </c>
      <c r="L343" s="32" t="n">
        <v>0.12</v>
      </c>
      <c r="M343" s="31" t="n">
        <v>61.6</v>
      </c>
      <c r="N343" s="31" t="n">
        <v>0.76</v>
      </c>
      <c r="O343" s="31" t="n">
        <v>52.35</v>
      </c>
      <c r="P343" s="31" t="n">
        <v>56.98</v>
      </c>
      <c r="Q343" s="31" t="n">
        <v>4.46</v>
      </c>
      <c r="R343" s="31" t="n">
        <v>9.5</v>
      </c>
      <c r="S343" s="32" t="n">
        <v>0.6919999999999999</v>
      </c>
      <c r="T343" s="32" t="n">
        <v>0.115</v>
      </c>
      <c r="U343" t="n">
        <v>261.9</v>
      </c>
      <c r="V343" t="inlineStr">
        <is>
          <t>01zti</t>
        </is>
      </c>
      <c r="W343" t="n">
        <v>3542</v>
      </c>
      <c r="X343" t="n">
        <v>5020</v>
      </c>
      <c r="Y343" t="inlineStr">
        <is>
          <t>427e5dad-0f24-11e2-8525-18a905767e44</t>
        </is>
      </c>
      <c r="Z343" t="inlineStr">
        <is>
          <t>Tyler Toffoli (SJS RW)</t>
        </is>
      </c>
    </row>
    <row r="344">
      <c r="A344" t="inlineStr">
        <is>
          <t>Noah Cates</t>
        </is>
      </c>
      <c r="B344" t="inlineStr">
        <is>
          <t>PHI</t>
        </is>
      </c>
      <c r="C344" t="inlineStr">
        <is>
          <t>C</t>
        </is>
      </c>
      <c r="D344" t="inlineStr">
        <is>
          <t>F</t>
        </is>
      </c>
      <c r="E344" t="n">
        <v>27</v>
      </c>
      <c r="F344" t="inlineStr">
        <is>
          <t>FA</t>
        </is>
      </c>
      <c r="G344" t="inlineStr">
        <is>
          <t>FA</t>
        </is>
      </c>
      <c r="H344" s="30" t="n">
        <v>4000000</v>
      </c>
      <c r="I344" s="31" t="n">
        <v>70.14</v>
      </c>
      <c r="J344" s="31" t="n">
        <v>17.54</v>
      </c>
      <c r="K344" s="31" t="n">
        <v>0.86</v>
      </c>
      <c r="L344" s="32" t="n">
        <v>0.215</v>
      </c>
      <c r="M344" s="31" t="n">
        <v>55.71</v>
      </c>
      <c r="N344" s="31" t="n">
        <v>0.78</v>
      </c>
      <c r="O344" s="31" t="n">
        <v>58.09</v>
      </c>
      <c r="P344" s="31" t="n">
        <v>56.9</v>
      </c>
      <c r="Q344" s="31" t="n">
        <v>-14.43</v>
      </c>
      <c r="R344" s="31" t="n">
        <v>14.22</v>
      </c>
      <c r="S344" s="32" t="n">
        <v>0.736</v>
      </c>
      <c r="T344" s="32" t="n">
        <v>0.184</v>
      </c>
      <c r="U344" t="n">
        <v>292.1</v>
      </c>
      <c r="V344" t="inlineStr">
        <is>
          <t>04f75</t>
        </is>
      </c>
      <c r="W344" t="n">
        <v>6626</v>
      </c>
      <c r="X344" t="n">
        <v>7652</v>
      </c>
      <c r="Y344" t="inlineStr">
        <is>
          <t>d31f8b5a-2cdc-4728-b2e9-1b95279d7c6a</t>
        </is>
      </c>
      <c r="Z344" t="inlineStr">
        <is>
          <t>Noah Cates (PHI C)</t>
        </is>
      </c>
    </row>
    <row r="345">
      <c r="A345" t="inlineStr">
        <is>
          <t>Will Borgen</t>
        </is>
      </c>
      <c r="B345" t="inlineStr">
        <is>
          <t>BOS</t>
        </is>
      </c>
      <c r="C345" t="inlineStr">
        <is>
          <t>D</t>
        </is>
      </c>
      <c r="D345" t="inlineStr">
        <is>
          <t>D</t>
        </is>
      </c>
      <c r="E345" t="n">
        <v>29</v>
      </c>
      <c r="F345" t="inlineStr">
        <is>
          <t>FA</t>
        </is>
      </c>
      <c r="G345" t="inlineStr">
        <is>
          <t>FA</t>
        </is>
      </c>
      <c r="H345" s="30" t="n">
        <v>4100000</v>
      </c>
      <c r="I345" s="31" t="n">
        <v>51.83</v>
      </c>
      <c r="J345" s="31" t="n">
        <v>12.64</v>
      </c>
      <c r="K345" s="31" t="n">
        <v>0.6899999999999999</v>
      </c>
      <c r="L345" s="32" t="n">
        <v>0.168</v>
      </c>
      <c r="M345" s="31" t="n">
        <v>56.82</v>
      </c>
      <c r="N345" s="31" t="n">
        <v>0.72</v>
      </c>
      <c r="O345" s="31" t="n"/>
      <c r="P345" s="31" t="n">
        <v>56.82</v>
      </c>
      <c r="Q345" s="31" t="n">
        <v>4.99</v>
      </c>
      <c r="R345" s="31" t="n">
        <v>13.86</v>
      </c>
      <c r="S345" s="32" t="n">
        <v>0.72</v>
      </c>
      <c r="T345" s="32" t="n">
        <v>0.176</v>
      </c>
      <c r="U345" t="n">
        <v>292.8</v>
      </c>
      <c r="V345" t="inlineStr">
        <is>
          <t>03rg2</t>
        </is>
      </c>
      <c r="W345" t="n">
        <v>4948</v>
      </c>
      <c r="X345" t="n">
        <v>6834</v>
      </c>
      <c r="Y345" t="inlineStr">
        <is>
          <t>e198a0bf-fcb3-4638-8f7c-955a55532cbd</t>
        </is>
      </c>
      <c r="Z345" t="inlineStr">
        <is>
          <t>Will Borgen (BOS D)</t>
        </is>
      </c>
    </row>
    <row r="346">
      <c r="A346" t="inlineStr">
        <is>
          <t>Joseph Woll</t>
        </is>
      </c>
      <c r="B346" t="inlineStr">
        <is>
          <t>PHI</t>
        </is>
      </c>
      <c r="C346" t="inlineStr">
        <is>
          <t>G</t>
        </is>
      </c>
      <c r="D346" t="inlineStr">
        <is>
          <t>G</t>
        </is>
      </c>
      <c r="E346" t="n">
        <v>28</v>
      </c>
      <c r="F346" t="inlineStr">
        <is>
          <t>T</t>
        </is>
      </c>
      <c r="G346" t="inlineStr">
        <is>
          <t>A Bunch of Dusters</t>
        </is>
      </c>
      <c r="H346" s="30" t="n">
        <v>3666667</v>
      </c>
      <c r="I346" s="31" t="n">
        <v>67.94</v>
      </c>
      <c r="J346" s="31" t="n">
        <v>18.53</v>
      </c>
      <c r="K346" s="31" t="n">
        <v>1.74</v>
      </c>
      <c r="L346" s="32" t="n">
        <v>0.475</v>
      </c>
      <c r="M346" s="31" t="n">
        <v>56.78</v>
      </c>
      <c r="N346" s="31" t="n">
        <v>1.77</v>
      </c>
      <c r="O346" s="31" t="n"/>
      <c r="P346" s="31" t="n">
        <v>56.78</v>
      </c>
      <c r="Q346" s="31" t="n">
        <v>-11.16</v>
      </c>
      <c r="R346" s="31" t="n">
        <v>15.49</v>
      </c>
      <c r="S346" s="32" t="n">
        <v>1.77</v>
      </c>
      <c r="T346" s="32" t="n">
        <v>0.483</v>
      </c>
      <c r="U346" t="n">
        <v>288.9</v>
      </c>
      <c r="V346" t="inlineStr">
        <is>
          <t>042w1</t>
        </is>
      </c>
      <c r="W346" t="n">
        <v>5203</v>
      </c>
      <c r="X346" t="n">
        <v>7170</v>
      </c>
      <c r="Y346" t="inlineStr">
        <is>
          <t>85efc3a4-760a-4b24-bbcf-3757f512666b</t>
        </is>
      </c>
      <c r="Z346" t="inlineStr">
        <is>
          <t>Joseph Woll (PHI G)</t>
        </is>
      </c>
    </row>
    <row r="347">
      <c r="A347" t="inlineStr">
        <is>
          <t>Adam Pelech</t>
        </is>
      </c>
      <c r="B347" t="inlineStr">
        <is>
          <t>NYI</t>
        </is>
      </c>
      <c r="C347" t="inlineStr">
        <is>
          <t>D</t>
        </is>
      </c>
      <c r="D347" t="inlineStr">
        <is>
          <t>D</t>
        </is>
      </c>
      <c r="E347" t="n">
        <v>32</v>
      </c>
      <c r="F347" t="inlineStr">
        <is>
          <t>FA</t>
        </is>
      </c>
      <c r="G347" t="inlineStr">
        <is>
          <t>FA</t>
        </is>
      </c>
      <c r="H347" s="30" t="n">
        <v>5750000</v>
      </c>
      <c r="I347" s="31" t="n">
        <v>57.39</v>
      </c>
      <c r="J347" s="31" t="n">
        <v>9.98</v>
      </c>
      <c r="K347" s="31" t="n">
        <v>0.7</v>
      </c>
      <c r="L347" s="32" t="n">
        <v>0.122</v>
      </c>
      <c r="M347" s="31" t="n">
        <v>56.78</v>
      </c>
      <c r="N347" s="31" t="n">
        <v>0.72</v>
      </c>
      <c r="O347" s="31" t="n"/>
      <c r="P347" s="31" t="n">
        <v>56.78</v>
      </c>
      <c r="Q347" s="31" t="n">
        <v>-0.61</v>
      </c>
      <c r="R347" s="31" t="n">
        <v>9.869999999999999</v>
      </c>
      <c r="S347" s="32" t="n">
        <v>0.72</v>
      </c>
      <c r="T347" s="32" t="n">
        <v>0.125</v>
      </c>
      <c r="U347" t="n">
        <v>292.4</v>
      </c>
      <c r="V347" t="inlineStr">
        <is>
          <t>02npq</t>
        </is>
      </c>
      <c r="W347" t="n">
        <v>4009</v>
      </c>
      <c r="X347" t="n">
        <v>5756</v>
      </c>
      <c r="Y347" t="inlineStr">
        <is>
          <t>fc664c7a-5c8a-4fc4-aaa8-51f9abb1c992</t>
        </is>
      </c>
      <c r="Z347" t="inlineStr">
        <is>
          <t>Adam Pelech (NYI D)</t>
        </is>
      </c>
    </row>
    <row r="348">
      <c r="A348" t="inlineStr">
        <is>
          <t>Nick Seeler</t>
        </is>
      </c>
      <c r="B348" t="inlineStr">
        <is>
          <t>PHI</t>
        </is>
      </c>
      <c r="C348" t="inlineStr">
        <is>
          <t>D</t>
        </is>
      </c>
      <c r="D348" t="inlineStr">
        <is>
          <t>D</t>
        </is>
      </c>
      <c r="E348" t="n">
        <v>33</v>
      </c>
      <c r="F348" t="inlineStr">
        <is>
          <t>FA</t>
        </is>
      </c>
      <c r="G348" t="inlineStr">
        <is>
          <t>FA</t>
        </is>
      </c>
      <c r="H348" s="30" t="n">
        <v>2700000</v>
      </c>
      <c r="I348" s="31" t="n">
        <v>51.46</v>
      </c>
      <c r="J348" s="31" t="n">
        <v>19.06</v>
      </c>
      <c r="K348" s="31" t="n">
        <v>0.64</v>
      </c>
      <c r="L348" s="32" t="n">
        <v>0.237</v>
      </c>
      <c r="M348" s="31" t="n">
        <v>56.77</v>
      </c>
      <c r="N348" s="31" t="n">
        <v>0.7</v>
      </c>
      <c r="O348" s="31" t="n"/>
      <c r="P348" s="31" t="n">
        <v>56.77</v>
      </c>
      <c r="Q348" s="31" t="n">
        <v>5.31</v>
      </c>
      <c r="R348" s="31" t="n">
        <v>21.03</v>
      </c>
      <c r="S348" s="32" t="n">
        <v>0.7</v>
      </c>
      <c r="T348" s="32" t="n">
        <v>0.259</v>
      </c>
      <c r="U348" t="n">
        <v>292.6</v>
      </c>
      <c r="V348" t="inlineStr">
        <is>
          <t>02iqx</t>
        </is>
      </c>
      <c r="W348" t="n">
        <v>5071</v>
      </c>
      <c r="X348" t="n">
        <v>5496</v>
      </c>
      <c r="Y348" t="inlineStr">
        <is>
          <t>5cc3cbb7-619c-466b-a845-fdce5d0c403d</t>
        </is>
      </c>
      <c r="Z348" t="inlineStr">
        <is>
          <t>Nick Seeler (PHI D)</t>
        </is>
      </c>
    </row>
    <row r="349">
      <c r="A349" t="inlineStr">
        <is>
          <t>Jordan Staal</t>
        </is>
      </c>
      <c r="B349" t="inlineStr">
        <is>
          <t>CAR</t>
        </is>
      </c>
      <c r="C349" t="inlineStr">
        <is>
          <t>C</t>
        </is>
      </c>
      <c r="D349" t="inlineStr">
        <is>
          <t>F</t>
        </is>
      </c>
      <c r="E349" t="n">
        <v>38</v>
      </c>
      <c r="F349" t="inlineStr">
        <is>
          <t>FA</t>
        </is>
      </c>
      <c r="G349" t="inlineStr">
        <is>
          <t>FA</t>
        </is>
      </c>
      <c r="H349" s="30" t="n">
        <v>2900000</v>
      </c>
      <c r="I349" s="31" t="n">
        <v>58.47</v>
      </c>
      <c r="J349" s="31" t="n">
        <v>20.16</v>
      </c>
      <c r="K349" s="31" t="n">
        <v>0.78</v>
      </c>
      <c r="L349" s="32" t="n">
        <v>0.269</v>
      </c>
      <c r="M349" s="31" t="n">
        <v>56.33</v>
      </c>
      <c r="N349" s="31" t="n">
        <v>0.73</v>
      </c>
      <c r="O349" s="31" t="n">
        <v>57.06</v>
      </c>
      <c r="P349" s="31" t="n">
        <v>56.7</v>
      </c>
      <c r="Q349" s="31" t="n">
        <v>-2.14</v>
      </c>
      <c r="R349" s="31" t="n">
        <v>19.55</v>
      </c>
      <c r="S349" s="32" t="n">
        <v>0.705</v>
      </c>
      <c r="T349" s="32" t="n">
        <v>0.243</v>
      </c>
      <c r="U349" t="n">
        <v>290.6</v>
      </c>
      <c r="V349" t="inlineStr">
        <is>
          <t>0045u</t>
        </is>
      </c>
      <c r="W349" t="n">
        <v>2556</v>
      </c>
      <c r="X349" t="n">
        <v>3980</v>
      </c>
      <c r="Y349" t="inlineStr">
        <is>
          <t>433ee768-0f24-11e2-8525-18a905767e44</t>
        </is>
      </c>
      <c r="Z349" t="inlineStr">
        <is>
          <t>Jordan Staal (CAR C)</t>
        </is>
      </c>
    </row>
    <row r="350">
      <c r="A350" t="inlineStr">
        <is>
          <t>Logan Stankoven</t>
        </is>
      </c>
      <c r="B350" t="inlineStr">
        <is>
          <t>CAR</t>
        </is>
      </c>
      <c r="C350" t="inlineStr">
        <is>
          <t>RW</t>
        </is>
      </c>
      <c r="D350" t="inlineStr">
        <is>
          <t>F</t>
        </is>
      </c>
      <c r="E350" t="n">
        <v>23</v>
      </c>
      <c r="F350" t="inlineStr">
        <is>
          <t>T</t>
        </is>
      </c>
      <c r="G350" t="inlineStr">
        <is>
          <t>Anybody but the Leafs</t>
        </is>
      </c>
      <c r="H350" s="30" t="n">
        <v>6000000</v>
      </c>
      <c r="I350" s="31" t="n">
        <v>56.63</v>
      </c>
      <c r="J350" s="31" t="n">
        <v>9.44</v>
      </c>
      <c r="K350" s="31" t="n">
        <v>0.7</v>
      </c>
      <c r="L350" s="32" t="n">
        <v>0.117</v>
      </c>
      <c r="M350" s="31" t="n">
        <v>54.11</v>
      </c>
      <c r="N350" s="31" t="n">
        <v>0.7</v>
      </c>
      <c r="O350" s="31" t="n">
        <v>59.1</v>
      </c>
      <c r="P350" s="31" t="n">
        <v>56.61</v>
      </c>
      <c r="Q350" s="31" t="n">
        <v>-2.52</v>
      </c>
      <c r="R350" s="31" t="n">
        <v>9.44</v>
      </c>
      <c r="S350" s="32" t="n">
        <v>0.702</v>
      </c>
      <c r="T350" s="32" t="n">
        <v>0.117</v>
      </c>
      <c r="U350" t="n">
        <v>213.3</v>
      </c>
      <c r="V350" t="inlineStr">
        <is>
          <t>05rf2</t>
        </is>
      </c>
      <c r="W350" t="n">
        <v>6492</v>
      </c>
      <c r="Y350" t="inlineStr">
        <is>
          <t>fd10190d-446d-49bf-859f-43b7aa064aac</t>
        </is>
      </c>
      <c r="Z350" t="inlineStr">
        <is>
          <t>Logan Stankoven (CAR RW)</t>
        </is>
      </c>
    </row>
    <row r="351">
      <c r="A351" t="inlineStr">
        <is>
          <t>Timothy Liljegren</t>
        </is>
      </c>
      <c r="B351" t="inlineStr">
        <is>
          <t>WSH</t>
        </is>
      </c>
      <c r="C351" t="inlineStr">
        <is>
          <t>D</t>
        </is>
      </c>
      <c r="D351" t="inlineStr">
        <is>
          <t>D</t>
        </is>
      </c>
      <c r="E351" t="n">
        <v>27</v>
      </c>
      <c r="F351" t="inlineStr">
        <is>
          <t>FA</t>
        </is>
      </c>
      <c r="G351" t="inlineStr">
        <is>
          <t>FA</t>
        </is>
      </c>
      <c r="H351" s="30" t="n">
        <v>3250000</v>
      </c>
      <c r="I351" s="31" t="n">
        <v>33.65</v>
      </c>
      <c r="J351" s="31" t="n">
        <v>10.35</v>
      </c>
      <c r="K351" s="31" t="n">
        <v>0.72</v>
      </c>
      <c r="L351" s="32" t="n">
        <v>0.222</v>
      </c>
      <c r="M351" s="31" t="n">
        <v>56.51</v>
      </c>
      <c r="N351" s="31" t="n">
        <v>0.77</v>
      </c>
      <c r="O351" s="31" t="n"/>
      <c r="P351" s="31" t="n">
        <v>56.51</v>
      </c>
      <c r="Q351" s="31" t="n">
        <v>22.86</v>
      </c>
      <c r="R351" s="31" t="n">
        <v>17.39</v>
      </c>
      <c r="S351" s="32" t="n">
        <v>0.77</v>
      </c>
      <c r="T351" s="32" t="n">
        <v>0.237</v>
      </c>
      <c r="U351" t="n">
        <v>292.7</v>
      </c>
      <c r="V351" t="inlineStr">
        <is>
          <t>03yg6</t>
        </is>
      </c>
      <c r="W351" t="n">
        <v>5408</v>
      </c>
      <c r="X351" t="n">
        <v>7532</v>
      </c>
      <c r="Y351" t="inlineStr">
        <is>
          <t>c0baf1ec-7a56-4945-894a-3949f335a966</t>
        </is>
      </c>
      <c r="Z351" t="inlineStr">
        <is>
          <t>Timothy Liljegren (WSH D)</t>
        </is>
      </c>
    </row>
    <row r="352">
      <c r="A352" t="inlineStr">
        <is>
          <t>Thatcher Demko</t>
        </is>
      </c>
      <c r="B352" t="inlineStr">
        <is>
          <t>VAN</t>
        </is>
      </c>
      <c r="C352" t="inlineStr">
        <is>
          <t>G</t>
        </is>
      </c>
      <c r="D352" t="inlineStr">
        <is>
          <t>G</t>
        </is>
      </c>
      <c r="E352" t="n">
        <v>30</v>
      </c>
      <c r="F352" t="inlineStr">
        <is>
          <t>T</t>
        </is>
      </c>
      <c r="G352" t="inlineStr">
        <is>
          <t>Mike</t>
        </is>
      </c>
      <c r="H352" s="30" t="n">
        <v>8500000</v>
      </c>
      <c r="I352" s="31" t="n">
        <v>31.02</v>
      </c>
      <c r="J352" s="31" t="n">
        <v>3.65</v>
      </c>
      <c r="K352" s="31" t="n">
        <v>1.55</v>
      </c>
      <c r="L352" s="32" t="n">
        <v>0.182</v>
      </c>
      <c r="M352" s="31" t="n">
        <v>56.44</v>
      </c>
      <c r="N352" s="31" t="n">
        <v>1.57</v>
      </c>
      <c r="O352" s="31" t="n"/>
      <c r="P352" s="31" t="n">
        <v>56.44</v>
      </c>
      <c r="Q352" s="31" t="n">
        <v>25.42</v>
      </c>
      <c r="R352" s="31" t="n">
        <v>6.64</v>
      </c>
      <c r="S352" s="32" t="n">
        <v>1.57</v>
      </c>
      <c r="T352" s="32" t="n">
        <v>0.185</v>
      </c>
      <c r="U352" t="n">
        <v>284.5</v>
      </c>
      <c r="V352" t="inlineStr">
        <is>
          <t>03as7</t>
        </is>
      </c>
      <c r="W352" t="n">
        <v>4410</v>
      </c>
      <c r="X352" t="n">
        <v>6405</v>
      </c>
      <c r="Y352" t="inlineStr">
        <is>
          <t>4b2e0ce3-a2fd-4a0a-8001-21f599d3d41c</t>
        </is>
      </c>
      <c r="Z352" t="inlineStr">
        <is>
          <t>Thatcher Demko (VAN G)</t>
        </is>
      </c>
    </row>
    <row r="353">
      <c r="A353" t="inlineStr">
        <is>
          <t>Jake DeBrusk</t>
        </is>
      </c>
      <c r="B353" t="inlineStr">
        <is>
          <t>VAN</t>
        </is>
      </c>
      <c r="C353" t="inlineStr">
        <is>
          <t>LW</t>
        </is>
      </c>
      <c r="D353" t="inlineStr">
        <is>
          <t>F</t>
        </is>
      </c>
      <c r="E353" t="n">
        <v>29</v>
      </c>
      <c r="F353" t="inlineStr">
        <is>
          <t>FA</t>
        </is>
      </c>
      <c r="G353" t="inlineStr">
        <is>
          <t>FA</t>
        </is>
      </c>
      <c r="H353" s="30" t="n">
        <v>5500000</v>
      </c>
      <c r="I353" s="31" t="n">
        <v>52.66</v>
      </c>
      <c r="J353" s="31" t="n">
        <v>9.57</v>
      </c>
      <c r="K353" s="31" t="n">
        <v>0.65</v>
      </c>
      <c r="L353" s="32" t="n">
        <v>0.118</v>
      </c>
      <c r="M353" s="31" t="n">
        <v>53.91</v>
      </c>
      <c r="N353" s="31" t="n">
        <v>0.65</v>
      </c>
      <c r="O353" s="31" t="n">
        <v>58.85</v>
      </c>
      <c r="P353" s="31" t="n">
        <v>56.38</v>
      </c>
      <c r="Q353" s="31" t="n">
        <v>1.25</v>
      </c>
      <c r="R353" s="31" t="n">
        <v>10.25</v>
      </c>
      <c r="S353" s="32" t="n">
        <v>0.675</v>
      </c>
      <c r="T353" s="32" t="n">
        <v>0.123</v>
      </c>
      <c r="U353" t="n">
        <v>246.2</v>
      </c>
      <c r="V353" t="inlineStr">
        <is>
          <t>03rab</t>
        </is>
      </c>
      <c r="W353" t="n">
        <v>4793</v>
      </c>
      <c r="X353" t="n">
        <v>6756</v>
      </c>
      <c r="Y353" t="inlineStr">
        <is>
          <t>564ab910-104e-4cc9-944a-5e0f8ee9e5ac</t>
        </is>
      </c>
      <c r="Z353" t="inlineStr">
        <is>
          <t>Jake DeBrusk (VAN LW)</t>
        </is>
      </c>
    </row>
    <row r="354">
      <c r="A354" t="inlineStr">
        <is>
          <t>Jared Spurgeon</t>
        </is>
      </c>
      <c r="B354" t="inlineStr">
        <is>
          <t>MIN</t>
        </is>
      </c>
      <c r="C354" t="inlineStr">
        <is>
          <t>D</t>
        </is>
      </c>
      <c r="D354" t="inlineStr">
        <is>
          <t>D</t>
        </is>
      </c>
      <c r="E354" t="n">
        <v>36</v>
      </c>
      <c r="F354" t="inlineStr">
        <is>
          <t>FA</t>
        </is>
      </c>
      <c r="G354" t="inlineStr">
        <is>
          <t>FA</t>
        </is>
      </c>
      <c r="H354" s="30" t="n">
        <v>7575000</v>
      </c>
      <c r="I354" s="31" t="n">
        <v>55.58</v>
      </c>
      <c r="J354" s="31" t="n">
        <v>7.34</v>
      </c>
      <c r="K354" s="31" t="n">
        <v>0.7</v>
      </c>
      <c r="L354" s="32" t="n">
        <v>0.092</v>
      </c>
      <c r="M354" s="31" t="n">
        <v>54.36</v>
      </c>
      <c r="N354" s="31" t="n">
        <v>0.74</v>
      </c>
      <c r="O354" s="31" t="n">
        <v>58.32</v>
      </c>
      <c r="P354" s="31" t="n">
        <v>56.34</v>
      </c>
      <c r="Q354" s="31" t="n">
        <v>-1.22</v>
      </c>
      <c r="R354" s="31" t="n">
        <v>7.44</v>
      </c>
      <c r="S354" s="32" t="n">
        <v>0.717</v>
      </c>
      <c r="T354" s="32" t="n">
        <v>0.095</v>
      </c>
      <c r="U354" t="n">
        <v>290.3</v>
      </c>
      <c r="V354" t="inlineStr">
        <is>
          <t>023wa</t>
        </is>
      </c>
      <c r="W354" t="n">
        <v>3645</v>
      </c>
      <c r="X354" t="n">
        <v>5232</v>
      </c>
      <c r="Y354" t="inlineStr">
        <is>
          <t>42bde59f-0f24-11e2-8525-18a905767e44</t>
        </is>
      </c>
      <c r="Z354" t="inlineStr">
        <is>
          <t>Jared Spurgeon (MIN D)</t>
        </is>
      </c>
    </row>
    <row r="355">
      <c r="A355" t="inlineStr">
        <is>
          <t>Simon Holmstrom</t>
        </is>
      </c>
      <c r="B355" t="inlineStr">
        <is>
          <t>NYI</t>
        </is>
      </c>
      <c r="C355" t="inlineStr">
        <is>
          <t>RW</t>
        </is>
      </c>
      <c r="D355" t="inlineStr">
        <is>
          <t>F</t>
        </is>
      </c>
      <c r="E355" t="n">
        <v>25</v>
      </c>
      <c r="F355" t="inlineStr">
        <is>
          <t>FA</t>
        </is>
      </c>
      <c r="G355" t="inlineStr">
        <is>
          <t>FA</t>
        </is>
      </c>
      <c r="H355" s="30" t="n">
        <v>3625000</v>
      </c>
      <c r="I355" s="31" t="n">
        <v>56.6</v>
      </c>
      <c r="J355" s="31" t="n">
        <v>15.61</v>
      </c>
      <c r="K355" s="31" t="n">
        <v>0.72</v>
      </c>
      <c r="L355" s="32" t="n">
        <v>0.199</v>
      </c>
      <c r="M355" s="31" t="n">
        <v>57.32</v>
      </c>
      <c r="N355" s="31" t="n">
        <v>0.72</v>
      </c>
      <c r="O355" s="31" t="n">
        <v>55.33</v>
      </c>
      <c r="P355" s="31" t="n">
        <v>56.33</v>
      </c>
      <c r="Q355" s="31" t="n">
        <v>0.72</v>
      </c>
      <c r="R355" s="31" t="n">
        <v>15.54</v>
      </c>
      <c r="S355" s="32" t="n">
        <v>0.6889999999999999</v>
      </c>
      <c r="T355" s="32" t="n">
        <v>0.19</v>
      </c>
      <c r="U355" t="n">
        <v>292.1</v>
      </c>
      <c r="V355" t="inlineStr">
        <is>
          <t>04yeb</t>
        </is>
      </c>
      <c r="W355" t="n">
        <v>6039</v>
      </c>
      <c r="X355" t="n">
        <v>8301</v>
      </c>
      <c r="Y355" t="inlineStr">
        <is>
          <t>fea1afdd-7adf-41ed-a0ec-2199dd596009</t>
        </is>
      </c>
      <c r="Z355" t="inlineStr">
        <is>
          <t>Simon Holmstrom (NYI RW)</t>
        </is>
      </c>
    </row>
    <row r="356">
      <c r="A356" t="inlineStr">
        <is>
          <t>Brett Howden</t>
        </is>
      </c>
      <c r="B356" t="inlineStr">
        <is>
          <t>VGK</t>
        </is>
      </c>
      <c r="C356" t="inlineStr">
        <is>
          <t>LW</t>
        </is>
      </c>
      <c r="D356" t="inlineStr">
        <is>
          <t>F</t>
        </is>
      </c>
      <c r="E356" t="n">
        <v>28</v>
      </c>
      <c r="F356" t="inlineStr">
        <is>
          <t>FA</t>
        </is>
      </c>
      <c r="G356" t="inlineStr">
        <is>
          <t>FA</t>
        </is>
      </c>
      <c r="H356" s="30" t="n">
        <v>2500000</v>
      </c>
      <c r="I356" s="31" t="n">
        <v>39.01</v>
      </c>
      <c r="J356" s="31" t="n">
        <v>15.6</v>
      </c>
      <c r="K356" s="31" t="n">
        <v>0.67</v>
      </c>
      <c r="L356" s="32" t="n">
        <v>0.268</v>
      </c>
      <c r="M356" s="31" t="n">
        <v>50.92</v>
      </c>
      <c r="N356" s="31" t="n">
        <v>0.67</v>
      </c>
      <c r="O356" s="31" t="n">
        <v>61.59</v>
      </c>
      <c r="P356" s="31" t="n">
        <v>56.26</v>
      </c>
      <c r="Q356" s="31" t="n">
        <v>11.91</v>
      </c>
      <c r="R356" s="31" t="n">
        <v>22.5</v>
      </c>
      <c r="S356" s="32" t="n">
        <v>0.702</v>
      </c>
      <c r="T356" s="32" t="n">
        <v>0.281</v>
      </c>
      <c r="U356" t="n">
        <v>291.3</v>
      </c>
      <c r="V356" t="inlineStr">
        <is>
          <t>03wpn</t>
        </is>
      </c>
      <c r="W356" t="n">
        <v>5151</v>
      </c>
      <c r="X356" t="n">
        <v>7135</v>
      </c>
      <c r="Y356" t="inlineStr">
        <is>
          <t>90742eb3-6cba-4ca3-9368-7dc1861e1992</t>
        </is>
      </c>
      <c r="Z356" t="inlineStr">
        <is>
          <t>Brett Howden (VGK LW)</t>
        </is>
      </c>
    </row>
    <row r="357">
      <c r="A357" t="inlineStr">
        <is>
          <t>Olen Zellweger</t>
        </is>
      </c>
      <c r="B357" t="inlineStr">
        <is>
          <t>BUF</t>
        </is>
      </c>
      <c r="C357" t="inlineStr">
        <is>
          <t>D</t>
        </is>
      </c>
      <c r="D357" t="inlineStr">
        <is>
          <t>D</t>
        </is>
      </c>
      <c r="E357" t="n">
        <v>23</v>
      </c>
      <c r="F357" t="inlineStr">
        <is>
          <t>T</t>
        </is>
      </c>
      <c r="G357" t="inlineStr">
        <is>
          <t>Kurtis</t>
        </is>
      </c>
      <c r="H357" s="30" t="n">
        <v>3100000</v>
      </c>
      <c r="I357" s="31" t="n">
        <v>50.48</v>
      </c>
      <c r="J357" s="31" t="n">
        <v>16.28</v>
      </c>
      <c r="K357" s="31" t="n">
        <v>0.66</v>
      </c>
      <c r="L357" s="32" t="n">
        <v>0.213</v>
      </c>
      <c r="M357" s="31" t="n">
        <v>46.4</v>
      </c>
      <c r="N357" s="31" t="n">
        <v>0.65</v>
      </c>
      <c r="O357" s="31" t="n">
        <v>66</v>
      </c>
      <c r="P357" s="31" t="n">
        <v>56.2</v>
      </c>
      <c r="Q357" s="31" t="n">
        <v>-4.08</v>
      </c>
      <c r="R357" s="31" t="n">
        <v>18.13</v>
      </c>
      <c r="S357" s="32" t="n">
        <v>0.718</v>
      </c>
      <c r="T357" s="32" t="n">
        <v>0.232</v>
      </c>
      <c r="U357" t="n">
        <v>286.7</v>
      </c>
      <c r="V357" t="inlineStr">
        <is>
          <t>05tas</t>
        </is>
      </c>
      <c r="W357" t="n">
        <v>6550</v>
      </c>
      <c r="Y357" t="inlineStr">
        <is>
          <t>4cb15016-7cc5-4f43-86e0-70a01a851970</t>
        </is>
      </c>
      <c r="Z357" t="inlineStr">
        <is>
          <t>Olen Zellweger (BUF D)</t>
        </is>
      </c>
    </row>
    <row r="358">
      <c r="A358" t="inlineStr">
        <is>
          <t>Adin Hill</t>
        </is>
      </c>
      <c r="B358" t="inlineStr">
        <is>
          <t>VGK</t>
        </is>
      </c>
      <c r="C358" t="inlineStr">
        <is>
          <t>G</t>
        </is>
      </c>
      <c r="D358" t="inlineStr">
        <is>
          <t>G</t>
        </is>
      </c>
      <c r="E358" t="n">
        <v>30</v>
      </c>
      <c r="F358" t="inlineStr">
        <is>
          <t>T</t>
        </is>
      </c>
      <c r="G358" t="inlineStr">
        <is>
          <t>Mike</t>
        </is>
      </c>
      <c r="H358" s="30" t="n">
        <v>6250000</v>
      </c>
      <c r="I358" s="31" t="n">
        <v>41.72</v>
      </c>
      <c r="J358" s="31" t="n">
        <v>6.68</v>
      </c>
      <c r="K358" s="31" t="n">
        <v>1.55</v>
      </c>
      <c r="L358" s="32" t="n">
        <v>0.248</v>
      </c>
      <c r="M358" s="31" t="n">
        <v>56.11</v>
      </c>
      <c r="N358" s="31" t="n">
        <v>1.56</v>
      </c>
      <c r="O358" s="31" t="n"/>
      <c r="P358" s="31" t="n">
        <v>56.11</v>
      </c>
      <c r="Q358" s="31" t="n">
        <v>14.39</v>
      </c>
      <c r="R358" s="31" t="n">
        <v>8.98</v>
      </c>
      <c r="S358" s="32" t="n">
        <v>1.56</v>
      </c>
      <c r="T358" s="32" t="n">
        <v>0.25</v>
      </c>
      <c r="U358" t="n">
        <v>287.8</v>
      </c>
      <c r="V358" t="inlineStr">
        <is>
          <t>03mkm</t>
        </is>
      </c>
      <c r="W358" t="n">
        <v>4810</v>
      </c>
      <c r="X358" t="n">
        <v>6818</v>
      </c>
      <c r="Y358" t="inlineStr">
        <is>
          <t>5bf557c9-0bb7-400a-be80-b0214e30c1c1</t>
        </is>
      </c>
      <c r="Z358" t="inlineStr">
        <is>
          <t>Adin Hill (VGK G)</t>
        </is>
      </c>
    </row>
    <row r="359">
      <c r="A359" t="inlineStr">
        <is>
          <t>Braden Schneider</t>
        </is>
      </c>
      <c r="B359" t="inlineStr">
        <is>
          <t>NYR</t>
        </is>
      </c>
      <c r="C359" t="inlineStr">
        <is>
          <t>D</t>
        </is>
      </c>
      <c r="D359" t="inlineStr">
        <is>
          <t>D</t>
        </is>
      </c>
      <c r="E359" t="n">
        <v>24</v>
      </c>
      <c r="F359" t="inlineStr">
        <is>
          <t>FA</t>
        </is>
      </c>
      <c r="G359" t="inlineStr">
        <is>
          <t>FA</t>
        </is>
      </c>
      <c r="H359" s="30" t="n">
        <v>5500000</v>
      </c>
      <c r="I359" s="31" t="n">
        <v>57.27</v>
      </c>
      <c r="J359" s="31" t="n">
        <v>10.41</v>
      </c>
      <c r="K359" s="31" t="n">
        <v>0.7</v>
      </c>
      <c r="L359" s="32" t="n">
        <v>0.127</v>
      </c>
      <c r="M359" s="31" t="n">
        <v>56.02</v>
      </c>
      <c r="N359" s="31" t="n">
        <v>0.72</v>
      </c>
      <c r="O359" s="31" t="n"/>
      <c r="P359" s="31" t="n">
        <v>56.02</v>
      </c>
      <c r="Q359" s="31" t="n">
        <v>-1.25</v>
      </c>
      <c r="R359" s="31" t="n">
        <v>10.19</v>
      </c>
      <c r="S359" s="32" t="n">
        <v>0.72</v>
      </c>
      <c r="T359" s="32" t="n">
        <v>0.131</v>
      </c>
      <c r="U359" t="n">
        <v>292.8</v>
      </c>
      <c r="V359" t="inlineStr">
        <is>
          <t>059e1</t>
        </is>
      </c>
      <c r="W359" t="n">
        <v>6208</v>
      </c>
      <c r="Y359" t="inlineStr">
        <is>
          <t>c2600985-d9c8-4b54-a272-721d3e1b1ab0</t>
        </is>
      </c>
      <c r="Z359" t="inlineStr">
        <is>
          <t>Braden Schneider (NYR D)</t>
        </is>
      </c>
    </row>
    <row r="360">
      <c r="A360" t="inlineStr">
        <is>
          <t>Anthony Stolarz</t>
        </is>
      </c>
      <c r="B360" t="inlineStr">
        <is>
          <t>TOR</t>
        </is>
      </c>
      <c r="C360" t="inlineStr">
        <is>
          <t>G</t>
        </is>
      </c>
      <c r="D360" t="inlineStr">
        <is>
          <t>G</t>
        </is>
      </c>
      <c r="E360" t="n">
        <v>32</v>
      </c>
      <c r="F360" t="inlineStr">
        <is>
          <t>FA</t>
        </is>
      </c>
      <c r="G360" t="inlineStr">
        <is>
          <t>FA</t>
        </is>
      </c>
      <c r="H360" s="30" t="n">
        <v>3750000</v>
      </c>
      <c r="I360" s="31" t="n">
        <v>37.14</v>
      </c>
      <c r="J360" s="31" t="n">
        <v>9.9</v>
      </c>
      <c r="K360" s="31" t="n">
        <v>1.43</v>
      </c>
      <c r="L360" s="32" t="n">
        <v>0.381</v>
      </c>
      <c r="M360" s="31" t="n">
        <v>55.98</v>
      </c>
      <c r="N360" s="31" t="n">
        <v>1.7</v>
      </c>
      <c r="O360" s="31" t="n"/>
      <c r="P360" s="31" t="n">
        <v>55.98</v>
      </c>
      <c r="Q360" s="31" t="n">
        <v>18.84</v>
      </c>
      <c r="R360" s="31" t="n">
        <v>14.93</v>
      </c>
      <c r="S360" s="32" t="n">
        <v>1.7</v>
      </c>
      <c r="T360" s="32" t="n">
        <v>0.453</v>
      </c>
      <c r="U360" t="n">
        <v>290.9</v>
      </c>
      <c r="V360" t="inlineStr">
        <is>
          <t>02np7</t>
        </is>
      </c>
      <c r="W360" t="n">
        <v>4035</v>
      </c>
      <c r="X360" t="n">
        <v>5734</v>
      </c>
      <c r="Y360" t="inlineStr">
        <is>
          <t>c7049cf3-86d8-4bd0-9323-1a5d027da2ab</t>
        </is>
      </c>
      <c r="Z360" t="inlineStr">
        <is>
          <t>Anthony Stolarz (TOR G)</t>
        </is>
      </c>
    </row>
    <row r="361">
      <c r="A361" t="inlineStr">
        <is>
          <t>Tyler Tucker</t>
        </is>
      </c>
      <c r="B361" t="inlineStr">
        <is>
          <t>STL</t>
        </is>
      </c>
      <c r="C361" t="inlineStr">
        <is>
          <t>D</t>
        </is>
      </c>
      <c r="D361" t="inlineStr">
        <is>
          <t>D</t>
        </is>
      </c>
      <c r="E361" t="n">
        <v>26</v>
      </c>
      <c r="F361" t="inlineStr">
        <is>
          <t>FA</t>
        </is>
      </c>
      <c r="G361" t="inlineStr">
        <is>
          <t>FA</t>
        </is>
      </c>
      <c r="H361" s="30" t="n">
        <v>925000</v>
      </c>
      <c r="I361" s="31" t="n">
        <v>53.99</v>
      </c>
      <c r="J361" s="31" t="n">
        <v>58.37</v>
      </c>
      <c r="K361" s="31" t="n">
        <v>0.78</v>
      </c>
      <c r="L361" s="32" t="n">
        <v>0.843</v>
      </c>
      <c r="M361" s="31" t="n">
        <v>55.91</v>
      </c>
      <c r="N361" s="31" t="n">
        <v>0.77</v>
      </c>
      <c r="O361" s="31" t="n"/>
      <c r="P361" s="31" t="n">
        <v>55.91</v>
      </c>
      <c r="Q361" s="31" t="n">
        <v>1.92</v>
      </c>
      <c r="R361" s="31" t="n">
        <v>60.44</v>
      </c>
      <c r="S361" s="32" t="n">
        <v>0.77</v>
      </c>
      <c r="T361" s="32" t="n">
        <v>0.832</v>
      </c>
      <c r="V361" t="inlineStr">
        <is>
          <t>04r1c</t>
        </is>
      </c>
      <c r="W361" t="n">
        <v>6166</v>
      </c>
      <c r="X361" t="n">
        <v>8097</v>
      </c>
      <c r="Y361" t="inlineStr">
        <is>
          <t>3f41a816-47b2-45b5-a250-65339ba2d3d0</t>
        </is>
      </c>
      <c r="Z361" t="inlineStr">
        <is>
          <t>Tyler Tucker (STL D)</t>
        </is>
      </c>
    </row>
    <row r="362">
      <c r="A362" t="inlineStr">
        <is>
          <t>Carter Yakemchuk</t>
        </is>
      </c>
      <c r="B362" t="inlineStr">
        <is>
          <t>OTT</t>
        </is>
      </c>
      <c r="C362" t="inlineStr">
        <is>
          <t>D</t>
        </is>
      </c>
      <c r="D362" t="inlineStr">
        <is>
          <t>D</t>
        </is>
      </c>
      <c r="E362" t="n">
        <v>20</v>
      </c>
      <c r="F362" t="inlineStr">
        <is>
          <t>T</t>
        </is>
      </c>
      <c r="G362" t="inlineStr">
        <is>
          <t>A Bunch of Dusters</t>
        </is>
      </c>
      <c r="H362" s="30" t="n">
        <v>942500</v>
      </c>
      <c r="I362" s="31" t="n">
        <v>3.6</v>
      </c>
      <c r="J362" s="31" t="n">
        <v>3.82</v>
      </c>
      <c r="K362" s="31" t="n">
        <v>0.9</v>
      </c>
      <c r="L362" s="32" t="n">
        <v>0.955</v>
      </c>
      <c r="M362" s="31" t="n">
        <v>49.07</v>
      </c>
      <c r="N362" s="31" t="n">
        <v>0.72</v>
      </c>
      <c r="O362" s="31" t="n">
        <v>61.9</v>
      </c>
      <c r="P362" s="31" t="n">
        <v>55.48</v>
      </c>
      <c r="Q362" s="31" t="n">
        <v>45.47</v>
      </c>
      <c r="R362" s="31" t="n">
        <v>58.86</v>
      </c>
      <c r="S362" s="32" t="n">
        <v>0.728</v>
      </c>
      <c r="T362" s="32" t="n">
        <v>0.772</v>
      </c>
      <c r="U362" t="n">
        <v>289.6</v>
      </c>
      <c r="V362" t="inlineStr">
        <is>
          <t>06hcq</t>
        </is>
      </c>
      <c r="W362" t="n">
        <v>7131</v>
      </c>
      <c r="Y362" t="inlineStr">
        <is>
          <t>f221fd8f-35ae-4961-a2db-0809ee883c7f</t>
        </is>
      </c>
      <c r="Z362" t="inlineStr">
        <is>
          <t>Carter Yakemchuk (OTT D)</t>
        </is>
      </c>
    </row>
    <row r="363">
      <c r="A363" t="inlineStr">
        <is>
          <t>Ridly Greig</t>
        </is>
      </c>
      <c r="B363" t="inlineStr">
        <is>
          <t>OTT</t>
        </is>
      </c>
      <c r="C363" t="inlineStr">
        <is>
          <t>C</t>
        </is>
      </c>
      <c r="D363" t="inlineStr">
        <is>
          <t>F</t>
        </is>
      </c>
      <c r="E363" t="n">
        <v>24</v>
      </c>
      <c r="F363" t="inlineStr">
        <is>
          <t>FA</t>
        </is>
      </c>
      <c r="G363" t="inlineStr">
        <is>
          <t>FA</t>
        </is>
      </c>
      <c r="H363" s="30" t="n">
        <v>3250000</v>
      </c>
      <c r="I363" s="31" t="n">
        <v>65.63</v>
      </c>
      <c r="J363" s="31" t="n">
        <v>20.19</v>
      </c>
      <c r="K363" s="31" t="n">
        <v>0.85</v>
      </c>
      <c r="L363" s="32" t="n">
        <v>0.262</v>
      </c>
      <c r="M363" s="31" t="n">
        <v>47.84</v>
      </c>
      <c r="N363" s="31" t="n">
        <v>0.84</v>
      </c>
      <c r="O363" s="31" t="n">
        <v>62.94</v>
      </c>
      <c r="P363" s="31" t="n">
        <v>55.39</v>
      </c>
      <c r="Q363" s="31" t="n">
        <v>-17.79</v>
      </c>
      <c r="R363" s="31" t="n">
        <v>17.04</v>
      </c>
      <c r="S363" s="32" t="n">
        <v>0.795</v>
      </c>
      <c r="T363" s="32" t="n">
        <v>0.245</v>
      </c>
      <c r="U363" t="n">
        <v>292.2</v>
      </c>
      <c r="V363" t="inlineStr">
        <is>
          <t>05kdw</t>
        </is>
      </c>
      <c r="W363" t="n">
        <v>6289</v>
      </c>
      <c r="Y363" t="inlineStr">
        <is>
          <t>c1aa44ed-69bc-4914-bc3a-980c159a8367</t>
        </is>
      </c>
      <c r="Z363" t="inlineStr">
        <is>
          <t>Ridly Greig (OTT C)</t>
        </is>
      </c>
    </row>
    <row r="364">
      <c r="A364" t="inlineStr">
        <is>
          <t>Rasmus Ristolainen</t>
        </is>
      </c>
      <c r="B364" t="inlineStr">
        <is>
          <t>PHI</t>
        </is>
      </c>
      <c r="C364" t="inlineStr">
        <is>
          <t>D</t>
        </is>
      </c>
      <c r="D364" t="inlineStr">
        <is>
          <t>D</t>
        </is>
      </c>
      <c r="E364" t="n">
        <v>31</v>
      </c>
      <c r="F364" t="inlineStr">
        <is>
          <t>FA</t>
        </is>
      </c>
      <c r="G364" t="inlineStr">
        <is>
          <t>FA</t>
        </is>
      </c>
      <c r="H364" s="30" t="n">
        <v>5100000</v>
      </c>
      <c r="I364" s="31" t="n">
        <v>33.13</v>
      </c>
      <c r="J364" s="31" t="n">
        <v>6.5</v>
      </c>
      <c r="K364" s="31" t="n">
        <v>0.75</v>
      </c>
      <c r="L364" s="32" t="n">
        <v>0.147</v>
      </c>
      <c r="M364" s="31" t="n">
        <v>52.04</v>
      </c>
      <c r="N364" s="31" t="n">
        <v>0.77</v>
      </c>
      <c r="O364" s="31" t="n">
        <v>58.24</v>
      </c>
      <c r="P364" s="31" t="n">
        <v>55.14</v>
      </c>
      <c r="Q364" s="31" t="n">
        <v>18.91</v>
      </c>
      <c r="R364" s="31" t="n">
        <v>10.81</v>
      </c>
      <c r="S364" s="32" t="n">
        <v>0.732</v>
      </c>
      <c r="T364" s="32" t="n">
        <v>0.144</v>
      </c>
      <c r="U364" t="n">
        <v>293.6</v>
      </c>
      <c r="V364" t="inlineStr">
        <is>
          <t>02ybo</t>
        </is>
      </c>
      <c r="W364" t="n">
        <v>4162</v>
      </c>
      <c r="X364" t="n">
        <v>5987</v>
      </c>
      <c r="Y364" t="inlineStr">
        <is>
          <t>0a56cb1f-c5eb-45ea-bd4b-393b33dd1ae3</t>
        </is>
      </c>
      <c r="Z364" t="inlineStr">
        <is>
          <t>Rasmus Ristolainen (PHI D)</t>
        </is>
      </c>
    </row>
    <row r="365">
      <c r="A365" t="inlineStr">
        <is>
          <t>Yanni Gourde</t>
        </is>
      </c>
      <c r="B365" t="inlineStr">
        <is>
          <t>TBL</t>
        </is>
      </c>
      <c r="C365" t="inlineStr">
        <is>
          <t>C</t>
        </is>
      </c>
      <c r="D365" t="inlineStr">
        <is>
          <t>F</t>
        </is>
      </c>
      <c r="E365" t="n">
        <v>34</v>
      </c>
      <c r="F365" t="inlineStr">
        <is>
          <t>T</t>
        </is>
      </c>
      <c r="G365" t="inlineStr">
        <is>
          <t>Mike</t>
        </is>
      </c>
      <c r="H365" s="30" t="n">
        <v>2333333</v>
      </c>
      <c r="I365" s="31" t="n">
        <v>53.49</v>
      </c>
      <c r="J365" s="31" t="n">
        <v>22.92</v>
      </c>
      <c r="K365" s="31" t="n">
        <v>0.65</v>
      </c>
      <c r="L365" s="32" t="n">
        <v>0.279</v>
      </c>
      <c r="M365" s="31" t="n">
        <v>54.91</v>
      </c>
      <c r="N365" s="31" t="n">
        <v>0.68</v>
      </c>
      <c r="O365" s="31" t="n"/>
      <c r="P365" s="31" t="n">
        <v>54.91</v>
      </c>
      <c r="Q365" s="31" t="n">
        <v>1.42</v>
      </c>
      <c r="R365" s="31" t="n">
        <v>23.53</v>
      </c>
      <c r="S365" s="32" t="n">
        <v>0.68</v>
      </c>
      <c r="T365" s="32" t="n">
        <v>0.291</v>
      </c>
      <c r="U365" t="n">
        <v>292.9</v>
      </c>
      <c r="V365" t="inlineStr">
        <is>
          <t>02jrw</t>
        </is>
      </c>
      <c r="W365" t="n">
        <v>4325</v>
      </c>
      <c r="X365" t="n">
        <v>6330</v>
      </c>
      <c r="Y365" t="inlineStr">
        <is>
          <t>d90a6d20-b897-4881-860f-d48c8c5a5f1a</t>
        </is>
      </c>
      <c r="Z365" t="inlineStr">
        <is>
          <t>Yanni Gourde (TBL C)</t>
        </is>
      </c>
    </row>
    <row r="366">
      <c r="A366" t="inlineStr">
        <is>
          <t>Easton Cowan</t>
        </is>
      </c>
      <c r="B366" t="inlineStr">
        <is>
          <t>TOR</t>
        </is>
      </c>
      <c r="C366" t="inlineStr">
        <is>
          <t>C</t>
        </is>
      </c>
      <c r="D366" t="inlineStr">
        <is>
          <t>F</t>
        </is>
      </c>
      <c r="E366" t="n">
        <v>21</v>
      </c>
      <c r="F366" t="inlineStr">
        <is>
          <t>T</t>
        </is>
      </c>
      <c r="G366" t="inlineStr">
        <is>
          <t>Brost</t>
        </is>
      </c>
      <c r="H366" s="30" t="n">
        <v>873500</v>
      </c>
      <c r="I366" s="31" t="n">
        <v>46.13</v>
      </c>
      <c r="J366" s="31" t="n">
        <v>52.81</v>
      </c>
      <c r="K366" s="31" t="n">
        <v>0.7</v>
      </c>
      <c r="L366" s="32" t="n">
        <v>0.801</v>
      </c>
      <c r="M366" s="31" t="n">
        <v>51.29</v>
      </c>
      <c r="N366" s="31" t="n">
        <v>0.68</v>
      </c>
      <c r="O366" s="31" t="n">
        <v>58.34</v>
      </c>
      <c r="P366" s="31" t="n">
        <v>54.81</v>
      </c>
      <c r="Q366" s="31" t="n">
        <v>5.16</v>
      </c>
      <c r="R366" s="31" t="n">
        <v>62.75</v>
      </c>
      <c r="S366" s="32" t="n">
        <v>0.6870000000000001</v>
      </c>
      <c r="T366" s="32" t="n">
        <v>0.786</v>
      </c>
      <c r="U366" t="n">
        <v>287.8</v>
      </c>
      <c r="V366" t="inlineStr">
        <is>
          <t>06bap</t>
        </is>
      </c>
      <c r="W366" t="n">
        <v>6993</v>
      </c>
      <c r="Y366" t="inlineStr">
        <is>
          <t>bd3a8c57-6a6b-45fe-b152-dcb33dc04321</t>
        </is>
      </c>
      <c r="Z366" t="inlineStr">
        <is>
          <t>Easton Cowan (TOR C)</t>
        </is>
      </c>
    </row>
    <row r="367">
      <c r="A367" t="inlineStr">
        <is>
          <t>Drew Helleson</t>
        </is>
      </c>
      <c r="B367" t="inlineStr">
        <is>
          <t>ANA</t>
        </is>
      </c>
      <c r="C367" t="inlineStr">
        <is>
          <t>D</t>
        </is>
      </c>
      <c r="D367" t="inlineStr">
        <is>
          <t>D</t>
        </is>
      </c>
      <c r="E367" t="n">
        <v>25</v>
      </c>
      <c r="F367" t="inlineStr">
        <is>
          <t>FA</t>
        </is>
      </c>
      <c r="G367" t="inlineStr">
        <is>
          <t>FA</t>
        </is>
      </c>
      <c r="H367" s="30" t="n">
        <v>1100000</v>
      </c>
      <c r="I367" s="31" t="n">
        <v>38.38</v>
      </c>
      <c r="J367" s="31" t="n">
        <v>34.89</v>
      </c>
      <c r="K367" s="31" t="n">
        <v>0.64</v>
      </c>
      <c r="L367" s="32" t="n">
        <v>0.582</v>
      </c>
      <c r="M367" s="31" t="n">
        <v>54.42</v>
      </c>
      <c r="N367" s="31" t="n">
        <v>0.7</v>
      </c>
      <c r="O367" s="31" t="n"/>
      <c r="P367" s="31" t="n">
        <v>54.42</v>
      </c>
      <c r="Q367" s="31" t="n">
        <v>16.04</v>
      </c>
      <c r="R367" s="31" t="n">
        <v>49.47</v>
      </c>
      <c r="S367" s="32" t="n">
        <v>0.7</v>
      </c>
      <c r="T367" s="32" t="n">
        <v>0.636</v>
      </c>
      <c r="U367" t="n">
        <v>292.8</v>
      </c>
      <c r="V367" t="inlineStr">
        <is>
          <t>04zp2</t>
        </is>
      </c>
      <c r="W367" t="n">
        <v>5991</v>
      </c>
      <c r="Y367" t="inlineStr">
        <is>
          <t>bb3bc609-1e41-4ce4-903a-a21ea0f8e162</t>
        </is>
      </c>
      <c r="Z367" t="inlineStr">
        <is>
          <t>Drew Helleson (ANA D)</t>
        </is>
      </c>
    </row>
    <row r="368">
      <c r="A368" t="inlineStr">
        <is>
          <t>Mavrik Bourque</t>
        </is>
      </c>
      <c r="B368" t="inlineStr">
        <is>
          <t>NSH</t>
        </is>
      </c>
      <c r="C368" t="inlineStr">
        <is>
          <t>RW</t>
        </is>
      </c>
      <c r="D368" t="inlineStr">
        <is>
          <t>F</t>
        </is>
      </c>
      <c r="E368" t="n">
        <v>24</v>
      </c>
      <c r="F368" t="inlineStr">
        <is>
          <t>T</t>
        </is>
      </c>
      <c r="G368" t="inlineStr">
        <is>
          <t>Keith</t>
        </is>
      </c>
      <c r="H368" s="30" t="n">
        <v>5500000</v>
      </c>
      <c r="I368" s="31" t="n">
        <v>54.24</v>
      </c>
      <c r="J368" s="31" t="n">
        <v>9.859999999999999</v>
      </c>
      <c r="K368" s="31" t="n">
        <v>0.66</v>
      </c>
      <c r="L368" s="32" t="n">
        <v>0.12</v>
      </c>
      <c r="M368" s="31" t="n">
        <v>46.82</v>
      </c>
      <c r="N368" s="31" t="n">
        <v>0.62</v>
      </c>
      <c r="O368" s="31" t="n">
        <v>61.8</v>
      </c>
      <c r="P368" s="31" t="n">
        <v>54.31</v>
      </c>
      <c r="Q368" s="31" t="n">
        <v>-7.42</v>
      </c>
      <c r="R368" s="31" t="n">
        <v>9.869999999999999</v>
      </c>
      <c r="S368" s="32" t="n">
        <v>0.678</v>
      </c>
      <c r="T368" s="32" t="n">
        <v>0.123</v>
      </c>
      <c r="U368" t="n">
        <v>256.8</v>
      </c>
      <c r="V368" t="inlineStr">
        <is>
          <t>04zp9</t>
        </is>
      </c>
      <c r="W368" t="n">
        <v>6215</v>
      </c>
      <c r="Y368" t="inlineStr">
        <is>
          <t>462e1f1c-723e-4ec6-b8f9-e575f5ba33a9</t>
        </is>
      </c>
      <c r="Z368" t="inlineStr">
        <is>
          <t>Mavrik Bourque (NSH RW)</t>
        </is>
      </c>
    </row>
    <row r="369">
      <c r="A369" t="inlineStr">
        <is>
          <t>Dawson Mercer</t>
        </is>
      </c>
      <c r="B369" t="inlineStr">
        <is>
          <t>NJD</t>
        </is>
      </c>
      <c r="C369" t="inlineStr">
        <is>
          <t>RW</t>
        </is>
      </c>
      <c r="D369" t="inlineStr">
        <is>
          <t>F</t>
        </is>
      </c>
      <c r="E369" t="n">
        <v>24</v>
      </c>
      <c r="F369" t="inlineStr">
        <is>
          <t>T</t>
        </is>
      </c>
      <c r="G369" t="inlineStr">
        <is>
          <t>Kurtis</t>
        </is>
      </c>
      <c r="H369" s="30" t="n">
        <v>4000000</v>
      </c>
      <c r="I369" s="31" t="n">
        <v>57.78</v>
      </c>
      <c r="J369" s="31" t="n">
        <v>14.45</v>
      </c>
      <c r="K369" s="31" t="n">
        <v>0.7</v>
      </c>
      <c r="L369" s="32" t="n">
        <v>0.175</v>
      </c>
      <c r="M369" s="31" t="n">
        <v>56.46</v>
      </c>
      <c r="N369" s="31" t="n">
        <v>0.67</v>
      </c>
      <c r="O369" s="31" t="n">
        <v>51.96</v>
      </c>
      <c r="P369" s="31" t="n">
        <v>54.21</v>
      </c>
      <c r="Q369" s="31" t="n">
        <v>-1.32</v>
      </c>
      <c r="R369" s="31" t="n">
        <v>13.55</v>
      </c>
      <c r="S369" s="32" t="n">
        <v>0.644</v>
      </c>
      <c r="T369" s="32" t="n">
        <v>0.161</v>
      </c>
      <c r="U369" t="n">
        <v>290.3</v>
      </c>
      <c r="V369" t="inlineStr">
        <is>
          <t>05gtp</t>
        </is>
      </c>
      <c r="W369" t="n">
        <v>6195</v>
      </c>
      <c r="Y369" t="inlineStr">
        <is>
          <t>1647e454-d549-4b8d-9e37-664b4df016dc</t>
        </is>
      </c>
      <c r="Z369" t="inlineStr">
        <is>
          <t>Dawson Mercer (NJD RW)</t>
        </is>
      </c>
    </row>
    <row r="370">
      <c r="A370" t="inlineStr">
        <is>
          <t>John Marino</t>
        </is>
      </c>
      <c r="B370" t="inlineStr">
        <is>
          <t>UTA</t>
        </is>
      </c>
      <c r="C370" t="inlineStr">
        <is>
          <t>D</t>
        </is>
      </c>
      <c r="D370" t="inlineStr">
        <is>
          <t>D</t>
        </is>
      </c>
      <c r="E370" t="n">
        <v>29</v>
      </c>
      <c r="F370" t="inlineStr">
        <is>
          <t>FA</t>
        </is>
      </c>
      <c r="G370" t="inlineStr">
        <is>
          <t>FA</t>
        </is>
      </c>
      <c r="H370" s="30" t="n">
        <v>4400000</v>
      </c>
      <c r="I370" s="31" t="n">
        <v>57.7</v>
      </c>
      <c r="J370" s="31" t="n">
        <v>13.11</v>
      </c>
      <c r="K370" s="31" t="n">
        <v>0.72</v>
      </c>
      <c r="L370" s="32" t="n">
        <v>0.164</v>
      </c>
      <c r="M370" s="31" t="n">
        <v>54.55</v>
      </c>
      <c r="N370" s="31" t="n">
        <v>0.71</v>
      </c>
      <c r="O370" s="31" t="n">
        <v>53.53</v>
      </c>
      <c r="P370" s="31" t="n">
        <v>54.04</v>
      </c>
      <c r="Q370" s="31" t="n">
        <v>-3.15</v>
      </c>
      <c r="R370" s="31" t="n">
        <v>12.28</v>
      </c>
      <c r="S370" s="32" t="n">
        <v>0.674</v>
      </c>
      <c r="T370" s="32" t="n">
        <v>0.153</v>
      </c>
      <c r="U370" t="n">
        <v>292.3</v>
      </c>
      <c r="V370" t="inlineStr">
        <is>
          <t>03rip</t>
        </is>
      </c>
      <c r="W370" t="n">
        <v>6156</v>
      </c>
      <c r="X370" t="n">
        <v>6896</v>
      </c>
      <c r="Y370" t="inlineStr">
        <is>
          <t>78e9f6dd-2ef8-458e-8363-731b2d520e62</t>
        </is>
      </c>
      <c r="Z370" t="inlineStr">
        <is>
          <t>John Marino (UTA D)</t>
        </is>
      </c>
    </row>
    <row r="371">
      <c r="A371" t="inlineStr">
        <is>
          <t>Joel Edmundson</t>
        </is>
      </c>
      <c r="B371" t="inlineStr">
        <is>
          <t>LAK</t>
        </is>
      </c>
      <c r="C371" t="inlineStr">
        <is>
          <t>D</t>
        </is>
      </c>
      <c r="D371" t="inlineStr">
        <is>
          <t>D</t>
        </is>
      </c>
      <c r="E371" t="n">
        <v>33</v>
      </c>
      <c r="F371" t="inlineStr">
        <is>
          <t>FA</t>
        </is>
      </c>
      <c r="G371" t="inlineStr">
        <is>
          <t>FA</t>
        </is>
      </c>
      <c r="H371" s="30" t="n">
        <v>3850000</v>
      </c>
      <c r="I371" s="31" t="n">
        <v>54.48</v>
      </c>
      <c r="J371" s="31" t="n">
        <v>14.15</v>
      </c>
      <c r="K371" s="31" t="n">
        <v>0.66</v>
      </c>
      <c r="L371" s="32" t="n">
        <v>0.171</v>
      </c>
      <c r="M371" s="31" t="n">
        <v>53.7</v>
      </c>
      <c r="N371" s="31" t="n">
        <v>0.67</v>
      </c>
      <c r="O371" s="31" t="n"/>
      <c r="P371" s="31" t="n">
        <v>53.7</v>
      </c>
      <c r="Q371" s="31" t="n">
        <v>-0.78</v>
      </c>
      <c r="R371" s="31" t="n">
        <v>13.95</v>
      </c>
      <c r="S371" s="32" t="n">
        <v>0.67</v>
      </c>
      <c r="T371" s="32" t="n">
        <v>0.174</v>
      </c>
      <c r="U371" t="n">
        <v>292.8</v>
      </c>
      <c r="V371" t="inlineStr">
        <is>
          <t>02b42</t>
        </is>
      </c>
      <c r="W371" t="n">
        <v>3820</v>
      </c>
      <c r="X371" t="n">
        <v>5414</v>
      </c>
      <c r="Y371" t="inlineStr">
        <is>
          <t>16d46661-808a-4dbe-b5e5-4374f49d9b4d</t>
        </is>
      </c>
      <c r="Z371" t="inlineStr">
        <is>
          <t>Joel Edmundson (LAK D)</t>
        </is>
      </c>
    </row>
    <row r="372">
      <c r="A372" t="inlineStr">
        <is>
          <t>Mackie Samoskevich</t>
        </is>
      </c>
      <c r="B372" t="inlineStr">
        <is>
          <t>SEA</t>
        </is>
      </c>
      <c r="C372" t="inlineStr">
        <is>
          <t>RW</t>
        </is>
      </c>
      <c r="D372" t="inlineStr">
        <is>
          <t>F</t>
        </is>
      </c>
      <c r="E372" t="n">
        <v>23</v>
      </c>
      <c r="F372" t="inlineStr">
        <is>
          <t>FA</t>
        </is>
      </c>
      <c r="G372" t="inlineStr">
        <is>
          <t>FA</t>
        </is>
      </c>
      <c r="H372" s="30" t="n">
        <v>3850000</v>
      </c>
      <c r="I372" s="31" t="n">
        <v>48.62</v>
      </c>
      <c r="J372" s="31" t="n">
        <v>12.63</v>
      </c>
      <c r="K372" s="31" t="n">
        <v>0.63</v>
      </c>
      <c r="L372" s="32" t="n">
        <v>0.164</v>
      </c>
      <c r="M372" s="31" t="n">
        <v>45.58</v>
      </c>
      <c r="N372" s="31" t="n">
        <v>0.61</v>
      </c>
      <c r="O372" s="31" t="n">
        <v>61.66</v>
      </c>
      <c r="P372" s="31" t="n">
        <v>53.62</v>
      </c>
      <c r="Q372" s="31" t="n">
        <v>-3.04</v>
      </c>
      <c r="R372" s="31" t="n">
        <v>13.93</v>
      </c>
      <c r="S372" s="32" t="n">
        <v>0.672</v>
      </c>
      <c r="T372" s="32" t="n">
        <v>0.175</v>
      </c>
      <c r="U372" t="n">
        <v>288.2</v>
      </c>
      <c r="V372" t="inlineStr">
        <is>
          <t>05r50</t>
        </is>
      </c>
      <c r="W372" t="n">
        <v>6479</v>
      </c>
      <c r="Y372" t="inlineStr">
        <is>
          <t>187ba4fe-9464-4e9c-917b-d40f3b78832f</t>
        </is>
      </c>
      <c r="Z372" t="inlineStr">
        <is>
          <t>Mackie Samoskevich (SEA RW)</t>
        </is>
      </c>
    </row>
    <row r="373">
      <c r="A373" t="inlineStr">
        <is>
          <t>Joel Farabee</t>
        </is>
      </c>
      <c r="B373" t="inlineStr">
        <is>
          <t>CGY</t>
        </is>
      </c>
      <c r="C373" t="inlineStr">
        <is>
          <t>LW</t>
        </is>
      </c>
      <c r="D373" t="inlineStr">
        <is>
          <t>F</t>
        </is>
      </c>
      <c r="E373" t="n">
        <v>26</v>
      </c>
      <c r="F373" t="inlineStr">
        <is>
          <t>FA</t>
        </is>
      </c>
      <c r="G373" t="inlineStr">
        <is>
          <t>FA</t>
        </is>
      </c>
      <c r="H373" s="30" t="n">
        <v>5000000</v>
      </c>
      <c r="I373" s="31" t="n">
        <v>57.53</v>
      </c>
      <c r="J373" s="31" t="n">
        <v>11.51</v>
      </c>
      <c r="K373" s="31" t="n">
        <v>0.7</v>
      </c>
      <c r="L373" s="32" t="n">
        <v>0.14</v>
      </c>
      <c r="M373" s="31" t="n">
        <v>56.82</v>
      </c>
      <c r="N373" s="31" t="n">
        <v>0.68</v>
      </c>
      <c r="O373" s="31" t="n">
        <v>50.31</v>
      </c>
      <c r="P373" s="31" t="n">
        <v>53.56</v>
      </c>
      <c r="Q373" s="31" t="n">
        <v>-0.71</v>
      </c>
      <c r="R373" s="31" t="n">
        <v>10.71</v>
      </c>
      <c r="S373" s="32" t="n">
        <v>0.639</v>
      </c>
      <c r="T373" s="32" t="n">
        <v>0.128</v>
      </c>
      <c r="U373" t="n">
        <v>292.7</v>
      </c>
      <c r="V373" t="inlineStr">
        <is>
          <t>04lcf</t>
        </is>
      </c>
      <c r="W373" t="n">
        <v>5697</v>
      </c>
      <c r="X373" t="n">
        <v>7912</v>
      </c>
      <c r="Y373" t="inlineStr">
        <is>
          <t>ef53d8d0-cf69-4546-b515-a3d0854e154d</t>
        </is>
      </c>
      <c r="Z373" t="inlineStr">
        <is>
          <t>Joel Farabee (CGY LW)</t>
        </is>
      </c>
    </row>
    <row r="374">
      <c r="A374" t="inlineStr">
        <is>
          <t>Alex Killorn</t>
        </is>
      </c>
      <c r="B374" t="inlineStr">
        <is>
          <t>ANA</t>
        </is>
      </c>
      <c r="C374" t="inlineStr">
        <is>
          <t>RW</t>
        </is>
      </c>
      <c r="D374" t="inlineStr">
        <is>
          <t>F</t>
        </is>
      </c>
      <c r="E374" t="n">
        <v>36</v>
      </c>
      <c r="F374" t="inlineStr">
        <is>
          <t>FA</t>
        </is>
      </c>
      <c r="G374" t="inlineStr">
        <is>
          <t>FA</t>
        </is>
      </c>
      <c r="H374" s="30" t="n">
        <v>6250000</v>
      </c>
      <c r="I374" s="31" t="n">
        <v>51.7</v>
      </c>
      <c r="J374" s="31" t="n">
        <v>8.27</v>
      </c>
      <c r="K374" s="31" t="n">
        <v>0.63</v>
      </c>
      <c r="L374" s="32" t="n">
        <v>0.101</v>
      </c>
      <c r="M374" s="31" t="n">
        <v>55.15</v>
      </c>
      <c r="N374" s="31" t="n">
        <v>0.67</v>
      </c>
      <c r="O374" s="31" t="n">
        <v>51.93</v>
      </c>
      <c r="P374" s="31" t="n">
        <v>53.54</v>
      </c>
      <c r="Q374" s="31" t="n">
        <v>3.45</v>
      </c>
      <c r="R374" s="31" t="n">
        <v>8.57</v>
      </c>
      <c r="S374" s="32" t="n">
        <v>0.644</v>
      </c>
      <c r="T374" s="32" t="n">
        <v>0.103</v>
      </c>
      <c r="U374" t="n">
        <v>291.4</v>
      </c>
      <c r="V374" t="inlineStr">
        <is>
          <t>01n84</t>
        </is>
      </c>
      <c r="W374" t="n">
        <v>3927</v>
      </c>
      <c r="X374" t="n">
        <v>5626</v>
      </c>
      <c r="Y374" t="inlineStr">
        <is>
          <t>9786d7ed-73de-11e2-a3e0-f4ce4684ea4c</t>
        </is>
      </c>
      <c r="Z374" t="inlineStr">
        <is>
          <t>Alex Killorn (ANA RW)</t>
        </is>
      </c>
    </row>
    <row r="375">
      <c r="A375" t="inlineStr">
        <is>
          <t>Dmitry Voronkov</t>
        </is>
      </c>
      <c r="B375" t="inlineStr">
        <is>
          <t>CBJ</t>
        </is>
      </c>
      <c r="C375" t="inlineStr">
        <is>
          <t>LW</t>
        </is>
      </c>
      <c r="D375" t="inlineStr">
        <is>
          <t>F</t>
        </is>
      </c>
      <c r="E375" t="n">
        <v>26</v>
      </c>
      <c r="F375" t="inlineStr">
        <is>
          <t>FA</t>
        </is>
      </c>
      <c r="G375" t="inlineStr">
        <is>
          <t>FA</t>
        </is>
      </c>
      <c r="H375" s="30" t="n">
        <v>4175000</v>
      </c>
      <c r="I375" s="31" t="n">
        <v>54.08</v>
      </c>
      <c r="J375" s="31" t="n">
        <v>12.95</v>
      </c>
      <c r="K375" s="31" t="n">
        <v>0.86</v>
      </c>
      <c r="L375" s="32" t="n">
        <v>0.206</v>
      </c>
      <c r="M375" s="31" t="n">
        <v>56.82</v>
      </c>
      <c r="N375" s="31" t="n">
        <v>0.84</v>
      </c>
      <c r="O375" s="31" t="n">
        <v>50.01</v>
      </c>
      <c r="P375" s="31" t="n">
        <v>53.41</v>
      </c>
      <c r="Q375" s="31" t="n">
        <v>2.74</v>
      </c>
      <c r="R375" s="31" t="n">
        <v>12.79</v>
      </c>
      <c r="S375" s="32" t="n">
        <v>0.718</v>
      </c>
      <c r="T375" s="32" t="n">
        <v>0.172</v>
      </c>
      <c r="U375" t="n">
        <v>290.9</v>
      </c>
      <c r="V375" t="inlineStr">
        <is>
          <t>050rc</t>
        </is>
      </c>
      <c r="W375" t="n">
        <v>6175</v>
      </c>
      <c r="X375" t="n">
        <v>8392</v>
      </c>
      <c r="Y375" t="inlineStr">
        <is>
          <t>d938417d-e2d3-41ea-a4d5-8b29b3cf2258</t>
        </is>
      </c>
      <c r="Z375" t="inlineStr">
        <is>
          <t>Dmitry Voronkov (CBJ LW)</t>
        </is>
      </c>
    </row>
    <row r="376">
      <c r="A376" t="inlineStr">
        <is>
          <t>Jean-Gabriel Pageau</t>
        </is>
      </c>
      <c r="B376" t="inlineStr">
        <is>
          <t>NYI</t>
        </is>
      </c>
      <c r="C376" t="inlineStr">
        <is>
          <t>C</t>
        </is>
      </c>
      <c r="D376" t="inlineStr">
        <is>
          <t>F</t>
        </is>
      </c>
      <c r="E376" t="n">
        <v>33</v>
      </c>
      <c r="F376" t="inlineStr">
        <is>
          <t>FA</t>
        </is>
      </c>
      <c r="G376" t="inlineStr">
        <is>
          <t>FA</t>
        </is>
      </c>
      <c r="H376" s="30" t="n">
        <v>4850000</v>
      </c>
      <c r="I376" s="31" t="n">
        <v>54.79</v>
      </c>
      <c r="J376" s="31" t="n">
        <v>11.3</v>
      </c>
      <c r="K376" s="31" t="n">
        <v>0.74</v>
      </c>
      <c r="L376" s="32" t="n">
        <v>0.153</v>
      </c>
      <c r="M376" s="31" t="n">
        <v>55.49</v>
      </c>
      <c r="N376" s="31" t="n">
        <v>0.71</v>
      </c>
      <c r="O376" s="31" t="n">
        <v>51.19</v>
      </c>
      <c r="P376" s="31" t="n">
        <v>53.34</v>
      </c>
      <c r="Q376" s="31" t="n">
        <v>0.7</v>
      </c>
      <c r="R376" s="31" t="n">
        <v>11</v>
      </c>
      <c r="S376" s="32" t="n">
        <v>0.66</v>
      </c>
      <c r="T376" s="32" t="n">
        <v>0.136</v>
      </c>
      <c r="U376" t="n">
        <v>291.6</v>
      </c>
      <c r="V376" t="inlineStr">
        <is>
          <t>02dq6</t>
        </is>
      </c>
      <c r="W376" t="n">
        <v>3967</v>
      </c>
      <c r="X376" t="n">
        <v>5462</v>
      </c>
      <c r="Y376" t="inlineStr">
        <is>
          <t>42f54522-0f24-11e2-8525-18a905767e44</t>
        </is>
      </c>
      <c r="Z376" t="inlineStr">
        <is>
          <t>Jean-Gabriel Pageau (NYI C)</t>
        </is>
      </c>
    </row>
    <row r="377">
      <c r="A377" t="inlineStr">
        <is>
          <t>Luke Schenn</t>
        </is>
      </c>
      <c r="B377" t="inlineStr">
        <is>
          <t>VAN</t>
        </is>
      </c>
      <c r="C377" t="inlineStr">
        <is>
          <t>D</t>
        </is>
      </c>
      <c r="D377" t="inlineStr">
        <is>
          <t>D</t>
        </is>
      </c>
      <c r="E377" t="n">
        <v>36</v>
      </c>
      <c r="F377" t="inlineStr">
        <is>
          <t>FA</t>
        </is>
      </c>
      <c r="G377" t="inlineStr">
        <is>
          <t>FA</t>
        </is>
      </c>
      <c r="H377" s="30" t="n">
        <v>2250000</v>
      </c>
      <c r="I377" s="31" t="n">
        <v>37.25</v>
      </c>
      <c r="J377" s="31" t="n">
        <v>16.56</v>
      </c>
      <c r="K377" s="31" t="n">
        <v>0.74</v>
      </c>
      <c r="L377" s="32" t="n">
        <v>0.329</v>
      </c>
      <c r="M377" s="31" t="n">
        <v>53.31</v>
      </c>
      <c r="N377" s="31" t="n">
        <v>0.8100000000000001</v>
      </c>
      <c r="O377" s="31" t="n"/>
      <c r="P377" s="31" t="n">
        <v>53.31</v>
      </c>
      <c r="Q377" s="31" t="n">
        <v>16.06</v>
      </c>
      <c r="R377" s="31" t="n">
        <v>23.69</v>
      </c>
      <c r="S377" s="32" t="n">
        <v>0.8100000000000001</v>
      </c>
      <c r="T377" s="32" t="n">
        <v>0.36</v>
      </c>
      <c r="U377" t="n">
        <v>292.9</v>
      </c>
      <c r="V377" t="inlineStr">
        <is>
          <t>015hz</t>
        </is>
      </c>
      <c r="W377" t="n">
        <v>2995</v>
      </c>
      <c r="X377" t="n">
        <v>4475</v>
      </c>
      <c r="Y377" t="inlineStr">
        <is>
          <t>431a7335-0f24-11e2-8525-18a905767e44</t>
        </is>
      </c>
      <c r="Z377" t="inlineStr">
        <is>
          <t>Luke Schenn (VAN D)</t>
        </is>
      </c>
    </row>
    <row r="378">
      <c r="A378" t="inlineStr">
        <is>
          <t>Yakov Trenin</t>
        </is>
      </c>
      <c r="B378" t="inlineStr">
        <is>
          <t>MIN</t>
        </is>
      </c>
      <c r="C378" t="inlineStr">
        <is>
          <t>RW</t>
        </is>
      </c>
      <c r="D378" t="inlineStr">
        <is>
          <t>F</t>
        </is>
      </c>
      <c r="E378" t="n">
        <v>29</v>
      </c>
      <c r="F378" t="inlineStr">
        <is>
          <t>FA</t>
        </is>
      </c>
      <c r="G378" t="inlineStr">
        <is>
          <t>FA</t>
        </is>
      </c>
      <c r="H378" s="30" t="n">
        <v>3500000</v>
      </c>
      <c r="I378" s="31" t="n">
        <v>55.71</v>
      </c>
      <c r="J378" s="31" t="n">
        <v>15.92</v>
      </c>
      <c r="K378" s="31" t="n">
        <v>0.68</v>
      </c>
      <c r="L378" s="32" t="n">
        <v>0.194</v>
      </c>
      <c r="M378" s="31" t="n">
        <v>53.86</v>
      </c>
      <c r="N378" s="31" t="n">
        <v>0.65</v>
      </c>
      <c r="O378" s="31" t="n">
        <v>52.64</v>
      </c>
      <c r="P378" s="31" t="n">
        <v>53.25</v>
      </c>
      <c r="Q378" s="31" t="n">
        <v>-1.85</v>
      </c>
      <c r="R378" s="31" t="n">
        <v>15.21</v>
      </c>
      <c r="S378" s="32" t="n">
        <v>0.638</v>
      </c>
      <c r="T378" s="32" t="n">
        <v>0.182</v>
      </c>
      <c r="U378" t="n">
        <v>281.3</v>
      </c>
      <c r="V378" t="inlineStr">
        <is>
          <t>03rf7</t>
        </is>
      </c>
      <c r="W378" t="n">
        <v>4879</v>
      </c>
      <c r="X378" t="n">
        <v>6797</v>
      </c>
      <c r="Y378" t="inlineStr">
        <is>
          <t>dada6a5d-c02f-4aad-b337-fd4c99f94fe5</t>
        </is>
      </c>
      <c r="Z378" t="inlineStr">
        <is>
          <t>Yakov Trenin (MIN RW)</t>
        </is>
      </c>
    </row>
    <row r="379">
      <c r="A379" t="inlineStr">
        <is>
          <t>Tom Willander</t>
        </is>
      </c>
      <c r="B379" t="inlineStr">
        <is>
          <t>VAN</t>
        </is>
      </c>
      <c r="C379" t="inlineStr">
        <is>
          <t>D</t>
        </is>
      </c>
      <c r="D379" t="inlineStr">
        <is>
          <t>D</t>
        </is>
      </c>
      <c r="E379" t="n">
        <v>21</v>
      </c>
      <c r="F379" t="inlineStr">
        <is>
          <t>T</t>
        </is>
      </c>
      <c r="G379" t="inlineStr">
        <is>
          <t>Mike</t>
        </is>
      </c>
      <c r="H379" s="30" t="n">
        <v>950000</v>
      </c>
      <c r="I379" s="31" t="n">
        <v>44.06</v>
      </c>
      <c r="J379" s="31" t="n">
        <v>46.38</v>
      </c>
      <c r="K379" s="31" t="n">
        <v>0.63</v>
      </c>
      <c r="L379" s="32" t="n">
        <v>0.663</v>
      </c>
      <c r="M379" s="31" t="n">
        <v>47.2</v>
      </c>
      <c r="N379" s="31" t="n">
        <v>0.61</v>
      </c>
      <c r="O379" s="31" t="n">
        <v>59.26</v>
      </c>
      <c r="P379" s="31" t="n">
        <v>53.23</v>
      </c>
      <c r="Q379" s="31" t="n">
        <v>3.14</v>
      </c>
      <c r="R379" s="31" t="n">
        <v>56.03</v>
      </c>
      <c r="S379" s="32" t="n">
        <v>0.658</v>
      </c>
      <c r="T379" s="32" t="n">
        <v>0.6929999999999999</v>
      </c>
      <c r="U379" t="n">
        <v>293</v>
      </c>
      <c r="V379" t="inlineStr">
        <is>
          <t>06axr</t>
        </is>
      </c>
      <c r="W379" t="n">
        <v>6930</v>
      </c>
      <c r="Y379" t="inlineStr">
        <is>
          <t>45890a7e-8bf8-423a-8bfa-461f57999e73</t>
        </is>
      </c>
      <c r="Z379" t="inlineStr">
        <is>
          <t>Tom Willander (VAN D)</t>
        </is>
      </c>
    </row>
    <row r="380">
      <c r="A380" t="inlineStr">
        <is>
          <t>Ross Johnston</t>
        </is>
      </c>
      <c r="B380" t="inlineStr">
        <is>
          <t>STL</t>
        </is>
      </c>
      <c r="C380" t="inlineStr">
        <is>
          <t>LW</t>
        </is>
      </c>
      <c r="D380" t="inlineStr">
        <is>
          <t>F</t>
        </is>
      </c>
      <c r="E380" t="n">
        <v>32</v>
      </c>
      <c r="F380" t="inlineStr">
        <is>
          <t>FA</t>
        </is>
      </c>
      <c r="G380" t="inlineStr">
        <is>
          <t>FA</t>
        </is>
      </c>
      <c r="H380" s="30" t="n">
        <v>2000000</v>
      </c>
      <c r="I380" s="31" t="n">
        <v>50.99</v>
      </c>
      <c r="J380" s="31" t="n">
        <v>25.5</v>
      </c>
      <c r="K380" s="31" t="n">
        <v>0.82</v>
      </c>
      <c r="L380" s="32" t="n">
        <v>0.41</v>
      </c>
      <c r="M380" s="31" t="n">
        <v>53.19</v>
      </c>
      <c r="N380" s="31" t="n">
        <v>0.75</v>
      </c>
      <c r="O380" s="31" t="n"/>
      <c r="P380" s="31" t="n">
        <v>53.19</v>
      </c>
      <c r="Q380" s="31" t="n">
        <v>2.2</v>
      </c>
      <c r="R380" s="31" t="n">
        <v>26.59</v>
      </c>
      <c r="S380" s="32" t="n">
        <v>0.75</v>
      </c>
      <c r="T380" s="32" t="n">
        <v>0.375</v>
      </c>
      <c r="V380" t="inlineStr">
        <is>
          <t>038oe</t>
        </is>
      </c>
      <c r="W380" t="n">
        <v>4594</v>
      </c>
      <c r="X380" t="n">
        <v>6283</v>
      </c>
      <c r="Y380" t="inlineStr">
        <is>
          <t>0a626220-8869-4919-b16b-8e61bc8f6aaa</t>
        </is>
      </c>
      <c r="Z380" t="inlineStr">
        <is>
          <t>Ross Johnston (STL LW)</t>
        </is>
      </c>
    </row>
    <row r="381">
      <c r="A381" t="inlineStr">
        <is>
          <t>Louis Crevier</t>
        </is>
      </c>
      <c r="B381" t="inlineStr">
        <is>
          <t>BUF</t>
        </is>
      </c>
      <c r="C381" t="inlineStr">
        <is>
          <t>D</t>
        </is>
      </c>
      <c r="D381" t="inlineStr">
        <is>
          <t>D</t>
        </is>
      </c>
      <c r="E381" t="n">
        <v>25</v>
      </c>
      <c r="F381" t="inlineStr">
        <is>
          <t>T</t>
        </is>
      </c>
      <c r="G381" t="inlineStr">
        <is>
          <t>A Bunch of Dusters</t>
        </is>
      </c>
      <c r="H381" s="30" t="n">
        <v>900000</v>
      </c>
      <c r="I381" s="31" t="n">
        <v>70.70999999999999</v>
      </c>
      <c r="J381" s="31" t="n">
        <v>78.56999999999999</v>
      </c>
      <c r="K381" s="31" t="n">
        <v>0.91</v>
      </c>
      <c r="L381" s="32" t="n">
        <v>1.011</v>
      </c>
      <c r="M381" s="31" t="n">
        <v>53.06</v>
      </c>
      <c r="N381" s="31" t="n">
        <v>0.88</v>
      </c>
      <c r="O381" s="31" t="n"/>
      <c r="P381" s="31" t="n">
        <v>53.06</v>
      </c>
      <c r="Q381" s="31" t="n">
        <v>-17.65</v>
      </c>
      <c r="R381" s="31" t="n">
        <v>58.96</v>
      </c>
      <c r="S381" s="32" t="n">
        <v>0.88</v>
      </c>
      <c r="T381" s="32" t="n">
        <v>0.978</v>
      </c>
      <c r="U381" t="n">
        <v>293</v>
      </c>
      <c r="V381" t="inlineStr">
        <is>
          <t>05981</t>
        </is>
      </c>
      <c r="W381" t="n">
        <v>6592</v>
      </c>
      <c r="X381" t="n">
        <v>8527</v>
      </c>
      <c r="Y381" t="inlineStr">
        <is>
          <t>d82f4947-d853-47c6-8370-0530768e0a41</t>
        </is>
      </c>
      <c r="Z381" t="inlineStr">
        <is>
          <t>Louis Crevier (BUF D)</t>
        </is>
      </c>
    </row>
    <row r="382">
      <c r="A382" t="inlineStr">
        <is>
          <t>Nate Schmidt</t>
        </is>
      </c>
      <c r="B382" t="inlineStr">
        <is>
          <t>UTA</t>
        </is>
      </c>
      <c r="C382" t="inlineStr">
        <is>
          <t>D</t>
        </is>
      </c>
      <c r="D382" t="inlineStr">
        <is>
          <t>D</t>
        </is>
      </c>
      <c r="E382" t="n">
        <v>35</v>
      </c>
      <c r="F382" t="inlineStr">
        <is>
          <t>FA</t>
        </is>
      </c>
      <c r="G382" t="inlineStr">
        <is>
          <t>FA</t>
        </is>
      </c>
      <c r="H382" s="30" t="n">
        <v>3500000</v>
      </c>
      <c r="I382" s="31" t="n">
        <v>50.45</v>
      </c>
      <c r="J382" s="31" t="n">
        <v>14.41</v>
      </c>
      <c r="K382" s="31" t="n">
        <v>0.62</v>
      </c>
      <c r="L382" s="32" t="n">
        <v>0.177</v>
      </c>
      <c r="M382" s="31" t="n">
        <v>49.97</v>
      </c>
      <c r="N382" s="31" t="n">
        <v>0.61</v>
      </c>
      <c r="O382" s="31" t="n">
        <v>56.12</v>
      </c>
      <c r="P382" s="31" t="n">
        <v>53.05</v>
      </c>
      <c r="Q382" s="31" t="n">
        <v>-0.48</v>
      </c>
      <c r="R382" s="31" t="n">
        <v>15.16</v>
      </c>
      <c r="S382" s="32" t="n">
        <v>0.639</v>
      </c>
      <c r="T382" s="32" t="n">
        <v>0.183</v>
      </c>
      <c r="U382" t="n">
        <v>294.7</v>
      </c>
      <c r="V382" t="inlineStr">
        <is>
          <t>02i6q</t>
        </is>
      </c>
      <c r="W382" t="n">
        <v>4277</v>
      </c>
      <c r="X382" t="n">
        <v>5932</v>
      </c>
      <c r="Y382" t="inlineStr">
        <is>
          <t>e6fc4e06-9c16-11e2-a01b-f4ce4684ea4c</t>
        </is>
      </c>
      <c r="Z382" t="inlineStr">
        <is>
          <t>Nate Schmidt (UTA D)</t>
        </is>
      </c>
    </row>
    <row r="383">
      <c r="A383" t="inlineStr">
        <is>
          <t>Mason Lohrei</t>
        </is>
      </c>
      <c r="B383" t="inlineStr">
        <is>
          <t>BOS</t>
        </is>
      </c>
      <c r="C383" t="inlineStr">
        <is>
          <t>D</t>
        </is>
      </c>
      <c r="D383" t="inlineStr">
        <is>
          <t>D</t>
        </is>
      </c>
      <c r="E383" t="n">
        <v>25</v>
      </c>
      <c r="F383" t="inlineStr">
        <is>
          <t>T</t>
        </is>
      </c>
      <c r="G383" t="inlineStr">
        <is>
          <t>Anybody but the Leafs</t>
        </is>
      </c>
      <c r="H383" s="30" t="n">
        <v>3200000</v>
      </c>
      <c r="I383" s="31" t="n">
        <v>49.82</v>
      </c>
      <c r="J383" s="31" t="n">
        <v>15.57</v>
      </c>
      <c r="K383" s="31" t="n">
        <v>0.68</v>
      </c>
      <c r="L383" s="32" t="n">
        <v>0.212</v>
      </c>
      <c r="M383" s="31" t="n">
        <v>48.18</v>
      </c>
      <c r="N383" s="31" t="n">
        <v>0.66</v>
      </c>
      <c r="O383" s="31" t="n">
        <v>57.69</v>
      </c>
      <c r="P383" s="31" t="n">
        <v>52.94</v>
      </c>
      <c r="Q383" s="31" t="n">
        <v>-1.64</v>
      </c>
      <c r="R383" s="31" t="n">
        <v>16.54</v>
      </c>
      <c r="S383" s="32" t="n">
        <v>0.673</v>
      </c>
      <c r="T383" s="32" t="n">
        <v>0.21</v>
      </c>
      <c r="U383" t="n">
        <v>292.5</v>
      </c>
      <c r="V383" t="inlineStr">
        <is>
          <t>05oxk</t>
        </is>
      </c>
      <c r="W383" t="n">
        <v>6363</v>
      </c>
      <c r="Y383" t="inlineStr">
        <is>
          <t>e7756a56-deb5-4d15-8487-eae15bdc73c1</t>
        </is>
      </c>
      <c r="Z383" t="inlineStr">
        <is>
          <t>Mason Lohrei (BOS D)</t>
        </is>
      </c>
    </row>
    <row r="384">
      <c r="A384" t="inlineStr">
        <is>
          <t>Jeffrey Viel</t>
        </is>
      </c>
      <c r="B384" t="inlineStr">
        <is>
          <t>TBL</t>
        </is>
      </c>
      <c r="C384" t="inlineStr">
        <is>
          <t>LW</t>
        </is>
      </c>
      <c r="D384" t="inlineStr">
        <is>
          <t>F</t>
        </is>
      </c>
      <c r="E384" t="n">
        <v>29</v>
      </c>
      <c r="F384" t="inlineStr">
        <is>
          <t>FA</t>
        </is>
      </c>
      <c r="G384" t="inlineStr">
        <is>
          <t>FA</t>
        </is>
      </c>
      <c r="H384" s="30" t="n">
        <v>2500000</v>
      </c>
      <c r="I384" s="31" t="n">
        <v>36.64</v>
      </c>
      <c r="J384" s="31" t="n">
        <v>14.66</v>
      </c>
      <c r="K384" s="31" t="n">
        <v>0.8100000000000001</v>
      </c>
      <c r="L384" s="32" t="n">
        <v>0.324</v>
      </c>
      <c r="M384" s="31" t="n">
        <v>52.87</v>
      </c>
      <c r="N384" s="31" t="n">
        <v>0.8100000000000001</v>
      </c>
      <c r="O384" s="31" t="n"/>
      <c r="P384" s="31" t="n">
        <v>52.87</v>
      </c>
      <c r="Q384" s="31" t="n">
        <v>16.23</v>
      </c>
      <c r="R384" s="31" t="n">
        <v>21.15</v>
      </c>
      <c r="S384" s="32" t="n">
        <v>0.8100000000000001</v>
      </c>
      <c r="T384" s="32" t="n">
        <v>0.324</v>
      </c>
      <c r="V384" t="inlineStr">
        <is>
          <t>05r3q</t>
        </is>
      </c>
      <c r="W384" t="n">
        <v>6120</v>
      </c>
      <c r="Y384" t="inlineStr">
        <is>
          <t>78776a24-4f78-4796-9d60-c900f9b2982b</t>
        </is>
      </c>
      <c r="Z384" t="inlineStr">
        <is>
          <t>Jeffrey Viel (TBL LW)</t>
        </is>
      </c>
    </row>
    <row r="385">
      <c r="A385" t="inlineStr">
        <is>
          <t>Kaapo Kakko</t>
        </is>
      </c>
      <c r="B385" t="inlineStr">
        <is>
          <t>SEA</t>
        </is>
      </c>
      <c r="C385" t="inlineStr">
        <is>
          <t>RW</t>
        </is>
      </c>
      <c r="D385" t="inlineStr">
        <is>
          <t>F</t>
        </is>
      </c>
      <c r="E385" t="n">
        <v>25</v>
      </c>
      <c r="F385" t="inlineStr">
        <is>
          <t>FA</t>
        </is>
      </c>
      <c r="G385" t="inlineStr">
        <is>
          <t>FA</t>
        </is>
      </c>
      <c r="H385" s="30" t="n">
        <v>4525000</v>
      </c>
      <c r="I385" s="31" t="n">
        <v>47.48</v>
      </c>
      <c r="J385" s="31" t="n">
        <v>10.49</v>
      </c>
      <c r="K385" s="31" t="n">
        <v>0.73</v>
      </c>
      <c r="L385" s="32" t="n">
        <v>0.161</v>
      </c>
      <c r="M385" s="31" t="n">
        <v>49.89</v>
      </c>
      <c r="N385" s="31" t="n">
        <v>0.67</v>
      </c>
      <c r="O385" s="31" t="n">
        <v>55.69</v>
      </c>
      <c r="P385" s="31" t="n">
        <v>52.79</v>
      </c>
      <c r="Q385" s="31" t="n">
        <v>2.41</v>
      </c>
      <c r="R385" s="31" t="n">
        <v>11.67</v>
      </c>
      <c r="S385" s="32" t="n">
        <v>0.666</v>
      </c>
      <c r="T385" s="32" t="n">
        <v>0.147</v>
      </c>
      <c r="U385" t="n">
        <v>290.3</v>
      </c>
      <c r="V385" t="inlineStr">
        <is>
          <t>04mto</t>
        </is>
      </c>
      <c r="W385" t="n">
        <v>6008</v>
      </c>
      <c r="X385" t="n">
        <v>8280</v>
      </c>
      <c r="Y385" t="inlineStr">
        <is>
          <t>88b023d4-01e2-4e25-8e2c-515350e75284</t>
        </is>
      </c>
      <c r="Z385" t="inlineStr">
        <is>
          <t>Kaapo Kakko (SEA RW)</t>
        </is>
      </c>
    </row>
    <row r="386">
      <c r="A386" t="inlineStr">
        <is>
          <t>Gabe Perreault</t>
        </is>
      </c>
      <c r="B386" t="inlineStr">
        <is>
          <t>NYR</t>
        </is>
      </c>
      <c r="C386" t="inlineStr">
        <is>
          <t>RW</t>
        </is>
      </c>
      <c r="D386" t="inlineStr">
        <is>
          <t>F</t>
        </is>
      </c>
      <c r="E386" t="n">
        <v>21</v>
      </c>
      <c r="F386" t="inlineStr">
        <is>
          <t>T</t>
        </is>
      </c>
      <c r="G386" t="inlineStr">
        <is>
          <t>Brown Noesen</t>
        </is>
      </c>
      <c r="H386" s="30" t="n">
        <v>941667</v>
      </c>
      <c r="I386" s="31" t="n">
        <v>36.63</v>
      </c>
      <c r="J386" s="31" t="n">
        <v>38.9</v>
      </c>
      <c r="K386" s="31" t="n">
        <v>0.75</v>
      </c>
      <c r="L386" s="32" t="n">
        <v>0.796</v>
      </c>
      <c r="M386" s="31" t="n">
        <v>50.79</v>
      </c>
      <c r="N386" s="31" t="n">
        <v>0.72</v>
      </c>
      <c r="O386" s="31" t="n">
        <v>54.79</v>
      </c>
      <c r="P386" s="31" t="n">
        <v>52.79</v>
      </c>
      <c r="Q386" s="31" t="n">
        <v>14.16</v>
      </c>
      <c r="R386" s="31" t="n">
        <v>56.06</v>
      </c>
      <c r="S386" s="32" t="n">
        <v>0.6860000000000001</v>
      </c>
      <c r="T386" s="32" t="n">
        <v>0.728</v>
      </c>
      <c r="U386" t="n">
        <v>251.2</v>
      </c>
      <c r="V386" t="inlineStr">
        <is>
          <t>06axe</t>
        </is>
      </c>
      <c r="W386" t="n">
        <v>6927</v>
      </c>
      <c r="Y386" t="inlineStr">
        <is>
          <t>71ad8496-e61c-4480-bf45-c8841094b9ea</t>
        </is>
      </c>
      <c r="Z386" t="inlineStr">
        <is>
          <t>Gabe Perreault (NYR RW)</t>
        </is>
      </c>
    </row>
    <row r="387">
      <c r="A387" t="inlineStr">
        <is>
          <t>Sean Couturier</t>
        </is>
      </c>
      <c r="B387" t="inlineStr">
        <is>
          <t>PHI</t>
        </is>
      </c>
      <c r="C387" t="inlineStr">
        <is>
          <t>C</t>
        </is>
      </c>
      <c r="D387" t="inlineStr">
        <is>
          <t>F</t>
        </is>
      </c>
      <c r="E387" t="n">
        <v>33</v>
      </c>
      <c r="F387" t="inlineStr">
        <is>
          <t>FA</t>
        </is>
      </c>
      <c r="G387" t="inlineStr">
        <is>
          <t>FA</t>
        </is>
      </c>
      <c r="H387" s="30" t="n">
        <v>7750000</v>
      </c>
      <c r="I387" s="31" t="n">
        <v>52.18</v>
      </c>
      <c r="J387" s="31" t="n">
        <v>6.73</v>
      </c>
      <c r="K387" s="31" t="n">
        <v>0.67</v>
      </c>
      <c r="L387" s="32" t="n">
        <v>0.08599999999999999</v>
      </c>
      <c r="M387" s="31" t="n">
        <v>52.73</v>
      </c>
      <c r="N387" s="31" t="n">
        <v>0.6899999999999999</v>
      </c>
      <c r="O387" s="31" t="n"/>
      <c r="P387" s="31" t="n">
        <v>52.73</v>
      </c>
      <c r="Q387" s="31" t="n">
        <v>0.55</v>
      </c>
      <c r="R387" s="31" t="n">
        <v>6.8</v>
      </c>
      <c r="S387" s="32" t="n">
        <v>0.6899999999999999</v>
      </c>
      <c r="T387" s="32" t="n">
        <v>0.089</v>
      </c>
      <c r="U387" t="n">
        <v>291.7</v>
      </c>
      <c r="V387" t="inlineStr">
        <is>
          <t>01z7v</t>
        </is>
      </c>
      <c r="W387" t="n">
        <v>3746</v>
      </c>
      <c r="X387" t="n">
        <v>5369</v>
      </c>
      <c r="Y387" t="inlineStr">
        <is>
          <t>4334ad68-0f24-11e2-8525-18a905767e44</t>
        </is>
      </c>
      <c r="Z387" t="inlineStr">
        <is>
          <t>Sean Couturier (PHI C)</t>
        </is>
      </c>
    </row>
    <row r="388">
      <c r="A388" t="inlineStr">
        <is>
          <t>Andrew Copp</t>
        </is>
      </c>
      <c r="B388" t="inlineStr">
        <is>
          <t>DET</t>
        </is>
      </c>
      <c r="C388" t="inlineStr">
        <is>
          <t>C</t>
        </is>
      </c>
      <c r="D388" t="inlineStr">
        <is>
          <t>F</t>
        </is>
      </c>
      <c r="E388" t="n">
        <v>32</v>
      </c>
      <c r="F388" t="inlineStr">
        <is>
          <t>FA</t>
        </is>
      </c>
      <c r="G388" t="inlineStr">
        <is>
          <t>FA</t>
        </is>
      </c>
      <c r="H388" s="30" t="n">
        <v>5625000</v>
      </c>
      <c r="I388" s="31" t="n">
        <v>54.81</v>
      </c>
      <c r="J388" s="31" t="n">
        <v>9.74</v>
      </c>
      <c r="K388" s="31" t="n">
        <v>0.6899999999999999</v>
      </c>
      <c r="L388" s="32" t="n">
        <v>0.123</v>
      </c>
      <c r="M388" s="31" t="n">
        <v>52.06</v>
      </c>
      <c r="N388" s="31" t="n">
        <v>0.68</v>
      </c>
      <c r="O388" s="31" t="n">
        <v>53.26</v>
      </c>
      <c r="P388" s="31" t="n">
        <v>52.66</v>
      </c>
      <c r="Q388" s="31" t="n">
        <v>-2.75</v>
      </c>
      <c r="R388" s="31" t="n">
        <v>9.359999999999999</v>
      </c>
      <c r="S388" s="32" t="n">
        <v>0.657</v>
      </c>
      <c r="T388" s="32" t="n">
        <v>0.117</v>
      </c>
      <c r="U388" t="n">
        <v>291.6</v>
      </c>
      <c r="V388" t="inlineStr">
        <is>
          <t>031pq</t>
        </is>
      </c>
      <c r="W388" t="n">
        <v>4564</v>
      </c>
      <c r="X388" t="n">
        <v>6083</v>
      </c>
      <c r="Y388" t="inlineStr">
        <is>
          <t>da17c838-3304-4142-af48-ccb5f3c00524</t>
        </is>
      </c>
      <c r="Z388" t="inlineStr">
        <is>
          <t>Andrew Copp (DET C)</t>
        </is>
      </c>
    </row>
    <row r="389">
      <c r="A389" t="inlineStr">
        <is>
          <t>Sean Monahan</t>
        </is>
      </c>
      <c r="B389" t="inlineStr">
        <is>
          <t>CBJ</t>
        </is>
      </c>
      <c r="C389" t="inlineStr">
        <is>
          <t>C</t>
        </is>
      </c>
      <c r="D389" t="inlineStr">
        <is>
          <t>F</t>
        </is>
      </c>
      <c r="E389" t="n">
        <v>31</v>
      </c>
      <c r="F389" t="inlineStr">
        <is>
          <t>FA</t>
        </is>
      </c>
      <c r="G389" t="inlineStr">
        <is>
          <t>FA</t>
        </is>
      </c>
      <c r="H389" s="30" t="n">
        <v>5500000</v>
      </c>
      <c r="I389" s="31" t="n">
        <v>47.66</v>
      </c>
      <c r="J389" s="31" t="n">
        <v>8.67</v>
      </c>
      <c r="K389" s="31" t="n">
        <v>0.61</v>
      </c>
      <c r="L389" s="32" t="n">
        <v>0.111</v>
      </c>
      <c r="M389" s="31" t="n">
        <v>54.84</v>
      </c>
      <c r="N389" s="31" t="n">
        <v>0.72</v>
      </c>
      <c r="O389" s="31" t="n">
        <v>50.08</v>
      </c>
      <c r="P389" s="31" t="n">
        <v>52.46</v>
      </c>
      <c r="Q389" s="31" t="n">
        <v>7.18</v>
      </c>
      <c r="R389" s="31" t="n">
        <v>9.539999999999999</v>
      </c>
      <c r="S389" s="32" t="n">
        <v>0.658</v>
      </c>
      <c r="T389" s="32" t="n">
        <v>0.12</v>
      </c>
      <c r="U389" t="n">
        <v>290.2</v>
      </c>
      <c r="V389" t="inlineStr">
        <is>
          <t>02un6</t>
        </is>
      </c>
      <c r="W389" t="n">
        <v>4072</v>
      </c>
      <c r="X389" t="n">
        <v>5985</v>
      </c>
      <c r="Y389" t="inlineStr">
        <is>
          <t>3409b479-d603-4546-bfd4-44d20a49e7c9</t>
        </is>
      </c>
      <c r="Z389" t="inlineStr">
        <is>
          <t>Sean Monahan (CBJ C)</t>
        </is>
      </c>
    </row>
    <row r="390">
      <c r="A390" t="inlineStr">
        <is>
          <t>Zayne Parekh</t>
        </is>
      </c>
      <c r="B390" t="inlineStr">
        <is>
          <t>CGY</t>
        </is>
      </c>
      <c r="C390" t="inlineStr">
        <is>
          <t>D</t>
        </is>
      </c>
      <c r="D390" t="inlineStr">
        <is>
          <t>D</t>
        </is>
      </c>
      <c r="E390" t="n">
        <v>20</v>
      </c>
      <c r="F390" t="inlineStr">
        <is>
          <t>T</t>
        </is>
      </c>
      <c r="G390" t="inlineStr">
        <is>
          <t>The Last Place Lukes</t>
        </is>
      </c>
      <c r="H390" s="30" t="n">
        <v>942500</v>
      </c>
      <c r="I390" s="31" t="n">
        <v>19.85</v>
      </c>
      <c r="J390" s="31" t="n">
        <v>21.06</v>
      </c>
      <c r="K390" s="31" t="n">
        <v>0.54</v>
      </c>
      <c r="L390" s="32" t="n">
        <v>0.573</v>
      </c>
      <c r="M390" s="31" t="n">
        <v>40.02</v>
      </c>
      <c r="N390" s="31" t="n">
        <v>0.66</v>
      </c>
      <c r="O390" s="31" t="n">
        <v>64.87</v>
      </c>
      <c r="P390" s="31" t="n">
        <v>52.45</v>
      </c>
      <c r="Q390" s="31" t="n">
        <v>20.17</v>
      </c>
      <c r="R390" s="31" t="n">
        <v>55.65</v>
      </c>
      <c r="S390" s="32" t="n">
        <v>0.716</v>
      </c>
      <c r="T390" s="32" t="n">
        <v>0.76</v>
      </c>
      <c r="U390" t="n">
        <v>205.7</v>
      </c>
      <c r="V390" t="inlineStr">
        <is>
          <t>06hco</t>
        </is>
      </c>
      <c r="W390" t="n">
        <v>7135</v>
      </c>
      <c r="Y390" t="inlineStr">
        <is>
          <t>c41355d7-d192-4b81-9935-438f69c6b437</t>
        </is>
      </c>
      <c r="Z390" t="inlineStr">
        <is>
          <t>Zayne Parekh (CGY D)</t>
        </is>
      </c>
    </row>
    <row r="391">
      <c r="A391" t="inlineStr">
        <is>
          <t>Conor Garland</t>
        </is>
      </c>
      <c r="B391" t="inlineStr">
        <is>
          <t>CBJ</t>
        </is>
      </c>
      <c r="C391" t="inlineStr">
        <is>
          <t>RW</t>
        </is>
      </c>
      <c r="D391" t="inlineStr">
        <is>
          <t>F</t>
        </is>
      </c>
      <c r="E391" t="n">
        <v>30</v>
      </c>
      <c r="F391" t="inlineStr">
        <is>
          <t>FA</t>
        </is>
      </c>
      <c r="G391" t="inlineStr">
        <is>
          <t>FA</t>
        </is>
      </c>
      <c r="H391" s="30" t="n">
        <v>6000000</v>
      </c>
      <c r="I391" s="31" t="n">
        <v>47.03</v>
      </c>
      <c r="J391" s="31" t="n">
        <v>7.84</v>
      </c>
      <c r="K391" s="31" t="n">
        <v>0.66</v>
      </c>
      <c r="L391" s="32" t="n">
        <v>0.11</v>
      </c>
      <c r="M391" s="31" t="n">
        <v>55.58</v>
      </c>
      <c r="N391" s="31" t="n">
        <v>0.74</v>
      </c>
      <c r="O391" s="31" t="n">
        <v>48.96</v>
      </c>
      <c r="P391" s="31" t="n">
        <v>52.27</v>
      </c>
      <c r="Q391" s="31" t="n">
        <v>8.550000000000001</v>
      </c>
      <c r="R391" s="31" t="n">
        <v>8.710000000000001</v>
      </c>
      <c r="S391" s="32" t="n">
        <v>0.661</v>
      </c>
      <c r="T391" s="32" t="n">
        <v>0.11</v>
      </c>
      <c r="U391" t="n">
        <v>291.1</v>
      </c>
      <c r="V391" t="inlineStr">
        <is>
          <t>03m26</t>
        </is>
      </c>
      <c r="W391" t="n">
        <v>5040</v>
      </c>
      <c r="X391" t="n">
        <v>6865</v>
      </c>
      <c r="Y391" t="inlineStr">
        <is>
          <t>3785ac3d-5771-4342-be09-f4fb22ed84b3</t>
        </is>
      </c>
      <c r="Z391" t="inlineStr">
        <is>
          <t>Conor Garland (CBJ RW)</t>
        </is>
      </c>
    </row>
    <row r="392">
      <c r="A392" t="inlineStr">
        <is>
          <t>Jamie Oleksiak</t>
        </is>
      </c>
      <c r="B392" t="inlineStr">
        <is>
          <t>VAN</t>
        </is>
      </c>
      <c r="C392" t="inlineStr">
        <is>
          <t>D</t>
        </is>
      </c>
      <c r="D392" t="inlineStr">
        <is>
          <t>D</t>
        </is>
      </c>
      <c r="E392" t="n">
        <v>33</v>
      </c>
      <c r="F392" t="inlineStr">
        <is>
          <t>FA</t>
        </is>
      </c>
      <c r="G392" t="inlineStr">
        <is>
          <t>FA</t>
        </is>
      </c>
      <c r="H392" s="30" t="n">
        <v>5000000</v>
      </c>
      <c r="I392" s="31" t="n">
        <v>51.69</v>
      </c>
      <c r="J392" s="31" t="n">
        <v>10.34</v>
      </c>
      <c r="K392" s="31" t="n">
        <v>0.66</v>
      </c>
      <c r="L392" s="32" t="n">
        <v>0.132</v>
      </c>
      <c r="M392" s="31" t="n">
        <v>52.05</v>
      </c>
      <c r="N392" s="31" t="n">
        <v>0.68</v>
      </c>
      <c r="O392" s="31" t="n"/>
      <c r="P392" s="31" t="n">
        <v>52.05</v>
      </c>
      <c r="Q392" s="31" t="n">
        <v>0.36</v>
      </c>
      <c r="R392" s="31" t="n">
        <v>10.41</v>
      </c>
      <c r="S392" s="32" t="n">
        <v>0.68</v>
      </c>
      <c r="T392" s="32" t="n">
        <v>0.136</v>
      </c>
      <c r="U392" t="n">
        <v>294.3</v>
      </c>
      <c r="V392" t="inlineStr">
        <is>
          <t>02azh</t>
        </is>
      </c>
      <c r="W392" t="n">
        <v>3758</v>
      </c>
      <c r="X392" t="n">
        <v>5375</v>
      </c>
      <c r="Y392" t="inlineStr">
        <is>
          <t>22620d9f-c834-41d2-8898-6c62a6c868fb</t>
        </is>
      </c>
      <c r="Z392" t="inlineStr">
        <is>
          <t>Jamie Oleksiak (VAN D)</t>
        </is>
      </c>
    </row>
    <row r="393">
      <c r="A393" t="inlineStr">
        <is>
          <t>Ryker Evans</t>
        </is>
      </c>
      <c r="B393" t="inlineStr">
        <is>
          <t>SEA</t>
        </is>
      </c>
      <c r="C393" t="inlineStr">
        <is>
          <t>D</t>
        </is>
      </c>
      <c r="D393" t="inlineStr">
        <is>
          <t>D</t>
        </is>
      </c>
      <c r="E393" t="n">
        <v>24</v>
      </c>
      <c r="F393" t="inlineStr">
        <is>
          <t>FA</t>
        </is>
      </c>
      <c r="G393" t="inlineStr">
        <is>
          <t>FA</t>
        </is>
      </c>
      <c r="H393" s="30" t="n">
        <v>2050000</v>
      </c>
      <c r="I393" s="31" t="n">
        <v>45.9</v>
      </c>
      <c r="J393" s="31" t="n">
        <v>22.39</v>
      </c>
      <c r="K393" s="31" t="n">
        <v>0.6899999999999999</v>
      </c>
      <c r="L393" s="32" t="n">
        <v>0.337</v>
      </c>
      <c r="M393" s="31" t="n">
        <v>51.89</v>
      </c>
      <c r="N393" s="31" t="n">
        <v>0.71</v>
      </c>
      <c r="O393" s="31" t="n"/>
      <c r="P393" s="31" t="n">
        <v>51.89</v>
      </c>
      <c r="Q393" s="31" t="n">
        <v>5.99</v>
      </c>
      <c r="R393" s="31" t="n">
        <v>25.31</v>
      </c>
      <c r="S393" s="32" t="n">
        <v>0.71</v>
      </c>
      <c r="T393" s="32" t="n">
        <v>0.346</v>
      </c>
      <c r="U393" t="n">
        <v>293.5</v>
      </c>
      <c r="V393" t="inlineStr">
        <is>
          <t>05ubx</t>
        </is>
      </c>
      <c r="W393" t="n">
        <v>6553</v>
      </c>
      <c r="Y393" t="inlineStr">
        <is>
          <t>e4b6bef9-7acc-4bc9-8d13-59e12ea6b41a</t>
        </is>
      </c>
      <c r="Z393" t="inlineStr">
        <is>
          <t>Ryker Evans (SEA D)</t>
        </is>
      </c>
    </row>
    <row r="394">
      <c r="A394" t="inlineStr">
        <is>
          <t>Ryan Donato</t>
        </is>
      </c>
      <c r="B394" t="inlineStr">
        <is>
          <t>CHI</t>
        </is>
      </c>
      <c r="C394" t="inlineStr">
        <is>
          <t>LW</t>
        </is>
      </c>
      <c r="D394" t="inlineStr">
        <is>
          <t>F</t>
        </is>
      </c>
      <c r="E394" t="n">
        <v>30</v>
      </c>
      <c r="F394" t="inlineStr">
        <is>
          <t>FA</t>
        </is>
      </c>
      <c r="G394" t="inlineStr">
        <is>
          <t>FA</t>
        </is>
      </c>
      <c r="H394" s="30" t="n">
        <v>4000000</v>
      </c>
      <c r="I394" s="31" t="n">
        <v>48.24</v>
      </c>
      <c r="J394" s="31" t="n">
        <v>12.06</v>
      </c>
      <c r="K394" s="31" t="n">
        <v>0.59</v>
      </c>
      <c r="L394" s="32" t="n">
        <v>0.147</v>
      </c>
      <c r="M394" s="31" t="n">
        <v>53.48</v>
      </c>
      <c r="N394" s="31" t="n">
        <v>0.64</v>
      </c>
      <c r="O394" s="31" t="n">
        <v>49.91</v>
      </c>
      <c r="P394" s="31" t="n">
        <v>51.69</v>
      </c>
      <c r="Q394" s="31" t="n">
        <v>5.24</v>
      </c>
      <c r="R394" s="31" t="n">
        <v>12.92</v>
      </c>
      <c r="S394" s="32" t="n">
        <v>0.617</v>
      </c>
      <c r="T394" s="32" t="n">
        <v>0.154</v>
      </c>
      <c r="U394" t="n">
        <v>291.9</v>
      </c>
      <c r="V394" t="inlineStr">
        <is>
          <t>03eb0</t>
        </is>
      </c>
      <c r="W394" t="n">
        <v>4422</v>
      </c>
      <c r="X394" t="n">
        <v>6425</v>
      </c>
      <c r="Y394" t="inlineStr">
        <is>
          <t>69b35311-8876-4c70-9873-c4ad0abb4401</t>
        </is>
      </c>
      <c r="Z394" t="inlineStr">
        <is>
          <t>Ryan Donato (CHI LW)</t>
        </is>
      </c>
    </row>
    <row r="395">
      <c r="A395" t="inlineStr">
        <is>
          <t>Gage Goncalves</t>
        </is>
      </c>
      <c r="B395" t="inlineStr">
        <is>
          <t>TBL</t>
        </is>
      </c>
      <c r="C395" t="inlineStr">
        <is>
          <t>LW</t>
        </is>
      </c>
      <c r="D395" t="inlineStr">
        <is>
          <t>F</t>
        </is>
      </c>
      <c r="E395" t="n">
        <v>25</v>
      </c>
      <c r="F395" t="inlineStr">
        <is>
          <t>FA</t>
        </is>
      </c>
      <c r="G395" t="inlineStr">
        <is>
          <t>FA</t>
        </is>
      </c>
      <c r="H395" s="30" t="n">
        <v>1200000</v>
      </c>
      <c r="I395" s="31" t="n">
        <v>51.66</v>
      </c>
      <c r="J395" s="31" t="n">
        <v>43.05</v>
      </c>
      <c r="K395" s="31" t="n">
        <v>0.7</v>
      </c>
      <c r="L395" s="32" t="n">
        <v>0.583</v>
      </c>
      <c r="M395" s="31" t="n">
        <v>43.64</v>
      </c>
      <c r="N395" s="31" t="n">
        <v>0.65</v>
      </c>
      <c r="O395" s="31" t="n">
        <v>59.64</v>
      </c>
      <c r="P395" s="31" t="n">
        <v>51.64</v>
      </c>
      <c r="Q395" s="31" t="n">
        <v>-8.02</v>
      </c>
      <c r="R395" s="31" t="n">
        <v>43.03</v>
      </c>
      <c r="S395" s="32" t="n">
        <v>0.68</v>
      </c>
      <c r="T395" s="32" t="n">
        <v>0.5669999999999999</v>
      </c>
      <c r="U395" t="n">
        <v>292.6</v>
      </c>
      <c r="V395" t="inlineStr">
        <is>
          <t>05lwt</t>
        </is>
      </c>
      <c r="W395" t="n">
        <v>6364</v>
      </c>
      <c r="Y395" t="inlineStr">
        <is>
          <t>fe243956-bfd0-46c5-8013-021e70c2e20c</t>
        </is>
      </c>
      <c r="Z395" t="inlineStr">
        <is>
          <t>Gage Goncalves (TBL LW)</t>
        </is>
      </c>
    </row>
    <row r="396">
      <c r="A396" t="inlineStr">
        <is>
          <t>James Hagens</t>
        </is>
      </c>
      <c r="B396" t="inlineStr">
        <is>
          <t>BOS</t>
        </is>
      </c>
      <c r="C396" t="inlineStr">
        <is>
          <t>C</t>
        </is>
      </c>
      <c r="D396" t="inlineStr">
        <is>
          <t>F</t>
        </is>
      </c>
      <c r="E396" t="n">
        <v>19</v>
      </c>
      <c r="F396" t="inlineStr">
        <is>
          <t>T</t>
        </is>
      </c>
      <c r="G396" t="inlineStr">
        <is>
          <t>Mike</t>
        </is>
      </c>
      <c r="H396" s="30" t="n">
        <v>986250</v>
      </c>
      <c r="I396" s="31" t="n">
        <v>1.55</v>
      </c>
      <c r="J396" s="31" t="n">
        <v>1.57</v>
      </c>
      <c r="K396" s="31" t="n">
        <v>0.78</v>
      </c>
      <c r="L396" s="32" t="n">
        <v>0.791</v>
      </c>
      <c r="M396" s="31" t="n">
        <v>50.73</v>
      </c>
      <c r="N396" s="31" t="n">
        <v>0.76</v>
      </c>
      <c r="O396" s="31" t="n">
        <v>52.43</v>
      </c>
      <c r="P396" s="31" t="n">
        <v>51.58</v>
      </c>
      <c r="Q396" s="31" t="n">
        <v>49.18</v>
      </c>
      <c r="R396" s="31" t="n">
        <v>52.3</v>
      </c>
      <c r="S396" s="32" t="n">
        <v>0.6919999999999999</v>
      </c>
      <c r="T396" s="32" t="n">
        <v>0.702</v>
      </c>
      <c r="U396" t="n">
        <v>270</v>
      </c>
      <c r="V396" t="inlineStr">
        <is>
          <t>06ag2</t>
        </is>
      </c>
      <c r="W396" t="n">
        <v>7380</v>
      </c>
      <c r="Y396" t="inlineStr">
        <is>
          <t>bf484cb6-c831-4ceb-86a4-a15dbbca7b3d</t>
        </is>
      </c>
      <c r="Z396" t="inlineStr">
        <is>
          <t>James Hagens (BOS C)</t>
        </is>
      </c>
    </row>
    <row r="397">
      <c r="A397" t="inlineStr">
        <is>
          <t>Scott Mayfield</t>
        </is>
      </c>
      <c r="B397" t="inlineStr">
        <is>
          <t>NYI</t>
        </is>
      </c>
      <c r="C397" t="inlineStr">
        <is>
          <t>D</t>
        </is>
      </c>
      <c r="D397" t="inlineStr">
        <is>
          <t>D</t>
        </is>
      </c>
      <c r="E397" t="n">
        <v>33</v>
      </c>
      <c r="F397" t="inlineStr">
        <is>
          <t>FA</t>
        </is>
      </c>
      <c r="G397" t="inlineStr">
        <is>
          <t>FA</t>
        </is>
      </c>
      <c r="H397" s="30" t="n">
        <v>3500000</v>
      </c>
      <c r="I397" s="31" t="n">
        <v>54.05</v>
      </c>
      <c r="J397" s="31" t="n">
        <v>15.44</v>
      </c>
      <c r="K397" s="31" t="n">
        <v>0.68</v>
      </c>
      <c r="L397" s="32" t="n">
        <v>0.194</v>
      </c>
      <c r="M397" s="31" t="n">
        <v>51.57</v>
      </c>
      <c r="N397" s="31" t="n">
        <v>0.68</v>
      </c>
      <c r="O397" s="31" t="n"/>
      <c r="P397" s="31" t="n">
        <v>51.57</v>
      </c>
      <c r="Q397" s="31" t="n">
        <v>-2.48</v>
      </c>
      <c r="R397" s="31" t="n">
        <v>14.73</v>
      </c>
      <c r="S397" s="32" t="n">
        <v>0.68</v>
      </c>
      <c r="T397" s="32" t="n">
        <v>0.194</v>
      </c>
      <c r="V397" t="inlineStr">
        <is>
          <t>02b3t</t>
        </is>
      </c>
      <c r="W397" t="n">
        <v>3765</v>
      </c>
      <c r="X397" t="n">
        <v>5402</v>
      </c>
      <c r="Y397" t="inlineStr">
        <is>
          <t>21920376-8487-411a-934d-84b8ed0083d8</t>
        </is>
      </c>
      <c r="Z397" t="inlineStr">
        <is>
          <t>Scott Mayfield (NYI D)</t>
        </is>
      </c>
    </row>
    <row r="398">
      <c r="A398" t="inlineStr">
        <is>
          <t>Mikael Backlund</t>
        </is>
      </c>
      <c r="B398" t="inlineStr">
        <is>
          <t>CGY</t>
        </is>
      </c>
      <c r="C398" t="inlineStr">
        <is>
          <t>C</t>
        </is>
      </c>
      <c r="D398" t="inlineStr">
        <is>
          <t>F</t>
        </is>
      </c>
      <c r="E398" t="n">
        <v>37</v>
      </c>
      <c r="F398" t="inlineStr">
        <is>
          <t>FA</t>
        </is>
      </c>
      <c r="G398" t="inlineStr">
        <is>
          <t>FA</t>
        </is>
      </c>
      <c r="H398" s="30" t="n">
        <v>4500000</v>
      </c>
      <c r="I398" s="31" t="n">
        <v>57.27</v>
      </c>
      <c r="J398" s="31" t="n">
        <v>12.73</v>
      </c>
      <c r="K398" s="31" t="n">
        <v>0.7</v>
      </c>
      <c r="L398" s="32" t="n">
        <v>0.156</v>
      </c>
      <c r="M398" s="31" t="n">
        <v>56.62</v>
      </c>
      <c r="N398" s="31" t="n">
        <v>0.68</v>
      </c>
      <c r="O398" s="31" t="n">
        <v>46.49</v>
      </c>
      <c r="P398" s="31" t="n">
        <v>51.55</v>
      </c>
      <c r="Q398" s="31" t="n">
        <v>-0.65</v>
      </c>
      <c r="R398" s="31" t="n">
        <v>11.46</v>
      </c>
      <c r="S398" s="32" t="n">
        <v>0.617</v>
      </c>
      <c r="T398" s="32" t="n">
        <v>0.137</v>
      </c>
      <c r="U398" t="n">
        <v>290.6</v>
      </c>
      <c r="V398" t="inlineStr">
        <is>
          <t>004p4</t>
        </is>
      </c>
      <c r="W398" t="n">
        <v>2804</v>
      </c>
      <c r="X398" t="n">
        <v>4263</v>
      </c>
      <c r="Y398" t="inlineStr">
        <is>
          <t>429a2e26-0f24-11e2-8525-18a905767e44</t>
        </is>
      </c>
      <c r="Z398" t="inlineStr">
        <is>
          <t>Mikael Backlund (CGY C)</t>
        </is>
      </c>
    </row>
    <row r="399">
      <c r="A399" t="inlineStr">
        <is>
          <t>Jonas Siegenthaler</t>
        </is>
      </c>
      <c r="B399" t="inlineStr">
        <is>
          <t>NJD</t>
        </is>
      </c>
      <c r="C399" t="inlineStr">
        <is>
          <t>D</t>
        </is>
      </c>
      <c r="D399" t="inlineStr">
        <is>
          <t>D</t>
        </is>
      </c>
      <c r="E399" t="n">
        <v>29</v>
      </c>
      <c r="F399" t="inlineStr">
        <is>
          <t>FA</t>
        </is>
      </c>
      <c r="G399" t="inlineStr">
        <is>
          <t>FA</t>
        </is>
      </c>
      <c r="H399" s="30" t="n">
        <v>3400000</v>
      </c>
      <c r="I399" s="31" t="n">
        <v>54.98</v>
      </c>
      <c r="J399" s="31" t="n">
        <v>16.17</v>
      </c>
      <c r="K399" s="31" t="n">
        <v>0.67</v>
      </c>
      <c r="L399" s="32" t="n">
        <v>0.197</v>
      </c>
      <c r="M399" s="31" t="n">
        <v>51.53</v>
      </c>
      <c r="N399" s="31" t="n">
        <v>0.66</v>
      </c>
      <c r="O399" s="31" t="n"/>
      <c r="P399" s="31" t="n">
        <v>51.53</v>
      </c>
      <c r="Q399" s="31" t="n">
        <v>-3.45</v>
      </c>
      <c r="R399" s="31" t="n">
        <v>15.16</v>
      </c>
      <c r="S399" s="32" t="n">
        <v>0.66</v>
      </c>
      <c r="T399" s="32" t="n">
        <v>0.194</v>
      </c>
      <c r="U399" t="n">
        <v>294.3</v>
      </c>
      <c r="V399" t="inlineStr">
        <is>
          <t>03rf9</t>
        </is>
      </c>
      <c r="W399" t="n">
        <v>4896</v>
      </c>
      <c r="X399" t="n">
        <v>6799</v>
      </c>
      <c r="Y399" t="inlineStr">
        <is>
          <t>b2b1b4c3-fe22-4bf9-beb7-49c716b278de</t>
        </is>
      </c>
      <c r="Z399" t="inlineStr">
        <is>
          <t>Jonas Siegenthaler (NJD D)</t>
        </is>
      </c>
    </row>
    <row r="400">
      <c r="A400" t="inlineStr">
        <is>
          <t>Ryan McDonagh</t>
        </is>
      </c>
      <c r="B400" t="inlineStr">
        <is>
          <t>TBL</t>
        </is>
      </c>
      <c r="C400" t="inlineStr">
        <is>
          <t>D</t>
        </is>
      </c>
      <c r="D400" t="inlineStr">
        <is>
          <t>D</t>
        </is>
      </c>
      <c r="E400" t="n">
        <v>37</v>
      </c>
      <c r="F400" t="inlineStr">
        <is>
          <t>FA</t>
        </is>
      </c>
      <c r="G400" t="inlineStr">
        <is>
          <t>FA</t>
        </is>
      </c>
      <c r="H400" s="30" t="n">
        <v>4100000</v>
      </c>
      <c r="I400" s="31" t="n">
        <v>37.2</v>
      </c>
      <c r="J400" s="31" t="n">
        <v>9.07</v>
      </c>
      <c r="K400" s="31" t="n">
        <v>0.78</v>
      </c>
      <c r="L400" s="32" t="n">
        <v>0.19</v>
      </c>
      <c r="M400" s="31" t="n">
        <v>51.53</v>
      </c>
      <c r="N400" s="31" t="n">
        <v>0.8100000000000001</v>
      </c>
      <c r="O400" s="31" t="n"/>
      <c r="P400" s="31" t="n">
        <v>51.53</v>
      </c>
      <c r="Q400" s="31" t="n">
        <v>14.33</v>
      </c>
      <c r="R400" s="31" t="n">
        <v>12.57</v>
      </c>
      <c r="S400" s="32" t="n">
        <v>0.8100000000000001</v>
      </c>
      <c r="T400" s="32" t="n">
        <v>0.198</v>
      </c>
      <c r="U400" t="n">
        <v>292.9</v>
      </c>
      <c r="V400" t="inlineStr">
        <is>
          <t>01bvj</t>
        </is>
      </c>
      <c r="W400" t="n">
        <v>2798</v>
      </c>
      <c r="X400" t="n">
        <v>4251</v>
      </c>
      <c r="Y400" t="inlineStr">
        <is>
          <t>4331fd3b-0f24-11e2-8525-18a905767e44</t>
        </is>
      </c>
      <c r="Z400" t="inlineStr">
        <is>
          <t>Ryan McDonagh (TBL D)</t>
        </is>
      </c>
    </row>
    <row r="401">
      <c r="A401" t="inlineStr">
        <is>
          <t>Tommy Novak</t>
        </is>
      </c>
      <c r="B401" t="inlineStr">
        <is>
          <t>PIT</t>
        </is>
      </c>
      <c r="C401" t="inlineStr">
        <is>
          <t>C</t>
        </is>
      </c>
      <c r="D401" t="inlineStr">
        <is>
          <t>F</t>
        </is>
      </c>
      <c r="E401" t="n">
        <v>29</v>
      </c>
      <c r="F401" t="inlineStr">
        <is>
          <t>FA</t>
        </is>
      </c>
      <c r="G401" t="inlineStr">
        <is>
          <t>FA</t>
        </is>
      </c>
      <c r="H401" s="30" t="n">
        <v>3500000</v>
      </c>
      <c r="I401" s="31" t="n">
        <v>51.96</v>
      </c>
      <c r="J401" s="31" t="n">
        <v>14.85</v>
      </c>
      <c r="K401" s="31" t="n">
        <v>0.63</v>
      </c>
      <c r="L401" s="32" t="n">
        <v>0.18</v>
      </c>
      <c r="M401" s="31" t="n">
        <v>49.91</v>
      </c>
      <c r="N401" s="31" t="n">
        <v>0.63</v>
      </c>
      <c r="O401" s="31" t="n">
        <v>53.11</v>
      </c>
      <c r="P401" s="31" t="n">
        <v>51.51</v>
      </c>
      <c r="Q401" s="31" t="n">
        <v>-2.05</v>
      </c>
      <c r="R401" s="31" t="n">
        <v>14.72</v>
      </c>
      <c r="S401" s="32" t="n">
        <v>0.631</v>
      </c>
      <c r="T401" s="32" t="n">
        <v>0.18</v>
      </c>
      <c r="U401" t="n">
        <v>292.6</v>
      </c>
      <c r="V401" t="inlineStr">
        <is>
          <t>03rfx</t>
        </is>
      </c>
      <c r="W401" t="n">
        <v>4798</v>
      </c>
      <c r="X401" t="n">
        <v>6827</v>
      </c>
      <c r="Y401" t="inlineStr">
        <is>
          <t>c8904434-589a-4ebd-b606-3d50441fb346</t>
        </is>
      </c>
      <c r="Z401" t="inlineStr">
        <is>
          <t>Tommy Novak (PIT C)</t>
        </is>
      </c>
    </row>
    <row r="402">
      <c r="A402" t="inlineStr">
        <is>
          <t>Charlie Lindgren</t>
        </is>
      </c>
      <c r="B402" t="inlineStr">
        <is>
          <t>WSH</t>
        </is>
      </c>
      <c r="C402" t="inlineStr">
        <is>
          <t>G</t>
        </is>
      </c>
      <c r="D402" t="inlineStr">
        <is>
          <t>G</t>
        </is>
      </c>
      <c r="E402" t="n">
        <v>32</v>
      </c>
      <c r="F402" t="inlineStr">
        <is>
          <t>FA</t>
        </is>
      </c>
      <c r="G402" t="inlineStr">
        <is>
          <t>FA</t>
        </is>
      </c>
      <c r="H402" s="30" t="n">
        <v>3000000</v>
      </c>
      <c r="I402" s="31" t="n">
        <v>38.48</v>
      </c>
      <c r="J402" s="31" t="n">
        <v>12.83</v>
      </c>
      <c r="K402" s="31" t="n">
        <v>1.83</v>
      </c>
      <c r="L402" s="32" t="n">
        <v>0.61</v>
      </c>
      <c r="M402" s="31" t="n">
        <v>51.4</v>
      </c>
      <c r="N402" s="31" t="n">
        <v>1.84</v>
      </c>
      <c r="O402" s="31" t="n"/>
      <c r="P402" s="31" t="n">
        <v>51.4</v>
      </c>
      <c r="Q402" s="31" t="n">
        <v>12.92</v>
      </c>
      <c r="R402" s="31" t="n">
        <v>17.13</v>
      </c>
      <c r="S402" s="32" t="n">
        <v>1.84</v>
      </c>
      <c r="T402" s="32" t="n">
        <v>0.613</v>
      </c>
      <c r="U402" t="n">
        <v>290.8</v>
      </c>
      <c r="V402" t="inlineStr">
        <is>
          <t>03xme</t>
        </is>
      </c>
      <c r="W402" t="n">
        <v>5079</v>
      </c>
      <c r="X402" t="n">
        <v>7084</v>
      </c>
      <c r="Y402" t="inlineStr">
        <is>
          <t>dec618b5-6b7b-4b92-a338-f8a2d9fbb2b1</t>
        </is>
      </c>
      <c r="Z402" t="inlineStr">
        <is>
          <t>Charlie Lindgren (WSH G)</t>
        </is>
      </c>
    </row>
    <row r="403">
      <c r="A403" t="inlineStr">
        <is>
          <t>Marcus Foligno</t>
        </is>
      </c>
      <c r="B403" t="inlineStr">
        <is>
          <t>MIN</t>
        </is>
      </c>
      <c r="C403" t="inlineStr">
        <is>
          <t>LW</t>
        </is>
      </c>
      <c r="D403" t="inlineStr">
        <is>
          <t>F</t>
        </is>
      </c>
      <c r="E403" t="n">
        <v>35</v>
      </c>
      <c r="F403" t="inlineStr">
        <is>
          <t>FA</t>
        </is>
      </c>
      <c r="G403" t="inlineStr">
        <is>
          <t>FA</t>
        </is>
      </c>
      <c r="H403" s="30" t="n">
        <v>4000000</v>
      </c>
      <c r="I403" s="31" t="n">
        <v>42.63</v>
      </c>
      <c r="J403" s="31" t="n">
        <v>10.66</v>
      </c>
      <c r="K403" s="31" t="n">
        <v>0.76</v>
      </c>
      <c r="L403" s="32" t="n">
        <v>0.19</v>
      </c>
      <c r="M403" s="31" t="n">
        <v>51.34</v>
      </c>
      <c r="N403" s="31" t="n">
        <v>0.78</v>
      </c>
      <c r="O403" s="31" t="n"/>
      <c r="P403" s="31" t="n">
        <v>51.34</v>
      </c>
      <c r="Q403" s="31" t="n">
        <v>8.710000000000001</v>
      </c>
      <c r="R403" s="31" t="n">
        <v>12.84</v>
      </c>
      <c r="S403" s="32" t="n">
        <v>0.78</v>
      </c>
      <c r="T403" s="32" t="n">
        <v>0.195</v>
      </c>
      <c r="U403" t="n">
        <v>292.5</v>
      </c>
      <c r="V403" t="inlineStr">
        <is>
          <t>01mke</t>
        </is>
      </c>
      <c r="W403" t="n">
        <v>3649</v>
      </c>
      <c r="X403" t="n">
        <v>4779</v>
      </c>
      <c r="Y403" t="inlineStr">
        <is>
          <t>436ad49d-0f24-11e2-8525-18a905767e44</t>
        </is>
      </c>
      <c r="Z403" t="inlineStr">
        <is>
          <t>Marcus Foligno (MIN LW)</t>
        </is>
      </c>
    </row>
    <row r="404">
      <c r="A404" t="inlineStr">
        <is>
          <t>Collin Graf</t>
        </is>
      </c>
      <c r="B404" t="inlineStr">
        <is>
          <t>SJS</t>
        </is>
      </c>
      <c r="C404" t="inlineStr">
        <is>
          <t>RW</t>
        </is>
      </c>
      <c r="D404" t="inlineStr">
        <is>
          <t>F</t>
        </is>
      </c>
      <c r="E404" t="n">
        <v>23</v>
      </c>
      <c r="F404" t="inlineStr">
        <is>
          <t>FA</t>
        </is>
      </c>
      <c r="G404" t="inlineStr">
        <is>
          <t>FA</t>
        </is>
      </c>
      <c r="H404" s="30" t="n">
        <v>4250000</v>
      </c>
      <c r="I404" s="31" t="n">
        <v>62.32</v>
      </c>
      <c r="J404" s="31" t="n">
        <v>14.66</v>
      </c>
      <c r="K404" s="31" t="n">
        <v>0.77</v>
      </c>
      <c r="L404" s="32" t="n">
        <v>0.181</v>
      </c>
      <c r="M404" s="31" t="n">
        <v>50.7</v>
      </c>
      <c r="N404" s="31" t="n">
        <v>0.73</v>
      </c>
      <c r="O404" s="31" t="n">
        <v>51.87</v>
      </c>
      <c r="P404" s="31" t="n">
        <v>51.28</v>
      </c>
      <c r="Q404" s="31" t="n">
        <v>-11.62</v>
      </c>
      <c r="R404" s="31" t="n">
        <v>12.07</v>
      </c>
      <c r="S404" s="32" t="n">
        <v>0.674</v>
      </c>
      <c r="T404" s="32" t="n">
        <v>0.159</v>
      </c>
      <c r="U404" t="n">
        <v>291.1</v>
      </c>
      <c r="V404" t="inlineStr">
        <is>
          <t>05uao</t>
        </is>
      </c>
      <c r="W404" t="n">
        <v>7105</v>
      </c>
      <c r="Y404" t="inlineStr">
        <is>
          <t>6d119d34-9b24-4669-8ea9-65d2a17eae45</t>
        </is>
      </c>
      <c r="Z404" t="inlineStr">
        <is>
          <t>Collin Graf (SJS RW)</t>
        </is>
      </c>
    </row>
    <row r="405">
      <c r="A405" t="inlineStr">
        <is>
          <t>Bobby Brink</t>
        </is>
      </c>
      <c r="B405" t="inlineStr">
        <is>
          <t>MIN</t>
        </is>
      </c>
      <c r="C405" t="inlineStr">
        <is>
          <t>RW</t>
        </is>
      </c>
      <c r="D405" t="inlineStr">
        <is>
          <t>F</t>
        </is>
      </c>
      <c r="E405" t="n">
        <v>25</v>
      </c>
      <c r="F405" t="inlineStr">
        <is>
          <t>T</t>
        </is>
      </c>
      <c r="G405" t="inlineStr">
        <is>
          <t>A Bunch of Dusters</t>
        </is>
      </c>
      <c r="H405" s="30" t="n">
        <v>2750000</v>
      </c>
      <c r="I405" s="31" t="n">
        <v>45.56</v>
      </c>
      <c r="J405" s="31" t="n">
        <v>16.57</v>
      </c>
      <c r="K405" s="31" t="n">
        <v>0.67</v>
      </c>
      <c r="L405" s="32" t="n">
        <v>0.244</v>
      </c>
      <c r="M405" s="31" t="n">
        <v>43.28</v>
      </c>
      <c r="N405" s="31" t="n">
        <v>0.61</v>
      </c>
      <c r="O405" s="31" t="n">
        <v>59.28</v>
      </c>
      <c r="P405" s="31" t="n">
        <v>51.28</v>
      </c>
      <c r="Q405" s="31" t="n">
        <v>-2.28</v>
      </c>
      <c r="R405" s="31" t="n">
        <v>18.65</v>
      </c>
      <c r="S405" s="32" t="n">
        <v>0.658</v>
      </c>
      <c r="T405" s="32" t="n">
        <v>0.239</v>
      </c>
      <c r="U405" t="n">
        <v>290.7</v>
      </c>
      <c r="V405" t="inlineStr">
        <is>
          <t>04zj8</t>
        </is>
      </c>
      <c r="W405" t="n">
        <v>5987</v>
      </c>
      <c r="Y405" t="inlineStr">
        <is>
          <t>1d339fdc-ebbd-4d29-8c63-d19ee90cb7fa</t>
        </is>
      </c>
      <c r="Z405" t="inlineStr">
        <is>
          <t>Bobby Brink (MIN RW)</t>
        </is>
      </c>
    </row>
    <row r="406">
      <c r="A406" t="inlineStr">
        <is>
          <t>Luca Cagnoni</t>
        </is>
      </c>
      <c r="B406" t="inlineStr">
        <is>
          <t>SJS</t>
        </is>
      </c>
      <c r="C406" t="inlineStr">
        <is>
          <t>D</t>
        </is>
      </c>
      <c r="D406" t="inlineStr">
        <is>
          <t>D</t>
        </is>
      </c>
      <c r="E406" t="n">
        <v>21</v>
      </c>
      <c r="F406" t="inlineStr">
        <is>
          <t>T</t>
        </is>
      </c>
      <c r="G406" t="inlineStr">
        <is>
          <t>Sidizen Kanes</t>
        </is>
      </c>
      <c r="H406" s="30" t="n">
        <v>895000</v>
      </c>
      <c r="I406" s="31" t="n">
        <v>1.33</v>
      </c>
      <c r="J406" s="31" t="n">
        <v>1.49</v>
      </c>
      <c r="K406" s="31" t="n">
        <v>0.44</v>
      </c>
      <c r="L406" s="32" t="n">
        <v>0.492</v>
      </c>
      <c r="M406" s="31" t="n">
        <v>30.56</v>
      </c>
      <c r="N406" s="31" t="n">
        <v>0.64</v>
      </c>
      <c r="O406" s="31" t="n">
        <v>71.90000000000001</v>
      </c>
      <c r="P406" s="31" t="n">
        <v>51.23</v>
      </c>
      <c r="Q406" s="31" t="n">
        <v>29.23</v>
      </c>
      <c r="R406" s="31" t="n">
        <v>57.24</v>
      </c>
      <c r="S406" s="32" t="n">
        <v>0.748</v>
      </c>
      <c r="T406" s="32" t="n">
        <v>0.836</v>
      </c>
      <c r="U406" t="n">
        <v>287.6</v>
      </c>
      <c r="V406" t="inlineStr">
        <is>
          <t>06ay2</t>
        </is>
      </c>
      <c r="W406" t="n">
        <v>6958</v>
      </c>
      <c r="Y406" t="inlineStr">
        <is>
          <t>9f429694-8895-4729-8cc3-af5cbc723b74</t>
        </is>
      </c>
      <c r="Z406" t="inlineStr">
        <is>
          <t>Luca Cagnoni (SJS D)</t>
        </is>
      </c>
    </row>
    <row r="407">
      <c r="A407" t="inlineStr">
        <is>
          <t>Matias Maccelli</t>
        </is>
      </c>
      <c r="B407" t="inlineStr">
        <is>
          <t>NYI</t>
        </is>
      </c>
      <c r="C407" t="inlineStr">
        <is>
          <t>LW</t>
        </is>
      </c>
      <c r="D407" t="inlineStr">
        <is>
          <t>F</t>
        </is>
      </c>
      <c r="E407" t="n">
        <v>25</v>
      </c>
      <c r="F407" t="inlineStr">
        <is>
          <t>FA</t>
        </is>
      </c>
      <c r="G407" t="inlineStr">
        <is>
          <t>FA</t>
        </is>
      </c>
      <c r="H407" s="30" t="n">
        <v>2250000</v>
      </c>
      <c r="I407" s="31" t="n">
        <v>46.88</v>
      </c>
      <c r="J407" s="31" t="n">
        <v>20.84</v>
      </c>
      <c r="K407" s="31" t="n">
        <v>0.66</v>
      </c>
      <c r="L407" s="32" t="n">
        <v>0.293</v>
      </c>
      <c r="M407" s="31" t="n">
        <v>47.33</v>
      </c>
      <c r="N407" s="31" t="n">
        <v>0.67</v>
      </c>
      <c r="O407" s="31" t="n">
        <v>54.98</v>
      </c>
      <c r="P407" s="31" t="n">
        <v>51.16</v>
      </c>
      <c r="Q407" s="31" t="n">
        <v>0.45</v>
      </c>
      <c r="R407" s="31" t="n">
        <v>22.74</v>
      </c>
      <c r="S407" s="32" t="n">
        <v>0.662</v>
      </c>
      <c r="T407" s="32" t="n">
        <v>0.294</v>
      </c>
      <c r="U407" t="n">
        <v>291.5</v>
      </c>
      <c r="V407" t="inlineStr">
        <is>
          <t>051u2</t>
        </is>
      </c>
      <c r="W407" t="n">
        <v>6055</v>
      </c>
      <c r="X407" t="n">
        <v>8376</v>
      </c>
      <c r="Y407" t="inlineStr">
        <is>
          <t>0c3fb7af-5ca4-45cf-8d94-d50f38ef8c52</t>
        </is>
      </c>
      <c r="Z407" t="inlineStr">
        <is>
          <t>Matias Maccelli (NYI LW)</t>
        </is>
      </c>
    </row>
    <row r="408">
      <c r="A408" t="inlineStr">
        <is>
          <t>Casey Mittelstadt</t>
        </is>
      </c>
      <c r="B408" t="inlineStr">
        <is>
          <t>BOS</t>
        </is>
      </c>
      <c r="C408" t="inlineStr">
        <is>
          <t>C</t>
        </is>
      </c>
      <c r="D408" t="inlineStr">
        <is>
          <t>F</t>
        </is>
      </c>
      <c r="E408" t="n">
        <v>27</v>
      </c>
      <c r="F408" t="inlineStr">
        <is>
          <t>FA</t>
        </is>
      </c>
      <c r="G408" t="inlineStr">
        <is>
          <t>FA</t>
        </is>
      </c>
      <c r="H408" s="30" t="n">
        <v>5750000</v>
      </c>
      <c r="I408" s="31" t="n">
        <v>49.99</v>
      </c>
      <c r="J408" s="31" t="n">
        <v>8.69</v>
      </c>
      <c r="K408" s="31" t="n">
        <v>0.7</v>
      </c>
      <c r="L408" s="32" t="n">
        <v>0.122</v>
      </c>
      <c r="M408" s="31" t="n">
        <v>52.25</v>
      </c>
      <c r="N408" s="31" t="n">
        <v>0.7</v>
      </c>
      <c r="O408" s="31" t="n">
        <v>49.91</v>
      </c>
      <c r="P408" s="31" t="n">
        <v>51.08</v>
      </c>
      <c r="Q408" s="31" t="n">
        <v>2.26</v>
      </c>
      <c r="R408" s="31" t="n">
        <v>8.880000000000001</v>
      </c>
      <c r="S408" s="32" t="n">
        <v>0.647</v>
      </c>
      <c r="T408" s="32" t="n">
        <v>0.113</v>
      </c>
      <c r="U408" t="n">
        <v>291.4</v>
      </c>
      <c r="V408" t="inlineStr">
        <is>
          <t>0457b</t>
        </is>
      </c>
      <c r="W408" t="n">
        <v>5407</v>
      </c>
      <c r="X408" t="n">
        <v>7523</v>
      </c>
      <c r="Y408" t="inlineStr">
        <is>
          <t>b82e05ea-3df0-4085-88a3-bcc7c1efec83</t>
        </is>
      </c>
      <c r="Z408" t="inlineStr">
        <is>
          <t>Casey Mittelstadt (BOS C)</t>
        </is>
      </c>
    </row>
    <row r="409">
      <c r="A409" t="inlineStr">
        <is>
          <t>Viggo Bjorck</t>
        </is>
      </c>
      <c r="B409" t="inlineStr">
        <is>
          <t>WPG</t>
        </is>
      </c>
      <c r="C409" t="inlineStr">
        <is>
          <t>C</t>
        </is>
      </c>
      <c r="D409" t="inlineStr">
        <is>
          <t>F</t>
        </is>
      </c>
      <c r="E409" t="n">
        <v>18</v>
      </c>
      <c r="F409" t="inlineStr">
        <is>
          <t>FA</t>
        </is>
      </c>
      <c r="G409" t="inlineStr">
        <is>
          <t>FA</t>
        </is>
      </c>
      <c r="H409" s="30" t="n">
        <v>1</v>
      </c>
      <c r="I409" s="31" t="n">
        <v>0</v>
      </c>
      <c r="J409" s="31" t="n"/>
      <c r="K409" s="31" t="n">
        <v>0</v>
      </c>
      <c r="L409" s="32" t="n"/>
      <c r="M409" s="31" t="n">
        <v>0</v>
      </c>
      <c r="N409" s="31" t="n">
        <v>0</v>
      </c>
      <c r="O409" s="31" t="n">
        <v>51.07</v>
      </c>
      <c r="P409" s="31" t="n">
        <v>51.07</v>
      </c>
      <c r="Q409" s="31" t="n">
        <v>0</v>
      </c>
      <c r="R409" s="31" t="n">
        <v>51070000</v>
      </c>
      <c r="S409" s="32" t="n">
        <v>0.608</v>
      </c>
      <c r="T409" s="32" t="n">
        <v>608000</v>
      </c>
      <c r="U409" t="n">
        <v>281</v>
      </c>
      <c r="V409" t="inlineStr">
        <is>
          <t>06lok</t>
        </is>
      </c>
      <c r="W409" t="n">
        <v>7666</v>
      </c>
      <c r="Y409" t="inlineStr">
        <is>
          <t>52852e2c-5659-4879-b1ab-8ee05fe93cb0</t>
        </is>
      </c>
      <c r="Z409" t="inlineStr">
        <is>
          <t>Viggo Bjorck (WPG C)</t>
        </is>
      </c>
    </row>
    <row r="410">
      <c r="A410" t="inlineStr">
        <is>
          <t>Cam Fowler</t>
        </is>
      </c>
      <c r="B410" t="inlineStr">
        <is>
          <t>STL</t>
        </is>
      </c>
      <c r="C410" t="inlineStr">
        <is>
          <t>D</t>
        </is>
      </c>
      <c r="D410" t="inlineStr">
        <is>
          <t>D</t>
        </is>
      </c>
      <c r="E410" t="n">
        <v>34</v>
      </c>
      <c r="F410" t="inlineStr">
        <is>
          <t>FA</t>
        </is>
      </c>
      <c r="G410" t="inlineStr">
        <is>
          <t>FA</t>
        </is>
      </c>
      <c r="H410" s="30" t="n">
        <v>6500000</v>
      </c>
      <c r="I410" s="31" t="n">
        <v>49</v>
      </c>
      <c r="J410" s="31" t="n">
        <v>7.54</v>
      </c>
      <c r="K410" s="31" t="n">
        <v>0.6</v>
      </c>
      <c r="L410" s="32" t="n">
        <v>0.092</v>
      </c>
      <c r="M410" s="31" t="n">
        <v>53.23</v>
      </c>
      <c r="N410" s="31" t="n">
        <v>0.68</v>
      </c>
      <c r="O410" s="31" t="n">
        <v>48.83</v>
      </c>
      <c r="P410" s="31" t="n">
        <v>51.03</v>
      </c>
      <c r="Q410" s="31" t="n">
        <v>4.23</v>
      </c>
      <c r="R410" s="31" t="n">
        <v>7.85</v>
      </c>
      <c r="S410" s="32" t="n">
        <v>0.631</v>
      </c>
      <c r="T410" s="32" t="n">
        <v>0.097</v>
      </c>
      <c r="U410" t="n">
        <v>293.5</v>
      </c>
      <c r="V410" t="inlineStr">
        <is>
          <t>01skq</t>
        </is>
      </c>
      <c r="W410" t="n">
        <v>3505</v>
      </c>
      <c r="X410" t="n">
        <v>4972</v>
      </c>
      <c r="Y410" t="inlineStr">
        <is>
          <t>4279f848-0f24-11e2-8525-18a905767e44</t>
        </is>
      </c>
      <c r="Z410" t="inlineStr">
        <is>
          <t>Cam Fowler (STL D)</t>
        </is>
      </c>
    </row>
    <row r="411">
      <c r="A411" t="inlineStr">
        <is>
          <t>Cam Talbot</t>
        </is>
      </c>
      <c r="B411" t="inlineStr">
        <is>
          <t>(N/A)</t>
        </is>
      </c>
      <c r="C411" t="inlineStr">
        <is>
          <t>G</t>
        </is>
      </c>
      <c r="D411" t="inlineStr">
        <is>
          <t>G</t>
        </is>
      </c>
      <c r="E411" t="n">
        <v>39</v>
      </c>
      <c r="F411" t="inlineStr">
        <is>
          <t>FA</t>
        </is>
      </c>
      <c r="G411" t="inlineStr">
        <is>
          <t>FA</t>
        </is>
      </c>
      <c r="H411" s="30" t="n">
        <v>1</v>
      </c>
      <c r="I411" s="31" t="n">
        <v>46.28</v>
      </c>
      <c r="J411" s="31" t="n">
        <v>46280000</v>
      </c>
      <c r="K411" s="31" t="n">
        <v>1.36</v>
      </c>
      <c r="L411" s="32" t="n">
        <v>1360000</v>
      </c>
      <c r="M411" s="31" t="n">
        <v>51.02</v>
      </c>
      <c r="N411" s="31" t="n">
        <v>1.21</v>
      </c>
      <c r="O411" s="31" t="n"/>
      <c r="P411" s="31" t="n">
        <v>51.02</v>
      </c>
      <c r="Q411" s="31" t="n">
        <v>4.74</v>
      </c>
      <c r="R411" s="31" t="n">
        <v>51020000</v>
      </c>
      <c r="S411" s="32" t="n">
        <v>1.21</v>
      </c>
      <c r="T411" s="32" t="n">
        <v>1210000</v>
      </c>
      <c r="V411" t="inlineStr">
        <is>
          <t>01t68</t>
        </is>
      </c>
      <c r="W411" t="n">
        <v>3671</v>
      </c>
      <c r="X411" t="n">
        <v>4854</v>
      </c>
      <c r="Y411" t="inlineStr">
        <is>
          <t>4333f6f1-0f24-11e2-8525-18a905767e44</t>
        </is>
      </c>
      <c r="Z411" t="inlineStr">
        <is>
          <t>Cam Talbot ((N/A) G)</t>
        </is>
      </c>
    </row>
    <row r="412">
      <c r="A412" t="inlineStr">
        <is>
          <t>Barrett Hayton</t>
        </is>
      </c>
      <c r="B412" t="inlineStr">
        <is>
          <t>UTA</t>
        </is>
      </c>
      <c r="C412" t="inlineStr">
        <is>
          <t>C</t>
        </is>
      </c>
      <c r="D412" t="inlineStr">
        <is>
          <t>F</t>
        </is>
      </c>
      <c r="E412" t="n">
        <v>26</v>
      </c>
      <c r="F412" t="inlineStr">
        <is>
          <t>FA</t>
        </is>
      </c>
      <c r="G412" t="inlineStr">
        <is>
          <t>FA</t>
        </is>
      </c>
      <c r="H412" s="30" t="n">
        <v>4775000</v>
      </c>
      <c r="I412" s="31" t="n">
        <v>42.36</v>
      </c>
      <c r="J412" s="31" t="n">
        <v>8.869999999999999</v>
      </c>
      <c r="K412" s="31" t="n">
        <v>0.63</v>
      </c>
      <c r="L412" s="32" t="n">
        <v>0.132</v>
      </c>
      <c r="M412" s="31" t="n">
        <v>49.84</v>
      </c>
      <c r="N412" s="31" t="n">
        <v>0.66</v>
      </c>
      <c r="O412" s="31" t="n">
        <v>52.19</v>
      </c>
      <c r="P412" s="31" t="n">
        <v>51.02</v>
      </c>
      <c r="Q412" s="31" t="n">
        <v>7.48</v>
      </c>
      <c r="R412" s="31" t="n">
        <v>10.68</v>
      </c>
      <c r="S412" s="32" t="n">
        <v>0.641</v>
      </c>
      <c r="T412" s="32" t="n">
        <v>0.134</v>
      </c>
      <c r="U412" t="n">
        <v>292.4</v>
      </c>
      <c r="V412" t="inlineStr">
        <is>
          <t>04osu</t>
        </is>
      </c>
      <c r="W412" t="n">
        <v>5711</v>
      </c>
      <c r="X412" t="n">
        <v>7903</v>
      </c>
      <c r="Y412" t="inlineStr">
        <is>
          <t>bf30bab4-e024-4038-9fa6-532023216934</t>
        </is>
      </c>
      <c r="Z412" t="inlineStr">
        <is>
          <t>Barrett Hayton (UTA C)</t>
        </is>
      </c>
    </row>
    <row r="413">
      <c r="A413" t="inlineStr">
        <is>
          <t>Ryan Poehling</t>
        </is>
      </c>
      <c r="B413" t="inlineStr">
        <is>
          <t>ANA</t>
        </is>
      </c>
      <c r="C413" t="inlineStr">
        <is>
          <t>C</t>
        </is>
      </c>
      <c r="D413" t="inlineStr">
        <is>
          <t>F</t>
        </is>
      </c>
      <c r="E413" t="n">
        <v>27</v>
      </c>
      <c r="F413" t="inlineStr">
        <is>
          <t>FA</t>
        </is>
      </c>
      <c r="G413" t="inlineStr">
        <is>
          <t>FA</t>
        </is>
      </c>
      <c r="H413" s="30" t="n">
        <v>3750000</v>
      </c>
      <c r="I413" s="31" t="n">
        <v>50.64</v>
      </c>
      <c r="J413" s="31" t="n">
        <v>13.5</v>
      </c>
      <c r="K413" s="31" t="n">
        <v>0.68</v>
      </c>
      <c r="L413" s="32" t="n">
        <v>0.181</v>
      </c>
      <c r="M413" s="31" t="n">
        <v>50.76</v>
      </c>
      <c r="N413" s="31" t="n">
        <v>0.67</v>
      </c>
      <c r="O413" s="31" t="n">
        <v>51.19</v>
      </c>
      <c r="P413" s="31" t="n">
        <v>50.97</v>
      </c>
      <c r="Q413" s="31" t="n">
        <v>0.12</v>
      </c>
      <c r="R413" s="31" t="n">
        <v>13.59</v>
      </c>
      <c r="S413" s="32" t="n">
        <v>0.64</v>
      </c>
      <c r="T413" s="32" t="n">
        <v>0.171</v>
      </c>
      <c r="U413" t="n">
        <v>292.7</v>
      </c>
      <c r="V413" t="inlineStr">
        <is>
          <t>04amw</t>
        </is>
      </c>
      <c r="W413" t="n">
        <v>5421</v>
      </c>
      <c r="X413" t="n">
        <v>7540</v>
      </c>
      <c r="Y413" t="inlineStr">
        <is>
          <t>158053c4-d6db-4d3b-b859-267f6bcfa863</t>
        </is>
      </c>
      <c r="Z413" t="inlineStr">
        <is>
          <t>Ryan Poehling (ANA C)</t>
        </is>
      </c>
    </row>
    <row r="414">
      <c r="A414" t="inlineStr">
        <is>
          <t>Philipp Grubauer</t>
        </is>
      </c>
      <c r="B414" t="inlineStr">
        <is>
          <t>SEA</t>
        </is>
      </c>
      <c r="C414" t="inlineStr">
        <is>
          <t>G</t>
        </is>
      </c>
      <c r="D414" t="inlineStr">
        <is>
          <t>G</t>
        </is>
      </c>
      <c r="E414" t="n">
        <v>34</v>
      </c>
      <c r="F414" t="inlineStr">
        <is>
          <t>FA</t>
        </is>
      </c>
      <c r="G414" t="inlineStr">
        <is>
          <t>FA</t>
        </is>
      </c>
      <c r="H414" s="30" t="n">
        <v>5900000</v>
      </c>
      <c r="I414" s="31" t="n">
        <v>49.04</v>
      </c>
      <c r="J414" s="31" t="n">
        <v>8.31</v>
      </c>
      <c r="K414" s="31" t="n">
        <v>1.53</v>
      </c>
      <c r="L414" s="32" t="n">
        <v>0.259</v>
      </c>
      <c r="M414" s="31" t="n">
        <v>50.92</v>
      </c>
      <c r="N414" s="31" t="n">
        <v>1.45</v>
      </c>
      <c r="O414" s="31" t="n"/>
      <c r="P414" s="31" t="n">
        <v>50.92</v>
      </c>
      <c r="Q414" s="31" t="n">
        <v>1.88</v>
      </c>
      <c r="R414" s="31" t="n">
        <v>8.630000000000001</v>
      </c>
      <c r="S414" s="32" t="n">
        <v>1.45</v>
      </c>
      <c r="T414" s="32" t="n">
        <v>0.246</v>
      </c>
      <c r="U414" t="n">
        <v>287.4</v>
      </c>
      <c r="V414" t="inlineStr">
        <is>
          <t>01zs7</t>
        </is>
      </c>
      <c r="W414" t="n">
        <v>3549</v>
      </c>
      <c r="X414" t="n">
        <v>5085</v>
      </c>
      <c r="Y414" t="inlineStr">
        <is>
          <t>d6a16994-80fc-11e2-a3e0-f4ce4684ea4c</t>
        </is>
      </c>
      <c r="Z414" t="inlineStr">
        <is>
          <t>Philipp Grubauer (SEA G)</t>
        </is>
      </c>
    </row>
    <row r="415">
      <c r="A415" t="inlineStr">
        <is>
          <t>Roman Kantserov</t>
        </is>
      </c>
      <c r="B415" t="inlineStr">
        <is>
          <t>CHI</t>
        </is>
      </c>
      <c r="C415" t="inlineStr">
        <is>
          <t>RW</t>
        </is>
      </c>
      <c r="D415" t="inlineStr">
        <is>
          <t>F</t>
        </is>
      </c>
      <c r="E415" t="n">
        <v>21</v>
      </c>
      <c r="F415" t="inlineStr">
        <is>
          <t>T</t>
        </is>
      </c>
      <c r="G415" t="inlineStr">
        <is>
          <t>A Bunch of Dusters</t>
        </is>
      </c>
      <c r="H415" s="30" t="n">
        <v>1075000</v>
      </c>
      <c r="I415" s="31" t="n">
        <v>0</v>
      </c>
      <c r="J415" s="31" t="n"/>
      <c r="K415" s="31" t="n">
        <v>0</v>
      </c>
      <c r="L415" s="32" t="n"/>
      <c r="M415" s="31" t="n">
        <v>42.46</v>
      </c>
      <c r="N415" s="31" t="n">
        <v>0.87</v>
      </c>
      <c r="O415" s="31" t="n">
        <v>59.32</v>
      </c>
      <c r="P415" s="31" t="n">
        <v>50.89</v>
      </c>
      <c r="Q415" s="31" t="n">
        <v>42.46</v>
      </c>
      <c r="R415" s="31" t="n">
        <v>47.34</v>
      </c>
      <c r="S415" s="32" t="n">
        <v>0.788</v>
      </c>
      <c r="T415" s="32" t="n">
        <v>0.733</v>
      </c>
      <c r="U415" t="n">
        <v>279.3</v>
      </c>
      <c r="V415" t="inlineStr">
        <is>
          <t>06bdr</t>
        </is>
      </c>
      <c r="W415" t="n">
        <v>6987</v>
      </c>
      <c r="Y415" t="inlineStr">
        <is>
          <t>ab88c4d7-e047-4a78-8d32-f262dae3cb47</t>
        </is>
      </c>
      <c r="Z415" t="inlineStr">
        <is>
          <t>Roman Kantserov (CHI RW)</t>
        </is>
      </c>
    </row>
    <row r="416">
      <c r="A416" t="inlineStr">
        <is>
          <t>Eetu Luostarinen</t>
        </is>
      </c>
      <c r="B416" t="inlineStr">
        <is>
          <t>FLA</t>
        </is>
      </c>
      <c r="C416" t="inlineStr">
        <is>
          <t>LW</t>
        </is>
      </c>
      <c r="D416" t="inlineStr">
        <is>
          <t>F</t>
        </is>
      </c>
      <c r="E416" t="n">
        <v>28</v>
      </c>
      <c r="F416" t="inlineStr">
        <is>
          <t>FA</t>
        </is>
      </c>
      <c r="G416" t="inlineStr">
        <is>
          <t>FA</t>
        </is>
      </c>
      <c r="H416" s="30" t="n">
        <v>3000000</v>
      </c>
      <c r="I416" s="31" t="n">
        <v>50.33</v>
      </c>
      <c r="J416" s="31" t="n">
        <v>16.78</v>
      </c>
      <c r="K416" s="31" t="n">
        <v>0.6899999999999999</v>
      </c>
      <c r="L416" s="32" t="n">
        <v>0.23</v>
      </c>
      <c r="M416" s="31" t="n">
        <v>50.59</v>
      </c>
      <c r="N416" s="31" t="n">
        <v>0.63</v>
      </c>
      <c r="O416" s="31" t="n">
        <v>50.96</v>
      </c>
      <c r="P416" s="31" t="n">
        <v>50.78</v>
      </c>
      <c r="Q416" s="31" t="n">
        <v>0.26</v>
      </c>
      <c r="R416" s="31" t="n">
        <v>16.93</v>
      </c>
      <c r="S416" s="32" t="n">
        <v>0.618</v>
      </c>
      <c r="T416" s="32" t="n">
        <v>0.206</v>
      </c>
      <c r="U416" t="n">
        <v>289.8</v>
      </c>
      <c r="V416" t="inlineStr">
        <is>
          <t>04f0t</t>
        </is>
      </c>
      <c r="W416" t="n">
        <v>5539</v>
      </c>
      <c r="X416" t="n">
        <v>7557</v>
      </c>
      <c r="Y416" t="inlineStr">
        <is>
          <t>fa00c140-0523-45ee-a492-e966042081ce</t>
        </is>
      </c>
      <c r="Z416" t="inlineStr">
        <is>
          <t>Eetu Luostarinen (FLA LW)</t>
        </is>
      </c>
    </row>
    <row r="417">
      <c r="A417" t="inlineStr">
        <is>
          <t>Drew O'Connor</t>
        </is>
      </c>
      <c r="B417" t="inlineStr">
        <is>
          <t>VAN</t>
        </is>
      </c>
      <c r="C417" t="inlineStr">
        <is>
          <t>LW</t>
        </is>
      </c>
      <c r="D417" t="inlineStr">
        <is>
          <t>F</t>
        </is>
      </c>
      <c r="E417" t="n">
        <v>28</v>
      </c>
      <c r="F417" t="inlineStr">
        <is>
          <t>FA</t>
        </is>
      </c>
      <c r="G417" t="inlineStr">
        <is>
          <t>FA</t>
        </is>
      </c>
      <c r="H417" s="30" t="n">
        <v>2500000</v>
      </c>
      <c r="I417" s="31" t="n">
        <v>50.64</v>
      </c>
      <c r="J417" s="31" t="n">
        <v>20.26</v>
      </c>
      <c r="K417" s="31" t="n">
        <v>0.62</v>
      </c>
      <c r="L417" s="32" t="n">
        <v>0.248</v>
      </c>
      <c r="M417" s="31" t="n">
        <v>50.74</v>
      </c>
      <c r="N417" s="31" t="n">
        <v>0.6</v>
      </c>
      <c r="O417" s="31" t="n"/>
      <c r="P417" s="31" t="n">
        <v>50.74</v>
      </c>
      <c r="Q417" s="31" t="n">
        <v>0.1</v>
      </c>
      <c r="R417" s="31" t="n">
        <v>20.3</v>
      </c>
      <c r="S417" s="32" t="n">
        <v>0.6</v>
      </c>
      <c r="T417" s="32" t="n">
        <v>0.24</v>
      </c>
      <c r="U417" t="n">
        <v>291.5</v>
      </c>
      <c r="V417" t="inlineStr">
        <is>
          <t>05grx</t>
        </is>
      </c>
      <c r="W417" t="n">
        <v>6226</v>
      </c>
      <c r="X417" t="n">
        <v>8590</v>
      </c>
      <c r="Y417" t="inlineStr">
        <is>
          <t>eb79d48e-0d6d-43bd-8a7c-dd3e2843a06a</t>
        </is>
      </c>
      <c r="Z417" t="inlineStr">
        <is>
          <t>Drew O'Connor (VAN LW)</t>
        </is>
      </c>
    </row>
    <row r="418">
      <c r="A418" t="inlineStr">
        <is>
          <t>Michael Bunting</t>
        </is>
      </c>
      <c r="B418" t="inlineStr">
        <is>
          <t>(N/A)</t>
        </is>
      </c>
      <c r="C418" t="inlineStr">
        <is>
          <t>LW</t>
        </is>
      </c>
      <c r="D418" t="inlineStr">
        <is>
          <t>F</t>
        </is>
      </c>
      <c r="E418" t="n">
        <v>30</v>
      </c>
      <c r="F418" t="inlineStr">
        <is>
          <t>FA</t>
        </is>
      </c>
      <c r="G418" t="inlineStr">
        <is>
          <t>FA</t>
        </is>
      </c>
      <c r="H418" s="30" t="n">
        <v>1</v>
      </c>
      <c r="I418" s="31" t="n">
        <v>42.25</v>
      </c>
      <c r="J418" s="31" t="n">
        <v>42250000</v>
      </c>
      <c r="K418" s="31" t="n">
        <v>0.57</v>
      </c>
      <c r="L418" s="32" t="n">
        <v>570000</v>
      </c>
      <c r="M418" s="31" t="n">
        <v>50.55</v>
      </c>
      <c r="N418" s="31" t="n">
        <v>0.66</v>
      </c>
      <c r="O418" s="31" t="n"/>
      <c r="P418" s="31" t="n">
        <v>50.55</v>
      </c>
      <c r="Q418" s="31" t="n">
        <v>8.300000000000001</v>
      </c>
      <c r="R418" s="31" t="n">
        <v>50550000</v>
      </c>
      <c r="S418" s="32" t="n">
        <v>0.66</v>
      </c>
      <c r="T418" s="32" t="n">
        <v>660000</v>
      </c>
      <c r="U418" t="n">
        <v>291.3</v>
      </c>
      <c r="V418" t="inlineStr">
        <is>
          <t>03ecd</t>
        </is>
      </c>
      <c r="W418" t="n">
        <v>5000</v>
      </c>
      <c r="X418" t="n">
        <v>6485</v>
      </c>
      <c r="Y418" t="inlineStr">
        <is>
          <t>cc2294b3-b7ca-4c3f-93d4-2795f85b126f</t>
        </is>
      </c>
      <c r="Z418" t="inlineStr">
        <is>
          <t>Michael Bunting ((N/A) LW)</t>
        </is>
      </c>
    </row>
    <row r="419">
      <c r="A419" t="inlineStr">
        <is>
          <t>Calum Ritchie</t>
        </is>
      </c>
      <c r="B419" t="inlineStr">
        <is>
          <t>NYI</t>
        </is>
      </c>
      <c r="C419" t="inlineStr">
        <is>
          <t>C</t>
        </is>
      </c>
      <c r="D419" t="inlineStr">
        <is>
          <t>F</t>
        </is>
      </c>
      <c r="E419" t="n">
        <v>21</v>
      </c>
      <c r="F419" t="inlineStr">
        <is>
          <t>T</t>
        </is>
      </c>
      <c r="G419" t="inlineStr">
        <is>
          <t>Brown Noesen</t>
        </is>
      </c>
      <c r="H419" s="30" t="n">
        <v>918333</v>
      </c>
      <c r="I419" s="31" t="n">
        <v>41.71</v>
      </c>
      <c r="J419" s="31" t="n">
        <v>45.42</v>
      </c>
      <c r="K419" s="31" t="n">
        <v>0.64</v>
      </c>
      <c r="L419" s="32" t="n">
        <v>0.697</v>
      </c>
      <c r="M419" s="31" t="n">
        <v>42.14</v>
      </c>
      <c r="N419" s="31" t="n">
        <v>0.59</v>
      </c>
      <c r="O419" s="31" t="n">
        <v>58.74</v>
      </c>
      <c r="P419" s="31" t="n">
        <v>50.44</v>
      </c>
      <c r="Q419" s="31" t="n">
        <v>0.43</v>
      </c>
      <c r="R419" s="31" t="n">
        <v>54.93</v>
      </c>
      <c r="S419" s="32" t="n">
        <v>0.645</v>
      </c>
      <c r="T419" s="32" t="n">
        <v>0.702</v>
      </c>
      <c r="U419" t="n">
        <v>291.4</v>
      </c>
      <c r="V419" t="inlineStr">
        <is>
          <t>05w9b</t>
        </is>
      </c>
      <c r="W419" t="n">
        <v>6942</v>
      </c>
      <c r="Y419" t="inlineStr">
        <is>
          <t>09edd123-0196-44f1-959b-c94fd33d106a</t>
        </is>
      </c>
      <c r="Z419" t="inlineStr">
        <is>
          <t>Calum Ritchie (NYI C)</t>
        </is>
      </c>
    </row>
    <row r="420">
      <c r="A420" t="inlineStr">
        <is>
          <t>Tyler Kleven</t>
        </is>
      </c>
      <c r="B420" t="inlineStr">
        <is>
          <t>OTT</t>
        </is>
      </c>
      <c r="C420" t="inlineStr">
        <is>
          <t>D</t>
        </is>
      </c>
      <c r="D420" t="inlineStr">
        <is>
          <t>D</t>
        </is>
      </c>
      <c r="E420" t="n">
        <v>24</v>
      </c>
      <c r="F420" t="inlineStr">
        <is>
          <t>T</t>
        </is>
      </c>
      <c r="G420" t="inlineStr">
        <is>
          <t>The Last Place Lukes</t>
        </is>
      </c>
      <c r="H420" s="30" t="n">
        <v>1600000</v>
      </c>
      <c r="I420" s="31" t="n">
        <v>57.75</v>
      </c>
      <c r="J420" s="31" t="n">
        <v>36.09</v>
      </c>
      <c r="K420" s="31" t="n">
        <v>0.83</v>
      </c>
      <c r="L420" s="32" t="n">
        <v>0.519</v>
      </c>
      <c r="M420" s="31" t="n">
        <v>50.27</v>
      </c>
      <c r="N420" s="31" t="n">
        <v>0.76</v>
      </c>
      <c r="O420" s="31" t="n"/>
      <c r="P420" s="31" t="n">
        <v>50.27</v>
      </c>
      <c r="Q420" s="31" t="n">
        <v>-7.48</v>
      </c>
      <c r="R420" s="31" t="n">
        <v>31.42</v>
      </c>
      <c r="S420" s="32" t="n">
        <v>0.76</v>
      </c>
      <c r="T420" s="32" t="n">
        <v>0.475</v>
      </c>
      <c r="U420" t="n">
        <v>292.9</v>
      </c>
      <c r="V420" t="inlineStr">
        <is>
          <t>05kuc</t>
        </is>
      </c>
      <c r="W420" t="n">
        <v>6281</v>
      </c>
      <c r="Y420" t="inlineStr">
        <is>
          <t>dbfe55f4-f7a4-495e-adb5-c39d8969f353</t>
        </is>
      </c>
      <c r="Z420" t="inlineStr">
        <is>
          <t>Tyler Kleven (OTT D)</t>
        </is>
      </c>
    </row>
    <row r="421">
      <c r="A421" t="inlineStr">
        <is>
          <t>Trevor Moore</t>
        </is>
      </c>
      <c r="B421" t="inlineStr">
        <is>
          <t>LAK</t>
        </is>
      </c>
      <c r="C421" t="inlineStr">
        <is>
          <t>RW</t>
        </is>
      </c>
      <c r="D421" t="inlineStr">
        <is>
          <t>F</t>
        </is>
      </c>
      <c r="E421" t="n">
        <v>31</v>
      </c>
      <c r="F421" t="inlineStr">
        <is>
          <t>FA</t>
        </is>
      </c>
      <c r="G421" t="inlineStr">
        <is>
          <t>FA</t>
        </is>
      </c>
      <c r="H421" s="30" t="n">
        <v>4200000</v>
      </c>
      <c r="I421" s="31" t="n">
        <v>43.29</v>
      </c>
      <c r="J421" s="31" t="n">
        <v>10.31</v>
      </c>
      <c r="K421" s="31" t="n">
        <v>0.63</v>
      </c>
      <c r="L421" s="32" t="n">
        <v>0.15</v>
      </c>
      <c r="M421" s="31" t="n">
        <v>48.52</v>
      </c>
      <c r="N421" s="31" t="n">
        <v>0.66</v>
      </c>
      <c r="O421" s="31" t="n">
        <v>52.02</v>
      </c>
      <c r="P421" s="31" t="n">
        <v>50.27</v>
      </c>
      <c r="Q421" s="31" t="n">
        <v>5.23</v>
      </c>
      <c r="R421" s="31" t="n">
        <v>11.97</v>
      </c>
      <c r="S421" s="32" t="n">
        <v>0.64</v>
      </c>
      <c r="T421" s="32" t="n">
        <v>0.152</v>
      </c>
      <c r="U421" t="n">
        <v>292.5</v>
      </c>
      <c r="V421" t="inlineStr">
        <is>
          <t>03bxl</t>
        </is>
      </c>
      <c r="W421" t="n">
        <v>5271</v>
      </c>
      <c r="X421" t="n">
        <v>7321</v>
      </c>
      <c r="Y421" t="inlineStr">
        <is>
          <t>421f9f71-d1ee-4917-afc6-ca11f6b761b0</t>
        </is>
      </c>
      <c r="Z421" t="inlineStr">
        <is>
          <t>Trevor Moore (LAK RW)</t>
        </is>
      </c>
    </row>
    <row r="422">
      <c r="A422" t="inlineStr">
        <is>
          <t>William Karlsson</t>
        </is>
      </c>
      <c r="B422" t="inlineStr">
        <is>
          <t>VGK</t>
        </is>
      </c>
      <c r="C422" t="inlineStr">
        <is>
          <t>C</t>
        </is>
      </c>
      <c r="D422" t="inlineStr">
        <is>
          <t>F</t>
        </is>
      </c>
      <c r="E422" t="n">
        <v>33</v>
      </c>
      <c r="F422" t="inlineStr">
        <is>
          <t>FA</t>
        </is>
      </c>
      <c r="G422" t="inlineStr">
        <is>
          <t>FA</t>
        </is>
      </c>
      <c r="H422" s="30" t="n">
        <v>5900000</v>
      </c>
      <c r="I422" s="31" t="n">
        <v>10.67</v>
      </c>
      <c r="J422" s="31" t="n">
        <v>1.81</v>
      </c>
      <c r="K422" s="31" t="n">
        <v>0.76</v>
      </c>
      <c r="L422" s="32" t="n">
        <v>0.129</v>
      </c>
      <c r="M422" s="31" t="n">
        <v>48.84</v>
      </c>
      <c r="N422" s="31" t="n">
        <v>0.78</v>
      </c>
      <c r="O422" s="31" t="n">
        <v>51.62</v>
      </c>
      <c r="P422" s="31" t="n">
        <v>50.23</v>
      </c>
      <c r="Q422" s="31" t="n">
        <v>38.17</v>
      </c>
      <c r="R422" s="31" t="n">
        <v>8.51</v>
      </c>
      <c r="S422" s="32" t="n">
        <v>0.697</v>
      </c>
      <c r="T422" s="32" t="n">
        <v>0.118</v>
      </c>
      <c r="U422" t="n">
        <v>289.9</v>
      </c>
      <c r="V422" t="inlineStr">
        <is>
          <t>02b6w</t>
        </is>
      </c>
      <c r="W422" t="n">
        <v>3825</v>
      </c>
      <c r="X422" t="n">
        <v>5421</v>
      </c>
      <c r="Y422" t="inlineStr">
        <is>
          <t>a9184145-73f9-47f3-a9b9-8c915c5f1377</t>
        </is>
      </c>
      <c r="Z422" t="inlineStr">
        <is>
          <t>William Karlsson (VGK C)</t>
        </is>
      </c>
    </row>
    <row r="423">
      <c r="A423" t="inlineStr">
        <is>
          <t>Benjamin Kindel</t>
        </is>
      </c>
      <c r="B423" t="inlineStr">
        <is>
          <t>PIT</t>
        </is>
      </c>
      <c r="C423" t="inlineStr">
        <is>
          <t>RW</t>
        </is>
      </c>
      <c r="D423" t="inlineStr">
        <is>
          <t>F</t>
        </is>
      </c>
      <c r="E423" t="n">
        <v>19</v>
      </c>
      <c r="F423" t="inlineStr">
        <is>
          <t>T</t>
        </is>
      </c>
      <c r="G423" t="inlineStr">
        <is>
          <t>Brost</t>
        </is>
      </c>
      <c r="H423" s="30" t="n">
        <v>975000</v>
      </c>
      <c r="I423" s="31" t="n">
        <v>50.32</v>
      </c>
      <c r="J423" s="31" t="n">
        <v>51.61</v>
      </c>
      <c r="K423" s="31" t="n">
        <v>0.65</v>
      </c>
      <c r="L423" s="32" t="n">
        <v>0.667</v>
      </c>
      <c r="M423" s="31" t="n">
        <v>49.41</v>
      </c>
      <c r="N423" s="31" t="n">
        <v>0.63</v>
      </c>
      <c r="O423" s="31" t="n">
        <v>50.82</v>
      </c>
      <c r="P423" s="31" t="n">
        <v>50.11</v>
      </c>
      <c r="Q423" s="31" t="n">
        <v>-0.91</v>
      </c>
      <c r="R423" s="31" t="n">
        <v>51.39</v>
      </c>
      <c r="S423" s="32" t="n">
        <v>0.617</v>
      </c>
      <c r="T423" s="32" t="n">
        <v>0.633</v>
      </c>
      <c r="U423" t="n">
        <v>283.6</v>
      </c>
      <c r="V423" t="inlineStr">
        <is>
          <t>06snb</t>
        </is>
      </c>
      <c r="W423" t="n">
        <v>7403</v>
      </c>
      <c r="Y423" t="inlineStr">
        <is>
          <t>08697cc7-780c-4a45-b4d1-c8834b6f0810</t>
        </is>
      </c>
      <c r="Z423" t="inlineStr">
        <is>
          <t>Benjamin Kindel (PIT RW)</t>
        </is>
      </c>
    </row>
    <row r="424">
      <c r="A424" t="inlineStr">
        <is>
          <t>Ryan Lindgren</t>
        </is>
      </c>
      <c r="B424" t="inlineStr">
        <is>
          <t>SEA</t>
        </is>
      </c>
      <c r="C424" t="inlineStr">
        <is>
          <t>D</t>
        </is>
      </c>
      <c r="D424" t="inlineStr">
        <is>
          <t>D</t>
        </is>
      </c>
      <c r="E424" t="n">
        <v>28</v>
      </c>
      <c r="F424" t="inlineStr">
        <is>
          <t>FA</t>
        </is>
      </c>
      <c r="G424" t="inlineStr">
        <is>
          <t>FA</t>
        </is>
      </c>
      <c r="H424" s="30" t="n">
        <v>4500000</v>
      </c>
      <c r="I424" s="31" t="n">
        <v>46.24</v>
      </c>
      <c r="J424" s="31" t="n">
        <v>10.28</v>
      </c>
      <c r="K424" s="31" t="n">
        <v>0.61</v>
      </c>
      <c r="L424" s="32" t="n">
        <v>0.136</v>
      </c>
      <c r="M424" s="31" t="n">
        <v>50.11</v>
      </c>
      <c r="N424" s="31" t="n">
        <v>0.64</v>
      </c>
      <c r="O424" s="31" t="n"/>
      <c r="P424" s="31" t="n">
        <v>50.11</v>
      </c>
      <c r="Q424" s="31" t="n">
        <v>3.87</v>
      </c>
      <c r="R424" s="31" t="n">
        <v>11.14</v>
      </c>
      <c r="S424" s="32" t="n">
        <v>0.64</v>
      </c>
      <c r="T424" s="32" t="n">
        <v>0.142</v>
      </c>
      <c r="U424" t="n">
        <v>293</v>
      </c>
      <c r="V424" t="inlineStr">
        <is>
          <t>042vu</t>
        </is>
      </c>
      <c r="W424" t="n">
        <v>5182</v>
      </c>
      <c r="X424" t="n">
        <v>7157</v>
      </c>
      <c r="Y424" t="inlineStr">
        <is>
          <t>b6595de6-11a5-4020-889f-13bce84c0fe2</t>
        </is>
      </c>
      <c r="Z424" t="inlineStr">
        <is>
          <t>Ryan Lindgren (SEA D)</t>
        </is>
      </c>
    </row>
    <row r="425">
      <c r="A425" t="inlineStr">
        <is>
          <t>Frank Vatrano</t>
        </is>
      </c>
      <c r="B425" t="inlineStr">
        <is>
          <t>ANA</t>
        </is>
      </c>
      <c r="C425" t="inlineStr">
        <is>
          <t>LW</t>
        </is>
      </c>
      <c r="D425" t="inlineStr">
        <is>
          <t>F</t>
        </is>
      </c>
      <c r="E425" t="n">
        <v>32</v>
      </c>
      <c r="F425" t="inlineStr">
        <is>
          <t>FA</t>
        </is>
      </c>
      <c r="G425" t="inlineStr">
        <is>
          <t>FA</t>
        </is>
      </c>
      <c r="H425" s="30" t="n">
        <v>4571189</v>
      </c>
      <c r="I425" s="31" t="n">
        <v>25.32</v>
      </c>
      <c r="J425" s="31" t="n">
        <v>5.54</v>
      </c>
      <c r="K425" s="31" t="n">
        <v>0.51</v>
      </c>
      <c r="L425" s="32" t="n">
        <v>0.112</v>
      </c>
      <c r="M425" s="31" t="n">
        <v>51.56</v>
      </c>
      <c r="N425" s="31" t="n">
        <v>0.71</v>
      </c>
      <c r="O425" s="31" t="n">
        <v>48.55</v>
      </c>
      <c r="P425" s="31" t="n">
        <v>50.05</v>
      </c>
      <c r="Q425" s="31" t="n">
        <v>26.24</v>
      </c>
      <c r="R425" s="31" t="n">
        <v>10.95</v>
      </c>
      <c r="S425" s="32" t="n">
        <v>0.644</v>
      </c>
      <c r="T425" s="32" t="n">
        <v>0.141</v>
      </c>
      <c r="U425" t="n">
        <v>292.4</v>
      </c>
      <c r="V425" t="inlineStr">
        <is>
          <t>03ne3</t>
        </is>
      </c>
      <c r="W425" t="n">
        <v>5021</v>
      </c>
      <c r="X425" t="n">
        <v>6707</v>
      </c>
      <c r="Y425" t="inlineStr">
        <is>
          <t>20695dc0-765f-4208-b2c4-8bf1df4bf88a</t>
        </is>
      </c>
      <c r="Z425" t="inlineStr">
        <is>
          <t>Frank Vatrano (ANA LW)</t>
        </is>
      </c>
    </row>
    <row r="426">
      <c r="A426" t="inlineStr">
        <is>
          <t>Connor Brown</t>
        </is>
      </c>
      <c r="B426" t="inlineStr">
        <is>
          <t>NJD</t>
        </is>
      </c>
      <c r="C426" t="inlineStr">
        <is>
          <t>RW</t>
        </is>
      </c>
      <c r="D426" t="inlineStr">
        <is>
          <t>F</t>
        </is>
      </c>
      <c r="E426" t="n">
        <v>32</v>
      </c>
      <c r="F426" t="inlineStr">
        <is>
          <t>FA</t>
        </is>
      </c>
      <c r="G426" t="inlineStr">
        <is>
          <t>FA</t>
        </is>
      </c>
      <c r="H426" s="30" t="n">
        <v>3000000</v>
      </c>
      <c r="I426" s="31" t="n">
        <v>54.23</v>
      </c>
      <c r="J426" s="31" t="n">
        <v>18.08</v>
      </c>
      <c r="K426" s="31" t="n">
        <v>0.72</v>
      </c>
      <c r="L426" s="32" t="n">
        <v>0.24</v>
      </c>
      <c r="M426" s="31" t="n">
        <v>48.35</v>
      </c>
      <c r="N426" s="31" t="n">
        <v>0.67</v>
      </c>
      <c r="O426" s="31" t="n">
        <v>51.5</v>
      </c>
      <c r="P426" s="31" t="n">
        <v>49.92</v>
      </c>
      <c r="Q426" s="31" t="n">
        <v>-5.88</v>
      </c>
      <c r="R426" s="31" t="n">
        <v>16.64</v>
      </c>
      <c r="S426" s="32" t="n">
        <v>0.642</v>
      </c>
      <c r="T426" s="32" t="n">
        <v>0.214</v>
      </c>
      <c r="U426" t="n">
        <v>288.6</v>
      </c>
      <c r="V426" t="inlineStr">
        <is>
          <t>02oak</t>
        </is>
      </c>
      <c r="W426" t="n">
        <v>4288</v>
      </c>
      <c r="X426" t="n">
        <v>5846</v>
      </c>
      <c r="Y426" t="inlineStr">
        <is>
          <t>e76727ee-686a-4220-a202-7d281dcbce27</t>
        </is>
      </c>
      <c r="Z426" t="inlineStr">
        <is>
          <t>Connor Brown (NJD RW)</t>
        </is>
      </c>
    </row>
    <row r="427">
      <c r="A427" t="inlineStr">
        <is>
          <t>Marco Kasper</t>
        </is>
      </c>
      <c r="B427" t="inlineStr">
        <is>
          <t>DET</t>
        </is>
      </c>
      <c r="C427" t="inlineStr">
        <is>
          <t>C</t>
        </is>
      </c>
      <c r="D427" t="inlineStr">
        <is>
          <t>F</t>
        </is>
      </c>
      <c r="E427" t="n">
        <v>22</v>
      </c>
      <c r="F427" t="inlineStr">
        <is>
          <t>T</t>
        </is>
      </c>
      <c r="G427" t="inlineStr">
        <is>
          <t>Le Duke of Dangles</t>
        </is>
      </c>
      <c r="H427" s="30" t="n">
        <v>886667</v>
      </c>
      <c r="I427" s="31" t="n">
        <v>41.59</v>
      </c>
      <c r="J427" s="31" t="n">
        <v>46.91</v>
      </c>
      <c r="K427" s="31" t="n">
        <v>0.51</v>
      </c>
      <c r="L427" s="32" t="n">
        <v>0.575</v>
      </c>
      <c r="M427" s="31" t="n">
        <v>45.79</v>
      </c>
      <c r="N427" s="31" t="n">
        <v>0.55</v>
      </c>
      <c r="O427" s="31" t="n">
        <v>54.03</v>
      </c>
      <c r="P427" s="31" t="n">
        <v>49.91</v>
      </c>
      <c r="Q427" s="31" t="n">
        <v>4.2</v>
      </c>
      <c r="R427" s="31" t="n">
        <v>56.29</v>
      </c>
      <c r="S427" s="32" t="n">
        <v>0.597</v>
      </c>
      <c r="T427" s="32" t="n">
        <v>0.673</v>
      </c>
      <c r="U427" t="n">
        <v>286.4</v>
      </c>
      <c r="V427" t="inlineStr">
        <is>
          <t>05xrx</t>
        </is>
      </c>
      <c r="W427" t="n">
        <v>6683</v>
      </c>
      <c r="Y427" t="inlineStr">
        <is>
          <t>abe09300-5b98-464a-97ab-7a2ea52724bf</t>
        </is>
      </c>
      <c r="Z427" t="inlineStr">
        <is>
          <t>Marco Kasper (DET C)</t>
        </is>
      </c>
    </row>
    <row r="428">
      <c r="A428" t="inlineStr">
        <is>
          <t>Jordan Martinook</t>
        </is>
      </c>
      <c r="B428" t="inlineStr">
        <is>
          <t>CAR</t>
        </is>
      </c>
      <c r="C428" t="inlineStr">
        <is>
          <t>LW</t>
        </is>
      </c>
      <c r="D428" t="inlineStr">
        <is>
          <t>F</t>
        </is>
      </c>
      <c r="E428" t="n">
        <v>34</v>
      </c>
      <c r="F428" t="inlineStr">
        <is>
          <t>FA</t>
        </is>
      </c>
      <c r="G428" t="inlineStr">
        <is>
          <t>FA</t>
        </is>
      </c>
      <c r="H428" s="30" t="n">
        <v>3050000</v>
      </c>
      <c r="I428" s="31" t="n">
        <v>51.35</v>
      </c>
      <c r="J428" s="31" t="n">
        <v>16.84</v>
      </c>
      <c r="K428" s="31" t="n">
        <v>0.67</v>
      </c>
      <c r="L428" s="32" t="n">
        <v>0.22</v>
      </c>
      <c r="M428" s="31" t="n">
        <v>49.84</v>
      </c>
      <c r="N428" s="31" t="n">
        <v>0.62</v>
      </c>
      <c r="O428" s="31" t="n"/>
      <c r="P428" s="31" t="n">
        <v>49.84</v>
      </c>
      <c r="Q428" s="31" t="n">
        <v>-1.51</v>
      </c>
      <c r="R428" s="31" t="n">
        <v>16.34</v>
      </c>
      <c r="S428" s="32" t="n">
        <v>0.62</v>
      </c>
      <c r="T428" s="32" t="n">
        <v>0.203</v>
      </c>
      <c r="U428" t="n">
        <v>292.8</v>
      </c>
      <c r="V428" t="inlineStr">
        <is>
          <t>02npj</t>
        </is>
      </c>
      <c r="W428" t="n">
        <v>4043</v>
      </c>
      <c r="X428" t="n">
        <v>5747</v>
      </c>
      <c r="Y428" t="inlineStr">
        <is>
          <t>21050a80-e999-47ee-825d-074608dae259</t>
        </is>
      </c>
      <c r="Z428" t="inlineStr">
        <is>
          <t>Jordan Martinook (CAR LW)</t>
        </is>
      </c>
    </row>
    <row r="429">
      <c r="A429" t="inlineStr">
        <is>
          <t>Scott Sabourin</t>
        </is>
      </c>
      <c r="B429" t="inlineStr">
        <is>
          <t>TBL</t>
        </is>
      </c>
      <c r="C429" t="inlineStr">
        <is>
          <t>RW</t>
        </is>
      </c>
      <c r="D429" t="inlineStr">
        <is>
          <t>F</t>
        </is>
      </c>
      <c r="E429" t="n">
        <v>34</v>
      </c>
      <c r="F429" t="inlineStr">
        <is>
          <t>FA</t>
        </is>
      </c>
      <c r="G429" t="inlineStr">
        <is>
          <t>FA</t>
        </is>
      </c>
      <c r="H429" s="30" t="n">
        <v>850000</v>
      </c>
      <c r="I429" s="31" t="n">
        <v>30.84</v>
      </c>
      <c r="J429" s="31" t="n">
        <v>36.28</v>
      </c>
      <c r="K429" s="31" t="n">
        <v>1.19</v>
      </c>
      <c r="L429" s="32" t="n">
        <v>1.4</v>
      </c>
      <c r="M429" s="31" t="n">
        <v>49.64</v>
      </c>
      <c r="N429" s="31" t="n">
        <v>1.21</v>
      </c>
      <c r="O429" s="31" t="n"/>
      <c r="P429" s="31" t="n">
        <v>49.64</v>
      </c>
      <c r="Q429" s="31" t="n">
        <v>18.8</v>
      </c>
      <c r="R429" s="31" t="n">
        <v>58.4</v>
      </c>
      <c r="S429" s="32" t="n">
        <v>1.21</v>
      </c>
      <c r="T429" s="32" t="n">
        <v>1.424</v>
      </c>
      <c r="U429" t="n">
        <v>290.8</v>
      </c>
      <c r="V429" t="inlineStr">
        <is>
          <t>038le</t>
        </is>
      </c>
      <c r="W429" t="n">
        <v>4275</v>
      </c>
      <c r="X429" t="n">
        <v>6248</v>
      </c>
      <c r="Y429" t="inlineStr">
        <is>
          <t>0c73f5f8-6a9a-43f8-80b9-92246fae80a5</t>
        </is>
      </c>
      <c r="Z429" t="inlineStr">
        <is>
          <t>Scott Sabourin (TBL RW)</t>
        </is>
      </c>
    </row>
    <row r="430">
      <c r="A430" t="inlineStr">
        <is>
          <t>Fabian Zetterlund</t>
        </is>
      </c>
      <c r="B430" t="inlineStr">
        <is>
          <t>OTT</t>
        </is>
      </c>
      <c r="C430" t="inlineStr">
        <is>
          <t>LW</t>
        </is>
      </c>
      <c r="D430" t="inlineStr">
        <is>
          <t>F</t>
        </is>
      </c>
      <c r="E430" t="n">
        <v>27</v>
      </c>
      <c r="F430" t="inlineStr">
        <is>
          <t>FA</t>
        </is>
      </c>
      <c r="G430" t="inlineStr">
        <is>
          <t>FA</t>
        </is>
      </c>
      <c r="H430" s="30" t="n">
        <v>4275000</v>
      </c>
      <c r="I430" s="31" t="n">
        <v>49.03</v>
      </c>
      <c r="J430" s="31" t="n">
        <v>11.47</v>
      </c>
      <c r="K430" s="31" t="n">
        <v>0.6</v>
      </c>
      <c r="L430" s="32" t="n">
        <v>0.14</v>
      </c>
      <c r="M430" s="31" t="n">
        <v>45.12</v>
      </c>
      <c r="N430" s="31" t="n">
        <v>0.6</v>
      </c>
      <c r="O430" s="31" t="n">
        <v>53.87</v>
      </c>
      <c r="P430" s="31" t="n">
        <v>49.49</v>
      </c>
      <c r="Q430" s="31" t="n">
        <v>-3.91</v>
      </c>
      <c r="R430" s="31" t="n">
        <v>11.58</v>
      </c>
      <c r="S430" s="32" t="n">
        <v>0.621</v>
      </c>
      <c r="T430" s="32" t="n">
        <v>0.145</v>
      </c>
      <c r="U430" t="n">
        <v>291.6</v>
      </c>
      <c r="V430" t="inlineStr">
        <is>
          <t>04f17</t>
        </is>
      </c>
      <c r="W430" t="n">
        <v>5500</v>
      </c>
      <c r="X430" t="n">
        <v>7578</v>
      </c>
      <c r="Y430" t="inlineStr">
        <is>
          <t>0955bed9-a815-4ac1-9706-4f5d69a6f838</t>
        </is>
      </c>
      <c r="Z430" t="inlineStr">
        <is>
          <t>Fabian Zetterlund (OTT LW)</t>
        </is>
      </c>
    </row>
    <row r="431">
      <c r="A431" t="inlineStr">
        <is>
          <t>Adam Lowry</t>
        </is>
      </c>
      <c r="B431" t="inlineStr">
        <is>
          <t>WPG</t>
        </is>
      </c>
      <c r="C431" t="inlineStr">
        <is>
          <t>C</t>
        </is>
      </c>
      <c r="D431" t="inlineStr">
        <is>
          <t>F</t>
        </is>
      </c>
      <c r="E431" t="n">
        <v>33</v>
      </c>
      <c r="F431" t="inlineStr">
        <is>
          <t>FA</t>
        </is>
      </c>
      <c r="G431" t="inlineStr">
        <is>
          <t>FA</t>
        </is>
      </c>
      <c r="H431" s="30" t="n">
        <v>5000000</v>
      </c>
      <c r="I431" s="31" t="n">
        <v>41.42</v>
      </c>
      <c r="J431" s="31" t="n">
        <v>8.279999999999999</v>
      </c>
      <c r="K431" s="31" t="n">
        <v>0.59</v>
      </c>
      <c r="L431" s="32" t="n">
        <v>0.118</v>
      </c>
      <c r="M431" s="31" t="n">
        <v>46.67</v>
      </c>
      <c r="N431" s="31" t="n">
        <v>0.63</v>
      </c>
      <c r="O431" s="31" t="n">
        <v>52.18</v>
      </c>
      <c r="P431" s="31" t="n">
        <v>49.42</v>
      </c>
      <c r="Q431" s="31" t="n">
        <v>5.25</v>
      </c>
      <c r="R431" s="31" t="n">
        <v>9.880000000000001</v>
      </c>
      <c r="S431" s="32" t="n">
        <v>0.626</v>
      </c>
      <c r="T431" s="32" t="n">
        <v>0.125</v>
      </c>
      <c r="U431" t="n">
        <v>292.6</v>
      </c>
      <c r="V431" t="inlineStr">
        <is>
          <t>02fro</t>
        </is>
      </c>
      <c r="W431" t="n">
        <v>3833</v>
      </c>
      <c r="X431" t="n">
        <v>5434</v>
      </c>
      <c r="Y431" t="inlineStr">
        <is>
          <t>f2d03d98-f350-42c3-bbd3-cd6d704a0401</t>
        </is>
      </c>
      <c r="Z431" t="inlineStr">
        <is>
          <t>Adam Lowry (WPG C)</t>
        </is>
      </c>
    </row>
    <row r="432">
      <c r="A432" t="inlineStr">
        <is>
          <t>Michael Misa</t>
        </is>
      </c>
      <c r="B432" t="inlineStr">
        <is>
          <t>SJS</t>
        </is>
      </c>
      <c r="C432" t="inlineStr">
        <is>
          <t>C</t>
        </is>
      </c>
      <c r="D432" t="inlineStr">
        <is>
          <t>F</t>
        </is>
      </c>
      <c r="E432" t="n">
        <v>19</v>
      </c>
      <c r="F432" t="inlineStr">
        <is>
          <t>T</t>
        </is>
      </c>
      <c r="G432" t="inlineStr">
        <is>
          <t>The Last Place Lukes</t>
        </is>
      </c>
      <c r="H432" s="30" t="n">
        <v>975000</v>
      </c>
      <c r="I432" s="31" t="n">
        <v>26.12</v>
      </c>
      <c r="J432" s="31" t="n">
        <v>26.79</v>
      </c>
      <c r="K432" s="31" t="n">
        <v>0.58</v>
      </c>
      <c r="L432" s="32" t="n">
        <v>0.595</v>
      </c>
      <c r="M432" s="31" t="n">
        <v>41.71</v>
      </c>
      <c r="N432" s="31" t="n">
        <v>0.5600000000000001</v>
      </c>
      <c r="O432" s="31" t="n">
        <v>57.14</v>
      </c>
      <c r="P432" s="31" t="n">
        <v>49.42</v>
      </c>
      <c r="Q432" s="31" t="n">
        <v>15.59</v>
      </c>
      <c r="R432" s="31" t="n">
        <v>50.69</v>
      </c>
      <c r="S432" s="32" t="n">
        <v>0.62</v>
      </c>
      <c r="T432" s="32" t="n">
        <v>0.636</v>
      </c>
      <c r="U432" t="n">
        <v>230.1</v>
      </c>
      <c r="V432" t="inlineStr">
        <is>
          <t>061im</t>
        </is>
      </c>
      <c r="W432" t="n">
        <v>7379</v>
      </c>
      <c r="Y432" t="inlineStr">
        <is>
          <t>7573b389-d401-4e8d-9feb-195f293092ec</t>
        </is>
      </c>
      <c r="Z432" t="inlineStr">
        <is>
          <t>Michael Misa (SJS C)</t>
        </is>
      </c>
    </row>
    <row r="433">
      <c r="A433" t="inlineStr">
        <is>
          <t>Tristan Luneau</t>
        </is>
      </c>
      <c r="B433" t="inlineStr">
        <is>
          <t>ANA</t>
        </is>
      </c>
      <c r="C433" t="inlineStr">
        <is>
          <t>D</t>
        </is>
      </c>
      <c r="D433" t="inlineStr">
        <is>
          <t>D</t>
        </is>
      </c>
      <c r="E433" t="n">
        <v>22</v>
      </c>
      <c r="F433" t="inlineStr">
        <is>
          <t>T</t>
        </is>
      </c>
      <c r="G433" t="inlineStr">
        <is>
          <t>Sidizen Kanes</t>
        </is>
      </c>
      <c r="H433" s="30" t="n">
        <v>865000</v>
      </c>
      <c r="I433" s="31" t="n">
        <v>1.74</v>
      </c>
      <c r="J433" s="31" t="n">
        <v>2.01</v>
      </c>
      <c r="K433" s="31" t="n">
        <v>1.74</v>
      </c>
      <c r="L433" s="32" t="n">
        <v>2.012</v>
      </c>
      <c r="M433" s="31" t="n">
        <v>37.95</v>
      </c>
      <c r="N433" s="31" t="n">
        <v>0.73</v>
      </c>
      <c r="O433" s="31" t="n">
        <v>60.8</v>
      </c>
      <c r="P433" s="31" t="n">
        <v>49.38</v>
      </c>
      <c r="Q433" s="31" t="n">
        <v>36.21</v>
      </c>
      <c r="R433" s="31" t="n">
        <v>57.09</v>
      </c>
      <c r="S433" s="32" t="n">
        <v>0.727</v>
      </c>
      <c r="T433" s="32" t="n">
        <v>0.84</v>
      </c>
      <c r="U433" t="n">
        <v>292.1</v>
      </c>
      <c r="V433" t="inlineStr">
        <is>
          <t>05rj3</t>
        </is>
      </c>
      <c r="W433" t="n">
        <v>6711</v>
      </c>
      <c r="Y433" t="inlineStr">
        <is>
          <t>b099a9b0-f87a-4eb3-a939-7fb2ecb5ffd6</t>
        </is>
      </c>
      <c r="Z433" t="inlineStr">
        <is>
          <t>Tristan Luneau (ANA D)</t>
        </is>
      </c>
    </row>
    <row r="434">
      <c r="A434" t="inlineStr">
        <is>
          <t>Justin Hryckowian</t>
        </is>
      </c>
      <c r="B434" t="inlineStr">
        <is>
          <t>DAL</t>
        </is>
      </c>
      <c r="C434" t="inlineStr">
        <is>
          <t>C</t>
        </is>
      </c>
      <c r="D434" t="inlineStr">
        <is>
          <t>F</t>
        </is>
      </c>
      <c r="E434" t="n">
        <v>25</v>
      </c>
      <c r="F434" t="inlineStr">
        <is>
          <t>T</t>
        </is>
      </c>
      <c r="G434" t="inlineStr">
        <is>
          <t>Nathan</t>
        </is>
      </c>
      <c r="H434" s="30" t="n">
        <v>950000</v>
      </c>
      <c r="I434" s="31" t="n">
        <v>49.46</v>
      </c>
      <c r="J434" s="31" t="n">
        <v>52.06</v>
      </c>
      <c r="K434" s="31" t="n">
        <v>0.61</v>
      </c>
      <c r="L434" s="32" t="n">
        <v>0.642</v>
      </c>
      <c r="M434" s="31" t="n">
        <v>48.22</v>
      </c>
      <c r="N434" s="31" t="n">
        <v>0.6</v>
      </c>
      <c r="O434" s="31" t="n">
        <v>50.43</v>
      </c>
      <c r="P434" s="31" t="n">
        <v>49.33</v>
      </c>
      <c r="Q434" s="31" t="n">
        <v>-1.24</v>
      </c>
      <c r="R434" s="31" t="n">
        <v>51.93</v>
      </c>
      <c r="S434" s="32" t="n">
        <v>0.6</v>
      </c>
      <c r="T434" s="32" t="n">
        <v>0.632</v>
      </c>
      <c r="U434" t="n">
        <v>291</v>
      </c>
      <c r="V434" t="inlineStr">
        <is>
          <t>067y1</t>
        </is>
      </c>
      <c r="W434" t="n">
        <v>7090</v>
      </c>
      <c r="Y434" t="inlineStr">
        <is>
          <t>86c49fe2-2114-47a9-8fc7-85657f02d5c0</t>
        </is>
      </c>
      <c r="Z434" t="inlineStr">
        <is>
          <t>Justin Hryckowian (DAL C)</t>
        </is>
      </c>
    </row>
    <row r="435">
      <c r="A435" t="inlineStr">
        <is>
          <t>Emil Heineman</t>
        </is>
      </c>
      <c r="B435" t="inlineStr">
        <is>
          <t>NYI</t>
        </is>
      </c>
      <c r="C435" t="inlineStr">
        <is>
          <t>LW</t>
        </is>
      </c>
      <c r="D435" t="inlineStr">
        <is>
          <t>F</t>
        </is>
      </c>
      <c r="E435" t="n">
        <v>24</v>
      </c>
      <c r="F435" t="inlineStr">
        <is>
          <t>T</t>
        </is>
      </c>
      <c r="G435" t="inlineStr">
        <is>
          <t>Anybody but the Leafs</t>
        </is>
      </c>
      <c r="H435" s="30" t="n">
        <v>1100000</v>
      </c>
      <c r="I435" s="31" t="n">
        <v>53.01</v>
      </c>
      <c r="J435" s="31" t="n">
        <v>48.19</v>
      </c>
      <c r="K435" s="31" t="n">
        <v>0.65</v>
      </c>
      <c r="L435" s="32" t="n">
        <v>0.591</v>
      </c>
      <c r="M435" s="31" t="n">
        <v>44.94</v>
      </c>
      <c r="N435" s="31" t="n">
        <v>0.62</v>
      </c>
      <c r="O435" s="31" t="n">
        <v>53.7</v>
      </c>
      <c r="P435" s="31" t="n">
        <v>49.32</v>
      </c>
      <c r="Q435" s="31" t="n">
        <v>-8.07</v>
      </c>
      <c r="R435" s="31" t="n">
        <v>44.84</v>
      </c>
      <c r="S435" s="32" t="n">
        <v>0.63</v>
      </c>
      <c r="T435" s="32" t="n">
        <v>0.573</v>
      </c>
      <c r="U435" t="n">
        <v>279.4</v>
      </c>
      <c r="V435" t="inlineStr">
        <is>
          <t>05kua</t>
        </is>
      </c>
      <c r="W435" t="n">
        <v>6300</v>
      </c>
      <c r="Y435" t="inlineStr">
        <is>
          <t>02a6dada-b0d9-4779-85de-fad552720fa2</t>
        </is>
      </c>
      <c r="Z435" t="inlineStr">
        <is>
          <t>Emil Heineman (NYI LW)</t>
        </is>
      </c>
    </row>
    <row r="436">
      <c r="A436" t="inlineStr">
        <is>
          <t>Alexandre Texier</t>
        </is>
      </c>
      <c r="B436" t="inlineStr">
        <is>
          <t>MTL</t>
        </is>
      </c>
      <c r="C436" t="inlineStr">
        <is>
          <t>LW</t>
        </is>
      </c>
      <c r="D436" t="inlineStr">
        <is>
          <t>F</t>
        </is>
      </c>
      <c r="E436" t="n">
        <v>26</v>
      </c>
      <c r="F436" t="inlineStr">
        <is>
          <t>FA</t>
        </is>
      </c>
      <c r="G436" t="inlineStr">
        <is>
          <t>FA</t>
        </is>
      </c>
      <c r="H436" s="30" t="n">
        <v>2500000</v>
      </c>
      <c r="I436" s="31" t="n">
        <v>35.35</v>
      </c>
      <c r="J436" s="31" t="n">
        <v>14.14</v>
      </c>
      <c r="K436" s="31" t="n">
        <v>0.6899999999999999</v>
      </c>
      <c r="L436" s="32" t="n">
        <v>0.276</v>
      </c>
      <c r="M436" s="31" t="n">
        <v>46.08</v>
      </c>
      <c r="N436" s="31" t="n">
        <v>0.7</v>
      </c>
      <c r="O436" s="31" t="n">
        <v>52.56</v>
      </c>
      <c r="P436" s="31" t="n">
        <v>49.32</v>
      </c>
      <c r="Q436" s="31" t="n">
        <v>10.73</v>
      </c>
      <c r="R436" s="31" t="n">
        <v>19.73</v>
      </c>
      <c r="S436" s="32" t="n">
        <v>0.663</v>
      </c>
      <c r="T436" s="32" t="n">
        <v>0.265</v>
      </c>
      <c r="U436" t="n">
        <v>292.6</v>
      </c>
      <c r="V436" t="inlineStr">
        <is>
          <t>04f0v</t>
        </is>
      </c>
      <c r="W436" t="n">
        <v>5540</v>
      </c>
      <c r="X436" t="n">
        <v>7560</v>
      </c>
      <c r="Y436" t="inlineStr">
        <is>
          <t>dd15e524-7d18-4953-9cd8-1c076af542f2</t>
        </is>
      </c>
      <c r="Z436" t="inlineStr">
        <is>
          <t>Alexandre Texier (MTL LW)</t>
        </is>
      </c>
    </row>
    <row r="437">
      <c r="A437" t="inlineStr">
        <is>
          <t>Zack Bolduc</t>
        </is>
      </c>
      <c r="B437" t="inlineStr">
        <is>
          <t>MTL</t>
        </is>
      </c>
      <c r="C437" t="inlineStr">
        <is>
          <t>RW</t>
        </is>
      </c>
      <c r="D437" t="inlineStr">
        <is>
          <t>F</t>
        </is>
      </c>
      <c r="E437" t="n">
        <v>23</v>
      </c>
      <c r="F437" t="inlineStr">
        <is>
          <t>T</t>
        </is>
      </c>
      <c r="G437" t="inlineStr">
        <is>
          <t>Brown Noesen</t>
        </is>
      </c>
      <c r="H437" s="30" t="n">
        <v>863334</v>
      </c>
      <c r="I437" s="31" t="n">
        <v>50.22</v>
      </c>
      <c r="J437" s="31" t="n">
        <v>58.17</v>
      </c>
      <c r="K437" s="31" t="n">
        <v>0.64</v>
      </c>
      <c r="L437" s="32" t="n">
        <v>0.741</v>
      </c>
      <c r="M437" s="31" t="n">
        <v>45.14</v>
      </c>
      <c r="N437" s="31" t="n">
        <v>0.64</v>
      </c>
      <c r="O437" s="31" t="n">
        <v>53.48</v>
      </c>
      <c r="P437" s="31" t="n">
        <v>49.31</v>
      </c>
      <c r="Q437" s="31" t="n">
        <v>-5.08</v>
      </c>
      <c r="R437" s="31" t="n">
        <v>57.12</v>
      </c>
      <c r="S437" s="32" t="n">
        <v>0.638</v>
      </c>
      <c r="T437" s="32" t="n">
        <v>0.739</v>
      </c>
      <c r="U437" t="n">
        <v>292.6</v>
      </c>
      <c r="V437" t="inlineStr">
        <is>
          <t>05gd9</t>
        </is>
      </c>
      <c r="W437" t="n">
        <v>6474</v>
      </c>
      <c r="Y437" t="inlineStr">
        <is>
          <t>01641545-21f8-4521-820f-9aa7f930eff4</t>
        </is>
      </c>
      <c r="Z437" t="inlineStr">
        <is>
          <t>Zack Bolduc (MTL RW)</t>
        </is>
      </c>
    </row>
    <row r="438">
      <c r="A438" t="inlineStr">
        <is>
          <t>Nicolas Hague</t>
        </is>
      </c>
      <c r="B438" t="inlineStr">
        <is>
          <t>NSH</t>
        </is>
      </c>
      <c r="C438" t="inlineStr">
        <is>
          <t>D</t>
        </is>
      </c>
      <c r="D438" t="inlineStr">
        <is>
          <t>D</t>
        </is>
      </c>
      <c r="E438" t="n">
        <v>27</v>
      </c>
      <c r="F438" t="inlineStr">
        <is>
          <t>FA</t>
        </is>
      </c>
      <c r="G438" t="inlineStr">
        <is>
          <t>FA</t>
        </is>
      </c>
      <c r="H438" s="30" t="n">
        <v>5500000</v>
      </c>
      <c r="I438" s="31" t="n">
        <v>43.82</v>
      </c>
      <c r="J438" s="31" t="n">
        <v>7.97</v>
      </c>
      <c r="K438" s="31" t="n">
        <v>0.71</v>
      </c>
      <c r="L438" s="32" t="n">
        <v>0.129</v>
      </c>
      <c r="M438" s="31" t="n">
        <v>49.3</v>
      </c>
      <c r="N438" s="31" t="n">
        <v>0.67</v>
      </c>
      <c r="O438" s="31" t="n"/>
      <c r="P438" s="31" t="n">
        <v>49.3</v>
      </c>
      <c r="Q438" s="31" t="n">
        <v>5.48</v>
      </c>
      <c r="R438" s="31" t="n">
        <v>8.960000000000001</v>
      </c>
      <c r="S438" s="32" t="n">
        <v>0.67</v>
      </c>
      <c r="T438" s="32" t="n">
        <v>0.122</v>
      </c>
      <c r="U438" t="n">
        <v>293.1</v>
      </c>
      <c r="V438" t="inlineStr">
        <is>
          <t>0457g</t>
        </is>
      </c>
      <c r="W438" t="n">
        <v>5416</v>
      </c>
      <c r="X438" t="n">
        <v>7549</v>
      </c>
      <c r="Y438" t="inlineStr">
        <is>
          <t>edc50f76-409d-470a-9f6c-02b7b817a4dd</t>
        </is>
      </c>
      <c r="Z438" t="inlineStr">
        <is>
          <t>Nicolas Hague (NSH D)</t>
        </is>
      </c>
    </row>
    <row r="439">
      <c r="A439" t="inlineStr">
        <is>
          <t>Cole Sillinger</t>
        </is>
      </c>
      <c r="B439" t="inlineStr">
        <is>
          <t>CBJ</t>
        </is>
      </c>
      <c r="C439" t="inlineStr">
        <is>
          <t>C</t>
        </is>
      </c>
      <c r="D439" t="inlineStr">
        <is>
          <t>F</t>
        </is>
      </c>
      <c r="E439" t="n">
        <v>23</v>
      </c>
      <c r="F439" t="inlineStr">
        <is>
          <t>T</t>
        </is>
      </c>
      <c r="G439" t="inlineStr">
        <is>
          <t>Le Duke of Dangles</t>
        </is>
      </c>
      <c r="H439" s="30" t="n">
        <v>4625000</v>
      </c>
      <c r="I439" s="31" t="n">
        <v>50.61</v>
      </c>
      <c r="J439" s="31" t="n">
        <v>10.94</v>
      </c>
      <c r="K439" s="31" t="n">
        <v>0.62</v>
      </c>
      <c r="L439" s="32" t="n">
        <v>0.134</v>
      </c>
      <c r="M439" s="31" t="n">
        <v>45.99</v>
      </c>
      <c r="N439" s="31" t="n">
        <v>0.65</v>
      </c>
      <c r="O439" s="31" t="n">
        <v>52.55</v>
      </c>
      <c r="P439" s="31" t="n">
        <v>49.27</v>
      </c>
      <c r="Q439" s="31" t="n">
        <v>-4.62</v>
      </c>
      <c r="R439" s="31" t="n">
        <v>10.65</v>
      </c>
      <c r="S439" s="32" t="n">
        <v>0.638</v>
      </c>
      <c r="T439" s="32" t="n">
        <v>0.138</v>
      </c>
      <c r="U439" t="n">
        <v>292.4</v>
      </c>
      <c r="V439" t="inlineStr">
        <is>
          <t>05gd7</t>
        </is>
      </c>
      <c r="W439" t="n">
        <v>6466</v>
      </c>
      <c r="Y439" t="inlineStr">
        <is>
          <t>d777ba16-c656-4331-acef-924af921cd60</t>
        </is>
      </c>
      <c r="Z439" t="inlineStr">
        <is>
          <t>Cole Sillinger (CBJ C)</t>
        </is>
      </c>
    </row>
    <row r="440">
      <c r="A440" t="inlineStr">
        <is>
          <t>Kaiden Guhle</t>
        </is>
      </c>
      <c r="B440" t="inlineStr">
        <is>
          <t>MTL</t>
        </is>
      </c>
      <c r="C440" t="inlineStr">
        <is>
          <t>D</t>
        </is>
      </c>
      <c r="D440" t="inlineStr">
        <is>
          <t>D</t>
        </is>
      </c>
      <c r="E440" t="n">
        <v>24</v>
      </c>
      <c r="F440" t="inlineStr">
        <is>
          <t>T</t>
        </is>
      </c>
      <c r="G440" t="inlineStr">
        <is>
          <t>Brost</t>
        </is>
      </c>
      <c r="H440" s="30" t="n">
        <v>5550000</v>
      </c>
      <c r="I440" s="31" t="n">
        <v>39.37</v>
      </c>
      <c r="J440" s="31" t="n">
        <v>7.09</v>
      </c>
      <c r="K440" s="31" t="n">
        <v>1.01</v>
      </c>
      <c r="L440" s="32" t="n">
        <v>0.182</v>
      </c>
      <c r="M440" s="31" t="n">
        <v>49.16</v>
      </c>
      <c r="N440" s="31" t="n">
        <v>1.09</v>
      </c>
      <c r="O440" s="31" t="n"/>
      <c r="P440" s="31" t="n">
        <v>49.16</v>
      </c>
      <c r="Q440" s="31" t="n">
        <v>9.789999999999999</v>
      </c>
      <c r="R440" s="31" t="n">
        <v>8.859999999999999</v>
      </c>
      <c r="S440" s="32" t="n">
        <v>1.09</v>
      </c>
      <c r="T440" s="32" t="n">
        <v>0.196</v>
      </c>
      <c r="U440" t="n">
        <v>288.5</v>
      </c>
      <c r="V440" t="inlineStr">
        <is>
          <t>04mx6</t>
        </is>
      </c>
      <c r="W440" t="n">
        <v>6214</v>
      </c>
      <c r="Y440" t="inlineStr">
        <is>
          <t>1fcfd2a8-8b12-4ad9-abc9-30658a40fc78</t>
        </is>
      </c>
      <c r="Z440" t="inlineStr">
        <is>
          <t>Kaiden Guhle (MTL D)</t>
        </is>
      </c>
    </row>
    <row r="441">
      <c r="A441" t="inlineStr">
        <is>
          <t>Ivar Stenberg</t>
        </is>
      </c>
      <c r="B441" t="inlineStr">
        <is>
          <t>SJS</t>
        </is>
      </c>
      <c r="C441" t="inlineStr">
        <is>
          <t>LW</t>
        </is>
      </c>
      <c r="D441" t="inlineStr">
        <is>
          <t>F</t>
        </is>
      </c>
      <c r="E441" t="n">
        <v>18</v>
      </c>
      <c r="F441" t="inlineStr">
        <is>
          <t>FA</t>
        </is>
      </c>
      <c r="G441" t="inlineStr">
        <is>
          <t>FA</t>
        </is>
      </c>
      <c r="H441" s="30" t="n">
        <v>1075000</v>
      </c>
      <c r="I441" s="31" t="n">
        <v>0</v>
      </c>
      <c r="J441" s="31" t="n"/>
      <c r="K441" s="31" t="n">
        <v>0</v>
      </c>
      <c r="L441" s="32" t="n"/>
      <c r="M441" s="31" t="n">
        <v>32.83</v>
      </c>
      <c r="N441" s="31" t="n">
        <v>0.63</v>
      </c>
      <c r="O441" s="31" t="n">
        <v>65.31999999999999</v>
      </c>
      <c r="P441" s="31" t="n">
        <v>49.07</v>
      </c>
      <c r="Q441" s="31" t="n">
        <v>32.83</v>
      </c>
      <c r="R441" s="31" t="n">
        <v>45.65</v>
      </c>
      <c r="S441" s="32" t="n">
        <v>0.704</v>
      </c>
      <c r="T441" s="32" t="n">
        <v>0.655</v>
      </c>
      <c r="U441" t="n">
        <v>169.6</v>
      </c>
      <c r="V441" t="inlineStr">
        <is>
          <t>06psl</t>
        </is>
      </c>
      <c r="W441" t="n">
        <v>7659</v>
      </c>
      <c r="Y441" t="inlineStr">
        <is>
          <t>3dec5514-a8a8-4b7b-9b1d-d10a039761e2</t>
        </is>
      </c>
      <c r="Z441" t="inlineStr">
        <is>
          <t>Ivar Stenberg (SJS LW)</t>
        </is>
      </c>
    </row>
    <row r="442">
      <c r="A442" t="inlineStr">
        <is>
          <t>Fraser Minten</t>
        </is>
      </c>
      <c r="B442" t="inlineStr">
        <is>
          <t>BOS</t>
        </is>
      </c>
      <c r="C442" t="inlineStr">
        <is>
          <t>LW</t>
        </is>
      </c>
      <c r="D442" t="inlineStr">
        <is>
          <t>F</t>
        </is>
      </c>
      <c r="E442" t="n">
        <v>22</v>
      </c>
      <c r="F442" t="inlineStr">
        <is>
          <t>T</t>
        </is>
      </c>
      <c r="G442" t="inlineStr">
        <is>
          <t>Aznfungus</t>
        </is>
      </c>
      <c r="H442" s="30" t="n">
        <v>816667</v>
      </c>
      <c r="I442" s="31" t="n">
        <v>53.14</v>
      </c>
      <c r="J442" s="31" t="n">
        <v>65.06999999999999</v>
      </c>
      <c r="K442" s="31" t="n">
        <v>0.65</v>
      </c>
      <c r="L442" s="32" t="n">
        <v>0.796</v>
      </c>
      <c r="M442" s="31" t="n">
        <v>47.23</v>
      </c>
      <c r="N442" s="31" t="n">
        <v>0.61</v>
      </c>
      <c r="O442" s="31" t="n">
        <v>50.9</v>
      </c>
      <c r="P442" s="31" t="n">
        <v>49.06</v>
      </c>
      <c r="Q442" s="31" t="n">
        <v>-5.91</v>
      </c>
      <c r="R442" s="31" t="n">
        <v>60.07</v>
      </c>
      <c r="S442" s="32" t="n">
        <v>0.608</v>
      </c>
      <c r="T442" s="32" t="n">
        <v>0.744</v>
      </c>
      <c r="U442" t="n">
        <v>284.5</v>
      </c>
      <c r="V442" t="inlineStr">
        <is>
          <t>05yn2</t>
        </is>
      </c>
      <c r="W442" t="n">
        <v>6746</v>
      </c>
      <c r="Y442" t="inlineStr">
        <is>
          <t>fc05b7f8-c269-47f0-a1a5-18c90fc89c2c</t>
        </is>
      </c>
      <c r="Z442" t="inlineStr">
        <is>
          <t>Fraser Minten (BOS LW)</t>
        </is>
      </c>
    </row>
    <row r="443">
      <c r="A443" t="inlineStr">
        <is>
          <t>Erik Cernak</t>
        </is>
      </c>
      <c r="B443" t="inlineStr">
        <is>
          <t>TBL</t>
        </is>
      </c>
      <c r="C443" t="inlineStr">
        <is>
          <t>D</t>
        </is>
      </c>
      <c r="D443" t="inlineStr">
        <is>
          <t>D</t>
        </is>
      </c>
      <c r="E443" t="n">
        <v>29</v>
      </c>
      <c r="F443" t="inlineStr">
        <is>
          <t>FA</t>
        </is>
      </c>
      <c r="G443" t="inlineStr">
        <is>
          <t>FA</t>
        </is>
      </c>
      <c r="H443" s="30" t="n">
        <v>5200000</v>
      </c>
      <c r="I443" s="31" t="n">
        <v>54.84</v>
      </c>
      <c r="J443" s="31" t="n">
        <v>10.55</v>
      </c>
      <c r="K443" s="31" t="n">
        <v>0.9</v>
      </c>
      <c r="L443" s="32" t="n">
        <v>0.173</v>
      </c>
      <c r="M443" s="31" t="n">
        <v>48.95</v>
      </c>
      <c r="N443" s="31" t="n">
        <v>0.86</v>
      </c>
      <c r="O443" s="31" t="n"/>
      <c r="P443" s="31" t="n">
        <v>48.95</v>
      </c>
      <c r="Q443" s="31" t="n">
        <v>-5.89</v>
      </c>
      <c r="R443" s="31" t="n">
        <v>9.41</v>
      </c>
      <c r="S443" s="32" t="n">
        <v>0.86</v>
      </c>
      <c r="T443" s="32" t="n">
        <v>0.165</v>
      </c>
      <c r="U443" t="n">
        <v>292.7</v>
      </c>
      <c r="V443" t="inlineStr">
        <is>
          <t>03rew</t>
        </is>
      </c>
      <c r="W443" t="n">
        <v>4905</v>
      </c>
      <c r="X443" t="n">
        <v>6785</v>
      </c>
      <c r="Y443" t="inlineStr">
        <is>
          <t>3d823a1b-f9e4-4bfb-a8c4-641b17c4eecc</t>
        </is>
      </c>
      <c r="Z443" t="inlineStr">
        <is>
          <t>Erik Cernak (TBL D)</t>
        </is>
      </c>
    </row>
    <row r="444">
      <c r="A444" t="inlineStr">
        <is>
          <t>Matt Savoie</t>
        </is>
      </c>
      <c r="B444" t="inlineStr">
        <is>
          <t>EDM</t>
        </is>
      </c>
      <c r="C444" t="inlineStr">
        <is>
          <t>C</t>
        </is>
      </c>
      <c r="D444" t="inlineStr">
        <is>
          <t>F</t>
        </is>
      </c>
      <c r="E444" t="n">
        <v>22</v>
      </c>
      <c r="F444" t="inlineStr">
        <is>
          <t>T</t>
        </is>
      </c>
      <c r="G444" t="inlineStr">
        <is>
          <t>Nathan</t>
        </is>
      </c>
      <c r="H444" s="30" t="n">
        <v>886666</v>
      </c>
      <c r="I444" s="31" t="n">
        <v>54.18</v>
      </c>
      <c r="J444" s="31" t="n">
        <v>61.11</v>
      </c>
      <c r="K444" s="31" t="n">
        <v>0.66</v>
      </c>
      <c r="L444" s="32" t="n">
        <v>0.744</v>
      </c>
      <c r="M444" s="31" t="n">
        <v>48.26</v>
      </c>
      <c r="N444" s="31" t="n">
        <v>0.64</v>
      </c>
      <c r="O444" s="31" t="n">
        <v>48.84</v>
      </c>
      <c r="P444" s="31" t="n">
        <v>48.55</v>
      </c>
      <c r="Q444" s="31" t="n">
        <v>-5.92</v>
      </c>
      <c r="R444" s="31" t="n">
        <v>54.76</v>
      </c>
      <c r="S444" s="32" t="n">
        <v>0.611</v>
      </c>
      <c r="T444" s="32" t="n">
        <v>0.6889999999999999</v>
      </c>
      <c r="U444" t="n">
        <v>286.9</v>
      </c>
      <c r="V444" t="inlineStr">
        <is>
          <t>04mq0</t>
        </is>
      </c>
      <c r="W444" t="n">
        <v>6682</v>
      </c>
      <c r="Y444" t="inlineStr">
        <is>
          <t>e30efc1c-0d46-41e3-a182-d895654ec3c4</t>
        </is>
      </c>
      <c r="Z444" t="inlineStr">
        <is>
          <t>Matt Savoie (EDM C)</t>
        </is>
      </c>
    </row>
    <row r="445">
      <c r="A445" t="inlineStr">
        <is>
          <t>Parker Kelly</t>
        </is>
      </c>
      <c r="B445" t="inlineStr">
        <is>
          <t>COL</t>
        </is>
      </c>
      <c r="C445" t="inlineStr">
        <is>
          <t>LW</t>
        </is>
      </c>
      <c r="D445" t="inlineStr">
        <is>
          <t>F</t>
        </is>
      </c>
      <c r="E445" t="n">
        <v>27</v>
      </c>
      <c r="F445" t="inlineStr">
        <is>
          <t>FA</t>
        </is>
      </c>
      <c r="G445" t="inlineStr">
        <is>
          <t>FA</t>
        </is>
      </c>
      <c r="H445" s="30" t="n">
        <v>1700000</v>
      </c>
      <c r="I445" s="31" t="n">
        <v>56.67</v>
      </c>
      <c r="J445" s="31" t="n">
        <v>33.34</v>
      </c>
      <c r="K445" s="31" t="n">
        <v>0.6899999999999999</v>
      </c>
      <c r="L445" s="32" t="n">
        <v>0.406</v>
      </c>
      <c r="M445" s="31" t="n">
        <v>46.6</v>
      </c>
      <c r="N445" s="31" t="n">
        <v>0.65</v>
      </c>
      <c r="O445" s="31" t="n">
        <v>50.32</v>
      </c>
      <c r="P445" s="31" t="n">
        <v>48.46</v>
      </c>
      <c r="Q445" s="31" t="n">
        <v>-10.07</v>
      </c>
      <c r="R445" s="31" t="n">
        <v>28.51</v>
      </c>
      <c r="S445" s="32" t="n">
        <v>0.625</v>
      </c>
      <c r="T445" s="32" t="n">
        <v>0.368</v>
      </c>
      <c r="U445" t="n">
        <v>291.9</v>
      </c>
      <c r="V445" t="inlineStr">
        <is>
          <t>04l8w</t>
        </is>
      </c>
      <c r="W445" t="n">
        <v>5597</v>
      </c>
      <c r="X445" t="n">
        <v>7828</v>
      </c>
      <c r="Y445" t="inlineStr">
        <is>
          <t>4e64c03f-d335-44e5-b6ec-f1d3d3b567ba</t>
        </is>
      </c>
      <c r="Z445" t="inlineStr">
        <is>
          <t>Parker Kelly (COL LW)</t>
        </is>
      </c>
    </row>
    <row r="446">
      <c r="A446" t="inlineStr">
        <is>
          <t>Jaccob Slavin</t>
        </is>
      </c>
      <c r="B446" t="inlineStr">
        <is>
          <t>CAR</t>
        </is>
      </c>
      <c r="C446" t="inlineStr">
        <is>
          <t>D</t>
        </is>
      </c>
      <c r="D446" t="inlineStr">
        <is>
          <t>D</t>
        </is>
      </c>
      <c r="E446" t="n">
        <v>32</v>
      </c>
      <c r="F446" t="inlineStr">
        <is>
          <t>FA</t>
        </is>
      </c>
      <c r="G446" t="inlineStr">
        <is>
          <t>FA</t>
        </is>
      </c>
      <c r="H446" s="30" t="n">
        <v>6395955</v>
      </c>
      <c r="I446" s="31" t="n">
        <v>20.96</v>
      </c>
      <c r="J446" s="31" t="n">
        <v>3.28</v>
      </c>
      <c r="K446" s="31" t="n">
        <v>0.54</v>
      </c>
      <c r="L446" s="32" t="n">
        <v>0.08400000000000001</v>
      </c>
      <c r="M446" s="31" t="n">
        <v>44.62</v>
      </c>
      <c r="N446" s="31" t="n">
        <v>0.63</v>
      </c>
      <c r="O446" s="31" t="n">
        <v>52.09</v>
      </c>
      <c r="P446" s="31" t="n">
        <v>48.36</v>
      </c>
      <c r="Q446" s="31" t="n">
        <v>23.66</v>
      </c>
      <c r="R446" s="31" t="n">
        <v>7.56</v>
      </c>
      <c r="S446" s="32" t="n">
        <v>0.625</v>
      </c>
      <c r="T446" s="32" t="n">
        <v>0.098</v>
      </c>
      <c r="U446" t="n">
        <v>287.1</v>
      </c>
      <c r="V446" t="inlineStr">
        <is>
          <t>02o7l</t>
        </is>
      </c>
      <c r="W446" t="n">
        <v>4294</v>
      </c>
      <c r="X446" t="n">
        <v>5810</v>
      </c>
      <c r="Y446" t="inlineStr">
        <is>
          <t>1c2b97cc-ca8c-4cf1-941e-d543a0acba2b</t>
        </is>
      </c>
      <c r="Z446" t="inlineStr">
        <is>
          <t>Jaccob Slavin (CAR D)</t>
        </is>
      </c>
    </row>
    <row r="447">
      <c r="A447" t="inlineStr">
        <is>
          <t>Ryan Strome</t>
        </is>
      </c>
      <c r="B447" t="inlineStr">
        <is>
          <t>CGY</t>
        </is>
      </c>
      <c r="C447" t="inlineStr">
        <is>
          <t>C</t>
        </is>
      </c>
      <c r="D447" t="inlineStr">
        <is>
          <t>F</t>
        </is>
      </c>
      <c r="E447" t="n">
        <v>33</v>
      </c>
      <c r="F447" t="inlineStr">
        <is>
          <t>FA</t>
        </is>
      </c>
      <c r="G447" t="inlineStr">
        <is>
          <t>FA</t>
        </is>
      </c>
      <c r="H447" s="30" t="n">
        <v>5000000</v>
      </c>
      <c r="I447" s="31" t="n">
        <v>32.45</v>
      </c>
      <c r="J447" s="31" t="n">
        <v>6.49</v>
      </c>
      <c r="K447" s="31" t="n">
        <v>0.62</v>
      </c>
      <c r="L447" s="32" t="n">
        <v>0.124</v>
      </c>
      <c r="M447" s="31" t="n">
        <v>49.74</v>
      </c>
      <c r="N447" s="31" t="n">
        <v>0.7</v>
      </c>
      <c r="O447" s="31" t="n">
        <v>46.92</v>
      </c>
      <c r="P447" s="31" t="n">
        <v>48.33</v>
      </c>
      <c r="Q447" s="31" t="n">
        <v>17.29</v>
      </c>
      <c r="R447" s="31" t="n">
        <v>9.67</v>
      </c>
      <c r="S447" s="32" t="n">
        <v>0.629</v>
      </c>
      <c r="T447" s="32" t="n">
        <v>0.126</v>
      </c>
      <c r="U447" t="n">
        <v>291.8</v>
      </c>
      <c r="V447" t="inlineStr">
        <is>
          <t>02aza</t>
        </is>
      </c>
      <c r="W447" t="n">
        <v>3747</v>
      </c>
      <c r="X447" t="n">
        <v>5366</v>
      </c>
      <c r="Y447" t="inlineStr">
        <is>
          <t>4325c36b-0f24-11e2-8525-18a905767e44</t>
        </is>
      </c>
      <c r="Z447" t="inlineStr">
        <is>
          <t>Ryan Strome (CGY C)</t>
        </is>
      </c>
    </row>
    <row r="448">
      <c r="A448" t="inlineStr">
        <is>
          <t>Alex Vlasic</t>
        </is>
      </c>
      <c r="B448" t="inlineStr">
        <is>
          <t>CHI</t>
        </is>
      </c>
      <c r="C448" t="inlineStr">
        <is>
          <t>D</t>
        </is>
      </c>
      <c r="D448" t="inlineStr">
        <is>
          <t>D</t>
        </is>
      </c>
      <c r="E448" t="n">
        <v>25</v>
      </c>
      <c r="F448" t="inlineStr">
        <is>
          <t>FA</t>
        </is>
      </c>
      <c r="G448" t="inlineStr">
        <is>
          <t>FA</t>
        </is>
      </c>
      <c r="H448" s="30" t="n">
        <v>4600000</v>
      </c>
      <c r="I448" s="31" t="n">
        <v>46.02</v>
      </c>
      <c r="J448" s="31" t="n">
        <v>10</v>
      </c>
      <c r="K448" s="31" t="n">
        <v>0.57</v>
      </c>
      <c r="L448" s="32" t="n">
        <v>0.124</v>
      </c>
      <c r="M448" s="31" t="n">
        <v>48.28</v>
      </c>
      <c r="N448" s="31" t="n">
        <v>0.61</v>
      </c>
      <c r="O448" s="31" t="n"/>
      <c r="P448" s="31" t="n">
        <v>48.28</v>
      </c>
      <c r="Q448" s="31" t="n">
        <v>2.26</v>
      </c>
      <c r="R448" s="31" t="n">
        <v>10.5</v>
      </c>
      <c r="S448" s="32" t="n">
        <v>0.61</v>
      </c>
      <c r="T448" s="32" t="n">
        <v>0.133</v>
      </c>
      <c r="U448" t="n">
        <v>293.3</v>
      </c>
      <c r="V448" t="inlineStr">
        <is>
          <t>04zb6</t>
        </is>
      </c>
      <c r="W448" t="n">
        <v>5983</v>
      </c>
      <c r="Y448" t="inlineStr">
        <is>
          <t>6462aaf1-fdb7-4978-94af-a8437b3bf203</t>
        </is>
      </c>
      <c r="Z448" t="inlineStr">
        <is>
          <t>Alex Vlasic (CHI D)</t>
        </is>
      </c>
    </row>
    <row r="449">
      <c r="A449" t="inlineStr">
        <is>
          <t>Erik Gudbranson</t>
        </is>
      </c>
      <c r="B449" t="inlineStr">
        <is>
          <t>CBJ</t>
        </is>
      </c>
      <c r="C449" t="inlineStr">
        <is>
          <t>D</t>
        </is>
      </c>
      <c r="D449" t="inlineStr">
        <is>
          <t>D</t>
        </is>
      </c>
      <c r="E449" t="n">
        <v>34</v>
      </c>
      <c r="F449" t="inlineStr">
        <is>
          <t>FA</t>
        </is>
      </c>
      <c r="G449" t="inlineStr">
        <is>
          <t>FA</t>
        </is>
      </c>
      <c r="H449" s="30" t="n">
        <v>1750000</v>
      </c>
      <c r="I449" s="31" t="n">
        <v>20.3</v>
      </c>
      <c r="J449" s="31" t="n">
        <v>11.6</v>
      </c>
      <c r="K449" s="31" t="n">
        <v>0.55</v>
      </c>
      <c r="L449" s="32" t="n">
        <v>0.314</v>
      </c>
      <c r="M449" s="31" t="n">
        <v>47.92</v>
      </c>
      <c r="N449" s="31" t="n">
        <v>0.7</v>
      </c>
      <c r="O449" s="31" t="n"/>
      <c r="P449" s="31" t="n">
        <v>47.92</v>
      </c>
      <c r="Q449" s="31" t="n">
        <v>27.62</v>
      </c>
      <c r="R449" s="31" t="n">
        <v>27.38</v>
      </c>
      <c r="S449" s="32" t="n">
        <v>0.7</v>
      </c>
      <c r="T449" s="32" t="n">
        <v>0.4</v>
      </c>
      <c r="U449" t="n">
        <v>292.9</v>
      </c>
      <c r="V449" t="inlineStr">
        <is>
          <t>01wlp</t>
        </is>
      </c>
      <c r="W449" t="n">
        <v>3507</v>
      </c>
      <c r="X449" t="n">
        <v>4963</v>
      </c>
      <c r="Y449" t="inlineStr">
        <is>
          <t>43674908-0f24-11e2-8525-18a905767e44</t>
        </is>
      </c>
      <c r="Z449" t="inlineStr">
        <is>
          <t>Erik Gudbranson (CBJ D)</t>
        </is>
      </c>
    </row>
    <row r="450">
      <c r="A450" t="inlineStr">
        <is>
          <t>Oliver Kapanen</t>
        </is>
      </c>
      <c r="B450" t="inlineStr">
        <is>
          <t>MTL</t>
        </is>
      </c>
      <c r="C450" t="inlineStr">
        <is>
          <t>C</t>
        </is>
      </c>
      <c r="D450" t="inlineStr">
        <is>
          <t>F</t>
        </is>
      </c>
      <c r="E450" t="n">
        <v>23</v>
      </c>
      <c r="F450" t="inlineStr">
        <is>
          <t>T</t>
        </is>
      </c>
      <c r="G450" t="inlineStr">
        <is>
          <t>Sidizen Kanes</t>
        </is>
      </c>
      <c r="H450" s="30" t="n">
        <v>925000</v>
      </c>
      <c r="I450" s="31" t="n">
        <v>52.82</v>
      </c>
      <c r="J450" s="31" t="n">
        <v>57.1</v>
      </c>
      <c r="K450" s="31" t="n">
        <v>0.64</v>
      </c>
      <c r="L450" s="32" t="n">
        <v>0.6919999999999999</v>
      </c>
      <c r="M450" s="31" t="n">
        <v>45.55</v>
      </c>
      <c r="N450" s="31" t="n">
        <v>0.61</v>
      </c>
      <c r="O450" s="31" t="n">
        <v>50.26</v>
      </c>
      <c r="P450" s="31" t="n">
        <v>47.91</v>
      </c>
      <c r="Q450" s="31" t="n">
        <v>-7.27</v>
      </c>
      <c r="R450" s="31" t="n">
        <v>51.79</v>
      </c>
      <c r="S450" s="32" t="n">
        <v>0.604</v>
      </c>
      <c r="T450" s="32" t="n">
        <v>0.653</v>
      </c>
      <c r="U450" t="n">
        <v>290.3</v>
      </c>
      <c r="V450" t="inlineStr">
        <is>
          <t>05tcz</t>
        </is>
      </c>
      <c r="W450" t="n">
        <v>6501</v>
      </c>
      <c r="Y450" t="inlineStr">
        <is>
          <t>e01e3a2e-7c20-4441-82df-e112a4e18418</t>
        </is>
      </c>
      <c r="Z450" t="inlineStr">
        <is>
          <t>Oliver Kapanen (MTL C)</t>
        </is>
      </c>
    </row>
    <row r="451">
      <c r="A451" t="inlineStr">
        <is>
          <t>Dante Fabbro</t>
        </is>
      </c>
      <c r="B451" t="inlineStr">
        <is>
          <t>CBJ</t>
        </is>
      </c>
      <c r="C451" t="inlineStr">
        <is>
          <t>D</t>
        </is>
      </c>
      <c r="D451" t="inlineStr">
        <is>
          <t>D</t>
        </is>
      </c>
      <c r="E451" t="n">
        <v>28</v>
      </c>
      <c r="F451" t="inlineStr">
        <is>
          <t>FA</t>
        </is>
      </c>
      <c r="G451" t="inlineStr">
        <is>
          <t>FA</t>
        </is>
      </c>
      <c r="H451" s="30" t="n">
        <v>4125000</v>
      </c>
      <c r="I451" s="31" t="n">
        <v>43.99</v>
      </c>
      <c r="J451" s="31" t="n">
        <v>10.66</v>
      </c>
      <c r="K451" s="31" t="n">
        <v>0.59</v>
      </c>
      <c r="L451" s="32" t="n">
        <v>0.143</v>
      </c>
      <c r="M451" s="31" t="n">
        <v>47.79</v>
      </c>
      <c r="N451" s="31" t="n">
        <v>0.65</v>
      </c>
      <c r="O451" s="31" t="n"/>
      <c r="P451" s="31" t="n">
        <v>47.79</v>
      </c>
      <c r="Q451" s="31" t="n">
        <v>3.8</v>
      </c>
      <c r="R451" s="31" t="n">
        <v>11.59</v>
      </c>
      <c r="S451" s="32" t="n">
        <v>0.65</v>
      </c>
      <c r="T451" s="32" t="n">
        <v>0.158</v>
      </c>
      <c r="U451" t="n">
        <v>292.9</v>
      </c>
      <c r="V451" t="inlineStr">
        <is>
          <t>03wpo</t>
        </is>
      </c>
      <c r="W451" t="n">
        <v>5142</v>
      </c>
      <c r="X451" t="n">
        <v>7125</v>
      </c>
      <c r="Y451" t="inlineStr">
        <is>
          <t>6cf98ca2-1f6b-42fe-8655-93908df36c7b</t>
        </is>
      </c>
      <c r="Z451" t="inlineStr">
        <is>
          <t>Dante Fabbro (CBJ D)</t>
        </is>
      </c>
    </row>
    <row r="452">
      <c r="A452" t="inlineStr">
        <is>
          <t>Linus Karlsson</t>
        </is>
      </c>
      <c r="B452" t="inlineStr">
        <is>
          <t>VAN</t>
        </is>
      </c>
      <c r="C452" t="inlineStr">
        <is>
          <t>RW</t>
        </is>
      </c>
      <c r="D452" t="inlineStr">
        <is>
          <t>F</t>
        </is>
      </c>
      <c r="E452" t="n">
        <v>26</v>
      </c>
      <c r="F452" t="inlineStr">
        <is>
          <t>FA</t>
        </is>
      </c>
      <c r="G452" t="inlineStr">
        <is>
          <t>FA</t>
        </is>
      </c>
      <c r="H452" s="30" t="n">
        <v>2250000</v>
      </c>
      <c r="I452" s="31" t="n">
        <v>52.53</v>
      </c>
      <c r="J452" s="31" t="n">
        <v>23.35</v>
      </c>
      <c r="K452" s="31" t="n">
        <v>0.66</v>
      </c>
      <c r="L452" s="32" t="n">
        <v>0.293</v>
      </c>
      <c r="M452" s="31" t="n">
        <v>39.62</v>
      </c>
      <c r="N452" s="31" t="n">
        <v>0.62</v>
      </c>
      <c r="O452" s="31" t="n">
        <v>55.68</v>
      </c>
      <c r="P452" s="31" t="n">
        <v>47.65</v>
      </c>
      <c r="Q452" s="31" t="n">
        <v>-12.91</v>
      </c>
      <c r="R452" s="31" t="n">
        <v>21.18</v>
      </c>
      <c r="S452" s="32" t="n">
        <v>0.641</v>
      </c>
      <c r="T452" s="32" t="n">
        <v>0.285</v>
      </c>
      <c r="U452" t="n">
        <v>292.5</v>
      </c>
      <c r="V452" t="inlineStr">
        <is>
          <t>04qyw</t>
        </is>
      </c>
      <c r="W452" t="n">
        <v>5776</v>
      </c>
      <c r="X452" t="n">
        <v>7985</v>
      </c>
      <c r="Y452" t="inlineStr">
        <is>
          <t>c11cbaf3-1d8c-4206-b19d-acfa1589b920</t>
        </is>
      </c>
      <c r="Z452" t="inlineStr">
        <is>
          <t>Linus Karlsson (VAN RW)</t>
        </is>
      </c>
    </row>
    <row r="453">
      <c r="A453" t="inlineStr">
        <is>
          <t>Ilya Mikheyev</t>
        </is>
      </c>
      <c r="B453" t="inlineStr">
        <is>
          <t>TBL</t>
        </is>
      </c>
      <c r="C453" t="inlineStr">
        <is>
          <t>RW</t>
        </is>
      </c>
      <c r="D453" t="inlineStr">
        <is>
          <t>F</t>
        </is>
      </c>
      <c r="E453" t="n">
        <v>31</v>
      </c>
      <c r="F453" t="inlineStr">
        <is>
          <t>FA</t>
        </is>
      </c>
      <c r="G453" t="inlineStr">
        <is>
          <t>FA</t>
        </is>
      </c>
      <c r="H453" s="30" t="n">
        <v>3850000</v>
      </c>
      <c r="I453" s="31" t="n">
        <v>47.97</v>
      </c>
      <c r="J453" s="31" t="n">
        <v>12.46</v>
      </c>
      <c r="K453" s="31" t="n">
        <v>0.62</v>
      </c>
      <c r="L453" s="32" t="n">
        <v>0.161</v>
      </c>
      <c r="M453" s="31" t="n">
        <v>47.58</v>
      </c>
      <c r="N453" s="31" t="n">
        <v>0.59</v>
      </c>
      <c r="O453" s="31" t="n"/>
      <c r="P453" s="31" t="n">
        <v>47.58</v>
      </c>
      <c r="Q453" s="31" t="n">
        <v>-0.39</v>
      </c>
      <c r="R453" s="31" t="n">
        <v>12.36</v>
      </c>
      <c r="S453" s="32" t="n">
        <v>0.59</v>
      </c>
      <c r="T453" s="32" t="n">
        <v>0.153</v>
      </c>
      <c r="U453" t="n">
        <v>292.6</v>
      </c>
      <c r="V453" t="inlineStr">
        <is>
          <t>04mq1</t>
        </is>
      </c>
      <c r="W453" t="n">
        <v>6045</v>
      </c>
      <c r="X453" t="n">
        <v>8262</v>
      </c>
      <c r="Y453" t="inlineStr">
        <is>
          <t>be6546ef-c49b-4628-b73a-61c81f5a976f</t>
        </is>
      </c>
      <c r="Z453" t="inlineStr">
        <is>
          <t>Ilya Mikheyev (TBL RW)</t>
        </is>
      </c>
    </row>
    <row r="454">
      <c r="A454" t="inlineStr">
        <is>
          <t>Alex Newhook</t>
        </is>
      </c>
      <c r="B454" t="inlineStr">
        <is>
          <t>MTL</t>
        </is>
      </c>
      <c r="C454" t="inlineStr">
        <is>
          <t>LW</t>
        </is>
      </c>
      <c r="D454" t="inlineStr">
        <is>
          <t>F</t>
        </is>
      </c>
      <c r="E454" t="n">
        <v>25</v>
      </c>
      <c r="F454" t="inlineStr">
        <is>
          <t>FA</t>
        </is>
      </c>
      <c r="G454" t="inlineStr">
        <is>
          <t>FA</t>
        </is>
      </c>
      <c r="H454" s="30" t="n">
        <v>2900000</v>
      </c>
      <c r="I454" s="31" t="n">
        <v>32.58</v>
      </c>
      <c r="J454" s="31" t="n">
        <v>11.23</v>
      </c>
      <c r="K454" s="31" t="n">
        <v>0.78</v>
      </c>
      <c r="L454" s="32" t="n">
        <v>0.269</v>
      </c>
      <c r="M454" s="31" t="n">
        <v>41.51</v>
      </c>
      <c r="N454" s="31" t="n">
        <v>0.61</v>
      </c>
      <c r="O454" s="31" t="n">
        <v>53.34</v>
      </c>
      <c r="P454" s="31" t="n">
        <v>47.42</v>
      </c>
      <c r="Q454" s="31" t="n">
        <v>8.93</v>
      </c>
      <c r="R454" s="31" t="n">
        <v>16.35</v>
      </c>
      <c r="S454" s="32" t="n">
        <v>0.623</v>
      </c>
      <c r="T454" s="32" t="n">
        <v>0.215</v>
      </c>
      <c r="U454" t="n">
        <v>291.7</v>
      </c>
      <c r="V454" t="inlineStr">
        <is>
          <t>04mv3</t>
        </is>
      </c>
      <c r="W454" t="n">
        <v>5977</v>
      </c>
      <c r="Y454" t="inlineStr">
        <is>
          <t>2b6963fd-3924-42c4-be6d-753087d2498f</t>
        </is>
      </c>
      <c r="Z454" t="inlineStr">
        <is>
          <t>Alex Newhook (MTL LW)</t>
        </is>
      </c>
    </row>
    <row r="455">
      <c r="A455" t="inlineStr">
        <is>
          <t>Ville Husso</t>
        </is>
      </c>
      <c r="B455" t="inlineStr">
        <is>
          <t>ANA</t>
        </is>
      </c>
      <c r="C455" t="inlineStr">
        <is>
          <t>G</t>
        </is>
      </c>
      <c r="D455" t="inlineStr">
        <is>
          <t>G</t>
        </is>
      </c>
      <c r="E455" t="n">
        <v>31</v>
      </c>
      <c r="F455" t="inlineStr">
        <is>
          <t>FA</t>
        </is>
      </c>
      <c r="G455" t="inlineStr">
        <is>
          <t>FA</t>
        </is>
      </c>
      <c r="H455" s="30" t="n">
        <v>2200000</v>
      </c>
      <c r="I455" s="31" t="n">
        <v>32.94</v>
      </c>
      <c r="J455" s="31" t="n">
        <v>14.97</v>
      </c>
      <c r="K455" s="31" t="n">
        <v>1.65</v>
      </c>
      <c r="L455" s="32" t="n">
        <v>0.75</v>
      </c>
      <c r="M455" s="31" t="n">
        <v>47.4</v>
      </c>
      <c r="N455" s="31" t="n">
        <v>1.63</v>
      </c>
      <c r="O455" s="31" t="n"/>
      <c r="P455" s="31" t="n">
        <v>47.4</v>
      </c>
      <c r="Q455" s="31" t="n">
        <v>14.46</v>
      </c>
      <c r="R455" s="31" t="n">
        <v>21.55</v>
      </c>
      <c r="S455" s="32" t="n">
        <v>1.63</v>
      </c>
      <c r="T455" s="32" t="n">
        <v>0.741</v>
      </c>
      <c r="U455" t="n">
        <v>291.6</v>
      </c>
      <c r="V455" t="inlineStr">
        <is>
          <t>03ar6</t>
        </is>
      </c>
      <c r="W455" t="n">
        <v>4730</v>
      </c>
      <c r="X455" t="n">
        <v>6462</v>
      </c>
      <c r="Y455" t="inlineStr">
        <is>
          <t>89b35485-113b-4071-be05-3ba09ac75048</t>
        </is>
      </c>
      <c r="Z455" t="inlineStr">
        <is>
          <t>Ville Husso (ANA G)</t>
        </is>
      </c>
    </row>
    <row r="456">
      <c r="A456" t="inlineStr">
        <is>
          <t>Jack Roslovic</t>
        </is>
      </c>
      <c r="B456" t="inlineStr">
        <is>
          <t>TOR</t>
        </is>
      </c>
      <c r="C456" t="inlineStr">
        <is>
          <t>RW</t>
        </is>
      </c>
      <c r="D456" t="inlineStr">
        <is>
          <t>F</t>
        </is>
      </c>
      <c r="E456" t="n">
        <v>29</v>
      </c>
      <c r="F456" t="inlineStr">
        <is>
          <t>T</t>
        </is>
      </c>
      <c r="G456" t="inlineStr">
        <is>
          <t>Le Duke of Dangles</t>
        </is>
      </c>
      <c r="H456" s="30" t="n">
        <v>4000000</v>
      </c>
      <c r="I456" s="31" t="n">
        <v>48.38</v>
      </c>
      <c r="J456" s="31" t="n">
        <v>12.1</v>
      </c>
      <c r="K456" s="31" t="n">
        <v>0.7</v>
      </c>
      <c r="L456" s="32" t="n">
        <v>0.175</v>
      </c>
      <c r="M456" s="31" t="n">
        <v>47.09</v>
      </c>
      <c r="N456" s="31" t="n">
        <v>0.65</v>
      </c>
      <c r="O456" s="31" t="n">
        <v>47.52</v>
      </c>
      <c r="P456" s="31" t="n">
        <v>47.31</v>
      </c>
      <c r="Q456" s="31" t="n">
        <v>-1.29</v>
      </c>
      <c r="R456" s="31" t="n">
        <v>11.83</v>
      </c>
      <c r="S456" s="32" t="n">
        <v>0.608</v>
      </c>
      <c r="T456" s="32" t="n">
        <v>0.152</v>
      </c>
      <c r="U456" t="n">
        <v>284.9</v>
      </c>
      <c r="V456" t="inlineStr">
        <is>
          <t>03rag</t>
        </is>
      </c>
      <c r="W456" t="n">
        <v>4923</v>
      </c>
      <c r="X456" t="n">
        <v>6767</v>
      </c>
      <c r="Y456" t="inlineStr">
        <is>
          <t>84bf8327-9f40-45d8-ba5f-c4d4141fb4ef</t>
        </is>
      </c>
      <c r="Z456" t="inlineStr">
        <is>
          <t>Jack Roslovic (TOR RW)</t>
        </is>
      </c>
    </row>
    <row r="457">
      <c r="A457" t="inlineStr">
        <is>
          <t>Oliver Bjorkstrand</t>
        </is>
      </c>
      <c r="B457" t="inlineStr">
        <is>
          <t>NYR</t>
        </is>
      </c>
      <c r="C457" t="inlineStr">
        <is>
          <t>RW</t>
        </is>
      </c>
      <c r="D457" t="inlineStr">
        <is>
          <t>F</t>
        </is>
      </c>
      <c r="E457" t="n">
        <v>31</v>
      </c>
      <c r="F457" t="inlineStr">
        <is>
          <t>FA</t>
        </is>
      </c>
      <c r="G457" t="inlineStr">
        <is>
          <t>FA</t>
        </is>
      </c>
      <c r="H457" s="30" t="n">
        <v>4500000</v>
      </c>
      <c r="I457" s="31" t="n">
        <v>42.81</v>
      </c>
      <c r="J457" s="31" t="n">
        <v>9.51</v>
      </c>
      <c r="K457" s="31" t="n">
        <v>0.54</v>
      </c>
      <c r="L457" s="32" t="n">
        <v>0.12</v>
      </c>
      <c r="M457" s="31" t="n">
        <v>48.68</v>
      </c>
      <c r="N457" s="31" t="n">
        <v>0.59</v>
      </c>
      <c r="O457" s="31" t="n">
        <v>45.77</v>
      </c>
      <c r="P457" s="31" t="n">
        <v>47.23</v>
      </c>
      <c r="Q457" s="31" t="n">
        <v>5.87</v>
      </c>
      <c r="R457" s="31" t="n">
        <v>10.5</v>
      </c>
      <c r="S457" s="32" t="n">
        <v>0.5669999999999999</v>
      </c>
      <c r="T457" s="32" t="n">
        <v>0.126</v>
      </c>
      <c r="U457" t="n">
        <v>285.3</v>
      </c>
      <c r="V457" t="inlineStr">
        <is>
          <t>031p8</t>
        </is>
      </c>
      <c r="W457" t="n">
        <v>4208</v>
      </c>
      <c r="X457" t="n">
        <v>6068</v>
      </c>
      <c r="Y457" t="inlineStr">
        <is>
          <t>404beff3-3b28-4a47-b60e-89349c572eff</t>
        </is>
      </c>
      <c r="Z457" t="inlineStr">
        <is>
          <t>Oliver Bjorkstrand (NYR RW)</t>
        </is>
      </c>
    </row>
    <row r="458">
      <c r="A458" t="inlineStr">
        <is>
          <t>Andrew Peeke</t>
        </is>
      </c>
      <c r="B458" t="inlineStr">
        <is>
          <t>UTA</t>
        </is>
      </c>
      <c r="C458" t="inlineStr">
        <is>
          <t>D</t>
        </is>
      </c>
      <c r="D458" t="inlineStr">
        <is>
          <t>D</t>
        </is>
      </c>
      <c r="E458" t="n">
        <v>28</v>
      </c>
      <c r="F458" t="inlineStr">
        <is>
          <t>FA</t>
        </is>
      </c>
      <c r="G458" t="inlineStr">
        <is>
          <t>FA</t>
        </is>
      </c>
      <c r="H458" s="30" t="n">
        <v>1000000</v>
      </c>
      <c r="I458" s="31" t="n">
        <v>48.39</v>
      </c>
      <c r="J458" s="31" t="n">
        <v>48.39</v>
      </c>
      <c r="K458" s="31" t="n">
        <v>0.63</v>
      </c>
      <c r="L458" s="32" t="n">
        <v>0.63</v>
      </c>
      <c r="M458" s="31" t="n">
        <v>47</v>
      </c>
      <c r="N458" s="31" t="n">
        <v>0.63</v>
      </c>
      <c r="O458" s="31" t="n"/>
      <c r="P458" s="31" t="n">
        <v>47</v>
      </c>
      <c r="Q458" s="31" t="n">
        <v>-1.39</v>
      </c>
      <c r="R458" s="31" t="n">
        <v>47</v>
      </c>
      <c r="S458" s="32" t="n">
        <v>0.63</v>
      </c>
      <c r="T458" s="32" t="n">
        <v>0.63</v>
      </c>
      <c r="U458" t="n">
        <v>292.9</v>
      </c>
      <c r="V458" t="inlineStr">
        <is>
          <t>042vk</t>
        </is>
      </c>
      <c r="W458" t="n">
        <v>5185</v>
      </c>
      <c r="X458" t="n">
        <v>7142</v>
      </c>
      <c r="Y458" t="inlineStr">
        <is>
          <t>f7e3d4a3-783e-4e7b-9fce-264dc8d73785</t>
        </is>
      </c>
      <c r="Z458" t="inlineStr">
        <is>
          <t>Andrew Peeke (UTA D)</t>
        </is>
      </c>
    </row>
    <row r="459">
      <c r="A459" t="inlineStr">
        <is>
          <t>Kirby Dach</t>
        </is>
      </c>
      <c r="B459" t="inlineStr">
        <is>
          <t>MTL</t>
        </is>
      </c>
      <c r="C459" t="inlineStr">
        <is>
          <t>C</t>
        </is>
      </c>
      <c r="D459" t="inlineStr">
        <is>
          <t>F</t>
        </is>
      </c>
      <c r="E459" t="n">
        <v>25</v>
      </c>
      <c r="F459" t="inlineStr">
        <is>
          <t>FA</t>
        </is>
      </c>
      <c r="G459" t="inlineStr">
        <is>
          <t>FA</t>
        </is>
      </c>
      <c r="H459" s="30" t="n">
        <v>3600000</v>
      </c>
      <c r="I459" s="31" t="n">
        <v>26.6</v>
      </c>
      <c r="J459" s="31" t="n">
        <v>7.39</v>
      </c>
      <c r="K459" s="31" t="n">
        <v>0.72</v>
      </c>
      <c r="L459" s="32" t="n">
        <v>0.2</v>
      </c>
      <c r="M459" s="31" t="n">
        <v>46.99</v>
      </c>
      <c r="N459" s="31" t="n">
        <v>0.7</v>
      </c>
      <c r="O459" s="31" t="n"/>
      <c r="P459" s="31" t="n">
        <v>46.99</v>
      </c>
      <c r="Q459" s="31" t="n">
        <v>20.39</v>
      </c>
      <c r="R459" s="31" t="n">
        <v>13.05</v>
      </c>
      <c r="S459" s="32" t="n">
        <v>0.7</v>
      </c>
      <c r="T459" s="32" t="n">
        <v>0.194</v>
      </c>
      <c r="U459" t="n">
        <v>293.1</v>
      </c>
      <c r="V459" t="inlineStr">
        <is>
          <t>04ld9</t>
        </is>
      </c>
      <c r="W459" t="n">
        <v>5964</v>
      </c>
      <c r="X459" t="n">
        <v>8281</v>
      </c>
      <c r="Y459" t="inlineStr">
        <is>
          <t>74702ea1-5ba7-4d04-b9d6-164232a30dc7</t>
        </is>
      </c>
      <c r="Z459" t="inlineStr">
        <is>
          <t>Kirby Dach (MTL C)</t>
        </is>
      </c>
    </row>
    <row r="460">
      <c r="A460" t="inlineStr">
        <is>
          <t>Christopher Tanev</t>
        </is>
      </c>
      <c r="B460" t="inlineStr">
        <is>
          <t>TOR</t>
        </is>
      </c>
      <c r="C460" t="inlineStr">
        <is>
          <t>D</t>
        </is>
      </c>
      <c r="D460" t="inlineStr">
        <is>
          <t>D</t>
        </is>
      </c>
      <c r="E460" t="n">
        <v>36</v>
      </c>
      <c r="F460" t="inlineStr">
        <is>
          <t>FA</t>
        </is>
      </c>
      <c r="G460" t="inlineStr">
        <is>
          <t>FA</t>
        </is>
      </c>
      <c r="H460" s="30" t="n">
        <v>4500000</v>
      </c>
      <c r="I460" s="31" t="n">
        <v>4.19</v>
      </c>
      <c r="J460" s="31" t="n">
        <v>0.93</v>
      </c>
      <c r="K460" s="31" t="n">
        <v>0.38</v>
      </c>
      <c r="L460" s="32" t="n">
        <v>0.08400000000000001</v>
      </c>
      <c r="M460" s="31" t="n">
        <v>39.3</v>
      </c>
      <c r="N460" s="31" t="n">
        <v>0.6</v>
      </c>
      <c r="O460" s="31" t="n">
        <v>54.44</v>
      </c>
      <c r="P460" s="31" t="n">
        <v>46.87</v>
      </c>
      <c r="Q460" s="31" t="n">
        <v>35.11</v>
      </c>
      <c r="R460" s="31" t="n">
        <v>10.42</v>
      </c>
      <c r="S460" s="32" t="n">
        <v>0.624</v>
      </c>
      <c r="T460" s="32" t="n">
        <v>0.139</v>
      </c>
      <c r="U460" t="n">
        <v>292.5</v>
      </c>
      <c r="V460" t="inlineStr">
        <is>
          <t>01uor</t>
        </is>
      </c>
      <c r="W460" t="n">
        <v>3500</v>
      </c>
      <c r="X460" t="n">
        <v>4935</v>
      </c>
      <c r="Y460" t="inlineStr">
        <is>
          <t>436c9312-0f24-11e2-8525-18a905767e44</t>
        </is>
      </c>
      <c r="Z460" t="inlineStr">
        <is>
          <t>Christopher Tanev (TOR D)</t>
        </is>
      </c>
    </row>
    <row r="461">
      <c r="A461" t="inlineStr">
        <is>
          <t>Elias Pettersson</t>
        </is>
      </c>
      <c r="B461" t="inlineStr">
        <is>
          <t>VAN</t>
        </is>
      </c>
      <c r="C461" t="inlineStr">
        <is>
          <t>D</t>
        </is>
      </c>
      <c r="D461" t="inlineStr">
        <is>
          <t>D</t>
        </is>
      </c>
      <c r="E461" t="n">
        <v>22</v>
      </c>
      <c r="F461" t="inlineStr">
        <is>
          <t>T</t>
        </is>
      </c>
      <c r="G461" t="inlineStr">
        <is>
          <t>The Last Place Lukes</t>
        </is>
      </c>
      <c r="H461" s="30" t="n">
        <v>838333</v>
      </c>
      <c r="I461" s="31" t="n">
        <v>43</v>
      </c>
      <c r="J461" s="31" t="n">
        <v>51.29</v>
      </c>
      <c r="K461" s="31" t="n">
        <v>0.61</v>
      </c>
      <c r="L461" s="32" t="n">
        <v>0.728</v>
      </c>
      <c r="M461" s="31" t="n">
        <v>46.83</v>
      </c>
      <c r="N461" s="31" t="n">
        <v>0.61</v>
      </c>
      <c r="O461" s="31" t="n"/>
      <c r="P461" s="31" t="n">
        <v>46.83</v>
      </c>
      <c r="Q461" s="31" t="n">
        <v>3.83</v>
      </c>
      <c r="R461" s="31" t="n">
        <v>55.86</v>
      </c>
      <c r="S461" s="32" t="n">
        <v>0.61</v>
      </c>
      <c r="T461" s="32" t="n">
        <v>0.728</v>
      </c>
      <c r="U461" t="n">
        <v>293</v>
      </c>
      <c r="V461" t="inlineStr">
        <is>
          <t>060v8</t>
        </is>
      </c>
      <c r="W461" t="n">
        <v>6803</v>
      </c>
      <c r="Y461" t="inlineStr">
        <is>
          <t>d728c690-20ba-48ab-a4db-a98cbd269dc6</t>
        </is>
      </c>
      <c r="Z461" t="inlineStr">
        <is>
          <t>Elias Pettersson (VAN D)</t>
        </is>
      </c>
    </row>
    <row r="462">
      <c r="A462" t="inlineStr">
        <is>
          <t>Scott Laughton</t>
        </is>
      </c>
      <c r="B462" t="inlineStr">
        <is>
          <t>LAK</t>
        </is>
      </c>
      <c r="C462" t="inlineStr">
        <is>
          <t>LW</t>
        </is>
      </c>
      <c r="D462" t="inlineStr">
        <is>
          <t>F</t>
        </is>
      </c>
      <c r="E462" t="n">
        <v>32</v>
      </c>
      <c r="F462" t="inlineStr">
        <is>
          <t>FA</t>
        </is>
      </c>
      <c r="G462" t="inlineStr">
        <is>
          <t>FA</t>
        </is>
      </c>
      <c r="H462" s="30" t="n">
        <v>3500000</v>
      </c>
      <c r="I462" s="31" t="n">
        <v>39.48</v>
      </c>
      <c r="J462" s="31" t="n">
        <v>11.28</v>
      </c>
      <c r="K462" s="31" t="n">
        <v>0.62</v>
      </c>
      <c r="L462" s="32" t="n">
        <v>0.177</v>
      </c>
      <c r="M462" s="31" t="n">
        <v>46.73</v>
      </c>
      <c r="N462" s="31" t="n">
        <v>0.67</v>
      </c>
      <c r="O462" s="31" t="n"/>
      <c r="P462" s="31" t="n">
        <v>46.73</v>
      </c>
      <c r="Q462" s="31" t="n">
        <v>7.25</v>
      </c>
      <c r="R462" s="31" t="n">
        <v>13.35</v>
      </c>
      <c r="S462" s="32" t="n">
        <v>0.67</v>
      </c>
      <c r="T462" s="32" t="n">
        <v>0.191</v>
      </c>
      <c r="U462" t="n">
        <v>292.8</v>
      </c>
      <c r="V462" t="inlineStr">
        <is>
          <t>02non</t>
        </is>
      </c>
      <c r="W462" t="n">
        <v>4010</v>
      </c>
      <c r="X462" t="n">
        <v>5700</v>
      </c>
      <c r="Y462" t="inlineStr">
        <is>
          <t>516869ed-618c-11e2-9e6b-f4ce4684ea4c</t>
        </is>
      </c>
      <c r="Z462" t="inlineStr">
        <is>
          <t>Scott Laughton (LAK LW)</t>
        </is>
      </c>
    </row>
    <row r="463">
      <c r="A463" t="inlineStr">
        <is>
          <t>Teuvo Teravainen</t>
        </is>
      </c>
      <c r="B463" t="inlineStr">
        <is>
          <t>CHI</t>
        </is>
      </c>
      <c r="C463" t="inlineStr">
        <is>
          <t>LW</t>
        </is>
      </c>
      <c r="D463" t="inlineStr">
        <is>
          <t>F</t>
        </is>
      </c>
      <c r="E463" t="n">
        <v>32</v>
      </c>
      <c r="F463" t="inlineStr">
        <is>
          <t>FA</t>
        </is>
      </c>
      <c r="G463" t="inlineStr">
        <is>
          <t>FA</t>
        </is>
      </c>
      <c r="H463" s="30" t="n">
        <v>5400000</v>
      </c>
      <c r="I463" s="31" t="n">
        <v>42.27</v>
      </c>
      <c r="J463" s="31" t="n">
        <v>7.83</v>
      </c>
      <c r="K463" s="31" t="n">
        <v>0.5600000000000001</v>
      </c>
      <c r="L463" s="32" t="n">
        <v>0.104</v>
      </c>
      <c r="M463" s="31" t="n">
        <v>49.75</v>
      </c>
      <c r="N463" s="31" t="n">
        <v>0.64</v>
      </c>
      <c r="O463" s="31" t="n">
        <v>43.48</v>
      </c>
      <c r="P463" s="31" t="n">
        <v>46.61</v>
      </c>
      <c r="Q463" s="31" t="n">
        <v>7.48</v>
      </c>
      <c r="R463" s="31" t="n">
        <v>8.630000000000001</v>
      </c>
      <c r="S463" s="32" t="n">
        <v>0.579</v>
      </c>
      <c r="T463" s="32" t="n">
        <v>0.107</v>
      </c>
      <c r="U463" t="n">
        <v>293</v>
      </c>
      <c r="V463" t="inlineStr">
        <is>
          <t>02nol</t>
        </is>
      </c>
      <c r="W463" t="n">
        <v>3980</v>
      </c>
      <c r="X463" t="n">
        <v>5698</v>
      </c>
      <c r="Y463" t="inlineStr">
        <is>
          <t>8274d1f8-c050-451d-bd75-dd15bd381481</t>
        </is>
      </c>
      <c r="Z463" t="inlineStr">
        <is>
          <t>Teuvo Teravainen (CHI LW)</t>
        </is>
      </c>
    </row>
    <row r="464">
      <c r="A464" t="inlineStr">
        <is>
          <t>Jake Evans</t>
        </is>
      </c>
      <c r="B464" t="inlineStr">
        <is>
          <t>MTL</t>
        </is>
      </c>
      <c r="C464" t="inlineStr">
        <is>
          <t>C</t>
        </is>
      </c>
      <c r="D464" t="inlineStr">
        <is>
          <t>F</t>
        </is>
      </c>
      <c r="E464" t="n">
        <v>30</v>
      </c>
      <c r="F464" t="inlineStr">
        <is>
          <t>FA</t>
        </is>
      </c>
      <c r="G464" t="inlineStr">
        <is>
          <t>FA</t>
        </is>
      </c>
      <c r="H464" s="30" t="n">
        <v>2850000</v>
      </c>
      <c r="I464" s="31" t="n">
        <v>43.95</v>
      </c>
      <c r="J464" s="31" t="n">
        <v>15.42</v>
      </c>
      <c r="K464" s="31" t="n">
        <v>0.65</v>
      </c>
      <c r="L464" s="32" t="n">
        <v>0.228</v>
      </c>
      <c r="M464" s="31" t="n">
        <v>46.55</v>
      </c>
      <c r="N464" s="31" t="n">
        <v>0.64</v>
      </c>
      <c r="O464" s="31" t="n"/>
      <c r="P464" s="31" t="n">
        <v>46.55</v>
      </c>
      <c r="Q464" s="31" t="n">
        <v>2.6</v>
      </c>
      <c r="R464" s="31" t="n">
        <v>16.33</v>
      </c>
      <c r="S464" s="32" t="n">
        <v>0.64</v>
      </c>
      <c r="T464" s="32" t="n">
        <v>0.225</v>
      </c>
      <c r="U464" t="n">
        <v>291.6</v>
      </c>
      <c r="V464" t="inlineStr">
        <is>
          <t>03eeo</t>
        </is>
      </c>
      <c r="W464" t="n">
        <v>5621</v>
      </c>
      <c r="X464" t="n">
        <v>6573</v>
      </c>
      <c r="Y464" t="inlineStr">
        <is>
          <t>76f30702-02db-44ac-b77a-001ee08baace</t>
        </is>
      </c>
      <c r="Z464" t="inlineStr">
        <is>
          <t>Jake Evans (MTL C)</t>
        </is>
      </c>
    </row>
    <row r="465">
      <c r="A465" t="inlineStr">
        <is>
          <t>Noah Laba</t>
        </is>
      </c>
      <c r="B465" t="inlineStr">
        <is>
          <t>NYR</t>
        </is>
      </c>
      <c r="C465" t="inlineStr">
        <is>
          <t>C</t>
        </is>
      </c>
      <c r="D465" t="inlineStr">
        <is>
          <t>F</t>
        </is>
      </c>
      <c r="E465" t="n">
        <v>23</v>
      </c>
      <c r="F465" t="inlineStr">
        <is>
          <t>FA</t>
        </is>
      </c>
      <c r="G465" t="inlineStr">
        <is>
          <t>FA</t>
        </is>
      </c>
      <c r="H465" s="30" t="n">
        <v>870000</v>
      </c>
      <c r="I465" s="31" t="n">
        <v>39.97</v>
      </c>
      <c r="J465" s="31" t="n">
        <v>45.94</v>
      </c>
      <c r="K465" s="31" t="n">
        <v>0.54</v>
      </c>
      <c r="L465" s="32" t="n">
        <v>0.621</v>
      </c>
      <c r="M465" s="31" t="n">
        <v>40.41</v>
      </c>
      <c r="N465" s="31" t="n">
        <v>0.53</v>
      </c>
      <c r="O465" s="31" t="n">
        <v>52.66</v>
      </c>
      <c r="P465" s="31" t="n">
        <v>46.53</v>
      </c>
      <c r="Q465" s="31" t="n">
        <v>0.44</v>
      </c>
      <c r="R465" s="31" t="n">
        <v>53.48</v>
      </c>
      <c r="S465" s="32" t="n">
        <v>0.578</v>
      </c>
      <c r="T465" s="32" t="n">
        <v>0.664</v>
      </c>
      <c r="U465" t="n">
        <v>291.8</v>
      </c>
      <c r="V465" t="inlineStr">
        <is>
          <t>062k9</t>
        </is>
      </c>
      <c r="W465" t="n">
        <v>7310</v>
      </c>
      <c r="Y465" t="inlineStr">
        <is>
          <t>e9b82404-aebb-4ef7-95ff-fb380dcf2458</t>
        </is>
      </c>
      <c r="Z465" t="inlineStr">
        <is>
          <t>Noah Laba (NYR C)</t>
        </is>
      </c>
    </row>
    <row r="466">
      <c r="A466" t="inlineStr">
        <is>
          <t>Jonas Brodin</t>
        </is>
      </c>
      <c r="B466" t="inlineStr">
        <is>
          <t>MIN</t>
        </is>
      </c>
      <c r="C466" t="inlineStr">
        <is>
          <t>D</t>
        </is>
      </c>
      <c r="D466" t="inlineStr">
        <is>
          <t>D</t>
        </is>
      </c>
      <c r="E466" t="n">
        <v>33</v>
      </c>
      <c r="F466" t="inlineStr">
        <is>
          <t>FA</t>
        </is>
      </c>
      <c r="G466" t="inlineStr">
        <is>
          <t>FA</t>
        </is>
      </c>
      <c r="H466" s="30" t="n">
        <v>6000000</v>
      </c>
      <c r="I466" s="31" t="n">
        <v>43.02</v>
      </c>
      <c r="J466" s="31" t="n">
        <v>7.17</v>
      </c>
      <c r="K466" s="31" t="n">
        <v>0.6899999999999999</v>
      </c>
      <c r="L466" s="32" t="n">
        <v>0.115</v>
      </c>
      <c r="M466" s="31" t="n">
        <v>46.44</v>
      </c>
      <c r="N466" s="31" t="n">
        <v>0.75</v>
      </c>
      <c r="O466" s="31" t="n"/>
      <c r="P466" s="31" t="n">
        <v>46.44</v>
      </c>
      <c r="Q466" s="31" t="n">
        <v>3.42</v>
      </c>
      <c r="R466" s="31" t="n">
        <v>7.74</v>
      </c>
      <c r="S466" s="32" t="n">
        <v>0.75</v>
      </c>
      <c r="T466" s="32" t="n">
        <v>0.125</v>
      </c>
      <c r="U466" t="n">
        <v>293.8</v>
      </c>
      <c r="V466" t="inlineStr">
        <is>
          <t>02azg</t>
        </is>
      </c>
      <c r="W466" t="n">
        <v>3763</v>
      </c>
      <c r="X466" t="n">
        <v>5371</v>
      </c>
      <c r="Y466" t="inlineStr">
        <is>
          <t>03057f04-674c-11e2-9e6b-f4ce4684ea4c</t>
        </is>
      </c>
      <c r="Z466" t="inlineStr">
        <is>
          <t>Jonas Brodin (MIN D)</t>
        </is>
      </c>
    </row>
    <row r="467">
      <c r="A467" t="inlineStr">
        <is>
          <t>Sam Steel</t>
        </is>
      </c>
      <c r="B467" t="inlineStr">
        <is>
          <t>DAL</t>
        </is>
      </c>
      <c r="C467" t="inlineStr">
        <is>
          <t>C</t>
        </is>
      </c>
      <c r="D467" t="inlineStr">
        <is>
          <t>F</t>
        </is>
      </c>
      <c r="E467" t="n">
        <v>28</v>
      </c>
      <c r="F467" t="inlineStr">
        <is>
          <t>FA</t>
        </is>
      </c>
      <c r="G467" t="inlineStr">
        <is>
          <t>FA</t>
        </is>
      </c>
      <c r="H467" s="30" t="n">
        <v>2100000</v>
      </c>
      <c r="I467" s="31" t="n">
        <v>49.11</v>
      </c>
      <c r="J467" s="31" t="n">
        <v>23.39</v>
      </c>
      <c r="K467" s="31" t="n">
        <v>0.67</v>
      </c>
      <c r="L467" s="32" t="n">
        <v>0.319</v>
      </c>
      <c r="M467" s="31" t="n">
        <v>46.22</v>
      </c>
      <c r="N467" s="31" t="n">
        <v>0.63</v>
      </c>
      <c r="O467" s="31" t="n">
        <v>46.16</v>
      </c>
      <c r="P467" s="31" t="n">
        <v>46.19</v>
      </c>
      <c r="Q467" s="31" t="n">
        <v>-2.89</v>
      </c>
      <c r="R467" s="31" t="n">
        <v>22</v>
      </c>
      <c r="S467" s="32" t="n">
        <v>0.59</v>
      </c>
      <c r="T467" s="32" t="n">
        <v>0.281</v>
      </c>
      <c r="V467" t="inlineStr">
        <is>
          <t>03mn4</t>
        </is>
      </c>
      <c r="W467" t="n">
        <v>5168</v>
      </c>
      <c r="X467" t="n">
        <v>7138</v>
      </c>
      <c r="Y467" t="inlineStr">
        <is>
          <t>f45ba48c-36a4-4556-8532-3f23953d3d98</t>
        </is>
      </c>
      <c r="Z467" t="inlineStr">
        <is>
          <t>Sam Steel (DAL C)</t>
        </is>
      </c>
    </row>
    <row r="468">
      <c r="A468" t="inlineStr">
        <is>
          <t>Casey DeSmith</t>
        </is>
      </c>
      <c r="B468" t="inlineStr">
        <is>
          <t>DAL</t>
        </is>
      </c>
      <c r="C468" t="inlineStr">
        <is>
          <t>G</t>
        </is>
      </c>
      <c r="D468" t="inlineStr">
        <is>
          <t>G</t>
        </is>
      </c>
      <c r="E468" t="n">
        <v>35</v>
      </c>
      <c r="F468" t="inlineStr">
        <is>
          <t>FA</t>
        </is>
      </c>
      <c r="G468" t="inlineStr">
        <is>
          <t>FA</t>
        </is>
      </c>
      <c r="H468" s="30" t="n">
        <v>1000000</v>
      </c>
      <c r="I468" s="31" t="n">
        <v>54.78</v>
      </c>
      <c r="J468" s="31" t="n">
        <v>54.78</v>
      </c>
      <c r="K468" s="31" t="n">
        <v>1.83</v>
      </c>
      <c r="L468" s="32" t="n">
        <v>1.83</v>
      </c>
      <c r="M468" s="31" t="n">
        <v>46.1</v>
      </c>
      <c r="N468" s="31" t="n">
        <v>1.59</v>
      </c>
      <c r="O468" s="31" t="n"/>
      <c r="P468" s="31" t="n">
        <v>46.1</v>
      </c>
      <c r="Q468" s="31" t="n">
        <v>-8.68</v>
      </c>
      <c r="R468" s="31" t="n">
        <v>46.1</v>
      </c>
      <c r="S468" s="32" t="n">
        <v>1.59</v>
      </c>
      <c r="T468" s="32" t="n">
        <v>1.59</v>
      </c>
      <c r="U468" t="n">
        <v>290.5</v>
      </c>
      <c r="V468" t="inlineStr">
        <is>
          <t>02ycf</t>
        </is>
      </c>
      <c r="W468" t="n">
        <v>5398</v>
      </c>
      <c r="X468" t="n">
        <v>7429</v>
      </c>
      <c r="Y468" t="inlineStr">
        <is>
          <t>44140209-737a-4a5e-96bf-1a22ecf847c5</t>
        </is>
      </c>
      <c r="Z468" t="inlineStr">
        <is>
          <t>Casey DeSmith (DAL G)</t>
        </is>
      </c>
    </row>
    <row r="469">
      <c r="A469" t="inlineStr">
        <is>
          <t>Arseny Gritsyuk</t>
        </is>
      </c>
      <c r="B469" t="inlineStr">
        <is>
          <t>NJD</t>
        </is>
      </c>
      <c r="C469" t="inlineStr">
        <is>
          <t>RW</t>
        </is>
      </c>
      <c r="D469" t="inlineStr">
        <is>
          <t>F</t>
        </is>
      </c>
      <c r="E469" t="n">
        <v>25</v>
      </c>
      <c r="F469" t="inlineStr">
        <is>
          <t>T</t>
        </is>
      </c>
      <c r="G469" t="inlineStr">
        <is>
          <t>A Bunch of Dusters</t>
        </is>
      </c>
      <c r="H469" s="30" t="n">
        <v>3250000</v>
      </c>
      <c r="I469" s="31" t="n">
        <v>41.12</v>
      </c>
      <c r="J469" s="31" t="n">
        <v>12.65</v>
      </c>
      <c r="K469" s="31" t="n">
        <v>0.62</v>
      </c>
      <c r="L469" s="32" t="n">
        <v>0.191</v>
      </c>
      <c r="M469" s="31" t="n">
        <v>37.29</v>
      </c>
      <c r="N469" s="31" t="n">
        <v>0.61</v>
      </c>
      <c r="O469" s="31" t="n">
        <v>54.8</v>
      </c>
      <c r="P469" s="31" t="n">
        <v>46.05</v>
      </c>
      <c r="Q469" s="31" t="n">
        <v>-3.83</v>
      </c>
      <c r="R469" s="31" t="n">
        <v>14.17</v>
      </c>
      <c r="S469" s="32" t="n">
        <v>0.631</v>
      </c>
      <c r="T469" s="32" t="n">
        <v>0.194</v>
      </c>
      <c r="U469" t="n">
        <v>274.2</v>
      </c>
      <c r="V469" t="inlineStr">
        <is>
          <t>051um</t>
        </is>
      </c>
      <c r="W469" t="n">
        <v>6839</v>
      </c>
      <c r="Y469" t="inlineStr">
        <is>
          <t>dc6268e5-3459-4e3e-aeba-9f771d2cf152</t>
        </is>
      </c>
      <c r="Z469" t="inlineStr">
        <is>
          <t>Arseny Gritsyuk (NJD RW)</t>
        </is>
      </c>
    </row>
    <row r="470">
      <c r="A470" t="inlineStr">
        <is>
          <t>Daniil Tarasov</t>
        </is>
      </c>
      <c r="B470" t="inlineStr">
        <is>
          <t>DET</t>
        </is>
      </c>
      <c r="C470" t="inlineStr">
        <is>
          <t>G</t>
        </is>
      </c>
      <c r="D470" t="inlineStr">
        <is>
          <t>G</t>
        </is>
      </c>
      <c r="E470" t="n">
        <v>27</v>
      </c>
      <c r="F470" t="inlineStr">
        <is>
          <t>FA</t>
        </is>
      </c>
      <c r="G470" t="inlineStr">
        <is>
          <t>FA</t>
        </is>
      </c>
      <c r="H470" s="30" t="n">
        <v>2000000</v>
      </c>
      <c r="I470" s="31" t="n">
        <v>46.86</v>
      </c>
      <c r="J470" s="31" t="n">
        <v>23.43</v>
      </c>
      <c r="K470" s="31" t="n">
        <v>1.42</v>
      </c>
      <c r="L470" s="32" t="n">
        <v>0.71</v>
      </c>
      <c r="M470" s="31" t="n">
        <v>46.04</v>
      </c>
      <c r="N470" s="31" t="n">
        <v>1.24</v>
      </c>
      <c r="O470" s="31" t="n"/>
      <c r="P470" s="31" t="n">
        <v>46.04</v>
      </c>
      <c r="Q470" s="31" t="n">
        <v>-0.82</v>
      </c>
      <c r="R470" s="31" t="n">
        <v>23.02</v>
      </c>
      <c r="S470" s="32" t="n">
        <v>1.24</v>
      </c>
      <c r="T470" s="32" t="n">
        <v>0.62</v>
      </c>
      <c r="U470" t="n">
        <v>293.9</v>
      </c>
      <c r="V470" t="inlineStr">
        <is>
          <t>04an1</t>
        </is>
      </c>
      <c r="W470" t="n">
        <v>5563</v>
      </c>
      <c r="X470" t="n">
        <v>7601</v>
      </c>
      <c r="Y470" t="inlineStr">
        <is>
          <t>5d663105-1f22-43a6-b6f0-8a133c5dda35</t>
        </is>
      </c>
      <c r="Z470" t="inlineStr">
        <is>
          <t>Daniil Tarasov (DET G)</t>
        </is>
      </c>
    </row>
    <row r="471">
      <c r="A471" t="inlineStr">
        <is>
          <t>Sam Dickinson</t>
        </is>
      </c>
      <c r="B471" t="inlineStr">
        <is>
          <t>SJS</t>
        </is>
      </c>
      <c r="C471" t="inlineStr">
        <is>
          <t>D</t>
        </is>
      </c>
      <c r="D471" t="inlineStr">
        <is>
          <t>D</t>
        </is>
      </c>
      <c r="E471" t="n">
        <v>20</v>
      </c>
      <c r="F471" t="inlineStr">
        <is>
          <t>T</t>
        </is>
      </c>
      <c r="G471" t="inlineStr">
        <is>
          <t>Keith</t>
        </is>
      </c>
      <c r="H471" s="30" t="n">
        <v>942500</v>
      </c>
      <c r="I471" s="31" t="n">
        <v>35.74</v>
      </c>
      <c r="J471" s="31" t="n">
        <v>37.92</v>
      </c>
      <c r="K471" s="31" t="n">
        <v>0.5</v>
      </c>
      <c r="L471" s="32" t="n">
        <v>0.531</v>
      </c>
      <c r="M471" s="31" t="n">
        <v>36.43</v>
      </c>
      <c r="N471" s="31" t="n">
        <v>0.49</v>
      </c>
      <c r="O471" s="31" t="n">
        <v>55.64</v>
      </c>
      <c r="P471" s="31" t="n">
        <v>46.03</v>
      </c>
      <c r="Q471" s="31" t="n">
        <v>0.6899999999999999</v>
      </c>
      <c r="R471" s="31" t="n">
        <v>48.84</v>
      </c>
      <c r="S471" s="32" t="n">
        <v>0.576</v>
      </c>
      <c r="T471" s="32" t="n">
        <v>0.611</v>
      </c>
      <c r="U471" t="n">
        <v>269</v>
      </c>
      <c r="V471" t="inlineStr">
        <is>
          <t>06amv</t>
        </is>
      </c>
      <c r="W471" t="n">
        <v>7130</v>
      </c>
      <c r="Y471" t="inlineStr">
        <is>
          <t>5d470cf9-9edd-4894-b86b-d93a4ff13c0a</t>
        </is>
      </c>
      <c r="Z471" t="inlineStr">
        <is>
          <t>Sam Dickinson (SJS D)</t>
        </is>
      </c>
    </row>
    <row r="472">
      <c r="A472" t="inlineStr">
        <is>
          <t>Samuel Ersson</t>
        </is>
      </c>
      <c r="B472" t="inlineStr">
        <is>
          <t>OTT</t>
        </is>
      </c>
      <c r="C472" t="inlineStr">
        <is>
          <t>G</t>
        </is>
      </c>
      <c r="D472" t="inlineStr">
        <is>
          <t>G</t>
        </is>
      </c>
      <c r="E472" t="n">
        <v>26</v>
      </c>
      <c r="F472" t="inlineStr">
        <is>
          <t>T</t>
        </is>
      </c>
      <c r="G472" t="inlineStr">
        <is>
          <t>Sidizen Kanes</t>
        </is>
      </c>
      <c r="H472" s="30" t="n">
        <v>2200000</v>
      </c>
      <c r="I472" s="31" t="n">
        <v>48.84</v>
      </c>
      <c r="J472" s="31" t="n">
        <v>22.2</v>
      </c>
      <c r="K472" s="31" t="n">
        <v>1.48</v>
      </c>
      <c r="L472" s="32" t="n">
        <v>0.673</v>
      </c>
      <c r="M472" s="31" t="n">
        <v>45.96</v>
      </c>
      <c r="N472" s="31" t="n">
        <v>1.39</v>
      </c>
      <c r="O472" s="31" t="n"/>
      <c r="P472" s="31" t="n">
        <v>45.96</v>
      </c>
      <c r="Q472" s="31" t="n">
        <v>-2.88</v>
      </c>
      <c r="R472" s="31" t="n">
        <v>20.89</v>
      </c>
      <c r="S472" s="32" t="n">
        <v>1.39</v>
      </c>
      <c r="T472" s="32" t="n">
        <v>0.632</v>
      </c>
      <c r="U472" t="n">
        <v>292.3</v>
      </c>
      <c r="V472" t="inlineStr">
        <is>
          <t>04r06</t>
        </is>
      </c>
      <c r="W472" t="n">
        <v>5935</v>
      </c>
      <c r="Y472" t="inlineStr">
        <is>
          <t>8d5dae10-7414-4284-8ef9-b07ecb1684dc</t>
        </is>
      </c>
      <c r="Z472" t="inlineStr">
        <is>
          <t>Samuel Ersson (OTT G)</t>
        </is>
      </c>
    </row>
    <row r="473">
      <c r="A473" t="inlineStr">
        <is>
          <t>Niko Mikkola</t>
        </is>
      </c>
      <c r="B473" t="inlineStr">
        <is>
          <t>FLA</t>
        </is>
      </c>
      <c r="C473" t="inlineStr">
        <is>
          <t>D</t>
        </is>
      </c>
      <c r="D473" t="inlineStr">
        <is>
          <t>D</t>
        </is>
      </c>
      <c r="E473" t="n">
        <v>30</v>
      </c>
      <c r="F473" t="inlineStr">
        <is>
          <t>FA</t>
        </is>
      </c>
      <c r="G473" t="inlineStr">
        <is>
          <t>FA</t>
        </is>
      </c>
      <c r="H473" s="30" t="n">
        <v>5000000</v>
      </c>
      <c r="I473" s="31" t="n">
        <v>44.44</v>
      </c>
      <c r="J473" s="31" t="n">
        <v>8.890000000000001</v>
      </c>
      <c r="K473" s="31" t="n">
        <v>0.65</v>
      </c>
      <c r="L473" s="32" t="n">
        <v>0.13</v>
      </c>
      <c r="M473" s="31" t="n">
        <v>45.88</v>
      </c>
      <c r="N473" s="31" t="n">
        <v>0.68</v>
      </c>
      <c r="O473" s="31" t="n"/>
      <c r="P473" s="31" t="n">
        <v>45.88</v>
      </c>
      <c r="Q473" s="31" t="n">
        <v>1.44</v>
      </c>
      <c r="R473" s="31" t="n">
        <v>9.18</v>
      </c>
      <c r="S473" s="32" t="n">
        <v>0.68</v>
      </c>
      <c r="T473" s="32" t="n">
        <v>0.136</v>
      </c>
      <c r="U473" t="n">
        <v>292.7</v>
      </c>
      <c r="V473" t="inlineStr">
        <is>
          <t>03rgv</t>
        </is>
      </c>
      <c r="W473" t="n">
        <v>5844</v>
      </c>
      <c r="X473" t="n">
        <v>6869</v>
      </c>
      <c r="Y473" t="inlineStr">
        <is>
          <t>65071e7e-2846-4203-8be0-b5ef38b20a5f</t>
        </is>
      </c>
      <c r="Z473" t="inlineStr">
        <is>
          <t>Niko Mikkola (FLA D)</t>
        </is>
      </c>
    </row>
    <row r="474">
      <c r="A474" t="inlineStr">
        <is>
          <t>Ross Colton</t>
        </is>
      </c>
      <c r="B474" t="inlineStr">
        <is>
          <t>NSH</t>
        </is>
      </c>
      <c r="C474" t="inlineStr">
        <is>
          <t>LW</t>
        </is>
      </c>
      <c r="D474" t="inlineStr">
        <is>
          <t>F</t>
        </is>
      </c>
      <c r="E474" t="n">
        <v>30</v>
      </c>
      <c r="F474" t="inlineStr">
        <is>
          <t>FA</t>
        </is>
      </c>
      <c r="G474" t="inlineStr">
        <is>
          <t>FA</t>
        </is>
      </c>
      <c r="H474" s="30" t="n">
        <v>4000000</v>
      </c>
      <c r="I474" s="31" t="n">
        <v>38.2</v>
      </c>
      <c r="J474" s="31" t="n">
        <v>9.550000000000001</v>
      </c>
      <c r="K474" s="31" t="n">
        <v>0.52</v>
      </c>
      <c r="L474" s="32" t="n">
        <v>0.13</v>
      </c>
      <c r="M474" s="31" t="n">
        <v>39.06</v>
      </c>
      <c r="N474" s="31" t="n">
        <v>0.57</v>
      </c>
      <c r="O474" s="31" t="n">
        <v>52</v>
      </c>
      <c r="P474" s="31" t="n">
        <v>45.53</v>
      </c>
      <c r="Q474" s="31" t="n">
        <v>0.86</v>
      </c>
      <c r="R474" s="31" t="n">
        <v>11.38</v>
      </c>
      <c r="S474" s="32" t="n">
        <v>0.595</v>
      </c>
      <c r="T474" s="32" t="n">
        <v>0.149</v>
      </c>
      <c r="U474" t="n">
        <v>290.8</v>
      </c>
      <c r="V474" t="inlineStr">
        <is>
          <t>042xa</t>
        </is>
      </c>
      <c r="W474" t="n">
        <v>5866</v>
      </c>
      <c r="X474" t="n">
        <v>7224</v>
      </c>
      <c r="Y474" t="inlineStr">
        <is>
          <t>23a80fff-26fe-4db0-8007-dc032e876c59</t>
        </is>
      </c>
      <c r="Z474" t="inlineStr">
        <is>
          <t>Ross Colton (NSH LW)</t>
        </is>
      </c>
    </row>
    <row r="475">
      <c r="A475" t="inlineStr">
        <is>
          <t>Johnathan Kovacevic</t>
        </is>
      </c>
      <c r="B475" t="inlineStr">
        <is>
          <t>NJD</t>
        </is>
      </c>
      <c r="C475" t="inlineStr">
        <is>
          <t>D</t>
        </is>
      </c>
      <c r="D475" t="inlineStr">
        <is>
          <t>D</t>
        </is>
      </c>
      <c r="E475" t="n">
        <v>29</v>
      </c>
      <c r="F475" t="inlineStr">
        <is>
          <t>T</t>
        </is>
      </c>
      <c r="G475" t="inlineStr">
        <is>
          <t>Brown Noesen</t>
        </is>
      </c>
      <c r="H475" s="30" t="n">
        <v>4000000</v>
      </c>
      <c r="I475" s="31" t="n">
        <v>27.25</v>
      </c>
      <c r="J475" s="31" t="n">
        <v>6.81</v>
      </c>
      <c r="K475" s="31" t="n">
        <v>0.8</v>
      </c>
      <c r="L475" s="32" t="n">
        <v>0.2</v>
      </c>
      <c r="M475" s="31" t="n">
        <v>45.02</v>
      </c>
      <c r="N475" s="31" t="n">
        <v>0.76</v>
      </c>
      <c r="O475" s="31" t="n"/>
      <c r="P475" s="31" t="n">
        <v>45.02</v>
      </c>
      <c r="Q475" s="31" t="n">
        <v>17.77</v>
      </c>
      <c r="R475" s="31" t="n">
        <v>11.26</v>
      </c>
      <c r="S475" s="32" t="n">
        <v>0.76</v>
      </c>
      <c r="T475" s="32" t="n">
        <v>0.19</v>
      </c>
      <c r="V475" t="inlineStr">
        <is>
          <t>04f1d</t>
        </is>
      </c>
      <c r="W475" t="n">
        <v>5556</v>
      </c>
      <c r="X475" t="n">
        <v>7589</v>
      </c>
      <c r="Y475" t="inlineStr">
        <is>
          <t>c1a4a8ba-3332-40f9-abc3-b953b3cd087f</t>
        </is>
      </c>
      <c r="Z475" t="inlineStr">
        <is>
          <t>Johnathan Kovacevic (NJD D)</t>
        </is>
      </c>
    </row>
    <row r="476">
      <c r="A476" t="inlineStr">
        <is>
          <t>Brandon Carlo</t>
        </is>
      </c>
      <c r="B476" t="inlineStr">
        <is>
          <t>STL</t>
        </is>
      </c>
      <c r="C476" t="inlineStr">
        <is>
          <t>D</t>
        </is>
      </c>
      <c r="D476" t="inlineStr">
        <is>
          <t>D</t>
        </is>
      </c>
      <c r="E476" t="n">
        <v>29</v>
      </c>
      <c r="F476" t="inlineStr">
        <is>
          <t>FA</t>
        </is>
      </c>
      <c r="G476" t="inlineStr">
        <is>
          <t>FA</t>
        </is>
      </c>
      <c r="H476" s="30" t="n">
        <v>4100000</v>
      </c>
      <c r="I476" s="31" t="n">
        <v>35.7</v>
      </c>
      <c r="J476" s="31" t="n">
        <v>8.710000000000001</v>
      </c>
      <c r="K476" s="31" t="n">
        <v>0.65</v>
      </c>
      <c r="L476" s="32" t="n">
        <v>0.159</v>
      </c>
      <c r="M476" s="31" t="n">
        <v>44.73</v>
      </c>
      <c r="N476" s="31" t="n">
        <v>0.66</v>
      </c>
      <c r="O476" s="31" t="n"/>
      <c r="P476" s="31" t="n">
        <v>44.73</v>
      </c>
      <c r="Q476" s="31" t="n">
        <v>9.029999999999999</v>
      </c>
      <c r="R476" s="31" t="n">
        <v>10.91</v>
      </c>
      <c r="S476" s="32" t="n">
        <v>0.66</v>
      </c>
      <c r="T476" s="32" t="n">
        <v>0.161</v>
      </c>
      <c r="U476" t="n">
        <v>293.3</v>
      </c>
      <c r="V476" t="inlineStr">
        <is>
          <t>03res</t>
        </is>
      </c>
      <c r="W476" t="n">
        <v>4785</v>
      </c>
      <c r="X476" t="n">
        <v>6779</v>
      </c>
      <c r="Y476" t="inlineStr">
        <is>
          <t>a78b4782-c5d4-4bad-a765-3e4b95a7fb90</t>
        </is>
      </c>
      <c r="Z476" t="inlineStr">
        <is>
          <t>Brandon Carlo (STL D)</t>
        </is>
      </c>
    </row>
    <row r="477">
      <c r="A477" t="inlineStr">
        <is>
          <t>Arber Xhekaj</t>
        </is>
      </c>
      <c r="B477" t="inlineStr">
        <is>
          <t>MTL</t>
        </is>
      </c>
      <c r="C477" t="inlineStr">
        <is>
          <t>D</t>
        </is>
      </c>
      <c r="D477" t="inlineStr">
        <is>
          <t>D</t>
        </is>
      </c>
      <c r="E477" t="n">
        <v>25</v>
      </c>
      <c r="F477" t="inlineStr">
        <is>
          <t>T</t>
        </is>
      </c>
      <c r="G477" t="inlineStr">
        <is>
          <t>Anybody but the Leafs</t>
        </is>
      </c>
      <c r="H477" s="30" t="n">
        <v>1300000</v>
      </c>
      <c r="I477" s="31" t="n">
        <v>53.03</v>
      </c>
      <c r="J477" s="31" t="n">
        <v>40.79</v>
      </c>
      <c r="K477" s="31" t="n">
        <v>0.82</v>
      </c>
      <c r="L477" s="32" t="n">
        <v>0.631</v>
      </c>
      <c r="M477" s="31" t="n">
        <v>44.71</v>
      </c>
      <c r="N477" s="31" t="n">
        <v>0.83</v>
      </c>
      <c r="O477" s="31" t="n"/>
      <c r="P477" s="31" t="n">
        <v>44.71</v>
      </c>
      <c r="Q477" s="31" t="n">
        <v>-8.32</v>
      </c>
      <c r="R477" s="31" t="n">
        <v>34.39</v>
      </c>
      <c r="S477" s="32" t="n">
        <v>0.83</v>
      </c>
      <c r="T477" s="32" t="n">
        <v>0.638</v>
      </c>
      <c r="U477" t="n">
        <v>293.6</v>
      </c>
      <c r="V477" t="inlineStr">
        <is>
          <t>05x9g</t>
        </is>
      </c>
      <c r="W477" t="n">
        <v>6588</v>
      </c>
      <c r="Y477" t="inlineStr">
        <is>
          <t>8c1b78b4-8bd2-4823-ade9-8d1f5233f149</t>
        </is>
      </c>
      <c r="Z477" t="inlineStr">
        <is>
          <t>Arber Xhekaj (MTL D)</t>
        </is>
      </c>
    </row>
    <row r="478">
      <c r="A478" t="inlineStr">
        <is>
          <t>Michael Carcone</t>
        </is>
      </c>
      <c r="B478" t="inlineStr">
        <is>
          <t>UTA</t>
        </is>
      </c>
      <c r="C478" t="inlineStr">
        <is>
          <t>LW</t>
        </is>
      </c>
      <c r="D478" t="inlineStr">
        <is>
          <t>F</t>
        </is>
      </c>
      <c r="E478" t="n">
        <v>30</v>
      </c>
      <c r="F478" t="inlineStr">
        <is>
          <t>FA</t>
        </is>
      </c>
      <c r="G478" t="inlineStr">
        <is>
          <t>FA</t>
        </is>
      </c>
      <c r="H478" s="30" t="n">
        <v>1750000</v>
      </c>
      <c r="I478" s="31" t="n">
        <v>44.49</v>
      </c>
      <c r="J478" s="31" t="n">
        <v>25.42</v>
      </c>
      <c r="K478" s="31" t="n">
        <v>0.5600000000000001</v>
      </c>
      <c r="L478" s="32" t="n">
        <v>0.32</v>
      </c>
      <c r="M478" s="31" t="n">
        <v>36.91</v>
      </c>
      <c r="N478" s="31" t="n">
        <v>0.57</v>
      </c>
      <c r="O478" s="31" t="n">
        <v>51.9</v>
      </c>
      <c r="P478" s="31" t="n">
        <v>44.41</v>
      </c>
      <c r="Q478" s="31" t="n">
        <v>-7.58</v>
      </c>
      <c r="R478" s="31" t="n">
        <v>25.38</v>
      </c>
      <c r="S478" s="32" t="n">
        <v>0.594</v>
      </c>
      <c r="T478" s="32" t="n">
        <v>0.339</v>
      </c>
      <c r="U478" t="n">
        <v>292.9</v>
      </c>
      <c r="V478" t="inlineStr">
        <is>
          <t>03y54</t>
        </is>
      </c>
      <c r="W478" t="n">
        <v>5269</v>
      </c>
      <c r="X478" t="n">
        <v>7320</v>
      </c>
      <c r="Y478" t="inlineStr">
        <is>
          <t>1f2d2adf-f492-4cad-b014-f464de855503</t>
        </is>
      </c>
      <c r="Z478" t="inlineStr">
        <is>
          <t>Michael Carcone (UTA LW)</t>
        </is>
      </c>
    </row>
    <row r="479">
      <c r="A479" t="inlineStr">
        <is>
          <t>Victor Olofsson</t>
        </is>
      </c>
      <c r="B479" t="inlineStr">
        <is>
          <t>VGK</t>
        </is>
      </c>
      <c r="C479" t="inlineStr">
        <is>
          <t>LW</t>
        </is>
      </c>
      <c r="D479" t="inlineStr">
        <is>
          <t>F</t>
        </is>
      </c>
      <c r="E479" t="n">
        <v>31</v>
      </c>
      <c r="F479" t="inlineStr">
        <is>
          <t>FA</t>
        </is>
      </c>
      <c r="G479" t="inlineStr">
        <is>
          <t>FA</t>
        </is>
      </c>
      <c r="H479" s="30" t="n">
        <v>1638330</v>
      </c>
      <c r="I479" s="31" t="n">
        <v>40.24</v>
      </c>
      <c r="J479" s="31" t="n">
        <v>24.56</v>
      </c>
      <c r="K479" s="31" t="n">
        <v>0.52</v>
      </c>
      <c r="L479" s="32" t="n">
        <v>0.317</v>
      </c>
      <c r="M479" s="31" t="n">
        <v>37.12</v>
      </c>
      <c r="N479" s="31" t="n">
        <v>0.53</v>
      </c>
      <c r="O479" s="31" t="n">
        <v>51.66</v>
      </c>
      <c r="P479" s="31" t="n">
        <v>44.39</v>
      </c>
      <c r="Q479" s="31" t="n">
        <v>-3.12</v>
      </c>
      <c r="R479" s="31" t="n">
        <v>27.09</v>
      </c>
      <c r="S479" s="32" t="n">
        <v>0.573</v>
      </c>
      <c r="T479" s="32" t="n">
        <v>0.35</v>
      </c>
      <c r="U479" t="n">
        <v>291.9</v>
      </c>
      <c r="V479" t="inlineStr">
        <is>
          <t>03ee4</t>
        </is>
      </c>
      <c r="W479" t="n">
        <v>5669</v>
      </c>
      <c r="X479" t="n">
        <v>6549</v>
      </c>
      <c r="Y479" t="inlineStr">
        <is>
          <t>179af1df-6148-4ea7-bdb4-125b9a82ea86</t>
        </is>
      </c>
      <c r="Z479" t="inlineStr">
        <is>
          <t>Victor Olofsson (VGK LW)</t>
        </is>
      </c>
    </row>
    <row r="480">
      <c r="A480" t="inlineStr">
        <is>
          <t>Joel Armia</t>
        </is>
      </c>
      <c r="B480" t="inlineStr">
        <is>
          <t>LAK</t>
        </is>
      </c>
      <c r="C480" t="inlineStr">
        <is>
          <t>RW</t>
        </is>
      </c>
      <c r="D480" t="inlineStr">
        <is>
          <t>F</t>
        </is>
      </c>
      <c r="E480" t="n">
        <v>33</v>
      </c>
      <c r="F480" t="inlineStr">
        <is>
          <t>FA</t>
        </is>
      </c>
      <c r="G480" t="inlineStr">
        <is>
          <t>FA</t>
        </is>
      </c>
      <c r="H480" s="30" t="n">
        <v>2500000</v>
      </c>
      <c r="I480" s="31" t="n">
        <v>43.8</v>
      </c>
      <c r="J480" s="31" t="n">
        <v>17.52</v>
      </c>
      <c r="K480" s="31" t="n">
        <v>0.65</v>
      </c>
      <c r="L480" s="32" t="n">
        <v>0.26</v>
      </c>
      <c r="M480" s="31" t="n">
        <v>44.26</v>
      </c>
      <c r="N480" s="31" t="n">
        <v>0.64</v>
      </c>
      <c r="O480" s="31" t="n"/>
      <c r="P480" s="31" t="n">
        <v>44.26</v>
      </c>
      <c r="Q480" s="31" t="n">
        <v>0.46</v>
      </c>
      <c r="R480" s="31" t="n">
        <v>17.7</v>
      </c>
      <c r="S480" s="32" t="n">
        <v>0.64</v>
      </c>
      <c r="T480" s="32" t="n">
        <v>0.256</v>
      </c>
      <c r="U480" t="n">
        <v>291.6</v>
      </c>
      <c r="V480" t="inlineStr">
        <is>
          <t>02b3d</t>
        </is>
      </c>
      <c r="W480" t="n">
        <v>3756</v>
      </c>
      <c r="X480" t="n">
        <v>5377</v>
      </c>
      <c r="Y480" t="inlineStr">
        <is>
          <t>2077de8b-83e3-492f-abb6-695f81ff03e3</t>
        </is>
      </c>
      <c r="Z480" t="inlineStr">
        <is>
          <t>Joel Armia (LAK RW)</t>
        </is>
      </c>
    </row>
    <row r="481">
      <c r="A481" t="inlineStr">
        <is>
          <t>Matthew Wood</t>
        </is>
      </c>
      <c r="B481" t="inlineStr">
        <is>
          <t>NSH</t>
        </is>
      </c>
      <c r="C481" t="inlineStr">
        <is>
          <t>RW</t>
        </is>
      </c>
      <c r="D481" t="inlineStr">
        <is>
          <t>F</t>
        </is>
      </c>
      <c r="E481" t="n">
        <v>21</v>
      </c>
      <c r="F481" t="inlineStr">
        <is>
          <t>FA</t>
        </is>
      </c>
      <c r="G481" t="inlineStr">
        <is>
          <t>FA</t>
        </is>
      </c>
      <c r="H481" s="30" t="n">
        <v>950000</v>
      </c>
      <c r="I481" s="31" t="n">
        <v>41.15</v>
      </c>
      <c r="J481" s="31" t="n">
        <v>43.32</v>
      </c>
      <c r="K481" s="31" t="n">
        <v>0.58</v>
      </c>
      <c r="L481" s="32" t="n">
        <v>0.611</v>
      </c>
      <c r="M481" s="31" t="n">
        <v>41.29</v>
      </c>
      <c r="N481" s="31" t="n">
        <v>0.5600000000000001</v>
      </c>
      <c r="O481" s="31" t="n">
        <v>47.23</v>
      </c>
      <c r="P481" s="31" t="n">
        <v>44.26</v>
      </c>
      <c r="Q481" s="31" t="n">
        <v>0.14</v>
      </c>
      <c r="R481" s="31" t="n">
        <v>46.59</v>
      </c>
      <c r="S481" s="32" t="n">
        <v>0.5610000000000001</v>
      </c>
      <c r="T481" s="32" t="n">
        <v>0.591</v>
      </c>
      <c r="U481" t="n">
        <v>292</v>
      </c>
      <c r="V481" t="inlineStr">
        <is>
          <t>065d1</t>
        </is>
      </c>
      <c r="W481" t="n">
        <v>6929</v>
      </c>
      <c r="Y481" t="inlineStr">
        <is>
          <t>e647ba42-9c33-4c5b-8cf7-58e2c34d7cc2</t>
        </is>
      </c>
      <c r="Z481" t="inlineStr">
        <is>
          <t>Matthew Wood (NSH RW)</t>
        </is>
      </c>
    </row>
    <row r="482">
      <c r="A482" t="inlineStr">
        <is>
          <t>David Perron</t>
        </is>
      </c>
      <c r="B482" t="inlineStr">
        <is>
          <t>(N/A)</t>
        </is>
      </c>
      <c r="C482" t="inlineStr">
        <is>
          <t>RW</t>
        </is>
      </c>
      <c r="D482" t="inlineStr">
        <is>
          <t>F</t>
        </is>
      </c>
      <c r="E482" t="n">
        <v>38</v>
      </c>
      <c r="F482" t="inlineStr">
        <is>
          <t>FA</t>
        </is>
      </c>
      <c r="G482" t="inlineStr">
        <is>
          <t>FA</t>
        </is>
      </c>
      <c r="H482" s="30" t="n">
        <v>1</v>
      </c>
      <c r="I482" s="31" t="n">
        <v>44.42</v>
      </c>
      <c r="J482" s="31" t="n">
        <v>44420000</v>
      </c>
      <c r="K482" s="31" t="n">
        <v>0.68</v>
      </c>
      <c r="L482" s="32" t="n">
        <v>680000</v>
      </c>
      <c r="M482" s="31" t="n">
        <v>44.23</v>
      </c>
      <c r="N482" s="31" t="n">
        <v>0.68</v>
      </c>
      <c r="O482" s="31" t="n"/>
      <c r="P482" s="31" t="n">
        <v>44.23</v>
      </c>
      <c r="Q482" s="31" t="n">
        <v>-0.19</v>
      </c>
      <c r="R482" s="31" t="n">
        <v>44230000</v>
      </c>
      <c r="S482" s="32" t="n">
        <v>0.68</v>
      </c>
      <c r="T482" s="32" t="n">
        <v>680000</v>
      </c>
      <c r="U482" t="n">
        <v>291.7</v>
      </c>
      <c r="V482" t="inlineStr">
        <is>
          <t>0047x</t>
        </is>
      </c>
      <c r="W482" t="n">
        <v>2801</v>
      </c>
      <c r="X482" t="n">
        <v>4265</v>
      </c>
      <c r="Y482" t="inlineStr">
        <is>
          <t>42d19f44-0f24-11e2-8525-18a905767e44</t>
        </is>
      </c>
      <c r="Z482" t="inlineStr">
        <is>
          <t>David Perron ((N/A) RW)</t>
        </is>
      </c>
    </row>
    <row r="483">
      <c r="A483" t="inlineStr">
        <is>
          <t>Danila Yurov</t>
        </is>
      </c>
      <c r="B483" t="inlineStr">
        <is>
          <t>MIN</t>
        </is>
      </c>
      <c r="C483" t="inlineStr">
        <is>
          <t>LW</t>
        </is>
      </c>
      <c r="D483" t="inlineStr">
        <is>
          <t>F</t>
        </is>
      </c>
      <c r="E483" t="n">
        <v>22</v>
      </c>
      <c r="F483" t="inlineStr">
        <is>
          <t>T</t>
        </is>
      </c>
      <c r="G483" t="inlineStr">
        <is>
          <t>Keith</t>
        </is>
      </c>
      <c r="H483" s="30" t="n">
        <v>950000</v>
      </c>
      <c r="I483" s="31" t="n">
        <v>40.82</v>
      </c>
      <c r="J483" s="31" t="n">
        <v>42.97</v>
      </c>
      <c r="K483" s="31" t="n">
        <v>0.5600000000000001</v>
      </c>
      <c r="L483" s="32" t="n">
        <v>0.589</v>
      </c>
      <c r="M483" s="31" t="n">
        <v>41.21</v>
      </c>
      <c r="N483" s="31" t="n">
        <v>0.55</v>
      </c>
      <c r="O483" s="31" t="n">
        <v>47</v>
      </c>
      <c r="P483" s="31" t="n">
        <v>44.11</v>
      </c>
      <c r="Q483" s="31" t="n">
        <v>0.39</v>
      </c>
      <c r="R483" s="31" t="n">
        <v>46.43</v>
      </c>
      <c r="S483" s="32" t="n">
        <v>0.555</v>
      </c>
      <c r="T483" s="32" t="n">
        <v>0.584</v>
      </c>
      <c r="U483" t="n">
        <v>292.2</v>
      </c>
      <c r="V483" t="inlineStr">
        <is>
          <t>05rjg</t>
        </is>
      </c>
      <c r="W483" t="n">
        <v>6684</v>
      </c>
      <c r="Y483" t="inlineStr">
        <is>
          <t>28844cc6-fade-423a-a0ad-d8e0552e3cad</t>
        </is>
      </c>
      <c r="Z483" t="inlineStr">
        <is>
          <t>Danila Yurov (MIN LW)</t>
        </is>
      </c>
    </row>
    <row r="484">
      <c r="A484" t="inlineStr">
        <is>
          <t>Nicolas Roy</t>
        </is>
      </c>
      <c r="B484" t="inlineStr">
        <is>
          <t>COL</t>
        </is>
      </c>
      <c r="C484" t="inlineStr">
        <is>
          <t>C</t>
        </is>
      </c>
      <c r="D484" t="inlineStr">
        <is>
          <t>F</t>
        </is>
      </c>
      <c r="E484" t="n">
        <v>29</v>
      </c>
      <c r="F484" t="inlineStr">
        <is>
          <t>FA</t>
        </is>
      </c>
      <c r="G484" t="inlineStr">
        <is>
          <t>FA</t>
        </is>
      </c>
      <c r="H484" s="30" t="n">
        <v>3000000</v>
      </c>
      <c r="I484" s="31" t="n">
        <v>36.9</v>
      </c>
      <c r="J484" s="31" t="n">
        <v>12.3</v>
      </c>
      <c r="K484" s="31" t="n">
        <v>0.5</v>
      </c>
      <c r="L484" s="32" t="n">
        <v>0.167</v>
      </c>
      <c r="M484" s="31" t="n">
        <v>40.13</v>
      </c>
      <c r="N484" s="31" t="n">
        <v>0.53</v>
      </c>
      <c r="O484" s="31" t="n">
        <v>48.02</v>
      </c>
      <c r="P484" s="31" t="n">
        <v>44.08</v>
      </c>
      <c r="Q484" s="31" t="n">
        <v>3.23</v>
      </c>
      <c r="R484" s="31" t="n">
        <v>14.69</v>
      </c>
      <c r="S484" s="32" t="n">
        <v>0.551</v>
      </c>
      <c r="T484" s="32" t="n">
        <v>0.184</v>
      </c>
      <c r="U484" t="n">
        <v>292.4</v>
      </c>
      <c r="V484" t="inlineStr">
        <is>
          <t>03c9z</t>
        </is>
      </c>
      <c r="W484" t="n">
        <v>4794</v>
      </c>
      <c r="X484" t="n">
        <v>6838</v>
      </c>
      <c r="Y484" t="inlineStr">
        <is>
          <t>e0a887f9-2295-4692-b49d-9ae4104f092e</t>
        </is>
      </c>
      <c r="Z484" t="inlineStr">
        <is>
          <t>Nicolas Roy (COL C)</t>
        </is>
      </c>
    </row>
    <row r="485">
      <c r="A485" t="inlineStr">
        <is>
          <t>Justin Brazeau</t>
        </is>
      </c>
      <c r="B485" t="inlineStr">
        <is>
          <t>PIT</t>
        </is>
      </c>
      <c r="C485" t="inlineStr">
        <is>
          <t>RW</t>
        </is>
      </c>
      <c r="D485" t="inlineStr">
        <is>
          <t>F</t>
        </is>
      </c>
      <c r="E485" t="n">
        <v>28</v>
      </c>
      <c r="F485" t="inlineStr">
        <is>
          <t>T</t>
        </is>
      </c>
      <c r="G485" t="inlineStr">
        <is>
          <t>Sidizen Kanes</t>
        </is>
      </c>
      <c r="H485" s="30" t="n">
        <v>1500000</v>
      </c>
      <c r="I485" s="31" t="n">
        <v>49.76</v>
      </c>
      <c r="J485" s="31" t="n">
        <v>33.17</v>
      </c>
      <c r="K485" s="31" t="n">
        <v>0.78</v>
      </c>
      <c r="L485" s="32" t="n">
        <v>0.52</v>
      </c>
      <c r="M485" s="31" t="n">
        <v>36.68</v>
      </c>
      <c r="N485" s="31" t="n">
        <v>0.75</v>
      </c>
      <c r="O485" s="31" t="n">
        <v>51.29</v>
      </c>
      <c r="P485" s="31" t="n">
        <v>43.98</v>
      </c>
      <c r="Q485" s="31" t="n">
        <v>-13.08</v>
      </c>
      <c r="R485" s="31" t="n">
        <v>29.32</v>
      </c>
      <c r="S485" s="32" t="n">
        <v>0.68</v>
      </c>
      <c r="T485" s="32" t="n">
        <v>0.453</v>
      </c>
      <c r="U485" t="n">
        <v>291.8</v>
      </c>
      <c r="V485" t="inlineStr">
        <is>
          <t>048w3</t>
        </is>
      </c>
      <c r="W485" t="n">
        <v>5890</v>
      </c>
      <c r="X485" t="n">
        <v>7399</v>
      </c>
      <c r="Y485" t="inlineStr">
        <is>
          <t>35fba521-b78e-407c-8e66-7e385102015c</t>
        </is>
      </c>
      <c r="Z485" t="inlineStr">
        <is>
          <t>Justin Brazeau (PIT RW)</t>
        </is>
      </c>
    </row>
    <row r="486">
      <c r="A486" t="inlineStr">
        <is>
          <t>Braeden Bowman</t>
        </is>
      </c>
      <c r="B486" t="inlineStr">
        <is>
          <t>VGK</t>
        </is>
      </c>
      <c r="C486" t="inlineStr">
        <is>
          <t>RW</t>
        </is>
      </c>
      <c r="D486" t="inlineStr">
        <is>
          <t>F</t>
        </is>
      </c>
      <c r="E486" t="n">
        <v>23</v>
      </c>
      <c r="F486" t="inlineStr">
        <is>
          <t>FA</t>
        </is>
      </c>
      <c r="G486" t="inlineStr">
        <is>
          <t>FA</t>
        </is>
      </c>
      <c r="H486" s="30" t="n">
        <v>837500</v>
      </c>
      <c r="I486" s="31" t="n">
        <v>32.91</v>
      </c>
      <c r="J486" s="31" t="n">
        <v>39.3</v>
      </c>
      <c r="K486" s="31" t="n">
        <v>0.61</v>
      </c>
      <c r="L486" s="32" t="n">
        <v>0.728</v>
      </c>
      <c r="M486" s="31" t="n">
        <v>40.81</v>
      </c>
      <c r="N486" s="31" t="n">
        <v>0.63</v>
      </c>
      <c r="O486" s="31" t="n">
        <v>46.8</v>
      </c>
      <c r="P486" s="31" t="n">
        <v>43.8</v>
      </c>
      <c r="Q486" s="31" t="n">
        <v>7.9</v>
      </c>
      <c r="R486" s="31" t="n">
        <v>52.3</v>
      </c>
      <c r="S486" s="32" t="n">
        <v>0.594</v>
      </c>
      <c r="T486" s="32" t="n">
        <v>0.709</v>
      </c>
      <c r="U486" t="n">
        <v>291.9</v>
      </c>
      <c r="V486" t="inlineStr">
        <is>
          <t>06c72</t>
        </is>
      </c>
      <c r="W486" t="n">
        <v>7296</v>
      </c>
      <c r="Y486" t="inlineStr">
        <is>
          <t>36e0d890-9b9e-4d73-a66c-7ccfc2cbe29e</t>
        </is>
      </c>
      <c r="Z486" t="inlineStr">
        <is>
          <t>Braeden Bowman (VGK RW)</t>
        </is>
      </c>
    </row>
    <row r="487">
      <c r="A487" t="inlineStr">
        <is>
          <t>Shakir Mukhamadullin</t>
        </is>
      </c>
      <c r="B487" t="inlineStr">
        <is>
          <t>EDM</t>
        </is>
      </c>
      <c r="C487" t="inlineStr">
        <is>
          <t>D</t>
        </is>
      </c>
      <c r="D487" t="inlineStr">
        <is>
          <t>D</t>
        </is>
      </c>
      <c r="E487" t="n">
        <v>24</v>
      </c>
      <c r="F487" t="inlineStr">
        <is>
          <t>T</t>
        </is>
      </c>
      <c r="G487" t="inlineStr">
        <is>
          <t>Nathan</t>
        </is>
      </c>
      <c r="H487" s="30" t="n">
        <v>1750000</v>
      </c>
      <c r="I487" s="31" t="n">
        <v>32.48</v>
      </c>
      <c r="J487" s="31" t="n">
        <v>18.56</v>
      </c>
      <c r="K487" s="31" t="n">
        <v>0.65</v>
      </c>
      <c r="L487" s="32" t="n">
        <v>0.371</v>
      </c>
      <c r="M487" s="31" t="n">
        <v>43.73</v>
      </c>
      <c r="N487" s="31" t="n">
        <v>0.62</v>
      </c>
      <c r="O487" s="31" t="n"/>
      <c r="P487" s="31" t="n">
        <v>43.73</v>
      </c>
      <c r="Q487" s="31" t="n">
        <v>11.25</v>
      </c>
      <c r="R487" s="31" t="n">
        <v>24.99</v>
      </c>
      <c r="S487" s="32" t="n">
        <v>0.62</v>
      </c>
      <c r="T487" s="32" t="n">
        <v>0.354</v>
      </c>
      <c r="V487" t="inlineStr">
        <is>
          <t>05kub</t>
        </is>
      </c>
      <c r="W487" t="n">
        <v>6284</v>
      </c>
      <c r="Y487" t="inlineStr">
        <is>
          <t>ae0cae96-253b-4f25-9c04-7db10ee8108d</t>
        </is>
      </c>
      <c r="Z487" t="inlineStr">
        <is>
          <t>Shakir Mukhamadullin (EDM D)</t>
        </is>
      </c>
    </row>
    <row r="488">
      <c r="A488" t="inlineStr">
        <is>
          <t>Tye Kartye</t>
        </is>
      </c>
      <c r="B488" t="inlineStr">
        <is>
          <t>NYR</t>
        </is>
      </c>
      <c r="C488" t="inlineStr">
        <is>
          <t>LW</t>
        </is>
      </c>
      <c r="D488" t="inlineStr">
        <is>
          <t>F</t>
        </is>
      </c>
      <c r="E488" t="n">
        <v>25</v>
      </c>
      <c r="F488" t="inlineStr">
        <is>
          <t>FA</t>
        </is>
      </c>
      <c r="G488" t="inlineStr">
        <is>
          <t>FA</t>
        </is>
      </c>
      <c r="H488" s="30" t="n">
        <v>1250000</v>
      </c>
      <c r="I488" s="31" t="n">
        <v>41.79</v>
      </c>
      <c r="J488" s="31" t="n">
        <v>33.43</v>
      </c>
      <c r="K488" s="31" t="n">
        <v>0.65</v>
      </c>
      <c r="L488" s="32" t="n">
        <v>0.52</v>
      </c>
      <c r="M488" s="31" t="n">
        <v>31.65</v>
      </c>
      <c r="N488" s="31" t="n">
        <v>0.62</v>
      </c>
      <c r="O488" s="31" t="n">
        <v>55.78</v>
      </c>
      <c r="P488" s="31" t="n">
        <v>43.72</v>
      </c>
      <c r="Q488" s="31" t="n">
        <v>-10.14</v>
      </c>
      <c r="R488" s="31" t="n">
        <v>34.98</v>
      </c>
      <c r="S488" s="32" t="n">
        <v>0.642</v>
      </c>
      <c r="T488" s="32" t="n">
        <v>0.514</v>
      </c>
      <c r="U488" t="n">
        <v>291.8</v>
      </c>
      <c r="V488" t="inlineStr">
        <is>
          <t>05x9t</t>
        </is>
      </c>
      <c r="W488" t="n">
        <v>6605</v>
      </c>
      <c r="Y488" t="inlineStr">
        <is>
          <t>78b24ef2-b979-4f1e-81eb-64cdad39ff68</t>
        </is>
      </c>
      <c r="Z488" t="inlineStr">
        <is>
          <t>Tye Kartye (NYR LW)</t>
        </is>
      </c>
    </row>
    <row r="489">
      <c r="A489" t="inlineStr">
        <is>
          <t>Vladislav Namestnikov</t>
        </is>
      </c>
      <c r="B489" t="inlineStr">
        <is>
          <t>WPG</t>
        </is>
      </c>
      <c r="C489" t="inlineStr">
        <is>
          <t>C</t>
        </is>
      </c>
      <c r="D489" t="inlineStr">
        <is>
          <t>F</t>
        </is>
      </c>
      <c r="E489" t="n">
        <v>33</v>
      </c>
      <c r="F489" t="inlineStr">
        <is>
          <t>FA</t>
        </is>
      </c>
      <c r="G489" t="inlineStr">
        <is>
          <t>FA</t>
        </is>
      </c>
      <c r="H489" s="30" t="n">
        <v>3000000</v>
      </c>
      <c r="I489" s="31" t="n">
        <v>27.28</v>
      </c>
      <c r="J489" s="31" t="n">
        <v>9.09</v>
      </c>
      <c r="K489" s="31" t="n">
        <v>0.45</v>
      </c>
      <c r="L489" s="32" t="n">
        <v>0.15</v>
      </c>
      <c r="M489" s="31" t="n">
        <v>39</v>
      </c>
      <c r="N489" s="31" t="n">
        <v>0.53</v>
      </c>
      <c r="O489" s="31" t="n">
        <v>48.25</v>
      </c>
      <c r="P489" s="31" t="n">
        <v>43.62</v>
      </c>
      <c r="Q489" s="31" t="n">
        <v>11.72</v>
      </c>
      <c r="R489" s="31" t="n">
        <v>14.54</v>
      </c>
      <c r="S489" s="32" t="n">
        <v>0.552</v>
      </c>
      <c r="T489" s="32" t="n">
        <v>0.184</v>
      </c>
      <c r="U489" t="n">
        <v>291.9</v>
      </c>
      <c r="V489" t="inlineStr">
        <is>
          <t>02b3l</t>
        </is>
      </c>
      <c r="W489" t="n">
        <v>3777</v>
      </c>
      <c r="X489" t="n">
        <v>5388</v>
      </c>
      <c r="Y489" t="inlineStr">
        <is>
          <t>dfd99324-55da-48ad-8653-dd0fb61fa9e1</t>
        </is>
      </c>
      <c r="Z489" t="inlineStr">
        <is>
          <t>Vladislav Namestnikov (WPG C)</t>
        </is>
      </c>
    </row>
    <row r="490">
      <c r="A490" t="inlineStr">
        <is>
          <t>Stuart Skinner</t>
        </is>
      </c>
      <c r="B490" t="inlineStr">
        <is>
          <t>WPG</t>
        </is>
      </c>
      <c r="C490" t="inlineStr">
        <is>
          <t>G</t>
        </is>
      </c>
      <c r="D490" t="inlineStr">
        <is>
          <t>G</t>
        </is>
      </c>
      <c r="E490" t="n">
        <v>27</v>
      </c>
      <c r="F490" t="inlineStr">
        <is>
          <t>T</t>
        </is>
      </c>
      <c r="G490" t="inlineStr">
        <is>
          <t>Aznfungus</t>
        </is>
      </c>
      <c r="H490" s="30" t="n">
        <v>3750000</v>
      </c>
      <c r="I490" s="31" t="n">
        <v>86.8</v>
      </c>
      <c r="J490" s="31" t="n">
        <v>23.15</v>
      </c>
      <c r="K490" s="31" t="n">
        <v>1.74</v>
      </c>
      <c r="L490" s="32" t="n">
        <v>0.464</v>
      </c>
      <c r="M490" s="31" t="n">
        <v>43.6</v>
      </c>
      <c r="N490" s="31" t="n">
        <v>1.74</v>
      </c>
      <c r="O490" s="31" t="n"/>
      <c r="P490" s="31" t="n">
        <v>43.6</v>
      </c>
      <c r="Q490" s="31" t="n">
        <v>-43.2</v>
      </c>
      <c r="R490" s="31" t="n">
        <v>11.63</v>
      </c>
      <c r="S490" s="32" t="n">
        <v>1.74</v>
      </c>
      <c r="T490" s="32" t="n">
        <v>0.464</v>
      </c>
      <c r="U490" t="n">
        <v>288.4</v>
      </c>
      <c r="V490" t="inlineStr">
        <is>
          <t>03yxp</t>
        </is>
      </c>
      <c r="W490" t="n">
        <v>5559</v>
      </c>
      <c r="X490" t="n">
        <v>7593</v>
      </c>
      <c r="Y490" t="inlineStr">
        <is>
          <t>971ba282-9576-47aa-b6fb-b963403fea6e</t>
        </is>
      </c>
      <c r="Z490" t="inlineStr">
        <is>
          <t>Stuart Skinner (WPG G)</t>
        </is>
      </c>
    </row>
    <row r="491">
      <c r="A491" t="inlineStr">
        <is>
          <t>Andrei Kuzmenko</t>
        </is>
      </c>
      <c r="B491" t="inlineStr">
        <is>
          <t>PIT</t>
        </is>
      </c>
      <c r="C491" t="inlineStr">
        <is>
          <t>LW</t>
        </is>
      </c>
      <c r="D491" t="inlineStr">
        <is>
          <t>F</t>
        </is>
      </c>
      <c r="E491" t="n">
        <v>30</v>
      </c>
      <c r="F491" t="inlineStr">
        <is>
          <t>FA</t>
        </is>
      </c>
      <c r="G491" t="inlineStr">
        <is>
          <t>FA</t>
        </is>
      </c>
      <c r="H491" s="30" t="n">
        <v>5000000</v>
      </c>
      <c r="I491" s="31" t="n">
        <v>33.46</v>
      </c>
      <c r="J491" s="31" t="n">
        <v>6.69</v>
      </c>
      <c r="K491" s="31" t="n">
        <v>0.64</v>
      </c>
      <c r="L491" s="32" t="n">
        <v>0.128</v>
      </c>
      <c r="M491" s="31" t="n">
        <v>37.29</v>
      </c>
      <c r="N491" s="31" t="n">
        <v>0.65</v>
      </c>
      <c r="O491" s="31" t="n">
        <v>49.79</v>
      </c>
      <c r="P491" s="31" t="n">
        <v>43.54</v>
      </c>
      <c r="Q491" s="31" t="n">
        <v>3.83</v>
      </c>
      <c r="R491" s="31" t="n">
        <v>8.710000000000001</v>
      </c>
      <c r="S491" s="32" t="n">
        <v>0.621</v>
      </c>
      <c r="T491" s="32" t="n">
        <v>0.124</v>
      </c>
      <c r="U491" t="n">
        <v>291.1</v>
      </c>
      <c r="V491" t="inlineStr">
        <is>
          <t>04bw4</t>
        </is>
      </c>
      <c r="W491" t="n">
        <v>6654</v>
      </c>
      <c r="Y491" t="inlineStr">
        <is>
          <t>b6450ec8-7510-4700-ad64-d122806383a9</t>
        </is>
      </c>
      <c r="Z491" t="inlineStr">
        <is>
          <t>Andrei Kuzmenko (PIT LW)</t>
        </is>
      </c>
    </row>
    <row r="492">
      <c r="A492" t="inlineStr">
        <is>
          <t>Matvei Gridin</t>
        </is>
      </c>
      <c r="B492" t="inlineStr">
        <is>
          <t>CGY</t>
        </is>
      </c>
      <c r="C492" t="inlineStr">
        <is>
          <t>RW</t>
        </is>
      </c>
      <c r="D492" t="inlineStr">
        <is>
          <t>F</t>
        </is>
      </c>
      <c r="E492" t="n">
        <v>20</v>
      </c>
      <c r="F492" t="inlineStr">
        <is>
          <t>T</t>
        </is>
      </c>
      <c r="G492" t="inlineStr">
        <is>
          <t>Kurtis</t>
        </is>
      </c>
      <c r="H492" s="30" t="n">
        <v>942500</v>
      </c>
      <c r="I492" s="31" t="n">
        <v>22.17</v>
      </c>
      <c r="J492" s="31" t="n">
        <v>23.52</v>
      </c>
      <c r="K492" s="31" t="n">
        <v>0.6</v>
      </c>
      <c r="L492" s="32" t="n">
        <v>0.637</v>
      </c>
      <c r="M492" s="31" t="n">
        <v>36.69</v>
      </c>
      <c r="N492" s="31" t="n">
        <v>0.61</v>
      </c>
      <c r="O492" s="31" t="n">
        <v>50.37</v>
      </c>
      <c r="P492" s="31" t="n">
        <v>43.53</v>
      </c>
      <c r="Q492" s="31" t="n">
        <v>14.52</v>
      </c>
      <c r="R492" s="31" t="n">
        <v>46.19</v>
      </c>
      <c r="S492" s="32" t="n">
        <v>0.605</v>
      </c>
      <c r="T492" s="32" t="n">
        <v>0.642</v>
      </c>
      <c r="U492" t="n">
        <v>276.4</v>
      </c>
      <c r="V492" t="inlineStr">
        <is>
          <t>06mb0</t>
        </is>
      </c>
      <c r="W492" t="n">
        <v>7183</v>
      </c>
      <c r="Y492" t="inlineStr">
        <is>
          <t>d75dfb71-678b-4ca6-aace-a09c6e9b50c1</t>
        </is>
      </c>
      <c r="Z492" t="inlineStr">
        <is>
          <t>Matvei Gridin (CGY RW)</t>
        </is>
      </c>
    </row>
    <row r="493">
      <c r="A493" t="inlineStr">
        <is>
          <t>Nick Foligno</t>
        </is>
      </c>
      <c r="B493" t="inlineStr">
        <is>
          <t>MIN</t>
        </is>
      </c>
      <c r="C493" t="inlineStr">
        <is>
          <t>LW</t>
        </is>
      </c>
      <c r="D493" t="inlineStr">
        <is>
          <t>F</t>
        </is>
      </c>
      <c r="E493" t="n">
        <v>38</v>
      </c>
      <c r="F493" t="inlineStr">
        <is>
          <t>FA</t>
        </is>
      </c>
      <c r="G493" t="inlineStr">
        <is>
          <t>FA</t>
        </is>
      </c>
      <c r="H493" s="30" t="n">
        <v>900000</v>
      </c>
      <c r="I493" s="31" t="n">
        <v>36.72</v>
      </c>
      <c r="J493" s="31" t="n">
        <v>40.8</v>
      </c>
      <c r="K493" s="31" t="n">
        <v>0.68</v>
      </c>
      <c r="L493" s="32" t="n">
        <v>0.756</v>
      </c>
      <c r="M493" s="31" t="n">
        <v>43.44</v>
      </c>
      <c r="N493" s="31" t="n">
        <v>0.6899999999999999</v>
      </c>
      <c r="O493" s="31" t="n"/>
      <c r="P493" s="31" t="n">
        <v>43.44</v>
      </c>
      <c r="Q493" s="31" t="n">
        <v>6.72</v>
      </c>
      <c r="R493" s="31" t="n">
        <v>48.27</v>
      </c>
      <c r="S493" s="32" t="n">
        <v>0.6899999999999999</v>
      </c>
      <c r="T493" s="32" t="n">
        <v>0.767</v>
      </c>
      <c r="U493" t="n">
        <v>291.8</v>
      </c>
      <c r="V493" t="inlineStr">
        <is>
          <t>0041m</t>
        </is>
      </c>
      <c r="W493" t="n">
        <v>2582</v>
      </c>
      <c r="X493" t="n">
        <v>4008</v>
      </c>
      <c r="Y493" t="inlineStr">
        <is>
          <t>42f6d573-0f24-11e2-8525-18a905767e44</t>
        </is>
      </c>
      <c r="Z493" t="inlineStr">
        <is>
          <t>Nick Foligno (MIN LW)</t>
        </is>
      </c>
    </row>
    <row r="494">
      <c r="A494" t="inlineStr">
        <is>
          <t>Keegan Kolesar</t>
        </is>
      </c>
      <c r="B494" t="inlineStr">
        <is>
          <t>DET</t>
        </is>
      </c>
      <c r="C494" t="inlineStr">
        <is>
          <t>RW</t>
        </is>
      </c>
      <c r="D494" t="inlineStr">
        <is>
          <t>F</t>
        </is>
      </c>
      <c r="E494" t="n">
        <v>29</v>
      </c>
      <c r="F494" t="inlineStr">
        <is>
          <t>FA</t>
        </is>
      </c>
      <c r="G494" t="inlineStr">
        <is>
          <t>FA</t>
        </is>
      </c>
      <c r="H494" s="30" t="n">
        <v>2500000</v>
      </c>
      <c r="I494" s="31" t="n">
        <v>46.97</v>
      </c>
      <c r="J494" s="31" t="n">
        <v>18.79</v>
      </c>
      <c r="K494" s="31" t="n">
        <v>0.57</v>
      </c>
      <c r="L494" s="32" t="n">
        <v>0.228</v>
      </c>
      <c r="M494" s="31" t="n">
        <v>43.42</v>
      </c>
      <c r="N494" s="31" t="n">
        <v>0.59</v>
      </c>
      <c r="O494" s="31" t="n"/>
      <c r="P494" s="31" t="n">
        <v>43.42</v>
      </c>
      <c r="Q494" s="31" t="n">
        <v>-3.55</v>
      </c>
      <c r="R494" s="31" t="n">
        <v>17.37</v>
      </c>
      <c r="S494" s="32" t="n">
        <v>0.59</v>
      </c>
      <c r="T494" s="32" t="n">
        <v>0.236</v>
      </c>
      <c r="U494" t="n">
        <v>292.1</v>
      </c>
      <c r="V494" t="inlineStr">
        <is>
          <t>03rfj</t>
        </is>
      </c>
      <c r="W494" t="n">
        <v>4926</v>
      </c>
      <c r="X494" t="n">
        <v>6811</v>
      </c>
      <c r="Y494" t="inlineStr">
        <is>
          <t>fead4e41-77bb-472f-abb2-4de9147a26db</t>
        </is>
      </c>
      <c r="Z494" t="inlineStr">
        <is>
          <t>Keegan Kolesar (DET RW)</t>
        </is>
      </c>
    </row>
    <row r="495">
      <c r="A495" t="inlineStr">
        <is>
          <t>Kent Johnson</t>
        </is>
      </c>
      <c r="B495" t="inlineStr">
        <is>
          <t>CBJ</t>
        </is>
      </c>
      <c r="C495" t="inlineStr">
        <is>
          <t>RW</t>
        </is>
      </c>
      <c r="D495" t="inlineStr">
        <is>
          <t>F</t>
        </is>
      </c>
      <c r="E495" t="n">
        <v>23</v>
      </c>
      <c r="F495" t="inlineStr">
        <is>
          <t>T</t>
        </is>
      </c>
      <c r="G495" t="inlineStr">
        <is>
          <t>Le Duke of Dangles</t>
        </is>
      </c>
      <c r="H495" s="30" t="n">
        <v>1800000</v>
      </c>
      <c r="I495" s="31" t="n">
        <v>30.27</v>
      </c>
      <c r="J495" s="31" t="n">
        <v>16.82</v>
      </c>
      <c r="K495" s="31" t="n">
        <v>0.4</v>
      </c>
      <c r="L495" s="32" t="n">
        <v>0.222</v>
      </c>
      <c r="M495" s="31" t="n">
        <v>36.71</v>
      </c>
      <c r="N495" s="31" t="n">
        <v>0.48</v>
      </c>
      <c r="O495" s="31" t="n">
        <v>49.86</v>
      </c>
      <c r="P495" s="31" t="n">
        <v>43.28</v>
      </c>
      <c r="Q495" s="31" t="n">
        <v>6.44</v>
      </c>
      <c r="R495" s="31" t="n">
        <v>24.04</v>
      </c>
      <c r="S495" s="32" t="n">
        <v>0.537</v>
      </c>
      <c r="T495" s="32" t="n">
        <v>0.298</v>
      </c>
      <c r="U495" t="n">
        <v>292</v>
      </c>
      <c r="V495" t="inlineStr">
        <is>
          <t>05gda</t>
        </is>
      </c>
      <c r="W495" t="n">
        <v>6461</v>
      </c>
      <c r="Y495" t="inlineStr">
        <is>
          <t>27edc273-4b02-49f7-be9a-ec5273b94de1</t>
        </is>
      </c>
      <c r="Z495" t="inlineStr">
        <is>
          <t>Kent Johnson (CBJ RW)</t>
        </is>
      </c>
    </row>
    <row r="496">
      <c r="A496" t="inlineStr">
        <is>
          <t>Tristan Jarry</t>
        </is>
      </c>
      <c r="B496" t="inlineStr">
        <is>
          <t>EDM</t>
        </is>
      </c>
      <c r="C496" t="inlineStr">
        <is>
          <t>G</t>
        </is>
      </c>
      <c r="D496" t="inlineStr">
        <is>
          <t>G</t>
        </is>
      </c>
      <c r="E496" t="n">
        <v>31</v>
      </c>
      <c r="F496" t="inlineStr">
        <is>
          <t>FA</t>
        </is>
      </c>
      <c r="G496" t="inlineStr">
        <is>
          <t>FA</t>
        </is>
      </c>
      <c r="H496" s="30" t="n">
        <v>5375000</v>
      </c>
      <c r="I496" s="31" t="n">
        <v>62.48</v>
      </c>
      <c r="J496" s="31" t="n">
        <v>11.62</v>
      </c>
      <c r="K496" s="31" t="n">
        <v>1.89</v>
      </c>
      <c r="L496" s="32" t="n">
        <v>0.352</v>
      </c>
      <c r="M496" s="31" t="n">
        <v>43.18</v>
      </c>
      <c r="N496" s="31" t="n">
        <v>1.66</v>
      </c>
      <c r="O496" s="31" t="n"/>
      <c r="P496" s="31" t="n">
        <v>43.18</v>
      </c>
      <c r="Q496" s="31" t="n">
        <v>-19.3</v>
      </c>
      <c r="R496" s="31" t="n">
        <v>8.029999999999999</v>
      </c>
      <c r="S496" s="32" t="n">
        <v>1.66</v>
      </c>
      <c r="T496" s="32" t="n">
        <v>0.309</v>
      </c>
      <c r="U496" t="n">
        <v>287.5</v>
      </c>
      <c r="V496" t="inlineStr">
        <is>
          <t>02yjw</t>
        </is>
      </c>
      <c r="W496" t="n">
        <v>4198</v>
      </c>
      <c r="X496" t="n">
        <v>6024</v>
      </c>
      <c r="Y496" t="inlineStr">
        <is>
          <t>453cb83d-bdd1-4862-aa4e-e9f32f458f82</t>
        </is>
      </c>
      <c r="Z496" t="inlineStr">
        <is>
          <t>Tristan Jarry (EDM G)</t>
        </is>
      </c>
    </row>
    <row r="497">
      <c r="A497" t="inlineStr">
        <is>
          <t>Jayden Struble</t>
        </is>
      </c>
      <c r="B497" t="inlineStr">
        <is>
          <t>MTL</t>
        </is>
      </c>
      <c r="C497" t="inlineStr">
        <is>
          <t>D</t>
        </is>
      </c>
      <c r="D497" t="inlineStr">
        <is>
          <t>D</t>
        </is>
      </c>
      <c r="E497" t="n">
        <v>25</v>
      </c>
      <c r="F497" t="inlineStr">
        <is>
          <t>FA</t>
        </is>
      </c>
      <c r="G497" t="inlineStr">
        <is>
          <t>FA</t>
        </is>
      </c>
      <c r="H497" s="30" t="n">
        <v>1412500</v>
      </c>
      <c r="I497" s="31" t="n">
        <v>40.64</v>
      </c>
      <c r="J497" s="31" t="n">
        <v>28.77</v>
      </c>
      <c r="K497" s="31" t="n">
        <v>0.6899999999999999</v>
      </c>
      <c r="L497" s="32" t="n">
        <v>0.488</v>
      </c>
      <c r="M497" s="31" t="n">
        <v>43.16</v>
      </c>
      <c r="N497" s="31" t="n">
        <v>0.73</v>
      </c>
      <c r="O497" s="31" t="n"/>
      <c r="P497" s="31" t="n">
        <v>43.16</v>
      </c>
      <c r="Q497" s="31" t="n">
        <v>2.52</v>
      </c>
      <c r="R497" s="31" t="n">
        <v>30.56</v>
      </c>
      <c r="S497" s="32" t="n">
        <v>0.73</v>
      </c>
      <c r="T497" s="32" t="n">
        <v>0.517</v>
      </c>
      <c r="V497" t="inlineStr">
        <is>
          <t>051te</t>
        </is>
      </c>
      <c r="W497" t="n">
        <v>6092</v>
      </c>
      <c r="Y497" t="inlineStr">
        <is>
          <t>c1a54382-423e-4e3f-8444-c793437e6aed</t>
        </is>
      </c>
      <c r="Z497" t="inlineStr">
        <is>
          <t>Jayden Struble (MTL D)</t>
        </is>
      </c>
    </row>
    <row r="498">
      <c r="A498" t="inlineStr">
        <is>
          <t>Ian Moore</t>
        </is>
      </c>
      <c r="B498" t="inlineStr">
        <is>
          <t>ANA</t>
        </is>
      </c>
      <c r="C498" t="inlineStr">
        <is>
          <t>D</t>
        </is>
      </c>
      <c r="D498" t="inlineStr">
        <is>
          <t>D,F</t>
        </is>
      </c>
      <c r="E498" t="n">
        <v>24</v>
      </c>
      <c r="F498" t="inlineStr">
        <is>
          <t>FA</t>
        </is>
      </c>
      <c r="G498" t="inlineStr">
        <is>
          <t>FA</t>
        </is>
      </c>
      <c r="H498" s="30" t="n">
        <v>1150000</v>
      </c>
      <c r="I498" s="31" t="n">
        <v>36.47</v>
      </c>
      <c r="J498" s="31" t="n">
        <v>31.71</v>
      </c>
      <c r="K498" s="31" t="n">
        <v>0.54</v>
      </c>
      <c r="L498" s="32" t="n">
        <v>0.47</v>
      </c>
      <c r="M498" s="31" t="n">
        <v>43.11</v>
      </c>
      <c r="N498" s="31" t="n">
        <v>0.59</v>
      </c>
      <c r="O498" s="31" t="n"/>
      <c r="P498" s="31" t="n">
        <v>43.11</v>
      </c>
      <c r="Q498" s="31" t="n">
        <v>6.64</v>
      </c>
      <c r="R498" s="31" t="n">
        <v>37.49</v>
      </c>
      <c r="S498" s="32" t="n">
        <v>0.59</v>
      </c>
      <c r="T498" s="32" t="n">
        <v>0.513</v>
      </c>
      <c r="V498" t="inlineStr">
        <is>
          <t>05ltl</t>
        </is>
      </c>
      <c r="W498" t="n">
        <v>6344</v>
      </c>
      <c r="Y498" t="inlineStr">
        <is>
          <t>906965be-95a0-467d-8980-c94519ba74ed</t>
        </is>
      </c>
      <c r="Z498" t="inlineStr">
        <is>
          <t>Ian Moore (ANA D)</t>
        </is>
      </c>
    </row>
    <row r="499">
      <c r="A499" t="inlineStr">
        <is>
          <t>Justin Sourdif</t>
        </is>
      </c>
      <c r="B499" t="inlineStr">
        <is>
          <t>WSH</t>
        </is>
      </c>
      <c r="C499" t="inlineStr">
        <is>
          <t>C</t>
        </is>
      </c>
      <c r="D499" t="inlineStr">
        <is>
          <t>F</t>
        </is>
      </c>
      <c r="E499" t="n">
        <v>24</v>
      </c>
      <c r="F499" t="inlineStr">
        <is>
          <t>T</t>
        </is>
      </c>
      <c r="G499" t="inlineStr">
        <is>
          <t>Aznfungus</t>
        </is>
      </c>
      <c r="H499" s="30" t="n">
        <v>825000</v>
      </c>
      <c r="I499" s="31" t="n">
        <v>53.25</v>
      </c>
      <c r="J499" s="31" t="n">
        <v>64.55</v>
      </c>
      <c r="K499" s="31" t="n">
        <v>0.68</v>
      </c>
      <c r="L499" s="32" t="n">
        <v>0.824</v>
      </c>
      <c r="M499" s="31" t="n">
        <v>39.7</v>
      </c>
      <c r="N499" s="31" t="n">
        <v>0.67</v>
      </c>
      <c r="O499" s="31" t="n">
        <v>46.49</v>
      </c>
      <c r="P499" s="31" t="n">
        <v>43.09</v>
      </c>
      <c r="Q499" s="31" t="n">
        <v>-13.55</v>
      </c>
      <c r="R499" s="31" t="n">
        <v>52.23</v>
      </c>
      <c r="S499" s="32" t="n">
        <v>0.612</v>
      </c>
      <c r="T499" s="32" t="n">
        <v>0.742</v>
      </c>
      <c r="U499" t="n">
        <v>292.4</v>
      </c>
      <c r="V499" t="inlineStr">
        <is>
          <t>059e2</t>
        </is>
      </c>
      <c r="W499" t="n">
        <v>6298</v>
      </c>
      <c r="Y499" t="inlineStr">
        <is>
          <t>3c6609ce-b0ca-443d-b831-a74c81573b22</t>
        </is>
      </c>
      <c r="Z499" t="inlineStr">
        <is>
          <t>Justin Sourdif (WSH C)</t>
        </is>
      </c>
    </row>
    <row r="500">
      <c r="A500" t="inlineStr">
        <is>
          <t>Samuel Girard</t>
        </is>
      </c>
      <c r="B500" t="inlineStr">
        <is>
          <t>PIT</t>
        </is>
      </c>
      <c r="C500" t="inlineStr">
        <is>
          <t>D</t>
        </is>
      </c>
      <c r="D500" t="inlineStr">
        <is>
          <t>D</t>
        </is>
      </c>
      <c r="E500" t="n">
        <v>28</v>
      </c>
      <c r="F500" t="inlineStr">
        <is>
          <t>FA</t>
        </is>
      </c>
      <c r="G500" t="inlineStr">
        <is>
          <t>FA</t>
        </is>
      </c>
      <c r="H500" s="30" t="n">
        <v>5000000</v>
      </c>
      <c r="I500" s="31" t="n">
        <v>36.89</v>
      </c>
      <c r="J500" s="31" t="n">
        <v>7.38</v>
      </c>
      <c r="K500" s="31" t="n">
        <v>0.61</v>
      </c>
      <c r="L500" s="32" t="n">
        <v>0.122</v>
      </c>
      <c r="M500" s="31" t="n">
        <v>43.05</v>
      </c>
      <c r="N500" s="31" t="n">
        <v>0.6</v>
      </c>
      <c r="O500" s="31" t="n"/>
      <c r="P500" s="31" t="n">
        <v>43.05</v>
      </c>
      <c r="Q500" s="31" t="n">
        <v>6.16</v>
      </c>
      <c r="R500" s="31" t="n">
        <v>8.609999999999999</v>
      </c>
      <c r="S500" s="32" t="n">
        <v>0.6</v>
      </c>
      <c r="T500" s="32" t="n">
        <v>0.12</v>
      </c>
      <c r="U500" t="n">
        <v>291.6</v>
      </c>
      <c r="V500" t="inlineStr">
        <is>
          <t>03yg4</t>
        </is>
      </c>
      <c r="W500" t="n">
        <v>5181</v>
      </c>
      <c r="X500" t="n">
        <v>7155</v>
      </c>
      <c r="Y500" t="inlineStr">
        <is>
          <t>d00af4ae-deb3-487c-a65e-33d62c9bc833</t>
        </is>
      </c>
      <c r="Z500" t="inlineStr">
        <is>
          <t>Samuel Girard (PIT D)</t>
        </is>
      </c>
    </row>
    <row r="501">
      <c r="A501" t="inlineStr">
        <is>
          <t>Alex Iafallo</t>
        </is>
      </c>
      <c r="B501" t="inlineStr">
        <is>
          <t>WPG</t>
        </is>
      </c>
      <c r="C501" t="inlineStr">
        <is>
          <t>RW</t>
        </is>
      </c>
      <c r="D501" t="inlineStr">
        <is>
          <t>F</t>
        </is>
      </c>
      <c r="E501" t="n">
        <v>32</v>
      </c>
      <c r="F501" t="inlineStr">
        <is>
          <t>FA</t>
        </is>
      </c>
      <c r="G501" t="inlineStr">
        <is>
          <t>FA</t>
        </is>
      </c>
      <c r="H501" s="30" t="n">
        <v>3666666</v>
      </c>
      <c r="I501" s="31" t="n">
        <v>44.74</v>
      </c>
      <c r="J501" s="31" t="n">
        <v>12.2</v>
      </c>
      <c r="K501" s="31" t="n">
        <v>0.57</v>
      </c>
      <c r="L501" s="32" t="n">
        <v>0.155</v>
      </c>
      <c r="M501" s="31" t="n">
        <v>43.06</v>
      </c>
      <c r="N501" s="31" t="n">
        <v>0.53</v>
      </c>
      <c r="O501" s="31" t="n">
        <v>42.83</v>
      </c>
      <c r="P501" s="31" t="n">
        <v>42.95</v>
      </c>
      <c r="Q501" s="31" t="n">
        <v>-1.68</v>
      </c>
      <c r="R501" s="31" t="n">
        <v>11.71</v>
      </c>
      <c r="S501" s="32" t="n">
        <v>0.52</v>
      </c>
      <c r="T501" s="32" t="n">
        <v>0.142</v>
      </c>
      <c r="U501" t="n">
        <v>291.6</v>
      </c>
      <c r="V501" t="inlineStr">
        <is>
          <t>04az7</t>
        </is>
      </c>
      <c r="W501" t="n">
        <v>5384</v>
      </c>
      <c r="X501" t="n">
        <v>7493</v>
      </c>
      <c r="Y501" t="inlineStr">
        <is>
          <t>63525ddb-3d33-45a8-b044-12e0ea92121c</t>
        </is>
      </c>
      <c r="Z501" t="inlineStr">
        <is>
          <t>Alex Iafallo (WPG RW)</t>
        </is>
      </c>
    </row>
    <row r="502">
      <c r="A502" t="inlineStr">
        <is>
          <t>Emmitt Finnie</t>
        </is>
      </c>
      <c r="B502" t="inlineStr">
        <is>
          <t>DET</t>
        </is>
      </c>
      <c r="C502" t="inlineStr">
        <is>
          <t>LW</t>
        </is>
      </c>
      <c r="D502" t="inlineStr">
        <is>
          <t>F</t>
        </is>
      </c>
      <c r="E502" t="n">
        <v>21</v>
      </c>
      <c r="F502" t="inlineStr">
        <is>
          <t>T</t>
        </is>
      </c>
      <c r="G502" t="inlineStr">
        <is>
          <t>Le Duke of Dangles</t>
        </is>
      </c>
      <c r="H502" s="30" t="n">
        <v>821667</v>
      </c>
      <c r="I502" s="31" t="n">
        <v>40.69</v>
      </c>
      <c r="J502" s="31" t="n">
        <v>49.52</v>
      </c>
      <c r="K502" s="31" t="n">
        <v>0.5</v>
      </c>
      <c r="L502" s="32" t="n">
        <v>0.609</v>
      </c>
      <c r="M502" s="31" t="n">
        <v>40.88</v>
      </c>
      <c r="N502" s="31" t="n">
        <v>0.49</v>
      </c>
      <c r="O502" s="31" t="n">
        <v>45.02</v>
      </c>
      <c r="P502" s="31" t="n">
        <v>42.95</v>
      </c>
      <c r="Q502" s="31" t="n">
        <v>0.19</v>
      </c>
      <c r="R502" s="31" t="n">
        <v>52.27</v>
      </c>
      <c r="S502" s="32" t="n">
        <v>0.513</v>
      </c>
      <c r="T502" s="32" t="n">
        <v>0.624</v>
      </c>
      <c r="U502" t="n">
        <v>289.8</v>
      </c>
      <c r="V502" t="inlineStr">
        <is>
          <t>06cl1</t>
        </is>
      </c>
      <c r="W502" t="n">
        <v>7098</v>
      </c>
      <c r="Y502" t="inlineStr">
        <is>
          <t>337bf25d-60fb-4ee3-a909-91eae89a4685</t>
        </is>
      </c>
      <c r="Z502" t="inlineStr">
        <is>
          <t>Emmitt Finnie (DET LW)</t>
        </is>
      </c>
    </row>
    <row r="503">
      <c r="A503" t="inlineStr">
        <is>
          <t>Nick Robertson</t>
        </is>
      </c>
      <c r="B503" t="inlineStr">
        <is>
          <t>PIT</t>
        </is>
      </c>
      <c r="C503" t="inlineStr">
        <is>
          <t>LW</t>
        </is>
      </c>
      <c r="D503" t="inlineStr">
        <is>
          <t>F</t>
        </is>
      </c>
      <c r="E503" t="n">
        <v>25</v>
      </c>
      <c r="F503" t="inlineStr">
        <is>
          <t>FA</t>
        </is>
      </c>
      <c r="G503" t="inlineStr">
        <is>
          <t>FA</t>
        </is>
      </c>
      <c r="H503" s="30" t="n">
        <v>1825000</v>
      </c>
      <c r="I503" s="31" t="n">
        <v>40.69</v>
      </c>
      <c r="J503" s="31" t="n">
        <v>22.3</v>
      </c>
      <c r="K503" s="31" t="n">
        <v>0.52</v>
      </c>
      <c r="L503" s="32" t="n">
        <v>0.285</v>
      </c>
      <c r="M503" s="31" t="n">
        <v>37.55</v>
      </c>
      <c r="N503" s="31" t="n">
        <v>0.49</v>
      </c>
      <c r="O503" s="31" t="n">
        <v>48.23</v>
      </c>
      <c r="P503" s="31" t="n">
        <v>42.89</v>
      </c>
      <c r="Q503" s="31" t="n">
        <v>-3.14</v>
      </c>
      <c r="R503" s="31" t="n">
        <v>23.5</v>
      </c>
      <c r="S503" s="32" t="n">
        <v>0.532</v>
      </c>
      <c r="T503" s="32" t="n">
        <v>0.292</v>
      </c>
      <c r="U503" t="n">
        <v>292.9</v>
      </c>
      <c r="V503" t="inlineStr">
        <is>
          <t>04zo3</t>
        </is>
      </c>
      <c r="W503" t="n">
        <v>5988</v>
      </c>
      <c r="X503" t="n">
        <v>8331</v>
      </c>
      <c r="Y503" t="inlineStr">
        <is>
          <t>f914dd75-14ac-4f7a-b124-8ff75ce48e04</t>
        </is>
      </c>
      <c r="Z503" t="inlineStr">
        <is>
          <t>Nick Robertson (PIT LW)</t>
        </is>
      </c>
    </row>
    <row r="504">
      <c r="A504" t="inlineStr">
        <is>
          <t>Martin Pospisil</t>
        </is>
      </c>
      <c r="B504" t="inlineStr">
        <is>
          <t>CGY</t>
        </is>
      </c>
      <c r="C504" t="inlineStr">
        <is>
          <t>RW</t>
        </is>
      </c>
      <c r="D504" t="inlineStr">
        <is>
          <t>F</t>
        </is>
      </c>
      <c r="E504" t="n">
        <v>26</v>
      </c>
      <c r="F504" t="inlineStr">
        <is>
          <t>T</t>
        </is>
      </c>
      <c r="G504" t="inlineStr">
        <is>
          <t>Aznfungus</t>
        </is>
      </c>
      <c r="H504" s="30" t="n">
        <v>2500000</v>
      </c>
      <c r="I504" s="31" t="n">
        <v>11.69</v>
      </c>
      <c r="J504" s="31" t="n">
        <v>4.68</v>
      </c>
      <c r="K504" s="31" t="n">
        <v>0.53</v>
      </c>
      <c r="L504" s="32" t="n">
        <v>0.212</v>
      </c>
      <c r="M504" s="31" t="n">
        <v>42.87</v>
      </c>
      <c r="N504" s="31" t="n">
        <v>0.74</v>
      </c>
      <c r="O504" s="31" t="n"/>
      <c r="P504" s="31" t="n">
        <v>42.87</v>
      </c>
      <c r="Q504" s="31" t="n">
        <v>31.18</v>
      </c>
      <c r="R504" s="31" t="n">
        <v>17.15</v>
      </c>
      <c r="S504" s="32" t="n">
        <v>0.74</v>
      </c>
      <c r="T504" s="32" t="n">
        <v>0.296</v>
      </c>
      <c r="V504" t="inlineStr">
        <is>
          <t>04qza</t>
        </is>
      </c>
      <c r="W504" t="n">
        <v>6021</v>
      </c>
      <c r="X504" t="n">
        <v>8002</v>
      </c>
      <c r="Y504" t="inlineStr">
        <is>
          <t>4491def4-ccab-4c20-913b-42129d3af44e</t>
        </is>
      </c>
      <c r="Z504" t="inlineStr">
        <is>
          <t>Martin Pospisil (CGY RW)</t>
        </is>
      </c>
    </row>
    <row r="505">
      <c r="A505" t="inlineStr">
        <is>
          <t>Jaden Schwartz</t>
        </is>
      </c>
      <c r="B505" t="inlineStr">
        <is>
          <t>COL</t>
        </is>
      </c>
      <c r="C505" t="inlineStr">
        <is>
          <t>LW</t>
        </is>
      </c>
      <c r="D505" t="inlineStr">
        <is>
          <t>F</t>
        </is>
      </c>
      <c r="E505" t="n">
        <v>34</v>
      </c>
      <c r="F505" t="inlineStr">
        <is>
          <t>FA</t>
        </is>
      </c>
      <c r="G505" t="inlineStr">
        <is>
          <t>FA</t>
        </is>
      </c>
      <c r="H505" s="30" t="n">
        <v>3250000</v>
      </c>
      <c r="I505" s="31" t="n">
        <v>34.28</v>
      </c>
      <c r="J505" s="31" t="n">
        <v>10.55</v>
      </c>
      <c r="K505" s="31" t="n">
        <v>0.6899999999999999</v>
      </c>
      <c r="L505" s="32" t="n">
        <v>0.212</v>
      </c>
      <c r="M505" s="31" t="n">
        <v>39.48</v>
      </c>
      <c r="N505" s="31" t="n">
        <v>0.6899999999999999</v>
      </c>
      <c r="O505" s="31" t="n">
        <v>46.12</v>
      </c>
      <c r="P505" s="31" t="n">
        <v>42.8</v>
      </c>
      <c r="Q505" s="31" t="n">
        <v>5.2</v>
      </c>
      <c r="R505" s="31" t="n">
        <v>13.17</v>
      </c>
      <c r="S505" s="32" t="n">
        <v>0.62</v>
      </c>
      <c r="T505" s="32" t="n">
        <v>0.191</v>
      </c>
      <c r="U505" t="n">
        <v>291.2</v>
      </c>
      <c r="V505" t="inlineStr">
        <is>
          <t>01xfp</t>
        </is>
      </c>
      <c r="W505" t="n">
        <v>3532</v>
      </c>
      <c r="X505" t="n">
        <v>4974</v>
      </c>
      <c r="Y505" t="inlineStr">
        <is>
          <t>436dfe41-0f24-11e2-8525-18a905767e44</t>
        </is>
      </c>
      <c r="Z505" t="inlineStr">
        <is>
          <t>Jaden Schwartz (COL LW)</t>
        </is>
      </c>
    </row>
    <row r="506">
      <c r="A506" t="inlineStr">
        <is>
          <t>Michael Amadio</t>
        </is>
      </c>
      <c r="B506" t="inlineStr">
        <is>
          <t>OTT</t>
        </is>
      </c>
      <c r="C506" t="inlineStr">
        <is>
          <t>RW</t>
        </is>
      </c>
      <c r="D506" t="inlineStr">
        <is>
          <t>F</t>
        </is>
      </c>
      <c r="E506" t="n">
        <v>30</v>
      </c>
      <c r="F506" t="inlineStr">
        <is>
          <t>FA</t>
        </is>
      </c>
      <c r="G506" t="inlineStr">
        <is>
          <t>FA</t>
        </is>
      </c>
      <c r="H506" s="30" t="n">
        <v>2600000</v>
      </c>
      <c r="I506" s="31" t="n">
        <v>49.79</v>
      </c>
      <c r="J506" s="31" t="n">
        <v>19.15</v>
      </c>
      <c r="K506" s="31" t="n">
        <v>0.61</v>
      </c>
      <c r="L506" s="32" t="n">
        <v>0.235</v>
      </c>
      <c r="M506" s="31" t="n">
        <v>42.7</v>
      </c>
      <c r="N506" s="31" t="n">
        <v>0.58</v>
      </c>
      <c r="O506" s="31" t="n"/>
      <c r="P506" s="31" t="n">
        <v>42.7</v>
      </c>
      <c r="Q506" s="31" t="n">
        <v>-7.09</v>
      </c>
      <c r="R506" s="31" t="n">
        <v>16.42</v>
      </c>
      <c r="S506" s="32" t="n">
        <v>0.58</v>
      </c>
      <c r="T506" s="32" t="n">
        <v>0.223</v>
      </c>
      <c r="U506" t="n">
        <v>291.6</v>
      </c>
      <c r="V506" t="inlineStr">
        <is>
          <t>03ebr</t>
        </is>
      </c>
      <c r="W506" t="n">
        <v>4491</v>
      </c>
      <c r="X506" t="n">
        <v>6458</v>
      </c>
      <c r="Y506" t="inlineStr">
        <is>
          <t>4d9cee32-afea-40f0-9242-d97acf640e75</t>
        </is>
      </c>
      <c r="Z506" t="inlineStr">
        <is>
          <t>Michael Amadio (OTT RW)</t>
        </is>
      </c>
    </row>
    <row r="507">
      <c r="A507" t="inlineStr">
        <is>
          <t>Warren Foegele</t>
        </is>
      </c>
      <c r="B507" t="inlineStr">
        <is>
          <t>OTT</t>
        </is>
      </c>
      <c r="C507" t="inlineStr">
        <is>
          <t>LW</t>
        </is>
      </c>
      <c r="D507" t="inlineStr">
        <is>
          <t>F</t>
        </is>
      </c>
      <c r="E507" t="n">
        <v>30</v>
      </c>
      <c r="F507" t="inlineStr">
        <is>
          <t>FA</t>
        </is>
      </c>
      <c r="G507" t="inlineStr">
        <is>
          <t>FA</t>
        </is>
      </c>
      <c r="H507" s="30" t="n">
        <v>3500000</v>
      </c>
      <c r="I507" s="31" t="n">
        <v>30.96</v>
      </c>
      <c r="J507" s="31" t="n">
        <v>8.85</v>
      </c>
      <c r="K507" s="31" t="n">
        <v>0.46</v>
      </c>
      <c r="L507" s="32" t="n">
        <v>0.131</v>
      </c>
      <c r="M507" s="31" t="n">
        <v>42.64</v>
      </c>
      <c r="N507" s="31" t="n">
        <v>0.55</v>
      </c>
      <c r="O507" s="31" t="n"/>
      <c r="P507" s="31" t="n">
        <v>42.64</v>
      </c>
      <c r="Q507" s="31" t="n">
        <v>11.68</v>
      </c>
      <c r="R507" s="31" t="n">
        <v>12.18</v>
      </c>
      <c r="S507" s="32" t="n">
        <v>0.55</v>
      </c>
      <c r="T507" s="32" t="n">
        <v>0.157</v>
      </c>
      <c r="U507" t="n">
        <v>291.8</v>
      </c>
      <c r="V507" t="inlineStr">
        <is>
          <t>03ebb</t>
        </is>
      </c>
      <c r="W507" t="n">
        <v>4468</v>
      </c>
      <c r="X507" t="n">
        <v>6436</v>
      </c>
      <c r="Y507" t="inlineStr">
        <is>
          <t>c4437c0c-b8bd-4574-82d4-7cfd78e13aaa</t>
        </is>
      </c>
      <c r="Z507" t="inlineStr">
        <is>
          <t>Warren Foegele (OTT LW)</t>
        </is>
      </c>
    </row>
    <row r="508">
      <c r="A508" t="inlineStr">
        <is>
          <t>Dylan Samberg</t>
        </is>
      </c>
      <c r="B508" t="inlineStr">
        <is>
          <t>WPG</t>
        </is>
      </c>
      <c r="C508" t="inlineStr">
        <is>
          <t>D</t>
        </is>
      </c>
      <c r="D508" t="inlineStr">
        <is>
          <t>D</t>
        </is>
      </c>
      <c r="E508" t="n">
        <v>27</v>
      </c>
      <c r="F508" t="inlineStr">
        <is>
          <t>FA</t>
        </is>
      </c>
      <c r="G508" t="inlineStr">
        <is>
          <t>FA</t>
        </is>
      </c>
      <c r="H508" s="30" t="n">
        <v>5750000</v>
      </c>
      <c r="I508" s="31" t="n">
        <v>38.09</v>
      </c>
      <c r="J508" s="31" t="n">
        <v>6.62</v>
      </c>
      <c r="K508" s="31" t="n">
        <v>0.58</v>
      </c>
      <c r="L508" s="32" t="n">
        <v>0.101</v>
      </c>
      <c r="M508" s="31" t="n">
        <v>42.48</v>
      </c>
      <c r="N508" s="31" t="n">
        <v>0.62</v>
      </c>
      <c r="O508" s="31" t="n"/>
      <c r="P508" s="31" t="n">
        <v>42.48</v>
      </c>
      <c r="Q508" s="31" t="n">
        <v>4.39</v>
      </c>
      <c r="R508" s="31" t="n">
        <v>7.39</v>
      </c>
      <c r="S508" s="32" t="n">
        <v>0.62</v>
      </c>
      <c r="T508" s="32" t="n">
        <v>0.108</v>
      </c>
      <c r="U508" t="n">
        <v>292.9</v>
      </c>
      <c r="V508" t="inlineStr">
        <is>
          <t>04f0u</t>
        </is>
      </c>
      <c r="W508" t="n">
        <v>5473</v>
      </c>
      <c r="X508" t="n">
        <v>7558</v>
      </c>
      <c r="Y508" t="inlineStr">
        <is>
          <t>e0f9430d-f5a8-4cac-9dc0-65d90e8769a6</t>
        </is>
      </c>
      <c r="Z508" t="inlineStr">
        <is>
          <t>Dylan Samberg (WPG D)</t>
        </is>
      </c>
    </row>
    <row r="509">
      <c r="A509" t="inlineStr">
        <is>
          <t>Adam Klapka</t>
        </is>
      </c>
      <c r="B509" t="inlineStr">
        <is>
          <t>CGY</t>
        </is>
      </c>
      <c r="C509" t="inlineStr">
        <is>
          <t>RW</t>
        </is>
      </c>
      <c r="D509" t="inlineStr">
        <is>
          <t>F</t>
        </is>
      </c>
      <c r="E509" t="n">
        <v>25</v>
      </c>
      <c r="F509" t="inlineStr">
        <is>
          <t>T</t>
        </is>
      </c>
      <c r="G509" t="inlineStr">
        <is>
          <t>Keith</t>
        </is>
      </c>
      <c r="H509" s="30" t="n">
        <v>1250000</v>
      </c>
      <c r="I509" s="31" t="n">
        <v>62.79</v>
      </c>
      <c r="J509" s="31" t="n">
        <v>50.23</v>
      </c>
      <c r="K509" s="31" t="n">
        <v>0.79</v>
      </c>
      <c r="L509" s="32" t="n">
        <v>0.632</v>
      </c>
      <c r="M509" s="31" t="n">
        <v>42.24</v>
      </c>
      <c r="N509" s="31" t="n">
        <v>0.77</v>
      </c>
      <c r="O509" s="31" t="n"/>
      <c r="P509" s="31" t="n">
        <v>42.24</v>
      </c>
      <c r="Q509" s="31" t="n">
        <v>-20.55</v>
      </c>
      <c r="R509" s="31" t="n">
        <v>33.79</v>
      </c>
      <c r="S509" s="32" t="n">
        <v>0.77</v>
      </c>
      <c r="T509" s="32" t="n">
        <v>0.616</v>
      </c>
      <c r="U509" t="n">
        <v>292.8</v>
      </c>
      <c r="V509" t="inlineStr">
        <is>
          <t>05o4f</t>
        </is>
      </c>
      <c r="W509" t="n">
        <v>6665</v>
      </c>
      <c r="Y509" t="inlineStr">
        <is>
          <t>7b5f98c3-6c9d-4c67-9a92-933d9b2fb9ba</t>
        </is>
      </c>
      <c r="Z509" t="inlineStr">
        <is>
          <t>Adam Klapka (CGY RW)</t>
        </is>
      </c>
    </row>
    <row r="510">
      <c r="A510" t="inlineStr">
        <is>
          <t>J.T. Compher</t>
        </is>
      </c>
      <c r="B510" t="inlineStr">
        <is>
          <t>DET</t>
        </is>
      </c>
      <c r="C510" t="inlineStr">
        <is>
          <t>C</t>
        </is>
      </c>
      <c r="D510" t="inlineStr">
        <is>
          <t>F</t>
        </is>
      </c>
      <c r="E510" t="n">
        <v>31</v>
      </c>
      <c r="F510" t="inlineStr">
        <is>
          <t>FA</t>
        </is>
      </c>
      <c r="G510" t="inlineStr">
        <is>
          <t>FA</t>
        </is>
      </c>
      <c r="H510" s="30" t="n">
        <v>5100000</v>
      </c>
      <c r="I510" s="31" t="n">
        <v>39.01</v>
      </c>
      <c r="J510" s="31" t="n">
        <v>7.65</v>
      </c>
      <c r="K510" s="31" t="n">
        <v>0.48</v>
      </c>
      <c r="L510" s="32" t="n">
        <v>0.094</v>
      </c>
      <c r="M510" s="31" t="n">
        <v>42.67</v>
      </c>
      <c r="N510" s="31" t="n">
        <v>0.51</v>
      </c>
      <c r="O510" s="31" t="n">
        <v>41.75</v>
      </c>
      <c r="P510" s="31" t="n">
        <v>42.21</v>
      </c>
      <c r="Q510" s="31" t="n">
        <v>3.66</v>
      </c>
      <c r="R510" s="31" t="n">
        <v>8.279999999999999</v>
      </c>
      <c r="S510" s="32" t="n">
        <v>0.504</v>
      </c>
      <c r="T510" s="32" t="n">
        <v>0.099</v>
      </c>
      <c r="U510" t="n">
        <v>292.4</v>
      </c>
      <c r="V510" t="inlineStr">
        <is>
          <t>03163</t>
        </is>
      </c>
      <c r="W510" t="n">
        <v>4181</v>
      </c>
      <c r="X510" t="n">
        <v>6015</v>
      </c>
      <c r="Y510" t="inlineStr">
        <is>
          <t>f0dd1b3a-6b87-417d-9efa-ae53cb137a9a</t>
        </is>
      </c>
      <c r="Z510" t="inlineStr">
        <is>
          <t>J.T. Compher (DET C)</t>
        </is>
      </c>
    </row>
    <row r="511">
      <c r="A511" t="inlineStr">
        <is>
          <t>David Rittich</t>
        </is>
      </c>
      <c r="B511" t="inlineStr">
        <is>
          <t>NJD</t>
        </is>
      </c>
      <c r="C511" t="inlineStr">
        <is>
          <t>G</t>
        </is>
      </c>
      <c r="D511" t="inlineStr">
        <is>
          <t>G</t>
        </is>
      </c>
      <c r="E511" t="n">
        <v>34</v>
      </c>
      <c r="F511" t="inlineStr">
        <is>
          <t>FA</t>
        </is>
      </c>
      <c r="G511" t="inlineStr">
        <is>
          <t>FA</t>
        </is>
      </c>
      <c r="H511" s="30" t="n">
        <v>1000000</v>
      </c>
      <c r="I511" s="31" t="n">
        <v>51.28</v>
      </c>
      <c r="J511" s="31" t="n">
        <v>51.28</v>
      </c>
      <c r="K511" s="31" t="n">
        <v>1.71</v>
      </c>
      <c r="L511" s="32" t="n">
        <v>1.71</v>
      </c>
      <c r="M511" s="31" t="n">
        <v>42.2</v>
      </c>
      <c r="N511" s="31" t="n">
        <v>1.62</v>
      </c>
      <c r="O511" s="31" t="n"/>
      <c r="P511" s="31" t="n">
        <v>42.2</v>
      </c>
      <c r="Q511" s="31" t="n">
        <v>-9.08</v>
      </c>
      <c r="R511" s="31" t="n">
        <v>42.2</v>
      </c>
      <c r="S511" s="32" t="n">
        <v>1.62</v>
      </c>
      <c r="T511" s="32" t="n">
        <v>1.62</v>
      </c>
      <c r="U511" t="n">
        <v>291.5</v>
      </c>
      <c r="V511" t="inlineStr">
        <is>
          <t>03ygn</t>
        </is>
      </c>
      <c r="W511" t="n">
        <v>5235</v>
      </c>
      <c r="X511" t="n">
        <v>7108</v>
      </c>
      <c r="Y511" t="inlineStr">
        <is>
          <t>677c3651-f73b-4fbf-9a71-f6f16874617d</t>
        </is>
      </c>
      <c r="Z511" t="inlineStr">
        <is>
          <t>David Rittich (NJD G)</t>
        </is>
      </c>
    </row>
    <row r="512">
      <c r="A512" t="inlineStr">
        <is>
          <t>Sebastian Cossa</t>
        </is>
      </c>
      <c r="B512" t="inlineStr">
        <is>
          <t>UTA</t>
        </is>
      </c>
      <c r="C512" t="inlineStr">
        <is>
          <t>G</t>
        </is>
      </c>
      <c r="D512" t="inlineStr">
        <is>
          <t>G</t>
        </is>
      </c>
      <c r="E512" t="n">
        <v>23</v>
      </c>
      <c r="F512" t="inlineStr">
        <is>
          <t>T</t>
        </is>
      </c>
      <c r="G512" t="inlineStr">
        <is>
          <t>Anybody but the Leafs</t>
        </is>
      </c>
      <c r="H512" s="30" t="n">
        <v>2000000</v>
      </c>
      <c r="I512" s="31" t="n">
        <v>0</v>
      </c>
      <c r="J512" s="31" t="n"/>
      <c r="K512" s="31" t="n">
        <v>0</v>
      </c>
      <c r="L512" s="32" t="n"/>
      <c r="M512" s="31" t="n">
        <v>42.16</v>
      </c>
      <c r="N512" s="31" t="n">
        <v>1.56</v>
      </c>
      <c r="O512" s="31" t="n"/>
      <c r="P512" s="31" t="n">
        <v>42.16</v>
      </c>
      <c r="Q512" s="31" t="n">
        <v>42.16</v>
      </c>
      <c r="R512" s="31" t="n">
        <v>21.08</v>
      </c>
      <c r="S512" s="32" t="n">
        <v>1.56</v>
      </c>
      <c r="T512" s="32" t="n">
        <v>0.78</v>
      </c>
      <c r="U512" t="n">
        <v>294.1</v>
      </c>
      <c r="V512" t="inlineStr">
        <is>
          <t>05o01</t>
        </is>
      </c>
      <c r="W512" t="n">
        <v>6477</v>
      </c>
      <c r="Y512" t="inlineStr">
        <is>
          <t>9093a07a-7ee5-401e-8b61-4aaa424f1c41</t>
        </is>
      </c>
      <c r="Z512" t="inlineStr">
        <is>
          <t>Sebastian Cossa (UTA G)</t>
        </is>
      </c>
    </row>
    <row r="513">
      <c r="A513" t="inlineStr">
        <is>
          <t>Nino Niederreiter</t>
        </is>
      </c>
      <c r="B513" t="inlineStr">
        <is>
          <t>WPG</t>
        </is>
      </c>
      <c r="C513" t="inlineStr">
        <is>
          <t>LW</t>
        </is>
      </c>
      <c r="D513" t="inlineStr">
        <is>
          <t>F</t>
        </is>
      </c>
      <c r="E513" t="n">
        <v>34</v>
      </c>
      <c r="F513" t="inlineStr">
        <is>
          <t>FA</t>
        </is>
      </c>
      <c r="G513" t="inlineStr">
        <is>
          <t>FA</t>
        </is>
      </c>
      <c r="H513" s="30" t="n">
        <v>4000000</v>
      </c>
      <c r="I513" s="31" t="n">
        <v>29.8</v>
      </c>
      <c r="J513" s="31" t="n">
        <v>7.45</v>
      </c>
      <c r="K513" s="31" t="n">
        <v>0.49</v>
      </c>
      <c r="L513" s="32" t="n">
        <v>0.122</v>
      </c>
      <c r="M513" s="31" t="n">
        <v>41.51</v>
      </c>
      <c r="N513" s="31" t="n">
        <v>0.54</v>
      </c>
      <c r="O513" s="31" t="n">
        <v>42.7</v>
      </c>
      <c r="P513" s="31" t="n">
        <v>42.11</v>
      </c>
      <c r="Q513" s="31" t="n">
        <v>11.71</v>
      </c>
      <c r="R513" s="31" t="n">
        <v>10.53</v>
      </c>
      <c r="S513" s="32" t="n">
        <v>0.524</v>
      </c>
      <c r="T513" s="32" t="n">
        <v>0.131</v>
      </c>
      <c r="U513" t="n">
        <v>291.7</v>
      </c>
      <c r="V513" t="inlineStr">
        <is>
          <t>01zt4</t>
        </is>
      </c>
      <c r="W513" t="n">
        <v>3510</v>
      </c>
      <c r="X513" t="n">
        <v>4965</v>
      </c>
      <c r="Y513" t="inlineStr">
        <is>
          <t>4327f191-0f24-11e2-8525-18a905767e44</t>
        </is>
      </c>
      <c r="Z513" t="inlineStr">
        <is>
          <t>Nino Niederreiter (WPG LW)</t>
        </is>
      </c>
    </row>
    <row r="514">
      <c r="A514" t="inlineStr">
        <is>
          <t>Evan Rodrigues</t>
        </is>
      </c>
      <c r="B514" t="inlineStr">
        <is>
          <t>NJD</t>
        </is>
      </c>
      <c r="C514" t="inlineStr">
        <is>
          <t>LW</t>
        </is>
      </c>
      <c r="D514" t="inlineStr">
        <is>
          <t>F</t>
        </is>
      </c>
      <c r="E514" t="n">
        <v>33</v>
      </c>
      <c r="F514" t="inlineStr">
        <is>
          <t>FA</t>
        </is>
      </c>
      <c r="G514" t="inlineStr">
        <is>
          <t>FA</t>
        </is>
      </c>
      <c r="H514" s="30" t="n">
        <v>3000000</v>
      </c>
      <c r="I514" s="31" t="n">
        <v>46.69</v>
      </c>
      <c r="J514" s="31" t="n">
        <v>15.56</v>
      </c>
      <c r="K514" s="31" t="n">
        <v>0.68</v>
      </c>
      <c r="L514" s="32" t="n">
        <v>0.227</v>
      </c>
      <c r="M514" s="31" t="n">
        <v>33.87</v>
      </c>
      <c r="N514" s="31" t="n">
        <v>0.68</v>
      </c>
      <c r="O514" s="31" t="n">
        <v>50.27</v>
      </c>
      <c r="P514" s="31" t="n">
        <v>42.07</v>
      </c>
      <c r="Q514" s="31" t="n">
        <v>-12.82</v>
      </c>
      <c r="R514" s="31" t="n">
        <v>14.02</v>
      </c>
      <c r="S514" s="32" t="n">
        <v>0.639</v>
      </c>
      <c r="T514" s="32" t="n">
        <v>0.213</v>
      </c>
      <c r="U514" t="n">
        <v>291.6</v>
      </c>
      <c r="V514" t="inlineStr">
        <is>
          <t>03nfr</t>
        </is>
      </c>
      <c r="W514" t="n">
        <v>4773</v>
      </c>
      <c r="X514" t="n">
        <v>6726</v>
      </c>
      <c r="Y514" t="inlineStr">
        <is>
          <t>a5e54f64-6198-498f-b402-1c211f68caab</t>
        </is>
      </c>
      <c r="Z514" t="inlineStr">
        <is>
          <t>Evan Rodrigues (NJD LW)</t>
        </is>
      </c>
    </row>
    <row r="515">
      <c r="A515" t="inlineStr">
        <is>
          <t>Nick Paul</t>
        </is>
      </c>
      <c r="B515" t="inlineStr">
        <is>
          <t>TOR</t>
        </is>
      </c>
      <c r="C515" t="inlineStr">
        <is>
          <t>C</t>
        </is>
      </c>
      <c r="D515" t="inlineStr">
        <is>
          <t>F</t>
        </is>
      </c>
      <c r="E515" t="n">
        <v>31</v>
      </c>
      <c r="F515" t="inlineStr">
        <is>
          <t>FA</t>
        </is>
      </c>
      <c r="G515" t="inlineStr">
        <is>
          <t>FA</t>
        </is>
      </c>
      <c r="H515" s="30" t="n">
        <v>3150000</v>
      </c>
      <c r="I515" s="31" t="n">
        <v>28.63</v>
      </c>
      <c r="J515" s="31" t="n">
        <v>9.09</v>
      </c>
      <c r="K515" s="31" t="n">
        <v>0.5600000000000001</v>
      </c>
      <c r="L515" s="32" t="n">
        <v>0.178</v>
      </c>
      <c r="M515" s="31" t="n">
        <v>35.67</v>
      </c>
      <c r="N515" s="31" t="n">
        <v>0.59</v>
      </c>
      <c r="O515" s="31" t="n">
        <v>48.42</v>
      </c>
      <c r="P515" s="31" t="n">
        <v>42.05</v>
      </c>
      <c r="Q515" s="31" t="n">
        <v>7.04</v>
      </c>
      <c r="R515" s="31" t="n">
        <v>13.35</v>
      </c>
      <c r="S515" s="32" t="n">
        <v>0.583</v>
      </c>
      <c r="T515" s="32" t="n">
        <v>0.185</v>
      </c>
      <c r="U515" t="n">
        <v>292.7</v>
      </c>
      <c r="V515" t="inlineStr">
        <is>
          <t>031pn</t>
        </is>
      </c>
      <c r="W515" t="n">
        <v>4494</v>
      </c>
      <c r="X515" t="n">
        <v>6080</v>
      </c>
      <c r="Y515" t="inlineStr">
        <is>
          <t>a1019d67-fb85-43e6-87cf-4b964489a5f3</t>
        </is>
      </c>
      <c r="Z515" t="inlineStr">
        <is>
          <t>Nick Paul (TOR C)</t>
        </is>
      </c>
    </row>
    <row r="516">
      <c r="A516" t="inlineStr">
        <is>
          <t>Brian Dumoulin</t>
        </is>
      </c>
      <c r="B516" t="inlineStr">
        <is>
          <t>LAK</t>
        </is>
      </c>
      <c r="C516" t="inlineStr">
        <is>
          <t>D</t>
        </is>
      </c>
      <c r="D516" t="inlineStr">
        <is>
          <t>D</t>
        </is>
      </c>
      <c r="E516" t="n">
        <v>35</v>
      </c>
      <c r="F516" t="inlineStr">
        <is>
          <t>FA</t>
        </is>
      </c>
      <c r="G516" t="inlineStr">
        <is>
          <t>FA</t>
        </is>
      </c>
      <c r="H516" s="30" t="n">
        <v>4000000</v>
      </c>
      <c r="I516" s="31" t="n">
        <v>39.55</v>
      </c>
      <c r="J516" s="31" t="n">
        <v>9.890000000000001</v>
      </c>
      <c r="K516" s="31" t="n">
        <v>0.48</v>
      </c>
      <c r="L516" s="32" t="n">
        <v>0.12</v>
      </c>
      <c r="M516" s="31" t="n">
        <v>41.76</v>
      </c>
      <c r="N516" s="31" t="n">
        <v>0.51</v>
      </c>
      <c r="O516" s="31" t="n"/>
      <c r="P516" s="31" t="n">
        <v>41.76</v>
      </c>
      <c r="Q516" s="31" t="n">
        <v>2.21</v>
      </c>
      <c r="R516" s="31" t="n">
        <v>10.44</v>
      </c>
      <c r="S516" s="32" t="n">
        <v>0.51</v>
      </c>
      <c r="T516" s="32" t="n">
        <v>0.128</v>
      </c>
      <c r="V516" t="inlineStr">
        <is>
          <t>01mnw</t>
        </is>
      </c>
      <c r="W516" t="n">
        <v>3310</v>
      </c>
      <c r="X516" t="n">
        <v>5659</v>
      </c>
      <c r="Y516" t="inlineStr">
        <is>
          <t>899921ff-0404-4f4d-acb5-80a7f4e74c3f</t>
        </is>
      </c>
      <c r="Z516" t="inlineStr">
        <is>
          <t>Brian Dumoulin (LAK D)</t>
        </is>
      </c>
    </row>
    <row r="517">
      <c r="A517" t="inlineStr">
        <is>
          <t>Jason Dickinson</t>
        </is>
      </c>
      <c r="B517" t="inlineStr">
        <is>
          <t>EDM</t>
        </is>
      </c>
      <c r="C517" t="inlineStr">
        <is>
          <t>C</t>
        </is>
      </c>
      <c r="D517" t="inlineStr">
        <is>
          <t>F</t>
        </is>
      </c>
      <c r="E517" t="n">
        <v>31</v>
      </c>
      <c r="F517" t="inlineStr">
        <is>
          <t>FA</t>
        </is>
      </c>
      <c r="G517" t="inlineStr">
        <is>
          <t>FA</t>
        </is>
      </c>
      <c r="H517" s="30" t="n">
        <v>4000000</v>
      </c>
      <c r="I517" s="31" t="n">
        <v>31.25</v>
      </c>
      <c r="J517" s="31" t="n">
        <v>7.81</v>
      </c>
      <c r="K517" s="31" t="n">
        <v>0.49</v>
      </c>
      <c r="L517" s="32" t="n">
        <v>0.122</v>
      </c>
      <c r="M517" s="31" t="n">
        <v>38.43</v>
      </c>
      <c r="N517" s="31" t="n">
        <v>0.5</v>
      </c>
      <c r="O517" s="31" t="n">
        <v>44.94</v>
      </c>
      <c r="P517" s="31" t="n">
        <v>41.69</v>
      </c>
      <c r="Q517" s="31" t="n">
        <v>7.18</v>
      </c>
      <c r="R517" s="31" t="n">
        <v>10.42</v>
      </c>
      <c r="S517" s="32" t="n">
        <v>0.517</v>
      </c>
      <c r="T517" s="32" t="n">
        <v>0.129</v>
      </c>
      <c r="U517" t="n">
        <v>291.8</v>
      </c>
      <c r="V517" t="inlineStr">
        <is>
          <t>031nz</t>
        </is>
      </c>
      <c r="W517" t="n">
        <v>4175</v>
      </c>
      <c r="X517" t="n">
        <v>6008</v>
      </c>
      <c r="Y517" t="inlineStr">
        <is>
          <t>ad6914be-5179-43a5-8960-2ec2a6d30486</t>
        </is>
      </c>
      <c r="Z517" t="inlineStr">
        <is>
          <t>Jason Dickinson (EDM C)</t>
        </is>
      </c>
    </row>
    <row r="518">
      <c r="A518" t="inlineStr">
        <is>
          <t>Devin Cooley</t>
        </is>
      </c>
      <c r="B518" t="inlineStr">
        <is>
          <t>CGY</t>
        </is>
      </c>
      <c r="C518" t="inlineStr">
        <is>
          <t>G</t>
        </is>
      </c>
      <c r="D518" t="inlineStr">
        <is>
          <t>G</t>
        </is>
      </c>
      <c r="E518" t="n">
        <v>29</v>
      </c>
      <c r="F518" t="inlineStr">
        <is>
          <t>FA</t>
        </is>
      </c>
      <c r="G518" t="inlineStr">
        <is>
          <t>FA</t>
        </is>
      </c>
      <c r="H518" s="30" t="n">
        <v>1350000</v>
      </c>
      <c r="I518" s="31" t="n">
        <v>43.9</v>
      </c>
      <c r="J518" s="31" t="n">
        <v>32.52</v>
      </c>
      <c r="K518" s="31" t="n">
        <v>1.42</v>
      </c>
      <c r="L518" s="32" t="n">
        <v>1.052</v>
      </c>
      <c r="M518" s="31" t="n">
        <v>41.5</v>
      </c>
      <c r="N518" s="31" t="n">
        <v>1.22</v>
      </c>
      <c r="O518" s="31" t="n"/>
      <c r="P518" s="31" t="n">
        <v>41.5</v>
      </c>
      <c r="Q518" s="31" t="n">
        <v>-2.4</v>
      </c>
      <c r="R518" s="31" t="n">
        <v>30.74</v>
      </c>
      <c r="S518" s="32" t="n">
        <v>1.22</v>
      </c>
      <c r="T518" s="32" t="n">
        <v>0.904</v>
      </c>
      <c r="U518" t="n">
        <v>291.8</v>
      </c>
      <c r="V518" t="inlineStr">
        <is>
          <t>04zc8</t>
        </is>
      </c>
      <c r="W518" t="n">
        <v>6360</v>
      </c>
      <c r="X518" t="n">
        <v>8794</v>
      </c>
      <c r="Y518" t="inlineStr">
        <is>
          <t>1529f636-36fc-42d6-9e81-5ff683bf1ac4</t>
        </is>
      </c>
      <c r="Z518" t="inlineStr">
        <is>
          <t>Devin Cooley (CGY G)</t>
        </is>
      </c>
    </row>
    <row r="519">
      <c r="A519" t="inlineStr">
        <is>
          <t>Jacob Fowler</t>
        </is>
      </c>
      <c r="B519" t="inlineStr">
        <is>
          <t>MTL</t>
        </is>
      </c>
      <c r="C519" t="inlineStr">
        <is>
          <t>G</t>
        </is>
      </c>
      <c r="D519" t="inlineStr">
        <is>
          <t>G</t>
        </is>
      </c>
      <c r="E519" t="n">
        <v>21</v>
      </c>
      <c r="F519" t="inlineStr">
        <is>
          <t>T</t>
        </is>
      </c>
      <c r="G519" t="inlineStr">
        <is>
          <t>Deef-Fence</t>
        </is>
      </c>
      <c r="H519" s="30" t="n">
        <v>923333</v>
      </c>
      <c r="I519" s="31" t="n">
        <v>32.04</v>
      </c>
      <c r="J519" s="31" t="n">
        <v>34.7</v>
      </c>
      <c r="K519" s="31" t="n">
        <v>1.88</v>
      </c>
      <c r="L519" s="32" t="n">
        <v>2.036</v>
      </c>
      <c r="M519" s="31" t="n">
        <v>41.46</v>
      </c>
      <c r="N519" s="31" t="n">
        <v>1.43</v>
      </c>
      <c r="O519" s="31" t="n"/>
      <c r="P519" s="31" t="n">
        <v>41.46</v>
      </c>
      <c r="Q519" s="31" t="n">
        <v>9.42</v>
      </c>
      <c r="R519" s="31" t="n">
        <v>44.9</v>
      </c>
      <c r="S519" s="32" t="n">
        <v>1.43</v>
      </c>
      <c r="T519" s="32" t="n">
        <v>1.549</v>
      </c>
      <c r="U519" t="n">
        <v>278.7</v>
      </c>
      <c r="V519" t="inlineStr">
        <is>
          <t>068yz</t>
        </is>
      </c>
      <c r="W519" t="n">
        <v>6988</v>
      </c>
      <c r="Y519" t="inlineStr">
        <is>
          <t>8a709519-f33f-40b1-90d6-684ebe3a2e5c</t>
        </is>
      </c>
      <c r="Z519" t="inlineStr">
        <is>
          <t>Jacob Fowler (MTL G)</t>
        </is>
      </c>
    </row>
    <row r="520">
      <c r="A520" t="inlineStr">
        <is>
          <t>Nic Dowd</t>
        </is>
      </c>
      <c r="B520" t="inlineStr">
        <is>
          <t>VGK</t>
        </is>
      </c>
      <c r="C520" t="inlineStr">
        <is>
          <t>C</t>
        </is>
      </c>
      <c r="D520" t="inlineStr">
        <is>
          <t>F</t>
        </is>
      </c>
      <c r="E520" t="n">
        <v>36</v>
      </c>
      <c r="F520" t="inlineStr">
        <is>
          <t>FA</t>
        </is>
      </c>
      <c r="G520" t="inlineStr">
        <is>
          <t>FA</t>
        </is>
      </c>
      <c r="H520" s="30" t="n">
        <v>3000000</v>
      </c>
      <c r="I520" s="31" t="n">
        <v>50.25</v>
      </c>
      <c r="J520" s="31" t="n">
        <v>16.75</v>
      </c>
      <c r="K520" s="31" t="n">
        <v>0.67</v>
      </c>
      <c r="L520" s="32" t="n">
        <v>0.223</v>
      </c>
      <c r="M520" s="31" t="n">
        <v>41.17</v>
      </c>
      <c r="N520" s="31" t="n">
        <v>0.65</v>
      </c>
      <c r="O520" s="31" t="n"/>
      <c r="P520" s="31" t="n">
        <v>41.17</v>
      </c>
      <c r="Q520" s="31" t="n">
        <v>-9.08</v>
      </c>
      <c r="R520" s="31" t="n">
        <v>13.72</v>
      </c>
      <c r="S520" s="32" t="n">
        <v>0.65</v>
      </c>
      <c r="T520" s="32" t="n">
        <v>0.217</v>
      </c>
      <c r="V520" t="inlineStr">
        <is>
          <t>025e1</t>
        </is>
      </c>
      <c r="W520" t="n">
        <v>4610</v>
      </c>
      <c r="X520" t="n">
        <v>6350</v>
      </c>
      <c r="Y520" t="inlineStr">
        <is>
          <t>8202f31e-9692-4a28-a265-399674bc5820</t>
        </is>
      </c>
      <c r="Z520" t="inlineStr">
        <is>
          <t>Nic Dowd (VGK C)</t>
        </is>
      </c>
    </row>
    <row r="521">
      <c r="A521" t="inlineStr">
        <is>
          <t>Jiri Kulich</t>
        </is>
      </c>
      <c r="B521" t="inlineStr">
        <is>
          <t>BUF</t>
        </is>
      </c>
      <c r="C521" t="inlineStr">
        <is>
          <t>C</t>
        </is>
      </c>
      <c r="D521" t="inlineStr">
        <is>
          <t>F</t>
        </is>
      </c>
      <c r="E521" t="n">
        <v>22</v>
      </c>
      <c r="F521" t="inlineStr">
        <is>
          <t>T</t>
        </is>
      </c>
      <c r="G521" t="inlineStr">
        <is>
          <t>The Last Place Lukes</t>
        </is>
      </c>
      <c r="H521" s="30" t="n">
        <v>886667</v>
      </c>
      <c r="I521" s="31" t="n">
        <v>6.93</v>
      </c>
      <c r="J521" s="31" t="n">
        <v>7.82</v>
      </c>
      <c r="K521" s="31" t="n">
        <v>0.58</v>
      </c>
      <c r="L521" s="32" t="n">
        <v>0.654</v>
      </c>
      <c r="M521" s="31" t="n">
        <v>31.99</v>
      </c>
      <c r="N521" s="31" t="n">
        <v>0.54</v>
      </c>
      <c r="O521" s="31" t="n">
        <v>50.26</v>
      </c>
      <c r="P521" s="31" t="n">
        <v>41.12</v>
      </c>
      <c r="Q521" s="31" t="n">
        <v>25.06</v>
      </c>
      <c r="R521" s="31" t="n">
        <v>46.38</v>
      </c>
      <c r="S521" s="32" t="n">
        <v>0.569</v>
      </c>
      <c r="T521" s="32" t="n">
        <v>0.642</v>
      </c>
      <c r="U521" t="n">
        <v>292.1</v>
      </c>
      <c r="V521" t="inlineStr">
        <is>
          <t>060jl</t>
        </is>
      </c>
      <c r="W521" t="n">
        <v>6691</v>
      </c>
      <c r="Y521" t="inlineStr">
        <is>
          <t>d72fde0c-4b37-4751-967d-a8e8abdb8de1</t>
        </is>
      </c>
      <c r="Z521" t="inlineStr">
        <is>
          <t>Jiri Kulich (BUF C)</t>
        </is>
      </c>
    </row>
    <row r="522">
      <c r="A522" t="inlineStr">
        <is>
          <t>Shane Wright</t>
        </is>
      </c>
      <c r="B522" t="inlineStr">
        <is>
          <t>SEA</t>
        </is>
      </c>
      <c r="C522" t="inlineStr">
        <is>
          <t>C</t>
        </is>
      </c>
      <c r="D522" t="inlineStr">
        <is>
          <t>F</t>
        </is>
      </c>
      <c r="E522" t="n">
        <v>22</v>
      </c>
      <c r="F522" t="inlineStr">
        <is>
          <t>T</t>
        </is>
      </c>
      <c r="G522" t="inlineStr">
        <is>
          <t>Deef-Fence</t>
        </is>
      </c>
      <c r="H522" s="30" t="n">
        <v>886666</v>
      </c>
      <c r="I522" s="31" t="n">
        <v>36.41</v>
      </c>
      <c r="J522" s="31" t="n">
        <v>41.06</v>
      </c>
      <c r="K522" s="31" t="n">
        <v>0.49</v>
      </c>
      <c r="L522" s="32" t="n">
        <v>0.553</v>
      </c>
      <c r="M522" s="31" t="n">
        <v>36.3</v>
      </c>
      <c r="N522" s="31" t="n">
        <v>0.51</v>
      </c>
      <c r="O522" s="31" t="n">
        <v>45.67</v>
      </c>
      <c r="P522" s="31" t="n">
        <v>40.98</v>
      </c>
      <c r="Q522" s="31" t="n">
        <v>-0.11</v>
      </c>
      <c r="R522" s="31" t="n">
        <v>46.22</v>
      </c>
      <c r="S522" s="32" t="n">
        <v>0.527</v>
      </c>
      <c r="T522" s="32" t="n">
        <v>0.594</v>
      </c>
      <c r="U522" t="n">
        <v>291.7</v>
      </c>
      <c r="V522" t="inlineStr">
        <is>
          <t>04y80</t>
        </is>
      </c>
      <c r="W522" t="n">
        <v>6675</v>
      </c>
      <c r="Y522" t="inlineStr">
        <is>
          <t>5826c1cb-f2cf-4eb6-b516-84685164cc60</t>
        </is>
      </c>
      <c r="Z522" t="inlineStr">
        <is>
          <t>Shane Wright (SEA C)</t>
        </is>
      </c>
    </row>
    <row r="523">
      <c r="A523" t="inlineStr">
        <is>
          <t>Connor Zary</t>
        </is>
      </c>
      <c r="B523" t="inlineStr">
        <is>
          <t>CGY</t>
        </is>
      </c>
      <c r="C523" t="inlineStr">
        <is>
          <t>LW</t>
        </is>
      </c>
      <c r="D523" t="inlineStr">
        <is>
          <t>F</t>
        </is>
      </c>
      <c r="E523" t="n">
        <v>24</v>
      </c>
      <c r="F523" t="inlineStr">
        <is>
          <t>T</t>
        </is>
      </c>
      <c r="G523" t="inlineStr">
        <is>
          <t>Le Duke of Dangles</t>
        </is>
      </c>
      <c r="H523" s="30" t="n">
        <v>3775000</v>
      </c>
      <c r="I523" s="31" t="n">
        <v>36.43</v>
      </c>
      <c r="J523" s="31" t="n">
        <v>9.65</v>
      </c>
      <c r="K523" s="31" t="n">
        <v>0.49</v>
      </c>
      <c r="L523" s="32" t="n">
        <v>0.13</v>
      </c>
      <c r="M523" s="31" t="n">
        <v>37.44</v>
      </c>
      <c r="N523" s="31" t="n">
        <v>0.51</v>
      </c>
      <c r="O523" s="31" t="n">
        <v>44.42</v>
      </c>
      <c r="P523" s="31" t="n">
        <v>40.93</v>
      </c>
      <c r="Q523" s="31" t="n">
        <v>1.01</v>
      </c>
      <c r="R523" s="31" t="n">
        <v>10.84</v>
      </c>
      <c r="S523" s="32" t="n">
        <v>0.519</v>
      </c>
      <c r="T523" s="32" t="n">
        <v>0.137</v>
      </c>
      <c r="U523" t="n">
        <v>291.9</v>
      </c>
      <c r="V523" t="inlineStr">
        <is>
          <t>059e4</t>
        </is>
      </c>
      <c r="W523" t="n">
        <v>6198</v>
      </c>
      <c r="Y523" t="inlineStr">
        <is>
          <t>bff8e6a9-5280-4a1f-8f55-50b40f554d7c</t>
        </is>
      </c>
      <c r="Z523" t="inlineStr">
        <is>
          <t>Connor Zary (CGY LW)</t>
        </is>
      </c>
    </row>
    <row r="524">
      <c r="A524" t="inlineStr">
        <is>
          <t>Jalen Chatfield</t>
        </is>
      </c>
      <c r="B524" t="inlineStr">
        <is>
          <t>CAR</t>
        </is>
      </c>
      <c r="C524" t="inlineStr">
        <is>
          <t>D</t>
        </is>
      </c>
      <c r="D524" t="inlineStr">
        <is>
          <t>D</t>
        </is>
      </c>
      <c r="E524" t="n">
        <v>30</v>
      </c>
      <c r="F524" t="inlineStr">
        <is>
          <t>FA</t>
        </is>
      </c>
      <c r="G524" t="inlineStr">
        <is>
          <t>FA</t>
        </is>
      </c>
      <c r="H524" s="30" t="n">
        <v>3000000</v>
      </c>
      <c r="I524" s="31" t="n">
        <v>36.07</v>
      </c>
      <c r="J524" s="31" t="n">
        <v>12.02</v>
      </c>
      <c r="K524" s="31" t="n">
        <v>0.5</v>
      </c>
      <c r="L524" s="32" t="n">
        <v>0.167</v>
      </c>
      <c r="M524" s="31" t="n">
        <v>40.86</v>
      </c>
      <c r="N524" s="31" t="n">
        <v>0.54</v>
      </c>
      <c r="O524" s="31" t="n"/>
      <c r="P524" s="31" t="n">
        <v>40.86</v>
      </c>
      <c r="Q524" s="31" t="n">
        <v>4.79</v>
      </c>
      <c r="R524" s="31" t="n">
        <v>13.62</v>
      </c>
      <c r="S524" s="32" t="n">
        <v>0.54</v>
      </c>
      <c r="T524" s="32" t="n">
        <v>0.18</v>
      </c>
      <c r="U524" t="n">
        <v>293</v>
      </c>
      <c r="V524" t="inlineStr">
        <is>
          <t>03wky</t>
        </is>
      </c>
      <c r="W524" t="n">
        <v>5897</v>
      </c>
      <c r="X524" t="n">
        <v>6984</v>
      </c>
      <c r="Y524" t="inlineStr">
        <is>
          <t>c5b83280-cba4-4044-986e-1d53c5f1d118</t>
        </is>
      </c>
      <c r="Z524" t="inlineStr">
        <is>
          <t>Jalen Chatfield (CAR D)</t>
        </is>
      </c>
    </row>
    <row r="525">
      <c r="A525" t="inlineStr">
        <is>
          <t>Cody Ceci</t>
        </is>
      </c>
      <c r="B525" t="inlineStr">
        <is>
          <t>LAK</t>
        </is>
      </c>
      <c r="C525" t="inlineStr">
        <is>
          <t>D</t>
        </is>
      </c>
      <c r="D525" t="inlineStr">
        <is>
          <t>D</t>
        </is>
      </c>
      <c r="E525" t="n">
        <v>32</v>
      </c>
      <c r="F525" t="inlineStr">
        <is>
          <t>FA</t>
        </is>
      </c>
      <c r="G525" t="inlineStr">
        <is>
          <t>FA</t>
        </is>
      </c>
      <c r="H525" s="30" t="n">
        <v>4500000</v>
      </c>
      <c r="I525" s="31" t="n">
        <v>32.7</v>
      </c>
      <c r="J525" s="31" t="n">
        <v>7.27</v>
      </c>
      <c r="K525" s="31" t="n">
        <v>0.4</v>
      </c>
      <c r="L525" s="32" t="n">
        <v>0.089</v>
      </c>
      <c r="M525" s="31" t="n">
        <v>40.76</v>
      </c>
      <c r="N525" s="31" t="n">
        <v>0.49</v>
      </c>
      <c r="O525" s="31" t="n"/>
      <c r="P525" s="31" t="n">
        <v>40.76</v>
      </c>
      <c r="Q525" s="31" t="n">
        <v>8.06</v>
      </c>
      <c r="R525" s="31" t="n">
        <v>9.06</v>
      </c>
      <c r="S525" s="32" t="n">
        <v>0.49</v>
      </c>
      <c r="T525" s="32" t="n">
        <v>0.109</v>
      </c>
      <c r="U525" t="n">
        <v>293</v>
      </c>
      <c r="V525" t="inlineStr">
        <is>
          <t>02noi</t>
        </is>
      </c>
      <c r="W525" t="n">
        <v>3978</v>
      </c>
      <c r="X525" t="n">
        <v>5695</v>
      </c>
      <c r="Y525" t="inlineStr">
        <is>
          <t>19e4d0a8-e585-4f7d-89fe-7dee9dc44396</t>
        </is>
      </c>
      <c r="Z525" t="inlineStr">
        <is>
          <t>Cody Ceci (LAK D)</t>
        </is>
      </c>
    </row>
    <row r="526">
      <c r="A526" t="inlineStr">
        <is>
          <t>Nick Cousins</t>
        </is>
      </c>
      <c r="B526" t="inlineStr">
        <is>
          <t>OTT</t>
        </is>
      </c>
      <c r="C526" t="inlineStr">
        <is>
          <t>LW</t>
        </is>
      </c>
      <c r="D526" t="inlineStr">
        <is>
          <t>F</t>
        </is>
      </c>
      <c r="E526" t="n">
        <v>33</v>
      </c>
      <c r="F526" t="inlineStr">
        <is>
          <t>FA</t>
        </is>
      </c>
      <c r="G526" t="inlineStr">
        <is>
          <t>FA</t>
        </is>
      </c>
      <c r="H526" s="30" t="n">
        <v>1587500</v>
      </c>
      <c r="I526" s="31" t="n">
        <v>57.09</v>
      </c>
      <c r="J526" s="31" t="n">
        <v>35.96</v>
      </c>
      <c r="K526" s="31" t="n">
        <v>0.7</v>
      </c>
      <c r="L526" s="32" t="n">
        <v>0.441</v>
      </c>
      <c r="M526" s="31" t="n">
        <v>40.65</v>
      </c>
      <c r="N526" s="31" t="n">
        <v>0.6899999999999999</v>
      </c>
      <c r="O526" s="31" t="n"/>
      <c r="P526" s="31" t="n">
        <v>40.65</v>
      </c>
      <c r="Q526" s="31" t="n">
        <v>-16.44</v>
      </c>
      <c r="R526" s="31" t="n">
        <v>25.61</v>
      </c>
      <c r="S526" s="32" t="n">
        <v>0.6899999999999999</v>
      </c>
      <c r="T526" s="32" t="n">
        <v>0.435</v>
      </c>
      <c r="V526" t="inlineStr">
        <is>
          <t>02fq4</t>
        </is>
      </c>
      <c r="W526" t="n">
        <v>3834</v>
      </c>
      <c r="X526" t="n">
        <v>5435</v>
      </c>
      <c r="Y526" t="inlineStr">
        <is>
          <t>195e4587-4f5e-47b0-bffc-88f0106561b9</t>
        </is>
      </c>
      <c r="Z526" t="inlineStr">
        <is>
          <t>Nick Cousins (OTT LW)</t>
        </is>
      </c>
    </row>
    <row r="527">
      <c r="A527" t="inlineStr">
        <is>
          <t>Alexander Kerfoot</t>
        </is>
      </c>
      <c r="B527" t="inlineStr">
        <is>
          <t>NSH</t>
        </is>
      </c>
      <c r="C527" t="inlineStr">
        <is>
          <t>LW</t>
        </is>
      </c>
      <c r="D527" t="inlineStr">
        <is>
          <t>F</t>
        </is>
      </c>
      <c r="E527" t="n">
        <v>32</v>
      </c>
      <c r="F527" t="inlineStr">
        <is>
          <t>FA</t>
        </is>
      </c>
      <c r="G527" t="inlineStr">
        <is>
          <t>FA</t>
        </is>
      </c>
      <c r="H527" s="30" t="n">
        <v>3500000</v>
      </c>
      <c r="I527" s="31" t="n">
        <v>22.33</v>
      </c>
      <c r="J527" s="31" t="n">
        <v>6.38</v>
      </c>
      <c r="K527" s="31" t="n">
        <v>0.66</v>
      </c>
      <c r="L527" s="32" t="n">
        <v>0.189</v>
      </c>
      <c r="M527" s="31" t="n">
        <v>40.48</v>
      </c>
      <c r="N527" s="31" t="n">
        <v>0.64</v>
      </c>
      <c r="O527" s="31" t="n"/>
      <c r="P527" s="31" t="n">
        <v>40.48</v>
      </c>
      <c r="Q527" s="31" t="n">
        <v>18.15</v>
      </c>
      <c r="R527" s="31" t="n">
        <v>11.57</v>
      </c>
      <c r="S527" s="32" t="n">
        <v>0.64</v>
      </c>
      <c r="T527" s="32" t="n">
        <v>0.183</v>
      </c>
      <c r="U527" t="n">
        <v>293.3</v>
      </c>
      <c r="V527" t="inlineStr">
        <is>
          <t>02o8b</t>
        </is>
      </c>
      <c r="W527" t="n">
        <v>5586</v>
      </c>
      <c r="X527" t="n">
        <v>5840</v>
      </c>
      <c r="Y527" t="inlineStr">
        <is>
          <t>6d438214-071b-4759-9191-dffcffc318b7</t>
        </is>
      </c>
      <c r="Z527" t="inlineStr">
        <is>
          <t>Alexander Kerfoot (NSH LW)</t>
        </is>
      </c>
    </row>
    <row r="528">
      <c r="A528" t="inlineStr">
        <is>
          <t>Isaac Howard</t>
        </is>
      </c>
      <c r="B528" t="inlineStr">
        <is>
          <t>EDM</t>
        </is>
      </c>
      <c r="C528" t="inlineStr">
        <is>
          <t>LW</t>
        </is>
      </c>
      <c r="D528" t="inlineStr">
        <is>
          <t>F</t>
        </is>
      </c>
      <c r="E528" t="n">
        <v>22</v>
      </c>
      <c r="F528" t="inlineStr">
        <is>
          <t>T</t>
        </is>
      </c>
      <c r="G528" t="inlineStr">
        <is>
          <t>Anybody but the Leafs</t>
        </is>
      </c>
      <c r="H528" s="30" t="n">
        <v>950000</v>
      </c>
      <c r="I528" s="31" t="n">
        <v>8.550000000000001</v>
      </c>
      <c r="J528" s="31" t="n">
        <v>9</v>
      </c>
      <c r="K528" s="31" t="n">
        <v>0.29</v>
      </c>
      <c r="L528" s="32" t="n">
        <v>0.305</v>
      </c>
      <c r="M528" s="31" t="n">
        <v>36.69</v>
      </c>
      <c r="N528" s="31" t="n">
        <v>0.5600000000000001</v>
      </c>
      <c r="O528" s="31" t="n">
        <v>44.18</v>
      </c>
      <c r="P528" s="31" t="n">
        <v>40.44</v>
      </c>
      <c r="Q528" s="31" t="n">
        <v>28.14</v>
      </c>
      <c r="R528" s="31" t="n">
        <v>42.57</v>
      </c>
      <c r="S528" s="32" t="n">
        <v>0.543</v>
      </c>
      <c r="T528" s="32" t="n">
        <v>0.572</v>
      </c>
      <c r="U528" t="n">
        <v>292.4</v>
      </c>
      <c r="V528" t="inlineStr">
        <is>
          <t>05rfa</t>
        </is>
      </c>
      <c r="W528" t="n">
        <v>6705</v>
      </c>
      <c r="Y528" t="inlineStr">
        <is>
          <t>11beeba8-3703-4d5c-9c11-b904559d7039</t>
        </is>
      </c>
      <c r="Z528" t="inlineStr">
        <is>
          <t>Isaac Howard (EDM LW)</t>
        </is>
      </c>
    </row>
    <row r="529">
      <c r="A529" t="inlineStr">
        <is>
          <t>Morgan Barron</t>
        </is>
      </c>
      <c r="B529" t="inlineStr">
        <is>
          <t>WPG</t>
        </is>
      </c>
      <c r="C529" t="inlineStr">
        <is>
          <t>LW</t>
        </is>
      </c>
      <c r="D529" t="inlineStr">
        <is>
          <t>F</t>
        </is>
      </c>
      <c r="E529" t="n">
        <v>27</v>
      </c>
      <c r="F529" t="inlineStr">
        <is>
          <t>FA</t>
        </is>
      </c>
      <c r="G529" t="inlineStr">
        <is>
          <t>FA</t>
        </is>
      </c>
      <c r="H529" s="30" t="n">
        <v>1850000</v>
      </c>
      <c r="I529" s="31" t="n">
        <v>42.95</v>
      </c>
      <c r="J529" s="31" t="n">
        <v>23.22</v>
      </c>
      <c r="K529" s="31" t="n">
        <v>0.66</v>
      </c>
      <c r="L529" s="32" t="n">
        <v>0.357</v>
      </c>
      <c r="M529" s="31" t="n">
        <v>40.28</v>
      </c>
      <c r="N529" s="31" t="n">
        <v>0.58</v>
      </c>
      <c r="O529" s="31" t="n"/>
      <c r="P529" s="31" t="n">
        <v>40.28</v>
      </c>
      <c r="Q529" s="31" t="n">
        <v>-2.67</v>
      </c>
      <c r="R529" s="31" t="n">
        <v>21.77</v>
      </c>
      <c r="S529" s="32" t="n">
        <v>0.58</v>
      </c>
      <c r="T529" s="32" t="n">
        <v>0.314</v>
      </c>
      <c r="U529" t="n">
        <v>291.8</v>
      </c>
      <c r="V529" t="inlineStr">
        <is>
          <t>04f80</t>
        </is>
      </c>
      <c r="W529" t="n">
        <v>5915</v>
      </c>
      <c r="X529" t="n">
        <v>7689</v>
      </c>
      <c r="Y529" t="inlineStr">
        <is>
          <t>7cd24817-f89e-49c0-9f77-364098df5c18</t>
        </is>
      </c>
      <c r="Z529" t="inlineStr">
        <is>
          <t>Morgan Barron (WPG LW)</t>
        </is>
      </c>
    </row>
    <row r="530">
      <c r="A530" t="inlineStr">
        <is>
          <t>Vitali Pinchuk</t>
        </is>
      </c>
      <c r="B530" t="inlineStr">
        <is>
          <t>NSH</t>
        </is>
      </c>
      <c r="C530" t="inlineStr">
        <is>
          <t>C</t>
        </is>
      </c>
      <c r="D530" t="inlineStr">
        <is>
          <t>F</t>
        </is>
      </c>
      <c r="E530" t="n">
        <v>24</v>
      </c>
      <c r="F530" t="inlineStr">
        <is>
          <t>FA</t>
        </is>
      </c>
      <c r="G530" t="inlineStr">
        <is>
          <t>FA</t>
        </is>
      </c>
      <c r="H530" s="30" t="n">
        <v>1025000</v>
      </c>
      <c r="I530" s="31" t="n">
        <v>0</v>
      </c>
      <c r="J530" s="31" t="n"/>
      <c r="K530" s="31" t="n">
        <v>0</v>
      </c>
      <c r="L530" s="32" t="n"/>
      <c r="M530" s="31" t="n">
        <v>40.13</v>
      </c>
      <c r="N530" s="31" t="n">
        <v>0.74</v>
      </c>
      <c r="O530" s="31" t="n"/>
      <c r="P530" s="31" t="n">
        <v>40.13</v>
      </c>
      <c r="Q530" s="31" t="n">
        <v>40.13</v>
      </c>
      <c r="R530" s="31" t="n">
        <v>39.15</v>
      </c>
      <c r="S530" s="32" t="n">
        <v>0.74</v>
      </c>
      <c r="T530" s="32" t="n">
        <v>0.722</v>
      </c>
      <c r="U530" t="n">
        <v>291.3</v>
      </c>
      <c r="V530" t="inlineStr">
        <is>
          <t>06hk9</t>
        </is>
      </c>
      <c r="W530" t="n">
        <v>7730</v>
      </c>
      <c r="Y530" t="inlineStr">
        <is>
          <t>f967a429-ccaf-4839-84e5-0ffc674c5ecb</t>
        </is>
      </c>
      <c r="Z530" t="inlineStr">
        <is>
          <t>Vitali Pinchuk (NSH C)</t>
        </is>
      </c>
    </row>
    <row r="531">
      <c r="A531" t="inlineStr">
        <is>
          <t>Joonas Korpisalo</t>
        </is>
      </c>
      <c r="B531" t="inlineStr">
        <is>
          <t>NYR</t>
        </is>
      </c>
      <c r="C531" t="inlineStr">
        <is>
          <t>G</t>
        </is>
      </c>
      <c r="D531" t="inlineStr">
        <is>
          <t>G</t>
        </is>
      </c>
      <c r="E531" t="n">
        <v>32</v>
      </c>
      <c r="F531" t="inlineStr">
        <is>
          <t>FA</t>
        </is>
      </c>
      <c r="G531" t="inlineStr">
        <is>
          <t>FA</t>
        </is>
      </c>
      <c r="H531" s="30" t="n">
        <v>4000000</v>
      </c>
      <c r="I531" s="31" t="n">
        <v>54.12</v>
      </c>
      <c r="J531" s="31" t="n">
        <v>13.53</v>
      </c>
      <c r="K531" s="31" t="n">
        <v>1.75</v>
      </c>
      <c r="L531" s="32" t="n">
        <v>0.438</v>
      </c>
      <c r="M531" s="31" t="n">
        <v>40.06</v>
      </c>
      <c r="N531" s="31" t="n">
        <v>1.43</v>
      </c>
      <c r="O531" s="31" t="n"/>
      <c r="P531" s="31" t="n">
        <v>40.06</v>
      </c>
      <c r="Q531" s="31" t="n">
        <v>-14.06</v>
      </c>
      <c r="R531" s="31" t="n">
        <v>10.02</v>
      </c>
      <c r="S531" s="32" t="n">
        <v>1.43</v>
      </c>
      <c r="T531" s="32" t="n">
        <v>0.357</v>
      </c>
      <c r="U531" t="n">
        <v>293.5</v>
      </c>
      <c r="V531" t="inlineStr">
        <is>
          <t>02npn</t>
        </is>
      </c>
      <c r="W531" t="n">
        <v>4031</v>
      </c>
      <c r="X531" t="n">
        <v>5753</v>
      </c>
      <c r="Y531" t="inlineStr">
        <is>
          <t>9dd8b7c0-36dc-4a48-bcc7-5ac043f7883c</t>
        </is>
      </c>
      <c r="Z531" t="inlineStr">
        <is>
          <t>Joonas Korpisalo (NYR G)</t>
        </is>
      </c>
    </row>
    <row r="532">
      <c r="A532" t="inlineStr">
        <is>
          <t>Yegor Sharangovich</t>
        </is>
      </c>
      <c r="B532" t="inlineStr">
        <is>
          <t>CGY</t>
        </is>
      </c>
      <c r="C532" t="inlineStr">
        <is>
          <t>LW</t>
        </is>
      </c>
      <c r="D532" t="inlineStr">
        <is>
          <t>F</t>
        </is>
      </c>
      <c r="E532" t="n">
        <v>28</v>
      </c>
      <c r="F532" t="inlineStr">
        <is>
          <t>FA</t>
        </is>
      </c>
      <c r="G532" t="inlineStr">
        <is>
          <t>FA</t>
        </is>
      </c>
      <c r="H532" s="30" t="n">
        <v>5750000</v>
      </c>
      <c r="I532" s="31" t="n">
        <v>37.29</v>
      </c>
      <c r="J532" s="31" t="n">
        <v>6.49</v>
      </c>
      <c r="K532" s="31" t="n">
        <v>0.48</v>
      </c>
      <c r="L532" s="32" t="n">
        <v>0.083</v>
      </c>
      <c r="M532" s="31" t="n">
        <v>37.55</v>
      </c>
      <c r="N532" s="31" t="n">
        <v>0.51</v>
      </c>
      <c r="O532" s="31" t="n">
        <v>42.36</v>
      </c>
      <c r="P532" s="31" t="n">
        <v>39.95</v>
      </c>
      <c r="Q532" s="31" t="n">
        <v>0.26</v>
      </c>
      <c r="R532" s="31" t="n">
        <v>6.95</v>
      </c>
      <c r="S532" s="32" t="n">
        <v>0.507</v>
      </c>
      <c r="T532" s="32" t="n">
        <v>0.08799999999999999</v>
      </c>
      <c r="U532" t="n">
        <v>292.4</v>
      </c>
      <c r="V532" t="inlineStr">
        <is>
          <t>04mkd</t>
        </is>
      </c>
      <c r="W532" t="n">
        <v>5877</v>
      </c>
      <c r="X532" t="n">
        <v>8069</v>
      </c>
      <c r="Y532" t="inlineStr">
        <is>
          <t>b086ebca-dcbc-4a5a-8eac-21a93e9e48c8</t>
        </is>
      </c>
      <c r="Z532" t="inlineStr">
        <is>
          <t>Yegor Sharangovich (CGY LW)</t>
        </is>
      </c>
    </row>
    <row r="533">
      <c r="A533" t="inlineStr">
        <is>
          <t>Emil Lilleberg</t>
        </is>
      </c>
      <c r="B533" t="inlineStr">
        <is>
          <t>TBL</t>
        </is>
      </c>
      <c r="C533" t="inlineStr">
        <is>
          <t>D</t>
        </is>
      </c>
      <c r="D533" t="inlineStr">
        <is>
          <t>D</t>
        </is>
      </c>
      <c r="E533" t="n">
        <v>25</v>
      </c>
      <c r="F533" t="inlineStr">
        <is>
          <t>FA</t>
        </is>
      </c>
      <c r="G533" t="inlineStr">
        <is>
          <t>FA</t>
        </is>
      </c>
      <c r="H533" s="30" t="n">
        <v>800000</v>
      </c>
      <c r="I533" s="31" t="n">
        <v>44.93</v>
      </c>
      <c r="J533" s="31" t="n">
        <v>56.16</v>
      </c>
      <c r="K533" s="31" t="n">
        <v>0.9</v>
      </c>
      <c r="L533" s="32" t="n">
        <v>1.125</v>
      </c>
      <c r="M533" s="31" t="n">
        <v>39.91</v>
      </c>
      <c r="N533" s="31" t="n">
        <v>0.85</v>
      </c>
      <c r="O533" s="31" t="n"/>
      <c r="P533" s="31" t="n">
        <v>39.91</v>
      </c>
      <c r="Q533" s="31" t="n">
        <v>-5.02</v>
      </c>
      <c r="R533" s="31" t="n">
        <v>49.89</v>
      </c>
      <c r="S533" s="32" t="n">
        <v>0.85</v>
      </c>
      <c r="T533" s="32" t="n">
        <v>1.062</v>
      </c>
      <c r="V533" t="inlineStr">
        <is>
          <t>05uf7</t>
        </is>
      </c>
      <c r="W533" t="n">
        <v>7002</v>
      </c>
      <c r="Y533" t="inlineStr">
        <is>
          <t>c148bcda-c424-47c7-af07-5de58cbbf0cc</t>
        </is>
      </c>
      <c r="Z533" t="inlineStr">
        <is>
          <t>Emil Lilleberg (TBL D)</t>
        </is>
      </c>
    </row>
    <row r="534">
      <c r="A534" t="inlineStr">
        <is>
          <t>Nick Jensen</t>
        </is>
      </c>
      <c r="B534" t="inlineStr">
        <is>
          <t>ANA</t>
        </is>
      </c>
      <c r="C534" t="inlineStr">
        <is>
          <t>D</t>
        </is>
      </c>
      <c r="D534" t="inlineStr">
        <is>
          <t>D</t>
        </is>
      </c>
      <c r="E534" t="n">
        <v>35</v>
      </c>
      <c r="F534" t="inlineStr">
        <is>
          <t>FA</t>
        </is>
      </c>
      <c r="G534" t="inlineStr">
        <is>
          <t>FA</t>
        </is>
      </c>
      <c r="H534" s="30" t="n">
        <v>2250000</v>
      </c>
      <c r="I534" s="31" t="n">
        <v>36.2</v>
      </c>
      <c r="J534" s="31" t="n">
        <v>16.09</v>
      </c>
      <c r="K534" s="31" t="n">
        <v>0.59</v>
      </c>
      <c r="L534" s="32" t="n">
        <v>0.262</v>
      </c>
      <c r="M534" s="31" t="n">
        <v>39.87</v>
      </c>
      <c r="N534" s="31" t="n">
        <v>0.55</v>
      </c>
      <c r="O534" s="31" t="n"/>
      <c r="P534" s="31" t="n">
        <v>39.87</v>
      </c>
      <c r="Q534" s="31" t="n">
        <v>3.67</v>
      </c>
      <c r="R534" s="31" t="n">
        <v>17.72</v>
      </c>
      <c r="S534" s="32" t="n">
        <v>0.55</v>
      </c>
      <c r="T534" s="32" t="n">
        <v>0.244</v>
      </c>
      <c r="V534" t="inlineStr">
        <is>
          <t>02oeo</t>
        </is>
      </c>
      <c r="W534" t="n">
        <v>4996</v>
      </c>
      <c r="X534" t="n">
        <v>5958</v>
      </c>
      <c r="Y534" t="inlineStr">
        <is>
          <t>ec52c991-e52f-4820-9fdd-81a11c797bea</t>
        </is>
      </c>
      <c r="Z534" t="inlineStr">
        <is>
          <t>Nick Jensen (ANA D)</t>
        </is>
      </c>
    </row>
    <row r="535">
      <c r="A535" t="inlineStr">
        <is>
          <t>Noah Ostlund</t>
        </is>
      </c>
      <c r="B535" t="inlineStr">
        <is>
          <t>BUF</t>
        </is>
      </c>
      <c r="C535" t="inlineStr">
        <is>
          <t>C</t>
        </is>
      </c>
      <c r="D535" t="inlineStr">
        <is>
          <t>F</t>
        </is>
      </c>
      <c r="E535" t="n">
        <v>22</v>
      </c>
      <c r="F535" t="inlineStr">
        <is>
          <t>T</t>
        </is>
      </c>
      <c r="G535" t="inlineStr">
        <is>
          <t>Brost</t>
        </is>
      </c>
      <c r="H535" s="30" t="n">
        <v>886667</v>
      </c>
      <c r="I535" s="31" t="n">
        <v>33.95</v>
      </c>
      <c r="J535" s="31" t="n">
        <v>38.29</v>
      </c>
      <c r="K535" s="31" t="n">
        <v>0.57</v>
      </c>
      <c r="L535" s="32" t="n">
        <v>0.643</v>
      </c>
      <c r="M535" s="31" t="n">
        <v>33.32</v>
      </c>
      <c r="N535" s="31" t="n">
        <v>0.53</v>
      </c>
      <c r="O535" s="31" t="n">
        <v>46.2</v>
      </c>
      <c r="P535" s="31" t="n">
        <v>39.76</v>
      </c>
      <c r="Q535" s="31" t="n">
        <v>-0.63</v>
      </c>
      <c r="R535" s="31" t="n">
        <v>44.84</v>
      </c>
      <c r="S535" s="32" t="n">
        <v>0.54</v>
      </c>
      <c r="T535" s="32" t="n">
        <v>0.609</v>
      </c>
      <c r="U535" t="n">
        <v>292.7</v>
      </c>
      <c r="V535" t="inlineStr">
        <is>
          <t>05rjh</t>
        </is>
      </c>
      <c r="W535" t="n">
        <v>6714</v>
      </c>
      <c r="Y535" t="inlineStr">
        <is>
          <t>10d90971-0ce6-4b87-9003-e0bb2ca13382</t>
        </is>
      </c>
      <c r="Z535" t="inlineStr">
        <is>
          <t>Noah Ostlund (BUF C)</t>
        </is>
      </c>
    </row>
    <row r="536">
      <c r="A536" t="inlineStr">
        <is>
          <t>Conor Timmins</t>
        </is>
      </c>
      <c r="B536" t="inlineStr">
        <is>
          <t>BUF</t>
        </is>
      </c>
      <c r="C536" t="inlineStr">
        <is>
          <t>D</t>
        </is>
      </c>
      <c r="D536" t="inlineStr">
        <is>
          <t>D</t>
        </is>
      </c>
      <c r="E536" t="n">
        <v>27</v>
      </c>
      <c r="F536" t="inlineStr">
        <is>
          <t>FA</t>
        </is>
      </c>
      <c r="G536" t="inlineStr">
        <is>
          <t>FA</t>
        </is>
      </c>
      <c r="H536" s="30" t="n">
        <v>2200000</v>
      </c>
      <c r="I536" s="31" t="n">
        <v>25.68</v>
      </c>
      <c r="J536" s="31" t="n">
        <v>11.67</v>
      </c>
      <c r="K536" s="31" t="n">
        <v>0.66</v>
      </c>
      <c r="L536" s="32" t="n">
        <v>0.3</v>
      </c>
      <c r="M536" s="31" t="n">
        <v>39.76</v>
      </c>
      <c r="N536" s="31" t="n">
        <v>0.64</v>
      </c>
      <c r="O536" s="31" t="n"/>
      <c r="P536" s="31" t="n">
        <v>39.76</v>
      </c>
      <c r="Q536" s="31" t="n">
        <v>14.08</v>
      </c>
      <c r="R536" s="31" t="n">
        <v>18.07</v>
      </c>
      <c r="S536" s="32" t="n">
        <v>0.64</v>
      </c>
      <c r="T536" s="32" t="n">
        <v>0.291</v>
      </c>
      <c r="V536" t="inlineStr">
        <is>
          <t>04f0p</t>
        </is>
      </c>
      <c r="W536" t="n">
        <v>5430</v>
      </c>
      <c r="X536" t="n">
        <v>7547</v>
      </c>
      <c r="Y536" t="inlineStr">
        <is>
          <t>24a3f958-3b39-4ea8-b390-0e6c9e72bf91</t>
        </is>
      </c>
      <c r="Z536" t="inlineStr">
        <is>
          <t>Conor Timmins (BUF D)</t>
        </is>
      </c>
    </row>
    <row r="537">
      <c r="A537" t="inlineStr">
        <is>
          <t>Justus Annunen</t>
        </is>
      </c>
      <c r="B537" t="inlineStr">
        <is>
          <t>NSH</t>
        </is>
      </c>
      <c r="C537" t="inlineStr">
        <is>
          <t>G</t>
        </is>
      </c>
      <c r="D537" t="inlineStr">
        <is>
          <t>G</t>
        </is>
      </c>
      <c r="E537" t="n">
        <v>26</v>
      </c>
      <c r="F537" t="inlineStr">
        <is>
          <t>FA</t>
        </is>
      </c>
      <c r="G537" t="inlineStr">
        <is>
          <t>FA</t>
        </is>
      </c>
      <c r="H537" s="30" t="n">
        <v>1250000</v>
      </c>
      <c r="I537" s="31" t="n">
        <v>39.4</v>
      </c>
      <c r="J537" s="31" t="n">
        <v>31.52</v>
      </c>
      <c r="K537" s="31" t="n">
        <v>1.41</v>
      </c>
      <c r="L537" s="32" t="n">
        <v>1.128</v>
      </c>
      <c r="M537" s="31" t="n">
        <v>39.7</v>
      </c>
      <c r="N537" s="31" t="n">
        <v>1.32</v>
      </c>
      <c r="O537" s="31" t="n"/>
      <c r="P537" s="31" t="n">
        <v>39.7</v>
      </c>
      <c r="Q537" s="31" t="n">
        <v>0.3</v>
      </c>
      <c r="R537" s="31" t="n">
        <v>31.76</v>
      </c>
      <c r="S537" s="32" t="n">
        <v>1.32</v>
      </c>
      <c r="T537" s="32" t="n">
        <v>1.056</v>
      </c>
      <c r="U537" t="n">
        <v>293.3</v>
      </c>
      <c r="V537" t="inlineStr">
        <is>
          <t>04qyd</t>
        </is>
      </c>
      <c r="W537" t="n">
        <v>5794</v>
      </c>
      <c r="X537" t="n">
        <v>7962</v>
      </c>
      <c r="Y537" t="inlineStr">
        <is>
          <t>0bc4a24a-7cf0-46d6-8c9c-d771873adf92</t>
        </is>
      </c>
      <c r="Z537" t="inlineStr">
        <is>
          <t>Justus Annunen (NSH G)</t>
        </is>
      </c>
    </row>
    <row r="538">
      <c r="A538" t="inlineStr">
        <is>
          <t>Olli Maatta</t>
        </is>
      </c>
      <c r="B538" t="inlineStr">
        <is>
          <t>MIN</t>
        </is>
      </c>
      <c r="C538" t="inlineStr">
        <is>
          <t>D</t>
        </is>
      </c>
      <c r="D538" t="inlineStr">
        <is>
          <t>D</t>
        </is>
      </c>
      <c r="E538" t="n">
        <v>32</v>
      </c>
      <c r="F538" t="inlineStr">
        <is>
          <t>FA</t>
        </is>
      </c>
      <c r="G538" t="inlineStr">
        <is>
          <t>FA</t>
        </is>
      </c>
      <c r="H538" s="30" t="n">
        <v>3500000</v>
      </c>
      <c r="I538" s="31" t="n">
        <v>26.65</v>
      </c>
      <c r="J538" s="31" t="n">
        <v>7.61</v>
      </c>
      <c r="K538" s="31" t="n">
        <v>0.62</v>
      </c>
      <c r="L538" s="32" t="n">
        <v>0.177</v>
      </c>
      <c r="M538" s="31" t="n">
        <v>39.68</v>
      </c>
      <c r="N538" s="31" t="n">
        <v>0.5600000000000001</v>
      </c>
      <c r="O538" s="31" t="n"/>
      <c r="P538" s="31" t="n">
        <v>39.68</v>
      </c>
      <c r="Q538" s="31" t="n">
        <v>13.03</v>
      </c>
      <c r="R538" s="31" t="n">
        <v>11.34</v>
      </c>
      <c r="S538" s="32" t="n">
        <v>0.5600000000000001</v>
      </c>
      <c r="T538" s="32" t="n">
        <v>0.16</v>
      </c>
      <c r="V538" t="inlineStr">
        <is>
          <t>02nop</t>
        </is>
      </c>
      <c r="W538" t="n">
        <v>3988</v>
      </c>
      <c r="X538" t="n">
        <v>5702</v>
      </c>
      <c r="Y538" t="inlineStr">
        <is>
          <t>64263c1b-e34e-410e-a212-5ec20e24d361</t>
        </is>
      </c>
      <c r="Z538" t="inlineStr">
        <is>
          <t>Olli Maatta (MIN D)</t>
        </is>
      </c>
    </row>
    <row r="539">
      <c r="A539" t="inlineStr">
        <is>
          <t>Jeff Malott</t>
        </is>
      </c>
      <c r="B539" t="inlineStr">
        <is>
          <t>ANA</t>
        </is>
      </c>
      <c r="C539" t="inlineStr">
        <is>
          <t>LW</t>
        </is>
      </c>
      <c r="D539" t="inlineStr">
        <is>
          <t>F</t>
        </is>
      </c>
      <c r="E539" t="n">
        <v>30</v>
      </c>
      <c r="F539" t="inlineStr">
        <is>
          <t>FA</t>
        </is>
      </c>
      <c r="G539" t="inlineStr">
        <is>
          <t>FA</t>
        </is>
      </c>
      <c r="H539" s="30" t="n">
        <v>1850000</v>
      </c>
      <c r="I539" s="31" t="n">
        <v>32.13</v>
      </c>
      <c r="J539" s="31" t="n">
        <v>17.37</v>
      </c>
      <c r="K539" s="31" t="n">
        <v>0.55</v>
      </c>
      <c r="L539" s="32" t="n">
        <v>0.297</v>
      </c>
      <c r="M539" s="31" t="n">
        <v>39.65</v>
      </c>
      <c r="N539" s="31" t="n">
        <v>0.55</v>
      </c>
      <c r="O539" s="31" t="n"/>
      <c r="P539" s="31" t="n">
        <v>39.65</v>
      </c>
      <c r="Q539" s="31" t="n">
        <v>7.52</v>
      </c>
      <c r="R539" s="31" t="n">
        <v>21.43</v>
      </c>
      <c r="S539" s="32" t="n">
        <v>0.55</v>
      </c>
      <c r="T539" s="32" t="n">
        <v>0.297</v>
      </c>
      <c r="V539" t="inlineStr">
        <is>
          <t>05tau</t>
        </is>
      </c>
      <c r="W539" t="n">
        <v>6448</v>
      </c>
      <c r="Y539" t="inlineStr">
        <is>
          <t>7d906dfb-3057-4ff3-8f23-059c5bc70cc6</t>
        </is>
      </c>
      <c r="Z539" t="inlineStr">
        <is>
          <t>Jeff Malott (ANA LW)</t>
        </is>
      </c>
    </row>
    <row r="540">
      <c r="A540" t="inlineStr">
        <is>
          <t>Nikita Chibrikov</t>
        </is>
      </c>
      <c r="B540" t="inlineStr">
        <is>
          <t>WPG</t>
        </is>
      </c>
      <c r="C540" t="inlineStr">
        <is>
          <t>LW</t>
        </is>
      </c>
      <c r="D540" t="inlineStr">
        <is>
          <t>F</t>
        </is>
      </c>
      <c r="E540" t="n">
        <v>23</v>
      </c>
      <c r="F540" t="inlineStr">
        <is>
          <t>T</t>
        </is>
      </c>
      <c r="G540" t="inlineStr">
        <is>
          <t>Sidizen Kanes</t>
        </is>
      </c>
      <c r="H540" s="30" t="n">
        <v>875833</v>
      </c>
      <c r="I540" s="31" t="n">
        <v>4.5</v>
      </c>
      <c r="J540" s="31" t="n">
        <v>5.14</v>
      </c>
      <c r="K540" s="31" t="n">
        <v>0.41</v>
      </c>
      <c r="L540" s="32" t="n">
        <v>0.468</v>
      </c>
      <c r="M540" s="31" t="n">
        <v>39.65</v>
      </c>
      <c r="N540" s="31" t="n">
        <v>0.5600000000000001</v>
      </c>
      <c r="O540" s="31" t="n"/>
      <c r="P540" s="31" t="n">
        <v>39.65</v>
      </c>
      <c r="Q540" s="31" t="n">
        <v>35.15</v>
      </c>
      <c r="R540" s="31" t="n">
        <v>45.27</v>
      </c>
      <c r="S540" s="32" t="n">
        <v>0.5600000000000001</v>
      </c>
      <c r="T540" s="32" t="n">
        <v>0.639</v>
      </c>
      <c r="V540" t="inlineStr">
        <is>
          <t>05r2j</t>
        </is>
      </c>
      <c r="W540" t="n">
        <v>6467</v>
      </c>
      <c r="Y540" t="inlineStr">
        <is>
          <t>fc224fdc-05c8-4f17-8078-3f38a737d579</t>
        </is>
      </c>
      <c r="Z540" t="inlineStr">
        <is>
          <t>Nikita Chibrikov (WPG LW)</t>
        </is>
      </c>
    </row>
    <row r="541">
      <c r="A541" t="inlineStr">
        <is>
          <t>Zemgus Girgensons</t>
        </is>
      </c>
      <c r="B541" t="inlineStr">
        <is>
          <t>TBL</t>
        </is>
      </c>
      <c r="C541" t="inlineStr">
        <is>
          <t>LW</t>
        </is>
      </c>
      <c r="D541" t="inlineStr">
        <is>
          <t>F</t>
        </is>
      </c>
      <c r="E541" t="n">
        <v>32</v>
      </c>
      <c r="F541" t="inlineStr">
        <is>
          <t>FA</t>
        </is>
      </c>
      <c r="G541" t="inlineStr">
        <is>
          <t>FA</t>
        </is>
      </c>
      <c r="H541" s="30" t="n">
        <v>850000</v>
      </c>
      <c r="I541" s="31" t="n">
        <v>41.26</v>
      </c>
      <c r="J541" s="31" t="n">
        <v>48.54</v>
      </c>
      <c r="K541" s="31" t="n">
        <v>0.5600000000000001</v>
      </c>
      <c r="L541" s="32" t="n">
        <v>0.659</v>
      </c>
      <c r="M541" s="31" t="n">
        <v>39.64</v>
      </c>
      <c r="N541" s="31" t="n">
        <v>0.52</v>
      </c>
      <c r="O541" s="31" t="n"/>
      <c r="P541" s="31" t="n">
        <v>39.64</v>
      </c>
      <c r="Q541" s="31" t="n">
        <v>-1.62</v>
      </c>
      <c r="R541" s="31" t="n">
        <v>46.64</v>
      </c>
      <c r="S541" s="32" t="n">
        <v>0.52</v>
      </c>
      <c r="T541" s="32" t="n">
        <v>0.612</v>
      </c>
      <c r="U541" t="n">
        <v>291.8</v>
      </c>
      <c r="V541" t="inlineStr">
        <is>
          <t>02dpz</t>
        </is>
      </c>
      <c r="W541" t="n">
        <v>3984</v>
      </c>
      <c r="X541" t="n">
        <v>5694</v>
      </c>
      <c r="Y541" t="inlineStr">
        <is>
          <t>eaf2aaab-5b60-4a1d-9c70-1e8e142598be</t>
        </is>
      </c>
      <c r="Z541" t="inlineStr">
        <is>
          <t>Zemgus Girgensons (TBL LW)</t>
        </is>
      </c>
    </row>
    <row r="542">
      <c r="A542" t="inlineStr">
        <is>
          <t>Nick Lardis</t>
        </is>
      </c>
      <c r="B542" t="inlineStr">
        <is>
          <t>CHI</t>
        </is>
      </c>
      <c r="C542" t="inlineStr">
        <is>
          <t>RW</t>
        </is>
      </c>
      <c r="D542" t="inlineStr">
        <is>
          <t>F</t>
        </is>
      </c>
      <c r="E542" t="n">
        <v>21</v>
      </c>
      <c r="F542" t="inlineStr">
        <is>
          <t>FA</t>
        </is>
      </c>
      <c r="G542" t="inlineStr">
        <is>
          <t>FA</t>
        </is>
      </c>
      <c r="H542" s="30" t="n">
        <v>865000</v>
      </c>
      <c r="I542" s="31" t="n">
        <v>21.83</v>
      </c>
      <c r="J542" s="31" t="n">
        <v>25.24</v>
      </c>
      <c r="K542" s="31" t="n">
        <v>0.53</v>
      </c>
      <c r="L542" s="32" t="n">
        <v>0.613</v>
      </c>
      <c r="M542" s="31" t="n">
        <v>34.9</v>
      </c>
      <c r="N542" s="31" t="n">
        <v>0.5</v>
      </c>
      <c r="O542" s="31" t="n">
        <v>44.14</v>
      </c>
      <c r="P542" s="31" t="n">
        <v>39.52</v>
      </c>
      <c r="Q542" s="31" t="n">
        <v>13.07</v>
      </c>
      <c r="R542" s="31" t="n">
        <v>45.69</v>
      </c>
      <c r="S542" s="32" t="n">
        <v>0.513</v>
      </c>
      <c r="T542" s="32" t="n">
        <v>0.593</v>
      </c>
      <c r="U542" t="n">
        <v>291.8</v>
      </c>
      <c r="V542" t="inlineStr">
        <is>
          <t>06axb</t>
        </is>
      </c>
      <c r="W542" t="n">
        <v>7010</v>
      </c>
      <c r="Y542" t="inlineStr">
        <is>
          <t>5e472cc1-735f-49d1-9bc6-d5d8135eed01</t>
        </is>
      </c>
      <c r="Z542" t="inlineStr">
        <is>
          <t>Nick Lardis (CHI RW)</t>
        </is>
      </c>
    </row>
    <row r="543">
      <c r="A543" t="inlineStr">
        <is>
          <t>Jonatan Berggren</t>
        </is>
      </c>
      <c r="B543" t="inlineStr">
        <is>
          <t>STL</t>
        </is>
      </c>
      <c r="C543" t="inlineStr">
        <is>
          <t>LW</t>
        </is>
      </c>
      <c r="D543" t="inlineStr">
        <is>
          <t>F</t>
        </is>
      </c>
      <c r="E543" t="n">
        <v>26</v>
      </c>
      <c r="F543" t="inlineStr">
        <is>
          <t>FA</t>
        </is>
      </c>
      <c r="G543" t="inlineStr">
        <is>
          <t>FA</t>
        </is>
      </c>
      <c r="H543" s="30" t="n">
        <v>2000000</v>
      </c>
      <c r="I543" s="31" t="n">
        <v>29.61</v>
      </c>
      <c r="J543" s="31" t="n">
        <v>14.8</v>
      </c>
      <c r="K543" s="31" t="n">
        <v>0.58</v>
      </c>
      <c r="L543" s="32" t="n">
        <v>0.29</v>
      </c>
      <c r="M543" s="31" t="n">
        <v>35.16</v>
      </c>
      <c r="N543" s="31" t="n">
        <v>0.5</v>
      </c>
      <c r="O543" s="31" t="n">
        <v>43.51</v>
      </c>
      <c r="P543" s="31" t="n">
        <v>39.33</v>
      </c>
      <c r="Q543" s="31" t="n">
        <v>5.55</v>
      </c>
      <c r="R543" s="31" t="n">
        <v>19.66</v>
      </c>
      <c r="S543" s="32" t="n">
        <v>0.509</v>
      </c>
      <c r="T543" s="32" t="n">
        <v>0.255</v>
      </c>
      <c r="V543" t="inlineStr">
        <is>
          <t>04pn6</t>
        </is>
      </c>
      <c r="W543" t="n">
        <v>5707</v>
      </c>
      <c r="Y543" t="inlineStr">
        <is>
          <t>1d4cd614-6ac3-4a91-ae64-6d51fc234a60</t>
        </is>
      </c>
      <c r="Z543" t="inlineStr">
        <is>
          <t>Jonatan Berggren (STL LW)</t>
        </is>
      </c>
    </row>
    <row r="544">
      <c r="A544" t="inlineStr">
        <is>
          <t>Pius Suter</t>
        </is>
      </c>
      <c r="B544" t="inlineStr">
        <is>
          <t>STL</t>
        </is>
      </c>
      <c r="C544" t="inlineStr">
        <is>
          <t>C</t>
        </is>
      </c>
      <c r="D544" t="inlineStr">
        <is>
          <t>F</t>
        </is>
      </c>
      <c r="E544" t="n">
        <v>30</v>
      </c>
      <c r="F544" t="inlineStr">
        <is>
          <t>FA</t>
        </is>
      </c>
      <c r="G544" t="inlineStr">
        <is>
          <t>FA</t>
        </is>
      </c>
      <c r="H544" s="30" t="n">
        <v>4125000</v>
      </c>
      <c r="I544" s="31" t="n">
        <v>41.01</v>
      </c>
      <c r="J544" s="31" t="n">
        <v>9.94</v>
      </c>
      <c r="K544" s="31" t="n">
        <v>0.64</v>
      </c>
      <c r="L544" s="32" t="n">
        <v>0.155</v>
      </c>
      <c r="M544" s="31" t="n">
        <v>33.25</v>
      </c>
      <c r="N544" s="31" t="n">
        <v>0.65</v>
      </c>
      <c r="O544" s="31" t="n">
        <v>45.38</v>
      </c>
      <c r="P544" s="31" t="n">
        <v>39.31</v>
      </c>
      <c r="Q544" s="31" t="n">
        <v>-7.76</v>
      </c>
      <c r="R544" s="31" t="n">
        <v>9.529999999999999</v>
      </c>
      <c r="S544" s="32" t="n">
        <v>0.595</v>
      </c>
      <c r="T544" s="32" t="n">
        <v>0.144</v>
      </c>
      <c r="V544" t="inlineStr">
        <is>
          <t>03ofm</t>
        </is>
      </c>
      <c r="W544" t="n">
        <v>5229</v>
      </c>
      <c r="X544" t="n">
        <v>7829</v>
      </c>
      <c r="Y544" t="inlineStr">
        <is>
          <t>078e3371-f939-45a6-a57c-cfd57deaa20c</t>
        </is>
      </c>
      <c r="Z544" t="inlineStr">
        <is>
          <t>Pius Suter (STL C)</t>
        </is>
      </c>
    </row>
    <row r="545">
      <c r="A545" t="inlineStr">
        <is>
          <t>Jack Drury</t>
        </is>
      </c>
      <c r="B545" t="inlineStr">
        <is>
          <t>NSH</t>
        </is>
      </c>
      <c r="C545" t="inlineStr">
        <is>
          <t>C</t>
        </is>
      </c>
      <c r="D545" t="inlineStr">
        <is>
          <t>F</t>
        </is>
      </c>
      <c r="E545" t="n">
        <v>26</v>
      </c>
      <c r="F545" t="inlineStr">
        <is>
          <t>FA</t>
        </is>
      </c>
      <c r="G545" t="inlineStr">
        <is>
          <t>FA</t>
        </is>
      </c>
      <c r="H545" s="30" t="n">
        <v>4500000</v>
      </c>
      <c r="I545" s="31" t="n">
        <v>39.29</v>
      </c>
      <c r="J545" s="31" t="n">
        <v>8.73</v>
      </c>
      <c r="K545" s="31" t="n">
        <v>0.48</v>
      </c>
      <c r="L545" s="32" t="n">
        <v>0.107</v>
      </c>
      <c r="M545" s="31" t="n">
        <v>37.57</v>
      </c>
      <c r="N545" s="31" t="n">
        <v>0.48</v>
      </c>
      <c r="O545" s="31" t="n">
        <v>40.64</v>
      </c>
      <c r="P545" s="31" t="n">
        <v>39.11</v>
      </c>
      <c r="Q545" s="31" t="n">
        <v>-1.72</v>
      </c>
      <c r="R545" s="31" t="n">
        <v>8.69</v>
      </c>
      <c r="S545" s="32" t="n">
        <v>0.482</v>
      </c>
      <c r="T545" s="32" t="n">
        <v>0.107</v>
      </c>
      <c r="U545" t="n">
        <v>292.5</v>
      </c>
      <c r="V545" t="inlineStr">
        <is>
          <t>04qy0</t>
        </is>
      </c>
      <c r="W545" t="n">
        <v>5722</v>
      </c>
      <c r="Y545" t="inlineStr">
        <is>
          <t>52c0ba9a-2e75-47ac-a48f-90e2249e974b</t>
        </is>
      </c>
      <c r="Z545" t="inlineStr">
        <is>
          <t>Jack Drury (NSH C)</t>
        </is>
      </c>
    </row>
    <row r="546">
      <c r="A546" t="inlineStr">
        <is>
          <t>James van Riemsdyk</t>
        </is>
      </c>
      <c r="B546" t="inlineStr">
        <is>
          <t>(N/A)</t>
        </is>
      </c>
      <c r="C546" t="inlineStr">
        <is>
          <t>LW</t>
        </is>
      </c>
      <c r="D546" t="inlineStr">
        <is>
          <t>F</t>
        </is>
      </c>
      <c r="E546" t="n">
        <v>37</v>
      </c>
      <c r="F546" t="inlineStr">
        <is>
          <t>FA</t>
        </is>
      </c>
      <c r="G546" t="inlineStr">
        <is>
          <t>FA</t>
        </is>
      </c>
      <c r="H546" s="30" t="n">
        <v>1</v>
      </c>
      <c r="I546" s="31" t="n">
        <v>38.37</v>
      </c>
      <c r="J546" s="31" t="n">
        <v>38370000</v>
      </c>
      <c r="K546" s="31" t="n">
        <v>0.53</v>
      </c>
      <c r="L546" s="32" t="n">
        <v>530000</v>
      </c>
      <c r="M546" s="31" t="n">
        <v>38.99</v>
      </c>
      <c r="N546" s="31" t="n">
        <v>0.53</v>
      </c>
      <c r="O546" s="31" t="n"/>
      <c r="P546" s="31" t="n">
        <v>38.99</v>
      </c>
      <c r="Q546" s="31" t="n">
        <v>0.62</v>
      </c>
      <c r="R546" s="31" t="n">
        <v>38990000</v>
      </c>
      <c r="S546" s="32" t="n">
        <v>0.53</v>
      </c>
      <c r="T546" s="32" t="n">
        <v>530000</v>
      </c>
      <c r="V546" t="inlineStr">
        <is>
          <t>0043s</t>
        </is>
      </c>
      <c r="W546" t="n">
        <v>2782</v>
      </c>
      <c r="X546" t="n">
        <v>4241</v>
      </c>
      <c r="Y546" t="inlineStr">
        <is>
          <t>4337ce91-0f24-11e2-8525-18a905767e44</t>
        </is>
      </c>
      <c r="Z546" t="inlineStr">
        <is>
          <t>James van Riemsdyk ((N/A) LW)</t>
        </is>
      </c>
    </row>
    <row r="547">
      <c r="A547" t="inlineStr">
        <is>
          <t>Dalibor Dvorsky</t>
        </is>
      </c>
      <c r="B547" t="inlineStr">
        <is>
          <t>STL</t>
        </is>
      </c>
      <c r="C547" t="inlineStr">
        <is>
          <t>C</t>
        </is>
      </c>
      <c r="D547" t="inlineStr">
        <is>
          <t>F</t>
        </is>
      </c>
      <c r="E547" t="n">
        <v>21</v>
      </c>
      <c r="F547" t="inlineStr">
        <is>
          <t>T</t>
        </is>
      </c>
      <c r="G547" t="inlineStr">
        <is>
          <t>A Bunch of Dusters</t>
        </is>
      </c>
      <c r="H547" s="30" t="n">
        <v>886666</v>
      </c>
      <c r="I547" s="31" t="n">
        <v>32.31</v>
      </c>
      <c r="J547" s="31" t="n">
        <v>36.44</v>
      </c>
      <c r="K547" s="31" t="n">
        <v>0.46</v>
      </c>
      <c r="L547" s="32" t="n">
        <v>0.519</v>
      </c>
      <c r="M547" s="31" t="n">
        <v>33.96</v>
      </c>
      <c r="N547" s="31" t="n">
        <v>0.47</v>
      </c>
      <c r="O547" s="31" t="n">
        <v>44.01</v>
      </c>
      <c r="P547" s="31" t="n">
        <v>38.98</v>
      </c>
      <c r="Q547" s="31" t="n">
        <v>1.65</v>
      </c>
      <c r="R547" s="31" t="n">
        <v>43.96</v>
      </c>
      <c r="S547" s="32" t="n">
        <v>0.497</v>
      </c>
      <c r="T547" s="32" t="n">
        <v>0.5610000000000001</v>
      </c>
      <c r="U547" t="n">
        <v>293</v>
      </c>
      <c r="V547" t="inlineStr">
        <is>
          <t>05ui4</t>
        </is>
      </c>
      <c r="W547" t="n">
        <v>6923</v>
      </c>
      <c r="Y547" t="inlineStr">
        <is>
          <t>fb830735-80f1-47b5-bdb9-939a3b0262f4</t>
        </is>
      </c>
      <c r="Z547" t="inlineStr">
        <is>
          <t>Dalibor Dvorsky (STL C)</t>
        </is>
      </c>
    </row>
    <row r="548">
      <c r="A548" t="inlineStr">
        <is>
          <t>Brett Kulak</t>
        </is>
      </c>
      <c r="B548" t="inlineStr">
        <is>
          <t>COL</t>
        </is>
      </c>
      <c r="C548" t="inlineStr">
        <is>
          <t>D</t>
        </is>
      </c>
      <c r="D548" t="inlineStr">
        <is>
          <t>D</t>
        </is>
      </c>
      <c r="E548" t="n">
        <v>32</v>
      </c>
      <c r="F548" t="inlineStr">
        <is>
          <t>FA</t>
        </is>
      </c>
      <c r="G548" t="inlineStr">
        <is>
          <t>FA</t>
        </is>
      </c>
      <c r="H548" s="30" t="n">
        <v>4500000</v>
      </c>
      <c r="I548" s="31" t="n">
        <v>38.83</v>
      </c>
      <c r="J548" s="31" t="n">
        <v>8.630000000000001</v>
      </c>
      <c r="K548" s="31" t="n">
        <v>0.47</v>
      </c>
      <c r="L548" s="32" t="n">
        <v>0.104</v>
      </c>
      <c r="M548" s="31" t="n">
        <v>38.9</v>
      </c>
      <c r="N548" s="31" t="n">
        <v>0.5</v>
      </c>
      <c r="O548" s="31" t="n"/>
      <c r="P548" s="31" t="n">
        <v>38.9</v>
      </c>
      <c r="Q548" s="31" t="n">
        <v>0.07000000000000001</v>
      </c>
      <c r="R548" s="31" t="n">
        <v>8.640000000000001</v>
      </c>
      <c r="S548" s="32" t="n">
        <v>0.5</v>
      </c>
      <c r="T548" s="32" t="n">
        <v>0.111</v>
      </c>
      <c r="V548" t="inlineStr">
        <is>
          <t>02o78</t>
        </is>
      </c>
      <c r="W548" t="n">
        <v>4342</v>
      </c>
      <c r="X548" t="n">
        <v>5795</v>
      </c>
      <c r="Y548" t="inlineStr">
        <is>
          <t>4b3d22af-85b6-439e-8323-6d9b79a61f6a</t>
        </is>
      </c>
      <c r="Z548" t="inlineStr">
        <is>
          <t>Brett Kulak (COL D)</t>
        </is>
      </c>
    </row>
    <row r="549">
      <c r="A549" t="inlineStr">
        <is>
          <t>Brendan Gallagher</t>
        </is>
      </c>
      <c r="B549" t="inlineStr">
        <is>
          <t>VAN</t>
        </is>
      </c>
      <c r="C549" t="inlineStr">
        <is>
          <t>RW</t>
        </is>
      </c>
      <c r="D549" t="inlineStr">
        <is>
          <t>F</t>
        </is>
      </c>
      <c r="E549" t="n">
        <v>34</v>
      </c>
      <c r="F549" t="inlineStr">
        <is>
          <t>FA</t>
        </is>
      </c>
      <c r="G549" t="inlineStr">
        <is>
          <t>FA</t>
        </is>
      </c>
      <c r="H549" s="30" t="n">
        <v>6500000</v>
      </c>
      <c r="I549" s="31" t="n">
        <v>38.45</v>
      </c>
      <c r="J549" s="31" t="n">
        <v>5.92</v>
      </c>
      <c r="K549" s="31" t="n">
        <v>0.5</v>
      </c>
      <c r="L549" s="32" t="n">
        <v>0.077</v>
      </c>
      <c r="M549" s="31" t="n">
        <v>38.88</v>
      </c>
      <c r="N549" s="31" t="n">
        <v>0.55</v>
      </c>
      <c r="O549" s="31" t="n"/>
      <c r="P549" s="31" t="n">
        <v>38.88</v>
      </c>
      <c r="Q549" s="31" t="n">
        <v>0.43</v>
      </c>
      <c r="R549" s="31" t="n">
        <v>5.98</v>
      </c>
      <c r="S549" s="32" t="n">
        <v>0.55</v>
      </c>
      <c r="T549" s="32" t="n">
        <v>0.08500000000000001</v>
      </c>
      <c r="V549" t="inlineStr">
        <is>
          <t>01zv1</t>
        </is>
      </c>
      <c r="W549" t="n">
        <v>3684</v>
      </c>
      <c r="X549" t="n">
        <v>5120</v>
      </c>
      <c r="Y549" t="inlineStr">
        <is>
          <t>430c691d-0f24-11e2-8525-18a905767e44</t>
        </is>
      </c>
      <c r="Z549" t="inlineStr">
        <is>
          <t>Brendan Gallagher (VAN RW)</t>
        </is>
      </c>
    </row>
    <row r="550">
      <c r="A550" t="inlineStr">
        <is>
          <t>Arvid Soderblom</t>
        </is>
      </c>
      <c r="B550" t="inlineStr">
        <is>
          <t>CHI</t>
        </is>
      </c>
      <c r="C550" t="inlineStr">
        <is>
          <t>G</t>
        </is>
      </c>
      <c r="D550" t="inlineStr">
        <is>
          <t>G</t>
        </is>
      </c>
      <c r="E550" t="n">
        <v>27</v>
      </c>
      <c r="F550" t="inlineStr">
        <is>
          <t>FA</t>
        </is>
      </c>
      <c r="G550" t="inlineStr">
        <is>
          <t>FA</t>
        </is>
      </c>
      <c r="H550" s="30" t="n">
        <v>2750000</v>
      </c>
      <c r="I550" s="31" t="n">
        <v>37.42</v>
      </c>
      <c r="J550" s="31" t="n">
        <v>13.61</v>
      </c>
      <c r="K550" s="31" t="n">
        <v>1.44</v>
      </c>
      <c r="L550" s="32" t="n">
        <v>0.524</v>
      </c>
      <c r="M550" s="31" t="n">
        <v>38.85</v>
      </c>
      <c r="N550" s="31" t="n">
        <v>1.3</v>
      </c>
      <c r="O550" s="31" t="n"/>
      <c r="P550" s="31" t="n">
        <v>38.85</v>
      </c>
      <c r="Q550" s="31" t="n">
        <v>1.43</v>
      </c>
      <c r="R550" s="31" t="n">
        <v>14.13</v>
      </c>
      <c r="S550" s="32" t="n">
        <v>1.3</v>
      </c>
      <c r="T550" s="32" t="n">
        <v>0.473</v>
      </c>
      <c r="V550" t="inlineStr">
        <is>
          <t>05rbj</t>
        </is>
      </c>
      <c r="W550" t="n">
        <v>6439</v>
      </c>
      <c r="Y550" t="inlineStr">
        <is>
          <t>5964e147-bcea-44c4-9629-1eb1331cfc5b</t>
        </is>
      </c>
      <c r="Z550" t="inlineStr">
        <is>
          <t>Arvid Soderblom (CHI G)</t>
        </is>
      </c>
    </row>
    <row r="551">
      <c r="A551" t="inlineStr">
        <is>
          <t>Reilly Smith</t>
        </is>
      </c>
      <c r="B551" t="inlineStr">
        <is>
          <t>(N/A)</t>
        </is>
      </c>
      <c r="C551" t="inlineStr">
        <is>
          <t>LW</t>
        </is>
      </c>
      <c r="D551" t="inlineStr">
        <is>
          <t>F</t>
        </is>
      </c>
      <c r="E551" t="n">
        <v>35</v>
      </c>
      <c r="F551" t="inlineStr">
        <is>
          <t>FA</t>
        </is>
      </c>
      <c r="G551" t="inlineStr">
        <is>
          <t>FA</t>
        </is>
      </c>
      <c r="H551" s="30" t="n">
        <v>1</v>
      </c>
      <c r="I551" s="31" t="n">
        <v>32.77</v>
      </c>
      <c r="J551" s="31" t="n">
        <v>32770000</v>
      </c>
      <c r="K551" s="31" t="n">
        <v>0.47</v>
      </c>
      <c r="L551" s="32" t="n">
        <v>470000</v>
      </c>
      <c r="M551" s="31" t="n">
        <v>38.61</v>
      </c>
      <c r="N551" s="31" t="n">
        <v>0.54</v>
      </c>
      <c r="O551" s="31" t="n"/>
      <c r="P551" s="31" t="n">
        <v>38.61</v>
      </c>
      <c r="Q551" s="31" t="n">
        <v>5.84</v>
      </c>
      <c r="R551" s="31" t="n">
        <v>38610000</v>
      </c>
      <c r="S551" s="32" t="n">
        <v>0.54</v>
      </c>
      <c r="T551" s="32" t="n">
        <v>540000</v>
      </c>
      <c r="V551" t="inlineStr">
        <is>
          <t>01mzf</t>
        </is>
      </c>
      <c r="W551" t="n">
        <v>3331</v>
      </c>
      <c r="X551" t="n">
        <v>5639</v>
      </c>
      <c r="Y551" t="inlineStr">
        <is>
          <t>436ece1c-0f24-11e2-8525-18a905767e44</t>
        </is>
      </c>
      <c r="Z551" t="inlineStr">
        <is>
          <t>Reilly Smith ((N/A) LW)</t>
        </is>
      </c>
    </row>
    <row r="552">
      <c r="A552" t="inlineStr">
        <is>
          <t>Eeli Tolvanen</t>
        </is>
      </c>
      <c r="B552" t="inlineStr">
        <is>
          <t>NYR</t>
        </is>
      </c>
      <c r="C552" t="inlineStr">
        <is>
          <t>LW</t>
        </is>
      </c>
      <c r="D552" t="inlineStr">
        <is>
          <t>F</t>
        </is>
      </c>
      <c r="E552" t="n">
        <v>27</v>
      </c>
      <c r="F552" t="inlineStr">
        <is>
          <t>FA</t>
        </is>
      </c>
      <c r="G552" t="inlineStr">
        <is>
          <t>FA</t>
        </is>
      </c>
      <c r="H552" s="30" t="n">
        <v>1</v>
      </c>
      <c r="I552" s="31" t="n">
        <v>56.09</v>
      </c>
      <c r="J552" s="31" t="n">
        <v>56090000</v>
      </c>
      <c r="K552" s="31" t="n">
        <v>0.72</v>
      </c>
      <c r="L552" s="32" t="n">
        <v>720000</v>
      </c>
      <c r="M552" s="31" t="n">
        <v>38.52</v>
      </c>
      <c r="N552" s="31" t="n">
        <v>0.73</v>
      </c>
      <c r="O552" s="31" t="n"/>
      <c r="P552" s="31" t="n">
        <v>38.52</v>
      </c>
      <c r="Q552" s="31" t="n">
        <v>-17.57</v>
      </c>
      <c r="R552" s="31" t="n">
        <v>38520000</v>
      </c>
      <c r="S552" s="32" t="n">
        <v>0.73</v>
      </c>
      <c r="T552" s="32" t="n">
        <v>730000</v>
      </c>
      <c r="U552" t="n">
        <v>288.4</v>
      </c>
      <c r="V552" t="inlineStr">
        <is>
          <t>03yuf</t>
        </is>
      </c>
      <c r="W552" t="n">
        <v>5415</v>
      </c>
      <c r="X552" t="n">
        <v>7545</v>
      </c>
      <c r="Y552" t="inlineStr">
        <is>
          <t>c8ab94f6-42f3-47d6-99c7-d2445fe2abf9</t>
        </is>
      </c>
      <c r="Z552" t="inlineStr">
        <is>
          <t>Eeli Tolvanen (NYR LW)</t>
        </is>
      </c>
    </row>
    <row r="553">
      <c r="A553" t="inlineStr">
        <is>
          <t>Philipp Kurashev</t>
        </is>
      </c>
      <c r="B553" t="inlineStr">
        <is>
          <t>(N/A)</t>
        </is>
      </c>
      <c r="C553" t="inlineStr">
        <is>
          <t>C</t>
        </is>
      </c>
      <c r="D553" t="inlineStr">
        <is>
          <t>F</t>
        </is>
      </c>
      <c r="E553" t="n">
        <v>26</v>
      </c>
      <c r="F553" t="inlineStr">
        <is>
          <t>T</t>
        </is>
      </c>
      <c r="G553" t="inlineStr">
        <is>
          <t>Mike</t>
        </is>
      </c>
      <c r="H553" s="30" t="n">
        <v>1</v>
      </c>
      <c r="I553" s="31" t="n">
        <v>28.56</v>
      </c>
      <c r="J553" s="31" t="n">
        <v>28560000</v>
      </c>
      <c r="K553" s="31" t="n">
        <v>0.66</v>
      </c>
      <c r="L553" s="32" t="n">
        <v>660000</v>
      </c>
      <c r="M553" s="31" t="n">
        <v>38.5</v>
      </c>
      <c r="N553" s="31" t="n">
        <v>0.57</v>
      </c>
      <c r="O553" s="31" t="n"/>
      <c r="P553" s="31" t="n">
        <v>38.5</v>
      </c>
      <c r="Q553" s="31" t="n">
        <v>9.94</v>
      </c>
      <c r="R553" s="31" t="n">
        <v>38500000</v>
      </c>
      <c r="S553" s="32" t="n">
        <v>0.57</v>
      </c>
      <c r="T553" s="32" t="n">
        <v>570000</v>
      </c>
      <c r="U553" t="n">
        <v>292</v>
      </c>
      <c r="V553" t="inlineStr">
        <is>
          <t>04lct</t>
        </is>
      </c>
      <c r="W553" t="n">
        <v>5724</v>
      </c>
      <c r="X553" t="n">
        <v>8017</v>
      </c>
      <c r="Y553" t="inlineStr">
        <is>
          <t>879af438-9187-41fe-b54d-1a203ff3be88</t>
        </is>
      </c>
      <c r="Z553" t="inlineStr">
        <is>
          <t>Philipp Kurashev ((N/A) C)</t>
        </is>
      </c>
    </row>
    <row r="554">
      <c r="A554" t="inlineStr">
        <is>
          <t>Josh Mahura</t>
        </is>
      </c>
      <c r="B554" t="inlineStr">
        <is>
          <t>SEA</t>
        </is>
      </c>
      <c r="C554" t="inlineStr">
        <is>
          <t>D</t>
        </is>
      </c>
      <c r="D554" t="inlineStr">
        <is>
          <t>D</t>
        </is>
      </c>
      <c r="E554" t="n">
        <v>28</v>
      </c>
      <c r="F554" t="inlineStr">
        <is>
          <t>FA</t>
        </is>
      </c>
      <c r="G554" t="inlineStr">
        <is>
          <t>FA</t>
        </is>
      </c>
      <c r="H554" s="30" t="n">
        <v>907500</v>
      </c>
      <c r="I554" s="31" t="n">
        <v>15.25</v>
      </c>
      <c r="J554" s="31" t="n">
        <v>16.8</v>
      </c>
      <c r="K554" s="31" t="n">
        <v>0.66</v>
      </c>
      <c r="L554" s="32" t="n">
        <v>0.727</v>
      </c>
      <c r="M554" s="31" t="n">
        <v>38.38</v>
      </c>
      <c r="N554" s="31" t="n">
        <v>0.61</v>
      </c>
      <c r="O554" s="31" t="n"/>
      <c r="P554" s="31" t="n">
        <v>38.38</v>
      </c>
      <c r="Q554" s="31" t="n">
        <v>23.13</v>
      </c>
      <c r="R554" s="31" t="n">
        <v>42.29</v>
      </c>
      <c r="S554" s="32" t="n">
        <v>0.61</v>
      </c>
      <c r="T554" s="32" t="n">
        <v>0.672</v>
      </c>
      <c r="V554" t="inlineStr">
        <is>
          <t>043ca</t>
        </is>
      </c>
      <c r="W554" t="n">
        <v>5249</v>
      </c>
      <c r="X554" t="n">
        <v>7193</v>
      </c>
      <c r="Y554" t="inlineStr">
        <is>
          <t>b1ebf2ae-a9f3-49d7-b77e-f1c918f992f8</t>
        </is>
      </c>
      <c r="Z554" t="inlineStr">
        <is>
          <t>Josh Mahura (SEA D)</t>
        </is>
      </c>
    </row>
    <row r="555">
      <c r="A555" t="inlineStr">
        <is>
          <t>Radek Faksa</t>
        </is>
      </c>
      <c r="B555" t="inlineStr">
        <is>
          <t>DAL</t>
        </is>
      </c>
      <c r="C555" t="inlineStr">
        <is>
          <t>C</t>
        </is>
      </c>
      <c r="D555" t="inlineStr">
        <is>
          <t>F</t>
        </is>
      </c>
      <c r="E555" t="n">
        <v>32</v>
      </c>
      <c r="F555" t="inlineStr">
        <is>
          <t>FA</t>
        </is>
      </c>
      <c r="G555" t="inlineStr">
        <is>
          <t>FA</t>
        </is>
      </c>
      <c r="H555" s="30" t="n">
        <v>2000000</v>
      </c>
      <c r="I555" s="31" t="n">
        <v>30.16</v>
      </c>
      <c r="J555" s="31" t="n">
        <v>15.08</v>
      </c>
      <c r="K555" s="31" t="n">
        <v>0.52</v>
      </c>
      <c r="L555" s="32" t="n">
        <v>0.26</v>
      </c>
      <c r="M555" s="31" t="n">
        <v>38.33</v>
      </c>
      <c r="N555" s="31" t="n">
        <v>0.53</v>
      </c>
      <c r="O555" s="31" t="n"/>
      <c r="P555" s="31" t="n">
        <v>38.33</v>
      </c>
      <c r="Q555" s="31" t="n">
        <v>8.17</v>
      </c>
      <c r="R555" s="31" t="n">
        <v>19.16</v>
      </c>
      <c r="S555" s="32" t="n">
        <v>0.53</v>
      </c>
      <c r="T555" s="32" t="n">
        <v>0.265</v>
      </c>
      <c r="U555" t="n">
        <v>291.9</v>
      </c>
      <c r="V555" t="inlineStr">
        <is>
          <t>02noh</t>
        </is>
      </c>
      <c r="W555" t="n">
        <v>3979</v>
      </c>
      <c r="X555" t="n">
        <v>5693</v>
      </c>
      <c r="Y555" t="inlineStr">
        <is>
          <t>f45dad30-08be-4aab-9db7-b2033609b5d6</t>
        </is>
      </c>
      <c r="Z555" t="inlineStr">
        <is>
          <t>Radek Faksa (DAL C)</t>
        </is>
      </c>
    </row>
    <row r="556">
      <c r="A556" t="inlineStr">
        <is>
          <t>Zach Bogosian</t>
        </is>
      </c>
      <c r="B556" t="inlineStr">
        <is>
          <t>MIN</t>
        </is>
      </c>
      <c r="C556" t="inlineStr">
        <is>
          <t>D</t>
        </is>
      </c>
      <c r="D556" t="inlineStr">
        <is>
          <t>D</t>
        </is>
      </c>
      <c r="E556" t="n">
        <v>36</v>
      </c>
      <c r="F556" t="inlineStr">
        <is>
          <t>FA</t>
        </is>
      </c>
      <c r="G556" t="inlineStr">
        <is>
          <t>FA</t>
        </is>
      </c>
      <c r="H556" s="30" t="n">
        <v>1250000</v>
      </c>
      <c r="I556" s="31" t="n">
        <v>20.25</v>
      </c>
      <c r="J556" s="31" t="n">
        <v>16.2</v>
      </c>
      <c r="K556" s="31" t="n">
        <v>0.49</v>
      </c>
      <c r="L556" s="32" t="n">
        <v>0.392</v>
      </c>
      <c r="M556" s="31" t="n">
        <v>38.23</v>
      </c>
      <c r="N556" s="31" t="n">
        <v>0.5600000000000001</v>
      </c>
      <c r="O556" s="31" t="n"/>
      <c r="P556" s="31" t="n">
        <v>38.23</v>
      </c>
      <c r="Q556" s="31" t="n">
        <v>17.98</v>
      </c>
      <c r="R556" s="31" t="n">
        <v>30.58</v>
      </c>
      <c r="S556" s="32" t="n">
        <v>0.5600000000000001</v>
      </c>
      <c r="T556" s="32" t="n">
        <v>0.448</v>
      </c>
      <c r="U556" t="n">
        <v>292.1</v>
      </c>
      <c r="V556" t="inlineStr">
        <is>
          <t>00qrs</t>
        </is>
      </c>
      <c r="W556" t="n">
        <v>2992</v>
      </c>
      <c r="X556" t="n">
        <v>4473</v>
      </c>
      <c r="Y556" t="inlineStr">
        <is>
          <t>4355ce45-0f24-11e2-8525-18a905767e44</t>
        </is>
      </c>
      <c r="Z556" t="inlineStr">
        <is>
          <t>Zach Bogosian (MIN D)</t>
        </is>
      </c>
    </row>
    <row r="557">
      <c r="A557" t="inlineStr">
        <is>
          <t>Nikita Nesterenko</t>
        </is>
      </c>
      <c r="B557" t="inlineStr">
        <is>
          <t>ANA</t>
        </is>
      </c>
      <c r="C557" t="inlineStr">
        <is>
          <t>C</t>
        </is>
      </c>
      <c r="D557" t="inlineStr">
        <is>
          <t>F</t>
        </is>
      </c>
      <c r="E557" t="n">
        <v>25</v>
      </c>
      <c r="F557" t="inlineStr">
        <is>
          <t>FA</t>
        </is>
      </c>
      <c r="G557" t="inlineStr">
        <is>
          <t>FA</t>
        </is>
      </c>
      <c r="H557" s="30" t="n">
        <v>787500</v>
      </c>
      <c r="I557" s="31" t="n">
        <v>14.97</v>
      </c>
      <c r="J557" s="31" t="n">
        <v>19.01</v>
      </c>
      <c r="K557" s="31" t="n">
        <v>0.52</v>
      </c>
      <c r="L557" s="32" t="n">
        <v>0.66</v>
      </c>
      <c r="M557" s="31" t="n">
        <v>38.15</v>
      </c>
      <c r="N557" s="31" t="n">
        <v>0.52</v>
      </c>
      <c r="O557" s="31" t="n"/>
      <c r="P557" s="31" t="n">
        <v>38.15</v>
      </c>
      <c r="Q557" s="31" t="n">
        <v>23.18</v>
      </c>
      <c r="R557" s="31" t="n">
        <v>48.44</v>
      </c>
      <c r="S557" s="32" t="n">
        <v>0.52</v>
      </c>
      <c r="T557" s="32" t="n">
        <v>0.66</v>
      </c>
      <c r="V557" t="inlineStr">
        <is>
          <t>051vh</t>
        </is>
      </c>
      <c r="W557" t="n">
        <v>6860</v>
      </c>
      <c r="Y557" t="inlineStr">
        <is>
          <t>b0bdbfa1-b85d-4d5a-80fd-bf3c5137e576</t>
        </is>
      </c>
      <c r="Z557" t="inlineStr">
        <is>
          <t>Nikita Nesterenko (ANA C)</t>
        </is>
      </c>
    </row>
    <row r="558">
      <c r="A558" t="inlineStr">
        <is>
          <t>Ilya Lyubushkin</t>
        </is>
      </c>
      <c r="B558" t="inlineStr">
        <is>
          <t>NSH</t>
        </is>
      </c>
      <c r="C558" t="inlineStr">
        <is>
          <t>D</t>
        </is>
      </c>
      <c r="D558" t="inlineStr">
        <is>
          <t>D</t>
        </is>
      </c>
      <c r="E558" t="n">
        <v>32</v>
      </c>
      <c r="F558" t="inlineStr">
        <is>
          <t>FA</t>
        </is>
      </c>
      <c r="G558" t="inlineStr">
        <is>
          <t>FA</t>
        </is>
      </c>
      <c r="H558" s="30" t="n">
        <v>3250000</v>
      </c>
      <c r="I558" s="31" t="n">
        <v>36.51</v>
      </c>
      <c r="J558" s="31" t="n">
        <v>11.23</v>
      </c>
      <c r="K558" s="31" t="n">
        <v>0.6899999999999999</v>
      </c>
      <c r="L558" s="32" t="n">
        <v>0.212</v>
      </c>
      <c r="M558" s="31" t="n">
        <v>38.12</v>
      </c>
      <c r="N558" s="31" t="n">
        <v>0.6899999999999999</v>
      </c>
      <c r="O558" s="31" t="n"/>
      <c r="P558" s="31" t="n">
        <v>38.12</v>
      </c>
      <c r="Q558" s="31" t="n">
        <v>1.61</v>
      </c>
      <c r="R558" s="31" t="n">
        <v>11.73</v>
      </c>
      <c r="S558" s="32" t="n">
        <v>0.6899999999999999</v>
      </c>
      <c r="T558" s="32" t="n">
        <v>0.212</v>
      </c>
      <c r="V558" t="inlineStr">
        <is>
          <t>04ob4</t>
        </is>
      </c>
      <c r="W558" t="n">
        <v>5839</v>
      </c>
      <c r="X558" t="n">
        <v>7889</v>
      </c>
      <c r="Y558" t="inlineStr">
        <is>
          <t>485f3be0-81fb-49ef-87b8-ab26651004b7</t>
        </is>
      </c>
      <c r="Z558" t="inlineStr">
        <is>
          <t>Ilya Lyubushkin (NSH D)</t>
        </is>
      </c>
    </row>
    <row r="559">
      <c r="A559" t="inlineStr">
        <is>
          <t>Brett Pesce</t>
        </is>
      </c>
      <c r="B559" t="inlineStr">
        <is>
          <t>NJD</t>
        </is>
      </c>
      <c r="C559" t="inlineStr">
        <is>
          <t>D</t>
        </is>
      </c>
      <c r="D559" t="inlineStr">
        <is>
          <t>D</t>
        </is>
      </c>
      <c r="E559" t="n">
        <v>31</v>
      </c>
      <c r="F559" t="inlineStr">
        <is>
          <t>FA</t>
        </is>
      </c>
      <c r="G559" t="inlineStr">
        <is>
          <t>FA</t>
        </is>
      </c>
      <c r="H559" s="30" t="n">
        <v>5500000</v>
      </c>
      <c r="I559" s="31" t="n">
        <v>20.72</v>
      </c>
      <c r="J559" s="31" t="n">
        <v>3.77</v>
      </c>
      <c r="K559" s="31" t="n">
        <v>0.5600000000000001</v>
      </c>
      <c r="L559" s="32" t="n">
        <v>0.102</v>
      </c>
      <c r="M559" s="31" t="n">
        <v>37.91</v>
      </c>
      <c r="N559" s="31" t="n">
        <v>0.5600000000000001</v>
      </c>
      <c r="O559" s="31" t="n"/>
      <c r="P559" s="31" t="n">
        <v>37.91</v>
      </c>
      <c r="Q559" s="31" t="n">
        <v>17.19</v>
      </c>
      <c r="R559" s="31" t="n">
        <v>6.89</v>
      </c>
      <c r="S559" s="32" t="n">
        <v>0.5600000000000001</v>
      </c>
      <c r="T559" s="32" t="n">
        <v>0.102</v>
      </c>
      <c r="U559" t="n">
        <v>293</v>
      </c>
      <c r="V559" t="inlineStr">
        <is>
          <t>031oq</t>
        </is>
      </c>
      <c r="W559" t="n">
        <v>4214</v>
      </c>
      <c r="X559" t="n">
        <v>6046</v>
      </c>
      <c r="Y559" t="inlineStr">
        <is>
          <t>2944b06b-c6ba-4797-a21e-901a404b6124</t>
        </is>
      </c>
      <c r="Z559" t="inlineStr">
        <is>
          <t>Brett Pesce (NJD D)</t>
        </is>
      </c>
    </row>
    <row r="560">
      <c r="A560" t="inlineStr">
        <is>
          <t>Filip Chytil</t>
        </is>
      </c>
      <c r="B560" t="inlineStr">
        <is>
          <t>VAN</t>
        </is>
      </c>
      <c r="C560" t="inlineStr">
        <is>
          <t>C</t>
        </is>
      </c>
      <c r="D560" t="inlineStr">
        <is>
          <t>F</t>
        </is>
      </c>
      <c r="E560" t="n">
        <v>27</v>
      </c>
      <c r="F560" t="inlineStr">
        <is>
          <t>FA</t>
        </is>
      </c>
      <c r="G560" t="inlineStr">
        <is>
          <t>FA</t>
        </is>
      </c>
      <c r="H560" s="30" t="n">
        <v>4437500</v>
      </c>
      <c r="I560" s="31" t="n">
        <v>5.86</v>
      </c>
      <c r="J560" s="31" t="n">
        <v>1.32</v>
      </c>
      <c r="K560" s="31" t="n">
        <v>0.49</v>
      </c>
      <c r="L560" s="32" t="n">
        <v>0.11</v>
      </c>
      <c r="M560" s="31" t="n">
        <v>28.86</v>
      </c>
      <c r="N560" s="31" t="n">
        <v>0.59</v>
      </c>
      <c r="O560" s="31" t="n">
        <v>46.77</v>
      </c>
      <c r="P560" s="31" t="n">
        <v>37.81</v>
      </c>
      <c r="Q560" s="31" t="n">
        <v>23</v>
      </c>
      <c r="R560" s="31" t="n">
        <v>8.52</v>
      </c>
      <c r="S560" s="32" t="n">
        <v>0.573</v>
      </c>
      <c r="T560" s="32" t="n">
        <v>0.129</v>
      </c>
      <c r="V560" t="inlineStr">
        <is>
          <t>04f0o</t>
        </is>
      </c>
      <c r="W560" t="n">
        <v>5510</v>
      </c>
      <c r="X560" t="n">
        <v>7536</v>
      </c>
      <c r="Y560" t="inlineStr">
        <is>
          <t>b428aa9b-d2dd-461f-9606-51ed00e1e165</t>
        </is>
      </c>
      <c r="Z560" t="inlineStr">
        <is>
          <t>Filip Chytil (VAN C)</t>
        </is>
      </c>
    </row>
    <row r="561">
      <c r="A561" t="inlineStr">
        <is>
          <t>Devon Levi</t>
        </is>
      </c>
      <c r="B561" t="inlineStr">
        <is>
          <t>EDM</t>
        </is>
      </c>
      <c r="C561" t="inlineStr">
        <is>
          <t>G</t>
        </is>
      </c>
      <c r="D561" t="inlineStr">
        <is>
          <t>G</t>
        </is>
      </c>
      <c r="E561" t="n">
        <v>24</v>
      </c>
      <c r="F561" t="inlineStr">
        <is>
          <t>T</t>
        </is>
      </c>
      <c r="G561" t="inlineStr">
        <is>
          <t>Kurtis</t>
        </is>
      </c>
      <c r="H561" s="30" t="n">
        <v>812500</v>
      </c>
      <c r="I561" s="31" t="n">
        <v>0</v>
      </c>
      <c r="J561" s="31" t="n"/>
      <c r="K561" s="31" t="n">
        <v>0</v>
      </c>
      <c r="L561" s="32" t="n"/>
      <c r="M561" s="31" t="n">
        <v>37.8</v>
      </c>
      <c r="N561" s="31" t="n">
        <v>1.51</v>
      </c>
      <c r="O561" s="31" t="n"/>
      <c r="P561" s="31" t="n">
        <v>37.8</v>
      </c>
      <c r="Q561" s="31" t="n">
        <v>37.8</v>
      </c>
      <c r="R561" s="31" t="n">
        <v>46.52</v>
      </c>
      <c r="S561" s="32" t="n">
        <v>1.51</v>
      </c>
      <c r="T561" s="32" t="n">
        <v>1.858</v>
      </c>
      <c r="U561" t="n">
        <v>290.6</v>
      </c>
      <c r="V561" t="inlineStr">
        <is>
          <t>05mwh</t>
        </is>
      </c>
      <c r="W561" t="n">
        <v>6575</v>
      </c>
      <c r="Y561" t="inlineStr">
        <is>
          <t>88ea9486-2a72-4cd8-a337-1546ac5c97bd</t>
        </is>
      </c>
      <c r="Z561" t="inlineStr">
        <is>
          <t>Devon Levi (EDM G)</t>
        </is>
      </c>
    </row>
    <row r="562">
      <c r="A562" t="inlineStr">
        <is>
          <t>Garnet Hathaway</t>
        </is>
      </c>
      <c r="B562" t="inlineStr">
        <is>
          <t>FLA</t>
        </is>
      </c>
      <c r="C562" t="inlineStr">
        <is>
          <t>RW</t>
        </is>
      </c>
      <c r="D562" t="inlineStr">
        <is>
          <t>F</t>
        </is>
      </c>
      <c r="E562" t="n">
        <v>34</v>
      </c>
      <c r="F562" t="inlineStr">
        <is>
          <t>FA</t>
        </is>
      </c>
      <c r="G562" t="inlineStr">
        <is>
          <t>FA</t>
        </is>
      </c>
      <c r="H562" s="30" t="n">
        <v>2400000</v>
      </c>
      <c r="I562" s="31" t="n">
        <v>32.72</v>
      </c>
      <c r="J562" s="31" t="n">
        <v>13.63</v>
      </c>
      <c r="K562" s="31" t="n">
        <v>0.5</v>
      </c>
      <c r="L562" s="32" t="n">
        <v>0.208</v>
      </c>
      <c r="M562" s="31" t="n">
        <v>37.72</v>
      </c>
      <c r="N562" s="31" t="n">
        <v>0.57</v>
      </c>
      <c r="O562" s="31" t="n"/>
      <c r="P562" s="31" t="n">
        <v>37.72</v>
      </c>
      <c r="Q562" s="31" t="n">
        <v>5</v>
      </c>
      <c r="R562" s="31" t="n">
        <v>15.72</v>
      </c>
      <c r="S562" s="32" t="n">
        <v>0.57</v>
      </c>
      <c r="T562" s="32" t="n">
        <v>0.237</v>
      </c>
      <c r="V562" t="inlineStr">
        <is>
          <t>03klu</t>
        </is>
      </c>
      <c r="W562" t="n">
        <v>4675</v>
      </c>
      <c r="X562" t="n">
        <v>6636</v>
      </c>
      <c r="Y562" t="inlineStr">
        <is>
          <t>f53f3ed6-612d-4a45-b9d4-570f8d2e9097</t>
        </is>
      </c>
      <c r="Z562" t="inlineStr">
        <is>
          <t>Garnet Hathaway (FLA RW)</t>
        </is>
      </c>
    </row>
    <row r="563">
      <c r="A563" t="inlineStr">
        <is>
          <t>Kaedan Korczak</t>
        </is>
      </c>
      <c r="B563" t="inlineStr">
        <is>
          <t>PIT</t>
        </is>
      </c>
      <c r="C563" t="inlineStr">
        <is>
          <t>D</t>
        </is>
      </c>
      <c r="D563" t="inlineStr">
        <is>
          <t>D</t>
        </is>
      </c>
      <c r="E563" t="n">
        <v>25</v>
      </c>
      <c r="F563" t="inlineStr">
        <is>
          <t>T</t>
        </is>
      </c>
      <c r="G563" t="inlineStr">
        <is>
          <t>The Last Place Lukes</t>
        </is>
      </c>
      <c r="H563" s="30" t="n">
        <v>3250000</v>
      </c>
      <c r="I563" s="31" t="n">
        <v>44.73</v>
      </c>
      <c r="J563" s="31" t="n">
        <v>13.76</v>
      </c>
      <c r="K563" s="31" t="n">
        <v>0.57</v>
      </c>
      <c r="L563" s="32" t="n">
        <v>0.175</v>
      </c>
      <c r="M563" s="31" t="n">
        <v>37.64</v>
      </c>
      <c r="N563" s="31" t="n">
        <v>0.5600000000000001</v>
      </c>
      <c r="O563" s="31" t="n"/>
      <c r="P563" s="31" t="n">
        <v>37.64</v>
      </c>
      <c r="Q563" s="31" t="n">
        <v>-7.09</v>
      </c>
      <c r="R563" s="31" t="n">
        <v>11.58</v>
      </c>
      <c r="S563" s="32" t="n">
        <v>0.5600000000000001</v>
      </c>
      <c r="T563" s="32" t="n">
        <v>0.172</v>
      </c>
      <c r="V563" t="inlineStr">
        <is>
          <t>04zox</t>
        </is>
      </c>
      <c r="W563" t="n">
        <v>5989</v>
      </c>
      <c r="X563" t="n">
        <v>8319</v>
      </c>
      <c r="Y563" t="inlineStr">
        <is>
          <t>2fb79c72-5eed-454e-adb4-c989f0a888c8</t>
        </is>
      </c>
      <c r="Z563" t="inlineStr">
        <is>
          <t>Kaedan Korczak (PIT D)</t>
        </is>
      </c>
    </row>
    <row r="564">
      <c r="A564" t="inlineStr">
        <is>
          <t>Trent Frederic</t>
        </is>
      </c>
      <c r="B564" t="inlineStr">
        <is>
          <t>EDM</t>
        </is>
      </c>
      <c r="C564" t="inlineStr">
        <is>
          <t>LW</t>
        </is>
      </c>
      <c r="D564" t="inlineStr">
        <is>
          <t>F</t>
        </is>
      </c>
      <c r="E564" t="n">
        <v>28</v>
      </c>
      <c r="F564" t="inlineStr">
        <is>
          <t>FA</t>
        </is>
      </c>
      <c r="G564" t="inlineStr">
        <is>
          <t>FA</t>
        </is>
      </c>
      <c r="H564" s="30" t="n">
        <v>3850000</v>
      </c>
      <c r="I564" s="31" t="n">
        <v>33.03</v>
      </c>
      <c r="J564" s="31" t="n">
        <v>8.58</v>
      </c>
      <c r="K564" s="31" t="n">
        <v>0.45</v>
      </c>
      <c r="L564" s="32" t="n">
        <v>0.117</v>
      </c>
      <c r="M564" s="31" t="n">
        <v>37.53</v>
      </c>
      <c r="N564" s="31" t="n">
        <v>0.5</v>
      </c>
      <c r="O564" s="31" t="n"/>
      <c r="P564" s="31" t="n">
        <v>37.53</v>
      </c>
      <c r="Q564" s="31" t="n">
        <v>4.5</v>
      </c>
      <c r="R564" s="31" t="n">
        <v>9.75</v>
      </c>
      <c r="S564" s="32" t="n">
        <v>0.5</v>
      </c>
      <c r="T564" s="32" t="n">
        <v>0.13</v>
      </c>
      <c r="V564" t="inlineStr">
        <is>
          <t>042t7</t>
        </is>
      </c>
      <c r="W564" t="n">
        <v>5171</v>
      </c>
      <c r="X564" t="n">
        <v>7137</v>
      </c>
      <c r="Y564" t="inlineStr">
        <is>
          <t>41acc046-28ad-430f-94e5-604d7f35daff</t>
        </is>
      </c>
      <c r="Z564" t="inlineStr">
        <is>
          <t>Trent Frederic (EDM LW)</t>
        </is>
      </c>
    </row>
    <row r="565">
      <c r="A565" t="inlineStr">
        <is>
          <t>Ryan Ufko</t>
        </is>
      </c>
      <c r="B565" t="inlineStr">
        <is>
          <t>NSH</t>
        </is>
      </c>
      <c r="C565" t="inlineStr">
        <is>
          <t>D</t>
        </is>
      </c>
      <c r="D565" t="inlineStr">
        <is>
          <t>D</t>
        </is>
      </c>
      <c r="E565" t="n">
        <v>23</v>
      </c>
      <c r="F565" t="inlineStr">
        <is>
          <t>FA</t>
        </is>
      </c>
      <c r="G565" t="inlineStr">
        <is>
          <t>FA</t>
        </is>
      </c>
      <c r="H565" s="30" t="n">
        <v>925000</v>
      </c>
      <c r="I565" s="31" t="n">
        <v>17.09</v>
      </c>
      <c r="J565" s="31" t="n">
        <v>18.48</v>
      </c>
      <c r="K565" s="31" t="n">
        <v>0.95</v>
      </c>
      <c r="L565" s="32" t="n">
        <v>1.027</v>
      </c>
      <c r="M565" s="31" t="n">
        <v>21.5</v>
      </c>
      <c r="N565" s="31" t="n">
        <v>0.63</v>
      </c>
      <c r="O565" s="31" t="n">
        <v>53.55</v>
      </c>
      <c r="P565" s="31" t="n">
        <v>37.52</v>
      </c>
      <c r="Q565" s="31" t="n">
        <v>4.41</v>
      </c>
      <c r="R565" s="31" t="n">
        <v>40.56</v>
      </c>
      <c r="S565" s="32" t="n">
        <v>0.634</v>
      </c>
      <c r="T565" s="32" t="n">
        <v>0.6850000000000001</v>
      </c>
      <c r="U565" t="n">
        <v>293.2</v>
      </c>
      <c r="V565" t="inlineStr">
        <is>
          <t>05td4</t>
        </is>
      </c>
      <c r="W565" t="n">
        <v>6502</v>
      </c>
      <c r="Y565" t="inlineStr">
        <is>
          <t>a1cd3833-b5e6-4f4d-88e7-1df4be5461e4</t>
        </is>
      </c>
      <c r="Z565" t="inlineStr">
        <is>
          <t>Ryan Ufko (NSH D)</t>
        </is>
      </c>
    </row>
    <row r="566">
      <c r="A566" t="inlineStr">
        <is>
          <t>Nick Perbix</t>
        </is>
      </c>
      <c r="B566" t="inlineStr">
        <is>
          <t>NSH</t>
        </is>
      </c>
      <c r="C566" t="inlineStr">
        <is>
          <t>D</t>
        </is>
      </c>
      <c r="D566" t="inlineStr">
        <is>
          <t>D</t>
        </is>
      </c>
      <c r="E566" t="n">
        <v>28</v>
      </c>
      <c r="F566" t="inlineStr">
        <is>
          <t>FA</t>
        </is>
      </c>
      <c r="G566" t="inlineStr">
        <is>
          <t>FA</t>
        </is>
      </c>
      <c r="H566" s="30" t="n">
        <v>2750000</v>
      </c>
      <c r="I566" s="31" t="n">
        <v>37.28</v>
      </c>
      <c r="J566" s="31" t="n">
        <v>13.56</v>
      </c>
      <c r="K566" s="31" t="n">
        <v>0.47</v>
      </c>
      <c r="L566" s="32" t="n">
        <v>0.171</v>
      </c>
      <c r="M566" s="31" t="n">
        <v>37.29</v>
      </c>
      <c r="N566" s="31" t="n">
        <v>0.5</v>
      </c>
      <c r="O566" s="31" t="n"/>
      <c r="P566" s="31" t="n">
        <v>37.29</v>
      </c>
      <c r="Q566" s="31" t="n">
        <v>0.01</v>
      </c>
      <c r="R566" s="31" t="n">
        <v>13.56</v>
      </c>
      <c r="S566" s="32" t="n">
        <v>0.5</v>
      </c>
      <c r="T566" s="32" t="n">
        <v>0.182</v>
      </c>
      <c r="U566" t="n">
        <v>292.1</v>
      </c>
      <c r="V566" t="inlineStr">
        <is>
          <t>04f7w</t>
        </is>
      </c>
      <c r="W566" t="n">
        <v>6174</v>
      </c>
      <c r="X566" t="n">
        <v>7684</v>
      </c>
      <c r="Y566" t="inlineStr">
        <is>
          <t>ba0515a5-c72d-478f-a758-f2a9d57601f8</t>
        </is>
      </c>
      <c r="Z566" t="inlineStr">
        <is>
          <t>Nick Perbix (NSH D)</t>
        </is>
      </c>
    </row>
    <row r="567">
      <c r="A567" t="inlineStr">
        <is>
          <t>Cale Fleury</t>
        </is>
      </c>
      <c r="B567" t="inlineStr">
        <is>
          <t>SEA</t>
        </is>
      </c>
      <c r="C567" t="inlineStr">
        <is>
          <t>D</t>
        </is>
      </c>
      <c r="D567" t="inlineStr">
        <is>
          <t>D</t>
        </is>
      </c>
      <c r="E567" t="n">
        <v>27</v>
      </c>
      <c r="F567" t="inlineStr">
        <is>
          <t>FA</t>
        </is>
      </c>
      <c r="G567" t="inlineStr">
        <is>
          <t>FA</t>
        </is>
      </c>
      <c r="H567" s="30" t="n">
        <v>890000</v>
      </c>
      <c r="I567" s="31" t="n">
        <v>13.69</v>
      </c>
      <c r="J567" s="31" t="n">
        <v>15.38</v>
      </c>
      <c r="K567" s="31" t="n">
        <v>0.6</v>
      </c>
      <c r="L567" s="32" t="n">
        <v>0.674</v>
      </c>
      <c r="M567" s="31" t="n">
        <v>37.16</v>
      </c>
      <c r="N567" s="31" t="n">
        <v>0.63</v>
      </c>
      <c r="O567" s="31" t="n"/>
      <c r="P567" s="31" t="n">
        <v>37.16</v>
      </c>
      <c r="Q567" s="31" t="n">
        <v>23.47</v>
      </c>
      <c r="R567" s="31" t="n">
        <v>41.75</v>
      </c>
      <c r="S567" s="32" t="n">
        <v>0.63</v>
      </c>
      <c r="T567" s="32" t="n">
        <v>0.708</v>
      </c>
      <c r="V567" t="inlineStr">
        <is>
          <t>04f1m</t>
        </is>
      </c>
      <c r="W567" t="n">
        <v>5454</v>
      </c>
      <c r="X567" t="n">
        <v>7602</v>
      </c>
      <c r="Y567" t="inlineStr">
        <is>
          <t>b8a3b1f8-8857-43d7-9f83-5ccbe9eac0eb</t>
        </is>
      </c>
      <c r="Z567" t="inlineStr">
        <is>
          <t>Cale Fleury (SEA D)</t>
        </is>
      </c>
    </row>
    <row r="568">
      <c r="A568" t="inlineStr">
        <is>
          <t>Konsta Helenius</t>
        </is>
      </c>
      <c r="B568" t="inlineStr">
        <is>
          <t>BUF</t>
        </is>
      </c>
      <c r="C568" t="inlineStr">
        <is>
          <t>C</t>
        </is>
      </c>
      <c r="D568" t="inlineStr">
        <is>
          <t>F</t>
        </is>
      </c>
      <c r="E568" t="n">
        <v>20</v>
      </c>
      <c r="F568" t="inlineStr">
        <is>
          <t>T</t>
        </is>
      </c>
      <c r="G568" t="inlineStr">
        <is>
          <t>Keith</t>
        </is>
      </c>
      <c r="H568" s="30" t="n">
        <v>942500</v>
      </c>
      <c r="I568" s="31" t="n">
        <v>4.62</v>
      </c>
      <c r="J568" s="31" t="n">
        <v>4.9</v>
      </c>
      <c r="K568" s="31" t="n">
        <v>0.51</v>
      </c>
      <c r="L568" s="32" t="n">
        <v>0.541</v>
      </c>
      <c r="M568" s="31" t="n">
        <v>27.72</v>
      </c>
      <c r="N568" s="31" t="n">
        <v>0.51</v>
      </c>
      <c r="O568" s="31" t="n">
        <v>46.46</v>
      </c>
      <c r="P568" s="31" t="n">
        <v>37.09</v>
      </c>
      <c r="Q568" s="31" t="n">
        <v>23.1</v>
      </c>
      <c r="R568" s="31" t="n">
        <v>39.35</v>
      </c>
      <c r="S568" s="32" t="n">
        <v>0.532</v>
      </c>
      <c r="T568" s="32" t="n">
        <v>0.5639999999999999</v>
      </c>
      <c r="U568" t="n">
        <v>292</v>
      </c>
      <c r="V568" t="inlineStr">
        <is>
          <t>066q4</t>
        </is>
      </c>
      <c r="W568" t="n">
        <v>7137</v>
      </c>
      <c r="Y568" t="inlineStr">
        <is>
          <t>0cd52c0c-bd92-40ab-ad3c-5fc6ec7004fe</t>
        </is>
      </c>
      <c r="Z568" t="inlineStr">
        <is>
          <t>Konsta Helenius (BUF C)</t>
        </is>
      </c>
    </row>
    <row r="569">
      <c r="A569" t="inlineStr">
        <is>
          <t>Mason Appleton</t>
        </is>
      </c>
      <c r="B569" t="inlineStr">
        <is>
          <t>DET</t>
        </is>
      </c>
      <c r="C569" t="inlineStr">
        <is>
          <t>RW</t>
        </is>
      </c>
      <c r="D569" t="inlineStr">
        <is>
          <t>F</t>
        </is>
      </c>
      <c r="E569" t="n">
        <v>30</v>
      </c>
      <c r="F569" t="inlineStr">
        <is>
          <t>FA</t>
        </is>
      </c>
      <c r="G569" t="inlineStr">
        <is>
          <t>FA</t>
        </is>
      </c>
      <c r="H569" s="30" t="n">
        <v>2900000</v>
      </c>
      <c r="I569" s="31" t="n">
        <v>33.61</v>
      </c>
      <c r="J569" s="31" t="n">
        <v>11.59</v>
      </c>
      <c r="K569" s="31" t="n">
        <v>0.52</v>
      </c>
      <c r="L569" s="32" t="n">
        <v>0.179</v>
      </c>
      <c r="M569" s="31" t="n">
        <v>36.79</v>
      </c>
      <c r="N569" s="31" t="n">
        <v>0.53</v>
      </c>
      <c r="O569" s="31" t="n"/>
      <c r="P569" s="31" t="n">
        <v>36.79</v>
      </c>
      <c r="Q569" s="31" t="n">
        <v>3.18</v>
      </c>
      <c r="R569" s="31" t="n">
        <v>12.69</v>
      </c>
      <c r="S569" s="32" t="n">
        <v>0.53</v>
      </c>
      <c r="T569" s="32" t="n">
        <v>0.183</v>
      </c>
      <c r="V569" t="inlineStr">
        <is>
          <t>03rj0</t>
        </is>
      </c>
      <c r="W569" t="n">
        <v>5577</v>
      </c>
      <c r="X569" t="n">
        <v>6910</v>
      </c>
      <c r="Y569" t="inlineStr">
        <is>
          <t>98e2d72f-3bdd-4526-9d25-f109b522088c</t>
        </is>
      </c>
      <c r="Z569" t="inlineStr">
        <is>
          <t>Mason Appleton (DET RW)</t>
        </is>
      </c>
    </row>
    <row r="570">
      <c r="A570" t="inlineStr">
        <is>
          <t>Colton Dach</t>
        </is>
      </c>
      <c r="B570" t="inlineStr">
        <is>
          <t>EDM</t>
        </is>
      </c>
      <c r="C570" t="inlineStr">
        <is>
          <t>LW</t>
        </is>
      </c>
      <c r="D570" t="inlineStr">
        <is>
          <t>F</t>
        </is>
      </c>
      <c r="E570" t="n">
        <v>23</v>
      </c>
      <c r="F570" t="inlineStr">
        <is>
          <t>FA</t>
        </is>
      </c>
      <c r="G570" t="inlineStr">
        <is>
          <t>FA</t>
        </is>
      </c>
      <c r="H570" s="30" t="n">
        <v>1200000</v>
      </c>
      <c r="I570" s="31" t="n">
        <v>39.11</v>
      </c>
      <c r="J570" s="31" t="n">
        <v>32.59</v>
      </c>
      <c r="K570" s="31" t="n">
        <v>0.64</v>
      </c>
      <c r="L570" s="32" t="n">
        <v>0.533</v>
      </c>
      <c r="M570" s="31" t="n">
        <v>36.77</v>
      </c>
      <c r="N570" s="31" t="n">
        <v>0.63</v>
      </c>
      <c r="O570" s="31" t="n"/>
      <c r="P570" s="31" t="n">
        <v>36.77</v>
      </c>
      <c r="Q570" s="31" t="n">
        <v>-2.34</v>
      </c>
      <c r="R570" s="31" t="n">
        <v>30.64</v>
      </c>
      <c r="S570" s="32" t="n">
        <v>0.63</v>
      </c>
      <c r="T570" s="32" t="n">
        <v>0.525</v>
      </c>
      <c r="U570" t="n">
        <v>292.7</v>
      </c>
      <c r="V570" t="inlineStr">
        <is>
          <t>05td3</t>
        </is>
      </c>
      <c r="W570" t="n">
        <v>6535</v>
      </c>
      <c r="Y570" t="inlineStr">
        <is>
          <t>f6f3d847-fcdc-4e29-aa91-21a64905ef90</t>
        </is>
      </c>
      <c r="Z570" t="inlineStr">
        <is>
          <t>Colton Dach (EDM LW)</t>
        </is>
      </c>
    </row>
    <row r="571">
      <c r="A571" t="inlineStr">
        <is>
          <t>Dominic James</t>
        </is>
      </c>
      <c r="B571" t="inlineStr">
        <is>
          <t>TBL</t>
        </is>
      </c>
      <c r="C571" t="inlineStr">
        <is>
          <t>LW</t>
        </is>
      </c>
      <c r="D571" t="inlineStr">
        <is>
          <t>F</t>
        </is>
      </c>
      <c r="E571" t="n">
        <v>24</v>
      </c>
      <c r="F571" t="inlineStr">
        <is>
          <t>FA</t>
        </is>
      </c>
      <c r="G571" t="inlineStr">
        <is>
          <t>FA</t>
        </is>
      </c>
      <c r="H571" s="30" t="n">
        <v>910000</v>
      </c>
      <c r="I571" s="31" t="n">
        <v>21.42</v>
      </c>
      <c r="J571" s="31" t="n">
        <v>23.54</v>
      </c>
      <c r="K571" s="31" t="n">
        <v>0.5</v>
      </c>
      <c r="L571" s="32" t="n">
        <v>0.549</v>
      </c>
      <c r="M571" s="31" t="n">
        <v>20.47</v>
      </c>
      <c r="N571" s="31" t="n">
        <v>0.47</v>
      </c>
      <c r="O571" s="31" t="n">
        <v>52.95</v>
      </c>
      <c r="P571" s="31" t="n">
        <v>36.71</v>
      </c>
      <c r="Q571" s="31" t="n">
        <v>-0.95</v>
      </c>
      <c r="R571" s="31" t="n">
        <v>40.34</v>
      </c>
      <c r="S571" s="32" t="n">
        <v>0.55</v>
      </c>
      <c r="T571" s="32" t="n">
        <v>0.604</v>
      </c>
      <c r="V571" t="inlineStr">
        <is>
          <t>0624d</t>
        </is>
      </c>
      <c r="W571" t="n">
        <v>7515</v>
      </c>
      <c r="Y571" t="inlineStr">
        <is>
          <t>0091ebfd-9a71-4758-9c55-8db63a99dafd</t>
        </is>
      </c>
      <c r="Z571" t="inlineStr">
        <is>
          <t>Dominic James (TBL LW)</t>
        </is>
      </c>
    </row>
    <row r="572">
      <c r="A572" t="inlineStr">
        <is>
          <t>Marat Khusnutdinov</t>
        </is>
      </c>
      <c r="B572" t="inlineStr">
        <is>
          <t>BOS</t>
        </is>
      </c>
      <c r="C572" t="inlineStr">
        <is>
          <t>C</t>
        </is>
      </c>
      <c r="D572" t="inlineStr">
        <is>
          <t>F</t>
        </is>
      </c>
      <c r="E572" t="n">
        <v>24</v>
      </c>
      <c r="F572" t="inlineStr">
        <is>
          <t>T</t>
        </is>
      </c>
      <c r="G572" t="inlineStr">
        <is>
          <t>Sidizen Kanes</t>
        </is>
      </c>
      <c r="H572" s="30" t="n">
        <v>925000</v>
      </c>
      <c r="I572" s="31" t="n">
        <v>44.66</v>
      </c>
      <c r="J572" s="31" t="n">
        <v>48.28</v>
      </c>
      <c r="K572" s="31" t="n">
        <v>0.58</v>
      </c>
      <c r="L572" s="32" t="n">
        <v>0.627</v>
      </c>
      <c r="M572" s="31" t="n">
        <v>33.72</v>
      </c>
      <c r="N572" s="31" t="n">
        <v>0.53</v>
      </c>
      <c r="O572" s="31" t="n">
        <v>39.44</v>
      </c>
      <c r="P572" s="31" t="n">
        <v>36.58</v>
      </c>
      <c r="Q572" s="31" t="n">
        <v>-10.94</v>
      </c>
      <c r="R572" s="31" t="n">
        <v>39.55</v>
      </c>
      <c r="S572" s="32" t="n">
        <v>0.5</v>
      </c>
      <c r="T572" s="32" t="n">
        <v>0.541</v>
      </c>
      <c r="U572" t="n">
        <v>292.1</v>
      </c>
      <c r="V572" t="inlineStr">
        <is>
          <t>05kbo</t>
        </is>
      </c>
      <c r="W572" t="n">
        <v>6297</v>
      </c>
      <c r="Y572" t="inlineStr">
        <is>
          <t>6a6021ac-0a70-4f36-915a-57a3d30b92e3</t>
        </is>
      </c>
      <c r="Z572" t="inlineStr">
        <is>
          <t>Marat Khusnutdinov (BOS C)</t>
        </is>
      </c>
    </row>
    <row r="573">
      <c r="A573" t="inlineStr">
        <is>
          <t>Kasperi Kapanen</t>
        </is>
      </c>
      <c r="B573" t="inlineStr">
        <is>
          <t>EDM</t>
        </is>
      </c>
      <c r="C573" t="inlineStr">
        <is>
          <t>RW</t>
        </is>
      </c>
      <c r="D573" t="inlineStr">
        <is>
          <t>F</t>
        </is>
      </c>
      <c r="E573" t="n">
        <v>30</v>
      </c>
      <c r="F573" t="inlineStr">
        <is>
          <t>FA</t>
        </is>
      </c>
      <c r="G573" t="inlineStr">
        <is>
          <t>FA</t>
        </is>
      </c>
      <c r="H573" s="30" t="n">
        <v>2600000</v>
      </c>
      <c r="I573" s="31" t="n">
        <v>24.97</v>
      </c>
      <c r="J573" s="31" t="n">
        <v>9.6</v>
      </c>
      <c r="K573" s="31" t="n">
        <v>0.61</v>
      </c>
      <c r="L573" s="32" t="n">
        <v>0.235</v>
      </c>
      <c r="M573" s="31" t="n">
        <v>36.54</v>
      </c>
      <c r="N573" s="31" t="n">
        <v>0.52</v>
      </c>
      <c r="O573" s="31" t="n"/>
      <c r="P573" s="31" t="n">
        <v>36.54</v>
      </c>
      <c r="Q573" s="31" t="n">
        <v>11.57</v>
      </c>
      <c r="R573" s="31" t="n">
        <v>14.05</v>
      </c>
      <c r="S573" s="32" t="n">
        <v>0.52</v>
      </c>
      <c r="T573" s="32" t="n">
        <v>0.2</v>
      </c>
      <c r="U573" t="n">
        <v>292.9</v>
      </c>
      <c r="V573" t="inlineStr">
        <is>
          <t>039ch</t>
        </is>
      </c>
      <c r="W573" t="n">
        <v>4392</v>
      </c>
      <c r="X573" t="n">
        <v>6388</v>
      </c>
      <c r="Y573" t="inlineStr">
        <is>
          <t>b2100fea-c75b-480a-b587-446d5e9bdf62</t>
        </is>
      </c>
      <c r="Z573" t="inlineStr">
        <is>
          <t>Kasperi Kapanen (EDM RW)</t>
        </is>
      </c>
    </row>
    <row r="574">
      <c r="A574" t="inlineStr">
        <is>
          <t>Berkly Catton</t>
        </is>
      </c>
      <c r="B574" t="inlineStr">
        <is>
          <t>SEA</t>
        </is>
      </c>
      <c r="C574" t="inlineStr">
        <is>
          <t>C</t>
        </is>
      </c>
      <c r="D574" t="inlineStr">
        <is>
          <t>F</t>
        </is>
      </c>
      <c r="E574" t="n">
        <v>20</v>
      </c>
      <c r="F574" t="inlineStr">
        <is>
          <t>T</t>
        </is>
      </c>
      <c r="G574" t="inlineStr">
        <is>
          <t>Nathan</t>
        </is>
      </c>
      <c r="H574" s="30" t="n">
        <v>942500</v>
      </c>
      <c r="I574" s="31" t="n">
        <v>29.35</v>
      </c>
      <c r="J574" s="31" t="n">
        <v>31.14</v>
      </c>
      <c r="K574" s="31" t="n">
        <v>0.44</v>
      </c>
      <c r="L574" s="32" t="n">
        <v>0.467</v>
      </c>
      <c r="M574" s="31" t="n">
        <v>29.64</v>
      </c>
      <c r="N574" s="31" t="n">
        <v>0.43</v>
      </c>
      <c r="O574" s="31" t="n">
        <v>43.23</v>
      </c>
      <c r="P574" s="31" t="n">
        <v>36.44</v>
      </c>
      <c r="Q574" s="31" t="n">
        <v>0.29</v>
      </c>
      <c r="R574" s="31" t="n">
        <v>38.66</v>
      </c>
      <c r="S574" s="32" t="n">
        <v>0.472</v>
      </c>
      <c r="T574" s="32" t="n">
        <v>0.501</v>
      </c>
      <c r="V574" t="inlineStr">
        <is>
          <t>065nx</t>
        </is>
      </c>
      <c r="W574" t="n">
        <v>7132</v>
      </c>
      <c r="Y574" t="inlineStr">
        <is>
          <t>e1146b66-03d7-47ec-8cb5-25a57857362a</t>
        </is>
      </c>
      <c r="Z574" t="inlineStr">
        <is>
          <t>Berkly Catton (SEA C)</t>
        </is>
      </c>
    </row>
    <row r="575">
      <c r="A575" t="inlineStr">
        <is>
          <t>Connor Clifton</t>
        </is>
      </c>
      <c r="B575" t="inlineStr">
        <is>
          <t>BOS</t>
        </is>
      </c>
      <c r="C575" t="inlineStr">
        <is>
          <t>D</t>
        </is>
      </c>
      <c r="D575" t="inlineStr">
        <is>
          <t>D</t>
        </is>
      </c>
      <c r="E575" t="n">
        <v>31</v>
      </c>
      <c r="F575" t="inlineStr">
        <is>
          <t>FA</t>
        </is>
      </c>
      <c r="G575" t="inlineStr">
        <is>
          <t>FA</t>
        </is>
      </c>
      <c r="H575" s="30" t="n">
        <v>2250000</v>
      </c>
      <c r="I575" s="31" t="n">
        <v>45.95</v>
      </c>
      <c r="J575" s="31" t="n">
        <v>20.42</v>
      </c>
      <c r="K575" s="31" t="n">
        <v>0.92</v>
      </c>
      <c r="L575" s="32" t="n">
        <v>0.409</v>
      </c>
      <c r="M575" s="31" t="n">
        <v>36.38</v>
      </c>
      <c r="N575" s="31" t="n">
        <v>0.91</v>
      </c>
      <c r="O575" s="31" t="n"/>
      <c r="P575" s="31" t="n">
        <v>36.38</v>
      </c>
      <c r="Q575" s="31" t="n">
        <v>-9.57</v>
      </c>
      <c r="R575" s="31" t="n">
        <v>16.17</v>
      </c>
      <c r="S575" s="32" t="n">
        <v>0.91</v>
      </c>
      <c r="T575" s="32" t="n">
        <v>0.404</v>
      </c>
      <c r="U575" t="n">
        <v>293.5</v>
      </c>
      <c r="V575" t="inlineStr">
        <is>
          <t>031qj</t>
        </is>
      </c>
      <c r="W575" t="n">
        <v>5684</v>
      </c>
      <c r="X575" t="n">
        <v>6113</v>
      </c>
      <c r="Y575" t="inlineStr">
        <is>
          <t>4f130bf0-9daf-4765-98c2-fb79bd4bd76d</t>
        </is>
      </c>
      <c r="Z575" t="inlineStr">
        <is>
          <t>Connor Clifton (BOS D)</t>
        </is>
      </c>
    </row>
    <row r="576">
      <c r="A576" t="inlineStr">
        <is>
          <t>Andrew Mangiapane</t>
        </is>
      </c>
      <c r="B576" t="inlineStr">
        <is>
          <t>CHI</t>
        </is>
      </c>
      <c r="C576" t="inlineStr">
        <is>
          <t>RW</t>
        </is>
      </c>
      <c r="D576" t="inlineStr">
        <is>
          <t>F</t>
        </is>
      </c>
      <c r="E576" t="n">
        <v>30</v>
      </c>
      <c r="F576" t="inlineStr">
        <is>
          <t>FA</t>
        </is>
      </c>
      <c r="G576" t="inlineStr">
        <is>
          <t>FA</t>
        </is>
      </c>
      <c r="H576" s="30" t="n">
        <v>3600000</v>
      </c>
      <c r="I576" s="31" t="n">
        <v>31.87</v>
      </c>
      <c r="J576" s="31" t="n">
        <v>8.85</v>
      </c>
      <c r="K576" s="31" t="n">
        <v>0.51</v>
      </c>
      <c r="L576" s="32" t="n">
        <v>0.142</v>
      </c>
      <c r="M576" s="31" t="n">
        <v>36.3</v>
      </c>
      <c r="N576" s="31" t="n">
        <v>0.52</v>
      </c>
      <c r="O576" s="31" t="n"/>
      <c r="P576" s="31" t="n">
        <v>36.3</v>
      </c>
      <c r="Q576" s="31" t="n">
        <v>4.43</v>
      </c>
      <c r="R576" s="31" t="n">
        <v>10.08</v>
      </c>
      <c r="S576" s="32" t="n">
        <v>0.52</v>
      </c>
      <c r="T576" s="32" t="n">
        <v>0.144</v>
      </c>
      <c r="V576" t="inlineStr">
        <is>
          <t>03e2l</t>
        </is>
      </c>
      <c r="W576" t="n">
        <v>4663</v>
      </c>
      <c r="X576" t="n">
        <v>6908</v>
      </c>
      <c r="Y576" t="inlineStr">
        <is>
          <t>a814615d-f96b-45b7-a7ee-86d79d887dfe</t>
        </is>
      </c>
      <c r="Z576" t="inlineStr">
        <is>
          <t>Andrew Mangiapane (CHI RW)</t>
        </is>
      </c>
    </row>
    <row r="577">
      <c r="A577" t="inlineStr">
        <is>
          <t>Paul Cotter</t>
        </is>
      </c>
      <c r="B577" t="inlineStr">
        <is>
          <t>VAN</t>
        </is>
      </c>
      <c r="C577" t="inlineStr">
        <is>
          <t>LW</t>
        </is>
      </c>
      <c r="D577" t="inlineStr">
        <is>
          <t>F</t>
        </is>
      </c>
      <c r="E577" t="n">
        <v>26</v>
      </c>
      <c r="F577" t="inlineStr">
        <is>
          <t>FA</t>
        </is>
      </c>
      <c r="G577" t="inlineStr">
        <is>
          <t>FA</t>
        </is>
      </c>
      <c r="H577" s="30" t="n">
        <v>2150000</v>
      </c>
      <c r="I577" s="31" t="n">
        <v>34.23</v>
      </c>
      <c r="J577" s="31" t="n">
        <v>15.92</v>
      </c>
      <c r="K577" s="31" t="n">
        <v>0.43</v>
      </c>
      <c r="L577" s="32" t="n">
        <v>0.2</v>
      </c>
      <c r="M577" s="31" t="n">
        <v>36.26</v>
      </c>
      <c r="N577" s="31" t="n">
        <v>0.48</v>
      </c>
      <c r="O577" s="31" t="n"/>
      <c r="P577" s="31" t="n">
        <v>36.26</v>
      </c>
      <c r="Q577" s="31" t="n">
        <v>2.03</v>
      </c>
      <c r="R577" s="31" t="n">
        <v>16.87</v>
      </c>
      <c r="S577" s="32" t="n">
        <v>0.48</v>
      </c>
      <c r="T577" s="32" t="n">
        <v>0.223</v>
      </c>
      <c r="U577" t="n">
        <v>293.3</v>
      </c>
      <c r="V577" t="inlineStr">
        <is>
          <t>04qzk</t>
        </is>
      </c>
      <c r="W577" t="n">
        <v>5909</v>
      </c>
      <c r="X577" t="n">
        <v>8012</v>
      </c>
      <c r="Y577" t="inlineStr">
        <is>
          <t>90dea399-c04f-488a-a3b9-1fb82134120e</t>
        </is>
      </c>
      <c r="Z577" t="inlineStr">
        <is>
          <t>Paul Cotter (VAN LW)</t>
        </is>
      </c>
    </row>
    <row r="578">
      <c r="A578" t="inlineStr">
        <is>
          <t>Phillip Danault</t>
        </is>
      </c>
      <c r="B578" t="inlineStr">
        <is>
          <t>MTL</t>
        </is>
      </c>
      <c r="C578" t="inlineStr">
        <is>
          <t>C</t>
        </is>
      </c>
      <c r="D578" t="inlineStr">
        <is>
          <t>F</t>
        </is>
      </c>
      <c r="E578" t="n">
        <v>33</v>
      </c>
      <c r="F578" t="inlineStr">
        <is>
          <t>FA</t>
        </is>
      </c>
      <c r="G578" t="inlineStr">
        <is>
          <t>FA</t>
        </is>
      </c>
      <c r="H578" s="30" t="n">
        <v>5500000</v>
      </c>
      <c r="I578" s="31" t="n">
        <v>31.25</v>
      </c>
      <c r="J578" s="31" t="n">
        <v>5.68</v>
      </c>
      <c r="K578" s="31" t="n">
        <v>0.42</v>
      </c>
      <c r="L578" s="32" t="n">
        <v>0.076</v>
      </c>
      <c r="M578" s="31" t="n">
        <v>36.16</v>
      </c>
      <c r="N578" s="31" t="n">
        <v>0.51</v>
      </c>
      <c r="O578" s="31" t="n"/>
      <c r="P578" s="31" t="n">
        <v>36.16</v>
      </c>
      <c r="Q578" s="31" t="n">
        <v>4.91</v>
      </c>
      <c r="R578" s="31" t="n">
        <v>6.57</v>
      </c>
      <c r="S578" s="32" t="n">
        <v>0.51</v>
      </c>
      <c r="T578" s="32" t="n">
        <v>0.093</v>
      </c>
      <c r="V578" t="inlineStr">
        <is>
          <t>02b3k</t>
        </is>
      </c>
      <c r="W578" t="n">
        <v>3772</v>
      </c>
      <c r="X578" t="n">
        <v>5387</v>
      </c>
      <c r="Y578" t="inlineStr">
        <is>
          <t>76967e78-08fa-4e9c-8ec5-b42ea00d0a37</t>
        </is>
      </c>
      <c r="Z578" t="inlineStr">
        <is>
          <t>Phillip Danault (MTL C)</t>
        </is>
      </c>
    </row>
    <row r="579">
      <c r="A579" t="inlineStr">
        <is>
          <t>Alex Bump</t>
        </is>
      </c>
      <c r="B579" t="inlineStr">
        <is>
          <t>PHI</t>
        </is>
      </c>
      <c r="C579" t="inlineStr">
        <is>
          <t>LW</t>
        </is>
      </c>
      <c r="D579" t="inlineStr">
        <is>
          <t>F</t>
        </is>
      </c>
      <c r="E579" t="n">
        <v>22</v>
      </c>
      <c r="F579" t="inlineStr">
        <is>
          <t>T</t>
        </is>
      </c>
      <c r="G579" t="inlineStr">
        <is>
          <t>Anybody but the Leafs</t>
        </is>
      </c>
      <c r="H579" s="30" t="n">
        <v>950000</v>
      </c>
      <c r="I579" s="31" t="n">
        <v>11.58</v>
      </c>
      <c r="J579" s="31" t="n">
        <v>12.19</v>
      </c>
      <c r="K579" s="31" t="n">
        <v>0.68</v>
      </c>
      <c r="L579" s="32" t="n">
        <v>0.716</v>
      </c>
      <c r="M579" s="31" t="n">
        <v>25.35</v>
      </c>
      <c r="N579" s="31" t="n">
        <v>0.6899999999999999</v>
      </c>
      <c r="O579" s="31" t="n">
        <v>46.72</v>
      </c>
      <c r="P579" s="31" t="n">
        <v>36.03</v>
      </c>
      <c r="Q579" s="31" t="n">
        <v>13.77</v>
      </c>
      <c r="R579" s="31" t="n">
        <v>37.93</v>
      </c>
      <c r="S579" s="32" t="n">
        <v>0.623</v>
      </c>
      <c r="T579" s="32" t="n">
        <v>0.656</v>
      </c>
      <c r="U579" t="n">
        <v>293.4</v>
      </c>
      <c r="V579" t="inlineStr">
        <is>
          <t>060pq</t>
        </is>
      </c>
      <c r="W579" t="n">
        <v>7360</v>
      </c>
      <c r="Y579" t="inlineStr">
        <is>
          <t>6d276857-6896-472d-8624-79475915047d</t>
        </is>
      </c>
      <c r="Z579" t="inlineStr">
        <is>
          <t>Alex Bump (PHI LW)</t>
        </is>
      </c>
    </row>
    <row r="580">
      <c r="A580" t="inlineStr">
        <is>
          <t>Anthony Duclair</t>
        </is>
      </c>
      <c r="B580" t="inlineStr">
        <is>
          <t>NYI</t>
        </is>
      </c>
      <c r="C580" t="inlineStr">
        <is>
          <t>LW</t>
        </is>
      </c>
      <c r="D580" t="inlineStr">
        <is>
          <t>F</t>
        </is>
      </c>
      <c r="E580" t="n">
        <v>31</v>
      </c>
      <c r="F580" t="inlineStr">
        <is>
          <t>FA</t>
        </is>
      </c>
      <c r="G580" t="inlineStr">
        <is>
          <t>FA</t>
        </is>
      </c>
      <c r="H580" s="30" t="n">
        <v>3500000</v>
      </c>
      <c r="I580" s="31" t="n">
        <v>36.13</v>
      </c>
      <c r="J580" s="31" t="n">
        <v>10.32</v>
      </c>
      <c r="K580" s="31" t="n">
        <v>0.58</v>
      </c>
      <c r="L580" s="32" t="n">
        <v>0.166</v>
      </c>
      <c r="M580" s="31" t="n">
        <v>35.9</v>
      </c>
      <c r="N580" s="31" t="n">
        <v>0.58</v>
      </c>
      <c r="O580" s="31" t="n"/>
      <c r="P580" s="31" t="n">
        <v>35.9</v>
      </c>
      <c r="Q580" s="31" t="n">
        <v>-0.23</v>
      </c>
      <c r="R580" s="31" t="n">
        <v>10.26</v>
      </c>
      <c r="S580" s="32" t="n">
        <v>0.58</v>
      </c>
      <c r="T580" s="32" t="n">
        <v>0.166</v>
      </c>
      <c r="V580" t="inlineStr">
        <is>
          <t>02un9</t>
        </is>
      </c>
      <c r="W580" t="n">
        <v>4228</v>
      </c>
      <c r="X580" t="n">
        <v>6060</v>
      </c>
      <c r="Y580" t="inlineStr">
        <is>
          <t>101f39e6-32c5-4d54-bf29-f78153b11f04</t>
        </is>
      </c>
      <c r="Z580" t="inlineStr">
        <is>
          <t>Anthony Duclair (NYI LW)</t>
        </is>
      </c>
    </row>
    <row r="581">
      <c r="A581" t="inlineStr">
        <is>
          <t>Ryan Shea</t>
        </is>
      </c>
      <c r="B581" t="inlineStr">
        <is>
          <t>EDM</t>
        </is>
      </c>
      <c r="C581" t="inlineStr">
        <is>
          <t>D</t>
        </is>
      </c>
      <c r="D581" t="inlineStr">
        <is>
          <t>D</t>
        </is>
      </c>
      <c r="E581" t="n">
        <v>29</v>
      </c>
      <c r="F581" t="inlineStr">
        <is>
          <t>FA</t>
        </is>
      </c>
      <c r="G581" t="inlineStr">
        <is>
          <t>FA</t>
        </is>
      </c>
      <c r="H581" s="30" t="n">
        <v>4000000</v>
      </c>
      <c r="I581" s="31" t="n">
        <v>59.29</v>
      </c>
      <c r="J581" s="31" t="n">
        <v>14.82</v>
      </c>
      <c r="K581" s="31" t="n">
        <v>0.74</v>
      </c>
      <c r="L581" s="32" t="n">
        <v>0.185</v>
      </c>
      <c r="M581" s="31" t="n">
        <v>35.78</v>
      </c>
      <c r="N581" s="31" t="n">
        <v>0.68</v>
      </c>
      <c r="O581" s="31" t="n"/>
      <c r="P581" s="31" t="n">
        <v>35.78</v>
      </c>
      <c r="Q581" s="31" t="n">
        <v>-23.51</v>
      </c>
      <c r="R581" s="31" t="n">
        <v>8.949999999999999</v>
      </c>
      <c r="S581" s="32" t="n">
        <v>0.68</v>
      </c>
      <c r="T581" s="32" t="n">
        <v>0.17</v>
      </c>
      <c r="U581" t="n">
        <v>292.3</v>
      </c>
      <c r="V581" t="inlineStr">
        <is>
          <t>03rgq</t>
        </is>
      </c>
      <c r="W581" t="n">
        <v>6357</v>
      </c>
      <c r="X581" t="n">
        <v>6863</v>
      </c>
      <c r="Y581" t="inlineStr">
        <is>
          <t>063abdbc-25dd-442c-a26e-af44ba79506d</t>
        </is>
      </c>
      <c r="Z581" t="inlineStr">
        <is>
          <t>Ryan Shea (EDM D)</t>
        </is>
      </c>
    </row>
    <row r="582">
      <c r="A582" t="inlineStr">
        <is>
          <t>Axel Sandin Pellikka</t>
        </is>
      </c>
      <c r="B582" t="inlineStr">
        <is>
          <t>DET</t>
        </is>
      </c>
      <c r="C582" t="inlineStr">
        <is>
          <t>D</t>
        </is>
      </c>
      <c r="D582" t="inlineStr">
        <is>
          <t>D</t>
        </is>
      </c>
      <c r="E582" t="n">
        <v>21</v>
      </c>
      <c r="F582" t="inlineStr">
        <is>
          <t>T</t>
        </is>
      </c>
      <c r="G582" t="inlineStr">
        <is>
          <t>Anybody but the Leafs</t>
        </is>
      </c>
      <c r="H582" s="30" t="n">
        <v>918333</v>
      </c>
      <c r="I582" s="31" t="n">
        <v>39.39</v>
      </c>
      <c r="J582" s="31" t="n">
        <v>42.89</v>
      </c>
      <c r="K582" s="31" t="n">
        <v>0.58</v>
      </c>
      <c r="L582" s="32" t="n">
        <v>0.632</v>
      </c>
      <c r="M582" s="31" t="n">
        <v>35.73</v>
      </c>
      <c r="N582" s="31" t="n">
        <v>0.5600000000000001</v>
      </c>
      <c r="O582" s="31" t="n"/>
      <c r="P582" s="31" t="n">
        <v>35.73</v>
      </c>
      <c r="Q582" s="31" t="n">
        <v>-3.66</v>
      </c>
      <c r="R582" s="31" t="n">
        <v>38.91</v>
      </c>
      <c r="S582" s="32" t="n">
        <v>0.5600000000000001</v>
      </c>
      <c r="T582" s="32" t="n">
        <v>0.61</v>
      </c>
      <c r="U582" t="n">
        <v>291.6</v>
      </c>
      <c r="V582" t="inlineStr">
        <is>
          <t>067xz</t>
        </is>
      </c>
      <c r="W582" t="n">
        <v>6937</v>
      </c>
      <c r="Y582" t="inlineStr">
        <is>
          <t>99916d52-08c2-4c45-a995-15602a85958a</t>
        </is>
      </c>
      <c r="Z582" t="inlineStr">
        <is>
          <t>Axel Sandin Pellikka (DET D)</t>
        </is>
      </c>
    </row>
    <row r="583">
      <c r="A583" t="inlineStr">
        <is>
          <t>Anthony Beauvillier</t>
        </is>
      </c>
      <c r="B583" t="inlineStr">
        <is>
          <t>WSH</t>
        </is>
      </c>
      <c r="C583" t="inlineStr">
        <is>
          <t>RW</t>
        </is>
      </c>
      <c r="D583" t="inlineStr">
        <is>
          <t>F</t>
        </is>
      </c>
      <c r="E583" t="n">
        <v>29</v>
      </c>
      <c r="F583" t="inlineStr">
        <is>
          <t>FA</t>
        </is>
      </c>
      <c r="G583" t="inlineStr">
        <is>
          <t>FA</t>
        </is>
      </c>
      <c r="H583" s="30" t="n">
        <v>2750000</v>
      </c>
      <c r="I583" s="31" t="n">
        <v>47.07</v>
      </c>
      <c r="J583" s="31" t="n">
        <v>17.12</v>
      </c>
      <c r="K583" s="31" t="n">
        <v>0.57</v>
      </c>
      <c r="L583" s="32" t="n">
        <v>0.207</v>
      </c>
      <c r="M583" s="31" t="n">
        <v>35.68</v>
      </c>
      <c r="N583" s="31" t="n">
        <v>0.54</v>
      </c>
      <c r="O583" s="31" t="n"/>
      <c r="P583" s="31" t="n">
        <v>35.68</v>
      </c>
      <c r="Q583" s="31" t="n">
        <v>-11.39</v>
      </c>
      <c r="R583" s="31" t="n">
        <v>12.97</v>
      </c>
      <c r="S583" s="32" t="n">
        <v>0.54</v>
      </c>
      <c r="T583" s="32" t="n">
        <v>0.196</v>
      </c>
      <c r="U583" t="n">
        <v>293.1</v>
      </c>
      <c r="V583" t="inlineStr">
        <is>
          <t>03raj</t>
        </is>
      </c>
      <c r="W583" t="n">
        <v>4878</v>
      </c>
      <c r="X583" t="n">
        <v>6770</v>
      </c>
      <c r="Y583" t="inlineStr">
        <is>
          <t>38fc556f-e5eb-4b44-847b-1827e107f2e6</t>
        </is>
      </c>
      <c r="Z583" t="inlineStr">
        <is>
          <t>Anthony Beauvillier (WSH RW)</t>
        </is>
      </c>
    </row>
    <row r="584">
      <c r="A584" t="inlineStr">
        <is>
          <t>Curtis Douglas</t>
        </is>
      </c>
      <c r="B584" t="inlineStr">
        <is>
          <t>SEA</t>
        </is>
      </c>
      <c r="C584" t="inlineStr">
        <is>
          <t>C</t>
        </is>
      </c>
      <c r="D584" t="inlineStr">
        <is>
          <t>F</t>
        </is>
      </c>
      <c r="E584" t="n">
        <v>26</v>
      </c>
      <c r="F584" t="inlineStr">
        <is>
          <t>FA</t>
        </is>
      </c>
      <c r="G584" t="inlineStr">
        <is>
          <t>FA</t>
        </is>
      </c>
      <c r="H584" s="30" t="n">
        <v>1250000</v>
      </c>
      <c r="I584" s="31" t="n">
        <v>34.68</v>
      </c>
      <c r="J584" s="31" t="n">
        <v>27.74</v>
      </c>
      <c r="K584" s="31" t="n">
        <v>0.8100000000000001</v>
      </c>
      <c r="L584" s="32" t="n">
        <v>0.648</v>
      </c>
      <c r="M584" s="31" t="n">
        <v>35.53</v>
      </c>
      <c r="N584" s="31" t="n">
        <v>0.8100000000000001</v>
      </c>
      <c r="O584" s="31" t="n"/>
      <c r="P584" s="31" t="n">
        <v>35.53</v>
      </c>
      <c r="Q584" s="31" t="n">
        <v>0.85</v>
      </c>
      <c r="R584" s="31" t="n">
        <v>28.42</v>
      </c>
      <c r="S584" s="32" t="n">
        <v>0.8100000000000001</v>
      </c>
      <c r="T584" s="32" t="n">
        <v>0.648</v>
      </c>
      <c r="V584" t="inlineStr">
        <is>
          <t>04qzb</t>
        </is>
      </c>
      <c r="W584" t="n">
        <v>5863</v>
      </c>
      <c r="X584" t="n">
        <v>8003</v>
      </c>
      <c r="Y584" t="inlineStr">
        <is>
          <t>3bfff36a-1443-423c-8694-5b78c8352d63</t>
        </is>
      </c>
      <c r="Z584" t="inlineStr">
        <is>
          <t>Curtis Douglas (SEA C)</t>
        </is>
      </c>
    </row>
    <row r="585">
      <c r="A585" t="inlineStr">
        <is>
          <t>Mark Kastelic</t>
        </is>
      </c>
      <c r="B585" t="inlineStr">
        <is>
          <t>BOS</t>
        </is>
      </c>
      <c r="C585" t="inlineStr">
        <is>
          <t>C</t>
        </is>
      </c>
      <c r="D585" t="inlineStr">
        <is>
          <t>F</t>
        </is>
      </c>
      <c r="E585" t="n">
        <v>27</v>
      </c>
      <c r="F585" t="inlineStr">
        <is>
          <t>T</t>
        </is>
      </c>
      <c r="G585" t="inlineStr">
        <is>
          <t>Brost</t>
        </is>
      </c>
      <c r="H585" s="30" t="n">
        <v>1566667</v>
      </c>
      <c r="I585" s="31" t="n">
        <v>75.31</v>
      </c>
      <c r="J585" s="31" t="n">
        <v>48.07</v>
      </c>
      <c r="K585" s="31" t="n">
        <v>0.92</v>
      </c>
      <c r="L585" s="32" t="n">
        <v>0.587</v>
      </c>
      <c r="M585" s="31" t="n">
        <v>35.45</v>
      </c>
      <c r="N585" s="31" t="n">
        <v>0.86</v>
      </c>
      <c r="O585" s="31" t="n"/>
      <c r="P585" s="31" t="n">
        <v>35.45</v>
      </c>
      <c r="Q585" s="31" t="n">
        <v>-39.86</v>
      </c>
      <c r="R585" s="31" t="n">
        <v>22.63</v>
      </c>
      <c r="S585" s="32" t="n">
        <v>0.86</v>
      </c>
      <c r="T585" s="32" t="n">
        <v>0.549</v>
      </c>
      <c r="U585" t="n">
        <v>290.5</v>
      </c>
      <c r="V585" t="inlineStr">
        <is>
          <t>04l8y</t>
        </is>
      </c>
      <c r="W585" t="n">
        <v>6260</v>
      </c>
      <c r="X585" t="n">
        <v>7832</v>
      </c>
      <c r="Y585" t="inlineStr">
        <is>
          <t>98d5b45e-b09b-41ea-9f91-3fa7729a91f8</t>
        </is>
      </c>
      <c r="Z585" t="inlineStr">
        <is>
          <t>Mark Kastelic (BOS C)</t>
        </is>
      </c>
    </row>
    <row r="586">
      <c r="A586" t="inlineStr">
        <is>
          <t>Dakota Joshua</t>
        </is>
      </c>
      <c r="B586" t="inlineStr">
        <is>
          <t>TOR</t>
        </is>
      </c>
      <c r="C586" t="inlineStr">
        <is>
          <t>LW</t>
        </is>
      </c>
      <c r="D586" t="inlineStr">
        <is>
          <t>F</t>
        </is>
      </c>
      <c r="E586" t="n">
        <v>30</v>
      </c>
      <c r="F586" t="inlineStr">
        <is>
          <t>FA</t>
        </is>
      </c>
      <c r="G586" t="inlineStr">
        <is>
          <t>FA</t>
        </is>
      </c>
      <c r="H586" s="30" t="n">
        <v>3250000</v>
      </c>
      <c r="I586" s="31" t="n">
        <v>43.28</v>
      </c>
      <c r="J586" s="31" t="n">
        <v>13.32</v>
      </c>
      <c r="K586" s="31" t="n">
        <v>0.79</v>
      </c>
      <c r="L586" s="32" t="n">
        <v>0.243</v>
      </c>
      <c r="M586" s="31" t="n">
        <v>35.2</v>
      </c>
      <c r="N586" s="31" t="n">
        <v>0.82</v>
      </c>
      <c r="O586" s="31" t="n"/>
      <c r="P586" s="31" t="n">
        <v>35.2</v>
      </c>
      <c r="Q586" s="31" t="n">
        <v>-8.08</v>
      </c>
      <c r="R586" s="31" t="n">
        <v>10.83</v>
      </c>
      <c r="S586" s="32" t="n">
        <v>0.82</v>
      </c>
      <c r="T586" s="32" t="n">
        <v>0.252</v>
      </c>
      <c r="V586" t="inlineStr">
        <is>
          <t>03ecn</t>
        </is>
      </c>
      <c r="W586" t="n">
        <v>6154</v>
      </c>
      <c r="X586" t="n">
        <v>6496</v>
      </c>
      <c r="Y586" t="inlineStr">
        <is>
          <t>c7011ea7-be7d-4d96-8a1e-b789263f4901</t>
        </is>
      </c>
      <c r="Z586" t="inlineStr">
        <is>
          <t>Dakota Joshua (TOR LW)</t>
        </is>
      </c>
    </row>
    <row r="587">
      <c r="A587" t="inlineStr">
        <is>
          <t>Zachary L'Heureux</t>
        </is>
      </c>
      <c r="B587" t="inlineStr">
        <is>
          <t>COL</t>
        </is>
      </c>
      <c r="C587" t="inlineStr">
        <is>
          <t>LW</t>
        </is>
      </c>
      <c r="D587" t="inlineStr">
        <is>
          <t>F</t>
        </is>
      </c>
      <c r="E587" t="n">
        <v>23</v>
      </c>
      <c r="F587" t="inlineStr">
        <is>
          <t>FA</t>
        </is>
      </c>
      <c r="G587" t="inlineStr">
        <is>
          <t>FA</t>
        </is>
      </c>
      <c r="H587" s="30" t="n">
        <v>875000</v>
      </c>
      <c r="I587" s="31" t="n">
        <v>14.05</v>
      </c>
      <c r="J587" s="31" t="n">
        <v>16.06</v>
      </c>
      <c r="K587" s="31" t="n">
        <v>0.5600000000000001</v>
      </c>
      <c r="L587" s="32" t="n">
        <v>0.64</v>
      </c>
      <c r="M587" s="31" t="n">
        <v>35.18</v>
      </c>
      <c r="N587" s="31" t="n">
        <v>0.62</v>
      </c>
      <c r="O587" s="31" t="n"/>
      <c r="P587" s="31" t="n">
        <v>35.18</v>
      </c>
      <c r="Q587" s="31" t="n">
        <v>21.13</v>
      </c>
      <c r="R587" s="31" t="n">
        <v>40.21</v>
      </c>
      <c r="S587" s="32" t="n">
        <v>0.62</v>
      </c>
      <c r="T587" s="32" t="n">
        <v>0.709</v>
      </c>
      <c r="V587" t="inlineStr">
        <is>
          <t>058vh</t>
        </is>
      </c>
      <c r="W587" t="n">
        <v>6469</v>
      </c>
      <c r="Y587" t="inlineStr">
        <is>
          <t>70d541f0-725d-4813-95e5-2cc4c9b8196b</t>
        </is>
      </c>
      <c r="Z587" t="inlineStr">
        <is>
          <t>Zachary L'Heureux (COL LW)</t>
        </is>
      </c>
    </row>
    <row r="588">
      <c r="A588" t="inlineStr">
        <is>
          <t>Pontus Holmberg</t>
        </is>
      </c>
      <c r="B588" t="inlineStr">
        <is>
          <t>TBL</t>
        </is>
      </c>
      <c r="C588" t="inlineStr">
        <is>
          <t>LW</t>
        </is>
      </c>
      <c r="D588" t="inlineStr">
        <is>
          <t>F</t>
        </is>
      </c>
      <c r="E588" t="n">
        <v>27</v>
      </c>
      <c r="F588" t="inlineStr">
        <is>
          <t>FA</t>
        </is>
      </c>
      <c r="G588" t="inlineStr">
        <is>
          <t>FA</t>
        </is>
      </c>
      <c r="H588" s="30" t="n">
        <v>1550000</v>
      </c>
      <c r="I588" s="31" t="n">
        <v>36.29</v>
      </c>
      <c r="J588" s="31" t="n">
        <v>23.41</v>
      </c>
      <c r="K588" s="31" t="n">
        <v>0.52</v>
      </c>
      <c r="L588" s="32" t="n">
        <v>0.335</v>
      </c>
      <c r="M588" s="31" t="n">
        <v>35.14</v>
      </c>
      <c r="N588" s="31" t="n">
        <v>0.5</v>
      </c>
      <c r="O588" s="31" t="n"/>
      <c r="P588" s="31" t="n">
        <v>35.14</v>
      </c>
      <c r="Q588" s="31" t="n">
        <v>-1.15</v>
      </c>
      <c r="R588" s="31" t="n">
        <v>22.67</v>
      </c>
      <c r="S588" s="32" t="n">
        <v>0.5</v>
      </c>
      <c r="T588" s="32" t="n">
        <v>0.323</v>
      </c>
      <c r="V588" t="inlineStr">
        <is>
          <t>04r0e</t>
        </is>
      </c>
      <c r="W588" t="n">
        <v>6452</v>
      </c>
      <c r="Y588" t="inlineStr">
        <is>
          <t>3d01b1e2-e47b-46b1-934e-2fb79f2c26ec</t>
        </is>
      </c>
      <c r="Z588" t="inlineStr">
        <is>
          <t>Pontus Holmberg (TBL LW)</t>
        </is>
      </c>
    </row>
    <row r="589">
      <c r="A589" t="inlineStr">
        <is>
          <t>Barclay Goodrow</t>
        </is>
      </c>
      <c r="B589" t="inlineStr">
        <is>
          <t>SJS</t>
        </is>
      </c>
      <c r="C589" t="inlineStr">
        <is>
          <t>LW</t>
        </is>
      </c>
      <c r="D589" t="inlineStr">
        <is>
          <t>F</t>
        </is>
      </c>
      <c r="E589" t="n">
        <v>33</v>
      </c>
      <c r="F589" t="inlineStr">
        <is>
          <t>FA</t>
        </is>
      </c>
      <c r="G589" t="inlineStr">
        <is>
          <t>FA</t>
        </is>
      </c>
      <c r="H589" s="30" t="n">
        <v>3641667</v>
      </c>
      <c r="I589" s="31" t="n">
        <v>39.7</v>
      </c>
      <c r="J589" s="31" t="n">
        <v>10.9</v>
      </c>
      <c r="K589" s="31" t="n">
        <v>0.48</v>
      </c>
      <c r="L589" s="32" t="n">
        <v>0.132</v>
      </c>
      <c r="M589" s="31" t="n">
        <v>34.94</v>
      </c>
      <c r="N589" s="31" t="n">
        <v>0.49</v>
      </c>
      <c r="O589" s="31" t="n"/>
      <c r="P589" s="31" t="n">
        <v>34.94</v>
      </c>
      <c r="Q589" s="31" t="n">
        <v>-4.76</v>
      </c>
      <c r="R589" s="31" t="n">
        <v>9.59</v>
      </c>
      <c r="S589" s="32" t="n">
        <v>0.49</v>
      </c>
      <c r="T589" s="32" t="n">
        <v>0.135</v>
      </c>
      <c r="V589" t="inlineStr">
        <is>
          <t>02h1x</t>
        </is>
      </c>
      <c r="W589" t="n">
        <v>4636</v>
      </c>
      <c r="X589" t="n">
        <v>6290</v>
      </c>
      <c r="Y589" t="inlineStr">
        <is>
          <t>6bca094f-57dd-45c5-9184-5e49705385a4</t>
        </is>
      </c>
      <c r="Z589" t="inlineStr">
        <is>
          <t>Barclay Goodrow (SJS LW)</t>
        </is>
      </c>
    </row>
    <row r="590">
      <c r="A590" t="inlineStr">
        <is>
          <t>Cole Koepke</t>
        </is>
      </c>
      <c r="B590" t="inlineStr">
        <is>
          <t>WPG</t>
        </is>
      </c>
      <c r="C590" t="inlineStr">
        <is>
          <t>LW</t>
        </is>
      </c>
      <c r="D590" t="inlineStr">
        <is>
          <t>F</t>
        </is>
      </c>
      <c r="E590" t="n">
        <v>28</v>
      </c>
      <c r="F590" t="inlineStr">
        <is>
          <t>FA</t>
        </is>
      </c>
      <c r="G590" t="inlineStr">
        <is>
          <t>FA</t>
        </is>
      </c>
      <c r="H590" s="30" t="n">
        <v>1450000</v>
      </c>
      <c r="I590" s="31" t="n">
        <v>33.06</v>
      </c>
      <c r="J590" s="31" t="n">
        <v>22.8</v>
      </c>
      <c r="K590" s="31" t="n">
        <v>0.5</v>
      </c>
      <c r="L590" s="32" t="n">
        <v>0.345</v>
      </c>
      <c r="M590" s="31" t="n">
        <v>34.94</v>
      </c>
      <c r="N590" s="31" t="n">
        <v>0.48</v>
      </c>
      <c r="O590" s="31" t="n"/>
      <c r="P590" s="31" t="n">
        <v>34.94</v>
      </c>
      <c r="Q590" s="31" t="n">
        <v>1.88</v>
      </c>
      <c r="R590" s="31" t="n">
        <v>24.1</v>
      </c>
      <c r="S590" s="32" t="n">
        <v>0.48</v>
      </c>
      <c r="T590" s="32" t="n">
        <v>0.331</v>
      </c>
      <c r="U590" t="n">
        <v>292.9</v>
      </c>
      <c r="V590" t="inlineStr">
        <is>
          <t>04r0z</t>
        </is>
      </c>
      <c r="W590" t="n">
        <v>6418</v>
      </c>
      <c r="Y590" t="inlineStr">
        <is>
          <t>cb78f1f5-6c8d-4dc2-ae75-8a2ebbcb3465</t>
        </is>
      </c>
      <c r="Z590" t="inlineStr">
        <is>
          <t>Cole Koepke (WPG LW)</t>
        </is>
      </c>
    </row>
    <row r="591">
      <c r="A591" t="inlineStr">
        <is>
          <t>Jake Bean</t>
        </is>
      </c>
      <c r="B591" t="inlineStr">
        <is>
          <t>(N/A)</t>
        </is>
      </c>
      <c r="C591" t="inlineStr">
        <is>
          <t>D</t>
        </is>
      </c>
      <c r="D591" t="inlineStr">
        <is>
          <t>D</t>
        </is>
      </c>
      <c r="E591" t="n">
        <v>28</v>
      </c>
      <c r="F591" t="inlineStr">
        <is>
          <t>FA</t>
        </is>
      </c>
      <c r="G591" t="inlineStr">
        <is>
          <t>FA</t>
        </is>
      </c>
      <c r="H591" s="30" t="n">
        <v>1</v>
      </c>
      <c r="I591" s="31" t="n">
        <v>10.67</v>
      </c>
      <c r="J591" s="31" t="n">
        <v>10670000</v>
      </c>
      <c r="K591" s="31" t="n">
        <v>0.67</v>
      </c>
      <c r="L591" s="32" t="n">
        <v>670000</v>
      </c>
      <c r="M591" s="31" t="n">
        <v>34.86</v>
      </c>
      <c r="N591" s="31" t="n">
        <v>0.48</v>
      </c>
      <c r="O591" s="31" t="n"/>
      <c r="P591" s="31" t="n">
        <v>34.86</v>
      </c>
      <c r="Q591" s="31" t="n">
        <v>24.19</v>
      </c>
      <c r="R591" s="31" t="n">
        <v>34860000</v>
      </c>
      <c r="S591" s="32" t="n">
        <v>0.48</v>
      </c>
      <c r="T591" s="32" t="n">
        <v>480000</v>
      </c>
      <c r="V591" t="inlineStr">
        <is>
          <t>042t0</t>
        </is>
      </c>
      <c r="W591" t="n">
        <v>5141</v>
      </c>
      <c r="X591" t="n">
        <v>7121</v>
      </c>
      <c r="Y591" t="inlineStr">
        <is>
          <t>15c19b8b-ba4b-4e68-a1ed-3138aca55b0f</t>
        </is>
      </c>
      <c r="Z591" t="inlineStr">
        <is>
          <t>Jake Bean ((N/A) D)</t>
        </is>
      </c>
    </row>
    <row r="592">
      <c r="A592" t="inlineStr">
        <is>
          <t>Matt Grzelcyk</t>
        </is>
      </c>
      <c r="B592" t="inlineStr">
        <is>
          <t>(N/A)</t>
        </is>
      </c>
      <c r="C592" t="inlineStr">
        <is>
          <t>D</t>
        </is>
      </c>
      <c r="D592" t="inlineStr">
        <is>
          <t>D</t>
        </is>
      </c>
      <c r="E592" t="n">
        <v>32</v>
      </c>
      <c r="F592" t="inlineStr">
        <is>
          <t>FA</t>
        </is>
      </c>
      <c r="G592" t="inlineStr">
        <is>
          <t>FA</t>
        </is>
      </c>
      <c r="H592" s="30" t="n">
        <v>1</v>
      </c>
      <c r="I592" s="31" t="n">
        <v>31.21</v>
      </c>
      <c r="J592" s="31" t="n">
        <v>31210000</v>
      </c>
      <c r="K592" s="31" t="n">
        <v>0.45</v>
      </c>
      <c r="L592" s="32" t="n">
        <v>450000</v>
      </c>
      <c r="M592" s="31" t="n">
        <v>34.56</v>
      </c>
      <c r="N592" s="31" t="n">
        <v>0.52</v>
      </c>
      <c r="O592" s="31" t="n"/>
      <c r="P592" s="31" t="n">
        <v>34.56</v>
      </c>
      <c r="Q592" s="31" t="n">
        <v>3.35</v>
      </c>
      <c r="R592" s="31" t="n">
        <v>34560000</v>
      </c>
      <c r="S592" s="32" t="n">
        <v>0.52</v>
      </c>
      <c r="T592" s="32" t="n">
        <v>520000</v>
      </c>
      <c r="V592" t="inlineStr">
        <is>
          <t>02nqa</t>
        </is>
      </c>
      <c r="W592" t="n">
        <v>4253</v>
      </c>
      <c r="X592" t="n">
        <v>5776</v>
      </c>
      <c r="Y592" t="inlineStr">
        <is>
          <t>a97bdbff-c16b-42c3-a3de-e1e8aa8ad9dc</t>
        </is>
      </c>
      <c r="Z592" t="inlineStr">
        <is>
          <t>Matt Grzelcyk ((N/A) D)</t>
        </is>
      </c>
    </row>
    <row r="593">
      <c r="A593" t="inlineStr">
        <is>
          <t>Aatu Raty</t>
        </is>
      </c>
      <c r="B593" t="inlineStr">
        <is>
          <t>VAN</t>
        </is>
      </c>
      <c r="C593" t="inlineStr">
        <is>
          <t>C</t>
        </is>
      </c>
      <c r="D593" t="inlineStr">
        <is>
          <t>F</t>
        </is>
      </c>
      <c r="E593" t="n">
        <v>23</v>
      </c>
      <c r="F593" t="inlineStr">
        <is>
          <t>FA</t>
        </is>
      </c>
      <c r="G593" t="inlineStr">
        <is>
          <t>FA</t>
        </is>
      </c>
      <c r="H593" s="30" t="n">
        <v>775000</v>
      </c>
      <c r="I593" s="31" t="n">
        <v>29.39</v>
      </c>
      <c r="J593" s="31" t="n">
        <v>37.92</v>
      </c>
      <c r="K593" s="31" t="n">
        <v>0.45</v>
      </c>
      <c r="L593" s="32" t="n">
        <v>0.581</v>
      </c>
      <c r="M593" s="31" t="n">
        <v>34.42</v>
      </c>
      <c r="N593" s="31" t="n">
        <v>0.47</v>
      </c>
      <c r="O593" s="31" t="n"/>
      <c r="P593" s="31" t="n">
        <v>34.42</v>
      </c>
      <c r="Q593" s="31" t="n">
        <v>5.03</v>
      </c>
      <c r="R593" s="31" t="n">
        <v>44.41</v>
      </c>
      <c r="S593" s="32" t="n">
        <v>0.47</v>
      </c>
      <c r="T593" s="32" t="n">
        <v>0.606</v>
      </c>
      <c r="V593" t="inlineStr">
        <is>
          <t>04ymm</t>
        </is>
      </c>
      <c r="W593" t="n">
        <v>6473</v>
      </c>
      <c r="Y593" t="inlineStr">
        <is>
          <t>813dcf5c-e3e0-43d0-8527-7db0038983a7</t>
        </is>
      </c>
      <c r="Z593" t="inlineStr">
        <is>
          <t>Aatu Raty (VAN C)</t>
        </is>
      </c>
    </row>
    <row r="594">
      <c r="A594" t="inlineStr">
        <is>
          <t>Nils Lundkvist</t>
        </is>
      </c>
      <c r="B594" t="inlineStr">
        <is>
          <t>DAL</t>
        </is>
      </c>
      <c r="C594" t="inlineStr">
        <is>
          <t>D</t>
        </is>
      </c>
      <c r="D594" t="inlineStr">
        <is>
          <t>D</t>
        </is>
      </c>
      <c r="E594" t="n">
        <v>26</v>
      </c>
      <c r="F594" t="inlineStr">
        <is>
          <t>T</t>
        </is>
      </c>
      <c r="G594" t="inlineStr">
        <is>
          <t>Sidizen Kanes</t>
        </is>
      </c>
      <c r="H594" s="30" t="n">
        <v>1750000</v>
      </c>
      <c r="I594" s="31" t="n">
        <v>25.37</v>
      </c>
      <c r="J594" s="31" t="n">
        <v>14.5</v>
      </c>
      <c r="K594" s="31" t="n">
        <v>0.49</v>
      </c>
      <c r="L594" s="32" t="n">
        <v>0.28</v>
      </c>
      <c r="M594" s="31" t="n">
        <v>34.36</v>
      </c>
      <c r="N594" s="31" t="n">
        <v>0.48</v>
      </c>
      <c r="O594" s="31" t="n"/>
      <c r="P594" s="31" t="n">
        <v>34.36</v>
      </c>
      <c r="Q594" s="31" t="n">
        <v>8.99</v>
      </c>
      <c r="R594" s="31" t="n">
        <v>19.63</v>
      </c>
      <c r="S594" s="32" t="n">
        <v>0.48</v>
      </c>
      <c r="T594" s="32" t="n">
        <v>0.274</v>
      </c>
      <c r="V594" t="inlineStr">
        <is>
          <t>04qvi</t>
        </is>
      </c>
      <c r="W594" t="n">
        <v>5737</v>
      </c>
      <c r="Y594" t="inlineStr">
        <is>
          <t>db029f9d-5dcc-4af6-9240-656bd1559e07</t>
        </is>
      </c>
      <c r="Z594" t="inlineStr">
        <is>
          <t>Nils Lundkvist (DAL D)</t>
        </is>
      </c>
    </row>
    <row r="595">
      <c r="A595" t="inlineStr">
        <is>
          <t>Oliver Moore</t>
        </is>
      </c>
      <c r="B595" t="inlineStr">
        <is>
          <t>CHI</t>
        </is>
      </c>
      <c r="C595" t="inlineStr">
        <is>
          <t>C</t>
        </is>
      </c>
      <c r="D595" t="inlineStr">
        <is>
          <t>F</t>
        </is>
      </c>
      <c r="E595" t="n">
        <v>21</v>
      </c>
      <c r="F595" t="inlineStr">
        <is>
          <t>T</t>
        </is>
      </c>
      <c r="G595" t="inlineStr">
        <is>
          <t>A Bunch of Dusters</t>
        </is>
      </c>
      <c r="H595" s="30" t="n">
        <v>941667</v>
      </c>
      <c r="I595" s="31" t="n">
        <v>26.52</v>
      </c>
      <c r="J595" s="31" t="n">
        <v>28.16</v>
      </c>
      <c r="K595" s="31" t="n">
        <v>0.52</v>
      </c>
      <c r="L595" s="32" t="n">
        <v>0.552</v>
      </c>
      <c r="M595" s="31" t="n">
        <v>34.32</v>
      </c>
      <c r="N595" s="31" t="n">
        <v>0.48</v>
      </c>
      <c r="O595" s="31" t="n"/>
      <c r="P595" s="31" t="n">
        <v>34.32</v>
      </c>
      <c r="Q595" s="31" t="n">
        <v>7.8</v>
      </c>
      <c r="R595" s="31" t="n">
        <v>36.45</v>
      </c>
      <c r="S595" s="32" t="n">
        <v>0.48</v>
      </c>
      <c r="T595" s="32" t="n">
        <v>0.51</v>
      </c>
      <c r="V595" t="inlineStr">
        <is>
          <t>0644e</t>
        </is>
      </c>
      <c r="W595" t="n">
        <v>6934</v>
      </c>
      <c r="Y595" t="inlineStr">
        <is>
          <t>4e2a5841-d208-48de-930b-7ea037599872</t>
        </is>
      </c>
      <c r="Z595" t="inlineStr">
        <is>
          <t>Oliver Moore (CHI C)</t>
        </is>
      </c>
    </row>
    <row r="596">
      <c r="A596" t="inlineStr">
        <is>
          <t>Andre Burakovsky</t>
        </is>
      </c>
      <c r="B596" t="inlineStr">
        <is>
          <t>OTT</t>
        </is>
      </c>
      <c r="C596" t="inlineStr">
        <is>
          <t>RW</t>
        </is>
      </c>
      <c r="D596" t="inlineStr">
        <is>
          <t>F</t>
        </is>
      </c>
      <c r="E596" t="n">
        <v>31</v>
      </c>
      <c r="F596" t="inlineStr">
        <is>
          <t>FA</t>
        </is>
      </c>
      <c r="G596" t="inlineStr">
        <is>
          <t>FA</t>
        </is>
      </c>
      <c r="H596" s="30" t="n">
        <v>5500000</v>
      </c>
      <c r="I596" s="31" t="n">
        <v>40.3</v>
      </c>
      <c r="J596" s="31" t="n">
        <v>7.33</v>
      </c>
      <c r="K596" s="31" t="n">
        <v>0.54</v>
      </c>
      <c r="L596" s="32" t="n">
        <v>0.098</v>
      </c>
      <c r="M596" s="31" t="n">
        <v>34.18</v>
      </c>
      <c r="N596" s="31" t="n">
        <v>0.54</v>
      </c>
      <c r="O596" s="31" t="n"/>
      <c r="P596" s="31" t="n">
        <v>34.18</v>
      </c>
      <c r="Q596" s="31" t="n">
        <v>-6.12</v>
      </c>
      <c r="R596" s="31" t="n">
        <v>6.21</v>
      </c>
      <c r="S596" s="32" t="n">
        <v>0.54</v>
      </c>
      <c r="T596" s="32" t="n">
        <v>0.098</v>
      </c>
      <c r="V596" t="inlineStr">
        <is>
          <t>02wy6</t>
        </is>
      </c>
      <c r="W596" t="n">
        <v>4157</v>
      </c>
      <c r="X596" t="n">
        <v>6002</v>
      </c>
      <c r="Y596" t="inlineStr">
        <is>
          <t>f7a71351-4b62-4046-a1fa-c73107eda8d3</t>
        </is>
      </c>
      <c r="Z596" t="inlineStr">
        <is>
          <t>Andre Burakovsky (OTT RW)</t>
        </is>
      </c>
    </row>
    <row r="597">
      <c r="A597" t="inlineStr">
        <is>
          <t>Sam Carrick</t>
        </is>
      </c>
      <c r="B597" t="inlineStr">
        <is>
          <t>BUF</t>
        </is>
      </c>
      <c r="C597" t="inlineStr">
        <is>
          <t>C</t>
        </is>
      </c>
      <c r="D597" t="inlineStr">
        <is>
          <t>F</t>
        </is>
      </c>
      <c r="E597" t="n">
        <v>34</v>
      </c>
      <c r="F597" t="inlineStr">
        <is>
          <t>FA</t>
        </is>
      </c>
      <c r="G597" t="inlineStr">
        <is>
          <t>FA</t>
        </is>
      </c>
      <c r="H597" s="30" t="n">
        <v>1000000</v>
      </c>
      <c r="I597" s="31" t="n">
        <v>40.95</v>
      </c>
      <c r="J597" s="31" t="n">
        <v>40.95</v>
      </c>
      <c r="K597" s="31" t="n">
        <v>0.5600000000000001</v>
      </c>
      <c r="L597" s="32" t="n">
        <v>0.5600000000000001</v>
      </c>
      <c r="M597" s="31" t="n">
        <v>34.01</v>
      </c>
      <c r="N597" s="31" t="n">
        <v>0.58</v>
      </c>
      <c r="O597" s="31" t="n"/>
      <c r="P597" s="31" t="n">
        <v>34.01</v>
      </c>
      <c r="Q597" s="31" t="n">
        <v>-6.94</v>
      </c>
      <c r="R597" s="31" t="n">
        <v>34.01</v>
      </c>
      <c r="S597" s="32" t="n">
        <v>0.58</v>
      </c>
      <c r="T597" s="32" t="n">
        <v>0.58</v>
      </c>
      <c r="U597" t="n">
        <v>291.9</v>
      </c>
      <c r="V597" t="inlineStr">
        <is>
          <t>01ztk</t>
        </is>
      </c>
      <c r="W597" t="n">
        <v>3941</v>
      </c>
      <c r="X597" t="n">
        <v>5117</v>
      </c>
      <c r="Y597" t="inlineStr">
        <is>
          <t>e448f557-fb48-4816-ab7a-dd32b92f7d5c</t>
        </is>
      </c>
      <c r="Z597" t="inlineStr">
        <is>
          <t>Sam Carrick (BUF C)</t>
        </is>
      </c>
    </row>
    <row r="598">
      <c r="A598" t="inlineStr">
        <is>
          <t>Casey Cizikas</t>
        </is>
      </c>
      <c r="B598" t="inlineStr">
        <is>
          <t>NYI</t>
        </is>
      </c>
      <c r="C598" t="inlineStr">
        <is>
          <t>C</t>
        </is>
      </c>
      <c r="D598" t="inlineStr">
        <is>
          <t>F</t>
        </is>
      </c>
      <c r="E598" t="n">
        <v>35</v>
      </c>
      <c r="F598" t="inlineStr">
        <is>
          <t>FA</t>
        </is>
      </c>
      <c r="G598" t="inlineStr">
        <is>
          <t>FA</t>
        </is>
      </c>
      <c r="H598" s="30" t="n">
        <v>2500000</v>
      </c>
      <c r="I598" s="31" t="n">
        <v>34.93</v>
      </c>
      <c r="J598" s="31" t="n">
        <v>13.97</v>
      </c>
      <c r="K598" s="31" t="n">
        <v>0.43</v>
      </c>
      <c r="L598" s="32" t="n">
        <v>0.172</v>
      </c>
      <c r="M598" s="31" t="n">
        <v>34.01</v>
      </c>
      <c r="N598" s="31" t="n">
        <v>0.47</v>
      </c>
      <c r="O598" s="31" t="n"/>
      <c r="P598" s="31" t="n">
        <v>34.01</v>
      </c>
      <c r="Q598" s="31" t="n">
        <v>-0.92</v>
      </c>
      <c r="R598" s="31" t="n">
        <v>13.6</v>
      </c>
      <c r="S598" s="32" t="n">
        <v>0.47</v>
      </c>
      <c r="T598" s="32" t="n">
        <v>0.188</v>
      </c>
      <c r="U598" t="n">
        <v>291.9</v>
      </c>
      <c r="V598" t="inlineStr">
        <is>
          <t>01mje</t>
        </is>
      </c>
      <c r="W598" t="n">
        <v>3354</v>
      </c>
      <c r="X598" t="n">
        <v>4773</v>
      </c>
      <c r="Y598" t="inlineStr">
        <is>
          <t>43245584-0f24-11e2-8525-18a905767e44</t>
        </is>
      </c>
      <c r="Z598" t="inlineStr">
        <is>
          <t>Casey Cizikas (NYI C)</t>
        </is>
      </c>
    </row>
    <row r="599">
      <c r="A599" t="inlineStr">
        <is>
          <t>Adam Gaudette</t>
        </is>
      </c>
      <c r="B599" t="inlineStr">
        <is>
          <t>SJS</t>
        </is>
      </c>
      <c r="C599" t="inlineStr">
        <is>
          <t>C</t>
        </is>
      </c>
      <c r="D599" t="inlineStr">
        <is>
          <t>F</t>
        </is>
      </c>
      <c r="E599" t="n">
        <v>29</v>
      </c>
      <c r="F599" t="inlineStr">
        <is>
          <t>FA</t>
        </is>
      </c>
      <c r="G599" t="inlineStr">
        <is>
          <t>FA</t>
        </is>
      </c>
      <c r="H599" s="30" t="n">
        <v>2000000</v>
      </c>
      <c r="I599" s="31" t="n">
        <v>36.97</v>
      </c>
      <c r="J599" s="31" t="n">
        <v>18.48</v>
      </c>
      <c r="K599" s="31" t="n">
        <v>0.5600000000000001</v>
      </c>
      <c r="L599" s="32" t="n">
        <v>0.28</v>
      </c>
      <c r="M599" s="31" t="n">
        <v>34</v>
      </c>
      <c r="N599" s="31" t="n">
        <v>0.53</v>
      </c>
      <c r="O599" s="31" t="n"/>
      <c r="P599" s="31" t="n">
        <v>34</v>
      </c>
      <c r="Q599" s="31" t="n">
        <v>-2.97</v>
      </c>
      <c r="R599" s="31" t="n">
        <v>17</v>
      </c>
      <c r="S599" s="32" t="n">
        <v>0.53</v>
      </c>
      <c r="T599" s="32" t="n">
        <v>0.265</v>
      </c>
      <c r="V599" t="inlineStr">
        <is>
          <t>03ril</t>
        </is>
      </c>
      <c r="W599" t="n">
        <v>5619</v>
      </c>
      <c r="X599" t="n">
        <v>6891</v>
      </c>
      <c r="Y599" t="inlineStr">
        <is>
          <t>acd584ef-bc4d-4a65-b2e0-e7b468939d67</t>
        </is>
      </c>
      <c r="Z599" t="inlineStr">
        <is>
          <t>Adam Gaudette (SJS C)</t>
        </is>
      </c>
    </row>
    <row r="600">
      <c r="A600" t="inlineStr">
        <is>
          <t>Wyatt Kaiser</t>
        </is>
      </c>
      <c r="B600" t="inlineStr">
        <is>
          <t>CHI</t>
        </is>
      </c>
      <c r="C600" t="inlineStr">
        <is>
          <t>D</t>
        </is>
      </c>
      <c r="D600" t="inlineStr">
        <is>
          <t>D</t>
        </is>
      </c>
      <c r="E600" t="n">
        <v>24</v>
      </c>
      <c r="F600" t="inlineStr">
        <is>
          <t>FA</t>
        </is>
      </c>
      <c r="G600" t="inlineStr">
        <is>
          <t>FA</t>
        </is>
      </c>
      <c r="H600" s="30" t="n">
        <v>1700000</v>
      </c>
      <c r="I600" s="31" t="n">
        <v>43</v>
      </c>
      <c r="J600" s="31" t="n">
        <v>25.29</v>
      </c>
      <c r="K600" s="31" t="n">
        <v>0.5600000000000001</v>
      </c>
      <c r="L600" s="32" t="n">
        <v>0.329</v>
      </c>
      <c r="M600" s="31" t="n">
        <v>33.95</v>
      </c>
      <c r="N600" s="31" t="n">
        <v>0.59</v>
      </c>
      <c r="O600" s="31" t="n"/>
      <c r="P600" s="31" t="n">
        <v>33.95</v>
      </c>
      <c r="Q600" s="31" t="n">
        <v>-9.050000000000001</v>
      </c>
      <c r="R600" s="31" t="n">
        <v>19.97</v>
      </c>
      <c r="S600" s="32" t="n">
        <v>0.59</v>
      </c>
      <c r="T600" s="32" t="n">
        <v>0.347</v>
      </c>
      <c r="V600" t="inlineStr">
        <is>
          <t>05lu9</t>
        </is>
      </c>
      <c r="W600" t="n">
        <v>6347</v>
      </c>
      <c r="Y600" t="inlineStr">
        <is>
          <t>68df7ddb-ec5a-4918-9006-16e40c0c047b</t>
        </is>
      </c>
      <c r="Z600" t="inlineStr">
        <is>
          <t>Wyatt Kaiser (CHI D)</t>
        </is>
      </c>
    </row>
    <row r="601">
      <c r="A601" t="inlineStr">
        <is>
          <t>Declan Carlile</t>
        </is>
      </c>
      <c r="B601" t="inlineStr">
        <is>
          <t>PIT</t>
        </is>
      </c>
      <c r="C601" t="inlineStr">
        <is>
          <t>D</t>
        </is>
      </c>
      <c r="D601" t="inlineStr">
        <is>
          <t>D</t>
        </is>
      </c>
      <c r="E601" t="n">
        <v>26</v>
      </c>
      <c r="F601" t="inlineStr">
        <is>
          <t>FA</t>
        </is>
      </c>
      <c r="G601" t="inlineStr">
        <is>
          <t>FA</t>
        </is>
      </c>
      <c r="H601" s="30" t="n">
        <v>1500000</v>
      </c>
      <c r="I601" s="31" t="n">
        <v>22.73</v>
      </c>
      <c r="J601" s="31" t="n">
        <v>15.15</v>
      </c>
      <c r="K601" s="31" t="n">
        <v>0.54</v>
      </c>
      <c r="L601" s="32" t="n">
        <v>0.36</v>
      </c>
      <c r="M601" s="31" t="n">
        <v>33.95</v>
      </c>
      <c r="N601" s="31" t="n">
        <v>0.54</v>
      </c>
      <c r="O601" s="31" t="n"/>
      <c r="P601" s="31" t="n">
        <v>33.95</v>
      </c>
      <c r="Q601" s="31" t="n">
        <v>11.22</v>
      </c>
      <c r="R601" s="31" t="n">
        <v>22.63</v>
      </c>
      <c r="S601" s="32" t="n">
        <v>0.54</v>
      </c>
      <c r="T601" s="32" t="n">
        <v>0.36</v>
      </c>
      <c r="V601" t="inlineStr">
        <is>
          <t>05mx8</t>
        </is>
      </c>
      <c r="W601" t="n">
        <v>6617</v>
      </c>
      <c r="Y601" t="inlineStr">
        <is>
          <t>aee07d76-07da-45b3-87df-5d09af47b03a</t>
        </is>
      </c>
      <c r="Z601" t="inlineStr">
        <is>
          <t>Declan Carlile (PIT D)</t>
        </is>
      </c>
    </row>
    <row r="602">
      <c r="A602" t="inlineStr">
        <is>
          <t>Teddy Blueger</t>
        </is>
      </c>
      <c r="B602" t="inlineStr">
        <is>
          <t>TOR</t>
        </is>
      </c>
      <c r="C602" t="inlineStr">
        <is>
          <t>C</t>
        </is>
      </c>
      <c r="D602" t="inlineStr">
        <is>
          <t>F</t>
        </is>
      </c>
      <c r="E602" t="n">
        <v>32</v>
      </c>
      <c r="F602" t="inlineStr">
        <is>
          <t>FA</t>
        </is>
      </c>
      <c r="G602" t="inlineStr">
        <is>
          <t>FA</t>
        </is>
      </c>
      <c r="H602" s="30" t="n">
        <v>2500000</v>
      </c>
      <c r="I602" s="31" t="n">
        <v>29.89</v>
      </c>
      <c r="J602" s="31" t="n">
        <v>11.96</v>
      </c>
      <c r="K602" s="31" t="n">
        <v>0.85</v>
      </c>
      <c r="L602" s="32" t="n">
        <v>0.34</v>
      </c>
      <c r="M602" s="31" t="n">
        <v>33.82</v>
      </c>
      <c r="N602" s="31" t="n">
        <v>0.75</v>
      </c>
      <c r="O602" s="31" t="n"/>
      <c r="P602" s="31" t="n">
        <v>33.82</v>
      </c>
      <c r="Q602" s="31" t="n">
        <v>3.93</v>
      </c>
      <c r="R602" s="31" t="n">
        <v>13.53</v>
      </c>
      <c r="S602" s="32" t="n">
        <v>0.75</v>
      </c>
      <c r="T602" s="32" t="n">
        <v>0.3</v>
      </c>
      <c r="V602" t="inlineStr">
        <is>
          <t>02npd</t>
        </is>
      </c>
      <c r="W602" t="n">
        <v>4039</v>
      </c>
      <c r="X602" t="n">
        <v>5741</v>
      </c>
      <c r="Y602" t="inlineStr">
        <is>
          <t>c3e46622-db0d-4983-9f48-31265dd5d520</t>
        </is>
      </c>
      <c r="Z602" t="inlineStr">
        <is>
          <t>Teddy Blueger (TOR C)</t>
        </is>
      </c>
    </row>
    <row r="603">
      <c r="A603" t="inlineStr">
        <is>
          <t>Cody Glass</t>
        </is>
      </c>
      <c r="B603" t="inlineStr">
        <is>
          <t>NJD</t>
        </is>
      </c>
      <c r="C603" t="inlineStr">
        <is>
          <t>C</t>
        </is>
      </c>
      <c r="D603" t="inlineStr">
        <is>
          <t>F</t>
        </is>
      </c>
      <c r="E603" t="n">
        <v>27</v>
      </c>
      <c r="F603" t="inlineStr">
        <is>
          <t>FA</t>
        </is>
      </c>
      <c r="G603" t="inlineStr">
        <is>
          <t>FA</t>
        </is>
      </c>
      <c r="H603" s="30" t="n">
        <v>2500000</v>
      </c>
      <c r="I603" s="31" t="n">
        <v>42.41</v>
      </c>
      <c r="J603" s="31" t="n">
        <v>16.96</v>
      </c>
      <c r="K603" s="31" t="n">
        <v>0.61</v>
      </c>
      <c r="L603" s="32" t="n">
        <v>0.244</v>
      </c>
      <c r="M603" s="31" t="n">
        <v>33.72</v>
      </c>
      <c r="N603" s="31" t="n">
        <v>0.5600000000000001</v>
      </c>
      <c r="O603" s="31" t="n"/>
      <c r="P603" s="31" t="n">
        <v>33.72</v>
      </c>
      <c r="Q603" s="31" t="n">
        <v>-8.69</v>
      </c>
      <c r="R603" s="31" t="n">
        <v>13.49</v>
      </c>
      <c r="S603" s="32" t="n">
        <v>0.5600000000000001</v>
      </c>
      <c r="T603" s="32" t="n">
        <v>0.224</v>
      </c>
      <c r="U603" t="n">
        <v>292</v>
      </c>
      <c r="V603" t="inlineStr">
        <is>
          <t>04amv</t>
        </is>
      </c>
      <c r="W603" t="n">
        <v>5409</v>
      </c>
      <c r="X603" t="n">
        <v>7521</v>
      </c>
      <c r="Y603" t="inlineStr">
        <is>
          <t>694b27d1-3dd2-4e30-bc5f-566026d5a67a</t>
        </is>
      </c>
      <c r="Z603" t="inlineStr">
        <is>
          <t>Cody Glass (NJD C)</t>
        </is>
      </c>
    </row>
    <row r="604">
      <c r="A604" t="inlineStr">
        <is>
          <t>Jett Luchanko</t>
        </is>
      </c>
      <c r="B604" t="inlineStr">
        <is>
          <t>PHI</t>
        </is>
      </c>
      <c r="C604" t="inlineStr">
        <is>
          <t>C</t>
        </is>
      </c>
      <c r="D604" t="inlineStr">
        <is>
          <t>F</t>
        </is>
      </c>
      <c r="E604" t="n">
        <v>20</v>
      </c>
      <c r="F604" t="inlineStr">
        <is>
          <t>T</t>
        </is>
      </c>
      <c r="G604" t="inlineStr">
        <is>
          <t>Brost</t>
        </is>
      </c>
      <c r="H604" s="30" t="n">
        <v>942500</v>
      </c>
      <c r="I604" s="31" t="n">
        <v>0.72</v>
      </c>
      <c r="J604" s="31" t="n">
        <v>0.76</v>
      </c>
      <c r="K604" s="31" t="n">
        <v>0.18</v>
      </c>
      <c r="L604" s="32" t="n">
        <v>0.191</v>
      </c>
      <c r="M604" s="31" t="n">
        <v>33.7</v>
      </c>
      <c r="N604" s="31" t="n">
        <v>0.86</v>
      </c>
      <c r="O604" s="31" t="n"/>
      <c r="P604" s="31" t="n">
        <v>33.7</v>
      </c>
      <c r="Q604" s="31" t="n">
        <v>32.98</v>
      </c>
      <c r="R604" s="31" t="n">
        <v>35.76</v>
      </c>
      <c r="S604" s="32" t="n">
        <v>0.86</v>
      </c>
      <c r="T604" s="32" t="n">
        <v>0.912</v>
      </c>
      <c r="U604" t="n">
        <v>292.8</v>
      </c>
      <c r="V604" t="inlineStr">
        <is>
          <t>06lv1</t>
        </is>
      </c>
      <c r="W604" t="n">
        <v>7150</v>
      </c>
      <c r="Y604" t="inlineStr">
        <is>
          <t>d937b61f-b596-4816-811c-51842ef2ee46</t>
        </is>
      </c>
      <c r="Z604" t="inlineStr">
        <is>
          <t>Jett Luchanko (PHI C)</t>
        </is>
      </c>
    </row>
    <row r="605">
      <c r="A605" t="inlineStr">
        <is>
          <t>Maxim Shabanov</t>
        </is>
      </c>
      <c r="B605" t="inlineStr">
        <is>
          <t>MIN</t>
        </is>
      </c>
      <c r="C605" t="inlineStr">
        <is>
          <t>RW</t>
        </is>
      </c>
      <c r="D605" t="inlineStr">
        <is>
          <t>F</t>
        </is>
      </c>
      <c r="E605" t="n">
        <v>25</v>
      </c>
      <c r="F605" t="inlineStr">
        <is>
          <t>T</t>
        </is>
      </c>
      <c r="G605" t="inlineStr">
        <is>
          <t>Mike</t>
        </is>
      </c>
      <c r="H605" s="30" t="n">
        <v>1600000</v>
      </c>
      <c r="I605" s="31" t="n">
        <v>20.49</v>
      </c>
      <c r="J605" s="31" t="n">
        <v>12.81</v>
      </c>
      <c r="K605" s="31" t="n">
        <v>0.47</v>
      </c>
      <c r="L605" s="32" t="n">
        <v>0.294</v>
      </c>
      <c r="M605" s="31" t="n">
        <v>24.87</v>
      </c>
      <c r="N605" s="31" t="n">
        <v>0.47</v>
      </c>
      <c r="O605" s="31" t="n">
        <v>42.37</v>
      </c>
      <c r="P605" s="31" t="n">
        <v>33.62</v>
      </c>
      <c r="Q605" s="31" t="n">
        <v>4.38</v>
      </c>
      <c r="R605" s="31" t="n">
        <v>21.01</v>
      </c>
      <c r="S605" s="32" t="n">
        <v>0.487</v>
      </c>
      <c r="T605" s="32" t="n">
        <v>0.304</v>
      </c>
      <c r="U605" t="n">
        <v>292.1</v>
      </c>
      <c r="V605" t="inlineStr">
        <is>
          <t>06imq</t>
        </is>
      </c>
      <c r="W605" t="n">
        <v>7508</v>
      </c>
      <c r="Y605" t="inlineStr">
        <is>
          <t>bf4f31ed-14b3-483a-b880-f8b0f2d6237a</t>
        </is>
      </c>
      <c r="Z605" t="inlineStr">
        <is>
          <t>Maxim Shabanov (MIN RW)</t>
        </is>
      </c>
    </row>
    <row r="606">
      <c r="A606" t="inlineStr">
        <is>
          <t>Stefan Noesen</t>
        </is>
      </c>
      <c r="B606" t="inlineStr">
        <is>
          <t>NJD</t>
        </is>
      </c>
      <c r="C606" t="inlineStr">
        <is>
          <t>RW</t>
        </is>
      </c>
      <c r="D606" t="inlineStr">
        <is>
          <t>F</t>
        </is>
      </c>
      <c r="E606" t="n">
        <v>33</v>
      </c>
      <c r="F606" t="inlineStr">
        <is>
          <t>FA</t>
        </is>
      </c>
      <c r="G606" t="inlineStr">
        <is>
          <t>FA</t>
        </is>
      </c>
      <c r="H606" s="30" t="n">
        <v>2750000</v>
      </c>
      <c r="I606" s="31" t="n">
        <v>18.5</v>
      </c>
      <c r="J606" s="31" t="n">
        <v>6.73</v>
      </c>
      <c r="K606" s="31" t="n">
        <v>0.49</v>
      </c>
      <c r="L606" s="32" t="n">
        <v>0.178</v>
      </c>
      <c r="M606" s="31" t="n">
        <v>33.44</v>
      </c>
      <c r="N606" s="31" t="n">
        <v>0.57</v>
      </c>
      <c r="O606" s="31" t="n"/>
      <c r="P606" s="31" t="n">
        <v>33.44</v>
      </c>
      <c r="Q606" s="31" t="n">
        <v>14.94</v>
      </c>
      <c r="R606" s="31" t="n">
        <v>12.16</v>
      </c>
      <c r="S606" s="32" t="n">
        <v>0.57</v>
      </c>
      <c r="T606" s="32" t="n">
        <v>0.207</v>
      </c>
      <c r="V606" t="inlineStr">
        <is>
          <t>02b3h</t>
        </is>
      </c>
      <c r="W606" t="n">
        <v>3780</v>
      </c>
      <c r="X606" t="n">
        <v>5382</v>
      </c>
      <c r="Y606" t="inlineStr">
        <is>
          <t>a275b483-0533-4cf5-9417-9b6205bc21e0</t>
        </is>
      </c>
      <c r="Z606" t="inlineStr">
        <is>
          <t>Stefan Noesen (NJD RW)</t>
        </is>
      </c>
    </row>
    <row r="607">
      <c r="A607" t="inlineStr">
        <is>
          <t>Uvis Balinskis</t>
        </is>
      </c>
      <c r="B607" t="inlineStr">
        <is>
          <t>FLA</t>
        </is>
      </c>
      <c r="C607" t="inlineStr">
        <is>
          <t>D</t>
        </is>
      </c>
      <c r="D607" t="inlineStr">
        <is>
          <t>D</t>
        </is>
      </c>
      <c r="E607" t="n">
        <v>30</v>
      </c>
      <c r="F607" t="inlineStr">
        <is>
          <t>FA</t>
        </is>
      </c>
      <c r="G607" t="inlineStr">
        <is>
          <t>FA</t>
        </is>
      </c>
      <c r="H607" s="30" t="n">
        <v>875000</v>
      </c>
      <c r="I607" s="31" t="n">
        <v>37.89</v>
      </c>
      <c r="J607" s="31" t="n">
        <v>43.3</v>
      </c>
      <c r="K607" s="31" t="n">
        <v>0.7</v>
      </c>
      <c r="L607" s="32" t="n">
        <v>0.8</v>
      </c>
      <c r="M607" s="31" t="n">
        <v>33.32</v>
      </c>
      <c r="N607" s="31" t="n">
        <v>0.67</v>
      </c>
      <c r="O607" s="31" t="n"/>
      <c r="P607" s="31" t="n">
        <v>33.32</v>
      </c>
      <c r="Q607" s="31" t="n">
        <v>-4.57</v>
      </c>
      <c r="R607" s="31" t="n">
        <v>38.08</v>
      </c>
      <c r="S607" s="32" t="n">
        <v>0.67</v>
      </c>
      <c r="T607" s="32" t="n">
        <v>0.766</v>
      </c>
      <c r="V607" t="inlineStr">
        <is>
          <t>06aw5</t>
        </is>
      </c>
      <c r="W607" t="n">
        <v>6902</v>
      </c>
      <c r="Y607" t="inlineStr">
        <is>
          <t>8425d3c8-3584-4819-a014-3aaf724e9c0b</t>
        </is>
      </c>
      <c r="Z607" t="inlineStr">
        <is>
          <t>Uvis Balinskis (FLA D)</t>
        </is>
      </c>
    </row>
    <row r="608">
      <c r="A608" t="inlineStr">
        <is>
          <t>Nathan Gaucher</t>
        </is>
      </c>
      <c r="B608" t="inlineStr">
        <is>
          <t>ANA</t>
        </is>
      </c>
      <c r="C608" t="inlineStr">
        <is>
          <t>C</t>
        </is>
      </c>
      <c r="D608" t="inlineStr">
        <is>
          <t>F</t>
        </is>
      </c>
      <c r="E608" t="n">
        <v>22</v>
      </c>
      <c r="F608" t="inlineStr">
        <is>
          <t>T</t>
        </is>
      </c>
      <c r="G608" t="inlineStr">
        <is>
          <t>Brost</t>
        </is>
      </c>
      <c r="H608" s="30" t="n">
        <v>886667</v>
      </c>
      <c r="I608" s="31" t="n">
        <v>0.34</v>
      </c>
      <c r="J608" s="31" t="n">
        <v>0.38</v>
      </c>
      <c r="K608" s="31" t="n">
        <v>0.11</v>
      </c>
      <c r="L608" s="32" t="n">
        <v>0.124</v>
      </c>
      <c r="M608" s="31" t="n">
        <v>33.16</v>
      </c>
      <c r="N608" s="31" t="n">
        <v>0.8100000000000001</v>
      </c>
      <c r="O608" s="31" t="n"/>
      <c r="P608" s="31" t="n">
        <v>33.16</v>
      </c>
      <c r="Q608" s="31" t="n">
        <v>32.82</v>
      </c>
      <c r="R608" s="31" t="n">
        <v>37.4</v>
      </c>
      <c r="S608" s="32" t="n">
        <v>0.8100000000000001</v>
      </c>
      <c r="T608" s="32" t="n">
        <v>0.914</v>
      </c>
      <c r="V608" t="inlineStr">
        <is>
          <t>05rji</t>
        </is>
      </c>
      <c r="W608" t="n">
        <v>6697</v>
      </c>
      <c r="Y608" t="inlineStr">
        <is>
          <t>22befdba-4239-49d5-bb7f-e3a8ad2f5e49</t>
        </is>
      </c>
      <c r="Z608" t="inlineStr">
        <is>
          <t>Nathan Gaucher (ANA C)</t>
        </is>
      </c>
    </row>
    <row r="609">
      <c r="A609" t="inlineStr">
        <is>
          <t>Carl Grundstrom</t>
        </is>
      </c>
      <c r="B609" t="inlineStr">
        <is>
          <t>PHI</t>
        </is>
      </c>
      <c r="C609" t="inlineStr">
        <is>
          <t>LW</t>
        </is>
      </c>
      <c r="D609" t="inlineStr">
        <is>
          <t>F</t>
        </is>
      </c>
      <c r="E609" t="n">
        <v>28</v>
      </c>
      <c r="F609" t="inlineStr">
        <is>
          <t>FA</t>
        </is>
      </c>
      <c r="G609" t="inlineStr">
        <is>
          <t>FA</t>
        </is>
      </c>
      <c r="H609" s="30" t="n">
        <v>1000000</v>
      </c>
      <c r="I609" s="31" t="n">
        <v>27.62</v>
      </c>
      <c r="J609" s="31" t="n">
        <v>27.62</v>
      </c>
      <c r="K609" s="31" t="n">
        <v>0.59</v>
      </c>
      <c r="L609" s="32" t="n">
        <v>0.59</v>
      </c>
      <c r="M609" s="31" t="n">
        <v>33.11</v>
      </c>
      <c r="N609" s="31" t="n">
        <v>0.54</v>
      </c>
      <c r="O609" s="31" t="n"/>
      <c r="P609" s="31" t="n">
        <v>33.11</v>
      </c>
      <c r="Q609" s="31" t="n">
        <v>5.49</v>
      </c>
      <c r="R609" s="31" t="n">
        <v>33.11</v>
      </c>
      <c r="S609" s="32" t="n">
        <v>0.54</v>
      </c>
      <c r="T609" s="32" t="n">
        <v>0.54</v>
      </c>
      <c r="V609" t="inlineStr">
        <is>
          <t>03vuj</t>
        </is>
      </c>
      <c r="W609" t="n">
        <v>5161</v>
      </c>
      <c r="X609" t="n">
        <v>7165</v>
      </c>
      <c r="Y609" t="inlineStr">
        <is>
          <t>5b0377bd-412a-44aa-8b8d-8e8eabeb290e</t>
        </is>
      </c>
      <c r="Z609" t="inlineStr">
        <is>
          <t>Carl Grundstrom (PHI LW)</t>
        </is>
      </c>
    </row>
    <row r="610">
      <c r="A610" t="inlineStr">
        <is>
          <t>Elvis Merzlikins</t>
        </is>
      </c>
      <c r="B610" t="inlineStr">
        <is>
          <t>CBJ</t>
        </is>
      </c>
      <c r="C610" t="inlineStr">
        <is>
          <t>G</t>
        </is>
      </c>
      <c r="D610" t="inlineStr">
        <is>
          <t>G</t>
        </is>
      </c>
      <c r="E610" t="n">
        <v>32</v>
      </c>
      <c r="F610" t="inlineStr">
        <is>
          <t>FA</t>
        </is>
      </c>
      <c r="G610" t="inlineStr">
        <is>
          <t>FA</t>
        </is>
      </c>
      <c r="H610" s="30" t="n">
        <v>5400000</v>
      </c>
      <c r="I610" s="31" t="n">
        <v>51.74</v>
      </c>
      <c r="J610" s="31" t="n">
        <v>9.58</v>
      </c>
      <c r="K610" s="31" t="n">
        <v>1.72</v>
      </c>
      <c r="L610" s="32" t="n">
        <v>0.319</v>
      </c>
      <c r="M610" s="31" t="n">
        <v>33.03</v>
      </c>
      <c r="N610" s="31" t="n">
        <v>1.83</v>
      </c>
      <c r="O610" s="31" t="n"/>
      <c r="P610" s="31" t="n">
        <v>33.03</v>
      </c>
      <c r="Q610" s="31" t="n">
        <v>-18.71</v>
      </c>
      <c r="R610" s="31" t="n">
        <v>6.12</v>
      </c>
      <c r="S610" s="32" t="n">
        <v>1.83</v>
      </c>
      <c r="T610" s="32" t="n">
        <v>0.339</v>
      </c>
      <c r="U610" t="n">
        <v>293.8</v>
      </c>
      <c r="V610" t="inlineStr">
        <is>
          <t>03ebi</t>
        </is>
      </c>
      <c r="W610" t="n">
        <v>4475</v>
      </c>
      <c r="X610" t="n">
        <v>6445</v>
      </c>
      <c r="Y610" t="inlineStr">
        <is>
          <t>1036a432-6892-4ff3-9758-0d9f8f5589f0</t>
        </is>
      </c>
      <c r="Z610" t="inlineStr">
        <is>
          <t>Elvis Merzlikins (CBJ G)</t>
        </is>
      </c>
    </row>
    <row r="611">
      <c r="A611" t="inlineStr">
        <is>
          <t>Adam Wilsby</t>
        </is>
      </c>
      <c r="B611" t="inlineStr">
        <is>
          <t>NSH</t>
        </is>
      </c>
      <c r="C611" t="inlineStr">
        <is>
          <t>D</t>
        </is>
      </c>
      <c r="D611" t="inlineStr">
        <is>
          <t>D</t>
        </is>
      </c>
      <c r="E611" t="n">
        <v>26</v>
      </c>
      <c r="F611" t="inlineStr">
        <is>
          <t>FA</t>
        </is>
      </c>
      <c r="G611" t="inlineStr">
        <is>
          <t>FA</t>
        </is>
      </c>
      <c r="H611" s="30" t="n">
        <v>775000</v>
      </c>
      <c r="I611" s="31" t="n">
        <v>32.9</v>
      </c>
      <c r="J611" s="31" t="n">
        <v>42.45</v>
      </c>
      <c r="K611" s="31" t="n">
        <v>0.57</v>
      </c>
      <c r="L611" s="32" t="n">
        <v>0.735</v>
      </c>
      <c r="M611" s="31" t="n">
        <v>32.93</v>
      </c>
      <c r="N611" s="31" t="n">
        <v>0.59</v>
      </c>
      <c r="O611" s="31" t="n"/>
      <c r="P611" s="31" t="n">
        <v>32.93</v>
      </c>
      <c r="Q611" s="31" t="n">
        <v>0.03</v>
      </c>
      <c r="R611" s="31" t="n">
        <v>42.49</v>
      </c>
      <c r="S611" s="32" t="n">
        <v>0.59</v>
      </c>
      <c r="T611" s="32" t="n">
        <v>0.761</v>
      </c>
      <c r="V611" t="inlineStr">
        <is>
          <t>05g2s</t>
        </is>
      </c>
      <c r="W611" t="n">
        <v>6649</v>
      </c>
      <c r="Y611" t="inlineStr">
        <is>
          <t>4b48ac6d-b11f-4411-bd28-72106a6e5647</t>
        </is>
      </c>
      <c r="Z611" t="inlineStr">
        <is>
          <t>Adam Wilsby (NSH D)</t>
        </is>
      </c>
    </row>
    <row r="612">
      <c r="A612" t="inlineStr">
        <is>
          <t>Connor Dewar</t>
        </is>
      </c>
      <c r="B612" t="inlineStr">
        <is>
          <t>PIT</t>
        </is>
      </c>
      <c r="C612" t="inlineStr">
        <is>
          <t>LW</t>
        </is>
      </c>
      <c r="D612" t="inlineStr">
        <is>
          <t>F</t>
        </is>
      </c>
      <c r="E612" t="n">
        <v>27</v>
      </c>
      <c r="F612" t="inlineStr">
        <is>
          <t>FA</t>
        </is>
      </c>
      <c r="G612" t="inlineStr">
        <is>
          <t>FA</t>
        </is>
      </c>
      <c r="H612" s="30" t="n">
        <v>2250000</v>
      </c>
      <c r="I612" s="31" t="n">
        <v>47.79</v>
      </c>
      <c r="J612" s="31" t="n">
        <v>21.24</v>
      </c>
      <c r="K612" s="31" t="n">
        <v>0.61</v>
      </c>
      <c r="L612" s="32" t="n">
        <v>0.271</v>
      </c>
      <c r="M612" s="31" t="n">
        <v>32.92</v>
      </c>
      <c r="N612" s="31" t="n">
        <v>0.61</v>
      </c>
      <c r="O612" s="31" t="n"/>
      <c r="P612" s="31" t="n">
        <v>32.92</v>
      </c>
      <c r="Q612" s="31" t="n">
        <v>-14.87</v>
      </c>
      <c r="R612" s="31" t="n">
        <v>14.63</v>
      </c>
      <c r="S612" s="32" t="n">
        <v>0.61</v>
      </c>
      <c r="T612" s="32" t="n">
        <v>0.271</v>
      </c>
      <c r="V612" t="inlineStr">
        <is>
          <t>04qyz</t>
        </is>
      </c>
      <c r="W612" t="n">
        <v>5862</v>
      </c>
      <c r="X612" t="n">
        <v>7990</v>
      </c>
      <c r="Y612" t="inlineStr">
        <is>
          <t>5201d436-3334-4c70-983b-738fee2289b2</t>
        </is>
      </c>
      <c r="Z612" t="inlineStr">
        <is>
          <t>Connor Dewar (PIT LW)</t>
        </is>
      </c>
    </row>
    <row r="613">
      <c r="A613" t="inlineStr">
        <is>
          <t>Simon Benoit</t>
        </is>
      </c>
      <c r="B613" t="inlineStr">
        <is>
          <t>PHI</t>
        </is>
      </c>
      <c r="C613" t="inlineStr">
        <is>
          <t>D</t>
        </is>
      </c>
      <c r="D613" t="inlineStr">
        <is>
          <t>D</t>
        </is>
      </c>
      <c r="E613" t="n">
        <v>27</v>
      </c>
      <c r="F613" t="inlineStr">
        <is>
          <t>FA</t>
        </is>
      </c>
      <c r="G613" t="inlineStr">
        <is>
          <t>FA</t>
        </is>
      </c>
      <c r="H613" s="30" t="n">
        <v>1350000</v>
      </c>
      <c r="I613" s="31" t="n">
        <v>46.25</v>
      </c>
      <c r="J613" s="31" t="n">
        <v>34.26</v>
      </c>
      <c r="K613" s="31" t="n">
        <v>0.63</v>
      </c>
      <c r="L613" s="32" t="n">
        <v>0.467</v>
      </c>
      <c r="M613" s="31" t="n">
        <v>32.58</v>
      </c>
      <c r="N613" s="31" t="n">
        <v>0.65</v>
      </c>
      <c r="O613" s="31" t="n"/>
      <c r="P613" s="31" t="n">
        <v>32.58</v>
      </c>
      <c r="Q613" s="31" t="n">
        <v>-13.67</v>
      </c>
      <c r="R613" s="31" t="n">
        <v>24.13</v>
      </c>
      <c r="S613" s="32" t="n">
        <v>0.65</v>
      </c>
      <c r="T613" s="32" t="n">
        <v>0.481</v>
      </c>
      <c r="V613" t="inlineStr">
        <is>
          <t>04xav</t>
        </is>
      </c>
      <c r="W613" t="n">
        <v>5922</v>
      </c>
      <c r="X613" t="n">
        <v>8157</v>
      </c>
      <c r="Y613" t="inlineStr">
        <is>
          <t>87101f07-336e-4c22-aa1f-85d53d016736</t>
        </is>
      </c>
      <c r="Z613" t="inlineStr">
        <is>
          <t>Simon Benoit (PHI D)</t>
        </is>
      </c>
    </row>
    <row r="614">
      <c r="A614" t="inlineStr">
        <is>
          <t>Noel Acciari</t>
        </is>
      </c>
      <c r="B614" t="inlineStr">
        <is>
          <t>PHI</t>
        </is>
      </c>
      <c r="C614" t="inlineStr">
        <is>
          <t>RW</t>
        </is>
      </c>
      <c r="D614" t="inlineStr">
        <is>
          <t>F</t>
        </is>
      </c>
      <c r="E614" t="n">
        <v>34</v>
      </c>
      <c r="F614" t="inlineStr">
        <is>
          <t>FA</t>
        </is>
      </c>
      <c r="G614" t="inlineStr">
        <is>
          <t>FA</t>
        </is>
      </c>
      <c r="H614" s="30" t="n">
        <v>2800000</v>
      </c>
      <c r="I614" s="31" t="n">
        <v>37.98</v>
      </c>
      <c r="J614" s="31" t="n">
        <v>13.56</v>
      </c>
      <c r="K614" s="31" t="n">
        <v>0.57</v>
      </c>
      <c r="L614" s="32" t="n">
        <v>0.204</v>
      </c>
      <c r="M614" s="31" t="n">
        <v>32.51</v>
      </c>
      <c r="N614" s="31" t="n">
        <v>0.49</v>
      </c>
      <c r="O614" s="31" t="n"/>
      <c r="P614" s="31" t="n">
        <v>32.51</v>
      </c>
      <c r="Q614" s="31" t="n">
        <v>-5.47</v>
      </c>
      <c r="R614" s="31" t="n">
        <v>11.61</v>
      </c>
      <c r="S614" s="32" t="n">
        <v>0.49</v>
      </c>
      <c r="T614" s="32" t="n">
        <v>0.175</v>
      </c>
      <c r="U614" t="n">
        <v>291.9</v>
      </c>
      <c r="V614" t="inlineStr">
        <is>
          <t>03pd1</t>
        </is>
      </c>
      <c r="W614" t="n">
        <v>4931</v>
      </c>
      <c r="X614" t="n">
        <v>6739</v>
      </c>
      <c r="Y614" t="inlineStr">
        <is>
          <t>8c8c5fd6-272e-4c17-ae32-2e3d8e5a1aa8</t>
        </is>
      </c>
      <c r="Z614" t="inlineStr">
        <is>
          <t>Noel Acciari (PHI RW)</t>
        </is>
      </c>
    </row>
    <row r="615">
      <c r="A615" t="inlineStr">
        <is>
          <t>Rasmus Sandin</t>
        </is>
      </c>
      <c r="B615" t="inlineStr">
        <is>
          <t>WSH</t>
        </is>
      </c>
      <c r="C615" t="inlineStr">
        <is>
          <t>D</t>
        </is>
      </c>
      <c r="D615" t="inlineStr">
        <is>
          <t>D</t>
        </is>
      </c>
      <c r="E615" t="n">
        <v>26</v>
      </c>
      <c r="F615" t="inlineStr">
        <is>
          <t>FA</t>
        </is>
      </c>
      <c r="G615" t="inlineStr">
        <is>
          <t>FA</t>
        </is>
      </c>
      <c r="H615" s="30" t="n">
        <v>4600000</v>
      </c>
      <c r="I615" s="31" t="n">
        <v>59.78</v>
      </c>
      <c r="J615" s="31" t="n">
        <v>13</v>
      </c>
      <c r="K615" s="31" t="n">
        <v>0.82</v>
      </c>
      <c r="L615" s="32" t="n">
        <v>0.178</v>
      </c>
      <c r="M615" s="31" t="n">
        <v>35</v>
      </c>
      <c r="N615" s="31" t="n">
        <v>0.83</v>
      </c>
      <c r="O615" s="31" t="n">
        <v>29.97</v>
      </c>
      <c r="P615" s="31" t="n">
        <v>32.48</v>
      </c>
      <c r="Q615" s="31" t="n">
        <v>-24.78</v>
      </c>
      <c r="R615" s="31" t="n">
        <v>7.06</v>
      </c>
      <c r="S615" s="32" t="n">
        <v>0.772</v>
      </c>
      <c r="T615" s="32" t="n">
        <v>0.168</v>
      </c>
      <c r="U615" t="n">
        <v>291.4</v>
      </c>
      <c r="V615" t="inlineStr">
        <is>
          <t>04n4n</t>
        </is>
      </c>
      <c r="W615" t="n">
        <v>5726</v>
      </c>
      <c r="X615" t="n">
        <v>7927</v>
      </c>
      <c r="Y615" t="inlineStr">
        <is>
          <t>05fed45c-9c7e-4f5e-b94b-03dc4e0f4309</t>
        </is>
      </c>
      <c r="Z615" t="inlineStr">
        <is>
          <t>Rasmus Sandin (WSH D)</t>
        </is>
      </c>
    </row>
    <row r="616">
      <c r="A616" t="inlineStr">
        <is>
          <t>Adam Henrique</t>
        </is>
      </c>
      <c r="B616" t="inlineStr">
        <is>
          <t>(N/A)</t>
        </is>
      </c>
      <c r="C616" t="inlineStr">
        <is>
          <t>C</t>
        </is>
      </c>
      <c r="D616" t="inlineStr">
        <is>
          <t>F</t>
        </is>
      </c>
      <c r="E616" t="n">
        <v>36</v>
      </c>
      <c r="F616" t="inlineStr">
        <is>
          <t>FA</t>
        </is>
      </c>
      <c r="G616" t="inlineStr">
        <is>
          <t>FA</t>
        </is>
      </c>
      <c r="H616" s="30" t="n">
        <v>1</v>
      </c>
      <c r="I616" s="31" t="n">
        <v>26.2</v>
      </c>
      <c r="J616" s="31" t="n">
        <v>26200000</v>
      </c>
      <c r="K616" s="31" t="n">
        <v>0.4</v>
      </c>
      <c r="L616" s="32" t="n">
        <v>400000</v>
      </c>
      <c r="M616" s="31" t="n">
        <v>32.46</v>
      </c>
      <c r="N616" s="31" t="n">
        <v>0.46</v>
      </c>
      <c r="O616" s="31" t="n"/>
      <c r="P616" s="31" t="n">
        <v>32.46</v>
      </c>
      <c r="Q616" s="31" t="n">
        <v>6.26</v>
      </c>
      <c r="R616" s="31" t="n">
        <v>32460000</v>
      </c>
      <c r="S616" s="32" t="n">
        <v>0.46</v>
      </c>
      <c r="T616" s="32" t="n">
        <v>460000</v>
      </c>
      <c r="V616" t="inlineStr">
        <is>
          <t>01s88</t>
        </is>
      </c>
      <c r="W616" t="n">
        <v>3626</v>
      </c>
      <c r="X616" t="n">
        <v>5238</v>
      </c>
      <c r="Y616" t="inlineStr">
        <is>
          <t>431bb448-0f24-11e2-8525-18a905767e44</t>
        </is>
      </c>
      <c r="Z616" t="inlineStr">
        <is>
          <t>Adam Henrique ((N/A) C)</t>
        </is>
      </c>
    </row>
    <row r="617">
      <c r="A617" t="inlineStr">
        <is>
          <t>Ilya Protas</t>
        </is>
      </c>
      <c r="B617" t="inlineStr">
        <is>
          <t>WSH</t>
        </is>
      </c>
      <c r="C617" t="inlineStr">
        <is>
          <t>LW</t>
        </is>
      </c>
      <c r="D617" t="inlineStr">
        <is>
          <t>F</t>
        </is>
      </c>
      <c r="E617" t="n">
        <v>20</v>
      </c>
      <c r="F617" t="inlineStr">
        <is>
          <t>T</t>
        </is>
      </c>
      <c r="G617" t="inlineStr">
        <is>
          <t>A Bunch of Dusters</t>
        </is>
      </c>
      <c r="H617" s="30" t="n">
        <v>856667</v>
      </c>
      <c r="I617" s="31" t="n">
        <v>4.58</v>
      </c>
      <c r="J617" s="31" t="n">
        <v>5.35</v>
      </c>
      <c r="K617" s="31" t="n">
        <v>1.15</v>
      </c>
      <c r="L617" s="32" t="n">
        <v>1.342</v>
      </c>
      <c r="M617" s="31" t="n">
        <v>13.93</v>
      </c>
      <c r="N617" s="31" t="n">
        <v>0.42</v>
      </c>
      <c r="O617" s="31" t="n">
        <v>50.92</v>
      </c>
      <c r="P617" s="31" t="n">
        <v>32.42</v>
      </c>
      <c r="Q617" s="31" t="n">
        <v>9.35</v>
      </c>
      <c r="R617" s="31" t="n">
        <v>37.84</v>
      </c>
      <c r="S617" s="32" t="n">
        <v>0.513</v>
      </c>
      <c r="T617" s="32" t="n">
        <v>0.599</v>
      </c>
      <c r="U617" t="n">
        <v>287.1</v>
      </c>
      <c r="V617" t="inlineStr">
        <is>
          <t>06maz</t>
        </is>
      </c>
      <c r="W617" t="n">
        <v>7245</v>
      </c>
      <c r="Y617" t="inlineStr">
        <is>
          <t>7c1a452e-60d8-463a-ac7c-e4323737f0a1</t>
        </is>
      </c>
      <c r="Z617" t="inlineStr">
        <is>
          <t>Ilya Protas (WSH LW)</t>
        </is>
      </c>
    </row>
    <row r="618">
      <c r="A618" t="inlineStr">
        <is>
          <t>Mikey Eyssimont</t>
        </is>
      </c>
      <c r="B618" t="inlineStr">
        <is>
          <t>BOS</t>
        </is>
      </c>
      <c r="C618" t="inlineStr">
        <is>
          <t>RW</t>
        </is>
      </c>
      <c r="D618" t="inlineStr">
        <is>
          <t>F</t>
        </is>
      </c>
      <c r="E618" t="n">
        <v>30</v>
      </c>
      <c r="F618" t="inlineStr">
        <is>
          <t>FA</t>
        </is>
      </c>
      <c r="G618" t="inlineStr">
        <is>
          <t>FA</t>
        </is>
      </c>
      <c r="H618" s="30" t="n">
        <v>1450000</v>
      </c>
      <c r="I618" s="31" t="n">
        <v>30.29</v>
      </c>
      <c r="J618" s="31" t="n">
        <v>20.89</v>
      </c>
      <c r="K618" s="31" t="n">
        <v>0.54</v>
      </c>
      <c r="L618" s="32" t="n">
        <v>0.372</v>
      </c>
      <c r="M618" s="31" t="n">
        <v>32.28</v>
      </c>
      <c r="N618" s="31" t="n">
        <v>0.54</v>
      </c>
      <c r="O618" s="31" t="n"/>
      <c r="P618" s="31" t="n">
        <v>32.28</v>
      </c>
      <c r="Q618" s="31" t="n">
        <v>1.99</v>
      </c>
      <c r="R618" s="31" t="n">
        <v>22.26</v>
      </c>
      <c r="S618" s="32" t="n">
        <v>0.54</v>
      </c>
      <c r="T618" s="32" t="n">
        <v>0.372</v>
      </c>
      <c r="V618" t="inlineStr">
        <is>
          <t>042xv</t>
        </is>
      </c>
      <c r="W618" t="n">
        <v>5654</v>
      </c>
      <c r="X618" t="n">
        <v>7248</v>
      </c>
      <c r="Y618" t="inlineStr">
        <is>
          <t>bd559f67-221b-4b12-9611-56aaff96ca40</t>
        </is>
      </c>
      <c r="Z618" t="inlineStr">
        <is>
          <t>Mikey Eyssimont (BOS RW)</t>
        </is>
      </c>
    </row>
    <row r="619">
      <c r="A619" t="inlineStr">
        <is>
          <t>Matthew Robertson</t>
        </is>
      </c>
      <c r="B619" t="inlineStr">
        <is>
          <t>NYR</t>
        </is>
      </c>
      <c r="C619" t="inlineStr">
        <is>
          <t>D</t>
        </is>
      </c>
      <c r="D619" t="inlineStr">
        <is>
          <t>D</t>
        </is>
      </c>
      <c r="E619" t="n">
        <v>25</v>
      </c>
      <c r="F619" t="inlineStr">
        <is>
          <t>FA</t>
        </is>
      </c>
      <c r="G619" t="inlineStr">
        <is>
          <t>FA</t>
        </is>
      </c>
      <c r="H619" s="30" t="n">
        <v>775000</v>
      </c>
      <c r="I619" s="31" t="n">
        <v>52.11</v>
      </c>
      <c r="J619" s="31" t="n">
        <v>67.23999999999999</v>
      </c>
      <c r="K619" s="31" t="n">
        <v>0.72</v>
      </c>
      <c r="L619" s="32" t="n">
        <v>0.929</v>
      </c>
      <c r="M619" s="31" t="n">
        <v>31.98</v>
      </c>
      <c r="N619" s="31" t="n">
        <v>0.71</v>
      </c>
      <c r="O619" s="31" t="n"/>
      <c r="P619" s="31" t="n">
        <v>31.98</v>
      </c>
      <c r="Q619" s="31" t="n">
        <v>-20.13</v>
      </c>
      <c r="R619" s="31" t="n">
        <v>41.26</v>
      </c>
      <c r="S619" s="32" t="n">
        <v>0.71</v>
      </c>
      <c r="T619" s="32" t="n">
        <v>0.916</v>
      </c>
      <c r="U619" t="n">
        <v>292.6</v>
      </c>
      <c r="V619" t="inlineStr">
        <is>
          <t>04zot</t>
        </is>
      </c>
      <c r="W619" t="n">
        <v>5978</v>
      </c>
      <c r="X619" t="n">
        <v>8327</v>
      </c>
      <c r="Y619" t="inlineStr">
        <is>
          <t>2d1e010f-8df5-46af-8fa7-e9cfd407ce52</t>
        </is>
      </c>
      <c r="Z619" t="inlineStr">
        <is>
          <t>Matthew Robertson (NYR D)</t>
        </is>
      </c>
    </row>
    <row r="620">
      <c r="A620" t="inlineStr">
        <is>
          <t>Trevor van Riemsdyk</t>
        </is>
      </c>
      <c r="B620" t="inlineStr">
        <is>
          <t>PIT</t>
        </is>
      </c>
      <c r="C620" t="inlineStr">
        <is>
          <t>D</t>
        </is>
      </c>
      <c r="D620" t="inlineStr">
        <is>
          <t>D</t>
        </is>
      </c>
      <c r="E620" t="n">
        <v>35</v>
      </c>
      <c r="F620" t="inlineStr">
        <is>
          <t>FA</t>
        </is>
      </c>
      <c r="G620" t="inlineStr">
        <is>
          <t>FA</t>
        </is>
      </c>
      <c r="H620" s="30" t="n">
        <v>4000000</v>
      </c>
      <c r="I620" s="31" t="n">
        <v>35.9</v>
      </c>
      <c r="J620" s="31" t="n">
        <v>8.970000000000001</v>
      </c>
      <c r="K620" s="31" t="n">
        <v>0.53</v>
      </c>
      <c r="L620" s="32" t="n">
        <v>0.133</v>
      </c>
      <c r="M620" s="31" t="n">
        <v>31.89</v>
      </c>
      <c r="N620" s="31" t="n">
        <v>0.51</v>
      </c>
      <c r="O620" s="31" t="n"/>
      <c r="P620" s="31" t="n">
        <v>31.89</v>
      </c>
      <c r="Q620" s="31" t="n">
        <v>-4.01</v>
      </c>
      <c r="R620" s="31" t="n">
        <v>7.97</v>
      </c>
      <c r="S620" s="32" t="n">
        <v>0.51</v>
      </c>
      <c r="T620" s="32" t="n">
        <v>0.128</v>
      </c>
      <c r="V620" t="inlineStr">
        <is>
          <t>02ycl</t>
        </is>
      </c>
      <c r="W620" t="n">
        <v>4706</v>
      </c>
      <c r="X620" t="n">
        <v>6340</v>
      </c>
      <c r="Y620" t="inlineStr">
        <is>
          <t>926da2f4-a348-4815-a74b-39df1f912e61</t>
        </is>
      </c>
      <c r="Z620" t="inlineStr">
        <is>
          <t>Trevor van Riemsdyk (PIT D)</t>
        </is>
      </c>
    </row>
    <row r="621">
      <c r="A621" t="inlineStr">
        <is>
          <t>Taylor Raddysh</t>
        </is>
      </c>
      <c r="B621" t="inlineStr">
        <is>
          <t>NYR</t>
        </is>
      </c>
      <c r="C621" t="inlineStr">
        <is>
          <t>RW</t>
        </is>
      </c>
      <c r="D621" t="inlineStr">
        <is>
          <t>F</t>
        </is>
      </c>
      <c r="E621" t="n">
        <v>28</v>
      </c>
      <c r="F621" t="inlineStr">
        <is>
          <t>FA</t>
        </is>
      </c>
      <c r="G621" t="inlineStr">
        <is>
          <t>FA</t>
        </is>
      </c>
      <c r="H621" s="30" t="n">
        <v>1500000</v>
      </c>
      <c r="I621" s="31" t="n">
        <v>29.05</v>
      </c>
      <c r="J621" s="31" t="n">
        <v>19.37</v>
      </c>
      <c r="K621" s="31" t="n">
        <v>0.43</v>
      </c>
      <c r="L621" s="32" t="n">
        <v>0.287</v>
      </c>
      <c r="M621" s="31" t="n">
        <v>31.77</v>
      </c>
      <c r="N621" s="31" t="n">
        <v>0.44</v>
      </c>
      <c r="O621" s="31" t="n"/>
      <c r="P621" s="31" t="n">
        <v>31.77</v>
      </c>
      <c r="Q621" s="31" t="n">
        <v>2.72</v>
      </c>
      <c r="R621" s="31" t="n">
        <v>21.18</v>
      </c>
      <c r="S621" s="32" t="n">
        <v>0.44</v>
      </c>
      <c r="T621" s="32" t="n">
        <v>0.293</v>
      </c>
      <c r="V621" t="inlineStr">
        <is>
          <t>042vz</t>
        </is>
      </c>
      <c r="W621" t="n">
        <v>5160</v>
      </c>
      <c r="X621" t="n">
        <v>7166</v>
      </c>
      <c r="Y621" t="inlineStr">
        <is>
          <t>573e9cc9-0e8e-4cf6-8555-2effbec6751f</t>
        </is>
      </c>
      <c r="Z621" t="inlineStr">
        <is>
          <t>Taylor Raddysh (NYR RW)</t>
        </is>
      </c>
    </row>
    <row r="622">
      <c r="A622" t="inlineStr">
        <is>
          <t>William Carrier</t>
        </is>
      </c>
      <c r="B622" t="inlineStr">
        <is>
          <t>CAR</t>
        </is>
      </c>
      <c r="C622" t="inlineStr">
        <is>
          <t>LW</t>
        </is>
      </c>
      <c r="D622" t="inlineStr">
        <is>
          <t>F</t>
        </is>
      </c>
      <c r="E622" t="n">
        <v>31</v>
      </c>
      <c r="F622" t="inlineStr">
        <is>
          <t>FA</t>
        </is>
      </c>
      <c r="G622" t="inlineStr">
        <is>
          <t>FA</t>
        </is>
      </c>
      <c r="H622" s="30" t="n">
        <v>2000000</v>
      </c>
      <c r="I622" s="31" t="n">
        <v>33.82</v>
      </c>
      <c r="J622" s="31" t="n">
        <v>16.91</v>
      </c>
      <c r="K622" s="31" t="n">
        <v>0.48</v>
      </c>
      <c r="L622" s="32" t="n">
        <v>0.24</v>
      </c>
      <c r="M622" s="31" t="n">
        <v>31.47</v>
      </c>
      <c r="N622" s="31" t="n">
        <v>0.48</v>
      </c>
      <c r="O622" s="31" t="n"/>
      <c r="P622" s="31" t="n">
        <v>31.47</v>
      </c>
      <c r="Q622" s="31" t="n">
        <v>-2.35</v>
      </c>
      <c r="R622" s="31" t="n">
        <v>15.73</v>
      </c>
      <c r="S622" s="32" t="n">
        <v>0.48</v>
      </c>
      <c r="T622" s="32" t="n">
        <v>0.24</v>
      </c>
      <c r="V622" t="inlineStr">
        <is>
          <t>031of</t>
        </is>
      </c>
      <c r="W622" t="n">
        <v>4206</v>
      </c>
      <c r="X622" t="n">
        <v>6037</v>
      </c>
      <c r="Y622" t="inlineStr">
        <is>
          <t>aa0ef29e-9f7a-4331-81c4-67e0e3d480fa</t>
        </is>
      </c>
      <c r="Z622" t="inlineStr">
        <is>
          <t>William Carrier (CAR LW)</t>
        </is>
      </c>
    </row>
    <row r="623">
      <c r="A623" t="inlineStr">
        <is>
          <t>Colton Sissons</t>
        </is>
      </c>
      <c r="B623" t="inlineStr">
        <is>
          <t>TOR</t>
        </is>
      </c>
      <c r="C623" t="inlineStr">
        <is>
          <t>C</t>
        </is>
      </c>
      <c r="D623" t="inlineStr">
        <is>
          <t>F</t>
        </is>
      </c>
      <c r="E623" t="n">
        <v>32</v>
      </c>
      <c r="F623" t="inlineStr">
        <is>
          <t>FA</t>
        </is>
      </c>
      <c r="G623" t="inlineStr">
        <is>
          <t>FA</t>
        </is>
      </c>
      <c r="H623" s="30" t="n">
        <v>4250000</v>
      </c>
      <c r="I623" s="31" t="n">
        <v>26.49</v>
      </c>
      <c r="J623" s="31" t="n">
        <v>6.23</v>
      </c>
      <c r="K623" s="31" t="n">
        <v>0.4</v>
      </c>
      <c r="L623" s="32" t="n">
        <v>0.094</v>
      </c>
      <c r="M623" s="31" t="n">
        <v>31.37</v>
      </c>
      <c r="N623" s="31" t="n">
        <v>0.48</v>
      </c>
      <c r="O623" s="31" t="n"/>
      <c r="P623" s="31" t="n">
        <v>31.37</v>
      </c>
      <c r="Q623" s="31" t="n">
        <v>4.88</v>
      </c>
      <c r="R623" s="31" t="n">
        <v>7.38</v>
      </c>
      <c r="S623" s="32" t="n">
        <v>0.48</v>
      </c>
      <c r="T623" s="32" t="n">
        <v>0.113</v>
      </c>
      <c r="V623" t="inlineStr">
        <is>
          <t>02npb</t>
        </is>
      </c>
      <c r="W623" t="n">
        <v>4008</v>
      </c>
      <c r="X623" t="n">
        <v>5739</v>
      </c>
      <c r="Y623" t="inlineStr">
        <is>
          <t>949f2a71-380a-4893-8f7e-994ef19f5170</t>
        </is>
      </c>
      <c r="Z623" t="inlineStr">
        <is>
          <t>Colton Sissons (TOR C)</t>
        </is>
      </c>
    </row>
    <row r="624">
      <c r="A624" t="inlineStr">
        <is>
          <t>Liam Ohgren</t>
        </is>
      </c>
      <c r="B624" t="inlineStr">
        <is>
          <t>VAN</t>
        </is>
      </c>
      <c r="C624" t="inlineStr">
        <is>
          <t>LW</t>
        </is>
      </c>
      <c r="D624" t="inlineStr">
        <is>
          <t>F</t>
        </is>
      </c>
      <c r="E624" t="n">
        <v>22</v>
      </c>
      <c r="F624" t="inlineStr">
        <is>
          <t>T</t>
        </is>
      </c>
      <c r="G624" t="inlineStr">
        <is>
          <t>Sidizen Kanes</t>
        </is>
      </c>
      <c r="H624" s="30" t="n">
        <v>886666</v>
      </c>
      <c r="I624" s="31" t="n">
        <v>26.59</v>
      </c>
      <c r="J624" s="31" t="n">
        <v>29.99</v>
      </c>
      <c r="K624" s="31" t="n">
        <v>0.39</v>
      </c>
      <c r="L624" s="32" t="n">
        <v>0.44</v>
      </c>
      <c r="M624" s="31" t="n">
        <v>24.96</v>
      </c>
      <c r="N624" s="31" t="n">
        <v>0.34</v>
      </c>
      <c r="O624" s="31" t="n">
        <v>37.72</v>
      </c>
      <c r="P624" s="31" t="n">
        <v>31.34</v>
      </c>
      <c r="Q624" s="31" t="n">
        <v>-1.63</v>
      </c>
      <c r="R624" s="31" t="n">
        <v>35.35</v>
      </c>
      <c r="S624" s="32" t="n">
        <v>0.395</v>
      </c>
      <c r="T624" s="32" t="n">
        <v>0.445</v>
      </c>
      <c r="V624" t="inlineStr">
        <is>
          <t>05ym6</t>
        </is>
      </c>
      <c r="W624" t="n">
        <v>6700</v>
      </c>
      <c r="Y624" t="inlineStr">
        <is>
          <t>8cf85c4a-56c9-4899-a248-718a3ae96f5c</t>
        </is>
      </c>
      <c r="Z624" t="inlineStr">
        <is>
          <t>Liam Ohgren (VAN LW)</t>
        </is>
      </c>
    </row>
    <row r="625">
      <c r="A625" t="inlineStr">
        <is>
          <t>Frederick Gaudreau</t>
        </is>
      </c>
      <c r="B625" t="inlineStr">
        <is>
          <t>SEA</t>
        </is>
      </c>
      <c r="C625" t="inlineStr">
        <is>
          <t>C</t>
        </is>
      </c>
      <c r="D625" t="inlineStr">
        <is>
          <t>F</t>
        </is>
      </c>
      <c r="E625" t="n">
        <v>33</v>
      </c>
      <c r="F625" t="inlineStr">
        <is>
          <t>FA</t>
        </is>
      </c>
      <c r="G625" t="inlineStr">
        <is>
          <t>FA</t>
        </is>
      </c>
      <c r="H625" s="30" t="n">
        <v>2100000</v>
      </c>
      <c r="I625" s="31" t="n">
        <v>30.58</v>
      </c>
      <c r="J625" s="31" t="n">
        <v>14.56</v>
      </c>
      <c r="K625" s="31" t="n">
        <v>0.45</v>
      </c>
      <c r="L625" s="32" t="n">
        <v>0.214</v>
      </c>
      <c r="M625" s="31" t="n">
        <v>31.28</v>
      </c>
      <c r="N625" s="31" t="n">
        <v>0.46</v>
      </c>
      <c r="O625" s="31" t="n"/>
      <c r="P625" s="31" t="n">
        <v>31.28</v>
      </c>
      <c r="Q625" s="31" t="n">
        <v>0.7</v>
      </c>
      <c r="R625" s="31" t="n">
        <v>14.9</v>
      </c>
      <c r="S625" s="32" t="n">
        <v>0.46</v>
      </c>
      <c r="T625" s="32" t="n">
        <v>0.219</v>
      </c>
      <c r="V625" t="inlineStr">
        <is>
          <t>03kng</t>
        </is>
      </c>
      <c r="W625" t="n">
        <v>4633</v>
      </c>
      <c r="X625" t="n">
        <v>6655</v>
      </c>
      <c r="Y625" t="inlineStr">
        <is>
          <t>083b38d0-e413-4582-ae06-a605676743b2</t>
        </is>
      </c>
      <c r="Z625" t="inlineStr">
        <is>
          <t>Frederick Gaudreau (SEA C)</t>
        </is>
      </c>
    </row>
    <row r="626">
      <c r="A626" t="inlineStr">
        <is>
          <t>Denver Barkey</t>
        </is>
      </c>
      <c r="B626" t="inlineStr">
        <is>
          <t>PHI</t>
        </is>
      </c>
      <c r="C626" t="inlineStr">
        <is>
          <t>C</t>
        </is>
      </c>
      <c r="D626" t="inlineStr">
        <is>
          <t>F</t>
        </is>
      </c>
      <c r="E626" t="n">
        <v>21</v>
      </c>
      <c r="F626" t="inlineStr">
        <is>
          <t>T</t>
        </is>
      </c>
      <c r="G626" t="inlineStr">
        <is>
          <t>Kurtis</t>
        </is>
      </c>
      <c r="H626" s="30" t="n">
        <v>863333</v>
      </c>
      <c r="I626" s="31" t="n">
        <v>23.91</v>
      </c>
      <c r="J626" s="31" t="n">
        <v>27.69</v>
      </c>
      <c r="K626" s="31" t="n">
        <v>0.5600000000000001</v>
      </c>
      <c r="L626" s="32" t="n">
        <v>0.649</v>
      </c>
      <c r="M626" s="31" t="n">
        <v>31.07</v>
      </c>
      <c r="N626" s="31" t="n">
        <v>0.49</v>
      </c>
      <c r="O626" s="31" t="n"/>
      <c r="P626" s="31" t="n">
        <v>31.07</v>
      </c>
      <c r="Q626" s="31" t="n">
        <v>7.16</v>
      </c>
      <c r="R626" s="31" t="n">
        <v>35.99</v>
      </c>
      <c r="S626" s="32" t="n">
        <v>0.49</v>
      </c>
      <c r="T626" s="32" t="n">
        <v>0.5679999999999999</v>
      </c>
      <c r="V626" t="inlineStr">
        <is>
          <t>06bao</t>
        </is>
      </c>
      <c r="W626" t="n">
        <v>6995</v>
      </c>
      <c r="Y626" t="inlineStr">
        <is>
          <t>a3c2ce42-47c9-4eb3-ae59-22a92664b7bd</t>
        </is>
      </c>
      <c r="Z626" t="inlineStr">
        <is>
          <t>Denver Barkey (PHI C)</t>
        </is>
      </c>
    </row>
    <row r="627">
      <c r="A627" t="inlineStr">
        <is>
          <t>Brandon Duhaime</t>
        </is>
      </c>
      <c r="B627" t="inlineStr">
        <is>
          <t>TOR</t>
        </is>
      </c>
      <c r="C627" t="inlineStr">
        <is>
          <t>LW</t>
        </is>
      </c>
      <c r="D627" t="inlineStr">
        <is>
          <t>F</t>
        </is>
      </c>
      <c r="E627" t="n">
        <v>29</v>
      </c>
      <c r="F627" t="inlineStr">
        <is>
          <t>FA</t>
        </is>
      </c>
      <c r="G627" t="inlineStr">
        <is>
          <t>FA</t>
        </is>
      </c>
      <c r="H627" s="30" t="n">
        <v>2600000</v>
      </c>
      <c r="I627" s="31" t="n">
        <v>39.73</v>
      </c>
      <c r="J627" s="31" t="n">
        <v>15.28</v>
      </c>
      <c r="K627" s="31" t="n">
        <v>0.48</v>
      </c>
      <c r="L627" s="32" t="n">
        <v>0.185</v>
      </c>
      <c r="M627" s="31" t="n">
        <v>30.96</v>
      </c>
      <c r="N627" s="31" t="n">
        <v>0.55</v>
      </c>
      <c r="O627" s="31" t="n"/>
      <c r="P627" s="31" t="n">
        <v>30.96</v>
      </c>
      <c r="Q627" s="31" t="n">
        <v>-8.77</v>
      </c>
      <c r="R627" s="31" t="n">
        <v>11.91</v>
      </c>
      <c r="S627" s="32" t="n">
        <v>0.55</v>
      </c>
      <c r="T627" s="32" t="n">
        <v>0.212</v>
      </c>
      <c r="V627" t="inlineStr">
        <is>
          <t>042x0</t>
        </is>
      </c>
      <c r="W627" t="n">
        <v>6019</v>
      </c>
      <c r="X627" t="n">
        <v>7213</v>
      </c>
      <c r="Y627" t="inlineStr">
        <is>
          <t>1abfba51-895e-408f-8ff9-83eb301e38c7</t>
        </is>
      </c>
      <c r="Z627" t="inlineStr">
        <is>
          <t>Brandon Duhaime (TOR LW)</t>
        </is>
      </c>
    </row>
    <row r="628">
      <c r="A628" t="inlineStr">
        <is>
          <t>Eric Robinson</t>
        </is>
      </c>
      <c r="B628" t="inlineStr">
        <is>
          <t>CAR</t>
        </is>
      </c>
      <c r="C628" t="inlineStr">
        <is>
          <t>LW</t>
        </is>
      </c>
      <c r="D628" t="inlineStr">
        <is>
          <t>F</t>
        </is>
      </c>
      <c r="E628" t="n">
        <v>31</v>
      </c>
      <c r="F628" t="inlineStr">
        <is>
          <t>FA</t>
        </is>
      </c>
      <c r="G628" t="inlineStr">
        <is>
          <t>FA</t>
        </is>
      </c>
      <c r="H628" s="30" t="n">
        <v>1700000</v>
      </c>
      <c r="I628" s="31" t="n">
        <v>29.02</v>
      </c>
      <c r="J628" s="31" t="n">
        <v>17.07</v>
      </c>
      <c r="K628" s="31" t="n">
        <v>0.43</v>
      </c>
      <c r="L628" s="32" t="n">
        <v>0.253</v>
      </c>
      <c r="M628" s="31" t="n">
        <v>30.87</v>
      </c>
      <c r="N628" s="31" t="n">
        <v>0.45</v>
      </c>
      <c r="O628" s="31" t="n"/>
      <c r="P628" s="31" t="n">
        <v>30.87</v>
      </c>
      <c r="Q628" s="31" t="n">
        <v>1.85</v>
      </c>
      <c r="R628" s="31" t="n">
        <v>18.16</v>
      </c>
      <c r="S628" s="32" t="n">
        <v>0.45</v>
      </c>
      <c r="T628" s="32" t="n">
        <v>0.265</v>
      </c>
      <c r="V628" t="inlineStr">
        <is>
          <t>04nwz</t>
        </is>
      </c>
      <c r="W628" t="n">
        <v>5647</v>
      </c>
      <c r="X628" t="n">
        <v>7859</v>
      </c>
      <c r="Y628" t="inlineStr">
        <is>
          <t>fd514a4e-e92b-446e-8a0a-c185254fafbd</t>
        </is>
      </c>
      <c r="Z628" t="inlineStr">
        <is>
          <t>Eric Robinson (CAR LW)</t>
        </is>
      </c>
    </row>
    <row r="629">
      <c r="A629" t="inlineStr">
        <is>
          <t>Alexander Holtz</t>
        </is>
      </c>
      <c r="B629" t="inlineStr">
        <is>
          <t>VGK</t>
        </is>
      </c>
      <c r="C629" t="inlineStr">
        <is>
          <t>RW</t>
        </is>
      </c>
      <c r="D629" t="inlineStr">
        <is>
          <t>F</t>
        </is>
      </c>
      <c r="E629" t="n">
        <v>24</v>
      </c>
      <c r="F629" t="inlineStr">
        <is>
          <t>FA</t>
        </is>
      </c>
      <c r="G629" t="inlineStr">
        <is>
          <t>FA</t>
        </is>
      </c>
      <c r="H629" s="30" t="n">
        <v>839725</v>
      </c>
      <c r="I629" s="31" t="n">
        <v>13.39</v>
      </c>
      <c r="J629" s="31" t="n">
        <v>15.95</v>
      </c>
      <c r="K629" s="31" t="n">
        <v>0.48</v>
      </c>
      <c r="L629" s="32" t="n">
        <v>0.572</v>
      </c>
      <c r="M629" s="31" t="n">
        <v>30.85</v>
      </c>
      <c r="N629" s="31" t="n">
        <v>0.45</v>
      </c>
      <c r="O629" s="31" t="n"/>
      <c r="P629" s="31" t="n">
        <v>30.85</v>
      </c>
      <c r="Q629" s="31" t="n">
        <v>17.46</v>
      </c>
      <c r="R629" s="31" t="n">
        <v>36.74</v>
      </c>
      <c r="S629" s="32" t="n">
        <v>0.45</v>
      </c>
      <c r="T629" s="32" t="n">
        <v>0.536</v>
      </c>
      <c r="V629" t="inlineStr">
        <is>
          <t>04log</t>
        </is>
      </c>
      <c r="W629" t="n">
        <v>6193</v>
      </c>
      <c r="X629" t="n">
        <v>8647</v>
      </c>
      <c r="Y629" t="inlineStr">
        <is>
          <t>0c672978-1e7b-486f-8ed8-d2e488b18812</t>
        </is>
      </c>
      <c r="Z629" t="inlineStr">
        <is>
          <t>Alexander Holtz (VGK RW)</t>
        </is>
      </c>
    </row>
    <row r="630">
      <c r="A630" t="inlineStr">
        <is>
          <t>Dennis Hildeby</t>
        </is>
      </c>
      <c r="B630" t="inlineStr">
        <is>
          <t>TBL</t>
        </is>
      </c>
      <c r="C630" t="inlineStr">
        <is>
          <t>G</t>
        </is>
      </c>
      <c r="D630" t="inlineStr">
        <is>
          <t>G</t>
        </is>
      </c>
      <c r="E630" t="n">
        <v>25</v>
      </c>
      <c r="F630" t="inlineStr">
        <is>
          <t>FA</t>
        </is>
      </c>
      <c r="G630" t="inlineStr">
        <is>
          <t>FA</t>
        </is>
      </c>
      <c r="H630" s="30" t="n">
        <v>841667</v>
      </c>
      <c r="I630" s="31" t="n">
        <v>27.52</v>
      </c>
      <c r="J630" s="31" t="n">
        <v>32.7</v>
      </c>
      <c r="K630" s="31" t="n">
        <v>1.38</v>
      </c>
      <c r="L630" s="32" t="n">
        <v>1.64</v>
      </c>
      <c r="M630" s="31" t="n">
        <v>30.54</v>
      </c>
      <c r="N630" s="31" t="n">
        <v>1.45</v>
      </c>
      <c r="O630" s="31" t="n"/>
      <c r="P630" s="31" t="n">
        <v>30.54</v>
      </c>
      <c r="Q630" s="31" t="n">
        <v>3.02</v>
      </c>
      <c r="R630" s="31" t="n">
        <v>36.29</v>
      </c>
      <c r="S630" s="32" t="n">
        <v>1.45</v>
      </c>
      <c r="T630" s="32" t="n">
        <v>1.723</v>
      </c>
      <c r="U630" t="n">
        <v>293.1</v>
      </c>
      <c r="V630" t="inlineStr">
        <is>
          <t>060us</t>
        </is>
      </c>
      <c r="W630" t="n">
        <v>6813</v>
      </c>
      <c r="Y630" t="inlineStr">
        <is>
          <t>70360e45-e9c9-43a3-8c03-08ec9a3b2568</t>
        </is>
      </c>
      <c r="Z630" t="inlineStr">
        <is>
          <t>Dennis Hildeby (TBL G)</t>
        </is>
      </c>
    </row>
    <row r="631">
      <c r="A631" t="inlineStr">
        <is>
          <t>Isak Rosen</t>
        </is>
      </c>
      <c r="B631" t="inlineStr">
        <is>
          <t>WPG</t>
        </is>
      </c>
      <c r="C631" t="inlineStr">
        <is>
          <t>LW</t>
        </is>
      </c>
      <c r="D631" t="inlineStr">
        <is>
          <t>F</t>
        </is>
      </c>
      <c r="E631" t="n">
        <v>23</v>
      </c>
      <c r="F631" t="inlineStr">
        <is>
          <t>FA</t>
        </is>
      </c>
      <c r="G631" t="inlineStr">
        <is>
          <t>FA</t>
        </is>
      </c>
      <c r="H631" s="30" t="n">
        <v>925000</v>
      </c>
      <c r="I631" s="31" t="n">
        <v>11.65</v>
      </c>
      <c r="J631" s="31" t="n">
        <v>12.59</v>
      </c>
      <c r="K631" s="31" t="n">
        <v>0.31</v>
      </c>
      <c r="L631" s="32" t="n">
        <v>0.335</v>
      </c>
      <c r="M631" s="31" t="n">
        <v>19.68</v>
      </c>
      <c r="N631" s="31" t="n">
        <v>0.29</v>
      </c>
      <c r="O631" s="31" t="n">
        <v>41.39</v>
      </c>
      <c r="P631" s="31" t="n">
        <v>30.54</v>
      </c>
      <c r="Q631" s="31" t="n">
        <v>8.029999999999999</v>
      </c>
      <c r="R631" s="31" t="n">
        <v>33.02</v>
      </c>
      <c r="S631" s="32" t="n">
        <v>0.391</v>
      </c>
      <c r="T631" s="32" t="n">
        <v>0.423</v>
      </c>
      <c r="V631" t="inlineStr">
        <is>
          <t>05m18</t>
        </is>
      </c>
      <c r="W631" t="n">
        <v>6490</v>
      </c>
      <c r="Y631" t="inlineStr">
        <is>
          <t>9e3f2960-bb26-4930-af3a-82ff028c15c0</t>
        </is>
      </c>
      <c r="Z631" t="inlineStr">
        <is>
          <t>Isak Rosen (WPG LW)</t>
        </is>
      </c>
    </row>
    <row r="632">
      <c r="A632" t="inlineStr">
        <is>
          <t>Sean Kuraly</t>
        </is>
      </c>
      <c r="B632" t="inlineStr">
        <is>
          <t>BOS</t>
        </is>
      </c>
      <c r="C632" t="inlineStr">
        <is>
          <t>C</t>
        </is>
      </c>
      <c r="D632" t="inlineStr">
        <is>
          <t>F</t>
        </is>
      </c>
      <c r="E632" t="n">
        <v>33</v>
      </c>
      <c r="F632" t="inlineStr">
        <is>
          <t>FA</t>
        </is>
      </c>
      <c r="G632" t="inlineStr">
        <is>
          <t>FA</t>
        </is>
      </c>
      <c r="H632" s="30" t="n">
        <v>1850000</v>
      </c>
      <c r="I632" s="31" t="n">
        <v>39.48</v>
      </c>
      <c r="J632" s="31" t="n">
        <v>21.34</v>
      </c>
      <c r="K632" s="31" t="n">
        <v>0.48</v>
      </c>
      <c r="L632" s="32" t="n">
        <v>0.259</v>
      </c>
      <c r="M632" s="31" t="n">
        <v>30.5</v>
      </c>
      <c r="N632" s="31" t="n">
        <v>0.49</v>
      </c>
      <c r="O632" s="31" t="n"/>
      <c r="P632" s="31" t="n">
        <v>30.5</v>
      </c>
      <c r="Q632" s="31" t="n">
        <v>-8.98</v>
      </c>
      <c r="R632" s="31" t="n">
        <v>16.49</v>
      </c>
      <c r="S632" s="32" t="n">
        <v>0.49</v>
      </c>
      <c r="T632" s="32" t="n">
        <v>0.265</v>
      </c>
      <c r="V632" t="inlineStr">
        <is>
          <t>02g05</t>
        </is>
      </c>
      <c r="W632" t="n">
        <v>4981</v>
      </c>
      <c r="X632" t="n">
        <v>5498</v>
      </c>
      <c r="Y632" t="inlineStr">
        <is>
          <t>83531587-6808-4876-b571-c0f0ff0b1d69</t>
        </is>
      </c>
      <c r="Z632" t="inlineStr">
        <is>
          <t>Sean Kuraly (BOS C)</t>
        </is>
      </c>
    </row>
    <row r="633">
      <c r="A633" t="inlineStr">
        <is>
          <t>Vincent Desharnais</t>
        </is>
      </c>
      <c r="B633" t="inlineStr">
        <is>
          <t>WSH</t>
        </is>
      </c>
      <c r="C633" t="inlineStr">
        <is>
          <t>D</t>
        </is>
      </c>
      <c r="D633" t="inlineStr">
        <is>
          <t>D</t>
        </is>
      </c>
      <c r="E633" t="n">
        <v>30</v>
      </c>
      <c r="F633" t="inlineStr">
        <is>
          <t>FA</t>
        </is>
      </c>
      <c r="G633" t="inlineStr">
        <is>
          <t>FA</t>
        </is>
      </c>
      <c r="H633" s="30" t="n">
        <v>4200000</v>
      </c>
      <c r="I633" s="31" t="n">
        <v>44.28</v>
      </c>
      <c r="J633" s="31" t="n">
        <v>10.54</v>
      </c>
      <c r="K633" s="31" t="n">
        <v>0.84</v>
      </c>
      <c r="L633" s="32" t="n">
        <v>0.2</v>
      </c>
      <c r="M633" s="31" t="n">
        <v>30.41</v>
      </c>
      <c r="N633" s="31" t="n">
        <v>0.8</v>
      </c>
      <c r="O633" s="31" t="n"/>
      <c r="P633" s="31" t="n">
        <v>30.41</v>
      </c>
      <c r="Q633" s="31" t="n">
        <v>-13.87</v>
      </c>
      <c r="R633" s="31" t="n">
        <v>7.24</v>
      </c>
      <c r="S633" s="32" t="n">
        <v>0.8</v>
      </c>
      <c r="T633" s="32" t="n">
        <v>0.19</v>
      </c>
      <c r="V633" t="inlineStr">
        <is>
          <t>0430a</t>
        </is>
      </c>
      <c r="W633" t="n">
        <v>6610</v>
      </c>
      <c r="X633" t="n">
        <v>7288</v>
      </c>
      <c r="Y633" t="inlineStr">
        <is>
          <t>ec3843fd-5164-47ef-aa4c-c607b3f05e32</t>
        </is>
      </c>
      <c r="Z633" t="inlineStr">
        <is>
          <t>Vincent Desharnais (WSH D)</t>
        </is>
      </c>
    </row>
    <row r="634">
      <c r="A634" t="inlineStr">
        <is>
          <t>Fedor Svechkov</t>
        </is>
      </c>
      <c r="B634" t="inlineStr">
        <is>
          <t>COL</t>
        </is>
      </c>
      <c r="C634" t="inlineStr">
        <is>
          <t>C</t>
        </is>
      </c>
      <c r="D634" t="inlineStr">
        <is>
          <t>F</t>
        </is>
      </c>
      <c r="E634" t="n">
        <v>23</v>
      </c>
      <c r="F634" t="inlineStr">
        <is>
          <t>T</t>
        </is>
      </c>
      <c r="G634" t="inlineStr">
        <is>
          <t>Le Duke of Dangles</t>
        </is>
      </c>
      <c r="H634" s="30" t="n">
        <v>1250000</v>
      </c>
      <c r="I634" s="31" t="n">
        <v>27.66</v>
      </c>
      <c r="J634" s="31" t="n">
        <v>22.13</v>
      </c>
      <c r="K634" s="31" t="n">
        <v>0.4</v>
      </c>
      <c r="L634" s="32" t="n">
        <v>0.32</v>
      </c>
      <c r="M634" s="31" t="n">
        <v>26.25</v>
      </c>
      <c r="N634" s="31" t="n">
        <v>0.38</v>
      </c>
      <c r="O634" s="31" t="n">
        <v>34.5</v>
      </c>
      <c r="P634" s="31" t="n">
        <v>30.38</v>
      </c>
      <c r="Q634" s="31" t="n">
        <v>-1.41</v>
      </c>
      <c r="R634" s="31" t="n">
        <v>24.3</v>
      </c>
      <c r="S634" s="32" t="n">
        <v>0.395</v>
      </c>
      <c r="T634" s="32" t="n">
        <v>0.316</v>
      </c>
      <c r="V634" t="inlineStr">
        <is>
          <t>05rj4</t>
        </is>
      </c>
      <c r="W634" t="n">
        <v>6465</v>
      </c>
      <c r="Y634" t="inlineStr">
        <is>
          <t>d44918e6-f2ee-4e27-ac1b-061b7a687aa5</t>
        </is>
      </c>
      <c r="Z634" t="inlineStr">
        <is>
          <t>Fedor Svechkov (COL C)</t>
        </is>
      </c>
    </row>
    <row r="635">
      <c r="A635" t="inlineStr">
        <is>
          <t>Nick Leddy</t>
        </is>
      </c>
      <c r="B635" t="inlineStr">
        <is>
          <t>(N/A)</t>
        </is>
      </c>
      <c r="C635" t="inlineStr">
        <is>
          <t>D</t>
        </is>
      </c>
      <c r="D635" t="inlineStr">
        <is>
          <t>D</t>
        </is>
      </c>
      <c r="E635" t="n">
        <v>35</v>
      </c>
      <c r="F635" t="inlineStr">
        <is>
          <t>FA</t>
        </is>
      </c>
      <c r="G635" t="inlineStr">
        <is>
          <t>FA</t>
        </is>
      </c>
      <c r="H635" s="30" t="n">
        <v>1</v>
      </c>
      <c r="I635" s="31" t="n">
        <v>14.84</v>
      </c>
      <c r="J635" s="31" t="n">
        <v>14840000</v>
      </c>
      <c r="K635" s="31" t="n">
        <v>0.46</v>
      </c>
      <c r="L635" s="32" t="n">
        <v>460000</v>
      </c>
      <c r="M635" s="31" t="n">
        <v>30.38</v>
      </c>
      <c r="N635" s="31" t="n">
        <v>0.49</v>
      </c>
      <c r="O635" s="31" t="n"/>
      <c r="P635" s="31" t="n">
        <v>30.38</v>
      </c>
      <c r="Q635" s="31" t="n">
        <v>15.54</v>
      </c>
      <c r="R635" s="31" t="n">
        <v>30380000</v>
      </c>
      <c r="S635" s="32" t="n">
        <v>0.49</v>
      </c>
      <c r="T635" s="32" t="n">
        <v>490000</v>
      </c>
      <c r="V635" t="inlineStr">
        <is>
          <t>01etq</t>
        </is>
      </c>
      <c r="W635" t="n">
        <v>3271</v>
      </c>
      <c r="X635" t="n">
        <v>4696</v>
      </c>
      <c r="Y635" t="inlineStr">
        <is>
          <t>42c50977-0f24-11e2-8525-18a905767e44</t>
        </is>
      </c>
      <c r="Z635" t="inlineStr">
        <is>
          <t>Nick Leddy ((N/A) D)</t>
        </is>
      </c>
    </row>
    <row r="636">
      <c r="A636" t="inlineStr">
        <is>
          <t>Tanner Laczynski</t>
        </is>
      </c>
      <c r="B636" t="inlineStr">
        <is>
          <t>VGK</t>
        </is>
      </c>
      <c r="C636" t="inlineStr">
        <is>
          <t>C</t>
        </is>
      </c>
      <c r="D636" t="inlineStr">
        <is>
          <t>F</t>
        </is>
      </c>
      <c r="E636" t="n">
        <v>29</v>
      </c>
      <c r="F636" t="inlineStr">
        <is>
          <t>FA</t>
        </is>
      </c>
      <c r="G636" t="inlineStr">
        <is>
          <t>FA</t>
        </is>
      </c>
      <c r="H636" s="30" t="n">
        <v>900000</v>
      </c>
      <c r="I636" s="31" t="n">
        <v>6.3</v>
      </c>
      <c r="J636" s="31" t="n">
        <v>7</v>
      </c>
      <c r="K636" s="31" t="n">
        <v>0.63</v>
      </c>
      <c r="L636" s="32" t="n">
        <v>0.7</v>
      </c>
      <c r="M636" s="31" t="n">
        <v>30.27</v>
      </c>
      <c r="N636" s="31" t="n">
        <v>0.52</v>
      </c>
      <c r="O636" s="31" t="n"/>
      <c r="P636" s="31" t="n">
        <v>30.27</v>
      </c>
      <c r="Q636" s="31" t="n">
        <v>23.97</v>
      </c>
      <c r="R636" s="31" t="n">
        <v>33.63</v>
      </c>
      <c r="S636" s="32" t="n">
        <v>0.52</v>
      </c>
      <c r="T636" s="32" t="n">
        <v>0.578</v>
      </c>
      <c r="V636" t="inlineStr">
        <is>
          <t>042yl</t>
        </is>
      </c>
      <c r="W636" t="n">
        <v>5219</v>
      </c>
      <c r="X636" t="n">
        <v>7274</v>
      </c>
      <c r="Y636" t="inlineStr">
        <is>
          <t>2973ef34-57b8-4abd-9d31-cb44b0c3bc68</t>
        </is>
      </c>
      <c r="Z636" t="inlineStr">
        <is>
          <t>Tanner Laczynski (VGK C)</t>
        </is>
      </c>
    </row>
    <row r="637">
      <c r="A637" t="inlineStr">
        <is>
          <t>Albert Johansson</t>
        </is>
      </c>
      <c r="B637" t="inlineStr">
        <is>
          <t>DET</t>
        </is>
      </c>
      <c r="C637" t="inlineStr">
        <is>
          <t>D</t>
        </is>
      </c>
      <c r="D637" t="inlineStr">
        <is>
          <t>D</t>
        </is>
      </c>
      <c r="E637" t="n">
        <v>25</v>
      </c>
      <c r="F637" t="inlineStr">
        <is>
          <t>FA</t>
        </is>
      </c>
      <c r="G637" t="inlineStr">
        <is>
          <t>FA</t>
        </is>
      </c>
      <c r="H637" s="30" t="n">
        <v>1125000</v>
      </c>
      <c r="I637" s="31" t="n">
        <v>36.54</v>
      </c>
      <c r="J637" s="31" t="n">
        <v>32.48</v>
      </c>
      <c r="K637" s="31" t="n">
        <v>0.45</v>
      </c>
      <c r="L637" s="32" t="n">
        <v>0.4</v>
      </c>
      <c r="M637" s="31" t="n">
        <v>30.21</v>
      </c>
      <c r="N637" s="31" t="n">
        <v>0.48</v>
      </c>
      <c r="O637" s="31" t="n"/>
      <c r="P637" s="31" t="n">
        <v>30.21</v>
      </c>
      <c r="Q637" s="31" t="n">
        <v>-6.33</v>
      </c>
      <c r="R637" s="31" t="n">
        <v>26.85</v>
      </c>
      <c r="S637" s="32" t="n">
        <v>0.48</v>
      </c>
      <c r="T637" s="32" t="n">
        <v>0.427</v>
      </c>
      <c r="V637" t="inlineStr">
        <is>
          <t>04zp7</t>
        </is>
      </c>
      <c r="W637" t="n">
        <v>6071</v>
      </c>
      <c r="X637" t="n">
        <v>8338</v>
      </c>
      <c r="Y637" t="inlineStr">
        <is>
          <t>de4fde01-c639-4259-a7a8-915749734e5b</t>
        </is>
      </c>
      <c r="Z637" t="inlineStr">
        <is>
          <t>Albert Johansson (DET D)</t>
        </is>
      </c>
    </row>
    <row r="638">
      <c r="A638" t="inlineStr">
        <is>
          <t>Ben Hutton</t>
        </is>
      </c>
      <c r="B638" t="inlineStr">
        <is>
          <t>(N/A)</t>
        </is>
      </c>
      <c r="C638" t="inlineStr">
        <is>
          <t>D</t>
        </is>
      </c>
      <c r="D638" t="inlineStr">
        <is>
          <t>D</t>
        </is>
      </c>
      <c r="E638" t="n">
        <v>33</v>
      </c>
      <c r="F638" t="inlineStr">
        <is>
          <t>FA</t>
        </is>
      </c>
      <c r="G638" t="inlineStr">
        <is>
          <t>FA</t>
        </is>
      </c>
      <c r="H638" s="30" t="n">
        <v>1</v>
      </c>
      <c r="I638" s="31" t="n">
        <v>34.14</v>
      </c>
      <c r="J638" s="31" t="n">
        <v>34140000</v>
      </c>
      <c r="K638" s="31" t="n">
        <v>0.62</v>
      </c>
      <c r="L638" s="32" t="n">
        <v>620000</v>
      </c>
      <c r="M638" s="31" t="n">
        <v>29.98</v>
      </c>
      <c r="N638" s="31" t="n">
        <v>0.62</v>
      </c>
      <c r="O638" s="31" t="n"/>
      <c r="P638" s="31" t="n">
        <v>29.98</v>
      </c>
      <c r="Q638" s="31" t="n">
        <v>-4.16</v>
      </c>
      <c r="R638" s="31" t="n">
        <v>29980000</v>
      </c>
      <c r="S638" s="32" t="n">
        <v>0.62</v>
      </c>
      <c r="T638" s="32" t="n">
        <v>620000</v>
      </c>
      <c r="V638" t="inlineStr">
        <is>
          <t>02o88</t>
        </is>
      </c>
      <c r="W638" t="n">
        <v>4741</v>
      </c>
      <c r="X638" t="n">
        <v>5837</v>
      </c>
      <c r="Y638" t="inlineStr">
        <is>
          <t>13a6977a-fc7e-4a08-8ef4-61907f0006b5</t>
        </is>
      </c>
      <c r="Z638" t="inlineStr">
        <is>
          <t>Ben Hutton ((N/A) D)</t>
        </is>
      </c>
    </row>
    <row r="639">
      <c r="A639" t="inlineStr">
        <is>
          <t>Miles Wood</t>
        </is>
      </c>
      <c r="B639" t="inlineStr">
        <is>
          <t>CBJ</t>
        </is>
      </c>
      <c r="C639" t="inlineStr">
        <is>
          <t>LW</t>
        </is>
      </c>
      <c r="D639" t="inlineStr">
        <is>
          <t>F</t>
        </is>
      </c>
      <c r="E639" t="n">
        <v>30</v>
      </c>
      <c r="F639" t="inlineStr">
        <is>
          <t>FA</t>
        </is>
      </c>
      <c r="G639" t="inlineStr">
        <is>
          <t>FA</t>
        </is>
      </c>
      <c r="H639" s="30" t="n">
        <v>2500000</v>
      </c>
      <c r="I639" s="31" t="n">
        <v>26.41</v>
      </c>
      <c r="J639" s="31" t="n">
        <v>10.56</v>
      </c>
      <c r="K639" s="31" t="n">
        <v>0.49</v>
      </c>
      <c r="L639" s="32" t="n">
        <v>0.196</v>
      </c>
      <c r="M639" s="31" t="n">
        <v>29.88</v>
      </c>
      <c r="N639" s="31" t="n">
        <v>0.62</v>
      </c>
      <c r="O639" s="31" t="n"/>
      <c r="P639" s="31" t="n">
        <v>29.88</v>
      </c>
      <c r="Q639" s="31" t="n">
        <v>3.47</v>
      </c>
      <c r="R639" s="31" t="n">
        <v>11.95</v>
      </c>
      <c r="S639" s="32" t="n">
        <v>0.62</v>
      </c>
      <c r="T639" s="32" t="n">
        <v>0.248</v>
      </c>
      <c r="U639" t="n">
        <v>292.7</v>
      </c>
      <c r="V639" t="inlineStr">
        <is>
          <t>031pm</t>
        </is>
      </c>
      <c r="W639" t="n">
        <v>5092</v>
      </c>
      <c r="X639" t="n">
        <v>6079</v>
      </c>
      <c r="Y639" t="inlineStr">
        <is>
          <t>85ccad15-57ef-496b-84a1-bb9090e9b668</t>
        </is>
      </c>
      <c r="Z639" t="inlineStr">
        <is>
          <t>Miles Wood (CBJ LW)</t>
        </is>
      </c>
    </row>
    <row r="640">
      <c r="A640" t="inlineStr">
        <is>
          <t>Logan O'Connor</t>
        </is>
      </c>
      <c r="B640" t="inlineStr">
        <is>
          <t>COL</t>
        </is>
      </c>
      <c r="C640" t="inlineStr">
        <is>
          <t>RW</t>
        </is>
      </c>
      <c r="D640" t="inlineStr">
        <is>
          <t>F</t>
        </is>
      </c>
      <c r="E640" t="n">
        <v>30</v>
      </c>
      <c r="F640" t="inlineStr">
        <is>
          <t>FA</t>
        </is>
      </c>
      <c r="G640" t="inlineStr">
        <is>
          <t>FA</t>
        </is>
      </c>
      <c r="H640" s="30" t="n">
        <v>2500000</v>
      </c>
      <c r="I640" s="31" t="n">
        <v>3.67</v>
      </c>
      <c r="J640" s="31" t="n">
        <v>1.47</v>
      </c>
      <c r="K640" s="31" t="n">
        <v>0.28</v>
      </c>
      <c r="L640" s="32" t="n">
        <v>0.112</v>
      </c>
      <c r="M640" s="31" t="n">
        <v>29.84</v>
      </c>
      <c r="N640" s="31" t="n">
        <v>0.41</v>
      </c>
      <c r="O640" s="31" t="n"/>
      <c r="P640" s="31" t="n">
        <v>29.84</v>
      </c>
      <c r="Q640" s="31" t="n">
        <v>26.17</v>
      </c>
      <c r="R640" s="31" t="n">
        <v>11.94</v>
      </c>
      <c r="S640" s="32" t="n">
        <v>0.41</v>
      </c>
      <c r="T640" s="32" t="n">
        <v>0.164</v>
      </c>
      <c r="V640" t="inlineStr">
        <is>
          <t>04sxj</t>
        </is>
      </c>
      <c r="W640" t="n">
        <v>5878</v>
      </c>
      <c r="X640" t="n">
        <v>8119</v>
      </c>
      <c r="Y640" t="inlineStr">
        <is>
          <t>1cb1b41a-02ec-47dc-9252-9e779c677390</t>
        </is>
      </c>
      <c r="Z640" t="inlineStr">
        <is>
          <t>Logan O'Connor (COL RW)</t>
        </is>
      </c>
    </row>
    <row r="641">
      <c r="A641" t="inlineStr">
        <is>
          <t>Tanner Pearson</t>
        </is>
      </c>
      <c r="B641" t="inlineStr">
        <is>
          <t>(N/A)</t>
        </is>
      </c>
      <c r="C641" t="inlineStr">
        <is>
          <t>LW</t>
        </is>
      </c>
      <c r="D641" t="inlineStr">
        <is>
          <t>F</t>
        </is>
      </c>
      <c r="E641" t="n">
        <v>34</v>
      </c>
      <c r="F641" t="inlineStr">
        <is>
          <t>FA</t>
        </is>
      </c>
      <c r="G641" t="inlineStr">
        <is>
          <t>FA</t>
        </is>
      </c>
      <c r="H641" s="30" t="n">
        <v>1</v>
      </c>
      <c r="I641" s="31" t="n">
        <v>28.53</v>
      </c>
      <c r="J641" s="31" t="n">
        <v>28530000</v>
      </c>
      <c r="K641" s="31" t="n">
        <v>0.51</v>
      </c>
      <c r="L641" s="32" t="n">
        <v>510000</v>
      </c>
      <c r="M641" s="31" t="n">
        <v>29.74</v>
      </c>
      <c r="N641" s="31" t="n">
        <v>0.51</v>
      </c>
      <c r="O641" s="31" t="n"/>
      <c r="P641" s="31" t="n">
        <v>29.74</v>
      </c>
      <c r="Q641" s="31" t="n">
        <v>1.21</v>
      </c>
      <c r="R641" s="31" t="n">
        <v>29740000</v>
      </c>
      <c r="S641" s="32" t="n">
        <v>0.51</v>
      </c>
      <c r="T641" s="32" t="n">
        <v>510000</v>
      </c>
      <c r="V641" t="inlineStr">
        <is>
          <t>02gmm</t>
        </is>
      </c>
      <c r="W641" t="n">
        <v>4004</v>
      </c>
      <c r="X641" t="n">
        <v>5710</v>
      </c>
      <c r="Y641" t="inlineStr">
        <is>
          <t>3abc026d-b911-11e2-8051-f4ce4684ea4c</t>
        </is>
      </c>
      <c r="Z641" t="inlineStr">
        <is>
          <t>Tanner Pearson ((N/A) LW)</t>
        </is>
      </c>
    </row>
    <row r="642">
      <c r="A642" t="inlineStr">
        <is>
          <t>Pheonix Copley</t>
        </is>
      </c>
      <c r="B642" t="inlineStr">
        <is>
          <t>CBJ</t>
        </is>
      </c>
      <c r="C642" t="inlineStr">
        <is>
          <t>G</t>
        </is>
      </c>
      <c r="D642" t="inlineStr">
        <is>
          <t>G</t>
        </is>
      </c>
      <c r="E642" t="n">
        <v>34</v>
      </c>
      <c r="F642" t="inlineStr">
        <is>
          <t>FA</t>
        </is>
      </c>
      <c r="G642" t="inlineStr">
        <is>
          <t>FA</t>
        </is>
      </c>
      <c r="H642" s="30" t="n">
        <v>850000</v>
      </c>
      <c r="I642" s="31" t="n">
        <v>0.5</v>
      </c>
      <c r="J642" s="31" t="n">
        <v>0.59</v>
      </c>
      <c r="K642" s="31" t="n">
        <v>0.5</v>
      </c>
      <c r="L642" s="32" t="n">
        <v>0.588</v>
      </c>
      <c r="M642" s="31" t="n">
        <v>29.72</v>
      </c>
      <c r="N642" s="31" t="n">
        <v>1.49</v>
      </c>
      <c r="O642" s="31" t="n"/>
      <c r="P642" s="31" t="n">
        <v>29.72</v>
      </c>
      <c r="Q642" s="31" t="n">
        <v>29.22</v>
      </c>
      <c r="R642" s="31" t="n">
        <v>34.96</v>
      </c>
      <c r="S642" s="32" t="n">
        <v>1.49</v>
      </c>
      <c r="T642" s="32" t="n">
        <v>1.753</v>
      </c>
      <c r="V642" t="inlineStr">
        <is>
          <t>03bw6</t>
        </is>
      </c>
      <c r="W642" t="n">
        <v>4327</v>
      </c>
      <c r="X642" t="n">
        <v>6337</v>
      </c>
      <c r="Y642" t="inlineStr">
        <is>
          <t>0a1a1d3a-7118-4d30-a2bd-a2f95822d22c</t>
        </is>
      </c>
      <c r="Z642" t="inlineStr">
        <is>
          <t>Pheonix Copley (CBJ G)</t>
        </is>
      </c>
    </row>
    <row r="643">
      <c r="A643" t="inlineStr">
        <is>
          <t>Lars Eller</t>
        </is>
      </c>
      <c r="B643" t="inlineStr">
        <is>
          <t>FLA</t>
        </is>
      </c>
      <c r="C643" t="inlineStr">
        <is>
          <t>C</t>
        </is>
      </c>
      <c r="D643" t="inlineStr">
        <is>
          <t>F</t>
        </is>
      </c>
      <c r="E643" t="n">
        <v>37</v>
      </c>
      <c r="F643" t="inlineStr">
        <is>
          <t>FA</t>
        </is>
      </c>
      <c r="G643" t="inlineStr">
        <is>
          <t>FA</t>
        </is>
      </c>
      <c r="H643" s="30" t="n">
        <v>850000</v>
      </c>
      <c r="I643" s="31" t="n">
        <v>24.82</v>
      </c>
      <c r="J643" s="31" t="n">
        <v>29.2</v>
      </c>
      <c r="K643" s="31" t="n">
        <v>0.36</v>
      </c>
      <c r="L643" s="32" t="n">
        <v>0.424</v>
      </c>
      <c r="M643" s="31" t="n">
        <v>29.61</v>
      </c>
      <c r="N643" s="31" t="n">
        <v>0.44</v>
      </c>
      <c r="O643" s="31" t="n"/>
      <c r="P643" s="31" t="n">
        <v>29.61</v>
      </c>
      <c r="Q643" s="31" t="n">
        <v>4.79</v>
      </c>
      <c r="R643" s="31" t="n">
        <v>34.84</v>
      </c>
      <c r="S643" s="32" t="n">
        <v>0.44</v>
      </c>
      <c r="T643" s="32" t="n">
        <v>0.518</v>
      </c>
      <c r="V643" t="inlineStr">
        <is>
          <t>005ho</t>
        </is>
      </c>
      <c r="W643" t="n">
        <v>2793</v>
      </c>
      <c r="X643" t="n">
        <v>4252</v>
      </c>
      <c r="Y643" t="inlineStr">
        <is>
          <t>42fc415a-0f24-11e2-8525-18a905767e44</t>
        </is>
      </c>
      <c r="Z643" t="inlineStr">
        <is>
          <t>Lars Eller (FLA C)</t>
        </is>
      </c>
    </row>
    <row r="644">
      <c r="A644" t="inlineStr">
        <is>
          <t>Tanner Jeannot</t>
        </is>
      </c>
      <c r="B644" t="inlineStr">
        <is>
          <t>BOS</t>
        </is>
      </c>
      <c r="C644" t="inlineStr">
        <is>
          <t>LW</t>
        </is>
      </c>
      <c r="D644" t="inlineStr">
        <is>
          <t>F</t>
        </is>
      </c>
      <c r="E644" t="n">
        <v>29</v>
      </c>
      <c r="F644" t="inlineStr">
        <is>
          <t>T</t>
        </is>
      </c>
      <c r="G644" t="inlineStr">
        <is>
          <t>The Last Place Lukes</t>
        </is>
      </c>
      <c r="H644" s="30" t="n">
        <v>3400000</v>
      </c>
      <c r="I644" s="31" t="n">
        <v>53.77</v>
      </c>
      <c r="J644" s="31" t="n">
        <v>15.81</v>
      </c>
      <c r="K644" s="31" t="n">
        <v>0.7</v>
      </c>
      <c r="L644" s="32" t="n">
        <v>0.206</v>
      </c>
      <c r="M644" s="31" t="n">
        <v>29.56</v>
      </c>
      <c r="N644" s="31" t="n">
        <v>0.72</v>
      </c>
      <c r="O644" s="31" t="n"/>
      <c r="P644" s="31" t="n">
        <v>29.56</v>
      </c>
      <c r="Q644" s="31" t="n">
        <v>-24.21</v>
      </c>
      <c r="R644" s="31" t="n">
        <v>8.69</v>
      </c>
      <c r="S644" s="32" t="n">
        <v>0.72</v>
      </c>
      <c r="T644" s="32" t="n">
        <v>0.212</v>
      </c>
      <c r="U644" t="n">
        <v>292.9</v>
      </c>
      <c r="V644" t="inlineStr">
        <is>
          <t>048t9</t>
        </is>
      </c>
      <c r="W644" t="n">
        <v>5658</v>
      </c>
      <c r="X644" t="n">
        <v>7365</v>
      </c>
      <c r="Y644" t="inlineStr">
        <is>
          <t>2913c02c-f4bf-4ad4-ba88-c3380e15e4ae</t>
        </is>
      </c>
      <c r="Z644" t="inlineStr">
        <is>
          <t>Tanner Jeannot (BOS LW)</t>
        </is>
      </c>
    </row>
    <row r="645">
      <c r="A645" t="inlineStr">
        <is>
          <t>Michael Rasmussen</t>
        </is>
      </c>
      <c r="B645" t="inlineStr">
        <is>
          <t>DET</t>
        </is>
      </c>
      <c r="C645" t="inlineStr">
        <is>
          <t>LW</t>
        </is>
      </c>
      <c r="D645" t="inlineStr">
        <is>
          <t>F</t>
        </is>
      </c>
      <c r="E645" t="n">
        <v>27</v>
      </c>
      <c r="F645" t="inlineStr">
        <is>
          <t>FA</t>
        </is>
      </c>
      <c r="G645" t="inlineStr">
        <is>
          <t>FA</t>
        </is>
      </c>
      <c r="H645" s="30" t="n">
        <v>3200000</v>
      </c>
      <c r="I645" s="31" t="n">
        <v>22.72</v>
      </c>
      <c r="J645" s="31" t="n">
        <v>7.1</v>
      </c>
      <c r="K645" s="31" t="n">
        <v>0.35</v>
      </c>
      <c r="L645" s="32" t="n">
        <v>0.109</v>
      </c>
      <c r="M645" s="31" t="n">
        <v>29.54</v>
      </c>
      <c r="N645" s="31" t="n">
        <v>0.42</v>
      </c>
      <c r="O645" s="31" t="n"/>
      <c r="P645" s="31" t="n">
        <v>29.54</v>
      </c>
      <c r="Q645" s="31" t="n">
        <v>6.82</v>
      </c>
      <c r="R645" s="31" t="n">
        <v>9.23</v>
      </c>
      <c r="S645" s="32" t="n">
        <v>0.42</v>
      </c>
      <c r="T645" s="32" t="n">
        <v>0.131</v>
      </c>
      <c r="V645" t="inlineStr">
        <is>
          <t>048x4</t>
        </is>
      </c>
      <c r="W645" t="n">
        <v>5410</v>
      </c>
      <c r="X645" t="n">
        <v>7524</v>
      </c>
      <c r="Y645" t="inlineStr">
        <is>
          <t>f8f58c6e-90aa-4127-b59c-3dba9d8a454d</t>
        </is>
      </c>
      <c r="Z645" t="inlineStr">
        <is>
          <t>Michael Rasmussen (DET LW)</t>
        </is>
      </c>
    </row>
    <row r="646">
      <c r="A646" t="inlineStr">
        <is>
          <t>Sam Colangelo</t>
        </is>
      </c>
      <c r="B646" t="inlineStr">
        <is>
          <t>ANA</t>
        </is>
      </c>
      <c r="C646" t="inlineStr">
        <is>
          <t>RW</t>
        </is>
      </c>
      <c r="D646" t="inlineStr">
        <is>
          <t>F</t>
        </is>
      </c>
      <c r="E646" t="n">
        <v>24</v>
      </c>
      <c r="F646" t="inlineStr">
        <is>
          <t>FA</t>
        </is>
      </c>
      <c r="G646" t="inlineStr">
        <is>
          <t>FA</t>
        </is>
      </c>
      <c r="H646" s="30" t="n">
        <v>850000</v>
      </c>
      <c r="I646" s="31" t="n">
        <v>2.59</v>
      </c>
      <c r="J646" s="31" t="n">
        <v>3.05</v>
      </c>
      <c r="K646" s="31" t="n">
        <v>0.29</v>
      </c>
      <c r="L646" s="32" t="n">
        <v>0.341</v>
      </c>
      <c r="M646" s="31" t="n">
        <v>29.31</v>
      </c>
      <c r="N646" s="31" t="n">
        <v>0.38</v>
      </c>
      <c r="O646" s="31" t="n"/>
      <c r="P646" s="31" t="n">
        <v>29.31</v>
      </c>
      <c r="Q646" s="31" t="n">
        <v>26.72</v>
      </c>
      <c r="R646" s="31" t="n">
        <v>34.48</v>
      </c>
      <c r="S646" s="32" t="n">
        <v>0.38</v>
      </c>
      <c r="T646" s="32" t="n">
        <v>0.447</v>
      </c>
      <c r="V646" t="inlineStr">
        <is>
          <t>05kj7</t>
        </is>
      </c>
      <c r="W646" t="n">
        <v>6286</v>
      </c>
      <c r="Y646" t="inlineStr">
        <is>
          <t>efd8ebdc-8f83-4201-8ab6-024a2479cb04</t>
        </is>
      </c>
      <c r="Z646" t="inlineStr">
        <is>
          <t>Sam Colangelo (ANA RW)</t>
        </is>
      </c>
    </row>
    <row r="647">
      <c r="A647" t="inlineStr">
        <is>
          <t>Nils Hoglander</t>
        </is>
      </c>
      <c r="B647" t="inlineStr">
        <is>
          <t>NSH</t>
        </is>
      </c>
      <c r="C647" t="inlineStr">
        <is>
          <t>LW</t>
        </is>
      </c>
      <c r="D647" t="inlineStr">
        <is>
          <t>F</t>
        </is>
      </c>
      <c r="E647" t="n">
        <v>25</v>
      </c>
      <c r="F647" t="inlineStr">
        <is>
          <t>FA</t>
        </is>
      </c>
      <c r="G647" t="inlineStr">
        <is>
          <t>FA</t>
        </is>
      </c>
      <c r="H647" s="30" t="n">
        <v>3000000</v>
      </c>
      <c r="I647" s="31" t="n">
        <v>9.92</v>
      </c>
      <c r="J647" s="31" t="n">
        <v>3.31</v>
      </c>
      <c r="K647" s="31" t="n">
        <v>0.26</v>
      </c>
      <c r="L647" s="32" t="n">
        <v>0.08699999999999999</v>
      </c>
      <c r="M647" s="31" t="n">
        <v>29.23</v>
      </c>
      <c r="N647" s="31" t="n">
        <v>0.4</v>
      </c>
      <c r="O647" s="31" t="n"/>
      <c r="P647" s="31" t="n">
        <v>29.23</v>
      </c>
      <c r="Q647" s="31" t="n">
        <v>19.31</v>
      </c>
      <c r="R647" s="31" t="n">
        <v>9.74</v>
      </c>
      <c r="S647" s="32" t="n">
        <v>0.4</v>
      </c>
      <c r="T647" s="32" t="n">
        <v>0.133</v>
      </c>
      <c r="V647" t="inlineStr">
        <is>
          <t>04zor</t>
        </is>
      </c>
      <c r="W647" t="n">
        <v>6033</v>
      </c>
      <c r="X647" t="n">
        <v>8318</v>
      </c>
      <c r="Y647" t="inlineStr">
        <is>
          <t>42e60501-43e1-40d3-9c70-c12781605d7e</t>
        </is>
      </c>
      <c r="Z647" t="inlineStr">
        <is>
          <t>Nils Hoglander (NSH LW)</t>
        </is>
      </c>
    </row>
    <row r="648">
      <c r="A648" t="inlineStr">
        <is>
          <t>Colten Ellis</t>
        </is>
      </c>
      <c r="B648" t="inlineStr">
        <is>
          <t>BUF</t>
        </is>
      </c>
      <c r="C648" t="inlineStr">
        <is>
          <t>G</t>
        </is>
      </c>
      <c r="D648" t="inlineStr">
        <is>
          <t>G</t>
        </is>
      </c>
      <c r="E648" t="n">
        <v>25</v>
      </c>
      <c r="F648" t="inlineStr">
        <is>
          <t>FA</t>
        </is>
      </c>
      <c r="G648" t="inlineStr">
        <is>
          <t>FA</t>
        </is>
      </c>
      <c r="H648" s="30" t="n">
        <v>775000</v>
      </c>
      <c r="I648" s="31" t="n">
        <v>31.02</v>
      </c>
      <c r="J648" s="31" t="n">
        <v>40.03</v>
      </c>
      <c r="K648" s="31" t="n">
        <v>1.94</v>
      </c>
      <c r="L648" s="32" t="n">
        <v>2.503</v>
      </c>
      <c r="M648" s="31" t="n">
        <v>29.22</v>
      </c>
      <c r="N648" s="31" t="n">
        <v>1.83</v>
      </c>
      <c r="O648" s="31" t="n"/>
      <c r="P648" s="31" t="n">
        <v>29.22</v>
      </c>
      <c r="Q648" s="31" t="n">
        <v>-1.8</v>
      </c>
      <c r="R648" s="31" t="n">
        <v>37.7</v>
      </c>
      <c r="S648" s="32" t="n">
        <v>1.83</v>
      </c>
      <c r="T648" s="32" t="n">
        <v>2.361</v>
      </c>
      <c r="V648" t="inlineStr">
        <is>
          <t>04mjq</t>
        </is>
      </c>
      <c r="W648" t="n">
        <v>6142</v>
      </c>
      <c r="X648" t="n">
        <v>8371</v>
      </c>
      <c r="Y648" t="inlineStr">
        <is>
          <t>e0ee5b94-98ea-4269-a136-53a5f98fecaa</t>
        </is>
      </c>
      <c r="Z648" t="inlineStr">
        <is>
          <t>Colten Ellis (BUF G)</t>
        </is>
      </c>
    </row>
    <row r="649">
      <c r="A649" t="inlineStr">
        <is>
          <t>Ryan Greene</t>
        </is>
      </c>
      <c r="B649" t="inlineStr">
        <is>
          <t>CHI</t>
        </is>
      </c>
      <c r="C649" t="inlineStr">
        <is>
          <t>C</t>
        </is>
      </c>
      <c r="D649" t="inlineStr">
        <is>
          <t>F</t>
        </is>
      </c>
      <c r="E649" t="n">
        <v>22</v>
      </c>
      <c r="F649" t="inlineStr">
        <is>
          <t>FA</t>
        </is>
      </c>
      <c r="G649" t="inlineStr">
        <is>
          <t>FA</t>
        </is>
      </c>
      <c r="H649" s="30" t="n">
        <v>950000</v>
      </c>
      <c r="I649" s="31" t="n">
        <v>38.48</v>
      </c>
      <c r="J649" s="31" t="n">
        <v>40.51</v>
      </c>
      <c r="K649" s="31" t="n">
        <v>0.48</v>
      </c>
      <c r="L649" s="32" t="n">
        <v>0.505</v>
      </c>
      <c r="M649" s="31" t="n">
        <v>29.2</v>
      </c>
      <c r="N649" s="31" t="n">
        <v>0.45</v>
      </c>
      <c r="O649" s="31" t="n"/>
      <c r="P649" s="31" t="n">
        <v>29.2</v>
      </c>
      <c r="Q649" s="31" t="n">
        <v>-9.279999999999999</v>
      </c>
      <c r="R649" s="31" t="n">
        <v>30.74</v>
      </c>
      <c r="S649" s="32" t="n">
        <v>0.45</v>
      </c>
      <c r="T649" s="32" t="n">
        <v>0.474</v>
      </c>
      <c r="V649" t="inlineStr">
        <is>
          <t>05ww8</t>
        </is>
      </c>
      <c r="W649" t="n">
        <v>6750</v>
      </c>
      <c r="Y649" t="inlineStr">
        <is>
          <t>672bbbf3-ee9d-47c6-a54c-db6626506913</t>
        </is>
      </c>
      <c r="Z649" t="inlineStr">
        <is>
          <t>Ryan Greene (CHI C)</t>
        </is>
      </c>
    </row>
    <row r="650">
      <c r="A650" t="inlineStr">
        <is>
          <t>Nikolas Matinpalo</t>
        </is>
      </c>
      <c r="B650" t="inlineStr">
        <is>
          <t>OTT</t>
        </is>
      </c>
      <c r="C650" t="inlineStr">
        <is>
          <t>D</t>
        </is>
      </c>
      <c r="D650" t="inlineStr">
        <is>
          <t>D</t>
        </is>
      </c>
      <c r="E650" t="n">
        <v>27</v>
      </c>
      <c r="F650" t="inlineStr">
        <is>
          <t>FA</t>
        </is>
      </c>
      <c r="G650" t="inlineStr">
        <is>
          <t>FA</t>
        </is>
      </c>
      <c r="H650" s="30" t="n">
        <v>875000</v>
      </c>
      <c r="I650" s="31" t="n">
        <v>21.29</v>
      </c>
      <c r="J650" s="31" t="n">
        <v>24.33</v>
      </c>
      <c r="K650" s="31" t="n">
        <v>0.43</v>
      </c>
      <c r="L650" s="32" t="n">
        <v>0.491</v>
      </c>
      <c r="M650" s="31" t="n">
        <v>29.18</v>
      </c>
      <c r="N650" s="31" t="n">
        <v>0.41</v>
      </c>
      <c r="O650" s="31" t="n"/>
      <c r="P650" s="31" t="n">
        <v>29.18</v>
      </c>
      <c r="Q650" s="31" t="n">
        <v>7.89</v>
      </c>
      <c r="R650" s="31" t="n">
        <v>33.35</v>
      </c>
      <c r="S650" s="32" t="n">
        <v>0.41</v>
      </c>
      <c r="T650" s="32" t="n">
        <v>0.469</v>
      </c>
      <c r="V650" t="inlineStr">
        <is>
          <t>06bmd</t>
        </is>
      </c>
      <c r="W650" t="n">
        <v>6914</v>
      </c>
      <c r="Y650" t="inlineStr">
        <is>
          <t>779f22d8-af2d-48a8-a3af-1bb3b2780a32</t>
        </is>
      </c>
      <c r="Z650" t="inlineStr">
        <is>
          <t>Nikolas Matinpalo (OTT D)</t>
        </is>
      </c>
    </row>
    <row r="651">
      <c r="A651" t="inlineStr">
        <is>
          <t>Nico Sturm</t>
        </is>
      </c>
      <c r="B651" t="inlineStr">
        <is>
          <t>MIN</t>
        </is>
      </c>
      <c r="C651" t="inlineStr">
        <is>
          <t>C</t>
        </is>
      </c>
      <c r="D651" t="inlineStr">
        <is>
          <t>F</t>
        </is>
      </c>
      <c r="E651" t="n">
        <v>31</v>
      </c>
      <c r="F651" t="inlineStr">
        <is>
          <t>FA</t>
        </is>
      </c>
      <c r="G651" t="inlineStr">
        <is>
          <t>FA</t>
        </is>
      </c>
      <c r="H651" s="30" t="n">
        <v>2000000</v>
      </c>
      <c r="I651" s="31" t="n">
        <v>19.51</v>
      </c>
      <c r="J651" s="31" t="n">
        <v>9.76</v>
      </c>
      <c r="K651" s="31" t="n">
        <v>0.4</v>
      </c>
      <c r="L651" s="32" t="n">
        <v>0.2</v>
      </c>
      <c r="M651" s="31" t="n">
        <v>29.16</v>
      </c>
      <c r="N651" s="31" t="n">
        <v>0.46</v>
      </c>
      <c r="O651" s="31" t="n"/>
      <c r="P651" s="31" t="n">
        <v>29.16</v>
      </c>
      <c r="Q651" s="31" t="n">
        <v>9.65</v>
      </c>
      <c r="R651" s="31" t="n">
        <v>14.58</v>
      </c>
      <c r="S651" s="32" t="n">
        <v>0.46</v>
      </c>
      <c r="T651" s="32" t="n">
        <v>0.23</v>
      </c>
      <c r="V651" t="inlineStr">
        <is>
          <t>04yk3</t>
        </is>
      </c>
      <c r="W651" t="n">
        <v>5950</v>
      </c>
      <c r="X651" t="n">
        <v>8245</v>
      </c>
      <c r="Y651" t="inlineStr">
        <is>
          <t>b6abdbbb-8f00-4d55-ba03-f82b624c2ea8</t>
        </is>
      </c>
      <c r="Z651" t="inlineStr">
        <is>
          <t>Nico Sturm (MIN C)</t>
        </is>
      </c>
    </row>
    <row r="652">
      <c r="A652" t="inlineStr">
        <is>
          <t>Jansen Harkins</t>
        </is>
      </c>
      <c r="B652" t="inlineStr">
        <is>
          <t>TBL</t>
        </is>
      </c>
      <c r="C652" t="inlineStr">
        <is>
          <t>LW</t>
        </is>
      </c>
      <c r="D652" t="inlineStr">
        <is>
          <t>F</t>
        </is>
      </c>
      <c r="E652" t="n">
        <v>29</v>
      </c>
      <c r="F652" t="inlineStr">
        <is>
          <t>FA</t>
        </is>
      </c>
      <c r="G652" t="inlineStr">
        <is>
          <t>FA</t>
        </is>
      </c>
      <c r="H652" s="30" t="n">
        <v>850000</v>
      </c>
      <c r="I652" s="31" t="n">
        <v>21.61</v>
      </c>
      <c r="J652" s="31" t="n">
        <v>25.42</v>
      </c>
      <c r="K652" s="31" t="n">
        <v>0.49</v>
      </c>
      <c r="L652" s="32" t="n">
        <v>0.576</v>
      </c>
      <c r="M652" s="31" t="n">
        <v>29.13</v>
      </c>
      <c r="N652" s="31" t="n">
        <v>0.43</v>
      </c>
      <c r="O652" s="31" t="n"/>
      <c r="P652" s="31" t="n">
        <v>29.13</v>
      </c>
      <c r="Q652" s="31" t="n">
        <v>7.52</v>
      </c>
      <c r="R652" s="31" t="n">
        <v>34.27</v>
      </c>
      <c r="S652" s="32" t="n">
        <v>0.43</v>
      </c>
      <c r="T652" s="32" t="n">
        <v>0.506</v>
      </c>
      <c r="V652" t="inlineStr">
        <is>
          <t>03rf0</t>
        </is>
      </c>
      <c r="W652" t="n">
        <v>4787</v>
      </c>
      <c r="X652" t="n">
        <v>6789</v>
      </c>
      <c r="Y652" t="inlineStr">
        <is>
          <t>72dc5b90-88c6-41df-bdea-6b892fb60281</t>
        </is>
      </c>
      <c r="Z652" t="inlineStr">
        <is>
          <t>Jansen Harkins (TBL LW)</t>
        </is>
      </c>
    </row>
    <row r="653">
      <c r="A653" t="inlineStr">
        <is>
          <t>Beck Malenstyn</t>
        </is>
      </c>
      <c r="B653" t="inlineStr">
        <is>
          <t>BUF</t>
        </is>
      </c>
      <c r="C653" t="inlineStr">
        <is>
          <t>LW</t>
        </is>
      </c>
      <c r="D653" t="inlineStr">
        <is>
          <t>F</t>
        </is>
      </c>
      <c r="E653" t="n">
        <v>28</v>
      </c>
      <c r="F653" t="inlineStr">
        <is>
          <t>FA</t>
        </is>
      </c>
      <c r="G653" t="inlineStr">
        <is>
          <t>FA</t>
        </is>
      </c>
      <c r="H653" s="30" t="n">
        <v>2916667</v>
      </c>
      <c r="I653" s="31" t="n">
        <v>41.6</v>
      </c>
      <c r="J653" s="31" t="n">
        <v>14.26</v>
      </c>
      <c r="K653" s="31" t="n">
        <v>0.51</v>
      </c>
      <c r="L653" s="32" t="n">
        <v>0.175</v>
      </c>
      <c r="M653" s="31" t="n">
        <v>29.02</v>
      </c>
      <c r="N653" s="31" t="n">
        <v>0.51</v>
      </c>
      <c r="O653" s="31" t="n"/>
      <c r="P653" s="31" t="n">
        <v>29.02</v>
      </c>
      <c r="Q653" s="31" t="n">
        <v>-12.58</v>
      </c>
      <c r="R653" s="31" t="n">
        <v>9.949999999999999</v>
      </c>
      <c r="S653" s="32" t="n">
        <v>0.51</v>
      </c>
      <c r="T653" s="32" t="n">
        <v>0.175</v>
      </c>
      <c r="U653" t="n">
        <v>292.7</v>
      </c>
      <c r="V653" t="inlineStr">
        <is>
          <t>042xx</t>
        </is>
      </c>
      <c r="W653" t="n">
        <v>5256</v>
      </c>
      <c r="X653" t="n">
        <v>7250</v>
      </c>
      <c r="Y653" t="inlineStr">
        <is>
          <t>1d8c643f-4534-4413-82ff-ffce5379f9f8</t>
        </is>
      </c>
      <c r="Z653" t="inlineStr">
        <is>
          <t>Beck Malenstyn (BUF LW)</t>
        </is>
      </c>
    </row>
    <row r="654">
      <c r="A654" t="inlineStr">
        <is>
          <t>Cole Smith</t>
        </is>
      </c>
      <c r="B654" t="inlineStr">
        <is>
          <t>CHI</t>
        </is>
      </c>
      <c r="C654" t="inlineStr">
        <is>
          <t>LW</t>
        </is>
      </c>
      <c r="D654" t="inlineStr">
        <is>
          <t>F</t>
        </is>
      </c>
      <c r="E654" t="n">
        <v>30</v>
      </c>
      <c r="F654" t="inlineStr">
        <is>
          <t>FA</t>
        </is>
      </c>
      <c r="G654" t="inlineStr">
        <is>
          <t>FA</t>
        </is>
      </c>
      <c r="H654" s="30" t="n">
        <v>3000000</v>
      </c>
      <c r="I654" s="31" t="n">
        <v>34.37</v>
      </c>
      <c r="J654" s="31" t="n">
        <v>11.46</v>
      </c>
      <c r="K654" s="31" t="n">
        <v>0.55</v>
      </c>
      <c r="L654" s="32" t="n">
        <v>0.183</v>
      </c>
      <c r="M654" s="31" t="n">
        <v>28.84</v>
      </c>
      <c r="N654" s="31" t="n">
        <v>0.58</v>
      </c>
      <c r="O654" s="31" t="n"/>
      <c r="P654" s="31" t="n">
        <v>28.84</v>
      </c>
      <c r="Q654" s="31" t="n">
        <v>-5.53</v>
      </c>
      <c r="R654" s="31" t="n">
        <v>9.609999999999999</v>
      </c>
      <c r="S654" s="32" t="n">
        <v>0.58</v>
      </c>
      <c r="T654" s="32" t="n">
        <v>0.193</v>
      </c>
      <c r="V654" t="inlineStr">
        <is>
          <t>05h7m</t>
        </is>
      </c>
      <c r="W654" t="n">
        <v>6232</v>
      </c>
      <c r="X654" t="n">
        <v>8595</v>
      </c>
      <c r="Y654" t="inlineStr">
        <is>
          <t>34290152-3e37-43dd-baa6-4dbf8bed0238</t>
        </is>
      </c>
      <c r="Z654" t="inlineStr">
        <is>
          <t>Cole Smith (CHI LW)</t>
        </is>
      </c>
    </row>
    <row r="655">
      <c r="A655" t="inlineStr">
        <is>
          <t>Jeff Petry</t>
        </is>
      </c>
      <c r="B655" t="inlineStr">
        <is>
          <t>(N/A)</t>
        </is>
      </c>
      <c r="C655" t="inlineStr">
        <is>
          <t>D</t>
        </is>
      </c>
      <c r="D655" t="inlineStr">
        <is>
          <t>D</t>
        </is>
      </c>
      <c r="E655" t="n">
        <v>38</v>
      </c>
      <c r="F655" t="inlineStr">
        <is>
          <t>FA</t>
        </is>
      </c>
      <c r="G655" t="inlineStr">
        <is>
          <t>FA</t>
        </is>
      </c>
      <c r="H655" s="30" t="n">
        <v>1</v>
      </c>
      <c r="I655" s="31" t="n">
        <v>29.15</v>
      </c>
      <c r="J655" s="31" t="n">
        <v>29150000</v>
      </c>
      <c r="K655" s="31" t="n">
        <v>0.44</v>
      </c>
      <c r="L655" s="32" t="n">
        <v>440000</v>
      </c>
      <c r="M655" s="31" t="n">
        <v>28.59</v>
      </c>
      <c r="N655" s="31" t="n">
        <v>0.5</v>
      </c>
      <c r="O655" s="31" t="n"/>
      <c r="P655" s="31" t="n">
        <v>28.59</v>
      </c>
      <c r="Q655" s="31" t="n">
        <v>-0.5600000000000001</v>
      </c>
      <c r="R655" s="31" t="n">
        <v>28590000</v>
      </c>
      <c r="S655" s="32" t="n">
        <v>0.5</v>
      </c>
      <c r="T655" s="32" t="n">
        <v>500000</v>
      </c>
      <c r="V655" t="inlineStr">
        <is>
          <t>01bw5</t>
        </is>
      </c>
      <c r="W655" t="n">
        <v>2598</v>
      </c>
      <c r="X655" t="n">
        <v>4849</v>
      </c>
      <c r="Y655" t="inlineStr">
        <is>
          <t>42b48e9a-0f24-11e2-8525-18a905767e44</t>
        </is>
      </c>
      <c r="Z655" t="inlineStr">
        <is>
          <t>Jeff Petry ((N/A) D)</t>
        </is>
      </c>
    </row>
    <row r="656">
      <c r="A656" t="inlineStr">
        <is>
          <t>Mathieu Joseph</t>
        </is>
      </c>
      <c r="B656" t="inlineStr">
        <is>
          <t>EDM</t>
        </is>
      </c>
      <c r="C656" t="inlineStr">
        <is>
          <t>RW</t>
        </is>
      </c>
      <c r="D656" t="inlineStr">
        <is>
          <t>F</t>
        </is>
      </c>
      <c r="E656" t="n">
        <v>29</v>
      </c>
      <c r="F656" t="inlineStr">
        <is>
          <t>FA</t>
        </is>
      </c>
      <c r="G656" t="inlineStr">
        <is>
          <t>FA</t>
        </is>
      </c>
      <c r="H656" s="30" t="n">
        <v>1000000</v>
      </c>
      <c r="I656" s="31" t="n">
        <v>22.36</v>
      </c>
      <c r="J656" s="31" t="n">
        <v>22.36</v>
      </c>
      <c r="K656" s="31" t="n">
        <v>0.44</v>
      </c>
      <c r="L656" s="32" t="n">
        <v>0.44</v>
      </c>
      <c r="M656" s="31" t="n">
        <v>28.38</v>
      </c>
      <c r="N656" s="31" t="n">
        <v>0.52</v>
      </c>
      <c r="O656" s="31" t="n"/>
      <c r="P656" s="31" t="n">
        <v>28.38</v>
      </c>
      <c r="Q656" s="31" t="n">
        <v>6.02</v>
      </c>
      <c r="R656" s="31" t="n">
        <v>28.38</v>
      </c>
      <c r="S656" s="32" t="n">
        <v>0.52</v>
      </c>
      <c r="T656" s="32" t="n">
        <v>0.52</v>
      </c>
      <c r="V656" t="inlineStr">
        <is>
          <t>03rgp</t>
        </is>
      </c>
      <c r="W656" t="n">
        <v>5328</v>
      </c>
      <c r="X656" t="n">
        <v>6862</v>
      </c>
      <c r="Y656" t="inlineStr">
        <is>
          <t>c6e9aa17-b9da-4671-b802-168bd6386d14</t>
        </is>
      </c>
      <c r="Z656" t="inlineStr">
        <is>
          <t>Mathieu Joseph (EDM RW)</t>
        </is>
      </c>
    </row>
    <row r="657">
      <c r="A657" t="inlineStr">
        <is>
          <t>Ondrej Palat</t>
        </is>
      </c>
      <c r="B657" t="inlineStr">
        <is>
          <t>NYI</t>
        </is>
      </c>
      <c r="C657" t="inlineStr">
        <is>
          <t>LW</t>
        </is>
      </c>
      <c r="D657" t="inlineStr">
        <is>
          <t>F</t>
        </is>
      </c>
      <c r="E657" t="n">
        <v>35</v>
      </c>
      <c r="F657" t="inlineStr">
        <is>
          <t>FA</t>
        </is>
      </c>
      <c r="G657" t="inlineStr">
        <is>
          <t>FA</t>
        </is>
      </c>
      <c r="H657" s="30" t="n">
        <v>6000000</v>
      </c>
      <c r="I657" s="31" t="n">
        <v>27.83</v>
      </c>
      <c r="J657" s="31" t="n">
        <v>4.64</v>
      </c>
      <c r="K657" s="31" t="n">
        <v>0.35</v>
      </c>
      <c r="L657" s="32" t="n">
        <v>0.058</v>
      </c>
      <c r="M657" s="31" t="n">
        <v>28.29</v>
      </c>
      <c r="N657" s="31" t="n">
        <v>0.41</v>
      </c>
      <c r="O657" s="31" t="n"/>
      <c r="P657" s="31" t="n">
        <v>28.29</v>
      </c>
      <c r="Q657" s="31" t="n">
        <v>0.46</v>
      </c>
      <c r="R657" s="31" t="n">
        <v>4.71</v>
      </c>
      <c r="S657" s="32" t="n">
        <v>0.41</v>
      </c>
      <c r="T657" s="32" t="n">
        <v>0.068</v>
      </c>
      <c r="U657" t="n">
        <v>291.8</v>
      </c>
      <c r="V657" t="inlineStr">
        <is>
          <t>02fqa</t>
        </is>
      </c>
      <c r="W657" t="n">
        <v>3892</v>
      </c>
      <c r="X657" t="n">
        <v>5573</v>
      </c>
      <c r="Y657" t="inlineStr">
        <is>
          <t>3e49a197-8b0b-4360-80d3-da76ca8889b2</t>
        </is>
      </c>
      <c r="Z657" t="inlineStr">
        <is>
          <t>Ondrej Palat (NYI LW)</t>
        </is>
      </c>
    </row>
    <row r="658">
      <c r="A658" t="inlineStr">
        <is>
          <t>Nick Bjugstad</t>
        </is>
      </c>
      <c r="B658" t="inlineStr">
        <is>
          <t>NJD</t>
        </is>
      </c>
      <c r="C658" t="inlineStr">
        <is>
          <t>C</t>
        </is>
      </c>
      <c r="D658" t="inlineStr">
        <is>
          <t>F</t>
        </is>
      </c>
      <c r="E658" t="n">
        <v>34</v>
      </c>
      <c r="F658" t="inlineStr">
        <is>
          <t>FA</t>
        </is>
      </c>
      <c r="G658" t="inlineStr">
        <is>
          <t>FA</t>
        </is>
      </c>
      <c r="H658" s="30" t="n">
        <v>1750000</v>
      </c>
      <c r="I658" s="31" t="n">
        <v>25.97</v>
      </c>
      <c r="J658" s="31" t="n">
        <v>14.84</v>
      </c>
      <c r="K658" s="31" t="n">
        <v>0.43</v>
      </c>
      <c r="L658" s="32" t="n">
        <v>0.246</v>
      </c>
      <c r="M658" s="31" t="n">
        <v>28.03</v>
      </c>
      <c r="N658" s="31" t="n">
        <v>0.48</v>
      </c>
      <c r="O658" s="31" t="n"/>
      <c r="P658" s="31" t="n">
        <v>28.03</v>
      </c>
      <c r="Q658" s="31" t="n">
        <v>2.06</v>
      </c>
      <c r="R658" s="31" t="n">
        <v>16.02</v>
      </c>
      <c r="S658" s="32" t="n">
        <v>0.48</v>
      </c>
      <c r="T658" s="32" t="n">
        <v>0.274</v>
      </c>
      <c r="V658" t="inlineStr">
        <is>
          <t>01ztq</t>
        </is>
      </c>
      <c r="W658" t="n">
        <v>3511</v>
      </c>
      <c r="X658" t="n">
        <v>4979</v>
      </c>
      <c r="Y658" t="inlineStr">
        <is>
          <t>32403f6b-9cab-11e2-a01b-f4ce4684ea4c</t>
        </is>
      </c>
      <c r="Z658" t="inlineStr">
        <is>
          <t>Nick Bjugstad (NJD C)</t>
        </is>
      </c>
    </row>
    <row r="659">
      <c r="A659" t="inlineStr">
        <is>
          <t>Ty Dellandrea</t>
        </is>
      </c>
      <c r="B659" t="inlineStr">
        <is>
          <t>SJS</t>
        </is>
      </c>
      <c r="C659" t="inlineStr">
        <is>
          <t>RW</t>
        </is>
      </c>
      <c r="D659" t="inlineStr">
        <is>
          <t>F</t>
        </is>
      </c>
      <c r="E659" t="n">
        <v>26</v>
      </c>
      <c r="F659" t="inlineStr">
        <is>
          <t>FA</t>
        </is>
      </c>
      <c r="G659" t="inlineStr">
        <is>
          <t>FA</t>
        </is>
      </c>
      <c r="H659" s="30" t="n">
        <v>1625000</v>
      </c>
      <c r="I659" s="31" t="n">
        <v>26.48</v>
      </c>
      <c r="J659" s="31" t="n">
        <v>16.3</v>
      </c>
      <c r="K659" s="31" t="n">
        <v>0.58</v>
      </c>
      <c r="L659" s="32" t="n">
        <v>0.357</v>
      </c>
      <c r="M659" s="31" t="n">
        <v>27.88</v>
      </c>
      <c r="N659" s="31" t="n">
        <v>0.57</v>
      </c>
      <c r="O659" s="31" t="n"/>
      <c r="P659" s="31" t="n">
        <v>27.88</v>
      </c>
      <c r="Q659" s="31" t="n">
        <v>1.4</v>
      </c>
      <c r="R659" s="31" t="n">
        <v>17.16</v>
      </c>
      <c r="S659" s="32" t="n">
        <v>0.57</v>
      </c>
      <c r="T659" s="32" t="n">
        <v>0.351</v>
      </c>
      <c r="V659" t="inlineStr">
        <is>
          <t>04lc6</t>
        </is>
      </c>
      <c r="W659" t="n">
        <v>5728</v>
      </c>
      <c r="X659" t="n">
        <v>7911</v>
      </c>
      <c r="Y659" t="inlineStr">
        <is>
          <t>bf500871-e829-4662-a191-fae041f58da1</t>
        </is>
      </c>
      <c r="Z659" t="inlineStr">
        <is>
          <t>Ty Dellandrea (SJS RW)</t>
        </is>
      </c>
    </row>
    <row r="660">
      <c r="A660" t="inlineStr">
        <is>
          <t>Tyson Jost</t>
        </is>
      </c>
      <c r="B660" t="inlineStr">
        <is>
          <t>NSH</t>
        </is>
      </c>
      <c r="C660" t="inlineStr">
        <is>
          <t>C</t>
        </is>
      </c>
      <c r="D660" t="inlineStr">
        <is>
          <t>F</t>
        </is>
      </c>
      <c r="E660" t="n">
        <v>28</v>
      </c>
      <c r="F660" t="inlineStr">
        <is>
          <t>FA</t>
        </is>
      </c>
      <c r="G660" t="inlineStr">
        <is>
          <t>FA</t>
        </is>
      </c>
      <c r="H660" s="30" t="n">
        <v>1</v>
      </c>
      <c r="I660" s="31" t="n">
        <v>30.09</v>
      </c>
      <c r="J660" s="31" t="n">
        <v>30090000</v>
      </c>
      <c r="K660" s="31" t="n">
        <v>0.44</v>
      </c>
      <c r="L660" s="32" t="n">
        <v>440000</v>
      </c>
      <c r="M660" s="31" t="n">
        <v>27.46</v>
      </c>
      <c r="N660" s="31" t="n">
        <v>0.44</v>
      </c>
      <c r="O660" s="31" t="n"/>
      <c r="P660" s="31" t="n">
        <v>27.46</v>
      </c>
      <c r="Q660" s="31" t="n">
        <v>-2.63</v>
      </c>
      <c r="R660" s="31" t="n">
        <v>27460000</v>
      </c>
      <c r="S660" s="32" t="n">
        <v>0.44</v>
      </c>
      <c r="T660" s="32" t="n">
        <v>440000</v>
      </c>
      <c r="V660" t="inlineStr">
        <is>
          <t>03w5r</t>
        </is>
      </c>
      <c r="W660" t="n">
        <v>5136</v>
      </c>
      <c r="X660" t="n">
        <v>7118</v>
      </c>
      <c r="Y660" t="inlineStr">
        <is>
          <t>fa337f93-f476-4a95-a4d4-ccfbe5546045</t>
        </is>
      </c>
      <c r="Z660" t="inlineStr">
        <is>
          <t>Tyson Jost (NSH C)</t>
        </is>
      </c>
    </row>
    <row r="661">
      <c r="A661" t="inlineStr">
        <is>
          <t>Conor Sheary</t>
        </is>
      </c>
      <c r="B661" t="inlineStr">
        <is>
          <t>BUF</t>
        </is>
      </c>
      <c r="C661" t="inlineStr">
        <is>
          <t>LW</t>
        </is>
      </c>
      <c r="D661" t="inlineStr">
        <is>
          <t>F</t>
        </is>
      </c>
      <c r="E661" t="n">
        <v>34</v>
      </c>
      <c r="F661" t="inlineStr">
        <is>
          <t>FA</t>
        </is>
      </c>
      <c r="G661" t="inlineStr">
        <is>
          <t>FA</t>
        </is>
      </c>
      <c r="H661" s="30" t="n">
        <v>850000</v>
      </c>
      <c r="I661" s="31" t="n">
        <v>26.04</v>
      </c>
      <c r="J661" s="31" t="n">
        <v>30.64</v>
      </c>
      <c r="K661" s="31" t="n">
        <v>0.42</v>
      </c>
      <c r="L661" s="32" t="n">
        <v>0.494</v>
      </c>
      <c r="M661" s="31" t="n">
        <v>27.42</v>
      </c>
      <c r="N661" s="31" t="n">
        <v>0.44</v>
      </c>
      <c r="O661" s="31" t="n"/>
      <c r="P661" s="31" t="n">
        <v>27.42</v>
      </c>
      <c r="Q661" s="31" t="n">
        <v>1.38</v>
      </c>
      <c r="R661" s="31" t="n">
        <v>32.26</v>
      </c>
      <c r="S661" s="32" t="n">
        <v>0.44</v>
      </c>
      <c r="T661" s="32" t="n">
        <v>0.518</v>
      </c>
      <c r="V661" t="inlineStr">
        <is>
          <t>03cwq</t>
        </is>
      </c>
      <c r="W661" t="n">
        <v>4987</v>
      </c>
      <c r="X661" t="n">
        <v>6585</v>
      </c>
      <c r="Y661" t="inlineStr">
        <is>
          <t>29c261cf-ad6a-4f70-808e-891a05e8cf47</t>
        </is>
      </c>
      <c r="Z661" t="inlineStr">
        <is>
          <t>Conor Sheary (BUF LW)</t>
        </is>
      </c>
    </row>
    <row r="662">
      <c r="A662" t="inlineStr">
        <is>
          <t>Carson Soucy</t>
        </is>
      </c>
      <c r="B662" t="inlineStr">
        <is>
          <t>(N/A)</t>
        </is>
      </c>
      <c r="C662" t="inlineStr">
        <is>
          <t>D</t>
        </is>
      </c>
      <c r="D662" t="inlineStr">
        <is>
          <t>D</t>
        </is>
      </c>
      <c r="E662" t="n">
        <v>32</v>
      </c>
      <c r="F662" t="inlineStr">
        <is>
          <t>FA</t>
        </is>
      </c>
      <c r="G662" t="inlineStr">
        <is>
          <t>FA</t>
        </is>
      </c>
      <c r="H662" s="30" t="n">
        <v>1</v>
      </c>
      <c r="I662" s="31" t="n">
        <v>44.49</v>
      </c>
      <c r="J662" s="31" t="n">
        <v>44490000</v>
      </c>
      <c r="K662" s="31" t="n">
        <v>0.59</v>
      </c>
      <c r="L662" s="32" t="n">
        <v>590000</v>
      </c>
      <c r="M662" s="31" t="n">
        <v>27.38</v>
      </c>
      <c r="N662" s="31" t="n">
        <v>0.6</v>
      </c>
      <c r="O662" s="31" t="n"/>
      <c r="P662" s="31" t="n">
        <v>27.38</v>
      </c>
      <c r="Q662" s="31" t="n">
        <v>-17.11</v>
      </c>
      <c r="R662" s="31" t="n">
        <v>27380000</v>
      </c>
      <c r="S662" s="32" t="n">
        <v>0.6</v>
      </c>
      <c r="T662" s="32" t="n">
        <v>600000</v>
      </c>
      <c r="V662" t="inlineStr">
        <is>
          <t>031qn</t>
        </is>
      </c>
      <c r="W662" t="n">
        <v>5656</v>
      </c>
      <c r="X662" t="n">
        <v>6117</v>
      </c>
      <c r="Y662" t="inlineStr">
        <is>
          <t>9373ac04-4a51-4c5a-8c7f-98415c665d0a</t>
        </is>
      </c>
      <c r="Z662" t="inlineStr">
        <is>
          <t>Carson Soucy ((N/A) D)</t>
        </is>
      </c>
    </row>
    <row r="663">
      <c r="A663" t="inlineStr">
        <is>
          <t>Blake Lizotte</t>
        </is>
      </c>
      <c r="B663" t="inlineStr">
        <is>
          <t>PIT</t>
        </is>
      </c>
      <c r="C663" t="inlineStr">
        <is>
          <t>C</t>
        </is>
      </c>
      <c r="D663" t="inlineStr">
        <is>
          <t>F</t>
        </is>
      </c>
      <c r="E663" t="n">
        <v>28</v>
      </c>
      <c r="F663" t="inlineStr">
        <is>
          <t>FA</t>
        </is>
      </c>
      <c r="G663" t="inlineStr">
        <is>
          <t>FA</t>
        </is>
      </c>
      <c r="H663" s="30" t="n">
        <v>2250000</v>
      </c>
      <c r="I663" s="31" t="n">
        <v>31.1</v>
      </c>
      <c r="J663" s="31" t="n">
        <v>13.82</v>
      </c>
      <c r="K663" s="31" t="n">
        <v>0.57</v>
      </c>
      <c r="L663" s="32" t="n">
        <v>0.253</v>
      </c>
      <c r="M663" s="31" t="n">
        <v>27.16</v>
      </c>
      <c r="N663" s="31" t="n">
        <v>0.55</v>
      </c>
      <c r="O663" s="31" t="n"/>
      <c r="P663" s="31" t="n">
        <v>27.16</v>
      </c>
      <c r="Q663" s="31" t="n">
        <v>-3.94</v>
      </c>
      <c r="R663" s="31" t="n">
        <v>12.07</v>
      </c>
      <c r="S663" s="32" t="n">
        <v>0.55</v>
      </c>
      <c r="T663" s="32" t="n">
        <v>0.244</v>
      </c>
      <c r="V663" t="inlineStr">
        <is>
          <t>04zat</t>
        </is>
      </c>
      <c r="W663" t="n">
        <v>5955</v>
      </c>
      <c r="X663" t="n">
        <v>8249</v>
      </c>
      <c r="Y663" t="inlineStr">
        <is>
          <t>070ff077-e59b-4135-b060-352ee716bc7e</t>
        </is>
      </c>
      <c r="Z663" t="inlineStr">
        <is>
          <t>Blake Lizotte (PIT C)</t>
        </is>
      </c>
    </row>
    <row r="664">
      <c r="A664" t="inlineStr">
        <is>
          <t>Noah Juulsen</t>
        </is>
      </c>
      <c r="B664" t="inlineStr">
        <is>
          <t>COL</t>
        </is>
      </c>
      <c r="C664" t="inlineStr">
        <is>
          <t>D</t>
        </is>
      </c>
      <c r="D664" t="inlineStr">
        <is>
          <t>D</t>
        </is>
      </c>
      <c r="E664" t="n">
        <v>29</v>
      </c>
      <c r="F664" t="inlineStr">
        <is>
          <t>FA</t>
        </is>
      </c>
      <c r="G664" t="inlineStr">
        <is>
          <t>FA</t>
        </is>
      </c>
      <c r="H664" s="30" t="n">
        <v>1100000</v>
      </c>
      <c r="I664" s="31" t="n">
        <v>28.19</v>
      </c>
      <c r="J664" s="31" t="n">
        <v>25.63</v>
      </c>
      <c r="K664" s="31" t="n">
        <v>0.54</v>
      </c>
      <c r="L664" s="32" t="n">
        <v>0.491</v>
      </c>
      <c r="M664" s="31" t="n">
        <v>27</v>
      </c>
      <c r="N664" s="31" t="n">
        <v>0.66</v>
      </c>
      <c r="O664" s="31" t="n"/>
      <c r="P664" s="31" t="n">
        <v>27</v>
      </c>
      <c r="Q664" s="31" t="n">
        <v>-1.19</v>
      </c>
      <c r="R664" s="31" t="n">
        <v>24.55</v>
      </c>
      <c r="S664" s="32" t="n">
        <v>0.66</v>
      </c>
      <c r="T664" s="32" t="n">
        <v>0.6</v>
      </c>
      <c r="V664" t="inlineStr">
        <is>
          <t>03rah</t>
        </is>
      </c>
      <c r="W664" t="n">
        <v>4867</v>
      </c>
      <c r="X664" t="n">
        <v>6768</v>
      </c>
      <c r="Y664" t="inlineStr">
        <is>
          <t>d70eca80-fe30-493a-be08-c8e242a9d87d</t>
        </is>
      </c>
      <c r="Z664" t="inlineStr">
        <is>
          <t>Noah Juulsen (COL D)</t>
        </is>
      </c>
    </row>
    <row r="665">
      <c r="A665" t="inlineStr">
        <is>
          <t>Colin Blackwell</t>
        </is>
      </c>
      <c r="B665" t="inlineStr">
        <is>
          <t>DAL</t>
        </is>
      </c>
      <c r="C665" t="inlineStr">
        <is>
          <t>RW</t>
        </is>
      </c>
      <c r="D665" t="inlineStr">
        <is>
          <t>F</t>
        </is>
      </c>
      <c r="E665" t="n">
        <v>33</v>
      </c>
      <c r="F665" t="inlineStr">
        <is>
          <t>FA</t>
        </is>
      </c>
      <c r="G665" t="inlineStr">
        <is>
          <t>FA</t>
        </is>
      </c>
      <c r="H665" s="30" t="n">
        <v>775000</v>
      </c>
      <c r="I665" s="31" t="n">
        <v>33.08</v>
      </c>
      <c r="J665" s="31" t="n">
        <v>42.68</v>
      </c>
      <c r="K665" s="31" t="n">
        <v>0.47</v>
      </c>
      <c r="L665" s="32" t="n">
        <v>0.606</v>
      </c>
      <c r="M665" s="31" t="n">
        <v>26.86</v>
      </c>
      <c r="N665" s="31" t="n">
        <v>0.46</v>
      </c>
      <c r="O665" s="31" t="n"/>
      <c r="P665" s="31" t="n">
        <v>26.86</v>
      </c>
      <c r="Q665" s="31" t="n">
        <v>-6.22</v>
      </c>
      <c r="R665" s="31" t="n">
        <v>34.66</v>
      </c>
      <c r="S665" s="32" t="n">
        <v>0.46</v>
      </c>
      <c r="T665" s="32" t="n">
        <v>0.594</v>
      </c>
      <c r="V665" t="inlineStr">
        <is>
          <t>02ir0</t>
        </is>
      </c>
      <c r="W665" t="n">
        <v>5873</v>
      </c>
      <c r="X665" t="n">
        <v>5559</v>
      </c>
      <c r="Y665" t="inlineStr">
        <is>
          <t>02e4f5ea-5832-4577-953d-3ad73e64e0e0</t>
        </is>
      </c>
      <c r="Z665" t="inlineStr">
        <is>
          <t>Colin Blackwell (DAL RW)</t>
        </is>
      </c>
    </row>
    <row r="666">
      <c r="A666" t="inlineStr">
        <is>
          <t>Gustav Nyquist</t>
        </is>
      </c>
      <c r="B666" t="inlineStr">
        <is>
          <t>(N/A)</t>
        </is>
      </c>
      <c r="C666" t="inlineStr">
        <is>
          <t>LW</t>
        </is>
      </c>
      <c r="D666" t="inlineStr">
        <is>
          <t>F</t>
        </is>
      </c>
      <c r="E666" t="n">
        <v>37</v>
      </c>
      <c r="F666" t="inlineStr">
        <is>
          <t>FA</t>
        </is>
      </c>
      <c r="G666" t="inlineStr">
        <is>
          <t>FA</t>
        </is>
      </c>
      <c r="H666" s="30" t="n">
        <v>1</v>
      </c>
      <c r="I666" s="31" t="n">
        <v>16.66</v>
      </c>
      <c r="J666" s="31" t="n">
        <v>16660000</v>
      </c>
      <c r="K666" s="31" t="n">
        <v>0.33</v>
      </c>
      <c r="L666" s="32" t="n">
        <v>330000</v>
      </c>
      <c r="M666" s="31" t="n">
        <v>26.7</v>
      </c>
      <c r="N666" s="31" t="n">
        <v>0.44</v>
      </c>
      <c r="O666" s="31" t="n"/>
      <c r="P666" s="31" t="n">
        <v>26.7</v>
      </c>
      <c r="Q666" s="31" t="n">
        <v>10.04</v>
      </c>
      <c r="R666" s="31" t="n">
        <v>26700000</v>
      </c>
      <c r="S666" s="32" t="n">
        <v>0.44</v>
      </c>
      <c r="T666" s="32" t="n">
        <v>440000</v>
      </c>
      <c r="V666" t="inlineStr">
        <is>
          <t>01gjz</t>
        </is>
      </c>
      <c r="W666" t="n">
        <v>3625</v>
      </c>
      <c r="X666" t="n">
        <v>5279</v>
      </c>
      <c r="Y666" t="inlineStr">
        <is>
          <t>e9aa4948-8ee0-49c4-af5b-f5db53fe49d3</t>
        </is>
      </c>
      <c r="Z666" t="inlineStr">
        <is>
          <t>Gustav Nyquist ((N/A) LW)</t>
        </is>
      </c>
    </row>
    <row r="667">
      <c r="A667" t="inlineStr">
        <is>
          <t>Kailer Yamamoto</t>
        </is>
      </c>
      <c r="B667" t="inlineStr">
        <is>
          <t>UTA</t>
        </is>
      </c>
      <c r="C667" t="inlineStr">
        <is>
          <t>RW</t>
        </is>
      </c>
      <c r="D667" t="inlineStr">
        <is>
          <t>F</t>
        </is>
      </c>
      <c r="E667" t="n">
        <v>27</v>
      </c>
      <c r="F667" t="inlineStr">
        <is>
          <t>FA</t>
        </is>
      </c>
      <c r="G667" t="inlineStr">
        <is>
          <t>FA</t>
        </is>
      </c>
      <c r="H667" s="30" t="n">
        <v>1750000</v>
      </c>
      <c r="I667" s="31" t="n">
        <v>31.65</v>
      </c>
      <c r="J667" s="31" t="n">
        <v>18.09</v>
      </c>
      <c r="K667" s="31" t="n">
        <v>0.54</v>
      </c>
      <c r="L667" s="32" t="n">
        <v>0.309</v>
      </c>
      <c r="M667" s="31" t="n">
        <v>26.58</v>
      </c>
      <c r="N667" s="31" t="n">
        <v>0.53</v>
      </c>
      <c r="O667" s="31" t="n"/>
      <c r="P667" s="31" t="n">
        <v>26.58</v>
      </c>
      <c r="Q667" s="31" t="n">
        <v>-5.07</v>
      </c>
      <c r="R667" s="31" t="n">
        <v>15.19</v>
      </c>
      <c r="S667" s="32" t="n">
        <v>0.53</v>
      </c>
      <c r="T667" s="32" t="n">
        <v>0.303</v>
      </c>
      <c r="V667" t="inlineStr">
        <is>
          <t>03yuc</t>
        </is>
      </c>
      <c r="W667" t="n">
        <v>5424</v>
      </c>
      <c r="X667" t="n">
        <v>7537</v>
      </c>
      <c r="Y667" t="inlineStr">
        <is>
          <t>8b968705-833a-4251-92d7-eef4c0721953</t>
        </is>
      </c>
      <c r="Z667" t="inlineStr">
        <is>
          <t>Kailer Yamamoto (UTA RW)</t>
        </is>
      </c>
    </row>
    <row r="668">
      <c r="A668" t="inlineStr">
        <is>
          <t>Henri Jokiharju</t>
        </is>
      </c>
      <c r="B668" t="inlineStr">
        <is>
          <t>BOS</t>
        </is>
      </c>
      <c r="C668" t="inlineStr">
        <is>
          <t>D</t>
        </is>
      </c>
      <c r="D668" t="inlineStr">
        <is>
          <t>D</t>
        </is>
      </c>
      <c r="E668" t="n">
        <v>27</v>
      </c>
      <c r="F668" t="inlineStr">
        <is>
          <t>FA</t>
        </is>
      </c>
      <c r="G668" t="inlineStr">
        <is>
          <t>FA</t>
        </is>
      </c>
      <c r="H668" s="30" t="n">
        <v>3000000</v>
      </c>
      <c r="I668" s="31" t="n">
        <v>27.95</v>
      </c>
      <c r="J668" s="31" t="n">
        <v>9.32</v>
      </c>
      <c r="K668" s="31" t="n">
        <v>0.68</v>
      </c>
      <c r="L668" s="32" t="n">
        <v>0.227</v>
      </c>
      <c r="M668" s="31" t="n">
        <v>26.45</v>
      </c>
      <c r="N668" s="31" t="n">
        <v>0.66</v>
      </c>
      <c r="O668" s="31" t="n"/>
      <c r="P668" s="31" t="n">
        <v>26.45</v>
      </c>
      <c r="Q668" s="31" t="n">
        <v>-1.5</v>
      </c>
      <c r="R668" s="31" t="n">
        <v>8.82</v>
      </c>
      <c r="S668" s="32" t="n">
        <v>0.66</v>
      </c>
      <c r="T668" s="32" t="n">
        <v>0.22</v>
      </c>
      <c r="V668" t="inlineStr">
        <is>
          <t>048xb</t>
        </is>
      </c>
      <c r="W668" t="n">
        <v>5426</v>
      </c>
      <c r="X668" t="n">
        <v>7544</v>
      </c>
      <c r="Y668" t="inlineStr">
        <is>
          <t>46ebc2ab-7e0b-4c07-8b5a-9c8fa0509494</t>
        </is>
      </c>
      <c r="Z668" t="inlineStr">
        <is>
          <t>Henri Jokiharju (BOS D)</t>
        </is>
      </c>
    </row>
    <row r="669">
      <c r="A669" t="inlineStr">
        <is>
          <t>Trevor Connelly</t>
        </is>
      </c>
      <c r="B669" t="inlineStr">
        <is>
          <t>VGK</t>
        </is>
      </c>
      <c r="C669" t="inlineStr">
        <is>
          <t>LW</t>
        </is>
      </c>
      <c r="D669" t="inlineStr">
        <is>
          <t>F</t>
        </is>
      </c>
      <c r="E669" t="n">
        <v>20</v>
      </c>
      <c r="F669" t="inlineStr">
        <is>
          <t>T</t>
        </is>
      </c>
      <c r="G669" t="inlineStr">
        <is>
          <t>Keith</t>
        </is>
      </c>
      <c r="H669" s="30" t="n">
        <v>975000</v>
      </c>
      <c r="I669" s="31" t="n">
        <v>0</v>
      </c>
      <c r="J669" s="31" t="n"/>
      <c r="K669" s="31" t="n">
        <v>0</v>
      </c>
      <c r="L669" s="32" t="n"/>
      <c r="M669" s="31" t="n">
        <v>26.07</v>
      </c>
      <c r="N669" s="31" t="n">
        <v>0.77</v>
      </c>
      <c r="O669" s="31" t="n"/>
      <c r="P669" s="31" t="n">
        <v>26.07</v>
      </c>
      <c r="Q669" s="31" t="n">
        <v>26.07</v>
      </c>
      <c r="R669" s="31" t="n">
        <v>26.74</v>
      </c>
      <c r="S669" s="32" t="n">
        <v>0.77</v>
      </c>
      <c r="T669" s="32" t="n">
        <v>0.79</v>
      </c>
      <c r="U669" t="n">
        <v>292.2</v>
      </c>
      <c r="V669" t="inlineStr">
        <is>
          <t>06h8h</t>
        </is>
      </c>
      <c r="W669" t="n">
        <v>7146</v>
      </c>
      <c r="Y669" t="inlineStr">
        <is>
          <t>45db30c2-31c5-4d9f-94c9-5ce12fdad57c</t>
        </is>
      </c>
      <c r="Z669" t="inlineStr">
        <is>
          <t>Trevor Connelly (VGK LW)</t>
        </is>
      </c>
    </row>
    <row r="670">
      <c r="A670" t="inlineStr">
        <is>
          <t>Jonathan Lekkerimaki</t>
        </is>
      </c>
      <c r="B670" t="inlineStr">
        <is>
          <t>VAN</t>
        </is>
      </c>
      <c r="C670" t="inlineStr">
        <is>
          <t>RW</t>
        </is>
      </c>
      <c r="D670" t="inlineStr">
        <is>
          <t>F</t>
        </is>
      </c>
      <c r="E670" t="n">
        <v>22</v>
      </c>
      <c r="F670" t="inlineStr">
        <is>
          <t>T</t>
        </is>
      </c>
      <c r="G670" t="inlineStr">
        <is>
          <t>Nathan</t>
        </is>
      </c>
      <c r="H670" s="30" t="n">
        <v>918333</v>
      </c>
      <c r="I670" s="31" t="n">
        <v>3.7</v>
      </c>
      <c r="J670" s="31" t="n">
        <v>4.03</v>
      </c>
      <c r="K670" s="31" t="n">
        <v>0.28</v>
      </c>
      <c r="L670" s="32" t="n">
        <v>0.305</v>
      </c>
      <c r="M670" s="31" t="n">
        <v>11.34</v>
      </c>
      <c r="N670" s="31" t="n">
        <v>0.24</v>
      </c>
      <c r="O670" s="31" t="n">
        <v>40.67</v>
      </c>
      <c r="P670" s="31" t="n">
        <v>26.01</v>
      </c>
      <c r="Q670" s="31" t="n">
        <v>7.64</v>
      </c>
      <c r="R670" s="31" t="n">
        <v>28.32</v>
      </c>
      <c r="S670" s="32" t="n">
        <v>0.362</v>
      </c>
      <c r="T670" s="32" t="n">
        <v>0.394</v>
      </c>
      <c r="V670" t="inlineStr">
        <is>
          <t>05xcm</t>
        </is>
      </c>
      <c r="W670" t="n">
        <v>6685</v>
      </c>
      <c r="Y670" t="inlineStr">
        <is>
          <t>aedf1007-8242-43c6-a000-5e1a21f167d3</t>
        </is>
      </c>
      <c r="Z670" t="inlineStr">
        <is>
          <t>Jonathan Lekkerimaki (VAN RW)</t>
        </is>
      </c>
    </row>
    <row r="671">
      <c r="A671" t="inlineStr">
        <is>
          <t>Mark Jankowski</t>
        </is>
      </c>
      <c r="B671" t="inlineStr">
        <is>
          <t>CAR</t>
        </is>
      </c>
      <c r="C671" t="inlineStr">
        <is>
          <t>LW</t>
        </is>
      </c>
      <c r="D671" t="inlineStr">
        <is>
          <t>F</t>
        </is>
      </c>
      <c r="E671" t="n">
        <v>31</v>
      </c>
      <c r="F671" t="inlineStr">
        <is>
          <t>FA</t>
        </is>
      </c>
      <c r="G671" t="inlineStr">
        <is>
          <t>FA</t>
        </is>
      </c>
      <c r="H671" s="30" t="n">
        <v>1850000</v>
      </c>
      <c r="I671" s="31" t="n">
        <v>32.05</v>
      </c>
      <c r="J671" s="31" t="n">
        <v>17.32</v>
      </c>
      <c r="K671" s="31" t="n">
        <v>0.47</v>
      </c>
      <c r="L671" s="32" t="n">
        <v>0.254</v>
      </c>
      <c r="M671" s="31" t="n">
        <v>25.72</v>
      </c>
      <c r="N671" s="31" t="n">
        <v>0.49</v>
      </c>
      <c r="O671" s="31" t="n"/>
      <c r="P671" s="31" t="n">
        <v>25.72</v>
      </c>
      <c r="Q671" s="31" t="n">
        <v>-6.33</v>
      </c>
      <c r="R671" s="31" t="n">
        <v>13.9</v>
      </c>
      <c r="S671" s="32" t="n">
        <v>0.49</v>
      </c>
      <c r="T671" s="32" t="n">
        <v>0.265</v>
      </c>
      <c r="V671" t="inlineStr">
        <is>
          <t>02noo</t>
        </is>
      </c>
      <c r="W671" t="n">
        <v>4005</v>
      </c>
      <c r="X671" t="n">
        <v>5701</v>
      </c>
      <c r="Y671" t="inlineStr">
        <is>
          <t>b7ac4600-0947-4465-beab-c1cb0e73e79b</t>
        </is>
      </c>
      <c r="Z671" t="inlineStr">
        <is>
          <t>Mark Jankowski (CAR LW)</t>
        </is>
      </c>
    </row>
    <row r="672">
      <c r="A672" t="inlineStr">
        <is>
          <t>Max Sasson</t>
        </is>
      </c>
      <c r="B672" t="inlineStr">
        <is>
          <t>VAN</t>
        </is>
      </c>
      <c r="C672" t="inlineStr">
        <is>
          <t>C</t>
        </is>
      </c>
      <c r="D672" t="inlineStr">
        <is>
          <t>F</t>
        </is>
      </c>
      <c r="E672" t="n">
        <v>26</v>
      </c>
      <c r="F672" t="inlineStr">
        <is>
          <t>FA</t>
        </is>
      </c>
      <c r="G672" t="inlineStr">
        <is>
          <t>FA</t>
        </is>
      </c>
      <c r="H672" s="30" t="n">
        <v>1000000</v>
      </c>
      <c r="I672" s="31" t="n">
        <v>28.44</v>
      </c>
      <c r="J672" s="31" t="n">
        <v>28.44</v>
      </c>
      <c r="K672" s="31" t="n">
        <v>0.43</v>
      </c>
      <c r="L672" s="32" t="n">
        <v>0.43</v>
      </c>
      <c r="M672" s="31" t="n">
        <v>25.61</v>
      </c>
      <c r="N672" s="31" t="n">
        <v>0.42</v>
      </c>
      <c r="O672" s="31" t="n"/>
      <c r="P672" s="31" t="n">
        <v>25.61</v>
      </c>
      <c r="Q672" s="31" t="n">
        <v>-2.83</v>
      </c>
      <c r="R672" s="31" t="n">
        <v>25.61</v>
      </c>
      <c r="S672" s="32" t="n">
        <v>0.42</v>
      </c>
      <c r="T672" s="32" t="n">
        <v>0.42</v>
      </c>
      <c r="U672" t="n">
        <v>293.4</v>
      </c>
      <c r="V672" t="inlineStr">
        <is>
          <t>067y0</t>
        </is>
      </c>
      <c r="W672" t="n">
        <v>6879</v>
      </c>
      <c r="Y672" t="inlineStr">
        <is>
          <t>25768f3c-ac1b-4af4-a48f-b15886b3cb9c</t>
        </is>
      </c>
      <c r="Z672" t="inlineStr">
        <is>
          <t>Max Sasson (VAN C)</t>
        </is>
      </c>
    </row>
    <row r="673">
      <c r="A673" t="inlineStr">
        <is>
          <t>Emil Andrae</t>
        </is>
      </c>
      <c r="B673" t="inlineStr">
        <is>
          <t>TOR</t>
        </is>
      </c>
      <c r="C673" t="inlineStr">
        <is>
          <t>D</t>
        </is>
      </c>
      <c r="D673" t="inlineStr">
        <is>
          <t>D</t>
        </is>
      </c>
      <c r="E673" t="n">
        <v>24</v>
      </c>
      <c r="F673" t="inlineStr">
        <is>
          <t>FA</t>
        </is>
      </c>
      <c r="G673" t="inlineStr">
        <is>
          <t>FA</t>
        </is>
      </c>
      <c r="H673" s="30" t="n">
        <v>1550000</v>
      </c>
      <c r="I673" s="31" t="n">
        <v>32.57</v>
      </c>
      <c r="J673" s="31" t="n">
        <v>21.01</v>
      </c>
      <c r="K673" s="31" t="n">
        <v>0.53</v>
      </c>
      <c r="L673" s="32" t="n">
        <v>0.342</v>
      </c>
      <c r="M673" s="31" t="n">
        <v>25.48</v>
      </c>
      <c r="N673" s="31" t="n">
        <v>0.64</v>
      </c>
      <c r="O673" s="31" t="n"/>
      <c r="P673" s="31" t="n">
        <v>25.48</v>
      </c>
      <c r="Q673" s="31" t="n">
        <v>-7.09</v>
      </c>
      <c r="R673" s="31" t="n">
        <v>16.44</v>
      </c>
      <c r="S673" s="32" t="n">
        <v>0.64</v>
      </c>
      <c r="T673" s="32" t="n">
        <v>0.413</v>
      </c>
      <c r="V673" t="inlineStr">
        <is>
          <t>05k9a</t>
        </is>
      </c>
      <c r="W673" t="n">
        <v>6288</v>
      </c>
      <c r="Y673" t="inlineStr">
        <is>
          <t>e0232922-ead9-4db5-87c3-def29f27d83d</t>
        </is>
      </c>
      <c r="Z673" t="inlineStr">
        <is>
          <t>Emil Andrae (TOR D)</t>
        </is>
      </c>
    </row>
    <row r="674">
      <c r="A674" t="inlineStr">
        <is>
          <t>Michael DiPietro</t>
        </is>
      </c>
      <c r="B674" t="inlineStr">
        <is>
          <t>BOS</t>
        </is>
      </c>
      <c r="C674" t="inlineStr">
        <is>
          <t>G</t>
        </is>
      </c>
      <c r="D674" t="inlineStr">
        <is>
          <t>G</t>
        </is>
      </c>
      <c r="E674" t="n">
        <v>27</v>
      </c>
      <c r="F674" t="inlineStr">
        <is>
          <t>FA</t>
        </is>
      </c>
      <c r="G674" t="inlineStr">
        <is>
          <t>FA</t>
        </is>
      </c>
      <c r="H674" s="30" t="n">
        <v>812500</v>
      </c>
      <c r="I674" s="31" t="n">
        <v>0.04</v>
      </c>
      <c r="J674" s="31" t="n">
        <v>0.05</v>
      </c>
      <c r="K674" s="31" t="n">
        <v>0.04</v>
      </c>
      <c r="L674" s="32" t="n">
        <v>0.049</v>
      </c>
      <c r="M674" s="31" t="n">
        <v>25.46</v>
      </c>
      <c r="N674" s="31" t="n">
        <v>1.5</v>
      </c>
      <c r="O674" s="31" t="n"/>
      <c r="P674" s="31" t="n">
        <v>25.46</v>
      </c>
      <c r="Q674" s="31" t="n">
        <v>25.42</v>
      </c>
      <c r="R674" s="31" t="n">
        <v>31.34</v>
      </c>
      <c r="S674" s="32" t="n">
        <v>1.5</v>
      </c>
      <c r="T674" s="32" t="n">
        <v>1.846</v>
      </c>
      <c r="V674" t="inlineStr">
        <is>
          <t>03y7l</t>
        </is>
      </c>
      <c r="W674" t="n">
        <v>5515</v>
      </c>
      <c r="X674" t="n">
        <v>7579</v>
      </c>
      <c r="Y674" t="inlineStr">
        <is>
          <t>166aa9ee-1b5d-4744-9a7f-04a4c584c89b</t>
        </is>
      </c>
      <c r="Z674" t="inlineStr">
        <is>
          <t>Michael DiPietro (BOS G)</t>
        </is>
      </c>
    </row>
    <row r="675">
      <c r="A675" t="inlineStr">
        <is>
          <t>Jonathan Drouin</t>
        </is>
      </c>
      <c r="B675" t="inlineStr">
        <is>
          <t>(N/A)</t>
        </is>
      </c>
      <c r="C675" t="inlineStr">
        <is>
          <t>LW</t>
        </is>
      </c>
      <c r="D675" t="inlineStr">
        <is>
          <t>F</t>
        </is>
      </c>
      <c r="E675" t="n">
        <v>31</v>
      </c>
      <c r="F675" t="inlineStr">
        <is>
          <t>FA</t>
        </is>
      </c>
      <c r="G675" t="inlineStr">
        <is>
          <t>FA</t>
        </is>
      </c>
      <c r="H675" s="30" t="n">
        <v>1</v>
      </c>
      <c r="I675" s="31" t="n">
        <v>30.93</v>
      </c>
      <c r="J675" s="31" t="n">
        <v>30930000</v>
      </c>
      <c r="K675" s="31" t="n">
        <v>0.48</v>
      </c>
      <c r="L675" s="32" t="n">
        <v>480000</v>
      </c>
      <c r="M675" s="31" t="n">
        <v>25.45</v>
      </c>
      <c r="N675" s="31" t="n">
        <v>0.59</v>
      </c>
      <c r="O675" s="31" t="n"/>
      <c r="P675" s="31" t="n">
        <v>25.45</v>
      </c>
      <c r="Q675" s="31" t="n">
        <v>-5.48</v>
      </c>
      <c r="R675" s="31" t="n">
        <v>25450000</v>
      </c>
      <c r="S675" s="32" t="n">
        <v>0.59</v>
      </c>
      <c r="T675" s="32" t="n">
        <v>590000</v>
      </c>
      <c r="V675" t="inlineStr">
        <is>
          <t>02wy1</t>
        </is>
      </c>
      <c r="W675" t="n">
        <v>4073</v>
      </c>
      <c r="X675" t="n">
        <v>5982</v>
      </c>
      <c r="Y675" t="inlineStr">
        <is>
          <t>8fc7171d-e806-11e2-a133-f4ce4684ea4c</t>
        </is>
      </c>
      <c r="Z675" t="inlineStr">
        <is>
          <t>Jonathan Drouin ((N/A) LW)</t>
        </is>
      </c>
    </row>
    <row r="676">
      <c r="A676" t="inlineStr">
        <is>
          <t>Semyon Varlamov</t>
        </is>
      </c>
      <c r="B676" t="inlineStr">
        <is>
          <t>NYI</t>
        </is>
      </c>
      <c r="C676" t="inlineStr">
        <is>
          <t>G</t>
        </is>
      </c>
      <c r="D676" t="inlineStr">
        <is>
          <t>G</t>
        </is>
      </c>
      <c r="E676" t="n">
        <v>38</v>
      </c>
      <c r="F676" t="inlineStr">
        <is>
          <t>FA</t>
        </is>
      </c>
      <c r="G676" t="inlineStr">
        <is>
          <t>FA</t>
        </is>
      </c>
      <c r="H676" s="30" t="n">
        <v>2750000</v>
      </c>
      <c r="I676" s="31" t="n">
        <v>0</v>
      </c>
      <c r="J676" s="31" t="n"/>
      <c r="K676" s="31" t="n">
        <v>0</v>
      </c>
      <c r="L676" s="32" t="n"/>
      <c r="M676" s="31" t="n">
        <v>25.2</v>
      </c>
      <c r="N676" s="31" t="n">
        <v>1.2</v>
      </c>
      <c r="O676" s="31" t="n"/>
      <c r="P676" s="31" t="n">
        <v>25.2</v>
      </c>
      <c r="Q676" s="31" t="n">
        <v>25.2</v>
      </c>
      <c r="R676" s="31" t="n">
        <v>9.16</v>
      </c>
      <c r="S676" s="32" t="n">
        <v>1.2</v>
      </c>
      <c r="T676" s="32" t="n">
        <v>0.436</v>
      </c>
      <c r="V676" t="inlineStr">
        <is>
          <t>004qi</t>
        </is>
      </c>
      <c r="W676" t="n">
        <v>2579</v>
      </c>
      <c r="X676" t="n">
        <v>4003</v>
      </c>
      <c r="Y676" t="inlineStr">
        <is>
          <t>42adc2bc-0f24-11e2-8525-18a905767e44</t>
        </is>
      </c>
      <c r="Z676" t="inlineStr">
        <is>
          <t>Semyon Varlamov (NYI G)</t>
        </is>
      </c>
    </row>
    <row r="677">
      <c r="A677" t="inlineStr">
        <is>
          <t>Alexei Toropchenko</t>
        </is>
      </c>
      <c r="B677" t="inlineStr">
        <is>
          <t>STL</t>
        </is>
      </c>
      <c r="C677" t="inlineStr">
        <is>
          <t>LW</t>
        </is>
      </c>
      <c r="D677" t="inlineStr">
        <is>
          <t>F</t>
        </is>
      </c>
      <c r="E677" t="n">
        <v>27</v>
      </c>
      <c r="F677" t="inlineStr">
        <is>
          <t>FA</t>
        </is>
      </c>
      <c r="G677" t="inlineStr">
        <is>
          <t>FA</t>
        </is>
      </c>
      <c r="H677" s="30" t="n">
        <v>2500000</v>
      </c>
      <c r="I677" s="31" t="n">
        <v>28.84</v>
      </c>
      <c r="J677" s="31" t="n">
        <v>11.54</v>
      </c>
      <c r="K677" s="31" t="n">
        <v>0.44</v>
      </c>
      <c r="L677" s="32" t="n">
        <v>0.176</v>
      </c>
      <c r="M677" s="31" t="n">
        <v>25.16</v>
      </c>
      <c r="N677" s="31" t="n">
        <v>0.46</v>
      </c>
      <c r="O677" s="31" t="n"/>
      <c r="P677" s="31" t="n">
        <v>25.16</v>
      </c>
      <c r="Q677" s="31" t="n">
        <v>-3.68</v>
      </c>
      <c r="R677" s="31" t="n">
        <v>10.06</v>
      </c>
      <c r="S677" s="32" t="n">
        <v>0.46</v>
      </c>
      <c r="T677" s="32" t="n">
        <v>0.184</v>
      </c>
      <c r="V677" t="inlineStr">
        <is>
          <t>04f26</t>
        </is>
      </c>
      <c r="W677" t="n">
        <v>5906</v>
      </c>
      <c r="X677" t="n">
        <v>7628</v>
      </c>
      <c r="Y677" t="inlineStr">
        <is>
          <t>869917c1-faa3-499f-8840-64476e6a2ef6</t>
        </is>
      </c>
      <c r="Z677" t="inlineStr">
        <is>
          <t>Alexei Toropchenko (STL LW)</t>
        </is>
      </c>
    </row>
    <row r="678">
      <c r="A678" t="inlineStr">
        <is>
          <t>Tim Washe</t>
        </is>
      </c>
      <c r="B678" t="inlineStr">
        <is>
          <t>ANA</t>
        </is>
      </c>
      <c r="C678" t="inlineStr">
        <is>
          <t>C</t>
        </is>
      </c>
      <c r="D678" t="inlineStr">
        <is>
          <t>F</t>
        </is>
      </c>
      <c r="E678" t="n">
        <v>25</v>
      </c>
      <c r="F678" t="inlineStr">
        <is>
          <t>FA</t>
        </is>
      </c>
      <c r="G678" t="inlineStr">
        <is>
          <t>FA</t>
        </is>
      </c>
      <c r="H678" s="30" t="n">
        <v>812500</v>
      </c>
      <c r="I678" s="31" t="n">
        <v>14.05</v>
      </c>
      <c r="J678" s="31" t="n">
        <v>17.29</v>
      </c>
      <c r="K678" s="31" t="n">
        <v>0.36</v>
      </c>
      <c r="L678" s="32" t="n">
        <v>0.443</v>
      </c>
      <c r="M678" s="31" t="n">
        <v>25.08</v>
      </c>
      <c r="N678" s="31" t="n">
        <v>0.39</v>
      </c>
      <c r="O678" s="31" t="n"/>
      <c r="P678" s="31" t="n">
        <v>25.08</v>
      </c>
      <c r="Q678" s="31" t="n">
        <v>11.03</v>
      </c>
      <c r="R678" s="31" t="n">
        <v>30.87</v>
      </c>
      <c r="S678" s="32" t="n">
        <v>0.39</v>
      </c>
      <c r="T678" s="32" t="n">
        <v>0.48</v>
      </c>
      <c r="U678" t="n">
        <v>293.2</v>
      </c>
      <c r="V678" t="inlineStr">
        <is>
          <t>06sds</t>
        </is>
      </c>
      <c r="W678" t="n">
        <v>7355</v>
      </c>
      <c r="Y678" t="inlineStr">
        <is>
          <t>4958c50a-3e34-4c7a-b0f6-bdb0070f01e0</t>
        </is>
      </c>
      <c r="Z678" t="inlineStr">
        <is>
          <t>Tim Washe (ANA C)</t>
        </is>
      </c>
    </row>
    <row r="679">
      <c r="A679" t="inlineStr">
        <is>
          <t>Sacha Boisvert</t>
        </is>
      </c>
      <c r="B679" t="inlineStr">
        <is>
          <t>CHI</t>
        </is>
      </c>
      <c r="C679" t="inlineStr">
        <is>
          <t>C</t>
        </is>
      </c>
      <c r="D679" t="inlineStr">
        <is>
          <t>F</t>
        </is>
      </c>
      <c r="E679" t="n">
        <v>20</v>
      </c>
      <c r="F679" t="inlineStr">
        <is>
          <t>T</t>
        </is>
      </c>
      <c r="G679" t="inlineStr">
        <is>
          <t>Nathan</t>
        </is>
      </c>
      <c r="H679" s="30" t="n">
        <v>974167</v>
      </c>
      <c r="I679" s="31" t="n">
        <v>5.74</v>
      </c>
      <c r="J679" s="31" t="n">
        <v>5.89</v>
      </c>
      <c r="K679" s="31" t="n">
        <v>0.82</v>
      </c>
      <c r="L679" s="32" t="n">
        <v>0.842</v>
      </c>
      <c r="M679" s="31" t="n">
        <v>25.06</v>
      </c>
      <c r="N679" s="31" t="n">
        <v>0.76</v>
      </c>
      <c r="O679" s="31" t="n"/>
      <c r="P679" s="31" t="n">
        <v>25.06</v>
      </c>
      <c r="Q679" s="31" t="n">
        <v>19.32</v>
      </c>
      <c r="R679" s="31" t="n">
        <v>25.72</v>
      </c>
      <c r="S679" s="32" t="n">
        <v>0.76</v>
      </c>
      <c r="T679" s="32" t="n">
        <v>0.78</v>
      </c>
      <c r="U679" t="n">
        <v>293.3</v>
      </c>
      <c r="V679" t="inlineStr">
        <is>
          <t>066q1</t>
        </is>
      </c>
      <c r="W679" t="n">
        <v>7149</v>
      </c>
      <c r="Y679" t="inlineStr">
        <is>
          <t>be830307-15a6-4e98-b9a2-1cb89f68fed8</t>
        </is>
      </c>
      <c r="Z679" t="inlineStr">
        <is>
          <t>Sacha Boisvert (CHI C)</t>
        </is>
      </c>
    </row>
    <row r="680">
      <c r="A680" t="inlineStr">
        <is>
          <t>Theo Lindstein</t>
        </is>
      </c>
      <c r="B680" t="inlineStr">
        <is>
          <t>STL</t>
        </is>
      </c>
      <c r="C680" t="inlineStr">
        <is>
          <t>D</t>
        </is>
      </c>
      <c r="D680" t="inlineStr">
        <is>
          <t>D</t>
        </is>
      </c>
      <c r="E680" t="n">
        <v>21</v>
      </c>
      <c r="F680" t="inlineStr">
        <is>
          <t>T</t>
        </is>
      </c>
      <c r="G680" t="inlineStr">
        <is>
          <t>Nathan</t>
        </is>
      </c>
      <c r="H680" s="30" t="n">
        <v>918333</v>
      </c>
      <c r="I680" s="31" t="n">
        <v>10.25</v>
      </c>
      <c r="J680" s="31" t="n">
        <v>11.16</v>
      </c>
      <c r="K680" s="31" t="n">
        <v>0.6</v>
      </c>
      <c r="L680" s="32" t="n">
        <v>0.653</v>
      </c>
      <c r="M680" s="31" t="n">
        <v>24.98</v>
      </c>
      <c r="N680" s="31" t="n">
        <v>0.5600000000000001</v>
      </c>
      <c r="O680" s="31" t="n"/>
      <c r="P680" s="31" t="n">
        <v>24.98</v>
      </c>
      <c r="Q680" s="31" t="n">
        <v>14.73</v>
      </c>
      <c r="R680" s="31" t="n">
        <v>27.2</v>
      </c>
      <c r="S680" s="32" t="n">
        <v>0.5600000000000001</v>
      </c>
      <c r="T680" s="32" t="n">
        <v>0.61</v>
      </c>
      <c r="V680" t="inlineStr">
        <is>
          <t>05r2z</t>
        </is>
      </c>
      <c r="W680" t="n">
        <v>6957</v>
      </c>
      <c r="Y680" t="inlineStr">
        <is>
          <t>c618eb53-f3c4-479a-93ca-88f0ac796d6a</t>
        </is>
      </c>
      <c r="Z680" t="inlineStr">
        <is>
          <t>Theo Lindstein (STL D)</t>
        </is>
      </c>
    </row>
    <row r="681">
      <c r="A681" t="inlineStr">
        <is>
          <t>Avery Hayes</t>
        </is>
      </c>
      <c r="B681" t="inlineStr">
        <is>
          <t>PIT</t>
        </is>
      </c>
      <c r="C681" t="inlineStr">
        <is>
          <t>RW</t>
        </is>
      </c>
      <c r="D681" t="inlineStr">
        <is>
          <t>F</t>
        </is>
      </c>
      <c r="E681" t="n">
        <v>23</v>
      </c>
      <c r="F681" t="inlineStr">
        <is>
          <t>FA</t>
        </is>
      </c>
      <c r="G681" t="inlineStr">
        <is>
          <t>FA</t>
        </is>
      </c>
      <c r="H681" s="30" t="n">
        <v>830000</v>
      </c>
      <c r="I681" s="31" t="n">
        <v>9.51</v>
      </c>
      <c r="J681" s="31" t="n">
        <v>11.46</v>
      </c>
      <c r="K681" s="31" t="n">
        <v>0.59</v>
      </c>
      <c r="L681" s="32" t="n">
        <v>0.711</v>
      </c>
      <c r="M681" s="31" t="n">
        <v>24.81</v>
      </c>
      <c r="N681" s="31" t="n">
        <v>0.73</v>
      </c>
      <c r="O681" s="31" t="n"/>
      <c r="P681" s="31" t="n">
        <v>24.81</v>
      </c>
      <c r="Q681" s="31" t="n">
        <v>15.3</v>
      </c>
      <c r="R681" s="31" t="n">
        <v>29.89</v>
      </c>
      <c r="S681" s="32" t="n">
        <v>0.73</v>
      </c>
      <c r="T681" s="32" t="n">
        <v>0.88</v>
      </c>
      <c r="V681" t="inlineStr">
        <is>
          <t>05ub8</t>
        </is>
      </c>
      <c r="W681" t="n">
        <v>7308</v>
      </c>
      <c r="Y681" t="inlineStr">
        <is>
          <t>618ee0f6-6f32-45af-9554-d158d2491e61</t>
        </is>
      </c>
      <c r="Z681" t="inlineStr">
        <is>
          <t>Avery Hayes (PIT RW)</t>
        </is>
      </c>
    </row>
    <row r="682">
      <c r="A682" t="inlineStr">
        <is>
          <t>Brayden Pachal</t>
        </is>
      </c>
      <c r="B682" t="inlineStr">
        <is>
          <t>CGY</t>
        </is>
      </c>
      <c r="C682" t="inlineStr">
        <is>
          <t>D</t>
        </is>
      </c>
      <c r="D682" t="inlineStr">
        <is>
          <t>D</t>
        </is>
      </c>
      <c r="E682" t="n">
        <v>27</v>
      </c>
      <c r="F682" t="inlineStr">
        <is>
          <t>T</t>
        </is>
      </c>
      <c r="G682" t="inlineStr">
        <is>
          <t>The Last Place Lukes</t>
        </is>
      </c>
      <c r="H682" s="30" t="n">
        <v>1187500</v>
      </c>
      <c r="I682" s="31" t="n">
        <v>31.48</v>
      </c>
      <c r="J682" s="31" t="n">
        <v>26.51</v>
      </c>
      <c r="K682" s="31" t="n">
        <v>0.8100000000000001</v>
      </c>
      <c r="L682" s="32" t="n">
        <v>0.6820000000000001</v>
      </c>
      <c r="M682" s="31" t="n">
        <v>24.63</v>
      </c>
      <c r="N682" s="31" t="n">
        <v>0.79</v>
      </c>
      <c r="O682" s="31" t="n"/>
      <c r="P682" s="31" t="n">
        <v>24.63</v>
      </c>
      <c r="Q682" s="31" t="n">
        <v>-6.85</v>
      </c>
      <c r="R682" s="31" t="n">
        <v>20.74</v>
      </c>
      <c r="S682" s="32" t="n">
        <v>0.79</v>
      </c>
      <c r="T682" s="32" t="n">
        <v>0.665</v>
      </c>
      <c r="V682" t="inlineStr">
        <is>
          <t>04xcc</t>
        </is>
      </c>
      <c r="W682" t="n">
        <v>6435</v>
      </c>
      <c r="X682" t="n">
        <v>8199</v>
      </c>
      <c r="Y682" t="inlineStr">
        <is>
          <t>2a33d987-6fee-48d3-af95-fadc9a6d5e79</t>
        </is>
      </c>
      <c r="Z682" t="inlineStr">
        <is>
          <t>Brayden Pachal (CGY D)</t>
        </is>
      </c>
    </row>
    <row r="683">
      <c r="A683" t="inlineStr">
        <is>
          <t>Jack Finley</t>
        </is>
      </c>
      <c r="B683" t="inlineStr">
        <is>
          <t>STL</t>
        </is>
      </c>
      <c r="C683" t="inlineStr">
        <is>
          <t>C</t>
        </is>
      </c>
      <c r="D683" t="inlineStr">
        <is>
          <t>F</t>
        </is>
      </c>
      <c r="E683" t="n">
        <v>24</v>
      </c>
      <c r="F683" t="inlineStr">
        <is>
          <t>FA</t>
        </is>
      </c>
      <c r="G683" t="inlineStr">
        <is>
          <t>FA</t>
        </is>
      </c>
      <c r="H683" s="30" t="n">
        <v>775000</v>
      </c>
      <c r="I683" s="31" t="n">
        <v>19.61</v>
      </c>
      <c r="J683" s="31" t="n">
        <v>25.3</v>
      </c>
      <c r="K683" s="31" t="n">
        <v>0.45</v>
      </c>
      <c r="L683" s="32" t="n">
        <v>0.581</v>
      </c>
      <c r="M683" s="31" t="n">
        <v>24.59</v>
      </c>
      <c r="N683" s="31" t="n">
        <v>0.49</v>
      </c>
      <c r="O683" s="31" t="n"/>
      <c r="P683" s="31" t="n">
        <v>24.59</v>
      </c>
      <c r="Q683" s="31" t="n">
        <v>4.98</v>
      </c>
      <c r="R683" s="31" t="n">
        <v>31.73</v>
      </c>
      <c r="S683" s="32" t="n">
        <v>0.49</v>
      </c>
      <c r="T683" s="32" t="n">
        <v>0.632</v>
      </c>
      <c r="V683" t="inlineStr">
        <is>
          <t>05k8b</t>
        </is>
      </c>
      <c r="W683" t="n">
        <v>6362</v>
      </c>
      <c r="Y683" t="inlineStr">
        <is>
          <t>053ce05a-4ae2-4a9f-a1bd-59dcd4fd3452</t>
        </is>
      </c>
      <c r="Z683" t="inlineStr">
        <is>
          <t>Jack Finley (STL C)</t>
        </is>
      </c>
    </row>
    <row r="684">
      <c r="A684" t="inlineStr">
        <is>
          <t>Sam Montembeault</t>
        </is>
      </c>
      <c r="B684" t="inlineStr">
        <is>
          <t>MTL</t>
        </is>
      </c>
      <c r="C684" t="inlineStr">
        <is>
          <t>G</t>
        </is>
      </c>
      <c r="D684" t="inlineStr">
        <is>
          <t>G</t>
        </is>
      </c>
      <c r="E684" t="n">
        <v>29</v>
      </c>
      <c r="F684" t="inlineStr">
        <is>
          <t>FA</t>
        </is>
      </c>
      <c r="G684" t="inlineStr">
        <is>
          <t>FA</t>
        </is>
      </c>
      <c r="H684" s="30" t="n">
        <v>3150000</v>
      </c>
      <c r="I684" s="31" t="n">
        <v>36.08</v>
      </c>
      <c r="J684" s="31" t="n">
        <v>11.45</v>
      </c>
      <c r="K684" s="31" t="n">
        <v>1.44</v>
      </c>
      <c r="L684" s="32" t="n">
        <v>0.457</v>
      </c>
      <c r="M684" s="31" t="n">
        <v>24.58</v>
      </c>
      <c r="N684" s="31" t="n">
        <v>1.29</v>
      </c>
      <c r="O684" s="31" t="n"/>
      <c r="P684" s="31" t="n">
        <v>24.58</v>
      </c>
      <c r="Q684" s="31" t="n">
        <v>-11.5</v>
      </c>
      <c r="R684" s="31" t="n">
        <v>7.8</v>
      </c>
      <c r="S684" s="32" t="n">
        <v>1.29</v>
      </c>
      <c r="T684" s="32" t="n">
        <v>0.41</v>
      </c>
      <c r="U684" t="n">
        <v>291.8</v>
      </c>
      <c r="V684" t="inlineStr">
        <is>
          <t>03rfp</t>
        </is>
      </c>
      <c r="W684" t="n">
        <v>4807</v>
      </c>
      <c r="X684" t="n">
        <v>6819</v>
      </c>
      <c r="Y684" t="inlineStr">
        <is>
          <t>72187a8a-fcd2-4f2b-bb02-a30581f70054</t>
        </is>
      </c>
      <c r="Z684" t="inlineStr">
        <is>
          <t>Sam Montembeault (MTL G)</t>
        </is>
      </c>
    </row>
    <row r="685">
      <c r="A685" t="inlineStr">
        <is>
          <t>Arttu Hyry</t>
        </is>
      </c>
      <c r="B685" t="inlineStr">
        <is>
          <t>DAL</t>
        </is>
      </c>
      <c r="C685" t="inlineStr">
        <is>
          <t>RW</t>
        </is>
      </c>
      <c r="D685" t="inlineStr">
        <is>
          <t>F</t>
        </is>
      </c>
      <c r="E685" t="n">
        <v>25</v>
      </c>
      <c r="F685" t="inlineStr">
        <is>
          <t>FA</t>
        </is>
      </c>
      <c r="G685" t="inlineStr">
        <is>
          <t>FA</t>
        </is>
      </c>
      <c r="H685" s="30" t="n">
        <v>875000</v>
      </c>
      <c r="I685" s="31" t="n">
        <v>8.34</v>
      </c>
      <c r="J685" s="31" t="n">
        <v>9.529999999999999</v>
      </c>
      <c r="K685" s="31" t="n">
        <v>0.42</v>
      </c>
      <c r="L685" s="32" t="n">
        <v>0.48</v>
      </c>
      <c r="M685" s="31" t="n">
        <v>24.55</v>
      </c>
      <c r="N685" s="31" t="n">
        <v>0.45</v>
      </c>
      <c r="O685" s="31" t="n"/>
      <c r="P685" s="31" t="n">
        <v>24.55</v>
      </c>
      <c r="Q685" s="31" t="n">
        <v>16.21</v>
      </c>
      <c r="R685" s="31" t="n">
        <v>28.06</v>
      </c>
      <c r="S685" s="32" t="n">
        <v>0.45</v>
      </c>
      <c r="T685" s="32" t="n">
        <v>0.514</v>
      </c>
      <c r="V685" t="inlineStr">
        <is>
          <t>06kkx</t>
        </is>
      </c>
      <c r="W685" t="n">
        <v>7118</v>
      </c>
      <c r="Y685" t="inlineStr">
        <is>
          <t>b2c5b60b-bbc8-49eb-b53e-7980b6b55dd4</t>
        </is>
      </c>
      <c r="Z685" t="inlineStr">
        <is>
          <t>Arttu Hyry (DAL RW)</t>
        </is>
      </c>
    </row>
    <row r="686">
      <c r="A686" t="inlineStr">
        <is>
          <t>Tyson Hinds</t>
        </is>
      </c>
      <c r="B686" t="inlineStr">
        <is>
          <t>ANA</t>
        </is>
      </c>
      <c r="C686" t="inlineStr">
        <is>
          <t>D</t>
        </is>
      </c>
      <c r="D686" t="inlineStr">
        <is>
          <t>D</t>
        </is>
      </c>
      <c r="E686" t="n">
        <v>23</v>
      </c>
      <c r="F686" t="inlineStr">
        <is>
          <t>FA</t>
        </is>
      </c>
      <c r="G686" t="inlineStr">
        <is>
          <t>FA</t>
        </is>
      </c>
      <c r="H686" s="30" t="n">
        <v>829444</v>
      </c>
      <c r="I686" s="31" t="n">
        <v>2.38</v>
      </c>
      <c r="J686" s="31" t="n">
        <v>2.87</v>
      </c>
      <c r="K686" s="31" t="n">
        <v>0.4</v>
      </c>
      <c r="L686" s="32" t="n">
        <v>0.482</v>
      </c>
      <c r="M686" s="31" t="n">
        <v>24.55</v>
      </c>
      <c r="N686" s="31" t="n">
        <v>0.4</v>
      </c>
      <c r="O686" s="31" t="n"/>
      <c r="P686" s="31" t="n">
        <v>24.55</v>
      </c>
      <c r="Q686" s="31" t="n">
        <v>22.17</v>
      </c>
      <c r="R686" s="31" t="n">
        <v>29.6</v>
      </c>
      <c r="S686" s="32" t="n">
        <v>0.4</v>
      </c>
      <c r="T686" s="32" t="n">
        <v>0.482</v>
      </c>
      <c r="V686" t="inlineStr">
        <is>
          <t>05ub3</t>
        </is>
      </c>
      <c r="W686" t="n">
        <v>6563</v>
      </c>
      <c r="Y686" t="inlineStr">
        <is>
          <t>133afe3b-6d7e-4dcb-be69-8beb055aeb36</t>
        </is>
      </c>
      <c r="Z686" t="inlineStr">
        <is>
          <t>Tyson Hinds (ANA D)</t>
        </is>
      </c>
    </row>
    <row r="687">
      <c r="A687" t="inlineStr">
        <is>
          <t>Liam O'Brien</t>
        </is>
      </c>
      <c r="B687" t="inlineStr">
        <is>
          <t>UTA</t>
        </is>
      </c>
      <c r="C687" t="inlineStr">
        <is>
          <t>LW</t>
        </is>
      </c>
      <c r="D687" t="inlineStr">
        <is>
          <t>F</t>
        </is>
      </c>
      <c r="E687" t="n">
        <v>32</v>
      </c>
      <c r="F687" t="inlineStr">
        <is>
          <t>FA</t>
        </is>
      </c>
      <c r="G687" t="inlineStr">
        <is>
          <t>FA</t>
        </is>
      </c>
      <c r="H687" s="30" t="n">
        <v>1000000</v>
      </c>
      <c r="I687" s="31" t="n">
        <v>21.06</v>
      </c>
      <c r="J687" s="31" t="n">
        <v>21.06</v>
      </c>
      <c r="K687" s="31" t="n">
        <v>0.55</v>
      </c>
      <c r="L687" s="32" t="n">
        <v>0.55</v>
      </c>
      <c r="M687" s="31" t="n">
        <v>24.5</v>
      </c>
      <c r="N687" s="31" t="n">
        <v>0.63</v>
      </c>
      <c r="O687" s="31" t="n"/>
      <c r="P687" s="31" t="n">
        <v>24.5</v>
      </c>
      <c r="Q687" s="31" t="n">
        <v>3.44</v>
      </c>
      <c r="R687" s="31" t="n">
        <v>24.5</v>
      </c>
      <c r="S687" s="32" t="n">
        <v>0.63</v>
      </c>
      <c r="T687" s="32" t="n">
        <v>0.63</v>
      </c>
      <c r="V687" t="inlineStr">
        <is>
          <t>03kij</t>
        </is>
      </c>
      <c r="W687" t="n">
        <v>4708</v>
      </c>
      <c r="X687" t="n">
        <v>6616</v>
      </c>
      <c r="Y687" t="inlineStr">
        <is>
          <t>6a4577cd-013b-4d4c-b35a-87f581a0f98e</t>
        </is>
      </c>
      <c r="Z687" t="inlineStr">
        <is>
          <t>Liam O'Brien (UTA LW)</t>
        </is>
      </c>
    </row>
    <row r="688">
      <c r="A688" t="inlineStr">
        <is>
          <t>Max Jones</t>
        </is>
      </c>
      <c r="B688" t="inlineStr">
        <is>
          <t>EDM</t>
        </is>
      </c>
      <c r="C688" t="inlineStr">
        <is>
          <t>LW</t>
        </is>
      </c>
      <c r="D688" t="inlineStr">
        <is>
          <t>F</t>
        </is>
      </c>
      <c r="E688" t="n">
        <v>28</v>
      </c>
      <c r="F688" t="inlineStr">
        <is>
          <t>FA</t>
        </is>
      </c>
      <c r="G688" t="inlineStr">
        <is>
          <t>FA</t>
        </is>
      </c>
      <c r="H688" s="30" t="n">
        <v>850000</v>
      </c>
      <c r="I688" s="31" t="n">
        <v>12.17</v>
      </c>
      <c r="J688" s="31" t="n">
        <v>14.32</v>
      </c>
      <c r="K688" s="31" t="n">
        <v>0.58</v>
      </c>
      <c r="L688" s="32" t="n">
        <v>0.6820000000000001</v>
      </c>
      <c r="M688" s="31" t="n">
        <v>24.33</v>
      </c>
      <c r="N688" s="31" t="n">
        <v>0.57</v>
      </c>
      <c r="O688" s="31" t="n"/>
      <c r="P688" s="31" t="n">
        <v>24.33</v>
      </c>
      <c r="Q688" s="31" t="n">
        <v>12.16</v>
      </c>
      <c r="R688" s="31" t="n">
        <v>28.62</v>
      </c>
      <c r="S688" s="32" t="n">
        <v>0.57</v>
      </c>
      <c r="T688" s="32" t="n">
        <v>0.671</v>
      </c>
      <c r="V688" t="inlineStr">
        <is>
          <t>03mn7</t>
        </is>
      </c>
      <c r="W688" t="n">
        <v>5138</v>
      </c>
      <c r="X688" t="n">
        <v>7132</v>
      </c>
      <c r="Y688" t="inlineStr">
        <is>
          <t>552c4e73-a73a-46b3-82c1-0d5c8928c977</t>
        </is>
      </c>
      <c r="Z688" t="inlineStr">
        <is>
          <t>Max Jones (EDM LW)</t>
        </is>
      </c>
    </row>
    <row r="689">
      <c r="A689" t="inlineStr">
        <is>
          <t>Ryan Winterton</t>
        </is>
      </c>
      <c r="B689" t="inlineStr">
        <is>
          <t>SEA</t>
        </is>
      </c>
      <c r="C689" t="inlineStr">
        <is>
          <t>C</t>
        </is>
      </c>
      <c r="D689" t="inlineStr">
        <is>
          <t>F</t>
        </is>
      </c>
      <c r="E689" t="n">
        <v>23</v>
      </c>
      <c r="F689" t="inlineStr">
        <is>
          <t>FA</t>
        </is>
      </c>
      <c r="G689" t="inlineStr">
        <is>
          <t>FA</t>
        </is>
      </c>
      <c r="H689" s="30" t="n">
        <v>1125000</v>
      </c>
      <c r="I689" s="31" t="n">
        <v>27.77</v>
      </c>
      <c r="J689" s="31" t="n">
        <v>24.68</v>
      </c>
      <c r="K689" s="31" t="n">
        <v>0.41</v>
      </c>
      <c r="L689" s="32" t="n">
        <v>0.364</v>
      </c>
      <c r="M689" s="31" t="n">
        <v>24.31</v>
      </c>
      <c r="N689" s="31" t="n">
        <v>0.43</v>
      </c>
      <c r="O689" s="31" t="n"/>
      <c r="P689" s="31" t="n">
        <v>24.31</v>
      </c>
      <c r="Q689" s="31" t="n">
        <v>-3.46</v>
      </c>
      <c r="R689" s="31" t="n">
        <v>21.61</v>
      </c>
      <c r="S689" s="32" t="n">
        <v>0.43</v>
      </c>
      <c r="T689" s="32" t="n">
        <v>0.382</v>
      </c>
      <c r="V689" t="inlineStr">
        <is>
          <t>05tuj</t>
        </is>
      </c>
      <c r="W689" t="n">
        <v>6560</v>
      </c>
      <c r="Y689" t="inlineStr">
        <is>
          <t>6eed64e5-bd17-4174-8e49-cd9832aae5a5</t>
        </is>
      </c>
      <c r="Z689" t="inlineStr">
        <is>
          <t>Ryan Winterton (SEA C)</t>
        </is>
      </c>
    </row>
    <row r="690">
      <c r="A690" t="inlineStr">
        <is>
          <t>Nick Blankenburg</t>
        </is>
      </c>
      <c r="B690" t="inlineStr">
        <is>
          <t>(N/A)</t>
        </is>
      </c>
      <c r="C690" t="inlineStr">
        <is>
          <t>D</t>
        </is>
      </c>
      <c r="D690" t="inlineStr">
        <is>
          <t>D</t>
        </is>
      </c>
      <c r="E690" t="n">
        <v>28</v>
      </c>
      <c r="F690" t="inlineStr">
        <is>
          <t>FA</t>
        </is>
      </c>
      <c r="G690" t="inlineStr">
        <is>
          <t>FA</t>
        </is>
      </c>
      <c r="H690" s="30" t="n">
        <v>1</v>
      </c>
      <c r="I690" s="31" t="n">
        <v>44.44</v>
      </c>
      <c r="J690" s="31" t="n">
        <v>44440000</v>
      </c>
      <c r="K690" s="31" t="n">
        <v>0.73</v>
      </c>
      <c r="L690" s="32" t="n">
        <v>730000</v>
      </c>
      <c r="M690" s="31" t="n">
        <v>24.07</v>
      </c>
      <c r="N690" s="31" t="n">
        <v>0.73</v>
      </c>
      <c r="O690" s="31" t="n"/>
      <c r="P690" s="31" t="n">
        <v>24.07</v>
      </c>
      <c r="Q690" s="31" t="n">
        <v>-20.37</v>
      </c>
      <c r="R690" s="31" t="n">
        <v>24070000</v>
      </c>
      <c r="S690" s="32" t="n">
        <v>0.73</v>
      </c>
      <c r="T690" s="32" t="n">
        <v>730000</v>
      </c>
      <c r="V690" t="inlineStr">
        <is>
          <t>05ybo</t>
        </is>
      </c>
      <c r="W690" t="n">
        <v>6643</v>
      </c>
      <c r="Y690" t="inlineStr">
        <is>
          <t>2c213008-2b6d-4b15-884d-815e85c3d73b</t>
        </is>
      </c>
      <c r="Z690" t="inlineStr">
        <is>
          <t>Nick Blankenburg ((N/A) D)</t>
        </is>
      </c>
    </row>
    <row r="691">
      <c r="A691" t="inlineStr">
        <is>
          <t>Alex Turcotte</t>
        </is>
      </c>
      <c r="B691" t="inlineStr">
        <is>
          <t>LAK</t>
        </is>
      </c>
      <c r="C691" t="inlineStr">
        <is>
          <t>LW</t>
        </is>
      </c>
      <c r="D691" t="inlineStr">
        <is>
          <t>F</t>
        </is>
      </c>
      <c r="E691" t="n">
        <v>25</v>
      </c>
      <c r="F691" t="inlineStr">
        <is>
          <t>FA</t>
        </is>
      </c>
      <c r="G691" t="inlineStr">
        <is>
          <t>FA</t>
        </is>
      </c>
      <c r="H691" s="30" t="n">
        <v>775000</v>
      </c>
      <c r="I691" s="31" t="n">
        <v>23.12</v>
      </c>
      <c r="J691" s="31" t="n">
        <v>29.83</v>
      </c>
      <c r="K691" s="31" t="n">
        <v>0.37</v>
      </c>
      <c r="L691" s="32" t="n">
        <v>0.477</v>
      </c>
      <c r="M691" s="31" t="n">
        <v>23.98</v>
      </c>
      <c r="N691" s="31" t="n">
        <v>0.34</v>
      </c>
      <c r="O691" s="31" t="n"/>
      <c r="P691" s="31" t="n">
        <v>23.98</v>
      </c>
      <c r="Q691" s="31" t="n">
        <v>0.86</v>
      </c>
      <c r="R691" s="31" t="n">
        <v>30.94</v>
      </c>
      <c r="S691" s="32" t="n">
        <v>0.34</v>
      </c>
      <c r="T691" s="32" t="n">
        <v>0.439</v>
      </c>
      <c r="V691" t="inlineStr">
        <is>
          <t>04ln1</t>
        </is>
      </c>
      <c r="W691" t="n">
        <v>5967</v>
      </c>
      <c r="X691" t="n">
        <v>8283</v>
      </c>
      <c r="Y691" t="inlineStr">
        <is>
          <t>d7ca41dc-2465-490b-ac76-0ac83f64185f</t>
        </is>
      </c>
      <c r="Z691" t="inlineStr">
        <is>
          <t>Alex Turcotte (LAK LW)</t>
        </is>
      </c>
    </row>
    <row r="692">
      <c r="A692" t="inlineStr">
        <is>
          <t>Nathan Walker</t>
        </is>
      </c>
      <c r="B692" t="inlineStr">
        <is>
          <t>STL</t>
        </is>
      </c>
      <c r="C692" t="inlineStr">
        <is>
          <t>RW</t>
        </is>
      </c>
      <c r="D692" t="inlineStr">
        <is>
          <t>F</t>
        </is>
      </c>
      <c r="E692" t="n">
        <v>32</v>
      </c>
      <c r="F692" t="inlineStr">
        <is>
          <t>FA</t>
        </is>
      </c>
      <c r="G692" t="inlineStr">
        <is>
          <t>FA</t>
        </is>
      </c>
      <c r="H692" s="30" t="n">
        <v>775000</v>
      </c>
      <c r="I692" s="31" t="n">
        <v>29.35</v>
      </c>
      <c r="J692" s="31" t="n">
        <v>37.87</v>
      </c>
      <c r="K692" s="31" t="n">
        <v>0.64</v>
      </c>
      <c r="L692" s="32" t="n">
        <v>0.826</v>
      </c>
      <c r="M692" s="31" t="n">
        <v>23.92</v>
      </c>
      <c r="N692" s="31" t="n">
        <v>0.65</v>
      </c>
      <c r="O692" s="31" t="n"/>
      <c r="P692" s="31" t="n">
        <v>23.92</v>
      </c>
      <c r="Q692" s="31" t="n">
        <v>-5.43</v>
      </c>
      <c r="R692" s="31" t="n">
        <v>30.86</v>
      </c>
      <c r="S692" s="32" t="n">
        <v>0.65</v>
      </c>
      <c r="T692" s="32" t="n">
        <v>0.839</v>
      </c>
      <c r="V692" t="inlineStr">
        <is>
          <t>034uz</t>
        </is>
      </c>
      <c r="W692" t="n">
        <v>4477</v>
      </c>
      <c r="X692" t="n">
        <v>6232</v>
      </c>
      <c r="Y692" t="inlineStr">
        <is>
          <t>980e99c0-1591-4323-8b15-b444cb3ff5f4</t>
        </is>
      </c>
      <c r="Z692" t="inlineStr">
        <is>
          <t>Nathan Walker (STL RW)</t>
        </is>
      </c>
    </row>
    <row r="693">
      <c r="A693" t="inlineStr">
        <is>
          <t>Troy Stecher</t>
        </is>
      </c>
      <c r="B693" t="inlineStr">
        <is>
          <t>TOR</t>
        </is>
      </c>
      <c r="C693" t="inlineStr">
        <is>
          <t>D</t>
        </is>
      </c>
      <c r="D693" t="inlineStr">
        <is>
          <t>D</t>
        </is>
      </c>
      <c r="E693" t="n">
        <v>32</v>
      </c>
      <c r="F693" t="inlineStr">
        <is>
          <t>FA</t>
        </is>
      </c>
      <c r="G693" t="inlineStr">
        <is>
          <t>FA</t>
        </is>
      </c>
      <c r="H693" s="30" t="n">
        <v>1350000</v>
      </c>
      <c r="I693" s="31" t="n">
        <v>34.9</v>
      </c>
      <c r="J693" s="31" t="n">
        <v>25.85</v>
      </c>
      <c r="K693" s="31" t="n">
        <v>0.55</v>
      </c>
      <c r="L693" s="32" t="n">
        <v>0.407</v>
      </c>
      <c r="M693" s="31" t="n">
        <v>23.75</v>
      </c>
      <c r="N693" s="31" t="n">
        <v>0.52</v>
      </c>
      <c r="O693" s="31" t="n"/>
      <c r="P693" s="31" t="n">
        <v>23.75</v>
      </c>
      <c r="Q693" s="31" t="n">
        <v>-11.15</v>
      </c>
      <c r="R693" s="31" t="n">
        <v>17.59</v>
      </c>
      <c r="S693" s="32" t="n">
        <v>0.52</v>
      </c>
      <c r="T693" s="32" t="n">
        <v>0.385</v>
      </c>
      <c r="V693" t="inlineStr">
        <is>
          <t>03m3m</t>
        </is>
      </c>
      <c r="W693" t="n">
        <v>5097</v>
      </c>
      <c r="X693" t="n">
        <v>7093</v>
      </c>
      <c r="Y693" t="inlineStr">
        <is>
          <t>319390d8-f13f-4b19-b5a2-7226b0ceef3b</t>
        </is>
      </c>
      <c r="Z693" t="inlineStr">
        <is>
          <t>Troy Stecher (TOR D)</t>
        </is>
      </c>
    </row>
    <row r="694">
      <c r="A694" t="inlineStr">
        <is>
          <t>Petr Mrazek</t>
        </is>
      </c>
      <c r="B694" t="inlineStr">
        <is>
          <t>(N/A)</t>
        </is>
      </c>
      <c r="C694" t="inlineStr">
        <is>
          <t>G</t>
        </is>
      </c>
      <c r="D694" t="inlineStr">
        <is>
          <t>G</t>
        </is>
      </c>
      <c r="E694" t="n">
        <v>34</v>
      </c>
      <c r="F694" t="inlineStr">
        <is>
          <t>FA</t>
        </is>
      </c>
      <c r="G694" t="inlineStr">
        <is>
          <t>FA</t>
        </is>
      </c>
      <c r="H694" s="30" t="n">
        <v>1</v>
      </c>
      <c r="I694" s="31" t="n">
        <v>10.54</v>
      </c>
      <c r="J694" s="31" t="n">
        <v>10540000</v>
      </c>
      <c r="K694" s="31" t="n">
        <v>1.05</v>
      </c>
      <c r="L694" s="32" t="n">
        <v>1050000</v>
      </c>
      <c r="M694" s="31" t="n">
        <v>23.67</v>
      </c>
      <c r="N694" s="31" t="n">
        <v>1.03</v>
      </c>
      <c r="O694" s="31" t="n"/>
      <c r="P694" s="31" t="n">
        <v>23.67</v>
      </c>
      <c r="Q694" s="31" t="n">
        <v>13.13</v>
      </c>
      <c r="R694" s="31" t="n">
        <v>23670000</v>
      </c>
      <c r="S694" s="32" t="n">
        <v>1.03</v>
      </c>
      <c r="T694" s="32" t="n">
        <v>1030000</v>
      </c>
      <c r="V694" t="inlineStr">
        <is>
          <t>01zrw</t>
        </is>
      </c>
      <c r="W694" t="n">
        <v>3896</v>
      </c>
      <c r="X694" t="n">
        <v>5114</v>
      </c>
      <c r="Y694" t="inlineStr">
        <is>
          <t>3a968f53-bca1-4e4a-9f59-a59ee47bf3b3</t>
        </is>
      </c>
      <c r="Z694" t="inlineStr">
        <is>
          <t>Petr Mrazek ((N/A) G)</t>
        </is>
      </c>
    </row>
    <row r="695">
      <c r="A695" t="inlineStr">
        <is>
          <t>Hendrix Lapierre</t>
        </is>
      </c>
      <c r="B695" t="inlineStr">
        <is>
          <t>PIT</t>
        </is>
      </c>
      <c r="C695" t="inlineStr">
        <is>
          <t>C</t>
        </is>
      </c>
      <c r="D695" t="inlineStr">
        <is>
          <t>F</t>
        </is>
      </c>
      <c r="E695" t="n">
        <v>24</v>
      </c>
      <c r="F695" t="inlineStr">
        <is>
          <t>FA</t>
        </is>
      </c>
      <c r="G695" t="inlineStr">
        <is>
          <t>FA</t>
        </is>
      </c>
      <c r="H695" s="30" t="n">
        <v>1300000</v>
      </c>
      <c r="I695" s="31" t="n">
        <v>27.08</v>
      </c>
      <c r="J695" s="31" t="n">
        <v>20.83</v>
      </c>
      <c r="K695" s="31" t="n">
        <v>0.37</v>
      </c>
      <c r="L695" s="32" t="n">
        <v>0.285</v>
      </c>
      <c r="M695" s="31" t="n">
        <v>23.64</v>
      </c>
      <c r="N695" s="31" t="n">
        <v>0.38</v>
      </c>
      <c r="O695" s="31" t="n"/>
      <c r="P695" s="31" t="n">
        <v>23.64</v>
      </c>
      <c r="Q695" s="31" t="n">
        <v>-3.44</v>
      </c>
      <c r="R695" s="31" t="n">
        <v>18.18</v>
      </c>
      <c r="S695" s="32" t="n">
        <v>0.38</v>
      </c>
      <c r="T695" s="32" t="n">
        <v>0.292</v>
      </c>
      <c r="V695" t="inlineStr">
        <is>
          <t>04ymu</t>
        </is>
      </c>
      <c r="W695" t="n">
        <v>6199</v>
      </c>
      <c r="Y695" t="inlineStr">
        <is>
          <t>1e15a88f-885e-4392-bc83-49dc4ce4e13d</t>
        </is>
      </c>
      <c r="Z695" t="inlineStr">
        <is>
          <t>Hendrix Lapierre (PIT C)</t>
        </is>
      </c>
    </row>
    <row r="696">
      <c r="A696" t="inlineStr">
        <is>
          <t>Jesperi Kotkaniemi</t>
        </is>
      </c>
      <c r="B696" t="inlineStr">
        <is>
          <t>CAR</t>
        </is>
      </c>
      <c r="C696" t="inlineStr">
        <is>
          <t>C</t>
        </is>
      </c>
      <c r="D696" t="inlineStr">
        <is>
          <t>F</t>
        </is>
      </c>
      <c r="E696" t="n">
        <v>26</v>
      </c>
      <c r="F696" t="inlineStr">
        <is>
          <t>FA</t>
        </is>
      </c>
      <c r="G696" t="inlineStr">
        <is>
          <t>FA</t>
        </is>
      </c>
      <c r="H696" s="30" t="n">
        <v>4820000</v>
      </c>
      <c r="I696" s="31" t="n">
        <v>14.87</v>
      </c>
      <c r="J696" s="31" t="n">
        <v>3.09</v>
      </c>
      <c r="K696" s="31" t="n">
        <v>0.35</v>
      </c>
      <c r="L696" s="32" t="n">
        <v>0.073</v>
      </c>
      <c r="M696" s="31" t="n">
        <v>23.63</v>
      </c>
      <c r="N696" s="31" t="n">
        <v>0.45</v>
      </c>
      <c r="O696" s="31" t="n"/>
      <c r="P696" s="31" t="n">
        <v>23.63</v>
      </c>
      <c r="Q696" s="31" t="n">
        <v>8.76</v>
      </c>
      <c r="R696" s="31" t="n">
        <v>4.9</v>
      </c>
      <c r="S696" s="32" t="n">
        <v>0.45</v>
      </c>
      <c r="T696" s="32" t="n">
        <v>0.093</v>
      </c>
      <c r="V696" t="inlineStr">
        <is>
          <t>04lc8</t>
        </is>
      </c>
      <c r="W696" t="n">
        <v>5696</v>
      </c>
      <c r="X696" t="n">
        <v>7901</v>
      </c>
      <c r="Y696" t="inlineStr">
        <is>
          <t>cf33c0f3-ee06-4a98-90bc-11279dbdd042</t>
        </is>
      </c>
      <c r="Z696" t="inlineStr">
        <is>
          <t>Jesperi Kotkaniemi (CAR C)</t>
        </is>
      </c>
    </row>
    <row r="697">
      <c r="A697" t="inlineStr">
        <is>
          <t>Kevin Stenlund</t>
        </is>
      </c>
      <c r="B697" t="inlineStr">
        <is>
          <t>UTA</t>
        </is>
      </c>
      <c r="C697" t="inlineStr">
        <is>
          <t>C</t>
        </is>
      </c>
      <c r="D697" t="inlineStr">
        <is>
          <t>F</t>
        </is>
      </c>
      <c r="E697" t="n">
        <v>29</v>
      </c>
      <c r="F697" t="inlineStr">
        <is>
          <t>FA</t>
        </is>
      </c>
      <c r="G697" t="inlineStr">
        <is>
          <t>FA</t>
        </is>
      </c>
      <c r="H697" s="30" t="n">
        <v>2750000</v>
      </c>
      <c r="I697" s="31" t="n">
        <v>30.59</v>
      </c>
      <c r="J697" s="31" t="n">
        <v>11.12</v>
      </c>
      <c r="K697" s="31" t="n">
        <v>0.38</v>
      </c>
      <c r="L697" s="32" t="n">
        <v>0.138</v>
      </c>
      <c r="M697" s="31" t="n">
        <v>23.53</v>
      </c>
      <c r="N697" s="31" t="n">
        <v>0.44</v>
      </c>
      <c r="O697" s="31" t="n"/>
      <c r="P697" s="31" t="n">
        <v>23.53</v>
      </c>
      <c r="Q697" s="31" t="n">
        <v>-7.06</v>
      </c>
      <c r="R697" s="31" t="n">
        <v>8.56</v>
      </c>
      <c r="S697" s="32" t="n">
        <v>0.44</v>
      </c>
      <c r="T697" s="32" t="n">
        <v>0.16</v>
      </c>
      <c r="V697" t="inlineStr">
        <is>
          <t>03rfa</t>
        </is>
      </c>
      <c r="W697" t="n">
        <v>4969</v>
      </c>
      <c r="X697" t="n">
        <v>6800</v>
      </c>
      <c r="Y697" t="inlineStr">
        <is>
          <t>5c17a40f-bb24-40f5-910f-d8d487058e5b</t>
        </is>
      </c>
      <c r="Z697" t="inlineStr">
        <is>
          <t>Kevin Stenlund (UTA C)</t>
        </is>
      </c>
    </row>
    <row r="698">
      <c r="A698" t="inlineStr">
        <is>
          <t>Jonathan Aspirot</t>
        </is>
      </c>
      <c r="B698" t="inlineStr">
        <is>
          <t>BOS</t>
        </is>
      </c>
      <c r="C698" t="inlineStr">
        <is>
          <t>D</t>
        </is>
      </c>
      <c r="D698" t="inlineStr">
        <is>
          <t>D</t>
        </is>
      </c>
      <c r="E698" t="n">
        <v>27</v>
      </c>
      <c r="F698" t="inlineStr">
        <is>
          <t>FA</t>
        </is>
      </c>
      <c r="G698" t="inlineStr">
        <is>
          <t>FA</t>
        </is>
      </c>
      <c r="H698" s="30" t="n">
        <v>775000</v>
      </c>
      <c r="I698" s="31" t="n">
        <v>43.02</v>
      </c>
      <c r="J698" s="31" t="n">
        <v>55.51</v>
      </c>
      <c r="K698" s="31" t="n">
        <v>0.71</v>
      </c>
      <c r="L698" s="32" t="n">
        <v>0.916</v>
      </c>
      <c r="M698" s="31" t="n">
        <v>23.42</v>
      </c>
      <c r="N698" s="31" t="n">
        <v>0.71</v>
      </c>
      <c r="O698" s="31" t="n"/>
      <c r="P698" s="31" t="n">
        <v>23.42</v>
      </c>
      <c r="Q698" s="31" t="n">
        <v>-19.6</v>
      </c>
      <c r="R698" s="31" t="n">
        <v>30.22</v>
      </c>
      <c r="S698" s="32" t="n">
        <v>0.71</v>
      </c>
      <c r="T698" s="32" t="n">
        <v>0.916</v>
      </c>
      <c r="V698" t="inlineStr">
        <is>
          <t>04xc8</t>
        </is>
      </c>
      <c r="W698" t="n">
        <v>6262</v>
      </c>
      <c r="X698" t="n">
        <v>8194</v>
      </c>
      <c r="Y698" t="inlineStr">
        <is>
          <t>27fb5ff0-4930-4e72-9e0d-01a0c230db41</t>
        </is>
      </c>
      <c r="Z698" t="inlineStr">
        <is>
          <t>Jonathan Aspirot (BOS D)</t>
        </is>
      </c>
    </row>
    <row r="699">
      <c r="A699" t="inlineStr">
        <is>
          <t>Dmitri Simashev</t>
        </is>
      </c>
      <c r="B699" t="inlineStr">
        <is>
          <t>UTA</t>
        </is>
      </c>
      <c r="C699" t="inlineStr">
        <is>
          <t>D</t>
        </is>
      </c>
      <c r="D699" t="inlineStr">
        <is>
          <t>D</t>
        </is>
      </c>
      <c r="E699" t="n">
        <v>21</v>
      </c>
      <c r="F699" t="inlineStr">
        <is>
          <t>T</t>
        </is>
      </c>
      <c r="G699" t="inlineStr">
        <is>
          <t>Keith</t>
        </is>
      </c>
      <c r="H699" s="30" t="n">
        <v>950000</v>
      </c>
      <c r="I699" s="31" t="n">
        <v>11.82</v>
      </c>
      <c r="J699" s="31" t="n">
        <v>12.44</v>
      </c>
      <c r="K699" s="31" t="n">
        <v>0.42</v>
      </c>
      <c r="L699" s="32" t="n">
        <v>0.442</v>
      </c>
      <c r="M699" s="31" t="n">
        <v>23.27</v>
      </c>
      <c r="N699" s="31" t="n">
        <v>0.43</v>
      </c>
      <c r="O699" s="31" t="n"/>
      <c r="P699" s="31" t="n">
        <v>23.27</v>
      </c>
      <c r="Q699" s="31" t="n">
        <v>11.45</v>
      </c>
      <c r="R699" s="31" t="n">
        <v>24.49</v>
      </c>
      <c r="S699" s="32" t="n">
        <v>0.43</v>
      </c>
      <c r="T699" s="32" t="n">
        <v>0.453</v>
      </c>
      <c r="V699" t="inlineStr">
        <is>
          <t>06aew</t>
        </is>
      </c>
      <c r="W699" t="n">
        <v>6925</v>
      </c>
      <c r="Y699" t="inlineStr">
        <is>
          <t>8d63bd5e-39a7-4ebc-b244-ee7f13285bdf</t>
        </is>
      </c>
      <c r="Z699" t="inlineStr">
        <is>
          <t>Dmitri Simashev (UTA D)</t>
        </is>
      </c>
    </row>
    <row r="700">
      <c r="A700" t="inlineStr">
        <is>
          <t>Oskar Sundqvist</t>
        </is>
      </c>
      <c r="B700" t="inlineStr">
        <is>
          <t>STL</t>
        </is>
      </c>
      <c r="C700" t="inlineStr">
        <is>
          <t>C</t>
        </is>
      </c>
      <c r="D700" t="inlineStr">
        <is>
          <t>F</t>
        </is>
      </c>
      <c r="E700" t="n">
        <v>32</v>
      </c>
      <c r="F700" t="inlineStr">
        <is>
          <t>FA</t>
        </is>
      </c>
      <c r="G700" t="inlineStr">
        <is>
          <t>FA</t>
        </is>
      </c>
      <c r="H700" s="30" t="n">
        <v>1500000</v>
      </c>
      <c r="I700" s="31" t="n">
        <v>27.99</v>
      </c>
      <c r="J700" s="31" t="n">
        <v>18.66</v>
      </c>
      <c r="K700" s="31" t="n">
        <v>0.54</v>
      </c>
      <c r="L700" s="32" t="n">
        <v>0.36</v>
      </c>
      <c r="M700" s="31" t="n">
        <v>23.25</v>
      </c>
      <c r="N700" s="31" t="n">
        <v>0.55</v>
      </c>
      <c r="O700" s="31" t="n"/>
      <c r="P700" s="31" t="n">
        <v>23.25</v>
      </c>
      <c r="Q700" s="31" t="n">
        <v>-4.74</v>
      </c>
      <c r="R700" s="31" t="n">
        <v>15.5</v>
      </c>
      <c r="S700" s="32" t="n">
        <v>0.55</v>
      </c>
      <c r="T700" s="32" t="n">
        <v>0.367</v>
      </c>
      <c r="V700" t="inlineStr">
        <is>
          <t>02nq6</t>
        </is>
      </c>
      <c r="W700" t="n">
        <v>4444</v>
      </c>
      <c r="X700" t="n">
        <v>5772</v>
      </c>
      <c r="Y700" t="inlineStr">
        <is>
          <t>0c421a8e-4695-42b1-b89f-f78a0c96ab8c</t>
        </is>
      </c>
      <c r="Z700" t="inlineStr">
        <is>
          <t>Oskar Sundqvist (STL C)</t>
        </is>
      </c>
    </row>
    <row r="701">
      <c r="A701" t="inlineStr">
        <is>
          <t>Elias Salomonsson</t>
        </is>
      </c>
      <c r="B701" t="inlineStr">
        <is>
          <t>WPG</t>
        </is>
      </c>
      <c r="C701" t="inlineStr">
        <is>
          <t>D</t>
        </is>
      </c>
      <c r="D701" t="inlineStr">
        <is>
          <t>D</t>
        </is>
      </c>
      <c r="E701" t="n">
        <v>22</v>
      </c>
      <c r="F701" t="inlineStr">
        <is>
          <t>T</t>
        </is>
      </c>
      <c r="G701" t="inlineStr">
        <is>
          <t>Nathan</t>
        </is>
      </c>
      <c r="H701" s="30" t="n">
        <v>815000</v>
      </c>
      <c r="I701" s="31" t="n">
        <v>16.36</v>
      </c>
      <c r="J701" s="31" t="n">
        <v>20.07</v>
      </c>
      <c r="K701" s="31" t="n">
        <v>0.51</v>
      </c>
      <c r="L701" s="32" t="n">
        <v>0.626</v>
      </c>
      <c r="M701" s="31" t="n">
        <v>23.23</v>
      </c>
      <c r="N701" s="31" t="n">
        <v>0.49</v>
      </c>
      <c r="O701" s="31" t="n"/>
      <c r="P701" s="31" t="n">
        <v>23.23</v>
      </c>
      <c r="Q701" s="31" t="n">
        <v>6.87</v>
      </c>
      <c r="R701" s="31" t="n">
        <v>28.5</v>
      </c>
      <c r="S701" s="32" t="n">
        <v>0.49</v>
      </c>
      <c r="T701" s="32" t="n">
        <v>0.601</v>
      </c>
      <c r="V701" t="inlineStr">
        <is>
          <t>05rih</t>
        </is>
      </c>
      <c r="W701" t="n">
        <v>6736</v>
      </c>
      <c r="Y701" t="inlineStr">
        <is>
          <t>6656970d-efa8-4da8-b919-da5b68f0ef94</t>
        </is>
      </c>
      <c r="Z701" t="inlineStr">
        <is>
          <t>Elias Salomonsson (WPG D)</t>
        </is>
      </c>
    </row>
    <row r="702">
      <c r="A702" t="inlineStr">
        <is>
          <t>Ty Emberson</t>
        </is>
      </c>
      <c r="B702" t="inlineStr">
        <is>
          <t>EDM</t>
        </is>
      </c>
      <c r="C702" t="inlineStr">
        <is>
          <t>D</t>
        </is>
      </c>
      <c r="D702" t="inlineStr">
        <is>
          <t>D</t>
        </is>
      </c>
      <c r="E702" t="n">
        <v>26</v>
      </c>
      <c r="F702" t="inlineStr">
        <is>
          <t>FA</t>
        </is>
      </c>
      <c r="G702" t="inlineStr">
        <is>
          <t>FA</t>
        </is>
      </c>
      <c r="H702" s="30" t="n">
        <v>1300000</v>
      </c>
      <c r="I702" s="31" t="n">
        <v>41.95</v>
      </c>
      <c r="J702" s="31" t="n">
        <v>32.27</v>
      </c>
      <c r="K702" s="31" t="n">
        <v>0.58</v>
      </c>
      <c r="L702" s="32" t="n">
        <v>0.446</v>
      </c>
      <c r="M702" s="31" t="n">
        <v>23.18</v>
      </c>
      <c r="N702" s="31" t="n">
        <v>0.63</v>
      </c>
      <c r="O702" s="31" t="n"/>
      <c r="P702" s="31" t="n">
        <v>23.18</v>
      </c>
      <c r="Q702" s="31" t="n">
        <v>-18.77</v>
      </c>
      <c r="R702" s="31" t="n">
        <v>17.83</v>
      </c>
      <c r="S702" s="32" t="n">
        <v>0.63</v>
      </c>
      <c r="T702" s="32" t="n">
        <v>0.485</v>
      </c>
      <c r="V702" t="inlineStr">
        <is>
          <t>04qyk</t>
        </is>
      </c>
      <c r="W702" t="n">
        <v>5799</v>
      </c>
      <c r="Y702" t="inlineStr">
        <is>
          <t>66072bf9-665d-4021-a26a-057aa2625ccb</t>
        </is>
      </c>
      <c r="Z702" t="inlineStr">
        <is>
          <t>Ty Emberson (EDM D)</t>
        </is>
      </c>
    </row>
    <row r="703">
      <c r="A703" t="inlineStr">
        <is>
          <t>Donovan Sebrango</t>
        </is>
      </c>
      <c r="B703" t="inlineStr">
        <is>
          <t>FLA</t>
        </is>
      </c>
      <c r="C703" t="inlineStr">
        <is>
          <t>D</t>
        </is>
      </c>
      <c r="D703" t="inlineStr">
        <is>
          <t>D</t>
        </is>
      </c>
      <c r="E703" t="n">
        <v>24</v>
      </c>
      <c r="F703" t="inlineStr">
        <is>
          <t>FA</t>
        </is>
      </c>
      <c r="G703" t="inlineStr">
        <is>
          <t>FA</t>
        </is>
      </c>
      <c r="H703" s="30" t="n">
        <v>850000</v>
      </c>
      <c r="I703" s="31" t="n">
        <v>35.43</v>
      </c>
      <c r="J703" s="31" t="n">
        <v>41.68</v>
      </c>
      <c r="K703" s="31" t="n">
        <v>0.84</v>
      </c>
      <c r="L703" s="32" t="n">
        <v>0.988</v>
      </c>
      <c r="M703" s="31" t="n">
        <v>23.14</v>
      </c>
      <c r="N703" s="31" t="n">
        <v>0.83</v>
      </c>
      <c r="O703" s="31" t="n"/>
      <c r="P703" s="31" t="n">
        <v>23.14</v>
      </c>
      <c r="Q703" s="31" t="n">
        <v>-12.29</v>
      </c>
      <c r="R703" s="31" t="n">
        <v>27.22</v>
      </c>
      <c r="S703" s="32" t="n">
        <v>0.83</v>
      </c>
      <c r="T703" s="32" t="n">
        <v>0.976</v>
      </c>
      <c r="V703" t="inlineStr">
        <is>
          <t>05ltr</t>
        </is>
      </c>
      <c r="W703" t="n">
        <v>6326</v>
      </c>
      <c r="Y703" t="inlineStr">
        <is>
          <t>4e5beb7f-3d44-4792-823a-2b7b9664d257</t>
        </is>
      </c>
      <c r="Z703" t="inlineStr">
        <is>
          <t>Donovan Sebrango (FLA D)</t>
        </is>
      </c>
    </row>
    <row r="704">
      <c r="A704" t="inlineStr">
        <is>
          <t>Brandon Saad</t>
        </is>
      </c>
      <c r="B704" t="inlineStr">
        <is>
          <t>(N/A)</t>
        </is>
      </c>
      <c r="C704" t="inlineStr">
        <is>
          <t>LW</t>
        </is>
      </c>
      <c r="D704" t="inlineStr">
        <is>
          <t>F</t>
        </is>
      </c>
      <c r="E704" t="n">
        <v>33</v>
      </c>
      <c r="F704" t="inlineStr">
        <is>
          <t>FA</t>
        </is>
      </c>
      <c r="G704" t="inlineStr">
        <is>
          <t>FA</t>
        </is>
      </c>
      <c r="H704" s="30" t="n">
        <v>1</v>
      </c>
      <c r="I704" s="31" t="n">
        <v>13.77</v>
      </c>
      <c r="J704" s="31" t="n">
        <v>13770000</v>
      </c>
      <c r="K704" s="31" t="n">
        <v>0.28</v>
      </c>
      <c r="L704" s="32" t="n">
        <v>280000</v>
      </c>
      <c r="M704" s="31" t="n">
        <v>23.11</v>
      </c>
      <c r="N704" s="31" t="n">
        <v>0.4</v>
      </c>
      <c r="O704" s="31" t="n"/>
      <c r="P704" s="31" t="n">
        <v>23.11</v>
      </c>
      <c r="Q704" s="31" t="n">
        <v>9.34</v>
      </c>
      <c r="R704" s="31" t="n">
        <v>23110000</v>
      </c>
      <c r="S704" s="32" t="n">
        <v>0.4</v>
      </c>
      <c r="T704" s="32" t="n">
        <v>400000</v>
      </c>
      <c r="V704" t="inlineStr">
        <is>
          <t>0243d</t>
        </is>
      </c>
      <c r="W704" t="n">
        <v>3755</v>
      </c>
      <c r="X704" t="n">
        <v>5411</v>
      </c>
      <c r="Y704" t="inlineStr">
        <is>
          <t>42c2d636-0f24-11e2-8525-18a905767e44</t>
        </is>
      </c>
      <c r="Z704" t="inlineStr">
        <is>
          <t>Brandon Saad ((N/A) LW)</t>
        </is>
      </c>
    </row>
    <row r="705">
      <c r="A705" t="inlineStr">
        <is>
          <t>Jacob Melanson</t>
        </is>
      </c>
      <c r="B705" t="inlineStr">
        <is>
          <t>SEA</t>
        </is>
      </c>
      <c r="C705" t="inlineStr">
        <is>
          <t>RW</t>
        </is>
      </c>
      <c r="D705" t="inlineStr">
        <is>
          <t>F</t>
        </is>
      </c>
      <c r="E705" t="n">
        <v>23</v>
      </c>
      <c r="F705" t="inlineStr">
        <is>
          <t>FA</t>
        </is>
      </c>
      <c r="G705" t="inlineStr">
        <is>
          <t>FA</t>
        </is>
      </c>
      <c r="H705" s="30" t="n">
        <v>826111</v>
      </c>
      <c r="I705" s="31" t="n">
        <v>22.92</v>
      </c>
      <c r="J705" s="31" t="n">
        <v>27.74</v>
      </c>
      <c r="K705" s="31" t="n">
        <v>0.64</v>
      </c>
      <c r="L705" s="32" t="n">
        <v>0.775</v>
      </c>
      <c r="M705" s="31" t="n">
        <v>23.07</v>
      </c>
      <c r="N705" s="31" t="n">
        <v>0.62</v>
      </c>
      <c r="O705" s="31" t="n"/>
      <c r="P705" s="31" t="n">
        <v>23.07</v>
      </c>
      <c r="Q705" s="31" t="n">
        <v>0.15</v>
      </c>
      <c r="R705" s="31" t="n">
        <v>27.93</v>
      </c>
      <c r="S705" s="32" t="n">
        <v>0.62</v>
      </c>
      <c r="T705" s="32" t="n">
        <v>0.751</v>
      </c>
      <c r="V705" t="inlineStr">
        <is>
          <t>05ucc</t>
        </is>
      </c>
      <c r="W705" t="n">
        <v>6817</v>
      </c>
      <c r="Y705" t="inlineStr">
        <is>
          <t>db2c0d65-9b91-459e-922b-3affc3d6c00a</t>
        </is>
      </c>
      <c r="Z705" t="inlineStr">
        <is>
          <t>Jacob Melanson (SEA RW)</t>
        </is>
      </c>
    </row>
    <row r="706">
      <c r="A706" t="inlineStr">
        <is>
          <t>Libor Hajek</t>
        </is>
      </c>
      <c r="B706" t="inlineStr">
        <is>
          <t>SJS</t>
        </is>
      </c>
      <c r="C706" t="inlineStr">
        <is>
          <t>D</t>
        </is>
      </c>
      <c r="D706" t="inlineStr">
        <is>
          <t>D</t>
        </is>
      </c>
      <c r="E706" t="n">
        <v>28</v>
      </c>
      <c r="F706" t="inlineStr">
        <is>
          <t>FA</t>
        </is>
      </c>
      <c r="G706" t="inlineStr">
        <is>
          <t>FA</t>
        </is>
      </c>
      <c r="H706" s="30" t="n">
        <v>1</v>
      </c>
      <c r="I706" s="31" t="n">
        <v>0</v>
      </c>
      <c r="J706" s="31" t="n"/>
      <c r="K706" s="31" t="n">
        <v>0</v>
      </c>
      <c r="L706" s="32" t="n"/>
      <c r="M706" s="31" t="n">
        <v>22.83</v>
      </c>
      <c r="N706" s="31" t="n">
        <v>0.53</v>
      </c>
      <c r="O706" s="31" t="n"/>
      <c r="P706" s="31" t="n">
        <v>22.83</v>
      </c>
      <c r="Q706" s="31" t="n">
        <v>22.83</v>
      </c>
      <c r="R706" s="31" t="n">
        <v>22830000</v>
      </c>
      <c r="S706" s="32" t="n">
        <v>0.53</v>
      </c>
      <c r="T706" s="32" t="n">
        <v>530000</v>
      </c>
      <c r="V706" t="inlineStr">
        <is>
          <t>042vn</t>
        </is>
      </c>
      <c r="W706" t="n">
        <v>5158</v>
      </c>
      <c r="X706" t="n">
        <v>7145</v>
      </c>
      <c r="Y706" t="inlineStr">
        <is>
          <t>c105f594-7c77-4356-84ef-9501810bcba1</t>
        </is>
      </c>
      <c r="Z706" t="inlineStr">
        <is>
          <t>Libor Hajek (SJS D)</t>
        </is>
      </c>
    </row>
    <row r="707">
      <c r="A707" t="inlineStr">
        <is>
          <t>Colin Miller</t>
        </is>
      </c>
      <c r="B707" t="inlineStr">
        <is>
          <t>(N/A)</t>
        </is>
      </c>
      <c r="C707" t="inlineStr">
        <is>
          <t>D</t>
        </is>
      </c>
      <c r="D707" t="inlineStr">
        <is>
          <t>D</t>
        </is>
      </c>
      <c r="E707" t="n">
        <v>33</v>
      </c>
      <c r="F707" t="inlineStr">
        <is>
          <t>FA</t>
        </is>
      </c>
      <c r="G707" t="inlineStr">
        <is>
          <t>FA</t>
        </is>
      </c>
      <c r="H707" s="30" t="n">
        <v>1</v>
      </c>
      <c r="I707" s="31" t="n">
        <v>7.7</v>
      </c>
      <c r="J707" s="31" t="n">
        <v>7700000</v>
      </c>
      <c r="K707" s="31" t="n">
        <v>0.43</v>
      </c>
      <c r="L707" s="32" t="n">
        <v>430000</v>
      </c>
      <c r="M707" s="31" t="n">
        <v>22.58</v>
      </c>
      <c r="N707" s="31" t="n">
        <v>0.58</v>
      </c>
      <c r="O707" s="31" t="n"/>
      <c r="P707" s="31" t="n">
        <v>22.58</v>
      </c>
      <c r="Q707" s="31" t="n">
        <v>14.88</v>
      </c>
      <c r="R707" s="31" t="n">
        <v>22580000</v>
      </c>
      <c r="S707" s="32" t="n">
        <v>0.58</v>
      </c>
      <c r="T707" s="32" t="n">
        <v>580000</v>
      </c>
      <c r="V707" t="inlineStr">
        <is>
          <t>02o8c</t>
        </is>
      </c>
      <c r="W707" t="n">
        <v>4249</v>
      </c>
      <c r="X707" t="n">
        <v>5841</v>
      </c>
      <c r="Y707" t="inlineStr">
        <is>
          <t>ab1244c5-e16b-4253-8a21-b7a252361185</t>
        </is>
      </c>
      <c r="Z707" t="inlineStr">
        <is>
          <t>Colin Miller ((N/A) D)</t>
        </is>
      </c>
    </row>
    <row r="708">
      <c r="A708" t="inlineStr">
        <is>
          <t>Nick DeSimone</t>
        </is>
      </c>
      <c r="B708" t="inlineStr">
        <is>
          <t>UTA</t>
        </is>
      </c>
      <c r="C708" t="inlineStr">
        <is>
          <t>D</t>
        </is>
      </c>
      <c r="D708" t="inlineStr">
        <is>
          <t>D</t>
        </is>
      </c>
      <c r="E708" t="n">
        <v>31</v>
      </c>
      <c r="F708" t="inlineStr">
        <is>
          <t>FA</t>
        </is>
      </c>
      <c r="G708" t="inlineStr">
        <is>
          <t>FA</t>
        </is>
      </c>
      <c r="H708" s="30" t="n">
        <v>1000000</v>
      </c>
      <c r="I708" s="31" t="n">
        <v>18.5</v>
      </c>
      <c r="J708" s="31" t="n">
        <v>18.5</v>
      </c>
      <c r="K708" s="31" t="n">
        <v>0.46</v>
      </c>
      <c r="L708" s="32" t="n">
        <v>0.46</v>
      </c>
      <c r="M708" s="31" t="n">
        <v>22.53</v>
      </c>
      <c r="N708" s="31" t="n">
        <v>0.51</v>
      </c>
      <c r="O708" s="31" t="n"/>
      <c r="P708" s="31" t="n">
        <v>22.53</v>
      </c>
      <c r="Q708" s="31" t="n">
        <v>4.03</v>
      </c>
      <c r="R708" s="31" t="n">
        <v>22.53</v>
      </c>
      <c r="S708" s="32" t="n">
        <v>0.51</v>
      </c>
      <c r="T708" s="32" t="n">
        <v>0.51</v>
      </c>
      <c r="V708" t="inlineStr">
        <is>
          <t>04bjt</t>
        </is>
      </c>
      <c r="W708" t="n">
        <v>5368</v>
      </c>
      <c r="X708" t="n">
        <v>7488</v>
      </c>
      <c r="Y708" t="inlineStr">
        <is>
          <t>35230501-c37d-4cf5-8412-ad682ecc3660</t>
        </is>
      </c>
      <c r="Z708" t="inlineStr">
        <is>
          <t>Nick DeSimone (UTA D)</t>
        </is>
      </c>
    </row>
    <row r="709">
      <c r="A709" t="inlineStr">
        <is>
          <t>Calvin Pickard</t>
        </is>
      </c>
      <c r="B709" t="inlineStr">
        <is>
          <t>MIN</t>
        </is>
      </c>
      <c r="C709" t="inlineStr">
        <is>
          <t>G</t>
        </is>
      </c>
      <c r="D709" t="inlineStr">
        <is>
          <t>G</t>
        </is>
      </c>
      <c r="E709" t="n">
        <v>34</v>
      </c>
      <c r="F709" t="inlineStr">
        <is>
          <t>FA</t>
        </is>
      </c>
      <c r="G709" t="inlineStr">
        <is>
          <t>FA</t>
        </is>
      </c>
      <c r="H709" s="30" t="n">
        <v>1000000</v>
      </c>
      <c r="I709" s="31" t="n">
        <v>19.64</v>
      </c>
      <c r="J709" s="31" t="n">
        <v>19.64</v>
      </c>
      <c r="K709" s="31" t="n">
        <v>1.23</v>
      </c>
      <c r="L709" s="32" t="n">
        <v>1.23</v>
      </c>
      <c r="M709" s="31" t="n">
        <v>22.24</v>
      </c>
      <c r="N709" s="31" t="n">
        <v>1.24</v>
      </c>
      <c r="O709" s="31" t="n"/>
      <c r="P709" s="31" t="n">
        <v>22.24</v>
      </c>
      <c r="Q709" s="31" t="n">
        <v>2.6</v>
      </c>
      <c r="R709" s="31" t="n">
        <v>22.24</v>
      </c>
      <c r="S709" s="32" t="n">
        <v>1.24</v>
      </c>
      <c r="T709" s="32" t="n">
        <v>1.24</v>
      </c>
      <c r="U709" t="n">
        <v>291.1</v>
      </c>
      <c r="V709" t="inlineStr">
        <is>
          <t>01zs3</t>
        </is>
      </c>
      <c r="W709" t="n">
        <v>3529</v>
      </c>
      <c r="X709" t="n">
        <v>5022</v>
      </c>
      <c r="Y709" t="inlineStr">
        <is>
          <t>42ad9fef-0f24-11e2-8525-18a905767e44</t>
        </is>
      </c>
      <c r="Z709" t="inlineStr">
        <is>
          <t>Calvin Pickard (MIN G)</t>
        </is>
      </c>
    </row>
    <row r="710">
      <c r="A710" t="inlineStr">
        <is>
          <t>Mattias Janmark</t>
        </is>
      </c>
      <c r="B710" t="inlineStr">
        <is>
          <t>EDM</t>
        </is>
      </c>
      <c r="C710" t="inlineStr">
        <is>
          <t>LW</t>
        </is>
      </c>
      <c r="D710" t="inlineStr">
        <is>
          <t>F</t>
        </is>
      </c>
      <c r="E710" t="n">
        <v>33</v>
      </c>
      <c r="F710" t="inlineStr">
        <is>
          <t>FA</t>
        </is>
      </c>
      <c r="G710" t="inlineStr">
        <is>
          <t>FA</t>
        </is>
      </c>
      <c r="H710" s="30" t="n">
        <v>1450000</v>
      </c>
      <c r="I710" s="31" t="n">
        <v>15.52</v>
      </c>
      <c r="J710" s="31" t="n">
        <v>10.7</v>
      </c>
      <c r="K710" s="31" t="n">
        <v>0.36</v>
      </c>
      <c r="L710" s="32" t="n">
        <v>0.248</v>
      </c>
      <c r="M710" s="31" t="n">
        <v>22.17</v>
      </c>
      <c r="N710" s="31" t="n">
        <v>0.38</v>
      </c>
      <c r="O710" s="31" t="n"/>
      <c r="P710" s="31" t="n">
        <v>22.17</v>
      </c>
      <c r="Q710" s="31" t="n">
        <v>6.65</v>
      </c>
      <c r="R710" s="31" t="n">
        <v>15.29</v>
      </c>
      <c r="S710" s="32" t="n">
        <v>0.38</v>
      </c>
      <c r="T710" s="32" t="n">
        <v>0.262</v>
      </c>
      <c r="V710" t="inlineStr">
        <is>
          <t>02yli</t>
        </is>
      </c>
      <c r="W710" t="n">
        <v>4227</v>
      </c>
      <c r="X710" t="n">
        <v>6059</v>
      </c>
      <c r="Y710" t="inlineStr">
        <is>
          <t>fb846a62-ca10-4d28-bae8-2931a611d2c6</t>
        </is>
      </c>
      <c r="Z710" t="inlineStr">
        <is>
          <t>Mattias Janmark (EDM LW)</t>
        </is>
      </c>
    </row>
    <row r="711">
      <c r="A711" t="inlineStr">
        <is>
          <t>Mackenzie MacEachern</t>
        </is>
      </c>
      <c r="B711" t="inlineStr">
        <is>
          <t>VAN</t>
        </is>
      </c>
      <c r="C711" t="inlineStr">
        <is>
          <t>LW</t>
        </is>
      </c>
      <c r="D711" t="inlineStr">
        <is>
          <t>F</t>
        </is>
      </c>
      <c r="E711" t="n">
        <v>32</v>
      </c>
      <c r="F711" t="inlineStr">
        <is>
          <t>FA</t>
        </is>
      </c>
      <c r="G711" t="inlineStr">
        <is>
          <t>FA</t>
        </is>
      </c>
      <c r="H711" s="30" t="n">
        <v>775000</v>
      </c>
      <c r="I711" s="31" t="n">
        <v>7.74</v>
      </c>
      <c r="J711" s="31" t="n">
        <v>9.99</v>
      </c>
      <c r="K711" s="31" t="n">
        <v>0.97</v>
      </c>
      <c r="L711" s="32" t="n">
        <v>1.252</v>
      </c>
      <c r="M711" s="31" t="n">
        <v>22.09</v>
      </c>
      <c r="N711" s="31" t="n">
        <v>0.88</v>
      </c>
      <c r="O711" s="31" t="n"/>
      <c r="P711" s="31" t="n">
        <v>22.09</v>
      </c>
      <c r="Q711" s="31" t="n">
        <v>14.35</v>
      </c>
      <c r="R711" s="31" t="n">
        <v>28.5</v>
      </c>
      <c r="S711" s="32" t="n">
        <v>0.88</v>
      </c>
      <c r="T711" s="32" t="n">
        <v>1.135</v>
      </c>
      <c r="V711" t="inlineStr">
        <is>
          <t>02nps</t>
        </is>
      </c>
      <c r="W711" t="n">
        <v>5865</v>
      </c>
      <c r="X711" t="n">
        <v>5758</v>
      </c>
      <c r="Y711" t="inlineStr">
        <is>
          <t>9f03396a-8c50-4716-897f-70fd96ea9e44</t>
        </is>
      </c>
      <c r="Z711" t="inlineStr">
        <is>
          <t>Mackenzie MacEachern (VAN LW)</t>
        </is>
      </c>
    </row>
    <row r="712">
      <c r="A712" t="inlineStr">
        <is>
          <t>Maxwell Crozier</t>
        </is>
      </c>
      <c r="B712" t="inlineStr">
        <is>
          <t>TBL</t>
        </is>
      </c>
      <c r="C712" t="inlineStr">
        <is>
          <t>D</t>
        </is>
      </c>
      <c r="D712" t="inlineStr">
        <is>
          <t>D</t>
        </is>
      </c>
      <c r="E712" t="n">
        <v>26</v>
      </c>
      <c r="F712" t="inlineStr">
        <is>
          <t>T</t>
        </is>
      </c>
      <c r="G712" t="inlineStr">
        <is>
          <t>Aznfungus</t>
        </is>
      </c>
      <c r="H712" s="30" t="n">
        <v>775000</v>
      </c>
      <c r="I712" s="31" t="n">
        <v>29.22</v>
      </c>
      <c r="J712" s="31" t="n">
        <v>37.7</v>
      </c>
      <c r="K712" s="31" t="n">
        <v>0.83</v>
      </c>
      <c r="L712" s="32" t="n">
        <v>1.071</v>
      </c>
      <c r="M712" s="31" t="n">
        <v>22.04</v>
      </c>
      <c r="N712" s="31" t="n">
        <v>0.82</v>
      </c>
      <c r="O712" s="31" t="n"/>
      <c r="P712" s="31" t="n">
        <v>22.04</v>
      </c>
      <c r="Q712" s="31" t="n">
        <v>-7.18</v>
      </c>
      <c r="R712" s="31" t="n">
        <v>28.44</v>
      </c>
      <c r="S712" s="32" t="n">
        <v>0.82</v>
      </c>
      <c r="T712" s="32" t="n">
        <v>1.058</v>
      </c>
      <c r="V712" t="inlineStr">
        <is>
          <t>051ug</t>
        </is>
      </c>
      <c r="W712" t="n">
        <v>6876</v>
      </c>
      <c r="Y712" t="inlineStr">
        <is>
          <t>b7c0a377-bcc1-4ece-aa88-f6a236e43675</t>
        </is>
      </c>
      <c r="Z712" t="inlineStr">
        <is>
          <t>Maxwell Crozier (TBL D)</t>
        </is>
      </c>
    </row>
    <row r="713">
      <c r="A713" t="inlineStr">
        <is>
          <t>Justin Barron</t>
        </is>
      </c>
      <c r="B713" t="inlineStr">
        <is>
          <t>NSH</t>
        </is>
      </c>
      <c r="C713" t="inlineStr">
        <is>
          <t>D</t>
        </is>
      </c>
      <c r="D713" t="inlineStr">
        <is>
          <t>D</t>
        </is>
      </c>
      <c r="E713" t="n">
        <v>24</v>
      </c>
      <c r="F713" t="inlineStr">
        <is>
          <t>FA</t>
        </is>
      </c>
      <c r="G713" t="inlineStr">
        <is>
          <t>FA</t>
        </is>
      </c>
      <c r="H713" s="30" t="n">
        <v>1575000</v>
      </c>
      <c r="I713" s="31" t="n">
        <v>24.14</v>
      </c>
      <c r="J713" s="31" t="n">
        <v>15.33</v>
      </c>
      <c r="K713" s="31" t="n">
        <v>0.46</v>
      </c>
      <c r="L713" s="32" t="n">
        <v>0.292</v>
      </c>
      <c r="M713" s="31" t="n">
        <v>21.81</v>
      </c>
      <c r="N713" s="31" t="n">
        <v>0.51</v>
      </c>
      <c r="O713" s="31" t="n"/>
      <c r="P713" s="31" t="n">
        <v>21.81</v>
      </c>
      <c r="Q713" s="31" t="n">
        <v>-2.33</v>
      </c>
      <c r="R713" s="31" t="n">
        <v>13.85</v>
      </c>
      <c r="S713" s="32" t="n">
        <v>0.51</v>
      </c>
      <c r="T713" s="32" t="n">
        <v>0.324</v>
      </c>
      <c r="V713" t="inlineStr">
        <is>
          <t>051z1</t>
        </is>
      </c>
      <c r="W713" t="n">
        <v>6203</v>
      </c>
      <c r="Y713" t="inlineStr">
        <is>
          <t>e54cc0e4-359d-4da0-9cbb-dce880c9c869</t>
        </is>
      </c>
      <c r="Z713" t="inlineStr">
        <is>
          <t>Justin Barron (NSH D)</t>
        </is>
      </c>
    </row>
    <row r="714">
      <c r="A714" t="inlineStr">
        <is>
          <t>Joel Hanley</t>
        </is>
      </c>
      <c r="B714" t="inlineStr">
        <is>
          <t>CGY</t>
        </is>
      </c>
      <c r="C714" t="inlineStr">
        <is>
          <t>D</t>
        </is>
      </c>
      <c r="D714" t="inlineStr">
        <is>
          <t>D</t>
        </is>
      </c>
      <c r="E714" t="n">
        <v>35</v>
      </c>
      <c r="F714" t="inlineStr">
        <is>
          <t>FA</t>
        </is>
      </c>
      <c r="G714" t="inlineStr">
        <is>
          <t>FA</t>
        </is>
      </c>
      <c r="H714" s="30" t="n">
        <v>1750000</v>
      </c>
      <c r="I714" s="31" t="n">
        <v>33.26</v>
      </c>
      <c r="J714" s="31" t="n">
        <v>19.01</v>
      </c>
      <c r="K714" s="31" t="n">
        <v>0.49</v>
      </c>
      <c r="L714" s="32" t="n">
        <v>0.28</v>
      </c>
      <c r="M714" s="31" t="n">
        <v>21.71</v>
      </c>
      <c r="N714" s="31" t="n">
        <v>0.48</v>
      </c>
      <c r="O714" s="31" t="n"/>
      <c r="P714" s="31" t="n">
        <v>21.71</v>
      </c>
      <c r="Q714" s="31" t="n">
        <v>-11.55</v>
      </c>
      <c r="R714" s="31" t="n">
        <v>12.41</v>
      </c>
      <c r="S714" s="32" t="n">
        <v>0.48</v>
      </c>
      <c r="T714" s="32" t="n">
        <v>0.274</v>
      </c>
      <c r="V714" t="inlineStr">
        <is>
          <t>03rmu</t>
        </is>
      </c>
      <c r="W714" t="n">
        <v>4533</v>
      </c>
      <c r="X714" t="n">
        <v>6955</v>
      </c>
      <c r="Y714" t="inlineStr">
        <is>
          <t>47f4508c-e59a-4846-8751-00c56610b45b</t>
        </is>
      </c>
      <c r="Z714" t="inlineStr">
        <is>
          <t>Joel Hanley (CGY D)</t>
        </is>
      </c>
    </row>
    <row r="715">
      <c r="A715" t="inlineStr">
        <is>
          <t>Josh Dunne</t>
        </is>
      </c>
      <c r="B715" t="inlineStr">
        <is>
          <t>WSH</t>
        </is>
      </c>
      <c r="C715" t="inlineStr">
        <is>
          <t>C</t>
        </is>
      </c>
      <c r="D715" t="inlineStr">
        <is>
          <t>F</t>
        </is>
      </c>
      <c r="E715" t="n">
        <v>27</v>
      </c>
      <c r="F715" t="inlineStr">
        <is>
          <t>FA</t>
        </is>
      </c>
      <c r="G715" t="inlineStr">
        <is>
          <t>FA</t>
        </is>
      </c>
      <c r="H715" s="30" t="n">
        <v>850000</v>
      </c>
      <c r="I715" s="31" t="n">
        <v>16.14</v>
      </c>
      <c r="J715" s="31" t="n">
        <v>18.99</v>
      </c>
      <c r="K715" s="31" t="n">
        <v>0.47</v>
      </c>
      <c r="L715" s="32" t="n">
        <v>0.553</v>
      </c>
      <c r="M715" s="31" t="n">
        <v>21.56</v>
      </c>
      <c r="N715" s="31" t="n">
        <v>0.5</v>
      </c>
      <c r="O715" s="31" t="n"/>
      <c r="P715" s="31" t="n">
        <v>21.56</v>
      </c>
      <c r="Q715" s="31" t="n">
        <v>5.42</v>
      </c>
      <c r="R715" s="31" t="n">
        <v>25.36</v>
      </c>
      <c r="S715" s="32" t="n">
        <v>0.5</v>
      </c>
      <c r="T715" s="32" t="n">
        <v>0.588</v>
      </c>
      <c r="V715" t="inlineStr">
        <is>
          <t>05gry</t>
        </is>
      </c>
      <c r="W715" t="n">
        <v>6394</v>
      </c>
      <c r="Y715" t="inlineStr">
        <is>
          <t>3ba4b013-33d3-4963-adae-d0e62e4b1812</t>
        </is>
      </c>
      <c r="Z715" t="inlineStr">
        <is>
          <t>Josh Dunne (WSH C)</t>
        </is>
      </c>
    </row>
    <row r="716">
      <c r="A716" t="inlineStr">
        <is>
          <t>Victor Mancini</t>
        </is>
      </c>
      <c r="B716" t="inlineStr">
        <is>
          <t>VAN</t>
        </is>
      </c>
      <c r="C716" t="inlineStr">
        <is>
          <t>D</t>
        </is>
      </c>
      <c r="D716" t="inlineStr">
        <is>
          <t>D</t>
        </is>
      </c>
      <c r="E716" t="n">
        <v>24</v>
      </c>
      <c r="F716" t="inlineStr">
        <is>
          <t>FA</t>
        </is>
      </c>
      <c r="G716" t="inlineStr">
        <is>
          <t>FA</t>
        </is>
      </c>
      <c r="H716" s="30" t="n">
        <v>1000000</v>
      </c>
      <c r="I716" s="31" t="n">
        <v>10.38</v>
      </c>
      <c r="J716" s="31" t="n">
        <v>10.38</v>
      </c>
      <c r="K716" s="31" t="n">
        <v>0.43</v>
      </c>
      <c r="L716" s="32" t="n">
        <v>0.43</v>
      </c>
      <c r="M716" s="31" t="n">
        <v>21.56</v>
      </c>
      <c r="N716" s="31" t="n">
        <v>0.47</v>
      </c>
      <c r="O716" s="31" t="n"/>
      <c r="P716" s="31" t="n">
        <v>21.56</v>
      </c>
      <c r="Q716" s="31" t="n">
        <v>11.18</v>
      </c>
      <c r="R716" s="31" t="n">
        <v>21.56</v>
      </c>
      <c r="S716" s="32" t="n">
        <v>0.47</v>
      </c>
      <c r="T716" s="32" t="n">
        <v>0.47</v>
      </c>
      <c r="V716" t="inlineStr">
        <is>
          <t>05lu6</t>
        </is>
      </c>
      <c r="W716" t="n">
        <v>7103</v>
      </c>
      <c r="Y716" t="inlineStr">
        <is>
          <t>ca97be47-e241-4f6a-9b51-e8cf47e45d50</t>
        </is>
      </c>
      <c r="Z716" t="inlineStr">
        <is>
          <t>Victor Mancini (VAN D)</t>
        </is>
      </c>
    </row>
    <row r="717">
      <c r="A717" t="inlineStr">
        <is>
          <t>Cole Reinhardt</t>
        </is>
      </c>
      <c r="B717" t="inlineStr">
        <is>
          <t>FLA</t>
        </is>
      </c>
      <c r="C717" t="inlineStr">
        <is>
          <t>LW</t>
        </is>
      </c>
      <c r="D717" t="inlineStr">
        <is>
          <t>F</t>
        </is>
      </c>
      <c r="E717" t="n">
        <v>26</v>
      </c>
      <c r="F717" t="inlineStr">
        <is>
          <t>FA</t>
        </is>
      </c>
      <c r="G717" t="inlineStr">
        <is>
          <t>FA</t>
        </is>
      </c>
      <c r="H717" s="30" t="n">
        <v>812500</v>
      </c>
      <c r="I717" s="31" t="n">
        <v>29.34</v>
      </c>
      <c r="J717" s="31" t="n">
        <v>36.11</v>
      </c>
      <c r="K717" s="31" t="n">
        <v>0.5</v>
      </c>
      <c r="L717" s="32" t="n">
        <v>0.615</v>
      </c>
      <c r="M717" s="31" t="n">
        <v>21.54</v>
      </c>
      <c r="N717" s="31" t="n">
        <v>0.49</v>
      </c>
      <c r="O717" s="31" t="n"/>
      <c r="P717" s="31" t="n">
        <v>21.54</v>
      </c>
      <c r="Q717" s="31" t="n">
        <v>-7.8</v>
      </c>
      <c r="R717" s="31" t="n">
        <v>26.51</v>
      </c>
      <c r="S717" s="32" t="n">
        <v>0.49</v>
      </c>
      <c r="T717" s="32" t="n">
        <v>0.603</v>
      </c>
      <c r="V717" t="inlineStr">
        <is>
          <t>05oy5</t>
        </is>
      </c>
      <c r="W717" t="n">
        <v>6420</v>
      </c>
      <c r="Y717" t="inlineStr">
        <is>
          <t>17e442db-f2da-4257-833e-585f7e958e6b</t>
        </is>
      </c>
      <c r="Z717" t="inlineStr">
        <is>
          <t>Cole Reinhardt (FLA LW)</t>
        </is>
      </c>
    </row>
    <row r="718">
      <c r="A718" t="inlineStr">
        <is>
          <t>Ilya Solovyov</t>
        </is>
      </c>
      <c r="B718" t="inlineStr">
        <is>
          <t>PIT</t>
        </is>
      </c>
      <c r="C718" t="inlineStr">
        <is>
          <t>D</t>
        </is>
      </c>
      <c r="D718" t="inlineStr">
        <is>
          <t>D</t>
        </is>
      </c>
      <c r="E718" t="n">
        <v>26</v>
      </c>
      <c r="F718" t="inlineStr">
        <is>
          <t>FA</t>
        </is>
      </c>
      <c r="G718" t="inlineStr">
        <is>
          <t>FA</t>
        </is>
      </c>
      <c r="H718" s="30" t="n">
        <v>850000</v>
      </c>
      <c r="I718" s="31" t="n">
        <v>19.71</v>
      </c>
      <c r="J718" s="31" t="n">
        <v>23.19</v>
      </c>
      <c r="K718" s="31" t="n">
        <v>0.66</v>
      </c>
      <c r="L718" s="32" t="n">
        <v>0.776</v>
      </c>
      <c r="M718" s="31" t="n">
        <v>21.42</v>
      </c>
      <c r="N718" s="31" t="n">
        <v>0.59</v>
      </c>
      <c r="O718" s="31" t="n"/>
      <c r="P718" s="31" t="n">
        <v>21.42</v>
      </c>
      <c r="Q718" s="31" t="n">
        <v>1.71</v>
      </c>
      <c r="R718" s="31" t="n">
        <v>25.2</v>
      </c>
      <c r="S718" s="32" t="n">
        <v>0.59</v>
      </c>
      <c r="T718" s="32" t="n">
        <v>0.694</v>
      </c>
      <c r="V718" t="inlineStr">
        <is>
          <t>059sc</t>
        </is>
      </c>
      <c r="W718" t="n">
        <v>6411</v>
      </c>
      <c r="Y718" t="inlineStr">
        <is>
          <t>66c091ca-ea30-4f1e-8bdd-2ca3bf2de8cb</t>
        </is>
      </c>
      <c r="Z718" t="inlineStr">
        <is>
          <t>Ilya Solovyov (PIT D)</t>
        </is>
      </c>
    </row>
    <row r="719">
      <c r="A719" t="inlineStr">
        <is>
          <t>Jonny Brodzinski</t>
        </is>
      </c>
      <c r="B719" t="inlineStr">
        <is>
          <t>WSH</t>
        </is>
      </c>
      <c r="C719" t="inlineStr">
        <is>
          <t>C</t>
        </is>
      </c>
      <c r="D719" t="inlineStr">
        <is>
          <t>F</t>
        </is>
      </c>
      <c r="E719" t="n">
        <v>33</v>
      </c>
      <c r="F719" t="inlineStr">
        <is>
          <t>FA</t>
        </is>
      </c>
      <c r="G719" t="inlineStr">
        <is>
          <t>FA</t>
        </is>
      </c>
      <c r="H719" s="30" t="n">
        <v>850000</v>
      </c>
      <c r="I719" s="31" t="n">
        <v>22.11</v>
      </c>
      <c r="J719" s="31" t="n">
        <v>26.01</v>
      </c>
      <c r="K719" s="31" t="n">
        <v>0.4</v>
      </c>
      <c r="L719" s="32" t="n">
        <v>0.471</v>
      </c>
      <c r="M719" s="31" t="n">
        <v>21.13</v>
      </c>
      <c r="N719" s="31" t="n">
        <v>0.41</v>
      </c>
      <c r="O719" s="31" t="n"/>
      <c r="P719" s="31" t="n">
        <v>21.13</v>
      </c>
      <c r="Q719" s="31" t="n">
        <v>-0.98</v>
      </c>
      <c r="R719" s="31" t="n">
        <v>24.86</v>
      </c>
      <c r="S719" s="32" t="n">
        <v>0.41</v>
      </c>
      <c r="T719" s="32" t="n">
        <v>0.482</v>
      </c>
      <c r="V719" t="inlineStr">
        <is>
          <t>031qx</t>
        </is>
      </c>
      <c r="W719" t="n">
        <v>5351</v>
      </c>
      <c r="X719" t="n">
        <v>6128</v>
      </c>
      <c r="Y719" t="inlineStr">
        <is>
          <t>1d20fd77-fd49-4cb3-8b72-ecd5f7ab6c0d</t>
        </is>
      </c>
      <c r="Z719" t="inlineStr">
        <is>
          <t>Jonny Brodzinski (WSH C)</t>
        </is>
      </c>
    </row>
    <row r="720">
      <c r="A720" t="inlineStr">
        <is>
          <t>Declan Chisholm</t>
        </is>
      </c>
      <c r="B720" t="inlineStr">
        <is>
          <t>NJD</t>
        </is>
      </c>
      <c r="C720" t="inlineStr">
        <is>
          <t>D</t>
        </is>
      </c>
      <c r="D720" t="inlineStr">
        <is>
          <t>D</t>
        </is>
      </c>
      <c r="E720" t="n">
        <v>26</v>
      </c>
      <c r="F720" t="inlineStr">
        <is>
          <t>FA</t>
        </is>
      </c>
      <c r="G720" t="inlineStr">
        <is>
          <t>FA</t>
        </is>
      </c>
      <c r="H720" s="30" t="n">
        <v>1600000</v>
      </c>
      <c r="I720" s="31" t="n">
        <v>12.47</v>
      </c>
      <c r="J720" s="31" t="n">
        <v>7.79</v>
      </c>
      <c r="K720" s="31" t="n">
        <v>0.48</v>
      </c>
      <c r="L720" s="32" t="n">
        <v>0.3</v>
      </c>
      <c r="M720" s="31" t="n">
        <v>21.09</v>
      </c>
      <c r="N720" s="31" t="n">
        <v>0.57</v>
      </c>
      <c r="O720" s="31" t="n"/>
      <c r="P720" s="31" t="n">
        <v>21.09</v>
      </c>
      <c r="Q720" s="31" t="n">
        <v>8.619999999999999</v>
      </c>
      <c r="R720" s="31" t="n">
        <v>13.18</v>
      </c>
      <c r="S720" s="32" t="n">
        <v>0.57</v>
      </c>
      <c r="T720" s="32" t="n">
        <v>0.356</v>
      </c>
      <c r="V720" t="inlineStr">
        <is>
          <t>04r0a</t>
        </is>
      </c>
      <c r="W720" t="n">
        <v>5806</v>
      </c>
      <c r="X720" t="n">
        <v>8047</v>
      </c>
      <c r="Y720" t="inlineStr">
        <is>
          <t>6892b597-e5bb-4ca4-9d8d-62f81a70679e</t>
        </is>
      </c>
      <c r="Z720" t="inlineStr">
        <is>
          <t>Declan Chisholm (NJD D)</t>
        </is>
      </c>
    </row>
    <row r="721">
      <c r="A721" t="inlineStr">
        <is>
          <t>Samuel Helenius</t>
        </is>
      </c>
      <c r="B721" t="inlineStr">
        <is>
          <t>LAK</t>
        </is>
      </c>
      <c r="C721" t="inlineStr">
        <is>
          <t>C</t>
        </is>
      </c>
      <c r="D721" t="inlineStr">
        <is>
          <t>F</t>
        </is>
      </c>
      <c r="E721" t="n">
        <v>23</v>
      </c>
      <c r="F721" t="inlineStr">
        <is>
          <t>FA</t>
        </is>
      </c>
      <c r="G721" t="inlineStr">
        <is>
          <t>FA</t>
        </is>
      </c>
      <c r="H721" s="30" t="n">
        <v>805833</v>
      </c>
      <c r="I721" s="31" t="n">
        <v>29.38</v>
      </c>
      <c r="J721" s="31" t="n">
        <v>36.46</v>
      </c>
      <c r="K721" s="31" t="n">
        <v>0.55</v>
      </c>
      <c r="L721" s="32" t="n">
        <v>0.6830000000000001</v>
      </c>
      <c r="M721" s="31" t="n">
        <v>20.59</v>
      </c>
      <c r="N721" s="31" t="n">
        <v>0.53</v>
      </c>
      <c r="O721" s="31" t="n"/>
      <c r="P721" s="31" t="n">
        <v>20.59</v>
      </c>
      <c r="Q721" s="31" t="n">
        <v>-8.789999999999999</v>
      </c>
      <c r="R721" s="31" t="n">
        <v>25.55</v>
      </c>
      <c r="S721" s="32" t="n">
        <v>0.53</v>
      </c>
      <c r="T721" s="32" t="n">
        <v>0.658</v>
      </c>
      <c r="V721" t="inlineStr">
        <is>
          <t>05rc6</t>
        </is>
      </c>
      <c r="W721" t="n">
        <v>6511</v>
      </c>
      <c r="Y721" t="inlineStr">
        <is>
          <t>61e33ee1-4ac9-4ccb-8814-2cbda8859e2d</t>
        </is>
      </c>
      <c r="Z721" t="inlineStr">
        <is>
          <t>Samuel Helenius (LAK C)</t>
        </is>
      </c>
    </row>
    <row r="722">
      <c r="A722" t="inlineStr">
        <is>
          <t>Oskar Back</t>
        </is>
      </c>
      <c r="B722" t="inlineStr">
        <is>
          <t>DAL</t>
        </is>
      </c>
      <c r="C722" t="inlineStr">
        <is>
          <t>LW</t>
        </is>
      </c>
      <c r="D722" t="inlineStr">
        <is>
          <t>F</t>
        </is>
      </c>
      <c r="E722" t="n">
        <v>26</v>
      </c>
      <c r="F722" t="inlineStr">
        <is>
          <t>FA</t>
        </is>
      </c>
      <c r="G722" t="inlineStr">
        <is>
          <t>FA</t>
        </is>
      </c>
      <c r="H722" s="30" t="n">
        <v>825000</v>
      </c>
      <c r="I722" s="31" t="n">
        <v>19.43</v>
      </c>
      <c r="J722" s="31" t="n">
        <v>23.55</v>
      </c>
      <c r="K722" s="31" t="n">
        <v>0.27</v>
      </c>
      <c r="L722" s="32" t="n">
        <v>0.327</v>
      </c>
      <c r="M722" s="31" t="n">
        <v>20.52</v>
      </c>
      <c r="N722" s="31" t="n">
        <v>0.28</v>
      </c>
      <c r="O722" s="31" t="n"/>
      <c r="P722" s="31" t="n">
        <v>20.52</v>
      </c>
      <c r="Q722" s="31" t="n">
        <v>1.09</v>
      </c>
      <c r="R722" s="31" t="n">
        <v>24.87</v>
      </c>
      <c r="S722" s="32" t="n">
        <v>0.28</v>
      </c>
      <c r="T722" s="32" t="n">
        <v>0.339</v>
      </c>
      <c r="V722" t="inlineStr">
        <is>
          <t>04qym</t>
        </is>
      </c>
      <c r="W722" t="n">
        <v>5763</v>
      </c>
      <c r="Y722" t="inlineStr">
        <is>
          <t>695ed1c9-ee35-45bc-ae2e-f76d81311053</t>
        </is>
      </c>
      <c r="Z722" t="inlineStr">
        <is>
          <t>Oskar Back (DAL LW)</t>
        </is>
      </c>
    </row>
    <row r="723">
      <c r="A723" t="inlineStr">
        <is>
          <t>Sam Lafferty</t>
        </is>
      </c>
      <c r="B723" t="inlineStr">
        <is>
          <t>FLA</t>
        </is>
      </c>
      <c r="C723" t="inlineStr">
        <is>
          <t>RW</t>
        </is>
      </c>
      <c r="D723" t="inlineStr">
        <is>
          <t>F</t>
        </is>
      </c>
      <c r="E723" t="n">
        <v>31</v>
      </c>
      <c r="F723" t="inlineStr">
        <is>
          <t>FA</t>
        </is>
      </c>
      <c r="G723" t="inlineStr">
        <is>
          <t>FA</t>
        </is>
      </c>
      <c r="H723" s="30" t="n">
        <v>850000</v>
      </c>
      <c r="I723" s="31" t="n">
        <v>7.45</v>
      </c>
      <c r="J723" s="31" t="n">
        <v>8.76</v>
      </c>
      <c r="K723" s="31" t="n">
        <v>0.26</v>
      </c>
      <c r="L723" s="32" t="n">
        <v>0.306</v>
      </c>
      <c r="M723" s="31" t="n">
        <v>20.23</v>
      </c>
      <c r="N723" s="31" t="n">
        <v>0.35</v>
      </c>
      <c r="O723" s="31" t="n"/>
      <c r="P723" s="31" t="n">
        <v>20.23</v>
      </c>
      <c r="Q723" s="31" t="n">
        <v>12.78</v>
      </c>
      <c r="R723" s="31" t="n">
        <v>23.8</v>
      </c>
      <c r="S723" s="32" t="n">
        <v>0.35</v>
      </c>
      <c r="T723" s="32" t="n">
        <v>0.412</v>
      </c>
      <c r="V723" t="inlineStr">
        <is>
          <t>03eca</t>
        </is>
      </c>
      <c r="W723" t="n">
        <v>5631</v>
      </c>
      <c r="X723" t="n">
        <v>6481</v>
      </c>
      <c r="Y723" t="inlineStr">
        <is>
          <t>b8aeaff3-6f9f-458c-b2a7-d6e7e33754e8</t>
        </is>
      </c>
      <c r="Z723" t="inlineStr">
        <is>
          <t>Sam Lafferty (FLA RW)</t>
        </is>
      </c>
    </row>
    <row r="724">
      <c r="A724" t="inlineStr">
        <is>
          <t>Pavol Regenda</t>
        </is>
      </c>
      <c r="B724" t="inlineStr">
        <is>
          <t>(N/A)</t>
        </is>
      </c>
      <c r="C724" t="inlineStr">
        <is>
          <t>RW</t>
        </is>
      </c>
      <c r="D724" t="inlineStr">
        <is>
          <t>F</t>
        </is>
      </c>
      <c r="E724" t="n">
        <v>26</v>
      </c>
      <c r="F724" t="inlineStr">
        <is>
          <t>FA</t>
        </is>
      </c>
      <c r="G724" t="inlineStr">
        <is>
          <t>FA</t>
        </is>
      </c>
      <c r="H724" s="30" t="n">
        <v>1</v>
      </c>
      <c r="I724" s="31" t="n">
        <v>22.19</v>
      </c>
      <c r="J724" s="31" t="n">
        <v>22190000</v>
      </c>
      <c r="K724" s="31" t="n">
        <v>0.92</v>
      </c>
      <c r="L724" s="32" t="n">
        <v>920000</v>
      </c>
      <c r="M724" s="31" t="n">
        <v>20.14</v>
      </c>
      <c r="N724" s="31" t="n">
        <v>0.92</v>
      </c>
      <c r="O724" s="31" t="n"/>
      <c r="P724" s="31" t="n">
        <v>20.14</v>
      </c>
      <c r="Q724" s="31" t="n">
        <v>-2.05</v>
      </c>
      <c r="R724" s="31" t="n">
        <v>20140000</v>
      </c>
      <c r="S724" s="32" t="n">
        <v>0.92</v>
      </c>
      <c r="T724" s="32" t="n">
        <v>920000</v>
      </c>
      <c r="U724" t="n">
        <v>292</v>
      </c>
      <c r="V724" t="inlineStr">
        <is>
          <t>05ykq</t>
        </is>
      </c>
      <c r="W724" t="n">
        <v>6673</v>
      </c>
      <c r="Y724" t="inlineStr">
        <is>
          <t>38efd5f2-2c11-4046-b0f7-0fb981a42db9</t>
        </is>
      </c>
      <c r="Z724" t="inlineStr">
        <is>
          <t>Pavol Regenda ((N/A) RW)</t>
        </is>
      </c>
    </row>
    <row r="725">
      <c r="A725" t="inlineStr">
        <is>
          <t>Joakim Kemell</t>
        </is>
      </c>
      <c r="B725" t="inlineStr">
        <is>
          <t>NSH</t>
        </is>
      </c>
      <c r="C725" t="inlineStr">
        <is>
          <t>RW</t>
        </is>
      </c>
      <c r="D725" t="inlineStr">
        <is>
          <t>F</t>
        </is>
      </c>
      <c r="E725" t="n">
        <v>22</v>
      </c>
      <c r="F725" t="inlineStr">
        <is>
          <t>T</t>
        </is>
      </c>
      <c r="G725" t="inlineStr">
        <is>
          <t>The Last Place Lukes</t>
        </is>
      </c>
      <c r="H725" s="30" t="n">
        <v>886666</v>
      </c>
      <c r="I725" s="31" t="n">
        <v>4.61</v>
      </c>
      <c r="J725" s="31" t="n">
        <v>5.2</v>
      </c>
      <c r="K725" s="31" t="n">
        <v>0.29</v>
      </c>
      <c r="L725" s="32" t="n">
        <v>0.327</v>
      </c>
      <c r="M725" s="31" t="n">
        <v>19.99</v>
      </c>
      <c r="N725" s="31" t="n">
        <v>0.35</v>
      </c>
      <c r="O725" s="31" t="n"/>
      <c r="P725" s="31" t="n">
        <v>19.99</v>
      </c>
      <c r="Q725" s="31" t="n">
        <v>15.38</v>
      </c>
      <c r="R725" s="31" t="n">
        <v>22.55</v>
      </c>
      <c r="S725" s="32" t="n">
        <v>0.35</v>
      </c>
      <c r="T725" s="32" t="n">
        <v>0.395</v>
      </c>
      <c r="V725" t="inlineStr">
        <is>
          <t>05ui3</t>
        </is>
      </c>
      <c r="W725" t="n">
        <v>6681</v>
      </c>
      <c r="Y725" t="inlineStr">
        <is>
          <t>cd4e7911-3563-4538-b3fc-bece066cf4af</t>
        </is>
      </c>
      <c r="Z725" t="inlineStr">
        <is>
          <t>Joakim Kemell (NSH RW)</t>
        </is>
      </c>
    </row>
    <row r="726">
      <c r="A726" t="inlineStr">
        <is>
          <t>Joe Veleno</t>
        </is>
      </c>
      <c r="B726" t="inlineStr">
        <is>
          <t>NYR</t>
        </is>
      </c>
      <c r="C726" t="inlineStr">
        <is>
          <t>C</t>
        </is>
      </c>
      <c r="D726" t="inlineStr">
        <is>
          <t>F</t>
        </is>
      </c>
      <c r="E726" t="n">
        <v>26</v>
      </c>
      <c r="F726" t="inlineStr">
        <is>
          <t>FA</t>
        </is>
      </c>
      <c r="G726" t="inlineStr">
        <is>
          <t>FA</t>
        </is>
      </c>
      <c r="H726" s="30" t="n">
        <v>1200000</v>
      </c>
      <c r="I726" s="31" t="n">
        <v>20.33</v>
      </c>
      <c r="J726" s="31" t="n">
        <v>16.94</v>
      </c>
      <c r="K726" s="31" t="n">
        <v>0.33</v>
      </c>
      <c r="L726" s="32" t="n">
        <v>0.275</v>
      </c>
      <c r="M726" s="31" t="n">
        <v>19.8</v>
      </c>
      <c r="N726" s="31" t="n">
        <v>0.36</v>
      </c>
      <c r="O726" s="31" t="n"/>
      <c r="P726" s="31" t="n">
        <v>19.8</v>
      </c>
      <c r="Q726" s="31" t="n">
        <v>-0.53</v>
      </c>
      <c r="R726" s="31" t="n">
        <v>16.5</v>
      </c>
      <c r="S726" s="32" t="n">
        <v>0.36</v>
      </c>
      <c r="T726" s="32" t="n">
        <v>0.3</v>
      </c>
      <c r="U726" t="n">
        <v>293.4</v>
      </c>
      <c r="V726" t="inlineStr">
        <is>
          <t>03w5q</t>
        </is>
      </c>
      <c r="W726" t="n">
        <v>5698</v>
      </c>
      <c r="X726" t="n">
        <v>7928</v>
      </c>
      <c r="Y726" t="inlineStr">
        <is>
          <t>08bd785e-4b82-4d8a-886a-31a670ecec8b</t>
        </is>
      </c>
      <c r="Z726" t="inlineStr">
        <is>
          <t>Joe Veleno (NYR C)</t>
        </is>
      </c>
    </row>
    <row r="727">
      <c r="A727" t="inlineStr">
        <is>
          <t>Zakhar Bardakov</t>
        </is>
      </c>
      <c r="B727" t="inlineStr">
        <is>
          <t>COL</t>
        </is>
      </c>
      <c r="C727" t="inlineStr">
        <is>
          <t>LW</t>
        </is>
      </c>
      <c r="D727" t="inlineStr">
        <is>
          <t>F</t>
        </is>
      </c>
      <c r="E727" t="n">
        <v>25</v>
      </c>
      <c r="F727" t="inlineStr">
        <is>
          <t>FA</t>
        </is>
      </c>
      <c r="G727" t="inlineStr">
        <is>
          <t>FA</t>
        </is>
      </c>
      <c r="H727" s="30" t="n">
        <v>867500</v>
      </c>
      <c r="I727" s="31" t="n">
        <v>16.88</v>
      </c>
      <c r="J727" s="31" t="n">
        <v>19.46</v>
      </c>
      <c r="K727" s="31" t="n">
        <v>0.28</v>
      </c>
      <c r="L727" s="32" t="n">
        <v>0.323</v>
      </c>
      <c r="M727" s="31" t="n">
        <v>19.64</v>
      </c>
      <c r="N727" s="31" t="n">
        <v>0.28</v>
      </c>
      <c r="O727" s="31" t="n"/>
      <c r="P727" s="31" t="n">
        <v>19.64</v>
      </c>
      <c r="Q727" s="31" t="n">
        <v>2.76</v>
      </c>
      <c r="R727" s="31" t="n">
        <v>22.64</v>
      </c>
      <c r="S727" s="32" t="n">
        <v>0.28</v>
      </c>
      <c r="T727" s="32" t="n">
        <v>0.323</v>
      </c>
      <c r="V727" t="inlineStr">
        <is>
          <t>05rdi</t>
        </is>
      </c>
      <c r="W727" t="n">
        <v>7073</v>
      </c>
      <c r="Y727" t="inlineStr">
        <is>
          <t>6cef2319-37c3-4d23-8422-0576a9451ea6</t>
        </is>
      </c>
      <c r="Z727" t="inlineStr">
        <is>
          <t>Zakhar Bardakov (COL LW)</t>
        </is>
      </c>
    </row>
    <row r="728">
      <c r="A728" t="inlineStr">
        <is>
          <t>Oliver Bonk</t>
        </is>
      </c>
      <c r="B728" t="inlineStr">
        <is>
          <t>PHI</t>
        </is>
      </c>
      <c r="C728" t="inlineStr">
        <is>
          <t>D</t>
        </is>
      </c>
      <c r="D728" t="inlineStr">
        <is>
          <t>D</t>
        </is>
      </c>
      <c r="E728" t="n">
        <v>21</v>
      </c>
      <c r="F728" t="inlineStr">
        <is>
          <t>T</t>
        </is>
      </c>
      <c r="G728" t="inlineStr">
        <is>
          <t>Nathan</t>
        </is>
      </c>
      <c r="H728" s="30" t="n">
        <v>886666</v>
      </c>
      <c r="I728" s="31" t="n">
        <v>2.67</v>
      </c>
      <c r="J728" s="31" t="n">
        <v>3.01</v>
      </c>
      <c r="K728" s="31" t="n">
        <v>2.67</v>
      </c>
      <c r="L728" s="32" t="n">
        <v>3.011</v>
      </c>
      <c r="M728" s="31" t="n">
        <v>19.51</v>
      </c>
      <c r="N728" s="31" t="n">
        <v>0.89</v>
      </c>
      <c r="O728" s="31" t="n"/>
      <c r="P728" s="31" t="n">
        <v>19.51</v>
      </c>
      <c r="Q728" s="31" t="n">
        <v>16.84</v>
      </c>
      <c r="R728" s="31" t="n">
        <v>22</v>
      </c>
      <c r="S728" s="32" t="n">
        <v>0.89</v>
      </c>
      <c r="T728" s="32" t="n">
        <v>1.004</v>
      </c>
      <c r="V728" t="inlineStr">
        <is>
          <t>06bde</t>
        </is>
      </c>
      <c r="W728" t="n">
        <v>6941</v>
      </c>
      <c r="Y728" t="inlineStr">
        <is>
          <t>7d12f584-2534-4f2a-b9b9-58639e7001fe</t>
        </is>
      </c>
      <c r="Z728" t="inlineStr">
        <is>
          <t>Oliver Bonk (PHI D)</t>
        </is>
      </c>
    </row>
    <row r="729">
      <c r="A729" t="inlineStr">
        <is>
          <t>Jonah Gadjovich</t>
        </is>
      </c>
      <c r="B729" t="inlineStr">
        <is>
          <t>FLA</t>
        </is>
      </c>
      <c r="C729" t="inlineStr">
        <is>
          <t>RW</t>
        </is>
      </c>
      <c r="D729" t="inlineStr">
        <is>
          <t>F</t>
        </is>
      </c>
      <c r="E729" t="n">
        <v>27</v>
      </c>
      <c r="F729" t="inlineStr">
        <is>
          <t>FA</t>
        </is>
      </c>
      <c r="G729" t="inlineStr">
        <is>
          <t>FA</t>
        </is>
      </c>
      <c r="H729" s="30" t="n">
        <v>775000</v>
      </c>
      <c r="I729" s="31" t="n">
        <v>6.37</v>
      </c>
      <c r="J729" s="31" t="n">
        <v>8.220000000000001</v>
      </c>
      <c r="K729" s="31" t="n">
        <v>0.64</v>
      </c>
      <c r="L729" s="32" t="n">
        <v>0.826</v>
      </c>
      <c r="M729" s="31" t="n">
        <v>19.5</v>
      </c>
      <c r="N729" s="31" t="n">
        <v>0.67</v>
      </c>
      <c r="O729" s="31" t="n"/>
      <c r="P729" s="31" t="n">
        <v>19.5</v>
      </c>
      <c r="Q729" s="31" t="n">
        <v>13.13</v>
      </c>
      <c r="R729" s="31" t="n">
        <v>25.16</v>
      </c>
      <c r="S729" s="32" t="n">
        <v>0.67</v>
      </c>
      <c r="T729" s="32" t="n">
        <v>0.865</v>
      </c>
      <c r="V729" t="inlineStr">
        <is>
          <t>04f11</t>
        </is>
      </c>
      <c r="W729" t="n">
        <v>5544</v>
      </c>
      <c r="X729" t="n">
        <v>7570</v>
      </c>
      <c r="Y729" t="inlineStr">
        <is>
          <t>15c5c649-8ba7-4809-906d-1cc7e0879765</t>
        </is>
      </c>
      <c r="Z729" t="inlineStr">
        <is>
          <t>Jonah Gadjovich (FLA RW)</t>
        </is>
      </c>
    </row>
    <row r="730">
      <c r="A730" t="inlineStr">
        <is>
          <t>Alex Steeves</t>
        </is>
      </c>
      <c r="B730" t="inlineStr">
        <is>
          <t>BOS</t>
        </is>
      </c>
      <c r="C730" t="inlineStr">
        <is>
          <t>LW</t>
        </is>
      </c>
      <c r="D730" t="inlineStr">
        <is>
          <t>F</t>
        </is>
      </c>
      <c r="E730" t="n">
        <v>26</v>
      </c>
      <c r="F730" t="inlineStr">
        <is>
          <t>FA</t>
        </is>
      </c>
      <c r="G730" t="inlineStr">
        <is>
          <t>FA</t>
        </is>
      </c>
      <c r="H730" s="30" t="n">
        <v>1625000</v>
      </c>
      <c r="I730" s="31" t="n">
        <v>33.78</v>
      </c>
      <c r="J730" s="31" t="n">
        <v>20.79</v>
      </c>
      <c r="K730" s="31" t="n">
        <v>0.79</v>
      </c>
      <c r="L730" s="32" t="n">
        <v>0.486</v>
      </c>
      <c r="M730" s="31" t="n">
        <v>19.36</v>
      </c>
      <c r="N730" s="31" t="n">
        <v>0.8100000000000001</v>
      </c>
      <c r="O730" s="31" t="n"/>
      <c r="P730" s="31" t="n">
        <v>19.36</v>
      </c>
      <c r="Q730" s="31" t="n">
        <v>-14.42</v>
      </c>
      <c r="R730" s="31" t="n">
        <v>11.91</v>
      </c>
      <c r="S730" s="32" t="n">
        <v>0.8100000000000001</v>
      </c>
      <c r="T730" s="32" t="n">
        <v>0.498</v>
      </c>
      <c r="V730" t="inlineStr">
        <is>
          <t>04ris</t>
        </is>
      </c>
      <c r="W730" t="n">
        <v>5750</v>
      </c>
      <c r="Y730" t="inlineStr">
        <is>
          <t>8e590311-aa66-489b-91c5-07bd2164bec0</t>
        </is>
      </c>
      <c r="Z730" t="inlineStr">
        <is>
          <t>Alex Steeves (BOS LW)</t>
        </is>
      </c>
    </row>
    <row r="731">
      <c r="A731" t="inlineStr">
        <is>
          <t>Ben Meyers</t>
        </is>
      </c>
      <c r="B731" t="inlineStr">
        <is>
          <t>SEA</t>
        </is>
      </c>
      <c r="C731" t="inlineStr">
        <is>
          <t>LW</t>
        </is>
      </c>
      <c r="D731" t="inlineStr">
        <is>
          <t>F</t>
        </is>
      </c>
      <c r="E731" t="n">
        <v>27</v>
      </c>
      <c r="F731" t="inlineStr">
        <is>
          <t>FA</t>
        </is>
      </c>
      <c r="G731" t="inlineStr">
        <is>
          <t>FA</t>
        </is>
      </c>
      <c r="H731" s="30" t="n">
        <v>1000000</v>
      </c>
      <c r="I731" s="31" t="n">
        <v>24.86</v>
      </c>
      <c r="J731" s="31" t="n">
        <v>24.86</v>
      </c>
      <c r="K731" s="31" t="n">
        <v>0.48</v>
      </c>
      <c r="L731" s="32" t="n">
        <v>0.48</v>
      </c>
      <c r="M731" s="31" t="n">
        <v>19.34</v>
      </c>
      <c r="N731" s="31" t="n">
        <v>0.46</v>
      </c>
      <c r="O731" s="31" t="n"/>
      <c r="P731" s="31" t="n">
        <v>19.34</v>
      </c>
      <c r="Q731" s="31" t="n">
        <v>-5.52</v>
      </c>
      <c r="R731" s="31" t="n">
        <v>19.34</v>
      </c>
      <c r="S731" s="32" t="n">
        <v>0.46</v>
      </c>
      <c r="T731" s="32" t="n">
        <v>0.46</v>
      </c>
      <c r="V731" t="inlineStr">
        <is>
          <t>04zj9</t>
        </is>
      </c>
      <c r="W731" t="n">
        <v>6638</v>
      </c>
      <c r="Y731" t="inlineStr">
        <is>
          <t>038dfd40-c35a-4ed5-989e-e9df6da710eb</t>
        </is>
      </c>
      <c r="Z731" t="inlineStr">
        <is>
          <t>Ben Meyers (SEA LW)</t>
        </is>
      </c>
    </row>
    <row r="732">
      <c r="A732" t="inlineStr">
        <is>
          <t>Jiri Patera</t>
        </is>
      </c>
      <c r="B732" t="inlineStr">
        <is>
          <t>BOS</t>
        </is>
      </c>
      <c r="C732" t="inlineStr">
        <is>
          <t>G</t>
        </is>
      </c>
      <c r="D732" t="inlineStr">
        <is>
          <t>G</t>
        </is>
      </c>
      <c r="E732" t="n">
        <v>27</v>
      </c>
      <c r="F732" t="inlineStr">
        <is>
          <t>FA</t>
        </is>
      </c>
      <c r="G732" t="inlineStr">
        <is>
          <t>FA</t>
        </is>
      </c>
      <c r="H732" s="30" t="n">
        <v>850000</v>
      </c>
      <c r="I732" s="31" t="n">
        <v>0.66</v>
      </c>
      <c r="J732" s="31" t="n">
        <v>0.78</v>
      </c>
      <c r="K732" s="31" t="n">
        <v>0.66</v>
      </c>
      <c r="L732" s="32" t="n">
        <v>0.776</v>
      </c>
      <c r="M732" s="31" t="n">
        <v>19.32</v>
      </c>
      <c r="N732" s="31" t="n">
        <v>1.29</v>
      </c>
      <c r="O732" s="31" t="n"/>
      <c r="P732" s="31" t="n">
        <v>19.32</v>
      </c>
      <c r="Q732" s="31" t="n">
        <v>18.66</v>
      </c>
      <c r="R732" s="31" t="n">
        <v>22.73</v>
      </c>
      <c r="S732" s="32" t="n">
        <v>1.29</v>
      </c>
      <c r="T732" s="32" t="n">
        <v>1.518</v>
      </c>
      <c r="V732" t="inlineStr">
        <is>
          <t>04f7o</t>
        </is>
      </c>
      <c r="W732" t="n">
        <v>6354</v>
      </c>
      <c r="X732" t="n">
        <v>7676</v>
      </c>
      <c r="Y732" t="inlineStr">
        <is>
          <t>94dca01a-7fc4-45fc-b6e1-fbc0d8aa7308</t>
        </is>
      </c>
      <c r="Z732" t="inlineStr">
        <is>
          <t>Jiri Patera (BOS G)</t>
        </is>
      </c>
    </row>
    <row r="733">
      <c r="A733" t="inlineStr">
        <is>
          <t>Rodrigo Abols</t>
        </is>
      </c>
      <c r="B733" t="inlineStr">
        <is>
          <t>(N/A)</t>
        </is>
      </c>
      <c r="C733" t="inlineStr">
        <is>
          <t>C</t>
        </is>
      </c>
      <c r="D733" t="inlineStr">
        <is>
          <t>F</t>
        </is>
      </c>
      <c r="E733" t="n">
        <v>30</v>
      </c>
      <c r="F733" t="inlineStr">
        <is>
          <t>FA</t>
        </is>
      </c>
      <c r="G733" t="inlineStr">
        <is>
          <t>FA</t>
        </is>
      </c>
      <c r="H733" s="30" t="n">
        <v>1</v>
      </c>
      <c r="I733" s="31" t="n">
        <v>20.91</v>
      </c>
      <c r="J733" s="31" t="n">
        <v>20910000</v>
      </c>
      <c r="K733" s="31" t="n">
        <v>0.5</v>
      </c>
      <c r="L733" s="32" t="n">
        <v>500000</v>
      </c>
      <c r="M733" s="31" t="n">
        <v>19.27</v>
      </c>
      <c r="N733" s="31" t="n">
        <v>0.48</v>
      </c>
      <c r="O733" s="31" t="n"/>
      <c r="P733" s="31" t="n">
        <v>19.27</v>
      </c>
      <c r="Q733" s="31" t="n">
        <v>-1.64</v>
      </c>
      <c r="R733" s="31" t="n">
        <v>19270000</v>
      </c>
      <c r="S733" s="32" t="n">
        <v>0.48</v>
      </c>
      <c r="T733" s="32" t="n">
        <v>480000</v>
      </c>
      <c r="V733" t="inlineStr">
        <is>
          <t>03rxe</t>
        </is>
      </c>
      <c r="W733" t="n">
        <v>6117</v>
      </c>
      <c r="X733" t="n">
        <v>7289</v>
      </c>
      <c r="Y733" t="inlineStr">
        <is>
          <t>e005471b-6e2c-4abb-831c-677e7b2dfcb6</t>
        </is>
      </c>
      <c r="Z733" t="inlineStr">
        <is>
          <t>Rodrigo Abols ((N/A) C)</t>
        </is>
      </c>
    </row>
    <row r="734">
      <c r="A734" t="inlineStr">
        <is>
          <t>Yan Kuznetsov</t>
        </is>
      </c>
      <c r="B734" t="inlineStr">
        <is>
          <t>CGY</t>
        </is>
      </c>
      <c r="C734" t="inlineStr">
        <is>
          <t>D</t>
        </is>
      </c>
      <c r="D734" t="inlineStr">
        <is>
          <t>D</t>
        </is>
      </c>
      <c r="E734" t="n">
        <v>24</v>
      </c>
      <c r="F734" t="inlineStr">
        <is>
          <t>T</t>
        </is>
      </c>
      <c r="G734" t="inlineStr">
        <is>
          <t>Kurtis</t>
        </is>
      </c>
      <c r="H734" s="30" t="n">
        <v>812500</v>
      </c>
      <c r="I734" s="31" t="n">
        <v>43.95</v>
      </c>
      <c r="J734" s="31" t="n">
        <v>54.09</v>
      </c>
      <c r="K734" s="31" t="n">
        <v>0.77</v>
      </c>
      <c r="L734" s="32" t="n">
        <v>0.948</v>
      </c>
      <c r="M734" s="31" t="n">
        <v>19.09</v>
      </c>
      <c r="N734" s="31" t="n">
        <v>0.8</v>
      </c>
      <c r="O734" s="31" t="n"/>
      <c r="P734" s="31" t="n">
        <v>19.09</v>
      </c>
      <c r="Q734" s="31" t="n">
        <v>-24.86</v>
      </c>
      <c r="R734" s="31" t="n">
        <v>23.5</v>
      </c>
      <c r="S734" s="32" t="n">
        <v>0.8</v>
      </c>
      <c r="T734" s="32" t="n">
        <v>0.985</v>
      </c>
      <c r="U734" t="n">
        <v>292.5</v>
      </c>
      <c r="V734" t="inlineStr">
        <is>
          <t>05kj8</t>
        </is>
      </c>
      <c r="W734" t="n">
        <v>6290</v>
      </c>
      <c r="Y734" t="inlineStr">
        <is>
          <t>5d579d91-5ba7-4bd7-ae71-edd864ce6895</t>
        </is>
      </c>
      <c r="Z734" t="inlineStr">
        <is>
          <t>Yan Kuznetsov (CGY D)</t>
        </is>
      </c>
    </row>
    <row r="735">
      <c r="A735" t="inlineStr">
        <is>
          <t>Lenni Hameenaho</t>
        </is>
      </c>
      <c r="B735" t="inlineStr">
        <is>
          <t>NJD</t>
        </is>
      </c>
      <c r="C735" t="inlineStr">
        <is>
          <t>RW</t>
        </is>
      </c>
      <c r="D735" t="inlineStr">
        <is>
          <t>F</t>
        </is>
      </c>
      <c r="E735" t="n">
        <v>22</v>
      </c>
      <c r="F735" t="inlineStr">
        <is>
          <t>FA</t>
        </is>
      </c>
      <c r="G735" t="inlineStr">
        <is>
          <t>FA</t>
        </is>
      </c>
      <c r="H735" s="30" t="n">
        <v>950000</v>
      </c>
      <c r="I735" s="31" t="n">
        <v>13.14</v>
      </c>
      <c r="J735" s="31" t="n">
        <v>13.83</v>
      </c>
      <c r="K735" s="31" t="n">
        <v>0.4</v>
      </c>
      <c r="L735" s="32" t="n">
        <v>0.421</v>
      </c>
      <c r="M735" s="31" t="n">
        <v>19.03</v>
      </c>
      <c r="N735" s="31" t="n">
        <v>0.4</v>
      </c>
      <c r="O735" s="31" t="n"/>
      <c r="P735" s="31" t="n">
        <v>19.03</v>
      </c>
      <c r="Q735" s="31" t="n">
        <v>5.89</v>
      </c>
      <c r="R735" s="31" t="n">
        <v>20.03</v>
      </c>
      <c r="S735" s="32" t="n">
        <v>0.4</v>
      </c>
      <c r="T735" s="32" t="n">
        <v>0.421</v>
      </c>
      <c r="V735" t="inlineStr">
        <is>
          <t>066qt</t>
        </is>
      </c>
      <c r="W735" t="n">
        <v>6969</v>
      </c>
      <c r="Y735" t="inlineStr">
        <is>
          <t>92843dd0-8ad9-4823-9b69-99f06eb2c4fd</t>
        </is>
      </c>
      <c r="Z735" t="inlineStr">
        <is>
          <t>Lenni Hameenaho (NJD RW)</t>
        </is>
      </c>
    </row>
    <row r="736">
      <c r="A736" t="inlineStr">
        <is>
          <t>Joel Kiviranta</t>
        </is>
      </c>
      <c r="B736" t="inlineStr">
        <is>
          <t>DAL</t>
        </is>
      </c>
      <c r="C736" t="inlineStr">
        <is>
          <t>LW</t>
        </is>
      </c>
      <c r="D736" t="inlineStr">
        <is>
          <t>F</t>
        </is>
      </c>
      <c r="E736" t="n">
        <v>30</v>
      </c>
      <c r="F736" t="inlineStr">
        <is>
          <t>FA</t>
        </is>
      </c>
      <c r="G736" t="inlineStr">
        <is>
          <t>FA</t>
        </is>
      </c>
      <c r="H736" s="30" t="n">
        <v>1000000</v>
      </c>
      <c r="I736" s="31" t="n">
        <v>14.75</v>
      </c>
      <c r="J736" s="31" t="n">
        <v>14.75</v>
      </c>
      <c r="K736" s="31" t="n">
        <v>0.29</v>
      </c>
      <c r="L736" s="32" t="n">
        <v>0.29</v>
      </c>
      <c r="M736" s="31" t="n">
        <v>19.02</v>
      </c>
      <c r="N736" s="31" t="n">
        <v>0.3</v>
      </c>
      <c r="O736" s="31" t="n"/>
      <c r="P736" s="31" t="n">
        <v>19.02</v>
      </c>
      <c r="Q736" s="31" t="n">
        <v>4.27</v>
      </c>
      <c r="R736" s="31" t="n">
        <v>19.02</v>
      </c>
      <c r="S736" s="32" t="n">
        <v>0.3</v>
      </c>
      <c r="T736" s="32" t="n">
        <v>0.3</v>
      </c>
      <c r="V736" t="inlineStr">
        <is>
          <t>050tk</t>
        </is>
      </c>
      <c r="W736" t="n">
        <v>6122</v>
      </c>
      <c r="X736" t="n">
        <v>8273</v>
      </c>
      <c r="Y736" t="inlineStr">
        <is>
          <t>9f86cf0b-416d-4408-a080-9d638f52d006</t>
        </is>
      </c>
      <c r="Z736" t="inlineStr">
        <is>
          <t>Joel Kiviranta (DAL LW)</t>
        </is>
      </c>
    </row>
    <row r="737">
      <c r="A737" t="inlineStr">
        <is>
          <t>Dmitry Kulikov</t>
        </is>
      </c>
      <c r="B737" t="inlineStr">
        <is>
          <t>FLA</t>
        </is>
      </c>
      <c r="C737" t="inlineStr">
        <is>
          <t>D</t>
        </is>
      </c>
      <c r="D737" t="inlineStr">
        <is>
          <t>D</t>
        </is>
      </c>
      <c r="E737" t="n">
        <v>35</v>
      </c>
      <c r="F737" t="inlineStr">
        <is>
          <t>FA</t>
        </is>
      </c>
      <c r="G737" t="inlineStr">
        <is>
          <t>FA</t>
        </is>
      </c>
      <c r="H737" s="30" t="n">
        <v>1150000</v>
      </c>
      <c r="I737" s="31" t="n">
        <v>6.45</v>
      </c>
      <c r="J737" s="31" t="n">
        <v>5.61</v>
      </c>
      <c r="K737" s="31" t="n">
        <v>0.34</v>
      </c>
      <c r="L737" s="32" t="n">
        <v>0.296</v>
      </c>
      <c r="M737" s="31" t="n">
        <v>18.86</v>
      </c>
      <c r="N737" s="31" t="n">
        <v>0.57</v>
      </c>
      <c r="O737" s="31" t="n"/>
      <c r="P737" s="31" t="n">
        <v>18.86</v>
      </c>
      <c r="Q737" s="31" t="n">
        <v>12.41</v>
      </c>
      <c r="R737" s="31" t="n">
        <v>16.4</v>
      </c>
      <c r="S737" s="32" t="n">
        <v>0.57</v>
      </c>
      <c r="T737" s="32" t="n">
        <v>0.496</v>
      </c>
      <c r="V737" t="inlineStr">
        <is>
          <t>01f3l</t>
        </is>
      </c>
      <c r="W737" t="n">
        <v>3257</v>
      </c>
      <c r="X737" t="n">
        <v>4694</v>
      </c>
      <c r="Y737" t="inlineStr">
        <is>
          <t>4367afd9-0f24-11e2-8525-18a905767e44</t>
        </is>
      </c>
      <c r="Z737" t="inlineStr">
        <is>
          <t>Dmitry Kulikov (FLA D)</t>
        </is>
      </c>
    </row>
    <row r="738">
      <c r="A738" t="inlineStr">
        <is>
          <t>Isac Lundestrom</t>
        </is>
      </c>
      <c r="B738" t="inlineStr">
        <is>
          <t>CBJ</t>
        </is>
      </c>
      <c r="C738" t="inlineStr">
        <is>
          <t>C</t>
        </is>
      </c>
      <c r="D738" t="inlineStr">
        <is>
          <t>F</t>
        </is>
      </c>
      <c r="E738" t="n">
        <v>26</v>
      </c>
      <c r="F738" t="inlineStr">
        <is>
          <t>FA</t>
        </is>
      </c>
      <c r="G738" t="inlineStr">
        <is>
          <t>FA</t>
        </is>
      </c>
      <c r="H738" s="30" t="n">
        <v>1300000</v>
      </c>
      <c r="I738" s="31" t="n">
        <v>16.15</v>
      </c>
      <c r="J738" s="31" t="n">
        <v>12.42</v>
      </c>
      <c r="K738" s="31" t="n">
        <v>0.24</v>
      </c>
      <c r="L738" s="32" t="n">
        <v>0.185</v>
      </c>
      <c r="M738" s="31" t="n">
        <v>18.71</v>
      </c>
      <c r="N738" s="31" t="n">
        <v>0.28</v>
      </c>
      <c r="O738" s="31" t="n"/>
      <c r="P738" s="31" t="n">
        <v>18.71</v>
      </c>
      <c r="Q738" s="31" t="n">
        <v>2.56</v>
      </c>
      <c r="R738" s="31" t="n">
        <v>14.39</v>
      </c>
      <c r="S738" s="32" t="n">
        <v>0.28</v>
      </c>
      <c r="T738" s="32" t="n">
        <v>0.215</v>
      </c>
      <c r="V738" t="inlineStr">
        <is>
          <t>04816</t>
        </is>
      </c>
      <c r="W738" t="n">
        <v>5703</v>
      </c>
      <c r="X738" t="n">
        <v>7921</v>
      </c>
      <c r="Y738" t="inlineStr">
        <is>
          <t>09318a2b-e0e8-47e8-94e6-5f69a794bb5d</t>
        </is>
      </c>
      <c r="Z738" t="inlineStr">
        <is>
          <t>Isac Lundestrom (CBJ C)</t>
        </is>
      </c>
    </row>
    <row r="739">
      <c r="A739" t="inlineStr">
        <is>
          <t>Stephen Halliday</t>
        </is>
      </c>
      <c r="B739" t="inlineStr">
        <is>
          <t>OTT</t>
        </is>
      </c>
      <c r="C739" t="inlineStr">
        <is>
          <t>LW</t>
        </is>
      </c>
      <c r="D739" t="inlineStr">
        <is>
          <t>F</t>
        </is>
      </c>
      <c r="E739" t="n">
        <v>24</v>
      </c>
      <c r="F739" t="inlineStr">
        <is>
          <t>FA</t>
        </is>
      </c>
      <c r="G739" t="inlineStr">
        <is>
          <t>FA</t>
        </is>
      </c>
      <c r="H739" s="30" t="n">
        <v>1075000</v>
      </c>
      <c r="I739" s="31" t="n">
        <v>13.32</v>
      </c>
      <c r="J739" s="31" t="n">
        <v>12.39</v>
      </c>
      <c r="K739" s="31" t="n">
        <v>0.44</v>
      </c>
      <c r="L739" s="32" t="n">
        <v>0.409</v>
      </c>
      <c r="M739" s="31" t="n">
        <v>18.66</v>
      </c>
      <c r="N739" s="31" t="n">
        <v>0.4</v>
      </c>
      <c r="O739" s="31" t="n"/>
      <c r="P739" s="31" t="n">
        <v>18.66</v>
      </c>
      <c r="Q739" s="31" t="n">
        <v>5.34</v>
      </c>
      <c r="R739" s="31" t="n">
        <v>17.36</v>
      </c>
      <c r="S739" s="32" t="n">
        <v>0.4</v>
      </c>
      <c r="T739" s="32" t="n">
        <v>0.372</v>
      </c>
      <c r="U739" t="n">
        <v>293.2</v>
      </c>
      <c r="V739" t="inlineStr">
        <is>
          <t>05ogy</t>
        </is>
      </c>
      <c r="W739" t="n">
        <v>7094</v>
      </c>
      <c r="Y739" t="inlineStr">
        <is>
          <t>a031d17a-4cf7-4f7e-ab73-5d0f5d29cb36</t>
        </is>
      </c>
      <c r="Z739" t="inlineStr">
        <is>
          <t>Stephen Halliday (OTT LW)</t>
        </is>
      </c>
    </row>
    <row r="740">
      <c r="A740" t="inlineStr">
        <is>
          <t>Brandon Tanev</t>
        </is>
      </c>
      <c r="B740" t="inlineStr">
        <is>
          <t>UTA</t>
        </is>
      </c>
      <c r="C740" t="inlineStr">
        <is>
          <t>RW</t>
        </is>
      </c>
      <c r="D740" t="inlineStr">
        <is>
          <t>F</t>
        </is>
      </c>
      <c r="E740" t="n">
        <v>34</v>
      </c>
      <c r="F740" t="inlineStr">
        <is>
          <t>FA</t>
        </is>
      </c>
      <c r="G740" t="inlineStr">
        <is>
          <t>FA</t>
        </is>
      </c>
      <c r="H740" s="30" t="n">
        <v>2500000</v>
      </c>
      <c r="I740" s="31" t="n">
        <v>24.61</v>
      </c>
      <c r="J740" s="31" t="n">
        <v>9.84</v>
      </c>
      <c r="K740" s="31" t="n">
        <v>0.44</v>
      </c>
      <c r="L740" s="32" t="n">
        <v>0.176</v>
      </c>
      <c r="M740" s="31" t="n">
        <v>18.54</v>
      </c>
      <c r="N740" s="31" t="n">
        <v>0.48</v>
      </c>
      <c r="O740" s="31" t="n"/>
      <c r="P740" s="31" t="n">
        <v>18.54</v>
      </c>
      <c r="Q740" s="31" t="n">
        <v>-6.07</v>
      </c>
      <c r="R740" s="31" t="n">
        <v>7.42</v>
      </c>
      <c r="S740" s="32" t="n">
        <v>0.48</v>
      </c>
      <c r="T740" s="32" t="n">
        <v>0.192</v>
      </c>
      <c r="V740" t="inlineStr">
        <is>
          <t>03xmh</t>
        </is>
      </c>
      <c r="W740" t="n">
        <v>5080</v>
      </c>
      <c r="X740" t="n">
        <v>7083</v>
      </c>
      <c r="Y740" t="inlineStr">
        <is>
          <t>cb2d1eb9-ed27-4fff-96ea-8e82d9dcff64</t>
        </is>
      </c>
      <c r="Z740" t="inlineStr">
        <is>
          <t>Brandon Tanev (UTA RW)</t>
        </is>
      </c>
    </row>
    <row r="741">
      <c r="A741" t="inlineStr">
        <is>
          <t>Pierre Engvall</t>
        </is>
      </c>
      <c r="B741" t="inlineStr">
        <is>
          <t>NYI</t>
        </is>
      </c>
      <c r="C741" t="inlineStr">
        <is>
          <t>LW</t>
        </is>
      </c>
      <c r="D741" t="inlineStr">
        <is>
          <t>F</t>
        </is>
      </c>
      <c r="E741" t="n">
        <v>30</v>
      </c>
      <c r="F741" t="inlineStr">
        <is>
          <t>FA</t>
        </is>
      </c>
      <c r="G741" t="inlineStr">
        <is>
          <t>FA</t>
        </is>
      </c>
      <c r="H741" s="30" t="n">
        <v>3000000</v>
      </c>
      <c r="I741" s="31" t="n">
        <v>0</v>
      </c>
      <c r="J741" s="31" t="n"/>
      <c r="K741" s="31" t="n">
        <v>0</v>
      </c>
      <c r="L741" s="32" t="n"/>
      <c r="M741" s="31" t="n">
        <v>18.19</v>
      </c>
      <c r="N741" s="31" t="n">
        <v>0.49</v>
      </c>
      <c r="O741" s="31" t="n"/>
      <c r="P741" s="31" t="n">
        <v>18.19</v>
      </c>
      <c r="Q741" s="31" t="n">
        <v>18.19</v>
      </c>
      <c r="R741" s="31" t="n">
        <v>6.06</v>
      </c>
      <c r="S741" s="32" t="n">
        <v>0.49</v>
      </c>
      <c r="T741" s="32" t="n">
        <v>0.163</v>
      </c>
      <c r="U741" t="n">
        <v>293.1</v>
      </c>
      <c r="V741" t="inlineStr">
        <is>
          <t>03ee1</t>
        </is>
      </c>
      <c r="W741" t="n">
        <v>5816</v>
      </c>
      <c r="X741" t="n">
        <v>6555</v>
      </c>
      <c r="Y741" t="inlineStr">
        <is>
          <t>5048567a-783c-4e89-9b46-0aa11a8f4534</t>
        </is>
      </c>
      <c r="Z741" t="inlineStr">
        <is>
          <t>Pierre Engvall (NYI LW)</t>
        </is>
      </c>
    </row>
    <row r="742">
      <c r="A742" t="inlineStr">
        <is>
          <t>Vitek Vanecek</t>
        </is>
      </c>
      <c r="B742" t="inlineStr">
        <is>
          <t>NYI</t>
        </is>
      </c>
      <c r="C742" t="inlineStr">
        <is>
          <t>G</t>
        </is>
      </c>
      <c r="D742" t="inlineStr">
        <is>
          <t>G</t>
        </is>
      </c>
      <c r="E742" t="n">
        <v>30</v>
      </c>
      <c r="F742" t="inlineStr">
        <is>
          <t>FA</t>
        </is>
      </c>
      <c r="G742" t="inlineStr">
        <is>
          <t>FA</t>
        </is>
      </c>
      <c r="H742" s="30" t="n">
        <v>1000000</v>
      </c>
      <c r="I742" s="31" t="n">
        <v>26.44</v>
      </c>
      <c r="J742" s="31" t="n">
        <v>26.44</v>
      </c>
      <c r="K742" s="31" t="n">
        <v>1.2</v>
      </c>
      <c r="L742" s="32" t="n">
        <v>1.2</v>
      </c>
      <c r="M742" s="31" t="n">
        <v>18.18</v>
      </c>
      <c r="N742" s="31" t="n">
        <v>1.51</v>
      </c>
      <c r="O742" s="31" t="n"/>
      <c r="P742" s="31" t="n">
        <v>18.18</v>
      </c>
      <c r="Q742" s="31" t="n">
        <v>-8.26</v>
      </c>
      <c r="R742" s="31" t="n">
        <v>18.18</v>
      </c>
      <c r="S742" s="32" t="n">
        <v>1.51</v>
      </c>
      <c r="T742" s="32" t="n">
        <v>1.51</v>
      </c>
      <c r="V742" t="inlineStr">
        <is>
          <t>03eap</t>
        </is>
      </c>
      <c r="W742" t="n">
        <v>4454</v>
      </c>
      <c r="X742" t="n">
        <v>6408</v>
      </c>
      <c r="Y742" t="inlineStr">
        <is>
          <t>4436c7b3-4b38-4f13-ba0e-07d68fcb7056</t>
        </is>
      </c>
      <c r="Z742" t="inlineStr">
        <is>
          <t>Vitek Vanecek (NYI G)</t>
        </is>
      </c>
    </row>
    <row r="743">
      <c r="A743" t="inlineStr">
        <is>
          <t>Ethen Frank</t>
        </is>
      </c>
      <c r="B743" t="inlineStr">
        <is>
          <t>WSH</t>
        </is>
      </c>
      <c r="C743" t="inlineStr">
        <is>
          <t>RW</t>
        </is>
      </c>
      <c r="D743" t="inlineStr">
        <is>
          <t>F</t>
        </is>
      </c>
      <c r="E743" t="n">
        <v>28</v>
      </c>
      <c r="F743" t="inlineStr">
        <is>
          <t>FA</t>
        </is>
      </c>
      <c r="G743" t="inlineStr">
        <is>
          <t>FA</t>
        </is>
      </c>
      <c r="H743" s="30" t="n">
        <v>2000000</v>
      </c>
      <c r="I743" s="31" t="n">
        <v>32.95</v>
      </c>
      <c r="J743" s="31" t="n">
        <v>16.48</v>
      </c>
      <c r="K743" s="31" t="n">
        <v>0.53</v>
      </c>
      <c r="L743" s="32" t="n">
        <v>0.265</v>
      </c>
      <c r="M743" s="31" t="n">
        <v>18.09</v>
      </c>
      <c r="N743" s="31" t="n">
        <v>0.41</v>
      </c>
      <c r="O743" s="31" t="n"/>
      <c r="P743" s="31" t="n">
        <v>18.09</v>
      </c>
      <c r="Q743" s="31" t="n">
        <v>-14.86</v>
      </c>
      <c r="R743" s="31" t="n">
        <v>9.039999999999999</v>
      </c>
      <c r="S743" s="32" t="n">
        <v>0.41</v>
      </c>
      <c r="T743" s="32" t="n">
        <v>0.205</v>
      </c>
      <c r="V743" t="inlineStr">
        <is>
          <t>05y37</t>
        </is>
      </c>
      <c r="W743" t="n">
        <v>6854</v>
      </c>
      <c r="Y743" t="inlineStr">
        <is>
          <t>20565b63-0f36-4109-9206-b4c1d9463cf7</t>
        </is>
      </c>
      <c r="Z743" t="inlineStr">
        <is>
          <t>Ethen Frank (WSH RW)</t>
        </is>
      </c>
    </row>
    <row r="744">
      <c r="A744" t="inlineStr">
        <is>
          <t>Nicolas Deslauriers</t>
        </is>
      </c>
      <c r="B744" t="inlineStr">
        <is>
          <t>CAR</t>
        </is>
      </c>
      <c r="C744" t="inlineStr">
        <is>
          <t>LW</t>
        </is>
      </c>
      <c r="D744" t="inlineStr">
        <is>
          <t>F</t>
        </is>
      </c>
      <c r="E744" t="n">
        <v>35</v>
      </c>
      <c r="F744" t="inlineStr">
        <is>
          <t>FA</t>
        </is>
      </c>
      <c r="G744" t="inlineStr">
        <is>
          <t>FA</t>
        </is>
      </c>
      <c r="H744" s="30" t="n">
        <v>875000</v>
      </c>
      <c r="I744" s="31" t="n">
        <v>17.87</v>
      </c>
      <c r="J744" s="31" t="n">
        <v>20.42</v>
      </c>
      <c r="K744" s="31" t="n">
        <v>0.58</v>
      </c>
      <c r="L744" s="32" t="n">
        <v>0.663</v>
      </c>
      <c r="M744" s="31" t="n">
        <v>18.02</v>
      </c>
      <c r="N744" s="31" t="n">
        <v>0.55</v>
      </c>
      <c r="O744" s="31" t="n"/>
      <c r="P744" s="31" t="n">
        <v>18.02</v>
      </c>
      <c r="Q744" s="31" t="n">
        <v>0.15</v>
      </c>
      <c r="R744" s="31" t="n">
        <v>20.59</v>
      </c>
      <c r="S744" s="32" t="n">
        <v>0.55</v>
      </c>
      <c r="T744" s="32" t="n">
        <v>0.629</v>
      </c>
      <c r="U744" t="n">
        <v>291.9</v>
      </c>
      <c r="V744" t="inlineStr">
        <is>
          <t>02441</t>
        </is>
      </c>
      <c r="W744" t="n">
        <v>3344</v>
      </c>
      <c r="X744" t="n">
        <v>5345</v>
      </c>
      <c r="Y744" t="inlineStr">
        <is>
          <t>4281840a-0f24-11e2-8525-18a905767e44</t>
        </is>
      </c>
      <c r="Z744" t="inlineStr">
        <is>
          <t>Nicolas Deslauriers (CAR LW)</t>
        </is>
      </c>
    </row>
    <row r="745">
      <c r="A745" t="inlineStr">
        <is>
          <t>Elmer Soderblom</t>
        </is>
      </c>
      <c r="B745" t="inlineStr">
        <is>
          <t>PIT</t>
        </is>
      </c>
      <c r="C745" t="inlineStr">
        <is>
          <t>LW</t>
        </is>
      </c>
      <c r="D745" t="inlineStr">
        <is>
          <t>F</t>
        </is>
      </c>
      <c r="E745" t="n">
        <v>25</v>
      </c>
      <c r="F745" t="inlineStr">
        <is>
          <t>FA</t>
        </is>
      </c>
      <c r="G745" t="inlineStr">
        <is>
          <t>FA</t>
        </is>
      </c>
      <c r="H745" s="30" t="n">
        <v>1125000</v>
      </c>
      <c r="I745" s="31" t="n">
        <v>25.42</v>
      </c>
      <c r="J745" s="31" t="n">
        <v>22.6</v>
      </c>
      <c r="K745" s="31" t="n">
        <v>0.43</v>
      </c>
      <c r="L745" s="32" t="n">
        <v>0.382</v>
      </c>
      <c r="M745" s="31" t="n">
        <v>17.83</v>
      </c>
      <c r="N745" s="31" t="n">
        <v>0.45</v>
      </c>
      <c r="O745" s="31" t="n"/>
      <c r="P745" s="31" t="n">
        <v>17.83</v>
      </c>
      <c r="Q745" s="31" t="n">
        <v>-7.59</v>
      </c>
      <c r="R745" s="31" t="n">
        <v>15.85</v>
      </c>
      <c r="S745" s="32" t="n">
        <v>0.45</v>
      </c>
      <c r="T745" s="32" t="n">
        <v>0.4</v>
      </c>
      <c r="V745" t="inlineStr">
        <is>
          <t>051v7</t>
        </is>
      </c>
      <c r="W745" t="n">
        <v>6719</v>
      </c>
      <c r="Y745" t="inlineStr">
        <is>
          <t>63b5b75e-8c62-4316-8072-579ed3b2aede</t>
        </is>
      </c>
      <c r="Z745" t="inlineStr">
        <is>
          <t>Elmer Soderblom (PIT LW)</t>
        </is>
      </c>
    </row>
    <row r="746">
      <c r="A746" t="inlineStr">
        <is>
          <t>Niklas Kokko</t>
        </is>
      </c>
      <c r="B746" t="inlineStr">
        <is>
          <t>SEA</t>
        </is>
      </c>
      <c r="C746" t="inlineStr">
        <is>
          <t>G</t>
        </is>
      </c>
      <c r="D746" t="inlineStr">
        <is>
          <t>G</t>
        </is>
      </c>
      <c r="E746" t="n">
        <v>22</v>
      </c>
      <c r="F746" t="inlineStr">
        <is>
          <t>T</t>
        </is>
      </c>
      <c r="G746" t="inlineStr">
        <is>
          <t>Nathan</t>
        </is>
      </c>
      <c r="H746" s="30" t="n">
        <v>891666</v>
      </c>
      <c r="I746" s="31" t="n">
        <v>3.56</v>
      </c>
      <c r="J746" s="31" t="n">
        <v>3.99</v>
      </c>
      <c r="K746" s="31" t="n">
        <v>1.19</v>
      </c>
      <c r="L746" s="32" t="n">
        <v>1.335</v>
      </c>
      <c r="M746" s="31" t="n">
        <v>17.68</v>
      </c>
      <c r="N746" s="31" t="n">
        <v>1.18</v>
      </c>
      <c r="O746" s="31" t="n"/>
      <c r="P746" s="31" t="n">
        <v>17.68</v>
      </c>
      <c r="Q746" s="31" t="n">
        <v>14.12</v>
      </c>
      <c r="R746" s="31" t="n">
        <v>19.83</v>
      </c>
      <c r="S746" s="32" t="n">
        <v>1.18</v>
      </c>
      <c r="T746" s="32" t="n">
        <v>1.323</v>
      </c>
      <c r="V746" t="inlineStr">
        <is>
          <t>05ws3</t>
        </is>
      </c>
      <c r="W746" t="n">
        <v>6800</v>
      </c>
      <c r="Y746" t="inlineStr">
        <is>
          <t>2c7cab82-a34c-4fc1-8dd3-bcfb82f6f079</t>
        </is>
      </c>
      <c r="Z746" t="inlineStr">
        <is>
          <t>Niklas Kokko (SEA G)</t>
        </is>
      </c>
    </row>
    <row r="747">
      <c r="A747" t="inlineStr">
        <is>
          <t>John St. Ivany</t>
        </is>
      </c>
      <c r="B747" t="inlineStr">
        <is>
          <t>WPG</t>
        </is>
      </c>
      <c r="C747" t="inlineStr">
        <is>
          <t>D</t>
        </is>
      </c>
      <c r="D747" t="inlineStr">
        <is>
          <t>D</t>
        </is>
      </c>
      <c r="E747" t="n">
        <v>27</v>
      </c>
      <c r="F747" t="inlineStr">
        <is>
          <t>FA</t>
        </is>
      </c>
      <c r="G747" t="inlineStr">
        <is>
          <t>FA</t>
        </is>
      </c>
      <c r="H747" s="30" t="n">
        <v>775000</v>
      </c>
      <c r="I747" s="31" t="n">
        <v>15.44</v>
      </c>
      <c r="J747" s="31" t="n">
        <v>19.92</v>
      </c>
      <c r="K747" s="31" t="n">
        <v>0.77</v>
      </c>
      <c r="L747" s="32" t="n">
        <v>0.994</v>
      </c>
      <c r="M747" s="31" t="n">
        <v>17.64</v>
      </c>
      <c r="N747" s="31" t="n">
        <v>0.71</v>
      </c>
      <c r="O747" s="31" t="n"/>
      <c r="P747" s="31" t="n">
        <v>17.64</v>
      </c>
      <c r="Q747" s="31" t="n">
        <v>2.2</v>
      </c>
      <c r="R747" s="31" t="n">
        <v>22.76</v>
      </c>
      <c r="S747" s="32" t="n">
        <v>0.71</v>
      </c>
      <c r="T747" s="32" t="n">
        <v>0.916</v>
      </c>
      <c r="V747" t="inlineStr">
        <is>
          <t>04qzh</t>
        </is>
      </c>
      <c r="W747" t="n">
        <v>6826</v>
      </c>
      <c r="Y747" t="inlineStr">
        <is>
          <t>02eb823d-d119-4306-8680-3af236ae1db6</t>
        </is>
      </c>
      <c r="Z747" t="inlineStr">
        <is>
          <t>John St. Ivany (WPG D)</t>
        </is>
      </c>
    </row>
    <row r="748">
      <c r="A748" t="inlineStr">
        <is>
          <t>Kyle Capobianco</t>
        </is>
      </c>
      <c r="B748" t="inlineStr">
        <is>
          <t>DAL</t>
        </is>
      </c>
      <c r="C748" t="inlineStr">
        <is>
          <t>D</t>
        </is>
      </c>
      <c r="D748" t="inlineStr">
        <is>
          <t>D</t>
        </is>
      </c>
      <c r="E748" t="n">
        <v>29</v>
      </c>
      <c r="F748" t="inlineStr">
        <is>
          <t>FA</t>
        </is>
      </c>
      <c r="G748" t="inlineStr">
        <is>
          <t>FA</t>
        </is>
      </c>
      <c r="H748" s="30" t="n">
        <v>875000</v>
      </c>
      <c r="I748" s="31" t="n">
        <v>12.63</v>
      </c>
      <c r="J748" s="31" t="n">
        <v>14.43</v>
      </c>
      <c r="K748" s="31" t="n">
        <v>0.38</v>
      </c>
      <c r="L748" s="32" t="n">
        <v>0.434</v>
      </c>
      <c r="M748" s="31" t="n">
        <v>17.59</v>
      </c>
      <c r="N748" s="31" t="n">
        <v>0.39</v>
      </c>
      <c r="O748" s="31" t="n"/>
      <c r="P748" s="31" t="n">
        <v>17.59</v>
      </c>
      <c r="Q748" s="31" t="n">
        <v>4.96</v>
      </c>
      <c r="R748" s="31" t="n">
        <v>20.1</v>
      </c>
      <c r="S748" s="32" t="n">
        <v>0.39</v>
      </c>
      <c r="T748" s="32" t="n">
        <v>0.446</v>
      </c>
      <c r="V748" t="inlineStr">
        <is>
          <t>03rfe</t>
        </is>
      </c>
      <c r="W748" t="n">
        <v>4970</v>
      </c>
      <c r="X748" t="n">
        <v>6805</v>
      </c>
      <c r="Y748" t="inlineStr">
        <is>
          <t>7df1d7ca-595b-4b38-98dc-580bd55f076c</t>
        </is>
      </c>
      <c r="Z748" t="inlineStr">
        <is>
          <t>Kyle Capobianco (DAL D)</t>
        </is>
      </c>
    </row>
    <row r="749">
      <c r="A749" t="inlineStr">
        <is>
          <t>Charles-Alexis Legault</t>
        </is>
      </c>
      <c r="B749" t="inlineStr">
        <is>
          <t>CAR</t>
        </is>
      </c>
      <c r="C749" t="inlineStr">
        <is>
          <t>D</t>
        </is>
      </c>
      <c r="D749" t="inlineStr">
        <is>
          <t>D</t>
        </is>
      </c>
      <c r="E749" t="n">
        <v>23</v>
      </c>
      <c r="F749" t="inlineStr">
        <is>
          <t>FA</t>
        </is>
      </c>
      <c r="G749" t="inlineStr">
        <is>
          <t>FA</t>
        </is>
      </c>
      <c r="H749" s="30" t="n">
        <v>915833</v>
      </c>
      <c r="I749" s="31" t="n">
        <v>8.710000000000001</v>
      </c>
      <c r="J749" s="31" t="n">
        <v>9.51</v>
      </c>
      <c r="K749" s="31" t="n">
        <v>0.73</v>
      </c>
      <c r="L749" s="32" t="n">
        <v>0.797</v>
      </c>
      <c r="M749" s="31" t="n">
        <v>17.53</v>
      </c>
      <c r="N749" s="31" t="n">
        <v>0.92</v>
      </c>
      <c r="O749" s="31" t="n"/>
      <c r="P749" s="31" t="n">
        <v>17.53</v>
      </c>
      <c r="Q749" s="31" t="n">
        <v>8.82</v>
      </c>
      <c r="R749" s="31" t="n">
        <v>19.14</v>
      </c>
      <c r="S749" s="32" t="n">
        <v>0.92</v>
      </c>
      <c r="T749" s="32" t="n">
        <v>1.005</v>
      </c>
      <c r="V749" t="inlineStr">
        <is>
          <t>05u64</t>
        </is>
      </c>
      <c r="W749" t="n">
        <v>7157</v>
      </c>
      <c r="Y749" t="inlineStr">
        <is>
          <t>5a08fa8c-d6f7-414d-8737-2d4bea950e4c</t>
        </is>
      </c>
      <c r="Z749" t="inlineStr">
        <is>
          <t>Charles-Alexis Legault (CAR D)</t>
        </is>
      </c>
    </row>
    <row r="750">
      <c r="A750" t="inlineStr">
        <is>
          <t>Calle Rosen</t>
        </is>
      </c>
      <c r="B750" t="inlineStr">
        <is>
          <t>STL</t>
        </is>
      </c>
      <c r="C750" t="inlineStr">
        <is>
          <t>D</t>
        </is>
      </c>
      <c r="D750" t="inlineStr">
        <is>
          <t>D</t>
        </is>
      </c>
      <c r="E750" t="n">
        <v>32</v>
      </c>
      <c r="F750" t="inlineStr">
        <is>
          <t>FA</t>
        </is>
      </c>
      <c r="G750" t="inlineStr">
        <is>
          <t>FA</t>
        </is>
      </c>
      <c r="H750" s="30" t="n">
        <v>775000</v>
      </c>
      <c r="I750" s="31" t="n">
        <v>0</v>
      </c>
      <c r="J750" s="31" t="n"/>
      <c r="K750" s="31" t="n">
        <v>0</v>
      </c>
      <c r="L750" s="32" t="n"/>
      <c r="M750" s="31" t="n">
        <v>17.23</v>
      </c>
      <c r="N750" s="31" t="n">
        <v>0.96</v>
      </c>
      <c r="O750" s="31" t="n"/>
      <c r="P750" s="31" t="n">
        <v>17.23</v>
      </c>
      <c r="Q750" s="31" t="n">
        <v>17.23</v>
      </c>
      <c r="R750" s="31" t="n">
        <v>22.23</v>
      </c>
      <c r="S750" s="32" t="n">
        <v>0.96</v>
      </c>
      <c r="T750" s="32" t="n">
        <v>1.239</v>
      </c>
      <c r="V750" t="inlineStr">
        <is>
          <t>04anj</t>
        </is>
      </c>
      <c r="W750" t="n">
        <v>5399</v>
      </c>
      <c r="X750" t="n">
        <v>7506</v>
      </c>
      <c r="Y750" t="inlineStr">
        <is>
          <t>9f09aaec-5be3-49b7-8a77-629e22070e2a</t>
        </is>
      </c>
      <c r="Z750" t="inlineStr">
        <is>
          <t>Calle Rosen (STL D)</t>
        </is>
      </c>
    </row>
    <row r="751">
      <c r="A751" t="inlineStr">
        <is>
          <t>Zach Metsa</t>
        </is>
      </c>
      <c r="B751" t="inlineStr">
        <is>
          <t>BUF</t>
        </is>
      </c>
      <c r="C751" t="inlineStr">
        <is>
          <t>D</t>
        </is>
      </c>
      <c r="D751" t="inlineStr">
        <is>
          <t>D</t>
        </is>
      </c>
      <c r="E751" t="n">
        <v>27</v>
      </c>
      <c r="F751" t="inlineStr">
        <is>
          <t>FA</t>
        </is>
      </c>
      <c r="G751" t="inlineStr">
        <is>
          <t>FA</t>
        </is>
      </c>
      <c r="H751" s="30" t="n">
        <v>775000</v>
      </c>
      <c r="I751" s="31" t="n">
        <v>14.73</v>
      </c>
      <c r="J751" s="31" t="n">
        <v>19.01</v>
      </c>
      <c r="K751" s="31" t="n">
        <v>0.34</v>
      </c>
      <c r="L751" s="32" t="n">
        <v>0.439</v>
      </c>
      <c r="M751" s="31" t="n">
        <v>17.14</v>
      </c>
      <c r="N751" s="31" t="n">
        <v>0.36</v>
      </c>
      <c r="O751" s="31" t="n"/>
      <c r="P751" s="31" t="n">
        <v>17.14</v>
      </c>
      <c r="Q751" s="31" t="n">
        <v>2.41</v>
      </c>
      <c r="R751" s="31" t="n">
        <v>22.12</v>
      </c>
      <c r="S751" s="32" t="n">
        <v>0.36</v>
      </c>
      <c r="T751" s="32" t="n">
        <v>0.465</v>
      </c>
      <c r="V751" t="inlineStr">
        <is>
          <t>05rer</t>
        </is>
      </c>
      <c r="W751" t="n">
        <v>7504</v>
      </c>
      <c r="Y751" t="inlineStr">
        <is>
          <t>bb2d6b7a-06b0-429d-a093-af8245b6b39e</t>
        </is>
      </c>
      <c r="Z751" t="inlineStr">
        <is>
          <t>Zach Metsa (BUF D)</t>
        </is>
      </c>
    </row>
    <row r="752">
      <c r="A752" t="inlineStr">
        <is>
          <t>Jaroslav Chmelar</t>
        </is>
      </c>
      <c r="B752" t="inlineStr">
        <is>
          <t>NYR</t>
        </is>
      </c>
      <c r="C752" t="inlineStr">
        <is>
          <t>RW</t>
        </is>
      </c>
      <c r="D752" t="inlineStr">
        <is>
          <t>F</t>
        </is>
      </c>
      <c r="E752" t="n">
        <v>23</v>
      </c>
      <c r="F752" t="inlineStr">
        <is>
          <t>FA</t>
        </is>
      </c>
      <c r="G752" t="inlineStr">
        <is>
          <t>FA</t>
        </is>
      </c>
      <c r="H752" s="30" t="n">
        <v>867500</v>
      </c>
      <c r="I752" s="31" t="n">
        <v>13.04</v>
      </c>
      <c r="J752" s="31" t="n">
        <v>15.03</v>
      </c>
      <c r="K752" s="31" t="n">
        <v>0.47</v>
      </c>
      <c r="L752" s="32" t="n">
        <v>0.542</v>
      </c>
      <c r="M752" s="31" t="n">
        <v>17.1</v>
      </c>
      <c r="N752" s="31" t="n">
        <v>0.45</v>
      </c>
      <c r="O752" s="31" t="n"/>
      <c r="P752" s="31" t="n">
        <v>17.1</v>
      </c>
      <c r="Q752" s="31" t="n">
        <v>4.06</v>
      </c>
      <c r="R752" s="31" t="n">
        <v>19.71</v>
      </c>
      <c r="S752" s="32" t="n">
        <v>0.45</v>
      </c>
      <c r="T752" s="32" t="n">
        <v>0.519</v>
      </c>
      <c r="V752" t="inlineStr">
        <is>
          <t>05ufl</t>
        </is>
      </c>
      <c r="W752" t="n">
        <v>7046</v>
      </c>
      <c r="Y752" t="inlineStr">
        <is>
          <t>31b7b631-1b09-4543-9ef5-3e7facee5e25</t>
        </is>
      </c>
      <c r="Z752" t="inlineStr">
        <is>
          <t>Jaroslav Chmelar (NYR RW)</t>
        </is>
      </c>
    </row>
    <row r="753">
      <c r="A753" t="inlineStr">
        <is>
          <t>Jacob Bryson</t>
        </is>
      </c>
      <c r="B753" t="inlineStr">
        <is>
          <t>DET</t>
        </is>
      </c>
      <c r="C753" t="inlineStr">
        <is>
          <t>D</t>
        </is>
      </c>
      <c r="D753" t="inlineStr">
        <is>
          <t>D</t>
        </is>
      </c>
      <c r="E753" t="n">
        <v>28</v>
      </c>
      <c r="F753" t="inlineStr">
        <is>
          <t>FA</t>
        </is>
      </c>
      <c r="G753" t="inlineStr">
        <is>
          <t>FA</t>
        </is>
      </c>
      <c r="H753" s="30" t="n">
        <v>850000</v>
      </c>
      <c r="I753" s="31" t="n">
        <v>16.61</v>
      </c>
      <c r="J753" s="31" t="n">
        <v>19.54</v>
      </c>
      <c r="K753" s="31" t="n">
        <v>0.33</v>
      </c>
      <c r="L753" s="32" t="n">
        <v>0.388</v>
      </c>
      <c r="M753" s="31" t="n">
        <v>16.97</v>
      </c>
      <c r="N753" s="31" t="n">
        <v>0.37</v>
      </c>
      <c r="O753" s="31" t="n"/>
      <c r="P753" s="31" t="n">
        <v>16.97</v>
      </c>
      <c r="Q753" s="31" t="n">
        <v>0.36</v>
      </c>
      <c r="R753" s="31" t="n">
        <v>19.96</v>
      </c>
      <c r="S753" s="32" t="n">
        <v>0.37</v>
      </c>
      <c r="T753" s="32" t="n">
        <v>0.435</v>
      </c>
      <c r="V753" t="inlineStr">
        <is>
          <t>04f1w</t>
        </is>
      </c>
      <c r="W753" t="n">
        <v>6016</v>
      </c>
      <c r="X753" t="n">
        <v>7614</v>
      </c>
      <c r="Y753" t="inlineStr">
        <is>
          <t>ae63b7f6-8870-414e-b58a-fb09ce4d486e</t>
        </is>
      </c>
      <c r="Z753" t="inlineStr">
        <is>
          <t>Jacob Bryson (DET D)</t>
        </is>
      </c>
    </row>
    <row r="754">
      <c r="A754" t="inlineStr">
        <is>
          <t>Evgenii Dadonov</t>
        </is>
      </c>
      <c r="B754" t="inlineStr">
        <is>
          <t>(N/A)</t>
        </is>
      </c>
      <c r="C754" t="inlineStr">
        <is>
          <t>RW</t>
        </is>
      </c>
      <c r="D754" t="inlineStr">
        <is>
          <t>F</t>
        </is>
      </c>
      <c r="E754" t="n">
        <v>37</v>
      </c>
      <c r="F754" t="inlineStr">
        <is>
          <t>FA</t>
        </is>
      </c>
      <c r="G754" t="inlineStr">
        <is>
          <t>FA</t>
        </is>
      </c>
      <c r="H754" s="30" t="n">
        <v>1</v>
      </c>
      <c r="I754" s="31" t="n">
        <v>2.33</v>
      </c>
      <c r="J754" s="31" t="n">
        <v>2330000</v>
      </c>
      <c r="K754" s="31" t="n">
        <v>0.1</v>
      </c>
      <c r="L754" s="32" t="n">
        <v>100000</v>
      </c>
      <c r="M754" s="31" t="n">
        <v>16.86</v>
      </c>
      <c r="N754" s="31" t="n">
        <v>0.33</v>
      </c>
      <c r="O754" s="31" t="n"/>
      <c r="P754" s="31" t="n">
        <v>16.86</v>
      </c>
      <c r="Q754" s="31" t="n">
        <v>14.53</v>
      </c>
      <c r="R754" s="31" t="n">
        <v>16860000</v>
      </c>
      <c r="S754" s="32" t="n">
        <v>0.33</v>
      </c>
      <c r="T754" s="32" t="n">
        <v>330000</v>
      </c>
      <c r="V754" t="inlineStr">
        <is>
          <t>01kn1</t>
        </is>
      </c>
      <c r="W754" t="n">
        <v>3462</v>
      </c>
      <c r="X754" t="n">
        <v>4753</v>
      </c>
      <c r="Y754" t="inlineStr">
        <is>
          <t>de2fe071-7f09-491f-9f0f-e8cedd2d9436</t>
        </is>
      </c>
      <c r="Z754" t="inlineStr">
        <is>
          <t>Evgenii Dadonov ((N/A) RW)</t>
        </is>
      </c>
    </row>
    <row r="755">
      <c r="A755" t="inlineStr">
        <is>
          <t>Justin Holl</t>
        </is>
      </c>
      <c r="B755" t="inlineStr">
        <is>
          <t>WSH</t>
        </is>
      </c>
      <c r="C755" t="inlineStr">
        <is>
          <t>D</t>
        </is>
      </c>
      <c r="D755" t="inlineStr">
        <is>
          <t>D</t>
        </is>
      </c>
      <c r="E755" t="n">
        <v>34</v>
      </c>
      <c r="F755" t="inlineStr">
        <is>
          <t>FA</t>
        </is>
      </c>
      <c r="G755" t="inlineStr">
        <is>
          <t>FA</t>
        </is>
      </c>
      <c r="H755" s="30" t="n">
        <v>900000</v>
      </c>
      <c r="I755" s="31" t="n">
        <v>6.14</v>
      </c>
      <c r="J755" s="31" t="n">
        <v>6.82</v>
      </c>
      <c r="K755" s="31" t="n">
        <v>0.68</v>
      </c>
      <c r="L755" s="32" t="n">
        <v>0.756</v>
      </c>
      <c r="M755" s="31" t="n">
        <v>16.79</v>
      </c>
      <c r="N755" s="31" t="n">
        <v>0.51</v>
      </c>
      <c r="O755" s="31" t="n"/>
      <c r="P755" s="31" t="n">
        <v>16.79</v>
      </c>
      <c r="Q755" s="31" t="n">
        <v>10.65</v>
      </c>
      <c r="R755" s="31" t="n">
        <v>18.66</v>
      </c>
      <c r="S755" s="32" t="n">
        <v>0.51</v>
      </c>
      <c r="T755" s="32" t="n">
        <v>0.5669999999999999</v>
      </c>
      <c r="V755" t="inlineStr">
        <is>
          <t>01ztz</t>
        </is>
      </c>
      <c r="W755" t="n">
        <v>3583</v>
      </c>
      <c r="X755" t="n">
        <v>5027</v>
      </c>
      <c r="Y755" t="inlineStr">
        <is>
          <t>84867861-af25-4574-aa3f-2d94855fe3c5</t>
        </is>
      </c>
      <c r="Z755" t="inlineStr">
        <is>
          <t>Justin Holl (WSH D)</t>
        </is>
      </c>
    </row>
    <row r="756">
      <c r="A756" t="inlineStr">
        <is>
          <t>Danton Heinen</t>
        </is>
      </c>
      <c r="B756" t="inlineStr">
        <is>
          <t>CBJ</t>
        </is>
      </c>
      <c r="C756" t="inlineStr">
        <is>
          <t>LW</t>
        </is>
      </c>
      <c r="D756" t="inlineStr">
        <is>
          <t>F</t>
        </is>
      </c>
      <c r="E756" t="n">
        <v>31</v>
      </c>
      <c r="F756" t="inlineStr">
        <is>
          <t>FA</t>
        </is>
      </c>
      <c r="G756" t="inlineStr">
        <is>
          <t>FA</t>
        </is>
      </c>
      <c r="H756" s="30" t="n">
        <v>2250000</v>
      </c>
      <c r="I756" s="31" t="n">
        <v>19.66</v>
      </c>
      <c r="J756" s="31" t="n">
        <v>8.74</v>
      </c>
      <c r="K756" s="31" t="n">
        <v>0.43</v>
      </c>
      <c r="L756" s="32" t="n">
        <v>0.191</v>
      </c>
      <c r="M756" s="31" t="n">
        <v>16.62</v>
      </c>
      <c r="N756" s="31" t="n">
        <v>0.5</v>
      </c>
      <c r="O756" s="31" t="n"/>
      <c r="P756" s="31" t="n">
        <v>16.62</v>
      </c>
      <c r="Q756" s="31" t="n">
        <v>-3.04</v>
      </c>
      <c r="R756" s="31" t="n">
        <v>7.39</v>
      </c>
      <c r="S756" s="32" t="n">
        <v>0.5</v>
      </c>
      <c r="T756" s="32" t="n">
        <v>0.222</v>
      </c>
      <c r="V756" t="inlineStr">
        <is>
          <t>03ecc</t>
        </is>
      </c>
      <c r="W756" t="n">
        <v>4492</v>
      </c>
      <c r="X756" t="n">
        <v>6484</v>
      </c>
      <c r="Y756" t="inlineStr">
        <is>
          <t>ff789420-8c6c-4214-8e6e-e9e312c1f814</t>
        </is>
      </c>
      <c r="Z756" t="inlineStr">
        <is>
          <t>Danton Heinen (CBJ LW)</t>
        </is>
      </c>
    </row>
    <row r="757">
      <c r="A757" t="inlineStr">
        <is>
          <t>Ryan Lomberg</t>
        </is>
      </c>
      <c r="B757" t="inlineStr">
        <is>
          <t>CBJ</t>
        </is>
      </c>
      <c r="C757" t="inlineStr">
        <is>
          <t>LW</t>
        </is>
      </c>
      <c r="D757" t="inlineStr">
        <is>
          <t>F</t>
        </is>
      </c>
      <c r="E757" t="n">
        <v>31</v>
      </c>
      <c r="F757" t="inlineStr">
        <is>
          <t>FA</t>
        </is>
      </c>
      <c r="G757" t="inlineStr">
        <is>
          <t>FA</t>
        </is>
      </c>
      <c r="H757" s="30" t="n">
        <v>1300000</v>
      </c>
      <c r="I757" s="31" t="n">
        <v>31.88</v>
      </c>
      <c r="J757" s="31" t="n">
        <v>24.52</v>
      </c>
      <c r="K757" s="31" t="n">
        <v>0.5600000000000001</v>
      </c>
      <c r="L757" s="32" t="n">
        <v>0.431</v>
      </c>
      <c r="M757" s="31" t="n">
        <v>16.6</v>
      </c>
      <c r="N757" s="31" t="n">
        <v>0.46</v>
      </c>
      <c r="O757" s="31" t="n"/>
      <c r="P757" s="31" t="n">
        <v>16.6</v>
      </c>
      <c r="Q757" s="31" t="n">
        <v>-15.28</v>
      </c>
      <c r="R757" s="31" t="n">
        <v>12.77</v>
      </c>
      <c r="S757" s="32" t="n">
        <v>0.46</v>
      </c>
      <c r="T757" s="32" t="n">
        <v>0.354</v>
      </c>
      <c r="V757" t="inlineStr">
        <is>
          <t>03wnw</t>
        </is>
      </c>
      <c r="W757" t="n">
        <v>5348</v>
      </c>
      <c r="X757" t="n">
        <v>7044</v>
      </c>
      <c r="Y757" t="inlineStr">
        <is>
          <t>08c092f7-e369-437b-9aa4-2366f5266dfe</t>
        </is>
      </c>
      <c r="Z757" t="inlineStr">
        <is>
          <t>Ryan Lomberg (CBJ LW)</t>
        </is>
      </c>
    </row>
    <row r="758">
      <c r="A758" t="inlineStr">
        <is>
          <t>Samuel Honzek</t>
        </is>
      </c>
      <c r="B758" t="inlineStr">
        <is>
          <t>CGY</t>
        </is>
      </c>
      <c r="C758" t="inlineStr">
        <is>
          <t>C</t>
        </is>
      </c>
      <c r="D758" t="inlineStr">
        <is>
          <t>F</t>
        </is>
      </c>
      <c r="E758" t="n">
        <v>21</v>
      </c>
      <c r="F758" t="inlineStr">
        <is>
          <t>T</t>
        </is>
      </c>
      <c r="G758" t="inlineStr">
        <is>
          <t>A Bunch of Dusters</t>
        </is>
      </c>
      <c r="H758" s="30" t="n">
        <v>886666</v>
      </c>
      <c r="I758" s="31" t="n">
        <v>6.49</v>
      </c>
      <c r="J758" s="31" t="n">
        <v>7.32</v>
      </c>
      <c r="K758" s="31" t="n">
        <v>0.36</v>
      </c>
      <c r="L758" s="32" t="n">
        <v>0.406</v>
      </c>
      <c r="M758" s="31" t="n">
        <v>16.59</v>
      </c>
      <c r="N758" s="31" t="n">
        <v>0.35</v>
      </c>
      <c r="O758" s="31" t="n"/>
      <c r="P758" s="31" t="n">
        <v>16.59</v>
      </c>
      <c r="Q758" s="31" t="n">
        <v>10.1</v>
      </c>
      <c r="R758" s="31" t="n">
        <v>18.71</v>
      </c>
      <c r="S758" s="32" t="n">
        <v>0.35</v>
      </c>
      <c r="T758" s="32" t="n">
        <v>0.395</v>
      </c>
      <c r="V758" t="inlineStr">
        <is>
          <t>06axc</t>
        </is>
      </c>
      <c r="W758" t="n">
        <v>6928</v>
      </c>
      <c r="Y758" t="inlineStr">
        <is>
          <t>0fc1e1f5-4ed2-480c-9c90-dd128a0b1268</t>
        </is>
      </c>
      <c r="Z758" t="inlineStr">
        <is>
          <t>Samuel Honzek (CGY C)</t>
        </is>
      </c>
    </row>
    <row r="759">
      <c r="A759" t="inlineStr">
        <is>
          <t>Daniil But</t>
        </is>
      </c>
      <c r="B759" t="inlineStr">
        <is>
          <t>UTA</t>
        </is>
      </c>
      <c r="C759" t="inlineStr">
        <is>
          <t>LW</t>
        </is>
      </c>
      <c r="D759" t="inlineStr">
        <is>
          <t>F</t>
        </is>
      </c>
      <c r="E759" t="n">
        <v>21</v>
      </c>
      <c r="F759" t="inlineStr">
        <is>
          <t>T</t>
        </is>
      </c>
      <c r="G759" t="inlineStr">
        <is>
          <t>Keith</t>
        </is>
      </c>
      <c r="H759" s="30" t="n">
        <v>950000</v>
      </c>
      <c r="I759" s="31" t="n">
        <v>10.52</v>
      </c>
      <c r="J759" s="31" t="n">
        <v>11.07</v>
      </c>
      <c r="K759" s="31" t="n">
        <v>0.36</v>
      </c>
      <c r="L759" s="32" t="n">
        <v>0.379</v>
      </c>
      <c r="M759" s="31" t="n">
        <v>16.33</v>
      </c>
      <c r="N759" s="31" t="n">
        <v>0.35</v>
      </c>
      <c r="O759" s="31" t="n"/>
      <c r="P759" s="31" t="n">
        <v>16.33</v>
      </c>
      <c r="Q759" s="31" t="n">
        <v>5.81</v>
      </c>
      <c r="R759" s="31" t="n">
        <v>17.19</v>
      </c>
      <c r="S759" s="32" t="n">
        <v>0.35</v>
      </c>
      <c r="T759" s="32" t="n">
        <v>0.368</v>
      </c>
      <c r="V759" t="inlineStr">
        <is>
          <t>0644c</t>
        </is>
      </c>
      <c r="W759" t="n">
        <v>6924</v>
      </c>
      <c r="Y759" t="inlineStr">
        <is>
          <t>2ab81af3-f54e-4968-90ef-a092a7400e79</t>
        </is>
      </c>
      <c r="Z759" t="inlineStr">
        <is>
          <t>Daniil But (UTA LW)</t>
        </is>
      </c>
    </row>
    <row r="760">
      <c r="A760" t="inlineStr">
        <is>
          <t>Jacob Bernard-Docker</t>
        </is>
      </c>
      <c r="B760" t="inlineStr">
        <is>
          <t>DET</t>
        </is>
      </c>
      <c r="C760" t="inlineStr">
        <is>
          <t>D</t>
        </is>
      </c>
      <c r="D760" t="inlineStr">
        <is>
          <t>D</t>
        </is>
      </c>
      <c r="E760" t="n">
        <v>26</v>
      </c>
      <c r="F760" t="inlineStr">
        <is>
          <t>FA</t>
        </is>
      </c>
      <c r="G760" t="inlineStr">
        <is>
          <t>FA</t>
        </is>
      </c>
      <c r="H760" s="30" t="n">
        <v>1600000</v>
      </c>
      <c r="I760" s="31" t="n">
        <v>28.39</v>
      </c>
      <c r="J760" s="31" t="n">
        <v>17.74</v>
      </c>
      <c r="K760" s="31" t="n">
        <v>0.45</v>
      </c>
      <c r="L760" s="32" t="n">
        <v>0.281</v>
      </c>
      <c r="M760" s="31" t="n">
        <v>16.32</v>
      </c>
      <c r="N760" s="31" t="n">
        <v>0.53</v>
      </c>
      <c r="O760" s="31" t="n"/>
      <c r="P760" s="31" t="n">
        <v>16.32</v>
      </c>
      <c r="Q760" s="31" t="n">
        <v>-12.07</v>
      </c>
      <c r="R760" s="31" t="n">
        <v>10.2</v>
      </c>
      <c r="S760" s="32" t="n">
        <v>0.53</v>
      </c>
      <c r="T760" s="32" t="n">
        <v>0.331</v>
      </c>
      <c r="V760" t="inlineStr">
        <is>
          <t>04qvg</t>
        </is>
      </c>
      <c r="W760" t="n">
        <v>5743</v>
      </c>
      <c r="Y760" t="inlineStr">
        <is>
          <t>a5e8e389-5df6-42a0-8309-52764fe5607f</t>
        </is>
      </c>
      <c r="Z760" t="inlineStr">
        <is>
          <t>Jacob Bernard-Docker (DET D)</t>
        </is>
      </c>
    </row>
    <row r="761">
      <c r="A761" t="inlineStr">
        <is>
          <t>Nicolas Daws</t>
        </is>
      </c>
      <c r="B761" t="inlineStr">
        <is>
          <t>NJD</t>
        </is>
      </c>
      <c r="C761" t="inlineStr">
        <is>
          <t>G</t>
        </is>
      </c>
      <c r="D761" t="inlineStr">
        <is>
          <t>G</t>
        </is>
      </c>
      <c r="E761" t="n">
        <v>25</v>
      </c>
      <c r="F761" t="inlineStr">
        <is>
          <t>FA</t>
        </is>
      </c>
      <c r="G761" t="inlineStr">
        <is>
          <t>FA</t>
        </is>
      </c>
      <c r="H761" s="30" t="n">
        <v>1100000</v>
      </c>
      <c r="I761" s="31" t="n">
        <v>5.78</v>
      </c>
      <c r="J761" s="31" t="n">
        <v>5.25</v>
      </c>
      <c r="K761" s="31" t="n">
        <v>1.93</v>
      </c>
      <c r="L761" s="32" t="n">
        <v>1.755</v>
      </c>
      <c r="M761" s="31" t="n">
        <v>16.04</v>
      </c>
      <c r="N761" s="31" t="n">
        <v>1</v>
      </c>
      <c r="O761" s="31" t="n"/>
      <c r="P761" s="31" t="n">
        <v>16.04</v>
      </c>
      <c r="Q761" s="31" t="n">
        <v>10.26</v>
      </c>
      <c r="R761" s="31" t="n">
        <v>14.58</v>
      </c>
      <c r="S761" s="32" t="n">
        <v>1</v>
      </c>
      <c r="T761" s="32" t="n">
        <v>0.909</v>
      </c>
      <c r="V761" t="inlineStr">
        <is>
          <t>059mt</t>
        </is>
      </c>
      <c r="W761" t="n">
        <v>6259</v>
      </c>
      <c r="Y761" t="inlineStr">
        <is>
          <t>5a6cd5e4-209b-49b7-81e5-e24764b8c34e</t>
        </is>
      </c>
      <c r="Z761" t="inlineStr">
        <is>
          <t>Nicolas Daws (NJD G)</t>
        </is>
      </c>
    </row>
    <row r="762">
      <c r="A762" t="inlineStr">
        <is>
          <t>Luke Glendening</t>
        </is>
      </c>
      <c r="B762" t="inlineStr">
        <is>
          <t>(N/A)</t>
        </is>
      </c>
      <c r="C762" t="inlineStr">
        <is>
          <t>C</t>
        </is>
      </c>
      <c r="D762" t="inlineStr">
        <is>
          <t>F</t>
        </is>
      </c>
      <c r="E762" t="n">
        <v>37</v>
      </c>
      <c r="F762" t="inlineStr">
        <is>
          <t>FA</t>
        </is>
      </c>
      <c r="G762" t="inlineStr">
        <is>
          <t>FA</t>
        </is>
      </c>
      <c r="H762" s="30" t="n">
        <v>1</v>
      </c>
      <c r="I762" s="31" t="n">
        <v>18.97</v>
      </c>
      <c r="J762" s="31" t="n">
        <v>18970000</v>
      </c>
      <c r="K762" s="31" t="n">
        <v>0.27</v>
      </c>
      <c r="L762" s="32" t="n">
        <v>270000</v>
      </c>
      <c r="M762" s="31" t="n">
        <v>16.02</v>
      </c>
      <c r="N762" s="31" t="n">
        <v>0.27</v>
      </c>
      <c r="O762" s="31" t="n"/>
      <c r="P762" s="31" t="n">
        <v>16.02</v>
      </c>
      <c r="Q762" s="31" t="n">
        <v>-2.95</v>
      </c>
      <c r="R762" s="31" t="n">
        <v>16020000</v>
      </c>
      <c r="S762" s="32" t="n">
        <v>0.27</v>
      </c>
      <c r="T762" s="32" t="n">
        <v>270000</v>
      </c>
      <c r="V762" t="inlineStr">
        <is>
          <t>031vc</t>
        </is>
      </c>
      <c r="W762" t="n">
        <v>4268</v>
      </c>
      <c r="X762" t="n">
        <v>5976</v>
      </c>
      <c r="Y762" t="inlineStr">
        <is>
          <t>4f1cdbd3-db77-43f7-8e1b-eb020b5973df</t>
        </is>
      </c>
      <c r="Z762" t="inlineStr">
        <is>
          <t>Luke Glendening ((N/A) C)</t>
        </is>
      </c>
    </row>
    <row r="763">
      <c r="A763" t="inlineStr">
        <is>
          <t>Steven Lorentz</t>
        </is>
      </c>
      <c r="B763" t="inlineStr">
        <is>
          <t>TOR</t>
        </is>
      </c>
      <c r="C763" t="inlineStr">
        <is>
          <t>LW</t>
        </is>
      </c>
      <c r="D763" t="inlineStr">
        <is>
          <t>F</t>
        </is>
      </c>
      <c r="E763" t="n">
        <v>30</v>
      </c>
      <c r="F763" t="inlineStr">
        <is>
          <t>FA</t>
        </is>
      </c>
      <c r="G763" t="inlineStr">
        <is>
          <t>FA</t>
        </is>
      </c>
      <c r="H763" s="30" t="n">
        <v>1350000</v>
      </c>
      <c r="I763" s="31" t="n">
        <v>33.62</v>
      </c>
      <c r="J763" s="31" t="n">
        <v>24.9</v>
      </c>
      <c r="K763" s="31" t="n">
        <v>0.47</v>
      </c>
      <c r="L763" s="32" t="n">
        <v>0.348</v>
      </c>
      <c r="M763" s="31" t="n">
        <v>15.99</v>
      </c>
      <c r="N763" s="31" t="n">
        <v>0.48</v>
      </c>
      <c r="O763" s="31" t="n"/>
      <c r="P763" s="31" t="n">
        <v>15.99</v>
      </c>
      <c r="Q763" s="31" t="n">
        <v>-17.63</v>
      </c>
      <c r="R763" s="31" t="n">
        <v>11.84</v>
      </c>
      <c r="S763" s="32" t="n">
        <v>0.48</v>
      </c>
      <c r="T763" s="32" t="n">
        <v>0.356</v>
      </c>
      <c r="V763" t="inlineStr">
        <is>
          <t>03rji</t>
        </is>
      </c>
      <c r="W763" t="n">
        <v>5388</v>
      </c>
      <c r="X763" t="n">
        <v>6928</v>
      </c>
      <c r="Y763" t="inlineStr">
        <is>
          <t>e27ebc0b-215a-4aae-bf89-b7221aa85e00</t>
        </is>
      </c>
      <c r="Z763" t="inlineStr">
        <is>
          <t>Steven Lorentz (TOR LW)</t>
        </is>
      </c>
    </row>
    <row r="764">
      <c r="A764" t="inlineStr">
        <is>
          <t>Kyle MacLean</t>
        </is>
      </c>
      <c r="B764" t="inlineStr">
        <is>
          <t>NYI</t>
        </is>
      </c>
      <c r="C764" t="inlineStr">
        <is>
          <t>C</t>
        </is>
      </c>
      <c r="D764" t="inlineStr">
        <is>
          <t>F</t>
        </is>
      </c>
      <c r="E764" t="n">
        <v>27</v>
      </c>
      <c r="F764" t="inlineStr">
        <is>
          <t>FA</t>
        </is>
      </c>
      <c r="G764" t="inlineStr">
        <is>
          <t>FA</t>
        </is>
      </c>
      <c r="H764" s="30" t="n">
        <v>775000</v>
      </c>
      <c r="I764" s="31" t="n">
        <v>23.97</v>
      </c>
      <c r="J764" s="31" t="n">
        <v>30.93</v>
      </c>
      <c r="K764" s="31" t="n">
        <v>0.41</v>
      </c>
      <c r="L764" s="32" t="n">
        <v>0.529</v>
      </c>
      <c r="M764" s="31" t="n">
        <v>15.76</v>
      </c>
      <c r="N764" s="31" t="n">
        <v>0.41</v>
      </c>
      <c r="O764" s="31" t="n"/>
      <c r="P764" s="31" t="n">
        <v>15.76</v>
      </c>
      <c r="Q764" s="31" t="n">
        <v>-8.210000000000001</v>
      </c>
      <c r="R764" s="31" t="n">
        <v>20.34</v>
      </c>
      <c r="S764" s="32" t="n">
        <v>0.41</v>
      </c>
      <c r="T764" s="32" t="n">
        <v>0.529</v>
      </c>
      <c r="V764" t="inlineStr">
        <is>
          <t>04xcp</t>
        </is>
      </c>
      <c r="W764" t="n">
        <v>6911</v>
      </c>
      <c r="X764" t="n">
        <v>8217</v>
      </c>
      <c r="Y764" t="inlineStr">
        <is>
          <t>9770b62c-39e7-4ccb-bb1c-20d93f0417c9</t>
        </is>
      </c>
      <c r="Z764" t="inlineStr">
        <is>
          <t>Kyle MacLean (NYI C)</t>
        </is>
      </c>
    </row>
    <row r="765">
      <c r="A765" t="inlineStr">
        <is>
          <t>John Leonard</t>
        </is>
      </c>
      <c r="B765" t="inlineStr">
        <is>
          <t>DET</t>
        </is>
      </c>
      <c r="C765" t="inlineStr">
        <is>
          <t>LW</t>
        </is>
      </c>
      <c r="D765" t="inlineStr">
        <is>
          <t>F</t>
        </is>
      </c>
      <c r="E765" t="n">
        <v>28</v>
      </c>
      <c r="F765" t="inlineStr">
        <is>
          <t>FA</t>
        </is>
      </c>
      <c r="G765" t="inlineStr">
        <is>
          <t>FA</t>
        </is>
      </c>
      <c r="H765" s="30" t="n">
        <v>850000</v>
      </c>
      <c r="I765" s="31" t="n">
        <v>4.96</v>
      </c>
      <c r="J765" s="31" t="n">
        <v>5.84</v>
      </c>
      <c r="K765" s="31" t="n">
        <v>0.45</v>
      </c>
      <c r="L765" s="32" t="n">
        <v>0.529</v>
      </c>
      <c r="M765" s="31" t="n">
        <v>15.75</v>
      </c>
      <c r="N765" s="31" t="n">
        <v>0.37</v>
      </c>
      <c r="O765" s="31" t="n"/>
      <c r="P765" s="31" t="n">
        <v>15.75</v>
      </c>
      <c r="Q765" s="31" t="n">
        <v>10.79</v>
      </c>
      <c r="R765" s="31" t="n">
        <v>18.53</v>
      </c>
      <c r="S765" s="32" t="n">
        <v>0.37</v>
      </c>
      <c r="T765" s="32" t="n">
        <v>0.435</v>
      </c>
      <c r="V765" t="inlineStr">
        <is>
          <t>04r0y</t>
        </is>
      </c>
      <c r="W765" t="n">
        <v>6250</v>
      </c>
      <c r="X765" t="n">
        <v>8080</v>
      </c>
      <c r="Y765" t="inlineStr">
        <is>
          <t>dbfc5cd7-9835-4755-a55f-3e443804743f</t>
        </is>
      </c>
      <c r="Z765" t="inlineStr">
        <is>
          <t>John Leonard (DET LW)</t>
        </is>
      </c>
    </row>
    <row r="766">
      <c r="A766" t="inlineStr">
        <is>
          <t>Nathan Bastian</t>
        </is>
      </c>
      <c r="B766" t="inlineStr">
        <is>
          <t>(N/A)</t>
        </is>
      </c>
      <c r="C766" t="inlineStr">
        <is>
          <t>RW</t>
        </is>
      </c>
      <c r="D766" t="inlineStr">
        <is>
          <t>F</t>
        </is>
      </c>
      <c r="E766" t="n">
        <v>28</v>
      </c>
      <c r="F766" t="inlineStr">
        <is>
          <t>FA</t>
        </is>
      </c>
      <c r="G766" t="inlineStr">
        <is>
          <t>FA</t>
        </is>
      </c>
      <c r="H766" s="30" t="n">
        <v>1</v>
      </c>
      <c r="I766" s="31" t="n">
        <v>16.78</v>
      </c>
      <c r="J766" s="31" t="n">
        <v>16780000</v>
      </c>
      <c r="K766" s="31" t="n">
        <v>0.47</v>
      </c>
      <c r="L766" s="32" t="n">
        <v>470000</v>
      </c>
      <c r="M766" s="31" t="n">
        <v>15.61</v>
      </c>
      <c r="N766" s="31" t="n">
        <v>0.5</v>
      </c>
      <c r="O766" s="31" t="n"/>
      <c r="P766" s="31" t="n">
        <v>15.61</v>
      </c>
      <c r="Q766" s="31" t="n">
        <v>-1.17</v>
      </c>
      <c r="R766" s="31" t="n">
        <v>15610000</v>
      </c>
      <c r="S766" s="32" t="n">
        <v>0.5</v>
      </c>
      <c r="T766" s="32" t="n">
        <v>500000</v>
      </c>
      <c r="V766" t="inlineStr">
        <is>
          <t>03zum</t>
        </is>
      </c>
      <c r="W766" t="n">
        <v>5155</v>
      </c>
      <c r="X766" t="n">
        <v>7149</v>
      </c>
      <c r="Y766" t="inlineStr">
        <is>
          <t>3791d252-2f12-4a56-a7e4-6b3d15d2ed72</t>
        </is>
      </c>
      <c r="Z766" t="inlineStr">
        <is>
          <t>Nathan Bastian ((N/A) RW)</t>
        </is>
      </c>
    </row>
    <row r="767">
      <c r="A767" t="inlineStr">
        <is>
          <t>Marc Gatcomb</t>
        </is>
      </c>
      <c r="B767" t="inlineStr">
        <is>
          <t>VGK</t>
        </is>
      </c>
      <c r="C767" t="inlineStr">
        <is>
          <t>RW</t>
        </is>
      </c>
      <c r="D767" t="inlineStr">
        <is>
          <t>F</t>
        </is>
      </c>
      <c r="E767" t="n">
        <v>27</v>
      </c>
      <c r="F767" t="inlineStr">
        <is>
          <t>FA</t>
        </is>
      </c>
      <c r="G767" t="inlineStr">
        <is>
          <t>FA</t>
        </is>
      </c>
      <c r="H767" s="30" t="n">
        <v>875000</v>
      </c>
      <c r="I767" s="31" t="n">
        <v>20.06</v>
      </c>
      <c r="J767" s="31" t="n">
        <v>22.93</v>
      </c>
      <c r="K767" s="31" t="n">
        <v>0.41</v>
      </c>
      <c r="L767" s="32" t="n">
        <v>0.469</v>
      </c>
      <c r="M767" s="31" t="n">
        <v>15.56</v>
      </c>
      <c r="N767" s="31" t="n">
        <v>0.4</v>
      </c>
      <c r="O767" s="31" t="n"/>
      <c r="P767" s="31" t="n">
        <v>15.56</v>
      </c>
      <c r="Q767" s="31" t="n">
        <v>-4.5</v>
      </c>
      <c r="R767" s="31" t="n">
        <v>17.78</v>
      </c>
      <c r="S767" s="32" t="n">
        <v>0.4</v>
      </c>
      <c r="T767" s="32" t="n">
        <v>0.457</v>
      </c>
      <c r="V767" t="inlineStr">
        <is>
          <t>065ik</t>
        </is>
      </c>
      <c r="W767" t="n">
        <v>7261</v>
      </c>
      <c r="Y767" t="inlineStr">
        <is>
          <t>73780c59-6a94-447e-bed4-b661057015db</t>
        </is>
      </c>
      <c r="Z767" t="inlineStr">
        <is>
          <t>Marc Gatcomb (VGK RW)</t>
        </is>
      </c>
    </row>
    <row r="768">
      <c r="A768" t="inlineStr">
        <is>
          <t>Reid Schaefer</t>
        </is>
      </c>
      <c r="B768" t="inlineStr">
        <is>
          <t>NSH</t>
        </is>
      </c>
      <c r="C768" t="inlineStr">
        <is>
          <t>LW</t>
        </is>
      </c>
      <c r="D768" t="inlineStr">
        <is>
          <t>F</t>
        </is>
      </c>
      <c r="E768" t="n">
        <v>22</v>
      </c>
      <c r="F768" t="inlineStr">
        <is>
          <t>T</t>
        </is>
      </c>
      <c r="G768" t="inlineStr">
        <is>
          <t>Mike</t>
        </is>
      </c>
      <c r="H768" s="30" t="n">
        <v>886666</v>
      </c>
      <c r="I768" s="31" t="n">
        <v>19.85</v>
      </c>
      <c r="J768" s="31" t="n">
        <v>22.39</v>
      </c>
      <c r="K768" s="31" t="n">
        <v>0.42</v>
      </c>
      <c r="L768" s="32" t="n">
        <v>0.474</v>
      </c>
      <c r="M768" s="31" t="n">
        <v>15.51</v>
      </c>
      <c r="N768" s="31" t="n">
        <v>0.42</v>
      </c>
      <c r="O768" s="31" t="n"/>
      <c r="P768" s="31" t="n">
        <v>15.51</v>
      </c>
      <c r="Q768" s="31" t="n">
        <v>-4.34</v>
      </c>
      <c r="R768" s="31" t="n">
        <v>17.49</v>
      </c>
      <c r="S768" s="32" t="n">
        <v>0.42</v>
      </c>
      <c r="T768" s="32" t="n">
        <v>0.474</v>
      </c>
      <c r="V768" t="inlineStr">
        <is>
          <t>060wx</t>
        </is>
      </c>
      <c r="W768" t="n">
        <v>6712</v>
      </c>
      <c r="Y768" t="inlineStr">
        <is>
          <t>112d8125-b415-44b5-99bf-718e8b999d42</t>
        </is>
      </c>
      <c r="Z768" t="inlineStr">
        <is>
          <t>Reid Schaefer (NSH LW)</t>
        </is>
      </c>
    </row>
    <row r="769">
      <c r="A769" t="inlineStr">
        <is>
          <t>Egor Zamula</t>
        </is>
      </c>
      <c r="B769" t="inlineStr">
        <is>
          <t>(N/A)</t>
        </is>
      </c>
      <c r="C769" t="inlineStr">
        <is>
          <t>D</t>
        </is>
      </c>
      <c r="D769" t="inlineStr">
        <is>
          <t>D</t>
        </is>
      </c>
      <c r="E769" t="n">
        <v>26</v>
      </c>
      <c r="F769" t="inlineStr">
        <is>
          <t>FA</t>
        </is>
      </c>
      <c r="G769" t="inlineStr">
        <is>
          <t>FA</t>
        </is>
      </c>
      <c r="H769" s="30" t="n">
        <v>1</v>
      </c>
      <c r="I769" s="31" t="n">
        <v>9.880000000000001</v>
      </c>
      <c r="J769" s="31" t="n">
        <v>9880000</v>
      </c>
      <c r="K769" s="31" t="n">
        <v>0.3</v>
      </c>
      <c r="L769" s="32" t="n">
        <v>300000</v>
      </c>
      <c r="M769" s="31" t="n">
        <v>15.38</v>
      </c>
      <c r="N769" s="31" t="n">
        <v>0.4</v>
      </c>
      <c r="O769" s="31" t="n"/>
      <c r="P769" s="31" t="n">
        <v>15.38</v>
      </c>
      <c r="Q769" s="31" t="n">
        <v>5.5</v>
      </c>
      <c r="R769" s="31" t="n">
        <v>15380000</v>
      </c>
      <c r="S769" s="32" t="n">
        <v>0.4</v>
      </c>
      <c r="T769" s="32" t="n">
        <v>400000</v>
      </c>
      <c r="V769" t="inlineStr">
        <is>
          <t>04rn8</t>
        </is>
      </c>
      <c r="W769" t="n">
        <v>5881</v>
      </c>
      <c r="X769" t="n">
        <v>8131</v>
      </c>
      <c r="Y769" t="inlineStr">
        <is>
          <t>132f1126-fd1c-41fb-b380-d28e63c64172</t>
        </is>
      </c>
      <c r="Z769" t="inlineStr">
        <is>
          <t>Egor Zamula ((N/A) D)</t>
        </is>
      </c>
    </row>
    <row r="770">
      <c r="A770" t="inlineStr">
        <is>
          <t>Erik Gustafsson</t>
        </is>
      </c>
      <c r="B770" t="inlineStr">
        <is>
          <t>LAK</t>
        </is>
      </c>
      <c r="C770" t="inlineStr">
        <is>
          <t>D</t>
        </is>
      </c>
      <c r="D770" t="inlineStr">
        <is>
          <t>D</t>
        </is>
      </c>
      <c r="E770" t="n">
        <v>34</v>
      </c>
      <c r="F770" t="inlineStr">
        <is>
          <t>FA</t>
        </is>
      </c>
      <c r="G770" t="inlineStr">
        <is>
          <t>FA</t>
        </is>
      </c>
      <c r="H770" s="30" t="n">
        <v>1000000</v>
      </c>
      <c r="I770" s="31" t="n">
        <v>0.83</v>
      </c>
      <c r="J770" s="31" t="n">
        <v>0.83</v>
      </c>
      <c r="K770" s="31" t="n">
        <v>0.42</v>
      </c>
      <c r="L770" s="32" t="n">
        <v>0.42</v>
      </c>
      <c r="M770" s="31" t="n">
        <v>15.32</v>
      </c>
      <c r="N770" s="31" t="n">
        <v>0.7</v>
      </c>
      <c r="O770" s="31" t="n"/>
      <c r="P770" s="31" t="n">
        <v>15.32</v>
      </c>
      <c r="Q770" s="31" t="n">
        <v>14.49</v>
      </c>
      <c r="R770" s="31" t="n">
        <v>15.32</v>
      </c>
      <c r="S770" s="32" t="n">
        <v>0.7</v>
      </c>
      <c r="T770" s="32" t="n">
        <v>0.7</v>
      </c>
      <c r="V770" t="inlineStr">
        <is>
          <t>02nqk</t>
        </is>
      </c>
      <c r="W770" t="n">
        <v>4854</v>
      </c>
      <c r="X770" t="n">
        <v>5783</v>
      </c>
      <c r="Y770" t="inlineStr">
        <is>
          <t>71c5cd9e-a126-481c-b849-c323e27e74e6</t>
        </is>
      </c>
      <c r="Z770" t="inlineStr">
        <is>
          <t>Erik Gustafsson (LAK D)</t>
        </is>
      </c>
    </row>
    <row r="771">
      <c r="A771" t="inlineStr">
        <is>
          <t>Nikita Grebenkin</t>
        </is>
      </c>
      <c r="B771" t="inlineStr">
        <is>
          <t>PHI</t>
        </is>
      </c>
      <c r="C771" t="inlineStr">
        <is>
          <t>LW</t>
        </is>
      </c>
      <c r="D771" t="inlineStr">
        <is>
          <t>F</t>
        </is>
      </c>
      <c r="E771" t="n">
        <v>23</v>
      </c>
      <c r="F771" t="inlineStr">
        <is>
          <t>FA</t>
        </is>
      </c>
      <c r="G771" t="inlineStr">
        <is>
          <t>FA</t>
        </is>
      </c>
      <c r="H771" s="30" t="n">
        <v>875000</v>
      </c>
      <c r="I771" s="31" t="n">
        <v>30.48</v>
      </c>
      <c r="J771" s="31" t="n">
        <v>34.83</v>
      </c>
      <c r="K771" s="31" t="n">
        <v>0.55</v>
      </c>
      <c r="L771" s="32" t="n">
        <v>0.629</v>
      </c>
      <c r="M771" s="31" t="n">
        <v>15.27</v>
      </c>
      <c r="N771" s="31" t="n">
        <v>0.55</v>
      </c>
      <c r="O771" s="31" t="n"/>
      <c r="P771" s="31" t="n">
        <v>15.27</v>
      </c>
      <c r="Q771" s="31" t="n">
        <v>-15.21</v>
      </c>
      <c r="R771" s="31" t="n">
        <v>17.45</v>
      </c>
      <c r="S771" s="32" t="n">
        <v>0.55</v>
      </c>
      <c r="T771" s="32" t="n">
        <v>0.629</v>
      </c>
      <c r="U771" t="n">
        <v>291.3</v>
      </c>
      <c r="V771" t="inlineStr">
        <is>
          <t>05und</t>
        </is>
      </c>
      <c r="W771" t="n">
        <v>7121</v>
      </c>
      <c r="Y771" t="inlineStr">
        <is>
          <t>e52ccdee-bffb-4539-a3fb-0396ae1711c0</t>
        </is>
      </c>
      <c r="Z771" t="inlineStr">
        <is>
          <t>Nikita Grebenkin (PHI LW)</t>
        </is>
      </c>
    </row>
    <row r="772">
      <c r="A772" t="inlineStr">
        <is>
          <t>Noah Gregor</t>
        </is>
      </c>
      <c r="B772" t="inlineStr">
        <is>
          <t>WPG</t>
        </is>
      </c>
      <c r="C772" t="inlineStr">
        <is>
          <t>LW</t>
        </is>
      </c>
      <c r="D772" t="inlineStr">
        <is>
          <t>F</t>
        </is>
      </c>
      <c r="E772" t="n">
        <v>28</v>
      </c>
      <c r="F772" t="inlineStr">
        <is>
          <t>FA</t>
        </is>
      </c>
      <c r="G772" t="inlineStr">
        <is>
          <t>FA</t>
        </is>
      </c>
      <c r="H772" s="30" t="n">
        <v>850000</v>
      </c>
      <c r="I772" s="31" t="n">
        <v>15.29</v>
      </c>
      <c r="J772" s="31" t="n">
        <v>17.99</v>
      </c>
      <c r="K772" s="31" t="n">
        <v>0.41</v>
      </c>
      <c r="L772" s="32" t="n">
        <v>0.482</v>
      </c>
      <c r="M772" s="31" t="n">
        <v>14.98</v>
      </c>
      <c r="N772" s="31" t="n">
        <v>0.5</v>
      </c>
      <c r="O772" s="31" t="n"/>
      <c r="P772" s="31" t="n">
        <v>14.98</v>
      </c>
      <c r="Q772" s="31" t="n">
        <v>-0.31</v>
      </c>
      <c r="R772" s="31" t="n">
        <v>17.62</v>
      </c>
      <c r="S772" s="32" t="n">
        <v>0.5</v>
      </c>
      <c r="T772" s="32" t="n">
        <v>0.588</v>
      </c>
      <c r="V772" t="inlineStr">
        <is>
          <t>042x4</t>
        </is>
      </c>
      <c r="W772" t="n">
        <v>5195</v>
      </c>
      <c r="X772" t="n">
        <v>7218</v>
      </c>
      <c r="Y772" t="inlineStr">
        <is>
          <t>29d2a01f-bd80-448f-ad95-362e7c7393fc</t>
        </is>
      </c>
      <c r="Z772" t="inlineStr">
        <is>
          <t>Noah Gregor (WPG LW)</t>
        </is>
      </c>
    </row>
    <row r="773">
      <c r="A773" t="inlineStr">
        <is>
          <t>Jani Nyman</t>
        </is>
      </c>
      <c r="B773" t="inlineStr">
        <is>
          <t>SEA</t>
        </is>
      </c>
      <c r="C773" t="inlineStr">
        <is>
          <t>LW</t>
        </is>
      </c>
      <c r="D773" t="inlineStr">
        <is>
          <t>F</t>
        </is>
      </c>
      <c r="E773" t="n">
        <v>22</v>
      </c>
      <c r="F773" t="inlineStr">
        <is>
          <t>FA</t>
        </is>
      </c>
      <c r="G773" t="inlineStr">
        <is>
          <t>FA</t>
        </is>
      </c>
      <c r="H773" s="30" t="n">
        <v>891667</v>
      </c>
      <c r="I773" s="31" t="n">
        <v>9.890000000000001</v>
      </c>
      <c r="J773" s="31" t="n">
        <v>11.09</v>
      </c>
      <c r="K773" s="31" t="n">
        <v>0.35</v>
      </c>
      <c r="L773" s="32" t="n">
        <v>0.393</v>
      </c>
      <c r="M773" s="31" t="n">
        <v>14.95</v>
      </c>
      <c r="N773" s="31" t="n">
        <v>0.31</v>
      </c>
      <c r="O773" s="31" t="n"/>
      <c r="P773" s="31" t="n">
        <v>14.95</v>
      </c>
      <c r="Q773" s="31" t="n">
        <v>5.06</v>
      </c>
      <c r="R773" s="31" t="n">
        <v>16.77</v>
      </c>
      <c r="S773" s="32" t="n">
        <v>0.31</v>
      </c>
      <c r="T773" s="32" t="n">
        <v>0.348</v>
      </c>
      <c r="V773" t="inlineStr">
        <is>
          <t>060jj</t>
        </is>
      </c>
      <c r="W773" t="n">
        <v>6707</v>
      </c>
      <c r="Y773" t="inlineStr">
        <is>
          <t>4d57436b-6c0f-4d81-86a1-72acab5bd503</t>
        </is>
      </c>
      <c r="Z773" t="inlineStr">
        <is>
          <t>Jani Nyman (SEA LW)</t>
        </is>
      </c>
    </row>
    <row r="774">
      <c r="A774" t="inlineStr">
        <is>
          <t>Luke Kunin</t>
        </is>
      </c>
      <c r="B774" t="inlineStr">
        <is>
          <t>(N/A)</t>
        </is>
      </c>
      <c r="C774" t="inlineStr">
        <is>
          <t>C</t>
        </is>
      </c>
      <c r="D774" t="inlineStr">
        <is>
          <t>F</t>
        </is>
      </c>
      <c r="E774" t="n">
        <v>28</v>
      </c>
      <c r="F774" t="inlineStr">
        <is>
          <t>FA</t>
        </is>
      </c>
      <c r="G774" t="inlineStr">
        <is>
          <t>FA</t>
        </is>
      </c>
      <c r="H774" s="30" t="n">
        <v>1</v>
      </c>
      <c r="I774" s="31" t="n">
        <v>30.78</v>
      </c>
      <c r="J774" s="31" t="n">
        <v>30780000</v>
      </c>
      <c r="K774" s="31" t="n">
        <v>0.5</v>
      </c>
      <c r="L774" s="32" t="n">
        <v>500000</v>
      </c>
      <c r="M774" s="31" t="n">
        <v>14.84</v>
      </c>
      <c r="N774" s="31" t="n">
        <v>0.55</v>
      </c>
      <c r="O774" s="31" t="n"/>
      <c r="P774" s="31" t="n">
        <v>14.84</v>
      </c>
      <c r="Q774" s="31" t="n">
        <v>-15.94</v>
      </c>
      <c r="R774" s="31" t="n">
        <v>14840000</v>
      </c>
      <c r="S774" s="32" t="n">
        <v>0.55</v>
      </c>
      <c r="T774" s="32" t="n">
        <v>550000</v>
      </c>
      <c r="V774" t="inlineStr">
        <is>
          <t>042t1</t>
        </is>
      </c>
      <c r="W774" t="n">
        <v>5146</v>
      </c>
      <c r="X774" t="n">
        <v>7123</v>
      </c>
      <c r="Y774" t="inlineStr">
        <is>
          <t>3ff2b7e7-ab4d-4af8-94e0-b226ad56f8cb</t>
        </is>
      </c>
      <c r="Z774" t="inlineStr">
        <is>
          <t>Luke Kunin ((N/A) C)</t>
        </is>
      </c>
    </row>
    <row r="775">
      <c r="A775" t="inlineStr">
        <is>
          <t>Zack Ostapchuk</t>
        </is>
      </c>
      <c r="B775" t="inlineStr">
        <is>
          <t>SJS</t>
        </is>
      </c>
      <c r="C775" t="inlineStr">
        <is>
          <t>LW</t>
        </is>
      </c>
      <c r="D775" t="inlineStr">
        <is>
          <t>F</t>
        </is>
      </c>
      <c r="E775" t="n">
        <v>23</v>
      </c>
      <c r="F775" t="inlineStr">
        <is>
          <t>FA</t>
        </is>
      </c>
      <c r="G775" t="inlineStr">
        <is>
          <t>FA</t>
        </is>
      </c>
      <c r="H775" s="30" t="n">
        <v>2350000</v>
      </c>
      <c r="I775" s="31" t="n">
        <v>28.41</v>
      </c>
      <c r="J775" s="31" t="n">
        <v>12.09</v>
      </c>
      <c r="K775" s="31" t="n">
        <v>0.48</v>
      </c>
      <c r="L775" s="32" t="n">
        <v>0.204</v>
      </c>
      <c r="M775" s="31" t="n">
        <v>14.78</v>
      </c>
      <c r="N775" s="31" t="n">
        <v>0.45</v>
      </c>
      <c r="O775" s="31" t="n"/>
      <c r="P775" s="31" t="n">
        <v>14.78</v>
      </c>
      <c r="Q775" s="31" t="n">
        <v>-13.63</v>
      </c>
      <c r="R775" s="31" t="n">
        <v>6.29</v>
      </c>
      <c r="S775" s="32" t="n">
        <v>0.45</v>
      </c>
      <c r="T775" s="32" t="n">
        <v>0.191</v>
      </c>
      <c r="V775" t="inlineStr">
        <is>
          <t>05u12</t>
        </is>
      </c>
      <c r="W775" t="n">
        <v>6555</v>
      </c>
      <c r="Y775" t="inlineStr">
        <is>
          <t>f8eb10fd-709e-4a3e-bb48-626415554374</t>
        </is>
      </c>
      <c r="Z775" t="inlineStr">
        <is>
          <t>Zack Ostapchuk (SJS LW)</t>
        </is>
      </c>
    </row>
    <row r="776">
      <c r="A776" t="inlineStr">
        <is>
          <t>Jordan Greenway</t>
        </is>
      </c>
      <c r="B776" t="inlineStr">
        <is>
          <t>CHI</t>
        </is>
      </c>
      <c r="C776" t="inlineStr">
        <is>
          <t>LW</t>
        </is>
      </c>
      <c r="D776" t="inlineStr">
        <is>
          <t>F</t>
        </is>
      </c>
      <c r="E776" t="n">
        <v>29</v>
      </c>
      <c r="F776" t="inlineStr">
        <is>
          <t>FA</t>
        </is>
      </c>
      <c r="G776" t="inlineStr">
        <is>
          <t>FA</t>
        </is>
      </c>
      <c r="H776" s="30" t="n">
        <v>4000000</v>
      </c>
      <c r="I776" s="31" t="n">
        <v>16.98</v>
      </c>
      <c r="J776" s="31" t="n">
        <v>4.25</v>
      </c>
      <c r="K776" s="31" t="n">
        <v>0.42</v>
      </c>
      <c r="L776" s="32" t="n">
        <v>0.105</v>
      </c>
      <c r="M776" s="31" t="n">
        <v>14.52</v>
      </c>
      <c r="N776" s="31" t="n">
        <v>0.54</v>
      </c>
      <c r="O776" s="31" t="n"/>
      <c r="P776" s="31" t="n">
        <v>14.52</v>
      </c>
      <c r="Q776" s="31" t="n">
        <v>-2.46</v>
      </c>
      <c r="R776" s="31" t="n">
        <v>3.63</v>
      </c>
      <c r="S776" s="32" t="n">
        <v>0.54</v>
      </c>
      <c r="T776" s="32" t="n">
        <v>0.135</v>
      </c>
      <c r="U776" t="n">
        <v>292.4</v>
      </c>
      <c r="V776" t="inlineStr">
        <is>
          <t>03rf3</t>
        </is>
      </c>
      <c r="W776" t="n">
        <v>4791</v>
      </c>
      <c r="X776" t="n">
        <v>6792</v>
      </c>
      <c r="Y776" t="inlineStr">
        <is>
          <t>0cc207c2-d69d-4c56-acbb-3cd9fa01321c</t>
        </is>
      </c>
      <c r="Z776" t="inlineStr">
        <is>
          <t>Jordan Greenway (CHI LW)</t>
        </is>
      </c>
    </row>
    <row r="777">
      <c r="A777" t="inlineStr">
        <is>
          <t>David Jiricek</t>
        </is>
      </c>
      <c r="B777" t="inlineStr">
        <is>
          <t>PHI</t>
        </is>
      </c>
      <c r="C777" t="inlineStr">
        <is>
          <t>D</t>
        </is>
      </c>
      <c r="D777" t="inlineStr">
        <is>
          <t>D</t>
        </is>
      </c>
      <c r="E777" t="n">
        <v>22</v>
      </c>
      <c r="F777" t="inlineStr">
        <is>
          <t>FA</t>
        </is>
      </c>
      <c r="G777" t="inlineStr">
        <is>
          <t>FA</t>
        </is>
      </c>
      <c r="H777" s="30" t="n">
        <v>1500000</v>
      </c>
      <c r="I777" s="31" t="n">
        <v>7.29</v>
      </c>
      <c r="J777" s="31" t="n">
        <v>4.86</v>
      </c>
      <c r="K777" s="31" t="n">
        <v>0.28</v>
      </c>
      <c r="L777" s="32" t="n">
        <v>0.187</v>
      </c>
      <c r="M777" s="31" t="n">
        <v>14.46</v>
      </c>
      <c r="N777" s="31" t="n">
        <v>0.32</v>
      </c>
      <c r="O777" s="31" t="n"/>
      <c r="P777" s="31" t="n">
        <v>14.46</v>
      </c>
      <c r="Q777" s="31" t="n">
        <v>7.17</v>
      </c>
      <c r="R777" s="31" t="n">
        <v>9.640000000000001</v>
      </c>
      <c r="S777" s="32" t="n">
        <v>0.32</v>
      </c>
      <c r="T777" s="32" t="n">
        <v>0.213</v>
      </c>
      <c r="V777" t="inlineStr">
        <is>
          <t>05riz</t>
        </is>
      </c>
      <c r="W777" t="n">
        <v>6678</v>
      </c>
      <c r="Y777" t="inlineStr">
        <is>
          <t>6ebf9cef-4252-424e-94b3-c47a418320a0</t>
        </is>
      </c>
      <c r="Z777" t="inlineStr">
        <is>
          <t>David Jiricek (PHI D)</t>
        </is>
      </c>
    </row>
    <row r="778">
      <c r="A778" t="inlineStr">
        <is>
          <t>Josh Samanski</t>
        </is>
      </c>
      <c r="B778" t="inlineStr">
        <is>
          <t>EDM</t>
        </is>
      </c>
      <c r="C778" t="inlineStr">
        <is>
          <t>C</t>
        </is>
      </c>
      <c r="D778" t="inlineStr">
        <is>
          <t>F</t>
        </is>
      </c>
      <c r="E778" t="n">
        <v>24</v>
      </c>
      <c r="F778" t="inlineStr">
        <is>
          <t>FA</t>
        </is>
      </c>
      <c r="G778" t="inlineStr">
        <is>
          <t>FA</t>
        </is>
      </c>
      <c r="H778" s="30" t="n">
        <v>975000</v>
      </c>
      <c r="I778" s="31" t="n">
        <v>7.41</v>
      </c>
      <c r="J778" s="31" t="n">
        <v>7.6</v>
      </c>
      <c r="K778" s="31" t="n">
        <v>0.31</v>
      </c>
      <c r="L778" s="32" t="n">
        <v>0.318</v>
      </c>
      <c r="M778" s="31" t="n">
        <v>14.44</v>
      </c>
      <c r="N778" s="31" t="n">
        <v>0.31</v>
      </c>
      <c r="O778" s="31" t="n"/>
      <c r="P778" s="31" t="n">
        <v>14.44</v>
      </c>
      <c r="Q778" s="31" t="n">
        <v>7.03</v>
      </c>
      <c r="R778" s="31" t="n">
        <v>14.81</v>
      </c>
      <c r="S778" s="32" t="n">
        <v>0.31</v>
      </c>
      <c r="T778" s="32" t="n">
        <v>0.318</v>
      </c>
      <c r="V778" t="inlineStr">
        <is>
          <t>06qw6</t>
        </is>
      </c>
      <c r="W778" t="n">
        <v>7338</v>
      </c>
      <c r="Y778" t="inlineStr">
        <is>
          <t>fe20c268-5604-4e29-8bca-34e292fb3f97</t>
        </is>
      </c>
      <c r="Z778" t="inlineStr">
        <is>
          <t>Josh Samanski (EDM C)</t>
        </is>
      </c>
    </row>
    <row r="779">
      <c r="A779" t="inlineStr">
        <is>
          <t>Juuso Parssinen</t>
        </is>
      </c>
      <c r="B779" t="inlineStr">
        <is>
          <t>NYR</t>
        </is>
      </c>
      <c r="C779" t="inlineStr">
        <is>
          <t>C</t>
        </is>
      </c>
      <c r="D779" t="inlineStr">
        <is>
          <t>F</t>
        </is>
      </c>
      <c r="E779" t="n">
        <v>25</v>
      </c>
      <c r="F779" t="inlineStr">
        <is>
          <t>FA</t>
        </is>
      </c>
      <c r="G779" t="inlineStr">
        <is>
          <t>FA</t>
        </is>
      </c>
      <c r="H779" s="30" t="n">
        <v>1250000</v>
      </c>
      <c r="I779" s="31" t="n">
        <v>7.26</v>
      </c>
      <c r="J779" s="31" t="n">
        <v>5.81</v>
      </c>
      <c r="K779" s="31" t="n">
        <v>0.36</v>
      </c>
      <c r="L779" s="32" t="n">
        <v>0.288</v>
      </c>
      <c r="M779" s="31" t="n">
        <v>14.35</v>
      </c>
      <c r="N779" s="31" t="n">
        <v>0.48</v>
      </c>
      <c r="O779" s="31" t="n"/>
      <c r="P779" s="31" t="n">
        <v>14.35</v>
      </c>
      <c r="Q779" s="31" t="n">
        <v>7.09</v>
      </c>
      <c r="R779" s="31" t="n">
        <v>11.48</v>
      </c>
      <c r="S779" s="32" t="n">
        <v>0.48</v>
      </c>
      <c r="T779" s="32" t="n">
        <v>0.384</v>
      </c>
      <c r="V779" t="inlineStr">
        <is>
          <t>051wb</t>
        </is>
      </c>
      <c r="W779" t="n">
        <v>6445</v>
      </c>
      <c r="Y779" t="inlineStr">
        <is>
          <t>fe31e395-d2d7-4cfa-8ea7-e63bfefc052f</t>
        </is>
      </c>
      <c r="Z779" t="inlineStr">
        <is>
          <t>Juuso Parssinen (NYR C)</t>
        </is>
      </c>
    </row>
    <row r="780">
      <c r="A780" t="inlineStr">
        <is>
          <t>Robby Fabbri</t>
        </is>
      </c>
      <c r="B780" t="inlineStr">
        <is>
          <t>(N/A)</t>
        </is>
      </c>
      <c r="C780" t="inlineStr">
        <is>
          <t>LW</t>
        </is>
      </c>
      <c r="D780" t="inlineStr">
        <is>
          <t>F</t>
        </is>
      </c>
      <c r="E780" t="n">
        <v>30</v>
      </c>
      <c r="F780" t="inlineStr">
        <is>
          <t>FA</t>
        </is>
      </c>
      <c r="G780" t="inlineStr">
        <is>
          <t>FA</t>
        </is>
      </c>
      <c r="H780" s="30" t="n">
        <v>1</v>
      </c>
      <c r="I780" s="31" t="n">
        <v>12.56</v>
      </c>
      <c r="J780" s="31" t="n">
        <v>12560000</v>
      </c>
      <c r="K780" s="31" t="n">
        <v>0.6</v>
      </c>
      <c r="L780" s="32" t="n">
        <v>600000</v>
      </c>
      <c r="M780" s="31" t="n">
        <v>14.24</v>
      </c>
      <c r="N780" s="31" t="n">
        <v>0.57</v>
      </c>
      <c r="O780" s="31" t="n"/>
      <c r="P780" s="31" t="n">
        <v>14.24</v>
      </c>
      <c r="Q780" s="31" t="n">
        <v>1.68</v>
      </c>
      <c r="R780" s="31" t="n">
        <v>14240000</v>
      </c>
      <c r="S780" s="32" t="n">
        <v>0.57</v>
      </c>
      <c r="T780" s="32" t="n">
        <v>570000</v>
      </c>
      <c r="V780" t="inlineStr">
        <is>
          <t>03d5e</t>
        </is>
      </c>
      <c r="W780" t="n">
        <v>4402</v>
      </c>
      <c r="X780" t="n">
        <v>6387</v>
      </c>
      <c r="Y780" t="inlineStr">
        <is>
          <t>6473e15d-8efc-4d95-a30e-9e2fbc17768c</t>
        </is>
      </c>
      <c r="Z780" t="inlineStr">
        <is>
          <t>Robby Fabbri ((N/A) LW)</t>
        </is>
      </c>
    </row>
    <row r="781">
      <c r="A781" t="inlineStr">
        <is>
          <t>Brett Leason</t>
        </is>
      </c>
      <c r="B781" t="inlineStr">
        <is>
          <t>SJS</t>
        </is>
      </c>
      <c r="C781" t="inlineStr">
        <is>
          <t>RW</t>
        </is>
      </c>
      <c r="D781" t="inlineStr">
        <is>
          <t>F</t>
        </is>
      </c>
      <c r="E781" t="n">
        <v>27</v>
      </c>
      <c r="F781" t="inlineStr">
        <is>
          <t>FA</t>
        </is>
      </c>
      <c r="G781" t="inlineStr">
        <is>
          <t>FA</t>
        </is>
      </c>
      <c r="H781" s="30" t="n">
        <v>850000</v>
      </c>
      <c r="I781" s="31" t="n">
        <v>0.5</v>
      </c>
      <c r="J781" s="31" t="n">
        <v>0.59</v>
      </c>
      <c r="K781" s="31" t="n">
        <v>0.08</v>
      </c>
      <c r="L781" s="32" t="n">
        <v>0.094</v>
      </c>
      <c r="M781" s="31" t="n">
        <v>14.15</v>
      </c>
      <c r="N781" s="31" t="n">
        <v>0.36</v>
      </c>
      <c r="O781" s="31" t="n"/>
      <c r="P781" s="31" t="n">
        <v>14.15</v>
      </c>
      <c r="Q781" s="31" t="n">
        <v>13.65</v>
      </c>
      <c r="R781" s="31" t="n">
        <v>16.65</v>
      </c>
      <c r="S781" s="32" t="n">
        <v>0.36</v>
      </c>
      <c r="T781" s="32" t="n">
        <v>0.424</v>
      </c>
      <c r="V781" t="inlineStr">
        <is>
          <t>04xob</t>
        </is>
      </c>
      <c r="W781" t="n">
        <v>5901</v>
      </c>
      <c r="X781" t="n">
        <v>8334</v>
      </c>
      <c r="Y781" t="inlineStr">
        <is>
          <t>a2efae93-5d91-4155-b866-f0860a10b0bf</t>
        </is>
      </c>
      <c r="Z781" t="inlineStr">
        <is>
          <t>Brett Leason (SJS RW)</t>
        </is>
      </c>
    </row>
    <row r="782">
      <c r="A782" t="inlineStr">
        <is>
          <t>Michael Pezzetta</t>
        </is>
      </c>
      <c r="B782" t="inlineStr">
        <is>
          <t>TOR</t>
        </is>
      </c>
      <c r="C782" t="inlineStr">
        <is>
          <t>LW</t>
        </is>
      </c>
      <c r="D782" t="inlineStr">
        <is>
          <t>F</t>
        </is>
      </c>
      <c r="E782" t="n">
        <v>28</v>
      </c>
      <c r="F782" t="inlineStr">
        <is>
          <t>FA</t>
        </is>
      </c>
      <c r="G782" t="inlineStr">
        <is>
          <t>FA</t>
        </is>
      </c>
      <c r="H782" s="30" t="n">
        <v>812500</v>
      </c>
      <c r="I782" s="31" t="n">
        <v>10.37</v>
      </c>
      <c r="J782" s="31" t="n">
        <v>12.76</v>
      </c>
      <c r="K782" s="31" t="n">
        <v>1.15</v>
      </c>
      <c r="L782" s="32" t="n">
        <v>1.415</v>
      </c>
      <c r="M782" s="31" t="n">
        <v>14.14</v>
      </c>
      <c r="N782" s="31" t="n">
        <v>0.79</v>
      </c>
      <c r="O782" s="31" t="n"/>
      <c r="P782" s="31" t="n">
        <v>14.14</v>
      </c>
      <c r="Q782" s="31" t="n">
        <v>3.77</v>
      </c>
      <c r="R782" s="31" t="n">
        <v>17.4</v>
      </c>
      <c r="S782" s="32" t="n">
        <v>0.79</v>
      </c>
      <c r="T782" s="32" t="n">
        <v>0.972</v>
      </c>
      <c r="V782" t="inlineStr">
        <is>
          <t>042yc</t>
        </is>
      </c>
      <c r="W782" t="n">
        <v>5632</v>
      </c>
      <c r="X782" t="n">
        <v>7265</v>
      </c>
      <c r="Y782" t="inlineStr">
        <is>
          <t>5ff0035b-9e2f-4e2e-be2b-fe6eec1228ab</t>
        </is>
      </c>
      <c r="Z782" t="inlineStr">
        <is>
          <t>Michael Pezzetta (TOR LW)</t>
        </is>
      </c>
    </row>
    <row r="783">
      <c r="A783" t="inlineStr">
        <is>
          <t>Haydn Fleury</t>
        </is>
      </c>
      <c r="B783" t="inlineStr">
        <is>
          <t>WPG</t>
        </is>
      </c>
      <c r="C783" t="inlineStr">
        <is>
          <t>D</t>
        </is>
      </c>
      <c r="D783" t="inlineStr">
        <is>
          <t>D</t>
        </is>
      </c>
      <c r="E783" t="n">
        <v>30</v>
      </c>
      <c r="F783" t="inlineStr">
        <is>
          <t>FA</t>
        </is>
      </c>
      <c r="G783" t="inlineStr">
        <is>
          <t>FA</t>
        </is>
      </c>
      <c r="H783" s="30" t="n">
        <v>950000</v>
      </c>
      <c r="I783" s="31" t="n">
        <v>19.57</v>
      </c>
      <c r="J783" s="31" t="n">
        <v>20.6</v>
      </c>
      <c r="K783" s="31" t="n">
        <v>0.51</v>
      </c>
      <c r="L783" s="32" t="n">
        <v>0.537</v>
      </c>
      <c r="M783" s="31" t="n">
        <v>14.11</v>
      </c>
      <c r="N783" s="31" t="n">
        <v>0.59</v>
      </c>
      <c r="O783" s="31" t="n"/>
      <c r="P783" s="31" t="n">
        <v>14.11</v>
      </c>
      <c r="Q783" s="31" t="n">
        <v>-5.46</v>
      </c>
      <c r="R783" s="31" t="n">
        <v>14.85</v>
      </c>
      <c r="S783" s="32" t="n">
        <v>0.59</v>
      </c>
      <c r="T783" s="32" t="n">
        <v>0.621</v>
      </c>
      <c r="V783" t="inlineStr">
        <is>
          <t>039ci</t>
        </is>
      </c>
      <c r="W783" t="n">
        <v>4390</v>
      </c>
      <c r="X783" t="n">
        <v>6373</v>
      </c>
      <c r="Y783" t="inlineStr">
        <is>
          <t>34cac817-7b7e-4f0f-bcd7-5750bec543f3</t>
        </is>
      </c>
      <c r="Z783" t="inlineStr">
        <is>
          <t>Haydn Fleury (WPG D)</t>
        </is>
      </c>
    </row>
    <row r="784">
      <c r="A784" t="inlineStr">
        <is>
          <t>Ilya Safonov</t>
        </is>
      </c>
      <c r="B784" t="inlineStr">
        <is>
          <t>VAN</t>
        </is>
      </c>
      <c r="C784" t="inlineStr">
        <is>
          <t>C</t>
        </is>
      </c>
      <c r="D784" t="inlineStr">
        <is>
          <t>F</t>
        </is>
      </c>
      <c r="E784" t="n">
        <v>25</v>
      </c>
      <c r="F784" t="inlineStr">
        <is>
          <t>FA</t>
        </is>
      </c>
      <c r="G784" t="inlineStr">
        <is>
          <t>FA</t>
        </is>
      </c>
      <c r="H784" s="30" t="n">
        <v>950000</v>
      </c>
      <c r="I784" s="31" t="n">
        <v>0</v>
      </c>
      <c r="J784" s="31" t="n"/>
      <c r="K784" s="31" t="n">
        <v>0</v>
      </c>
      <c r="L784" s="32" t="n"/>
      <c r="M784" s="31" t="n">
        <v>13.73</v>
      </c>
      <c r="N784" s="31" t="n">
        <v>0.6899999999999999</v>
      </c>
      <c r="O784" s="31" t="n"/>
      <c r="P784" s="31" t="n">
        <v>13.73</v>
      </c>
      <c r="Q784" s="31" t="n">
        <v>13.73</v>
      </c>
      <c r="R784" s="31" t="n">
        <v>14.45</v>
      </c>
      <c r="S784" s="32" t="n">
        <v>0.6899999999999999</v>
      </c>
      <c r="T784" s="32" t="n">
        <v>0.726</v>
      </c>
      <c r="V784" t="inlineStr">
        <is>
          <t>05rkt</t>
        </is>
      </c>
      <c r="W784" t="n">
        <v>6847</v>
      </c>
      <c r="Y784" t="inlineStr">
        <is>
          <t>08b783db-3421-4a03-81e6-48f4592c4ef1</t>
        </is>
      </c>
      <c r="Z784" t="inlineStr">
        <is>
          <t>Ilya Safonov (VAN C)</t>
        </is>
      </c>
    </row>
    <row r="785">
      <c r="A785" t="inlineStr">
        <is>
          <t>Alex Petrovic</t>
        </is>
      </c>
      <c r="B785" t="inlineStr">
        <is>
          <t>FLA</t>
        </is>
      </c>
      <c r="C785" t="inlineStr">
        <is>
          <t>D</t>
        </is>
      </c>
      <c r="D785" t="inlineStr">
        <is>
          <t>D</t>
        </is>
      </c>
      <c r="E785" t="n">
        <v>34</v>
      </c>
      <c r="F785" t="inlineStr">
        <is>
          <t>FA</t>
        </is>
      </c>
      <c r="G785" t="inlineStr">
        <is>
          <t>FA</t>
        </is>
      </c>
      <c r="H785" s="30" t="n">
        <v>875000</v>
      </c>
      <c r="I785" s="31" t="n">
        <v>40.12</v>
      </c>
      <c r="J785" s="31" t="n">
        <v>45.85</v>
      </c>
      <c r="K785" s="31" t="n">
        <v>0.74</v>
      </c>
      <c r="L785" s="32" t="n">
        <v>0.846</v>
      </c>
      <c r="M785" s="31" t="n">
        <v>13.72</v>
      </c>
      <c r="N785" s="31" t="n">
        <v>0.72</v>
      </c>
      <c r="O785" s="31" t="n"/>
      <c r="P785" s="31" t="n">
        <v>13.72</v>
      </c>
      <c r="Q785" s="31" t="n">
        <v>-26.4</v>
      </c>
      <c r="R785" s="31" t="n">
        <v>15.68</v>
      </c>
      <c r="S785" s="32" t="n">
        <v>0.72</v>
      </c>
      <c r="T785" s="32" t="n">
        <v>0.823</v>
      </c>
      <c r="V785" t="inlineStr">
        <is>
          <t>01zun</t>
        </is>
      </c>
      <c r="W785" t="n">
        <v>3526</v>
      </c>
      <c r="X785" t="n">
        <v>5009</v>
      </c>
      <c r="Y785" t="inlineStr">
        <is>
          <t>4367f4e7-0f24-11e2-8525-18a905767e44</t>
        </is>
      </c>
      <c r="Z785" t="inlineStr">
        <is>
          <t>Alex Petrovic (FLA D)</t>
        </is>
      </c>
    </row>
    <row r="786">
      <c r="A786" t="inlineStr">
        <is>
          <t>Sam Morton</t>
        </is>
      </c>
      <c r="B786" t="inlineStr">
        <is>
          <t>CGY</t>
        </is>
      </c>
      <c r="C786" t="inlineStr">
        <is>
          <t>LW</t>
        </is>
      </c>
      <c r="D786" t="inlineStr">
        <is>
          <t>F</t>
        </is>
      </c>
      <c r="E786" t="n">
        <v>27</v>
      </c>
      <c r="F786" t="inlineStr">
        <is>
          <t>FA</t>
        </is>
      </c>
      <c r="G786" t="inlineStr">
        <is>
          <t>FA</t>
        </is>
      </c>
      <c r="H786" s="30" t="n">
        <v>850000</v>
      </c>
      <c r="I786" s="31" t="n">
        <v>2.99</v>
      </c>
      <c r="J786" s="31" t="n">
        <v>3.52</v>
      </c>
      <c r="K786" s="31" t="n">
        <v>1</v>
      </c>
      <c r="L786" s="32" t="n">
        <v>1.176</v>
      </c>
      <c r="M786" s="31" t="n">
        <v>13.7</v>
      </c>
      <c r="N786" s="31" t="n">
        <v>0.91</v>
      </c>
      <c r="O786" s="31" t="n"/>
      <c r="P786" s="31" t="n">
        <v>13.7</v>
      </c>
      <c r="Q786" s="31" t="n">
        <v>10.71</v>
      </c>
      <c r="R786" s="31" t="n">
        <v>16.12</v>
      </c>
      <c r="S786" s="32" t="n">
        <v>0.91</v>
      </c>
      <c r="T786" s="32" t="n">
        <v>1.071</v>
      </c>
      <c r="V786" t="inlineStr">
        <is>
          <t>06kxn</t>
        </is>
      </c>
      <c r="W786" t="n">
        <v>7087</v>
      </c>
      <c r="Y786" t="inlineStr">
        <is>
          <t>37751094-efb7-4d2b-af26-427aebed43a4</t>
        </is>
      </c>
      <c r="Z786" t="inlineStr">
        <is>
          <t>Sam Morton (CGY LW)</t>
        </is>
      </c>
    </row>
    <row r="787">
      <c r="A787" t="inlineStr">
        <is>
          <t>Maveric Lamoureux</t>
        </is>
      </c>
      <c r="B787" t="inlineStr">
        <is>
          <t>UTA</t>
        </is>
      </c>
      <c r="C787" t="inlineStr">
        <is>
          <t>D</t>
        </is>
      </c>
      <c r="D787" t="inlineStr">
        <is>
          <t>D</t>
        </is>
      </c>
      <c r="E787" t="n">
        <v>22</v>
      </c>
      <c r="F787" t="inlineStr">
        <is>
          <t>T</t>
        </is>
      </c>
      <c r="G787" t="inlineStr">
        <is>
          <t>A Bunch of Dusters</t>
        </is>
      </c>
      <c r="H787" s="30" t="n">
        <v>886666</v>
      </c>
      <c r="I787" s="31" t="n">
        <v>3.53</v>
      </c>
      <c r="J787" s="31" t="n">
        <v>3.98</v>
      </c>
      <c r="K787" s="31" t="n">
        <v>0.71</v>
      </c>
      <c r="L787" s="32" t="n">
        <v>0.801</v>
      </c>
      <c r="M787" s="31" t="n">
        <v>13.68</v>
      </c>
      <c r="N787" s="31" t="n">
        <v>0.91</v>
      </c>
      <c r="O787" s="31" t="n"/>
      <c r="P787" s="31" t="n">
        <v>13.68</v>
      </c>
      <c r="Q787" s="31" t="n">
        <v>10.15</v>
      </c>
      <c r="R787" s="31" t="n">
        <v>15.43</v>
      </c>
      <c r="S787" s="32" t="n">
        <v>0.91</v>
      </c>
      <c r="T787" s="32" t="n">
        <v>1.026</v>
      </c>
      <c r="V787" t="inlineStr">
        <is>
          <t>05ymn</t>
        </is>
      </c>
      <c r="W787" t="n">
        <v>6726</v>
      </c>
      <c r="Y787" t="inlineStr">
        <is>
          <t>1faf68eb-a4dd-4f66-a136-e2afc3be9619</t>
        </is>
      </c>
      <c r="Z787" t="inlineStr">
        <is>
          <t>Maveric Lamoureux (UTA D)</t>
        </is>
      </c>
    </row>
    <row r="788">
      <c r="A788" t="inlineStr">
        <is>
          <t>Rutger McGroarty</t>
        </is>
      </c>
      <c r="B788" t="inlineStr">
        <is>
          <t>PIT</t>
        </is>
      </c>
      <c r="C788" t="inlineStr">
        <is>
          <t>LW</t>
        </is>
      </c>
      <c r="D788" t="inlineStr">
        <is>
          <t>F</t>
        </is>
      </c>
      <c r="E788" t="n">
        <v>22</v>
      </c>
      <c r="F788" t="inlineStr">
        <is>
          <t>T</t>
        </is>
      </c>
      <c r="G788" t="inlineStr">
        <is>
          <t>A Bunch of Dusters</t>
        </is>
      </c>
      <c r="H788" s="30" t="n">
        <v>950000</v>
      </c>
      <c r="I788" s="31" t="n">
        <v>8.619999999999999</v>
      </c>
      <c r="J788" s="31" t="n">
        <v>9.07</v>
      </c>
      <c r="K788" s="31" t="n">
        <v>0.36</v>
      </c>
      <c r="L788" s="32" t="n">
        <v>0.379</v>
      </c>
      <c r="M788" s="31" t="n">
        <v>13.63</v>
      </c>
      <c r="N788" s="31" t="n">
        <v>0.41</v>
      </c>
      <c r="O788" s="31" t="n"/>
      <c r="P788" s="31" t="n">
        <v>13.63</v>
      </c>
      <c r="Q788" s="31" t="n">
        <v>5.01</v>
      </c>
      <c r="R788" s="31" t="n">
        <v>14.35</v>
      </c>
      <c r="S788" s="32" t="n">
        <v>0.41</v>
      </c>
      <c r="T788" s="32" t="n">
        <v>0.432</v>
      </c>
      <c r="V788" t="inlineStr">
        <is>
          <t>05r1b</t>
        </is>
      </c>
      <c r="W788" t="n">
        <v>6695</v>
      </c>
      <c r="Y788" t="inlineStr">
        <is>
          <t>d8bb3df3-0b32-4294-810a-f8f0c2fdb806</t>
        </is>
      </c>
      <c r="Z788" t="inlineStr">
        <is>
          <t>Rutger McGroarty (PIT LW)</t>
        </is>
      </c>
    </row>
    <row r="789">
      <c r="A789" t="inlineStr">
        <is>
          <t>Curtis Lazar</t>
        </is>
      </c>
      <c r="B789" t="inlineStr">
        <is>
          <t>(N/A)</t>
        </is>
      </c>
      <c r="C789" t="inlineStr">
        <is>
          <t>RW</t>
        </is>
      </c>
      <c r="D789" t="inlineStr">
        <is>
          <t>F</t>
        </is>
      </c>
      <c r="E789" t="n">
        <v>31</v>
      </c>
      <c r="F789" t="inlineStr">
        <is>
          <t>FA</t>
        </is>
      </c>
      <c r="G789" t="inlineStr">
        <is>
          <t>FA</t>
        </is>
      </c>
      <c r="H789" s="30" t="n">
        <v>1</v>
      </c>
      <c r="I789" s="31" t="n">
        <v>15.05</v>
      </c>
      <c r="J789" s="31" t="n">
        <v>15050000</v>
      </c>
      <c r="K789" s="31" t="n">
        <v>0.33</v>
      </c>
      <c r="L789" s="32" t="n">
        <v>330000</v>
      </c>
      <c r="M789" s="31" t="n">
        <v>13.58</v>
      </c>
      <c r="N789" s="31" t="n">
        <v>0.41</v>
      </c>
      <c r="O789" s="31" t="n"/>
      <c r="P789" s="31" t="n">
        <v>13.58</v>
      </c>
      <c r="Q789" s="31" t="n">
        <v>-1.47</v>
      </c>
      <c r="R789" s="31" t="n">
        <v>13580000</v>
      </c>
      <c r="S789" s="32" t="n">
        <v>0.41</v>
      </c>
      <c r="T789" s="32" t="n">
        <v>410000</v>
      </c>
      <c r="V789" t="inlineStr">
        <is>
          <t>02wy2</t>
        </is>
      </c>
      <c r="W789" t="n">
        <v>4149</v>
      </c>
      <c r="X789" t="n">
        <v>5996</v>
      </c>
      <c r="Y789" t="inlineStr">
        <is>
          <t>0992487d-52ee-4ec5-ac3a-9f4d583e60ac</t>
        </is>
      </c>
      <c r="Z789" t="inlineStr">
        <is>
          <t>Curtis Lazar ((N/A) RW)</t>
        </is>
      </c>
    </row>
    <row r="790">
      <c r="A790" t="inlineStr">
        <is>
          <t>Harrison Brunicke</t>
        </is>
      </c>
      <c r="B790" t="inlineStr">
        <is>
          <t>PIT</t>
        </is>
      </c>
      <c r="C790" t="inlineStr">
        <is>
          <t>D</t>
        </is>
      </c>
      <c r="D790" t="inlineStr">
        <is>
          <t>D</t>
        </is>
      </c>
      <c r="E790" t="n">
        <v>20</v>
      </c>
      <c r="F790" t="inlineStr">
        <is>
          <t>T</t>
        </is>
      </c>
      <c r="G790" t="inlineStr">
        <is>
          <t>A Bunch of Dusters</t>
        </is>
      </c>
      <c r="H790" s="30" t="n">
        <v>845833</v>
      </c>
      <c r="I790" s="31" t="n">
        <v>5.08</v>
      </c>
      <c r="J790" s="31" t="n">
        <v>6.01</v>
      </c>
      <c r="K790" s="31" t="n">
        <v>0.5600000000000001</v>
      </c>
      <c r="L790" s="32" t="n">
        <v>0.662</v>
      </c>
      <c r="M790" s="31" t="n">
        <v>13.53</v>
      </c>
      <c r="N790" s="31" t="n">
        <v>0.59</v>
      </c>
      <c r="O790" s="31" t="n"/>
      <c r="P790" s="31" t="n">
        <v>13.53</v>
      </c>
      <c r="Q790" s="31" t="n">
        <v>8.449999999999999</v>
      </c>
      <c r="R790" s="31" t="n">
        <v>16</v>
      </c>
      <c r="S790" s="32" t="n">
        <v>0.59</v>
      </c>
      <c r="T790" s="32" t="n">
        <v>0.698</v>
      </c>
      <c r="V790" t="inlineStr">
        <is>
          <t>06lvc</t>
        </is>
      </c>
      <c r="W790" t="n">
        <v>7170</v>
      </c>
      <c r="Y790" t="inlineStr">
        <is>
          <t>6ab506a8-3290-4381-b38c-1a6b98976af9</t>
        </is>
      </c>
      <c r="Z790" t="inlineStr">
        <is>
          <t>Harrison Brunicke (PIT D)</t>
        </is>
      </c>
    </row>
    <row r="791">
      <c r="A791" t="inlineStr">
        <is>
          <t>Mitchell Chaffee</t>
        </is>
      </c>
      <c r="B791" t="inlineStr">
        <is>
          <t>NYI</t>
        </is>
      </c>
      <c r="C791" t="inlineStr">
        <is>
          <t>RW</t>
        </is>
      </c>
      <c r="D791" t="inlineStr">
        <is>
          <t>F</t>
        </is>
      </c>
      <c r="E791" t="n">
        <v>28</v>
      </c>
      <c r="F791" t="inlineStr">
        <is>
          <t>FA</t>
        </is>
      </c>
      <c r="G791" t="inlineStr">
        <is>
          <t>FA</t>
        </is>
      </c>
      <c r="H791" s="30" t="n">
        <v>850000</v>
      </c>
      <c r="I791" s="31" t="n">
        <v>3.65</v>
      </c>
      <c r="J791" s="31" t="n">
        <v>4.29</v>
      </c>
      <c r="K791" s="31" t="n">
        <v>0.33</v>
      </c>
      <c r="L791" s="32" t="n">
        <v>0.388</v>
      </c>
      <c r="M791" s="31" t="n">
        <v>13.45</v>
      </c>
      <c r="N791" s="31" t="n">
        <v>0.36</v>
      </c>
      <c r="O791" s="31" t="n"/>
      <c r="P791" s="31" t="n">
        <v>13.45</v>
      </c>
      <c r="Q791" s="31" t="n">
        <v>9.800000000000001</v>
      </c>
      <c r="R791" s="31" t="n">
        <v>15.82</v>
      </c>
      <c r="S791" s="32" t="n">
        <v>0.36</v>
      </c>
      <c r="T791" s="32" t="n">
        <v>0.424</v>
      </c>
      <c r="V791" t="inlineStr">
        <is>
          <t>04z4m</t>
        </is>
      </c>
      <c r="W791" t="n">
        <v>6242</v>
      </c>
      <c r="X791" t="n">
        <v>8602</v>
      </c>
      <c r="Y791" t="inlineStr">
        <is>
          <t>9ac0eeb0-c2c2-4ecc-a258-16e82c08b676</t>
        </is>
      </c>
      <c r="Z791" t="inlineStr">
        <is>
          <t>Mitchell Chaffee (NYI RW)</t>
        </is>
      </c>
    </row>
    <row r="792">
      <c r="A792" t="inlineStr">
        <is>
          <t>Alex Belzile</t>
        </is>
      </c>
      <c r="B792" t="inlineStr">
        <is>
          <t>MTL</t>
        </is>
      </c>
      <c r="C792" t="inlineStr">
        <is>
          <t>RW</t>
        </is>
      </c>
      <c r="D792" t="inlineStr">
        <is>
          <t>F</t>
        </is>
      </c>
      <c r="E792" t="n">
        <v>35</v>
      </c>
      <c r="F792" t="inlineStr">
        <is>
          <t>FA</t>
        </is>
      </c>
      <c r="G792" t="inlineStr">
        <is>
          <t>FA</t>
        </is>
      </c>
      <c r="H792" s="30" t="n">
        <v>850000</v>
      </c>
      <c r="I792" s="31" t="n">
        <v>0</v>
      </c>
      <c r="J792" s="31" t="n"/>
      <c r="K792" s="31" t="n">
        <v>0</v>
      </c>
      <c r="L792" s="32" t="n"/>
      <c r="M792" s="31" t="n">
        <v>13.42</v>
      </c>
      <c r="N792" s="31" t="n">
        <v>0.67</v>
      </c>
      <c r="O792" s="31" t="n"/>
      <c r="P792" s="31" t="n">
        <v>13.42</v>
      </c>
      <c r="Q792" s="31" t="n">
        <v>13.42</v>
      </c>
      <c r="R792" s="31" t="n">
        <v>15.79</v>
      </c>
      <c r="S792" s="32" t="n">
        <v>0.67</v>
      </c>
      <c r="T792" s="32" t="n">
        <v>0.788</v>
      </c>
      <c r="V792" t="inlineStr">
        <is>
          <t>04l8t</t>
        </is>
      </c>
      <c r="W792" t="n">
        <v>6115</v>
      </c>
      <c r="X792" t="n">
        <v>7824</v>
      </c>
      <c r="Y792" t="inlineStr">
        <is>
          <t>ddea700b-0595-4836-acdc-7345954e782f</t>
        </is>
      </c>
      <c r="Z792" t="inlineStr">
        <is>
          <t>Alex Belzile (MTL RW)</t>
        </is>
      </c>
    </row>
    <row r="793">
      <c r="A793" t="inlineStr">
        <is>
          <t>Mike Reilly</t>
        </is>
      </c>
      <c r="B793" t="inlineStr">
        <is>
          <t>CAR</t>
        </is>
      </c>
      <c r="C793" t="inlineStr">
        <is>
          <t>D</t>
        </is>
      </c>
      <c r="D793" t="inlineStr">
        <is>
          <t>D</t>
        </is>
      </c>
      <c r="E793" t="n">
        <v>33</v>
      </c>
      <c r="F793" t="inlineStr">
        <is>
          <t>FA</t>
        </is>
      </c>
      <c r="G793" t="inlineStr">
        <is>
          <t>FA</t>
        </is>
      </c>
      <c r="H793" s="30" t="n">
        <v>1</v>
      </c>
      <c r="I793" s="31" t="n">
        <v>24.23</v>
      </c>
      <c r="J793" s="31" t="n">
        <v>24230000</v>
      </c>
      <c r="K793" s="31" t="n">
        <v>0.58</v>
      </c>
      <c r="L793" s="32" t="n">
        <v>580000</v>
      </c>
      <c r="M793" s="31" t="n">
        <v>13.29</v>
      </c>
      <c r="N793" s="31" t="n">
        <v>0.63</v>
      </c>
      <c r="O793" s="31" t="n"/>
      <c r="P793" s="31" t="n">
        <v>13.29</v>
      </c>
      <c r="Q793" s="31" t="n">
        <v>-10.94</v>
      </c>
      <c r="R793" s="31" t="n">
        <v>13290000</v>
      </c>
      <c r="S793" s="32" t="n">
        <v>0.63</v>
      </c>
      <c r="T793" s="32" t="n">
        <v>630000</v>
      </c>
      <c r="V793" t="inlineStr">
        <is>
          <t>02fzd</t>
        </is>
      </c>
      <c r="W793" t="n">
        <v>4076</v>
      </c>
      <c r="X793" t="n">
        <v>5464</v>
      </c>
      <c r="Y793" t="inlineStr">
        <is>
          <t>dbb30d33-7792-414d-b244-79fc323d30f0</t>
        </is>
      </c>
      <c r="Z793" t="inlineStr">
        <is>
          <t>Mike Reilly (CAR D)</t>
        </is>
      </c>
    </row>
    <row r="794">
      <c r="A794" t="inlineStr">
        <is>
          <t>Jake Christiansen</t>
        </is>
      </c>
      <c r="B794" t="inlineStr">
        <is>
          <t>CBJ</t>
        </is>
      </c>
      <c r="C794" t="inlineStr">
        <is>
          <t>D</t>
        </is>
      </c>
      <c r="D794" t="inlineStr">
        <is>
          <t>D</t>
        </is>
      </c>
      <c r="E794" t="n">
        <v>27</v>
      </c>
      <c r="F794" t="inlineStr">
        <is>
          <t>FA</t>
        </is>
      </c>
      <c r="G794" t="inlineStr">
        <is>
          <t>FA</t>
        </is>
      </c>
      <c r="H794" s="30" t="n">
        <v>975000</v>
      </c>
      <c r="I794" s="31" t="n">
        <v>10.77</v>
      </c>
      <c r="J794" s="31" t="n">
        <v>11.05</v>
      </c>
      <c r="K794" s="31" t="n">
        <v>0.27</v>
      </c>
      <c r="L794" s="32" t="n">
        <v>0.277</v>
      </c>
      <c r="M794" s="31" t="n">
        <v>13.27</v>
      </c>
      <c r="N794" s="31" t="n">
        <v>0.28</v>
      </c>
      <c r="O794" s="31" t="n"/>
      <c r="P794" s="31" t="n">
        <v>13.27</v>
      </c>
      <c r="Q794" s="31" t="n">
        <v>2.5</v>
      </c>
      <c r="R794" s="31" t="n">
        <v>13.61</v>
      </c>
      <c r="S794" s="32" t="n">
        <v>0.28</v>
      </c>
      <c r="T794" s="32" t="n">
        <v>0.287</v>
      </c>
      <c r="V794" t="inlineStr">
        <is>
          <t>04geq</t>
        </is>
      </c>
      <c r="W794" t="n">
        <v>6222</v>
      </c>
      <c r="X794" t="n">
        <v>8197</v>
      </c>
      <c r="Y794" t="inlineStr">
        <is>
          <t>f1451506-06cc-400b-927b-b99525429453</t>
        </is>
      </c>
      <c r="Z794" t="inlineStr">
        <is>
          <t>Jake Christiansen (CBJ D)</t>
        </is>
      </c>
    </row>
    <row r="795">
      <c r="A795" t="inlineStr">
        <is>
          <t>Matt Kiersted</t>
        </is>
      </c>
      <c r="B795" t="inlineStr">
        <is>
          <t>MIN</t>
        </is>
      </c>
      <c r="C795" t="inlineStr">
        <is>
          <t>D</t>
        </is>
      </c>
      <c r="D795" t="inlineStr">
        <is>
          <t>D</t>
        </is>
      </c>
      <c r="E795" t="n">
        <v>28</v>
      </c>
      <c r="F795" t="inlineStr">
        <is>
          <t>FA</t>
        </is>
      </c>
      <c r="G795" t="inlineStr">
        <is>
          <t>FA</t>
        </is>
      </c>
      <c r="H795" s="30" t="n">
        <v>775000</v>
      </c>
      <c r="I795" s="31" t="n">
        <v>3.33</v>
      </c>
      <c r="J795" s="31" t="n">
        <v>4.3</v>
      </c>
      <c r="K795" s="31" t="n">
        <v>0.5600000000000001</v>
      </c>
      <c r="L795" s="32" t="n">
        <v>0.723</v>
      </c>
      <c r="M795" s="31" t="n">
        <v>13.26</v>
      </c>
      <c r="N795" s="31" t="n">
        <v>0.6</v>
      </c>
      <c r="O795" s="31" t="n"/>
      <c r="P795" s="31" t="n">
        <v>13.26</v>
      </c>
      <c r="Q795" s="31" t="n">
        <v>9.93</v>
      </c>
      <c r="R795" s="31" t="n">
        <v>17.11</v>
      </c>
      <c r="S795" s="32" t="n">
        <v>0.6</v>
      </c>
      <c r="T795" s="32" t="n">
        <v>0.774</v>
      </c>
      <c r="V795" t="inlineStr">
        <is>
          <t>05gsr</t>
        </is>
      </c>
      <c r="W795" t="n">
        <v>6406</v>
      </c>
      <c r="Y795" t="inlineStr">
        <is>
          <t>c32cabb7-21bc-48f6-8bf6-a517f2978f8e</t>
        </is>
      </c>
      <c r="Z795" t="inlineStr">
        <is>
          <t>Matt Kiersted (MIN D)</t>
        </is>
      </c>
    </row>
    <row r="796">
      <c r="A796" t="inlineStr">
        <is>
          <t>Wilmer Skoog</t>
        </is>
      </c>
      <c r="B796" t="inlineStr">
        <is>
          <t>DET</t>
        </is>
      </c>
      <c r="C796" t="inlineStr">
        <is>
          <t>C</t>
        </is>
      </c>
      <c r="D796" t="inlineStr">
        <is>
          <t>F</t>
        </is>
      </c>
      <c r="E796" t="n">
        <v>27</v>
      </c>
      <c r="F796" t="inlineStr">
        <is>
          <t>FA</t>
        </is>
      </c>
      <c r="G796" t="inlineStr">
        <is>
          <t>FA</t>
        </is>
      </c>
      <c r="H796" s="30" t="n">
        <v>850000</v>
      </c>
      <c r="I796" s="31" t="n">
        <v>3.3</v>
      </c>
      <c r="J796" s="31" t="n">
        <v>3.88</v>
      </c>
      <c r="K796" s="31" t="n">
        <v>1.1</v>
      </c>
      <c r="L796" s="32" t="n">
        <v>1.294</v>
      </c>
      <c r="M796" s="31" t="n">
        <v>13.2</v>
      </c>
      <c r="N796" s="31" t="n">
        <v>1.1</v>
      </c>
      <c r="O796" s="31" t="n"/>
      <c r="P796" s="31" t="n">
        <v>13.2</v>
      </c>
      <c r="Q796" s="31" t="n">
        <v>9.9</v>
      </c>
      <c r="R796" s="31" t="n">
        <v>15.53</v>
      </c>
      <c r="S796" s="32" t="n">
        <v>1.1</v>
      </c>
      <c r="T796" s="32" t="n">
        <v>1.294</v>
      </c>
      <c r="V796" t="inlineStr">
        <is>
          <t>060uq</t>
        </is>
      </c>
      <c r="W796" t="n">
        <v>7115</v>
      </c>
      <c r="Y796" t="inlineStr">
        <is>
          <t>fdb3dea1-b1bf-4273-9355-694379219457</t>
        </is>
      </c>
      <c r="Z796" t="inlineStr">
        <is>
          <t>Wilmer Skoog (DET C)</t>
        </is>
      </c>
    </row>
    <row r="797">
      <c r="A797" t="inlineStr">
        <is>
          <t>Arshdeep Bains</t>
        </is>
      </c>
      <c r="B797" t="inlineStr">
        <is>
          <t>VAN</t>
        </is>
      </c>
      <c r="C797" t="inlineStr">
        <is>
          <t>LW</t>
        </is>
      </c>
      <c r="D797" t="inlineStr">
        <is>
          <t>F</t>
        </is>
      </c>
      <c r="E797" t="n">
        <v>25</v>
      </c>
      <c r="F797" t="inlineStr">
        <is>
          <t>FA</t>
        </is>
      </c>
      <c r="G797" t="inlineStr">
        <is>
          <t>FA</t>
        </is>
      </c>
      <c r="H797" s="30" t="n">
        <v>775000</v>
      </c>
      <c r="I797" s="31" t="n">
        <v>9.4</v>
      </c>
      <c r="J797" s="31" t="n">
        <v>12.13</v>
      </c>
      <c r="K797" s="31" t="n">
        <v>0.34</v>
      </c>
      <c r="L797" s="32" t="n">
        <v>0.439</v>
      </c>
      <c r="M797" s="31" t="n">
        <v>13.12</v>
      </c>
      <c r="N797" s="31" t="n">
        <v>0.34</v>
      </c>
      <c r="O797" s="31" t="n"/>
      <c r="P797" s="31" t="n">
        <v>13.12</v>
      </c>
      <c r="Q797" s="31" t="n">
        <v>3.72</v>
      </c>
      <c r="R797" s="31" t="n">
        <v>16.93</v>
      </c>
      <c r="S797" s="32" t="n">
        <v>0.34</v>
      </c>
      <c r="T797" s="32" t="n">
        <v>0.439</v>
      </c>
      <c r="V797" t="inlineStr">
        <is>
          <t>05ymt</t>
        </is>
      </c>
      <c r="W797" t="n">
        <v>6615</v>
      </c>
      <c r="Y797" t="inlineStr">
        <is>
          <t>34d3b960-93ca-4d01-947f-c308d5e621d5</t>
        </is>
      </c>
      <c r="Z797" t="inlineStr">
        <is>
          <t>Arshdeep Bains (VAN LW)</t>
        </is>
      </c>
    </row>
    <row r="798">
      <c r="A798" t="inlineStr">
        <is>
          <t>Derek Forbort</t>
        </is>
      </c>
      <c r="B798" t="inlineStr">
        <is>
          <t>(N/A)</t>
        </is>
      </c>
      <c r="C798" t="inlineStr">
        <is>
          <t>D</t>
        </is>
      </c>
      <c r="D798" t="inlineStr">
        <is>
          <t>D</t>
        </is>
      </c>
      <c r="E798" t="n">
        <v>34</v>
      </c>
      <c r="F798" t="inlineStr">
        <is>
          <t>FA</t>
        </is>
      </c>
      <c r="G798" t="inlineStr">
        <is>
          <t>FA</t>
        </is>
      </c>
      <c r="H798" s="30" t="n">
        <v>1</v>
      </c>
      <c r="I798" s="31" t="n">
        <v>1.17</v>
      </c>
      <c r="J798" s="31" t="n">
        <v>1170000</v>
      </c>
      <c r="K798" s="31" t="n">
        <v>0.58</v>
      </c>
      <c r="L798" s="32" t="n">
        <v>580000</v>
      </c>
      <c r="M798" s="31" t="n">
        <v>13.08</v>
      </c>
      <c r="N798" s="31" t="n">
        <v>0.62</v>
      </c>
      <c r="O798" s="31" t="n"/>
      <c r="P798" s="31" t="n">
        <v>13.08</v>
      </c>
      <c r="Q798" s="31" t="n">
        <v>11.91</v>
      </c>
      <c r="R798" s="31" t="n">
        <v>13080000</v>
      </c>
      <c r="S798" s="32" t="n">
        <v>0.62</v>
      </c>
      <c r="T798" s="32" t="n">
        <v>620000</v>
      </c>
      <c r="V798" t="inlineStr">
        <is>
          <t>01zr5</t>
        </is>
      </c>
      <c r="W798" t="n">
        <v>3513</v>
      </c>
      <c r="X798" t="n">
        <v>4975</v>
      </c>
      <c r="Y798" t="inlineStr">
        <is>
          <t>1b04e659-bddb-489d-9f38-b51e14695142</t>
        </is>
      </c>
      <c r="Z798" t="inlineStr">
        <is>
          <t>Derek Forbort ((N/A) D)</t>
        </is>
      </c>
    </row>
    <row r="799">
      <c r="A799" t="inlineStr">
        <is>
          <t>Daemon Hunt</t>
        </is>
      </c>
      <c r="B799" t="inlineStr">
        <is>
          <t>MIN</t>
        </is>
      </c>
      <c r="C799" t="inlineStr">
        <is>
          <t>D</t>
        </is>
      </c>
      <c r="D799" t="inlineStr">
        <is>
          <t>D</t>
        </is>
      </c>
      <c r="E799" t="n">
        <v>24</v>
      </c>
      <c r="F799" t="inlineStr">
        <is>
          <t>FA</t>
        </is>
      </c>
      <c r="G799" t="inlineStr">
        <is>
          <t>FA</t>
        </is>
      </c>
      <c r="H799" s="30" t="n">
        <v>900000</v>
      </c>
      <c r="I799" s="31" t="n">
        <v>14.83</v>
      </c>
      <c r="J799" s="31" t="n">
        <v>16.48</v>
      </c>
      <c r="K799" s="31" t="n">
        <v>0.46</v>
      </c>
      <c r="L799" s="32" t="n">
        <v>0.511</v>
      </c>
      <c r="M799" s="31" t="n">
        <v>12.67</v>
      </c>
      <c r="N799" s="31" t="n">
        <v>0.45</v>
      </c>
      <c r="O799" s="31" t="n"/>
      <c r="P799" s="31" t="n">
        <v>12.67</v>
      </c>
      <c r="Q799" s="31" t="n">
        <v>-2.16</v>
      </c>
      <c r="R799" s="31" t="n">
        <v>14.08</v>
      </c>
      <c r="S799" s="32" t="n">
        <v>0.45</v>
      </c>
      <c r="T799" s="32" t="n">
        <v>0.5</v>
      </c>
      <c r="V799" t="inlineStr">
        <is>
          <t>05l28</t>
        </is>
      </c>
      <c r="W799" t="n">
        <v>6287</v>
      </c>
      <c r="Y799" t="inlineStr">
        <is>
          <t>92cd9ce4-e714-4058-a90a-12a8d01f1c6a</t>
        </is>
      </c>
      <c r="Z799" t="inlineStr">
        <is>
          <t>Daemon Hunt (MIN D)</t>
        </is>
      </c>
    </row>
    <row r="800">
      <c r="A800" t="inlineStr">
        <is>
          <t>Alec Regula</t>
        </is>
      </c>
      <c r="B800" t="inlineStr">
        <is>
          <t>EDM</t>
        </is>
      </c>
      <c r="C800" t="inlineStr">
        <is>
          <t>D</t>
        </is>
      </c>
      <c r="D800" t="inlineStr">
        <is>
          <t>D</t>
        </is>
      </c>
      <c r="E800" t="n">
        <v>26</v>
      </c>
      <c r="F800" t="inlineStr">
        <is>
          <t>FA</t>
        </is>
      </c>
      <c r="G800" t="inlineStr">
        <is>
          <t>FA</t>
        </is>
      </c>
      <c r="H800" s="30" t="n">
        <v>775000</v>
      </c>
      <c r="I800" s="31" t="n">
        <v>18.73</v>
      </c>
      <c r="J800" s="31" t="n">
        <v>24.17</v>
      </c>
      <c r="K800" s="31" t="n">
        <v>0.65</v>
      </c>
      <c r="L800" s="32" t="n">
        <v>0.839</v>
      </c>
      <c r="M800" s="31" t="n">
        <v>12.35</v>
      </c>
      <c r="N800" s="31" t="n">
        <v>0.65</v>
      </c>
      <c r="O800" s="31" t="n"/>
      <c r="P800" s="31" t="n">
        <v>12.35</v>
      </c>
      <c r="Q800" s="31" t="n">
        <v>-6.38</v>
      </c>
      <c r="R800" s="31" t="n">
        <v>15.94</v>
      </c>
      <c r="S800" s="32" t="n">
        <v>0.65</v>
      </c>
      <c r="T800" s="32" t="n">
        <v>0.839</v>
      </c>
      <c r="V800" t="inlineStr">
        <is>
          <t>04qyg</t>
        </is>
      </c>
      <c r="W800" t="n">
        <v>5783</v>
      </c>
      <c r="X800" t="n">
        <v>7965</v>
      </c>
      <c r="Y800" t="inlineStr">
        <is>
          <t>0e04ecf6-bf13-4aa6-9d61-873ea0ee941d</t>
        </is>
      </c>
      <c r="Z800" t="inlineStr">
        <is>
          <t>Alec Regula (EDM D)</t>
        </is>
      </c>
    </row>
    <row r="801">
      <c r="A801" t="inlineStr">
        <is>
          <t>Jesper Boqvist</t>
        </is>
      </c>
      <c r="B801" t="inlineStr">
        <is>
          <t>NJD</t>
        </is>
      </c>
      <c r="C801" t="inlineStr">
        <is>
          <t>RW</t>
        </is>
      </c>
      <c r="D801" t="inlineStr">
        <is>
          <t>F</t>
        </is>
      </c>
      <c r="E801" t="n">
        <v>27</v>
      </c>
      <c r="F801" t="inlineStr">
        <is>
          <t>FA</t>
        </is>
      </c>
      <c r="G801" t="inlineStr">
        <is>
          <t>FA</t>
        </is>
      </c>
      <c r="H801" s="30" t="n">
        <v>1500000</v>
      </c>
      <c r="I801" s="31" t="n">
        <v>26.37</v>
      </c>
      <c r="J801" s="31" t="n">
        <v>17.58</v>
      </c>
      <c r="K801" s="31" t="n">
        <v>0.36</v>
      </c>
      <c r="L801" s="32" t="n">
        <v>0.24</v>
      </c>
      <c r="M801" s="31" t="n">
        <v>12.27</v>
      </c>
      <c r="N801" s="31" t="n">
        <v>0.4</v>
      </c>
      <c r="O801" s="31" t="n"/>
      <c r="P801" s="31" t="n">
        <v>12.27</v>
      </c>
      <c r="Q801" s="31" t="n">
        <v>-14.1</v>
      </c>
      <c r="R801" s="31" t="n">
        <v>8.18</v>
      </c>
      <c r="S801" s="32" t="n">
        <v>0.4</v>
      </c>
      <c r="T801" s="32" t="n">
        <v>0.267</v>
      </c>
      <c r="V801" t="inlineStr">
        <is>
          <t>048x6</t>
        </is>
      </c>
      <c r="W801" t="n">
        <v>5467</v>
      </c>
      <c r="X801" t="n">
        <v>7551</v>
      </c>
      <c r="Y801" t="inlineStr">
        <is>
          <t>e7a46d95-4d97-4fd9-afd4-2be1d6f49922</t>
        </is>
      </c>
      <c r="Z801" t="inlineStr">
        <is>
          <t>Jesper Boqvist (NJD RW)</t>
        </is>
      </c>
    </row>
    <row r="802">
      <c r="A802" t="inlineStr">
        <is>
          <t>Adam Boqvist</t>
        </is>
      </c>
      <c r="B802" t="inlineStr">
        <is>
          <t>(N/A)</t>
        </is>
      </c>
      <c r="C802" t="inlineStr">
        <is>
          <t>D</t>
        </is>
      </c>
      <c r="D802" t="inlineStr">
        <is>
          <t>D</t>
        </is>
      </c>
      <c r="E802" t="n">
        <v>26</v>
      </c>
      <c r="F802" t="inlineStr">
        <is>
          <t>FA</t>
        </is>
      </c>
      <c r="G802" t="inlineStr">
        <is>
          <t>FA</t>
        </is>
      </c>
      <c r="H802" s="30" t="n">
        <v>1</v>
      </c>
      <c r="I802" s="31" t="n">
        <v>10.04</v>
      </c>
      <c r="J802" s="31" t="n">
        <v>10040000</v>
      </c>
      <c r="K802" s="31" t="n">
        <v>0.36</v>
      </c>
      <c r="L802" s="32" t="n">
        <v>360000</v>
      </c>
      <c r="M802" s="31" t="n">
        <v>12.19</v>
      </c>
      <c r="N802" s="31" t="n">
        <v>0.45</v>
      </c>
      <c r="O802" s="31" t="n"/>
      <c r="P802" s="31" t="n">
        <v>12.19</v>
      </c>
      <c r="Q802" s="31" t="n">
        <v>2.15</v>
      </c>
      <c r="R802" s="31" t="n">
        <v>12190000</v>
      </c>
      <c r="S802" s="32" t="n">
        <v>0.45</v>
      </c>
      <c r="T802" s="32" t="n">
        <v>450000</v>
      </c>
      <c r="V802" t="inlineStr">
        <is>
          <t>04la0</t>
        </is>
      </c>
      <c r="W802" t="n">
        <v>5693</v>
      </c>
      <c r="X802" t="n">
        <v>7906</v>
      </c>
      <c r="Y802" t="inlineStr">
        <is>
          <t>d5d0e568-bf2c-4e02-bc3b-0df9e3633599</t>
        </is>
      </c>
      <c r="Z802" t="inlineStr">
        <is>
          <t>Adam Boqvist ((N/A) D)</t>
        </is>
      </c>
    </row>
    <row r="803">
      <c r="A803" t="inlineStr">
        <is>
          <t>Dakota Mermis</t>
        </is>
      </c>
      <c r="B803" t="inlineStr">
        <is>
          <t>TOR</t>
        </is>
      </c>
      <c r="C803" t="inlineStr">
        <is>
          <t>D</t>
        </is>
      </c>
      <c r="D803" t="inlineStr">
        <is>
          <t>D</t>
        </is>
      </c>
      <c r="E803" t="n">
        <v>32</v>
      </c>
      <c r="F803" t="inlineStr">
        <is>
          <t>FA</t>
        </is>
      </c>
      <c r="G803" t="inlineStr">
        <is>
          <t>FA</t>
        </is>
      </c>
      <c r="H803" s="30" t="n">
        <v>812500</v>
      </c>
      <c r="I803" s="31" t="n">
        <v>6.08</v>
      </c>
      <c r="J803" s="31" t="n">
        <v>7.48</v>
      </c>
      <c r="K803" s="31" t="n">
        <v>0.55</v>
      </c>
      <c r="L803" s="32" t="n">
        <v>0.677</v>
      </c>
      <c r="M803" s="31" t="n">
        <v>12.02</v>
      </c>
      <c r="N803" s="31" t="n">
        <v>0.67</v>
      </c>
      <c r="O803" s="31" t="n"/>
      <c r="P803" s="31" t="n">
        <v>12.02</v>
      </c>
      <c r="Q803" s="31" t="n">
        <v>5.94</v>
      </c>
      <c r="R803" s="31" t="n">
        <v>14.79</v>
      </c>
      <c r="S803" s="32" t="n">
        <v>0.67</v>
      </c>
      <c r="T803" s="32" t="n">
        <v>0.825</v>
      </c>
      <c r="V803" t="inlineStr">
        <is>
          <t>03pcy</t>
        </is>
      </c>
      <c r="W803" t="n">
        <v>4653</v>
      </c>
      <c r="X803" t="n">
        <v>6957</v>
      </c>
      <c r="Y803" t="inlineStr">
        <is>
          <t>3c3e6db2-2d53-4bd0-9a36-f70f0b5dbd61</t>
        </is>
      </c>
      <c r="Z803" t="inlineStr">
        <is>
          <t>Dakota Mermis (TOR D)</t>
        </is>
      </c>
    </row>
    <row r="804">
      <c r="A804" t="inlineStr">
        <is>
          <t>Benoit-Olivier Groulx</t>
        </is>
      </c>
      <c r="B804" t="inlineStr">
        <is>
          <t>TOR</t>
        </is>
      </c>
      <c r="C804" t="inlineStr">
        <is>
          <t>C</t>
        </is>
      </c>
      <c r="D804" t="inlineStr">
        <is>
          <t>F</t>
        </is>
      </c>
      <c r="E804" t="n">
        <v>26</v>
      </c>
      <c r="F804" t="inlineStr">
        <is>
          <t>FA</t>
        </is>
      </c>
      <c r="G804" t="inlineStr">
        <is>
          <t>FA</t>
        </is>
      </c>
      <c r="H804" s="30" t="n">
        <v>812500</v>
      </c>
      <c r="I804" s="31" t="n">
        <v>9.94</v>
      </c>
      <c r="J804" s="31" t="n">
        <v>12.23</v>
      </c>
      <c r="K804" s="31" t="n">
        <v>0.76</v>
      </c>
      <c r="L804" s="32" t="n">
        <v>0.9350000000000001</v>
      </c>
      <c r="M804" s="31" t="n">
        <v>11.98</v>
      </c>
      <c r="N804" s="31" t="n">
        <v>0.54</v>
      </c>
      <c r="O804" s="31" t="n"/>
      <c r="P804" s="31" t="n">
        <v>11.98</v>
      </c>
      <c r="Q804" s="31" t="n">
        <v>2.04</v>
      </c>
      <c r="R804" s="31" t="n">
        <v>14.74</v>
      </c>
      <c r="S804" s="32" t="n">
        <v>0.54</v>
      </c>
      <c r="T804" s="32" t="n">
        <v>0.665</v>
      </c>
      <c r="V804" t="inlineStr">
        <is>
          <t>04ajl</t>
        </is>
      </c>
      <c r="W804" t="n">
        <v>5753</v>
      </c>
      <c r="X804" t="n">
        <v>7952</v>
      </c>
      <c r="Y804" t="inlineStr">
        <is>
          <t>afbcf4f1-3b0d-4e84-a69c-c8b4e6325ddb</t>
        </is>
      </c>
      <c r="Z804" t="inlineStr">
        <is>
          <t>Benoit-Olivier Groulx (TOR C)</t>
        </is>
      </c>
    </row>
    <row r="805">
      <c r="A805" t="inlineStr">
        <is>
          <t>Bradly Nadeau</t>
        </is>
      </c>
      <c r="B805" t="inlineStr">
        <is>
          <t>CAR</t>
        </is>
      </c>
      <c r="C805" t="inlineStr">
        <is>
          <t>C</t>
        </is>
      </c>
      <c r="D805" t="inlineStr">
        <is>
          <t>F</t>
        </is>
      </c>
      <c r="E805" t="n">
        <v>21</v>
      </c>
      <c r="F805" t="inlineStr">
        <is>
          <t>T</t>
        </is>
      </c>
      <c r="G805" t="inlineStr">
        <is>
          <t>Keith</t>
        </is>
      </c>
      <c r="H805" s="30" t="n">
        <v>886666</v>
      </c>
      <c r="I805" s="31" t="n">
        <v>4.75</v>
      </c>
      <c r="J805" s="31" t="n">
        <v>5.36</v>
      </c>
      <c r="K805" s="31" t="n">
        <v>0.4</v>
      </c>
      <c r="L805" s="32" t="n">
        <v>0.451</v>
      </c>
      <c r="M805" s="31" t="n">
        <v>11.92</v>
      </c>
      <c r="N805" s="31" t="n">
        <v>0.4</v>
      </c>
      <c r="O805" s="31" t="n"/>
      <c r="P805" s="31" t="n">
        <v>11.92</v>
      </c>
      <c r="Q805" s="31" t="n">
        <v>7.17</v>
      </c>
      <c r="R805" s="31" t="n">
        <v>13.44</v>
      </c>
      <c r="S805" s="32" t="n">
        <v>0.4</v>
      </c>
      <c r="T805" s="32" t="n">
        <v>0.451</v>
      </c>
      <c r="U805" t="n">
        <v>293.2</v>
      </c>
      <c r="V805" t="inlineStr">
        <is>
          <t>06axz</t>
        </is>
      </c>
      <c r="W805" t="n">
        <v>6951</v>
      </c>
      <c r="Y805" t="inlineStr">
        <is>
          <t>837cece3-d2bb-4b93-b0b0-215dd47eb966</t>
        </is>
      </c>
      <c r="Z805" t="inlineStr">
        <is>
          <t>Bradly Nadeau (CAR C)</t>
        </is>
      </c>
    </row>
    <row r="806">
      <c r="A806" t="inlineStr">
        <is>
          <t>Brian Halonen</t>
        </is>
      </c>
      <c r="B806" t="inlineStr">
        <is>
          <t>BOS</t>
        </is>
      </c>
      <c r="C806" t="inlineStr">
        <is>
          <t>LW</t>
        </is>
      </c>
      <c r="D806" t="inlineStr">
        <is>
          <t>F</t>
        </is>
      </c>
      <c r="E806" t="n">
        <v>27</v>
      </c>
      <c r="F806" t="inlineStr">
        <is>
          <t>FA</t>
        </is>
      </c>
      <c r="G806" t="inlineStr">
        <is>
          <t>FA</t>
        </is>
      </c>
      <c r="H806" s="30" t="n">
        <v>875000</v>
      </c>
      <c r="I806" s="31" t="n">
        <v>6.73</v>
      </c>
      <c r="J806" s="31" t="n">
        <v>7.69</v>
      </c>
      <c r="K806" s="31" t="n">
        <v>0.45</v>
      </c>
      <c r="L806" s="32" t="n">
        <v>0.514</v>
      </c>
      <c r="M806" s="31" t="n">
        <v>11.86</v>
      </c>
      <c r="N806" s="31" t="n">
        <v>0.54</v>
      </c>
      <c r="O806" s="31" t="n"/>
      <c r="P806" s="31" t="n">
        <v>11.86</v>
      </c>
      <c r="Q806" s="31" t="n">
        <v>5.13</v>
      </c>
      <c r="R806" s="31" t="n">
        <v>13.55</v>
      </c>
      <c r="S806" s="32" t="n">
        <v>0.54</v>
      </c>
      <c r="T806" s="32" t="n">
        <v>0.617</v>
      </c>
      <c r="V806" t="inlineStr">
        <is>
          <t>060py</t>
        </is>
      </c>
      <c r="W806" t="n">
        <v>6628</v>
      </c>
      <c r="Y806" t="inlineStr">
        <is>
          <t>3bc78d38-ed3e-40ac-8aad-27d569033e1d</t>
        </is>
      </c>
      <c r="Z806" t="inlineStr">
        <is>
          <t>Brian Halonen (BOS LW)</t>
        </is>
      </c>
    </row>
    <row r="807">
      <c r="A807" t="inlineStr">
        <is>
          <t>Dominik Shine</t>
        </is>
      </c>
      <c r="B807" t="inlineStr">
        <is>
          <t>DET</t>
        </is>
      </c>
      <c r="C807" t="inlineStr">
        <is>
          <t>RW</t>
        </is>
      </c>
      <c r="D807" t="inlineStr">
        <is>
          <t>F</t>
        </is>
      </c>
      <c r="E807" t="n">
        <v>33</v>
      </c>
      <c r="F807" t="inlineStr">
        <is>
          <t>FA</t>
        </is>
      </c>
      <c r="G807" t="inlineStr">
        <is>
          <t>FA</t>
        </is>
      </c>
      <c r="H807" s="30" t="n">
        <v>775000</v>
      </c>
      <c r="I807" s="31" t="n">
        <v>5.69</v>
      </c>
      <c r="J807" s="31" t="n">
        <v>7.34</v>
      </c>
      <c r="K807" s="31" t="n">
        <v>0.32</v>
      </c>
      <c r="L807" s="32" t="n">
        <v>0.413</v>
      </c>
      <c r="M807" s="31" t="n">
        <v>11.8</v>
      </c>
      <c r="N807" s="31" t="n">
        <v>0.37</v>
      </c>
      <c r="O807" s="31" t="n"/>
      <c r="P807" s="31" t="n">
        <v>11.8</v>
      </c>
      <c r="Q807" s="31" t="n">
        <v>6.11</v>
      </c>
      <c r="R807" s="31" t="n">
        <v>15.23</v>
      </c>
      <c r="S807" s="32" t="n">
        <v>0.37</v>
      </c>
      <c r="T807" s="32" t="n">
        <v>0.477</v>
      </c>
      <c r="V807" t="inlineStr">
        <is>
          <t>0440p</t>
        </is>
      </c>
      <c r="W807" t="n">
        <v>6144</v>
      </c>
      <c r="X807" t="n">
        <v>7759</v>
      </c>
      <c r="Y807" t="inlineStr">
        <is>
          <t>dad7ae5f-0627-4974-9706-1bfa792d0f18</t>
        </is>
      </c>
      <c r="Z807" t="inlineStr">
        <is>
          <t>Dominik Shine (DET RW)</t>
        </is>
      </c>
    </row>
    <row r="808">
      <c r="A808" t="inlineStr">
        <is>
          <t>Adam Erne</t>
        </is>
      </c>
      <c r="B808" t="inlineStr">
        <is>
          <t>(N/A)</t>
        </is>
      </c>
      <c r="C808" t="inlineStr">
        <is>
          <t>LW</t>
        </is>
      </c>
      <c r="D808" t="inlineStr">
        <is>
          <t>F</t>
        </is>
      </c>
      <c r="E808" t="n">
        <v>31</v>
      </c>
      <c r="F808" t="inlineStr">
        <is>
          <t>FA</t>
        </is>
      </c>
      <c r="G808" t="inlineStr">
        <is>
          <t>FA</t>
        </is>
      </c>
      <c r="H808" s="30" t="n">
        <v>1</v>
      </c>
      <c r="I808" s="31" t="n">
        <v>20.65</v>
      </c>
      <c r="J808" s="31" t="n">
        <v>20650000</v>
      </c>
      <c r="K808" s="31" t="n">
        <v>0.46</v>
      </c>
      <c r="L808" s="32" t="n">
        <v>460000</v>
      </c>
      <c r="M808" s="31" t="n">
        <v>11.73</v>
      </c>
      <c r="N808" s="31" t="n">
        <v>0.4</v>
      </c>
      <c r="O808" s="31" t="n"/>
      <c r="P808" s="31" t="n">
        <v>11.73</v>
      </c>
      <c r="Q808" s="31" t="n">
        <v>-8.92</v>
      </c>
      <c r="R808" s="31" t="n">
        <v>11730000</v>
      </c>
      <c r="S808" s="32" t="n">
        <v>0.4</v>
      </c>
      <c r="T808" s="32" t="n">
        <v>400000</v>
      </c>
      <c r="V808" t="inlineStr">
        <is>
          <t>02wy8</t>
        </is>
      </c>
      <c r="W808" t="n">
        <v>4153</v>
      </c>
      <c r="X808" t="n">
        <v>6013</v>
      </c>
      <c r="Y808" t="inlineStr">
        <is>
          <t>1fb147ff-2d0f-4992-ba99-8446d07ce770</t>
        </is>
      </c>
      <c r="Z808" t="inlineStr">
        <is>
          <t>Adam Erne ((N/A) LW)</t>
        </is>
      </c>
    </row>
    <row r="809">
      <c r="A809" t="inlineStr">
        <is>
          <t>Matt Rempe</t>
        </is>
      </c>
      <c r="B809" t="inlineStr">
        <is>
          <t>NYR</t>
        </is>
      </c>
      <c r="C809" t="inlineStr">
        <is>
          <t>RW</t>
        </is>
      </c>
      <c r="D809" t="inlineStr">
        <is>
          <t>F</t>
        </is>
      </c>
      <c r="E809" t="n">
        <v>24</v>
      </c>
      <c r="F809" t="inlineStr">
        <is>
          <t>T</t>
        </is>
      </c>
      <c r="G809" t="inlineStr">
        <is>
          <t>The Last Place Lukes</t>
        </is>
      </c>
      <c r="H809" s="30" t="n">
        <v>975000</v>
      </c>
      <c r="I809" s="31" t="n">
        <v>8.289999999999999</v>
      </c>
      <c r="J809" s="31" t="n">
        <v>8.5</v>
      </c>
      <c r="K809" s="31" t="n">
        <v>0.32</v>
      </c>
      <c r="L809" s="32" t="n">
        <v>0.328</v>
      </c>
      <c r="M809" s="31" t="n">
        <v>11.68</v>
      </c>
      <c r="N809" s="31" t="n">
        <v>0.47</v>
      </c>
      <c r="O809" s="31" t="n"/>
      <c r="P809" s="31" t="n">
        <v>11.68</v>
      </c>
      <c r="Q809" s="31" t="n">
        <v>3.39</v>
      </c>
      <c r="R809" s="31" t="n">
        <v>11.98</v>
      </c>
      <c r="S809" s="32" t="n">
        <v>0.47</v>
      </c>
      <c r="T809" s="32" t="n">
        <v>0.482</v>
      </c>
      <c r="U809" t="n">
        <v>292</v>
      </c>
      <c r="V809" t="inlineStr">
        <is>
          <t>05oy1</t>
        </is>
      </c>
      <c r="W809" t="n">
        <v>6593</v>
      </c>
      <c r="Y809" t="inlineStr">
        <is>
          <t>3020acdd-c5a6-49b6-8993-40bf368fb977</t>
        </is>
      </c>
      <c r="Z809" t="inlineStr">
        <is>
          <t>Matt Rempe (NYR RW)</t>
        </is>
      </c>
    </row>
    <row r="810">
      <c r="A810" t="inlineStr">
        <is>
          <t>Justin Kirkland</t>
        </is>
      </c>
      <c r="B810" t="inlineStr">
        <is>
          <t>MIN</t>
        </is>
      </c>
      <c r="C810" t="inlineStr">
        <is>
          <t>C</t>
        </is>
      </c>
      <c r="D810" t="inlineStr">
        <is>
          <t>F</t>
        </is>
      </c>
      <c r="E810" t="n">
        <v>30</v>
      </c>
      <c r="F810" t="inlineStr">
        <is>
          <t>FA</t>
        </is>
      </c>
      <c r="G810" t="inlineStr">
        <is>
          <t>FA</t>
        </is>
      </c>
      <c r="H810" s="30" t="n">
        <v>850000</v>
      </c>
      <c r="I810" s="31" t="n">
        <v>5.35</v>
      </c>
      <c r="J810" s="31" t="n">
        <v>6.29</v>
      </c>
      <c r="K810" s="31" t="n">
        <v>0.27</v>
      </c>
      <c r="L810" s="32" t="n">
        <v>0.318</v>
      </c>
      <c r="M810" s="31" t="n">
        <v>11.64</v>
      </c>
      <c r="N810" s="31" t="n">
        <v>0.4</v>
      </c>
      <c r="O810" s="31" t="n"/>
      <c r="P810" s="31" t="n">
        <v>11.64</v>
      </c>
      <c r="Q810" s="31" t="n">
        <v>6.29</v>
      </c>
      <c r="R810" s="31" t="n">
        <v>13.69</v>
      </c>
      <c r="S810" s="32" t="n">
        <v>0.4</v>
      </c>
      <c r="T810" s="32" t="n">
        <v>0.471</v>
      </c>
      <c r="V810" t="inlineStr">
        <is>
          <t>03eb7</t>
        </is>
      </c>
      <c r="W810" t="n">
        <v>4436</v>
      </c>
      <c r="X810" t="n">
        <v>6431</v>
      </c>
      <c r="Y810" t="inlineStr">
        <is>
          <t>327919e0-be09-43e1-97b0-87c0843744b9</t>
        </is>
      </c>
      <c r="Z810" t="inlineStr">
        <is>
          <t>Justin Kirkland (MIN C)</t>
        </is>
      </c>
    </row>
    <row r="811">
      <c r="A811" t="inlineStr">
        <is>
          <t>Mikael Pyyhtia</t>
        </is>
      </c>
      <c r="B811" t="inlineStr">
        <is>
          <t>CBJ</t>
        </is>
      </c>
      <c r="C811" t="inlineStr">
        <is>
          <t>LW</t>
        </is>
      </c>
      <c r="D811" t="inlineStr">
        <is>
          <t>F</t>
        </is>
      </c>
      <c r="E811" t="n">
        <v>24</v>
      </c>
      <c r="F811" t="inlineStr">
        <is>
          <t>FA</t>
        </is>
      </c>
      <c r="G811" t="inlineStr">
        <is>
          <t>FA</t>
        </is>
      </c>
      <c r="H811" s="30" t="n">
        <v>875000</v>
      </c>
      <c r="I811" s="31" t="n">
        <v>1.13</v>
      </c>
      <c r="J811" s="31" t="n">
        <v>1.29</v>
      </c>
      <c r="K811" s="31" t="n">
        <v>0.23</v>
      </c>
      <c r="L811" s="32" t="n">
        <v>0.263</v>
      </c>
      <c r="M811" s="31" t="n">
        <v>11.54</v>
      </c>
      <c r="N811" s="31" t="n">
        <v>0.34</v>
      </c>
      <c r="O811" s="31" t="n"/>
      <c r="P811" s="31" t="n">
        <v>11.54</v>
      </c>
      <c r="Q811" s="31" t="n">
        <v>10.41</v>
      </c>
      <c r="R811" s="31" t="n">
        <v>13.19</v>
      </c>
      <c r="S811" s="32" t="n">
        <v>0.34</v>
      </c>
      <c r="T811" s="32" t="n">
        <v>0.389</v>
      </c>
      <c r="V811" t="inlineStr">
        <is>
          <t>05oxq</t>
        </is>
      </c>
      <c r="W811" t="n">
        <v>6658</v>
      </c>
      <c r="Y811" t="inlineStr">
        <is>
          <t>e15520a9-42c3-46b6-90fd-691ca6c32fb2</t>
        </is>
      </c>
      <c r="Z811" t="inlineStr">
        <is>
          <t>Mikael Pyyhtia (CBJ LW)</t>
        </is>
      </c>
    </row>
    <row r="812">
      <c r="A812" t="inlineStr">
        <is>
          <t>Ozzy Wiesblatt</t>
        </is>
      </c>
      <c r="B812" t="inlineStr">
        <is>
          <t>NSH</t>
        </is>
      </c>
      <c r="C812" t="inlineStr">
        <is>
          <t>RW</t>
        </is>
      </c>
      <c r="D812" t="inlineStr">
        <is>
          <t>F</t>
        </is>
      </c>
      <c r="E812" t="n">
        <v>24</v>
      </c>
      <c r="F812" t="inlineStr">
        <is>
          <t>T</t>
        </is>
      </c>
      <c r="G812" t="inlineStr">
        <is>
          <t>Mike</t>
        </is>
      </c>
      <c r="H812" s="30" t="n">
        <v>775000</v>
      </c>
      <c r="I812" s="31" t="n">
        <v>21.22</v>
      </c>
      <c r="J812" s="31" t="n">
        <v>27.38</v>
      </c>
      <c r="K812" s="31" t="n">
        <v>0.53</v>
      </c>
      <c r="L812" s="32" t="n">
        <v>0.6840000000000001</v>
      </c>
      <c r="M812" s="31" t="n">
        <v>11.5</v>
      </c>
      <c r="N812" s="31" t="n">
        <v>0.5</v>
      </c>
      <c r="O812" s="31" t="n"/>
      <c r="P812" s="31" t="n">
        <v>11.5</v>
      </c>
      <c r="Q812" s="31" t="n">
        <v>-9.720000000000001</v>
      </c>
      <c r="R812" s="31" t="n">
        <v>14.84</v>
      </c>
      <c r="S812" s="32" t="n">
        <v>0.5</v>
      </c>
      <c r="T812" s="32" t="n">
        <v>0.645</v>
      </c>
      <c r="V812" t="inlineStr">
        <is>
          <t>05k9e</t>
        </is>
      </c>
      <c r="W812" t="n">
        <v>6302</v>
      </c>
      <c r="Y812" t="inlineStr">
        <is>
          <t>3db5c2d3-57aa-4742-a868-ff122174b2ad</t>
        </is>
      </c>
      <c r="Z812" t="inlineStr">
        <is>
          <t>Ozzy Wiesblatt (NSH RW)</t>
        </is>
      </c>
    </row>
    <row r="813">
      <c r="A813" t="inlineStr">
        <is>
          <t>Brendan Gaunce</t>
        </is>
      </c>
      <c r="B813" t="inlineStr">
        <is>
          <t>BOS</t>
        </is>
      </c>
      <c r="C813" t="inlineStr">
        <is>
          <t>C</t>
        </is>
      </c>
      <c r="D813" t="inlineStr">
        <is>
          <t>F</t>
        </is>
      </c>
      <c r="E813" t="n">
        <v>32</v>
      </c>
      <c r="F813" t="inlineStr">
        <is>
          <t>FA</t>
        </is>
      </c>
      <c r="G813" t="inlineStr">
        <is>
          <t>FA</t>
        </is>
      </c>
      <c r="H813" s="30" t="n">
        <v>875000</v>
      </c>
      <c r="I813" s="31" t="n">
        <v>15.04</v>
      </c>
      <c r="J813" s="31" t="n">
        <v>17.19</v>
      </c>
      <c r="K813" s="31" t="n">
        <v>0.6</v>
      </c>
      <c r="L813" s="32" t="n">
        <v>0.6860000000000001</v>
      </c>
      <c r="M813" s="31" t="n">
        <v>11.46</v>
      </c>
      <c r="N813" s="31" t="n">
        <v>0.6</v>
      </c>
      <c r="O813" s="31" t="n"/>
      <c r="P813" s="31" t="n">
        <v>11.46</v>
      </c>
      <c r="Q813" s="31" t="n">
        <v>-3.58</v>
      </c>
      <c r="R813" s="31" t="n">
        <v>13.1</v>
      </c>
      <c r="S813" s="32" t="n">
        <v>0.6</v>
      </c>
      <c r="T813" s="32" t="n">
        <v>0.6860000000000001</v>
      </c>
      <c r="V813" t="inlineStr">
        <is>
          <t>02not</t>
        </is>
      </c>
      <c r="W813" t="n">
        <v>3985</v>
      </c>
      <c r="X813" t="n">
        <v>5706</v>
      </c>
      <c r="Y813" t="inlineStr">
        <is>
          <t>629b237d-4b1c-4ad9-a7cf-351887419bb6</t>
        </is>
      </c>
      <c r="Z813" t="inlineStr">
        <is>
          <t>Brendan Gaunce (BOS C)</t>
        </is>
      </c>
    </row>
    <row r="814">
      <c r="A814" t="inlineStr">
        <is>
          <t>Kevin Korchinski</t>
        </is>
      </c>
      <c r="B814" t="inlineStr">
        <is>
          <t>CHI</t>
        </is>
      </c>
      <c r="C814" t="inlineStr">
        <is>
          <t>D</t>
        </is>
      </c>
      <c r="D814" t="inlineStr">
        <is>
          <t>D</t>
        </is>
      </c>
      <c r="E814" t="n">
        <v>22</v>
      </c>
      <c r="F814" t="inlineStr">
        <is>
          <t>FA</t>
        </is>
      </c>
      <c r="G814" t="inlineStr">
        <is>
          <t>FA</t>
        </is>
      </c>
      <c r="H814" s="30" t="n">
        <v>918333</v>
      </c>
      <c r="I814" s="31" t="n">
        <v>5.06</v>
      </c>
      <c r="J814" s="31" t="n">
        <v>5.51</v>
      </c>
      <c r="K814" s="31" t="n">
        <v>0.39</v>
      </c>
      <c r="L814" s="32" t="n">
        <v>0.425</v>
      </c>
      <c r="M814" s="31" t="n">
        <v>11.43</v>
      </c>
      <c r="N814" s="31" t="n">
        <v>0.44</v>
      </c>
      <c r="O814" s="31" t="n"/>
      <c r="P814" s="31" t="n">
        <v>11.43</v>
      </c>
      <c r="Q814" s="31" t="n">
        <v>6.37</v>
      </c>
      <c r="R814" s="31" t="n">
        <v>12.45</v>
      </c>
      <c r="S814" s="32" t="n">
        <v>0.44</v>
      </c>
      <c r="T814" s="32" t="n">
        <v>0.479</v>
      </c>
      <c r="V814" t="inlineStr">
        <is>
          <t>05ymp</t>
        </is>
      </c>
      <c r="W814" t="n">
        <v>6690</v>
      </c>
      <c r="Y814" t="inlineStr">
        <is>
          <t>06a3e45a-e4d6-494a-9757-26cc48e9ffbb</t>
        </is>
      </c>
      <c r="Z814" t="inlineStr">
        <is>
          <t>Kevin Korchinski (CHI D)</t>
        </is>
      </c>
    </row>
    <row r="815">
      <c r="A815" t="inlineStr">
        <is>
          <t>Isaiah George</t>
        </is>
      </c>
      <c r="B815" t="inlineStr">
        <is>
          <t>NYI</t>
        </is>
      </c>
      <c r="C815" t="inlineStr">
        <is>
          <t>D</t>
        </is>
      </c>
      <c r="D815" t="inlineStr">
        <is>
          <t>D</t>
        </is>
      </c>
      <c r="E815" t="n">
        <v>22</v>
      </c>
      <c r="F815" t="inlineStr">
        <is>
          <t>FA</t>
        </is>
      </c>
      <c r="G815" t="inlineStr">
        <is>
          <t>FA</t>
        </is>
      </c>
      <c r="H815" s="30" t="n">
        <v>838333</v>
      </c>
      <c r="I815" s="31" t="n">
        <v>1.49</v>
      </c>
      <c r="J815" s="31" t="n">
        <v>1.78</v>
      </c>
      <c r="K815" s="31" t="n">
        <v>0.37</v>
      </c>
      <c r="L815" s="32" t="n">
        <v>0.441</v>
      </c>
      <c r="M815" s="31" t="n">
        <v>11.43</v>
      </c>
      <c r="N815" s="31" t="n">
        <v>0.46</v>
      </c>
      <c r="O815" s="31" t="n"/>
      <c r="P815" s="31" t="n">
        <v>11.43</v>
      </c>
      <c r="Q815" s="31" t="n">
        <v>9.94</v>
      </c>
      <c r="R815" s="31" t="n">
        <v>13.63</v>
      </c>
      <c r="S815" s="32" t="n">
        <v>0.46</v>
      </c>
      <c r="T815" s="32" t="n">
        <v>0.549</v>
      </c>
      <c r="V815" t="inlineStr">
        <is>
          <t>060j7</t>
        </is>
      </c>
      <c r="W815" t="n">
        <v>6778</v>
      </c>
      <c r="Y815" t="inlineStr">
        <is>
          <t>d5a3445c-d32c-45cb-b4d6-270eea8dec28</t>
        </is>
      </c>
      <c r="Z815" t="inlineStr">
        <is>
          <t>Isaiah George (NYI D)</t>
        </is>
      </c>
    </row>
    <row r="816">
      <c r="A816" t="inlineStr">
        <is>
          <t>Otto Stenberg</t>
        </is>
      </c>
      <c r="B816" t="inlineStr">
        <is>
          <t>STL</t>
        </is>
      </c>
      <c r="C816" t="inlineStr">
        <is>
          <t>C</t>
        </is>
      </c>
      <c r="D816" t="inlineStr">
        <is>
          <t>F</t>
        </is>
      </c>
      <c r="E816" t="n">
        <v>21</v>
      </c>
      <c r="F816" t="inlineStr">
        <is>
          <t>T</t>
        </is>
      </c>
      <c r="G816" t="inlineStr">
        <is>
          <t>The Last Place Lukes</t>
        </is>
      </c>
      <c r="H816" s="30" t="n">
        <v>918333</v>
      </c>
      <c r="I816" s="31" t="n">
        <v>15.3</v>
      </c>
      <c r="J816" s="31" t="n">
        <v>16.66</v>
      </c>
      <c r="K816" s="31" t="n">
        <v>0.48</v>
      </c>
      <c r="L816" s="32" t="n">
        <v>0.523</v>
      </c>
      <c r="M816" s="31" t="n">
        <v>11.34</v>
      </c>
      <c r="N816" s="31" t="n">
        <v>0.45</v>
      </c>
      <c r="O816" s="31" t="n"/>
      <c r="P816" s="31" t="n">
        <v>11.34</v>
      </c>
      <c r="Q816" s="31" t="n">
        <v>-3.96</v>
      </c>
      <c r="R816" s="31" t="n">
        <v>12.35</v>
      </c>
      <c r="S816" s="32" t="n">
        <v>0.45</v>
      </c>
      <c r="T816" s="32" t="n">
        <v>0.49</v>
      </c>
      <c r="V816" t="inlineStr">
        <is>
          <t>05ws4</t>
        </is>
      </c>
      <c r="W816" t="n">
        <v>6943</v>
      </c>
      <c r="Y816" t="inlineStr">
        <is>
          <t>353046e2-5b28-450f-8e25-f4a75047022d</t>
        </is>
      </c>
      <c r="Z816" t="inlineStr">
        <is>
          <t>Otto Stenberg (STL C)</t>
        </is>
      </c>
    </row>
    <row r="817">
      <c r="A817" t="inlineStr">
        <is>
          <t>Gavin Brindley</t>
        </is>
      </c>
      <c r="B817" t="inlineStr">
        <is>
          <t>COL</t>
        </is>
      </c>
      <c r="C817" t="inlineStr">
        <is>
          <t>C</t>
        </is>
      </c>
      <c r="D817" t="inlineStr">
        <is>
          <t>F</t>
        </is>
      </c>
      <c r="E817" t="n">
        <v>21</v>
      </c>
      <c r="F817" t="inlineStr">
        <is>
          <t>FA</t>
        </is>
      </c>
      <c r="G817" t="inlineStr">
        <is>
          <t>FA</t>
        </is>
      </c>
      <c r="H817" s="30" t="n">
        <v>950000</v>
      </c>
      <c r="I817" s="31" t="n">
        <v>21.45</v>
      </c>
      <c r="J817" s="31" t="n">
        <v>22.58</v>
      </c>
      <c r="K817" s="31" t="n">
        <v>0.38</v>
      </c>
      <c r="L817" s="32" t="n">
        <v>0.4</v>
      </c>
      <c r="M817" s="31" t="n">
        <v>11.32</v>
      </c>
      <c r="N817" s="31" t="n">
        <v>0.37</v>
      </c>
      <c r="O817" s="31" t="n"/>
      <c r="P817" s="31" t="n">
        <v>11.32</v>
      </c>
      <c r="Q817" s="31" t="n">
        <v>-10.13</v>
      </c>
      <c r="R817" s="31" t="n">
        <v>11.92</v>
      </c>
      <c r="S817" s="32" t="n">
        <v>0.37</v>
      </c>
      <c r="T817" s="32" t="n">
        <v>0.389</v>
      </c>
      <c r="V817" t="inlineStr">
        <is>
          <t>0644d</t>
        </is>
      </c>
      <c r="W817" t="n">
        <v>6944</v>
      </c>
      <c r="Y817" t="inlineStr">
        <is>
          <t>19f18e1b-c82b-484b-8355-2269b379973b</t>
        </is>
      </c>
      <c r="Z817" t="inlineStr">
        <is>
          <t>Gavin Brindley (COL C)</t>
        </is>
      </c>
    </row>
    <row r="818">
      <c r="A818" t="inlineStr">
        <is>
          <t>Brendan Smith</t>
        </is>
      </c>
      <c r="B818" t="inlineStr">
        <is>
          <t>(N/A)</t>
        </is>
      </c>
      <c r="C818" t="inlineStr">
        <is>
          <t>D</t>
        </is>
      </c>
      <c r="D818" t="inlineStr">
        <is>
          <t>D</t>
        </is>
      </c>
      <c r="E818" t="n">
        <v>37</v>
      </c>
      <c r="F818" t="inlineStr">
        <is>
          <t>FA</t>
        </is>
      </c>
      <c r="G818" t="inlineStr">
        <is>
          <t>FA</t>
        </is>
      </c>
      <c r="H818" s="30" t="n">
        <v>1</v>
      </c>
      <c r="I818" s="31" t="n">
        <v>7.23</v>
      </c>
      <c r="J818" s="31" t="n">
        <v>7230000</v>
      </c>
      <c r="K818" s="31" t="n">
        <v>0.48</v>
      </c>
      <c r="L818" s="32" t="n">
        <v>480000</v>
      </c>
      <c r="M818" s="31" t="n">
        <v>11.31</v>
      </c>
      <c r="N818" s="31" t="n">
        <v>0.71</v>
      </c>
      <c r="O818" s="31" t="n"/>
      <c r="P818" s="31" t="n">
        <v>11.31</v>
      </c>
      <c r="Q818" s="31" t="n">
        <v>4.08</v>
      </c>
      <c r="R818" s="31" t="n">
        <v>11310000</v>
      </c>
      <c r="S818" s="32" t="n">
        <v>0.71</v>
      </c>
      <c r="T818" s="32" t="n">
        <v>710000</v>
      </c>
      <c r="V818" t="inlineStr">
        <is>
          <t>01d69</t>
        </is>
      </c>
      <c r="W818" t="n">
        <v>2811</v>
      </c>
      <c r="X818" t="n">
        <v>4266</v>
      </c>
      <c r="Y818" t="inlineStr">
        <is>
          <t>42e6f812-0f24-11e2-8525-18a905767e44</t>
        </is>
      </c>
      <c r="Z818" t="inlineStr">
        <is>
          <t>Brendan Smith ((N/A) D)</t>
        </is>
      </c>
    </row>
    <row r="819">
      <c r="A819" t="inlineStr">
        <is>
          <t>Adam Sykora</t>
        </is>
      </c>
      <c r="B819" t="inlineStr">
        <is>
          <t>NYR</t>
        </is>
      </c>
      <c r="C819" t="inlineStr">
        <is>
          <t>LW</t>
        </is>
      </c>
      <c r="D819" t="inlineStr">
        <is>
          <t>F</t>
        </is>
      </c>
      <c r="E819" t="n">
        <v>22</v>
      </c>
      <c r="F819" t="inlineStr">
        <is>
          <t>FA</t>
        </is>
      </c>
      <c r="G819" t="inlineStr">
        <is>
          <t>FA</t>
        </is>
      </c>
      <c r="H819" s="30" t="n">
        <v>806666</v>
      </c>
      <c r="I819" s="31" t="n">
        <v>6.65</v>
      </c>
      <c r="J819" s="31" t="n">
        <v>8.24</v>
      </c>
      <c r="K819" s="31" t="n">
        <v>0.6</v>
      </c>
      <c r="L819" s="32" t="n">
        <v>0.744</v>
      </c>
      <c r="M819" s="31" t="n">
        <v>11.31</v>
      </c>
      <c r="N819" s="31" t="n">
        <v>0.43</v>
      </c>
      <c r="O819" s="31" t="n"/>
      <c r="P819" s="31" t="n">
        <v>11.31</v>
      </c>
      <c r="Q819" s="31" t="n">
        <v>4.66</v>
      </c>
      <c r="R819" s="31" t="n">
        <v>14.02</v>
      </c>
      <c r="S819" s="32" t="n">
        <v>0.43</v>
      </c>
      <c r="T819" s="32" t="n">
        <v>0.533</v>
      </c>
      <c r="V819" t="inlineStr">
        <is>
          <t>060on</t>
        </is>
      </c>
      <c r="W819" t="n">
        <v>6745</v>
      </c>
      <c r="Y819" t="inlineStr">
        <is>
          <t>00f81b44-6409-44e4-bf63-a4249ea4da50</t>
        </is>
      </c>
      <c r="Z819" t="inlineStr">
        <is>
          <t>Adam Sykora (NYR LW)</t>
        </is>
      </c>
    </row>
    <row r="820">
      <c r="A820" t="inlineStr">
        <is>
          <t>Luca Del Bel Belluz</t>
        </is>
      </c>
      <c r="B820" t="inlineStr">
        <is>
          <t>CBJ</t>
        </is>
      </c>
      <c r="C820" t="inlineStr">
        <is>
          <t>C</t>
        </is>
      </c>
      <c r="D820" t="inlineStr">
        <is>
          <t>F</t>
        </is>
      </c>
      <c r="E820" t="n">
        <v>22</v>
      </c>
      <c r="F820" t="inlineStr">
        <is>
          <t>T</t>
        </is>
      </c>
      <c r="G820" t="inlineStr">
        <is>
          <t>Kurtis</t>
        </is>
      </c>
      <c r="H820" s="30" t="n">
        <v>859999</v>
      </c>
      <c r="I820" s="31" t="n">
        <v>2.55</v>
      </c>
      <c r="J820" s="31" t="n">
        <v>2.97</v>
      </c>
      <c r="K820" s="31" t="n">
        <v>0.18</v>
      </c>
      <c r="L820" s="32" t="n">
        <v>0.209</v>
      </c>
      <c r="M820" s="31" t="n">
        <v>11.24</v>
      </c>
      <c r="N820" s="31" t="n">
        <v>0.27</v>
      </c>
      <c r="O820" s="31" t="n"/>
      <c r="P820" s="31" t="n">
        <v>11.24</v>
      </c>
      <c r="Q820" s="31" t="n">
        <v>8.69</v>
      </c>
      <c r="R820" s="31" t="n">
        <v>13.07</v>
      </c>
      <c r="S820" s="32" t="n">
        <v>0.27</v>
      </c>
      <c r="T820" s="32" t="n">
        <v>0.314</v>
      </c>
      <c r="V820" t="inlineStr">
        <is>
          <t>05ymk</t>
        </is>
      </c>
      <c r="W820" t="n">
        <v>6699</v>
      </c>
      <c r="Y820" t="inlineStr">
        <is>
          <t>7001012b-8bdd-48f4-bdc9-372072f06d5a</t>
        </is>
      </c>
      <c r="Z820" t="inlineStr">
        <is>
          <t>Luca Del Bel Belluz (CBJ C)</t>
        </is>
      </c>
    </row>
    <row r="821">
      <c r="A821" t="inlineStr">
        <is>
          <t>Dylan Garand</t>
        </is>
      </c>
      <c r="B821" t="inlineStr">
        <is>
          <t>NYR</t>
        </is>
      </c>
      <c r="C821" t="inlineStr">
        <is>
          <t>G</t>
        </is>
      </c>
      <c r="D821" t="inlineStr">
        <is>
          <t>G</t>
        </is>
      </c>
      <c r="E821" t="n">
        <v>24</v>
      </c>
      <c r="F821" t="inlineStr">
        <is>
          <t>T</t>
        </is>
      </c>
      <c r="G821" t="inlineStr">
        <is>
          <t>A Bunch of Dusters</t>
        </is>
      </c>
      <c r="H821" s="30" t="n">
        <v>875000</v>
      </c>
      <c r="I821" s="31" t="n">
        <v>7.02</v>
      </c>
      <c r="J821" s="31" t="n">
        <v>8.02</v>
      </c>
      <c r="K821" s="31" t="n">
        <v>2.34</v>
      </c>
      <c r="L821" s="32" t="n">
        <v>2.674</v>
      </c>
      <c r="M821" s="31" t="n">
        <v>10.84</v>
      </c>
      <c r="N821" s="31" t="n">
        <v>1.2</v>
      </c>
      <c r="O821" s="31" t="n"/>
      <c r="P821" s="31" t="n">
        <v>10.84</v>
      </c>
      <c r="Q821" s="31" t="n">
        <v>3.82</v>
      </c>
      <c r="R821" s="31" t="n">
        <v>12.39</v>
      </c>
      <c r="S821" s="32" t="n">
        <v>1.2</v>
      </c>
      <c r="T821" s="32" t="n">
        <v>1.371</v>
      </c>
      <c r="V821" t="inlineStr">
        <is>
          <t>05lud</t>
        </is>
      </c>
      <c r="W821" t="n">
        <v>6350</v>
      </c>
      <c r="Y821" t="inlineStr">
        <is>
          <t>e57f671c-6bc0-4532-b072-5aaa1e0a269f</t>
        </is>
      </c>
      <c r="Z821" t="inlineStr">
        <is>
          <t>Dylan Garand (NYR G)</t>
        </is>
      </c>
    </row>
    <row r="822">
      <c r="A822" t="inlineStr">
        <is>
          <t>Vinnie Hinostroza</t>
        </is>
      </c>
      <c r="B822" t="inlineStr">
        <is>
          <t>COL</t>
        </is>
      </c>
      <c r="C822" t="inlineStr">
        <is>
          <t>RW</t>
        </is>
      </c>
      <c r="D822" t="inlineStr">
        <is>
          <t>F</t>
        </is>
      </c>
      <c r="E822" t="n">
        <v>32</v>
      </c>
      <c r="F822" t="inlineStr">
        <is>
          <t>FA</t>
        </is>
      </c>
      <c r="G822" t="inlineStr">
        <is>
          <t>FA</t>
        </is>
      </c>
      <c r="H822" s="30" t="n">
        <v>875000</v>
      </c>
      <c r="I822" s="31" t="n">
        <v>31.88</v>
      </c>
      <c r="J822" s="31" t="n">
        <v>36.43</v>
      </c>
      <c r="K822" s="31" t="n">
        <v>0.49</v>
      </c>
      <c r="L822" s="32" t="n">
        <v>0.5600000000000001</v>
      </c>
      <c r="M822" s="31" t="n">
        <v>10.56</v>
      </c>
      <c r="N822" s="31" t="n">
        <v>0.5</v>
      </c>
      <c r="O822" s="31" t="n"/>
      <c r="P822" s="31" t="n">
        <v>10.56</v>
      </c>
      <c r="Q822" s="31" t="n">
        <v>-21.32</v>
      </c>
      <c r="R822" s="31" t="n">
        <v>12.07</v>
      </c>
      <c r="S822" s="32" t="n">
        <v>0.5</v>
      </c>
      <c r="T822" s="32" t="n">
        <v>0.571</v>
      </c>
      <c r="V822" t="inlineStr">
        <is>
          <t>02oax</t>
        </is>
      </c>
      <c r="W822" t="n">
        <v>4312</v>
      </c>
      <c r="X822" t="n">
        <v>5859</v>
      </c>
      <c r="Y822" t="inlineStr">
        <is>
          <t>ca23f395-a18f-400a-9131-ef37dea0d52f</t>
        </is>
      </c>
      <c r="Z822" t="inlineStr">
        <is>
          <t>Vinnie Hinostroza (COL RW)</t>
        </is>
      </c>
    </row>
    <row r="823">
      <c r="A823" t="inlineStr">
        <is>
          <t>Tyler Pitlick</t>
        </is>
      </c>
      <c r="B823" t="inlineStr">
        <is>
          <t>MIN</t>
        </is>
      </c>
      <c r="C823" t="inlineStr">
        <is>
          <t>C</t>
        </is>
      </c>
      <c r="D823" t="inlineStr">
        <is>
          <t>F</t>
        </is>
      </c>
      <c r="E823" t="n">
        <v>34</v>
      </c>
      <c r="F823" t="inlineStr">
        <is>
          <t>FA</t>
        </is>
      </c>
      <c r="G823" t="inlineStr">
        <is>
          <t>FA</t>
        </is>
      </c>
      <c r="H823" s="30" t="n">
        <v>775000</v>
      </c>
      <c r="I823" s="31" t="n">
        <v>10.16</v>
      </c>
      <c r="J823" s="31" t="n">
        <v>13.11</v>
      </c>
      <c r="K823" s="31" t="n">
        <v>0.32</v>
      </c>
      <c r="L823" s="32" t="n">
        <v>0.413</v>
      </c>
      <c r="M823" s="31" t="n">
        <v>10.47</v>
      </c>
      <c r="N823" s="31" t="n">
        <v>0.34</v>
      </c>
      <c r="O823" s="31" t="n"/>
      <c r="P823" s="31" t="n">
        <v>10.47</v>
      </c>
      <c r="Q823" s="31" t="n">
        <v>0.31</v>
      </c>
      <c r="R823" s="31" t="n">
        <v>13.51</v>
      </c>
      <c r="S823" s="32" t="n">
        <v>0.34</v>
      </c>
      <c r="T823" s="32" t="n">
        <v>0.439</v>
      </c>
      <c r="V823" t="inlineStr">
        <is>
          <t>01ztg</t>
        </is>
      </c>
      <c r="W823" t="n">
        <v>3523</v>
      </c>
      <c r="X823" t="n">
        <v>5004</v>
      </c>
      <c r="Y823" t="inlineStr">
        <is>
          <t>2afe3d22-7825-4549-a60f-083abcb438d2</t>
        </is>
      </c>
      <c r="Z823" t="inlineStr">
        <is>
          <t>Tyler Pitlick (MIN C)</t>
        </is>
      </c>
    </row>
    <row r="824">
      <c r="A824" t="inlineStr">
        <is>
          <t>Conor Geekie</t>
        </is>
      </c>
      <c r="B824" t="inlineStr">
        <is>
          <t>TBL</t>
        </is>
      </c>
      <c r="C824" t="inlineStr">
        <is>
          <t>RW</t>
        </is>
      </c>
      <c r="D824" t="inlineStr">
        <is>
          <t>F</t>
        </is>
      </c>
      <c r="E824" t="n">
        <v>22</v>
      </c>
      <c r="F824" t="inlineStr">
        <is>
          <t>T</t>
        </is>
      </c>
      <c r="G824" t="inlineStr">
        <is>
          <t>Mike</t>
        </is>
      </c>
      <c r="H824" s="30" t="n">
        <v>886666</v>
      </c>
      <c r="I824" s="31" t="n">
        <v>6.89</v>
      </c>
      <c r="J824" s="31" t="n">
        <v>7.77</v>
      </c>
      <c r="K824" s="31" t="n">
        <v>0.49</v>
      </c>
      <c r="L824" s="32" t="n">
        <v>0.553</v>
      </c>
      <c r="M824" s="31" t="n">
        <v>10.45</v>
      </c>
      <c r="N824" s="31" t="n">
        <v>0.45</v>
      </c>
      <c r="O824" s="31" t="n"/>
      <c r="P824" s="31" t="n">
        <v>10.45</v>
      </c>
      <c r="Q824" s="31" t="n">
        <v>3.56</v>
      </c>
      <c r="R824" s="31" t="n">
        <v>11.79</v>
      </c>
      <c r="S824" s="32" t="n">
        <v>0.45</v>
      </c>
      <c r="T824" s="32" t="n">
        <v>0.508</v>
      </c>
      <c r="V824" t="inlineStr">
        <is>
          <t>05rb9</t>
        </is>
      </c>
      <c r="W824" t="n">
        <v>6694</v>
      </c>
      <c r="Y824" t="inlineStr">
        <is>
          <t>edd2fe7d-3565-4550-bf43-eb7c07d48b44</t>
        </is>
      </c>
      <c r="Z824" t="inlineStr">
        <is>
          <t>Conor Geekie (TBL RW)</t>
        </is>
      </c>
    </row>
    <row r="825">
      <c r="A825" t="inlineStr">
        <is>
          <t>Nolan Allan</t>
        </is>
      </c>
      <c r="B825" t="inlineStr">
        <is>
          <t>SJS</t>
        </is>
      </c>
      <c r="C825" t="inlineStr">
        <is>
          <t>D</t>
        </is>
      </c>
      <c r="D825" t="inlineStr">
        <is>
          <t>D</t>
        </is>
      </c>
      <c r="E825" t="n">
        <v>23</v>
      </c>
      <c r="F825" t="inlineStr">
        <is>
          <t>FA</t>
        </is>
      </c>
      <c r="G825" t="inlineStr">
        <is>
          <t>FA</t>
        </is>
      </c>
      <c r="H825" s="30" t="n">
        <v>875000</v>
      </c>
      <c r="I825" s="31" t="n">
        <v>0</v>
      </c>
      <c r="J825" s="31" t="n"/>
      <c r="K825" s="31" t="n">
        <v>0</v>
      </c>
      <c r="L825" s="32" t="n"/>
      <c r="M825" s="31" t="n">
        <v>10.45</v>
      </c>
      <c r="N825" s="31" t="n">
        <v>0.58</v>
      </c>
      <c r="O825" s="31" t="n"/>
      <c r="P825" s="31" t="n">
        <v>10.45</v>
      </c>
      <c r="Q825" s="31" t="n">
        <v>10.45</v>
      </c>
      <c r="R825" s="31" t="n">
        <v>11.94</v>
      </c>
      <c r="S825" s="32" t="n">
        <v>0.58</v>
      </c>
      <c r="T825" s="32" t="n">
        <v>0.663</v>
      </c>
      <c r="V825" t="inlineStr">
        <is>
          <t>05tqs</t>
        </is>
      </c>
      <c r="W825" t="n">
        <v>6506</v>
      </c>
      <c r="Y825" t="inlineStr">
        <is>
          <t>05bc0a14-3313-47fb-9098-0f9825e518a4</t>
        </is>
      </c>
      <c r="Z825" t="inlineStr">
        <is>
          <t>Nolan Allan (SJS D)</t>
        </is>
      </c>
    </row>
    <row r="826">
      <c r="A826" t="inlineStr">
        <is>
          <t>Ivan Miroshnichenko</t>
        </is>
      </c>
      <c r="B826" t="inlineStr">
        <is>
          <t>WSH</t>
        </is>
      </c>
      <c r="C826" t="inlineStr">
        <is>
          <t>RW</t>
        </is>
      </c>
      <c r="D826" t="inlineStr">
        <is>
          <t>F</t>
        </is>
      </c>
      <c r="E826" t="n">
        <v>22</v>
      </c>
      <c r="F826" t="inlineStr">
        <is>
          <t>FA</t>
        </is>
      </c>
      <c r="G826" t="inlineStr">
        <is>
          <t>FA</t>
        </is>
      </c>
      <c r="H826" s="30" t="n">
        <v>950000</v>
      </c>
      <c r="I826" s="31" t="n">
        <v>4.69</v>
      </c>
      <c r="J826" s="31" t="n">
        <v>4.94</v>
      </c>
      <c r="K826" s="31" t="n">
        <v>0.36</v>
      </c>
      <c r="L826" s="32" t="n">
        <v>0.379</v>
      </c>
      <c r="M826" s="31" t="n">
        <v>10.33</v>
      </c>
      <c r="N826" s="31" t="n">
        <v>0.29</v>
      </c>
      <c r="O826" s="31" t="n"/>
      <c r="P826" s="31" t="n">
        <v>10.33</v>
      </c>
      <c r="Q826" s="31" t="n">
        <v>5.64</v>
      </c>
      <c r="R826" s="31" t="n">
        <v>10.87</v>
      </c>
      <c r="S826" s="32" t="n">
        <v>0.29</v>
      </c>
      <c r="T826" s="32" t="n">
        <v>0.305</v>
      </c>
      <c r="V826" t="inlineStr">
        <is>
          <t>05r2y</t>
        </is>
      </c>
      <c r="W826" t="n">
        <v>6686</v>
      </c>
      <c r="Y826" t="inlineStr">
        <is>
          <t>026fbb39-e9eb-47de-953e-3d497faf26b8</t>
        </is>
      </c>
      <c r="Z826" t="inlineStr">
        <is>
          <t>Ivan Miroshnichenko (WSH RW)</t>
        </is>
      </c>
    </row>
    <row r="827">
      <c r="A827" t="inlineStr">
        <is>
          <t>Phillip Tomasino</t>
        </is>
      </c>
      <c r="B827" t="inlineStr">
        <is>
          <t>OTT</t>
        </is>
      </c>
      <c r="C827" t="inlineStr">
        <is>
          <t>RW</t>
        </is>
      </c>
      <c r="D827" t="inlineStr">
        <is>
          <t>F</t>
        </is>
      </c>
      <c r="E827" t="n">
        <v>25</v>
      </c>
      <c r="F827" t="inlineStr">
        <is>
          <t>FA</t>
        </is>
      </c>
      <c r="G827" t="inlineStr">
        <is>
          <t>FA</t>
        </is>
      </c>
      <c r="H827" s="30" t="n">
        <v>900000</v>
      </c>
      <c r="I827" s="31" t="n">
        <v>1.83</v>
      </c>
      <c r="J827" s="31" t="n">
        <v>2.03</v>
      </c>
      <c r="K827" s="31" t="n">
        <v>0.2</v>
      </c>
      <c r="L827" s="32" t="n">
        <v>0.222</v>
      </c>
      <c r="M827" s="31" t="n">
        <v>10.3</v>
      </c>
      <c r="N827" s="31" t="n">
        <v>0.52</v>
      </c>
      <c r="O827" s="31" t="n"/>
      <c r="P827" s="31" t="n">
        <v>10.3</v>
      </c>
      <c r="Q827" s="31" t="n">
        <v>8.470000000000001</v>
      </c>
      <c r="R827" s="31" t="n">
        <v>11.44</v>
      </c>
      <c r="S827" s="32" t="n">
        <v>0.52</v>
      </c>
      <c r="T827" s="32" t="n">
        <v>0.578</v>
      </c>
      <c r="V827" t="inlineStr">
        <is>
          <t>04zb8</t>
        </is>
      </c>
      <c r="W827" t="n">
        <v>5982</v>
      </c>
      <c r="X827" t="n">
        <v>8302</v>
      </c>
      <c r="Y827" t="inlineStr">
        <is>
          <t>419c4c22-88e3-49b0-badc-f29060de9e1f</t>
        </is>
      </c>
      <c r="Z827" t="inlineStr">
        <is>
          <t>Phillip Tomasino (OTT RW)</t>
        </is>
      </c>
    </row>
    <row r="828">
      <c r="A828" t="inlineStr">
        <is>
          <t>Calle Jarnkrok</t>
        </is>
      </c>
      <c r="B828" t="inlineStr">
        <is>
          <t>(N/A)</t>
        </is>
      </c>
      <c r="C828" t="inlineStr">
        <is>
          <t>RW</t>
        </is>
      </c>
      <c r="D828" t="inlineStr">
        <is>
          <t>F</t>
        </is>
      </c>
      <c r="E828" t="n">
        <v>34</v>
      </c>
      <c r="F828" t="inlineStr">
        <is>
          <t>FA</t>
        </is>
      </c>
      <c r="G828" t="inlineStr">
        <is>
          <t>FA</t>
        </is>
      </c>
      <c r="H828" s="30" t="n">
        <v>1</v>
      </c>
      <c r="I828" s="31" t="n">
        <v>12.09</v>
      </c>
      <c r="J828" s="31" t="n">
        <v>12090000</v>
      </c>
      <c r="K828" s="31" t="n">
        <v>0.22</v>
      </c>
      <c r="L828" s="32" t="n">
        <v>220000</v>
      </c>
      <c r="M828" s="31" t="n">
        <v>10.28</v>
      </c>
      <c r="N828" s="31" t="n">
        <v>0.27</v>
      </c>
      <c r="O828" s="31" t="n"/>
      <c r="P828" s="31" t="n">
        <v>10.28</v>
      </c>
      <c r="Q828" s="31" t="n">
        <v>-1.81</v>
      </c>
      <c r="R828" s="31" t="n">
        <v>10280000</v>
      </c>
      <c r="S828" s="32" t="n">
        <v>0.27</v>
      </c>
      <c r="T828" s="32" t="n">
        <v>270000</v>
      </c>
      <c r="V828" t="inlineStr">
        <is>
          <t>01ztf</t>
        </is>
      </c>
      <c r="W828" t="n">
        <v>3530</v>
      </c>
      <c r="X828" t="n">
        <v>5024</v>
      </c>
      <c r="Y828" t="inlineStr">
        <is>
          <t>f503a0cb-dda7-4e33-bcab-cbf968daba2a</t>
        </is>
      </c>
      <c r="Z828" t="inlineStr">
        <is>
          <t>Calle Jarnkrok ((N/A) RW)</t>
        </is>
      </c>
    </row>
    <row r="829">
      <c r="A829" t="inlineStr">
        <is>
          <t>Dennis Gilbert</t>
        </is>
      </c>
      <c r="B829" t="inlineStr">
        <is>
          <t>BUF</t>
        </is>
      </c>
      <c r="C829" t="inlineStr">
        <is>
          <t>D</t>
        </is>
      </c>
      <c r="D829" t="inlineStr">
        <is>
          <t>D</t>
        </is>
      </c>
      <c r="E829" t="n">
        <v>29</v>
      </c>
      <c r="F829" t="inlineStr">
        <is>
          <t>FA</t>
        </is>
      </c>
      <c r="G829" t="inlineStr">
        <is>
          <t>FA</t>
        </is>
      </c>
      <c r="H829" s="30" t="n">
        <v>850000</v>
      </c>
      <c r="I829" s="31" t="n">
        <v>3.79</v>
      </c>
      <c r="J829" s="31" t="n">
        <v>4.46</v>
      </c>
      <c r="K829" s="31" t="n">
        <v>0.47</v>
      </c>
      <c r="L829" s="32" t="n">
        <v>0.553</v>
      </c>
      <c r="M829" s="31" t="n">
        <v>10.28</v>
      </c>
      <c r="N829" s="31" t="n">
        <v>0.79</v>
      </c>
      <c r="O829" s="31" t="n"/>
      <c r="P829" s="31" t="n">
        <v>10.28</v>
      </c>
      <c r="Q829" s="31" t="n">
        <v>6.49</v>
      </c>
      <c r="R829" s="31" t="n">
        <v>12.09</v>
      </c>
      <c r="S829" s="32" t="n">
        <v>0.79</v>
      </c>
      <c r="T829" s="32" t="n">
        <v>0.929</v>
      </c>
      <c r="V829" t="inlineStr">
        <is>
          <t>03rg1</t>
        </is>
      </c>
      <c r="W829" t="n">
        <v>4978</v>
      </c>
      <c r="X829" t="n">
        <v>6833</v>
      </c>
      <c r="Y829" t="inlineStr">
        <is>
          <t>2ae2608c-8fc6-4362-b3b8-210068b5fc5c</t>
        </is>
      </c>
      <c r="Z829" t="inlineStr">
        <is>
          <t>Dennis Gilbert (BUF D)</t>
        </is>
      </c>
    </row>
    <row r="830">
      <c r="A830" t="inlineStr">
        <is>
          <t>Jonas Rondbjerg</t>
        </is>
      </c>
      <c r="B830" t="inlineStr">
        <is>
          <t>VGK</t>
        </is>
      </c>
      <c r="C830" t="inlineStr">
        <is>
          <t>RW</t>
        </is>
      </c>
      <c r="D830" t="inlineStr">
        <is>
          <t>F</t>
        </is>
      </c>
      <c r="E830" t="n">
        <v>27</v>
      </c>
      <c r="F830" t="inlineStr">
        <is>
          <t>FA</t>
        </is>
      </c>
      <c r="G830" t="inlineStr">
        <is>
          <t>FA</t>
        </is>
      </c>
      <c r="H830" s="30" t="n">
        <v>850000</v>
      </c>
      <c r="I830" s="31" t="n">
        <v>1</v>
      </c>
      <c r="J830" s="31" t="n">
        <v>1.18</v>
      </c>
      <c r="K830" s="31" t="n">
        <v>0.25</v>
      </c>
      <c r="L830" s="32" t="n">
        <v>0.294</v>
      </c>
      <c r="M830" s="31" t="n">
        <v>10.17</v>
      </c>
      <c r="N830" s="31" t="n">
        <v>0.16</v>
      </c>
      <c r="O830" s="31" t="n"/>
      <c r="P830" s="31" t="n">
        <v>10.17</v>
      </c>
      <c r="Q830" s="31" t="n">
        <v>9.17</v>
      </c>
      <c r="R830" s="31" t="n">
        <v>11.96</v>
      </c>
      <c r="S830" s="32" t="n">
        <v>0.16</v>
      </c>
      <c r="T830" s="32" t="n">
        <v>0.188</v>
      </c>
      <c r="V830" t="inlineStr">
        <is>
          <t>04f18</t>
        </is>
      </c>
      <c r="W830" t="n">
        <v>5451</v>
      </c>
      <c r="X830" t="n">
        <v>7580</v>
      </c>
      <c r="Y830" t="inlineStr">
        <is>
          <t>3f496788-9811-456e-a7dd-91128d9b25bb</t>
        </is>
      </c>
      <c r="Z830" t="inlineStr">
        <is>
          <t>Jonas Rondbjerg (VGK RW)</t>
        </is>
      </c>
    </row>
    <row r="831">
      <c r="A831" t="inlineStr">
        <is>
          <t>Ethan Del Mastro</t>
        </is>
      </c>
      <c r="B831" t="inlineStr">
        <is>
          <t>CHI</t>
        </is>
      </c>
      <c r="C831" t="inlineStr">
        <is>
          <t>D</t>
        </is>
      </c>
      <c r="D831" t="inlineStr">
        <is>
          <t>D</t>
        </is>
      </c>
      <c r="E831" t="n">
        <v>23</v>
      </c>
      <c r="F831" t="inlineStr">
        <is>
          <t>FA</t>
        </is>
      </c>
      <c r="G831" t="inlineStr">
        <is>
          <t>FA</t>
        </is>
      </c>
      <c r="H831" s="30" t="n">
        <v>855833</v>
      </c>
      <c r="I831" s="31" t="n">
        <v>10.03</v>
      </c>
      <c r="J831" s="31" t="n">
        <v>11.72</v>
      </c>
      <c r="K831" s="31" t="n">
        <v>0.53</v>
      </c>
      <c r="L831" s="32" t="n">
        <v>0.619</v>
      </c>
      <c r="M831" s="31" t="n">
        <v>10.09</v>
      </c>
      <c r="N831" s="31" t="n">
        <v>0.5600000000000001</v>
      </c>
      <c r="O831" s="31" t="n"/>
      <c r="P831" s="31" t="n">
        <v>10.09</v>
      </c>
      <c r="Q831" s="31" t="n">
        <v>0.06</v>
      </c>
      <c r="R831" s="31" t="n">
        <v>11.79</v>
      </c>
      <c r="S831" s="32" t="n">
        <v>0.5600000000000001</v>
      </c>
      <c r="T831" s="32" t="n">
        <v>0.654</v>
      </c>
      <c r="V831" t="inlineStr">
        <is>
          <t>05u0t</t>
        </is>
      </c>
      <c r="W831" t="n">
        <v>6537</v>
      </c>
      <c r="Y831" t="inlineStr">
        <is>
          <t>43a1c669-b65b-4d0a-bce4-9b57b9d17642</t>
        </is>
      </c>
      <c r="Z831" t="inlineStr">
        <is>
          <t>Ethan Del Mastro (CHI D)</t>
        </is>
      </c>
    </row>
    <row r="832">
      <c r="A832" t="inlineStr">
        <is>
          <t>Florian Xhekaj</t>
        </is>
      </c>
      <c r="B832" t="inlineStr">
        <is>
          <t>MTL</t>
        </is>
      </c>
      <c r="C832" t="inlineStr">
        <is>
          <t>LW</t>
        </is>
      </c>
      <c r="D832" t="inlineStr">
        <is>
          <t>F</t>
        </is>
      </c>
      <c r="E832" t="n">
        <v>22</v>
      </c>
      <c r="F832" t="inlineStr">
        <is>
          <t>FA</t>
        </is>
      </c>
      <c r="G832" t="inlineStr">
        <is>
          <t>FA</t>
        </is>
      </c>
      <c r="H832" s="30" t="n">
        <v>866667</v>
      </c>
      <c r="I832" s="31" t="n">
        <v>3.36</v>
      </c>
      <c r="J832" s="31" t="n">
        <v>3.88</v>
      </c>
      <c r="K832" s="31" t="n">
        <v>0.67</v>
      </c>
      <c r="L832" s="32" t="n">
        <v>0.773</v>
      </c>
      <c r="M832" s="31" t="n">
        <v>10.08</v>
      </c>
      <c r="N832" s="31" t="n">
        <v>0.67</v>
      </c>
      <c r="O832" s="31" t="n"/>
      <c r="P832" s="31" t="n">
        <v>10.08</v>
      </c>
      <c r="Q832" s="31" t="n">
        <v>6.72</v>
      </c>
      <c r="R832" s="31" t="n">
        <v>11.63</v>
      </c>
      <c r="S832" s="32" t="n">
        <v>0.67</v>
      </c>
      <c r="T832" s="32" t="n">
        <v>0.773</v>
      </c>
      <c r="U832" t="n">
        <v>293.4</v>
      </c>
      <c r="V832" t="inlineStr">
        <is>
          <t>06cfs</t>
        </is>
      </c>
      <c r="W832" t="n">
        <v>7113</v>
      </c>
      <c r="Y832" t="inlineStr">
        <is>
          <t>c8cc30f8-9b23-4e89-ae7a-659a4627f2d4</t>
        </is>
      </c>
      <c r="Z832" t="inlineStr">
        <is>
          <t>Florian Xhekaj (MTL LW)</t>
        </is>
      </c>
    </row>
    <row r="833">
      <c r="A833" t="inlineStr">
        <is>
          <t>James Reimer</t>
        </is>
      </c>
      <c r="B833" t="inlineStr">
        <is>
          <t>(N/A)</t>
        </is>
      </c>
      <c r="C833" t="inlineStr">
        <is>
          <t>G</t>
        </is>
      </c>
      <c r="D833" t="inlineStr">
        <is>
          <t>G</t>
        </is>
      </c>
      <c r="E833" t="n">
        <v>38</v>
      </c>
      <c r="F833" t="inlineStr">
        <is>
          <t>FA</t>
        </is>
      </c>
      <c r="G833" t="inlineStr">
        <is>
          <t>FA</t>
        </is>
      </c>
      <c r="H833" s="30" t="n">
        <v>1</v>
      </c>
      <c r="I833" s="31" t="n">
        <v>24.82</v>
      </c>
      <c r="J833" s="31" t="n">
        <v>24820000</v>
      </c>
      <c r="K833" s="31" t="n">
        <v>1.77</v>
      </c>
      <c r="L833" s="32" t="n">
        <v>1770000</v>
      </c>
      <c r="M833" s="31" t="n">
        <v>9.859999999999999</v>
      </c>
      <c r="N833" s="31" t="n">
        <v>1.1</v>
      </c>
      <c r="O833" s="31" t="n"/>
      <c r="P833" s="31" t="n">
        <v>9.859999999999999</v>
      </c>
      <c r="Q833" s="31" t="n">
        <v>-14.96</v>
      </c>
      <c r="R833" s="31" t="n">
        <v>9860000</v>
      </c>
      <c r="S833" s="32" t="n">
        <v>1.1</v>
      </c>
      <c r="T833" s="32" t="n">
        <v>1100000</v>
      </c>
      <c r="V833" t="inlineStr">
        <is>
          <t>0055l</t>
        </is>
      </c>
      <c r="W833" t="n">
        <v>3356</v>
      </c>
      <c r="X833" t="n">
        <v>4369</v>
      </c>
      <c r="Y833" t="inlineStr">
        <is>
          <t>431addc5-0f24-11e2-8525-18a905767e44</t>
        </is>
      </c>
      <c r="Z833" t="inlineStr">
        <is>
          <t>James Reimer ((N/A) G)</t>
        </is>
      </c>
    </row>
    <row r="834">
      <c r="A834" t="inlineStr">
        <is>
          <t>Taylor Ward</t>
        </is>
      </c>
      <c r="B834" t="inlineStr">
        <is>
          <t>LAK</t>
        </is>
      </c>
      <c r="C834" t="inlineStr">
        <is>
          <t>C</t>
        </is>
      </c>
      <c r="D834" t="inlineStr">
        <is>
          <t>F</t>
        </is>
      </c>
      <c r="E834" t="n">
        <v>28</v>
      </c>
      <c r="F834" t="inlineStr">
        <is>
          <t>FA</t>
        </is>
      </c>
      <c r="G834" t="inlineStr">
        <is>
          <t>FA</t>
        </is>
      </c>
      <c r="H834" s="30" t="n">
        <v>775000</v>
      </c>
      <c r="I834" s="31" t="n">
        <v>11.01</v>
      </c>
      <c r="J834" s="31" t="n">
        <v>14.21</v>
      </c>
      <c r="K834" s="31" t="n">
        <v>0.31</v>
      </c>
      <c r="L834" s="32" t="n">
        <v>0.4</v>
      </c>
      <c r="M834" s="31" t="n">
        <v>9.859999999999999</v>
      </c>
      <c r="N834" s="31" t="n">
        <v>0.29</v>
      </c>
      <c r="O834" s="31" t="n"/>
      <c r="P834" s="31" t="n">
        <v>9.859999999999999</v>
      </c>
      <c r="Q834" s="31" t="n">
        <v>-1.15</v>
      </c>
      <c r="R834" s="31" t="n">
        <v>12.72</v>
      </c>
      <c r="S834" s="32" t="n">
        <v>0.29</v>
      </c>
      <c r="T834" s="32" t="n">
        <v>0.374</v>
      </c>
      <c r="V834" t="inlineStr">
        <is>
          <t>05xwt</t>
        </is>
      </c>
      <c r="W834" t="n">
        <v>6620</v>
      </c>
      <c r="Y834" t="inlineStr">
        <is>
          <t>c2b43938-bca0-4627-adb6-27f61bd6517e</t>
        </is>
      </c>
      <c r="Z834" t="inlineStr">
        <is>
          <t>Taylor Ward (LAK C)</t>
        </is>
      </c>
    </row>
    <row r="835">
      <c r="A835" t="inlineStr">
        <is>
          <t>Jonas Johansson</t>
        </is>
      </c>
      <c r="B835" t="inlineStr">
        <is>
          <t>TBL</t>
        </is>
      </c>
      <c r="C835" t="inlineStr">
        <is>
          <t>G</t>
        </is>
      </c>
      <c r="D835" t="inlineStr">
        <is>
          <t>G</t>
        </is>
      </c>
      <c r="E835" t="n">
        <v>30</v>
      </c>
      <c r="F835" t="inlineStr">
        <is>
          <t>FA</t>
        </is>
      </c>
      <c r="G835" t="inlineStr">
        <is>
          <t>FA</t>
        </is>
      </c>
      <c r="H835" s="30" t="n">
        <v>1250000</v>
      </c>
      <c r="I835" s="31" t="n">
        <v>36.94</v>
      </c>
      <c r="J835" s="31" t="n">
        <v>29.55</v>
      </c>
      <c r="K835" s="31" t="n">
        <v>1.48</v>
      </c>
      <c r="L835" s="32" t="n">
        <v>1.184</v>
      </c>
      <c r="M835" s="31" t="n">
        <v>9.84</v>
      </c>
      <c r="N835" s="31" t="n">
        <v>1.41</v>
      </c>
      <c r="O835" s="31" t="n"/>
      <c r="P835" s="31" t="n">
        <v>9.84</v>
      </c>
      <c r="Q835" s="31" t="n">
        <v>-27.1</v>
      </c>
      <c r="R835" s="31" t="n">
        <v>7.87</v>
      </c>
      <c r="S835" s="32" t="n">
        <v>1.41</v>
      </c>
      <c r="T835" s="32" t="n">
        <v>1.128</v>
      </c>
      <c r="V835" t="inlineStr">
        <is>
          <t>03eb6</t>
        </is>
      </c>
      <c r="W835" t="n">
        <v>4463</v>
      </c>
      <c r="X835" t="n">
        <v>6430</v>
      </c>
      <c r="Y835" t="inlineStr">
        <is>
          <t>4eb27bf4-1107-4ade-b231-c6d0db2bd866</t>
        </is>
      </c>
      <c r="Z835" t="inlineStr">
        <is>
          <t>Jonas Johansson (TBL G)</t>
        </is>
      </c>
    </row>
    <row r="836">
      <c r="A836" t="inlineStr">
        <is>
          <t>Patrik Laine</t>
        </is>
      </c>
      <c r="B836" t="inlineStr">
        <is>
          <t>(N/A)</t>
        </is>
      </c>
      <c r="C836" t="inlineStr">
        <is>
          <t>LW</t>
        </is>
      </c>
      <c r="D836" t="inlineStr">
        <is>
          <t>F</t>
        </is>
      </c>
      <c r="E836" t="n">
        <v>28</v>
      </c>
      <c r="F836" t="inlineStr">
        <is>
          <t>FA</t>
        </is>
      </c>
      <c r="G836" t="inlineStr">
        <is>
          <t>FA</t>
        </is>
      </c>
      <c r="H836" s="30" t="n">
        <v>1</v>
      </c>
      <c r="I836" s="31" t="n">
        <v>1.6</v>
      </c>
      <c r="J836" s="31" t="n">
        <v>1600000</v>
      </c>
      <c r="K836" s="31" t="n">
        <v>0.32</v>
      </c>
      <c r="L836" s="32" t="n">
        <v>320000</v>
      </c>
      <c r="M836" s="31" t="n">
        <v>9.800000000000001</v>
      </c>
      <c r="N836" s="31" t="n">
        <v>0.7</v>
      </c>
      <c r="O836" s="31" t="n"/>
      <c r="P836" s="31" t="n">
        <v>9.800000000000001</v>
      </c>
      <c r="Q836" s="31" t="n">
        <v>8.199999999999999</v>
      </c>
      <c r="R836" s="31" t="n">
        <v>9800000</v>
      </c>
      <c r="S836" s="32" t="n">
        <v>0.7</v>
      </c>
      <c r="T836" s="32" t="n">
        <v>700000</v>
      </c>
      <c r="U836" t="n">
        <v>292.7</v>
      </c>
      <c r="V836" t="inlineStr">
        <is>
          <t>03mn5</t>
        </is>
      </c>
      <c r="W836" t="n">
        <v>5127</v>
      </c>
      <c r="X836" t="n">
        <v>7110</v>
      </c>
      <c r="Y836" t="inlineStr">
        <is>
          <t>55bfd682-4e66-4043-96b7-adc4aab4a39d</t>
        </is>
      </c>
      <c r="Z836" t="inlineStr">
        <is>
          <t>Patrik Laine ((N/A) LW)</t>
        </is>
      </c>
    </row>
    <row r="837">
      <c r="A837" t="inlineStr">
        <is>
          <t>Isaak Phillips</t>
        </is>
      </c>
      <c r="B837" t="inlineStr">
        <is>
          <t>WPG</t>
        </is>
      </c>
      <c r="C837" t="inlineStr">
        <is>
          <t>D</t>
        </is>
      </c>
      <c r="D837" t="inlineStr">
        <is>
          <t>D</t>
        </is>
      </c>
      <c r="E837" t="n">
        <v>24</v>
      </c>
      <c r="F837" t="inlineStr">
        <is>
          <t>FA</t>
        </is>
      </c>
      <c r="G837" t="inlineStr">
        <is>
          <t>FA</t>
        </is>
      </c>
      <c r="H837" s="30" t="n">
        <v>812500</v>
      </c>
      <c r="I837" s="31" t="n">
        <v>0.91</v>
      </c>
      <c r="J837" s="31" t="n">
        <v>1.12</v>
      </c>
      <c r="K837" s="31" t="n">
        <v>0.3</v>
      </c>
      <c r="L837" s="32" t="n">
        <v>0.369</v>
      </c>
      <c r="M837" s="31" t="n">
        <v>9.800000000000001</v>
      </c>
      <c r="N837" s="31" t="n">
        <v>0.7</v>
      </c>
      <c r="O837" s="31" t="n"/>
      <c r="P837" s="31" t="n">
        <v>9.800000000000001</v>
      </c>
      <c r="Q837" s="31" t="n">
        <v>8.890000000000001</v>
      </c>
      <c r="R837" s="31" t="n">
        <v>12.06</v>
      </c>
      <c r="S837" s="32" t="n">
        <v>0.7</v>
      </c>
      <c r="T837" s="32" t="n">
        <v>0.862</v>
      </c>
      <c r="V837" t="inlineStr">
        <is>
          <t>05nit</t>
        </is>
      </c>
      <c r="W837" t="n">
        <v>6404</v>
      </c>
      <c r="Y837" t="inlineStr">
        <is>
          <t>9a221d28-bcc4-4d0d-b038-f5ab035d68df</t>
        </is>
      </c>
      <c r="Z837" t="inlineStr">
        <is>
          <t>Isaak Phillips (WPG D)</t>
        </is>
      </c>
    </row>
    <row r="838">
      <c r="A838" t="inlineStr">
        <is>
          <t>Dylan Coghlan</t>
        </is>
      </c>
      <c r="B838" t="inlineStr">
        <is>
          <t>VGK</t>
        </is>
      </c>
      <c r="C838" t="inlineStr">
        <is>
          <t>D</t>
        </is>
      </c>
      <c r="D838" t="inlineStr">
        <is>
          <t>D</t>
        </is>
      </c>
      <c r="E838" t="n">
        <v>28</v>
      </c>
      <c r="F838" t="inlineStr">
        <is>
          <t>FA</t>
        </is>
      </c>
      <c r="G838" t="inlineStr">
        <is>
          <t>FA</t>
        </is>
      </c>
      <c r="H838" s="30" t="n">
        <v>875000</v>
      </c>
      <c r="I838" s="31" t="n">
        <v>1.34</v>
      </c>
      <c r="J838" s="31" t="n">
        <v>1.53</v>
      </c>
      <c r="K838" s="31" t="n">
        <v>0.45</v>
      </c>
      <c r="L838" s="32" t="n">
        <v>0.514</v>
      </c>
      <c r="M838" s="31" t="n">
        <v>9.68</v>
      </c>
      <c r="N838" s="31" t="n">
        <v>0.51</v>
      </c>
      <c r="O838" s="31" t="n"/>
      <c r="P838" s="31" t="n">
        <v>9.68</v>
      </c>
      <c r="Q838" s="31" t="n">
        <v>8.34</v>
      </c>
      <c r="R838" s="31" t="n">
        <v>11.06</v>
      </c>
      <c r="S838" s="32" t="n">
        <v>0.51</v>
      </c>
      <c r="T838" s="32" t="n">
        <v>0.583</v>
      </c>
      <c r="V838" t="inlineStr">
        <is>
          <t>045ch</t>
        </is>
      </c>
      <c r="W838" t="n">
        <v>5598</v>
      </c>
      <c r="X838" t="n">
        <v>7401</v>
      </c>
      <c r="Y838" t="inlineStr">
        <is>
          <t>f7e702fd-431b-4203-bd8e-c0b1e8f25b4d</t>
        </is>
      </c>
      <c r="Z838" t="inlineStr">
        <is>
          <t>Dylan Coghlan (VGK D)</t>
        </is>
      </c>
    </row>
    <row r="839">
      <c r="A839" t="inlineStr">
        <is>
          <t>Brett Berard</t>
        </is>
      </c>
      <c r="B839" t="inlineStr">
        <is>
          <t>MTL</t>
        </is>
      </c>
      <c r="C839" t="inlineStr">
        <is>
          <t>RW</t>
        </is>
      </c>
      <c r="D839" t="inlineStr">
        <is>
          <t>F</t>
        </is>
      </c>
      <c r="E839" t="n">
        <v>24</v>
      </c>
      <c r="F839" t="inlineStr">
        <is>
          <t>FA</t>
        </is>
      </c>
      <c r="G839" t="inlineStr">
        <is>
          <t>FA</t>
        </is>
      </c>
      <c r="H839" s="30" t="n">
        <v>867500</v>
      </c>
      <c r="I839" s="31" t="n">
        <v>2.71</v>
      </c>
      <c r="J839" s="31" t="n">
        <v>3.12</v>
      </c>
      <c r="K839" s="31" t="n">
        <v>0.21</v>
      </c>
      <c r="L839" s="32" t="n">
        <v>0.242</v>
      </c>
      <c r="M839" s="31" t="n">
        <v>9.65</v>
      </c>
      <c r="N839" s="31" t="n">
        <v>0.33</v>
      </c>
      <c r="O839" s="31" t="n"/>
      <c r="P839" s="31" t="n">
        <v>9.65</v>
      </c>
      <c r="Q839" s="31" t="n">
        <v>6.94</v>
      </c>
      <c r="R839" s="31" t="n">
        <v>11.12</v>
      </c>
      <c r="S839" s="32" t="n">
        <v>0.33</v>
      </c>
      <c r="T839" s="32" t="n">
        <v>0.38</v>
      </c>
      <c r="V839" t="inlineStr">
        <is>
          <t>05ltb</t>
        </is>
      </c>
      <c r="W839" t="n">
        <v>6309</v>
      </c>
      <c r="Y839" t="inlineStr">
        <is>
          <t>56243176-9113-4d50-8b68-6a86e5e971e3</t>
        </is>
      </c>
      <c r="Z839" t="inlineStr">
        <is>
          <t>Brett Berard (MTL RW)</t>
        </is>
      </c>
    </row>
    <row r="840">
      <c r="A840" t="inlineStr">
        <is>
          <t>Urho Vaakanainen</t>
        </is>
      </c>
      <c r="B840" t="inlineStr">
        <is>
          <t>NYR</t>
        </is>
      </c>
      <c r="C840" t="inlineStr">
        <is>
          <t>D</t>
        </is>
      </c>
      <c r="D840" t="inlineStr">
        <is>
          <t>D</t>
        </is>
      </c>
      <c r="E840" t="n">
        <v>27</v>
      </c>
      <c r="F840" t="inlineStr">
        <is>
          <t>FA</t>
        </is>
      </c>
      <c r="G840" t="inlineStr">
        <is>
          <t>FA</t>
        </is>
      </c>
      <c r="H840" s="30" t="n">
        <v>1550000</v>
      </c>
      <c r="I840" s="31" t="n">
        <v>14.03</v>
      </c>
      <c r="J840" s="31" t="n">
        <v>9.050000000000001</v>
      </c>
      <c r="K840" s="31" t="n">
        <v>0.41</v>
      </c>
      <c r="L840" s="32" t="n">
        <v>0.265</v>
      </c>
      <c r="M840" s="31" t="n">
        <v>9.619999999999999</v>
      </c>
      <c r="N840" s="31" t="n">
        <v>0.44</v>
      </c>
      <c r="O840" s="31" t="n"/>
      <c r="P840" s="31" t="n">
        <v>9.619999999999999</v>
      </c>
      <c r="Q840" s="31" t="n">
        <v>-4.41</v>
      </c>
      <c r="R840" s="31" t="n">
        <v>6.21</v>
      </c>
      <c r="S840" s="32" t="n">
        <v>0.44</v>
      </c>
      <c r="T840" s="32" t="n">
        <v>0.284</v>
      </c>
      <c r="V840" t="inlineStr">
        <is>
          <t>03w83</t>
        </is>
      </c>
      <c r="W840" t="n">
        <v>5512</v>
      </c>
      <c r="X840" t="n">
        <v>7533</v>
      </c>
      <c r="Y840" t="inlineStr">
        <is>
          <t>813d6f7b-8ed4-456a-8ffe-295a858c6376</t>
        </is>
      </c>
      <c r="Z840" t="inlineStr">
        <is>
          <t>Urho Vaakanainen (NYR D)</t>
        </is>
      </c>
    </row>
    <row r="841">
      <c r="A841" t="inlineStr">
        <is>
          <t>Vladislav Kolyachonok</t>
        </is>
      </c>
      <c r="B841" t="inlineStr">
        <is>
          <t>NJD</t>
        </is>
      </c>
      <c r="C841" t="inlineStr">
        <is>
          <t>D</t>
        </is>
      </c>
      <c r="D841" t="inlineStr">
        <is>
          <t>D</t>
        </is>
      </c>
      <c r="E841" t="n">
        <v>25</v>
      </c>
      <c r="F841" t="inlineStr">
        <is>
          <t>FA</t>
        </is>
      </c>
      <c r="G841" t="inlineStr">
        <is>
          <t>FA</t>
        </is>
      </c>
      <c r="H841" s="30" t="n">
        <v>850000</v>
      </c>
      <c r="I841" s="31" t="n">
        <v>7.74</v>
      </c>
      <c r="J841" s="31" t="n">
        <v>9.109999999999999</v>
      </c>
      <c r="K841" s="31" t="n">
        <v>0.6</v>
      </c>
      <c r="L841" s="32" t="n">
        <v>0.706</v>
      </c>
      <c r="M841" s="31" t="n">
        <v>9.609999999999999</v>
      </c>
      <c r="N841" s="31" t="n">
        <v>0.6</v>
      </c>
      <c r="O841" s="31" t="n"/>
      <c r="P841" s="31" t="n">
        <v>9.609999999999999</v>
      </c>
      <c r="Q841" s="31" t="n">
        <v>1.87</v>
      </c>
      <c r="R841" s="31" t="n">
        <v>11.31</v>
      </c>
      <c r="S841" s="32" t="n">
        <v>0.6</v>
      </c>
      <c r="T841" s="32" t="n">
        <v>0.706</v>
      </c>
      <c r="V841" t="inlineStr">
        <is>
          <t>04z0g</t>
        </is>
      </c>
      <c r="W841" t="n">
        <v>6069</v>
      </c>
      <c r="X841" t="n">
        <v>8330</v>
      </c>
      <c r="Y841" t="inlineStr">
        <is>
          <t>20d21085-85be-43af-a109-bbceddc49a55</t>
        </is>
      </c>
      <c r="Z841" t="inlineStr">
        <is>
          <t>Vladislav Kolyachonok (NJD D)</t>
        </is>
      </c>
    </row>
    <row r="842">
      <c r="A842" t="inlineStr">
        <is>
          <t>Brennan Othmann</t>
        </is>
      </c>
      <c r="B842" t="inlineStr">
        <is>
          <t>CGY</t>
        </is>
      </c>
      <c r="C842" t="inlineStr">
        <is>
          <t>LW</t>
        </is>
      </c>
      <c r="D842" t="inlineStr">
        <is>
          <t>F</t>
        </is>
      </c>
      <c r="E842" t="n">
        <v>23</v>
      </c>
      <c r="F842" t="inlineStr">
        <is>
          <t>FA</t>
        </is>
      </c>
      <c r="G842" t="inlineStr">
        <is>
          <t>FA</t>
        </is>
      </c>
      <c r="H842" s="30" t="n">
        <v>863333</v>
      </c>
      <c r="I842" s="31" t="n">
        <v>8.27</v>
      </c>
      <c r="J842" s="31" t="n">
        <v>9.58</v>
      </c>
      <c r="K842" s="31" t="n">
        <v>0.44</v>
      </c>
      <c r="L842" s="32" t="n">
        <v>0.51</v>
      </c>
      <c r="M842" s="31" t="n">
        <v>9.6</v>
      </c>
      <c r="N842" s="31" t="n">
        <v>0.44</v>
      </c>
      <c r="O842" s="31" t="n"/>
      <c r="P842" s="31" t="n">
        <v>9.6</v>
      </c>
      <c r="Q842" s="31" t="n">
        <v>1.33</v>
      </c>
      <c r="R842" s="31" t="n">
        <v>11.12</v>
      </c>
      <c r="S842" s="32" t="n">
        <v>0.44</v>
      </c>
      <c r="T842" s="32" t="n">
        <v>0.51</v>
      </c>
      <c r="V842" t="inlineStr">
        <is>
          <t>057yc</t>
        </is>
      </c>
      <c r="W842" t="n">
        <v>6471</v>
      </c>
      <c r="Y842" t="inlineStr">
        <is>
          <t>3699f4c2-fece-4690-9eff-065a3df9eb73</t>
        </is>
      </c>
      <c r="Z842" t="inlineStr">
        <is>
          <t>Brennan Othmann (CGY LW)</t>
        </is>
      </c>
    </row>
    <row r="843">
      <c r="A843" t="inlineStr">
        <is>
          <t>Jordan Harris</t>
        </is>
      </c>
      <c r="B843" t="inlineStr">
        <is>
          <t>BOS</t>
        </is>
      </c>
      <c r="C843" t="inlineStr">
        <is>
          <t>D</t>
        </is>
      </c>
      <c r="D843" t="inlineStr">
        <is>
          <t>D</t>
        </is>
      </c>
      <c r="E843" t="n">
        <v>26</v>
      </c>
      <c r="F843" t="inlineStr">
        <is>
          <t>FA</t>
        </is>
      </c>
      <c r="G843" t="inlineStr">
        <is>
          <t>FA</t>
        </is>
      </c>
      <c r="H843" s="30" t="n">
        <v>850000</v>
      </c>
      <c r="I843" s="31" t="n">
        <v>4.74</v>
      </c>
      <c r="J843" s="31" t="n">
        <v>5.58</v>
      </c>
      <c r="K843" s="31" t="n">
        <v>0.59</v>
      </c>
      <c r="L843" s="32" t="n">
        <v>0.694</v>
      </c>
      <c r="M843" s="31" t="n">
        <v>9.550000000000001</v>
      </c>
      <c r="N843" s="31" t="n">
        <v>0.5600000000000001</v>
      </c>
      <c r="O843" s="31" t="n"/>
      <c r="P843" s="31" t="n">
        <v>9.550000000000001</v>
      </c>
      <c r="Q843" s="31" t="n">
        <v>4.81</v>
      </c>
      <c r="R843" s="31" t="n">
        <v>11.24</v>
      </c>
      <c r="S843" s="32" t="n">
        <v>0.5600000000000001</v>
      </c>
      <c r="T843" s="32" t="n">
        <v>0.659</v>
      </c>
      <c r="V843" t="inlineStr">
        <is>
          <t>04qyj</t>
        </is>
      </c>
      <c r="W843" t="n">
        <v>5800</v>
      </c>
      <c r="Y843" t="inlineStr">
        <is>
          <t>12d761d1-96e1-4647-9fe7-3ed44548c833</t>
        </is>
      </c>
      <c r="Z843" t="inlineStr">
        <is>
          <t>Jordan Harris (BOS D)</t>
        </is>
      </c>
    </row>
    <row r="844">
      <c r="A844" t="inlineStr">
        <is>
          <t>Sammy Blais</t>
        </is>
      </c>
      <c r="B844" t="inlineStr">
        <is>
          <t>OTT</t>
        </is>
      </c>
      <c r="C844" t="inlineStr">
        <is>
          <t>LW</t>
        </is>
      </c>
      <c r="D844" t="inlineStr">
        <is>
          <t>F</t>
        </is>
      </c>
      <c r="E844" t="n">
        <v>30</v>
      </c>
      <c r="F844" t="inlineStr">
        <is>
          <t>FA</t>
        </is>
      </c>
      <c r="G844" t="inlineStr">
        <is>
          <t>FA</t>
        </is>
      </c>
      <c r="H844" s="30" t="n">
        <v>925000</v>
      </c>
      <c r="I844" s="31" t="n">
        <v>14.88</v>
      </c>
      <c r="J844" s="31" t="n">
        <v>16.09</v>
      </c>
      <c r="K844" s="31" t="n">
        <v>0.71</v>
      </c>
      <c r="L844" s="32" t="n">
        <v>0.768</v>
      </c>
      <c r="M844" s="31" t="n">
        <v>9.529999999999999</v>
      </c>
      <c r="N844" s="31" t="n">
        <v>0.68</v>
      </c>
      <c r="O844" s="31" t="n"/>
      <c r="P844" s="31" t="n">
        <v>9.529999999999999</v>
      </c>
      <c r="Q844" s="31" t="n">
        <v>-5.35</v>
      </c>
      <c r="R844" s="31" t="n">
        <v>10.3</v>
      </c>
      <c r="S844" s="32" t="n">
        <v>0.68</v>
      </c>
      <c r="T844" s="32" t="n">
        <v>0.735</v>
      </c>
      <c r="V844" t="inlineStr">
        <is>
          <t>03edx</t>
        </is>
      </c>
      <c r="W844" t="n">
        <v>4647</v>
      </c>
      <c r="X844" t="n">
        <v>6544</v>
      </c>
      <c r="Y844" t="inlineStr">
        <is>
          <t>49712a51-11ae-4677-a32f-f8d327898cd2</t>
        </is>
      </c>
      <c r="Z844" t="inlineStr">
        <is>
          <t>Sammy Blais (OTT LW)</t>
        </is>
      </c>
    </row>
    <row r="845">
      <c r="A845" t="inlineStr">
        <is>
          <t>Connor Clattenburg</t>
        </is>
      </c>
      <c r="B845" t="inlineStr">
        <is>
          <t>EDM</t>
        </is>
      </c>
      <c r="C845" t="inlineStr">
        <is>
          <t>LW</t>
        </is>
      </c>
      <c r="D845" t="inlineStr">
        <is>
          <t>F</t>
        </is>
      </c>
      <c r="E845" t="n">
        <v>21</v>
      </c>
      <c r="F845" t="inlineStr">
        <is>
          <t>FA</t>
        </is>
      </c>
      <c r="G845" t="inlineStr">
        <is>
          <t>FA</t>
        </is>
      </c>
      <c r="H845" s="30" t="n">
        <v>828333</v>
      </c>
      <c r="I845" s="31" t="n">
        <v>5.22</v>
      </c>
      <c r="J845" s="31" t="n">
        <v>6.3</v>
      </c>
      <c r="K845" s="31" t="n">
        <v>1.04</v>
      </c>
      <c r="L845" s="32" t="n">
        <v>1.256</v>
      </c>
      <c r="M845" s="31" t="n">
        <v>9.5</v>
      </c>
      <c r="N845" s="31" t="n">
        <v>1.06</v>
      </c>
      <c r="O845" s="31" t="n"/>
      <c r="P845" s="31" t="n">
        <v>9.5</v>
      </c>
      <c r="Q845" s="31" t="n">
        <v>4.28</v>
      </c>
      <c r="R845" s="31" t="n">
        <v>11.47</v>
      </c>
      <c r="S845" s="32" t="n">
        <v>1.06</v>
      </c>
      <c r="T845" s="32" t="n">
        <v>1.28</v>
      </c>
      <c r="V845" t="inlineStr">
        <is>
          <t>06h9j</t>
        </is>
      </c>
      <c r="W845" t="n">
        <v>7286</v>
      </c>
      <c r="Y845" t="inlineStr">
        <is>
          <t>5c03025c-2ec2-4371-b2fd-9530d1639aa1</t>
        </is>
      </c>
      <c r="Z845" t="inlineStr">
        <is>
          <t>Connor Clattenburg (EDM LW)</t>
        </is>
      </c>
    </row>
    <row r="846">
      <c r="A846" t="inlineStr">
        <is>
          <t>Kurtis MacDermid</t>
        </is>
      </c>
      <c r="B846" t="inlineStr">
        <is>
          <t>OTT</t>
        </is>
      </c>
      <c r="C846" t="inlineStr">
        <is>
          <t>LW</t>
        </is>
      </c>
      <c r="D846" t="inlineStr">
        <is>
          <t>D,F</t>
        </is>
      </c>
      <c r="E846" t="n">
        <v>32</v>
      </c>
      <c r="F846" t="inlineStr">
        <is>
          <t>FA</t>
        </is>
      </c>
      <c r="G846" t="inlineStr">
        <is>
          <t>FA</t>
        </is>
      </c>
      <c r="H846" s="30" t="n">
        <v>1150000</v>
      </c>
      <c r="I846" s="31" t="n">
        <v>10.39</v>
      </c>
      <c r="J846" s="31" t="n">
        <v>9.029999999999999</v>
      </c>
      <c r="K846" s="31" t="n">
        <v>0.55</v>
      </c>
      <c r="L846" s="32" t="n">
        <v>0.478</v>
      </c>
      <c r="M846" s="31" t="n">
        <v>9.34</v>
      </c>
      <c r="N846" s="31" t="n">
        <v>0.52</v>
      </c>
      <c r="O846" s="31" t="n"/>
      <c r="P846" s="31" t="n">
        <v>9.34</v>
      </c>
      <c r="Q846" s="31" t="n">
        <v>-1.05</v>
      </c>
      <c r="R846" s="31" t="n">
        <v>8.119999999999999</v>
      </c>
      <c r="S846" s="32" t="n">
        <v>0.52</v>
      </c>
      <c r="T846" s="32" t="n">
        <v>0.452</v>
      </c>
      <c r="V846" t="inlineStr">
        <is>
          <t>02wki</t>
        </is>
      </c>
      <c r="W846" t="n">
        <v>4669</v>
      </c>
      <c r="X846" t="n">
        <v>5904</v>
      </c>
      <c r="Y846" t="inlineStr">
        <is>
          <t>e0e31a62-bf3a-11e2-8051-f4ce4684ea4c</t>
        </is>
      </c>
      <c r="Z846" t="inlineStr">
        <is>
          <t>Kurtis MacDermid (OTT LW)</t>
        </is>
      </c>
    </row>
    <row r="847">
      <c r="A847" t="inlineStr">
        <is>
          <t>David Reinbacher</t>
        </is>
      </c>
      <c r="B847" t="inlineStr">
        <is>
          <t>MTL</t>
        </is>
      </c>
      <c r="C847" t="inlineStr">
        <is>
          <t>D</t>
        </is>
      </c>
      <c r="D847" t="inlineStr">
        <is>
          <t>D</t>
        </is>
      </c>
      <c r="E847" t="n">
        <v>21</v>
      </c>
      <c r="F847" t="inlineStr">
        <is>
          <t>T</t>
        </is>
      </c>
      <c r="G847" t="inlineStr">
        <is>
          <t>The Last Place Lukes</t>
        </is>
      </c>
      <c r="H847" s="30" t="n">
        <v>918333</v>
      </c>
      <c r="I847" s="31" t="n">
        <v>1.39</v>
      </c>
      <c r="J847" s="31" t="n">
        <v>1.51</v>
      </c>
      <c r="K847" s="31" t="n">
        <v>0.6899999999999999</v>
      </c>
      <c r="L847" s="32" t="n">
        <v>0.751</v>
      </c>
      <c r="M847" s="31" t="n">
        <v>9.32</v>
      </c>
      <c r="N847" s="31" t="n">
        <v>0.55</v>
      </c>
      <c r="O847" s="31" t="n"/>
      <c r="P847" s="31" t="n">
        <v>9.32</v>
      </c>
      <c r="Q847" s="31" t="n">
        <v>7.93</v>
      </c>
      <c r="R847" s="31" t="n">
        <v>10.15</v>
      </c>
      <c r="S847" s="32" t="n">
        <v>0.55</v>
      </c>
      <c r="T847" s="32" t="n">
        <v>0.599</v>
      </c>
      <c r="V847" t="inlineStr">
        <is>
          <t>067yd</t>
        </is>
      </c>
      <c r="W847" t="n">
        <v>6921</v>
      </c>
      <c r="Y847" t="inlineStr">
        <is>
          <t>27132b9c-dd3a-414e-b632-87094f6dd4d5</t>
        </is>
      </c>
      <c r="Z847" t="inlineStr">
        <is>
          <t>David Reinbacher (MTL D)</t>
        </is>
      </c>
    </row>
    <row r="848">
      <c r="A848" t="inlineStr">
        <is>
          <t>Brady Martin</t>
        </is>
      </c>
      <c r="B848" t="inlineStr">
        <is>
          <t>NSH</t>
        </is>
      </c>
      <c r="C848" t="inlineStr">
        <is>
          <t>C</t>
        </is>
      </c>
      <c r="D848" t="inlineStr">
        <is>
          <t>F</t>
        </is>
      </c>
      <c r="E848" t="n">
        <v>19</v>
      </c>
      <c r="F848" t="inlineStr">
        <is>
          <t>T</t>
        </is>
      </c>
      <c r="G848" t="inlineStr">
        <is>
          <t>Aznfungus</t>
        </is>
      </c>
      <c r="H848" s="30" t="n">
        <v>975000</v>
      </c>
      <c r="I848" s="31" t="n">
        <v>1.08</v>
      </c>
      <c r="J848" s="31" t="n">
        <v>1.11</v>
      </c>
      <c r="K848" s="31" t="n">
        <v>0.36</v>
      </c>
      <c r="L848" s="32" t="n">
        <v>0.369</v>
      </c>
      <c r="M848" s="31" t="n">
        <v>8.880000000000001</v>
      </c>
      <c r="N848" s="31" t="n">
        <v>0.26</v>
      </c>
      <c r="O848" s="31" t="n"/>
      <c r="P848" s="31" t="n">
        <v>8.880000000000001</v>
      </c>
      <c r="Q848" s="31" t="n">
        <v>7.8</v>
      </c>
      <c r="R848" s="31" t="n">
        <v>9.109999999999999</v>
      </c>
      <c r="S848" s="32" t="n">
        <v>0.26</v>
      </c>
      <c r="T848" s="32" t="n">
        <v>0.267</v>
      </c>
      <c r="V848" t="inlineStr">
        <is>
          <t>06rus</t>
        </is>
      </c>
      <c r="W848" t="n">
        <v>7389</v>
      </c>
      <c r="Y848" t="inlineStr">
        <is>
          <t>4d49528e-76b8-4f6d-aa99-7ef22f25a0d2</t>
        </is>
      </c>
      <c r="Z848" t="inlineStr">
        <is>
          <t>Brady Martin (NSH C)</t>
        </is>
      </c>
    </row>
    <row r="849">
      <c r="A849" t="inlineStr">
        <is>
          <t>Lukas Reichel</t>
        </is>
      </c>
      <c r="B849" t="inlineStr">
        <is>
          <t>BOS</t>
        </is>
      </c>
      <c r="C849" t="inlineStr">
        <is>
          <t>C</t>
        </is>
      </c>
      <c r="D849" t="inlineStr">
        <is>
          <t>F</t>
        </is>
      </c>
      <c r="E849" t="n">
        <v>24</v>
      </c>
      <c r="F849" t="inlineStr">
        <is>
          <t>FA</t>
        </is>
      </c>
      <c r="G849" t="inlineStr">
        <is>
          <t>FA</t>
        </is>
      </c>
      <c r="H849" s="30" t="n">
        <v>950000</v>
      </c>
      <c r="I849" s="31" t="n">
        <v>11.59</v>
      </c>
      <c r="J849" s="31" t="n">
        <v>12.2</v>
      </c>
      <c r="K849" s="31" t="n">
        <v>0.4</v>
      </c>
      <c r="L849" s="32" t="n">
        <v>0.421</v>
      </c>
      <c r="M849" s="31" t="n">
        <v>8.800000000000001</v>
      </c>
      <c r="N849" s="31" t="n">
        <v>0.4</v>
      </c>
      <c r="O849" s="31" t="n"/>
      <c r="P849" s="31" t="n">
        <v>8.800000000000001</v>
      </c>
      <c r="Q849" s="31" t="n">
        <v>-2.79</v>
      </c>
      <c r="R849" s="31" t="n">
        <v>9.26</v>
      </c>
      <c r="S849" s="32" t="n">
        <v>0.4</v>
      </c>
      <c r="T849" s="32" t="n">
        <v>0.421</v>
      </c>
      <c r="V849" t="inlineStr">
        <is>
          <t>05kei</t>
        </is>
      </c>
      <c r="W849" t="n">
        <v>6211</v>
      </c>
      <c r="Y849" t="inlineStr">
        <is>
          <t>b6f6d26b-1e06-461e-bdfe-d977cf4f2a0e</t>
        </is>
      </c>
      <c r="Z849" t="inlineStr">
        <is>
          <t>Lukas Reichel (BOS C)</t>
        </is>
      </c>
    </row>
    <row r="850">
      <c r="A850" t="inlineStr">
        <is>
          <t>John Beecher</t>
        </is>
      </c>
      <c r="B850" t="inlineStr">
        <is>
          <t>FLA</t>
        </is>
      </c>
      <c r="C850" t="inlineStr">
        <is>
          <t>C</t>
        </is>
      </c>
      <c r="D850" t="inlineStr">
        <is>
          <t>F</t>
        </is>
      </c>
      <c r="E850" t="n">
        <v>25</v>
      </c>
      <c r="F850" t="inlineStr">
        <is>
          <t>FA</t>
        </is>
      </c>
      <c r="G850" t="inlineStr">
        <is>
          <t>FA</t>
        </is>
      </c>
      <c r="H850" s="30" t="n">
        <v>850000</v>
      </c>
      <c r="I850" s="31" t="n">
        <v>19.14</v>
      </c>
      <c r="J850" s="31" t="n">
        <v>22.52</v>
      </c>
      <c r="K850" s="31" t="n">
        <v>0.55</v>
      </c>
      <c r="L850" s="32" t="n">
        <v>0.647</v>
      </c>
      <c r="M850" s="31" t="n">
        <v>8.789999999999999</v>
      </c>
      <c r="N850" s="31" t="n">
        <v>0.46</v>
      </c>
      <c r="O850" s="31" t="n"/>
      <c r="P850" s="31" t="n">
        <v>8.789999999999999</v>
      </c>
      <c r="Q850" s="31" t="n">
        <v>-10.35</v>
      </c>
      <c r="R850" s="31" t="n">
        <v>10.34</v>
      </c>
      <c r="S850" s="32" t="n">
        <v>0.46</v>
      </c>
      <c r="T850" s="32" t="n">
        <v>0.541</v>
      </c>
      <c r="V850" t="inlineStr">
        <is>
          <t>04zow</t>
        </is>
      </c>
      <c r="W850" t="n">
        <v>5999</v>
      </c>
      <c r="Y850" t="inlineStr">
        <is>
          <t>8befeb0f-e7c2-42eb-82d4-3708e81fe08a</t>
        </is>
      </c>
      <c r="Z850" t="inlineStr">
        <is>
          <t>John Beecher (FLA C)</t>
        </is>
      </c>
    </row>
    <row r="851">
      <c r="A851" t="inlineStr">
        <is>
          <t>Drew Fortescue</t>
        </is>
      </c>
      <c r="B851" t="inlineStr">
        <is>
          <t>NYR</t>
        </is>
      </c>
      <c r="C851" t="inlineStr">
        <is>
          <t>D</t>
        </is>
      </c>
      <c r="D851" t="inlineStr">
        <is>
          <t>D</t>
        </is>
      </c>
      <c r="E851" t="n">
        <v>21</v>
      </c>
      <c r="F851" t="inlineStr">
        <is>
          <t>FA</t>
        </is>
      </c>
      <c r="G851" t="inlineStr">
        <is>
          <t>FA</t>
        </is>
      </c>
      <c r="H851" s="30" t="n">
        <v>923333</v>
      </c>
      <c r="I851" s="31" t="n">
        <v>4.39</v>
      </c>
      <c r="J851" s="31" t="n">
        <v>4.75</v>
      </c>
      <c r="K851" s="31" t="n">
        <v>0.49</v>
      </c>
      <c r="L851" s="32" t="n">
        <v>0.531</v>
      </c>
      <c r="M851" s="31" t="n">
        <v>8.77</v>
      </c>
      <c r="N851" s="31" t="n">
        <v>0.49</v>
      </c>
      <c r="O851" s="31" t="n"/>
      <c r="P851" s="31" t="n">
        <v>8.77</v>
      </c>
      <c r="Q851" s="31" t="n">
        <v>4.38</v>
      </c>
      <c r="R851" s="31" t="n">
        <v>9.5</v>
      </c>
      <c r="S851" s="32" t="n">
        <v>0.49</v>
      </c>
      <c r="T851" s="32" t="n">
        <v>0.531</v>
      </c>
      <c r="V851" t="inlineStr">
        <is>
          <t>06c6u</t>
        </is>
      </c>
      <c r="W851" t="n">
        <v>7028</v>
      </c>
      <c r="Y851" t="inlineStr">
        <is>
          <t>dad40112-8e28-4731-b041-8efe09539bf2</t>
        </is>
      </c>
      <c r="Z851" t="inlineStr">
        <is>
          <t>Drew Fortescue (NYR D)</t>
        </is>
      </c>
    </row>
    <row r="852">
      <c r="A852" t="inlineStr">
        <is>
          <t>Nate Danielson</t>
        </is>
      </c>
      <c r="B852" t="inlineStr">
        <is>
          <t>DET</t>
        </is>
      </c>
      <c r="C852" t="inlineStr">
        <is>
          <t>C</t>
        </is>
      </c>
      <c r="D852" t="inlineStr">
        <is>
          <t>F</t>
        </is>
      </c>
      <c r="E852" t="n">
        <v>21</v>
      </c>
      <c r="F852" t="inlineStr">
        <is>
          <t>T</t>
        </is>
      </c>
      <c r="G852" t="inlineStr">
        <is>
          <t>Nathan</t>
        </is>
      </c>
      <c r="H852" s="30" t="n">
        <v>886666</v>
      </c>
      <c r="I852" s="31" t="n">
        <v>8.76</v>
      </c>
      <c r="J852" s="31" t="n">
        <v>9.880000000000001</v>
      </c>
      <c r="K852" s="31" t="n">
        <v>0.31</v>
      </c>
      <c r="L852" s="32" t="n">
        <v>0.35</v>
      </c>
      <c r="M852" s="31" t="n">
        <v>8.76</v>
      </c>
      <c r="N852" s="31" t="n">
        <v>0.3</v>
      </c>
      <c r="O852" s="31" t="n"/>
      <c r="P852" s="31" t="n">
        <v>8.76</v>
      </c>
      <c r="Q852" s="31" t="n">
        <v>0</v>
      </c>
      <c r="R852" s="31" t="n">
        <v>9.880000000000001</v>
      </c>
      <c r="S852" s="32" t="n">
        <v>0.3</v>
      </c>
      <c r="T852" s="32" t="n">
        <v>0.338</v>
      </c>
      <c r="V852" t="inlineStr">
        <is>
          <t>06449</t>
        </is>
      </c>
      <c r="W852" t="n">
        <v>6922</v>
      </c>
      <c r="Y852" t="inlineStr">
        <is>
          <t>9b33eed2-be41-4796-bdbd-94b2e8a543d8</t>
        </is>
      </c>
      <c r="Z852" t="inlineStr">
        <is>
          <t>Nate Danielson (DET C)</t>
        </is>
      </c>
    </row>
    <row r="853">
      <c r="A853" t="inlineStr">
        <is>
          <t>Travis Hamonic</t>
        </is>
      </c>
      <c r="B853" t="inlineStr">
        <is>
          <t>(N/A)</t>
        </is>
      </c>
      <c r="C853" t="inlineStr">
        <is>
          <t>D</t>
        </is>
      </c>
      <c r="D853" t="inlineStr">
        <is>
          <t>D</t>
        </is>
      </c>
      <c r="E853" t="n">
        <v>36</v>
      </c>
      <c r="F853" t="inlineStr">
        <is>
          <t>FA</t>
        </is>
      </c>
      <c r="G853" t="inlineStr">
        <is>
          <t>FA</t>
        </is>
      </c>
      <c r="H853" s="30" t="n">
        <v>1</v>
      </c>
      <c r="I853" s="31" t="n">
        <v>17.19</v>
      </c>
      <c r="J853" s="31" t="n">
        <v>17190000</v>
      </c>
      <c r="K853" s="31" t="n">
        <v>0.66</v>
      </c>
      <c r="L853" s="32" t="n">
        <v>660000</v>
      </c>
      <c r="M853" s="31" t="n">
        <v>8.75</v>
      </c>
      <c r="N853" s="31" t="n">
        <v>0.58</v>
      </c>
      <c r="O853" s="31" t="n"/>
      <c r="P853" s="31" t="n">
        <v>8.75</v>
      </c>
      <c r="Q853" s="31" t="n">
        <v>-8.44</v>
      </c>
      <c r="R853" s="31" t="n">
        <v>8750000</v>
      </c>
      <c r="S853" s="32" t="n">
        <v>0.58</v>
      </c>
      <c r="T853" s="32" t="n">
        <v>580000</v>
      </c>
      <c r="V853" t="inlineStr">
        <is>
          <t>01mjf</t>
        </is>
      </c>
      <c r="W853" t="n">
        <v>3067</v>
      </c>
      <c r="X853" t="n">
        <v>4771</v>
      </c>
      <c r="Y853" t="inlineStr">
        <is>
          <t>43291ad6-0f24-11e2-8525-18a905767e44</t>
        </is>
      </c>
      <c r="Z853" t="inlineStr">
        <is>
          <t>Travis Hamonic ((N/A) D)</t>
        </is>
      </c>
    </row>
    <row r="854">
      <c r="A854" t="inlineStr">
        <is>
          <t>Adam Edstrom</t>
        </is>
      </c>
      <c r="B854" t="inlineStr">
        <is>
          <t>NSH</t>
        </is>
      </c>
      <c r="C854" t="inlineStr">
        <is>
          <t>LW</t>
        </is>
      </c>
      <c r="D854" t="inlineStr">
        <is>
          <t>F</t>
        </is>
      </c>
      <c r="E854" t="n">
        <v>25</v>
      </c>
      <c r="F854" t="inlineStr">
        <is>
          <t>FA</t>
        </is>
      </c>
      <c r="G854" t="inlineStr">
        <is>
          <t>FA</t>
        </is>
      </c>
      <c r="H854" s="30" t="n">
        <v>975000</v>
      </c>
      <c r="I854" s="31" t="n">
        <v>10.63</v>
      </c>
      <c r="J854" s="31" t="n">
        <v>10.9</v>
      </c>
      <c r="K854" s="31" t="n">
        <v>0.3</v>
      </c>
      <c r="L854" s="32" t="n">
        <v>0.308</v>
      </c>
      <c r="M854" s="31" t="n">
        <v>8.75</v>
      </c>
      <c r="N854" s="31" t="n">
        <v>0.38</v>
      </c>
      <c r="O854" s="31" t="n"/>
      <c r="P854" s="31" t="n">
        <v>8.75</v>
      </c>
      <c r="Q854" s="31" t="n">
        <v>-1.88</v>
      </c>
      <c r="R854" s="31" t="n">
        <v>8.970000000000001</v>
      </c>
      <c r="S854" s="32" t="n">
        <v>0.38</v>
      </c>
      <c r="T854" s="32" t="n">
        <v>0.39</v>
      </c>
      <c r="V854" t="inlineStr">
        <is>
          <t>051v9</t>
        </is>
      </c>
      <c r="W854" t="n">
        <v>6662</v>
      </c>
      <c r="Y854" t="inlineStr">
        <is>
          <t>fd5476db-19ff-4f08-95f5-30553a8982f0</t>
        </is>
      </c>
      <c r="Z854" t="inlineStr">
        <is>
          <t>Adam Edstrom (NSH LW)</t>
        </is>
      </c>
    </row>
    <row r="855">
      <c r="A855" t="inlineStr">
        <is>
          <t>Nikita Tolopilo</t>
        </is>
      </c>
      <c r="B855" t="inlineStr">
        <is>
          <t>VAN</t>
        </is>
      </c>
      <c r="C855" t="inlineStr">
        <is>
          <t>G</t>
        </is>
      </c>
      <c r="D855" t="inlineStr">
        <is>
          <t>G</t>
        </is>
      </c>
      <c r="E855" t="n">
        <v>26</v>
      </c>
      <c r="F855" t="inlineStr">
        <is>
          <t>FA</t>
        </is>
      </c>
      <c r="G855" t="inlineStr">
        <is>
          <t>FA</t>
        </is>
      </c>
      <c r="H855" s="30" t="n">
        <v>775000</v>
      </c>
      <c r="I855" s="31" t="n">
        <v>25.36</v>
      </c>
      <c r="J855" s="31" t="n">
        <v>32.72</v>
      </c>
      <c r="K855" s="31" t="n">
        <v>1.21</v>
      </c>
      <c r="L855" s="32" t="n">
        <v>1.561</v>
      </c>
      <c r="M855" s="31" t="n">
        <v>8.699999999999999</v>
      </c>
      <c r="N855" s="31" t="n">
        <v>1.09</v>
      </c>
      <c r="O855" s="31" t="n"/>
      <c r="P855" s="31" t="n">
        <v>8.699999999999999</v>
      </c>
      <c r="Q855" s="31" t="n">
        <v>-16.66</v>
      </c>
      <c r="R855" s="31" t="n">
        <v>11.23</v>
      </c>
      <c r="S855" s="32" t="n">
        <v>1.09</v>
      </c>
      <c r="T855" s="32" t="n">
        <v>1.406</v>
      </c>
      <c r="U855" t="n">
        <v>292.1</v>
      </c>
      <c r="V855" t="inlineStr">
        <is>
          <t>06agl</t>
        </is>
      </c>
      <c r="W855" t="n">
        <v>6888</v>
      </c>
      <c r="Y855" t="inlineStr">
        <is>
          <t>54e483d4-f5ab-4cf2-b957-fe90cc026577</t>
        </is>
      </c>
      <c r="Z855" t="inlineStr">
        <is>
          <t>Nikita Tolopilo (VAN G)</t>
        </is>
      </c>
    </row>
    <row r="856">
      <c r="A856" t="inlineStr">
        <is>
          <t>Justin Danforth</t>
        </is>
      </c>
      <c r="B856" t="inlineStr">
        <is>
          <t>BUF</t>
        </is>
      </c>
      <c r="C856" t="inlineStr">
        <is>
          <t>C</t>
        </is>
      </c>
      <c r="D856" t="inlineStr">
        <is>
          <t>F</t>
        </is>
      </c>
      <c r="E856" t="n">
        <v>33</v>
      </c>
      <c r="F856" t="inlineStr">
        <is>
          <t>FA</t>
        </is>
      </c>
      <c r="G856" t="inlineStr">
        <is>
          <t>FA</t>
        </is>
      </c>
      <c r="H856" s="30" t="n">
        <v>1800000</v>
      </c>
      <c r="I856" s="31" t="n">
        <v>0.8100000000000001</v>
      </c>
      <c r="J856" s="31" t="n">
        <v>0.45</v>
      </c>
      <c r="K856" s="31" t="n">
        <v>0.2</v>
      </c>
      <c r="L856" s="32" t="n">
        <v>0.111</v>
      </c>
      <c r="M856" s="31" t="n">
        <v>8.67</v>
      </c>
      <c r="N856" s="31" t="n">
        <v>0.54</v>
      </c>
      <c r="O856" s="31" t="n"/>
      <c r="P856" s="31" t="n">
        <v>8.67</v>
      </c>
      <c r="Q856" s="31" t="n">
        <v>7.86</v>
      </c>
      <c r="R856" s="31" t="n">
        <v>4.82</v>
      </c>
      <c r="S856" s="32" t="n">
        <v>0.54</v>
      </c>
      <c r="T856" s="32" t="n">
        <v>0.3</v>
      </c>
      <c r="V856" t="inlineStr">
        <is>
          <t>05r9l</t>
        </is>
      </c>
      <c r="W856" t="n">
        <v>6426</v>
      </c>
      <c r="Y856" t="inlineStr">
        <is>
          <t>80115764-728f-48a1-bc05-383556c00942</t>
        </is>
      </c>
      <c r="Z856" t="inlineStr">
        <is>
          <t>Justin Danforth (BUF C)</t>
        </is>
      </c>
    </row>
    <row r="857">
      <c r="A857" t="inlineStr">
        <is>
          <t>Owen Beck</t>
        </is>
      </c>
      <c r="B857" t="inlineStr">
        <is>
          <t>MTL</t>
        </is>
      </c>
      <c r="C857" t="inlineStr">
        <is>
          <t>C</t>
        </is>
      </c>
      <c r="D857" t="inlineStr">
        <is>
          <t>F</t>
        </is>
      </c>
      <c r="E857" t="n">
        <v>22</v>
      </c>
      <c r="F857" t="inlineStr">
        <is>
          <t>T</t>
        </is>
      </c>
      <c r="G857" t="inlineStr">
        <is>
          <t>Kurtis</t>
        </is>
      </c>
      <c r="H857" s="30" t="n">
        <v>853333</v>
      </c>
      <c r="I857" s="31" t="n">
        <v>4.02</v>
      </c>
      <c r="J857" s="31" t="n">
        <v>4.71</v>
      </c>
      <c r="K857" s="31" t="n">
        <v>0.27</v>
      </c>
      <c r="L857" s="32" t="n">
        <v>0.316</v>
      </c>
      <c r="M857" s="31" t="n">
        <v>8.66</v>
      </c>
      <c r="N857" s="31" t="n">
        <v>0.24</v>
      </c>
      <c r="O857" s="31" t="n"/>
      <c r="P857" s="31" t="n">
        <v>8.66</v>
      </c>
      <c r="Q857" s="31" t="n">
        <v>4.64</v>
      </c>
      <c r="R857" s="31" t="n">
        <v>10.15</v>
      </c>
      <c r="S857" s="32" t="n">
        <v>0.24</v>
      </c>
      <c r="T857" s="32" t="n">
        <v>0.281</v>
      </c>
      <c r="V857" t="inlineStr">
        <is>
          <t>05ymo</t>
        </is>
      </c>
      <c r="W857" t="n">
        <v>6702</v>
      </c>
      <c r="Y857" t="inlineStr">
        <is>
          <t>bf6167a6-920d-428b-8c3f-46bff1b949f0</t>
        </is>
      </c>
      <c r="Z857" t="inlineStr">
        <is>
          <t>Owen Beck (MTL C)</t>
        </is>
      </c>
    </row>
    <row r="858">
      <c r="A858" t="inlineStr">
        <is>
          <t>Leevi Merilainen</t>
        </is>
      </c>
      <c r="B858" t="inlineStr">
        <is>
          <t>OTT</t>
        </is>
      </c>
      <c r="C858" t="inlineStr">
        <is>
          <t>G</t>
        </is>
      </c>
      <c r="D858" t="inlineStr">
        <is>
          <t>G</t>
        </is>
      </c>
      <c r="E858" t="n">
        <v>24</v>
      </c>
      <c r="F858" t="inlineStr">
        <is>
          <t>T</t>
        </is>
      </c>
      <c r="G858" t="inlineStr">
        <is>
          <t>Anybody but the Leafs</t>
        </is>
      </c>
      <c r="H858" s="30" t="n">
        <v>1100000</v>
      </c>
      <c r="I858" s="31" t="n">
        <v>25.66</v>
      </c>
      <c r="J858" s="31" t="n">
        <v>23.33</v>
      </c>
      <c r="K858" s="31" t="n">
        <v>1.28</v>
      </c>
      <c r="L858" s="32" t="n">
        <v>1.164</v>
      </c>
      <c r="M858" s="31" t="n">
        <v>8.640000000000001</v>
      </c>
      <c r="N858" s="31" t="n">
        <v>0.79</v>
      </c>
      <c r="O858" s="31" t="n"/>
      <c r="P858" s="31" t="n">
        <v>8.640000000000001</v>
      </c>
      <c r="Q858" s="31" t="n">
        <v>-17.02</v>
      </c>
      <c r="R858" s="31" t="n">
        <v>7.85</v>
      </c>
      <c r="S858" s="32" t="n">
        <v>0.79</v>
      </c>
      <c r="T858" s="32" t="n">
        <v>0.718</v>
      </c>
      <c r="V858" t="inlineStr">
        <is>
          <t>05oxl</t>
        </is>
      </c>
      <c r="W858" t="n">
        <v>6365</v>
      </c>
      <c r="Y858" t="inlineStr">
        <is>
          <t>84e9ad88-62ee-4408-91bc-6eab03acef3b</t>
        </is>
      </c>
      <c r="Z858" t="inlineStr">
        <is>
          <t>Leevi Merilainen (OTT G)</t>
        </is>
      </c>
    </row>
    <row r="859">
      <c r="A859" t="inlineStr">
        <is>
          <t>Drew Commesso</t>
        </is>
      </c>
      <c r="B859" t="inlineStr">
        <is>
          <t>CHI</t>
        </is>
      </c>
      <c r="C859" t="inlineStr">
        <is>
          <t>G</t>
        </is>
      </c>
      <c r="D859" t="inlineStr">
        <is>
          <t>G</t>
        </is>
      </c>
      <c r="E859" t="n">
        <v>24</v>
      </c>
      <c r="F859" t="inlineStr">
        <is>
          <t>T</t>
        </is>
      </c>
      <c r="G859" t="inlineStr">
        <is>
          <t>Brost</t>
        </is>
      </c>
      <c r="H859" s="30" t="n">
        <v>925000</v>
      </c>
      <c r="I859" s="31" t="n">
        <v>8.76</v>
      </c>
      <c r="J859" s="31" t="n">
        <v>9.470000000000001</v>
      </c>
      <c r="K859" s="31" t="n">
        <v>2.92</v>
      </c>
      <c r="L859" s="32" t="n">
        <v>3.157</v>
      </c>
      <c r="M859" s="31" t="n">
        <v>8.619999999999999</v>
      </c>
      <c r="N859" s="31" t="n">
        <v>2.87</v>
      </c>
      <c r="O859" s="31" t="n"/>
      <c r="P859" s="31" t="n">
        <v>8.619999999999999</v>
      </c>
      <c r="Q859" s="31" t="n">
        <v>-0.14</v>
      </c>
      <c r="R859" s="31" t="n">
        <v>9.32</v>
      </c>
      <c r="S859" s="32" t="n">
        <v>2.87</v>
      </c>
      <c r="T859" s="32" t="n">
        <v>3.103</v>
      </c>
      <c r="V859" t="inlineStr">
        <is>
          <t>05k7t</t>
        </is>
      </c>
      <c r="W859" t="n">
        <v>6321</v>
      </c>
      <c r="Y859" t="inlineStr">
        <is>
          <t>95958d1d-9afe-4da8-ba6b-a01a11ddd011</t>
        </is>
      </c>
      <c r="Z859" t="inlineStr">
        <is>
          <t>Drew Commesso (CHI G)</t>
        </is>
      </c>
    </row>
    <row r="860">
      <c r="A860" t="inlineStr">
        <is>
          <t>Kai Uchacz</t>
        </is>
      </c>
      <c r="B860" t="inlineStr">
        <is>
          <t>VGK</t>
        </is>
      </c>
      <c r="C860" t="inlineStr">
        <is>
          <t>C</t>
        </is>
      </c>
      <c r="D860" t="inlineStr">
        <is>
          <t>F</t>
        </is>
      </c>
      <c r="E860" t="n">
        <v>23</v>
      </c>
      <c r="F860" t="inlineStr">
        <is>
          <t>FA</t>
        </is>
      </c>
      <c r="G860" t="inlineStr">
        <is>
          <t>FA</t>
        </is>
      </c>
      <c r="H860" s="30" t="n">
        <v>845000</v>
      </c>
      <c r="I860" s="31" t="n">
        <v>1.72</v>
      </c>
      <c r="J860" s="31" t="n">
        <v>2.04</v>
      </c>
      <c r="K860" s="31" t="n">
        <v>0.57</v>
      </c>
      <c r="L860" s="32" t="n">
        <v>0.675</v>
      </c>
      <c r="M860" s="31" t="n">
        <v>8.6</v>
      </c>
      <c r="N860" s="31" t="n">
        <v>0.57</v>
      </c>
      <c r="O860" s="31" t="n"/>
      <c r="P860" s="31" t="n">
        <v>8.6</v>
      </c>
      <c r="Q860" s="31" t="n">
        <v>6.88</v>
      </c>
      <c r="R860" s="31" t="n">
        <v>10.18</v>
      </c>
      <c r="S860" s="32" t="n">
        <v>0.57</v>
      </c>
      <c r="T860" s="32" t="n">
        <v>0.675</v>
      </c>
      <c r="V860" t="inlineStr">
        <is>
          <t>060xd</t>
        </is>
      </c>
      <c r="W860" t="n">
        <v>7297</v>
      </c>
      <c r="Y860" t="inlineStr">
        <is>
          <t>58c3dfd3-ac27-4a36-8990-76ea30d26c64</t>
        </is>
      </c>
      <c r="Z860" t="inlineStr">
        <is>
          <t>Kai Uchacz (VGK C)</t>
        </is>
      </c>
    </row>
    <row r="861">
      <c r="A861" t="inlineStr">
        <is>
          <t>Pierre-Olivier Joseph</t>
        </is>
      </c>
      <c r="B861" t="inlineStr">
        <is>
          <t>CAR</t>
        </is>
      </c>
      <c r="C861" t="inlineStr">
        <is>
          <t>D</t>
        </is>
      </c>
      <c r="D861" t="inlineStr">
        <is>
          <t>D</t>
        </is>
      </c>
      <c r="E861" t="n">
        <v>27</v>
      </c>
      <c r="F861" t="inlineStr">
        <is>
          <t>FA</t>
        </is>
      </c>
      <c r="G861" t="inlineStr">
        <is>
          <t>FA</t>
        </is>
      </c>
      <c r="H861" s="30" t="n">
        <v>1</v>
      </c>
      <c r="I861" s="31" t="n">
        <v>13.79</v>
      </c>
      <c r="J861" s="31" t="n">
        <v>13790000</v>
      </c>
      <c r="K861" s="31" t="n">
        <v>0.44</v>
      </c>
      <c r="L861" s="32" t="n">
        <v>440000</v>
      </c>
      <c r="M861" s="31" t="n">
        <v>8.289999999999999</v>
      </c>
      <c r="N861" s="31" t="n">
        <v>0.49</v>
      </c>
      <c r="O861" s="31" t="n"/>
      <c r="P861" s="31" t="n">
        <v>8.289999999999999</v>
      </c>
      <c r="Q861" s="31" t="n">
        <v>-5.5</v>
      </c>
      <c r="R861" s="31" t="n">
        <v>8290000</v>
      </c>
      <c r="S861" s="32" t="n">
        <v>0.49</v>
      </c>
      <c r="T861" s="32" t="n">
        <v>490000</v>
      </c>
      <c r="V861" t="inlineStr">
        <is>
          <t>04arn</t>
        </is>
      </c>
      <c r="W861" t="n">
        <v>5511</v>
      </c>
      <c r="X861" t="n">
        <v>7538</v>
      </c>
      <c r="Y861" t="inlineStr">
        <is>
          <t>d1168577-65b2-4dd0-b429-97c0cbb6606f</t>
        </is>
      </c>
      <c r="Z861" t="inlineStr">
        <is>
          <t>Pierre-Olivier Joseph (CAR D)</t>
        </is>
      </c>
    </row>
    <row r="862">
      <c r="A862" t="inlineStr">
        <is>
          <t>Nicolas Aube-Kubel</t>
        </is>
      </c>
      <c r="B862" t="inlineStr">
        <is>
          <t>MIN</t>
        </is>
      </c>
      <c r="C862" t="inlineStr">
        <is>
          <t>RW</t>
        </is>
      </c>
      <c r="D862" t="inlineStr">
        <is>
          <t>F</t>
        </is>
      </c>
      <c r="E862" t="n">
        <v>30</v>
      </c>
      <c r="F862" t="inlineStr">
        <is>
          <t>FA</t>
        </is>
      </c>
      <c r="G862" t="inlineStr">
        <is>
          <t>FA</t>
        </is>
      </c>
      <c r="H862" s="30" t="n">
        <v>775000</v>
      </c>
      <c r="I862" s="31" t="n">
        <v>4.05</v>
      </c>
      <c r="J862" s="31" t="n">
        <v>5.23</v>
      </c>
      <c r="K862" s="31" t="n">
        <v>0.67</v>
      </c>
      <c r="L862" s="32" t="n">
        <v>0.865</v>
      </c>
      <c r="M862" s="31" t="n">
        <v>8.18</v>
      </c>
      <c r="N862" s="31" t="n">
        <v>0.58</v>
      </c>
      <c r="O862" s="31" t="n"/>
      <c r="P862" s="31" t="n">
        <v>8.18</v>
      </c>
      <c r="Q862" s="31" t="n">
        <v>4.13</v>
      </c>
      <c r="R862" s="31" t="n">
        <v>10.55</v>
      </c>
      <c r="S862" s="32" t="n">
        <v>0.58</v>
      </c>
      <c r="T862" s="32" t="n">
        <v>0.748</v>
      </c>
      <c r="V862" t="inlineStr">
        <is>
          <t>03eav</t>
        </is>
      </c>
      <c r="W862" t="n">
        <v>4442</v>
      </c>
      <c r="X862" t="n">
        <v>6417</v>
      </c>
      <c r="Y862" t="inlineStr">
        <is>
          <t>371333ea-0157-4c17-9d08-58de23433cfd</t>
        </is>
      </c>
      <c r="Z862" t="inlineStr">
        <is>
          <t>Nicolas Aube-Kubel (MIN RW)</t>
        </is>
      </c>
    </row>
    <row r="863">
      <c r="A863" t="inlineStr">
        <is>
          <t>Dryden Hunt</t>
        </is>
      </c>
      <c r="B863" t="inlineStr">
        <is>
          <t>CGY</t>
        </is>
      </c>
      <c r="C863" t="inlineStr">
        <is>
          <t>LW</t>
        </is>
      </c>
      <c r="D863" t="inlineStr">
        <is>
          <t>F</t>
        </is>
      </c>
      <c r="E863" t="n">
        <v>30</v>
      </c>
      <c r="F863" t="inlineStr">
        <is>
          <t>FA</t>
        </is>
      </c>
      <c r="G863" t="inlineStr">
        <is>
          <t>FA</t>
        </is>
      </c>
      <c r="H863" s="30" t="n">
        <v>825000</v>
      </c>
      <c r="I863" s="31" t="n">
        <v>1.11</v>
      </c>
      <c r="J863" s="31" t="n">
        <v>1.35</v>
      </c>
      <c r="K863" s="31" t="n">
        <v>0.37</v>
      </c>
      <c r="L863" s="32" t="n">
        <v>0.448</v>
      </c>
      <c r="M863" s="31" t="n">
        <v>8.130000000000001</v>
      </c>
      <c r="N863" s="31" t="n">
        <v>0.45</v>
      </c>
      <c r="O863" s="31" t="n"/>
      <c r="P863" s="31" t="n">
        <v>8.130000000000001</v>
      </c>
      <c r="Q863" s="31" t="n">
        <v>7.02</v>
      </c>
      <c r="R863" s="31" t="n">
        <v>9.85</v>
      </c>
      <c r="S863" s="32" t="n">
        <v>0.45</v>
      </c>
      <c r="T863" s="32" t="n">
        <v>0.545</v>
      </c>
      <c r="V863" t="inlineStr">
        <is>
          <t>03h4z</t>
        </is>
      </c>
      <c r="W863" t="n">
        <v>5054</v>
      </c>
      <c r="X863" t="n">
        <v>7071</v>
      </c>
      <c r="Y863" t="inlineStr">
        <is>
          <t>f9b52899-9d41-4838-9a61-df6311c9cf91</t>
        </is>
      </c>
      <c r="Z863" t="inlineStr">
        <is>
          <t>Dryden Hunt (CGY LW)</t>
        </is>
      </c>
    </row>
    <row r="864">
      <c r="A864" t="inlineStr">
        <is>
          <t>Matt Kessel</t>
        </is>
      </c>
      <c r="B864" t="inlineStr">
        <is>
          <t>NYI</t>
        </is>
      </c>
      <c r="C864" t="inlineStr">
        <is>
          <t>D</t>
        </is>
      </c>
      <c r="D864" t="inlineStr">
        <is>
          <t>D</t>
        </is>
      </c>
      <c r="E864" t="n">
        <v>26</v>
      </c>
      <c r="F864" t="inlineStr">
        <is>
          <t>FA</t>
        </is>
      </c>
      <c r="G864" t="inlineStr">
        <is>
          <t>FA</t>
        </is>
      </c>
      <c r="H864" s="30" t="n">
        <v>850000</v>
      </c>
      <c r="I864" s="31" t="n">
        <v>12.8</v>
      </c>
      <c r="J864" s="31" t="n">
        <v>15.06</v>
      </c>
      <c r="K864" s="31" t="n">
        <v>0.44</v>
      </c>
      <c r="L864" s="32" t="n">
        <v>0.518</v>
      </c>
      <c r="M864" s="31" t="n">
        <v>8.109999999999999</v>
      </c>
      <c r="N864" s="31" t="n">
        <v>0.43</v>
      </c>
      <c r="O864" s="31" t="n"/>
      <c r="P864" s="31" t="n">
        <v>8.109999999999999</v>
      </c>
      <c r="Q864" s="31" t="n">
        <v>-4.69</v>
      </c>
      <c r="R864" s="31" t="n">
        <v>9.539999999999999</v>
      </c>
      <c r="S864" s="32" t="n">
        <v>0.43</v>
      </c>
      <c r="T864" s="32" t="n">
        <v>0.506</v>
      </c>
      <c r="V864" t="inlineStr">
        <is>
          <t>05oxu</t>
        </is>
      </c>
      <c r="W864" t="n">
        <v>6413</v>
      </c>
      <c r="Y864" t="inlineStr">
        <is>
          <t>ae564b22-2964-48de-8e6f-796d6dbe2c6a</t>
        </is>
      </c>
      <c r="Z864" t="inlineStr">
        <is>
          <t>Matt Kessel (NYI D)</t>
        </is>
      </c>
    </row>
    <row r="865">
      <c r="A865" t="inlineStr">
        <is>
          <t>Spencer Stastney</t>
        </is>
      </c>
      <c r="B865" t="inlineStr">
        <is>
          <t>EDM</t>
        </is>
      </c>
      <c r="C865" t="inlineStr">
        <is>
          <t>D</t>
        </is>
      </c>
      <c r="D865" t="inlineStr">
        <is>
          <t>D</t>
        </is>
      </c>
      <c r="E865" t="n">
        <v>26</v>
      </c>
      <c r="F865" t="inlineStr">
        <is>
          <t>FA</t>
        </is>
      </c>
      <c r="G865" t="inlineStr">
        <is>
          <t>FA</t>
        </is>
      </c>
      <c r="H865" s="30" t="n">
        <v>1525000</v>
      </c>
      <c r="I865" s="31" t="n">
        <v>26.97</v>
      </c>
      <c r="J865" s="31" t="n">
        <v>17.69</v>
      </c>
      <c r="K865" s="31" t="n">
        <v>0.41</v>
      </c>
      <c r="L865" s="32" t="n">
        <v>0.269</v>
      </c>
      <c r="M865" s="31" t="n">
        <v>8.09</v>
      </c>
      <c r="N865" s="31" t="n">
        <v>0.54</v>
      </c>
      <c r="O865" s="31" t="n"/>
      <c r="P865" s="31" t="n">
        <v>8.09</v>
      </c>
      <c r="Q865" s="31" t="n">
        <v>-18.88</v>
      </c>
      <c r="R865" s="31" t="n">
        <v>5.3</v>
      </c>
      <c r="S865" s="32" t="n">
        <v>0.54</v>
      </c>
      <c r="T865" s="32" t="n">
        <v>0.354</v>
      </c>
      <c r="V865" t="inlineStr">
        <is>
          <t>04qzx</t>
        </is>
      </c>
      <c r="W865" t="n">
        <v>5756</v>
      </c>
      <c r="Y865" t="inlineStr">
        <is>
          <t>b57ef464-d128-49c6-8560-8a8ae51280dd</t>
        </is>
      </c>
      <c r="Z865" t="inlineStr">
        <is>
          <t>Spencer Stastney (EDM D)</t>
        </is>
      </c>
    </row>
    <row r="866">
      <c r="A866" t="inlineStr">
        <is>
          <t>Seamus Casey</t>
        </is>
      </c>
      <c r="B866" t="inlineStr">
        <is>
          <t>NJD</t>
        </is>
      </c>
      <c r="C866" t="inlineStr">
        <is>
          <t>D</t>
        </is>
      </c>
      <c r="D866" t="inlineStr">
        <is>
          <t>D</t>
        </is>
      </c>
      <c r="E866" t="n">
        <v>22</v>
      </c>
      <c r="F866" t="inlineStr">
        <is>
          <t>T</t>
        </is>
      </c>
      <c r="G866" t="inlineStr">
        <is>
          <t>Nathan</t>
        </is>
      </c>
      <c r="H866" s="30" t="n">
        <v>950000</v>
      </c>
      <c r="I866" s="31" t="n">
        <v>0.21</v>
      </c>
      <c r="J866" s="31" t="n">
        <v>0.22</v>
      </c>
      <c r="K866" s="31" t="n">
        <v>0.1</v>
      </c>
      <c r="L866" s="32" t="n">
        <v>0.105</v>
      </c>
      <c r="M866" s="31" t="n">
        <v>8</v>
      </c>
      <c r="N866" s="31" t="n">
        <v>0.5</v>
      </c>
      <c r="O866" s="31" t="n"/>
      <c r="P866" s="31" t="n">
        <v>8</v>
      </c>
      <c r="Q866" s="31" t="n">
        <v>7.79</v>
      </c>
      <c r="R866" s="31" t="n">
        <v>8.42</v>
      </c>
      <c r="S866" s="32" t="n">
        <v>0.5</v>
      </c>
      <c r="T866" s="32" t="n">
        <v>0.526</v>
      </c>
      <c r="V866" t="inlineStr">
        <is>
          <t>058t9</t>
        </is>
      </c>
      <c r="W866" t="n">
        <v>6731</v>
      </c>
      <c r="Y866" t="inlineStr">
        <is>
          <t>d2347f44-035e-418e-ade7-84e9c7472c65</t>
        </is>
      </c>
      <c r="Z866" t="inlineStr">
        <is>
          <t>Seamus Casey (NJD D)</t>
        </is>
      </c>
    </row>
    <row r="867">
      <c r="A867" t="inlineStr">
        <is>
          <t>Joel Nystrom</t>
        </is>
      </c>
      <c r="B867" t="inlineStr">
        <is>
          <t>CAR</t>
        </is>
      </c>
      <c r="C867" t="inlineStr">
        <is>
          <t>D</t>
        </is>
      </c>
      <c r="D867" t="inlineStr">
        <is>
          <t>D</t>
        </is>
      </c>
      <c r="E867" t="n">
        <v>24</v>
      </c>
      <c r="F867" t="inlineStr">
        <is>
          <t>FA</t>
        </is>
      </c>
      <c r="G867" t="inlineStr">
        <is>
          <t>FA</t>
        </is>
      </c>
      <c r="H867" s="30" t="n">
        <v>1225000</v>
      </c>
      <c r="I867" s="31" t="n">
        <v>16.36</v>
      </c>
      <c r="J867" s="31" t="n">
        <v>13.36</v>
      </c>
      <c r="K867" s="31" t="n">
        <v>0.43</v>
      </c>
      <c r="L867" s="32" t="n">
        <v>0.351</v>
      </c>
      <c r="M867" s="31" t="n">
        <v>7.88</v>
      </c>
      <c r="N867" s="31" t="n">
        <v>0.66</v>
      </c>
      <c r="O867" s="31" t="n"/>
      <c r="P867" s="31" t="n">
        <v>7.88</v>
      </c>
      <c r="Q867" s="31" t="n">
        <v>-8.48</v>
      </c>
      <c r="R867" s="31" t="n">
        <v>6.43</v>
      </c>
      <c r="S867" s="32" t="n">
        <v>0.66</v>
      </c>
      <c r="T867" s="32" t="n">
        <v>0.539</v>
      </c>
      <c r="V867" t="inlineStr">
        <is>
          <t>05ugz</t>
        </is>
      </c>
      <c r="W867" t="n">
        <v>7159</v>
      </c>
      <c r="Y867" t="inlineStr">
        <is>
          <t>526d9bc8-20a9-4191-90f6-94d43c007679</t>
        </is>
      </c>
      <c r="Z867" t="inlineStr">
        <is>
          <t>Joel Nystrom (CAR D)</t>
        </is>
      </c>
    </row>
    <row r="868">
      <c r="A868" t="inlineStr">
        <is>
          <t>Radim Mrtka</t>
        </is>
      </c>
      <c r="B868" t="inlineStr">
        <is>
          <t>BUF</t>
        </is>
      </c>
      <c r="C868" t="inlineStr">
        <is>
          <t>D</t>
        </is>
      </c>
      <c r="D868" t="inlineStr">
        <is>
          <t>D</t>
        </is>
      </c>
      <c r="E868" t="n">
        <v>19</v>
      </c>
      <c r="F868" t="inlineStr">
        <is>
          <t>T</t>
        </is>
      </c>
      <c r="G868" t="inlineStr">
        <is>
          <t>Brown Noesen</t>
        </is>
      </c>
      <c r="H868" s="30" t="n">
        <v>975000</v>
      </c>
      <c r="I868" s="31" t="n">
        <v>0</v>
      </c>
      <c r="J868" s="31" t="n"/>
      <c r="K868" s="31" t="n">
        <v>0</v>
      </c>
      <c r="L868" s="32" t="n"/>
      <c r="M868" s="31" t="n">
        <v>7.67</v>
      </c>
      <c r="N868" s="31" t="n">
        <v>0.85</v>
      </c>
      <c r="O868" s="31" t="n"/>
      <c r="P868" s="31" t="n">
        <v>7.67</v>
      </c>
      <c r="Q868" s="31" t="n">
        <v>7.67</v>
      </c>
      <c r="R868" s="31" t="n">
        <v>7.87</v>
      </c>
      <c r="S868" s="32" t="n">
        <v>0.85</v>
      </c>
      <c r="T868" s="32" t="n">
        <v>0.872</v>
      </c>
      <c r="V868" t="inlineStr">
        <is>
          <t>06pyp</t>
        </is>
      </c>
      <c r="W868" t="n">
        <v>7387</v>
      </c>
      <c r="Y868" t="inlineStr">
        <is>
          <t>587cf3d7-d7d2-411a-975b-ed25924a2e33</t>
        </is>
      </c>
      <c r="Z868" t="inlineStr">
        <is>
          <t>Radim Mrtka (BUF D)</t>
        </is>
      </c>
    </row>
    <row r="869">
      <c r="A869" t="inlineStr">
        <is>
          <t>Landon Slaggert</t>
        </is>
      </c>
      <c r="B869" t="inlineStr">
        <is>
          <t>CHI</t>
        </is>
      </c>
      <c r="C869" t="inlineStr">
        <is>
          <t>LW</t>
        </is>
      </c>
      <c r="D869" t="inlineStr">
        <is>
          <t>F</t>
        </is>
      </c>
      <c r="E869" t="n">
        <v>24</v>
      </c>
      <c r="F869" t="inlineStr">
        <is>
          <t>FA</t>
        </is>
      </c>
      <c r="G869" t="inlineStr">
        <is>
          <t>FA</t>
        </is>
      </c>
      <c r="H869" s="30" t="n">
        <v>900000</v>
      </c>
      <c r="I869" s="31" t="n">
        <v>16.91</v>
      </c>
      <c r="J869" s="31" t="n">
        <v>18.79</v>
      </c>
      <c r="K869" s="31" t="n">
        <v>0.32</v>
      </c>
      <c r="L869" s="32" t="n">
        <v>0.356</v>
      </c>
      <c r="M869" s="31" t="n">
        <v>7.65</v>
      </c>
      <c r="N869" s="31" t="n">
        <v>0.36</v>
      </c>
      <c r="O869" s="31" t="n"/>
      <c r="P869" s="31" t="n">
        <v>7.65</v>
      </c>
      <c r="Q869" s="31" t="n">
        <v>-9.26</v>
      </c>
      <c r="R869" s="31" t="n">
        <v>8.5</v>
      </c>
      <c r="S869" s="32" t="n">
        <v>0.36</v>
      </c>
      <c r="T869" s="32" t="n">
        <v>0.4</v>
      </c>
      <c r="V869" t="inlineStr">
        <is>
          <t>05ltn</t>
        </is>
      </c>
      <c r="W869" t="n">
        <v>6368</v>
      </c>
      <c r="Y869" t="inlineStr">
        <is>
          <t>5294cff6-efec-4e86-86a4-7dfc790edf48</t>
        </is>
      </c>
      <c r="Z869" t="inlineStr">
        <is>
          <t>Landon Slaggert (CHI LW)</t>
        </is>
      </c>
    </row>
    <row r="870">
      <c r="A870" t="inlineStr">
        <is>
          <t>Michael Brandsegg-Nygard</t>
        </is>
      </c>
      <c r="B870" t="inlineStr">
        <is>
          <t>DET</t>
        </is>
      </c>
      <c r="C870" t="inlineStr">
        <is>
          <t>RW</t>
        </is>
      </c>
      <c r="D870" t="inlineStr">
        <is>
          <t>F</t>
        </is>
      </c>
      <c r="E870" t="n">
        <v>20</v>
      </c>
      <c r="F870" t="inlineStr">
        <is>
          <t>T</t>
        </is>
      </c>
      <c r="G870" t="inlineStr">
        <is>
          <t>Le Duke of Dangles</t>
        </is>
      </c>
      <c r="H870" s="30" t="n">
        <v>942500</v>
      </c>
      <c r="I870" s="31" t="n">
        <v>3.77</v>
      </c>
      <c r="J870" s="31" t="n">
        <v>4</v>
      </c>
      <c r="K870" s="31" t="n">
        <v>0.27</v>
      </c>
      <c r="L870" s="32" t="n">
        <v>0.286</v>
      </c>
      <c r="M870" s="31" t="n">
        <v>7.64</v>
      </c>
      <c r="N870" s="31" t="n">
        <v>0.27</v>
      </c>
      <c r="O870" s="31" t="n"/>
      <c r="P870" s="31" t="n">
        <v>7.64</v>
      </c>
      <c r="Q870" s="31" t="n">
        <v>3.87</v>
      </c>
      <c r="R870" s="31" t="n">
        <v>8.109999999999999</v>
      </c>
      <c r="S870" s="32" t="n">
        <v>0.27</v>
      </c>
      <c r="T870" s="32" t="n">
        <v>0.286</v>
      </c>
      <c r="V870" t="inlineStr">
        <is>
          <t>066on</t>
        </is>
      </c>
      <c r="W870" t="n">
        <v>7143</v>
      </c>
      <c r="Y870" t="inlineStr">
        <is>
          <t>55ddb99c-6095-4ae8-8eac-0307d55ce82e</t>
        </is>
      </c>
      <c r="Z870" t="inlineStr">
        <is>
          <t>Michael Brandsegg-Nygard (DET RW)</t>
        </is>
      </c>
    </row>
    <row r="871">
      <c r="A871" t="inlineStr">
        <is>
          <t>Hunter Haight</t>
        </is>
      </c>
      <c r="B871" t="inlineStr">
        <is>
          <t>MIN</t>
        </is>
      </c>
      <c r="C871" t="inlineStr">
        <is>
          <t>C</t>
        </is>
      </c>
      <c r="D871" t="inlineStr">
        <is>
          <t>F</t>
        </is>
      </c>
      <c r="E871" t="n">
        <v>22</v>
      </c>
      <c r="F871" t="inlineStr">
        <is>
          <t>T</t>
        </is>
      </c>
      <c r="G871" t="inlineStr">
        <is>
          <t>Brost</t>
        </is>
      </c>
      <c r="H871" s="30" t="n">
        <v>865833</v>
      </c>
      <c r="I871" s="31" t="n">
        <v>3.58</v>
      </c>
      <c r="J871" s="31" t="n">
        <v>4.13</v>
      </c>
      <c r="K871" s="31" t="n">
        <v>0.4</v>
      </c>
      <c r="L871" s="32" t="n">
        <v>0.462</v>
      </c>
      <c r="M871" s="31" t="n">
        <v>7.6</v>
      </c>
      <c r="N871" s="31" t="n">
        <v>0.36</v>
      </c>
      <c r="O871" s="31" t="n"/>
      <c r="P871" s="31" t="n">
        <v>7.6</v>
      </c>
      <c r="Q871" s="31" t="n">
        <v>4.02</v>
      </c>
      <c r="R871" s="31" t="n">
        <v>8.779999999999999</v>
      </c>
      <c r="S871" s="32" t="n">
        <v>0.36</v>
      </c>
      <c r="T871" s="32" t="n">
        <v>0.416</v>
      </c>
      <c r="V871" t="inlineStr">
        <is>
          <t>060jc</t>
        </is>
      </c>
      <c r="W871" t="n">
        <v>6773</v>
      </c>
      <c r="Y871" t="inlineStr">
        <is>
          <t>65440406-f8ee-4c1f-ab3a-e43a84b7c80e</t>
        </is>
      </c>
      <c r="Z871" t="inlineStr">
        <is>
          <t>Hunter Haight (MIN C)</t>
        </is>
      </c>
    </row>
    <row r="872">
      <c r="A872" t="inlineStr">
        <is>
          <t>Spencer Martin</t>
        </is>
      </c>
      <c r="B872" t="inlineStr">
        <is>
          <t>NYR</t>
        </is>
      </c>
      <c r="C872" t="inlineStr">
        <is>
          <t>G</t>
        </is>
      </c>
      <c r="D872" t="inlineStr">
        <is>
          <t>G</t>
        </is>
      </c>
      <c r="E872" t="n">
        <v>31</v>
      </c>
      <c r="F872" t="inlineStr">
        <is>
          <t>FA</t>
        </is>
      </c>
      <c r="G872" t="inlineStr">
        <is>
          <t>FA</t>
        </is>
      </c>
      <c r="H872" s="30" t="n">
        <v>775000</v>
      </c>
      <c r="I872" s="31" t="n">
        <v>4.64</v>
      </c>
      <c r="J872" s="31" t="n">
        <v>5.99</v>
      </c>
      <c r="K872" s="31" t="n">
        <v>0.77</v>
      </c>
      <c r="L872" s="32" t="n">
        <v>0.994</v>
      </c>
      <c r="M872" s="31" t="n">
        <v>7.56</v>
      </c>
      <c r="N872" s="31" t="n">
        <v>0.95</v>
      </c>
      <c r="O872" s="31" t="n"/>
      <c r="P872" s="31" t="n">
        <v>7.56</v>
      </c>
      <c r="Q872" s="31" t="n">
        <v>2.92</v>
      </c>
      <c r="R872" s="31" t="n">
        <v>9.75</v>
      </c>
      <c r="S872" s="32" t="n">
        <v>0.95</v>
      </c>
      <c r="T872" s="32" t="n">
        <v>1.226</v>
      </c>
      <c r="V872" t="inlineStr">
        <is>
          <t>031ok</t>
        </is>
      </c>
      <c r="W872" t="n">
        <v>4211</v>
      </c>
      <c r="X872" t="n">
        <v>6043</v>
      </c>
      <c r="Y872" t="inlineStr">
        <is>
          <t>b88fe22b-7cf5-4674-843d-66e9163409f8</t>
        </is>
      </c>
      <c r="Z872" t="inlineStr">
        <is>
          <t>Spencer Martin (NYR G)</t>
        </is>
      </c>
    </row>
    <row r="873">
      <c r="A873" t="inlineStr">
        <is>
          <t>Ryan Reaves</t>
        </is>
      </c>
      <c r="B873" t="inlineStr">
        <is>
          <t>(N/A)</t>
        </is>
      </c>
      <c r="C873" t="inlineStr">
        <is>
          <t>RW</t>
        </is>
      </c>
      <c r="D873" t="inlineStr">
        <is>
          <t>F</t>
        </is>
      </c>
      <c r="E873" t="n">
        <v>39</v>
      </c>
      <c r="F873" t="inlineStr">
        <is>
          <t>FA</t>
        </is>
      </c>
      <c r="G873" t="inlineStr">
        <is>
          <t>FA</t>
        </is>
      </c>
      <c r="H873" s="30" t="n">
        <v>1</v>
      </c>
      <c r="I873" s="31" t="n">
        <v>20.85</v>
      </c>
      <c r="J873" s="31" t="n">
        <v>20850000</v>
      </c>
      <c r="K873" s="31" t="n">
        <v>0.42</v>
      </c>
      <c r="L873" s="32" t="n">
        <v>420000</v>
      </c>
      <c r="M873" s="31" t="n">
        <v>7.55</v>
      </c>
      <c r="N873" s="31" t="n">
        <v>0.42</v>
      </c>
      <c r="O873" s="31" t="n"/>
      <c r="P873" s="31" t="n">
        <v>7.55</v>
      </c>
      <c r="Q873" s="31" t="n">
        <v>-13.3</v>
      </c>
      <c r="R873" s="31" t="n">
        <v>7550000</v>
      </c>
      <c r="S873" s="32" t="n">
        <v>0.42</v>
      </c>
      <c r="T873" s="32" t="n">
        <v>420000</v>
      </c>
      <c r="V873" t="inlineStr">
        <is>
          <t>004mz</t>
        </is>
      </c>
      <c r="W873" t="n">
        <v>3633</v>
      </c>
      <c r="X873" t="n">
        <v>4186</v>
      </c>
      <c r="Y873" t="inlineStr">
        <is>
          <t>42d32e29-0f24-11e2-8525-18a905767e44</t>
        </is>
      </c>
      <c r="Z873" t="inlineStr">
        <is>
          <t>Ryan Reaves ((N/A) RW)</t>
        </is>
      </c>
    </row>
    <row r="874">
      <c r="A874" t="inlineStr">
        <is>
          <t>Ville Heinola</t>
        </is>
      </c>
      <c r="B874" t="inlineStr">
        <is>
          <t>VGK</t>
        </is>
      </c>
      <c r="C874" t="inlineStr">
        <is>
          <t>D</t>
        </is>
      </c>
      <c r="D874" t="inlineStr">
        <is>
          <t>D</t>
        </is>
      </c>
      <c r="E874" t="n">
        <v>25</v>
      </c>
      <c r="F874" t="inlineStr">
        <is>
          <t>FA</t>
        </is>
      </c>
      <c r="G874" t="inlineStr">
        <is>
          <t>FA</t>
        </is>
      </c>
      <c r="H874" s="30" t="n">
        <v>850000</v>
      </c>
      <c r="I874" s="31" t="n">
        <v>1.96</v>
      </c>
      <c r="J874" s="31" t="n">
        <v>2.31</v>
      </c>
      <c r="K874" s="31" t="n">
        <v>0.39</v>
      </c>
      <c r="L874" s="32" t="n">
        <v>0.459</v>
      </c>
      <c r="M874" s="31" t="n">
        <v>7.27</v>
      </c>
      <c r="N874" s="31" t="n">
        <v>0.32</v>
      </c>
      <c r="O874" s="31" t="n"/>
      <c r="P874" s="31" t="n">
        <v>7.27</v>
      </c>
      <c r="Q874" s="31" t="n">
        <v>5.31</v>
      </c>
      <c r="R874" s="31" t="n">
        <v>8.550000000000001</v>
      </c>
      <c r="S874" s="32" t="n">
        <v>0.32</v>
      </c>
      <c r="T874" s="32" t="n">
        <v>0.376</v>
      </c>
      <c r="V874" t="inlineStr">
        <is>
          <t>04zb7</t>
        </is>
      </c>
      <c r="W874" t="n">
        <v>6028</v>
      </c>
      <c r="X874" t="n">
        <v>8298</v>
      </c>
      <c r="Y874" t="inlineStr">
        <is>
          <t>6ca6fd4f-e15a-48e8-9d0f-5fc057811c64</t>
        </is>
      </c>
      <c r="Z874" t="inlineStr">
        <is>
          <t>Ville Heinola (VGK D)</t>
        </is>
      </c>
    </row>
    <row r="875">
      <c r="A875" t="inlineStr">
        <is>
          <t>David Kampf</t>
        </is>
      </c>
      <c r="B875" t="inlineStr">
        <is>
          <t>(N/A)</t>
        </is>
      </c>
      <c r="C875" t="inlineStr">
        <is>
          <t>C</t>
        </is>
      </c>
      <c r="D875" t="inlineStr">
        <is>
          <t>F</t>
        </is>
      </c>
      <c r="E875" t="n">
        <v>31</v>
      </c>
      <c r="F875" t="inlineStr">
        <is>
          <t>FA</t>
        </is>
      </c>
      <c r="G875" t="inlineStr">
        <is>
          <t>FA</t>
        </is>
      </c>
      <c r="H875" s="30" t="n">
        <v>1</v>
      </c>
      <c r="I875" s="31" t="n">
        <v>12.29</v>
      </c>
      <c r="J875" s="31" t="n">
        <v>12290000</v>
      </c>
      <c r="K875" s="31" t="n">
        <v>0.31</v>
      </c>
      <c r="L875" s="32" t="n">
        <v>310000</v>
      </c>
      <c r="M875" s="31" t="n">
        <v>7.17</v>
      </c>
      <c r="N875" s="31" t="n">
        <v>0.33</v>
      </c>
      <c r="O875" s="31" t="n"/>
      <c r="P875" s="31" t="n">
        <v>7.17</v>
      </c>
      <c r="Q875" s="31" t="n">
        <v>-5.12</v>
      </c>
      <c r="R875" s="31" t="n">
        <v>7170000</v>
      </c>
      <c r="S875" s="32" t="n">
        <v>0.33</v>
      </c>
      <c r="T875" s="32" t="n">
        <v>330000</v>
      </c>
      <c r="V875" t="inlineStr">
        <is>
          <t>04bpi</t>
        </is>
      </c>
      <c r="W875" t="n">
        <v>5400</v>
      </c>
      <c r="X875" t="n">
        <v>7499</v>
      </c>
      <c r="Y875" t="inlineStr">
        <is>
          <t>11db2df4-71c0-43f7-ae46-385ccd689ea3</t>
        </is>
      </c>
      <c r="Z875" t="inlineStr">
        <is>
          <t>David Kampf ((N/A) C)</t>
        </is>
      </c>
    </row>
    <row r="876">
      <c r="A876" t="inlineStr">
        <is>
          <t>Jared Wright</t>
        </is>
      </c>
      <c r="B876" t="inlineStr">
        <is>
          <t>LAK</t>
        </is>
      </c>
      <c r="C876" t="inlineStr">
        <is>
          <t>RW</t>
        </is>
      </c>
      <c r="D876" t="inlineStr">
        <is>
          <t>F</t>
        </is>
      </c>
      <c r="E876" t="n">
        <v>23</v>
      </c>
      <c r="F876" t="inlineStr">
        <is>
          <t>FA</t>
        </is>
      </c>
      <c r="G876" t="inlineStr">
        <is>
          <t>FA</t>
        </is>
      </c>
      <c r="H876" s="30" t="n">
        <v>867500</v>
      </c>
      <c r="I876" s="31" t="n">
        <v>7.07</v>
      </c>
      <c r="J876" s="31" t="n">
        <v>8.15</v>
      </c>
      <c r="K876" s="31" t="n">
        <v>0.31</v>
      </c>
      <c r="L876" s="32" t="n">
        <v>0.357</v>
      </c>
      <c r="M876" s="31" t="n">
        <v>7.12</v>
      </c>
      <c r="N876" s="31" t="n">
        <v>0.3</v>
      </c>
      <c r="O876" s="31" t="n"/>
      <c r="P876" s="31" t="n">
        <v>7.12</v>
      </c>
      <c r="Q876" s="31" t="n">
        <v>0.05</v>
      </c>
      <c r="R876" s="31" t="n">
        <v>8.210000000000001</v>
      </c>
      <c r="S876" s="32" t="n">
        <v>0.3</v>
      </c>
      <c r="T876" s="32" t="n">
        <v>0.346</v>
      </c>
      <c r="V876" t="inlineStr">
        <is>
          <t>062pv</t>
        </is>
      </c>
      <c r="W876" t="n">
        <v>7357</v>
      </c>
      <c r="Y876" t="inlineStr">
        <is>
          <t>76faf3ea-dc4c-410a-b8ff-793a6619c42c</t>
        </is>
      </c>
      <c r="Z876" t="inlineStr">
        <is>
          <t>Jared Wright (LAK RW)</t>
        </is>
      </c>
    </row>
    <row r="877">
      <c r="A877" t="inlineStr">
        <is>
          <t>Scott Morrow</t>
        </is>
      </c>
      <c r="B877" t="inlineStr">
        <is>
          <t>NYR</t>
        </is>
      </c>
      <c r="C877" t="inlineStr">
        <is>
          <t>D</t>
        </is>
      </c>
      <c r="D877" t="inlineStr">
        <is>
          <t>D</t>
        </is>
      </c>
      <c r="E877" t="n">
        <v>23</v>
      </c>
      <c r="F877" t="inlineStr">
        <is>
          <t>FA</t>
        </is>
      </c>
      <c r="G877" t="inlineStr">
        <is>
          <t>FA</t>
        </is>
      </c>
      <c r="H877" s="30" t="n">
        <v>916667</v>
      </c>
      <c r="I877" s="31" t="n">
        <v>11.93</v>
      </c>
      <c r="J877" s="31" t="n">
        <v>13.01</v>
      </c>
      <c r="K877" s="31" t="n">
        <v>0.41</v>
      </c>
      <c r="L877" s="32" t="n">
        <v>0.447</v>
      </c>
      <c r="M877" s="31" t="n">
        <v>7.03</v>
      </c>
      <c r="N877" s="31" t="n">
        <v>0.47</v>
      </c>
      <c r="O877" s="31" t="n"/>
      <c r="P877" s="31" t="n">
        <v>7.03</v>
      </c>
      <c r="Q877" s="31" t="n">
        <v>-4.9</v>
      </c>
      <c r="R877" s="31" t="n">
        <v>7.67</v>
      </c>
      <c r="S877" s="32" t="n">
        <v>0.47</v>
      </c>
      <c r="T877" s="32" t="n">
        <v>0.513</v>
      </c>
      <c r="V877" t="inlineStr">
        <is>
          <t>05rj2</t>
        </is>
      </c>
      <c r="W877" t="n">
        <v>6478</v>
      </c>
      <c r="Y877" t="inlineStr">
        <is>
          <t>8e79e2de-184a-4760-8fb5-1d6eeb2aa758</t>
        </is>
      </c>
      <c r="Z877" t="inlineStr">
        <is>
          <t>Scott Morrow (NYR D)</t>
        </is>
      </c>
    </row>
    <row r="878">
      <c r="A878" t="inlineStr">
        <is>
          <t>Arthur Kaliyev</t>
        </is>
      </c>
      <c r="B878" t="inlineStr">
        <is>
          <t>(N/A)</t>
        </is>
      </c>
      <c r="C878" t="inlineStr">
        <is>
          <t>RW</t>
        </is>
      </c>
      <c r="D878" t="inlineStr">
        <is>
          <t>F</t>
        </is>
      </c>
      <c r="E878" t="n">
        <v>25</v>
      </c>
      <c r="F878" t="inlineStr">
        <is>
          <t>FA</t>
        </is>
      </c>
      <c r="G878" t="inlineStr">
        <is>
          <t>FA</t>
        </is>
      </c>
      <c r="H878" s="30" t="n">
        <v>1</v>
      </c>
      <c r="I878" s="31" t="n">
        <v>1</v>
      </c>
      <c r="J878" s="31" t="n">
        <v>1000000</v>
      </c>
      <c r="K878" s="31" t="n">
        <v>0.5</v>
      </c>
      <c r="L878" s="32" t="n">
        <v>500000</v>
      </c>
      <c r="M878" s="31" t="n">
        <v>6.98</v>
      </c>
      <c r="N878" s="31" t="n">
        <v>0.37</v>
      </c>
      <c r="O878" s="31" t="n"/>
      <c r="P878" s="31" t="n">
        <v>6.98</v>
      </c>
      <c r="Q878" s="31" t="n">
        <v>5.98</v>
      </c>
      <c r="R878" s="31" t="n">
        <v>6980000</v>
      </c>
      <c r="S878" s="32" t="n">
        <v>0.37</v>
      </c>
      <c r="T878" s="32" t="n">
        <v>370000</v>
      </c>
      <c r="V878" t="inlineStr">
        <is>
          <t>04sy1</t>
        </is>
      </c>
      <c r="W878" t="n">
        <v>5917</v>
      </c>
      <c r="X878" t="n">
        <v>8311</v>
      </c>
      <c r="Y878" t="inlineStr">
        <is>
          <t>f0cdc175-e8c9-4dd9-877d-0f067d8c2e31</t>
        </is>
      </c>
      <c r="Z878" t="inlineStr">
        <is>
          <t>Arthur Kaliyev ((N/A) RW)</t>
        </is>
      </c>
    </row>
    <row r="879">
      <c r="A879" t="inlineStr">
        <is>
          <t>Eric Comrie</t>
        </is>
      </c>
      <c r="B879" t="inlineStr">
        <is>
          <t>SJS</t>
        </is>
      </c>
      <c r="C879" t="inlineStr">
        <is>
          <t>G</t>
        </is>
      </c>
      <c r="D879" t="inlineStr">
        <is>
          <t>G</t>
        </is>
      </c>
      <c r="E879" t="n">
        <v>31</v>
      </c>
      <c r="F879" t="inlineStr">
        <is>
          <t>FA</t>
        </is>
      </c>
      <c r="G879" t="inlineStr">
        <is>
          <t>FA</t>
        </is>
      </c>
      <c r="H879" s="30" t="n">
        <v>1150000</v>
      </c>
      <c r="I879" s="31" t="n">
        <v>37.84</v>
      </c>
      <c r="J879" s="31" t="n">
        <v>32.9</v>
      </c>
      <c r="K879" s="31" t="n">
        <v>1.51</v>
      </c>
      <c r="L879" s="32" t="n">
        <v>1.313</v>
      </c>
      <c r="M879" s="31" t="n">
        <v>6.96</v>
      </c>
      <c r="N879" s="31" t="n">
        <v>1.39</v>
      </c>
      <c r="O879" s="31" t="n"/>
      <c r="P879" s="31" t="n">
        <v>6.96</v>
      </c>
      <c r="Q879" s="31" t="n">
        <v>-30.88</v>
      </c>
      <c r="R879" s="31" t="n">
        <v>6.05</v>
      </c>
      <c r="S879" s="32" t="n">
        <v>1.39</v>
      </c>
      <c r="T879" s="32" t="n">
        <v>1.209</v>
      </c>
      <c r="V879" t="inlineStr">
        <is>
          <t>02ycp</t>
        </is>
      </c>
      <c r="W879" t="n">
        <v>4172</v>
      </c>
      <c r="X879" t="n">
        <v>6039</v>
      </c>
      <c r="Y879" t="inlineStr">
        <is>
          <t>b1699d50-a876-40c1-a1b3-667cbf5f7e8c</t>
        </is>
      </c>
      <c r="Z879" t="inlineStr">
        <is>
          <t>Eric Comrie (SJS G)</t>
        </is>
      </c>
    </row>
    <row r="880">
      <c r="A880" t="inlineStr">
        <is>
          <t>Hayden Hodgson</t>
        </is>
      </c>
      <c r="B880" t="inlineStr">
        <is>
          <t>OTT</t>
        </is>
      </c>
      <c r="C880" t="inlineStr">
        <is>
          <t>RW</t>
        </is>
      </c>
      <c r="D880" t="inlineStr">
        <is>
          <t>F</t>
        </is>
      </c>
      <c r="E880" t="n">
        <v>30</v>
      </c>
      <c r="F880" t="inlineStr">
        <is>
          <t>FA</t>
        </is>
      </c>
      <c r="G880" t="inlineStr">
        <is>
          <t>FA</t>
        </is>
      </c>
      <c r="H880" s="30" t="n">
        <v>775000</v>
      </c>
      <c r="I880" s="31" t="n">
        <v>4.2</v>
      </c>
      <c r="J880" s="31" t="n">
        <v>5.42</v>
      </c>
      <c r="K880" s="31" t="n">
        <v>0.42</v>
      </c>
      <c r="L880" s="32" t="n">
        <v>0.542</v>
      </c>
      <c r="M880" s="31" t="n">
        <v>6.9</v>
      </c>
      <c r="N880" s="31" t="n">
        <v>0.43</v>
      </c>
      <c r="O880" s="31" t="n"/>
      <c r="P880" s="31" t="n">
        <v>6.9</v>
      </c>
      <c r="Q880" s="31" t="n">
        <v>2.7</v>
      </c>
      <c r="R880" s="31" t="n">
        <v>8.9</v>
      </c>
      <c r="S880" s="32" t="n">
        <v>0.43</v>
      </c>
      <c r="T880" s="32" t="n">
        <v>0.555</v>
      </c>
      <c r="V880" t="inlineStr">
        <is>
          <t>03knn</t>
        </is>
      </c>
      <c r="W880" t="n">
        <v>4689</v>
      </c>
      <c r="X880" t="n">
        <v>6663</v>
      </c>
      <c r="Y880" t="inlineStr">
        <is>
          <t>dcbe3b30-0525-4b1b-8adb-948c2d8157ed</t>
        </is>
      </c>
      <c r="Z880" t="inlineStr">
        <is>
          <t>Hayden Hodgson (OTT RW)</t>
        </is>
      </c>
    </row>
    <row r="881">
      <c r="A881" t="inlineStr">
        <is>
          <t>Filip Hallander</t>
        </is>
      </c>
      <c r="B881" t="inlineStr">
        <is>
          <t>PIT</t>
        </is>
      </c>
      <c r="C881" t="inlineStr">
        <is>
          <t>C</t>
        </is>
      </c>
      <c r="D881" t="inlineStr">
        <is>
          <t>F</t>
        </is>
      </c>
      <c r="E881" t="n">
        <v>26</v>
      </c>
      <c r="F881" t="inlineStr">
        <is>
          <t>FA</t>
        </is>
      </c>
      <c r="G881" t="inlineStr">
        <is>
          <t>FA</t>
        </is>
      </c>
      <c r="H881" s="30" t="n">
        <v>775000</v>
      </c>
      <c r="I881" s="31" t="n">
        <v>6.85</v>
      </c>
      <c r="J881" s="31" t="n">
        <v>8.84</v>
      </c>
      <c r="K881" s="31" t="n">
        <v>0.53</v>
      </c>
      <c r="L881" s="32" t="n">
        <v>0.6840000000000001</v>
      </c>
      <c r="M881" s="31" t="n">
        <v>6.85</v>
      </c>
      <c r="N881" s="31" t="n">
        <v>0.53</v>
      </c>
      <c r="O881" s="31" t="n"/>
      <c r="P881" s="31" t="n">
        <v>6.85</v>
      </c>
      <c r="Q881" s="31" t="n">
        <v>0</v>
      </c>
      <c r="R881" s="31" t="n">
        <v>8.84</v>
      </c>
      <c r="S881" s="32" t="n">
        <v>0.53</v>
      </c>
      <c r="T881" s="32" t="n">
        <v>0.6840000000000001</v>
      </c>
      <c r="V881" t="inlineStr">
        <is>
          <t>04qya</t>
        </is>
      </c>
      <c r="W881" t="n">
        <v>5713</v>
      </c>
      <c r="X881" t="n">
        <v>7956</v>
      </c>
      <c r="Y881" t="inlineStr">
        <is>
          <t>583d26f2-2efa-49a2-ad1f-7e64fc34c99e</t>
        </is>
      </c>
      <c r="Z881" t="inlineStr">
        <is>
          <t>Filip Hallander (PIT C)</t>
        </is>
      </c>
    </row>
    <row r="882">
      <c r="A882" t="inlineStr">
        <is>
          <t>Trent Miner</t>
        </is>
      </c>
      <c r="B882" t="inlineStr">
        <is>
          <t>COL</t>
        </is>
      </c>
      <c r="C882" t="inlineStr">
        <is>
          <t>G</t>
        </is>
      </c>
      <c r="D882" t="inlineStr">
        <is>
          <t>G</t>
        </is>
      </c>
      <c r="E882" t="n">
        <v>25</v>
      </c>
      <c r="F882" t="inlineStr">
        <is>
          <t>FA</t>
        </is>
      </c>
      <c r="G882" t="inlineStr">
        <is>
          <t>FA</t>
        </is>
      </c>
      <c r="H882" s="30" t="n">
        <v>775000</v>
      </c>
      <c r="I882" s="31" t="n">
        <v>10.04</v>
      </c>
      <c r="J882" s="31" t="n">
        <v>12.95</v>
      </c>
      <c r="K882" s="31" t="n">
        <v>2.51</v>
      </c>
      <c r="L882" s="32" t="n">
        <v>3.239</v>
      </c>
      <c r="M882" s="31" t="n">
        <v>6.84</v>
      </c>
      <c r="N882" s="31" t="n">
        <v>2.28</v>
      </c>
      <c r="O882" s="31" t="n"/>
      <c r="P882" s="31" t="n">
        <v>6.84</v>
      </c>
      <c r="Q882" s="31" t="n">
        <v>-3.2</v>
      </c>
      <c r="R882" s="31" t="n">
        <v>8.83</v>
      </c>
      <c r="S882" s="32" t="n">
        <v>2.28</v>
      </c>
      <c r="T882" s="32" t="n">
        <v>2.942</v>
      </c>
      <c r="V882" t="inlineStr">
        <is>
          <t>051w5</t>
        </is>
      </c>
      <c r="W882" t="n">
        <v>6442</v>
      </c>
      <c r="X882" t="n">
        <v>8478</v>
      </c>
      <c r="Y882" t="inlineStr">
        <is>
          <t>0c69a5dc-e9ac-4e04-9aa5-2dcfa888aecb</t>
        </is>
      </c>
      <c r="Z882" t="inlineStr">
        <is>
          <t>Trent Miner (COL G)</t>
        </is>
      </c>
    </row>
    <row r="883">
      <c r="A883" t="inlineStr">
        <is>
          <t>Matthew Poitras</t>
        </is>
      </c>
      <c r="B883" t="inlineStr">
        <is>
          <t>BOS</t>
        </is>
      </c>
      <c r="C883" t="inlineStr">
        <is>
          <t>C</t>
        </is>
      </c>
      <c r="D883" t="inlineStr">
        <is>
          <t>F</t>
        </is>
      </c>
      <c r="E883" t="n">
        <v>22</v>
      </c>
      <c r="F883" t="inlineStr">
        <is>
          <t>FA</t>
        </is>
      </c>
      <c r="G883" t="inlineStr">
        <is>
          <t>FA</t>
        </is>
      </c>
      <c r="H883" s="30" t="n">
        <v>870000</v>
      </c>
      <c r="I883" s="31" t="n">
        <v>2.08</v>
      </c>
      <c r="J883" s="31" t="n">
        <v>2.39</v>
      </c>
      <c r="K883" s="31" t="n">
        <v>0.6899999999999999</v>
      </c>
      <c r="L883" s="32" t="n">
        <v>0.793</v>
      </c>
      <c r="M883" s="31" t="n">
        <v>6.69</v>
      </c>
      <c r="N883" s="31" t="n">
        <v>0.67</v>
      </c>
      <c r="O883" s="31" t="n"/>
      <c r="P883" s="31" t="n">
        <v>6.69</v>
      </c>
      <c r="Q883" s="31" t="n">
        <v>4.61</v>
      </c>
      <c r="R883" s="31" t="n">
        <v>7.69</v>
      </c>
      <c r="S883" s="32" t="n">
        <v>0.67</v>
      </c>
      <c r="T883" s="32" t="n">
        <v>0.77</v>
      </c>
      <c r="V883" t="inlineStr">
        <is>
          <t>05ymq</t>
        </is>
      </c>
      <c r="W883" t="n">
        <v>6771</v>
      </c>
      <c r="Y883" t="inlineStr">
        <is>
          <t>26e4b065-15ed-459f-b532-631d34f678a0</t>
        </is>
      </c>
      <c r="Z883" t="inlineStr">
        <is>
          <t>Matthew Poitras (BOS C)</t>
        </is>
      </c>
    </row>
    <row r="884">
      <c r="A884" t="inlineStr">
        <is>
          <t>Dylan McIlrath</t>
        </is>
      </c>
      <c r="B884" t="inlineStr">
        <is>
          <t>WSH</t>
        </is>
      </c>
      <c r="C884" t="inlineStr">
        <is>
          <t>D</t>
        </is>
      </c>
      <c r="D884" t="inlineStr">
        <is>
          <t>D</t>
        </is>
      </c>
      <c r="E884" t="n">
        <v>34</v>
      </c>
      <c r="F884" t="inlineStr">
        <is>
          <t>FA</t>
        </is>
      </c>
      <c r="G884" t="inlineStr">
        <is>
          <t>FA</t>
        </is>
      </c>
      <c r="H884" s="30" t="n">
        <v>800000</v>
      </c>
      <c r="I884" s="31" t="n">
        <v>5.67</v>
      </c>
      <c r="J884" s="31" t="n">
        <v>7.09</v>
      </c>
      <c r="K884" s="31" t="n">
        <v>0.44</v>
      </c>
      <c r="L884" s="32" t="n">
        <v>0.55</v>
      </c>
      <c r="M884" s="31" t="n">
        <v>6.59</v>
      </c>
      <c r="N884" s="31" t="n">
        <v>0.51</v>
      </c>
      <c r="O884" s="31" t="n"/>
      <c r="P884" s="31" t="n">
        <v>6.59</v>
      </c>
      <c r="Q884" s="31" t="n">
        <v>0.92</v>
      </c>
      <c r="R884" s="31" t="n">
        <v>8.24</v>
      </c>
      <c r="S884" s="32" t="n">
        <v>0.51</v>
      </c>
      <c r="T884" s="32" t="n">
        <v>0.637</v>
      </c>
      <c r="V884" t="inlineStr">
        <is>
          <t>01zub</t>
        </is>
      </c>
      <c r="W884" t="n">
        <v>3528</v>
      </c>
      <c r="X884" t="n">
        <v>4970</v>
      </c>
      <c r="Y884" t="inlineStr">
        <is>
          <t>43321f8a-0f24-11e2-8525-18a905767e44</t>
        </is>
      </c>
      <c r="Z884" t="inlineStr">
        <is>
          <t>Dylan McIlrath (WSH D)</t>
        </is>
      </c>
    </row>
    <row r="885">
      <c r="A885" t="inlineStr">
        <is>
          <t>Artur Akhtyamov</t>
        </is>
      </c>
      <c r="B885" t="inlineStr">
        <is>
          <t>TOR</t>
        </is>
      </c>
      <c r="C885" t="inlineStr">
        <is>
          <t>G</t>
        </is>
      </c>
      <c r="D885" t="inlineStr">
        <is>
          <t>G</t>
        </is>
      </c>
      <c r="E885" t="n">
        <v>24</v>
      </c>
      <c r="F885" t="inlineStr">
        <is>
          <t>FA</t>
        </is>
      </c>
      <c r="G885" t="inlineStr">
        <is>
          <t>FA</t>
        </is>
      </c>
      <c r="H885" s="30" t="n">
        <v>900000</v>
      </c>
      <c r="I885" s="31" t="n">
        <v>1.42</v>
      </c>
      <c r="J885" s="31" t="n">
        <v>1.58</v>
      </c>
      <c r="K885" s="31" t="n">
        <v>0.47</v>
      </c>
      <c r="L885" s="32" t="n">
        <v>0.522</v>
      </c>
      <c r="M885" s="31" t="n">
        <v>6.54</v>
      </c>
      <c r="N885" s="31" t="n">
        <v>0.73</v>
      </c>
      <c r="O885" s="31" t="n"/>
      <c r="P885" s="31" t="n">
        <v>6.54</v>
      </c>
      <c r="Q885" s="31" t="n">
        <v>5.12</v>
      </c>
      <c r="R885" s="31" t="n">
        <v>7.27</v>
      </c>
      <c r="S885" s="32" t="n">
        <v>0.73</v>
      </c>
      <c r="T885" s="32" t="n">
        <v>0.8110000000000001</v>
      </c>
      <c r="V885" t="inlineStr">
        <is>
          <t>05nik</t>
        </is>
      </c>
      <c r="W885" t="n">
        <v>7034</v>
      </c>
      <c r="Y885" t="inlineStr">
        <is>
          <t>73ac80a2-76b3-4970-a973-92f01b6cbed9</t>
        </is>
      </c>
      <c r="Z885" t="inlineStr">
        <is>
          <t>Artur Akhtyamov (TOR G)</t>
        </is>
      </c>
    </row>
    <row r="886">
      <c r="A886" t="inlineStr">
        <is>
          <t>Hunter Brzustewicz</t>
        </is>
      </c>
      <c r="B886" t="inlineStr">
        <is>
          <t>CGY</t>
        </is>
      </c>
      <c r="C886" t="inlineStr">
        <is>
          <t>D</t>
        </is>
      </c>
      <c r="D886" t="inlineStr">
        <is>
          <t>D</t>
        </is>
      </c>
      <c r="E886" t="n">
        <v>21</v>
      </c>
      <c r="F886" t="inlineStr">
        <is>
          <t>T</t>
        </is>
      </c>
      <c r="G886" t="inlineStr">
        <is>
          <t>A Bunch of Dusters</t>
        </is>
      </c>
      <c r="H886" s="30" t="n">
        <v>950000</v>
      </c>
      <c r="I886" s="31" t="n">
        <v>14.33</v>
      </c>
      <c r="J886" s="31" t="n">
        <v>15.08</v>
      </c>
      <c r="K886" s="31" t="n">
        <v>0.42</v>
      </c>
      <c r="L886" s="32" t="n">
        <v>0.442</v>
      </c>
      <c r="M886" s="31" t="n">
        <v>6.52</v>
      </c>
      <c r="N886" s="31" t="n">
        <v>0.38</v>
      </c>
      <c r="O886" s="31" t="n"/>
      <c r="P886" s="31" t="n">
        <v>6.52</v>
      </c>
      <c r="Q886" s="31" t="n">
        <v>-7.81</v>
      </c>
      <c r="R886" s="31" t="n">
        <v>6.86</v>
      </c>
      <c r="S886" s="32" t="n">
        <v>0.38</v>
      </c>
      <c r="T886" s="32" t="n">
        <v>0.4</v>
      </c>
      <c r="V886" t="inlineStr">
        <is>
          <t>05ra8</t>
        </is>
      </c>
      <c r="W886" t="n">
        <v>6972</v>
      </c>
      <c r="Y886" t="inlineStr">
        <is>
          <t>fca7f7c4-ccd2-4d76-9f2e-682efe8b8736</t>
        </is>
      </c>
      <c r="Z886" t="inlineStr">
        <is>
          <t>Hunter Brzustewicz (CGY D)</t>
        </is>
      </c>
    </row>
    <row r="887">
      <c r="A887" t="inlineStr">
        <is>
          <t>Dominic Toninato</t>
        </is>
      </c>
      <c r="B887" t="inlineStr">
        <is>
          <t>CHI</t>
        </is>
      </c>
      <c r="C887" t="inlineStr">
        <is>
          <t>C</t>
        </is>
      </c>
      <c r="D887" t="inlineStr">
        <is>
          <t>F</t>
        </is>
      </c>
      <c r="E887" t="n">
        <v>32</v>
      </c>
      <c r="F887" t="inlineStr">
        <is>
          <t>FA</t>
        </is>
      </c>
      <c r="G887" t="inlineStr">
        <is>
          <t>FA</t>
        </is>
      </c>
      <c r="H887" s="30" t="n">
        <v>850000</v>
      </c>
      <c r="I887" s="31" t="n">
        <v>3.14</v>
      </c>
      <c r="J887" s="31" t="n">
        <v>3.69</v>
      </c>
      <c r="K887" s="31" t="n">
        <v>0.39</v>
      </c>
      <c r="L887" s="32" t="n">
        <v>0.459</v>
      </c>
      <c r="M887" s="31" t="n">
        <v>6.46</v>
      </c>
      <c r="N887" s="31" t="n">
        <v>0.36</v>
      </c>
      <c r="O887" s="31" t="n"/>
      <c r="P887" s="31" t="n">
        <v>6.46</v>
      </c>
      <c r="Q887" s="31" t="n">
        <v>3.32</v>
      </c>
      <c r="R887" s="31" t="n">
        <v>7.6</v>
      </c>
      <c r="S887" s="32" t="n">
        <v>0.36</v>
      </c>
      <c r="T887" s="32" t="n">
        <v>0.424</v>
      </c>
      <c r="V887" t="inlineStr">
        <is>
          <t>02o7o</t>
        </is>
      </c>
      <c r="W887" t="n">
        <v>5584</v>
      </c>
      <c r="X887" t="n">
        <v>5816</v>
      </c>
      <c r="Y887" t="inlineStr">
        <is>
          <t>cea7ffc4-f1f2-42c1-91d0-457bc34bfdb9</t>
        </is>
      </c>
      <c r="Z887" t="inlineStr">
        <is>
          <t>Dominic Toninato (CHI C)</t>
        </is>
      </c>
    </row>
    <row r="888">
      <c r="A888" t="inlineStr">
        <is>
          <t>Brad Lambert</t>
        </is>
      </c>
      <c r="B888" t="inlineStr">
        <is>
          <t>WPG</t>
        </is>
      </c>
      <c r="C888" t="inlineStr">
        <is>
          <t>RW</t>
        </is>
      </c>
      <c r="D888" t="inlineStr">
        <is>
          <t>F</t>
        </is>
      </c>
      <c r="E888" t="n">
        <v>22</v>
      </c>
      <c r="F888" t="inlineStr">
        <is>
          <t>T</t>
        </is>
      </c>
      <c r="G888" t="inlineStr">
        <is>
          <t>Deef-Fence</t>
        </is>
      </c>
      <c r="H888" s="30" t="n">
        <v>886666</v>
      </c>
      <c r="I888" s="31" t="n">
        <v>8.84</v>
      </c>
      <c r="J888" s="31" t="n">
        <v>9.970000000000001</v>
      </c>
      <c r="K888" s="31" t="n">
        <v>0.35</v>
      </c>
      <c r="L888" s="32" t="n">
        <v>0.395</v>
      </c>
      <c r="M888" s="31" t="n">
        <v>6.39</v>
      </c>
      <c r="N888" s="31" t="n">
        <v>0.32</v>
      </c>
      <c r="O888" s="31" t="n"/>
      <c r="P888" s="31" t="n">
        <v>6.39</v>
      </c>
      <c r="Q888" s="31" t="n">
        <v>-2.45</v>
      </c>
      <c r="R888" s="31" t="n">
        <v>7.21</v>
      </c>
      <c r="S888" s="32" t="n">
        <v>0.32</v>
      </c>
      <c r="T888" s="32" t="n">
        <v>0.361</v>
      </c>
      <c r="V888" t="inlineStr">
        <is>
          <t>0570x</t>
        </is>
      </c>
      <c r="W888" t="n">
        <v>6688</v>
      </c>
      <c r="Y888" t="inlineStr">
        <is>
          <t>2283dabf-4ebe-401a-9408-d9caf0f252ea</t>
        </is>
      </c>
      <c r="Z888" t="inlineStr">
        <is>
          <t>Brad Lambert (WPG RW)</t>
        </is>
      </c>
    </row>
    <row r="889">
      <c r="A889" t="inlineStr">
        <is>
          <t>Zachary Aston-Reese</t>
        </is>
      </c>
      <c r="B889" t="inlineStr">
        <is>
          <t>PHI</t>
        </is>
      </c>
      <c r="C889" t="inlineStr">
        <is>
          <t>LW</t>
        </is>
      </c>
      <c r="D889" t="inlineStr">
        <is>
          <t>F</t>
        </is>
      </c>
      <c r="E889" t="n">
        <v>32</v>
      </c>
      <c r="F889" t="inlineStr">
        <is>
          <t>FA</t>
        </is>
      </c>
      <c r="G889" t="inlineStr">
        <is>
          <t>FA</t>
        </is>
      </c>
      <c r="H889" s="30" t="n">
        <v>875000</v>
      </c>
      <c r="I889" s="31" t="n">
        <v>12.58</v>
      </c>
      <c r="J889" s="31" t="n">
        <v>14.38</v>
      </c>
      <c r="K889" s="31" t="n">
        <v>0.47</v>
      </c>
      <c r="L889" s="32" t="n">
        <v>0.537</v>
      </c>
      <c r="M889" s="31" t="n">
        <v>6.36</v>
      </c>
      <c r="N889" s="31" t="n">
        <v>0.49</v>
      </c>
      <c r="O889" s="31" t="n"/>
      <c r="P889" s="31" t="n">
        <v>6.36</v>
      </c>
      <c r="Q889" s="31" t="n">
        <v>-6.22</v>
      </c>
      <c r="R889" s="31" t="n">
        <v>7.27</v>
      </c>
      <c r="S889" s="32" t="n">
        <v>0.49</v>
      </c>
      <c r="T889" s="32" t="n">
        <v>0.5600000000000001</v>
      </c>
      <c r="V889" t="inlineStr">
        <is>
          <t>0440o</t>
        </is>
      </c>
      <c r="W889" t="n">
        <v>5343</v>
      </c>
      <c r="X889" t="n">
        <v>7473</v>
      </c>
      <c r="Y889" t="inlineStr">
        <is>
          <t>031000a5-c716-4fed-9aa3-d5a84a8f39b2</t>
        </is>
      </c>
      <c r="Z889" t="inlineStr">
        <is>
          <t>Zachary Aston-Reese (PHI LW)</t>
        </is>
      </c>
    </row>
    <row r="890">
      <c r="A890" t="inlineStr">
        <is>
          <t>Ben Jones</t>
        </is>
      </c>
      <c r="B890" t="inlineStr">
        <is>
          <t>CGY</t>
        </is>
      </c>
      <c r="C890" t="inlineStr">
        <is>
          <t>RW</t>
        </is>
      </c>
      <c r="D890" t="inlineStr">
        <is>
          <t>F</t>
        </is>
      </c>
      <c r="E890" t="n">
        <v>27</v>
      </c>
      <c r="F890" t="inlineStr">
        <is>
          <t>FA</t>
        </is>
      </c>
      <c r="G890" t="inlineStr">
        <is>
          <t>FA</t>
        </is>
      </c>
      <c r="H890" s="30" t="n">
        <v>850000</v>
      </c>
      <c r="I890" s="31" t="n">
        <v>6.34</v>
      </c>
      <c r="J890" s="31" t="n">
        <v>7.46</v>
      </c>
      <c r="K890" s="31" t="n">
        <v>0.23</v>
      </c>
      <c r="L890" s="32" t="n">
        <v>0.271</v>
      </c>
      <c r="M890" s="31" t="n">
        <v>6.36</v>
      </c>
      <c r="N890" s="31" t="n">
        <v>0.25</v>
      </c>
      <c r="O890" s="31" t="n"/>
      <c r="P890" s="31" t="n">
        <v>6.36</v>
      </c>
      <c r="Q890" s="31" t="n">
        <v>0.02</v>
      </c>
      <c r="R890" s="31" t="n">
        <v>7.48</v>
      </c>
      <c r="S890" s="32" t="n">
        <v>0.25</v>
      </c>
      <c r="T890" s="32" t="n">
        <v>0.294</v>
      </c>
      <c r="V890" t="inlineStr">
        <is>
          <t>04f8b</t>
        </is>
      </c>
      <c r="W890" t="n">
        <v>5624</v>
      </c>
      <c r="X890" t="n">
        <v>7704</v>
      </c>
      <c r="Y890" t="inlineStr">
        <is>
          <t>9eeabec1-e652-4ecd-9e0d-d7a4a1ee5f8a</t>
        </is>
      </c>
      <c r="Z890" t="inlineStr">
        <is>
          <t>Ben Jones (CGY RW)</t>
        </is>
      </c>
    </row>
    <row r="891">
      <c r="A891" t="inlineStr">
        <is>
          <t>Laurent Brossoit</t>
        </is>
      </c>
      <c r="B891" t="inlineStr">
        <is>
          <t>ANA</t>
        </is>
      </c>
      <c r="C891" t="inlineStr">
        <is>
          <t>G</t>
        </is>
      </c>
      <c r="D891" t="inlineStr">
        <is>
          <t>G</t>
        </is>
      </c>
      <c r="E891" t="n">
        <v>33</v>
      </c>
      <c r="F891" t="inlineStr">
        <is>
          <t>FA</t>
        </is>
      </c>
      <c r="G891" t="inlineStr">
        <is>
          <t>FA</t>
        </is>
      </c>
      <c r="H891" s="30" t="n">
        <v>1100000</v>
      </c>
      <c r="I891" s="31" t="n">
        <v>0.36</v>
      </c>
      <c r="J891" s="31" t="n">
        <v>0.33</v>
      </c>
      <c r="K891" s="31" t="n">
        <v>0.36</v>
      </c>
      <c r="L891" s="32" t="n">
        <v>0.327</v>
      </c>
      <c r="M891" s="31" t="n">
        <v>6.28</v>
      </c>
      <c r="N891" s="31" t="n">
        <v>1.57</v>
      </c>
      <c r="O891" s="31" t="n"/>
      <c r="P891" s="31" t="n">
        <v>6.28</v>
      </c>
      <c r="Q891" s="31" t="n">
        <v>5.92</v>
      </c>
      <c r="R891" s="31" t="n">
        <v>5.71</v>
      </c>
      <c r="S891" s="32" t="n">
        <v>1.57</v>
      </c>
      <c r="T891" s="32" t="n">
        <v>1.427</v>
      </c>
      <c r="V891" t="inlineStr">
        <is>
          <t>02fnj</t>
        </is>
      </c>
      <c r="W891" t="n">
        <v>4334</v>
      </c>
      <c r="X891" t="n">
        <v>5529</v>
      </c>
      <c r="Y891" t="inlineStr">
        <is>
          <t>35782f83-5d7b-4bf5-a50a-f6c2f74be278</t>
        </is>
      </c>
      <c r="Z891" t="inlineStr">
        <is>
          <t>Laurent Brossoit (ANA G)</t>
        </is>
      </c>
    </row>
    <row r="892">
      <c r="A892" t="inlineStr">
        <is>
          <t>Vincent Iorio</t>
        </is>
      </c>
      <c r="B892" t="inlineStr">
        <is>
          <t>NYR</t>
        </is>
      </c>
      <c r="C892" t="inlineStr">
        <is>
          <t>D</t>
        </is>
      </c>
      <c r="D892" t="inlineStr">
        <is>
          <t>D</t>
        </is>
      </c>
      <c r="E892" t="n">
        <v>23</v>
      </c>
      <c r="F892" t="inlineStr">
        <is>
          <t>FA</t>
        </is>
      </c>
      <c r="G892" t="inlineStr">
        <is>
          <t>FA</t>
        </is>
      </c>
      <c r="H892" s="30" t="n">
        <v>814167</v>
      </c>
      <c r="I892" s="31" t="n">
        <v>12.3</v>
      </c>
      <c r="J892" s="31" t="n">
        <v>15.11</v>
      </c>
      <c r="K892" s="31" t="n">
        <v>0.46</v>
      </c>
      <c r="L892" s="32" t="n">
        <v>0.5649999999999999</v>
      </c>
      <c r="M892" s="31" t="n">
        <v>6.17</v>
      </c>
      <c r="N892" s="31" t="n">
        <v>0.47</v>
      </c>
      <c r="O892" s="31" t="n"/>
      <c r="P892" s="31" t="n">
        <v>6.17</v>
      </c>
      <c r="Q892" s="31" t="n">
        <v>-6.13</v>
      </c>
      <c r="R892" s="31" t="n">
        <v>7.58</v>
      </c>
      <c r="S892" s="32" t="n">
        <v>0.47</v>
      </c>
      <c r="T892" s="32" t="n">
        <v>0.577</v>
      </c>
      <c r="V892" t="inlineStr">
        <is>
          <t>05rjw</t>
        </is>
      </c>
      <c r="W892" t="n">
        <v>6557</v>
      </c>
      <c r="Y892" t="inlineStr">
        <is>
          <t>78c85bf4-38e7-4daa-8733-4f63f9ab20f0</t>
        </is>
      </c>
      <c r="Z892" t="inlineStr">
        <is>
          <t>Vincent Iorio (NYR D)</t>
        </is>
      </c>
    </row>
    <row r="893">
      <c r="A893" t="inlineStr">
        <is>
          <t>Parker Ford</t>
        </is>
      </c>
      <c r="B893" t="inlineStr">
        <is>
          <t>WPG</t>
        </is>
      </c>
      <c r="C893" t="inlineStr">
        <is>
          <t>C</t>
        </is>
      </c>
      <c r="D893" t="inlineStr">
        <is>
          <t>F</t>
        </is>
      </c>
      <c r="E893" t="n">
        <v>26</v>
      </c>
      <c r="F893" t="inlineStr">
        <is>
          <t>FA</t>
        </is>
      </c>
      <c r="G893" t="inlineStr">
        <is>
          <t>FA</t>
        </is>
      </c>
      <c r="H893" s="30" t="n">
        <v>812500</v>
      </c>
      <c r="I893" s="31" t="n">
        <v>3.83</v>
      </c>
      <c r="J893" s="31" t="n">
        <v>4.71</v>
      </c>
      <c r="K893" s="31" t="n">
        <v>0.26</v>
      </c>
      <c r="L893" s="32" t="n">
        <v>0.32</v>
      </c>
      <c r="M893" s="31" t="n">
        <v>6.17</v>
      </c>
      <c r="N893" s="31" t="n">
        <v>0.27</v>
      </c>
      <c r="O893" s="31" t="n"/>
      <c r="P893" s="31" t="n">
        <v>6.17</v>
      </c>
      <c r="Q893" s="31" t="n">
        <v>2.34</v>
      </c>
      <c r="R893" s="31" t="n">
        <v>7.59</v>
      </c>
      <c r="S893" s="32" t="n">
        <v>0.27</v>
      </c>
      <c r="T893" s="32" t="n">
        <v>0.332</v>
      </c>
      <c r="V893" t="inlineStr">
        <is>
          <t>05g48</t>
        </is>
      </c>
      <c r="W893" t="n">
        <v>6878</v>
      </c>
      <c r="Y893" t="inlineStr">
        <is>
          <t>f62ff12c-fbb8-49a0-b143-33a299ae3f73</t>
        </is>
      </c>
      <c r="Z893" t="inlineStr">
        <is>
          <t>Parker Ford (WPG C)</t>
        </is>
      </c>
    </row>
    <row r="894">
      <c r="A894" t="inlineStr">
        <is>
          <t>Jacob Quillan</t>
        </is>
      </c>
      <c r="B894" t="inlineStr">
        <is>
          <t>TOR</t>
        </is>
      </c>
      <c r="C894" t="inlineStr">
        <is>
          <t>C</t>
        </is>
      </c>
      <c r="D894" t="inlineStr">
        <is>
          <t>F</t>
        </is>
      </c>
      <c r="E894" t="n">
        <v>24</v>
      </c>
      <c r="F894" t="inlineStr">
        <is>
          <t>FA</t>
        </is>
      </c>
      <c r="G894" t="inlineStr">
        <is>
          <t>FA</t>
        </is>
      </c>
      <c r="H894" s="30" t="n">
        <v>875000</v>
      </c>
      <c r="I894" s="31" t="n">
        <v>6.32</v>
      </c>
      <c r="J894" s="31" t="n">
        <v>7.22</v>
      </c>
      <c r="K894" s="31" t="n">
        <v>0.27</v>
      </c>
      <c r="L894" s="32" t="n">
        <v>0.309</v>
      </c>
      <c r="M894" s="31" t="n">
        <v>6.08</v>
      </c>
      <c r="N894" s="31" t="n">
        <v>0.29</v>
      </c>
      <c r="O894" s="31" t="n"/>
      <c r="P894" s="31" t="n">
        <v>6.08</v>
      </c>
      <c r="Q894" s="31" t="n">
        <v>-0.24</v>
      </c>
      <c r="R894" s="31" t="n">
        <v>6.95</v>
      </c>
      <c r="S894" s="32" t="n">
        <v>0.29</v>
      </c>
      <c r="T894" s="32" t="n">
        <v>0.331</v>
      </c>
      <c r="V894" t="inlineStr">
        <is>
          <t>06i09</t>
        </is>
      </c>
      <c r="W894" t="n">
        <v>7102</v>
      </c>
      <c r="Y894" t="inlineStr">
        <is>
          <t>6e10b8ea-b0b7-41a0-b699-c4daa1fb9018</t>
        </is>
      </c>
      <c r="Z894" t="inlineStr">
        <is>
          <t>Jacob Quillan (TOR C)</t>
        </is>
      </c>
    </row>
    <row r="895">
      <c r="A895" t="inlineStr">
        <is>
          <t>Ville Koivunen</t>
        </is>
      </c>
      <c r="B895" t="inlineStr">
        <is>
          <t>PIT</t>
        </is>
      </c>
      <c r="C895" t="inlineStr">
        <is>
          <t>LW</t>
        </is>
      </c>
      <c r="D895" t="inlineStr">
        <is>
          <t>F</t>
        </is>
      </c>
      <c r="E895" t="n">
        <v>23</v>
      </c>
      <c r="F895" t="inlineStr">
        <is>
          <t>FA</t>
        </is>
      </c>
      <c r="G895" t="inlineStr">
        <is>
          <t>FA</t>
        </is>
      </c>
      <c r="H895" s="30" t="n">
        <v>805833</v>
      </c>
      <c r="I895" s="31" t="n">
        <v>10.31</v>
      </c>
      <c r="J895" s="31" t="n">
        <v>12.79</v>
      </c>
      <c r="K895" s="31" t="n">
        <v>0.26</v>
      </c>
      <c r="L895" s="32" t="n">
        <v>0.323</v>
      </c>
      <c r="M895" s="31" t="n">
        <v>5.97</v>
      </c>
      <c r="N895" s="31" t="n">
        <v>0.27</v>
      </c>
      <c r="O895" s="31" t="n"/>
      <c r="P895" s="31" t="n">
        <v>5.97</v>
      </c>
      <c r="Q895" s="31" t="n">
        <v>-4.34</v>
      </c>
      <c r="R895" s="31" t="n">
        <v>7.41</v>
      </c>
      <c r="S895" s="32" t="n">
        <v>0.27</v>
      </c>
      <c r="T895" s="32" t="n">
        <v>0.335</v>
      </c>
      <c r="V895" t="inlineStr">
        <is>
          <t>05tpa</t>
        </is>
      </c>
      <c r="W895" t="n">
        <v>6552</v>
      </c>
      <c r="Y895" t="inlineStr">
        <is>
          <t>10397caf-3a0a-446b-b123-f93fdb1c4551</t>
        </is>
      </c>
      <c r="Z895" t="inlineStr">
        <is>
          <t>Ville Koivunen (PIT LW)</t>
        </is>
      </c>
    </row>
    <row r="896">
      <c r="A896" t="inlineStr">
        <is>
          <t>Andreas Englund</t>
        </is>
      </c>
      <c r="B896" t="inlineStr">
        <is>
          <t>CGY</t>
        </is>
      </c>
      <c r="C896" t="inlineStr">
        <is>
          <t>D</t>
        </is>
      </c>
      <c r="D896" t="inlineStr">
        <is>
          <t>D</t>
        </is>
      </c>
      <c r="E896" t="n">
        <v>30</v>
      </c>
      <c r="F896" t="inlineStr">
        <is>
          <t>FA</t>
        </is>
      </c>
      <c r="G896" t="inlineStr">
        <is>
          <t>FA</t>
        </is>
      </c>
      <c r="H896" s="30" t="n">
        <v>900000</v>
      </c>
      <c r="I896" s="31" t="n">
        <v>0.96</v>
      </c>
      <c r="J896" s="31" t="n">
        <v>1.07</v>
      </c>
      <c r="K896" s="31" t="n">
        <v>0.32</v>
      </c>
      <c r="L896" s="32" t="n">
        <v>0.356</v>
      </c>
      <c r="M896" s="31" t="n">
        <v>5.9</v>
      </c>
      <c r="N896" s="31" t="n">
        <v>0.74</v>
      </c>
      <c r="O896" s="31" t="n"/>
      <c r="P896" s="31" t="n">
        <v>5.9</v>
      </c>
      <c r="Q896" s="31" t="n">
        <v>4.94</v>
      </c>
      <c r="R896" s="31" t="n">
        <v>6.56</v>
      </c>
      <c r="S896" s="32" t="n">
        <v>0.74</v>
      </c>
      <c r="T896" s="32" t="n">
        <v>0.822</v>
      </c>
      <c r="V896" t="inlineStr">
        <is>
          <t>03eaq</t>
        </is>
      </c>
      <c r="W896" t="n">
        <v>4428</v>
      </c>
      <c r="X896" t="n">
        <v>6409</v>
      </c>
      <c r="Y896" t="inlineStr">
        <is>
          <t>8eef97c0-56c8-493b-bd12-9ab5b1456bda</t>
        </is>
      </c>
      <c r="Z896" t="inlineStr">
        <is>
          <t>Andreas Englund (CGY D)</t>
        </is>
      </c>
    </row>
    <row r="897">
      <c r="A897" t="inlineStr">
        <is>
          <t>Philippe Myers</t>
        </is>
      </c>
      <c r="B897" t="inlineStr">
        <is>
          <t>TOR</t>
        </is>
      </c>
      <c r="C897" t="inlineStr">
        <is>
          <t>D</t>
        </is>
      </c>
      <c r="D897" t="inlineStr">
        <is>
          <t>D</t>
        </is>
      </c>
      <c r="E897" t="n">
        <v>29</v>
      </c>
      <c r="F897" t="inlineStr">
        <is>
          <t>FA</t>
        </is>
      </c>
      <c r="G897" t="inlineStr">
        <is>
          <t>FA</t>
        </is>
      </c>
      <c r="H897" s="30" t="n">
        <v>850000</v>
      </c>
      <c r="I897" s="31" t="n">
        <v>18.84</v>
      </c>
      <c r="J897" s="31" t="n">
        <v>22.16</v>
      </c>
      <c r="K897" s="31" t="n">
        <v>0.48</v>
      </c>
      <c r="L897" s="32" t="n">
        <v>0.5649999999999999</v>
      </c>
      <c r="M897" s="31" t="n">
        <v>5.79</v>
      </c>
      <c r="N897" s="31" t="n">
        <v>0.53</v>
      </c>
      <c r="O897" s="31" t="n"/>
      <c r="P897" s="31" t="n">
        <v>5.79</v>
      </c>
      <c r="Q897" s="31" t="n">
        <v>-13.05</v>
      </c>
      <c r="R897" s="31" t="n">
        <v>6.81</v>
      </c>
      <c r="S897" s="32" t="n">
        <v>0.53</v>
      </c>
      <c r="T897" s="32" t="n">
        <v>0.624</v>
      </c>
      <c r="V897" t="inlineStr">
        <is>
          <t>03wee</t>
        </is>
      </c>
      <c r="W897" t="n">
        <v>5018</v>
      </c>
      <c r="X897" t="n">
        <v>6965</v>
      </c>
      <c r="Y897" t="inlineStr">
        <is>
          <t>b9aeb0da-f090-4a87-8428-532190e15b3f</t>
        </is>
      </c>
      <c r="Z897" t="inlineStr">
        <is>
          <t>Philippe Myers (TOR D)</t>
        </is>
      </c>
    </row>
    <row r="898">
      <c r="A898" t="inlineStr">
        <is>
          <t>Ivan Ivan</t>
        </is>
      </c>
      <c r="B898" t="inlineStr">
        <is>
          <t>BOS</t>
        </is>
      </c>
      <c r="C898" t="inlineStr">
        <is>
          <t>C</t>
        </is>
      </c>
      <c r="D898" t="inlineStr">
        <is>
          <t>F</t>
        </is>
      </c>
      <c r="E898" t="n">
        <v>24</v>
      </c>
      <c r="F898" t="inlineStr">
        <is>
          <t>FA</t>
        </is>
      </c>
      <c r="G898" t="inlineStr">
        <is>
          <t>FA</t>
        </is>
      </c>
      <c r="H898" s="30" t="n">
        <v>850000</v>
      </c>
      <c r="I898" s="31" t="n">
        <v>1.69</v>
      </c>
      <c r="J898" s="31" t="n">
        <v>1.99</v>
      </c>
      <c r="K898" s="31" t="n">
        <v>0.19</v>
      </c>
      <c r="L898" s="32" t="n">
        <v>0.224</v>
      </c>
      <c r="M898" s="31" t="n">
        <v>5.77</v>
      </c>
      <c r="N898" s="31" t="n">
        <v>0.26</v>
      </c>
      <c r="O898" s="31" t="n"/>
      <c r="P898" s="31" t="n">
        <v>5.77</v>
      </c>
      <c r="Q898" s="31" t="n">
        <v>4.08</v>
      </c>
      <c r="R898" s="31" t="n">
        <v>6.79</v>
      </c>
      <c r="S898" s="32" t="n">
        <v>0.26</v>
      </c>
      <c r="T898" s="32" t="n">
        <v>0.306</v>
      </c>
      <c r="V898" t="inlineStr">
        <is>
          <t>064et</t>
        </is>
      </c>
      <c r="W898" t="n">
        <v>7055</v>
      </c>
      <c r="Y898" t="inlineStr">
        <is>
          <t>15209c5a-ce32-4c40-a980-fc70dd79436c</t>
        </is>
      </c>
      <c r="Z898" t="inlineStr">
        <is>
          <t>Ivan Ivan (BOS C)</t>
        </is>
      </c>
    </row>
    <row r="899">
      <c r="A899" t="inlineStr">
        <is>
          <t>Ryan Graves</t>
        </is>
      </c>
      <c r="B899" t="inlineStr">
        <is>
          <t>PIT</t>
        </is>
      </c>
      <c r="C899" t="inlineStr">
        <is>
          <t>D</t>
        </is>
      </c>
      <c r="D899" t="inlineStr">
        <is>
          <t>D</t>
        </is>
      </c>
      <c r="E899" t="n">
        <v>31</v>
      </c>
      <c r="F899" t="inlineStr">
        <is>
          <t>FA</t>
        </is>
      </c>
      <c r="G899" t="inlineStr">
        <is>
          <t>FA</t>
        </is>
      </c>
      <c r="H899" s="30" t="n">
        <v>4500000</v>
      </c>
      <c r="I899" s="31" t="n">
        <v>10.89</v>
      </c>
      <c r="J899" s="31" t="n">
        <v>2.42</v>
      </c>
      <c r="K899" s="31" t="n">
        <v>0.5</v>
      </c>
      <c r="L899" s="32" t="n">
        <v>0.111</v>
      </c>
      <c r="M899" s="31" t="n">
        <v>5.76</v>
      </c>
      <c r="N899" s="31" t="n">
        <v>0.41</v>
      </c>
      <c r="O899" s="31" t="n"/>
      <c r="P899" s="31" t="n">
        <v>5.76</v>
      </c>
      <c r="Q899" s="31" t="n">
        <v>-5.13</v>
      </c>
      <c r="R899" s="31" t="n">
        <v>1.28</v>
      </c>
      <c r="S899" s="32" t="n">
        <v>0.41</v>
      </c>
      <c r="T899" s="32" t="n">
        <v>0.091</v>
      </c>
      <c r="V899" t="inlineStr">
        <is>
          <t>031pw</t>
        </is>
      </c>
      <c r="W899" t="n">
        <v>4551</v>
      </c>
      <c r="X899" t="n">
        <v>6089</v>
      </c>
      <c r="Y899" t="inlineStr">
        <is>
          <t>d1d9d464-b904-49d1-a9ef-9e5b6e312a85</t>
        </is>
      </c>
      <c r="Z899" t="inlineStr">
        <is>
          <t>Ryan Graves (PIT D)</t>
        </is>
      </c>
    </row>
    <row r="900">
      <c r="A900" t="inlineStr">
        <is>
          <t>Jordan Oesterle</t>
        </is>
      </c>
      <c r="B900" t="inlineStr">
        <is>
          <t>(N/A)</t>
        </is>
      </c>
      <c r="C900" t="inlineStr">
        <is>
          <t>D</t>
        </is>
      </c>
      <c r="D900" t="inlineStr">
        <is>
          <t>D</t>
        </is>
      </c>
      <c r="E900" t="n">
        <v>34</v>
      </c>
      <c r="F900" t="inlineStr">
        <is>
          <t>FA</t>
        </is>
      </c>
      <c r="G900" t="inlineStr">
        <is>
          <t>FA</t>
        </is>
      </c>
      <c r="H900" s="30" t="n">
        <v>1</v>
      </c>
      <c r="I900" s="31" t="n">
        <v>0.33</v>
      </c>
      <c r="J900" s="31" t="n">
        <v>330000</v>
      </c>
      <c r="K900" s="31" t="n">
        <v>0.33</v>
      </c>
      <c r="L900" s="32" t="n">
        <v>330000</v>
      </c>
      <c r="M900" s="31" t="n">
        <v>5.75</v>
      </c>
      <c r="N900" s="31" t="n">
        <v>0.52</v>
      </c>
      <c r="O900" s="31" t="n"/>
      <c r="P900" s="31" t="n">
        <v>5.75</v>
      </c>
      <c r="Q900" s="31" t="n">
        <v>5.42</v>
      </c>
      <c r="R900" s="31" t="n">
        <v>5750000</v>
      </c>
      <c r="S900" s="32" t="n">
        <v>0.52</v>
      </c>
      <c r="T900" s="32" t="n">
        <v>520000</v>
      </c>
      <c r="V900" t="inlineStr">
        <is>
          <t>03c6x</t>
        </is>
      </c>
      <c r="W900" t="n">
        <v>4345</v>
      </c>
      <c r="X900" t="n">
        <v>6346</v>
      </c>
      <c r="Y900" t="inlineStr">
        <is>
          <t>b7b6c04d-92ae-4001-970e-fc4be9ff1367</t>
        </is>
      </c>
      <c r="Z900" t="inlineStr">
        <is>
          <t>Jordan Oesterle ((N/A) D)</t>
        </is>
      </c>
    </row>
    <row r="901">
      <c r="A901" t="inlineStr">
        <is>
          <t>Matt Murray</t>
        </is>
      </c>
      <c r="B901" t="inlineStr">
        <is>
          <t>(N/A)</t>
        </is>
      </c>
      <c r="C901" t="inlineStr">
        <is>
          <t>G</t>
        </is>
      </c>
      <c r="D901" t="inlineStr">
        <is>
          <t>G</t>
        </is>
      </c>
      <c r="E901" t="n">
        <v>32</v>
      </c>
      <c r="F901" t="inlineStr">
        <is>
          <t>FA</t>
        </is>
      </c>
      <c r="G901" t="inlineStr">
        <is>
          <t>FA</t>
        </is>
      </c>
      <c r="H901" s="30" t="n">
        <v>1</v>
      </c>
      <c r="I901" s="31" t="n">
        <v>2.88</v>
      </c>
      <c r="J901" s="31" t="n">
        <v>2880000</v>
      </c>
      <c r="K901" s="31" t="n">
        <v>0.58</v>
      </c>
      <c r="L901" s="32" t="n">
        <v>580000</v>
      </c>
      <c r="M901" s="31" t="n">
        <v>5.4</v>
      </c>
      <c r="N901" s="31" t="n">
        <v>0.45</v>
      </c>
      <c r="O901" s="31" t="n"/>
      <c r="P901" s="31" t="n">
        <v>5.4</v>
      </c>
      <c r="Q901" s="31" t="n">
        <v>2.52</v>
      </c>
      <c r="R901" s="31" t="n">
        <v>5400000</v>
      </c>
      <c r="S901" s="32" t="n">
        <v>0.45</v>
      </c>
      <c r="T901" s="32" t="n">
        <v>450000</v>
      </c>
      <c r="V901" t="inlineStr">
        <is>
          <t>02nq8</t>
        </is>
      </c>
      <c r="W901" t="n">
        <v>4539</v>
      </c>
      <c r="X901" t="n">
        <v>5774</v>
      </c>
      <c r="Y901" t="inlineStr">
        <is>
          <t>3680b71f-575d-4eb9-95c6-4fb672b2672a</t>
        </is>
      </c>
      <c r="Z901" t="inlineStr">
        <is>
          <t>Matt Murray ((N/A) G)</t>
        </is>
      </c>
    </row>
    <row r="902">
      <c r="A902" t="inlineStr">
        <is>
          <t>Tobias Bjornfot</t>
        </is>
      </c>
      <c r="B902" t="inlineStr">
        <is>
          <t>FLA</t>
        </is>
      </c>
      <c r="C902" t="inlineStr">
        <is>
          <t>D</t>
        </is>
      </c>
      <c r="D902" t="inlineStr">
        <is>
          <t>D</t>
        </is>
      </c>
      <c r="E902" t="n">
        <v>25</v>
      </c>
      <c r="F902" t="inlineStr">
        <is>
          <t>FA</t>
        </is>
      </c>
      <c r="G902" t="inlineStr">
        <is>
          <t>FA</t>
        </is>
      </c>
      <c r="H902" s="30" t="n">
        <v>875000</v>
      </c>
      <c r="I902" s="31" t="n">
        <v>9.66</v>
      </c>
      <c r="J902" s="31" t="n">
        <v>11.04</v>
      </c>
      <c r="K902" s="31" t="n">
        <v>0.51</v>
      </c>
      <c r="L902" s="32" t="n">
        <v>0.583</v>
      </c>
      <c r="M902" s="31" t="n">
        <v>5.33</v>
      </c>
      <c r="N902" s="31" t="n">
        <v>0.48</v>
      </c>
      <c r="O902" s="31" t="n"/>
      <c r="P902" s="31" t="n">
        <v>5.33</v>
      </c>
      <c r="Q902" s="31" t="n">
        <v>-4.33</v>
      </c>
      <c r="R902" s="31" t="n">
        <v>6.09</v>
      </c>
      <c r="S902" s="32" t="n">
        <v>0.48</v>
      </c>
      <c r="T902" s="32" t="n">
        <v>0.549</v>
      </c>
      <c r="V902" t="inlineStr">
        <is>
          <t>04mx5</t>
        </is>
      </c>
      <c r="W902" t="n">
        <v>6030</v>
      </c>
      <c r="X902" t="n">
        <v>8300</v>
      </c>
      <c r="Y902" t="inlineStr">
        <is>
          <t>ac9643e6-7308-4b57-bf71-aa42e7970c65</t>
        </is>
      </c>
      <c r="Z902" t="inlineStr">
        <is>
          <t>Tobias Bjornfot (FLA D)</t>
        </is>
      </c>
    </row>
    <row r="903">
      <c r="A903" t="inlineStr">
        <is>
          <t>Marshall Warren</t>
        </is>
      </c>
      <c r="B903" t="inlineStr">
        <is>
          <t>NYI</t>
        </is>
      </c>
      <c r="C903" t="inlineStr">
        <is>
          <t>D</t>
        </is>
      </c>
      <c r="D903" t="inlineStr">
        <is>
          <t>D</t>
        </is>
      </c>
      <c r="E903" t="n">
        <v>25</v>
      </c>
      <c r="F903" t="inlineStr">
        <is>
          <t>FA</t>
        </is>
      </c>
      <c r="G903" t="inlineStr">
        <is>
          <t>FA</t>
        </is>
      </c>
      <c r="H903" s="30" t="n">
        <v>850000</v>
      </c>
      <c r="I903" s="31" t="n">
        <v>5.29</v>
      </c>
      <c r="J903" s="31" t="n">
        <v>6.22</v>
      </c>
      <c r="K903" s="31" t="n">
        <v>0.66</v>
      </c>
      <c r="L903" s="32" t="n">
        <v>0.776</v>
      </c>
      <c r="M903" s="31" t="n">
        <v>5.29</v>
      </c>
      <c r="N903" s="31" t="n">
        <v>0.66</v>
      </c>
      <c r="O903" s="31" t="n"/>
      <c r="P903" s="31" t="n">
        <v>5.29</v>
      </c>
      <c r="Q903" s="31" t="n">
        <v>0</v>
      </c>
      <c r="R903" s="31" t="n">
        <v>6.22</v>
      </c>
      <c r="S903" s="32" t="n">
        <v>0.66</v>
      </c>
      <c r="T903" s="32" t="n">
        <v>0.776</v>
      </c>
      <c r="V903" t="inlineStr">
        <is>
          <t>04ajn</t>
        </is>
      </c>
      <c r="W903" t="n">
        <v>5995</v>
      </c>
      <c r="Y903" t="inlineStr">
        <is>
          <t>ea6b6168-cc47-4bbf-b84b-44a2734dcc05</t>
        </is>
      </c>
      <c r="Z903" t="inlineStr">
        <is>
          <t>Marshall Warren (NYI D)</t>
        </is>
      </c>
    </row>
    <row r="904">
      <c r="A904" t="inlineStr">
        <is>
          <t>Tyson Kozak</t>
        </is>
      </c>
      <c r="B904" t="inlineStr">
        <is>
          <t>BUF</t>
        </is>
      </c>
      <c r="C904" t="inlineStr">
        <is>
          <t>C</t>
        </is>
      </c>
      <c r="D904" t="inlineStr">
        <is>
          <t>F</t>
        </is>
      </c>
      <c r="E904" t="n">
        <v>23</v>
      </c>
      <c r="F904" t="inlineStr">
        <is>
          <t>FA</t>
        </is>
      </c>
      <c r="G904" t="inlineStr">
        <is>
          <t>FA</t>
        </is>
      </c>
      <c r="H904" s="30" t="n">
        <v>775000</v>
      </c>
      <c r="I904" s="31" t="n">
        <v>14.98</v>
      </c>
      <c r="J904" s="31" t="n">
        <v>19.33</v>
      </c>
      <c r="K904" s="31" t="n">
        <v>0.33</v>
      </c>
      <c r="L904" s="32" t="n">
        <v>0.426</v>
      </c>
      <c r="M904" s="31" t="n">
        <v>5.25</v>
      </c>
      <c r="N904" s="31" t="n">
        <v>0.28</v>
      </c>
      <c r="O904" s="31" t="n"/>
      <c r="P904" s="31" t="n">
        <v>5.25</v>
      </c>
      <c r="Q904" s="31" t="n">
        <v>-9.73</v>
      </c>
      <c r="R904" s="31" t="n">
        <v>6.77</v>
      </c>
      <c r="S904" s="32" t="n">
        <v>0.28</v>
      </c>
      <c r="T904" s="32" t="n">
        <v>0.361</v>
      </c>
      <c r="V904" t="inlineStr">
        <is>
          <t>05ug8</t>
        </is>
      </c>
      <c r="W904" t="n">
        <v>6825</v>
      </c>
      <c r="Y904" t="inlineStr">
        <is>
          <t>29ba0330-6ded-4d5b-b073-419687866ae7</t>
        </is>
      </c>
      <c r="Z904" t="inlineStr">
        <is>
          <t>Tyson Kozak (BUF C)</t>
        </is>
      </c>
    </row>
    <row r="905">
      <c r="A905" t="inlineStr">
        <is>
          <t>Anton Blidh</t>
        </is>
      </c>
      <c r="B905" t="inlineStr">
        <is>
          <t>NYR</t>
        </is>
      </c>
      <c r="C905" t="inlineStr">
        <is>
          <t>LW</t>
        </is>
      </c>
      <c r="D905" t="inlineStr">
        <is>
          <t>F</t>
        </is>
      </c>
      <c r="E905" t="n">
        <v>31</v>
      </c>
      <c r="F905" t="inlineStr">
        <is>
          <t>FA</t>
        </is>
      </c>
      <c r="G905" t="inlineStr">
        <is>
          <t>FA</t>
        </is>
      </c>
      <c r="H905" s="30" t="n">
        <v>775000</v>
      </c>
      <c r="I905" s="31" t="n">
        <v>1.5</v>
      </c>
      <c r="J905" s="31" t="n">
        <v>1.94</v>
      </c>
      <c r="K905" s="31" t="n">
        <v>0.38</v>
      </c>
      <c r="L905" s="32" t="n">
        <v>0.49</v>
      </c>
      <c r="M905" s="31" t="n">
        <v>5.25</v>
      </c>
      <c r="N905" s="31" t="n">
        <v>0.35</v>
      </c>
      <c r="O905" s="31" t="n"/>
      <c r="P905" s="31" t="n">
        <v>5.25</v>
      </c>
      <c r="Q905" s="31" t="n">
        <v>3.75</v>
      </c>
      <c r="R905" s="31" t="n">
        <v>6.77</v>
      </c>
      <c r="S905" s="32" t="n">
        <v>0.35</v>
      </c>
      <c r="T905" s="32" t="n">
        <v>0.452</v>
      </c>
      <c r="V905" t="inlineStr">
        <is>
          <t>031sy</t>
        </is>
      </c>
      <c r="W905" t="n">
        <v>4927</v>
      </c>
      <c r="X905" t="n">
        <v>6159</v>
      </c>
      <c r="Y905" t="inlineStr">
        <is>
          <t>f11a9790-eb02-4866-b4f0-9fa18c23368b</t>
        </is>
      </c>
      <c r="Z905" t="inlineStr">
        <is>
          <t>Anton Blidh (NYR LW)</t>
        </is>
      </c>
    </row>
    <row r="906">
      <c r="A906" t="inlineStr">
        <is>
          <t>Caleb Jones</t>
        </is>
      </c>
      <c r="B906" t="inlineStr">
        <is>
          <t>PIT</t>
        </is>
      </c>
      <c r="C906" t="inlineStr">
        <is>
          <t>D</t>
        </is>
      </c>
      <c r="D906" t="inlineStr">
        <is>
          <t>D</t>
        </is>
      </c>
      <c r="E906" t="n">
        <v>29</v>
      </c>
      <c r="F906" t="inlineStr">
        <is>
          <t>FA</t>
        </is>
      </c>
      <c r="G906" t="inlineStr">
        <is>
          <t>FA</t>
        </is>
      </c>
      <c r="H906" s="30" t="n">
        <v>900000</v>
      </c>
      <c r="I906" s="31" t="n">
        <v>3.73</v>
      </c>
      <c r="J906" s="31" t="n">
        <v>4.14</v>
      </c>
      <c r="K906" s="31" t="n">
        <v>0.53</v>
      </c>
      <c r="L906" s="32" t="n">
        <v>0.589</v>
      </c>
      <c r="M906" s="31" t="n">
        <v>5.24</v>
      </c>
      <c r="N906" s="31" t="n">
        <v>0.58</v>
      </c>
      <c r="O906" s="31" t="n"/>
      <c r="P906" s="31" t="n">
        <v>5.24</v>
      </c>
      <c r="Q906" s="31" t="n">
        <v>1.51</v>
      </c>
      <c r="R906" s="31" t="n">
        <v>5.82</v>
      </c>
      <c r="S906" s="32" t="n">
        <v>0.58</v>
      </c>
      <c r="T906" s="32" t="n">
        <v>0.644</v>
      </c>
      <c r="V906" t="inlineStr">
        <is>
          <t>03rgm</t>
        </is>
      </c>
      <c r="W906" t="n">
        <v>5037</v>
      </c>
      <c r="X906" t="n">
        <v>6859</v>
      </c>
      <c r="Y906" t="inlineStr">
        <is>
          <t>61420e61-bfaf-4437-8276-03b5b0aa78f4</t>
        </is>
      </c>
      <c r="Z906" t="inlineStr">
        <is>
          <t>Caleb Jones (PIT D)</t>
        </is>
      </c>
    </row>
    <row r="907">
      <c r="A907" t="inlineStr">
        <is>
          <t>Kevin Hayes</t>
        </is>
      </c>
      <c r="B907" t="inlineStr">
        <is>
          <t>(N/A)</t>
        </is>
      </c>
      <c r="C907" t="inlineStr">
        <is>
          <t>LW</t>
        </is>
      </c>
      <c r="D907" t="inlineStr">
        <is>
          <t>F</t>
        </is>
      </c>
      <c r="E907" t="n">
        <v>34</v>
      </c>
      <c r="F907" t="inlineStr">
        <is>
          <t>FA</t>
        </is>
      </c>
      <c r="G907" t="inlineStr">
        <is>
          <t>FA</t>
        </is>
      </c>
      <c r="H907" s="30" t="n">
        <v>1</v>
      </c>
      <c r="I907" s="31" t="n">
        <v>13</v>
      </c>
      <c r="J907" s="31" t="n">
        <v>13000000</v>
      </c>
      <c r="K907" s="31" t="n">
        <v>0.46</v>
      </c>
      <c r="L907" s="32" t="n">
        <v>460000</v>
      </c>
      <c r="M907" s="31" t="n">
        <v>5.07</v>
      </c>
      <c r="N907" s="31" t="n">
        <v>0.51</v>
      </c>
      <c r="O907" s="31" t="n"/>
      <c r="P907" s="31" t="n">
        <v>5.07</v>
      </c>
      <c r="Q907" s="31" t="n">
        <v>-7.93</v>
      </c>
      <c r="R907" s="31" t="n">
        <v>5070000</v>
      </c>
      <c r="S907" s="32" t="n">
        <v>0.51</v>
      </c>
      <c r="T907" s="32" t="n">
        <v>510000</v>
      </c>
      <c r="V907" t="inlineStr">
        <is>
          <t>01zt2</t>
        </is>
      </c>
      <c r="W907" t="n">
        <v>3546</v>
      </c>
      <c r="X907" t="n">
        <v>4984</v>
      </c>
      <c r="Y907" t="inlineStr">
        <is>
          <t>4512f2eb-e58f-4156-ac4f-e186b9c7171c</t>
        </is>
      </c>
      <c r="Z907" t="inlineStr">
        <is>
          <t>Kevin Hayes ((N/A) LW)</t>
        </is>
      </c>
    </row>
    <row r="908">
      <c r="A908" t="inlineStr">
        <is>
          <t>Jacob Moverare</t>
        </is>
      </c>
      <c r="B908" t="inlineStr">
        <is>
          <t>(N/A)</t>
        </is>
      </c>
      <c r="C908" t="inlineStr">
        <is>
          <t>D</t>
        </is>
      </c>
      <c r="D908" t="inlineStr">
        <is>
          <t>D</t>
        </is>
      </c>
      <c r="E908" t="n">
        <v>28</v>
      </c>
      <c r="F908" t="inlineStr">
        <is>
          <t>FA</t>
        </is>
      </c>
      <c r="G908" t="inlineStr">
        <is>
          <t>FA</t>
        </is>
      </c>
      <c r="H908" s="30" t="n">
        <v>1</v>
      </c>
      <c r="I908" s="31" t="n">
        <v>1.87</v>
      </c>
      <c r="J908" s="31" t="n">
        <v>1870000</v>
      </c>
      <c r="K908" s="31" t="n">
        <v>0.12</v>
      </c>
      <c r="L908" s="32" t="n">
        <v>120000</v>
      </c>
      <c r="M908" s="31" t="n">
        <v>5.07</v>
      </c>
      <c r="N908" s="31" t="n">
        <v>0.25</v>
      </c>
      <c r="O908" s="31" t="n"/>
      <c r="P908" s="31" t="n">
        <v>5.07</v>
      </c>
      <c r="Q908" s="31" t="n">
        <v>3.2</v>
      </c>
      <c r="R908" s="31" t="n">
        <v>5070000</v>
      </c>
      <c r="S908" s="32" t="n">
        <v>0.25</v>
      </c>
      <c r="T908" s="32" t="n">
        <v>250000</v>
      </c>
      <c r="V908" t="inlineStr">
        <is>
          <t>042x5</t>
        </is>
      </c>
      <c r="W908" t="n">
        <v>5226</v>
      </c>
      <c r="X908" t="n">
        <v>7219</v>
      </c>
      <c r="Y908" t="inlineStr">
        <is>
          <t>9a2d02cf-a8f2-43a4-9079-d9f72238facb</t>
        </is>
      </c>
      <c r="Z908" t="inlineStr">
        <is>
          <t>Jacob Moverare ((N/A) D)</t>
        </is>
      </c>
    </row>
    <row r="909">
      <c r="A909" t="inlineStr">
        <is>
          <t>Mike Benning</t>
        </is>
      </c>
      <c r="B909" t="inlineStr">
        <is>
          <t>CGY</t>
        </is>
      </c>
      <c r="C909" t="inlineStr">
        <is>
          <t>D</t>
        </is>
      </c>
      <c r="D909" t="inlineStr">
        <is>
          <t>D</t>
        </is>
      </c>
      <c r="E909" t="n">
        <v>24</v>
      </c>
      <c r="F909" t="inlineStr">
        <is>
          <t>FA</t>
        </is>
      </c>
      <c r="G909" t="inlineStr">
        <is>
          <t>FA</t>
        </is>
      </c>
      <c r="H909" s="30" t="n">
        <v>850000</v>
      </c>
      <c r="I909" s="31" t="n">
        <v>10.1</v>
      </c>
      <c r="J909" s="31" t="n">
        <v>11.88</v>
      </c>
      <c r="K909" s="31" t="n">
        <v>0.5600000000000001</v>
      </c>
      <c r="L909" s="32" t="n">
        <v>0.659</v>
      </c>
      <c r="M909" s="31" t="n">
        <v>5.06</v>
      </c>
      <c r="N909" s="31" t="n">
        <v>0.5600000000000001</v>
      </c>
      <c r="O909" s="31" t="n"/>
      <c r="P909" s="31" t="n">
        <v>5.06</v>
      </c>
      <c r="Q909" s="31" t="n">
        <v>-5.04</v>
      </c>
      <c r="R909" s="31" t="n">
        <v>5.95</v>
      </c>
      <c r="S909" s="32" t="n">
        <v>0.5600000000000001</v>
      </c>
      <c r="T909" s="32" t="n">
        <v>0.659</v>
      </c>
      <c r="V909" t="inlineStr">
        <is>
          <t>05ku9</t>
        </is>
      </c>
      <c r="W909" t="n">
        <v>6294</v>
      </c>
      <c r="Y909" t="inlineStr">
        <is>
          <t>76cf58f6-f044-4405-8542-1e92aea494e2</t>
        </is>
      </c>
      <c r="Z909" t="inlineStr">
        <is>
          <t>Mike Benning (CGY D)</t>
        </is>
      </c>
    </row>
    <row r="910">
      <c r="A910" t="inlineStr">
        <is>
          <t>Oscar Fisker Molgaard</t>
        </is>
      </c>
      <c r="B910" t="inlineStr">
        <is>
          <t>SEA</t>
        </is>
      </c>
      <c r="C910" t="inlineStr">
        <is>
          <t>C</t>
        </is>
      </c>
      <c r="D910" t="inlineStr">
        <is>
          <t>F</t>
        </is>
      </c>
      <c r="E910" t="n">
        <v>21</v>
      </c>
      <c r="F910" t="inlineStr">
        <is>
          <t>T</t>
        </is>
      </c>
      <c r="G910" t="inlineStr">
        <is>
          <t>The Last Place Lukes</t>
        </is>
      </c>
      <c r="H910" s="30" t="n">
        <v>891666</v>
      </c>
      <c r="I910" s="31" t="n">
        <v>3.27</v>
      </c>
      <c r="J910" s="31" t="n">
        <v>3.67</v>
      </c>
      <c r="K910" s="31" t="n">
        <v>0.25</v>
      </c>
      <c r="L910" s="32" t="n">
        <v>0.28</v>
      </c>
      <c r="M910" s="31" t="n">
        <v>5.06</v>
      </c>
      <c r="N910" s="31" t="n">
        <v>0.23</v>
      </c>
      <c r="O910" s="31" t="n"/>
      <c r="P910" s="31" t="n">
        <v>5.06</v>
      </c>
      <c r="Q910" s="31" t="n">
        <v>1.79</v>
      </c>
      <c r="R910" s="31" t="n">
        <v>5.67</v>
      </c>
      <c r="S910" s="32" t="n">
        <v>0.23</v>
      </c>
      <c r="T910" s="32" t="n">
        <v>0.258</v>
      </c>
      <c r="V910" t="inlineStr">
        <is>
          <t>06axt</t>
        </is>
      </c>
      <c r="W910" t="n">
        <v>6952</v>
      </c>
      <c r="Y910" t="inlineStr">
        <is>
          <t>08acde4f-b079-44ea-a27c-c95c12764703</t>
        </is>
      </c>
      <c r="Z910" t="inlineStr">
        <is>
          <t>Oscar Fisker Molgaard (SEA C)</t>
        </is>
      </c>
    </row>
    <row r="911">
      <c r="A911" t="inlineStr">
        <is>
          <t>Kevin Rooney</t>
        </is>
      </c>
      <c r="B911" t="inlineStr">
        <is>
          <t>(N/A)</t>
        </is>
      </c>
      <c r="C911" t="inlineStr">
        <is>
          <t>C</t>
        </is>
      </c>
      <c r="D911" t="inlineStr">
        <is>
          <t>F</t>
        </is>
      </c>
      <c r="E911" t="n">
        <v>33</v>
      </c>
      <c r="F911" t="inlineStr">
        <is>
          <t>FA</t>
        </is>
      </c>
      <c r="G911" t="inlineStr">
        <is>
          <t>FA</t>
        </is>
      </c>
      <c r="H911" s="30" t="n">
        <v>1</v>
      </c>
      <c r="I911" s="31" t="n">
        <v>1</v>
      </c>
      <c r="J911" s="31" t="n">
        <v>1000000</v>
      </c>
      <c r="K911" s="31" t="n">
        <v>1</v>
      </c>
      <c r="L911" s="32" t="n">
        <v>1000000</v>
      </c>
      <c r="M911" s="31" t="n">
        <v>5.06</v>
      </c>
      <c r="N911" s="31" t="n">
        <v>0.34</v>
      </c>
      <c r="O911" s="31" t="n"/>
      <c r="P911" s="31" t="n">
        <v>5.06</v>
      </c>
      <c r="Q911" s="31" t="n">
        <v>4.06</v>
      </c>
      <c r="R911" s="31" t="n">
        <v>5060000</v>
      </c>
      <c r="S911" s="32" t="n">
        <v>0.34</v>
      </c>
      <c r="T911" s="32" t="n">
        <v>340000</v>
      </c>
      <c r="V911" t="inlineStr">
        <is>
          <t>048y7</t>
        </is>
      </c>
      <c r="W911" t="n">
        <v>5320</v>
      </c>
      <c r="X911" t="n">
        <v>7432</v>
      </c>
      <c r="Y911" t="inlineStr">
        <is>
          <t>3b537427-8d00-4539-8bac-52dece8487ad</t>
        </is>
      </c>
      <c r="Z911" t="inlineStr">
        <is>
          <t>Kevin Rooney ((N/A) C)</t>
        </is>
      </c>
    </row>
    <row r="912">
      <c r="A912" t="inlineStr">
        <is>
          <t>Tomas Nosek</t>
        </is>
      </c>
      <c r="B912" t="inlineStr">
        <is>
          <t>(N/A)</t>
        </is>
      </c>
      <c r="C912" t="inlineStr">
        <is>
          <t>C</t>
        </is>
      </c>
      <c r="D912" t="inlineStr">
        <is>
          <t>F</t>
        </is>
      </c>
      <c r="E912" t="n">
        <v>34</v>
      </c>
      <c r="F912" t="inlineStr">
        <is>
          <t>FA</t>
        </is>
      </c>
      <c r="G912" t="inlineStr">
        <is>
          <t>FA</t>
        </is>
      </c>
      <c r="H912" s="30" t="n">
        <v>1</v>
      </c>
      <c r="I912" s="31" t="n">
        <v>9.029999999999999</v>
      </c>
      <c r="J912" s="31" t="n">
        <v>9030000</v>
      </c>
      <c r="K912" s="31" t="n">
        <v>0.43</v>
      </c>
      <c r="L912" s="32" t="n">
        <v>430000</v>
      </c>
      <c r="M912" s="31" t="n">
        <v>4.98</v>
      </c>
      <c r="N912" s="31" t="n">
        <v>0.38</v>
      </c>
      <c r="O912" s="31" t="n"/>
      <c r="P912" s="31" t="n">
        <v>4.98</v>
      </c>
      <c r="Q912" s="31" t="n">
        <v>-4.05</v>
      </c>
      <c r="R912" s="31" t="n">
        <v>4980000</v>
      </c>
      <c r="S912" s="32" t="n">
        <v>0.38</v>
      </c>
      <c r="T912" s="32" t="n">
        <v>380000</v>
      </c>
      <c r="V912" t="inlineStr">
        <is>
          <t>03dhs</t>
        </is>
      </c>
      <c r="W912" t="n">
        <v>4449</v>
      </c>
      <c r="X912" t="n">
        <v>6366</v>
      </c>
      <c r="Y912" t="inlineStr">
        <is>
          <t>ec8c4f98-afc4-49c9-90ef-0a37e8a84b32</t>
        </is>
      </c>
      <c r="Z912" t="inlineStr">
        <is>
          <t>Tomas Nosek ((N/A) C)</t>
        </is>
      </c>
    </row>
    <row r="913">
      <c r="A913" t="inlineStr">
        <is>
          <t>Alexei Kolosov</t>
        </is>
      </c>
      <c r="B913" t="inlineStr">
        <is>
          <t>PHI</t>
        </is>
      </c>
      <c r="C913" t="inlineStr">
        <is>
          <t>G</t>
        </is>
      </c>
      <c r="D913" t="inlineStr">
        <is>
          <t>G</t>
        </is>
      </c>
      <c r="E913" t="n">
        <v>24</v>
      </c>
      <c r="F913" t="inlineStr">
        <is>
          <t>T</t>
        </is>
      </c>
      <c r="G913" t="inlineStr">
        <is>
          <t>Aznfungus</t>
        </is>
      </c>
      <c r="H913" s="30" t="n">
        <v>850000</v>
      </c>
      <c r="I913" s="31" t="n">
        <v>0.78</v>
      </c>
      <c r="J913" s="31" t="n">
        <v>0.92</v>
      </c>
      <c r="K913" s="31" t="n">
        <v>0.2</v>
      </c>
      <c r="L913" s="32" t="n">
        <v>0.235</v>
      </c>
      <c r="M913" s="31" t="n">
        <v>4.98</v>
      </c>
      <c r="N913" s="31" t="n">
        <v>0.71</v>
      </c>
      <c r="O913" s="31" t="n"/>
      <c r="P913" s="31" t="n">
        <v>4.98</v>
      </c>
      <c r="Q913" s="31" t="n">
        <v>4.2</v>
      </c>
      <c r="R913" s="31" t="n">
        <v>5.86</v>
      </c>
      <c r="S913" s="32" t="n">
        <v>0.71</v>
      </c>
      <c r="T913" s="32" t="n">
        <v>0.835</v>
      </c>
      <c r="V913" t="inlineStr">
        <is>
          <t>05r8v</t>
        </is>
      </c>
      <c r="W913" t="n">
        <v>6564</v>
      </c>
      <c r="Y913" t="inlineStr">
        <is>
          <t>bdf37458-8d34-482a-a5a4-1a2634398159</t>
        </is>
      </c>
      <c r="Z913" t="inlineStr">
        <is>
          <t>Alexei Kolosov (PHI G)</t>
        </is>
      </c>
    </row>
    <row r="914">
      <c r="A914" t="inlineStr">
        <is>
          <t>Cole O'Hara</t>
        </is>
      </c>
      <c r="B914" t="inlineStr">
        <is>
          <t>NSH</t>
        </is>
      </c>
      <c r="C914" t="inlineStr">
        <is>
          <t>RW</t>
        </is>
      </c>
      <c r="D914" t="inlineStr">
        <is>
          <t>F</t>
        </is>
      </c>
      <c r="E914" t="n">
        <v>24</v>
      </c>
      <c r="F914" t="inlineStr">
        <is>
          <t>FA</t>
        </is>
      </c>
      <c r="G914" t="inlineStr">
        <is>
          <t>FA</t>
        </is>
      </c>
      <c r="H914" s="30" t="n">
        <v>860000</v>
      </c>
      <c r="I914" s="31" t="n">
        <v>1.1</v>
      </c>
      <c r="J914" s="31" t="n">
        <v>1.28</v>
      </c>
      <c r="K914" s="31" t="n">
        <v>1.1</v>
      </c>
      <c r="L914" s="32" t="n">
        <v>1.279</v>
      </c>
      <c r="M914" s="31" t="n">
        <v>4.9</v>
      </c>
      <c r="N914" s="31" t="n">
        <v>0.26</v>
      </c>
      <c r="O914" s="31" t="n"/>
      <c r="P914" s="31" t="n">
        <v>4.9</v>
      </c>
      <c r="Q914" s="31" t="n">
        <v>3.8</v>
      </c>
      <c r="R914" s="31" t="n">
        <v>5.7</v>
      </c>
      <c r="S914" s="32" t="n">
        <v>0.26</v>
      </c>
      <c r="T914" s="32" t="n">
        <v>0.302</v>
      </c>
      <c r="V914" t="inlineStr">
        <is>
          <t>062pq</t>
        </is>
      </c>
      <c r="W914" t="n">
        <v>7341</v>
      </c>
      <c r="Y914" t="inlineStr">
        <is>
          <t>f6b4c20d-c188-4328-9f0a-874a8b8af703</t>
        </is>
      </c>
      <c r="Z914" t="inlineStr">
        <is>
          <t>Cole O'Hara (NSH RW)</t>
        </is>
      </c>
    </row>
    <row r="915">
      <c r="A915" t="inlineStr">
        <is>
          <t>Keaton Middleton</t>
        </is>
      </c>
      <c r="B915" t="inlineStr">
        <is>
          <t>COL</t>
        </is>
      </c>
      <c r="C915" t="inlineStr">
        <is>
          <t>D</t>
        </is>
      </c>
      <c r="D915" t="inlineStr">
        <is>
          <t>D</t>
        </is>
      </c>
      <c r="E915" t="n">
        <v>28</v>
      </c>
      <c r="F915" t="inlineStr">
        <is>
          <t>FA</t>
        </is>
      </c>
      <c r="G915" t="inlineStr">
        <is>
          <t>FA</t>
        </is>
      </c>
      <c r="H915" s="30" t="n">
        <v>775000</v>
      </c>
      <c r="I915" s="31" t="n">
        <v>2.57</v>
      </c>
      <c r="J915" s="31" t="n">
        <v>3.32</v>
      </c>
      <c r="K915" s="31" t="n">
        <v>0.86</v>
      </c>
      <c r="L915" s="32" t="n">
        <v>1.11</v>
      </c>
      <c r="M915" s="31" t="n">
        <v>4.89</v>
      </c>
      <c r="N915" s="31" t="n">
        <v>0.54</v>
      </c>
      <c r="O915" s="31" t="n"/>
      <c r="P915" s="31" t="n">
        <v>4.89</v>
      </c>
      <c r="Q915" s="31" t="n">
        <v>2.32</v>
      </c>
      <c r="R915" s="31" t="n">
        <v>6.31</v>
      </c>
      <c r="S915" s="32" t="n">
        <v>0.54</v>
      </c>
      <c r="T915" s="32" t="n">
        <v>0.697</v>
      </c>
      <c r="V915" t="inlineStr">
        <is>
          <t>042wv</t>
        </is>
      </c>
      <c r="W915" t="n">
        <v>5889</v>
      </c>
      <c r="X915" t="n">
        <v>7208</v>
      </c>
      <c r="Y915" t="inlineStr">
        <is>
          <t>2d6cb6fb-7099-4e51-9876-9255adf129ad</t>
        </is>
      </c>
      <c r="Z915" t="inlineStr">
        <is>
          <t>Keaton Middleton (COL D)</t>
        </is>
      </c>
    </row>
    <row r="916">
      <c r="A916" t="inlineStr">
        <is>
          <t>Sandis Vilmanis</t>
        </is>
      </c>
      <c r="B916" t="inlineStr">
        <is>
          <t>FLA</t>
        </is>
      </c>
      <c r="C916" t="inlineStr">
        <is>
          <t>LW</t>
        </is>
      </c>
      <c r="D916" t="inlineStr">
        <is>
          <t>F</t>
        </is>
      </c>
      <c r="E916" t="n">
        <v>22</v>
      </c>
      <c r="F916" t="inlineStr">
        <is>
          <t>FA</t>
        </is>
      </c>
      <c r="G916" t="inlineStr">
        <is>
          <t>FA</t>
        </is>
      </c>
      <c r="H916" s="30" t="n">
        <v>925000</v>
      </c>
      <c r="I916" s="31" t="n">
        <v>8.1</v>
      </c>
      <c r="J916" s="31" t="n">
        <v>8.76</v>
      </c>
      <c r="K916" s="31" t="n">
        <v>0.43</v>
      </c>
      <c r="L916" s="32" t="n">
        <v>0.465</v>
      </c>
      <c r="M916" s="31" t="n">
        <v>4.87</v>
      </c>
      <c r="N916" s="31" t="n">
        <v>0.41</v>
      </c>
      <c r="O916" s="31" t="n"/>
      <c r="P916" s="31" t="n">
        <v>4.87</v>
      </c>
      <c r="Q916" s="31" t="n">
        <v>-3.23</v>
      </c>
      <c r="R916" s="31" t="n">
        <v>5.26</v>
      </c>
      <c r="S916" s="32" t="n">
        <v>0.41</v>
      </c>
      <c r="T916" s="32" t="n">
        <v>0.443</v>
      </c>
      <c r="V916" t="inlineStr">
        <is>
          <t>061a2</t>
        </is>
      </c>
      <c r="W916" t="n">
        <v>7074</v>
      </c>
      <c r="Y916" t="inlineStr">
        <is>
          <t>f735d611-3224-4b6f-9e2a-f1734f02073c</t>
        </is>
      </c>
      <c r="Z916" t="inlineStr">
        <is>
          <t>Sandis Vilmanis (FLA LW)</t>
        </is>
      </c>
    </row>
    <row r="917">
      <c r="A917" t="inlineStr">
        <is>
          <t>Travis Mitchell</t>
        </is>
      </c>
      <c r="B917" t="inlineStr">
        <is>
          <t>ANA</t>
        </is>
      </c>
      <c r="C917" t="inlineStr">
        <is>
          <t>D</t>
        </is>
      </c>
      <c r="D917" t="inlineStr">
        <is>
          <t>D</t>
        </is>
      </c>
      <c r="E917" t="n">
        <v>26</v>
      </c>
      <c r="F917" t="inlineStr">
        <is>
          <t>FA</t>
        </is>
      </c>
      <c r="G917" t="inlineStr">
        <is>
          <t>FA</t>
        </is>
      </c>
      <c r="H917" s="30" t="n">
        <v>850000</v>
      </c>
      <c r="I917" s="31" t="n">
        <v>4.81</v>
      </c>
      <c r="J917" s="31" t="n">
        <v>5.66</v>
      </c>
      <c r="K917" s="31" t="n">
        <v>0.53</v>
      </c>
      <c r="L917" s="32" t="n">
        <v>0.624</v>
      </c>
      <c r="M917" s="31" t="n">
        <v>4.8</v>
      </c>
      <c r="N917" s="31" t="n">
        <v>0.53</v>
      </c>
      <c r="O917" s="31" t="n"/>
      <c r="P917" s="31" t="n">
        <v>4.8</v>
      </c>
      <c r="Q917" s="31" t="n">
        <v>-0.01</v>
      </c>
      <c r="R917" s="31" t="n">
        <v>5.65</v>
      </c>
      <c r="S917" s="32" t="n">
        <v>0.53</v>
      </c>
      <c r="T917" s="32" t="n">
        <v>0.624</v>
      </c>
      <c r="V917" t="inlineStr">
        <is>
          <t>05y38</t>
        </is>
      </c>
      <c r="W917" t="n">
        <v>6887</v>
      </c>
      <c r="Y917" t="inlineStr">
        <is>
          <t>dfc2877d-4774-478f-ba3b-afaf5146c049</t>
        </is>
      </c>
      <c r="Z917" t="inlineStr">
        <is>
          <t>Travis Mitchell (ANA D)</t>
        </is>
      </c>
    </row>
    <row r="918">
      <c r="A918" t="inlineStr">
        <is>
          <t>Angus Crookshank</t>
        </is>
      </c>
      <c r="B918" t="inlineStr">
        <is>
          <t>FLA</t>
        </is>
      </c>
      <c r="C918" t="inlineStr">
        <is>
          <t>LW</t>
        </is>
      </c>
      <c r="D918" t="inlineStr">
        <is>
          <t>F</t>
        </is>
      </c>
      <c r="E918" t="n">
        <v>26</v>
      </c>
      <c r="F918" t="inlineStr">
        <is>
          <t>FA</t>
        </is>
      </c>
      <c r="G918" t="inlineStr">
        <is>
          <t>FA</t>
        </is>
      </c>
      <c r="H918" s="30" t="n">
        <v>775000</v>
      </c>
      <c r="I918" s="31" t="n">
        <v>2.53</v>
      </c>
      <c r="J918" s="31" t="n">
        <v>3.26</v>
      </c>
      <c r="K918" s="31" t="n">
        <v>0.32</v>
      </c>
      <c r="L918" s="32" t="n">
        <v>0.413</v>
      </c>
      <c r="M918" s="31" t="n">
        <v>4.77</v>
      </c>
      <c r="N918" s="31" t="n">
        <v>0.32</v>
      </c>
      <c r="O918" s="31" t="n"/>
      <c r="P918" s="31" t="n">
        <v>4.77</v>
      </c>
      <c r="Q918" s="31" t="n">
        <v>2.24</v>
      </c>
      <c r="R918" s="31" t="n">
        <v>6.15</v>
      </c>
      <c r="S918" s="32" t="n">
        <v>0.32</v>
      </c>
      <c r="T918" s="32" t="n">
        <v>0.413</v>
      </c>
      <c r="V918" t="inlineStr">
        <is>
          <t>04qzt</t>
        </is>
      </c>
      <c r="W918" t="n">
        <v>5834</v>
      </c>
      <c r="Y918" t="inlineStr">
        <is>
          <t>dc589dc7-9a12-4cab-a21b-e552ecaf25e6</t>
        </is>
      </c>
      <c r="Z918" t="inlineStr">
        <is>
          <t>Angus Crookshank (FLA LW)</t>
        </is>
      </c>
    </row>
    <row r="919">
      <c r="A919" t="inlineStr">
        <is>
          <t>Adam Engstrom</t>
        </is>
      </c>
      <c r="B919" t="inlineStr">
        <is>
          <t>MTL</t>
        </is>
      </c>
      <c r="C919" t="inlineStr">
        <is>
          <t>D</t>
        </is>
      </c>
      <c r="D919" t="inlineStr">
        <is>
          <t>D</t>
        </is>
      </c>
      <c r="E919" t="n">
        <v>22</v>
      </c>
      <c r="F919" t="inlineStr">
        <is>
          <t>FA</t>
        </is>
      </c>
      <c r="G919" t="inlineStr">
        <is>
          <t>FA</t>
        </is>
      </c>
      <c r="H919" s="30" t="n">
        <v>896667</v>
      </c>
      <c r="I919" s="31" t="n">
        <v>4.74</v>
      </c>
      <c r="J919" s="31" t="n">
        <v>5.29</v>
      </c>
      <c r="K919" s="31" t="n">
        <v>0.32</v>
      </c>
      <c r="L919" s="32" t="n">
        <v>0.357</v>
      </c>
      <c r="M919" s="31" t="n">
        <v>4.75</v>
      </c>
      <c r="N919" s="31" t="n">
        <v>0.32</v>
      </c>
      <c r="O919" s="31" t="n"/>
      <c r="P919" s="31" t="n">
        <v>4.75</v>
      </c>
      <c r="Q919" s="31" t="n">
        <v>0.01</v>
      </c>
      <c r="R919" s="31" t="n">
        <v>5.3</v>
      </c>
      <c r="S919" s="32" t="n">
        <v>0.32</v>
      </c>
      <c r="T919" s="32" t="n">
        <v>0.357</v>
      </c>
      <c r="V919" t="inlineStr">
        <is>
          <t>061a1</t>
        </is>
      </c>
      <c r="W919" t="n">
        <v>6808</v>
      </c>
      <c r="Y919" t="inlineStr">
        <is>
          <t>87da2faf-9056-4fb8-aa30-431997c91904</t>
        </is>
      </c>
      <c r="Z919" t="inlineStr">
        <is>
          <t>Adam Engstrom (MTL D)</t>
        </is>
      </c>
    </row>
    <row r="920">
      <c r="A920" t="inlineStr">
        <is>
          <t>Walker Duehr</t>
        </is>
      </c>
      <c r="B920" t="inlineStr">
        <is>
          <t>WPG</t>
        </is>
      </c>
      <c r="C920" t="inlineStr">
        <is>
          <t>RW</t>
        </is>
      </c>
      <c r="D920" t="inlineStr">
        <is>
          <t>F</t>
        </is>
      </c>
      <c r="E920" t="n">
        <v>28</v>
      </c>
      <c r="F920" t="inlineStr">
        <is>
          <t>FA</t>
        </is>
      </c>
      <c r="G920" t="inlineStr">
        <is>
          <t>FA</t>
        </is>
      </c>
      <c r="H920" s="30" t="n">
        <v>875000</v>
      </c>
      <c r="I920" s="31" t="n">
        <v>0.58</v>
      </c>
      <c r="J920" s="31" t="n">
        <v>0.66</v>
      </c>
      <c r="K920" s="31" t="n">
        <v>0.19</v>
      </c>
      <c r="L920" s="32" t="n">
        <v>0.217</v>
      </c>
      <c r="M920" s="31" t="n">
        <v>4.67</v>
      </c>
      <c r="N920" s="31" t="n">
        <v>0.29</v>
      </c>
      <c r="O920" s="31" t="n"/>
      <c r="P920" s="31" t="n">
        <v>4.67</v>
      </c>
      <c r="Q920" s="31" t="n">
        <v>4.09</v>
      </c>
      <c r="R920" s="31" t="n">
        <v>5.34</v>
      </c>
      <c r="S920" s="32" t="n">
        <v>0.29</v>
      </c>
      <c r="T920" s="32" t="n">
        <v>0.331</v>
      </c>
      <c r="V920" t="inlineStr">
        <is>
          <t>05rjx</t>
        </is>
      </c>
      <c r="W920" t="n">
        <v>6415</v>
      </c>
      <c r="Y920" t="inlineStr">
        <is>
          <t>ad51ef99-da01-4a3b-ac8c-b96c31dbcc02</t>
        </is>
      </c>
      <c r="Z920" t="inlineStr">
        <is>
          <t>Walker Duehr (WPG RW)</t>
        </is>
      </c>
    </row>
    <row r="921">
      <c r="A921" t="inlineStr">
        <is>
          <t>Olle Lycksell</t>
        </is>
      </c>
      <c r="B921" t="inlineStr">
        <is>
          <t>OTT</t>
        </is>
      </c>
      <c r="C921" t="inlineStr">
        <is>
          <t>LW</t>
        </is>
      </c>
      <c r="D921" t="inlineStr">
        <is>
          <t>F</t>
        </is>
      </c>
      <c r="E921" t="n">
        <v>27</v>
      </c>
      <c r="F921" t="inlineStr">
        <is>
          <t>FA</t>
        </is>
      </c>
      <c r="G921" t="inlineStr">
        <is>
          <t>FA</t>
        </is>
      </c>
      <c r="H921" s="30" t="n">
        <v>775000</v>
      </c>
      <c r="I921" s="31" t="n">
        <v>3.36</v>
      </c>
      <c r="J921" s="31" t="n">
        <v>4.34</v>
      </c>
      <c r="K921" s="31" t="n">
        <v>0.48</v>
      </c>
      <c r="L921" s="32" t="n">
        <v>0.619</v>
      </c>
      <c r="M921" s="31" t="n">
        <v>4.61</v>
      </c>
      <c r="N921" s="31" t="n">
        <v>0.46</v>
      </c>
      <c r="O921" s="31" t="n"/>
      <c r="P921" s="31" t="n">
        <v>4.61</v>
      </c>
      <c r="Q921" s="31" t="n">
        <v>1.25</v>
      </c>
      <c r="R921" s="31" t="n">
        <v>5.95</v>
      </c>
      <c r="S921" s="32" t="n">
        <v>0.46</v>
      </c>
      <c r="T921" s="32" t="n">
        <v>0.594</v>
      </c>
      <c r="V921" t="inlineStr">
        <is>
          <t>04f7v</t>
        </is>
      </c>
      <c r="W921" t="n">
        <v>6429</v>
      </c>
      <c r="X921" t="n">
        <v>7683</v>
      </c>
      <c r="Y921" t="inlineStr">
        <is>
          <t>178b51f6-4be5-4ace-8ecd-5c2c21215e36</t>
        </is>
      </c>
      <c r="Z921" t="inlineStr">
        <is>
          <t>Olle Lycksell (OTT LW)</t>
        </is>
      </c>
    </row>
    <row r="922">
      <c r="A922" t="inlineStr">
        <is>
          <t>Jared Davidson</t>
        </is>
      </c>
      <c r="B922" t="inlineStr">
        <is>
          <t>MTL</t>
        </is>
      </c>
      <c r="C922" t="inlineStr">
        <is>
          <t>C</t>
        </is>
      </c>
      <c r="D922" t="inlineStr">
        <is>
          <t>F</t>
        </is>
      </c>
      <c r="E922" t="n">
        <v>24</v>
      </c>
      <c r="F922" t="inlineStr">
        <is>
          <t>FA</t>
        </is>
      </c>
      <c r="G922" t="inlineStr">
        <is>
          <t>FA</t>
        </is>
      </c>
      <c r="H922" s="30" t="n">
        <v>862500</v>
      </c>
      <c r="I922" s="31" t="n">
        <v>4.44</v>
      </c>
      <c r="J922" s="31" t="n">
        <v>5.15</v>
      </c>
      <c r="K922" s="31" t="n">
        <v>0.44</v>
      </c>
      <c r="L922" s="32" t="n">
        <v>0.51</v>
      </c>
      <c r="M922" s="31" t="n">
        <v>4.44</v>
      </c>
      <c r="N922" s="31" t="n">
        <v>0.44</v>
      </c>
      <c r="O922" s="31" t="n"/>
      <c r="P922" s="31" t="n">
        <v>4.44</v>
      </c>
      <c r="Q922" s="31" t="n">
        <v>0</v>
      </c>
      <c r="R922" s="31" t="n">
        <v>5.15</v>
      </c>
      <c r="S922" s="32" t="n">
        <v>0.44</v>
      </c>
      <c r="T922" s="32" t="n">
        <v>0.51</v>
      </c>
      <c r="V922" t="inlineStr">
        <is>
          <t>060yy</t>
        </is>
      </c>
      <c r="W922" t="n">
        <v>7230</v>
      </c>
      <c r="Y922" t="inlineStr">
        <is>
          <t>84728a79-4b85-476e-8762-075bc9202183</t>
        </is>
      </c>
      <c r="Z922" t="inlineStr">
        <is>
          <t>Jared Davidson (MTL C)</t>
        </is>
      </c>
    </row>
    <row r="923">
      <c r="A923" t="inlineStr">
        <is>
          <t>Dennis Cholowski</t>
        </is>
      </c>
      <c r="B923" t="inlineStr">
        <is>
          <t>NYR</t>
        </is>
      </c>
      <c r="C923" t="inlineStr">
        <is>
          <t>D</t>
        </is>
      </c>
      <c r="D923" t="inlineStr">
        <is>
          <t>D</t>
        </is>
      </c>
      <c r="E923" t="n">
        <v>28</v>
      </c>
      <c r="F923" t="inlineStr">
        <is>
          <t>FA</t>
        </is>
      </c>
      <c r="G923" t="inlineStr">
        <is>
          <t>FA</t>
        </is>
      </c>
      <c r="H923" s="30" t="n">
        <v>875000</v>
      </c>
      <c r="I923" s="31" t="n">
        <v>5.09</v>
      </c>
      <c r="J923" s="31" t="n">
        <v>5.82</v>
      </c>
      <c r="K923" s="31" t="n">
        <v>0.3</v>
      </c>
      <c r="L923" s="32" t="n">
        <v>0.343</v>
      </c>
      <c r="M923" s="31" t="n">
        <v>4.4</v>
      </c>
      <c r="N923" s="31" t="n">
        <v>0.4</v>
      </c>
      <c r="O923" s="31" t="n"/>
      <c r="P923" s="31" t="n">
        <v>4.4</v>
      </c>
      <c r="Q923" s="31" t="n">
        <v>-0.6899999999999999</v>
      </c>
      <c r="R923" s="31" t="n">
        <v>5.03</v>
      </c>
      <c r="S923" s="32" t="n">
        <v>0.4</v>
      </c>
      <c r="T923" s="32" t="n">
        <v>0.457</v>
      </c>
      <c r="V923" t="inlineStr">
        <is>
          <t>042t3</t>
        </is>
      </c>
      <c r="W923" t="n">
        <v>5162</v>
      </c>
      <c r="X923" t="n">
        <v>7128</v>
      </c>
      <c r="Y923" t="inlineStr">
        <is>
          <t>80722ea0-7df7-4213-9e98-0ec5de853586</t>
        </is>
      </c>
      <c r="Z923" t="inlineStr">
        <is>
          <t>Dennis Cholowski (NYR D)</t>
        </is>
      </c>
    </row>
    <row r="924">
      <c r="A924" t="inlineStr">
        <is>
          <t>Jakob Pelletier</t>
        </is>
      </c>
      <c r="B924" t="inlineStr">
        <is>
          <t>TBL</t>
        </is>
      </c>
      <c r="C924" t="inlineStr">
        <is>
          <t>LW</t>
        </is>
      </c>
      <c r="D924" t="inlineStr">
        <is>
          <t>F</t>
        </is>
      </c>
      <c r="E924" t="n">
        <v>25</v>
      </c>
      <c r="F924" t="inlineStr">
        <is>
          <t>FA</t>
        </is>
      </c>
      <c r="G924" t="inlineStr">
        <is>
          <t>FA</t>
        </is>
      </c>
      <c r="H924" s="30" t="n">
        <v>775000</v>
      </c>
      <c r="I924" s="31" t="n">
        <v>0.52</v>
      </c>
      <c r="J924" s="31" t="n">
        <v>0.67</v>
      </c>
      <c r="K924" s="31" t="n">
        <v>0.1</v>
      </c>
      <c r="L924" s="32" t="n">
        <v>0.129</v>
      </c>
      <c r="M924" s="31" t="n">
        <v>4.4</v>
      </c>
      <c r="N924" s="31" t="n">
        <v>0.37</v>
      </c>
      <c r="O924" s="31" t="n"/>
      <c r="P924" s="31" t="n">
        <v>4.4</v>
      </c>
      <c r="Q924" s="31" t="n">
        <v>3.88</v>
      </c>
      <c r="R924" s="31" t="n">
        <v>5.68</v>
      </c>
      <c r="S924" s="32" t="n">
        <v>0.37</v>
      </c>
      <c r="T924" s="32" t="n">
        <v>0.477</v>
      </c>
      <c r="V924" t="inlineStr">
        <is>
          <t>04xe1</t>
        </is>
      </c>
      <c r="W924" t="n">
        <v>5980</v>
      </c>
      <c r="X924" t="n">
        <v>8304</v>
      </c>
      <c r="Y924" t="inlineStr">
        <is>
          <t>cd852885-cf71-453f-b413-4b911baa287c</t>
        </is>
      </c>
      <c r="Z924" t="inlineStr">
        <is>
          <t>Jakob Pelletier (TBL LW)</t>
        </is>
      </c>
    </row>
    <row r="925">
      <c r="A925" t="inlineStr">
        <is>
          <t>Cameron Hughes</t>
        </is>
      </c>
      <c r="B925" t="inlineStr">
        <is>
          <t>DAL</t>
        </is>
      </c>
      <c r="C925" t="inlineStr">
        <is>
          <t>C</t>
        </is>
      </c>
      <c r="D925" t="inlineStr">
        <is>
          <t>F</t>
        </is>
      </c>
      <c r="E925" t="n">
        <v>29</v>
      </c>
      <c r="F925" t="inlineStr">
        <is>
          <t>FA</t>
        </is>
      </c>
      <c r="G925" t="inlineStr">
        <is>
          <t>FA</t>
        </is>
      </c>
      <c r="H925" s="30" t="n">
        <v>775000</v>
      </c>
      <c r="I925" s="31" t="n">
        <v>1.23</v>
      </c>
      <c r="J925" s="31" t="n">
        <v>1.59</v>
      </c>
      <c r="K925" s="31" t="n">
        <v>0.41</v>
      </c>
      <c r="L925" s="32" t="n">
        <v>0.529</v>
      </c>
      <c r="M925" s="31" t="n">
        <v>4.38</v>
      </c>
      <c r="N925" s="31" t="n">
        <v>0.24</v>
      </c>
      <c r="O925" s="31" t="n"/>
      <c r="P925" s="31" t="n">
        <v>4.38</v>
      </c>
      <c r="Q925" s="31" t="n">
        <v>3.15</v>
      </c>
      <c r="R925" s="31" t="n">
        <v>5.65</v>
      </c>
      <c r="S925" s="32" t="n">
        <v>0.24</v>
      </c>
      <c r="T925" s="32" t="n">
        <v>0.31</v>
      </c>
      <c r="V925" t="inlineStr">
        <is>
          <t>03riz</t>
        </is>
      </c>
      <c r="W925" t="n">
        <v>4940</v>
      </c>
      <c r="X925" t="n">
        <v>6907</v>
      </c>
      <c r="Y925" t="inlineStr">
        <is>
          <t>d2e22f10-bfb2-450f-bf89-a71044feb477</t>
        </is>
      </c>
      <c r="Z925" t="inlineStr">
        <is>
          <t>Cameron Hughes (DAL C)</t>
        </is>
      </c>
    </row>
    <row r="926">
      <c r="A926" t="inlineStr">
        <is>
          <t>Marek Alscher</t>
        </is>
      </c>
      <c r="B926" t="inlineStr">
        <is>
          <t>FLA</t>
        </is>
      </c>
      <c r="C926" t="inlineStr">
        <is>
          <t>D</t>
        </is>
      </c>
      <c r="D926" t="inlineStr">
        <is>
          <t>D</t>
        </is>
      </c>
      <c r="E926" t="n">
        <v>22</v>
      </c>
      <c r="F926" t="inlineStr">
        <is>
          <t>FA</t>
        </is>
      </c>
      <c r="G926" t="inlineStr">
        <is>
          <t>FA</t>
        </is>
      </c>
      <c r="H926" s="30" t="n">
        <v>865000</v>
      </c>
      <c r="I926" s="31" t="n">
        <v>4.17</v>
      </c>
      <c r="J926" s="31" t="n">
        <v>4.82</v>
      </c>
      <c r="K926" s="31" t="n">
        <v>1.04</v>
      </c>
      <c r="L926" s="32" t="n">
        <v>1.202</v>
      </c>
      <c r="M926" s="31" t="n">
        <v>4.17</v>
      </c>
      <c r="N926" s="31" t="n">
        <v>1.04</v>
      </c>
      <c r="O926" s="31" t="n"/>
      <c r="P926" s="31" t="n">
        <v>4.17</v>
      </c>
      <c r="Q926" s="31" t="n">
        <v>0</v>
      </c>
      <c r="R926" s="31" t="n">
        <v>4.82</v>
      </c>
      <c r="S926" s="32" t="n">
        <v>1.04</v>
      </c>
      <c r="T926" s="32" t="n">
        <v>1.202</v>
      </c>
      <c r="V926" t="inlineStr">
        <is>
          <t>062dq</t>
        </is>
      </c>
      <c r="W926" t="n">
        <v>6809</v>
      </c>
      <c r="Y926" t="inlineStr">
        <is>
          <t>5bda6889-6f98-41fb-903c-6e5830a6f255</t>
        </is>
      </c>
      <c r="Z926" t="inlineStr">
        <is>
          <t>Marek Alscher (FLA D)</t>
        </is>
      </c>
    </row>
    <row r="927">
      <c r="A927" t="inlineStr">
        <is>
          <t>Daniil Miromanov</t>
        </is>
      </c>
      <c r="B927" t="inlineStr">
        <is>
          <t>CGY</t>
        </is>
      </c>
      <c r="C927" t="inlineStr">
        <is>
          <t>D</t>
        </is>
      </c>
      <c r="D927" t="inlineStr">
        <is>
          <t>D</t>
        </is>
      </c>
      <c r="E927" t="n">
        <v>29</v>
      </c>
      <c r="F927" t="inlineStr">
        <is>
          <t>FA</t>
        </is>
      </c>
      <c r="G927" t="inlineStr">
        <is>
          <t>FA</t>
        </is>
      </c>
      <c r="H927" s="30" t="n">
        <v>1250000</v>
      </c>
      <c r="I927" s="31" t="n">
        <v>0.25</v>
      </c>
      <c r="J927" s="31" t="n">
        <v>0.2</v>
      </c>
      <c r="K927" s="31" t="n">
        <v>0.25</v>
      </c>
      <c r="L927" s="32" t="n">
        <v>0.2</v>
      </c>
      <c r="M927" s="31" t="n">
        <v>3.93</v>
      </c>
      <c r="N927" s="31" t="n">
        <v>0.39</v>
      </c>
      <c r="O927" s="31" t="n"/>
      <c r="P927" s="31" t="n">
        <v>3.93</v>
      </c>
      <c r="Q927" s="31" t="n">
        <v>3.68</v>
      </c>
      <c r="R927" s="31" t="n">
        <v>3.14</v>
      </c>
      <c r="S927" s="32" t="n">
        <v>0.39</v>
      </c>
      <c r="T927" s="32" t="n">
        <v>0.312</v>
      </c>
      <c r="V927" t="inlineStr">
        <is>
          <t>05rev</t>
        </is>
      </c>
      <c r="W927" t="n">
        <v>6396</v>
      </c>
      <c r="Y927" t="inlineStr">
        <is>
          <t>5f7e0e9a-27e2-46d9-aefd-6cd376b98f73</t>
        </is>
      </c>
      <c r="Z927" t="inlineStr">
        <is>
          <t>Daniil Miromanov (CGY D)</t>
        </is>
      </c>
    </row>
    <row r="928">
      <c r="A928" t="inlineStr">
        <is>
          <t>Ryan Tverberg</t>
        </is>
      </c>
      <c r="B928" t="inlineStr">
        <is>
          <t>TOR</t>
        </is>
      </c>
      <c r="C928" t="inlineStr">
        <is>
          <t>C</t>
        </is>
      </c>
      <c r="D928" t="inlineStr">
        <is>
          <t>F</t>
        </is>
      </c>
      <c r="E928" t="n">
        <v>24</v>
      </c>
      <c r="F928" t="inlineStr">
        <is>
          <t>FA</t>
        </is>
      </c>
      <c r="G928" t="inlineStr">
        <is>
          <t>FA</t>
        </is>
      </c>
      <c r="H928" s="30" t="n">
        <v>850000</v>
      </c>
      <c r="I928" s="31" t="n">
        <v>0.6899999999999999</v>
      </c>
      <c r="J928" s="31" t="n">
        <v>0.8100000000000001</v>
      </c>
      <c r="K928" s="31" t="n">
        <v>0.35</v>
      </c>
      <c r="L928" s="32" t="n">
        <v>0.412</v>
      </c>
      <c r="M928" s="31" t="n">
        <v>3.84</v>
      </c>
      <c r="N928" s="31" t="n">
        <v>0.35</v>
      </c>
      <c r="O928" s="31" t="n"/>
      <c r="P928" s="31" t="n">
        <v>3.84</v>
      </c>
      <c r="Q928" s="31" t="n">
        <v>3.15</v>
      </c>
      <c r="R928" s="31" t="n">
        <v>4.52</v>
      </c>
      <c r="S928" s="32" t="n">
        <v>0.35</v>
      </c>
      <c r="T928" s="32" t="n">
        <v>0.412</v>
      </c>
      <c r="V928" t="inlineStr">
        <is>
          <t>05oyk</t>
        </is>
      </c>
      <c r="W928" t="n">
        <v>6868</v>
      </c>
      <c r="Y928" t="inlineStr">
        <is>
          <t>7a81b5cf-d27b-49ab-bf12-e5c9a79ca4bc</t>
        </is>
      </c>
      <c r="Z928" t="inlineStr">
        <is>
          <t>Ryan Tverberg (TOR C)</t>
        </is>
      </c>
    </row>
    <row r="929">
      <c r="A929" t="inlineStr">
        <is>
          <t>Luke Haymes</t>
        </is>
      </c>
      <c r="B929" t="inlineStr">
        <is>
          <t>TOR</t>
        </is>
      </c>
      <c r="C929" t="inlineStr">
        <is>
          <t>C</t>
        </is>
      </c>
      <c r="D929" t="inlineStr">
        <is>
          <t>F</t>
        </is>
      </c>
      <c r="E929" t="n">
        <v>23</v>
      </c>
      <c r="F929" t="inlineStr">
        <is>
          <t>FA</t>
        </is>
      </c>
      <c r="G929" t="inlineStr">
        <is>
          <t>FA</t>
        </is>
      </c>
      <c r="H929" s="30" t="n">
        <v>875000</v>
      </c>
      <c r="I929" s="31" t="n">
        <v>1.73</v>
      </c>
      <c r="J929" s="31" t="n">
        <v>1.98</v>
      </c>
      <c r="K929" s="31" t="n">
        <v>0.43</v>
      </c>
      <c r="L929" s="32" t="n">
        <v>0.491</v>
      </c>
      <c r="M929" s="31" t="n">
        <v>3.8</v>
      </c>
      <c r="N929" s="31" t="n">
        <v>0.42</v>
      </c>
      <c r="O929" s="31" t="n"/>
      <c r="P929" s="31" t="n">
        <v>3.8</v>
      </c>
      <c r="Q929" s="31" t="n">
        <v>2.07</v>
      </c>
      <c r="R929" s="31" t="n">
        <v>4.34</v>
      </c>
      <c r="S929" s="32" t="n">
        <v>0.42</v>
      </c>
      <c r="T929" s="32" t="n">
        <v>0.48</v>
      </c>
      <c r="V929" t="inlineStr">
        <is>
          <t>06kwu</t>
        </is>
      </c>
      <c r="W929" t="n">
        <v>7318</v>
      </c>
      <c r="Y929" t="inlineStr">
        <is>
          <t>bf5f6a8c-3b5c-423b-9deb-1be25cadb0d4</t>
        </is>
      </c>
      <c r="Z929" t="inlineStr">
        <is>
          <t>Luke Haymes (TOR C)</t>
        </is>
      </c>
    </row>
    <row r="930">
      <c r="A930" t="inlineStr">
        <is>
          <t>Kevin Gravel</t>
        </is>
      </c>
      <c r="B930" t="inlineStr">
        <is>
          <t>(N/A)</t>
        </is>
      </c>
      <c r="C930" t="inlineStr">
        <is>
          <t>D</t>
        </is>
      </c>
      <c r="D930" t="inlineStr">
        <is>
          <t>D</t>
        </is>
      </c>
      <c r="E930" t="n">
        <v>34</v>
      </c>
      <c r="F930" t="inlineStr">
        <is>
          <t>FA</t>
        </is>
      </c>
      <c r="G930" t="inlineStr">
        <is>
          <t>FA</t>
        </is>
      </c>
      <c r="H930" s="30" t="n">
        <v>1</v>
      </c>
      <c r="I930" s="31" t="n">
        <v>0.47</v>
      </c>
      <c r="J930" s="31" t="n">
        <v>470000</v>
      </c>
      <c r="K930" s="31" t="n">
        <v>0.47</v>
      </c>
      <c r="L930" s="32" t="n">
        <v>470000</v>
      </c>
      <c r="M930" s="31" t="n">
        <v>3.8</v>
      </c>
      <c r="N930" s="31" t="n">
        <v>0.35</v>
      </c>
      <c r="O930" s="31" t="n"/>
      <c r="P930" s="31" t="n">
        <v>3.8</v>
      </c>
      <c r="Q930" s="31" t="n">
        <v>3.33</v>
      </c>
      <c r="R930" s="31" t="n">
        <v>3800000</v>
      </c>
      <c r="S930" s="32" t="n">
        <v>0.35</v>
      </c>
      <c r="T930" s="32" t="n">
        <v>350000</v>
      </c>
      <c r="V930" t="inlineStr">
        <is>
          <t>01zr4</t>
        </is>
      </c>
      <c r="W930" t="n">
        <v>4638</v>
      </c>
      <c r="X930" t="n">
        <v>5121</v>
      </c>
      <c r="Y930" t="inlineStr">
        <is>
          <t>500b6dbc-73d6-43f0-968b-b7ab612db8c8</t>
        </is>
      </c>
      <c r="Z930" t="inlineStr">
        <is>
          <t>Kevin Gravel ((N/A) D)</t>
        </is>
      </c>
    </row>
    <row r="931">
      <c r="A931" t="inlineStr">
        <is>
          <t>Taylor Makar</t>
        </is>
      </c>
      <c r="B931" t="inlineStr">
        <is>
          <t>COL</t>
        </is>
      </c>
      <c r="C931" t="inlineStr">
        <is>
          <t>LW</t>
        </is>
      </c>
      <c r="D931" t="inlineStr">
        <is>
          <t>F</t>
        </is>
      </c>
      <c r="E931" t="n">
        <v>25</v>
      </c>
      <c r="F931" t="inlineStr">
        <is>
          <t>FA</t>
        </is>
      </c>
      <c r="G931" t="inlineStr">
        <is>
          <t>FA</t>
        </is>
      </c>
      <c r="H931" s="30" t="n">
        <v>875000</v>
      </c>
      <c r="I931" s="31" t="n">
        <v>1.89</v>
      </c>
      <c r="J931" s="31" t="n">
        <v>2.16</v>
      </c>
      <c r="K931" s="31" t="n">
        <v>0.16</v>
      </c>
      <c r="L931" s="32" t="n">
        <v>0.183</v>
      </c>
      <c r="M931" s="31" t="n">
        <v>3.78</v>
      </c>
      <c r="N931" s="31" t="n">
        <v>0.16</v>
      </c>
      <c r="O931" s="31" t="n"/>
      <c r="P931" s="31" t="n">
        <v>3.78</v>
      </c>
      <c r="Q931" s="31" t="n">
        <v>1.89</v>
      </c>
      <c r="R931" s="31" t="n">
        <v>4.32</v>
      </c>
      <c r="S931" s="32" t="n">
        <v>0.16</v>
      </c>
      <c r="T931" s="32" t="n">
        <v>0.183</v>
      </c>
      <c r="V931" t="inlineStr">
        <is>
          <t>05ugu</t>
        </is>
      </c>
      <c r="W931" t="n">
        <v>7334</v>
      </c>
      <c r="Y931" t="inlineStr">
        <is>
          <t>65894ace-1cf6-404a-a5ca-49c049a01ad7</t>
        </is>
      </c>
      <c r="Z931" t="inlineStr">
        <is>
          <t>Taylor Makar (COL LW)</t>
        </is>
      </c>
    </row>
    <row r="932">
      <c r="A932" t="inlineStr">
        <is>
          <t>Andre Lee</t>
        </is>
      </c>
      <c r="B932" t="inlineStr">
        <is>
          <t>LAK</t>
        </is>
      </c>
      <c r="C932" t="inlineStr">
        <is>
          <t>LW</t>
        </is>
      </c>
      <c r="D932" t="inlineStr">
        <is>
          <t>F</t>
        </is>
      </c>
      <c r="E932" t="n">
        <v>26</v>
      </c>
      <c r="F932" t="inlineStr">
        <is>
          <t>FA</t>
        </is>
      </c>
      <c r="G932" t="inlineStr">
        <is>
          <t>FA</t>
        </is>
      </c>
      <c r="H932" s="30" t="n">
        <v>775000</v>
      </c>
      <c r="I932" s="31" t="n">
        <v>2.97</v>
      </c>
      <c r="J932" s="31" t="n">
        <v>3.83</v>
      </c>
      <c r="K932" s="31" t="n">
        <v>0.42</v>
      </c>
      <c r="L932" s="32" t="n">
        <v>0.542</v>
      </c>
      <c r="M932" s="31" t="n">
        <v>3.65</v>
      </c>
      <c r="N932" s="31" t="n">
        <v>0.41</v>
      </c>
      <c r="O932" s="31" t="n"/>
      <c r="P932" s="31" t="n">
        <v>3.65</v>
      </c>
      <c r="Q932" s="31" t="n">
        <v>0.68</v>
      </c>
      <c r="R932" s="31" t="n">
        <v>4.71</v>
      </c>
      <c r="S932" s="32" t="n">
        <v>0.41</v>
      </c>
      <c r="T932" s="32" t="n">
        <v>0.529</v>
      </c>
      <c r="V932" t="inlineStr">
        <is>
          <t>051vv</t>
        </is>
      </c>
      <c r="W932" t="n">
        <v>6632</v>
      </c>
      <c r="Y932" t="inlineStr">
        <is>
          <t>c1e3b20a-0280-4efb-bb65-977a8024665a</t>
        </is>
      </c>
      <c r="Z932" t="inlineStr">
        <is>
          <t>Andre Lee (LAK LW)</t>
        </is>
      </c>
    </row>
    <row r="933">
      <c r="A933" t="inlineStr">
        <is>
          <t>Jack Ahcan</t>
        </is>
      </c>
      <c r="B933" t="inlineStr">
        <is>
          <t>NSH</t>
        </is>
      </c>
      <c r="C933" t="inlineStr">
        <is>
          <t>D</t>
        </is>
      </c>
      <c r="D933" t="inlineStr">
        <is>
          <t>D</t>
        </is>
      </c>
      <c r="E933" t="n">
        <v>29</v>
      </c>
      <c r="F933" t="inlineStr">
        <is>
          <t>FA</t>
        </is>
      </c>
      <c r="G933" t="inlineStr">
        <is>
          <t>FA</t>
        </is>
      </c>
      <c r="H933" s="30" t="n">
        <v>875000</v>
      </c>
      <c r="I933" s="31" t="n">
        <v>3.86</v>
      </c>
      <c r="J933" s="31" t="n">
        <v>4.41</v>
      </c>
      <c r="K933" s="31" t="n">
        <v>0.35</v>
      </c>
      <c r="L933" s="32" t="n">
        <v>0.4</v>
      </c>
      <c r="M933" s="31" t="n">
        <v>3.64</v>
      </c>
      <c r="N933" s="31" t="n">
        <v>0.4</v>
      </c>
      <c r="O933" s="31" t="n"/>
      <c r="P933" s="31" t="n">
        <v>3.64</v>
      </c>
      <c r="Q933" s="31" t="n">
        <v>-0.22</v>
      </c>
      <c r="R933" s="31" t="n">
        <v>4.16</v>
      </c>
      <c r="S933" s="32" t="n">
        <v>0.4</v>
      </c>
      <c r="T933" s="32" t="n">
        <v>0.457</v>
      </c>
      <c r="V933" t="inlineStr">
        <is>
          <t>04aoy</t>
        </is>
      </c>
      <c r="W933" t="n">
        <v>6246</v>
      </c>
      <c r="X933" t="n">
        <v>8604</v>
      </c>
      <c r="Y933" t="inlineStr">
        <is>
          <t>9e13b491-909a-40da-9274-4c75908f8d53</t>
        </is>
      </c>
      <c r="Z933" t="inlineStr">
        <is>
          <t>Jack Ahcan (NSH D)</t>
        </is>
      </c>
    </row>
    <row r="934">
      <c r="A934" t="inlineStr">
        <is>
          <t>Mason Geertsen</t>
        </is>
      </c>
      <c r="B934" t="inlineStr">
        <is>
          <t>BUF</t>
        </is>
      </c>
      <c r="C934" t="inlineStr">
        <is>
          <t>D</t>
        </is>
      </c>
      <c r="D934" t="inlineStr">
        <is>
          <t>D</t>
        </is>
      </c>
      <c r="E934" t="n">
        <v>31</v>
      </c>
      <c r="F934" t="inlineStr">
        <is>
          <t>FA</t>
        </is>
      </c>
      <c r="G934" t="inlineStr">
        <is>
          <t>FA</t>
        </is>
      </c>
      <c r="H934" s="30" t="n">
        <v>775000</v>
      </c>
      <c r="I934" s="31" t="n">
        <v>3.62</v>
      </c>
      <c r="J934" s="31" t="n">
        <v>4.67</v>
      </c>
      <c r="K934" s="31" t="n">
        <v>0.72</v>
      </c>
      <c r="L934" s="32" t="n">
        <v>0.929</v>
      </c>
      <c r="M934" s="31" t="n">
        <v>3.62</v>
      </c>
      <c r="N934" s="31" t="n">
        <v>0.72</v>
      </c>
      <c r="O934" s="31" t="n"/>
      <c r="P934" s="31" t="n">
        <v>3.62</v>
      </c>
      <c r="Q934" s="31" t="n">
        <v>0</v>
      </c>
      <c r="R934" s="31" t="n">
        <v>4.67</v>
      </c>
      <c r="S934" s="32" t="n">
        <v>0.72</v>
      </c>
      <c r="T934" s="32" t="n">
        <v>0.929</v>
      </c>
      <c r="V934" t="inlineStr">
        <is>
          <t>031pf</t>
        </is>
      </c>
      <c r="W934" t="n">
        <v>4749</v>
      </c>
      <c r="X934" t="n">
        <v>6072</v>
      </c>
      <c r="Y934" t="inlineStr">
        <is>
          <t>bc34e6a3-bec7-4dd0-b82f-6f7a383d4d0d</t>
        </is>
      </c>
      <c r="Z934" t="inlineStr">
        <is>
          <t>Mason Geertsen (BUF D)</t>
        </is>
      </c>
    </row>
    <row r="935">
      <c r="A935" t="inlineStr">
        <is>
          <t>Arsenii Sergeev</t>
        </is>
      </c>
      <c r="B935" t="inlineStr">
        <is>
          <t>CGY</t>
        </is>
      </c>
      <c r="C935" t="inlineStr">
        <is>
          <t>G</t>
        </is>
      </c>
      <c r="D935" t="inlineStr">
        <is>
          <t>G</t>
        </is>
      </c>
      <c r="E935" t="n">
        <v>23</v>
      </c>
      <c r="F935" t="inlineStr">
        <is>
          <t>FA</t>
        </is>
      </c>
      <c r="G935" t="inlineStr">
        <is>
          <t>FA</t>
        </is>
      </c>
      <c r="H935" s="30" t="n">
        <v>866250</v>
      </c>
      <c r="I935" s="31" t="n">
        <v>2.64</v>
      </c>
      <c r="J935" s="31" t="n">
        <v>3.05</v>
      </c>
      <c r="K935" s="31" t="n">
        <v>2.64</v>
      </c>
      <c r="L935" s="32" t="n">
        <v>3.048</v>
      </c>
      <c r="M935" s="31" t="n">
        <v>3.6</v>
      </c>
      <c r="N935" s="31" t="n">
        <v>0.9</v>
      </c>
      <c r="O935" s="31" t="n"/>
      <c r="P935" s="31" t="n">
        <v>3.6</v>
      </c>
      <c r="Q935" s="31" t="n">
        <v>0.96</v>
      </c>
      <c r="R935" s="31" t="n">
        <v>4.16</v>
      </c>
      <c r="S935" s="32" t="n">
        <v>0.9</v>
      </c>
      <c r="T935" s="32" t="n">
        <v>1.039</v>
      </c>
      <c r="V935" t="inlineStr">
        <is>
          <t>05ugg</t>
        </is>
      </c>
      <c r="W935" t="n">
        <v>7353</v>
      </c>
      <c r="Y935" t="inlineStr">
        <is>
          <t>58c248cb-ef00-4648-93c0-0bece4bb7b86</t>
        </is>
      </c>
      <c r="Z935" t="inlineStr">
        <is>
          <t>Arsenii Sergeev (CGY G)</t>
        </is>
      </c>
    </row>
    <row r="936">
      <c r="A936" t="inlineStr">
        <is>
          <t>Boris Katchouk</t>
        </is>
      </c>
      <c r="B936" t="inlineStr">
        <is>
          <t>PHI</t>
        </is>
      </c>
      <c r="C936" t="inlineStr">
        <is>
          <t>LW</t>
        </is>
      </c>
      <c r="D936" t="inlineStr">
        <is>
          <t>F</t>
        </is>
      </c>
      <c r="E936" t="n">
        <v>28</v>
      </c>
      <c r="F936" t="inlineStr">
        <is>
          <t>FA</t>
        </is>
      </c>
      <c r="G936" t="inlineStr">
        <is>
          <t>FA</t>
        </is>
      </c>
      <c r="H936" s="30" t="n">
        <v>775000</v>
      </c>
      <c r="I936" s="31" t="n">
        <v>0.33</v>
      </c>
      <c r="J936" s="31" t="n">
        <v>0.43</v>
      </c>
      <c r="K936" s="31" t="n">
        <v>0.11</v>
      </c>
      <c r="L936" s="32" t="n">
        <v>0.142</v>
      </c>
      <c r="M936" s="31" t="n">
        <v>3.46</v>
      </c>
      <c r="N936" s="31" t="n">
        <v>0.29</v>
      </c>
      <c r="O936" s="31" t="n"/>
      <c r="P936" s="31" t="n">
        <v>3.46</v>
      </c>
      <c r="Q936" s="31" t="n">
        <v>3.13</v>
      </c>
      <c r="R936" s="31" t="n">
        <v>4.46</v>
      </c>
      <c r="S936" s="32" t="n">
        <v>0.29</v>
      </c>
      <c r="T936" s="32" t="n">
        <v>0.374</v>
      </c>
      <c r="V936" t="inlineStr">
        <is>
          <t>042vs</t>
        </is>
      </c>
      <c r="W936" t="n">
        <v>5157</v>
      </c>
      <c r="X936" t="n">
        <v>7152</v>
      </c>
      <c r="Y936" t="inlineStr">
        <is>
          <t>4c7dc8da-7b5d-4eb2-a2b8-301f74edf88f</t>
        </is>
      </c>
      <c r="Z936" t="inlineStr">
        <is>
          <t>Boris Katchouk (PHI LW)</t>
        </is>
      </c>
    </row>
    <row r="937">
      <c r="A937" t="inlineStr">
        <is>
          <t>Henry Thrun</t>
        </is>
      </c>
      <c r="B937" t="inlineStr">
        <is>
          <t>WPG</t>
        </is>
      </c>
      <c r="C937" t="inlineStr">
        <is>
          <t>D</t>
        </is>
      </c>
      <c r="D937" t="inlineStr">
        <is>
          <t>D</t>
        </is>
      </c>
      <c r="E937" t="n">
        <v>25</v>
      </c>
      <c r="F937" t="inlineStr">
        <is>
          <t>FA</t>
        </is>
      </c>
      <c r="G937" t="inlineStr">
        <is>
          <t>FA</t>
        </is>
      </c>
      <c r="H937" s="30" t="n">
        <v>850000</v>
      </c>
      <c r="I937" s="31" t="n">
        <v>0.8100000000000001</v>
      </c>
      <c r="J937" s="31" t="n">
        <v>0.95</v>
      </c>
      <c r="K937" s="31" t="n">
        <v>0.2</v>
      </c>
      <c r="L937" s="32" t="n">
        <v>0.235</v>
      </c>
      <c r="M937" s="31" t="n">
        <v>3.41</v>
      </c>
      <c r="N937" s="31" t="n">
        <v>0.43</v>
      </c>
      <c r="O937" s="31" t="n"/>
      <c r="P937" s="31" t="n">
        <v>3.41</v>
      </c>
      <c r="Q937" s="31" t="n">
        <v>2.6</v>
      </c>
      <c r="R937" s="31" t="n">
        <v>4.01</v>
      </c>
      <c r="S937" s="32" t="n">
        <v>0.43</v>
      </c>
      <c r="T937" s="32" t="n">
        <v>0.506</v>
      </c>
      <c r="V937" t="inlineStr">
        <is>
          <t>051u4</t>
        </is>
      </c>
      <c r="W937" t="n">
        <v>5990</v>
      </c>
      <c r="Y937" t="inlineStr">
        <is>
          <t>ecd34f08-b5ae-4327-bced-a8eac2344a9e</t>
        </is>
      </c>
      <c r="Z937" t="inlineStr">
        <is>
          <t>Henry Thrun (WPG D)</t>
        </is>
      </c>
    </row>
    <row r="938">
      <c r="A938" t="inlineStr">
        <is>
          <t>Matt Luff</t>
        </is>
      </c>
      <c r="B938" t="inlineStr">
        <is>
          <t>NYI</t>
        </is>
      </c>
      <c r="C938" t="inlineStr">
        <is>
          <t>RW</t>
        </is>
      </c>
      <c r="D938" t="inlineStr">
        <is>
          <t>F</t>
        </is>
      </c>
      <c r="E938" t="n">
        <v>29</v>
      </c>
      <c r="F938" t="inlineStr">
        <is>
          <t>FA</t>
        </is>
      </c>
      <c r="G938" t="inlineStr">
        <is>
          <t>FA</t>
        </is>
      </c>
      <c r="H938" s="30" t="n">
        <v>850000</v>
      </c>
      <c r="I938" s="31" t="n">
        <v>1.56</v>
      </c>
      <c r="J938" s="31" t="n">
        <v>1.84</v>
      </c>
      <c r="K938" s="31" t="n">
        <v>0.31</v>
      </c>
      <c r="L938" s="32" t="n">
        <v>0.365</v>
      </c>
      <c r="M938" s="31" t="n">
        <v>3.35</v>
      </c>
      <c r="N938" s="31" t="n">
        <v>0.28</v>
      </c>
      <c r="O938" s="31" t="n"/>
      <c r="P938" s="31" t="n">
        <v>3.35</v>
      </c>
      <c r="Q938" s="31" t="n">
        <v>1.79</v>
      </c>
      <c r="R938" s="31" t="n">
        <v>3.94</v>
      </c>
      <c r="S938" s="32" t="n">
        <v>0.28</v>
      </c>
      <c r="T938" s="32" t="n">
        <v>0.329</v>
      </c>
      <c r="V938" t="inlineStr">
        <is>
          <t>048yc</t>
        </is>
      </c>
      <c r="W938" t="n">
        <v>5293</v>
      </c>
      <c r="X938" t="n">
        <v>7445</v>
      </c>
      <c r="Y938" t="inlineStr">
        <is>
          <t>b97d7704-2ebf-4a4c-8594-696ba520005e</t>
        </is>
      </c>
      <c r="Z938" t="inlineStr">
        <is>
          <t>Matt Luff (NYI RW)</t>
        </is>
      </c>
    </row>
    <row r="939">
      <c r="A939" t="inlineStr">
        <is>
          <t>Jaycob Megna</t>
        </is>
      </c>
      <c r="B939" t="inlineStr">
        <is>
          <t>VGK</t>
        </is>
      </c>
      <c r="C939" t="inlineStr">
        <is>
          <t>D</t>
        </is>
      </c>
      <c r="D939" t="inlineStr">
        <is>
          <t>D</t>
        </is>
      </c>
      <c r="E939" t="n">
        <v>33</v>
      </c>
      <c r="F939" t="inlineStr">
        <is>
          <t>FA</t>
        </is>
      </c>
      <c r="G939" t="inlineStr">
        <is>
          <t>FA</t>
        </is>
      </c>
      <c r="H939" s="30" t="n">
        <v>800000</v>
      </c>
      <c r="I939" s="31" t="n">
        <v>1.09</v>
      </c>
      <c r="J939" s="31" t="n">
        <v>1.36</v>
      </c>
      <c r="K939" s="31" t="n">
        <v>0.27</v>
      </c>
      <c r="L939" s="32" t="n">
        <v>0.338</v>
      </c>
      <c r="M939" s="31" t="n">
        <v>3.3</v>
      </c>
      <c r="N939" s="31" t="n">
        <v>0.41</v>
      </c>
      <c r="O939" s="31" t="n"/>
      <c r="P939" s="31" t="n">
        <v>3.3</v>
      </c>
      <c r="Q939" s="31" t="n">
        <v>2.21</v>
      </c>
      <c r="R939" s="31" t="n">
        <v>4.12</v>
      </c>
      <c r="S939" s="32" t="n">
        <v>0.41</v>
      </c>
      <c r="T939" s="32" t="n">
        <v>0.512</v>
      </c>
      <c r="V939" t="inlineStr">
        <is>
          <t>03c9d</t>
        </is>
      </c>
      <c r="W939" t="n">
        <v>4772</v>
      </c>
      <c r="X939" t="n">
        <v>5899</v>
      </c>
      <c r="Y939" t="inlineStr">
        <is>
          <t>fd447240-b3f2-4679-b6c8-13abb3499120</t>
        </is>
      </c>
      <c r="Z939" t="inlineStr">
        <is>
          <t>Jaycob Megna (VGK D)</t>
        </is>
      </c>
    </row>
    <row r="940">
      <c r="A940" t="inlineStr">
        <is>
          <t>Riley Tufte</t>
        </is>
      </c>
      <c r="B940" t="inlineStr">
        <is>
          <t>NJD</t>
        </is>
      </c>
      <c r="C940" t="inlineStr">
        <is>
          <t>LW</t>
        </is>
      </c>
      <c r="D940" t="inlineStr">
        <is>
          <t>F</t>
        </is>
      </c>
      <c r="E940" t="n">
        <v>28</v>
      </c>
      <c r="F940" t="inlineStr">
        <is>
          <t>T</t>
        </is>
      </c>
      <c r="G940" t="inlineStr">
        <is>
          <t>Aznfungus</t>
        </is>
      </c>
      <c r="H940" s="30" t="n">
        <v>850000</v>
      </c>
      <c r="I940" s="31" t="n">
        <v>1.39</v>
      </c>
      <c r="J940" s="31" t="n">
        <v>1.64</v>
      </c>
      <c r="K940" s="31" t="n">
        <v>0.35</v>
      </c>
      <c r="L940" s="32" t="n">
        <v>0.412</v>
      </c>
      <c r="M940" s="31" t="n">
        <v>3.28</v>
      </c>
      <c r="N940" s="31" t="n">
        <v>0.33</v>
      </c>
      <c r="O940" s="31" t="n"/>
      <c r="P940" s="31" t="n">
        <v>3.28</v>
      </c>
      <c r="Q940" s="31" t="n">
        <v>1.89</v>
      </c>
      <c r="R940" s="31" t="n">
        <v>3.86</v>
      </c>
      <c r="S940" s="32" t="n">
        <v>0.33</v>
      </c>
      <c r="T940" s="32" t="n">
        <v>0.388</v>
      </c>
      <c r="V940" t="inlineStr">
        <is>
          <t>03zun</t>
        </is>
      </c>
      <c r="W940" t="n">
        <v>5147</v>
      </c>
      <c r="X940" t="n">
        <v>7133</v>
      </c>
      <c r="Y940" t="inlineStr">
        <is>
          <t>2f4ec6e3-84e6-4a39-b2e5-4297e82af1f5</t>
        </is>
      </c>
      <c r="Z940" t="inlineStr">
        <is>
          <t>Riley Tufte (NJD LW)</t>
        </is>
      </c>
    </row>
    <row r="941">
      <c r="A941" t="inlineStr">
        <is>
          <t>Zack MacEwen</t>
        </is>
      </c>
      <c r="B941" t="inlineStr">
        <is>
          <t>TOR</t>
        </is>
      </c>
      <c r="C941" t="inlineStr">
        <is>
          <t>C</t>
        </is>
      </c>
      <c r="D941" t="inlineStr">
        <is>
          <t>F</t>
        </is>
      </c>
      <c r="E941" t="n">
        <v>30</v>
      </c>
      <c r="F941" t="inlineStr">
        <is>
          <t>FA</t>
        </is>
      </c>
      <c r="G941" t="inlineStr">
        <is>
          <t>FA</t>
        </is>
      </c>
      <c r="H941" s="30" t="n">
        <v>875000</v>
      </c>
      <c r="I941" s="31" t="n">
        <v>0.34</v>
      </c>
      <c r="J941" s="31" t="n">
        <v>0.39</v>
      </c>
      <c r="K941" s="31" t="n">
        <v>0.11</v>
      </c>
      <c r="L941" s="32" t="n">
        <v>0.126</v>
      </c>
      <c r="M941" s="31" t="n">
        <v>3.27</v>
      </c>
      <c r="N941" s="31" t="n">
        <v>0.41</v>
      </c>
      <c r="O941" s="31" t="n"/>
      <c r="P941" s="31" t="n">
        <v>3.27</v>
      </c>
      <c r="Q941" s="31" t="n">
        <v>2.93</v>
      </c>
      <c r="R941" s="31" t="n">
        <v>3.74</v>
      </c>
      <c r="S941" s="32" t="n">
        <v>0.41</v>
      </c>
      <c r="T941" s="32" t="n">
        <v>0.469</v>
      </c>
      <c r="V941" t="inlineStr">
        <is>
          <t>048vt</t>
        </is>
      </c>
      <c r="W941" t="n">
        <v>5337</v>
      </c>
      <c r="X941" t="n">
        <v>7384</v>
      </c>
      <c r="Y941" t="inlineStr">
        <is>
          <t>70b8e423-58b3-492d-8a8b-2c6f97859c0e</t>
        </is>
      </c>
      <c r="Z941" t="inlineStr">
        <is>
          <t>Zack MacEwen (TOR C)</t>
        </is>
      </c>
    </row>
    <row r="942">
      <c r="A942" t="inlineStr">
        <is>
          <t>Clay Stevenson</t>
        </is>
      </c>
      <c r="B942" t="inlineStr">
        <is>
          <t>WSH</t>
        </is>
      </c>
      <c r="C942" t="inlineStr">
        <is>
          <t>G</t>
        </is>
      </c>
      <c r="D942" t="inlineStr">
        <is>
          <t>G</t>
        </is>
      </c>
      <c r="E942" t="n">
        <v>27</v>
      </c>
      <c r="F942" t="inlineStr">
        <is>
          <t>T</t>
        </is>
      </c>
      <c r="G942" t="inlineStr">
        <is>
          <t>Anybody but the Leafs</t>
        </is>
      </c>
      <c r="H942" s="30" t="n">
        <v>775000</v>
      </c>
      <c r="I942" s="31" t="n">
        <v>8.16</v>
      </c>
      <c r="J942" s="31" t="n">
        <v>10.53</v>
      </c>
      <c r="K942" s="31" t="n">
        <v>2.04</v>
      </c>
      <c r="L942" s="32" t="n">
        <v>2.632</v>
      </c>
      <c r="M942" s="31" t="n">
        <v>3.26</v>
      </c>
      <c r="N942" s="31" t="n">
        <v>1.63</v>
      </c>
      <c r="O942" s="31" t="n"/>
      <c r="P942" s="31" t="n">
        <v>3.26</v>
      </c>
      <c r="Q942" s="31" t="n">
        <v>-4.9</v>
      </c>
      <c r="R942" s="31" t="n">
        <v>4.21</v>
      </c>
      <c r="S942" s="32" t="n">
        <v>1.63</v>
      </c>
      <c r="T942" s="32" t="n">
        <v>2.103</v>
      </c>
      <c r="V942" t="inlineStr">
        <is>
          <t>060fz</t>
        </is>
      </c>
      <c r="W942" t="n">
        <v>6625</v>
      </c>
      <c r="Y942" t="inlineStr">
        <is>
          <t>088981b8-7133-41b3-9743-3a94bc3602c2</t>
        </is>
      </c>
      <c r="Z942" t="inlineStr">
        <is>
          <t>Clay Stevenson (WSH G)</t>
        </is>
      </c>
    </row>
    <row r="943">
      <c r="A943" t="inlineStr">
        <is>
          <t>Carson Lambos</t>
        </is>
      </c>
      <c r="B943" t="inlineStr">
        <is>
          <t>MIN</t>
        </is>
      </c>
      <c r="C943" t="inlineStr">
        <is>
          <t>D</t>
        </is>
      </c>
      <c r="D943" t="inlineStr">
        <is>
          <t>D</t>
        </is>
      </c>
      <c r="E943" t="n">
        <v>23</v>
      </c>
      <c r="F943" t="inlineStr">
        <is>
          <t>T</t>
        </is>
      </c>
      <c r="G943" t="inlineStr">
        <is>
          <t>Nathan</t>
        </is>
      </c>
      <c r="H943" s="30" t="n">
        <v>863334</v>
      </c>
      <c r="I943" s="31" t="n">
        <v>0.14</v>
      </c>
      <c r="J943" s="31" t="n">
        <v>0.16</v>
      </c>
      <c r="K943" s="31" t="n">
        <v>0.14</v>
      </c>
      <c r="L943" s="32" t="n">
        <v>0.162</v>
      </c>
      <c r="M943" s="31" t="n">
        <v>3.24</v>
      </c>
      <c r="N943" s="31" t="n">
        <v>0.27</v>
      </c>
      <c r="O943" s="31" t="n"/>
      <c r="P943" s="31" t="n">
        <v>3.24</v>
      </c>
      <c r="Q943" s="31" t="n">
        <v>3.1</v>
      </c>
      <c r="R943" s="31" t="n">
        <v>3.75</v>
      </c>
      <c r="S943" s="32" t="n">
        <v>0.27</v>
      </c>
      <c r="T943" s="32" t="n">
        <v>0.313</v>
      </c>
      <c r="V943" t="inlineStr">
        <is>
          <t>05gcv</t>
        </is>
      </c>
      <c r="W943" t="n">
        <v>6470</v>
      </c>
      <c r="Y943" t="inlineStr">
        <is>
          <t>bcf1deb2-477f-4321-b471-3c48b291a928</t>
        </is>
      </c>
      <c r="Z943" t="inlineStr">
        <is>
          <t>Carson Lambos (MIN D)</t>
        </is>
      </c>
    </row>
    <row r="944">
      <c r="A944" t="inlineStr">
        <is>
          <t>Ryan Johnson</t>
        </is>
      </c>
      <c r="B944" t="inlineStr">
        <is>
          <t>BUF</t>
        </is>
      </c>
      <c r="C944" t="inlineStr">
        <is>
          <t>D</t>
        </is>
      </c>
      <c r="D944" t="inlineStr">
        <is>
          <t>D</t>
        </is>
      </c>
      <c r="E944" t="n">
        <v>25</v>
      </c>
      <c r="F944" t="inlineStr">
        <is>
          <t>FA</t>
        </is>
      </c>
      <c r="G944" t="inlineStr">
        <is>
          <t>FA</t>
        </is>
      </c>
      <c r="H944" s="30" t="n">
        <v>775000</v>
      </c>
      <c r="I944" s="31" t="n">
        <v>1.02</v>
      </c>
      <c r="J944" s="31" t="n">
        <v>1.32</v>
      </c>
      <c r="K944" s="31" t="n">
        <v>0.34</v>
      </c>
      <c r="L944" s="32" t="n">
        <v>0.439</v>
      </c>
      <c r="M944" s="31" t="n">
        <v>3.18</v>
      </c>
      <c r="N944" s="31" t="n">
        <v>0.53</v>
      </c>
      <c r="O944" s="31" t="n"/>
      <c r="P944" s="31" t="n">
        <v>3.18</v>
      </c>
      <c r="Q944" s="31" t="n">
        <v>2.16</v>
      </c>
      <c r="R944" s="31" t="n">
        <v>4.1</v>
      </c>
      <c r="S944" s="32" t="n">
        <v>0.53</v>
      </c>
      <c r="T944" s="32" t="n">
        <v>0.6840000000000001</v>
      </c>
      <c r="V944" t="inlineStr">
        <is>
          <t>04zp5</t>
        </is>
      </c>
      <c r="W944" t="n">
        <v>5994</v>
      </c>
      <c r="Y944" t="inlineStr">
        <is>
          <t>f4ed1b38-e659-4fbd-9bed-566fc4444b06</t>
        </is>
      </c>
      <c r="Z944" t="inlineStr">
        <is>
          <t>Ryan Johnson (BUF D)</t>
        </is>
      </c>
    </row>
    <row r="945">
      <c r="A945" t="inlineStr">
        <is>
          <t>Cole Schwindt</t>
        </is>
      </c>
      <c r="B945" t="inlineStr">
        <is>
          <t>FLA</t>
        </is>
      </c>
      <c r="C945" t="inlineStr">
        <is>
          <t>C</t>
        </is>
      </c>
      <c r="D945" t="inlineStr">
        <is>
          <t>F</t>
        </is>
      </c>
      <c r="E945" t="n">
        <v>25</v>
      </c>
      <c r="F945" t="inlineStr">
        <is>
          <t>FA</t>
        </is>
      </c>
      <c r="G945" t="inlineStr">
        <is>
          <t>FA</t>
        </is>
      </c>
      <c r="H945" s="30" t="n">
        <v>875000</v>
      </c>
      <c r="I945" s="31" t="n">
        <v>9.890000000000001</v>
      </c>
      <c r="J945" s="31" t="n">
        <v>11.3</v>
      </c>
      <c r="K945" s="31" t="n">
        <v>0.34</v>
      </c>
      <c r="L945" s="32" t="n">
        <v>0.389</v>
      </c>
      <c r="M945" s="31" t="n">
        <v>3.11</v>
      </c>
      <c r="N945" s="31" t="n">
        <v>0.28</v>
      </c>
      <c r="O945" s="31" t="n"/>
      <c r="P945" s="31" t="n">
        <v>3.11</v>
      </c>
      <c r="Q945" s="31" t="n">
        <v>-6.78</v>
      </c>
      <c r="R945" s="31" t="n">
        <v>3.55</v>
      </c>
      <c r="S945" s="32" t="n">
        <v>0.28</v>
      </c>
      <c r="T945" s="32" t="n">
        <v>0.32</v>
      </c>
      <c r="V945" t="inlineStr">
        <is>
          <t>051ts</t>
        </is>
      </c>
      <c r="W945" t="n">
        <v>6139</v>
      </c>
      <c r="X945" t="n">
        <v>8359</v>
      </c>
      <c r="Y945" t="inlineStr">
        <is>
          <t>3aa41c9b-39d7-4fc2-b0a1-2312b8dbb2ff</t>
        </is>
      </c>
      <c r="Z945" t="inlineStr">
        <is>
          <t>Cole Schwindt (FLA C)</t>
        </is>
      </c>
    </row>
    <row r="946">
      <c r="A946" t="inlineStr">
        <is>
          <t>Boko Imama</t>
        </is>
      </c>
      <c r="B946" t="inlineStr">
        <is>
          <t>FLA</t>
        </is>
      </c>
      <c r="C946" t="inlineStr">
        <is>
          <t>LW</t>
        </is>
      </c>
      <c r="D946" t="inlineStr">
        <is>
          <t>F</t>
        </is>
      </c>
      <c r="E946" t="n">
        <v>30</v>
      </c>
      <c r="F946" t="inlineStr">
        <is>
          <t>FA</t>
        </is>
      </c>
      <c r="G946" t="inlineStr">
        <is>
          <t>FA</t>
        </is>
      </c>
      <c r="H946" s="30" t="n">
        <v>850000</v>
      </c>
      <c r="I946" s="31" t="n">
        <v>1.4</v>
      </c>
      <c r="J946" s="31" t="n">
        <v>1.65</v>
      </c>
      <c r="K946" s="31" t="n">
        <v>0.7</v>
      </c>
      <c r="L946" s="32" t="n">
        <v>0.824</v>
      </c>
      <c r="M946" s="31" t="n">
        <v>3.09</v>
      </c>
      <c r="N946" s="31" t="n">
        <v>0.62</v>
      </c>
      <c r="O946" s="31" t="n"/>
      <c r="P946" s="31" t="n">
        <v>3.09</v>
      </c>
      <c r="Q946" s="31" t="n">
        <v>1.69</v>
      </c>
      <c r="R946" s="31" t="n">
        <v>3.64</v>
      </c>
      <c r="S946" s="32" t="n">
        <v>0.62</v>
      </c>
      <c r="T946" s="32" t="n">
        <v>0.729</v>
      </c>
      <c r="U946" t="n">
        <v>292.5</v>
      </c>
      <c r="V946" t="inlineStr">
        <is>
          <t>03rjc</t>
        </is>
      </c>
      <c r="W946" t="n">
        <v>5525</v>
      </c>
      <c r="X946" t="n">
        <v>6922</v>
      </c>
      <c r="Y946" t="inlineStr">
        <is>
          <t>fafaea28-7ca6-4605-ab51-c3fceb8bdef1</t>
        </is>
      </c>
      <c r="Z946" t="inlineStr">
        <is>
          <t>Boko Imama (FLA LW)</t>
        </is>
      </c>
    </row>
    <row r="947">
      <c r="A947" t="inlineStr">
        <is>
          <t>T.J. Tynan</t>
        </is>
      </c>
      <c r="B947" t="inlineStr">
        <is>
          <t>COL</t>
        </is>
      </c>
      <c r="C947" t="inlineStr">
        <is>
          <t>C</t>
        </is>
      </c>
      <c r="D947" t="inlineStr">
        <is>
          <t>F</t>
        </is>
      </c>
      <c r="E947" t="n">
        <v>34</v>
      </c>
      <c r="F947" t="inlineStr">
        <is>
          <t>FA</t>
        </is>
      </c>
      <c r="G947" t="inlineStr">
        <is>
          <t>FA</t>
        </is>
      </c>
      <c r="H947" s="30" t="n">
        <v>775000</v>
      </c>
      <c r="I947" s="31" t="n">
        <v>0</v>
      </c>
      <c r="J947" s="31" t="n"/>
      <c r="K947" s="31" t="n">
        <v>0</v>
      </c>
      <c r="L947" s="32" t="n"/>
      <c r="M947" s="31" t="n">
        <v>3.06</v>
      </c>
      <c r="N947" s="31" t="n">
        <v>0.17</v>
      </c>
      <c r="O947" s="31" t="n"/>
      <c r="P947" s="31" t="n">
        <v>3.06</v>
      </c>
      <c r="Q947" s="31" t="n">
        <v>3.06</v>
      </c>
      <c r="R947" s="31" t="n">
        <v>3.95</v>
      </c>
      <c r="S947" s="32" t="n">
        <v>0.17</v>
      </c>
      <c r="T947" s="32" t="n">
        <v>0.219</v>
      </c>
      <c r="V947" t="inlineStr">
        <is>
          <t>02bhx</t>
        </is>
      </c>
      <c r="W947" t="n">
        <v>3832</v>
      </c>
      <c r="X947" t="n">
        <v>5433</v>
      </c>
      <c r="Y947" t="inlineStr">
        <is>
          <t>379cfa1c-a0f1-4ee1-a361-f2cdde2ebaf8</t>
        </is>
      </c>
      <c r="Z947" t="inlineStr">
        <is>
          <t>T.J. Tynan (COL C)</t>
        </is>
      </c>
    </row>
    <row r="948">
      <c r="A948" t="inlineStr">
        <is>
          <t>Ethan Cardwell</t>
        </is>
      </c>
      <c r="B948" t="inlineStr">
        <is>
          <t>SJS</t>
        </is>
      </c>
      <c r="C948" t="inlineStr">
        <is>
          <t>C</t>
        </is>
      </c>
      <c r="D948" t="inlineStr">
        <is>
          <t>F</t>
        </is>
      </c>
      <c r="E948" t="n">
        <v>24</v>
      </c>
      <c r="F948" t="inlineStr">
        <is>
          <t>FA</t>
        </is>
      </c>
      <c r="G948" t="inlineStr">
        <is>
          <t>FA</t>
        </is>
      </c>
      <c r="H948" s="30" t="n">
        <v>850000</v>
      </c>
      <c r="I948" s="31" t="n">
        <v>2.99</v>
      </c>
      <c r="J948" s="31" t="n">
        <v>3.52</v>
      </c>
      <c r="K948" s="31" t="n">
        <v>0.43</v>
      </c>
      <c r="L948" s="32" t="n">
        <v>0.506</v>
      </c>
      <c r="M948" s="31" t="n">
        <v>2.99</v>
      </c>
      <c r="N948" s="31" t="n">
        <v>0.43</v>
      </c>
      <c r="O948" s="31" t="n"/>
      <c r="P948" s="31" t="n">
        <v>2.99</v>
      </c>
      <c r="Q948" s="31" t="n">
        <v>0</v>
      </c>
      <c r="R948" s="31" t="n">
        <v>3.52</v>
      </c>
      <c r="S948" s="32" t="n">
        <v>0.43</v>
      </c>
      <c r="T948" s="32" t="n">
        <v>0.506</v>
      </c>
      <c r="V948" t="inlineStr">
        <is>
          <t>05ltx</t>
        </is>
      </c>
      <c r="W948" t="n">
        <v>6900</v>
      </c>
      <c r="Y948" t="inlineStr">
        <is>
          <t>a1229665-a266-4305-a674-eff3c5dff184</t>
        </is>
      </c>
      <c r="Z948" t="inlineStr">
        <is>
          <t>Ethan Cardwell (SJS C)</t>
        </is>
      </c>
    </row>
    <row r="949">
      <c r="A949" t="inlineStr">
        <is>
          <t>Steven Santini</t>
        </is>
      </c>
      <c r="B949" t="inlineStr">
        <is>
          <t>TBL</t>
        </is>
      </c>
      <c r="C949" t="inlineStr">
        <is>
          <t>D</t>
        </is>
      </c>
      <c r="D949" t="inlineStr">
        <is>
          <t>D</t>
        </is>
      </c>
      <c r="E949" t="n">
        <v>31</v>
      </c>
      <c r="F949" t="inlineStr">
        <is>
          <t>FA</t>
        </is>
      </c>
      <c r="G949" t="inlineStr">
        <is>
          <t>FA</t>
        </is>
      </c>
      <c r="H949" s="30" t="n">
        <v>775000</v>
      </c>
      <c r="I949" s="31" t="n">
        <v>3.13</v>
      </c>
      <c r="J949" s="31" t="n">
        <v>4.04</v>
      </c>
      <c r="K949" s="31" t="n">
        <v>0.26</v>
      </c>
      <c r="L949" s="32" t="n">
        <v>0.335</v>
      </c>
      <c r="M949" s="31" t="n">
        <v>2.91</v>
      </c>
      <c r="N949" s="31" t="n">
        <v>0.29</v>
      </c>
      <c r="O949" s="31" t="n"/>
      <c r="P949" s="31" t="n">
        <v>2.91</v>
      </c>
      <c r="Q949" s="31" t="n">
        <v>-0.22</v>
      </c>
      <c r="R949" s="31" t="n">
        <v>3.75</v>
      </c>
      <c r="S949" s="32" t="n">
        <v>0.29</v>
      </c>
      <c r="T949" s="32" t="n">
        <v>0.374</v>
      </c>
      <c r="V949" t="inlineStr">
        <is>
          <t>0316a</t>
        </is>
      </c>
      <c r="W949" t="n">
        <v>4197</v>
      </c>
      <c r="X949" t="n">
        <v>6022</v>
      </c>
      <c r="Y949" t="inlineStr">
        <is>
          <t>aefed03f-ea21-489f-84e1-4e7556e18262</t>
        </is>
      </c>
      <c r="Z949" t="inlineStr">
        <is>
          <t>Steven Santini (TBL D)</t>
        </is>
      </c>
    </row>
    <row r="950">
      <c r="A950" t="inlineStr">
        <is>
          <t>Mads Sogaard</t>
        </is>
      </c>
      <c r="B950" t="inlineStr">
        <is>
          <t>TBL</t>
        </is>
      </c>
      <c r="C950" t="inlineStr">
        <is>
          <t>G</t>
        </is>
      </c>
      <c r="D950" t="inlineStr">
        <is>
          <t>G</t>
        </is>
      </c>
      <c r="E950" t="n">
        <v>25</v>
      </c>
      <c r="F950" t="inlineStr">
        <is>
          <t>FA</t>
        </is>
      </c>
      <c r="G950" t="inlineStr">
        <is>
          <t>FA</t>
        </is>
      </c>
      <c r="H950" s="30" t="n">
        <v>850000</v>
      </c>
      <c r="I950" s="31" t="n">
        <v>2.7</v>
      </c>
      <c r="J950" s="31" t="n">
        <v>3.18</v>
      </c>
      <c r="K950" s="31" t="n">
        <v>1.35</v>
      </c>
      <c r="L950" s="32" t="n">
        <v>1.588</v>
      </c>
      <c r="M950" s="31" t="n">
        <v>2.9</v>
      </c>
      <c r="N950" s="31" t="n">
        <v>0.97</v>
      </c>
      <c r="O950" s="31" t="n"/>
      <c r="P950" s="31" t="n">
        <v>2.9</v>
      </c>
      <c r="Q950" s="31" t="n">
        <v>0.2</v>
      </c>
      <c r="R950" s="31" t="n">
        <v>3.41</v>
      </c>
      <c r="S950" s="32" t="n">
        <v>0.97</v>
      </c>
      <c r="T950" s="32" t="n">
        <v>1.141</v>
      </c>
      <c r="V950" t="inlineStr">
        <is>
          <t>04zb5</t>
        </is>
      </c>
      <c r="W950" t="n">
        <v>6005</v>
      </c>
      <c r="X950" t="n">
        <v>8315</v>
      </c>
      <c r="Y950" t="inlineStr">
        <is>
          <t>1aefc33f-554d-40d0-87b4-00d25a66f3bb</t>
        </is>
      </c>
      <c r="Z950" t="inlineStr">
        <is>
          <t>Mads Sogaard (TBL G)</t>
        </is>
      </c>
    </row>
    <row r="951">
      <c r="A951" t="inlineStr">
        <is>
          <t>Danny Zhilkin</t>
        </is>
      </c>
      <c r="B951" t="inlineStr">
        <is>
          <t>WPG</t>
        </is>
      </c>
      <c r="C951" t="inlineStr">
        <is>
          <t>C</t>
        </is>
      </c>
      <c r="D951" t="inlineStr">
        <is>
          <t>F</t>
        </is>
      </c>
      <c r="E951" t="n">
        <v>22</v>
      </c>
      <c r="F951" t="inlineStr">
        <is>
          <t>FA</t>
        </is>
      </c>
      <c r="G951" t="inlineStr">
        <is>
          <t>FA</t>
        </is>
      </c>
      <c r="H951" s="30" t="n">
        <v>803333</v>
      </c>
      <c r="I951" s="31" t="n">
        <v>1.41</v>
      </c>
      <c r="J951" s="31" t="n">
        <v>1.76</v>
      </c>
      <c r="K951" s="31" t="n">
        <v>0.24</v>
      </c>
      <c r="L951" s="32" t="n">
        <v>0.299</v>
      </c>
      <c r="M951" s="31" t="n">
        <v>2.73</v>
      </c>
      <c r="N951" s="31" t="n">
        <v>0.25</v>
      </c>
      <c r="O951" s="31" t="n"/>
      <c r="P951" s="31" t="n">
        <v>2.73</v>
      </c>
      <c r="Q951" s="31" t="n">
        <v>1.32</v>
      </c>
      <c r="R951" s="31" t="n">
        <v>3.4</v>
      </c>
      <c r="S951" s="32" t="n">
        <v>0.25</v>
      </c>
      <c r="T951" s="32" t="n">
        <v>0.311</v>
      </c>
      <c r="V951" t="inlineStr">
        <is>
          <t>05wwb</t>
        </is>
      </c>
      <c r="W951" t="n">
        <v>6708</v>
      </c>
      <c r="Y951" t="inlineStr">
        <is>
          <t>f74ea919-3635-4f24-9102-4c937f413619</t>
        </is>
      </c>
      <c r="Z951" t="inlineStr">
        <is>
          <t>Danny Zhilkin (WPG C)</t>
        </is>
      </c>
    </row>
    <row r="952">
      <c r="A952" t="inlineStr">
        <is>
          <t>Colton White</t>
        </is>
      </c>
      <c r="B952" t="inlineStr">
        <is>
          <t>CBJ</t>
        </is>
      </c>
      <c r="C952" t="inlineStr">
        <is>
          <t>D</t>
        </is>
      </c>
      <c r="D952" t="inlineStr">
        <is>
          <t>D</t>
        </is>
      </c>
      <c r="E952" t="n">
        <v>29</v>
      </c>
      <c r="F952" t="inlineStr">
        <is>
          <t>FA</t>
        </is>
      </c>
      <c r="G952" t="inlineStr">
        <is>
          <t>FA</t>
        </is>
      </c>
      <c r="H952" s="30" t="n">
        <v>775000</v>
      </c>
      <c r="I952" s="31" t="n">
        <v>8.5</v>
      </c>
      <c r="J952" s="31" t="n">
        <v>10.97</v>
      </c>
      <c r="K952" s="31" t="n">
        <v>0.37</v>
      </c>
      <c r="L952" s="32" t="n">
        <v>0.477</v>
      </c>
      <c r="M952" s="31" t="n">
        <v>2.58</v>
      </c>
      <c r="N952" s="31" t="n">
        <v>0.32</v>
      </c>
      <c r="O952" s="31" t="n"/>
      <c r="P952" s="31" t="n">
        <v>2.58</v>
      </c>
      <c r="Q952" s="31" t="n">
        <v>-5.92</v>
      </c>
      <c r="R952" s="31" t="n">
        <v>3.33</v>
      </c>
      <c r="S952" s="32" t="n">
        <v>0.32</v>
      </c>
      <c r="T952" s="32" t="n">
        <v>0.413</v>
      </c>
      <c r="V952" t="inlineStr">
        <is>
          <t>03rg5</t>
        </is>
      </c>
      <c r="W952" t="n">
        <v>5288</v>
      </c>
      <c r="X952" t="n">
        <v>6839</v>
      </c>
      <c r="Y952" t="inlineStr">
        <is>
          <t>962d6858-7d55-42e4-9916-f4f598f7c110</t>
        </is>
      </c>
      <c r="Z952" t="inlineStr">
        <is>
          <t>Colton White (CBJ D)</t>
        </is>
      </c>
    </row>
    <row r="953">
      <c r="A953" t="inlineStr">
        <is>
          <t>John Hayden</t>
        </is>
      </c>
      <c r="B953" t="inlineStr">
        <is>
          <t>SEA</t>
        </is>
      </c>
      <c r="C953" t="inlineStr">
        <is>
          <t>C</t>
        </is>
      </c>
      <c r="D953" t="inlineStr">
        <is>
          <t>F</t>
        </is>
      </c>
      <c r="E953" t="n">
        <v>31</v>
      </c>
      <c r="F953" t="inlineStr">
        <is>
          <t>FA</t>
        </is>
      </c>
      <c r="G953" t="inlineStr">
        <is>
          <t>FA</t>
        </is>
      </c>
      <c r="H953" s="30" t="n">
        <v>775000</v>
      </c>
      <c r="I953" s="31" t="n">
        <v>0.93</v>
      </c>
      <c r="J953" s="31" t="n">
        <v>1.2</v>
      </c>
      <c r="K953" s="31" t="n">
        <v>0.31</v>
      </c>
      <c r="L953" s="32" t="n">
        <v>0.4</v>
      </c>
      <c r="M953" s="31" t="n">
        <v>2.55</v>
      </c>
      <c r="N953" s="31" t="n">
        <v>0.51</v>
      </c>
      <c r="O953" s="31" t="n"/>
      <c r="P953" s="31" t="n">
        <v>2.55</v>
      </c>
      <c r="Q953" s="31" t="n">
        <v>1.62</v>
      </c>
      <c r="R953" s="31" t="n">
        <v>3.29</v>
      </c>
      <c r="S953" s="32" t="n">
        <v>0.51</v>
      </c>
      <c r="T953" s="32" t="n">
        <v>0.658</v>
      </c>
      <c r="V953" t="inlineStr">
        <is>
          <t>031oy</t>
        </is>
      </c>
      <c r="W953" t="n">
        <v>4222</v>
      </c>
      <c r="X953" t="n">
        <v>6054</v>
      </c>
      <c r="Y953" t="inlineStr">
        <is>
          <t>02baea3e-c441-48c9-85a1-a5523b5f998d</t>
        </is>
      </c>
      <c r="Z953" t="inlineStr">
        <is>
          <t>John Hayden (SEA C)</t>
        </is>
      </c>
    </row>
    <row r="954">
      <c r="A954" t="inlineStr">
        <is>
          <t>Alex Barre-Boulet</t>
        </is>
      </c>
      <c r="B954" t="inlineStr">
        <is>
          <t>SJS</t>
        </is>
      </c>
      <c r="C954" t="inlineStr">
        <is>
          <t>RW</t>
        </is>
      </c>
      <c r="D954" t="inlineStr">
        <is>
          <t>F</t>
        </is>
      </c>
      <c r="E954" t="n">
        <v>29</v>
      </c>
      <c r="F954" t="inlineStr">
        <is>
          <t>FA</t>
        </is>
      </c>
      <c r="G954" t="inlineStr">
        <is>
          <t>FA</t>
        </is>
      </c>
      <c r="H954" s="30" t="n">
        <v>875000</v>
      </c>
      <c r="I954" s="31" t="n">
        <v>1.15</v>
      </c>
      <c r="J954" s="31" t="n">
        <v>1.31</v>
      </c>
      <c r="K954" s="31" t="n">
        <v>0.58</v>
      </c>
      <c r="L954" s="32" t="n">
        <v>0.663</v>
      </c>
      <c r="M954" s="31" t="n">
        <v>2.54</v>
      </c>
      <c r="N954" s="31" t="n">
        <v>0.42</v>
      </c>
      <c r="O954" s="31" t="n"/>
      <c r="P954" s="31" t="n">
        <v>2.54</v>
      </c>
      <c r="Q954" s="31" t="n">
        <v>1.39</v>
      </c>
      <c r="R954" s="31" t="n">
        <v>2.9</v>
      </c>
      <c r="S954" s="32" t="n">
        <v>0.42</v>
      </c>
      <c r="T954" s="32" t="n">
        <v>0.48</v>
      </c>
      <c r="V954" t="inlineStr">
        <is>
          <t>04408</t>
        </is>
      </c>
      <c r="W954" t="n">
        <v>5626</v>
      </c>
      <c r="X954" t="n">
        <v>7746</v>
      </c>
      <c r="Y954" t="inlineStr">
        <is>
          <t>846eb2b9-b154-4830-806d-f6888e118b80</t>
        </is>
      </c>
      <c r="Z954" t="inlineStr">
        <is>
          <t>Alex Barre-Boulet (SJS RW)</t>
        </is>
      </c>
    </row>
    <row r="955">
      <c r="A955" t="inlineStr">
        <is>
          <t>Hunter McDonald</t>
        </is>
      </c>
      <c r="B955" t="inlineStr">
        <is>
          <t>PHI</t>
        </is>
      </c>
      <c r="C955" t="inlineStr">
        <is>
          <t>D</t>
        </is>
      </c>
      <c r="D955" t="inlineStr">
        <is>
          <t>D</t>
        </is>
      </c>
      <c r="E955" t="n">
        <v>24</v>
      </c>
      <c r="F955" t="inlineStr">
        <is>
          <t>FA</t>
        </is>
      </c>
      <c r="G955" t="inlineStr">
        <is>
          <t>FA</t>
        </is>
      </c>
      <c r="H955" s="30" t="n">
        <v>950000</v>
      </c>
      <c r="I955" s="31" t="n">
        <v>2.5</v>
      </c>
      <c r="J955" s="31" t="n">
        <v>2.63</v>
      </c>
      <c r="K955" s="31" t="n">
        <v>2.5</v>
      </c>
      <c r="L955" s="32" t="n">
        <v>2.632</v>
      </c>
      <c r="M955" s="31" t="n">
        <v>2.5</v>
      </c>
      <c r="N955" s="31" t="n">
        <v>2.5</v>
      </c>
      <c r="O955" s="31" t="n"/>
      <c r="P955" s="31" t="n">
        <v>2.5</v>
      </c>
      <c r="Q955" s="31" t="n">
        <v>0</v>
      </c>
      <c r="R955" s="31" t="n">
        <v>2.63</v>
      </c>
      <c r="S955" s="32" t="n">
        <v>2.5</v>
      </c>
      <c r="T955" s="32" t="n">
        <v>2.632</v>
      </c>
      <c r="V955" t="inlineStr">
        <is>
          <t>062pu</t>
        </is>
      </c>
      <c r="W955" t="n">
        <v>7116</v>
      </c>
      <c r="Y955" t="inlineStr">
        <is>
          <t>e96c992c-1828-415e-a847-ec63a97596df</t>
        </is>
      </c>
      <c r="Z955" t="inlineStr">
        <is>
          <t>Hunter McDonald (PHI D)</t>
        </is>
      </c>
    </row>
    <row r="956">
      <c r="A956" t="inlineStr">
        <is>
          <t>Kirill Kudryavtsev</t>
        </is>
      </c>
      <c r="B956" t="inlineStr">
        <is>
          <t>VAN</t>
        </is>
      </c>
      <c r="C956" t="inlineStr">
        <is>
          <t>D</t>
        </is>
      </c>
      <c r="D956" t="inlineStr">
        <is>
          <t>D</t>
        </is>
      </c>
      <c r="E956" t="n">
        <v>22</v>
      </c>
      <c r="F956" t="inlineStr">
        <is>
          <t>FA</t>
        </is>
      </c>
      <c r="G956" t="inlineStr">
        <is>
          <t>FA</t>
        </is>
      </c>
      <c r="H956" s="30" t="n">
        <v>825000</v>
      </c>
      <c r="I956" s="31" t="n">
        <v>2.28</v>
      </c>
      <c r="J956" s="31" t="n">
        <v>2.76</v>
      </c>
      <c r="K956" s="31" t="n">
        <v>0.76</v>
      </c>
      <c r="L956" s="32" t="n">
        <v>0.921</v>
      </c>
      <c r="M956" s="31" t="n">
        <v>2.39</v>
      </c>
      <c r="N956" s="31" t="n">
        <v>0.8</v>
      </c>
      <c r="O956" s="31" t="n"/>
      <c r="P956" s="31" t="n">
        <v>2.39</v>
      </c>
      <c r="Q956" s="31" t="n">
        <v>0.11</v>
      </c>
      <c r="R956" s="31" t="n">
        <v>2.9</v>
      </c>
      <c r="S956" s="32" t="n">
        <v>0.8</v>
      </c>
      <c r="T956" s="32" t="n">
        <v>0.97</v>
      </c>
      <c r="V956" t="inlineStr">
        <is>
          <t>061i9</t>
        </is>
      </c>
      <c r="W956" t="n">
        <v>6865</v>
      </c>
      <c r="Y956" t="inlineStr">
        <is>
          <t>e0b5cd78-dd55-4e1c-99e9-df63fe10155d</t>
        </is>
      </c>
      <c r="Z956" t="inlineStr">
        <is>
          <t>Kirill Kudryavtsev (VAN D)</t>
        </is>
      </c>
    </row>
    <row r="957">
      <c r="A957" t="inlineStr">
        <is>
          <t>Jack Studnicka</t>
        </is>
      </c>
      <c r="B957" t="inlineStr">
        <is>
          <t>PHI</t>
        </is>
      </c>
      <c r="C957" t="inlineStr">
        <is>
          <t>C</t>
        </is>
      </c>
      <c r="D957" t="inlineStr">
        <is>
          <t>F</t>
        </is>
      </c>
      <c r="E957" t="n">
        <v>27</v>
      </c>
      <c r="F957" t="inlineStr">
        <is>
          <t>FA</t>
        </is>
      </c>
      <c r="G957" t="inlineStr">
        <is>
          <t>FA</t>
        </is>
      </c>
      <c r="H957" s="30" t="n">
        <v>875000</v>
      </c>
      <c r="I957" s="31" t="n">
        <v>2.19</v>
      </c>
      <c r="J957" s="31" t="n">
        <v>2.5</v>
      </c>
      <c r="K957" s="31" t="n">
        <v>0.12</v>
      </c>
      <c r="L957" s="32" t="n">
        <v>0.137</v>
      </c>
      <c r="M957" s="31" t="n">
        <v>2.38</v>
      </c>
      <c r="N957" s="31" t="n">
        <v>0.13</v>
      </c>
      <c r="O957" s="31" t="n"/>
      <c r="P957" s="31" t="n">
        <v>2.38</v>
      </c>
      <c r="Q957" s="31" t="n">
        <v>0.19</v>
      </c>
      <c r="R957" s="31" t="n">
        <v>2.72</v>
      </c>
      <c r="S957" s="32" t="n">
        <v>0.13</v>
      </c>
      <c r="T957" s="32" t="n">
        <v>0.149</v>
      </c>
      <c r="V957" t="inlineStr">
        <is>
          <t>04f10</t>
        </is>
      </c>
      <c r="W957" t="n">
        <v>5543</v>
      </c>
      <c r="X957" t="n">
        <v>7568</v>
      </c>
      <c r="Y957" t="inlineStr">
        <is>
          <t>792887a7-d021-4942-8189-69b5fc45b4a0</t>
        </is>
      </c>
      <c r="Z957" t="inlineStr">
        <is>
          <t>Jack Studnicka (PHI C)</t>
        </is>
      </c>
    </row>
    <row r="958">
      <c r="A958" t="inlineStr">
        <is>
          <t>David Spacek</t>
        </is>
      </c>
      <c r="B958" t="inlineStr">
        <is>
          <t>MIN</t>
        </is>
      </c>
      <c r="C958" t="inlineStr">
        <is>
          <t>D</t>
        </is>
      </c>
      <c r="D958" t="inlineStr">
        <is>
          <t>D</t>
        </is>
      </c>
      <c r="E958" t="n">
        <v>23</v>
      </c>
      <c r="F958" t="inlineStr">
        <is>
          <t>FA</t>
        </is>
      </c>
      <c r="G958" t="inlineStr">
        <is>
          <t>FA</t>
        </is>
      </c>
      <c r="H958" s="30" t="n">
        <v>862500</v>
      </c>
      <c r="I958" s="31" t="n">
        <v>0.33</v>
      </c>
      <c r="J958" s="31" t="n">
        <v>0.38</v>
      </c>
      <c r="K958" s="31" t="n">
        <v>0.16</v>
      </c>
      <c r="L958" s="32" t="n">
        <v>0.186</v>
      </c>
      <c r="M958" s="31" t="n">
        <v>2.3</v>
      </c>
      <c r="N958" s="31" t="n">
        <v>0.29</v>
      </c>
      <c r="O958" s="31" t="n"/>
      <c r="P958" s="31" t="n">
        <v>2.3</v>
      </c>
      <c r="Q958" s="31" t="n">
        <v>1.97</v>
      </c>
      <c r="R958" s="31" t="n">
        <v>2.67</v>
      </c>
      <c r="S958" s="32" t="n">
        <v>0.29</v>
      </c>
      <c r="T958" s="32" t="n">
        <v>0.336</v>
      </c>
      <c r="V958" t="inlineStr">
        <is>
          <t>060wp</t>
        </is>
      </c>
      <c r="W958" t="n">
        <v>6862</v>
      </c>
      <c r="Y958" t="inlineStr">
        <is>
          <t>afad7625-d685-4e70-bd22-cff1895d5726</t>
        </is>
      </c>
      <c r="Z958" t="inlineStr">
        <is>
          <t>David Spacek (MIN D)</t>
        </is>
      </c>
    </row>
    <row r="959">
      <c r="A959" t="inlineStr">
        <is>
          <t>Brendan Brisson</t>
        </is>
      </c>
      <c r="B959" t="inlineStr">
        <is>
          <t>TOR</t>
        </is>
      </c>
      <c r="C959" t="inlineStr">
        <is>
          <t>LW</t>
        </is>
      </c>
      <c r="D959" t="inlineStr">
        <is>
          <t>F</t>
        </is>
      </c>
      <c r="E959" t="n">
        <v>24</v>
      </c>
      <c r="F959" t="inlineStr">
        <is>
          <t>FA</t>
        </is>
      </c>
      <c r="G959" t="inlineStr">
        <is>
          <t>FA</t>
        </is>
      </c>
      <c r="H959" s="30" t="n">
        <v>1</v>
      </c>
      <c r="I959" s="31" t="n">
        <v>1.09</v>
      </c>
      <c r="J959" s="31" t="n">
        <v>1090000</v>
      </c>
      <c r="K959" s="31" t="n">
        <v>0.36</v>
      </c>
      <c r="L959" s="32" t="n">
        <v>360000</v>
      </c>
      <c r="M959" s="31" t="n">
        <v>2.19</v>
      </c>
      <c r="N959" s="31" t="n">
        <v>0.44</v>
      </c>
      <c r="O959" s="31" t="n"/>
      <c r="P959" s="31" t="n">
        <v>2.19</v>
      </c>
      <c r="Q959" s="31" t="n">
        <v>1.1</v>
      </c>
      <c r="R959" s="31" t="n">
        <v>2190000</v>
      </c>
      <c r="S959" s="32" t="n">
        <v>0.44</v>
      </c>
      <c r="T959" s="32" t="n">
        <v>440000</v>
      </c>
      <c r="V959" t="inlineStr">
        <is>
          <t>05k9g</t>
        </is>
      </c>
      <c r="W959" t="n">
        <v>6279</v>
      </c>
      <c r="Y959" t="inlineStr">
        <is>
          <t>591f1edf-79ee-4495-8941-55b8d7ee9a5a</t>
        </is>
      </c>
      <c r="Z959" t="inlineStr">
        <is>
          <t>Brendan Brisson (TOR LW)</t>
        </is>
      </c>
    </row>
    <row r="960">
      <c r="A960" t="inlineStr">
        <is>
          <t>Hugh McGing</t>
        </is>
      </c>
      <c r="B960" t="inlineStr">
        <is>
          <t>STL</t>
        </is>
      </c>
      <c r="C960" t="inlineStr">
        <is>
          <t>LW</t>
        </is>
      </c>
      <c r="D960" t="inlineStr">
        <is>
          <t>F</t>
        </is>
      </c>
      <c r="E960" t="n">
        <v>28</v>
      </c>
      <c r="F960" t="inlineStr">
        <is>
          <t>FA</t>
        </is>
      </c>
      <c r="G960" t="inlineStr">
        <is>
          <t>FA</t>
        </is>
      </c>
      <c r="H960" s="30" t="n">
        <v>775000</v>
      </c>
      <c r="I960" s="31" t="n">
        <v>2.08</v>
      </c>
      <c r="J960" s="31" t="n">
        <v>2.68</v>
      </c>
      <c r="K960" s="31" t="n">
        <v>0.6899999999999999</v>
      </c>
      <c r="L960" s="32" t="n">
        <v>0.89</v>
      </c>
      <c r="M960" s="31" t="n">
        <v>2.13</v>
      </c>
      <c r="N960" s="31" t="n">
        <v>0.53</v>
      </c>
      <c r="O960" s="31" t="n"/>
      <c r="P960" s="31" t="n">
        <v>2.13</v>
      </c>
      <c r="Q960" s="31" t="n">
        <v>0.05</v>
      </c>
      <c r="R960" s="31" t="n">
        <v>2.75</v>
      </c>
      <c r="S960" s="32" t="n">
        <v>0.53</v>
      </c>
      <c r="T960" s="32" t="n">
        <v>0.6840000000000001</v>
      </c>
      <c r="V960" t="inlineStr">
        <is>
          <t>04n4q</t>
        </is>
      </c>
      <c r="W960" t="n">
        <v>6163</v>
      </c>
      <c r="X960" t="n">
        <v>8035</v>
      </c>
      <c r="Y960" t="inlineStr">
        <is>
          <t>f4121011-fedc-4db1-b8e1-f8641f0e3ec3</t>
        </is>
      </c>
      <c r="Z960" t="inlineStr">
        <is>
          <t>Hugh McGing (STL LW)</t>
        </is>
      </c>
    </row>
    <row r="961">
      <c r="A961" t="inlineStr">
        <is>
          <t>Quinn Hutson</t>
        </is>
      </c>
      <c r="B961" t="inlineStr">
        <is>
          <t>EDM</t>
        </is>
      </c>
      <c r="C961" t="inlineStr">
        <is>
          <t>RW</t>
        </is>
      </c>
      <c r="D961" t="inlineStr">
        <is>
          <t>F</t>
        </is>
      </c>
      <c r="E961" t="n">
        <v>24</v>
      </c>
      <c r="F961" t="inlineStr">
        <is>
          <t>FA</t>
        </is>
      </c>
      <c r="G961" t="inlineStr">
        <is>
          <t>FA</t>
        </is>
      </c>
      <c r="H961" s="30" t="n">
        <v>875000</v>
      </c>
      <c r="I961" s="31" t="n">
        <v>2.04</v>
      </c>
      <c r="J961" s="31" t="n">
        <v>2.33</v>
      </c>
      <c r="K961" s="31" t="n">
        <v>0.51</v>
      </c>
      <c r="L961" s="32" t="n">
        <v>0.583</v>
      </c>
      <c r="M961" s="31" t="n">
        <v>2.04</v>
      </c>
      <c r="N961" s="31" t="n">
        <v>0.68</v>
      </c>
      <c r="O961" s="31" t="n"/>
      <c r="P961" s="31" t="n">
        <v>2.04</v>
      </c>
      <c r="Q961" s="31" t="n">
        <v>0</v>
      </c>
      <c r="R961" s="31" t="n">
        <v>2.33</v>
      </c>
      <c r="S961" s="32" t="n">
        <v>0.68</v>
      </c>
      <c r="T961" s="32" t="n">
        <v>0.777</v>
      </c>
      <c r="U961" t="n">
        <v>292</v>
      </c>
      <c r="V961" t="inlineStr">
        <is>
          <t>0632b</t>
        </is>
      </c>
      <c r="W961" t="n">
        <v>7352</v>
      </c>
      <c r="Y961" t="inlineStr">
        <is>
          <t>cbbee41b-58a9-4d44-b99e-56c420a158eb</t>
        </is>
      </c>
      <c r="Z961" t="inlineStr">
        <is>
          <t>Quinn Hutson (EDM RW)</t>
        </is>
      </c>
    </row>
    <row r="962">
      <c r="A962" t="inlineStr">
        <is>
          <t>Joshua Roy</t>
        </is>
      </c>
      <c r="B962" t="inlineStr">
        <is>
          <t>UTA</t>
        </is>
      </c>
      <c r="C962" t="inlineStr">
        <is>
          <t>LW</t>
        </is>
      </c>
      <c r="D962" t="inlineStr">
        <is>
          <t>F</t>
        </is>
      </c>
      <c r="E962" t="n">
        <v>23</v>
      </c>
      <c r="F962" t="inlineStr">
        <is>
          <t>T</t>
        </is>
      </c>
      <c r="G962" t="inlineStr">
        <is>
          <t>Anybody but the Leafs</t>
        </is>
      </c>
      <c r="H962" s="30" t="n">
        <v>850000</v>
      </c>
      <c r="I962" s="31" t="n">
        <v>0.8</v>
      </c>
      <c r="J962" s="31" t="n">
        <v>0.9399999999999999</v>
      </c>
      <c r="K962" s="31" t="n">
        <v>0.27</v>
      </c>
      <c r="L962" s="32" t="n">
        <v>0.318</v>
      </c>
      <c r="M962" s="31" t="n">
        <v>1.97</v>
      </c>
      <c r="N962" s="31" t="n">
        <v>0.33</v>
      </c>
      <c r="O962" s="31" t="n"/>
      <c r="P962" s="31" t="n">
        <v>1.97</v>
      </c>
      <c r="Q962" s="31" t="n">
        <v>1.17</v>
      </c>
      <c r="R962" s="31" t="n">
        <v>2.32</v>
      </c>
      <c r="S962" s="32" t="n">
        <v>0.33</v>
      </c>
      <c r="T962" s="32" t="n">
        <v>0.388</v>
      </c>
      <c r="V962" t="inlineStr">
        <is>
          <t>04znx</t>
        </is>
      </c>
      <c r="W962" t="n">
        <v>6540</v>
      </c>
      <c r="Y962" t="inlineStr">
        <is>
          <t>06bc6aed-99ac-4589-b660-12ea6af81f44</t>
        </is>
      </c>
      <c r="Z962" t="inlineStr">
        <is>
          <t>Joshua Roy (UTA LW)</t>
        </is>
      </c>
    </row>
    <row r="963">
      <c r="A963" t="inlineStr">
        <is>
          <t>Justin Dowling</t>
        </is>
      </c>
      <c r="B963" t="inlineStr">
        <is>
          <t>NYR</t>
        </is>
      </c>
      <c r="C963" t="inlineStr">
        <is>
          <t>C</t>
        </is>
      </c>
      <c r="D963" t="inlineStr">
        <is>
          <t>F</t>
        </is>
      </c>
      <c r="E963" t="n">
        <v>35</v>
      </c>
      <c r="F963" t="inlineStr">
        <is>
          <t>FA</t>
        </is>
      </c>
      <c r="G963" t="inlineStr">
        <is>
          <t>FA</t>
        </is>
      </c>
      <c r="H963" s="30" t="n">
        <v>775000</v>
      </c>
      <c r="I963" s="31" t="n">
        <v>0.19</v>
      </c>
      <c r="J963" s="31" t="n">
        <v>0.25</v>
      </c>
      <c r="K963" s="31" t="n">
        <v>0.1</v>
      </c>
      <c r="L963" s="32" t="n">
        <v>0.129</v>
      </c>
      <c r="M963" s="31" t="n">
        <v>1.91</v>
      </c>
      <c r="N963" s="31" t="n">
        <v>0.19</v>
      </c>
      <c r="O963" s="31" t="n"/>
      <c r="P963" s="31" t="n">
        <v>1.91</v>
      </c>
      <c r="Q963" s="31" t="n">
        <v>1.72</v>
      </c>
      <c r="R963" s="31" t="n">
        <v>2.46</v>
      </c>
      <c r="S963" s="32" t="n">
        <v>0.19</v>
      </c>
      <c r="T963" s="32" t="n">
        <v>0.245</v>
      </c>
      <c r="V963" t="inlineStr">
        <is>
          <t>02zge</t>
        </is>
      </c>
      <c r="W963" t="n">
        <v>4340</v>
      </c>
      <c r="X963" t="n">
        <v>6221</v>
      </c>
      <c r="Y963" t="inlineStr">
        <is>
          <t>1c989b06-b94a-4fe0-ad3a-c4e4cef1cab1</t>
        </is>
      </c>
      <c r="Z963" t="inlineStr">
        <is>
          <t>Justin Dowling (NYR C)</t>
        </is>
      </c>
    </row>
    <row r="964">
      <c r="A964" t="inlineStr">
        <is>
          <t>Tyson Gross</t>
        </is>
      </c>
      <c r="B964" t="inlineStr">
        <is>
          <t>CGY</t>
        </is>
      </c>
      <c r="C964" t="inlineStr">
        <is>
          <t>RW</t>
        </is>
      </c>
      <c r="D964" t="inlineStr">
        <is>
          <t>F</t>
        </is>
      </c>
      <c r="E964" t="n">
        <v>23</v>
      </c>
      <c r="F964" t="inlineStr">
        <is>
          <t>FA</t>
        </is>
      </c>
      <c r="G964" t="inlineStr">
        <is>
          <t>FA</t>
        </is>
      </c>
      <c r="H964" s="30" t="n">
        <v>1</v>
      </c>
      <c r="I964" s="31" t="n">
        <v>1.9</v>
      </c>
      <c r="J964" s="31" t="n">
        <v>1900000</v>
      </c>
      <c r="K964" s="31" t="n">
        <v>0.32</v>
      </c>
      <c r="L964" s="32" t="n">
        <v>320000</v>
      </c>
      <c r="M964" s="31" t="n">
        <v>1.9</v>
      </c>
      <c r="N964" s="31" t="n">
        <v>0.32</v>
      </c>
      <c r="O964" s="31" t="n"/>
      <c r="P964" s="31" t="n">
        <v>1.9</v>
      </c>
      <c r="Q964" s="31" t="n">
        <v>0</v>
      </c>
      <c r="R964" s="31" t="n">
        <v>1900000</v>
      </c>
      <c r="S964" s="32" t="n">
        <v>0.32</v>
      </c>
      <c r="T964" s="32" t="n">
        <v>320000</v>
      </c>
      <c r="V964" t="inlineStr">
        <is>
          <t>072da</t>
        </is>
      </c>
      <c r="W964" t="n">
        <v>7632</v>
      </c>
      <c r="Y964" t="inlineStr">
        <is>
          <t>d07af17e-d6d2-4833-9510-df9d775a8507</t>
        </is>
      </c>
      <c r="Z964" t="inlineStr">
        <is>
          <t>Tyson Gross (CGY RW)</t>
        </is>
      </c>
    </row>
    <row r="965">
      <c r="A965" t="inlineStr">
        <is>
          <t>Michael Callahan</t>
        </is>
      </c>
      <c r="B965" t="inlineStr">
        <is>
          <t>TBL</t>
        </is>
      </c>
      <c r="C965" t="inlineStr">
        <is>
          <t>D</t>
        </is>
      </c>
      <c r="D965" t="inlineStr">
        <is>
          <t>D</t>
        </is>
      </c>
      <c r="E965" t="n">
        <v>26</v>
      </c>
      <c r="F965" t="inlineStr">
        <is>
          <t>FA</t>
        </is>
      </c>
      <c r="G965" t="inlineStr">
        <is>
          <t>FA</t>
        </is>
      </c>
      <c r="H965" s="30" t="n">
        <v>850000</v>
      </c>
      <c r="I965" s="31" t="n">
        <v>1.41</v>
      </c>
      <c r="J965" s="31" t="n">
        <v>1.66</v>
      </c>
      <c r="K965" s="31" t="n">
        <v>0.28</v>
      </c>
      <c r="L965" s="32" t="n">
        <v>0.329</v>
      </c>
      <c r="M965" s="31" t="n">
        <v>1.88</v>
      </c>
      <c r="N965" s="31" t="n">
        <v>0.27</v>
      </c>
      <c r="O965" s="31" t="n"/>
      <c r="P965" s="31" t="n">
        <v>1.88</v>
      </c>
      <c r="Q965" s="31" t="n">
        <v>0.47</v>
      </c>
      <c r="R965" s="31" t="n">
        <v>2.21</v>
      </c>
      <c r="S965" s="32" t="n">
        <v>0.27</v>
      </c>
      <c r="T965" s="32" t="n">
        <v>0.318</v>
      </c>
      <c r="V965" t="inlineStr">
        <is>
          <t>04r05</t>
        </is>
      </c>
      <c r="W965" t="n">
        <v>6603</v>
      </c>
      <c r="Y965" t="inlineStr">
        <is>
          <t>95359c78-9f6f-41d7-b756-8c4f4398a6a0</t>
        </is>
      </c>
      <c r="Z965" t="inlineStr">
        <is>
          <t>Michael Callahan (TBL D)</t>
        </is>
      </c>
    </row>
    <row r="966">
      <c r="A966" t="inlineStr">
        <is>
          <t>Ty Mueller</t>
        </is>
      </c>
      <c r="B966" t="inlineStr">
        <is>
          <t>VAN</t>
        </is>
      </c>
      <c r="C966" t="inlineStr">
        <is>
          <t>C</t>
        </is>
      </c>
      <c r="D966" t="inlineStr">
        <is>
          <t>F</t>
        </is>
      </c>
      <c r="E966" t="n">
        <v>23</v>
      </c>
      <c r="F966" t="inlineStr">
        <is>
          <t>FA</t>
        </is>
      </c>
      <c r="G966" t="inlineStr">
        <is>
          <t>FA</t>
        </is>
      </c>
      <c r="H966" s="30" t="n">
        <v>870000</v>
      </c>
      <c r="I966" s="31" t="n">
        <v>1.91</v>
      </c>
      <c r="J966" s="31" t="n">
        <v>2.2</v>
      </c>
      <c r="K966" s="31" t="n">
        <v>0.32</v>
      </c>
      <c r="L966" s="32" t="n">
        <v>0.368</v>
      </c>
      <c r="M966" s="31" t="n">
        <v>1.86</v>
      </c>
      <c r="N966" s="31" t="n">
        <v>0.37</v>
      </c>
      <c r="O966" s="31" t="n"/>
      <c r="P966" s="31" t="n">
        <v>1.86</v>
      </c>
      <c r="Q966" s="31" t="n">
        <v>-0.05</v>
      </c>
      <c r="R966" s="31" t="n">
        <v>2.14</v>
      </c>
      <c r="S966" s="32" t="n">
        <v>0.37</v>
      </c>
      <c r="T966" s="32" t="n">
        <v>0.425</v>
      </c>
      <c r="V966" t="inlineStr">
        <is>
          <t>064iq</t>
        </is>
      </c>
      <c r="W966" t="n">
        <v>7100</v>
      </c>
      <c r="Y966" t="inlineStr">
        <is>
          <t>c2388c27-67e2-446f-864e-9720b5458f76</t>
        </is>
      </c>
      <c r="Z966" t="inlineStr">
        <is>
          <t>Ty Mueller (VAN C)</t>
        </is>
      </c>
    </row>
    <row r="967">
      <c r="A967" t="inlineStr">
        <is>
          <t>Rory Kerins</t>
        </is>
      </c>
      <c r="B967" t="inlineStr">
        <is>
          <t>CGY</t>
        </is>
      </c>
      <c r="C967" t="inlineStr">
        <is>
          <t>C</t>
        </is>
      </c>
      <c r="D967" t="inlineStr">
        <is>
          <t>F</t>
        </is>
      </c>
      <c r="E967" t="n">
        <v>24</v>
      </c>
      <c r="F967" t="inlineStr">
        <is>
          <t>FA</t>
        </is>
      </c>
      <c r="G967" t="inlineStr">
        <is>
          <t>FA</t>
        </is>
      </c>
      <c r="H967" s="30" t="n">
        <v>850000</v>
      </c>
      <c r="I967" s="31" t="n">
        <v>0.85</v>
      </c>
      <c r="J967" s="31" t="n">
        <v>1</v>
      </c>
      <c r="K967" s="31" t="n">
        <v>0.21</v>
      </c>
      <c r="L967" s="32" t="n">
        <v>0.247</v>
      </c>
      <c r="M967" s="31" t="n">
        <v>1.86</v>
      </c>
      <c r="N967" s="31" t="n">
        <v>0.46</v>
      </c>
      <c r="O967" s="31" t="n"/>
      <c r="P967" s="31" t="n">
        <v>1.86</v>
      </c>
      <c r="Q967" s="31" t="n">
        <v>1.01</v>
      </c>
      <c r="R967" s="31" t="n">
        <v>2.19</v>
      </c>
      <c r="S967" s="32" t="n">
        <v>0.46</v>
      </c>
      <c r="T967" s="32" t="n">
        <v>0.541</v>
      </c>
      <c r="V967" t="inlineStr">
        <is>
          <t>05ltq</t>
        </is>
      </c>
      <c r="W967" t="n">
        <v>6606</v>
      </c>
      <c r="Y967" t="inlineStr">
        <is>
          <t>5e80b9b4-85f1-4f8c-a230-7b98e9bd1baf</t>
        </is>
      </c>
      <c r="Z967" t="inlineStr">
        <is>
          <t>Rory Kerins (CGY C)</t>
        </is>
      </c>
    </row>
    <row r="968">
      <c r="A968" t="inlineStr">
        <is>
          <t>Angus Booth</t>
        </is>
      </c>
      <c r="B968" t="inlineStr">
        <is>
          <t>LAK</t>
        </is>
      </c>
      <c r="C968" t="inlineStr">
        <is>
          <t>D</t>
        </is>
      </c>
      <c r="D968" t="inlineStr">
        <is>
          <t>D</t>
        </is>
      </c>
      <c r="E968" t="n">
        <v>22</v>
      </c>
      <c r="F968" t="inlineStr">
        <is>
          <t>FA</t>
        </is>
      </c>
      <c r="G968" t="inlineStr">
        <is>
          <t>FA</t>
        </is>
      </c>
      <c r="H968" s="30" t="n">
        <v>826667</v>
      </c>
      <c r="I968" s="31" t="n">
        <v>1.79</v>
      </c>
      <c r="J968" s="31" t="n">
        <v>2.17</v>
      </c>
      <c r="K968" s="31" t="n">
        <v>1.79</v>
      </c>
      <c r="L968" s="32" t="n">
        <v>2.165</v>
      </c>
      <c r="M968" s="31" t="n">
        <v>1.79</v>
      </c>
      <c r="N968" s="31" t="n">
        <v>1.79</v>
      </c>
      <c r="O968" s="31" t="n"/>
      <c r="P968" s="31" t="n">
        <v>1.79</v>
      </c>
      <c r="Q968" s="31" t="n">
        <v>0</v>
      </c>
      <c r="R968" s="31" t="n">
        <v>2.17</v>
      </c>
      <c r="S968" s="32" t="n">
        <v>1.79</v>
      </c>
      <c r="T968" s="32" t="n">
        <v>2.165</v>
      </c>
      <c r="U968" t="n">
        <v>291.2</v>
      </c>
      <c r="V968" t="inlineStr">
        <is>
          <t>060nb</t>
        </is>
      </c>
      <c r="W968" t="n">
        <v>6789</v>
      </c>
      <c r="Y968" t="inlineStr">
        <is>
          <t>623e4a05-3a49-4921-9f90-da01969ff084</t>
        </is>
      </c>
      <c r="Z968" t="inlineStr">
        <is>
          <t>Angus Booth (LAK D)</t>
        </is>
      </c>
    </row>
    <row r="969">
      <c r="A969" t="inlineStr">
        <is>
          <t>Connor Mackey</t>
        </is>
      </c>
      <c r="B969" t="inlineStr">
        <is>
          <t>CHI</t>
        </is>
      </c>
      <c r="C969" t="inlineStr">
        <is>
          <t>D</t>
        </is>
      </c>
      <c r="D969" t="inlineStr">
        <is>
          <t>D</t>
        </is>
      </c>
      <c r="E969" t="n">
        <v>29</v>
      </c>
      <c r="F969" t="inlineStr">
        <is>
          <t>FA</t>
        </is>
      </c>
      <c r="G969" t="inlineStr">
        <is>
          <t>FA</t>
        </is>
      </c>
      <c r="H969" s="30" t="n">
        <v>937500</v>
      </c>
      <c r="I969" s="31" t="n">
        <v>1.44</v>
      </c>
      <c r="J969" s="31" t="n">
        <v>1.54</v>
      </c>
      <c r="K969" s="31" t="n">
        <v>0.48</v>
      </c>
      <c r="L969" s="32" t="n">
        <v>0.512</v>
      </c>
      <c r="M969" s="31" t="n">
        <v>1.77</v>
      </c>
      <c r="N969" s="31" t="n">
        <v>0.88</v>
      </c>
      <c r="O969" s="31" t="n"/>
      <c r="P969" s="31" t="n">
        <v>1.77</v>
      </c>
      <c r="Q969" s="31" t="n">
        <v>0.33</v>
      </c>
      <c r="R969" s="31" t="n">
        <v>1.89</v>
      </c>
      <c r="S969" s="32" t="n">
        <v>0.88</v>
      </c>
      <c r="T969" s="32" t="n">
        <v>0.9389999999999999</v>
      </c>
      <c r="V969" t="inlineStr">
        <is>
          <t>04lky</t>
        </is>
      </c>
      <c r="W969" t="n">
        <v>6235</v>
      </c>
      <c r="X969" t="n">
        <v>8598</v>
      </c>
      <c r="Y969" t="inlineStr">
        <is>
          <t>1d91bbc3-0e36-4c84-a0e8-638bfdb24e0e</t>
        </is>
      </c>
      <c r="Z969" t="inlineStr">
        <is>
          <t>Connor Mackey (CHI D)</t>
        </is>
      </c>
    </row>
    <row r="970">
      <c r="A970" t="inlineStr">
        <is>
          <t>Nils Aman</t>
        </is>
      </c>
      <c r="B970" t="inlineStr">
        <is>
          <t>(N/A)</t>
        </is>
      </c>
      <c r="C970" t="inlineStr">
        <is>
          <t>C</t>
        </is>
      </c>
      <c r="D970" t="inlineStr">
        <is>
          <t>F</t>
        </is>
      </c>
      <c r="E970" t="n">
        <v>26</v>
      </c>
      <c r="F970" t="inlineStr">
        <is>
          <t>FA</t>
        </is>
      </c>
      <c r="G970" t="inlineStr">
        <is>
          <t>FA</t>
        </is>
      </c>
      <c r="H970" s="30" t="n">
        <v>1</v>
      </c>
      <c r="I970" s="31" t="n">
        <v>0.14</v>
      </c>
      <c r="J970" s="31" t="n">
        <v>140000</v>
      </c>
      <c r="K970" s="31" t="n">
        <v>0.07000000000000001</v>
      </c>
      <c r="L970" s="32" t="n">
        <v>70000</v>
      </c>
      <c r="M970" s="31" t="n">
        <v>1.77</v>
      </c>
      <c r="N970" s="31" t="n">
        <v>0.2</v>
      </c>
      <c r="O970" s="31" t="n"/>
      <c r="P970" s="31" t="n">
        <v>1.77</v>
      </c>
      <c r="Q970" s="31" t="n">
        <v>1.63</v>
      </c>
      <c r="R970" s="31" t="n">
        <v>1770000</v>
      </c>
      <c r="S970" s="32" t="n">
        <v>0.2</v>
      </c>
      <c r="T970" s="32" t="n">
        <v>200000</v>
      </c>
      <c r="V970" t="inlineStr">
        <is>
          <t>05o4m</t>
        </is>
      </c>
      <c r="W970" t="n">
        <v>6718</v>
      </c>
      <c r="Y970" t="inlineStr">
        <is>
          <t>f9e91cde-ad9f-4ffb-a51b-e61f8e5a5376</t>
        </is>
      </c>
      <c r="Z970" t="inlineStr">
        <is>
          <t>Nils Aman ((N/A) C)</t>
        </is>
      </c>
    </row>
    <row r="971">
      <c r="A971" t="inlineStr">
        <is>
          <t>Aydar Suniev</t>
        </is>
      </c>
      <c r="B971" t="inlineStr">
        <is>
          <t>CGY</t>
        </is>
      </c>
      <c r="C971" t="inlineStr">
        <is>
          <t>LW</t>
        </is>
      </c>
      <c r="D971" t="inlineStr">
        <is>
          <t>F</t>
        </is>
      </c>
      <c r="E971" t="n">
        <v>21</v>
      </c>
      <c r="F971" t="inlineStr">
        <is>
          <t>FA</t>
        </is>
      </c>
      <c r="G971" t="inlineStr">
        <is>
          <t>FA</t>
        </is>
      </c>
      <c r="H971" s="30" t="n">
        <v>923333</v>
      </c>
      <c r="I971" s="31" t="n">
        <v>1.72</v>
      </c>
      <c r="J971" s="31" t="n">
        <v>1.86</v>
      </c>
      <c r="K971" s="31" t="n">
        <v>0.29</v>
      </c>
      <c r="L971" s="32" t="n">
        <v>0.314</v>
      </c>
      <c r="M971" s="31" t="n">
        <v>1.72</v>
      </c>
      <c r="N971" s="31" t="n">
        <v>0.34</v>
      </c>
      <c r="O971" s="31" t="n"/>
      <c r="P971" s="31" t="n">
        <v>1.72</v>
      </c>
      <c r="Q971" s="31" t="n">
        <v>0</v>
      </c>
      <c r="R971" s="31" t="n">
        <v>1.86</v>
      </c>
      <c r="S971" s="32" t="n">
        <v>0.34</v>
      </c>
      <c r="T971" s="32" t="n">
        <v>0.368</v>
      </c>
      <c r="V971" t="inlineStr">
        <is>
          <t>066sp</t>
        </is>
      </c>
      <c r="W971" t="n">
        <v>6986</v>
      </c>
      <c r="Y971" t="inlineStr">
        <is>
          <t>a6ca3cd1-ba59-401c-89ab-4de5e173b76d</t>
        </is>
      </c>
      <c r="Z971" t="inlineStr">
        <is>
          <t>Aydar Suniev (CGY LW)</t>
        </is>
      </c>
    </row>
    <row r="972">
      <c r="A972" t="inlineStr">
        <is>
          <t>Rafael Harvey-Pinard</t>
        </is>
      </c>
      <c r="B972" t="inlineStr">
        <is>
          <t>PIT</t>
        </is>
      </c>
      <c r="C972" t="inlineStr">
        <is>
          <t>LW</t>
        </is>
      </c>
      <c r="D972" t="inlineStr">
        <is>
          <t>F</t>
        </is>
      </c>
      <c r="E972" t="n">
        <v>27</v>
      </c>
      <c r="F972" t="inlineStr">
        <is>
          <t>FA</t>
        </is>
      </c>
      <c r="G972" t="inlineStr">
        <is>
          <t>FA</t>
        </is>
      </c>
      <c r="H972" s="30" t="n">
        <v>775000</v>
      </c>
      <c r="I972" s="31" t="n">
        <v>0</v>
      </c>
      <c r="J972" s="31" t="n"/>
      <c r="K972" s="31" t="n">
        <v>0</v>
      </c>
      <c r="L972" s="32" t="n"/>
      <c r="M972" s="31" t="n">
        <v>1.7</v>
      </c>
      <c r="N972" s="31" t="n">
        <v>0.28</v>
      </c>
      <c r="O972" s="31" t="n"/>
      <c r="P972" s="31" t="n">
        <v>1.7</v>
      </c>
      <c r="Q972" s="31" t="n">
        <v>1.7</v>
      </c>
      <c r="R972" s="31" t="n">
        <v>2.19</v>
      </c>
      <c r="S972" s="32" t="n">
        <v>0.28</v>
      </c>
      <c r="T972" s="32" t="n">
        <v>0.361</v>
      </c>
      <c r="V972" t="inlineStr">
        <is>
          <t>04xar</t>
        </is>
      </c>
      <c r="W972" t="n">
        <v>6437</v>
      </c>
      <c r="X972" t="n">
        <v>8152</v>
      </c>
      <c r="Y972" t="inlineStr">
        <is>
          <t>86bf301f-02f3-4854-8ee1-2662aa537521</t>
        </is>
      </c>
      <c r="Z972" t="inlineStr">
        <is>
          <t>Rafael Harvey-Pinard (PIT LW)</t>
        </is>
      </c>
    </row>
    <row r="973">
      <c r="A973" t="inlineStr">
        <is>
          <t>Ludvig Jansson</t>
        </is>
      </c>
      <c r="B973" t="inlineStr">
        <is>
          <t>FLA</t>
        </is>
      </c>
      <c r="C973" t="inlineStr">
        <is>
          <t>D</t>
        </is>
      </c>
      <c r="D973" t="inlineStr">
        <is>
          <t>D</t>
        </is>
      </c>
      <c r="E973" t="n">
        <v>22</v>
      </c>
      <c r="F973" t="inlineStr">
        <is>
          <t>FA</t>
        </is>
      </c>
      <c r="G973" t="inlineStr">
        <is>
          <t>FA</t>
        </is>
      </c>
      <c r="H973" s="30" t="n">
        <v>855000</v>
      </c>
      <c r="I973" s="31" t="n">
        <v>1.69</v>
      </c>
      <c r="J973" s="31" t="n">
        <v>1.98</v>
      </c>
      <c r="K973" s="31" t="n">
        <v>0.42</v>
      </c>
      <c r="L973" s="32" t="n">
        <v>0.491</v>
      </c>
      <c r="M973" s="31" t="n">
        <v>1.69</v>
      </c>
      <c r="N973" s="31" t="n">
        <v>0.42</v>
      </c>
      <c r="O973" s="31" t="n"/>
      <c r="P973" s="31" t="n">
        <v>1.69</v>
      </c>
      <c r="Q973" s="31" t="n">
        <v>0</v>
      </c>
      <c r="R973" s="31" t="n">
        <v>1.98</v>
      </c>
      <c r="S973" s="32" t="n">
        <v>0.42</v>
      </c>
      <c r="T973" s="32" t="n">
        <v>0.491</v>
      </c>
      <c r="V973" t="inlineStr">
        <is>
          <t>060nh</t>
        </is>
      </c>
      <c r="W973" t="n">
        <v>7365</v>
      </c>
      <c r="Y973" t="inlineStr">
        <is>
          <t>176f58d7-fd5b-47bc-9b28-19d98541c184</t>
        </is>
      </c>
      <c r="Z973" t="inlineStr">
        <is>
          <t>Ludvig Jansson (FLA D)</t>
        </is>
      </c>
    </row>
    <row r="974">
      <c r="A974" t="inlineStr">
        <is>
          <t>Owen Pickering</t>
        </is>
      </c>
      <c r="B974" t="inlineStr">
        <is>
          <t>PIT</t>
        </is>
      </c>
      <c r="C974" t="inlineStr">
        <is>
          <t>D</t>
        </is>
      </c>
      <c r="D974" t="inlineStr">
        <is>
          <t>D</t>
        </is>
      </c>
      <c r="E974" t="n">
        <v>22</v>
      </c>
      <c r="F974" t="inlineStr">
        <is>
          <t>T</t>
        </is>
      </c>
      <c r="G974" t="inlineStr">
        <is>
          <t>Anybody but the Leafs</t>
        </is>
      </c>
      <c r="H974" s="30" t="n">
        <v>886667</v>
      </c>
      <c r="I974" s="31" t="n">
        <v>0.84</v>
      </c>
      <c r="J974" s="31" t="n">
        <v>0.95</v>
      </c>
      <c r="K974" s="31" t="n">
        <v>0.21</v>
      </c>
      <c r="L974" s="32" t="n">
        <v>0.237</v>
      </c>
      <c r="M974" s="31" t="n">
        <v>1.66</v>
      </c>
      <c r="N974" s="31" t="n">
        <v>0.24</v>
      </c>
      <c r="O974" s="31" t="n"/>
      <c r="P974" s="31" t="n">
        <v>1.66</v>
      </c>
      <c r="Q974" s="31" t="n">
        <v>0.82</v>
      </c>
      <c r="R974" s="31" t="n">
        <v>1.87</v>
      </c>
      <c r="S974" s="32" t="n">
        <v>0.24</v>
      </c>
      <c r="T974" s="32" t="n">
        <v>0.271</v>
      </c>
      <c r="V974" t="inlineStr">
        <is>
          <t>0616n</t>
        </is>
      </c>
      <c r="W974" t="n">
        <v>6698</v>
      </c>
      <c r="Y974" t="inlineStr">
        <is>
          <t>9131773f-5f63-49cc-8cd8-b1b130cf22c0</t>
        </is>
      </c>
      <c r="Z974" t="inlineStr">
        <is>
          <t>Owen Pickering (PIT D)</t>
        </is>
      </c>
    </row>
    <row r="975">
      <c r="A975" t="inlineStr">
        <is>
          <t>Matt Benning</t>
        </is>
      </c>
      <c r="B975" t="inlineStr">
        <is>
          <t>TOR</t>
        </is>
      </c>
      <c r="C975" t="inlineStr">
        <is>
          <t>D</t>
        </is>
      </c>
      <c r="D975" t="inlineStr">
        <is>
          <t>D</t>
        </is>
      </c>
      <c r="E975" t="n">
        <v>32</v>
      </c>
      <c r="F975" t="inlineStr">
        <is>
          <t>FA</t>
        </is>
      </c>
      <c r="G975" t="inlineStr">
        <is>
          <t>FA</t>
        </is>
      </c>
      <c r="H975" s="30" t="n">
        <v>1250000</v>
      </c>
      <c r="I975" s="31" t="n">
        <v>0.38</v>
      </c>
      <c r="J975" s="31" t="n">
        <v>0.3</v>
      </c>
      <c r="K975" s="31" t="n">
        <v>0.38</v>
      </c>
      <c r="L975" s="32" t="n">
        <v>0.304</v>
      </c>
      <c r="M975" s="31" t="n">
        <v>1.64</v>
      </c>
      <c r="N975" s="31" t="n">
        <v>0.55</v>
      </c>
      <c r="O975" s="31" t="n"/>
      <c r="P975" s="31" t="n">
        <v>1.64</v>
      </c>
      <c r="Q975" s="31" t="n">
        <v>1.26</v>
      </c>
      <c r="R975" s="31" t="n">
        <v>1.31</v>
      </c>
      <c r="S975" s="32" t="n">
        <v>0.55</v>
      </c>
      <c r="T975" s="32" t="n">
        <v>0.44</v>
      </c>
      <c r="V975" t="inlineStr">
        <is>
          <t>02ob1</t>
        </is>
      </c>
      <c r="W975" t="n">
        <v>5070</v>
      </c>
      <c r="X975" t="n">
        <v>5864</v>
      </c>
      <c r="Y975" t="inlineStr">
        <is>
          <t>7ca29739-3029-4ba5-b96b-8242ecee4fb8</t>
        </is>
      </c>
      <c r="Z975" t="inlineStr">
        <is>
          <t>Matt Benning (TOR D)</t>
        </is>
      </c>
    </row>
    <row r="976">
      <c r="A976" t="inlineStr">
        <is>
          <t>Thomas Milic</t>
        </is>
      </c>
      <c r="B976" t="inlineStr">
        <is>
          <t>WPG</t>
        </is>
      </c>
      <c r="C976" t="inlineStr">
        <is>
          <t>G</t>
        </is>
      </c>
      <c r="D976" t="inlineStr">
        <is>
          <t>G</t>
        </is>
      </c>
      <c r="E976" t="n">
        <v>23</v>
      </c>
      <c r="F976" t="inlineStr">
        <is>
          <t>FA</t>
        </is>
      </c>
      <c r="G976" t="inlineStr">
        <is>
          <t>FA</t>
        </is>
      </c>
      <c r="H976" s="30" t="n">
        <v>841667</v>
      </c>
      <c r="I976" s="31" t="n">
        <v>1.58</v>
      </c>
      <c r="J976" s="31" t="n">
        <v>1.88</v>
      </c>
      <c r="K976" s="31" t="n">
        <v>0.53</v>
      </c>
      <c r="L976" s="32" t="n">
        <v>0.63</v>
      </c>
      <c r="M976" s="31" t="n">
        <v>1.62</v>
      </c>
      <c r="N976" s="31" t="n">
        <v>0.54</v>
      </c>
      <c r="O976" s="31" t="n"/>
      <c r="P976" s="31" t="n">
        <v>1.62</v>
      </c>
      <c r="Q976" s="31" t="n">
        <v>0.04</v>
      </c>
      <c r="R976" s="31" t="n">
        <v>1.92</v>
      </c>
      <c r="S976" s="32" t="n">
        <v>0.54</v>
      </c>
      <c r="T976" s="32" t="n">
        <v>0.642</v>
      </c>
      <c r="V976" t="inlineStr">
        <is>
          <t>05u3g</t>
        </is>
      </c>
      <c r="W976" t="n">
        <v>7155</v>
      </c>
      <c r="Y976" t="inlineStr">
        <is>
          <t>02ad4a2d-98bf-4163-bee9-611d869e9a11</t>
        </is>
      </c>
      <c r="Z976" t="inlineStr">
        <is>
          <t>Thomas Milic (WPG G)</t>
        </is>
      </c>
    </row>
    <row r="977">
      <c r="A977" t="inlineStr">
        <is>
          <t>Garrett Wilson</t>
        </is>
      </c>
      <c r="B977" t="inlineStr">
        <is>
          <t>(N/A)</t>
        </is>
      </c>
      <c r="C977" t="inlineStr">
        <is>
          <t>RW</t>
        </is>
      </c>
      <c r="D977" t="inlineStr">
        <is>
          <t>F</t>
        </is>
      </c>
      <c r="E977" t="n">
        <v>35</v>
      </c>
      <c r="F977" t="inlineStr">
        <is>
          <t>FA</t>
        </is>
      </c>
      <c r="G977" t="inlineStr">
        <is>
          <t>FA</t>
        </is>
      </c>
      <c r="H977" s="30" t="n">
        <v>1</v>
      </c>
      <c r="I977" s="31" t="n">
        <v>1.55</v>
      </c>
      <c r="J977" s="31" t="n">
        <v>1550000</v>
      </c>
      <c r="K977" s="31" t="n">
        <v>0.52</v>
      </c>
      <c r="L977" s="32" t="n">
        <v>520000</v>
      </c>
      <c r="M977" s="31" t="n">
        <v>1.55</v>
      </c>
      <c r="N977" s="31" t="n">
        <v>0.52</v>
      </c>
      <c r="O977" s="31" t="n"/>
      <c r="P977" s="31" t="n">
        <v>1.55</v>
      </c>
      <c r="Q977" s="31" t="n">
        <v>0</v>
      </c>
      <c r="R977" s="31" t="n">
        <v>1550000</v>
      </c>
      <c r="S977" s="32" t="n">
        <v>0.52</v>
      </c>
      <c r="T977" s="32" t="n">
        <v>520000</v>
      </c>
      <c r="V977" t="inlineStr">
        <is>
          <t>024b4</t>
        </is>
      </c>
      <c r="W977" t="n">
        <v>3683</v>
      </c>
      <c r="X977" t="n">
        <v>5358</v>
      </c>
      <c r="Y977" t="inlineStr">
        <is>
          <t>ed53762c-56c7-420f-88ee-d29c4af2952b</t>
        </is>
      </c>
      <c r="Z977" t="inlineStr">
        <is>
          <t>Garrett Wilson ((N/A) RW)</t>
        </is>
      </c>
    </row>
    <row r="978">
      <c r="A978" t="inlineStr">
        <is>
          <t>Mikulas Hovorka</t>
        </is>
      </c>
      <c r="B978" t="inlineStr">
        <is>
          <t>FLA</t>
        </is>
      </c>
      <c r="C978" t="inlineStr">
        <is>
          <t>D</t>
        </is>
      </c>
      <c r="D978" t="inlineStr">
        <is>
          <t>D</t>
        </is>
      </c>
      <c r="E978" t="n">
        <v>25</v>
      </c>
      <c r="F978" t="inlineStr">
        <is>
          <t>FA</t>
        </is>
      </c>
      <c r="G978" t="inlineStr">
        <is>
          <t>FA</t>
        </is>
      </c>
      <c r="H978" s="30" t="n">
        <v>950000</v>
      </c>
      <c r="I978" s="31" t="n">
        <v>1.53</v>
      </c>
      <c r="J978" s="31" t="n">
        <v>1.61</v>
      </c>
      <c r="K978" s="31" t="n">
        <v>0.38</v>
      </c>
      <c r="L978" s="32" t="n">
        <v>0.4</v>
      </c>
      <c r="M978" s="31" t="n">
        <v>1.54</v>
      </c>
      <c r="N978" s="31" t="n">
        <v>0.38</v>
      </c>
      <c r="O978" s="31" t="n"/>
      <c r="P978" s="31" t="n">
        <v>1.54</v>
      </c>
      <c r="Q978" s="31" t="n">
        <v>0.01</v>
      </c>
      <c r="R978" s="31" t="n">
        <v>1.62</v>
      </c>
      <c r="S978" s="32" t="n">
        <v>0.38</v>
      </c>
      <c r="T978" s="32" t="n">
        <v>0.4</v>
      </c>
      <c r="V978" t="inlineStr">
        <is>
          <t>06l26</t>
        </is>
      </c>
      <c r="W978" t="n">
        <v>7114</v>
      </c>
      <c r="Y978" t="inlineStr">
        <is>
          <t>0c5bc27e-dd37-4474-88f8-edc5722548e9</t>
        </is>
      </c>
      <c r="Z978" t="inlineStr">
        <is>
          <t>Mikulas Hovorka (FLA D)</t>
        </is>
      </c>
    </row>
    <row r="979">
      <c r="A979" t="inlineStr">
        <is>
          <t>Tristen Nielsen</t>
        </is>
      </c>
      <c r="B979" t="inlineStr">
        <is>
          <t>COL</t>
        </is>
      </c>
      <c r="C979" t="inlineStr">
        <is>
          <t>C</t>
        </is>
      </c>
      <c r="D979" t="inlineStr">
        <is>
          <t>F</t>
        </is>
      </c>
      <c r="E979" t="n">
        <v>26</v>
      </c>
      <c r="F979" t="inlineStr">
        <is>
          <t>FA</t>
        </is>
      </c>
      <c r="G979" t="inlineStr">
        <is>
          <t>FA</t>
        </is>
      </c>
      <c r="H979" s="30" t="n">
        <v>775000</v>
      </c>
      <c r="I979" s="31" t="n">
        <v>1.49</v>
      </c>
      <c r="J979" s="31" t="n">
        <v>1.92</v>
      </c>
      <c r="K979" s="31" t="n">
        <v>0.37</v>
      </c>
      <c r="L979" s="32" t="n">
        <v>0.477</v>
      </c>
      <c r="M979" s="31" t="n">
        <v>1.49</v>
      </c>
      <c r="N979" s="31" t="n">
        <v>0.37</v>
      </c>
      <c r="O979" s="31" t="n"/>
      <c r="P979" s="31" t="n">
        <v>1.49</v>
      </c>
      <c r="Q979" s="31" t="n">
        <v>0</v>
      </c>
      <c r="R979" s="31" t="n">
        <v>1.92</v>
      </c>
      <c r="S979" s="32" t="n">
        <v>0.37</v>
      </c>
      <c r="T979" s="32" t="n">
        <v>0.477</v>
      </c>
      <c r="V979" t="inlineStr">
        <is>
          <t>04rfc</t>
        </is>
      </c>
      <c r="W979" t="n">
        <v>7032</v>
      </c>
      <c r="Y979" t="inlineStr">
        <is>
          <t>7a2bd2fc-9d25-4d03-ac01-9694197d48e7</t>
        </is>
      </c>
      <c r="Z979" t="inlineStr">
        <is>
          <t>Tristen Nielsen (COL C)</t>
        </is>
      </c>
    </row>
    <row r="980">
      <c r="A980" t="inlineStr">
        <is>
          <t>Cameron Crotty</t>
        </is>
      </c>
      <c r="B980" t="inlineStr">
        <is>
          <t>OTT</t>
        </is>
      </c>
      <c r="C980" t="inlineStr">
        <is>
          <t>D</t>
        </is>
      </c>
      <c r="D980" t="inlineStr">
        <is>
          <t>D</t>
        </is>
      </c>
      <c r="E980" t="n">
        <v>27</v>
      </c>
      <c r="F980" t="inlineStr">
        <is>
          <t>FA</t>
        </is>
      </c>
      <c r="G980" t="inlineStr">
        <is>
          <t>FA</t>
        </is>
      </c>
      <c r="H980" s="30" t="n">
        <v>812500</v>
      </c>
      <c r="I980" s="31" t="n">
        <v>1.7</v>
      </c>
      <c r="J980" s="31" t="n">
        <v>2.09</v>
      </c>
      <c r="K980" s="31" t="n">
        <v>0.28</v>
      </c>
      <c r="L980" s="32" t="n">
        <v>0.345</v>
      </c>
      <c r="M980" s="31" t="n">
        <v>1.48</v>
      </c>
      <c r="N980" s="31" t="n">
        <v>0.3</v>
      </c>
      <c r="O980" s="31" t="n"/>
      <c r="P980" s="31" t="n">
        <v>1.48</v>
      </c>
      <c r="Q980" s="31" t="n">
        <v>-0.22</v>
      </c>
      <c r="R980" s="31" t="n">
        <v>1.82</v>
      </c>
      <c r="S980" s="32" t="n">
        <v>0.3</v>
      </c>
      <c r="T980" s="32" t="n">
        <v>0.369</v>
      </c>
      <c r="V980" t="inlineStr">
        <is>
          <t>04f1j</t>
        </is>
      </c>
      <c r="W980" t="n">
        <v>5562</v>
      </c>
      <c r="X980" t="n">
        <v>7597</v>
      </c>
      <c r="Y980" t="inlineStr">
        <is>
          <t>829d8acc-e062-4997-bd96-7a6ce6317086</t>
        </is>
      </c>
      <c r="Z980" t="inlineStr">
        <is>
          <t>Cameron Crotty (OTT D)</t>
        </is>
      </c>
    </row>
    <row r="981">
      <c r="A981" t="inlineStr">
        <is>
          <t>Patrick Giles</t>
        </is>
      </c>
      <c r="B981" t="inlineStr">
        <is>
          <t>SJS</t>
        </is>
      </c>
      <c r="C981" t="inlineStr">
        <is>
          <t>C</t>
        </is>
      </c>
      <c r="D981" t="inlineStr">
        <is>
          <t>F</t>
        </is>
      </c>
      <c r="E981" t="n">
        <v>26</v>
      </c>
      <c r="F981" t="inlineStr">
        <is>
          <t>FA</t>
        </is>
      </c>
      <c r="G981" t="inlineStr">
        <is>
          <t>FA</t>
        </is>
      </c>
      <c r="H981" s="30" t="n">
        <v>875000</v>
      </c>
      <c r="I981" s="31" t="n">
        <v>1.23</v>
      </c>
      <c r="J981" s="31" t="n">
        <v>1.41</v>
      </c>
      <c r="K981" s="31" t="n">
        <v>0.41</v>
      </c>
      <c r="L981" s="32" t="n">
        <v>0.469</v>
      </c>
      <c r="M981" s="31" t="n">
        <v>1.42</v>
      </c>
      <c r="N981" s="31" t="n">
        <v>0.24</v>
      </c>
      <c r="O981" s="31" t="n"/>
      <c r="P981" s="31" t="n">
        <v>1.42</v>
      </c>
      <c r="Q981" s="31" t="n">
        <v>0.19</v>
      </c>
      <c r="R981" s="31" t="n">
        <v>1.62</v>
      </c>
      <c r="S981" s="32" t="n">
        <v>0.24</v>
      </c>
      <c r="T981" s="32" t="n">
        <v>0.274</v>
      </c>
      <c r="V981" t="inlineStr">
        <is>
          <t>04r69</t>
        </is>
      </c>
      <c r="W981" t="n">
        <v>5803</v>
      </c>
      <c r="Y981" t="inlineStr">
        <is>
          <t>ed9ff8c7-c9d7-4abd-aecd-47678b8e62be</t>
        </is>
      </c>
      <c r="Z981" t="inlineStr">
        <is>
          <t>Patrick Giles (SJS C)</t>
        </is>
      </c>
    </row>
    <row r="982">
      <c r="A982" t="inlineStr">
        <is>
          <t>Dysin Mayo</t>
        </is>
      </c>
      <c r="B982" t="inlineStr">
        <is>
          <t>CBJ</t>
        </is>
      </c>
      <c r="C982" t="inlineStr">
        <is>
          <t>D</t>
        </is>
      </c>
      <c r="D982" t="inlineStr">
        <is>
          <t>D</t>
        </is>
      </c>
      <c r="E982" t="n">
        <v>30</v>
      </c>
      <c r="F982" t="inlineStr">
        <is>
          <t>FA</t>
        </is>
      </c>
      <c r="G982" t="inlineStr">
        <is>
          <t>FA</t>
        </is>
      </c>
      <c r="H982" s="30" t="n">
        <v>775000</v>
      </c>
      <c r="I982" s="31" t="n">
        <v>1.23</v>
      </c>
      <c r="J982" s="31" t="n">
        <v>1.59</v>
      </c>
      <c r="K982" s="31" t="n">
        <v>0.41</v>
      </c>
      <c r="L982" s="32" t="n">
        <v>0.529</v>
      </c>
      <c r="M982" s="31" t="n">
        <v>1.23</v>
      </c>
      <c r="N982" s="31" t="n">
        <v>0.41</v>
      </c>
      <c r="O982" s="31" t="n"/>
      <c r="P982" s="31" t="n">
        <v>1.23</v>
      </c>
      <c r="Q982" s="31" t="n">
        <v>0</v>
      </c>
      <c r="R982" s="31" t="n">
        <v>1.59</v>
      </c>
      <c r="S982" s="32" t="n">
        <v>0.41</v>
      </c>
      <c r="T982" s="32" t="n">
        <v>0.529</v>
      </c>
      <c r="V982" t="inlineStr">
        <is>
          <t>03czd</t>
        </is>
      </c>
      <c r="W982" t="n">
        <v>4430</v>
      </c>
      <c r="X982" t="n">
        <v>6501</v>
      </c>
      <c r="Y982" t="inlineStr">
        <is>
          <t>0cc9c63a-203b-4f1c-ae6b-94ce4a981f3c</t>
        </is>
      </c>
      <c r="Z982" t="inlineStr">
        <is>
          <t>Dysin Mayo (CBJ D)</t>
        </is>
      </c>
    </row>
    <row r="983">
      <c r="A983" t="inlineStr">
        <is>
          <t>Justin Robidas</t>
        </is>
      </c>
      <c r="B983" t="inlineStr">
        <is>
          <t>CAR</t>
        </is>
      </c>
      <c r="C983" t="inlineStr">
        <is>
          <t>C</t>
        </is>
      </c>
      <c r="D983" t="inlineStr">
        <is>
          <t>F</t>
        </is>
      </c>
      <c r="E983" t="n">
        <v>23</v>
      </c>
      <c r="F983" t="inlineStr">
        <is>
          <t>FA</t>
        </is>
      </c>
      <c r="G983" t="inlineStr">
        <is>
          <t>FA</t>
        </is>
      </c>
      <c r="H983" s="30" t="n">
        <v>825000</v>
      </c>
      <c r="I983" s="31" t="n">
        <v>1.19</v>
      </c>
      <c r="J983" s="31" t="n">
        <v>1.44</v>
      </c>
      <c r="K983" s="31" t="n">
        <v>0.6</v>
      </c>
      <c r="L983" s="32" t="n">
        <v>0.727</v>
      </c>
      <c r="M983" s="31" t="n">
        <v>1.19</v>
      </c>
      <c r="N983" s="31" t="n">
        <v>0.59</v>
      </c>
      <c r="O983" s="31" t="n"/>
      <c r="P983" s="31" t="n">
        <v>1.19</v>
      </c>
      <c r="Q983" s="31" t="n">
        <v>0</v>
      </c>
      <c r="R983" s="31" t="n">
        <v>1.44</v>
      </c>
      <c r="S983" s="32" t="n">
        <v>0.59</v>
      </c>
      <c r="T983" s="32" t="n">
        <v>0.715</v>
      </c>
      <c r="V983" t="inlineStr">
        <is>
          <t>05gdb</t>
        </is>
      </c>
      <c r="W983" t="n">
        <v>6507</v>
      </c>
      <c r="Y983" t="inlineStr">
        <is>
          <t>913a9699-9a51-4d1d-90b6-5efe6bbed090</t>
        </is>
      </c>
      <c r="Z983" t="inlineStr">
        <is>
          <t>Justin Robidas (CAR C)</t>
        </is>
      </c>
    </row>
    <row r="984">
      <c r="A984" t="inlineStr">
        <is>
          <t>Riley Stillman</t>
        </is>
      </c>
      <c r="B984" t="inlineStr">
        <is>
          <t>EDM</t>
        </is>
      </c>
      <c r="C984" t="inlineStr">
        <is>
          <t>D</t>
        </is>
      </c>
      <c r="D984" t="inlineStr">
        <is>
          <t>D</t>
        </is>
      </c>
      <c r="E984" t="n">
        <v>28</v>
      </c>
      <c r="F984" t="inlineStr">
        <is>
          <t>FA</t>
        </is>
      </c>
      <c r="G984" t="inlineStr">
        <is>
          <t>FA</t>
        </is>
      </c>
      <c r="H984" s="30" t="n">
        <v>775000</v>
      </c>
      <c r="I984" s="31" t="n">
        <v>1.04</v>
      </c>
      <c r="J984" s="31" t="n">
        <v>1.34</v>
      </c>
      <c r="K984" s="31" t="n">
        <v>0.26</v>
      </c>
      <c r="L984" s="32" t="n">
        <v>0.335</v>
      </c>
      <c r="M984" s="31" t="n">
        <v>1.17</v>
      </c>
      <c r="N984" s="31" t="n">
        <v>0.29</v>
      </c>
      <c r="O984" s="31" t="n"/>
      <c r="P984" s="31" t="n">
        <v>1.17</v>
      </c>
      <c r="Q984" s="31" t="n">
        <v>0.13</v>
      </c>
      <c r="R984" s="31" t="n">
        <v>1.51</v>
      </c>
      <c r="S984" s="32" t="n">
        <v>0.29</v>
      </c>
      <c r="T984" s="32" t="n">
        <v>0.374</v>
      </c>
      <c r="V984" t="inlineStr">
        <is>
          <t>042x6</t>
        </is>
      </c>
      <c r="W984" t="n">
        <v>5628</v>
      </c>
      <c r="X984" t="n">
        <v>7220</v>
      </c>
      <c r="Y984" t="inlineStr">
        <is>
          <t>15153215-ecbe-4e02-a260-a759095b287e</t>
        </is>
      </c>
      <c r="Z984" t="inlineStr">
        <is>
          <t>Riley Stillman (EDM D)</t>
        </is>
      </c>
    </row>
    <row r="985">
      <c r="A985" t="inlineStr">
        <is>
          <t>Victor Eklund</t>
        </is>
      </c>
      <c r="B985" t="inlineStr">
        <is>
          <t>NYI</t>
        </is>
      </c>
      <c r="C985" t="inlineStr">
        <is>
          <t>LW</t>
        </is>
      </c>
      <c r="D985" t="inlineStr">
        <is>
          <t>F</t>
        </is>
      </c>
      <c r="E985" t="n">
        <v>19</v>
      </c>
      <c r="F985" t="inlineStr">
        <is>
          <t>T</t>
        </is>
      </c>
      <c r="G985" t="inlineStr">
        <is>
          <t>Sidizen Kanes</t>
        </is>
      </c>
      <c r="H985" s="30" t="n">
        <v>975000</v>
      </c>
      <c r="I985" s="31" t="n">
        <v>1.1</v>
      </c>
      <c r="J985" s="31" t="n">
        <v>1.13</v>
      </c>
      <c r="K985" s="31" t="n">
        <v>1.1</v>
      </c>
      <c r="L985" s="32" t="n">
        <v>1.128</v>
      </c>
      <c r="M985" s="31" t="n">
        <v>1.1</v>
      </c>
      <c r="N985" s="31" t="n">
        <v>1.1</v>
      </c>
      <c r="O985" s="31" t="n"/>
      <c r="P985" s="31" t="n">
        <v>1.1</v>
      </c>
      <c r="Q985" s="31" t="n">
        <v>0</v>
      </c>
      <c r="R985" s="31" t="n">
        <v>1.13</v>
      </c>
      <c r="S985" s="32" t="n">
        <v>1.1</v>
      </c>
      <c r="T985" s="32" t="n">
        <v>1.128</v>
      </c>
      <c r="U985" t="n">
        <v>291.4</v>
      </c>
      <c r="V985" t="inlineStr">
        <is>
          <t>06pyw</t>
        </is>
      </c>
      <c r="W985" t="n">
        <v>7385</v>
      </c>
      <c r="Y985" t="inlineStr">
        <is>
          <t>fd81eb72-1c06-4bb6-9220-4f1308940307</t>
        </is>
      </c>
      <c r="Z985" t="inlineStr">
        <is>
          <t>Victor Eklund (NYI LW)</t>
        </is>
      </c>
    </row>
    <row r="986">
      <c r="A986" t="inlineStr">
        <is>
          <t>Adam Ginning</t>
        </is>
      </c>
      <c r="B986" t="inlineStr">
        <is>
          <t>VGK</t>
        </is>
      </c>
      <c r="C986" t="inlineStr">
        <is>
          <t>D</t>
        </is>
      </c>
      <c r="D986" t="inlineStr">
        <is>
          <t>D</t>
        </is>
      </c>
      <c r="E986" t="n">
        <v>26</v>
      </c>
      <c r="F986" t="inlineStr">
        <is>
          <t>FA</t>
        </is>
      </c>
      <c r="G986" t="inlineStr">
        <is>
          <t>FA</t>
        </is>
      </c>
      <c r="H986" s="30" t="n">
        <v>875000</v>
      </c>
      <c r="I986" s="31" t="n">
        <v>0.96</v>
      </c>
      <c r="J986" s="31" t="n">
        <v>1.1</v>
      </c>
      <c r="K986" s="31" t="n">
        <v>0.19</v>
      </c>
      <c r="L986" s="32" t="n">
        <v>0.217</v>
      </c>
      <c r="M986" s="31" t="n">
        <v>1.06</v>
      </c>
      <c r="N986" s="31" t="n">
        <v>0.21</v>
      </c>
      <c r="O986" s="31" t="n"/>
      <c r="P986" s="31" t="n">
        <v>1.06</v>
      </c>
      <c r="Q986" s="31" t="n">
        <v>0.1</v>
      </c>
      <c r="R986" s="31" t="n">
        <v>1.21</v>
      </c>
      <c r="S986" s="32" t="n">
        <v>0.21</v>
      </c>
      <c r="T986" s="32" t="n">
        <v>0.24</v>
      </c>
      <c r="V986" t="inlineStr">
        <is>
          <t>04qy6</t>
        </is>
      </c>
      <c r="W986" t="n">
        <v>5762</v>
      </c>
      <c r="Y986" t="inlineStr">
        <is>
          <t>ae59af4d-9dee-4656-aa3e-0825b92a0c16</t>
        </is>
      </c>
      <c r="Z986" t="inlineStr">
        <is>
          <t>Adam Ginning (VGK D)</t>
        </is>
      </c>
    </row>
    <row r="987">
      <c r="A987" t="inlineStr">
        <is>
          <t>Felix Unger Sorum</t>
        </is>
      </c>
      <c r="B987" t="inlineStr">
        <is>
          <t>CAR</t>
        </is>
      </c>
      <c r="C987" t="inlineStr">
        <is>
          <t>RW</t>
        </is>
      </c>
      <c r="D987" t="inlineStr">
        <is>
          <t>F</t>
        </is>
      </c>
      <c r="E987" t="n">
        <v>20</v>
      </c>
      <c r="F987" t="inlineStr">
        <is>
          <t>T</t>
        </is>
      </c>
      <c r="G987" t="inlineStr">
        <is>
          <t>Deef-Fence</t>
        </is>
      </c>
      <c r="H987" s="30" t="n">
        <v>803334</v>
      </c>
      <c r="I987" s="31" t="n">
        <v>1.04</v>
      </c>
      <c r="J987" s="31" t="n">
        <v>1.29</v>
      </c>
      <c r="K987" s="31" t="n">
        <v>1.04</v>
      </c>
      <c r="L987" s="32" t="n">
        <v>1.295</v>
      </c>
      <c r="M987" s="31" t="n">
        <v>1.04</v>
      </c>
      <c r="N987" s="31" t="n">
        <v>1.04</v>
      </c>
      <c r="O987" s="31" t="n"/>
      <c r="P987" s="31" t="n">
        <v>1.04</v>
      </c>
      <c r="Q987" s="31" t="n">
        <v>0</v>
      </c>
      <c r="R987" s="31" t="n">
        <v>1.29</v>
      </c>
      <c r="S987" s="32" t="n">
        <v>1.04</v>
      </c>
      <c r="T987" s="32" t="n">
        <v>1.295</v>
      </c>
      <c r="V987" t="inlineStr">
        <is>
          <t>06bui</t>
        </is>
      </c>
      <c r="W987" t="n">
        <v>7014</v>
      </c>
      <c r="Y987" t="inlineStr">
        <is>
          <t>eb50485a-4627-484a-8bbc-ac22438c98e3</t>
        </is>
      </c>
      <c r="Z987" t="inlineStr">
        <is>
          <t>Felix Unger Sorum (CAR RW)</t>
        </is>
      </c>
    </row>
    <row r="988">
      <c r="A988" t="inlineStr">
        <is>
          <t>Maxim Groshev</t>
        </is>
      </c>
      <c r="B988" t="inlineStr">
        <is>
          <t>TBL</t>
        </is>
      </c>
      <c r="C988" t="inlineStr">
        <is>
          <t>LW</t>
        </is>
      </c>
      <c r="D988" t="inlineStr">
        <is>
          <t>D,F</t>
        </is>
      </c>
      <c r="E988" t="n">
        <v>24</v>
      </c>
      <c r="F988" t="inlineStr">
        <is>
          <t>FA</t>
        </is>
      </c>
      <c r="G988" t="inlineStr">
        <is>
          <t>FA</t>
        </is>
      </c>
      <c r="H988" s="30" t="n">
        <v>875000</v>
      </c>
      <c r="I988" s="31" t="n">
        <v>1.04</v>
      </c>
      <c r="J988" s="31" t="n">
        <v>1.19</v>
      </c>
      <c r="K988" s="31" t="n">
        <v>0.52</v>
      </c>
      <c r="L988" s="32" t="n">
        <v>0.594</v>
      </c>
      <c r="M988" s="31" t="n">
        <v>1.04</v>
      </c>
      <c r="N988" s="31" t="n">
        <v>0.52</v>
      </c>
      <c r="O988" s="31" t="n"/>
      <c r="P988" s="31" t="n">
        <v>1.04</v>
      </c>
      <c r="Q988" s="31" t="n">
        <v>0</v>
      </c>
      <c r="R988" s="31" t="n">
        <v>1.19</v>
      </c>
      <c r="S988" s="32" t="n">
        <v>0.52</v>
      </c>
      <c r="T988" s="32" t="n">
        <v>0.594</v>
      </c>
      <c r="V988" t="inlineStr">
        <is>
          <t>05kjb</t>
        </is>
      </c>
      <c r="W988" t="n">
        <v>6327</v>
      </c>
      <c r="Y988" t="inlineStr">
        <is>
          <t>a835d112-d6fb-4b94-80e8-383279aab341</t>
        </is>
      </c>
      <c r="Z988" t="inlineStr">
        <is>
          <t>Maxim Groshev (TBL LW)</t>
        </is>
      </c>
    </row>
    <row r="989">
      <c r="A989" t="inlineStr">
        <is>
          <t>Joe Labate</t>
        </is>
      </c>
      <c r="B989" t="inlineStr">
        <is>
          <t>VAN</t>
        </is>
      </c>
      <c r="C989" t="inlineStr">
        <is>
          <t>C</t>
        </is>
      </c>
      <c r="D989" t="inlineStr">
        <is>
          <t>F</t>
        </is>
      </c>
      <c r="E989" t="n">
        <v>33</v>
      </c>
      <c r="F989" t="inlineStr">
        <is>
          <t>FA</t>
        </is>
      </c>
      <c r="G989" t="inlineStr">
        <is>
          <t>FA</t>
        </is>
      </c>
      <c r="H989" s="30" t="n">
        <v>775000</v>
      </c>
      <c r="I989" s="31" t="n">
        <v>0.38</v>
      </c>
      <c r="J989" s="31" t="n">
        <v>0.49</v>
      </c>
      <c r="K989" s="31" t="n">
        <v>0.38</v>
      </c>
      <c r="L989" s="32" t="n">
        <v>0.49</v>
      </c>
      <c r="M989" s="31" t="n">
        <v>1.01</v>
      </c>
      <c r="N989" s="31" t="n">
        <v>0.51</v>
      </c>
      <c r="O989" s="31" t="n"/>
      <c r="P989" s="31" t="n">
        <v>1.01</v>
      </c>
      <c r="Q989" s="31" t="n">
        <v>0.63</v>
      </c>
      <c r="R989" s="31" t="n">
        <v>1.3</v>
      </c>
      <c r="S989" s="32" t="n">
        <v>0.51</v>
      </c>
      <c r="T989" s="32" t="n">
        <v>0.658</v>
      </c>
      <c r="V989" t="inlineStr">
        <is>
          <t>02fzu</t>
        </is>
      </c>
      <c r="W989" t="n">
        <v>4855</v>
      </c>
      <c r="X989" t="n">
        <v>5467</v>
      </c>
      <c r="Y989" t="inlineStr">
        <is>
          <t>db9e9276-e0ef-4f49-b4a1-97ceedaa375d</t>
        </is>
      </c>
      <c r="Z989" t="inlineStr">
        <is>
          <t>Joe Labate (VAN C)</t>
        </is>
      </c>
    </row>
    <row r="990">
      <c r="A990" t="inlineStr">
        <is>
          <t>Lane Pederson</t>
        </is>
      </c>
      <c r="B990" t="inlineStr">
        <is>
          <t>LAK</t>
        </is>
      </c>
      <c r="C990" t="inlineStr">
        <is>
          <t>C</t>
        </is>
      </c>
      <c r="D990" t="inlineStr">
        <is>
          <t>F</t>
        </is>
      </c>
      <c r="E990" t="n">
        <v>29</v>
      </c>
      <c r="F990" t="inlineStr">
        <is>
          <t>FA</t>
        </is>
      </c>
      <c r="G990" t="inlineStr">
        <is>
          <t>FA</t>
        </is>
      </c>
      <c r="H990" s="30" t="n">
        <v>875000</v>
      </c>
      <c r="I990" s="31" t="n">
        <v>0.92</v>
      </c>
      <c r="J990" s="31" t="n">
        <v>1.05</v>
      </c>
      <c r="K990" s="31" t="n">
        <v>0.18</v>
      </c>
      <c r="L990" s="32" t="n">
        <v>0.206</v>
      </c>
      <c r="M990" s="31" t="n">
        <v>0.92</v>
      </c>
      <c r="N990" s="31" t="n">
        <v>0.18</v>
      </c>
      <c r="O990" s="31" t="n"/>
      <c r="P990" s="31" t="n">
        <v>0.92</v>
      </c>
      <c r="Q990" s="31" t="n">
        <v>0</v>
      </c>
      <c r="R990" s="31" t="n">
        <v>1.05</v>
      </c>
      <c r="S990" s="32" t="n">
        <v>0.18</v>
      </c>
      <c r="T990" s="32" t="n">
        <v>0.206</v>
      </c>
      <c r="V990" t="inlineStr">
        <is>
          <t>03wkk</t>
        </is>
      </c>
      <c r="W990" t="n">
        <v>5325</v>
      </c>
      <c r="X990" t="n">
        <v>6974</v>
      </c>
      <c r="Y990" t="inlineStr">
        <is>
          <t>db7df3c0-7b06-453f-9970-cf4ee91d2d7c</t>
        </is>
      </c>
      <c r="Z990" t="inlineStr">
        <is>
          <t>Lane Pederson (LAK C)</t>
        </is>
      </c>
    </row>
    <row r="991">
      <c r="A991" t="inlineStr">
        <is>
          <t>Nolan Foote</t>
        </is>
      </c>
      <c r="B991" t="inlineStr">
        <is>
          <t>PHI</t>
        </is>
      </c>
      <c r="C991" t="inlineStr">
        <is>
          <t>LW</t>
        </is>
      </c>
      <c r="D991" t="inlineStr">
        <is>
          <t>F</t>
        </is>
      </c>
      <c r="E991" t="n">
        <v>25</v>
      </c>
      <c r="F991" t="inlineStr">
        <is>
          <t>FA</t>
        </is>
      </c>
      <c r="G991" t="inlineStr">
        <is>
          <t>FA</t>
        </is>
      </c>
      <c r="H991" s="30" t="n">
        <v>850000</v>
      </c>
      <c r="I991" s="31" t="n">
        <v>4.01</v>
      </c>
      <c r="J991" s="31" t="n">
        <v>4.72</v>
      </c>
      <c r="K991" s="31" t="n">
        <v>0.33</v>
      </c>
      <c r="L991" s="32" t="n">
        <v>0.388</v>
      </c>
      <c r="M991" s="31" t="n">
        <v>0.89</v>
      </c>
      <c r="N991" s="31" t="n">
        <v>0.3</v>
      </c>
      <c r="O991" s="31" t="n"/>
      <c r="P991" s="31" t="n">
        <v>0.89</v>
      </c>
      <c r="Q991" s="31" t="n">
        <v>-3.12</v>
      </c>
      <c r="R991" s="31" t="n">
        <v>1.05</v>
      </c>
      <c r="S991" s="32" t="n">
        <v>0.3</v>
      </c>
      <c r="T991" s="32" t="n">
        <v>0.353</v>
      </c>
      <c r="V991" t="inlineStr">
        <is>
          <t>04lda</t>
        </is>
      </c>
      <c r="W991" t="n">
        <v>5984</v>
      </c>
      <c r="X991" t="n">
        <v>8305</v>
      </c>
      <c r="Y991" t="inlineStr">
        <is>
          <t>2bffbdd0-e8fa-4e00-b10d-18018a29c610</t>
        </is>
      </c>
      <c r="Z991" t="inlineStr">
        <is>
          <t>Nolan Foote (PHI LW)</t>
        </is>
      </c>
    </row>
    <row r="992">
      <c r="A992" t="inlineStr">
        <is>
          <t>Xavier Parent</t>
        </is>
      </c>
      <c r="B992" t="inlineStr">
        <is>
          <t>NJD</t>
        </is>
      </c>
      <c r="C992" t="inlineStr">
        <is>
          <t>LW</t>
        </is>
      </c>
      <c r="D992" t="inlineStr">
        <is>
          <t>F</t>
        </is>
      </c>
      <c r="E992" t="n">
        <v>25</v>
      </c>
      <c r="F992" t="inlineStr">
        <is>
          <t>FA</t>
        </is>
      </c>
      <c r="G992" t="inlineStr">
        <is>
          <t>FA</t>
        </is>
      </c>
      <c r="H992" s="30" t="n">
        <v>850000</v>
      </c>
      <c r="I992" s="31" t="n">
        <v>0.89</v>
      </c>
      <c r="J992" s="31" t="n">
        <v>1.05</v>
      </c>
      <c r="K992" s="31" t="n">
        <v>0.18</v>
      </c>
      <c r="L992" s="32" t="n">
        <v>0.212</v>
      </c>
      <c r="M992" s="31" t="n">
        <v>0.89</v>
      </c>
      <c r="N992" s="31" t="n">
        <v>0.18</v>
      </c>
      <c r="O992" s="31" t="n"/>
      <c r="P992" s="31" t="n">
        <v>0.89</v>
      </c>
      <c r="Q992" s="31" t="n">
        <v>0</v>
      </c>
      <c r="R992" s="31" t="n">
        <v>1.05</v>
      </c>
      <c r="S992" s="32" t="n">
        <v>0.18</v>
      </c>
      <c r="T992" s="32" t="n">
        <v>0.212</v>
      </c>
      <c r="V992" t="inlineStr">
        <is>
          <t>04ame</t>
        </is>
      </c>
      <c r="W992" t="n">
        <v>7309</v>
      </c>
      <c r="Y992" t="inlineStr">
        <is>
          <t>728206b4-f07f-45dc-a40a-f924b22b4e16</t>
        </is>
      </c>
      <c r="Z992" t="inlineStr">
        <is>
          <t>Xavier Parent (NJD LW)</t>
        </is>
      </c>
    </row>
    <row r="993">
      <c r="A993" t="inlineStr">
        <is>
          <t>Sheldon Dries</t>
        </is>
      </c>
      <c r="B993" t="inlineStr">
        <is>
          <t>DET</t>
        </is>
      </c>
      <c r="C993" t="inlineStr">
        <is>
          <t>C</t>
        </is>
      </c>
      <c r="D993" t="inlineStr">
        <is>
          <t>F</t>
        </is>
      </c>
      <c r="E993" t="n">
        <v>32</v>
      </c>
      <c r="F993" t="inlineStr">
        <is>
          <t>FA</t>
        </is>
      </c>
      <c r="G993" t="inlineStr">
        <is>
          <t>FA</t>
        </is>
      </c>
      <c r="H993" s="30" t="n">
        <v>775000</v>
      </c>
      <c r="I993" s="31" t="n">
        <v>0.52</v>
      </c>
      <c r="J993" s="31" t="n">
        <v>0.67</v>
      </c>
      <c r="K993" s="31" t="n">
        <v>0.1</v>
      </c>
      <c r="L993" s="32" t="n">
        <v>0.129</v>
      </c>
      <c r="M993" s="31" t="n">
        <v>0.85</v>
      </c>
      <c r="N993" s="31" t="n">
        <v>0.11</v>
      </c>
      <c r="O993" s="31" t="n"/>
      <c r="P993" s="31" t="n">
        <v>0.85</v>
      </c>
      <c r="Q993" s="31" t="n">
        <v>0.33</v>
      </c>
      <c r="R993" s="31" t="n">
        <v>1.1</v>
      </c>
      <c r="S993" s="32" t="n">
        <v>0.11</v>
      </c>
      <c r="T993" s="32" t="n">
        <v>0.142</v>
      </c>
      <c r="V993" t="inlineStr">
        <is>
          <t>04juv</t>
        </is>
      </c>
      <c r="W993" t="n">
        <v>5871</v>
      </c>
      <c r="X993" t="n">
        <v>7816</v>
      </c>
      <c r="Y993" t="inlineStr">
        <is>
          <t>3268b09c-d07e-494b-bcd7-035fc5982f4a</t>
        </is>
      </c>
      <c r="Z993" t="inlineStr">
        <is>
          <t>Sheldon Dries (DET C)</t>
        </is>
      </c>
    </row>
    <row r="994">
      <c r="A994" t="inlineStr">
        <is>
          <t>Raphael Lavoie</t>
        </is>
      </c>
      <c r="B994" t="inlineStr">
        <is>
          <t>VGK</t>
        </is>
      </c>
      <c r="C994" t="inlineStr">
        <is>
          <t>RW</t>
        </is>
      </c>
      <c r="D994" t="inlineStr">
        <is>
          <t>F</t>
        </is>
      </c>
      <c r="E994" t="n">
        <v>25</v>
      </c>
      <c r="F994" t="inlineStr">
        <is>
          <t>FA</t>
        </is>
      </c>
      <c r="G994" t="inlineStr">
        <is>
          <t>FA</t>
        </is>
      </c>
      <c r="H994" s="30" t="n">
        <v>900000</v>
      </c>
      <c r="I994" s="31" t="n">
        <v>0.05</v>
      </c>
      <c r="J994" s="31" t="n">
        <v>0.06</v>
      </c>
      <c r="K994" s="31" t="n">
        <v>0.05</v>
      </c>
      <c r="L994" s="32" t="n">
        <v>0.056</v>
      </c>
      <c r="M994" s="31" t="n">
        <v>0.8</v>
      </c>
      <c r="N994" s="31" t="n">
        <v>0.07000000000000001</v>
      </c>
      <c r="O994" s="31" t="n"/>
      <c r="P994" s="31" t="n">
        <v>0.8</v>
      </c>
      <c r="Q994" s="31" t="n">
        <v>0.75</v>
      </c>
      <c r="R994" s="31" t="n">
        <v>0.89</v>
      </c>
      <c r="S994" s="32" t="n">
        <v>0.07000000000000001</v>
      </c>
      <c r="T994" s="32" t="n">
        <v>0.078</v>
      </c>
      <c r="V994" t="inlineStr">
        <is>
          <t>04sy0</t>
        </is>
      </c>
      <c r="W994" t="n">
        <v>5974</v>
      </c>
      <c r="X994" t="n">
        <v>8316</v>
      </c>
      <c r="Y994" t="inlineStr">
        <is>
          <t>f4274fb8-bc80-47ba-bbfe-abec5d565b09</t>
        </is>
      </c>
      <c r="Z994" t="inlineStr">
        <is>
          <t>Raphael Lavoie (VGK RW)</t>
        </is>
      </c>
    </row>
    <row r="995">
      <c r="A995" t="inlineStr">
        <is>
          <t>Abram Wiebe</t>
        </is>
      </c>
      <c r="B995" t="inlineStr">
        <is>
          <t>CGY</t>
        </is>
      </c>
      <c r="C995" t="inlineStr">
        <is>
          <t>D</t>
        </is>
      </c>
      <c r="D995" t="inlineStr">
        <is>
          <t>D</t>
        </is>
      </c>
      <c r="E995" t="n">
        <v>23</v>
      </c>
      <c r="F995" t="inlineStr">
        <is>
          <t>FA</t>
        </is>
      </c>
      <c r="G995" t="inlineStr">
        <is>
          <t>FA</t>
        </is>
      </c>
      <c r="H995" s="30" t="n">
        <v>950000</v>
      </c>
      <c r="I995" s="31" t="n">
        <v>0.77</v>
      </c>
      <c r="J995" s="31" t="n">
        <v>0.8100000000000001</v>
      </c>
      <c r="K995" s="31" t="n">
        <v>0.19</v>
      </c>
      <c r="L995" s="32" t="n">
        <v>0.2</v>
      </c>
      <c r="M995" s="31" t="n">
        <v>0.78</v>
      </c>
      <c r="N995" s="31" t="n">
        <v>0.19</v>
      </c>
      <c r="O995" s="31" t="n"/>
      <c r="P995" s="31" t="n">
        <v>0.78</v>
      </c>
      <c r="Q995" s="31" t="n">
        <v>0.01</v>
      </c>
      <c r="R995" s="31" t="n">
        <v>0.82</v>
      </c>
      <c r="S995" s="32" t="n">
        <v>0.19</v>
      </c>
      <c r="T995" s="32" t="n">
        <v>0.2</v>
      </c>
      <c r="V995" t="inlineStr">
        <is>
          <t>062sj</t>
        </is>
      </c>
      <c r="W995" t="n">
        <v>7529</v>
      </c>
      <c r="Y995" t="inlineStr">
        <is>
          <t>b7fc8e5b-4816-4327-9a2a-ffccc739bfa3</t>
        </is>
      </c>
      <c r="Z995" t="inlineStr">
        <is>
          <t>Abram Wiebe (CGY D)</t>
        </is>
      </c>
    </row>
    <row r="996">
      <c r="A996" t="inlineStr">
        <is>
          <t>Cole McWard</t>
        </is>
      </c>
      <c r="B996" t="inlineStr">
        <is>
          <t>TOR</t>
        </is>
      </c>
      <c r="C996" t="inlineStr">
        <is>
          <t>D</t>
        </is>
      </c>
      <c r="D996" t="inlineStr">
        <is>
          <t>D</t>
        </is>
      </c>
      <c r="E996" t="n">
        <v>25</v>
      </c>
      <c r="F996" t="inlineStr">
        <is>
          <t>FA</t>
        </is>
      </c>
      <c r="G996" t="inlineStr">
        <is>
          <t>FA</t>
        </is>
      </c>
      <c r="H996" s="30" t="n">
        <v>875000</v>
      </c>
      <c r="I996" s="31" t="n">
        <v>0.95</v>
      </c>
      <c r="J996" s="31" t="n">
        <v>1.09</v>
      </c>
      <c r="K996" s="31" t="n">
        <v>0.32</v>
      </c>
      <c r="L996" s="32" t="n">
        <v>0.366</v>
      </c>
      <c r="M996" s="31" t="n">
        <v>0.74</v>
      </c>
      <c r="N996" s="31" t="n">
        <v>0.25</v>
      </c>
      <c r="O996" s="31" t="n"/>
      <c r="P996" s="31" t="n">
        <v>0.74</v>
      </c>
      <c r="Q996" s="31" t="n">
        <v>-0.21</v>
      </c>
      <c r="R996" s="31" t="n">
        <v>0.85</v>
      </c>
      <c r="S996" s="32" t="n">
        <v>0.25</v>
      </c>
      <c r="T996" s="32" t="n">
        <v>0.286</v>
      </c>
      <c r="V996" t="inlineStr">
        <is>
          <t>06avt</t>
        </is>
      </c>
      <c r="W996" t="n">
        <v>6892</v>
      </c>
      <c r="Y996" t="inlineStr">
        <is>
          <t>4ed8197b-edea-4c97-a2d9-9c0164c9b6f8</t>
        </is>
      </c>
      <c r="Z996" t="inlineStr">
        <is>
          <t>Cole McWard (TOR D)</t>
        </is>
      </c>
    </row>
    <row r="997">
      <c r="A997" t="inlineStr">
        <is>
          <t>William Villeneuve</t>
        </is>
      </c>
      <c r="B997" t="inlineStr">
        <is>
          <t>TOR</t>
        </is>
      </c>
      <c r="C997" t="inlineStr">
        <is>
          <t>D</t>
        </is>
      </c>
      <c r="D997" t="inlineStr">
        <is>
          <t>D</t>
        </is>
      </c>
      <c r="E997" t="n">
        <v>24</v>
      </c>
      <c r="F997" t="inlineStr">
        <is>
          <t>FA</t>
        </is>
      </c>
      <c r="G997" t="inlineStr">
        <is>
          <t>FA</t>
        </is>
      </c>
      <c r="H997" s="30" t="n">
        <v>775000</v>
      </c>
      <c r="I997" s="31" t="n">
        <v>0.74</v>
      </c>
      <c r="J997" s="31" t="n">
        <v>0.95</v>
      </c>
      <c r="K997" s="31" t="n">
        <v>0.25</v>
      </c>
      <c r="L997" s="32" t="n">
        <v>0.323</v>
      </c>
      <c r="M997" s="31" t="n">
        <v>0.74</v>
      </c>
      <c r="N997" s="31" t="n">
        <v>0.25</v>
      </c>
      <c r="O997" s="31" t="n"/>
      <c r="P997" s="31" t="n">
        <v>0.74</v>
      </c>
      <c r="Q997" s="31" t="n">
        <v>0</v>
      </c>
      <c r="R997" s="31" t="n">
        <v>0.95</v>
      </c>
      <c r="S997" s="32" t="n">
        <v>0.25</v>
      </c>
      <c r="T997" s="32" t="n">
        <v>0.323</v>
      </c>
      <c r="V997" t="inlineStr">
        <is>
          <t>05kdv</t>
        </is>
      </c>
      <c r="W997" t="n">
        <v>6324</v>
      </c>
      <c r="Y997" t="inlineStr">
        <is>
          <t>c417dca5-723d-4333-aef0-3278a663510c</t>
        </is>
      </c>
      <c r="Z997" t="inlineStr">
        <is>
          <t>William Villeneuve (TOR D)</t>
        </is>
      </c>
    </row>
    <row r="998">
      <c r="A998" t="inlineStr">
        <is>
          <t>Skyler Brind'Amour</t>
        </is>
      </c>
      <c r="B998" t="inlineStr">
        <is>
          <t>CAR</t>
        </is>
      </c>
      <c r="C998" t="inlineStr">
        <is>
          <t>C</t>
        </is>
      </c>
      <c r="D998" t="inlineStr">
        <is>
          <t>F</t>
        </is>
      </c>
      <c r="E998" t="n">
        <v>27</v>
      </c>
      <c r="F998" t="inlineStr">
        <is>
          <t>FA</t>
        </is>
      </c>
      <c r="G998" t="inlineStr">
        <is>
          <t>FA</t>
        </is>
      </c>
      <c r="H998" s="30" t="n">
        <v>1</v>
      </c>
      <c r="I998" s="31" t="n">
        <v>0.75</v>
      </c>
      <c r="J998" s="31" t="n">
        <v>750000</v>
      </c>
      <c r="K998" s="31" t="n">
        <v>0.19</v>
      </c>
      <c r="L998" s="32" t="n">
        <v>190000</v>
      </c>
      <c r="M998" s="31" t="n">
        <v>0.7</v>
      </c>
      <c r="N998" s="31" t="n">
        <v>0.23</v>
      </c>
      <c r="O998" s="31" t="n"/>
      <c r="P998" s="31" t="n">
        <v>0.7</v>
      </c>
      <c r="Q998" s="31" t="n">
        <v>-0.05</v>
      </c>
      <c r="R998" s="31" t="n">
        <v>700000</v>
      </c>
      <c r="S998" s="32" t="n">
        <v>0.23</v>
      </c>
      <c r="T998" s="32" t="n">
        <v>230000</v>
      </c>
      <c r="V998" t="inlineStr">
        <is>
          <t>04f83</t>
        </is>
      </c>
      <c r="W998" t="n">
        <v>7270</v>
      </c>
      <c r="X998" t="n">
        <v>7692</v>
      </c>
      <c r="Y998" t="inlineStr">
        <is>
          <t>7e9b465f-746a-4e9c-a4b6-c63e1474fc66</t>
        </is>
      </c>
      <c r="Z998" t="inlineStr">
        <is>
          <t>Skyler Brind'Amour (CAR C)</t>
        </is>
      </c>
    </row>
    <row r="999">
      <c r="A999" t="inlineStr">
        <is>
          <t>Jack Devine</t>
        </is>
      </c>
      <c r="B999" t="inlineStr">
        <is>
          <t>FLA</t>
        </is>
      </c>
      <c r="C999" t="inlineStr">
        <is>
          <t>RW</t>
        </is>
      </c>
      <c r="D999" t="inlineStr">
        <is>
          <t>F</t>
        </is>
      </c>
      <c r="E999" t="n">
        <v>22</v>
      </c>
      <c r="F999" t="inlineStr">
        <is>
          <t>FA</t>
        </is>
      </c>
      <c r="G999" t="inlineStr">
        <is>
          <t>FA</t>
        </is>
      </c>
      <c r="H999" s="30" t="n">
        <v>950000</v>
      </c>
      <c r="I999" s="31" t="n">
        <v>0.7</v>
      </c>
      <c r="J999" s="31" t="n">
        <v>0.74</v>
      </c>
      <c r="K999" s="31" t="n">
        <v>0.12</v>
      </c>
      <c r="L999" s="32" t="n">
        <v>0.126</v>
      </c>
      <c r="M999" s="31" t="n">
        <v>0.7</v>
      </c>
      <c r="N999" s="31" t="n">
        <v>0.12</v>
      </c>
      <c r="O999" s="31" t="n"/>
      <c r="P999" s="31" t="n">
        <v>0.7</v>
      </c>
      <c r="Q999" s="31" t="n">
        <v>0</v>
      </c>
      <c r="R999" s="31" t="n">
        <v>0.74</v>
      </c>
      <c r="S999" s="32" t="n">
        <v>0.12</v>
      </c>
      <c r="T999" s="32" t="n">
        <v>0.126</v>
      </c>
      <c r="V999" t="inlineStr">
        <is>
          <t>05rj0</t>
        </is>
      </c>
      <c r="W999" t="n">
        <v>6779</v>
      </c>
      <c r="Y999" t="inlineStr">
        <is>
          <t>baccf16d-cf16-4faa-b8f5-63a0284ea6c6</t>
        </is>
      </c>
      <c r="Z999" t="inlineStr">
        <is>
          <t>Jack Devine (FLA RW)</t>
        </is>
      </c>
    </row>
    <row r="1000">
      <c r="A1000" t="inlineStr">
        <is>
          <t>Carter Mazur</t>
        </is>
      </c>
      <c r="B1000" t="inlineStr">
        <is>
          <t>DET</t>
        </is>
      </c>
      <c r="C1000" t="inlineStr">
        <is>
          <t>LW</t>
        </is>
      </c>
      <c r="D1000" t="inlineStr">
        <is>
          <t>F</t>
        </is>
      </c>
      <c r="E1000" t="n">
        <v>24</v>
      </c>
      <c r="F1000" t="inlineStr">
        <is>
          <t>FA</t>
        </is>
      </c>
      <c r="G1000" t="inlineStr">
        <is>
          <t>FA</t>
        </is>
      </c>
      <c r="H1000" s="30" t="n">
        <v>875000</v>
      </c>
      <c r="I1000" s="31" t="n">
        <v>0.74</v>
      </c>
      <c r="J1000" s="31" t="n">
        <v>0.85</v>
      </c>
      <c r="K1000" s="31" t="n">
        <v>0.09</v>
      </c>
      <c r="L1000" s="32" t="n">
        <v>0.103</v>
      </c>
      <c r="M1000" s="31" t="n">
        <v>0.65</v>
      </c>
      <c r="N1000" s="31" t="n">
        <v>0.09</v>
      </c>
      <c r="O1000" s="31" t="n"/>
      <c r="P1000" s="31" t="n">
        <v>0.65</v>
      </c>
      <c r="Q1000" s="31" t="n">
        <v>-0.09</v>
      </c>
      <c r="R1000" s="31" t="n">
        <v>0.74</v>
      </c>
      <c r="S1000" s="32" t="n">
        <v>0.09</v>
      </c>
      <c r="T1000" s="32" t="n">
        <v>0.103</v>
      </c>
      <c r="V1000" t="inlineStr">
        <is>
          <t>05u4f</t>
        </is>
      </c>
      <c r="W1000" t="n">
        <v>6561</v>
      </c>
      <c r="Y1000" t="inlineStr">
        <is>
          <t>2bf3c2bf-6727-4d2d-9109-e7f6f650ed6d</t>
        </is>
      </c>
      <c r="Z1000" t="inlineStr">
        <is>
          <t>Carter Mazur (DET LW)</t>
        </is>
      </c>
    </row>
    <row r="1001">
      <c r="A1001" t="inlineStr">
        <is>
          <t>Ty Murchison</t>
        </is>
      </c>
      <c r="B1001" t="inlineStr">
        <is>
          <t>PHI</t>
        </is>
      </c>
      <c r="C1001" t="inlineStr">
        <is>
          <t>D</t>
        </is>
      </c>
      <c r="D1001" t="inlineStr">
        <is>
          <t>D</t>
        </is>
      </c>
      <c r="E1001" t="n">
        <v>23</v>
      </c>
      <c r="F1001" t="inlineStr">
        <is>
          <t>FA</t>
        </is>
      </c>
      <c r="G1001" t="inlineStr">
        <is>
          <t>FA</t>
        </is>
      </c>
      <c r="H1001" s="30" t="n">
        <v>860000</v>
      </c>
      <c r="I1001" s="31" t="n">
        <v>0.65</v>
      </c>
      <c r="J1001" s="31" t="n">
        <v>0.76</v>
      </c>
      <c r="K1001" s="31" t="n">
        <v>0.21</v>
      </c>
      <c r="L1001" s="32" t="n">
        <v>0.244</v>
      </c>
      <c r="M1001" s="31" t="n">
        <v>0.65</v>
      </c>
      <c r="N1001" s="31" t="n">
        <v>0.21</v>
      </c>
      <c r="O1001" s="31" t="n"/>
      <c r="P1001" s="31" t="n">
        <v>0.65</v>
      </c>
      <c r="Q1001" s="31" t="n">
        <v>0</v>
      </c>
      <c r="R1001" s="31" t="n">
        <v>0.76</v>
      </c>
      <c r="S1001" s="32" t="n">
        <v>0.21</v>
      </c>
      <c r="T1001" s="32" t="n">
        <v>0.244</v>
      </c>
      <c r="V1001" t="inlineStr">
        <is>
          <t>05u5f</t>
        </is>
      </c>
      <c r="W1001" t="n">
        <v>7323</v>
      </c>
      <c r="Y1001" t="inlineStr">
        <is>
          <t>b9b763d4-75ad-4c9f-8ab4-51482e74fcc9</t>
        </is>
      </c>
      <c r="Z1001" t="inlineStr">
        <is>
          <t>Ty Murchison (PHI D)</t>
        </is>
      </c>
    </row>
    <row r="1002">
      <c r="A1002" t="inlineStr">
        <is>
          <t>Josiah Slavin</t>
        </is>
      </c>
      <c r="B1002" t="inlineStr">
        <is>
          <t>CAR</t>
        </is>
      </c>
      <c r="C1002" t="inlineStr">
        <is>
          <t>LW</t>
        </is>
      </c>
      <c r="D1002" t="inlineStr">
        <is>
          <t>F</t>
        </is>
      </c>
      <c r="E1002" t="n">
        <v>27</v>
      </c>
      <c r="F1002" t="inlineStr">
        <is>
          <t>FA</t>
        </is>
      </c>
      <c r="G1002" t="inlineStr">
        <is>
          <t>FA</t>
        </is>
      </c>
      <c r="H1002" s="30" t="n">
        <v>775000</v>
      </c>
      <c r="I1002" s="31" t="n">
        <v>0.59</v>
      </c>
      <c r="J1002" s="31" t="n">
        <v>0.76</v>
      </c>
      <c r="K1002" s="31" t="n">
        <v>0.3</v>
      </c>
      <c r="L1002" s="32" t="n">
        <v>0.387</v>
      </c>
      <c r="M1002" s="31" t="n">
        <v>0.59</v>
      </c>
      <c r="N1002" s="31" t="n">
        <v>0.29</v>
      </c>
      <c r="O1002" s="31" t="n"/>
      <c r="P1002" s="31" t="n">
        <v>0.59</v>
      </c>
      <c r="Q1002" s="31" t="n">
        <v>0</v>
      </c>
      <c r="R1002" s="31" t="n">
        <v>0.76</v>
      </c>
      <c r="S1002" s="32" t="n">
        <v>0.29</v>
      </c>
      <c r="T1002" s="32" t="n">
        <v>0.374</v>
      </c>
      <c r="V1002" t="inlineStr">
        <is>
          <t>04r16</t>
        </is>
      </c>
      <c r="W1002" t="n">
        <v>6395</v>
      </c>
      <c r="Y1002" t="inlineStr">
        <is>
          <t>6601fc42-d2d1-47c1-bc5f-2f6310f0b0c2</t>
        </is>
      </c>
      <c r="Z1002" t="inlineStr">
        <is>
          <t>Josiah Slavin (CAR LW)</t>
        </is>
      </c>
    </row>
    <row r="1003">
      <c r="A1003" t="inlineStr">
        <is>
          <t>Victor Ostman</t>
        </is>
      </c>
      <c r="B1003" t="inlineStr">
        <is>
          <t>SEA</t>
        </is>
      </c>
      <c r="C1003" t="inlineStr">
        <is>
          <t>G</t>
        </is>
      </c>
      <c r="D1003" t="inlineStr">
        <is>
          <t>G</t>
        </is>
      </c>
      <c r="E1003" t="n">
        <v>25</v>
      </c>
      <c r="F1003" t="inlineStr">
        <is>
          <t>T</t>
        </is>
      </c>
      <c r="G1003" t="inlineStr">
        <is>
          <t>The Last Place Lukes</t>
        </is>
      </c>
      <c r="H1003" s="30" t="n">
        <v>870000</v>
      </c>
      <c r="I1003" s="31" t="n">
        <v>0.66</v>
      </c>
      <c r="J1003" s="31" t="n">
        <v>0.76</v>
      </c>
      <c r="K1003" s="31" t="n">
        <v>0.66</v>
      </c>
      <c r="L1003" s="32" t="n">
        <v>0.759</v>
      </c>
      <c r="M1003" s="31" t="n">
        <v>0.58</v>
      </c>
      <c r="N1003" s="31" t="n">
        <v>0.58</v>
      </c>
      <c r="O1003" s="31" t="n"/>
      <c r="P1003" s="31" t="n">
        <v>0.58</v>
      </c>
      <c r="Q1003" s="31" t="n">
        <v>-0.08</v>
      </c>
      <c r="R1003" s="31" t="n">
        <v>0.67</v>
      </c>
      <c r="S1003" s="32" t="n">
        <v>0.58</v>
      </c>
      <c r="T1003" s="32" t="n">
        <v>0.667</v>
      </c>
      <c r="V1003" t="inlineStr">
        <is>
          <t>05no6</t>
        </is>
      </c>
      <c r="W1003" t="n">
        <v>7107</v>
      </c>
      <c r="Y1003" t="inlineStr">
        <is>
          <t>13044114-6928-48fe-831d-f63001bbafa7</t>
        </is>
      </c>
      <c r="Z1003" t="inlineStr">
        <is>
          <t>Victor Ostman (SEA G)</t>
        </is>
      </c>
    </row>
    <row r="1004">
      <c r="A1004" t="inlineStr">
        <is>
          <t>Braeden Cootes</t>
        </is>
      </c>
      <c r="B1004" t="inlineStr">
        <is>
          <t>VAN</t>
        </is>
      </c>
      <c r="C1004" t="inlineStr">
        <is>
          <t>C</t>
        </is>
      </c>
      <c r="D1004" t="inlineStr">
        <is>
          <t>F</t>
        </is>
      </c>
      <c r="E1004" t="n">
        <v>19</v>
      </c>
      <c r="F1004" t="inlineStr">
        <is>
          <t>T</t>
        </is>
      </c>
      <c r="G1004" t="inlineStr">
        <is>
          <t>Nathan</t>
        </is>
      </c>
      <c r="H1004" s="30" t="n">
        <v>975000</v>
      </c>
      <c r="I1004" s="31" t="n">
        <v>0.19</v>
      </c>
      <c r="J1004" s="31" t="n">
        <v>0.19</v>
      </c>
      <c r="K1004" s="31" t="n">
        <v>0.06</v>
      </c>
      <c r="L1004" s="32" t="n">
        <v>0.062</v>
      </c>
      <c r="M1004" s="31" t="n">
        <v>0.57</v>
      </c>
      <c r="N1004" s="31" t="n">
        <v>0.06</v>
      </c>
      <c r="O1004" s="31" t="n"/>
      <c r="P1004" s="31" t="n">
        <v>0.57</v>
      </c>
      <c r="Q1004" s="31" t="n">
        <v>0.38</v>
      </c>
      <c r="R1004" s="31" t="n">
        <v>0.58</v>
      </c>
      <c r="S1004" s="32" t="n">
        <v>0.06</v>
      </c>
      <c r="T1004" s="32" t="n">
        <v>0.062</v>
      </c>
      <c r="V1004" t="inlineStr">
        <is>
          <t>06sqf</t>
        </is>
      </c>
      <c r="W1004" t="n">
        <v>7397</v>
      </c>
      <c r="Y1004" t="inlineStr">
        <is>
          <t>227d3a94-20a4-4135-a8f7-12aae38487ee</t>
        </is>
      </c>
      <c r="Z1004" t="inlineStr">
        <is>
          <t>Braeden Cootes (VAN C)</t>
        </is>
      </c>
    </row>
    <row r="1005">
      <c r="A1005" t="inlineStr">
        <is>
          <t>Jason Polin</t>
        </is>
      </c>
      <c r="B1005" t="inlineStr">
        <is>
          <t>BUF</t>
        </is>
      </c>
      <c r="C1005" t="inlineStr">
        <is>
          <t>RW</t>
        </is>
      </c>
      <c r="D1005" t="inlineStr">
        <is>
          <t>F</t>
        </is>
      </c>
      <c r="E1005" t="n">
        <v>27</v>
      </c>
      <c r="F1005" t="inlineStr">
        <is>
          <t>FA</t>
        </is>
      </c>
      <c r="G1005" t="inlineStr">
        <is>
          <t>FA</t>
        </is>
      </c>
      <c r="H1005" s="30" t="n">
        <v>850000</v>
      </c>
      <c r="I1005" s="31" t="n">
        <v>0.67</v>
      </c>
      <c r="J1005" s="31" t="n">
        <v>0.79</v>
      </c>
      <c r="K1005" s="31" t="n">
        <v>0.17</v>
      </c>
      <c r="L1005" s="32" t="n">
        <v>0.2</v>
      </c>
      <c r="M1005" s="31" t="n">
        <v>0.53</v>
      </c>
      <c r="N1005" s="31" t="n">
        <v>0.13</v>
      </c>
      <c r="O1005" s="31" t="n"/>
      <c r="P1005" s="31" t="n">
        <v>0.53</v>
      </c>
      <c r="Q1005" s="31" t="n">
        <v>-0.14</v>
      </c>
      <c r="R1005" s="31" t="n">
        <v>0.62</v>
      </c>
      <c r="S1005" s="32" t="n">
        <v>0.13</v>
      </c>
      <c r="T1005" s="32" t="n">
        <v>0.153</v>
      </c>
      <c r="V1005" t="inlineStr">
        <is>
          <t>066ri</t>
        </is>
      </c>
      <c r="W1005" t="n">
        <v>6882</v>
      </c>
      <c r="Y1005" t="inlineStr">
        <is>
          <t>a50e124d-9fa7-4a99-9d1a-e9cfda12b0d7</t>
        </is>
      </c>
      <c r="Z1005" t="inlineStr">
        <is>
          <t>Jason Polin (BUF RW)</t>
        </is>
      </c>
    </row>
    <row r="1006">
      <c r="A1006" t="inlineStr">
        <is>
          <t>Viking Gustafsson Nyberg</t>
        </is>
      </c>
      <c r="B1006" t="inlineStr">
        <is>
          <t>MIN</t>
        </is>
      </c>
      <c r="C1006" t="inlineStr">
        <is>
          <t>D</t>
        </is>
      </c>
      <c r="D1006" t="inlineStr">
        <is>
          <t>D</t>
        </is>
      </c>
      <c r="E1006" t="n">
        <v>22</v>
      </c>
      <c r="F1006" t="inlineStr">
        <is>
          <t>FA</t>
        </is>
      </c>
      <c r="G1006" t="inlineStr">
        <is>
          <t>FA</t>
        </is>
      </c>
      <c r="H1006" s="30" t="n">
        <v>975000</v>
      </c>
      <c r="I1006" s="31" t="n">
        <v>0.53</v>
      </c>
      <c r="J1006" s="31" t="n">
        <v>0.54</v>
      </c>
      <c r="K1006" s="31" t="n">
        <v>0.26</v>
      </c>
      <c r="L1006" s="32" t="n">
        <v>0.267</v>
      </c>
      <c r="M1006" s="31" t="n">
        <v>0.53</v>
      </c>
      <c r="N1006" s="31" t="n">
        <v>0.26</v>
      </c>
      <c r="O1006" s="31" t="n"/>
      <c r="P1006" s="31" t="n">
        <v>0.53</v>
      </c>
      <c r="Q1006" s="31" t="n">
        <v>0</v>
      </c>
      <c r="R1006" s="31" t="n">
        <v>0.54</v>
      </c>
      <c r="S1006" s="32" t="n">
        <v>0.26</v>
      </c>
      <c r="T1006" s="32" t="n">
        <v>0.267</v>
      </c>
      <c r="V1006" t="inlineStr">
        <is>
          <t>06cf9</t>
        </is>
      </c>
      <c r="W1006" t="n">
        <v>7657</v>
      </c>
      <c r="Y1006" t="inlineStr">
        <is>
          <t>2a387bce-b2d7-422d-a107-479f443eeb20</t>
        </is>
      </c>
      <c r="Z1006" t="inlineStr">
        <is>
          <t>Viking Gustafsson Nyberg (MIN D)</t>
        </is>
      </c>
    </row>
    <row r="1007">
      <c r="A1007" t="inlineStr">
        <is>
          <t>Domenick Fensore</t>
        </is>
      </c>
      <c r="B1007" t="inlineStr">
        <is>
          <t>COL</t>
        </is>
      </c>
      <c r="C1007" t="inlineStr">
        <is>
          <t>D</t>
        </is>
      </c>
      <c r="D1007" t="inlineStr">
        <is>
          <t>D</t>
        </is>
      </c>
      <c r="E1007" t="n">
        <v>25</v>
      </c>
      <c r="F1007" t="inlineStr">
        <is>
          <t>FA</t>
        </is>
      </c>
      <c r="G1007" t="inlineStr">
        <is>
          <t>FA</t>
        </is>
      </c>
      <c r="H1007" s="30" t="n">
        <v>850000</v>
      </c>
      <c r="I1007" s="31" t="n">
        <v>0.49</v>
      </c>
      <c r="J1007" s="31" t="n">
        <v>0.58</v>
      </c>
      <c r="K1007" s="31" t="n">
        <v>0.49</v>
      </c>
      <c r="L1007" s="32" t="n">
        <v>0.576</v>
      </c>
      <c r="M1007" s="31" t="n">
        <v>0.51</v>
      </c>
      <c r="N1007" s="31" t="n">
        <v>0.51</v>
      </c>
      <c r="O1007" s="31" t="n"/>
      <c r="P1007" s="31" t="n">
        <v>0.51</v>
      </c>
      <c r="Q1007" s="31" t="n">
        <v>0.02</v>
      </c>
      <c r="R1007" s="31" t="n">
        <v>0.6</v>
      </c>
      <c r="S1007" s="32" t="n">
        <v>0.51</v>
      </c>
      <c r="T1007" s="32" t="n">
        <v>0.6</v>
      </c>
      <c r="V1007" t="inlineStr">
        <is>
          <t>0502a</t>
        </is>
      </c>
      <c r="W1007" t="n">
        <v>6052</v>
      </c>
      <c r="Y1007" t="inlineStr">
        <is>
          <t>d1e38396-69eb-4b06-993a-497043acddfd</t>
        </is>
      </c>
      <c r="Z1007" t="inlineStr">
        <is>
          <t>Domenick Fensore (COL D)</t>
        </is>
      </c>
    </row>
    <row r="1008">
      <c r="A1008" t="inlineStr">
        <is>
          <t>Brayden Yager</t>
        </is>
      </c>
      <c r="B1008" t="inlineStr">
        <is>
          <t>WPG</t>
        </is>
      </c>
      <c r="C1008" t="inlineStr">
        <is>
          <t>C</t>
        </is>
      </c>
      <c r="D1008" t="inlineStr">
        <is>
          <t>F</t>
        </is>
      </c>
      <c r="E1008" t="n">
        <v>21</v>
      </c>
      <c r="F1008" t="inlineStr">
        <is>
          <t>T</t>
        </is>
      </c>
      <c r="G1008" t="inlineStr">
        <is>
          <t>Sidizen Kanes</t>
        </is>
      </c>
      <c r="H1008" s="30" t="n">
        <v>918333</v>
      </c>
      <c r="I1008" s="31" t="n">
        <v>0.5</v>
      </c>
      <c r="J1008" s="31" t="n">
        <v>0.54</v>
      </c>
      <c r="K1008" s="31" t="n">
        <v>0.17</v>
      </c>
      <c r="L1008" s="32" t="n">
        <v>0.185</v>
      </c>
      <c r="M1008" s="31" t="n">
        <v>0.5</v>
      </c>
      <c r="N1008" s="31" t="n">
        <v>0.17</v>
      </c>
      <c r="O1008" s="31" t="n"/>
      <c r="P1008" s="31" t="n">
        <v>0.5</v>
      </c>
      <c r="Q1008" s="31" t="n">
        <v>0</v>
      </c>
      <c r="R1008" s="31" t="n">
        <v>0.54</v>
      </c>
      <c r="S1008" s="32" t="n">
        <v>0.17</v>
      </c>
      <c r="T1008" s="32" t="n">
        <v>0.185</v>
      </c>
      <c r="V1008" t="inlineStr">
        <is>
          <t>05aa0</t>
        </is>
      </c>
      <c r="W1008" t="n">
        <v>6931</v>
      </c>
      <c r="Y1008" t="inlineStr">
        <is>
          <t>bbd57a98-32e8-41ca-acdb-2b623d49e1a9</t>
        </is>
      </c>
      <c r="Z1008" t="inlineStr">
        <is>
          <t>Brayden Yager (WPG C)</t>
        </is>
      </c>
    </row>
    <row r="1009">
      <c r="A1009" t="inlineStr">
        <is>
          <t>Marc McLaughlin</t>
        </is>
      </c>
      <c r="B1009" t="inlineStr">
        <is>
          <t>NJD</t>
        </is>
      </c>
      <c r="C1009" t="inlineStr">
        <is>
          <t>C</t>
        </is>
      </c>
      <c r="D1009" t="inlineStr">
        <is>
          <t>F</t>
        </is>
      </c>
      <c r="E1009" t="n">
        <v>27</v>
      </c>
      <c r="F1009" t="inlineStr">
        <is>
          <t>FA</t>
        </is>
      </c>
      <c r="G1009" t="inlineStr">
        <is>
          <t>FA</t>
        </is>
      </c>
      <c r="H1009" s="30" t="n">
        <v>850000</v>
      </c>
      <c r="I1009" s="31" t="n">
        <v>0.28</v>
      </c>
      <c r="J1009" s="31" t="n">
        <v>0.33</v>
      </c>
      <c r="K1009" s="31" t="n">
        <v>0.04</v>
      </c>
      <c r="L1009" s="32" t="n">
        <v>0.047</v>
      </c>
      <c r="M1009" s="31" t="n">
        <v>0.47</v>
      </c>
      <c r="N1009" s="31" t="n">
        <v>0.07000000000000001</v>
      </c>
      <c r="O1009" s="31" t="n"/>
      <c r="P1009" s="31" t="n">
        <v>0.47</v>
      </c>
      <c r="Q1009" s="31" t="n">
        <v>0.19</v>
      </c>
      <c r="R1009" s="31" t="n">
        <v>0.55</v>
      </c>
      <c r="S1009" s="32" t="n">
        <v>0.07000000000000001</v>
      </c>
      <c r="T1009" s="32" t="n">
        <v>0.082</v>
      </c>
      <c r="V1009" t="inlineStr">
        <is>
          <t>05rgi</t>
        </is>
      </c>
      <c r="W1009" t="n">
        <v>6616</v>
      </c>
      <c r="Y1009" t="inlineStr">
        <is>
          <t>39989775-2214-4c92-8825-d652479a8fc6</t>
        </is>
      </c>
      <c r="Z1009" t="inlineStr">
        <is>
          <t>Marc McLaughlin (NJD C)</t>
        </is>
      </c>
    </row>
    <row r="1010">
      <c r="A1010" t="inlineStr">
        <is>
          <t>Hunter Shepard</t>
        </is>
      </c>
      <c r="B1010" t="inlineStr">
        <is>
          <t>(N/A)</t>
        </is>
      </c>
      <c r="C1010" t="inlineStr">
        <is>
          <t>G</t>
        </is>
      </c>
      <c r="D1010" t="inlineStr">
        <is>
          <t>G</t>
        </is>
      </c>
      <c r="E1010" t="n">
        <v>30</v>
      </c>
      <c r="F1010" t="inlineStr">
        <is>
          <t>FA</t>
        </is>
      </c>
      <c r="G1010" t="inlineStr">
        <is>
          <t>FA</t>
        </is>
      </c>
      <c r="H1010" s="30" t="n">
        <v>1</v>
      </c>
      <c r="I1010" s="31" t="n">
        <v>0.2</v>
      </c>
      <c r="J1010" s="31" t="n">
        <v>200000</v>
      </c>
      <c r="K1010" s="31" t="n">
        <v>0.2</v>
      </c>
      <c r="L1010" s="32" t="n">
        <v>200000</v>
      </c>
      <c r="M1010" s="31" t="n">
        <v>0.44</v>
      </c>
      <c r="N1010" s="31" t="n">
        <v>0.44</v>
      </c>
      <c r="O1010" s="31" t="n"/>
      <c r="P1010" s="31" t="n">
        <v>0.44</v>
      </c>
      <c r="Q1010" s="31" t="n">
        <v>0.24</v>
      </c>
      <c r="R1010" s="31" t="n">
        <v>440000</v>
      </c>
      <c r="S1010" s="32" t="n">
        <v>0.44</v>
      </c>
      <c r="T1010" s="32" t="n">
        <v>440000</v>
      </c>
      <c r="V1010" t="inlineStr">
        <is>
          <t>04obf</t>
        </is>
      </c>
      <c r="W1010" t="n">
        <v>6579</v>
      </c>
      <c r="Y1010" t="inlineStr">
        <is>
          <t>a0aa6ff7-c982-43e9-b76c-c9ab7056db7e</t>
        </is>
      </c>
      <c r="Z1010" t="inlineStr">
        <is>
          <t>Hunter Shepard ((N/A) G)</t>
        </is>
      </c>
    </row>
    <row r="1011">
      <c r="A1011" t="inlineStr">
        <is>
          <t>Hunter Skinner</t>
        </is>
      </c>
      <c r="B1011" t="inlineStr">
        <is>
          <t>NSH</t>
        </is>
      </c>
      <c r="C1011" t="inlineStr">
        <is>
          <t>D</t>
        </is>
      </c>
      <c r="D1011" t="inlineStr">
        <is>
          <t>D</t>
        </is>
      </c>
      <c r="E1011" t="n">
        <v>25</v>
      </c>
      <c r="F1011" t="inlineStr">
        <is>
          <t>FA</t>
        </is>
      </c>
      <c r="G1011" t="inlineStr">
        <is>
          <t>FA</t>
        </is>
      </c>
      <c r="H1011" s="30" t="n">
        <v>850000</v>
      </c>
      <c r="I1011" s="31" t="n">
        <v>0.42</v>
      </c>
      <c r="J1011" s="31" t="n">
        <v>0.49</v>
      </c>
      <c r="K1011" s="31" t="n">
        <v>0.42</v>
      </c>
      <c r="L1011" s="32" t="n">
        <v>0.494</v>
      </c>
      <c r="M1011" s="31" t="n">
        <v>0.42</v>
      </c>
      <c r="N1011" s="31" t="n">
        <v>0.42</v>
      </c>
      <c r="O1011" s="31" t="n"/>
      <c r="P1011" s="31" t="n">
        <v>0.42</v>
      </c>
      <c r="Q1011" s="31" t="n">
        <v>0</v>
      </c>
      <c r="R1011" s="31" t="n">
        <v>0.49</v>
      </c>
      <c r="S1011" s="32" t="n">
        <v>0.42</v>
      </c>
      <c r="T1011" s="32" t="n">
        <v>0.494</v>
      </c>
      <c r="V1011" t="inlineStr">
        <is>
          <t>051ua</t>
        </is>
      </c>
      <c r="W1011" t="n">
        <v>6182</v>
      </c>
      <c r="X1011" t="n">
        <v>8390</v>
      </c>
      <c r="Y1011" t="inlineStr">
        <is>
          <t>7e436a2e-e5ae-448a-a4fa-5b40229f0ec9</t>
        </is>
      </c>
      <c r="Z1011" t="inlineStr">
        <is>
          <t>Hunter Skinner (NSH D)</t>
        </is>
      </c>
    </row>
    <row r="1012">
      <c r="A1012" t="inlineStr">
        <is>
          <t>Simon Lundmark</t>
        </is>
      </c>
      <c r="B1012" t="inlineStr">
        <is>
          <t>TBL</t>
        </is>
      </c>
      <c r="C1012" t="inlineStr">
        <is>
          <t>D</t>
        </is>
      </c>
      <c r="D1012" t="inlineStr">
        <is>
          <t>D</t>
        </is>
      </c>
      <c r="E1012" t="n">
        <v>25</v>
      </c>
      <c r="F1012" t="inlineStr">
        <is>
          <t>FA</t>
        </is>
      </c>
      <c r="G1012" t="inlineStr">
        <is>
          <t>FA</t>
        </is>
      </c>
      <c r="H1012" s="30" t="n">
        <v>775000</v>
      </c>
      <c r="I1012" s="31" t="n">
        <v>0.42</v>
      </c>
      <c r="J1012" s="31" t="n">
        <v>0.54</v>
      </c>
      <c r="K1012" s="31" t="n">
        <v>0.42</v>
      </c>
      <c r="L1012" s="32" t="n">
        <v>0.542</v>
      </c>
      <c r="M1012" s="31" t="n">
        <v>0.42</v>
      </c>
      <c r="N1012" s="31" t="n">
        <v>0.42</v>
      </c>
      <c r="O1012" s="31" t="n"/>
      <c r="P1012" s="31" t="n">
        <v>0.42</v>
      </c>
      <c r="Q1012" s="31" t="n">
        <v>0</v>
      </c>
      <c r="R1012" s="31" t="n">
        <v>0.54</v>
      </c>
      <c r="S1012" s="32" t="n">
        <v>0.42</v>
      </c>
      <c r="T1012" s="32" t="n">
        <v>0.542</v>
      </c>
      <c r="V1012" t="inlineStr">
        <is>
          <t>051tg</t>
        </is>
      </c>
      <c r="W1012" t="n">
        <v>6132</v>
      </c>
      <c r="Y1012" t="inlineStr">
        <is>
          <t>bea2d5e0-c5e1-4e66-9947-c8d02a4eb045</t>
        </is>
      </c>
      <c r="Z1012" t="inlineStr">
        <is>
          <t>Simon Lundmark (TBL D)</t>
        </is>
      </c>
    </row>
    <row r="1013">
      <c r="A1013" t="inlineStr">
        <is>
          <t>Brandon Halverson</t>
        </is>
      </c>
      <c r="B1013" t="inlineStr">
        <is>
          <t>DAL</t>
        </is>
      </c>
      <c r="C1013" t="inlineStr">
        <is>
          <t>G</t>
        </is>
      </c>
      <c r="D1013" t="inlineStr">
        <is>
          <t>G</t>
        </is>
      </c>
      <c r="E1013" t="n">
        <v>30</v>
      </c>
      <c r="F1013" t="inlineStr">
        <is>
          <t>FA</t>
        </is>
      </c>
      <c r="G1013" t="inlineStr">
        <is>
          <t>FA</t>
        </is>
      </c>
      <c r="H1013" s="30" t="n">
        <v>850000</v>
      </c>
      <c r="I1013" s="31" t="n">
        <v>0.34</v>
      </c>
      <c r="J1013" s="31" t="n">
        <v>0.4</v>
      </c>
      <c r="K1013" s="31" t="n">
        <v>0.17</v>
      </c>
      <c r="L1013" s="32" t="n">
        <v>0.2</v>
      </c>
      <c r="M1013" s="31" t="n">
        <v>0.38</v>
      </c>
      <c r="N1013" s="31" t="n">
        <v>0.19</v>
      </c>
      <c r="O1013" s="31" t="n"/>
      <c r="P1013" s="31" t="n">
        <v>0.38</v>
      </c>
      <c r="Q1013" s="31" t="n">
        <v>0.04</v>
      </c>
      <c r="R1013" s="31" t="n">
        <v>0.45</v>
      </c>
      <c r="S1013" s="32" t="n">
        <v>0.19</v>
      </c>
      <c r="T1013" s="32" t="n">
        <v>0.224</v>
      </c>
      <c r="V1013" t="inlineStr">
        <is>
          <t>03eb4</t>
        </is>
      </c>
      <c r="W1013" t="n">
        <v>4461</v>
      </c>
      <c r="X1013" t="n">
        <v>6428</v>
      </c>
      <c r="Y1013" t="inlineStr">
        <is>
          <t>a7545f52-1434-4476-b9f9-d26c9a9155c2</t>
        </is>
      </c>
      <c r="Z1013" t="inlineStr">
        <is>
          <t>Brandon Halverson (DAL G)</t>
        </is>
      </c>
    </row>
    <row r="1014">
      <c r="A1014" t="inlineStr">
        <is>
          <t>Samuel Poulin</t>
        </is>
      </c>
      <c r="B1014" t="inlineStr">
        <is>
          <t>MTL</t>
        </is>
      </c>
      <c r="C1014" t="inlineStr">
        <is>
          <t>RW</t>
        </is>
      </c>
      <c r="D1014" t="inlineStr">
        <is>
          <t>F</t>
        </is>
      </c>
      <c r="E1014" t="n">
        <v>25</v>
      </c>
      <c r="F1014" t="inlineStr">
        <is>
          <t>FA</t>
        </is>
      </c>
      <c r="G1014" t="inlineStr">
        <is>
          <t>FA</t>
        </is>
      </c>
      <c r="H1014" s="30" t="n">
        <v>850000</v>
      </c>
      <c r="I1014" s="31" t="n">
        <v>0.18</v>
      </c>
      <c r="J1014" s="31" t="n">
        <v>0.21</v>
      </c>
      <c r="K1014" s="31" t="n">
        <v>0.09</v>
      </c>
      <c r="L1014" s="32" t="n">
        <v>0.106</v>
      </c>
      <c r="M1014" s="31" t="n">
        <v>0.33</v>
      </c>
      <c r="N1014" s="31" t="n">
        <v>0.11</v>
      </c>
      <c r="O1014" s="31" t="n"/>
      <c r="P1014" s="31" t="n">
        <v>0.33</v>
      </c>
      <c r="Q1014" s="31" t="n">
        <v>0.15</v>
      </c>
      <c r="R1014" s="31" t="n">
        <v>0.39</v>
      </c>
      <c r="S1014" s="32" t="n">
        <v>0.11</v>
      </c>
      <c r="T1014" s="32" t="n">
        <v>0.129</v>
      </c>
      <c r="V1014" t="inlineStr">
        <is>
          <t>04amf</t>
        </is>
      </c>
      <c r="W1014" t="n">
        <v>5985</v>
      </c>
      <c r="X1014" t="n">
        <v>8299</v>
      </c>
      <c r="Y1014" t="inlineStr">
        <is>
          <t>0528f772-352a-4803-a244-2a50cda34f35</t>
        </is>
      </c>
      <c r="Z1014" t="inlineStr">
        <is>
          <t>Samuel Poulin (MTL RW)</t>
        </is>
      </c>
    </row>
    <row r="1015">
      <c r="A1015" t="inlineStr">
        <is>
          <t>Jorian Donovan</t>
        </is>
      </c>
      <c r="B1015" t="inlineStr">
        <is>
          <t>OTT</t>
        </is>
      </c>
      <c r="C1015" t="inlineStr">
        <is>
          <t>D</t>
        </is>
      </c>
      <c r="D1015" t="inlineStr">
        <is>
          <t>D</t>
        </is>
      </c>
      <c r="E1015" t="n">
        <v>22</v>
      </c>
      <c r="F1015" t="inlineStr">
        <is>
          <t>FA</t>
        </is>
      </c>
      <c r="G1015" t="inlineStr">
        <is>
          <t>FA</t>
        </is>
      </c>
      <c r="H1015" s="30" t="n">
        <v>796666</v>
      </c>
      <c r="I1015" s="31" t="n">
        <v>0.29</v>
      </c>
      <c r="J1015" s="31" t="n">
        <v>0.36</v>
      </c>
      <c r="K1015" s="31" t="n">
        <v>0.15</v>
      </c>
      <c r="L1015" s="32" t="n">
        <v>0.188</v>
      </c>
      <c r="M1015" s="31" t="n">
        <v>0.3</v>
      </c>
      <c r="N1015" s="31" t="n">
        <v>0.15</v>
      </c>
      <c r="O1015" s="31" t="n"/>
      <c r="P1015" s="31" t="n">
        <v>0.3</v>
      </c>
      <c r="Q1015" s="31" t="n">
        <v>0.01</v>
      </c>
      <c r="R1015" s="31" t="n">
        <v>0.38</v>
      </c>
      <c r="S1015" s="32" t="n">
        <v>0.15</v>
      </c>
      <c r="T1015" s="32" t="n">
        <v>0.188</v>
      </c>
      <c r="V1015" t="inlineStr">
        <is>
          <t>05yn6</t>
        </is>
      </c>
      <c r="W1015" t="n">
        <v>6781</v>
      </c>
      <c r="Y1015" t="inlineStr">
        <is>
          <t>9d899702-8eb2-4237-9800-5f21fc924ca9</t>
        </is>
      </c>
      <c r="Z1015" t="inlineStr">
        <is>
          <t>Jorian Donovan (OTT D)</t>
        </is>
      </c>
    </row>
    <row r="1016">
      <c r="A1016" t="inlineStr">
        <is>
          <t>Ronan Seeley</t>
        </is>
      </c>
      <c r="B1016" t="inlineStr">
        <is>
          <t>CAR</t>
        </is>
      </c>
      <c r="C1016" t="inlineStr">
        <is>
          <t>D</t>
        </is>
      </c>
      <c r="D1016" t="inlineStr">
        <is>
          <t>D</t>
        </is>
      </c>
      <c r="E1016" t="n">
        <v>24</v>
      </c>
      <c r="F1016" t="inlineStr">
        <is>
          <t>FA</t>
        </is>
      </c>
      <c r="G1016" t="inlineStr">
        <is>
          <t>FA</t>
        </is>
      </c>
      <c r="H1016" s="30" t="n">
        <v>813750</v>
      </c>
      <c r="I1016" s="31" t="n">
        <v>0.25</v>
      </c>
      <c r="J1016" s="31" t="n">
        <v>0.31</v>
      </c>
      <c r="K1016" s="31" t="n">
        <v>0.25</v>
      </c>
      <c r="L1016" s="32" t="n">
        <v>0.307</v>
      </c>
      <c r="M1016" s="31" t="n">
        <v>0.25</v>
      </c>
      <c r="N1016" s="31" t="n">
        <v>0.25</v>
      </c>
      <c r="O1016" s="31" t="n"/>
      <c r="P1016" s="31" t="n">
        <v>0.25</v>
      </c>
      <c r="Q1016" s="31" t="n">
        <v>0</v>
      </c>
      <c r="R1016" s="31" t="n">
        <v>0.31</v>
      </c>
      <c r="S1016" s="32" t="n">
        <v>0.25</v>
      </c>
      <c r="T1016" s="32" t="n">
        <v>0.307</v>
      </c>
      <c r="V1016" t="inlineStr">
        <is>
          <t>05lu4</t>
        </is>
      </c>
      <c r="W1016" t="n">
        <v>6586</v>
      </c>
      <c r="Y1016" t="inlineStr">
        <is>
          <t>b96b22d4-11d1-4d83-a29d-cb0f7128c3a8</t>
        </is>
      </c>
      <c r="Z1016" t="inlineStr">
        <is>
          <t>Ronan Seeley (CAR D)</t>
        </is>
      </c>
    </row>
    <row r="1017">
      <c r="A1017" t="inlineStr">
        <is>
          <t>Jacob Gaucher</t>
        </is>
      </c>
      <c r="B1017" t="inlineStr">
        <is>
          <t>PHI</t>
        </is>
      </c>
      <c r="C1017" t="inlineStr">
        <is>
          <t>C</t>
        </is>
      </c>
      <c r="D1017" t="inlineStr">
        <is>
          <t>F</t>
        </is>
      </c>
      <c r="E1017" t="n">
        <v>25</v>
      </c>
      <c r="F1017" t="inlineStr">
        <is>
          <t>FA</t>
        </is>
      </c>
      <c r="G1017" t="inlineStr">
        <is>
          <t>FA</t>
        </is>
      </c>
      <c r="H1017" s="30" t="n">
        <v>850000</v>
      </c>
      <c r="I1017" s="31" t="n">
        <v>0.19</v>
      </c>
      <c r="J1017" s="31" t="n">
        <v>0.22</v>
      </c>
      <c r="K1017" s="31" t="n">
        <v>0.05</v>
      </c>
      <c r="L1017" s="32" t="n">
        <v>0.059</v>
      </c>
      <c r="M1017" s="31" t="n">
        <v>0.24</v>
      </c>
      <c r="N1017" s="31" t="n">
        <v>0.06</v>
      </c>
      <c r="O1017" s="31" t="n"/>
      <c r="P1017" s="31" t="n">
        <v>0.24</v>
      </c>
      <c r="Q1017" s="31" t="n">
        <v>0.05</v>
      </c>
      <c r="R1017" s="31" t="n">
        <v>0.28</v>
      </c>
      <c r="S1017" s="32" t="n">
        <v>0.06</v>
      </c>
      <c r="T1017" s="32" t="n">
        <v>0.07099999999999999</v>
      </c>
      <c r="V1017" t="inlineStr">
        <is>
          <t>0661h</t>
        </is>
      </c>
      <c r="W1017" t="n">
        <v>7284</v>
      </c>
      <c r="Y1017" t="inlineStr">
        <is>
          <t>619996a7-be09-4fe8-875a-ead34b2fe8e2</t>
        </is>
      </c>
      <c r="Z1017" t="inlineStr">
        <is>
          <t>Jacob Gaucher (PHI C)</t>
        </is>
      </c>
    </row>
    <row r="1018">
      <c r="A1018" t="inlineStr">
        <is>
          <t>Nathan Legare</t>
        </is>
      </c>
      <c r="B1018" t="inlineStr">
        <is>
          <t>NJD</t>
        </is>
      </c>
      <c r="C1018" t="inlineStr">
        <is>
          <t>RW</t>
        </is>
      </c>
      <c r="D1018" t="inlineStr">
        <is>
          <t>F</t>
        </is>
      </c>
      <c r="E1018" t="n">
        <v>25</v>
      </c>
      <c r="F1018" t="inlineStr">
        <is>
          <t>FA</t>
        </is>
      </c>
      <c r="G1018" t="inlineStr">
        <is>
          <t>FA</t>
        </is>
      </c>
      <c r="H1018" s="30" t="n">
        <v>775000</v>
      </c>
      <c r="I1018" s="31" t="n">
        <v>0.14</v>
      </c>
      <c r="J1018" s="31" t="n">
        <v>0.18</v>
      </c>
      <c r="K1018" s="31" t="n">
        <v>0.14</v>
      </c>
      <c r="L1018" s="32" t="n">
        <v>0.181</v>
      </c>
      <c r="M1018" s="31" t="n">
        <v>0.24</v>
      </c>
      <c r="N1018" s="31" t="n">
        <v>0.24</v>
      </c>
      <c r="O1018" s="31" t="n"/>
      <c r="P1018" s="31" t="n">
        <v>0.24</v>
      </c>
      <c r="Q1018" s="31" t="n">
        <v>0.1</v>
      </c>
      <c r="R1018" s="31" t="n">
        <v>0.31</v>
      </c>
      <c r="S1018" s="32" t="n">
        <v>0.24</v>
      </c>
      <c r="T1018" s="32" t="n">
        <v>0.31</v>
      </c>
      <c r="V1018" t="inlineStr">
        <is>
          <t>04zoz</t>
        </is>
      </c>
      <c r="W1018" t="n">
        <v>6072</v>
      </c>
      <c r="X1018" t="n">
        <v>8352</v>
      </c>
      <c r="Y1018" t="inlineStr">
        <is>
          <t>ef1136b6-31cd-4643-8352-022ae8745837</t>
        </is>
      </c>
      <c r="Z1018" t="inlineStr">
        <is>
          <t>Nathan Legare (NJD RW)</t>
        </is>
      </c>
    </row>
    <row r="1019">
      <c r="A1019" t="inlineStr">
        <is>
          <t>Matej Blumel</t>
        </is>
      </c>
      <c r="B1019" t="inlineStr">
        <is>
          <t>(N/A)</t>
        </is>
      </c>
      <c r="C1019" t="inlineStr">
        <is>
          <t>RW</t>
        </is>
      </c>
      <c r="D1019" t="inlineStr">
        <is>
          <t>F</t>
        </is>
      </c>
      <c r="E1019" t="n">
        <v>26</v>
      </c>
      <c r="F1019" t="inlineStr">
        <is>
          <t>FA</t>
        </is>
      </c>
      <c r="G1019" t="inlineStr">
        <is>
          <t>FA</t>
        </is>
      </c>
      <c r="H1019" s="30" t="n">
        <v>875000</v>
      </c>
      <c r="I1019" s="31" t="n">
        <v>0.18</v>
      </c>
      <c r="J1019" s="31" t="n">
        <v>0.21</v>
      </c>
      <c r="K1019" s="31" t="n">
        <v>0.04</v>
      </c>
      <c r="L1019" s="32" t="n">
        <v>0.046</v>
      </c>
      <c r="M1019" s="31" t="n">
        <v>0.23</v>
      </c>
      <c r="N1019" s="31" t="n">
        <v>0.06</v>
      </c>
      <c r="O1019" s="31" t="n"/>
      <c r="P1019" s="31" t="n">
        <v>0.23</v>
      </c>
      <c r="Q1019" s="31" t="n">
        <v>0.05</v>
      </c>
      <c r="R1019" s="31" t="n">
        <v>0.26</v>
      </c>
      <c r="S1019" s="32" t="n">
        <v>0.06</v>
      </c>
      <c r="T1019" s="32" t="n">
        <v>0.06900000000000001</v>
      </c>
      <c r="V1019" t="inlineStr">
        <is>
          <t>050mm</t>
        </is>
      </c>
      <c r="W1019" t="n">
        <v>6716</v>
      </c>
      <c r="Y1019" t="inlineStr">
        <is>
          <t>2c5bb2ac-a85e-4fc6-8a44-d0a30fdfefc1</t>
        </is>
      </c>
      <c r="Z1019" t="inlineStr">
        <is>
          <t>Matej Blumel ((N/A) RW)</t>
        </is>
      </c>
    </row>
    <row r="1020">
      <c r="A1020" t="inlineStr">
        <is>
          <t>Aleksanteri Kaskimaki</t>
        </is>
      </c>
      <c r="B1020" t="inlineStr">
        <is>
          <t>STL</t>
        </is>
      </c>
      <c r="C1020" t="inlineStr">
        <is>
          <t>C</t>
        </is>
      </c>
      <c r="D1020" t="inlineStr">
        <is>
          <t>F</t>
        </is>
      </c>
      <c r="E1020" t="n">
        <v>22</v>
      </c>
      <c r="F1020" t="inlineStr">
        <is>
          <t>FA</t>
        </is>
      </c>
      <c r="G1020" t="inlineStr">
        <is>
          <t>FA</t>
        </is>
      </c>
      <c r="H1020" s="30" t="n">
        <v>870000</v>
      </c>
      <c r="I1020" s="31" t="n">
        <v>0.22</v>
      </c>
      <c r="J1020" s="31" t="n">
        <v>0.25</v>
      </c>
      <c r="K1020" s="31" t="n">
        <v>0.04</v>
      </c>
      <c r="L1020" s="32" t="n">
        <v>0.046</v>
      </c>
      <c r="M1020" s="31" t="n">
        <v>0.22</v>
      </c>
      <c r="N1020" s="31" t="n">
        <v>0.04</v>
      </c>
      <c r="O1020" s="31" t="n"/>
      <c r="P1020" s="31" t="n">
        <v>0.22</v>
      </c>
      <c r="Q1020" s="31" t="n">
        <v>0</v>
      </c>
      <c r="R1020" s="31" t="n">
        <v>0.25</v>
      </c>
      <c r="S1020" s="32" t="n">
        <v>0.04</v>
      </c>
      <c r="T1020" s="32" t="n">
        <v>0.046</v>
      </c>
      <c r="V1020" t="inlineStr">
        <is>
          <t>060jk</t>
        </is>
      </c>
      <c r="W1020" t="n">
        <v>6760</v>
      </c>
      <c r="Y1020" t="inlineStr">
        <is>
          <t>b687a277-2f59-4805-87e1-8a702619f96b</t>
        </is>
      </c>
      <c r="Z1020" t="inlineStr">
        <is>
          <t>Aleksanteri Kaskimaki (STL C)</t>
        </is>
      </c>
    </row>
    <row r="1021">
      <c r="A1021" t="inlineStr">
        <is>
          <t>Marshall Rifai</t>
        </is>
      </c>
      <c r="B1021" t="inlineStr">
        <is>
          <t>TOR</t>
        </is>
      </c>
      <c r="C1021" t="inlineStr">
        <is>
          <t>D</t>
        </is>
      </c>
      <c r="D1021" t="inlineStr">
        <is>
          <t>D</t>
        </is>
      </c>
      <c r="E1021" t="n">
        <v>28</v>
      </c>
      <c r="F1021" t="inlineStr">
        <is>
          <t>FA</t>
        </is>
      </c>
      <c r="G1021" t="inlineStr">
        <is>
          <t>FA</t>
        </is>
      </c>
      <c r="H1021" s="30" t="n">
        <v>775000</v>
      </c>
      <c r="I1021" s="31" t="n">
        <v>0.14</v>
      </c>
      <c r="J1021" s="31" t="n">
        <v>0.18</v>
      </c>
      <c r="K1021" s="31" t="n">
        <v>0.14</v>
      </c>
      <c r="L1021" s="32" t="n">
        <v>0.181</v>
      </c>
      <c r="M1021" s="31" t="n">
        <v>0.22</v>
      </c>
      <c r="N1021" s="31" t="n">
        <v>0.22</v>
      </c>
      <c r="O1021" s="31" t="n"/>
      <c r="P1021" s="31" t="n">
        <v>0.22</v>
      </c>
      <c r="Q1021" s="31" t="n">
        <v>0.08</v>
      </c>
      <c r="R1021" s="31" t="n">
        <v>0.28</v>
      </c>
      <c r="S1021" s="32" t="n">
        <v>0.22</v>
      </c>
      <c r="T1021" s="32" t="n">
        <v>0.284</v>
      </c>
      <c r="V1021" t="inlineStr">
        <is>
          <t>065g8</t>
        </is>
      </c>
      <c r="W1021" t="n">
        <v>7035</v>
      </c>
      <c r="Y1021" t="inlineStr">
        <is>
          <t>b5dc5f7a-a3f0-4f09-a50b-fb1f1d4fced8</t>
        </is>
      </c>
      <c r="Z1021" t="inlineStr">
        <is>
          <t>Marshall Rifai (TOR D)</t>
        </is>
      </c>
    </row>
    <row r="1022">
      <c r="A1022" t="inlineStr">
        <is>
          <t>Vyacheslav Buteyets</t>
        </is>
      </c>
      <c r="B1022" t="inlineStr">
        <is>
          <t>ANA</t>
        </is>
      </c>
      <c r="C1022" t="inlineStr">
        <is>
          <t>G</t>
        </is>
      </c>
      <c r="D1022" t="inlineStr">
        <is>
          <t>G</t>
        </is>
      </c>
      <c r="E1022" t="n">
        <v>24</v>
      </c>
      <c r="F1022" t="inlineStr">
        <is>
          <t>FA</t>
        </is>
      </c>
      <c r="G1022" t="inlineStr">
        <is>
          <t>FA</t>
        </is>
      </c>
      <c r="H1022" s="30" t="n">
        <v>852500</v>
      </c>
      <c r="I1022" s="31" t="n">
        <v>0.2</v>
      </c>
      <c r="J1022" s="31" t="n">
        <v>0.23</v>
      </c>
      <c r="K1022" s="31" t="n">
        <v>0.2</v>
      </c>
      <c r="L1022" s="32" t="n">
        <v>0.235</v>
      </c>
      <c r="M1022" s="31" t="n">
        <v>0.2</v>
      </c>
      <c r="N1022" s="31" t="n">
        <v>0.2</v>
      </c>
      <c r="O1022" s="31" t="n"/>
      <c r="P1022" s="31" t="n">
        <v>0.2</v>
      </c>
      <c r="Q1022" s="31" t="n">
        <v>0</v>
      </c>
      <c r="R1022" s="31" t="n">
        <v>0.23</v>
      </c>
      <c r="S1022" s="32" t="n">
        <v>0.2</v>
      </c>
      <c r="T1022" s="32" t="n">
        <v>0.235</v>
      </c>
      <c r="V1022" t="inlineStr">
        <is>
          <t>062q9</t>
        </is>
      </c>
      <c r="W1022" t="n">
        <v>7126</v>
      </c>
      <c r="Y1022" t="inlineStr">
        <is>
          <t>1d8fc7aa-d5b7-4291-a314-358fca97977d</t>
        </is>
      </c>
      <c r="Z1022" t="inlineStr">
        <is>
          <t>Vyacheslav Buteyets (ANA G)</t>
        </is>
      </c>
    </row>
    <row r="1023">
      <c r="A1023" t="inlineStr">
        <is>
          <t>Kenny Connors</t>
        </is>
      </c>
      <c r="B1023" t="inlineStr">
        <is>
          <t>LAK</t>
        </is>
      </c>
      <c r="C1023" t="inlineStr">
        <is>
          <t>C</t>
        </is>
      </c>
      <c r="D1023" t="inlineStr">
        <is>
          <t>F</t>
        </is>
      </c>
      <c r="E1023" t="n">
        <v>23</v>
      </c>
      <c r="F1023" t="inlineStr">
        <is>
          <t>FA</t>
        </is>
      </c>
      <c r="G1023" t="inlineStr">
        <is>
          <t>FA</t>
        </is>
      </c>
      <c r="H1023" s="30" t="n">
        <v>867500</v>
      </c>
      <c r="I1023" s="31" t="n">
        <v>0.19</v>
      </c>
      <c r="J1023" s="31" t="n">
        <v>0.22</v>
      </c>
      <c r="K1023" s="31" t="n">
        <v>0.1</v>
      </c>
      <c r="L1023" s="32" t="n">
        <v>0.115</v>
      </c>
      <c r="M1023" s="31" t="n">
        <v>0.19</v>
      </c>
      <c r="N1023" s="31" t="n">
        <v>0.1</v>
      </c>
      <c r="O1023" s="31" t="n"/>
      <c r="P1023" s="31" t="n">
        <v>0.19</v>
      </c>
      <c r="Q1023" s="31" t="n">
        <v>0</v>
      </c>
      <c r="R1023" s="31" t="n">
        <v>0.22</v>
      </c>
      <c r="S1023" s="32" t="n">
        <v>0.1</v>
      </c>
      <c r="T1023" s="32" t="n">
        <v>0.115</v>
      </c>
      <c r="V1023" t="inlineStr">
        <is>
          <t>062jw</t>
        </is>
      </c>
      <c r="W1023" t="n">
        <v>7340</v>
      </c>
      <c r="Y1023" t="inlineStr">
        <is>
          <t>eaad4c19-3150-4cd7-be02-dd4e2a157217</t>
        </is>
      </c>
      <c r="Z1023" t="inlineStr">
        <is>
          <t>Kenny Connors (LAK C)</t>
        </is>
      </c>
    </row>
    <row r="1024">
      <c r="A1024" t="inlineStr">
        <is>
          <t>Xavier Bourgault</t>
        </is>
      </c>
      <c r="B1024" t="inlineStr">
        <is>
          <t>OTT</t>
        </is>
      </c>
      <c r="C1024" t="inlineStr">
        <is>
          <t>C</t>
        </is>
      </c>
      <c r="D1024" t="inlineStr">
        <is>
          <t>F</t>
        </is>
      </c>
      <c r="E1024" t="n">
        <v>23</v>
      </c>
      <c r="F1024" t="inlineStr">
        <is>
          <t>T</t>
        </is>
      </c>
      <c r="G1024" t="inlineStr">
        <is>
          <t>Aznfungus</t>
        </is>
      </c>
      <c r="H1024" s="30" t="n">
        <v>775000</v>
      </c>
      <c r="I1024" s="31" t="n">
        <v>0.15</v>
      </c>
      <c r="J1024" s="31" t="n">
        <v>0.19</v>
      </c>
      <c r="K1024" s="31" t="n">
        <v>0.08</v>
      </c>
      <c r="L1024" s="32" t="n">
        <v>0.103</v>
      </c>
      <c r="M1024" s="31" t="n">
        <v>0.15</v>
      </c>
      <c r="N1024" s="31" t="n">
        <v>0.08</v>
      </c>
      <c r="O1024" s="31" t="n"/>
      <c r="P1024" s="31" t="n">
        <v>0.15</v>
      </c>
      <c r="Q1024" s="31" t="n">
        <v>0</v>
      </c>
      <c r="R1024" s="31" t="n">
        <v>0.19</v>
      </c>
      <c r="S1024" s="32" t="n">
        <v>0.08</v>
      </c>
      <c r="T1024" s="32" t="n">
        <v>0.103</v>
      </c>
      <c r="V1024" t="inlineStr">
        <is>
          <t>05r1j</t>
        </is>
      </c>
      <c r="W1024" t="n">
        <v>6543</v>
      </c>
      <c r="Y1024" t="inlineStr">
        <is>
          <t>2b557c55-9c6d-45f0-8d23-32703894bc4f</t>
        </is>
      </c>
      <c r="Z1024" t="inlineStr">
        <is>
          <t>Xavier Bourgault (OTT C)</t>
        </is>
      </c>
    </row>
    <row r="1025">
      <c r="A1025" t="inlineStr">
        <is>
          <t>Luca Pinelli</t>
        </is>
      </c>
      <c r="B1025" t="inlineStr">
        <is>
          <t>CBJ</t>
        </is>
      </c>
      <c r="C1025" t="inlineStr">
        <is>
          <t>C</t>
        </is>
      </c>
      <c r="D1025" t="inlineStr">
        <is>
          <t>F</t>
        </is>
      </c>
      <c r="E1025" t="n">
        <v>21</v>
      </c>
      <c r="F1025" t="inlineStr">
        <is>
          <t>FA</t>
        </is>
      </c>
      <c r="G1025" t="inlineStr">
        <is>
          <t>FA</t>
        </is>
      </c>
      <c r="H1025" s="30" t="n">
        <v>846666</v>
      </c>
      <c r="I1025" s="31" t="n">
        <v>0.14</v>
      </c>
      <c r="J1025" s="31" t="n">
        <v>0.17</v>
      </c>
      <c r="K1025" s="31" t="n">
        <v>0.05</v>
      </c>
      <c r="L1025" s="32" t="n">
        <v>0.059</v>
      </c>
      <c r="M1025" s="31" t="n">
        <v>0.14</v>
      </c>
      <c r="N1025" s="31" t="n">
        <v>0.05</v>
      </c>
      <c r="O1025" s="31" t="n"/>
      <c r="P1025" s="31" t="n">
        <v>0.14</v>
      </c>
      <c r="Q1025" s="31" t="n">
        <v>0</v>
      </c>
      <c r="R1025" s="31" t="n">
        <v>0.17</v>
      </c>
      <c r="S1025" s="32" t="n">
        <v>0.05</v>
      </c>
      <c r="T1025" s="32" t="n">
        <v>0.059</v>
      </c>
      <c r="V1025" t="inlineStr">
        <is>
          <t>06b7c</t>
        </is>
      </c>
      <c r="W1025" t="n">
        <v>6994</v>
      </c>
      <c r="Y1025" t="inlineStr">
        <is>
          <t>174c1d34-1f36-40c0-9cbd-1d02bb3ce6c6</t>
        </is>
      </c>
      <c r="Z1025" t="inlineStr">
        <is>
          <t>Luca Pinelli (CBJ C)</t>
        </is>
      </c>
    </row>
    <row r="1026">
      <c r="A1026" t="inlineStr">
        <is>
          <t>Liam Foudy</t>
        </is>
      </c>
      <c r="B1026" t="inlineStr">
        <is>
          <t>NYI</t>
        </is>
      </c>
      <c r="C1026" t="inlineStr">
        <is>
          <t>LW</t>
        </is>
      </c>
      <c r="D1026" t="inlineStr">
        <is>
          <t>F</t>
        </is>
      </c>
      <c r="E1026" t="n">
        <v>26</v>
      </c>
      <c r="F1026" t="inlineStr">
        <is>
          <t>FA</t>
        </is>
      </c>
      <c r="G1026" t="inlineStr">
        <is>
          <t>FA</t>
        </is>
      </c>
      <c r="H1026" s="30" t="n">
        <v>850000</v>
      </c>
      <c r="I1026" s="31" t="n">
        <v>0.09</v>
      </c>
      <c r="J1026" s="31" t="n">
        <v>0.11</v>
      </c>
      <c r="K1026" s="31" t="n">
        <v>0.09</v>
      </c>
      <c r="L1026" s="32" t="n">
        <v>0.106</v>
      </c>
      <c r="M1026" s="31" t="n">
        <v>0.14</v>
      </c>
      <c r="N1026" s="31" t="n">
        <v>0.07000000000000001</v>
      </c>
      <c r="O1026" s="31" t="n"/>
      <c r="P1026" s="31" t="n">
        <v>0.14</v>
      </c>
      <c r="Q1026" s="31" t="n">
        <v>0.05</v>
      </c>
      <c r="R1026" s="31" t="n">
        <v>0.16</v>
      </c>
      <c r="S1026" s="32" t="n">
        <v>0.07000000000000001</v>
      </c>
      <c r="T1026" s="32" t="n">
        <v>0.082</v>
      </c>
      <c r="V1026" t="inlineStr">
        <is>
          <t>04qvc</t>
        </is>
      </c>
      <c r="W1026" t="n">
        <v>5764</v>
      </c>
      <c r="X1026" t="n">
        <v>7916</v>
      </c>
      <c r="Y1026" t="inlineStr">
        <is>
          <t>c8f16c1b-f43a-411e-a9a9-882a4cfb502e</t>
        </is>
      </c>
      <c r="Z1026" t="inlineStr">
        <is>
          <t>Liam Foudy (NYI LW)</t>
        </is>
      </c>
    </row>
    <row r="1027">
      <c r="A1027" t="inlineStr">
        <is>
          <t>Bogdan Trineyev</t>
        </is>
      </c>
      <c r="B1027" t="inlineStr">
        <is>
          <t>WSH</t>
        </is>
      </c>
      <c r="C1027" t="inlineStr">
        <is>
          <t>LW</t>
        </is>
      </c>
      <c r="D1027" t="inlineStr">
        <is>
          <t>F</t>
        </is>
      </c>
      <c r="E1027" t="n">
        <v>24</v>
      </c>
      <c r="F1027" t="inlineStr">
        <is>
          <t>FA</t>
        </is>
      </c>
      <c r="G1027" t="inlineStr">
        <is>
          <t>FA</t>
        </is>
      </c>
      <c r="H1027" s="30" t="n">
        <v>775000</v>
      </c>
      <c r="I1027" s="31" t="n">
        <v>0.13</v>
      </c>
      <c r="J1027" s="31" t="n">
        <v>0.17</v>
      </c>
      <c r="K1027" s="31" t="n">
        <v>0.07000000000000001</v>
      </c>
      <c r="L1027" s="32" t="n">
        <v>0.09</v>
      </c>
      <c r="M1027" s="31" t="n">
        <v>0.13</v>
      </c>
      <c r="N1027" s="31" t="n">
        <v>0.07000000000000001</v>
      </c>
      <c r="O1027" s="31" t="n"/>
      <c r="P1027" s="31" t="n">
        <v>0.13</v>
      </c>
      <c r="Q1027" s="31" t="n">
        <v>0</v>
      </c>
      <c r="R1027" s="31" t="n">
        <v>0.17</v>
      </c>
      <c r="S1027" s="32" t="n">
        <v>0.07000000000000001</v>
      </c>
      <c r="T1027" s="32" t="n">
        <v>0.09</v>
      </c>
      <c r="V1027" t="inlineStr">
        <is>
          <t>05kn6</t>
        </is>
      </c>
      <c r="W1027" t="n">
        <v>6376</v>
      </c>
      <c r="Y1027" t="inlineStr">
        <is>
          <t>6e0dfc45-48d3-486f-87d3-4e51d7d808b1</t>
        </is>
      </c>
      <c r="Z1027" t="inlineStr">
        <is>
          <t>Bogdan Trineyev (WSH LW)</t>
        </is>
      </c>
    </row>
    <row r="1028">
      <c r="A1028" t="inlineStr">
        <is>
          <t>Jake Livanavage</t>
        </is>
      </c>
      <c r="B1028" t="inlineStr">
        <is>
          <t>PIT</t>
        </is>
      </c>
      <c r="C1028" t="inlineStr">
        <is>
          <t>D</t>
        </is>
      </c>
      <c r="D1028" t="inlineStr">
        <is>
          <t>D</t>
        </is>
      </c>
      <c r="E1028" t="n">
        <v>22</v>
      </c>
      <c r="F1028" t="inlineStr">
        <is>
          <t>FA</t>
        </is>
      </c>
      <c r="G1028" t="inlineStr">
        <is>
          <t>FA</t>
        </is>
      </c>
      <c r="H1028" s="30" t="n">
        <v>975000</v>
      </c>
      <c r="I1028" s="31" t="n">
        <v>0.12</v>
      </c>
      <c r="J1028" s="31" t="n">
        <v>0.12</v>
      </c>
      <c r="K1028" s="31" t="n">
        <v>0.12</v>
      </c>
      <c r="L1028" s="32" t="n">
        <v>0.123</v>
      </c>
      <c r="M1028" s="31" t="n">
        <v>0.12</v>
      </c>
      <c r="N1028" s="31" t="n">
        <v>0.12</v>
      </c>
      <c r="O1028" s="31" t="n"/>
      <c r="P1028" s="31" t="n">
        <v>0.12</v>
      </c>
      <c r="Q1028" s="31" t="n">
        <v>0</v>
      </c>
      <c r="R1028" s="31" t="n">
        <v>0.12</v>
      </c>
      <c r="S1028" s="32" t="n">
        <v>0.12</v>
      </c>
      <c r="T1028" s="32" t="n">
        <v>0.123</v>
      </c>
      <c r="V1028" t="inlineStr">
        <is>
          <t>060wm</t>
        </is>
      </c>
      <c r="W1028" t="n">
        <v>7676</v>
      </c>
      <c r="Y1028" t="inlineStr">
        <is>
          <t>b5dbb125-eb3f-4f9d-9ea0-54c02a1a82d2</t>
        </is>
      </c>
      <c r="Z1028" t="inlineStr">
        <is>
          <t>Jake Livanavage (PIT D)</t>
        </is>
      </c>
    </row>
    <row r="1029">
      <c r="A1029" t="inlineStr">
        <is>
          <t>Topias Vilen</t>
        </is>
      </c>
      <c r="B1029" t="inlineStr">
        <is>
          <t>NJD</t>
        </is>
      </c>
      <c r="C1029" t="inlineStr">
        <is>
          <t>D</t>
        </is>
      </c>
      <c r="D1029" t="inlineStr">
        <is>
          <t>D</t>
        </is>
      </c>
      <c r="E1029" t="n">
        <v>23</v>
      </c>
      <c r="F1029" t="inlineStr">
        <is>
          <t>FA</t>
        </is>
      </c>
      <c r="G1029" t="inlineStr">
        <is>
          <t>FA</t>
        </is>
      </c>
      <c r="H1029" s="30" t="n">
        <v>836667</v>
      </c>
      <c r="I1029" s="31" t="n">
        <v>0.12</v>
      </c>
      <c r="J1029" s="31" t="n">
        <v>0.14</v>
      </c>
      <c r="K1029" s="31" t="n">
        <v>0.06</v>
      </c>
      <c r="L1029" s="32" t="n">
        <v>0.07199999999999999</v>
      </c>
      <c r="M1029" s="31" t="n">
        <v>0.12</v>
      </c>
      <c r="N1029" s="31" t="n">
        <v>0.06</v>
      </c>
      <c r="O1029" s="31" t="n"/>
      <c r="P1029" s="31" t="n">
        <v>0.12</v>
      </c>
      <c r="Q1029" s="31" t="n">
        <v>0</v>
      </c>
      <c r="R1029" s="31" t="n">
        <v>0.14</v>
      </c>
      <c r="S1029" s="32" t="n">
        <v>0.06</v>
      </c>
      <c r="T1029" s="32" t="n">
        <v>0.07199999999999999</v>
      </c>
      <c r="V1029" t="inlineStr">
        <is>
          <t>05twk</t>
        </is>
      </c>
      <c r="W1029" t="n">
        <v>6663</v>
      </c>
      <c r="Y1029" t="inlineStr">
        <is>
          <t>8abe3899-6c15-47a8-9039-e09acc134051</t>
        </is>
      </c>
      <c r="Z1029" t="inlineStr">
        <is>
          <t>Topias Vilen (NJD D)</t>
        </is>
      </c>
    </row>
    <row r="1030">
      <c r="A1030" t="inlineStr">
        <is>
          <t>Shane Lachance</t>
        </is>
      </c>
      <c r="B1030" t="inlineStr">
        <is>
          <t>NJD</t>
        </is>
      </c>
      <c r="C1030" t="inlineStr">
        <is>
          <t>LW</t>
        </is>
      </c>
      <c r="D1030" t="inlineStr">
        <is>
          <t>F</t>
        </is>
      </c>
      <c r="E1030" t="n">
        <v>23</v>
      </c>
      <c r="F1030" t="inlineStr">
        <is>
          <t>FA</t>
        </is>
      </c>
      <c r="G1030" t="inlineStr">
        <is>
          <t>FA</t>
        </is>
      </c>
      <c r="H1030" s="30" t="n">
        <v>925000</v>
      </c>
      <c r="I1030" s="31" t="n">
        <v>0.05</v>
      </c>
      <c r="J1030" s="31" t="n">
        <v>0.05</v>
      </c>
      <c r="K1030" s="31" t="n">
        <v>0.05</v>
      </c>
      <c r="L1030" s="32" t="n">
        <v>0.054</v>
      </c>
      <c r="M1030" s="31" t="n">
        <v>0.05</v>
      </c>
      <c r="N1030" s="31" t="n">
        <v>0.05</v>
      </c>
      <c r="O1030" s="31" t="n"/>
      <c r="P1030" s="31" t="n">
        <v>0.05</v>
      </c>
      <c r="Q1030" s="31" t="n">
        <v>0</v>
      </c>
      <c r="R1030" s="31" t="n">
        <v>0.05</v>
      </c>
      <c r="S1030" s="32" t="n">
        <v>0.05</v>
      </c>
      <c r="T1030" s="32" t="n">
        <v>0.054</v>
      </c>
      <c r="V1030" t="inlineStr">
        <is>
          <t>05ug5</t>
        </is>
      </c>
      <c r="W1030" t="n">
        <v>7292</v>
      </c>
      <c r="Y1030" t="inlineStr">
        <is>
          <t>470b5db1-a5ca-467f-8e60-d51dd1b7ef79</t>
        </is>
      </c>
      <c r="Z1030" t="inlineStr">
        <is>
          <t>Shane Lachance (NJD LW)</t>
        </is>
      </c>
    </row>
    <row r="1031">
      <c r="A1031" t="inlineStr">
        <is>
          <t>Trevor Kuntar</t>
        </is>
      </c>
      <c r="B1031" t="inlineStr">
        <is>
          <t>BUF</t>
        </is>
      </c>
      <c r="C1031" t="inlineStr">
        <is>
          <t>C</t>
        </is>
      </c>
      <c r="D1031" t="inlineStr">
        <is>
          <t>F</t>
        </is>
      </c>
      <c r="E1031" t="n">
        <v>25</v>
      </c>
      <c r="F1031" t="inlineStr">
        <is>
          <t>FA</t>
        </is>
      </c>
      <c r="G1031" t="inlineStr">
        <is>
          <t>FA</t>
        </is>
      </c>
      <c r="H1031" s="30" t="n">
        <v>875000</v>
      </c>
      <c r="I1031" s="31" t="n">
        <v>0.05</v>
      </c>
      <c r="J1031" s="31" t="n">
        <v>0.06</v>
      </c>
      <c r="K1031" s="31" t="n">
        <v>0.05</v>
      </c>
      <c r="L1031" s="32" t="n">
        <v>0.057</v>
      </c>
      <c r="M1031" s="31" t="n">
        <v>0.05</v>
      </c>
      <c r="N1031" s="31" t="n">
        <v>0.05</v>
      </c>
      <c r="O1031" s="31" t="n"/>
      <c r="P1031" s="31" t="n">
        <v>0.05</v>
      </c>
      <c r="Q1031" s="31" t="n">
        <v>0</v>
      </c>
      <c r="R1031" s="31" t="n">
        <v>0.06</v>
      </c>
      <c r="S1031" s="32" t="n">
        <v>0.05</v>
      </c>
      <c r="T1031" s="32" t="n">
        <v>0.057</v>
      </c>
      <c r="V1031" t="inlineStr">
        <is>
          <t>05gb6</t>
        </is>
      </c>
      <c r="W1031" t="n">
        <v>6371</v>
      </c>
      <c r="Y1031" t="inlineStr">
        <is>
          <t>4b767a35-11af-4ad1-8310-0bbdc6680fef</t>
        </is>
      </c>
      <c r="Z1031" t="inlineStr">
        <is>
          <t>Trevor Kuntar (BUF C)</t>
        </is>
      </c>
    </row>
    <row r="1032">
      <c r="A1032" t="inlineStr">
        <is>
          <t>Dylan Duke</t>
        </is>
      </c>
      <c r="B1032" t="inlineStr">
        <is>
          <t>TBL</t>
        </is>
      </c>
      <c r="C1032" t="inlineStr">
        <is>
          <t>C</t>
        </is>
      </c>
      <c r="D1032" t="inlineStr">
        <is>
          <t>F</t>
        </is>
      </c>
      <c r="E1032" t="n">
        <v>23</v>
      </c>
      <c r="F1032" t="inlineStr">
        <is>
          <t>T</t>
        </is>
      </c>
      <c r="G1032" t="inlineStr">
        <is>
          <t>Deef-Fence</t>
        </is>
      </c>
      <c r="H1032" s="30" t="n">
        <v>867500</v>
      </c>
      <c r="I1032" s="31" t="n">
        <v>0</v>
      </c>
      <c r="J1032" s="31" t="n"/>
      <c r="K1032" s="31" t="n">
        <v>0</v>
      </c>
      <c r="L1032" s="32" t="n"/>
      <c r="M1032" s="31" t="n">
        <v>0.05</v>
      </c>
      <c r="N1032" s="31" t="n">
        <v>0.05</v>
      </c>
      <c r="O1032" s="31" t="n"/>
      <c r="P1032" s="31" t="n">
        <v>0.05</v>
      </c>
      <c r="Q1032" s="31" t="n">
        <v>0.05</v>
      </c>
      <c r="R1032" s="31" t="n">
        <v>0.06</v>
      </c>
      <c r="S1032" s="32" t="n">
        <v>0.05</v>
      </c>
      <c r="T1032" s="32" t="n">
        <v>0.058</v>
      </c>
      <c r="V1032" t="inlineStr">
        <is>
          <t>05rao</t>
        </is>
      </c>
      <c r="W1032" t="n">
        <v>6500</v>
      </c>
      <c r="Y1032" t="inlineStr">
        <is>
          <t>83b4c67b-e59c-4963-bf8f-30bb22ebd1e0</t>
        </is>
      </c>
      <c r="Z1032" t="inlineStr">
        <is>
          <t>Dylan Duke (TBL C)</t>
        </is>
      </c>
    </row>
    <row r="1033">
      <c r="A1033" t="inlineStr">
        <is>
          <t>Georgi Merkulov</t>
        </is>
      </c>
      <c r="B1033" t="inlineStr">
        <is>
          <t>COL</t>
        </is>
      </c>
      <c r="C1033" t="inlineStr">
        <is>
          <t>C</t>
        </is>
      </c>
      <c r="D1033" t="inlineStr">
        <is>
          <t>F</t>
        </is>
      </c>
      <c r="E1033" t="n">
        <v>25</v>
      </c>
      <c r="F1033" t="inlineStr">
        <is>
          <t>FA</t>
        </is>
      </c>
      <c r="G1033" t="inlineStr">
        <is>
          <t>FA</t>
        </is>
      </c>
      <c r="H1033" s="30" t="n">
        <v>775000</v>
      </c>
      <c r="I1033" s="31" t="n">
        <v>0</v>
      </c>
      <c r="J1033" s="31" t="n"/>
      <c r="K1033" s="31" t="n">
        <v>0</v>
      </c>
      <c r="L1033" s="32" t="n"/>
      <c r="M1033" s="31" t="n">
        <v>0.04</v>
      </c>
      <c r="N1033" s="31" t="n">
        <v>0.02</v>
      </c>
      <c r="O1033" s="31" t="n"/>
      <c r="P1033" s="31" t="n">
        <v>0.04</v>
      </c>
      <c r="Q1033" s="31" t="n">
        <v>0.04</v>
      </c>
      <c r="R1033" s="31" t="n">
        <v>0.05</v>
      </c>
      <c r="S1033" s="32" t="n">
        <v>0.02</v>
      </c>
      <c r="T1033" s="32" t="n">
        <v>0.026</v>
      </c>
      <c r="V1033" t="inlineStr">
        <is>
          <t>05yj7</t>
        </is>
      </c>
      <c r="W1033" t="n">
        <v>6645</v>
      </c>
      <c r="Y1033" t="inlineStr">
        <is>
          <t>0870aa19-9062-4ef4-91e1-693a1c18b4de</t>
        </is>
      </c>
      <c r="Z1033" t="inlineStr">
        <is>
          <t>Georgi Merkulov (COL C)</t>
        </is>
      </c>
    </row>
    <row r="1034">
      <c r="A1034" t="inlineStr">
        <is>
          <t>Marcus Johansson</t>
        </is>
      </c>
      <c r="B1034" t="inlineStr">
        <is>
          <t>(N/A)</t>
        </is>
      </c>
      <c r="C1034" t="inlineStr">
        <is>
          <t>LW</t>
        </is>
      </c>
      <c r="D1034" t="inlineStr">
        <is>
          <t>F</t>
        </is>
      </c>
      <c r="E1034" t="n">
        <v>35</v>
      </c>
      <c r="F1034" t="inlineStr">
        <is>
          <t>FA</t>
        </is>
      </c>
      <c r="G1034" t="inlineStr">
        <is>
          <t>FA</t>
        </is>
      </c>
      <c r="H1034" s="30" t="n">
        <v>1</v>
      </c>
      <c r="I1034" s="31" t="n">
        <v>59.5</v>
      </c>
      <c r="J1034" s="31" t="n">
        <v>59500000</v>
      </c>
      <c r="K1034" s="31" t="n">
        <v>0.79</v>
      </c>
      <c r="L1034" s="32" t="n">
        <v>790000</v>
      </c>
      <c r="M1034" s="31" t="n">
        <v>0</v>
      </c>
      <c r="N1034" s="31" t="n">
        <v>0</v>
      </c>
      <c r="O1034" s="31" t="n"/>
      <c r="P1034" s="31" t="n"/>
      <c r="Q1034" s="31" t="n">
        <v>-59.5</v>
      </c>
      <c r="R1034" s="31" t="n"/>
      <c r="S1034" s="32" t="n"/>
      <c r="T1034" s="32" t="n"/>
      <c r="V1034" t="inlineStr">
        <is>
          <t>01f64</t>
        </is>
      </c>
      <c r="W1034" t="n">
        <v>3276</v>
      </c>
      <c r="X1034" t="n">
        <v>4704</v>
      </c>
      <c r="Y1034" t="inlineStr">
        <is>
          <t>434c020d-0f24-11e2-8525-18a905767e44</t>
        </is>
      </c>
      <c r="Z1034" t="inlineStr">
        <is>
          <t>Marcus Johansson ((N/A) LW)</t>
        </is>
      </c>
    </row>
    <row r="1035">
      <c r="A1035" t="inlineStr">
        <is>
          <t>Jeff Skinner</t>
        </is>
      </c>
      <c r="B1035" t="inlineStr">
        <is>
          <t>(N/A)</t>
        </is>
      </c>
      <c r="C1035" t="inlineStr">
        <is>
          <t>LW</t>
        </is>
      </c>
      <c r="D1035" t="inlineStr">
        <is>
          <t>F</t>
        </is>
      </c>
      <c r="E1035" t="n">
        <v>34</v>
      </c>
      <c r="F1035" t="inlineStr">
        <is>
          <t>FA</t>
        </is>
      </c>
      <c r="G1035" t="inlineStr">
        <is>
          <t>FA</t>
        </is>
      </c>
      <c r="H1035" s="30" t="n">
        <v>1</v>
      </c>
      <c r="I1035" s="31" t="n">
        <v>17.79</v>
      </c>
      <c r="J1035" s="31" t="n">
        <v>17790000</v>
      </c>
      <c r="K1035" s="31" t="n">
        <v>0.5600000000000001</v>
      </c>
      <c r="L1035" s="32" t="n">
        <v>560000</v>
      </c>
      <c r="M1035" s="31" t="n">
        <v>0</v>
      </c>
      <c r="N1035" s="31" t="n">
        <v>0</v>
      </c>
      <c r="O1035" s="31" t="n"/>
      <c r="P1035" s="31" t="n"/>
      <c r="Q1035" s="31" t="n">
        <v>-17.79</v>
      </c>
      <c r="R1035" s="31" t="n"/>
      <c r="S1035" s="32" t="n"/>
      <c r="T1035" s="32" t="n"/>
      <c r="V1035" t="inlineStr">
        <is>
          <t>01whl</t>
        </is>
      </c>
      <c r="W1035" t="n">
        <v>3527</v>
      </c>
      <c r="X1035" t="n">
        <v>4967</v>
      </c>
      <c r="Y1035" t="inlineStr">
        <is>
          <t>435afbf4-0f24-11e2-8525-18a905767e44</t>
        </is>
      </c>
      <c r="Z1035" t="inlineStr">
        <is>
          <t>Jeff Skinner ((N/A) LW)</t>
        </is>
      </c>
    </row>
    <row r="1036">
      <c r="A1036" t="inlineStr">
        <is>
          <t>Sonny Milano</t>
        </is>
      </c>
      <c r="B1036" t="inlineStr">
        <is>
          <t>WSH</t>
        </is>
      </c>
      <c r="C1036" t="inlineStr">
        <is>
          <t>LW</t>
        </is>
      </c>
      <c r="D1036" t="inlineStr">
        <is>
          <t>F</t>
        </is>
      </c>
      <c r="E1036" t="n">
        <v>30</v>
      </c>
      <c r="F1036" t="inlineStr">
        <is>
          <t>FA</t>
        </is>
      </c>
      <c r="G1036" t="inlineStr">
        <is>
          <t>FA</t>
        </is>
      </c>
      <c r="H1036" s="30" t="n">
        <v>1900000</v>
      </c>
      <c r="I1036" s="31" t="n">
        <v>11.57</v>
      </c>
      <c r="J1036" s="31" t="n">
        <v>6.09</v>
      </c>
      <c r="K1036" s="31" t="n">
        <v>0.37</v>
      </c>
      <c r="L1036" s="32" t="n">
        <v>0.195</v>
      </c>
      <c r="M1036" s="31" t="n">
        <v>0</v>
      </c>
      <c r="N1036" s="31" t="n">
        <v>0</v>
      </c>
      <c r="O1036" s="31" t="n"/>
      <c r="P1036" s="31" t="n"/>
      <c r="Q1036" s="31" t="n">
        <v>-11.57</v>
      </c>
      <c r="R1036" s="31" t="n"/>
      <c r="S1036" s="32" t="n"/>
      <c r="T1036" s="32" t="n"/>
      <c r="V1036" t="inlineStr">
        <is>
          <t>03ddd</t>
        </is>
      </c>
      <c r="W1036" t="n">
        <v>4406</v>
      </c>
      <c r="X1036" t="n">
        <v>6382</v>
      </c>
      <c r="Y1036" t="inlineStr">
        <is>
          <t>c271ce89-141c-49e2-b078-baa0fe25ee49</t>
        </is>
      </c>
      <c r="Z1036" t="inlineStr">
        <is>
          <t>Sonny Milano (WSH LW)</t>
        </is>
      </c>
    </row>
    <row r="1037">
      <c r="A1037" t="inlineStr">
        <is>
          <t>Carl Lindbom</t>
        </is>
      </c>
      <c r="B1037" t="inlineStr">
        <is>
          <t>VGK</t>
        </is>
      </c>
      <c r="C1037" t="inlineStr">
        <is>
          <t>G</t>
        </is>
      </c>
      <c r="D1037" t="inlineStr">
        <is>
          <t>G</t>
        </is>
      </c>
      <c r="E1037" t="n">
        <v>23</v>
      </c>
      <c r="F1037" t="inlineStr">
        <is>
          <t>T</t>
        </is>
      </c>
      <c r="G1037" t="inlineStr">
        <is>
          <t>Anybody but the Leafs</t>
        </is>
      </c>
      <c r="H1037" s="30" t="n">
        <v>900000</v>
      </c>
      <c r="I1037" s="31" t="n">
        <v>9.5</v>
      </c>
      <c r="J1037" s="31" t="n">
        <v>10.56</v>
      </c>
      <c r="K1037" s="31" t="n">
        <v>1.19</v>
      </c>
      <c r="L1037" s="32" t="n">
        <v>1.322</v>
      </c>
      <c r="M1037" s="31" t="n">
        <v>0</v>
      </c>
      <c r="N1037" s="31" t="n">
        <v>0</v>
      </c>
      <c r="O1037" s="31" t="n"/>
      <c r="P1037" s="31" t="n"/>
      <c r="Q1037" s="31" t="n">
        <v>-9.5</v>
      </c>
      <c r="R1037" s="31" t="n"/>
      <c r="S1037" s="32" t="n"/>
      <c r="T1037" s="32" t="n"/>
      <c r="U1037" t="n">
        <v>292.5</v>
      </c>
      <c r="V1037" t="inlineStr">
        <is>
          <t>05tpb</t>
        </is>
      </c>
      <c r="W1037" t="n">
        <v>6846</v>
      </c>
      <c r="Y1037" t="inlineStr">
        <is>
          <t>a8703093-9f62-4d05-b849-5431c6fc4dea</t>
        </is>
      </c>
      <c r="Z1037" t="inlineStr">
        <is>
          <t>Carl Lindbom (VGK G)</t>
        </is>
      </c>
    </row>
    <row r="1038">
      <c r="A1038" t="inlineStr">
        <is>
          <t>Mathew Dumba</t>
        </is>
      </c>
      <c r="B1038" t="inlineStr">
        <is>
          <t>(N/A)</t>
        </is>
      </c>
      <c r="C1038" t="inlineStr">
        <is>
          <t>D</t>
        </is>
      </c>
      <c r="D1038" t="inlineStr">
        <is>
          <t>D</t>
        </is>
      </c>
      <c r="E1038" t="n">
        <v>32</v>
      </c>
      <c r="F1038" t="inlineStr">
        <is>
          <t>FA</t>
        </is>
      </c>
      <c r="G1038" t="inlineStr">
        <is>
          <t>FA</t>
        </is>
      </c>
      <c r="H1038" s="30" t="n">
        <v>1</v>
      </c>
      <c r="I1038" s="31" t="n">
        <v>9.09</v>
      </c>
      <c r="J1038" s="31" t="n">
        <v>9090000</v>
      </c>
      <c r="K1038" s="31" t="n">
        <v>0.83</v>
      </c>
      <c r="L1038" s="32" t="n">
        <v>830000</v>
      </c>
      <c r="M1038" s="31" t="n">
        <v>0</v>
      </c>
      <c r="N1038" s="31" t="n">
        <v>0</v>
      </c>
      <c r="O1038" s="31" t="n"/>
      <c r="P1038" s="31" t="n"/>
      <c r="Q1038" s="31" t="n">
        <v>-9.09</v>
      </c>
      <c r="R1038" s="31" t="n"/>
      <c r="S1038" s="32" t="n"/>
      <c r="T1038" s="32" t="n"/>
      <c r="V1038" t="inlineStr">
        <is>
          <t>02dq2</t>
        </is>
      </c>
      <c r="W1038" t="n">
        <v>3973</v>
      </c>
      <c r="X1038" t="n">
        <v>5687</v>
      </c>
      <c r="Y1038" t="inlineStr">
        <is>
          <t>f043ae44-62a0-11e2-9e6b-f4ce4684ea4c</t>
        </is>
      </c>
      <c r="Z1038" t="inlineStr">
        <is>
          <t>Mathew Dumba ((N/A) D)</t>
        </is>
      </c>
    </row>
    <row r="1039">
      <c r="A1039" t="inlineStr">
        <is>
          <t>David Tomasek</t>
        </is>
      </c>
      <c r="B1039" t="inlineStr">
        <is>
          <t>(N/A)</t>
        </is>
      </c>
      <c r="C1039" t="inlineStr">
        <is>
          <t>C</t>
        </is>
      </c>
      <c r="D1039" t="inlineStr">
        <is>
          <t>F</t>
        </is>
      </c>
      <c r="E1039" t="n">
        <v>30</v>
      </c>
      <c r="F1039" t="inlineStr">
        <is>
          <t>FA</t>
        </is>
      </c>
      <c r="G1039" t="inlineStr">
        <is>
          <t>FA</t>
        </is>
      </c>
      <c r="H1039" s="30" t="n">
        <v>1</v>
      </c>
      <c r="I1039" s="31" t="n">
        <v>8.59</v>
      </c>
      <c r="J1039" s="31" t="n">
        <v>8590000</v>
      </c>
      <c r="K1039" s="31" t="n">
        <v>0.39</v>
      </c>
      <c r="L1039" s="32" t="n">
        <v>390000</v>
      </c>
      <c r="M1039" s="31" t="n">
        <v>0</v>
      </c>
      <c r="N1039" s="31" t="n">
        <v>0</v>
      </c>
      <c r="O1039" s="31" t="n"/>
      <c r="P1039" s="31" t="n"/>
      <c r="Q1039" s="31" t="n">
        <v>-8.59</v>
      </c>
      <c r="R1039" s="31" t="n"/>
      <c r="S1039" s="32" t="n"/>
      <c r="T1039" s="32" t="n"/>
      <c r="V1039" t="inlineStr">
        <is>
          <t>05riu</t>
        </is>
      </c>
      <c r="W1039" t="n">
        <v>7339</v>
      </c>
      <c r="Y1039" t="inlineStr">
        <is>
          <t>787ace1d-0903-4f12-a60b-62de7e823a51</t>
        </is>
      </c>
      <c r="Z1039" t="inlineStr">
        <is>
          <t>David Tomasek ((N/A) C)</t>
        </is>
      </c>
    </row>
    <row r="1040">
      <c r="A1040" t="inlineStr">
        <is>
          <t>Noah Philp</t>
        </is>
      </c>
      <c r="B1040" t="inlineStr">
        <is>
          <t>ANA</t>
        </is>
      </c>
      <c r="C1040" t="inlineStr">
        <is>
          <t>C</t>
        </is>
      </c>
      <c r="D1040" t="inlineStr">
        <is>
          <t>F</t>
        </is>
      </c>
      <c r="E1040" t="n">
        <v>28</v>
      </c>
      <c r="F1040" t="inlineStr">
        <is>
          <t>FA</t>
        </is>
      </c>
      <c r="G1040" t="inlineStr">
        <is>
          <t>FA</t>
        </is>
      </c>
      <c r="H1040" s="30" t="n">
        <v>775000</v>
      </c>
      <c r="I1040" s="31" t="n">
        <v>5.58</v>
      </c>
      <c r="J1040" s="31" t="n">
        <v>7.2</v>
      </c>
      <c r="K1040" s="31" t="n">
        <v>0.33</v>
      </c>
      <c r="L1040" s="32" t="n">
        <v>0.426</v>
      </c>
      <c r="M1040" s="31" t="n">
        <v>0</v>
      </c>
      <c r="N1040" s="31" t="n">
        <v>0</v>
      </c>
      <c r="O1040" s="31" t="n"/>
      <c r="P1040" s="31" t="n"/>
      <c r="Q1040" s="31" t="n">
        <v>-5.58</v>
      </c>
      <c r="R1040" s="31" t="n"/>
      <c r="S1040" s="32" t="n"/>
      <c r="T1040" s="32" t="n"/>
      <c r="V1040" t="inlineStr">
        <is>
          <t>060qd</t>
        </is>
      </c>
      <c r="W1040" t="n">
        <v>6641</v>
      </c>
      <c r="Y1040" t="inlineStr">
        <is>
          <t>afdf31a8-073c-4500-a0d9-bca131823a21</t>
        </is>
      </c>
      <c r="Z1040" t="inlineStr">
        <is>
          <t>Noah Philp (ANA C)</t>
        </is>
      </c>
    </row>
    <row r="1041">
      <c r="A1041" t="inlineStr">
        <is>
          <t>Juho Lammikko</t>
        </is>
      </c>
      <c r="B1041" t="inlineStr">
        <is>
          <t>(N/A)</t>
        </is>
      </c>
      <c r="C1041" t="inlineStr">
        <is>
          <t>C</t>
        </is>
      </c>
      <c r="D1041" t="inlineStr">
        <is>
          <t>F</t>
        </is>
      </c>
      <c r="E1041" t="n">
        <v>30</v>
      </c>
      <c r="F1041" t="inlineStr">
        <is>
          <t>FA</t>
        </is>
      </c>
      <c r="G1041" t="inlineStr">
        <is>
          <t>FA</t>
        </is>
      </c>
      <c r="H1041" s="30" t="n">
        <v>1</v>
      </c>
      <c r="I1041" s="31" t="n">
        <v>5.56</v>
      </c>
      <c r="J1041" s="31" t="n">
        <v>5560000</v>
      </c>
      <c r="K1041" s="31" t="n">
        <v>0.23</v>
      </c>
      <c r="L1041" s="32" t="n">
        <v>230000</v>
      </c>
      <c r="M1041" s="31" t="n">
        <v>0</v>
      </c>
      <c r="N1041" s="31" t="n">
        <v>0</v>
      </c>
      <c r="O1041" s="31" t="n"/>
      <c r="P1041" s="31" t="n"/>
      <c r="Q1041" s="31" t="n">
        <v>-5.56</v>
      </c>
      <c r="R1041" s="31" t="n"/>
      <c r="S1041" s="32" t="n"/>
      <c r="T1041" s="32" t="n"/>
      <c r="V1041" t="inlineStr">
        <is>
          <t>03eba</t>
        </is>
      </c>
      <c r="W1041" t="n">
        <v>4466</v>
      </c>
      <c r="X1041" t="n">
        <v>6434</v>
      </c>
      <c r="Y1041" t="inlineStr">
        <is>
          <t>3465d1b0-9d0d-479f-9514-f7a6ceab2c2b</t>
        </is>
      </c>
      <c r="Z1041" t="inlineStr">
        <is>
          <t>Juho Lammikko ((N/A) C)</t>
        </is>
      </c>
    </row>
    <row r="1042">
      <c r="A1042" t="inlineStr">
        <is>
          <t>Cayden Primeau</t>
        </is>
      </c>
      <c r="B1042" t="inlineStr">
        <is>
          <t>CAR</t>
        </is>
      </c>
      <c r="C1042" t="inlineStr">
        <is>
          <t>G</t>
        </is>
      </c>
      <c r="D1042" t="inlineStr">
        <is>
          <t>G</t>
        </is>
      </c>
      <c r="E1042" t="n">
        <v>27</v>
      </c>
      <c r="F1042" t="inlineStr">
        <is>
          <t>FA</t>
        </is>
      </c>
      <c r="G1042" t="inlineStr">
        <is>
          <t>FA</t>
        </is>
      </c>
      <c r="H1042" s="30" t="n">
        <v>775000</v>
      </c>
      <c r="I1042" s="31" t="n">
        <v>5.54</v>
      </c>
      <c r="J1042" s="31" t="n">
        <v>7.15</v>
      </c>
      <c r="K1042" s="31" t="n">
        <v>1.85</v>
      </c>
      <c r="L1042" s="32" t="n">
        <v>2.387</v>
      </c>
      <c r="M1042" s="31" t="n">
        <v>0</v>
      </c>
      <c r="N1042" s="31" t="n">
        <v>0</v>
      </c>
      <c r="O1042" s="31" t="n"/>
      <c r="P1042" s="31" t="n"/>
      <c r="Q1042" s="31" t="n">
        <v>-5.54</v>
      </c>
      <c r="R1042" s="31" t="n"/>
      <c r="S1042" s="32" t="n"/>
      <c r="T1042" s="32" t="n"/>
      <c r="V1042" t="inlineStr">
        <is>
          <t>04bih</t>
        </is>
      </c>
      <c r="W1042" t="n">
        <v>5912</v>
      </c>
      <c r="X1042" t="n">
        <v>7713</v>
      </c>
      <c r="Y1042" t="inlineStr">
        <is>
          <t>bff64853-97d5-455d-a9fd-879c02949445</t>
        </is>
      </c>
      <c r="Z1042" t="inlineStr">
        <is>
          <t>Cayden Primeau (CAR G)</t>
        </is>
      </c>
    </row>
    <row r="1043">
      <c r="A1043" t="inlineStr">
        <is>
          <t>Lassi Thomson</t>
        </is>
      </c>
      <c r="B1043" t="inlineStr">
        <is>
          <t>(N/A)</t>
        </is>
      </c>
      <c r="C1043" t="inlineStr">
        <is>
          <t>D</t>
        </is>
      </c>
      <c r="D1043" t="inlineStr">
        <is>
          <t>D</t>
        </is>
      </c>
      <c r="E1043" t="n">
        <v>25</v>
      </c>
      <c r="F1043" t="inlineStr">
        <is>
          <t>FA</t>
        </is>
      </c>
      <c r="G1043" t="inlineStr">
        <is>
          <t>FA</t>
        </is>
      </c>
      <c r="H1043" s="30" t="n">
        <v>1</v>
      </c>
      <c r="I1043" s="31" t="n">
        <v>4.8</v>
      </c>
      <c r="J1043" s="31" t="n">
        <v>4800000</v>
      </c>
      <c r="K1043" s="31" t="n">
        <v>0.44</v>
      </c>
      <c r="L1043" s="32" t="n">
        <v>440000</v>
      </c>
      <c r="M1043" s="31" t="n">
        <v>0</v>
      </c>
      <c r="N1043" s="31" t="n">
        <v>0</v>
      </c>
      <c r="O1043" s="31" t="n"/>
      <c r="P1043" s="31" t="n"/>
      <c r="Q1043" s="31" t="n">
        <v>-4.8</v>
      </c>
      <c r="R1043" s="31" t="n"/>
      <c r="S1043" s="32" t="n"/>
      <c r="T1043" s="32" t="n"/>
      <c r="V1043" t="inlineStr">
        <is>
          <t>04zoy</t>
        </is>
      </c>
      <c r="W1043" t="n">
        <v>5975</v>
      </c>
      <c r="X1043" t="n">
        <v>8297</v>
      </c>
      <c r="Y1043" t="inlineStr">
        <is>
          <t>c6e6aa62-f027-4e7e-a8be-268647842323</t>
        </is>
      </c>
      <c r="Z1043" t="inlineStr">
        <is>
          <t>Lassi Thomson ((N/A) D)</t>
        </is>
      </c>
    </row>
    <row r="1044">
      <c r="A1044" t="inlineStr">
        <is>
          <t>Victor Soderstrom</t>
        </is>
      </c>
      <c r="B1044" t="inlineStr">
        <is>
          <t>BOS</t>
        </is>
      </c>
      <c r="C1044" t="inlineStr">
        <is>
          <t>D</t>
        </is>
      </c>
      <c r="D1044" t="inlineStr">
        <is>
          <t>D</t>
        </is>
      </c>
      <c r="E1044" t="n">
        <v>25</v>
      </c>
      <c r="F1044" t="inlineStr">
        <is>
          <t>FA</t>
        </is>
      </c>
      <c r="G1044" t="inlineStr">
        <is>
          <t>FA</t>
        </is>
      </c>
      <c r="H1044" s="30" t="n">
        <v>775000</v>
      </c>
      <c r="I1044" s="31" t="n">
        <v>2.49</v>
      </c>
      <c r="J1044" s="31" t="n">
        <v>3.21</v>
      </c>
      <c r="K1044" s="31" t="n">
        <v>0.31</v>
      </c>
      <c r="L1044" s="32" t="n">
        <v>0.4</v>
      </c>
      <c r="M1044" s="31" t="n">
        <v>0</v>
      </c>
      <c r="N1044" s="31" t="n">
        <v>0</v>
      </c>
      <c r="O1044" s="31" t="n"/>
      <c r="P1044" s="31" t="n"/>
      <c r="Q1044" s="31" t="n">
        <v>-2.49</v>
      </c>
      <c r="R1044" s="31" t="n"/>
      <c r="S1044" s="32" t="n"/>
      <c r="T1044" s="32" t="n"/>
      <c r="V1044" t="inlineStr">
        <is>
          <t>04zom</t>
        </is>
      </c>
      <c r="W1044" t="n">
        <v>6012</v>
      </c>
      <c r="X1044" t="n">
        <v>8289</v>
      </c>
      <c r="Y1044" t="inlineStr">
        <is>
          <t>d8e2a2ff-94fd-4e83-8fa0-b10085c8a652</t>
        </is>
      </c>
      <c r="Z1044" t="inlineStr">
        <is>
          <t>Victor Soderstrom (BOS D)</t>
        </is>
      </c>
    </row>
    <row r="1045">
      <c r="A1045" t="inlineStr">
        <is>
          <t>Joona Koppanen</t>
        </is>
      </c>
      <c r="B1045" t="inlineStr">
        <is>
          <t>PIT</t>
        </is>
      </c>
      <c r="C1045" t="inlineStr">
        <is>
          <t>LW</t>
        </is>
      </c>
      <c r="D1045" t="inlineStr">
        <is>
          <t>F</t>
        </is>
      </c>
      <c r="E1045" t="n">
        <v>28</v>
      </c>
      <c r="F1045" t="inlineStr">
        <is>
          <t>FA</t>
        </is>
      </c>
      <c r="G1045" t="inlineStr">
        <is>
          <t>FA</t>
        </is>
      </c>
      <c r="H1045" s="30" t="n">
        <v>775000</v>
      </c>
      <c r="I1045" s="31" t="n">
        <v>2.21</v>
      </c>
      <c r="J1045" s="31" t="n">
        <v>2.85</v>
      </c>
      <c r="K1045" s="31" t="n">
        <v>0.17</v>
      </c>
      <c r="L1045" s="32" t="n">
        <v>0.219</v>
      </c>
      <c r="M1045" s="31" t="n">
        <v>0</v>
      </c>
      <c r="N1045" s="31" t="n">
        <v>0</v>
      </c>
      <c r="O1045" s="31" t="n"/>
      <c r="P1045" s="31" t="n"/>
      <c r="Q1045" s="31" t="n">
        <v>-2.21</v>
      </c>
      <c r="R1045" s="31" t="n"/>
      <c r="S1045" s="32" t="n"/>
      <c r="T1045" s="32" t="n"/>
      <c r="V1045" t="inlineStr">
        <is>
          <t>042xo</t>
        </is>
      </c>
      <c r="W1045" t="n">
        <v>5380</v>
      </c>
      <c r="X1045" t="n">
        <v>7241</v>
      </c>
      <c r="Y1045" t="inlineStr">
        <is>
          <t>58808266-08a9-4cc2-a49e-f0ec377bae7e</t>
        </is>
      </c>
      <c r="Z1045" t="inlineStr">
        <is>
          <t>Joona Koppanen (PIT LW)</t>
        </is>
      </c>
    </row>
    <row r="1046">
      <c r="A1046" t="inlineStr">
        <is>
          <t>Andrew Agozzino</t>
        </is>
      </c>
      <c r="B1046" t="inlineStr">
        <is>
          <t>(N/A)</t>
        </is>
      </c>
      <c r="C1046" t="inlineStr">
        <is>
          <t>LW</t>
        </is>
      </c>
      <c r="D1046" t="inlineStr">
        <is>
          <t>F</t>
        </is>
      </c>
      <c r="E1046" t="n">
        <v>35</v>
      </c>
      <c r="F1046" t="inlineStr">
        <is>
          <t>FA</t>
        </is>
      </c>
      <c r="G1046" t="inlineStr">
        <is>
          <t>FA</t>
        </is>
      </c>
      <c r="H1046" s="30" t="n">
        <v>1</v>
      </c>
      <c r="I1046" s="31" t="n">
        <v>0.24</v>
      </c>
      <c r="J1046" s="31" t="n">
        <v>240000</v>
      </c>
      <c r="K1046" s="31" t="n">
        <v>0.12</v>
      </c>
      <c r="L1046" s="32" t="n">
        <v>120000</v>
      </c>
      <c r="M1046" s="31" t="n">
        <v>0</v>
      </c>
      <c r="N1046" s="31" t="n">
        <v>0</v>
      </c>
      <c r="O1046" s="31" t="n"/>
      <c r="P1046" s="31" t="n"/>
      <c r="Q1046" s="31" t="n">
        <v>-0.24</v>
      </c>
      <c r="R1046" s="31" t="n"/>
      <c r="S1046" s="32" t="n"/>
      <c r="T1046" s="32" t="n"/>
      <c r="V1046" t="inlineStr">
        <is>
          <t>02ygs</t>
        </is>
      </c>
      <c r="W1046" t="n">
        <v>4713</v>
      </c>
      <c r="X1046" t="n">
        <v>6197</v>
      </c>
      <c r="Y1046" t="inlineStr">
        <is>
          <t>7b23ea01-b94b-423f-8f28-8e9c45a44aad</t>
        </is>
      </c>
      <c r="Z1046" t="inlineStr">
        <is>
          <t>Andrew Agozzino ((N/A) LW)</t>
        </is>
      </c>
    </row>
    <row r="1047">
      <c r="A1047" t="inlineStr">
        <is>
          <t>Roby Jarventie</t>
        </is>
      </c>
      <c r="B1047" t="inlineStr">
        <is>
          <t>EDM</t>
        </is>
      </c>
      <c r="C1047" t="inlineStr">
        <is>
          <t>LW</t>
        </is>
      </c>
      <c r="D1047" t="inlineStr">
        <is>
          <t>F</t>
        </is>
      </c>
      <c r="E1047" t="n">
        <v>24</v>
      </c>
      <c r="F1047" t="inlineStr">
        <is>
          <t>FA</t>
        </is>
      </c>
      <c r="G1047" t="inlineStr">
        <is>
          <t>FA</t>
        </is>
      </c>
      <c r="H1047" s="30" t="n">
        <v>775000</v>
      </c>
      <c r="I1047" s="31" t="n">
        <v>0.21</v>
      </c>
      <c r="J1047" s="31" t="n">
        <v>0.27</v>
      </c>
      <c r="K1047" s="31" t="n">
        <v>0.07000000000000001</v>
      </c>
      <c r="L1047" s="32" t="n">
        <v>0.09</v>
      </c>
      <c r="M1047" s="31" t="n">
        <v>0</v>
      </c>
      <c r="N1047" s="31" t="n">
        <v>0</v>
      </c>
      <c r="O1047" s="31" t="n"/>
      <c r="P1047" s="31" t="n"/>
      <c r="Q1047" s="31" t="n">
        <v>-0.21</v>
      </c>
      <c r="R1047" s="31" t="n"/>
      <c r="S1047" s="32" t="n"/>
      <c r="T1047" s="32" t="n"/>
      <c r="V1047" t="inlineStr">
        <is>
          <t>05k8a</t>
        </is>
      </c>
      <c r="W1047" t="n">
        <v>6301</v>
      </c>
      <c r="Y1047" t="inlineStr">
        <is>
          <t>cdecc290-a975-4bb0-8367-1c9911264cb1</t>
        </is>
      </c>
      <c r="Z1047" t="inlineStr">
        <is>
          <t>Roby Jarventie (EDM LW)</t>
        </is>
      </c>
    </row>
    <row r="1048">
      <c r="A1048" t="inlineStr">
        <is>
          <t>Marcus Hogberg</t>
        </is>
      </c>
      <c r="B1048" t="inlineStr">
        <is>
          <t>NYI</t>
        </is>
      </c>
      <c r="C1048" t="inlineStr">
        <is>
          <t>G</t>
        </is>
      </c>
      <c r="D1048" t="inlineStr">
        <is>
          <t>G</t>
        </is>
      </c>
      <c r="E1048" t="n">
        <v>31</v>
      </c>
      <c r="F1048" t="inlineStr">
        <is>
          <t>FA</t>
        </is>
      </c>
      <c r="G1048" t="inlineStr">
        <is>
          <t>FA</t>
        </is>
      </c>
      <c r="H1048" s="30" t="n">
        <v>775000</v>
      </c>
      <c r="I1048" s="31" t="n">
        <v>0.1</v>
      </c>
      <c r="J1048" s="31" t="n">
        <v>0.13</v>
      </c>
      <c r="K1048" s="31" t="n">
        <v>0.1</v>
      </c>
      <c r="L1048" s="32" t="n">
        <v>0.129</v>
      </c>
      <c r="M1048" s="31" t="n">
        <v>0</v>
      </c>
      <c r="N1048" s="31" t="n">
        <v>0</v>
      </c>
      <c r="O1048" s="31" t="n"/>
      <c r="P1048" s="31" t="n"/>
      <c r="Q1048" s="31" t="n">
        <v>-0.1</v>
      </c>
      <c r="R1048" s="31" t="n"/>
      <c r="S1048" s="32" t="n"/>
      <c r="T1048" s="32" t="n"/>
      <c r="V1048" t="inlineStr">
        <is>
          <t>031p1</t>
        </is>
      </c>
      <c r="W1048" t="n">
        <v>4226</v>
      </c>
      <c r="X1048" t="n">
        <v>6058</v>
      </c>
      <c r="Y1048" t="inlineStr">
        <is>
          <t>470d563a-f58a-4e0d-b7e8-592cb9fa6b40</t>
        </is>
      </c>
      <c r="Z1048" t="inlineStr">
        <is>
          <t>Marcus Hogberg (NYI G)</t>
        </is>
      </c>
    </row>
    <row r="1049">
      <c r="A1049" t="inlineStr">
        <is>
          <t>A.J. Francisco</t>
        </is>
      </c>
      <c r="B1049" t="inlineStr">
        <is>
          <t>(N/A)</t>
        </is>
      </c>
      <c r="C1049" t="inlineStr">
        <is>
          <t>D</t>
        </is>
      </c>
      <c r="D1049" t="inlineStr">
        <is>
          <t>D,F</t>
        </is>
      </c>
      <c r="E1049" t="n">
        <v>18</v>
      </c>
      <c r="F1049" t="inlineStr">
        <is>
          <t>FA</t>
        </is>
      </c>
      <c r="G1049" t="inlineStr">
        <is>
          <t>FA</t>
        </is>
      </c>
      <c r="H1049" s="30" t="n">
        <v>1</v>
      </c>
      <c r="I1049" s="31" t="n">
        <v>0</v>
      </c>
      <c r="J1049" s="31" t="n"/>
      <c r="K1049" s="31" t="n">
        <v>0</v>
      </c>
      <c r="L1049" s="32" t="n"/>
      <c r="M1049" s="31" t="n">
        <v>0</v>
      </c>
      <c r="N1049" s="31" t="n">
        <v>0</v>
      </c>
      <c r="O1049" s="31" t="n"/>
      <c r="P1049" s="31" t="n"/>
      <c r="Q1049" s="31" t="n">
        <v>0</v>
      </c>
      <c r="R1049" s="31" t="n"/>
      <c r="S1049" s="32" t="n"/>
      <c r="T1049" s="32" t="n"/>
      <c r="V1049" t="inlineStr">
        <is>
          <t>07912</t>
        </is>
      </c>
      <c r="Z1049" t="inlineStr">
        <is>
          <t>A.J. Francisco ((N/A) D)</t>
        </is>
      </c>
    </row>
    <row r="1050">
      <c r="A1050" t="inlineStr">
        <is>
          <t>A.J. Jenks</t>
        </is>
      </c>
      <c r="B1050" t="inlineStr">
        <is>
          <t>(N/A)</t>
        </is>
      </c>
      <c r="C1050" t="inlineStr">
        <is>
          <t>LW</t>
        </is>
      </c>
      <c r="D1050" t="inlineStr">
        <is>
          <t>F</t>
        </is>
      </c>
      <c r="E1050" t="n">
        <v>36</v>
      </c>
      <c r="F1050" t="inlineStr">
        <is>
          <t>FA</t>
        </is>
      </c>
      <c r="G1050" t="inlineStr">
        <is>
          <t>FA</t>
        </is>
      </c>
      <c r="H1050" s="30" t="n">
        <v>1</v>
      </c>
      <c r="I1050" s="31" t="n">
        <v>0</v>
      </c>
      <c r="J1050" s="31" t="n"/>
      <c r="K1050" s="31" t="n">
        <v>0</v>
      </c>
      <c r="L1050" s="32" t="n"/>
      <c r="M1050" s="31" t="n">
        <v>0</v>
      </c>
      <c r="N1050" s="31" t="n">
        <v>0</v>
      </c>
      <c r="O1050" s="31" t="n"/>
      <c r="P1050" s="31" t="n"/>
      <c r="Q1050" s="31" t="n">
        <v>0</v>
      </c>
      <c r="R1050" s="31" t="n"/>
      <c r="S1050" s="32" t="n"/>
      <c r="T1050" s="32" t="n"/>
      <c r="V1050" t="inlineStr">
        <is>
          <t>01mjc</t>
        </is>
      </c>
      <c r="W1050" t="n">
        <v>3015</v>
      </c>
      <c r="X1050" t="n">
        <v>4775</v>
      </c>
      <c r="Z1050" t="inlineStr">
        <is>
          <t>A.J. Jenks ((N/A) LW)</t>
        </is>
      </c>
    </row>
    <row r="1051">
      <c r="A1051" t="inlineStr">
        <is>
          <t>A.J. Vanderbeck</t>
        </is>
      </c>
      <c r="B1051" t="inlineStr">
        <is>
          <t>(N/A)</t>
        </is>
      </c>
      <c r="C1051" t="inlineStr">
        <is>
          <t>C</t>
        </is>
      </c>
      <c r="D1051" t="inlineStr">
        <is>
          <t>F</t>
        </is>
      </c>
      <c r="E1051" t="n">
        <v>28</v>
      </c>
      <c r="F1051" t="inlineStr">
        <is>
          <t>FA</t>
        </is>
      </c>
      <c r="G1051" t="inlineStr">
        <is>
          <t>FA</t>
        </is>
      </c>
      <c r="H1051" s="30" t="n">
        <v>1</v>
      </c>
      <c r="I1051" s="31" t="n">
        <v>0</v>
      </c>
      <c r="J1051" s="31" t="n"/>
      <c r="K1051" s="31" t="n">
        <v>0</v>
      </c>
      <c r="L1051" s="32" t="n"/>
      <c r="M1051" s="31" t="n">
        <v>0</v>
      </c>
      <c r="N1051" s="31" t="n">
        <v>0</v>
      </c>
      <c r="O1051" s="31" t="n"/>
      <c r="P1051" s="31" t="n"/>
      <c r="Q1051" s="31" t="n">
        <v>0</v>
      </c>
      <c r="R1051" s="31" t="n"/>
      <c r="S1051" s="32" t="n"/>
      <c r="T1051" s="32" t="n"/>
      <c r="V1051" t="inlineStr">
        <is>
          <t>0667c</t>
        </is>
      </c>
      <c r="Z1051" t="inlineStr">
        <is>
          <t>A.J. Vanderbeck ((N/A) C)</t>
        </is>
      </c>
    </row>
    <row r="1052">
      <c r="A1052" t="inlineStr">
        <is>
          <t>A.J. White</t>
        </is>
      </c>
      <c r="B1052" t="inlineStr">
        <is>
          <t>(N/A)</t>
        </is>
      </c>
      <c r="C1052" t="inlineStr">
        <is>
          <t>LW</t>
        </is>
      </c>
      <c r="D1052" t="inlineStr">
        <is>
          <t>F</t>
        </is>
      </c>
      <c r="E1052" t="n">
        <v>34</v>
      </c>
      <c r="F1052" t="inlineStr">
        <is>
          <t>FA</t>
        </is>
      </c>
      <c r="G1052" t="inlineStr">
        <is>
          <t>FA</t>
        </is>
      </c>
      <c r="H1052" s="30" t="n">
        <v>1</v>
      </c>
      <c r="I1052" s="31" t="n">
        <v>0</v>
      </c>
      <c r="J1052" s="31" t="n"/>
      <c r="K1052" s="31" t="n">
        <v>0</v>
      </c>
      <c r="L1052" s="32" t="n"/>
      <c r="M1052" s="31" t="n">
        <v>0</v>
      </c>
      <c r="N1052" s="31" t="n">
        <v>0</v>
      </c>
      <c r="O1052" s="31" t="n"/>
      <c r="P1052" s="31" t="n"/>
      <c r="Q1052" s="31" t="n">
        <v>0</v>
      </c>
      <c r="R1052" s="31" t="n"/>
      <c r="S1052" s="32" t="n"/>
      <c r="T1052" s="32" t="n"/>
      <c r="V1052" t="inlineStr">
        <is>
          <t>048zp</t>
        </is>
      </c>
      <c r="X1052" t="n">
        <v>7455</v>
      </c>
      <c r="Z1052" t="inlineStr">
        <is>
          <t>A.J. White ((N/A) LW)</t>
        </is>
      </c>
    </row>
    <row r="1053">
      <c r="A1053" t="inlineStr">
        <is>
          <t>AJ Spellacy</t>
        </is>
      </c>
      <c r="B1053" t="inlineStr">
        <is>
          <t>CHI</t>
        </is>
      </c>
      <c r="C1053" t="inlineStr">
        <is>
          <t>C</t>
        </is>
      </c>
      <c r="D1053" t="inlineStr">
        <is>
          <t>F</t>
        </is>
      </c>
      <c r="E1053" t="n">
        <v>20</v>
      </c>
      <c r="F1053" t="inlineStr">
        <is>
          <t>FA</t>
        </is>
      </c>
      <c r="G1053" t="inlineStr">
        <is>
          <t>FA</t>
        </is>
      </c>
      <c r="H1053" s="30" t="n">
        <v>874167</v>
      </c>
      <c r="I1053" s="31" t="n">
        <v>0</v>
      </c>
      <c r="J1053" s="31" t="n"/>
      <c r="K1053" s="31" t="n">
        <v>0</v>
      </c>
      <c r="L1053" s="32" t="n"/>
      <c r="M1053" s="31" t="n">
        <v>0</v>
      </c>
      <c r="N1053" s="31" t="n">
        <v>0</v>
      </c>
      <c r="O1053" s="31" t="n"/>
      <c r="P1053" s="31" t="n"/>
      <c r="Q1053" s="31" t="n">
        <v>0</v>
      </c>
      <c r="R1053" s="31" t="n"/>
      <c r="S1053" s="32" t="n"/>
      <c r="T1053" s="32" t="n"/>
      <c r="V1053" t="inlineStr">
        <is>
          <t>06mda</t>
        </is>
      </c>
      <c r="W1053" t="n">
        <v>7243</v>
      </c>
      <c r="Y1053" t="inlineStr">
        <is>
          <t>9e05726f-fa06-409d-ab39-890c550a7390</t>
        </is>
      </c>
      <c r="Z1053" t="inlineStr">
        <is>
          <t>AJ Spellacy (CHI C)</t>
        </is>
      </c>
    </row>
    <row r="1054">
      <c r="A1054" t="inlineStr">
        <is>
          <t>Aapeli Rasanen</t>
        </is>
      </c>
      <c r="B1054" t="inlineStr">
        <is>
          <t>(N/A)</t>
        </is>
      </c>
      <c r="C1054" t="inlineStr">
        <is>
          <t>C</t>
        </is>
      </c>
      <c r="D1054" t="inlineStr">
        <is>
          <t>F</t>
        </is>
      </c>
      <c r="E1054" t="n">
        <v>28</v>
      </c>
      <c r="F1054" t="inlineStr">
        <is>
          <t>FA</t>
        </is>
      </c>
      <c r="G1054" t="inlineStr">
        <is>
          <t>FA</t>
        </is>
      </c>
      <c r="H1054" s="30" t="n">
        <v>1</v>
      </c>
      <c r="I1054" s="31" t="n">
        <v>0</v>
      </c>
      <c r="J1054" s="31" t="n"/>
      <c r="K1054" s="31" t="n">
        <v>0</v>
      </c>
      <c r="L1054" s="32" t="n"/>
      <c r="M1054" s="31" t="n">
        <v>0</v>
      </c>
      <c r="N1054" s="31" t="n">
        <v>0</v>
      </c>
      <c r="O1054" s="31" t="n"/>
      <c r="P1054" s="31" t="n"/>
      <c r="Q1054" s="31" t="n">
        <v>0</v>
      </c>
      <c r="R1054" s="31" t="n"/>
      <c r="S1054" s="32" t="n"/>
      <c r="T1054" s="32" t="n"/>
      <c r="V1054" t="inlineStr">
        <is>
          <t>042y5</t>
        </is>
      </c>
      <c r="X1054" t="n">
        <v>7258</v>
      </c>
      <c r="Z1054" t="inlineStr">
        <is>
          <t>Aapeli Rasanen ((N/A) C)</t>
        </is>
      </c>
    </row>
    <row r="1055">
      <c r="A1055" t="inlineStr">
        <is>
          <t>Aarne Talvitie</t>
        </is>
      </c>
      <c r="B1055" t="inlineStr">
        <is>
          <t>(N/A)</t>
        </is>
      </c>
      <c r="C1055" t="inlineStr">
        <is>
          <t>C</t>
        </is>
      </c>
      <c r="D1055" t="inlineStr">
        <is>
          <t>F</t>
        </is>
      </c>
      <c r="E1055" t="n">
        <v>27</v>
      </c>
      <c r="F1055" t="inlineStr">
        <is>
          <t>FA</t>
        </is>
      </c>
      <c r="G1055" t="inlineStr">
        <is>
          <t>FA</t>
        </is>
      </c>
      <c r="H1055" s="30" t="n">
        <v>1</v>
      </c>
      <c r="I1055" s="31" t="n">
        <v>0</v>
      </c>
      <c r="J1055" s="31" t="n"/>
      <c r="K1055" s="31" t="n">
        <v>0</v>
      </c>
      <c r="L1055" s="32" t="n"/>
      <c r="M1055" s="31" t="n">
        <v>0</v>
      </c>
      <c r="N1055" s="31" t="n">
        <v>0</v>
      </c>
      <c r="O1055" s="31" t="n"/>
      <c r="P1055" s="31" t="n"/>
      <c r="Q1055" s="31" t="n">
        <v>0</v>
      </c>
      <c r="R1055" s="31" t="n"/>
      <c r="S1055" s="32" t="n"/>
      <c r="T1055" s="32" t="n"/>
      <c r="V1055" t="inlineStr">
        <is>
          <t>04f7n</t>
        </is>
      </c>
      <c r="W1055" t="n">
        <v>5913</v>
      </c>
      <c r="X1055" t="n">
        <v>7675</v>
      </c>
      <c r="Y1055" t="inlineStr">
        <is>
          <t>da45b687-0fa2-4498-96b9-3b90b4b3b5fc</t>
        </is>
      </c>
      <c r="Z1055" t="inlineStr">
        <is>
          <t>Aarne Talvitie ((N/A) C)</t>
        </is>
      </c>
    </row>
    <row r="1056">
      <c r="A1056" t="inlineStr">
        <is>
          <t>Aaron Bogosian</t>
        </is>
      </c>
      <c r="B1056" t="inlineStr">
        <is>
          <t>(N/A)</t>
        </is>
      </c>
      <c r="C1056" t="inlineStr">
        <is>
          <t>LW</t>
        </is>
      </c>
      <c r="D1056" t="inlineStr">
        <is>
          <t>F</t>
        </is>
      </c>
      <c r="E1056" t="n">
        <v>39</v>
      </c>
      <c r="F1056" t="inlineStr">
        <is>
          <t>FA</t>
        </is>
      </c>
      <c r="G1056" t="inlineStr">
        <is>
          <t>FA</t>
        </is>
      </c>
      <c r="H1056" s="30" t="n">
        <v>1</v>
      </c>
      <c r="I1056" s="31" t="n">
        <v>0</v>
      </c>
      <c r="J1056" s="31" t="n"/>
      <c r="K1056" s="31" t="n">
        <v>0</v>
      </c>
      <c r="L1056" s="32" t="n"/>
      <c r="M1056" s="31" t="n">
        <v>0</v>
      </c>
      <c r="N1056" s="31" t="n">
        <v>0</v>
      </c>
      <c r="O1056" s="31" t="n"/>
      <c r="P1056" s="31" t="n"/>
      <c r="Q1056" s="31" t="n">
        <v>0</v>
      </c>
      <c r="R1056" s="31" t="n"/>
      <c r="S1056" s="32" t="n"/>
      <c r="T1056" s="32" t="n"/>
      <c r="V1056" t="inlineStr">
        <is>
          <t>02frg</t>
        </is>
      </c>
      <c r="X1056" t="n">
        <v>5586</v>
      </c>
      <c r="Z1056" t="inlineStr">
        <is>
          <t>Aaron Bogosian ((N/A) LW)</t>
        </is>
      </c>
    </row>
    <row r="1057">
      <c r="A1057" t="inlineStr">
        <is>
          <t>Aaron Boogaard</t>
        </is>
      </c>
      <c r="B1057" t="inlineStr">
        <is>
          <t>(N/A)</t>
        </is>
      </c>
      <c r="C1057" t="inlineStr">
        <is>
          <t>RW</t>
        </is>
      </c>
      <c r="D1057" t="inlineStr">
        <is>
          <t>F</t>
        </is>
      </c>
      <c r="E1057" t="n">
        <v>40</v>
      </c>
      <c r="F1057" t="inlineStr">
        <is>
          <t>FA</t>
        </is>
      </c>
      <c r="G1057" t="inlineStr">
        <is>
          <t>FA</t>
        </is>
      </c>
      <c r="H1057" s="30" t="n">
        <v>1</v>
      </c>
      <c r="I1057" s="31" t="n">
        <v>0</v>
      </c>
      <c r="J1057" s="31" t="n"/>
      <c r="K1057" s="31" t="n">
        <v>0</v>
      </c>
      <c r="L1057" s="32" t="n"/>
      <c r="M1057" s="31" t="n">
        <v>0</v>
      </c>
      <c r="N1057" s="31" t="n">
        <v>0</v>
      </c>
      <c r="O1057" s="31" t="n"/>
      <c r="P1057" s="31" t="n"/>
      <c r="Q1057" s="31" t="n">
        <v>0</v>
      </c>
      <c r="R1057" s="31" t="n"/>
      <c r="S1057" s="32" t="n"/>
      <c r="T1057" s="32" t="n"/>
      <c r="V1057" t="inlineStr">
        <is>
          <t>004oz</t>
        </is>
      </c>
      <c r="X1057" t="n">
        <v>4161</v>
      </c>
      <c r="Z1057" t="inlineStr">
        <is>
          <t>Aaron Boogaard ((N/A) RW)</t>
        </is>
      </c>
    </row>
    <row r="1058">
      <c r="A1058" t="inlineStr">
        <is>
          <t>Aaron Dell</t>
        </is>
      </c>
      <c r="B1058" t="inlineStr">
        <is>
          <t>(N/A)</t>
        </is>
      </c>
      <c r="C1058" t="inlineStr">
        <is>
          <t>G</t>
        </is>
      </c>
      <c r="D1058" t="inlineStr">
        <is>
          <t>G</t>
        </is>
      </c>
      <c r="E1058" t="n">
        <v>37</v>
      </c>
      <c r="F1058" t="inlineStr">
        <is>
          <t>FA</t>
        </is>
      </c>
      <c r="G1058" t="inlineStr">
        <is>
          <t>FA</t>
        </is>
      </c>
      <c r="H1058" s="30" t="n">
        <v>1</v>
      </c>
      <c r="I1058" s="31" t="n">
        <v>0</v>
      </c>
      <c r="J1058" s="31" t="n"/>
      <c r="K1058" s="31" t="n">
        <v>0</v>
      </c>
      <c r="L1058" s="32" t="n"/>
      <c r="M1058" s="31" t="n">
        <v>0</v>
      </c>
      <c r="N1058" s="31" t="n">
        <v>0</v>
      </c>
      <c r="O1058" s="31" t="n"/>
      <c r="P1058" s="31" t="n"/>
      <c r="Q1058" s="31" t="n">
        <v>0</v>
      </c>
      <c r="R1058" s="31" t="n"/>
      <c r="S1058" s="32" t="n"/>
      <c r="T1058" s="32" t="n"/>
      <c r="V1058" t="inlineStr">
        <is>
          <t>0275q</t>
        </is>
      </c>
      <c r="W1058" t="n">
        <v>4608</v>
      </c>
      <c r="X1058" t="n">
        <v>6596</v>
      </c>
      <c r="Y1058" t="inlineStr">
        <is>
          <t>240ad2f4-8860-45a6-94d0-79b87dffd3ea</t>
        </is>
      </c>
      <c r="Z1058" t="inlineStr">
        <is>
          <t>Aaron Dell ((N/A) G)</t>
        </is>
      </c>
    </row>
    <row r="1059">
      <c r="A1059" t="inlineStr">
        <is>
          <t>Aaron Gagnon</t>
        </is>
      </c>
      <c r="B1059" t="inlineStr">
        <is>
          <t>(N/A)</t>
        </is>
      </c>
      <c r="C1059" t="inlineStr">
        <is>
          <t>C</t>
        </is>
      </c>
      <c r="D1059" t="inlineStr">
        <is>
          <t>F</t>
        </is>
      </c>
      <c r="E1059" t="n">
        <v>40</v>
      </c>
      <c r="F1059" t="inlineStr">
        <is>
          <t>FA</t>
        </is>
      </c>
      <c r="G1059" t="inlineStr">
        <is>
          <t>FA</t>
        </is>
      </c>
      <c r="H1059" s="30" t="n">
        <v>1</v>
      </c>
      <c r="I1059" s="31" t="n">
        <v>0</v>
      </c>
      <c r="J1059" s="31" t="n"/>
      <c r="K1059" s="31" t="n">
        <v>0</v>
      </c>
      <c r="L1059" s="32" t="n"/>
      <c r="M1059" s="31" t="n">
        <v>0</v>
      </c>
      <c r="N1059" s="31" t="n">
        <v>0</v>
      </c>
      <c r="O1059" s="31" t="n"/>
      <c r="P1059" s="31" t="n"/>
      <c r="Q1059" s="31" t="n">
        <v>0</v>
      </c>
      <c r="R1059" s="31" t="n"/>
      <c r="S1059" s="32" t="n"/>
      <c r="T1059" s="32" t="n"/>
      <c r="V1059" t="inlineStr">
        <is>
          <t>003nq</t>
        </is>
      </c>
      <c r="W1059" t="n">
        <v>2727</v>
      </c>
      <c r="X1059" t="n">
        <v>4113</v>
      </c>
      <c r="Z1059" t="inlineStr">
        <is>
          <t>Aaron Gagnon ((N/A) C)</t>
        </is>
      </c>
    </row>
    <row r="1060">
      <c r="A1060" t="inlineStr">
        <is>
          <t>Aaron Hakala</t>
        </is>
      </c>
      <c r="B1060" t="inlineStr">
        <is>
          <t>(N/A)</t>
        </is>
      </c>
      <c r="C1060" t="inlineStr">
        <is>
          <t>C</t>
        </is>
      </c>
      <c r="D1060" t="inlineStr">
        <is>
          <t>F</t>
        </is>
      </c>
      <c r="E1060" t="n">
        <v>22</v>
      </c>
      <c r="F1060" t="inlineStr">
        <is>
          <t>FA</t>
        </is>
      </c>
      <c r="G1060" t="inlineStr">
        <is>
          <t>FA</t>
        </is>
      </c>
      <c r="H1060" s="30" t="n">
        <v>1</v>
      </c>
      <c r="I1060" s="31" t="n">
        <v>0</v>
      </c>
      <c r="J1060" s="31" t="n"/>
      <c r="K1060" s="31" t="n">
        <v>0</v>
      </c>
      <c r="L1060" s="32" t="n"/>
      <c r="M1060" s="31" t="n">
        <v>0</v>
      </c>
      <c r="N1060" s="31" t="n">
        <v>0</v>
      </c>
      <c r="O1060" s="31" t="n"/>
      <c r="P1060" s="31" t="n"/>
      <c r="Q1060" s="31" t="n">
        <v>0</v>
      </c>
      <c r="R1060" s="31" t="n"/>
      <c r="S1060" s="32" t="n"/>
      <c r="T1060" s="32" t="n"/>
      <c r="V1060" t="inlineStr">
        <is>
          <t>062o4</t>
        </is>
      </c>
      <c r="Z1060" t="inlineStr">
        <is>
          <t>Aaron Hakala ((N/A) C)</t>
        </is>
      </c>
    </row>
    <row r="1061">
      <c r="A1061" t="inlineStr">
        <is>
          <t>Aaron Harstad</t>
        </is>
      </c>
      <c r="B1061" t="inlineStr">
        <is>
          <t>(N/A)</t>
        </is>
      </c>
      <c r="C1061" t="inlineStr">
        <is>
          <t>D</t>
        </is>
      </c>
      <c r="D1061" t="inlineStr">
        <is>
          <t>D</t>
        </is>
      </c>
      <c r="E1061" t="n">
        <v>34</v>
      </c>
      <c r="F1061" t="inlineStr">
        <is>
          <t>FA</t>
        </is>
      </c>
      <c r="G1061" t="inlineStr">
        <is>
          <t>FA</t>
        </is>
      </c>
      <c r="H1061" s="30" t="n">
        <v>1</v>
      </c>
      <c r="I1061" s="31" t="n">
        <v>0</v>
      </c>
      <c r="J1061" s="31" t="n"/>
      <c r="K1061" s="31" t="n">
        <v>0</v>
      </c>
      <c r="L1061" s="32" t="n"/>
      <c r="M1061" s="31" t="n">
        <v>0</v>
      </c>
      <c r="N1061" s="31" t="n">
        <v>0</v>
      </c>
      <c r="O1061" s="31" t="n"/>
      <c r="P1061" s="31" t="n"/>
      <c r="Q1061" s="31" t="n">
        <v>0</v>
      </c>
      <c r="R1061" s="31" t="n"/>
      <c r="S1061" s="32" t="n"/>
      <c r="T1061" s="32" t="n"/>
      <c r="V1061" t="inlineStr">
        <is>
          <t>03l0q</t>
        </is>
      </c>
      <c r="X1061" t="n">
        <v>5552</v>
      </c>
      <c r="Z1061" t="inlineStr">
        <is>
          <t>Aaron Harstad ((N/A) D)</t>
        </is>
      </c>
    </row>
    <row r="1062">
      <c r="A1062" t="inlineStr">
        <is>
          <t>Aaron Haydon</t>
        </is>
      </c>
      <c r="B1062" t="inlineStr">
        <is>
          <t>DAL</t>
        </is>
      </c>
      <c r="C1062" t="inlineStr">
        <is>
          <t>D</t>
        </is>
      </c>
      <c r="D1062" t="inlineStr">
        <is>
          <t>D</t>
        </is>
      </c>
      <c r="E1062" t="n">
        <v>30</v>
      </c>
      <c r="F1062" t="inlineStr">
        <is>
          <t>FA</t>
        </is>
      </c>
      <c r="G1062" t="inlineStr">
        <is>
          <t>FA</t>
        </is>
      </c>
      <c r="H1062" s="30" t="n">
        <v>1</v>
      </c>
      <c r="I1062" s="31" t="n">
        <v>0</v>
      </c>
      <c r="J1062" s="31" t="n"/>
      <c r="K1062" s="31" t="n">
        <v>0</v>
      </c>
      <c r="L1062" s="32" t="n"/>
      <c r="M1062" s="31" t="n">
        <v>0</v>
      </c>
      <c r="N1062" s="31" t="n">
        <v>0</v>
      </c>
      <c r="O1062" s="31" t="n"/>
      <c r="P1062" s="31" t="n"/>
      <c r="Q1062" s="31" t="n">
        <v>0</v>
      </c>
      <c r="R1062" s="31" t="n"/>
      <c r="S1062" s="32" t="n"/>
      <c r="T1062" s="32" t="n"/>
      <c r="V1062" t="inlineStr">
        <is>
          <t>03edc</t>
        </is>
      </c>
      <c r="W1062" t="n">
        <v>4676</v>
      </c>
      <c r="X1062" t="n">
        <v>6522</v>
      </c>
      <c r="Z1062" t="inlineStr">
        <is>
          <t>Aaron Haydon (DAL D)</t>
        </is>
      </c>
    </row>
    <row r="1063">
      <c r="A1063" t="inlineStr">
        <is>
          <t>Aaron Huglen</t>
        </is>
      </c>
      <c r="B1063" t="inlineStr">
        <is>
          <t>PIT</t>
        </is>
      </c>
      <c r="C1063" t="inlineStr">
        <is>
          <t>RW</t>
        </is>
      </c>
      <c r="D1063" t="inlineStr">
        <is>
          <t>F</t>
        </is>
      </c>
      <c r="E1063" t="n">
        <v>25</v>
      </c>
      <c r="F1063" t="inlineStr">
        <is>
          <t>FA</t>
        </is>
      </c>
      <c r="G1063" t="inlineStr">
        <is>
          <t>FA</t>
        </is>
      </c>
      <c r="H1063" s="30" t="n">
        <v>1</v>
      </c>
      <c r="I1063" s="31" t="n">
        <v>0</v>
      </c>
      <c r="J1063" s="31" t="n"/>
      <c r="K1063" s="31" t="n">
        <v>0</v>
      </c>
      <c r="L1063" s="32" t="n"/>
      <c r="M1063" s="31" t="n">
        <v>0</v>
      </c>
      <c r="N1063" s="31" t="n">
        <v>0</v>
      </c>
      <c r="O1063" s="31" t="n"/>
      <c r="P1063" s="31" t="n"/>
      <c r="Q1063" s="31" t="n">
        <v>0</v>
      </c>
      <c r="R1063" s="31" t="n"/>
      <c r="S1063" s="32" t="n"/>
      <c r="T1063" s="32" t="n"/>
      <c r="V1063" t="inlineStr">
        <is>
          <t>051u5</t>
        </is>
      </c>
      <c r="W1063" t="n">
        <v>6084</v>
      </c>
      <c r="Y1063" t="inlineStr">
        <is>
          <t>088f4b5f-f685-467a-9170-37de092f9cb8</t>
        </is>
      </c>
      <c r="Z1063" t="inlineStr">
        <is>
          <t>Aaron Huglen (PIT RW)</t>
        </is>
      </c>
    </row>
    <row r="1064">
      <c r="A1064" t="inlineStr">
        <is>
          <t>Aaron Hyman</t>
        </is>
      </c>
      <c r="B1064" t="inlineStr">
        <is>
          <t>(N/A)</t>
        </is>
      </c>
      <c r="C1064" t="inlineStr">
        <is>
          <t>D</t>
        </is>
      </c>
      <c r="D1064" t="inlineStr">
        <is>
          <t>D</t>
        </is>
      </c>
      <c r="E1064" t="n">
        <v>28</v>
      </c>
      <c r="F1064" t="inlineStr">
        <is>
          <t>FA</t>
        </is>
      </c>
      <c r="G1064" t="inlineStr">
        <is>
          <t>FA</t>
        </is>
      </c>
      <c r="H1064" s="30" t="n">
        <v>1</v>
      </c>
      <c r="I1064" s="31" t="n">
        <v>0</v>
      </c>
      <c r="J1064" s="31" t="n"/>
      <c r="K1064" s="31" t="n">
        <v>0</v>
      </c>
      <c r="L1064" s="32" t="n"/>
      <c r="M1064" s="31" t="n">
        <v>0</v>
      </c>
      <c r="N1064" s="31" t="n">
        <v>0</v>
      </c>
      <c r="O1064" s="31" t="n"/>
      <c r="P1064" s="31" t="n"/>
      <c r="Q1064" s="31" t="n">
        <v>0</v>
      </c>
      <c r="R1064" s="31" t="n"/>
      <c r="S1064" s="32" t="n"/>
      <c r="T1064" s="32" t="n"/>
      <c r="V1064" t="inlineStr">
        <is>
          <t>048ya</t>
        </is>
      </c>
      <c r="X1064" t="n">
        <v>7437</v>
      </c>
      <c r="Z1064" t="inlineStr">
        <is>
          <t>Aaron Hyman ((N/A) D)</t>
        </is>
      </c>
    </row>
    <row r="1065">
      <c r="A1065" t="inlineStr">
        <is>
          <t>Aaron Irving</t>
        </is>
      </c>
      <c r="B1065" t="inlineStr">
        <is>
          <t>VAN</t>
        </is>
      </c>
      <c r="C1065" t="inlineStr">
        <is>
          <t>D</t>
        </is>
      </c>
      <c r="D1065" t="inlineStr">
        <is>
          <t>D</t>
        </is>
      </c>
      <c r="E1065" t="n">
        <v>30</v>
      </c>
      <c r="F1065" t="inlineStr">
        <is>
          <t>FA</t>
        </is>
      </c>
      <c r="G1065" t="inlineStr">
        <is>
          <t>FA</t>
        </is>
      </c>
      <c r="H1065" s="30" t="n">
        <v>1</v>
      </c>
      <c r="I1065" s="31" t="n">
        <v>0</v>
      </c>
      <c r="J1065" s="31" t="n"/>
      <c r="K1065" s="31" t="n">
        <v>0</v>
      </c>
      <c r="L1065" s="32" t="n"/>
      <c r="M1065" s="31" t="n">
        <v>0</v>
      </c>
      <c r="N1065" s="31" t="n">
        <v>0</v>
      </c>
      <c r="O1065" s="31" t="n"/>
      <c r="P1065" s="31" t="n"/>
      <c r="Q1065" s="31" t="n">
        <v>0</v>
      </c>
      <c r="R1065" s="31" t="n"/>
      <c r="S1065" s="32" t="n"/>
      <c r="T1065" s="32" t="n"/>
      <c r="V1065" t="inlineStr">
        <is>
          <t>03edk</t>
        </is>
      </c>
      <c r="X1065" t="n">
        <v>6530</v>
      </c>
      <c r="Z1065" t="inlineStr">
        <is>
          <t>Aaron Irving (VAN D)</t>
        </is>
      </c>
    </row>
    <row r="1066">
      <c r="A1066" t="inlineStr">
        <is>
          <t>Aaron Johnson</t>
        </is>
      </c>
      <c r="B1066" t="inlineStr">
        <is>
          <t>(N/A)</t>
        </is>
      </c>
      <c r="C1066" t="inlineStr">
        <is>
          <t>D</t>
        </is>
      </c>
      <c r="D1066" t="inlineStr">
        <is>
          <t>D</t>
        </is>
      </c>
      <c r="E1066" t="n">
        <v>43</v>
      </c>
      <c r="F1066" t="inlineStr">
        <is>
          <t>FA</t>
        </is>
      </c>
      <c r="G1066" t="inlineStr">
        <is>
          <t>FA</t>
        </is>
      </c>
      <c r="H1066" s="30" t="n">
        <v>1</v>
      </c>
      <c r="I1066" s="31" t="n">
        <v>0</v>
      </c>
      <c r="J1066" s="31" t="n"/>
      <c r="K1066" s="31" t="n">
        <v>0</v>
      </c>
      <c r="L1066" s="32" t="n"/>
      <c r="M1066" s="31" t="n">
        <v>0</v>
      </c>
      <c r="N1066" s="31" t="n">
        <v>0</v>
      </c>
      <c r="O1066" s="31" t="n"/>
      <c r="P1066" s="31" t="n"/>
      <c r="Q1066" s="31" t="n">
        <v>0</v>
      </c>
      <c r="R1066" s="31" t="n"/>
      <c r="S1066" s="32" t="n"/>
      <c r="T1066" s="32" t="n"/>
      <c r="V1066" t="inlineStr">
        <is>
          <t>003ze</t>
        </is>
      </c>
      <c r="W1066" t="n">
        <v>2089</v>
      </c>
      <c r="X1066" t="n">
        <v>3154</v>
      </c>
      <c r="Z1066" t="inlineStr">
        <is>
          <t>Aaron Johnson ((N/A) D)</t>
        </is>
      </c>
    </row>
    <row r="1067">
      <c r="A1067" t="inlineStr">
        <is>
          <t>Aaron Luchuk</t>
        </is>
      </c>
      <c r="B1067" t="inlineStr">
        <is>
          <t>(N/A)</t>
        </is>
      </c>
      <c r="C1067" t="inlineStr">
        <is>
          <t>C</t>
        </is>
      </c>
      <c r="D1067" t="inlineStr">
        <is>
          <t>F</t>
        </is>
      </c>
      <c r="E1067" t="n">
        <v>29</v>
      </c>
      <c r="F1067" t="inlineStr">
        <is>
          <t>FA</t>
        </is>
      </c>
      <c r="G1067" t="inlineStr">
        <is>
          <t>FA</t>
        </is>
      </c>
      <c r="H1067" s="30" t="n">
        <v>1</v>
      </c>
      <c r="I1067" s="31" t="n">
        <v>0</v>
      </c>
      <c r="J1067" s="31" t="n"/>
      <c r="K1067" s="31" t="n">
        <v>0</v>
      </c>
      <c r="L1067" s="32" t="n"/>
      <c r="M1067" s="31" t="n">
        <v>0</v>
      </c>
      <c r="N1067" s="31" t="n">
        <v>0</v>
      </c>
      <c r="O1067" s="31" t="n"/>
      <c r="P1067" s="31" t="n"/>
      <c r="Q1067" s="31" t="n">
        <v>0</v>
      </c>
      <c r="R1067" s="31" t="n"/>
      <c r="S1067" s="32" t="n"/>
      <c r="T1067" s="32" t="n"/>
      <c r="V1067" t="inlineStr">
        <is>
          <t>04lod</t>
        </is>
      </c>
      <c r="W1067" t="n">
        <v>5615</v>
      </c>
      <c r="X1067" t="n">
        <v>7848</v>
      </c>
      <c r="Z1067" t="inlineStr">
        <is>
          <t>Aaron Luchuk ((N/A) C)</t>
        </is>
      </c>
    </row>
    <row r="1068">
      <c r="A1068" t="inlineStr">
        <is>
          <t>Aaron Ness</t>
        </is>
      </c>
      <c r="B1068" t="inlineStr">
        <is>
          <t>WSH</t>
        </is>
      </c>
      <c r="C1068" t="inlineStr">
        <is>
          <t>D</t>
        </is>
      </c>
      <c r="D1068" t="inlineStr">
        <is>
          <t>D</t>
        </is>
      </c>
      <c r="E1068" t="n">
        <v>36</v>
      </c>
      <c r="F1068" t="inlineStr">
        <is>
          <t>FA</t>
        </is>
      </c>
      <c r="G1068" t="inlineStr">
        <is>
          <t>FA</t>
        </is>
      </c>
      <c r="H1068" s="30" t="n">
        <v>1</v>
      </c>
      <c r="I1068" s="31" t="n">
        <v>0</v>
      </c>
      <c r="J1068" s="31" t="n"/>
      <c r="K1068" s="31" t="n">
        <v>0</v>
      </c>
      <c r="L1068" s="32" t="n"/>
      <c r="M1068" s="31" t="n">
        <v>0</v>
      </c>
      <c r="N1068" s="31" t="n">
        <v>0</v>
      </c>
      <c r="O1068" s="31" t="n"/>
      <c r="P1068" s="31" t="n"/>
      <c r="Q1068" s="31" t="n">
        <v>0</v>
      </c>
      <c r="R1068" s="31" t="n"/>
      <c r="S1068" s="32" t="n"/>
      <c r="T1068" s="32" t="n"/>
      <c r="V1068" t="inlineStr">
        <is>
          <t>01bvk</t>
        </is>
      </c>
      <c r="W1068" t="n">
        <v>3031</v>
      </c>
      <c r="X1068" t="n">
        <v>5265</v>
      </c>
      <c r="Y1068" t="inlineStr">
        <is>
          <t>432a07f1-0f24-11e2-8525-18a905767e44</t>
        </is>
      </c>
      <c r="Z1068" t="inlineStr">
        <is>
          <t>Aaron Ness (WSH D)</t>
        </is>
      </c>
    </row>
    <row r="1069">
      <c r="A1069" t="inlineStr">
        <is>
          <t>Aaron Obobaifo</t>
        </is>
      </c>
      <c r="B1069" t="inlineStr">
        <is>
          <t>(N/A)</t>
        </is>
      </c>
      <c r="C1069" t="inlineStr">
        <is>
          <t>C</t>
        </is>
      </c>
      <c r="D1069" t="inlineStr">
        <is>
          <t>F</t>
        </is>
      </c>
      <c r="E1069" t="n">
        <v>19</v>
      </c>
      <c r="F1069" t="inlineStr">
        <is>
          <t>FA</t>
        </is>
      </c>
      <c r="G1069" t="inlineStr">
        <is>
          <t>FA</t>
        </is>
      </c>
      <c r="H1069" s="30" t="n">
        <v>1</v>
      </c>
      <c r="I1069" s="31" t="n">
        <v>0</v>
      </c>
      <c r="J1069" s="31" t="n"/>
      <c r="K1069" s="31" t="n">
        <v>0</v>
      </c>
      <c r="L1069" s="32" t="n"/>
      <c r="M1069" s="31" t="n">
        <v>0</v>
      </c>
      <c r="N1069" s="31" t="n">
        <v>0</v>
      </c>
      <c r="O1069" s="31" t="n"/>
      <c r="P1069" s="31" t="n"/>
      <c r="Q1069" s="31" t="n">
        <v>0</v>
      </c>
      <c r="R1069" s="31" t="n"/>
      <c r="S1069" s="32" t="n"/>
      <c r="T1069" s="32" t="n"/>
      <c r="V1069" t="inlineStr">
        <is>
          <t>06taw</t>
        </is>
      </c>
      <c r="Z1069" t="inlineStr">
        <is>
          <t>Aaron Obobaifo ((N/A) C)</t>
        </is>
      </c>
    </row>
    <row r="1070">
      <c r="A1070" t="inlineStr">
        <is>
          <t>Aaron Palushaj</t>
        </is>
      </c>
      <c r="B1070" t="inlineStr">
        <is>
          <t>(N/A)</t>
        </is>
      </c>
      <c r="C1070" t="inlineStr">
        <is>
          <t>RW</t>
        </is>
      </c>
      <c r="D1070" t="inlineStr">
        <is>
          <t>F</t>
        </is>
      </c>
      <c r="E1070" t="n">
        <v>37</v>
      </c>
      <c r="F1070" t="inlineStr">
        <is>
          <t>FA</t>
        </is>
      </c>
      <c r="G1070" t="inlineStr">
        <is>
          <t>FA</t>
        </is>
      </c>
      <c r="H1070" s="30" t="n">
        <v>1</v>
      </c>
      <c r="I1070" s="31" t="n">
        <v>0</v>
      </c>
      <c r="J1070" s="31" t="n"/>
      <c r="K1070" s="31" t="n">
        <v>0</v>
      </c>
      <c r="L1070" s="32" t="n"/>
      <c r="M1070" s="31" t="n">
        <v>0</v>
      </c>
      <c r="N1070" s="31" t="n">
        <v>0</v>
      </c>
      <c r="O1070" s="31" t="n"/>
      <c r="P1070" s="31" t="n"/>
      <c r="Q1070" s="31" t="n">
        <v>0</v>
      </c>
      <c r="R1070" s="31" t="n"/>
      <c r="S1070" s="32" t="n"/>
      <c r="T1070" s="32" t="n"/>
      <c r="V1070" t="inlineStr">
        <is>
          <t>01cgx</t>
        </is>
      </c>
      <c r="W1070" t="n">
        <v>2832</v>
      </c>
      <c r="X1070" t="n">
        <v>4627</v>
      </c>
      <c r="Z1070" t="inlineStr">
        <is>
          <t>Aaron Palushaj ((N/A) RW)</t>
        </is>
      </c>
    </row>
    <row r="1071">
      <c r="A1071" t="inlineStr">
        <is>
          <t>Aaron Pionk</t>
        </is>
      </c>
      <c r="B1071" t="inlineStr">
        <is>
          <t>MIN</t>
        </is>
      </c>
      <c r="C1071" t="inlineStr">
        <is>
          <t>D</t>
        </is>
      </c>
      <c r="D1071" t="inlineStr">
        <is>
          <t>D</t>
        </is>
      </c>
      <c r="E1071" t="n">
        <v>23</v>
      </c>
      <c r="F1071" t="inlineStr">
        <is>
          <t>FA</t>
        </is>
      </c>
      <c r="G1071" t="inlineStr">
        <is>
          <t>FA</t>
        </is>
      </c>
      <c r="H1071" s="30" t="n">
        <v>1</v>
      </c>
      <c r="I1071" s="31" t="n">
        <v>0</v>
      </c>
      <c r="J1071" s="31" t="n"/>
      <c r="K1071" s="31" t="n">
        <v>0</v>
      </c>
      <c r="L1071" s="32" t="n"/>
      <c r="M1071" s="31" t="n">
        <v>0</v>
      </c>
      <c r="N1071" s="31" t="n">
        <v>0</v>
      </c>
      <c r="O1071" s="31" t="n"/>
      <c r="P1071" s="31" t="n"/>
      <c r="Q1071" s="31" t="n">
        <v>0</v>
      </c>
      <c r="R1071" s="31" t="n"/>
      <c r="S1071" s="32" t="n"/>
      <c r="T1071" s="32" t="n"/>
      <c r="V1071" t="inlineStr">
        <is>
          <t>062hx</t>
        </is>
      </c>
      <c r="Y1071" t="inlineStr">
        <is>
          <t>6f251749-61e9-4642-868c-349cf03c9ce5</t>
        </is>
      </c>
      <c r="Z1071" t="inlineStr">
        <is>
          <t>Aaron Pionk (MIN D)</t>
        </is>
      </c>
    </row>
    <row r="1072">
      <c r="A1072" t="inlineStr">
        <is>
          <t>Aaron Rome</t>
        </is>
      </c>
      <c r="B1072" t="inlineStr">
        <is>
          <t>(N/A)</t>
        </is>
      </c>
      <c r="C1072" t="inlineStr">
        <is>
          <t>D</t>
        </is>
      </c>
      <c r="D1072" t="inlineStr">
        <is>
          <t>D</t>
        </is>
      </c>
      <c r="E1072" t="n">
        <v>42</v>
      </c>
      <c r="F1072" t="inlineStr">
        <is>
          <t>FA</t>
        </is>
      </c>
      <c r="G1072" t="inlineStr">
        <is>
          <t>FA</t>
        </is>
      </c>
      <c r="H1072" s="30" t="n">
        <v>1</v>
      </c>
      <c r="I1072" s="31" t="n">
        <v>0</v>
      </c>
      <c r="J1072" s="31" t="n"/>
      <c r="K1072" s="31" t="n">
        <v>0</v>
      </c>
      <c r="L1072" s="32" t="n"/>
      <c r="M1072" s="31" t="n">
        <v>0</v>
      </c>
      <c r="N1072" s="31" t="n">
        <v>0</v>
      </c>
      <c r="O1072" s="31" t="n"/>
      <c r="P1072" s="31" t="n"/>
      <c r="Q1072" s="31" t="n">
        <v>0</v>
      </c>
      <c r="R1072" s="31" t="n"/>
      <c r="S1072" s="32" t="n"/>
      <c r="T1072" s="32" t="n"/>
      <c r="V1072" t="inlineStr">
        <is>
          <t>003n4</t>
        </is>
      </c>
      <c r="W1072" t="n">
        <v>2156</v>
      </c>
      <c r="X1072" t="n">
        <v>3188</v>
      </c>
      <c r="Z1072" t="inlineStr">
        <is>
          <t>Aaron Rome ((N/A) D)</t>
        </is>
      </c>
    </row>
    <row r="1073">
      <c r="A1073" t="inlineStr">
        <is>
          <t>Aaron Snow</t>
        </is>
      </c>
      <c r="B1073" t="inlineStr">
        <is>
          <t>DAL</t>
        </is>
      </c>
      <c r="C1073" t="inlineStr">
        <is>
          <t>LW</t>
        </is>
      </c>
      <c r="D1073" t="inlineStr">
        <is>
          <t>F</t>
        </is>
      </c>
      <c r="E1073" t="n">
        <v>38</v>
      </c>
      <c r="F1073" t="inlineStr">
        <is>
          <t>FA</t>
        </is>
      </c>
      <c r="G1073" t="inlineStr">
        <is>
          <t>FA</t>
        </is>
      </c>
      <c r="H1073" s="30" t="n">
        <v>1</v>
      </c>
      <c r="I1073" s="31" t="n">
        <v>0</v>
      </c>
      <c r="J1073" s="31" t="n"/>
      <c r="K1073" s="31" t="n">
        <v>0</v>
      </c>
      <c r="L1073" s="32" t="n"/>
      <c r="M1073" s="31" t="n">
        <v>0</v>
      </c>
      <c r="N1073" s="31" t="n">
        <v>0</v>
      </c>
      <c r="O1073" s="31" t="n"/>
      <c r="P1073" s="31" t="n"/>
      <c r="Q1073" s="31" t="n">
        <v>0</v>
      </c>
      <c r="R1073" s="31" t="n"/>
      <c r="S1073" s="32" t="n"/>
      <c r="T1073" s="32" t="n"/>
      <c r="V1073" t="inlineStr">
        <is>
          <t>0243s</t>
        </is>
      </c>
      <c r="Z1073" t="inlineStr">
        <is>
          <t>Aaron Snow (DAL LW)</t>
        </is>
      </c>
    </row>
    <row r="1074">
      <c r="A1074" t="inlineStr">
        <is>
          <t>Aaron Thow</t>
        </is>
      </c>
      <c r="B1074" t="inlineStr">
        <is>
          <t>VAN</t>
        </is>
      </c>
      <c r="C1074" t="inlineStr">
        <is>
          <t>D</t>
        </is>
      </c>
      <c r="D1074" t="inlineStr">
        <is>
          <t>D</t>
        </is>
      </c>
      <c r="E1074" t="n">
        <v>31</v>
      </c>
      <c r="F1074" t="inlineStr">
        <is>
          <t>FA</t>
        </is>
      </c>
      <c r="G1074" t="inlineStr">
        <is>
          <t>FA</t>
        </is>
      </c>
      <c r="H1074" s="30" t="n">
        <v>1</v>
      </c>
      <c r="I1074" s="31" t="n">
        <v>0</v>
      </c>
      <c r="J1074" s="31" t="n"/>
      <c r="K1074" s="31" t="n">
        <v>0</v>
      </c>
      <c r="L1074" s="32" t="n"/>
      <c r="M1074" s="31" t="n">
        <v>0</v>
      </c>
      <c r="N1074" s="31" t="n">
        <v>0</v>
      </c>
      <c r="O1074" s="31" t="n"/>
      <c r="P1074" s="31" t="n"/>
      <c r="Q1074" s="31" t="n">
        <v>0</v>
      </c>
      <c r="R1074" s="31" t="n"/>
      <c r="S1074" s="32" t="n"/>
      <c r="T1074" s="32" t="n"/>
      <c r="V1074" t="inlineStr">
        <is>
          <t>0599v</t>
        </is>
      </c>
      <c r="X1074" t="n">
        <v>8572</v>
      </c>
      <c r="Z1074" t="inlineStr">
        <is>
          <t>Aaron Thow (VAN D)</t>
        </is>
      </c>
    </row>
    <row r="1075">
      <c r="A1075" t="inlineStr">
        <is>
          <t>Aaron Volpatti</t>
        </is>
      </c>
      <c r="B1075" t="inlineStr">
        <is>
          <t>(N/A)</t>
        </is>
      </c>
      <c r="C1075" t="inlineStr">
        <is>
          <t>LW</t>
        </is>
      </c>
      <c r="D1075" t="inlineStr">
        <is>
          <t>F</t>
        </is>
      </c>
      <c r="E1075" t="n">
        <v>41</v>
      </c>
      <c r="F1075" t="inlineStr">
        <is>
          <t>FA</t>
        </is>
      </c>
      <c r="G1075" t="inlineStr">
        <is>
          <t>FA</t>
        </is>
      </c>
      <c r="H1075" s="30" t="n">
        <v>1</v>
      </c>
      <c r="I1075" s="31" t="n">
        <v>0</v>
      </c>
      <c r="J1075" s="31" t="n"/>
      <c r="K1075" s="31" t="n">
        <v>0</v>
      </c>
      <c r="L1075" s="32" t="n"/>
      <c r="M1075" s="31" t="n">
        <v>0</v>
      </c>
      <c r="N1075" s="31" t="n">
        <v>0</v>
      </c>
      <c r="O1075" s="31" t="n"/>
      <c r="P1075" s="31" t="n"/>
      <c r="Q1075" s="31" t="n">
        <v>0</v>
      </c>
      <c r="R1075" s="31" t="n"/>
      <c r="S1075" s="32" t="n"/>
      <c r="T1075" s="32" t="n"/>
      <c r="V1075" t="inlineStr">
        <is>
          <t>01syz</t>
        </is>
      </c>
      <c r="W1075" t="n">
        <v>3443</v>
      </c>
      <c r="X1075" t="n">
        <v>4842</v>
      </c>
      <c r="Z1075" t="inlineStr">
        <is>
          <t>Aaron Volpatti ((N/A) LW)</t>
        </is>
      </c>
    </row>
    <row r="1076">
      <c r="A1076" t="inlineStr">
        <is>
          <t>Aatos Koivu</t>
        </is>
      </c>
      <c r="B1076" t="inlineStr">
        <is>
          <t>MTL</t>
        </is>
      </c>
      <c r="C1076" t="inlineStr">
        <is>
          <t>C</t>
        </is>
      </c>
      <c r="D1076" t="inlineStr">
        <is>
          <t>F</t>
        </is>
      </c>
      <c r="E1076" t="n">
        <v>20</v>
      </c>
      <c r="F1076" t="inlineStr">
        <is>
          <t>FA</t>
        </is>
      </c>
      <c r="G1076" t="inlineStr">
        <is>
          <t>FA</t>
        </is>
      </c>
      <c r="H1076" s="30" t="n">
        <v>1</v>
      </c>
      <c r="I1076" s="31" t="n">
        <v>0</v>
      </c>
      <c r="J1076" s="31" t="n"/>
      <c r="K1076" s="31" t="n">
        <v>0</v>
      </c>
      <c r="L1076" s="32" t="n"/>
      <c r="M1076" s="31" t="n">
        <v>0</v>
      </c>
      <c r="N1076" s="31" t="n">
        <v>0</v>
      </c>
      <c r="O1076" s="31" t="n"/>
      <c r="P1076" s="31" t="n"/>
      <c r="Q1076" s="31" t="n">
        <v>0</v>
      </c>
      <c r="R1076" s="31" t="n"/>
      <c r="S1076" s="32" t="n"/>
      <c r="T1076" s="32" t="n"/>
      <c r="U1076" t="n">
        <v>293.1</v>
      </c>
      <c r="V1076" t="inlineStr">
        <is>
          <t>06mbm</t>
        </is>
      </c>
      <c r="W1076" t="n">
        <v>7229</v>
      </c>
      <c r="Y1076" t="inlineStr">
        <is>
          <t>2f1a25ad-aa9d-4ffe-90cb-3e357d83edb2</t>
        </is>
      </c>
      <c r="Z1076" t="inlineStr">
        <is>
          <t>Aatos Koivu (MTL C)</t>
        </is>
      </c>
    </row>
    <row r="1077">
      <c r="A1077" t="inlineStr">
        <is>
          <t>Aatu Jamsen</t>
        </is>
      </c>
      <c r="B1077" t="inlineStr">
        <is>
          <t>LAK</t>
        </is>
      </c>
      <c r="C1077" t="inlineStr">
        <is>
          <t>RW</t>
        </is>
      </c>
      <c r="D1077" t="inlineStr">
        <is>
          <t>F</t>
        </is>
      </c>
      <c r="E1077" t="n">
        <v>24</v>
      </c>
      <c r="F1077" t="inlineStr">
        <is>
          <t>FA</t>
        </is>
      </c>
      <c r="G1077" t="inlineStr">
        <is>
          <t>FA</t>
        </is>
      </c>
      <c r="H1077" s="30" t="n">
        <v>850000</v>
      </c>
      <c r="I1077" s="31" t="n">
        <v>0</v>
      </c>
      <c r="J1077" s="31" t="n"/>
      <c r="K1077" s="31" t="n">
        <v>0</v>
      </c>
      <c r="L1077" s="32" t="n"/>
      <c r="M1077" s="31" t="n">
        <v>0</v>
      </c>
      <c r="N1077" s="31" t="n">
        <v>0</v>
      </c>
      <c r="O1077" s="31" t="n"/>
      <c r="P1077" s="31" t="n"/>
      <c r="Q1077" s="31" t="n">
        <v>0</v>
      </c>
      <c r="R1077" s="31" t="n"/>
      <c r="S1077" s="32" t="n"/>
      <c r="T1077" s="32" t="n"/>
      <c r="V1077" t="inlineStr">
        <is>
          <t>05oyb</t>
        </is>
      </c>
      <c r="W1077" t="n">
        <v>7163</v>
      </c>
      <c r="Y1077" t="inlineStr">
        <is>
          <t>98964e6b-12ed-45db-8df7-52256bd060a5</t>
        </is>
      </c>
      <c r="Z1077" t="inlineStr">
        <is>
          <t>Aatu Jamsen (LAK RW)</t>
        </is>
      </c>
    </row>
    <row r="1078">
      <c r="A1078" t="inlineStr">
        <is>
          <t>Adam Ahman</t>
        </is>
      </c>
      <c r="B1078" t="inlineStr">
        <is>
          <t>(N/A)</t>
        </is>
      </c>
      <c r="C1078" t="inlineStr">
        <is>
          <t>G</t>
        </is>
      </c>
      <c r="D1078" t="inlineStr">
        <is>
          <t>G</t>
        </is>
      </c>
      <c r="E1078" t="n">
        <v>27</v>
      </c>
      <c r="F1078" t="inlineStr">
        <is>
          <t>FA</t>
        </is>
      </c>
      <c r="G1078" t="inlineStr">
        <is>
          <t>FA</t>
        </is>
      </c>
      <c r="H1078" s="30" t="n">
        <v>1</v>
      </c>
      <c r="I1078" s="31" t="n">
        <v>0</v>
      </c>
      <c r="J1078" s="31" t="n"/>
      <c r="K1078" s="31" t="n">
        <v>0</v>
      </c>
      <c r="L1078" s="32" t="n"/>
      <c r="M1078" s="31" t="n">
        <v>0</v>
      </c>
      <c r="N1078" s="31" t="n">
        <v>0</v>
      </c>
      <c r="O1078" s="31" t="n"/>
      <c r="P1078" s="31" t="n"/>
      <c r="Q1078" s="31" t="n">
        <v>0</v>
      </c>
      <c r="R1078" s="31" t="n"/>
      <c r="S1078" s="32" t="n"/>
      <c r="T1078" s="32" t="n"/>
      <c r="V1078" t="inlineStr">
        <is>
          <t>04ffu</t>
        </is>
      </c>
      <c r="Z1078" t="inlineStr">
        <is>
          <t>Adam Ahman ((N/A) G)</t>
        </is>
      </c>
    </row>
    <row r="1079">
      <c r="A1079" t="inlineStr">
        <is>
          <t>Adam Almquist</t>
        </is>
      </c>
      <c r="B1079" t="inlineStr">
        <is>
          <t>(N/A)</t>
        </is>
      </c>
      <c r="C1079" t="inlineStr">
        <is>
          <t>D</t>
        </is>
      </c>
      <c r="D1079" t="inlineStr">
        <is>
          <t>D</t>
        </is>
      </c>
      <c r="E1079" t="n">
        <v>35</v>
      </c>
      <c r="F1079" t="inlineStr">
        <is>
          <t>FA</t>
        </is>
      </c>
      <c r="G1079" t="inlineStr">
        <is>
          <t>FA</t>
        </is>
      </c>
      <c r="H1079" s="30" t="n">
        <v>1</v>
      </c>
      <c r="I1079" s="31" t="n">
        <v>0</v>
      </c>
      <c r="J1079" s="31" t="n"/>
      <c r="K1079" s="31" t="n">
        <v>0</v>
      </c>
      <c r="L1079" s="32" t="n"/>
      <c r="M1079" s="31" t="n">
        <v>0</v>
      </c>
      <c r="N1079" s="31" t="n">
        <v>0</v>
      </c>
      <c r="O1079" s="31" t="n"/>
      <c r="P1079" s="31" t="n"/>
      <c r="Q1079" s="31" t="n">
        <v>0</v>
      </c>
      <c r="R1079" s="31" t="n"/>
      <c r="S1079" s="32" t="n"/>
      <c r="T1079" s="32" t="n"/>
      <c r="V1079" t="inlineStr">
        <is>
          <t>01nlo</t>
        </is>
      </c>
      <c r="W1079" t="n">
        <v>3740</v>
      </c>
      <c r="X1079" t="n">
        <v>5339</v>
      </c>
      <c r="Z1079" t="inlineStr">
        <is>
          <t>Adam Almquist ((N/A) D)</t>
        </is>
      </c>
    </row>
    <row r="1080">
      <c r="A1080" t="inlineStr">
        <is>
          <t>Adam Andersson</t>
        </is>
      </c>
      <c r="B1080" t="inlineStr">
        <is>
          <t>MIN</t>
        </is>
      </c>
      <c r="C1080" t="inlineStr">
        <is>
          <t>C</t>
        </is>
      </c>
      <c r="D1080" t="inlineStr">
        <is>
          <t>F</t>
        </is>
      </c>
      <c r="E1080" t="n">
        <v>18</v>
      </c>
      <c r="F1080" t="inlineStr">
        <is>
          <t>FA</t>
        </is>
      </c>
      <c r="G1080" t="inlineStr">
        <is>
          <t>FA</t>
        </is>
      </c>
      <c r="H1080" s="30" t="n">
        <v>1</v>
      </c>
      <c r="I1080" s="31" t="n">
        <v>0</v>
      </c>
      <c r="J1080" s="31" t="n"/>
      <c r="K1080" s="31" t="n">
        <v>0</v>
      </c>
      <c r="L1080" s="32" t="n"/>
      <c r="M1080" s="31" t="n">
        <v>0</v>
      </c>
      <c r="N1080" s="31" t="n">
        <v>0</v>
      </c>
      <c r="O1080" s="31" t="n"/>
      <c r="P1080" s="31" t="n"/>
      <c r="Q1080" s="31" t="n">
        <v>0</v>
      </c>
      <c r="R1080" s="31" t="n"/>
      <c r="S1080" s="32" t="n"/>
      <c r="T1080" s="32" t="n"/>
      <c r="V1080" t="inlineStr">
        <is>
          <t>0760l</t>
        </is>
      </c>
      <c r="W1080" t="n">
        <v>7741</v>
      </c>
      <c r="Y1080" t="inlineStr">
        <is>
          <t>6b3a9c0e-4dc6-47b4-88d9-17e55f8afe21</t>
        </is>
      </c>
      <c r="Z1080" t="inlineStr">
        <is>
          <t>Adam Andersson (MIN C)</t>
        </is>
      </c>
    </row>
    <row r="1081">
      <c r="A1081" t="inlineStr">
        <is>
          <t>Adam Beckman</t>
        </is>
      </c>
      <c r="B1081" t="inlineStr">
        <is>
          <t>COL</t>
        </is>
      </c>
      <c r="C1081" t="inlineStr">
        <is>
          <t>LW</t>
        </is>
      </c>
      <c r="D1081" t="inlineStr">
        <is>
          <t>F</t>
        </is>
      </c>
      <c r="E1081" t="n">
        <v>25</v>
      </c>
      <c r="F1081" t="inlineStr">
        <is>
          <t>FA</t>
        </is>
      </c>
      <c r="G1081" t="inlineStr">
        <is>
          <t>FA</t>
        </is>
      </c>
      <c r="H1081" s="30" t="n">
        <v>875000</v>
      </c>
      <c r="I1081" s="31" t="n">
        <v>0</v>
      </c>
      <c r="J1081" s="31" t="n"/>
      <c r="K1081" s="31" t="n">
        <v>0</v>
      </c>
      <c r="L1081" s="32" t="n"/>
      <c r="M1081" s="31" t="n">
        <v>0</v>
      </c>
      <c r="N1081" s="31" t="n">
        <v>0</v>
      </c>
      <c r="O1081" s="31" t="n"/>
      <c r="P1081" s="31" t="n"/>
      <c r="Q1081" s="31" t="n">
        <v>0</v>
      </c>
      <c r="R1081" s="31" t="n"/>
      <c r="S1081" s="32" t="n"/>
      <c r="T1081" s="32" t="n"/>
      <c r="V1081" t="inlineStr">
        <is>
          <t>051m0</t>
        </is>
      </c>
      <c r="W1081" t="n">
        <v>6023</v>
      </c>
      <c r="X1081" t="n">
        <v>8353</v>
      </c>
      <c r="Y1081" t="inlineStr">
        <is>
          <t>c9c40930-2f1c-431a-b826-474666c137ab</t>
        </is>
      </c>
      <c r="Z1081" t="inlineStr">
        <is>
          <t>Adam Beckman (COL LW)</t>
        </is>
      </c>
    </row>
    <row r="1082">
      <c r="A1082" t="inlineStr">
        <is>
          <t>Adam Benak</t>
        </is>
      </c>
      <c r="B1082" t="inlineStr">
        <is>
          <t>MIN</t>
        </is>
      </c>
      <c r="C1082" t="inlineStr">
        <is>
          <t>C</t>
        </is>
      </c>
      <c r="D1082" t="inlineStr">
        <is>
          <t>F</t>
        </is>
      </c>
      <c r="E1082" t="n">
        <v>19</v>
      </c>
      <c r="F1082" t="inlineStr">
        <is>
          <t>T</t>
        </is>
      </c>
      <c r="G1082" t="inlineStr">
        <is>
          <t>Le Duke of Dangles</t>
        </is>
      </c>
      <c r="H1082" s="30" t="n">
        <v>1</v>
      </c>
      <c r="I1082" s="31" t="n">
        <v>0</v>
      </c>
      <c r="J1082" s="31" t="n"/>
      <c r="K1082" s="31" t="n">
        <v>0</v>
      </c>
      <c r="L1082" s="32" t="n"/>
      <c r="M1082" s="31" t="n">
        <v>0</v>
      </c>
      <c r="N1082" s="31" t="n">
        <v>0</v>
      </c>
      <c r="O1082" s="31" t="n"/>
      <c r="P1082" s="31" t="n"/>
      <c r="Q1082" s="31" t="n">
        <v>0</v>
      </c>
      <c r="R1082" s="31" t="n"/>
      <c r="S1082" s="32" t="n"/>
      <c r="T1082" s="32" t="n"/>
      <c r="V1082" t="inlineStr">
        <is>
          <t>06pyo</t>
        </is>
      </c>
      <c r="W1082" t="n">
        <v>7410</v>
      </c>
      <c r="Y1082" t="inlineStr">
        <is>
          <t>5f09c2b5-e520-437b-a450-1e2a41b131a7</t>
        </is>
      </c>
      <c r="Z1082" t="inlineStr">
        <is>
          <t>Adam Benak (MIN C)</t>
        </is>
      </c>
    </row>
    <row r="1083">
      <c r="A1083" t="inlineStr">
        <is>
          <t>Adam Berti</t>
        </is>
      </c>
      <c r="B1083" t="inlineStr">
        <is>
          <t>(N/A)</t>
        </is>
      </c>
      <c r="C1083" t="inlineStr">
        <is>
          <t>LW</t>
        </is>
      </c>
      <c r="D1083" t="inlineStr">
        <is>
          <t>F</t>
        </is>
      </c>
      <c r="E1083" t="n">
        <v>40</v>
      </c>
      <c r="F1083" t="inlineStr">
        <is>
          <t>FA</t>
        </is>
      </c>
      <c r="G1083" t="inlineStr">
        <is>
          <t>FA</t>
        </is>
      </c>
      <c r="H1083" s="30" t="n">
        <v>1</v>
      </c>
      <c r="I1083" s="31" t="n">
        <v>0</v>
      </c>
      <c r="J1083" s="31" t="n"/>
      <c r="K1083" s="31" t="n">
        <v>0</v>
      </c>
      <c r="L1083" s="32" t="n"/>
      <c r="M1083" s="31" t="n">
        <v>0</v>
      </c>
      <c r="N1083" s="31" t="n">
        <v>0</v>
      </c>
      <c r="O1083" s="31" t="n"/>
      <c r="P1083" s="31" t="n"/>
      <c r="Q1083" s="31" t="n">
        <v>0</v>
      </c>
      <c r="R1083" s="31" t="n"/>
      <c r="S1083" s="32" t="n"/>
      <c r="T1083" s="32" t="n"/>
      <c r="V1083" t="inlineStr">
        <is>
          <t>004kt</t>
        </is>
      </c>
      <c r="W1083" t="n">
        <v>2969</v>
      </c>
      <c r="X1083" t="n">
        <v>3901</v>
      </c>
      <c r="Z1083" t="inlineStr">
        <is>
          <t>Adam Berti ((N/A) LW)</t>
        </is>
      </c>
    </row>
    <row r="1084">
      <c r="A1084" t="inlineStr">
        <is>
          <t>Adam Brizgala</t>
        </is>
      </c>
      <c r="B1084" t="inlineStr">
        <is>
          <t>(N/A)</t>
        </is>
      </c>
      <c r="C1084" t="inlineStr">
        <is>
          <t>G</t>
        </is>
      </c>
      <c r="D1084" t="inlineStr">
        <is>
          <t>G</t>
        </is>
      </c>
      <c r="E1084" t="n">
        <v>28</v>
      </c>
      <c r="F1084" t="inlineStr">
        <is>
          <t>FA</t>
        </is>
      </c>
      <c r="G1084" t="inlineStr">
        <is>
          <t>FA</t>
        </is>
      </c>
      <c r="H1084" s="30" t="n">
        <v>1</v>
      </c>
      <c r="I1084" s="31" t="n">
        <v>0</v>
      </c>
      <c r="J1084" s="31" t="n"/>
      <c r="K1084" s="31" t="n">
        <v>0</v>
      </c>
      <c r="L1084" s="32" t="n"/>
      <c r="M1084" s="31" t="n">
        <v>0</v>
      </c>
      <c r="N1084" s="31" t="n">
        <v>0</v>
      </c>
      <c r="O1084" s="31" t="n"/>
      <c r="P1084" s="31" t="n"/>
      <c r="Q1084" s="31" t="n">
        <v>0</v>
      </c>
      <c r="R1084" s="31" t="n"/>
      <c r="S1084" s="32" t="n"/>
      <c r="T1084" s="32" t="n"/>
      <c r="V1084" t="inlineStr">
        <is>
          <t>043i8</t>
        </is>
      </c>
      <c r="Z1084" t="inlineStr">
        <is>
          <t>Adam Brizgala ((N/A) G)</t>
        </is>
      </c>
    </row>
    <row r="1085">
      <c r="A1085" t="inlineStr">
        <is>
          <t>Adam Brodecki</t>
        </is>
      </c>
      <c r="B1085" t="inlineStr">
        <is>
          <t>(N/A)</t>
        </is>
      </c>
      <c r="C1085" t="inlineStr">
        <is>
          <t>LW</t>
        </is>
      </c>
      <c r="D1085" t="inlineStr">
        <is>
          <t>F</t>
        </is>
      </c>
      <c r="E1085" t="n">
        <v>31</v>
      </c>
      <c r="F1085" t="inlineStr">
        <is>
          <t>FA</t>
        </is>
      </c>
      <c r="G1085" t="inlineStr">
        <is>
          <t>FA</t>
        </is>
      </c>
      <c r="H1085" s="30" t="n">
        <v>1</v>
      </c>
      <c r="I1085" s="31" t="n">
        <v>0</v>
      </c>
      <c r="J1085" s="31" t="n"/>
      <c r="K1085" s="31" t="n">
        <v>0</v>
      </c>
      <c r="L1085" s="32" t="n"/>
      <c r="M1085" s="31" t="n">
        <v>0</v>
      </c>
      <c r="N1085" s="31" t="n">
        <v>0</v>
      </c>
      <c r="O1085" s="31" t="n"/>
      <c r="P1085" s="31" t="n"/>
      <c r="Q1085" s="31" t="n">
        <v>0</v>
      </c>
      <c r="R1085" s="31" t="n"/>
      <c r="S1085" s="32" t="n"/>
      <c r="T1085" s="32" t="n"/>
      <c r="V1085" t="inlineStr">
        <is>
          <t>03m53</t>
        </is>
      </c>
      <c r="Z1085" t="inlineStr">
        <is>
          <t>Adam Brodecki ((N/A) LW)</t>
        </is>
      </c>
    </row>
    <row r="1086">
      <c r="A1086" t="inlineStr">
        <is>
          <t>Adam Brooks</t>
        </is>
      </c>
      <c r="B1086" t="inlineStr">
        <is>
          <t>(N/A)</t>
        </is>
      </c>
      <c r="C1086" t="inlineStr">
        <is>
          <t>C</t>
        </is>
      </c>
      <c r="D1086" t="inlineStr">
        <is>
          <t>F</t>
        </is>
      </c>
      <c r="E1086" t="n">
        <v>30</v>
      </c>
      <c r="F1086" t="inlineStr">
        <is>
          <t>FA</t>
        </is>
      </c>
      <c r="G1086" t="inlineStr">
        <is>
          <t>FA</t>
        </is>
      </c>
      <c r="H1086" s="30" t="n">
        <v>1</v>
      </c>
      <c r="I1086" s="31" t="n">
        <v>0</v>
      </c>
      <c r="J1086" s="31" t="n"/>
      <c r="K1086" s="31" t="n">
        <v>0</v>
      </c>
      <c r="L1086" s="32" t="n"/>
      <c r="M1086" s="31" t="n">
        <v>0</v>
      </c>
      <c r="N1086" s="31" t="n">
        <v>0</v>
      </c>
      <c r="O1086" s="31" t="n"/>
      <c r="P1086" s="31" t="n"/>
      <c r="Q1086" s="31" t="n">
        <v>0</v>
      </c>
      <c r="R1086" s="31" t="n"/>
      <c r="S1086" s="32" t="n"/>
      <c r="T1086" s="32" t="n"/>
      <c r="V1086" t="inlineStr">
        <is>
          <t>03ys8</t>
        </is>
      </c>
      <c r="W1086" t="n">
        <v>5379</v>
      </c>
      <c r="X1086" t="n">
        <v>7199</v>
      </c>
      <c r="Y1086" t="inlineStr">
        <is>
          <t>c72ccdec-42bc-450d-8ff6-b5d7e1ddc73e</t>
        </is>
      </c>
      <c r="Z1086" t="inlineStr">
        <is>
          <t>Adam Brooks ((N/A) C)</t>
        </is>
      </c>
    </row>
    <row r="1087">
      <c r="A1087" t="inlineStr">
        <is>
          <t>Adam Brubacher</t>
        </is>
      </c>
      <c r="B1087" t="inlineStr">
        <is>
          <t>(N/A)</t>
        </is>
      </c>
      <c r="C1087" t="inlineStr">
        <is>
          <t>D</t>
        </is>
      </c>
      <c r="D1087" t="inlineStr">
        <is>
          <t>D</t>
        </is>
      </c>
      <c r="E1087" t="n">
        <v>30</v>
      </c>
      <c r="F1087" t="inlineStr">
        <is>
          <t>FA</t>
        </is>
      </c>
      <c r="G1087" t="inlineStr">
        <is>
          <t>FA</t>
        </is>
      </c>
      <c r="H1087" s="30" t="n">
        <v>1</v>
      </c>
      <c r="I1087" s="31" t="n">
        <v>0</v>
      </c>
      <c r="J1087" s="31" t="n"/>
      <c r="K1087" s="31" t="n">
        <v>0</v>
      </c>
      <c r="L1087" s="32" t="n"/>
      <c r="M1087" s="31" t="n">
        <v>0</v>
      </c>
      <c r="N1087" s="31" t="n">
        <v>0</v>
      </c>
      <c r="O1087" s="31" t="n"/>
      <c r="P1087" s="31" t="n"/>
      <c r="Q1087" s="31" t="n">
        <v>0</v>
      </c>
      <c r="R1087" s="31" t="n"/>
      <c r="S1087" s="32" t="n"/>
      <c r="T1087" s="32" t="n"/>
      <c r="V1087" t="inlineStr">
        <is>
          <t>05xd8</t>
        </is>
      </c>
      <c r="Y1087" t="inlineStr">
        <is>
          <t>48582f2d-c44c-43c0-9aca-01730e75ed0e</t>
        </is>
      </c>
      <c r="Z1087" t="inlineStr">
        <is>
          <t>Adam Brubacher ((N/A) D)</t>
        </is>
      </c>
    </row>
    <row r="1088">
      <c r="A1088" t="inlineStr">
        <is>
          <t>Adam Burish</t>
        </is>
      </c>
      <c r="B1088" t="inlineStr">
        <is>
          <t>SJS</t>
        </is>
      </c>
      <c r="C1088" t="inlineStr">
        <is>
          <t>RW</t>
        </is>
      </c>
      <c r="D1088" t="inlineStr">
        <is>
          <t>F</t>
        </is>
      </c>
      <c r="E1088" t="n">
        <v>43</v>
      </c>
      <c r="F1088" t="inlineStr">
        <is>
          <t>FA</t>
        </is>
      </c>
      <c r="G1088" t="inlineStr">
        <is>
          <t>FA</t>
        </is>
      </c>
      <c r="H1088" s="30" t="n">
        <v>1</v>
      </c>
      <c r="I1088" s="31" t="n">
        <v>0</v>
      </c>
      <c r="J1088" s="31" t="n"/>
      <c r="K1088" s="31" t="n">
        <v>0</v>
      </c>
      <c r="L1088" s="32" t="n"/>
      <c r="M1088" s="31" t="n">
        <v>0</v>
      </c>
      <c r="N1088" s="31" t="n">
        <v>0</v>
      </c>
      <c r="O1088" s="31" t="n"/>
      <c r="P1088" s="31" t="n"/>
      <c r="Q1088" s="31" t="n">
        <v>0</v>
      </c>
      <c r="R1088" s="31" t="n"/>
      <c r="S1088" s="32" t="n"/>
      <c r="T1088" s="32" t="n"/>
      <c r="V1088" t="inlineStr">
        <is>
          <t>003k4</t>
        </is>
      </c>
      <c r="W1088" t="n">
        <v>2680</v>
      </c>
      <c r="X1088" t="n">
        <v>3892</v>
      </c>
      <c r="Z1088" t="inlineStr">
        <is>
          <t>Adam Burish (SJS RW)</t>
        </is>
      </c>
    </row>
    <row r="1089">
      <c r="A1089" t="inlineStr">
        <is>
          <t>Adam Capannelli</t>
        </is>
      </c>
      <c r="B1089" t="inlineStr">
        <is>
          <t>(N/A)</t>
        </is>
      </c>
      <c r="C1089" t="inlineStr">
        <is>
          <t>C</t>
        </is>
      </c>
      <c r="D1089" t="inlineStr">
        <is>
          <t>F</t>
        </is>
      </c>
      <c r="E1089" t="n">
        <v>27</v>
      </c>
      <c r="F1089" t="inlineStr">
        <is>
          <t>FA</t>
        </is>
      </c>
      <c r="G1089" t="inlineStr">
        <is>
          <t>FA</t>
        </is>
      </c>
      <c r="H1089" s="30" t="n">
        <v>1</v>
      </c>
      <c r="I1089" s="31" t="n">
        <v>0</v>
      </c>
      <c r="J1089" s="31" t="n"/>
      <c r="K1089" s="31" t="n">
        <v>0</v>
      </c>
      <c r="L1089" s="32" t="n"/>
      <c r="M1089" s="31" t="n">
        <v>0</v>
      </c>
      <c r="N1089" s="31" t="n">
        <v>0</v>
      </c>
      <c r="O1089" s="31" t="n"/>
      <c r="P1089" s="31" t="n"/>
      <c r="Q1089" s="31" t="n">
        <v>0</v>
      </c>
      <c r="R1089" s="31" t="n"/>
      <c r="S1089" s="32" t="n"/>
      <c r="T1089" s="32" t="n"/>
      <c r="V1089" t="inlineStr">
        <is>
          <t>0598q</t>
        </is>
      </c>
      <c r="X1089" t="n">
        <v>8559</v>
      </c>
      <c r="Z1089" t="inlineStr">
        <is>
          <t>Adam Capannelli ((N/A) C)</t>
        </is>
      </c>
    </row>
    <row r="1090">
      <c r="A1090" t="inlineStr">
        <is>
          <t>Adam Cedzo</t>
        </is>
      </c>
      <c r="B1090" t="inlineStr">
        <is>
          <t>(N/A)</t>
        </is>
      </c>
      <c r="C1090" t="inlineStr">
        <is>
          <t>RW</t>
        </is>
      </c>
      <c r="D1090" t="inlineStr">
        <is>
          <t>F</t>
        </is>
      </c>
      <c r="E1090" t="n">
        <v>21</v>
      </c>
      <c r="F1090" t="inlineStr">
        <is>
          <t>FA</t>
        </is>
      </c>
      <c r="G1090" t="inlineStr">
        <is>
          <t>FA</t>
        </is>
      </c>
      <c r="H1090" s="30" t="n">
        <v>1</v>
      </c>
      <c r="I1090" s="31" t="n">
        <v>0</v>
      </c>
      <c r="J1090" s="31" t="n"/>
      <c r="K1090" s="31" t="n">
        <v>0</v>
      </c>
      <c r="L1090" s="32" t="n"/>
      <c r="M1090" s="31" t="n">
        <v>0</v>
      </c>
      <c r="N1090" s="31" t="n">
        <v>0</v>
      </c>
      <c r="O1090" s="31" t="n"/>
      <c r="P1090" s="31" t="n"/>
      <c r="Q1090" s="31" t="n">
        <v>0</v>
      </c>
      <c r="R1090" s="31" t="n"/>
      <c r="S1090" s="32" t="n"/>
      <c r="T1090" s="32" t="n"/>
      <c r="V1090" t="inlineStr">
        <is>
          <t>06cfr</t>
        </is>
      </c>
      <c r="Z1090" t="inlineStr">
        <is>
          <t>Adam Cedzo ((N/A) RW)</t>
        </is>
      </c>
    </row>
    <row r="1091">
      <c r="A1091" t="inlineStr">
        <is>
          <t>Adam Chapie</t>
        </is>
      </c>
      <c r="B1091" t="inlineStr">
        <is>
          <t>(N/A)</t>
        </is>
      </c>
      <c r="C1091" t="inlineStr">
        <is>
          <t>RW</t>
        </is>
      </c>
      <c r="D1091" t="inlineStr">
        <is>
          <t>F</t>
        </is>
      </c>
      <c r="E1091" t="n">
        <v>35</v>
      </c>
      <c r="F1091" t="inlineStr">
        <is>
          <t>FA</t>
        </is>
      </c>
      <c r="G1091" t="inlineStr">
        <is>
          <t>FA</t>
        </is>
      </c>
      <c r="H1091" s="30" t="n">
        <v>1</v>
      </c>
      <c r="I1091" s="31" t="n">
        <v>0</v>
      </c>
      <c r="J1091" s="31" t="n"/>
      <c r="K1091" s="31" t="n">
        <v>0</v>
      </c>
      <c r="L1091" s="32" t="n"/>
      <c r="M1091" s="31" t="n">
        <v>0</v>
      </c>
      <c r="N1091" s="31" t="n">
        <v>0</v>
      </c>
      <c r="O1091" s="31" t="n"/>
      <c r="P1091" s="31" t="n"/>
      <c r="Q1091" s="31" t="n">
        <v>0</v>
      </c>
      <c r="R1091" s="31" t="n"/>
      <c r="S1091" s="32" t="n"/>
      <c r="T1091" s="32" t="n"/>
      <c r="V1091" t="inlineStr">
        <is>
          <t>0404v</t>
        </is>
      </c>
      <c r="W1091" t="n">
        <v>5086</v>
      </c>
      <c r="X1091" t="n">
        <v>7087</v>
      </c>
      <c r="Z1091" t="inlineStr">
        <is>
          <t>Adam Chapie ((N/A) RW)</t>
        </is>
      </c>
    </row>
    <row r="1092">
      <c r="A1092" t="inlineStr">
        <is>
          <t>Adam Clendening</t>
        </is>
      </c>
      <c r="B1092" t="inlineStr">
        <is>
          <t>(N/A)</t>
        </is>
      </c>
      <c r="C1092" t="inlineStr">
        <is>
          <t>D</t>
        </is>
      </c>
      <c r="D1092" t="inlineStr">
        <is>
          <t>D</t>
        </is>
      </c>
      <c r="E1092" t="n">
        <v>33</v>
      </c>
      <c r="F1092" t="inlineStr">
        <is>
          <t>FA</t>
        </is>
      </c>
      <c r="G1092" t="inlineStr">
        <is>
          <t>FA</t>
        </is>
      </c>
      <c r="H1092" s="30" t="n">
        <v>1</v>
      </c>
      <c r="I1092" s="31" t="n">
        <v>0</v>
      </c>
      <c r="J1092" s="31" t="n"/>
      <c r="K1092" s="31" t="n">
        <v>0</v>
      </c>
      <c r="L1092" s="32" t="n"/>
      <c r="M1092" s="31" t="n">
        <v>0</v>
      </c>
      <c r="N1092" s="31" t="n">
        <v>0</v>
      </c>
      <c r="O1092" s="31" t="n"/>
      <c r="P1092" s="31" t="n"/>
      <c r="Q1092" s="31" t="n">
        <v>0</v>
      </c>
      <c r="R1092" s="31" t="n"/>
      <c r="S1092" s="32" t="n"/>
      <c r="T1092" s="32" t="n"/>
      <c r="V1092" t="inlineStr">
        <is>
          <t>02b3v</t>
        </is>
      </c>
      <c r="W1092" t="n">
        <v>3790</v>
      </c>
      <c r="X1092" t="n">
        <v>5404</v>
      </c>
      <c r="Y1092" t="inlineStr">
        <is>
          <t>d56ac8b2-aed2-11e2-a01b-f4ce4684ea4c</t>
        </is>
      </c>
      <c r="Z1092" t="inlineStr">
        <is>
          <t>Adam Clendening ((N/A) D)</t>
        </is>
      </c>
    </row>
    <row r="1093">
      <c r="A1093" t="inlineStr">
        <is>
          <t>Adam Comrie</t>
        </is>
      </c>
      <c r="B1093" t="inlineStr">
        <is>
          <t>(N/A)</t>
        </is>
      </c>
      <c r="C1093" t="inlineStr">
        <is>
          <t>D</t>
        </is>
      </c>
      <c r="D1093" t="inlineStr">
        <is>
          <t>D</t>
        </is>
      </c>
      <c r="E1093" t="n">
        <v>36</v>
      </c>
      <c r="F1093" t="inlineStr">
        <is>
          <t>FA</t>
        </is>
      </c>
      <c r="G1093" t="inlineStr">
        <is>
          <t>FA</t>
        </is>
      </c>
      <c r="H1093" s="30" t="n">
        <v>1</v>
      </c>
      <c r="I1093" s="31" t="n">
        <v>0</v>
      </c>
      <c r="J1093" s="31" t="n"/>
      <c r="K1093" s="31" t="n">
        <v>0</v>
      </c>
      <c r="L1093" s="32" t="n"/>
      <c r="M1093" s="31" t="n">
        <v>0</v>
      </c>
      <c r="N1093" s="31" t="n">
        <v>0</v>
      </c>
      <c r="O1093" s="31" t="n"/>
      <c r="P1093" s="31" t="n"/>
      <c r="Q1093" s="31" t="n">
        <v>0</v>
      </c>
      <c r="R1093" s="31" t="n"/>
      <c r="S1093" s="32" t="n"/>
      <c r="T1093" s="32" t="n"/>
      <c r="V1093" t="inlineStr">
        <is>
          <t>01g5z</t>
        </is>
      </c>
      <c r="W1093" t="n">
        <v>3064</v>
      </c>
      <c r="X1093" t="n">
        <v>4949</v>
      </c>
      <c r="Z1093" t="inlineStr">
        <is>
          <t>Adam Comrie ((N/A) D)</t>
        </is>
      </c>
    </row>
    <row r="1094">
      <c r="A1094" t="inlineStr">
        <is>
          <t>Adam Courchaine</t>
        </is>
      </c>
      <c r="B1094" t="inlineStr">
        <is>
          <t>(N/A)</t>
        </is>
      </c>
      <c r="C1094" t="inlineStr">
        <is>
          <t>G</t>
        </is>
      </c>
      <c r="D1094" t="inlineStr">
        <is>
          <t>G</t>
        </is>
      </c>
      <c r="E1094" t="n">
        <v>37</v>
      </c>
      <c r="F1094" t="inlineStr">
        <is>
          <t>FA</t>
        </is>
      </c>
      <c r="G1094" t="inlineStr">
        <is>
          <t>FA</t>
        </is>
      </c>
      <c r="H1094" s="30" t="n">
        <v>1</v>
      </c>
      <c r="I1094" s="31" t="n">
        <v>0</v>
      </c>
      <c r="J1094" s="31" t="n"/>
      <c r="K1094" s="31" t="n">
        <v>0</v>
      </c>
      <c r="L1094" s="32" t="n"/>
      <c r="M1094" s="31" t="n">
        <v>0</v>
      </c>
      <c r="N1094" s="31" t="n">
        <v>0</v>
      </c>
      <c r="O1094" s="31" t="n"/>
      <c r="P1094" s="31" t="n"/>
      <c r="Q1094" s="31" t="n">
        <v>0</v>
      </c>
      <c r="R1094" s="31" t="n"/>
      <c r="S1094" s="32" t="n"/>
      <c r="T1094" s="32" t="n"/>
      <c r="V1094" t="inlineStr">
        <is>
          <t>004jp</t>
        </is>
      </c>
      <c r="W1094" t="n">
        <v>3240</v>
      </c>
      <c r="X1094" t="n">
        <v>4350</v>
      </c>
      <c r="Z1094" t="inlineStr">
        <is>
          <t>Adam Courchaine ((N/A) G)</t>
        </is>
      </c>
    </row>
    <row r="1095">
      <c r="A1095" t="inlineStr">
        <is>
          <t>Adam Dennis</t>
        </is>
      </c>
      <c r="B1095" t="inlineStr">
        <is>
          <t>(N/A)</t>
        </is>
      </c>
      <c r="C1095" t="inlineStr">
        <is>
          <t>G</t>
        </is>
      </c>
      <c r="D1095" t="inlineStr">
        <is>
          <t>G</t>
        </is>
      </c>
      <c r="E1095" t="n">
        <v>41</v>
      </c>
      <c r="F1095" t="inlineStr">
        <is>
          <t>FA</t>
        </is>
      </c>
      <c r="G1095" t="inlineStr">
        <is>
          <t>FA</t>
        </is>
      </c>
      <c r="H1095" s="30" t="n">
        <v>1</v>
      </c>
      <c r="I1095" s="31" t="n">
        <v>0</v>
      </c>
      <c r="J1095" s="31" t="n"/>
      <c r="K1095" s="31" t="n">
        <v>0</v>
      </c>
      <c r="L1095" s="32" t="n"/>
      <c r="M1095" s="31" t="n">
        <v>0</v>
      </c>
      <c r="N1095" s="31" t="n">
        <v>0</v>
      </c>
      <c r="O1095" s="31" t="n"/>
      <c r="P1095" s="31" t="n"/>
      <c r="Q1095" s="31" t="n">
        <v>0</v>
      </c>
      <c r="R1095" s="31" t="n"/>
      <c r="S1095" s="32" t="n"/>
      <c r="T1095" s="32" t="n"/>
      <c r="V1095" t="inlineStr">
        <is>
          <t>003gt</t>
        </is>
      </c>
      <c r="W1095" t="n">
        <v>2689</v>
      </c>
      <c r="X1095" t="n">
        <v>4104</v>
      </c>
      <c r="Z1095" t="inlineStr">
        <is>
          <t>Adam Dennis ((N/A) G)</t>
        </is>
      </c>
    </row>
    <row r="1096">
      <c r="A1096" t="inlineStr">
        <is>
          <t>Adam Dybal</t>
        </is>
      </c>
      <c r="B1096" t="inlineStr">
        <is>
          <t>(N/A)</t>
        </is>
      </c>
      <c r="C1096" t="inlineStr">
        <is>
          <t>G</t>
        </is>
      </c>
      <c r="D1096" t="inlineStr">
        <is>
          <t>G</t>
        </is>
      </c>
      <c r="E1096" t="n">
        <v>21</v>
      </c>
      <c r="F1096" t="inlineStr">
        <is>
          <t>FA</t>
        </is>
      </c>
      <c r="G1096" t="inlineStr">
        <is>
          <t>FA</t>
        </is>
      </c>
      <c r="H1096" s="30" t="n">
        <v>1</v>
      </c>
      <c r="I1096" s="31" t="n">
        <v>0</v>
      </c>
      <c r="J1096" s="31" t="n"/>
      <c r="K1096" s="31" t="n">
        <v>0</v>
      </c>
      <c r="L1096" s="32" t="n"/>
      <c r="M1096" s="31" t="n">
        <v>0</v>
      </c>
      <c r="N1096" s="31" t="n">
        <v>0</v>
      </c>
      <c r="O1096" s="31" t="n"/>
      <c r="P1096" s="31" t="n"/>
      <c r="Q1096" s="31" t="n">
        <v>0</v>
      </c>
      <c r="R1096" s="31" t="n"/>
      <c r="S1096" s="32" t="n"/>
      <c r="T1096" s="32" t="n"/>
      <c r="V1096" t="inlineStr">
        <is>
          <t>06buj</t>
        </is>
      </c>
      <c r="Z1096" t="inlineStr">
        <is>
          <t>Adam Dybal ((N/A) G)</t>
        </is>
      </c>
    </row>
    <row r="1097">
      <c r="A1097" t="inlineStr">
        <is>
          <t>Adam Gajan</t>
        </is>
      </c>
      <c r="B1097" t="inlineStr">
        <is>
          <t>CHI</t>
        </is>
      </c>
      <c r="C1097" t="inlineStr">
        <is>
          <t>G</t>
        </is>
      </c>
      <c r="D1097" t="inlineStr">
        <is>
          <t>G</t>
        </is>
      </c>
      <c r="E1097" t="n">
        <v>22</v>
      </c>
      <c r="F1097" t="inlineStr">
        <is>
          <t>T</t>
        </is>
      </c>
      <c r="G1097" t="inlineStr">
        <is>
          <t>Brost</t>
        </is>
      </c>
      <c r="H1097" s="30" t="n">
        <v>1050000</v>
      </c>
      <c r="I1097" s="31" t="n">
        <v>0</v>
      </c>
      <c r="J1097" s="31" t="n"/>
      <c r="K1097" s="31" t="n">
        <v>0</v>
      </c>
      <c r="L1097" s="32" t="n"/>
      <c r="M1097" s="31" t="n">
        <v>0</v>
      </c>
      <c r="N1097" s="31" t="n">
        <v>0</v>
      </c>
      <c r="O1097" s="31" t="n"/>
      <c r="P1097" s="31" t="n"/>
      <c r="Q1097" s="31" t="n">
        <v>0</v>
      </c>
      <c r="R1097" s="31" t="n"/>
      <c r="S1097" s="32" t="n"/>
      <c r="T1097" s="32" t="n"/>
      <c r="V1097" t="inlineStr">
        <is>
          <t>067yt</t>
        </is>
      </c>
      <c r="W1097" t="n">
        <v>6982</v>
      </c>
      <c r="Y1097" t="inlineStr">
        <is>
          <t>c273121f-80b3-46b3-84b4-9481bd3eea10</t>
        </is>
      </c>
      <c r="Z1097" t="inlineStr">
        <is>
          <t>Adam Gajan (CHI G)</t>
        </is>
      </c>
    </row>
    <row r="1098">
      <c r="A1098" t="inlineStr">
        <is>
          <t>Adam Gajarsky</t>
        </is>
      </c>
      <c r="B1098" t="inlineStr">
        <is>
          <t>(N/A)</t>
        </is>
      </c>
      <c r="C1098" t="inlineStr">
        <is>
          <t>RW</t>
        </is>
      </c>
      <c r="D1098" t="inlineStr">
        <is>
          <t>F</t>
        </is>
      </c>
      <c r="E1098" t="n">
        <v>26</v>
      </c>
      <c r="F1098" t="inlineStr">
        <is>
          <t>FA</t>
        </is>
      </c>
      <c r="G1098" t="inlineStr">
        <is>
          <t>FA</t>
        </is>
      </c>
      <c r="H1098" s="30" t="n">
        <v>1</v>
      </c>
      <c r="I1098" s="31" t="n">
        <v>0</v>
      </c>
      <c r="J1098" s="31" t="n"/>
      <c r="K1098" s="31" t="n">
        <v>0</v>
      </c>
      <c r="L1098" s="32" t="n"/>
      <c r="M1098" s="31" t="n">
        <v>0</v>
      </c>
      <c r="N1098" s="31" t="n">
        <v>0</v>
      </c>
      <c r="O1098" s="31" t="n"/>
      <c r="P1098" s="31" t="n"/>
      <c r="Q1098" s="31" t="n">
        <v>0</v>
      </c>
      <c r="R1098" s="31" t="n"/>
      <c r="S1098" s="32" t="n"/>
      <c r="T1098" s="32" t="n"/>
      <c r="V1098" t="inlineStr">
        <is>
          <t>04rzs</t>
        </is>
      </c>
      <c r="Z1098" t="inlineStr">
        <is>
          <t>Adam Gajarsky ((N/A) RW)</t>
        </is>
      </c>
    </row>
    <row r="1099">
      <c r="A1099" t="inlineStr">
        <is>
          <t>Adam Gilmour</t>
        </is>
      </c>
      <c r="B1099" t="inlineStr">
        <is>
          <t>(N/A)</t>
        </is>
      </c>
      <c r="C1099" t="inlineStr">
        <is>
          <t>C</t>
        </is>
      </c>
      <c r="D1099" t="inlineStr">
        <is>
          <t>F</t>
        </is>
      </c>
      <c r="E1099" t="n">
        <v>32</v>
      </c>
      <c r="F1099" t="inlineStr">
        <is>
          <t>FA</t>
        </is>
      </c>
      <c r="G1099" t="inlineStr">
        <is>
          <t>FA</t>
        </is>
      </c>
      <c r="H1099" s="30" t="n">
        <v>1</v>
      </c>
      <c r="I1099" s="31" t="n">
        <v>0</v>
      </c>
      <c r="J1099" s="31" t="n"/>
      <c r="K1099" s="31" t="n">
        <v>0</v>
      </c>
      <c r="L1099" s="32" t="n"/>
      <c r="M1099" s="31" t="n">
        <v>0</v>
      </c>
      <c r="N1099" s="31" t="n">
        <v>0</v>
      </c>
      <c r="O1099" s="31" t="n"/>
      <c r="P1099" s="31" t="n"/>
      <c r="Q1099" s="31" t="n">
        <v>0</v>
      </c>
      <c r="R1099" s="31" t="n"/>
      <c r="S1099" s="32" t="n"/>
      <c r="T1099" s="32" t="n"/>
      <c r="V1099" t="inlineStr">
        <is>
          <t>02o72</t>
        </is>
      </c>
      <c r="X1099" t="n">
        <v>5788</v>
      </c>
      <c r="Z1099" t="inlineStr">
        <is>
          <t>Adam Gilmour ((N/A) C)</t>
        </is>
      </c>
    </row>
    <row r="1100">
      <c r="A1100" t="inlineStr">
        <is>
          <t>Adam Goljer</t>
        </is>
      </c>
      <c r="B1100" t="inlineStr">
        <is>
          <t>LAK</t>
        </is>
      </c>
      <c r="C1100" t="inlineStr">
        <is>
          <t>D</t>
        </is>
      </c>
      <c r="D1100" t="inlineStr">
        <is>
          <t>D</t>
        </is>
      </c>
      <c r="E1100" t="n">
        <v>18</v>
      </c>
      <c r="F1100" t="inlineStr">
        <is>
          <t>FA</t>
        </is>
      </c>
      <c r="G1100" t="inlineStr">
        <is>
          <t>FA</t>
        </is>
      </c>
      <c r="H1100" s="30" t="n">
        <v>1</v>
      </c>
      <c r="I1100" s="31" t="n">
        <v>0</v>
      </c>
      <c r="J1100" s="31" t="n"/>
      <c r="K1100" s="31" t="n">
        <v>0</v>
      </c>
      <c r="L1100" s="32" t="n"/>
      <c r="M1100" s="31" t="n">
        <v>0</v>
      </c>
      <c r="N1100" s="31" t="n">
        <v>0</v>
      </c>
      <c r="O1100" s="31" t="n"/>
      <c r="P1100" s="31" t="n"/>
      <c r="Q1100" s="31" t="n">
        <v>0</v>
      </c>
      <c r="R1100" s="31" t="n"/>
      <c r="S1100" s="32" t="n"/>
      <c r="T1100" s="32" t="n"/>
      <c r="V1100" t="inlineStr">
        <is>
          <t>076ig</t>
        </is>
      </c>
      <c r="W1100" t="n">
        <v>7690</v>
      </c>
      <c r="Y1100" t="inlineStr">
        <is>
          <t>8c50fc51-96ee-4ae2-9b7f-8c1c8ef0768b</t>
        </is>
      </c>
      <c r="Z1100" t="inlineStr">
        <is>
          <t>Adam Goljer (LAK D)</t>
        </is>
      </c>
    </row>
    <row r="1101">
      <c r="A1101" t="inlineStr">
        <is>
          <t>Adam Helewka</t>
        </is>
      </c>
      <c r="B1101" t="inlineStr">
        <is>
          <t>CBJ</t>
        </is>
      </c>
      <c r="C1101" t="inlineStr">
        <is>
          <t>LW</t>
        </is>
      </c>
      <c r="D1101" t="inlineStr">
        <is>
          <t>F</t>
        </is>
      </c>
      <c r="E1101" t="n">
        <v>31</v>
      </c>
      <c r="F1101" t="inlineStr">
        <is>
          <t>FA</t>
        </is>
      </c>
      <c r="G1101" t="inlineStr">
        <is>
          <t>FA</t>
        </is>
      </c>
      <c r="H1101" s="30" t="n">
        <v>1</v>
      </c>
      <c r="I1101" s="31" t="n">
        <v>0</v>
      </c>
      <c r="J1101" s="31" t="n"/>
      <c r="K1101" s="31" t="n">
        <v>0</v>
      </c>
      <c r="L1101" s="32" t="n"/>
      <c r="M1101" s="31" t="n">
        <v>0</v>
      </c>
      <c r="N1101" s="31" t="n">
        <v>0</v>
      </c>
      <c r="O1101" s="31" t="n"/>
      <c r="P1101" s="31" t="n"/>
      <c r="Q1101" s="31" t="n">
        <v>0</v>
      </c>
      <c r="R1101" s="31" t="n"/>
      <c r="S1101" s="32" t="n"/>
      <c r="T1101" s="32" t="n"/>
      <c r="V1101" t="inlineStr">
        <is>
          <t>03l7c</t>
        </is>
      </c>
      <c r="W1101" t="n">
        <v>5056</v>
      </c>
      <c r="X1101" t="n">
        <v>6848</v>
      </c>
      <c r="Y1101" t="inlineStr">
        <is>
          <t>1f382f85-9ec0-465b-9001-d674438c7cc3</t>
        </is>
      </c>
      <c r="Z1101" t="inlineStr">
        <is>
          <t>Adam Helewka (CBJ LW)</t>
        </is>
      </c>
    </row>
    <row r="1102">
      <c r="A1102" t="inlineStr">
        <is>
          <t>Adam Henrich</t>
        </is>
      </c>
      <c r="B1102" t="inlineStr">
        <is>
          <t>(N/A)</t>
        </is>
      </c>
      <c r="C1102" t="inlineStr">
        <is>
          <t>LW</t>
        </is>
      </c>
      <c r="D1102" t="inlineStr">
        <is>
          <t>F</t>
        </is>
      </c>
      <c r="E1102" t="n">
        <v>42</v>
      </c>
      <c r="F1102" t="inlineStr">
        <is>
          <t>FA</t>
        </is>
      </c>
      <c r="G1102" t="inlineStr">
        <is>
          <t>FA</t>
        </is>
      </c>
      <c r="H1102" s="30" t="n">
        <v>1</v>
      </c>
      <c r="I1102" s="31" t="n">
        <v>0</v>
      </c>
      <c r="J1102" s="31" t="n"/>
      <c r="K1102" s="31" t="n">
        <v>0</v>
      </c>
      <c r="L1102" s="32" t="n"/>
      <c r="M1102" s="31" t="n">
        <v>0</v>
      </c>
      <c r="N1102" s="31" t="n">
        <v>0</v>
      </c>
      <c r="O1102" s="31" t="n"/>
      <c r="P1102" s="31" t="n"/>
      <c r="Q1102" s="31" t="n">
        <v>0</v>
      </c>
      <c r="R1102" s="31" t="n"/>
      <c r="S1102" s="32" t="n"/>
      <c r="T1102" s="32" t="n"/>
      <c r="V1102" t="inlineStr">
        <is>
          <t>00430</t>
        </is>
      </c>
      <c r="W1102" t="n">
        <v>2003</v>
      </c>
      <c r="X1102" t="n">
        <v>3083</v>
      </c>
      <c r="Z1102" t="inlineStr">
        <is>
          <t>Adam Henrich ((N/A) LW)</t>
        </is>
      </c>
    </row>
    <row r="1103">
      <c r="A1103" t="inlineStr">
        <is>
          <t>Adam Hobson</t>
        </is>
      </c>
      <c r="B1103" t="inlineStr">
        <is>
          <t>(N/A)</t>
        </is>
      </c>
      <c r="C1103" t="inlineStr">
        <is>
          <t>C</t>
        </is>
      </c>
      <c r="D1103" t="inlineStr">
        <is>
          <t>F</t>
        </is>
      </c>
      <c r="E1103" t="n">
        <v>39</v>
      </c>
      <c r="F1103" t="inlineStr">
        <is>
          <t>FA</t>
        </is>
      </c>
      <c r="G1103" t="inlineStr">
        <is>
          <t>FA</t>
        </is>
      </c>
      <c r="H1103" s="30" t="n">
        <v>1</v>
      </c>
      <c r="I1103" s="31" t="n">
        <v>0</v>
      </c>
      <c r="J1103" s="31" t="n"/>
      <c r="K1103" s="31" t="n">
        <v>0</v>
      </c>
      <c r="L1103" s="32" t="n"/>
      <c r="M1103" s="31" t="n">
        <v>0</v>
      </c>
      <c r="N1103" s="31" t="n">
        <v>0</v>
      </c>
      <c r="O1103" s="31" t="n"/>
      <c r="P1103" s="31" t="n"/>
      <c r="Q1103" s="31" t="n">
        <v>0</v>
      </c>
      <c r="R1103" s="31" t="n"/>
      <c r="S1103" s="32" t="n"/>
      <c r="T1103" s="32" t="n"/>
      <c r="V1103" t="inlineStr">
        <is>
          <t>003kf</t>
        </is>
      </c>
      <c r="X1103" t="n">
        <v>4234</v>
      </c>
      <c r="Z1103" t="inlineStr">
        <is>
          <t>Adam Hobson ((N/A) C)</t>
        </is>
      </c>
    </row>
    <row r="1104">
      <c r="A1104" t="inlineStr">
        <is>
          <t>Adam Holwell</t>
        </is>
      </c>
      <c r="B1104" t="inlineStr">
        <is>
          <t>(N/A)</t>
        </is>
      </c>
      <c r="C1104" t="inlineStr">
        <is>
          <t>D</t>
        </is>
      </c>
      <c r="D1104" t="inlineStr">
        <is>
          <t>D</t>
        </is>
      </c>
      <c r="E1104" t="n">
        <v>29</v>
      </c>
      <c r="F1104" t="inlineStr">
        <is>
          <t>FA</t>
        </is>
      </c>
      <c r="G1104" t="inlineStr">
        <is>
          <t>FA</t>
        </is>
      </c>
      <c r="H1104" s="30" t="n">
        <v>1</v>
      </c>
      <c r="I1104" s="31" t="n">
        <v>0</v>
      </c>
      <c r="J1104" s="31" t="n"/>
      <c r="K1104" s="31" t="n">
        <v>0</v>
      </c>
      <c r="L1104" s="32" t="n"/>
      <c r="M1104" s="31" t="n">
        <v>0</v>
      </c>
      <c r="N1104" s="31" t="n">
        <v>0</v>
      </c>
      <c r="O1104" s="31" t="n"/>
      <c r="P1104" s="31" t="n"/>
      <c r="Q1104" s="31" t="n">
        <v>0</v>
      </c>
      <c r="R1104" s="31" t="n"/>
      <c r="S1104" s="32" t="n"/>
      <c r="T1104" s="32" t="n"/>
      <c r="V1104" t="inlineStr">
        <is>
          <t>03ycs</t>
        </is>
      </c>
      <c r="Z1104" t="inlineStr">
        <is>
          <t>Adam Holwell ((N/A) D)</t>
        </is>
      </c>
    </row>
    <row r="1105">
      <c r="A1105" t="inlineStr">
        <is>
          <t>Adam Huska</t>
        </is>
      </c>
      <c r="B1105" t="inlineStr">
        <is>
          <t>NYR</t>
        </is>
      </c>
      <c r="C1105" t="inlineStr">
        <is>
          <t>G</t>
        </is>
      </c>
      <c r="D1105" t="inlineStr">
        <is>
          <t>G</t>
        </is>
      </c>
      <c r="E1105" t="n">
        <v>29</v>
      </c>
      <c r="F1105" t="inlineStr">
        <is>
          <t>FA</t>
        </is>
      </c>
      <c r="G1105" t="inlineStr">
        <is>
          <t>FA</t>
        </is>
      </c>
      <c r="H1105" s="30" t="n">
        <v>1</v>
      </c>
      <c r="I1105" s="31" t="n">
        <v>0</v>
      </c>
      <c r="J1105" s="31" t="n"/>
      <c r="K1105" s="31" t="n">
        <v>0</v>
      </c>
      <c r="L1105" s="32" t="n"/>
      <c r="M1105" s="31" t="n">
        <v>0</v>
      </c>
      <c r="N1105" s="31" t="n">
        <v>0</v>
      </c>
      <c r="O1105" s="31" t="n"/>
      <c r="P1105" s="31" t="n"/>
      <c r="Q1105" s="31" t="n">
        <v>0</v>
      </c>
      <c r="R1105" s="31" t="n"/>
      <c r="S1105" s="32" t="n"/>
      <c r="T1105" s="32" t="n"/>
      <c r="V1105" t="inlineStr">
        <is>
          <t>03rjg</t>
        </is>
      </c>
      <c r="W1105" t="n">
        <v>4826</v>
      </c>
      <c r="X1105" t="n">
        <v>6926</v>
      </c>
      <c r="Y1105" t="inlineStr">
        <is>
          <t>60db6e61-1ad5-4034-8544-e4232b106fed</t>
        </is>
      </c>
      <c r="Z1105" t="inlineStr">
        <is>
          <t>Adam Huska (NYR G)</t>
        </is>
      </c>
    </row>
    <row r="1106">
      <c r="A1106" t="inlineStr">
        <is>
          <t>Adam Huxley</t>
        </is>
      </c>
      <c r="B1106" t="inlineStr">
        <is>
          <t>EDM</t>
        </is>
      </c>
      <c r="C1106" t="inlineStr">
        <is>
          <t>LW</t>
        </is>
      </c>
      <c r="D1106" t="inlineStr">
        <is>
          <t>F</t>
        </is>
      </c>
      <c r="E1106" t="n">
        <v>42</v>
      </c>
      <c r="F1106" t="inlineStr">
        <is>
          <t>FA</t>
        </is>
      </c>
      <c r="G1106" t="inlineStr">
        <is>
          <t>FA</t>
        </is>
      </c>
      <c r="H1106" s="30" t="n">
        <v>1</v>
      </c>
      <c r="I1106" s="31" t="n">
        <v>0</v>
      </c>
      <c r="J1106" s="31" t="n"/>
      <c r="K1106" s="31" t="n">
        <v>0</v>
      </c>
      <c r="L1106" s="32" t="n"/>
      <c r="M1106" s="31" t="n">
        <v>0</v>
      </c>
      <c r="N1106" s="31" t="n">
        <v>0</v>
      </c>
      <c r="O1106" s="31" t="n"/>
      <c r="P1106" s="31" t="n"/>
      <c r="Q1106" s="31" t="n">
        <v>0</v>
      </c>
      <c r="R1106" s="31" t="n"/>
      <c r="S1106" s="32" t="n"/>
      <c r="T1106" s="32" t="n"/>
      <c r="V1106" t="inlineStr">
        <is>
          <t>003qe</t>
        </is>
      </c>
      <c r="X1106" t="n">
        <v>4326</v>
      </c>
      <c r="Z1106" t="inlineStr">
        <is>
          <t>Adam Huxley (EDM LW)</t>
        </is>
      </c>
    </row>
    <row r="1107">
      <c r="A1107" t="inlineStr">
        <is>
          <t>Adam Ingram</t>
        </is>
      </c>
      <c r="B1107" t="inlineStr">
        <is>
          <t>NSH</t>
        </is>
      </c>
      <c r="C1107" t="inlineStr">
        <is>
          <t>C</t>
        </is>
      </c>
      <c r="D1107" t="inlineStr">
        <is>
          <t>F</t>
        </is>
      </c>
      <c r="E1107" t="n">
        <v>22</v>
      </c>
      <c r="F1107" t="inlineStr">
        <is>
          <t>FA</t>
        </is>
      </c>
      <c r="G1107" t="inlineStr">
        <is>
          <t>FA</t>
        </is>
      </c>
      <c r="H1107" s="30" t="n">
        <v>1</v>
      </c>
      <c r="I1107" s="31" t="n">
        <v>0</v>
      </c>
      <c r="J1107" s="31" t="n"/>
      <c r="K1107" s="31" t="n">
        <v>0</v>
      </c>
      <c r="L1107" s="32" t="n"/>
      <c r="M1107" s="31" t="n">
        <v>0</v>
      </c>
      <c r="N1107" s="31" t="n">
        <v>0</v>
      </c>
      <c r="O1107" s="31" t="n"/>
      <c r="P1107" s="31" t="n"/>
      <c r="Q1107" s="31" t="n">
        <v>0</v>
      </c>
      <c r="R1107" s="31" t="n"/>
      <c r="S1107" s="32" t="n"/>
      <c r="T1107" s="32" t="n"/>
      <c r="V1107" t="inlineStr">
        <is>
          <t>05ymm</t>
        </is>
      </c>
      <c r="W1107" t="n">
        <v>6754</v>
      </c>
      <c r="Z1107" t="inlineStr">
        <is>
          <t>Adam Ingram (NSH C)</t>
        </is>
      </c>
    </row>
    <row r="1108">
      <c r="A1108" t="inlineStr">
        <is>
          <t>Adam Janosik</t>
        </is>
      </c>
      <c r="B1108" t="inlineStr">
        <is>
          <t>TBL</t>
        </is>
      </c>
      <c r="C1108" t="inlineStr">
        <is>
          <t>D</t>
        </is>
      </c>
      <c r="D1108" t="inlineStr">
        <is>
          <t>D</t>
        </is>
      </c>
      <c r="E1108" t="n">
        <v>34</v>
      </c>
      <c r="F1108" t="inlineStr">
        <is>
          <t>FA</t>
        </is>
      </c>
      <c r="G1108" t="inlineStr">
        <is>
          <t>FA</t>
        </is>
      </c>
      <c r="H1108" s="30" t="n">
        <v>1</v>
      </c>
      <c r="I1108" s="31" t="n">
        <v>0</v>
      </c>
      <c r="J1108" s="31" t="n"/>
      <c r="K1108" s="31" t="n">
        <v>0</v>
      </c>
      <c r="L1108" s="32" t="n"/>
      <c r="M1108" s="31" t="n">
        <v>0</v>
      </c>
      <c r="N1108" s="31" t="n">
        <v>0</v>
      </c>
      <c r="O1108" s="31" t="n"/>
      <c r="P1108" s="31" t="n"/>
      <c r="Q1108" s="31" t="n">
        <v>0</v>
      </c>
      <c r="R1108" s="31" t="n"/>
      <c r="S1108" s="32" t="n"/>
      <c r="T1108" s="32" t="n"/>
      <c r="V1108" t="inlineStr">
        <is>
          <t>01zri</t>
        </is>
      </c>
      <c r="X1108" t="n">
        <v>5045</v>
      </c>
      <c r="Z1108" t="inlineStr">
        <is>
          <t>Adam Janosik (TBL D)</t>
        </is>
      </c>
    </row>
    <row r="1109">
      <c r="A1109" t="inlineStr">
        <is>
          <t>Adam Jecho</t>
        </is>
      </c>
      <c r="B1109" t="inlineStr">
        <is>
          <t>STL</t>
        </is>
      </c>
      <c r="C1109" t="inlineStr">
        <is>
          <t>RW</t>
        </is>
      </c>
      <c r="D1109" t="inlineStr">
        <is>
          <t>F</t>
        </is>
      </c>
      <c r="E1109" t="n">
        <v>20</v>
      </c>
      <c r="F1109" t="inlineStr">
        <is>
          <t>FA</t>
        </is>
      </c>
      <c r="G1109" t="inlineStr">
        <is>
          <t>FA</t>
        </is>
      </c>
      <c r="H1109" s="30" t="n">
        <v>872500</v>
      </c>
      <c r="I1109" s="31" t="n">
        <v>0</v>
      </c>
      <c r="J1109" s="31" t="n"/>
      <c r="K1109" s="31" t="n">
        <v>0</v>
      </c>
      <c r="L1109" s="32" t="n"/>
      <c r="M1109" s="31" t="n">
        <v>0</v>
      </c>
      <c r="N1109" s="31" t="n">
        <v>0</v>
      </c>
      <c r="O1109" s="31" t="n"/>
      <c r="P1109" s="31" t="n"/>
      <c r="Q1109" s="31" t="n">
        <v>0</v>
      </c>
      <c r="R1109" s="31" t="n"/>
      <c r="S1109" s="32" t="n"/>
      <c r="T1109" s="32" t="n"/>
      <c r="V1109" t="inlineStr">
        <is>
          <t>06ll3</t>
        </is>
      </c>
      <c r="W1109" t="n">
        <v>7189</v>
      </c>
      <c r="Y1109" t="inlineStr">
        <is>
          <t>de80c3c8-625c-47e1-ac1c-1d446812e6fc</t>
        </is>
      </c>
      <c r="Z1109" t="inlineStr">
        <is>
          <t>Adam Jecho (STL RW)</t>
        </is>
      </c>
    </row>
    <row r="1110">
      <c r="A1110" t="inlineStr">
        <is>
          <t>Adam Jiricek</t>
        </is>
      </c>
      <c r="B1110" t="inlineStr">
        <is>
          <t>STL</t>
        </is>
      </c>
      <c r="C1110" t="inlineStr">
        <is>
          <t>D</t>
        </is>
      </c>
      <c r="D1110" t="inlineStr">
        <is>
          <t>D</t>
        </is>
      </c>
      <c r="E1110" t="n">
        <v>20</v>
      </c>
      <c r="F1110" t="inlineStr">
        <is>
          <t>T</t>
        </is>
      </c>
      <c r="G1110" t="inlineStr">
        <is>
          <t>The Last Place Lukes</t>
        </is>
      </c>
      <c r="H1110" s="30" t="n">
        <v>942500</v>
      </c>
      <c r="I1110" s="31" t="n">
        <v>0</v>
      </c>
      <c r="J1110" s="31" t="n"/>
      <c r="K1110" s="31" t="n">
        <v>0</v>
      </c>
      <c r="L1110" s="32" t="n"/>
      <c r="M1110" s="31" t="n">
        <v>0</v>
      </c>
      <c r="N1110" s="31" t="n">
        <v>0</v>
      </c>
      <c r="O1110" s="31" t="n"/>
      <c r="P1110" s="31" t="n"/>
      <c r="Q1110" s="31" t="n">
        <v>0</v>
      </c>
      <c r="R1110" s="31" t="n"/>
      <c r="S1110" s="32" t="n"/>
      <c r="T1110" s="32" t="n"/>
      <c r="V1110" t="inlineStr">
        <is>
          <t>06fzw</t>
        </is>
      </c>
      <c r="W1110" t="n">
        <v>7138</v>
      </c>
      <c r="Y1110" t="inlineStr">
        <is>
          <t>c7997b4b-632e-42d9-a265-54ee9d2e0fc2</t>
        </is>
      </c>
      <c r="Z1110" t="inlineStr">
        <is>
          <t>Adam Jiricek (STL D)</t>
        </is>
      </c>
    </row>
    <row r="1111">
      <c r="A1111" t="inlineStr">
        <is>
          <t>Adam Johnson</t>
        </is>
      </c>
      <c r="B1111" t="inlineStr">
        <is>
          <t>(N/A)</t>
        </is>
      </c>
      <c r="C1111" t="inlineStr">
        <is>
          <t>LW</t>
        </is>
      </c>
      <c r="D1111" t="inlineStr">
        <is>
          <t>F</t>
        </is>
      </c>
      <c r="E1111" t="n">
        <v>32</v>
      </c>
      <c r="F1111" t="inlineStr">
        <is>
          <t>FA</t>
        </is>
      </c>
      <c r="G1111" t="inlineStr">
        <is>
          <t>FA</t>
        </is>
      </c>
      <c r="H1111" s="30" t="n">
        <v>1</v>
      </c>
      <c r="I1111" s="31" t="n">
        <v>0</v>
      </c>
      <c r="J1111" s="31" t="n"/>
      <c r="K1111" s="31" t="n">
        <v>0</v>
      </c>
      <c r="L1111" s="32" t="n"/>
      <c r="M1111" s="31" t="n">
        <v>0</v>
      </c>
      <c r="N1111" s="31" t="n">
        <v>0</v>
      </c>
      <c r="O1111" s="31" t="n"/>
      <c r="P1111" s="31" t="n"/>
      <c r="Q1111" s="31" t="n">
        <v>0</v>
      </c>
      <c r="R1111" s="31" t="n"/>
      <c r="S1111" s="32" t="n"/>
      <c r="T1111" s="32" t="n"/>
      <c r="V1111" t="inlineStr">
        <is>
          <t>03qhu</t>
        </is>
      </c>
      <c r="W1111" t="n">
        <v>5573</v>
      </c>
      <c r="X1111" t="n">
        <v>7733</v>
      </c>
      <c r="Y1111" t="inlineStr">
        <is>
          <t>f609869f-ea24-42df-8708-1f1fc3073849</t>
        </is>
      </c>
      <c r="Z1111" t="inlineStr">
        <is>
          <t>Adam Johnson ((N/A) LW)</t>
        </is>
      </c>
    </row>
    <row r="1112">
      <c r="A1112" t="inlineStr">
        <is>
          <t>Adam Karashik</t>
        </is>
      </c>
      <c r="B1112" t="inlineStr">
        <is>
          <t>(N/A)</t>
        </is>
      </c>
      <c r="C1112" t="inlineStr">
        <is>
          <t>D</t>
        </is>
      </c>
      <c r="D1112" t="inlineStr">
        <is>
          <t>D</t>
        </is>
      </c>
      <c r="E1112" t="n">
        <v>28</v>
      </c>
      <c r="F1112" t="inlineStr">
        <is>
          <t>FA</t>
        </is>
      </c>
      <c r="G1112" t="inlineStr">
        <is>
          <t>FA</t>
        </is>
      </c>
      <c r="H1112" s="30" t="n">
        <v>1</v>
      </c>
      <c r="I1112" s="31" t="n">
        <v>0</v>
      </c>
      <c r="J1112" s="31" t="n"/>
      <c r="K1112" s="31" t="n">
        <v>0</v>
      </c>
      <c r="L1112" s="32" t="n"/>
      <c r="M1112" s="31" t="n">
        <v>0</v>
      </c>
      <c r="N1112" s="31" t="n">
        <v>0</v>
      </c>
      <c r="O1112" s="31" t="n"/>
      <c r="P1112" s="31" t="n"/>
      <c r="Q1112" s="31" t="n">
        <v>0</v>
      </c>
      <c r="R1112" s="31" t="n"/>
      <c r="S1112" s="32" t="n"/>
      <c r="T1112" s="32" t="n"/>
      <c r="V1112" t="inlineStr">
        <is>
          <t>060vl</t>
        </is>
      </c>
      <c r="Y1112" t="inlineStr">
        <is>
          <t>ec0ed576-5e9c-4cee-a54e-2ffc63f33c8d</t>
        </is>
      </c>
      <c r="Z1112" t="inlineStr">
        <is>
          <t>Adam Karashik ((N/A) D)</t>
        </is>
      </c>
    </row>
    <row r="1113">
      <c r="A1113" t="inlineStr">
        <is>
          <t>Adam Keefe</t>
        </is>
      </c>
      <c r="B1113" t="inlineStr">
        <is>
          <t>(N/A)</t>
        </is>
      </c>
      <c r="C1113" t="inlineStr">
        <is>
          <t>RW</t>
        </is>
      </c>
      <c r="D1113" t="inlineStr">
        <is>
          <t>F</t>
        </is>
      </c>
      <c r="E1113" t="n">
        <v>42</v>
      </c>
      <c r="F1113" t="inlineStr">
        <is>
          <t>FA</t>
        </is>
      </c>
      <c r="G1113" t="inlineStr">
        <is>
          <t>FA</t>
        </is>
      </c>
      <c r="H1113" s="30" t="n">
        <v>1</v>
      </c>
      <c r="I1113" s="31" t="n">
        <v>0</v>
      </c>
      <c r="J1113" s="31" t="n"/>
      <c r="K1113" s="31" t="n">
        <v>0</v>
      </c>
      <c r="L1113" s="32" t="n"/>
      <c r="M1113" s="31" t="n">
        <v>0</v>
      </c>
      <c r="N1113" s="31" t="n">
        <v>0</v>
      </c>
      <c r="O1113" s="31" t="n"/>
      <c r="P1113" s="31" t="n"/>
      <c r="Q1113" s="31" t="n">
        <v>0</v>
      </c>
      <c r="R1113" s="31" t="n"/>
      <c r="S1113" s="32" t="n"/>
      <c r="T1113" s="32" t="n"/>
      <c r="V1113" t="inlineStr">
        <is>
          <t>004k9</t>
        </is>
      </c>
      <c r="X1113" t="n">
        <v>3839</v>
      </c>
      <c r="Z1113" t="inlineStr">
        <is>
          <t>Adam Keefe ((N/A) RW)</t>
        </is>
      </c>
    </row>
    <row r="1114">
      <c r="A1114" t="inlineStr">
        <is>
          <t>Adam Kleber</t>
        </is>
      </c>
      <c r="B1114" t="inlineStr">
        <is>
          <t>BUF</t>
        </is>
      </c>
      <c r="C1114" t="inlineStr">
        <is>
          <t>D</t>
        </is>
      </c>
      <c r="D1114" t="inlineStr">
        <is>
          <t>D</t>
        </is>
      </c>
      <c r="E1114" t="n">
        <v>20</v>
      </c>
      <c r="F1114" t="inlineStr">
        <is>
          <t>FA</t>
        </is>
      </c>
      <c r="G1114" t="inlineStr">
        <is>
          <t>FA</t>
        </is>
      </c>
      <c r="H1114" s="30" t="n">
        <v>1</v>
      </c>
      <c r="I1114" s="31" t="n">
        <v>0</v>
      </c>
      <c r="J1114" s="31" t="n"/>
      <c r="K1114" s="31" t="n">
        <v>0</v>
      </c>
      <c r="L1114" s="32" t="n"/>
      <c r="M1114" s="31" t="n">
        <v>0</v>
      </c>
      <c r="N1114" s="31" t="n">
        <v>0</v>
      </c>
      <c r="O1114" s="31" t="n"/>
      <c r="P1114" s="31" t="n"/>
      <c r="Q1114" s="31" t="n">
        <v>0</v>
      </c>
      <c r="R1114" s="31" t="n"/>
      <c r="S1114" s="32" t="n"/>
      <c r="T1114" s="32" t="n"/>
      <c r="V1114" t="inlineStr">
        <is>
          <t>06mbn</t>
        </is>
      </c>
      <c r="W1114" t="n">
        <v>7190</v>
      </c>
      <c r="Y1114" t="inlineStr">
        <is>
          <t>3f7334c1-b375-4e70-bc0c-4f77c0b38c5d</t>
        </is>
      </c>
      <c r="Z1114" t="inlineStr">
        <is>
          <t>Adam Kleber (BUF D)</t>
        </is>
      </c>
    </row>
    <row r="1115">
      <c r="A1115" t="inlineStr">
        <is>
          <t>Adam Krause</t>
        </is>
      </c>
      <c r="B1115" t="inlineStr">
        <is>
          <t>PIT</t>
        </is>
      </c>
      <c r="C1115" t="inlineStr">
        <is>
          <t>C</t>
        </is>
      </c>
      <c r="D1115" t="inlineStr">
        <is>
          <t>F</t>
        </is>
      </c>
      <c r="E1115" t="n">
        <v>34</v>
      </c>
      <c r="F1115" t="inlineStr">
        <is>
          <t>FA</t>
        </is>
      </c>
      <c r="G1115" t="inlineStr">
        <is>
          <t>FA</t>
        </is>
      </c>
      <c r="H1115" s="30" t="n">
        <v>1</v>
      </c>
      <c r="I1115" s="31" t="n">
        <v>0</v>
      </c>
      <c r="J1115" s="31" t="n"/>
      <c r="K1115" s="31" t="n">
        <v>0</v>
      </c>
      <c r="L1115" s="32" t="n"/>
      <c r="M1115" s="31" t="n">
        <v>0</v>
      </c>
      <c r="N1115" s="31" t="n">
        <v>0</v>
      </c>
      <c r="O1115" s="31" t="n"/>
      <c r="P1115" s="31" t="n"/>
      <c r="Q1115" s="31" t="n">
        <v>0</v>
      </c>
      <c r="R1115" s="31" t="n"/>
      <c r="S1115" s="32" t="n"/>
      <c r="T1115" s="32" t="n"/>
      <c r="V1115" t="inlineStr">
        <is>
          <t>048xy</t>
        </is>
      </c>
      <c r="X1115" t="n">
        <v>7426</v>
      </c>
      <c r="Z1115" t="inlineStr">
        <is>
          <t>Adam Krause (PIT C)</t>
        </is>
      </c>
    </row>
    <row r="1116">
      <c r="A1116" t="inlineStr">
        <is>
          <t>Adam Kubik</t>
        </is>
      </c>
      <c r="B1116" t="inlineStr">
        <is>
          <t>(N/A)</t>
        </is>
      </c>
      <c r="C1116" t="inlineStr">
        <is>
          <t>C</t>
        </is>
      </c>
      <c r="D1116" t="inlineStr">
        <is>
          <t>F</t>
        </is>
      </c>
      <c r="E1116" t="n">
        <v>27</v>
      </c>
      <c r="F1116" t="inlineStr">
        <is>
          <t>FA</t>
        </is>
      </c>
      <c r="G1116" t="inlineStr">
        <is>
          <t>FA</t>
        </is>
      </c>
      <c r="H1116" s="30" t="n">
        <v>1</v>
      </c>
      <c r="I1116" s="31" t="n">
        <v>0</v>
      </c>
      <c r="J1116" s="31" t="n"/>
      <c r="K1116" s="31" t="n">
        <v>0</v>
      </c>
      <c r="L1116" s="32" t="n"/>
      <c r="M1116" s="31" t="n">
        <v>0</v>
      </c>
      <c r="N1116" s="31" t="n">
        <v>0</v>
      </c>
      <c r="O1116" s="31" t="n"/>
      <c r="P1116" s="31" t="n"/>
      <c r="Q1116" s="31" t="n">
        <v>0</v>
      </c>
      <c r="R1116" s="31" t="n"/>
      <c r="S1116" s="32" t="n"/>
      <c r="T1116" s="32" t="n"/>
      <c r="V1116" t="inlineStr">
        <is>
          <t>04kwo</t>
        </is>
      </c>
      <c r="Z1116" t="inlineStr">
        <is>
          <t>Adam Kubik ((N/A) C)</t>
        </is>
      </c>
    </row>
    <row r="1117">
      <c r="A1117" t="inlineStr">
        <is>
          <t>Adam Levac</t>
        </is>
      </c>
      <c r="B1117" t="inlineStr">
        <is>
          <t>DET</t>
        </is>
      </c>
      <c r="C1117" t="inlineStr">
        <is>
          <t>C</t>
        </is>
      </c>
      <c r="D1117" t="inlineStr">
        <is>
          <t>F</t>
        </is>
      </c>
      <c r="E1117" t="n">
        <v>18</v>
      </c>
      <c r="F1117" t="inlineStr">
        <is>
          <t>FA</t>
        </is>
      </c>
      <c r="G1117" t="inlineStr">
        <is>
          <t>FA</t>
        </is>
      </c>
      <c r="H1117" s="30" t="n">
        <v>1</v>
      </c>
      <c r="I1117" s="31" t="n">
        <v>0</v>
      </c>
      <c r="J1117" s="31" t="n"/>
      <c r="K1117" s="31" t="n">
        <v>0</v>
      </c>
      <c r="L1117" s="32" t="n"/>
      <c r="M1117" s="31" t="n">
        <v>0</v>
      </c>
      <c r="N1117" s="31" t="n">
        <v>0</v>
      </c>
      <c r="O1117" s="31" t="n"/>
      <c r="P1117" s="31" t="n"/>
      <c r="Q1117" s="31" t="n">
        <v>0</v>
      </c>
      <c r="R1117" s="31" t="n"/>
      <c r="S1117" s="32" t="n"/>
      <c r="T1117" s="32" t="n"/>
      <c r="V1117" t="inlineStr">
        <is>
          <t>076wu</t>
        </is>
      </c>
      <c r="Y1117" t="inlineStr">
        <is>
          <t>6f998158-6faf-43fe-a638-4ab3340dea21</t>
        </is>
      </c>
      <c r="Z1117" t="inlineStr">
        <is>
          <t>Adam Levac (DET C)</t>
        </is>
      </c>
    </row>
    <row r="1118">
      <c r="A1118" t="inlineStr">
        <is>
          <t>Adam Liska</t>
        </is>
      </c>
      <c r="B1118" t="inlineStr">
        <is>
          <t>(N/A)</t>
        </is>
      </c>
      <c r="C1118" t="inlineStr">
        <is>
          <t>LW</t>
        </is>
      </c>
      <c r="D1118" t="inlineStr">
        <is>
          <t>F</t>
        </is>
      </c>
      <c r="E1118" t="n">
        <v>26</v>
      </c>
      <c r="F1118" t="inlineStr">
        <is>
          <t>FA</t>
        </is>
      </c>
      <c r="G1118" t="inlineStr">
        <is>
          <t>FA</t>
        </is>
      </c>
      <c r="H1118" s="30" t="n">
        <v>1</v>
      </c>
      <c r="I1118" s="31" t="n">
        <v>0</v>
      </c>
      <c r="J1118" s="31" t="n"/>
      <c r="K1118" s="31" t="n">
        <v>0</v>
      </c>
      <c r="L1118" s="32" t="n"/>
      <c r="M1118" s="31" t="n">
        <v>0</v>
      </c>
      <c r="N1118" s="31" t="n">
        <v>0</v>
      </c>
      <c r="O1118" s="31" t="n"/>
      <c r="P1118" s="31" t="n"/>
      <c r="Q1118" s="31" t="n">
        <v>0</v>
      </c>
      <c r="R1118" s="31" t="n"/>
      <c r="S1118" s="32" t="n"/>
      <c r="T1118" s="32" t="n"/>
      <c r="V1118" t="inlineStr">
        <is>
          <t>050mq</t>
        </is>
      </c>
      <c r="Z1118" t="inlineStr">
        <is>
          <t>Adam Liska ((N/A) LW)</t>
        </is>
      </c>
    </row>
    <row r="1119">
      <c r="A1119" t="inlineStr">
        <is>
          <t>Adam Marsh</t>
        </is>
      </c>
      <c r="B1119" t="inlineStr">
        <is>
          <t>DET</t>
        </is>
      </c>
      <c r="C1119" t="inlineStr">
        <is>
          <t>LW</t>
        </is>
      </c>
      <c r="D1119" t="inlineStr">
        <is>
          <t>F</t>
        </is>
      </c>
      <c r="E1119" t="n">
        <v>29</v>
      </c>
      <c r="F1119" t="inlineStr">
        <is>
          <t>FA</t>
        </is>
      </c>
      <c r="G1119" t="inlineStr">
        <is>
          <t>FA</t>
        </is>
      </c>
      <c r="H1119" s="30" t="n">
        <v>1</v>
      </c>
      <c r="I1119" s="31" t="n">
        <v>0</v>
      </c>
      <c r="J1119" s="31" t="n"/>
      <c r="K1119" s="31" t="n">
        <v>0</v>
      </c>
      <c r="L1119" s="32" t="n"/>
      <c r="M1119" s="31" t="n">
        <v>0</v>
      </c>
      <c r="N1119" s="31" t="n">
        <v>0</v>
      </c>
      <c r="O1119" s="31" t="n"/>
      <c r="P1119" s="31" t="n"/>
      <c r="Q1119" s="31" t="n">
        <v>0</v>
      </c>
      <c r="R1119" s="31" t="n"/>
      <c r="S1119" s="32" t="n"/>
      <c r="T1119" s="32" t="n"/>
      <c r="V1119" t="inlineStr">
        <is>
          <t>03rjv</t>
        </is>
      </c>
      <c r="W1119" t="n">
        <v>4871</v>
      </c>
      <c r="X1119" t="n">
        <v>6942</v>
      </c>
      <c r="Z1119" t="inlineStr">
        <is>
          <t>Adam Marsh (DET LW)</t>
        </is>
      </c>
    </row>
    <row r="1120">
      <c r="A1120" t="inlineStr">
        <is>
          <t>Adam Mascherin</t>
        </is>
      </c>
      <c r="B1120" t="inlineStr">
        <is>
          <t>DAL</t>
        </is>
      </c>
      <c r="C1120" t="inlineStr">
        <is>
          <t>LW</t>
        </is>
      </c>
      <c r="D1120" t="inlineStr">
        <is>
          <t>F</t>
        </is>
      </c>
      <c r="E1120" t="n">
        <v>28</v>
      </c>
      <c r="F1120" t="inlineStr">
        <is>
          <t>FA</t>
        </is>
      </c>
      <c r="G1120" t="inlineStr">
        <is>
          <t>FA</t>
        </is>
      </c>
      <c r="H1120" s="30" t="n">
        <v>1</v>
      </c>
      <c r="I1120" s="31" t="n">
        <v>0</v>
      </c>
      <c r="J1120" s="31" t="n"/>
      <c r="K1120" s="31" t="n">
        <v>0</v>
      </c>
      <c r="L1120" s="32" t="n"/>
      <c r="M1120" s="31" t="n">
        <v>0</v>
      </c>
      <c r="N1120" s="31" t="n">
        <v>0</v>
      </c>
      <c r="O1120" s="31" t="n"/>
      <c r="P1120" s="31" t="n"/>
      <c r="Q1120" s="31" t="n">
        <v>0</v>
      </c>
      <c r="R1120" s="31" t="n"/>
      <c r="S1120" s="32" t="n"/>
      <c r="T1120" s="32" t="n"/>
      <c r="V1120" t="inlineStr">
        <is>
          <t>042vo</t>
        </is>
      </c>
      <c r="W1120" t="n">
        <v>5200</v>
      </c>
      <c r="X1120" t="n">
        <v>7146</v>
      </c>
      <c r="Y1120" t="inlineStr">
        <is>
          <t>92055a30-f81c-41bf-872b-efd4c40a790b</t>
        </is>
      </c>
      <c r="Z1120" t="inlineStr">
        <is>
          <t>Adam Mascherin (DAL LW)</t>
        </is>
      </c>
    </row>
    <row r="1121">
      <c r="A1121" t="inlineStr">
        <is>
          <t>Adam McCormick</t>
        </is>
      </c>
      <c r="B1121" t="inlineStr">
        <is>
          <t>(N/A)</t>
        </is>
      </c>
      <c r="C1121" t="inlineStr">
        <is>
          <t>D</t>
        </is>
      </c>
      <c r="D1121" t="inlineStr">
        <is>
          <t>D</t>
        </is>
      </c>
      <c r="E1121" t="n">
        <v>26</v>
      </c>
      <c r="F1121" t="inlineStr">
        <is>
          <t>FA</t>
        </is>
      </c>
      <c r="G1121" t="inlineStr">
        <is>
          <t>FA</t>
        </is>
      </c>
      <c r="H1121" s="30" t="n">
        <v>1</v>
      </c>
      <c r="I1121" s="31" t="n">
        <v>0</v>
      </c>
      <c r="J1121" s="31" t="n"/>
      <c r="K1121" s="31" t="n">
        <v>0</v>
      </c>
      <c r="L1121" s="32" t="n"/>
      <c r="M1121" s="31" t="n">
        <v>0</v>
      </c>
      <c r="N1121" s="31" t="n">
        <v>0</v>
      </c>
      <c r="O1121" s="31" t="n"/>
      <c r="P1121" s="31" t="n"/>
      <c r="Q1121" s="31" t="n">
        <v>0</v>
      </c>
      <c r="R1121" s="31" t="n"/>
      <c r="S1121" s="32" t="n"/>
      <c r="T1121" s="32" t="n"/>
      <c r="V1121" t="inlineStr">
        <is>
          <t>04rne</t>
        </is>
      </c>
      <c r="Z1121" t="inlineStr">
        <is>
          <t>Adam McCormick ((N/A) D)</t>
        </is>
      </c>
    </row>
    <row r="1122">
      <c r="A1122" t="inlineStr">
        <is>
          <t>Adam McQuaid</t>
        </is>
      </c>
      <c r="B1122" t="inlineStr">
        <is>
          <t>(N/A)</t>
        </is>
      </c>
      <c r="C1122" t="inlineStr">
        <is>
          <t>D</t>
        </is>
      </c>
      <c r="D1122" t="inlineStr">
        <is>
          <t>D</t>
        </is>
      </c>
      <c r="E1122" t="n">
        <v>39</v>
      </c>
      <c r="F1122" t="inlineStr">
        <is>
          <t>FA</t>
        </is>
      </c>
      <c r="G1122" t="inlineStr">
        <is>
          <t>FA</t>
        </is>
      </c>
      <c r="H1122" s="30" t="n">
        <v>1</v>
      </c>
      <c r="I1122" s="31" t="n">
        <v>0</v>
      </c>
      <c r="J1122" s="31" t="n"/>
      <c r="K1122" s="31" t="n">
        <v>0</v>
      </c>
      <c r="L1122" s="32" t="n"/>
      <c r="M1122" s="31" t="n">
        <v>0</v>
      </c>
      <c r="N1122" s="31" t="n">
        <v>0</v>
      </c>
      <c r="O1122" s="31" t="n"/>
      <c r="P1122" s="31" t="n"/>
      <c r="Q1122" s="31" t="n">
        <v>0</v>
      </c>
      <c r="R1122" s="31" t="n"/>
      <c r="S1122" s="32" t="n"/>
      <c r="T1122" s="32" t="n"/>
      <c r="V1122" t="inlineStr">
        <is>
          <t>004l6</t>
        </is>
      </c>
      <c r="W1122" t="n">
        <v>2351</v>
      </c>
      <c r="X1122" t="n">
        <v>3816</v>
      </c>
      <c r="Z1122" t="inlineStr">
        <is>
          <t>Adam McQuaid ((N/A) D)</t>
        </is>
      </c>
    </row>
    <row r="1123">
      <c r="A1123" t="inlineStr">
        <is>
          <t>Adam Mechura</t>
        </is>
      </c>
      <c r="B1123" t="inlineStr">
        <is>
          <t>BOS</t>
        </is>
      </c>
      <c r="C1123" t="inlineStr">
        <is>
          <t>C</t>
        </is>
      </c>
      <c r="D1123" t="inlineStr">
        <is>
          <t>F</t>
        </is>
      </c>
      <c r="E1123" t="n">
        <v>23</v>
      </c>
      <c r="F1123" t="inlineStr">
        <is>
          <t>FA</t>
        </is>
      </c>
      <c r="G1123" t="inlineStr">
        <is>
          <t>FA</t>
        </is>
      </c>
      <c r="H1123" s="30" t="n">
        <v>1</v>
      </c>
      <c r="I1123" s="31" t="n">
        <v>0</v>
      </c>
      <c r="J1123" s="31" t="n"/>
      <c r="K1123" s="31" t="n">
        <v>0</v>
      </c>
      <c r="L1123" s="32" t="n"/>
      <c r="M1123" s="31" t="n">
        <v>0</v>
      </c>
      <c r="N1123" s="31" t="n">
        <v>0</v>
      </c>
      <c r="O1123" s="31" t="n"/>
      <c r="P1123" s="31" t="n"/>
      <c r="Q1123" s="31" t="n">
        <v>0</v>
      </c>
      <c r="R1123" s="31" t="n"/>
      <c r="S1123" s="32" t="n"/>
      <c r="T1123" s="32" t="n"/>
      <c r="V1123" t="inlineStr">
        <is>
          <t>06put</t>
        </is>
      </c>
      <c r="Y1123" t="inlineStr">
        <is>
          <t>6c63fc58-1262-403b-8285-cc656b46351b</t>
        </is>
      </c>
      <c r="Z1123" t="inlineStr">
        <is>
          <t>Adam Mechura (BOS C)</t>
        </is>
      </c>
    </row>
    <row r="1124">
      <c r="A1124" t="inlineStr">
        <is>
          <t>Adam Morrison</t>
        </is>
      </c>
      <c r="B1124" t="inlineStr">
        <is>
          <t>(N/A)</t>
        </is>
      </c>
      <c r="C1124" t="inlineStr">
        <is>
          <t>G</t>
        </is>
      </c>
      <c r="D1124" t="inlineStr">
        <is>
          <t>G</t>
        </is>
      </c>
      <c r="E1124" t="n">
        <v>35</v>
      </c>
      <c r="F1124" t="inlineStr">
        <is>
          <t>FA</t>
        </is>
      </c>
      <c r="G1124" t="inlineStr">
        <is>
          <t>FA</t>
        </is>
      </c>
      <c r="H1124" s="30" t="n">
        <v>1</v>
      </c>
      <c r="I1124" s="31" t="n">
        <v>0</v>
      </c>
      <c r="J1124" s="31" t="n"/>
      <c r="K1124" s="31" t="n">
        <v>0</v>
      </c>
      <c r="L1124" s="32" t="n"/>
      <c r="M1124" s="31" t="n">
        <v>0</v>
      </c>
      <c r="N1124" s="31" t="n">
        <v>0</v>
      </c>
      <c r="O1124" s="31" t="n"/>
      <c r="P1124" s="31" t="n"/>
      <c r="Q1124" s="31" t="n">
        <v>0</v>
      </c>
      <c r="R1124" s="31" t="n"/>
      <c r="S1124" s="32" t="n"/>
      <c r="T1124" s="32" t="n"/>
      <c r="V1124" t="inlineStr">
        <is>
          <t>01mzl</t>
        </is>
      </c>
      <c r="W1124" t="n">
        <v>3341</v>
      </c>
      <c r="X1124" t="n">
        <v>5624</v>
      </c>
      <c r="Z1124" t="inlineStr">
        <is>
          <t>Adam Morrison ((N/A) G)</t>
        </is>
      </c>
    </row>
    <row r="1125">
      <c r="A1125" t="inlineStr">
        <is>
          <t>Adam Musil</t>
        </is>
      </c>
      <c r="B1125" t="inlineStr">
        <is>
          <t>(N/A)</t>
        </is>
      </c>
      <c r="C1125" t="inlineStr">
        <is>
          <t>C</t>
        </is>
      </c>
      <c r="D1125" t="inlineStr">
        <is>
          <t>F</t>
        </is>
      </c>
      <c r="E1125" t="n">
        <v>29</v>
      </c>
      <c r="F1125" t="inlineStr">
        <is>
          <t>FA</t>
        </is>
      </c>
      <c r="G1125" t="inlineStr">
        <is>
          <t>FA</t>
        </is>
      </c>
      <c r="H1125" s="30" t="n">
        <v>1</v>
      </c>
      <c r="I1125" s="31" t="n">
        <v>0</v>
      </c>
      <c r="J1125" s="31" t="n"/>
      <c r="K1125" s="31" t="n">
        <v>0</v>
      </c>
      <c r="L1125" s="32" t="n"/>
      <c r="M1125" s="31" t="n">
        <v>0</v>
      </c>
      <c r="N1125" s="31" t="n">
        <v>0</v>
      </c>
      <c r="O1125" s="31" t="n"/>
      <c r="P1125" s="31" t="n"/>
      <c r="Q1125" s="31" t="n">
        <v>0</v>
      </c>
      <c r="R1125" s="31" t="n"/>
      <c r="S1125" s="32" t="n"/>
      <c r="T1125" s="32" t="n"/>
      <c r="V1125" t="inlineStr">
        <is>
          <t>03rg3</t>
        </is>
      </c>
      <c r="W1125" t="n">
        <v>4861</v>
      </c>
      <c r="X1125" t="n">
        <v>6836</v>
      </c>
      <c r="Z1125" t="inlineStr">
        <is>
          <t>Adam Musil ((N/A) C)</t>
        </is>
      </c>
    </row>
    <row r="1126">
      <c r="A1126" t="inlineStr">
        <is>
          <t>Adam Najman</t>
        </is>
      </c>
      <c r="B1126" t="inlineStr">
        <is>
          <t>(N/A)</t>
        </is>
      </c>
      <c r="C1126" t="inlineStr">
        <is>
          <t>C</t>
        </is>
      </c>
      <c r="D1126" t="inlineStr">
        <is>
          <t>F</t>
        </is>
      </c>
      <c r="E1126" t="n">
        <v>25</v>
      </c>
      <c r="F1126" t="inlineStr">
        <is>
          <t>FA</t>
        </is>
      </c>
      <c r="G1126" t="inlineStr">
        <is>
          <t>FA</t>
        </is>
      </c>
      <c r="H1126" s="30" t="n">
        <v>1</v>
      </c>
      <c r="I1126" s="31" t="n">
        <v>0</v>
      </c>
      <c r="J1126" s="31" t="n"/>
      <c r="K1126" s="31" t="n">
        <v>0</v>
      </c>
      <c r="L1126" s="32" t="n"/>
      <c r="M1126" s="31" t="n">
        <v>0</v>
      </c>
      <c r="N1126" s="31" t="n">
        <v>0</v>
      </c>
      <c r="O1126" s="31" t="n"/>
      <c r="P1126" s="31" t="n"/>
      <c r="Q1126" s="31" t="n">
        <v>0</v>
      </c>
      <c r="R1126" s="31" t="n"/>
      <c r="S1126" s="32" t="n"/>
      <c r="T1126" s="32" t="n"/>
      <c r="V1126" t="inlineStr">
        <is>
          <t>06l4l</t>
        </is>
      </c>
      <c r="Z1126" t="inlineStr">
        <is>
          <t>Adam Najman ((N/A) C)</t>
        </is>
      </c>
    </row>
    <row r="1127">
      <c r="A1127" t="inlineStr">
        <is>
          <t>Adam Nemec</t>
        </is>
      </c>
      <c r="B1127" t="inlineStr">
        <is>
          <t>OTT</t>
        </is>
      </c>
      <c r="C1127" t="inlineStr">
        <is>
          <t>LW</t>
        </is>
      </c>
      <c r="D1127" t="inlineStr">
        <is>
          <t>F</t>
        </is>
      </c>
      <c r="E1127" t="n">
        <v>18</v>
      </c>
      <c r="F1127" t="inlineStr">
        <is>
          <t>FA</t>
        </is>
      </c>
      <c r="G1127" t="inlineStr">
        <is>
          <t>FA</t>
        </is>
      </c>
      <c r="H1127" s="30" t="n">
        <v>1</v>
      </c>
      <c r="I1127" s="31" t="n">
        <v>0</v>
      </c>
      <c r="J1127" s="31" t="n"/>
      <c r="K1127" s="31" t="n">
        <v>0</v>
      </c>
      <c r="L1127" s="32" t="n"/>
      <c r="M1127" s="31" t="n">
        <v>0</v>
      </c>
      <c r="N1127" s="31" t="n">
        <v>0</v>
      </c>
      <c r="O1127" s="31" t="n"/>
      <c r="P1127" s="31" t="n"/>
      <c r="Q1127" s="31" t="n">
        <v>0</v>
      </c>
      <c r="R1127" s="31" t="n"/>
      <c r="S1127" s="32" t="n"/>
      <c r="T1127" s="32" t="n"/>
      <c r="V1127" t="inlineStr">
        <is>
          <t>0760j</t>
        </is>
      </c>
      <c r="W1127" t="n">
        <v>7707</v>
      </c>
      <c r="Y1127" t="inlineStr">
        <is>
          <t>30dcce9f-d489-443d-b310-f80c41845696</t>
        </is>
      </c>
      <c r="Z1127" t="inlineStr">
        <is>
          <t>Adam Nemec (OTT LW)</t>
        </is>
      </c>
    </row>
    <row r="1128">
      <c r="A1128" t="inlineStr">
        <is>
          <t>Adam Nomme</t>
        </is>
      </c>
      <c r="B1128" t="inlineStr">
        <is>
          <t>(N/A)</t>
        </is>
      </c>
      <c r="C1128" t="inlineStr">
        <is>
          <t>RW</t>
        </is>
      </c>
      <c r="D1128" t="inlineStr">
        <is>
          <t>F</t>
        </is>
      </c>
      <c r="E1128" t="n">
        <v>18</v>
      </c>
      <c r="F1128" t="inlineStr">
        <is>
          <t>FA</t>
        </is>
      </c>
      <c r="G1128" t="inlineStr">
        <is>
          <t>FA</t>
        </is>
      </c>
      <c r="H1128" s="30" t="n">
        <v>1</v>
      </c>
      <c r="I1128" s="31" t="n">
        <v>0</v>
      </c>
      <c r="J1128" s="31" t="n"/>
      <c r="K1128" s="31" t="n">
        <v>0</v>
      </c>
      <c r="L1128" s="32" t="n"/>
      <c r="M1128" s="31" t="n">
        <v>0</v>
      </c>
      <c r="N1128" s="31" t="n">
        <v>0</v>
      </c>
      <c r="O1128" s="31" t="n"/>
      <c r="P1128" s="31" t="n"/>
      <c r="Q1128" s="31" t="n">
        <v>0</v>
      </c>
      <c r="R1128" s="31" t="n"/>
      <c r="S1128" s="32" t="n"/>
      <c r="T1128" s="32" t="n"/>
      <c r="V1128" t="inlineStr">
        <is>
          <t>078bp</t>
        </is>
      </c>
      <c r="Z1128" t="inlineStr">
        <is>
          <t>Adam Nomme ((N/A) RW)</t>
        </is>
      </c>
    </row>
    <row r="1129">
      <c r="A1129" t="inlineStr">
        <is>
          <t>Adam Novotny</t>
        </is>
      </c>
      <c r="B1129" t="inlineStr">
        <is>
          <t>VAN</t>
        </is>
      </c>
      <c r="C1129" t="inlineStr">
        <is>
          <t>LW</t>
        </is>
      </c>
      <c r="D1129" t="inlineStr">
        <is>
          <t>F</t>
        </is>
      </c>
      <c r="E1129" t="n">
        <v>18</v>
      </c>
      <c r="F1129" t="inlineStr">
        <is>
          <t>FA</t>
        </is>
      </c>
      <c r="G1129" t="inlineStr">
        <is>
          <t>FA</t>
        </is>
      </c>
      <c r="H1129" s="30" t="n">
        <v>1</v>
      </c>
      <c r="I1129" s="31" t="n">
        <v>0</v>
      </c>
      <c r="J1129" s="31" t="n"/>
      <c r="K1129" s="31" t="n">
        <v>0</v>
      </c>
      <c r="L1129" s="32" t="n"/>
      <c r="M1129" s="31" t="n">
        <v>0</v>
      </c>
      <c r="N1129" s="31" t="n">
        <v>0</v>
      </c>
      <c r="O1129" s="31" t="n"/>
      <c r="P1129" s="31" t="n"/>
      <c r="Q1129" s="31" t="n">
        <v>0</v>
      </c>
      <c r="R1129" s="31" t="n"/>
      <c r="S1129" s="32" t="n"/>
      <c r="T1129" s="32" t="n"/>
      <c r="U1129" t="n">
        <v>291.3</v>
      </c>
      <c r="V1129" t="inlineStr">
        <is>
          <t>06r60</t>
        </is>
      </c>
      <c r="W1129" t="n">
        <v>7668</v>
      </c>
      <c r="Y1129" t="inlineStr">
        <is>
          <t>889d96ab-9f99-4b60-a1ea-f833a9b8f67b</t>
        </is>
      </c>
      <c r="Z1129" t="inlineStr">
        <is>
          <t>Adam Novotny (VAN LW)</t>
        </is>
      </c>
    </row>
    <row r="1130">
      <c r="A1130" t="inlineStr">
        <is>
          <t>Adam Ollas Mattson</t>
        </is>
      </c>
      <c r="B1130" t="inlineStr">
        <is>
          <t>(N/A)</t>
        </is>
      </c>
      <c r="C1130" t="inlineStr">
        <is>
          <t>D</t>
        </is>
      </c>
      <c r="D1130" t="inlineStr">
        <is>
          <t>D</t>
        </is>
      </c>
      <c r="E1130" t="n">
        <v>30</v>
      </c>
      <c r="F1130" t="inlineStr">
        <is>
          <t>FA</t>
        </is>
      </c>
      <c r="G1130" t="inlineStr">
        <is>
          <t>FA</t>
        </is>
      </c>
      <c r="H1130" s="30" t="n">
        <v>1</v>
      </c>
      <c r="I1130" s="31" t="n">
        <v>0</v>
      </c>
      <c r="J1130" s="31" t="n"/>
      <c r="K1130" s="31" t="n">
        <v>0</v>
      </c>
      <c r="L1130" s="32" t="n"/>
      <c r="M1130" s="31" t="n">
        <v>0</v>
      </c>
      <c r="N1130" s="31" t="n">
        <v>0</v>
      </c>
      <c r="O1130" s="31" t="n"/>
      <c r="P1130" s="31" t="n"/>
      <c r="Q1130" s="31" t="n">
        <v>0</v>
      </c>
      <c r="R1130" s="31" t="n"/>
      <c r="S1130" s="32" t="n"/>
      <c r="T1130" s="32" t="n"/>
      <c r="V1130" t="inlineStr">
        <is>
          <t>03dho</t>
        </is>
      </c>
      <c r="X1130" t="n">
        <v>6543</v>
      </c>
      <c r="Z1130" t="inlineStr">
        <is>
          <t>Adam Ollas Mattson ((N/A) D)</t>
        </is>
      </c>
    </row>
    <row r="1131">
      <c r="A1131" t="inlineStr">
        <is>
          <t>Adam Pardy</t>
        </is>
      </c>
      <c r="B1131" t="inlineStr">
        <is>
          <t>(N/A)</t>
        </is>
      </c>
      <c r="C1131" t="inlineStr">
        <is>
          <t>D</t>
        </is>
      </c>
      <c r="D1131" t="inlineStr">
        <is>
          <t>D</t>
        </is>
      </c>
      <c r="E1131" t="n">
        <v>42</v>
      </c>
      <c r="F1131" t="inlineStr">
        <is>
          <t>FA</t>
        </is>
      </c>
      <c r="G1131" t="inlineStr">
        <is>
          <t>FA</t>
        </is>
      </c>
      <c r="H1131" s="30" t="n">
        <v>1</v>
      </c>
      <c r="I1131" s="31" t="n">
        <v>0</v>
      </c>
      <c r="J1131" s="31" t="n"/>
      <c r="K1131" s="31" t="n">
        <v>0</v>
      </c>
      <c r="L1131" s="32" t="n"/>
      <c r="M1131" s="31" t="n">
        <v>0</v>
      </c>
      <c r="N1131" s="31" t="n">
        <v>0</v>
      </c>
      <c r="O1131" s="31" t="n"/>
      <c r="P1131" s="31" t="n"/>
      <c r="Q1131" s="31" t="n">
        <v>0</v>
      </c>
      <c r="R1131" s="31" t="n"/>
      <c r="S1131" s="32" t="n"/>
      <c r="T1131" s="32" t="n"/>
      <c r="V1131" t="inlineStr">
        <is>
          <t>003ib</t>
        </is>
      </c>
      <c r="W1131" t="n">
        <v>2915</v>
      </c>
      <c r="X1131" t="n">
        <v>4051</v>
      </c>
      <c r="Z1131" t="inlineStr">
        <is>
          <t>Adam Pardy ((N/A) D)</t>
        </is>
      </c>
    </row>
    <row r="1132">
      <c r="A1132" t="inlineStr">
        <is>
          <t>Adam Parsells</t>
        </is>
      </c>
      <c r="B1132" t="inlineStr">
        <is>
          <t>SJS</t>
        </is>
      </c>
      <c r="C1132" t="inlineStr">
        <is>
          <t>D</t>
        </is>
      </c>
      <c r="D1132" t="inlineStr">
        <is>
          <t>D</t>
        </is>
      </c>
      <c r="E1132" t="n">
        <v>29</v>
      </c>
      <c r="F1132" t="inlineStr">
        <is>
          <t>FA</t>
        </is>
      </c>
      <c r="G1132" t="inlineStr">
        <is>
          <t>FA</t>
        </is>
      </c>
      <c r="H1132" s="30" t="n">
        <v>1</v>
      </c>
      <c r="I1132" s="31" t="n">
        <v>0</v>
      </c>
      <c r="J1132" s="31" t="n"/>
      <c r="K1132" s="31" t="n">
        <v>0</v>
      </c>
      <c r="L1132" s="32" t="n"/>
      <c r="M1132" s="31" t="n">
        <v>0</v>
      </c>
      <c r="N1132" s="31" t="n">
        <v>0</v>
      </c>
      <c r="O1132" s="31" t="n"/>
      <c r="P1132" s="31" t="n"/>
      <c r="Q1132" s="31" t="n">
        <v>0</v>
      </c>
      <c r="R1132" s="31" t="n"/>
      <c r="S1132" s="32" t="n"/>
      <c r="T1132" s="32" t="n"/>
      <c r="V1132" t="inlineStr">
        <is>
          <t>03riu</t>
        </is>
      </c>
      <c r="X1132" t="n">
        <v>6902</v>
      </c>
      <c r="Z1132" t="inlineStr">
        <is>
          <t>Adam Parsells (SJS D)</t>
        </is>
      </c>
    </row>
    <row r="1133">
      <c r="A1133" t="inlineStr">
        <is>
          <t>Adam Payerl</t>
        </is>
      </c>
      <c r="B1133" t="inlineStr">
        <is>
          <t>(N/A)</t>
        </is>
      </c>
      <c r="C1133" t="inlineStr">
        <is>
          <t>C</t>
        </is>
      </c>
      <c r="D1133" t="inlineStr">
        <is>
          <t>F</t>
        </is>
      </c>
      <c r="E1133" t="n">
        <v>35</v>
      </c>
      <c r="F1133" t="inlineStr">
        <is>
          <t>FA</t>
        </is>
      </c>
      <c r="G1133" t="inlineStr">
        <is>
          <t>FA</t>
        </is>
      </c>
      <c r="H1133" s="30" t="n">
        <v>1</v>
      </c>
      <c r="I1133" s="31" t="n">
        <v>0</v>
      </c>
      <c r="J1133" s="31" t="n"/>
      <c r="K1133" s="31" t="n">
        <v>0</v>
      </c>
      <c r="L1133" s="32" t="n"/>
      <c r="M1133" s="31" t="n">
        <v>0</v>
      </c>
      <c r="N1133" s="31" t="n">
        <v>0</v>
      </c>
      <c r="O1133" s="31" t="n"/>
      <c r="P1133" s="31" t="n"/>
      <c r="Q1133" s="31" t="n">
        <v>0</v>
      </c>
      <c r="R1133" s="31" t="n"/>
      <c r="S1133" s="32" t="n"/>
      <c r="T1133" s="32" t="n"/>
      <c r="V1133" t="inlineStr">
        <is>
          <t>02fsi</t>
        </is>
      </c>
      <c r="W1133" t="n">
        <v>4351</v>
      </c>
      <c r="X1133" t="n">
        <v>5597</v>
      </c>
      <c r="Z1133" t="inlineStr">
        <is>
          <t>Adam Payerl ((N/A) C)</t>
        </is>
      </c>
    </row>
    <row r="1134">
      <c r="A1134" t="inlineStr">
        <is>
          <t>Adam Pettersson</t>
        </is>
      </c>
      <c r="B1134" t="inlineStr">
        <is>
          <t>(N/A)</t>
        </is>
      </c>
      <c r="C1134" t="inlineStr">
        <is>
          <t>C</t>
        </is>
      </c>
      <c r="D1134" t="inlineStr">
        <is>
          <t>F</t>
        </is>
      </c>
      <c r="E1134" t="n">
        <v>34</v>
      </c>
      <c r="F1134" t="inlineStr">
        <is>
          <t>FA</t>
        </is>
      </c>
      <c r="G1134" t="inlineStr">
        <is>
          <t>FA</t>
        </is>
      </c>
      <c r="H1134" s="30" t="n">
        <v>1</v>
      </c>
      <c r="I1134" s="31" t="n">
        <v>0</v>
      </c>
      <c r="J1134" s="31" t="n"/>
      <c r="K1134" s="31" t="n">
        <v>0</v>
      </c>
      <c r="L1134" s="32" t="n"/>
      <c r="M1134" s="31" t="n">
        <v>0</v>
      </c>
      <c r="N1134" s="31" t="n">
        <v>0</v>
      </c>
      <c r="O1134" s="31" t="n"/>
      <c r="P1134" s="31" t="n"/>
      <c r="Q1134" s="31" t="n">
        <v>0</v>
      </c>
      <c r="R1134" s="31" t="n"/>
      <c r="S1134" s="32" t="n"/>
      <c r="T1134" s="32" t="n"/>
      <c r="V1134" t="inlineStr">
        <is>
          <t>0248v</t>
        </is>
      </c>
      <c r="Z1134" t="inlineStr">
        <is>
          <t>Adam Pettersson ((N/A) C)</t>
        </is>
      </c>
    </row>
    <row r="1135">
      <c r="A1135" t="inlineStr">
        <is>
          <t>Adam Pineault</t>
        </is>
      </c>
      <c r="B1135" t="inlineStr">
        <is>
          <t>(N/A)</t>
        </is>
      </c>
      <c r="C1135" t="inlineStr">
        <is>
          <t>RW</t>
        </is>
      </c>
      <c r="D1135" t="inlineStr">
        <is>
          <t>F</t>
        </is>
      </c>
      <c r="E1135" t="n">
        <v>40</v>
      </c>
      <c r="F1135" t="inlineStr">
        <is>
          <t>FA</t>
        </is>
      </c>
      <c r="G1135" t="inlineStr">
        <is>
          <t>FA</t>
        </is>
      </c>
      <c r="H1135" s="30" t="n">
        <v>1</v>
      </c>
      <c r="I1135" s="31" t="n">
        <v>0</v>
      </c>
      <c r="J1135" s="31" t="n"/>
      <c r="K1135" s="31" t="n">
        <v>0</v>
      </c>
      <c r="L1135" s="32" t="n"/>
      <c r="M1135" s="31" t="n">
        <v>0</v>
      </c>
      <c r="N1135" s="31" t="n">
        <v>0</v>
      </c>
      <c r="O1135" s="31" t="n"/>
      <c r="P1135" s="31" t="n"/>
      <c r="Q1135" s="31" t="n">
        <v>0</v>
      </c>
      <c r="R1135" s="31" t="n"/>
      <c r="S1135" s="32" t="n"/>
      <c r="T1135" s="32" t="n"/>
      <c r="V1135" t="inlineStr">
        <is>
          <t>003n1</t>
        </is>
      </c>
      <c r="W1135" t="n">
        <v>2191</v>
      </c>
      <c r="X1135" t="n">
        <v>3815</v>
      </c>
      <c r="Z1135" t="inlineStr">
        <is>
          <t>Adam Pineault ((N/A) RW)</t>
        </is>
      </c>
    </row>
    <row r="1136">
      <c r="A1136" t="inlineStr">
        <is>
          <t>Adam Plant</t>
        </is>
      </c>
      <c r="B1136" t="inlineStr">
        <is>
          <t>(N/A)</t>
        </is>
      </c>
      <c r="C1136" t="inlineStr">
        <is>
          <t>D</t>
        </is>
      </c>
      <c r="D1136" t="inlineStr">
        <is>
          <t>D</t>
        </is>
      </c>
      <c r="E1136" t="n">
        <v>31</v>
      </c>
      <c r="F1136" t="inlineStr">
        <is>
          <t>FA</t>
        </is>
      </c>
      <c r="G1136" t="inlineStr">
        <is>
          <t>FA</t>
        </is>
      </c>
      <c r="H1136" s="30" t="n">
        <v>1</v>
      </c>
      <c r="I1136" s="31" t="n">
        <v>0</v>
      </c>
      <c r="J1136" s="31" t="n"/>
      <c r="K1136" s="31" t="n">
        <v>0</v>
      </c>
      <c r="L1136" s="32" t="n"/>
      <c r="M1136" s="31" t="n">
        <v>0</v>
      </c>
      <c r="N1136" s="31" t="n">
        <v>0</v>
      </c>
      <c r="O1136" s="31" t="n"/>
      <c r="P1136" s="31" t="n"/>
      <c r="Q1136" s="31" t="n">
        <v>0</v>
      </c>
      <c r="R1136" s="31" t="n"/>
      <c r="S1136" s="32" t="n"/>
      <c r="T1136" s="32" t="n"/>
      <c r="V1136" t="inlineStr">
        <is>
          <t>04xbc</t>
        </is>
      </c>
      <c r="X1136" t="n">
        <v>8165</v>
      </c>
      <c r="Z1136" t="inlineStr">
        <is>
          <t>Adam Plant ((N/A) D)</t>
        </is>
      </c>
    </row>
    <row r="1137">
      <c r="A1137" t="inlineStr">
        <is>
          <t>Adam Polasek</t>
        </is>
      </c>
      <c r="B1137" t="inlineStr">
        <is>
          <t>(N/A)</t>
        </is>
      </c>
      <c r="C1137" t="inlineStr">
        <is>
          <t>D</t>
        </is>
      </c>
      <c r="D1137" t="inlineStr">
        <is>
          <t>D</t>
        </is>
      </c>
      <c r="E1137" t="n">
        <v>35</v>
      </c>
      <c r="F1137" t="inlineStr">
        <is>
          <t>FA</t>
        </is>
      </c>
      <c r="G1137" t="inlineStr">
        <is>
          <t>FA</t>
        </is>
      </c>
      <c r="H1137" s="30" t="n">
        <v>1</v>
      </c>
      <c r="I1137" s="31" t="n">
        <v>0</v>
      </c>
      <c r="J1137" s="31" t="n"/>
      <c r="K1137" s="31" t="n">
        <v>0</v>
      </c>
      <c r="L1137" s="32" t="n"/>
      <c r="M1137" s="31" t="n">
        <v>0</v>
      </c>
      <c r="N1137" s="31" t="n">
        <v>0</v>
      </c>
      <c r="O1137" s="31" t="n"/>
      <c r="P1137" s="31" t="n"/>
      <c r="Q1137" s="31" t="n">
        <v>0</v>
      </c>
      <c r="R1137" s="31" t="n"/>
      <c r="S1137" s="32" t="n"/>
      <c r="T1137" s="32" t="n"/>
      <c r="V1137" t="inlineStr">
        <is>
          <t>01zrc</t>
        </is>
      </c>
      <c r="X1137" t="n">
        <v>5118</v>
      </c>
      <c r="Z1137" t="inlineStr">
        <is>
          <t>Adam Polasek ((N/A) D)</t>
        </is>
      </c>
    </row>
    <row r="1138">
      <c r="A1138" t="inlineStr">
        <is>
          <t>Adam Raska</t>
        </is>
      </c>
      <c r="B1138" t="inlineStr">
        <is>
          <t>(N/A)</t>
        </is>
      </c>
      <c r="C1138" t="inlineStr">
        <is>
          <t>LW</t>
        </is>
      </c>
      <c r="D1138" t="inlineStr">
        <is>
          <t>F</t>
        </is>
      </c>
      <c r="E1138" t="n">
        <v>24</v>
      </c>
      <c r="F1138" t="inlineStr">
        <is>
          <t>FA</t>
        </is>
      </c>
      <c r="G1138" t="inlineStr">
        <is>
          <t>FA</t>
        </is>
      </c>
      <c r="H1138" s="30" t="n">
        <v>1</v>
      </c>
      <c r="I1138" s="31" t="n">
        <v>0</v>
      </c>
      <c r="J1138" s="31" t="n"/>
      <c r="K1138" s="31" t="n">
        <v>0</v>
      </c>
      <c r="L1138" s="32" t="n"/>
      <c r="M1138" s="31" t="n">
        <v>0</v>
      </c>
      <c r="N1138" s="31" t="n">
        <v>0</v>
      </c>
      <c r="O1138" s="31" t="n"/>
      <c r="P1138" s="31" t="n"/>
      <c r="Q1138" s="31" t="n">
        <v>0</v>
      </c>
      <c r="R1138" s="31" t="n"/>
      <c r="S1138" s="32" t="n"/>
      <c r="T1138" s="32" t="n"/>
      <c r="V1138" t="inlineStr">
        <is>
          <t>05ng0</t>
        </is>
      </c>
      <c r="W1138" t="n">
        <v>6438</v>
      </c>
      <c r="Y1138" t="inlineStr">
        <is>
          <t>b481efd7-9b6d-40a6-96af-89444052b367</t>
        </is>
      </c>
      <c r="Z1138" t="inlineStr">
        <is>
          <t>Adam Raska ((N/A) LW)</t>
        </is>
      </c>
    </row>
    <row r="1139">
      <c r="A1139" t="inlineStr">
        <is>
          <t>Adam Reid</t>
        </is>
      </c>
      <c r="B1139" t="inlineStr">
        <is>
          <t>(N/A)</t>
        </is>
      </c>
      <c r="C1139" t="inlineStr">
        <is>
          <t>LW</t>
        </is>
      </c>
      <c r="D1139" t="inlineStr">
        <is>
          <t>F</t>
        </is>
      </c>
      <c r="E1139" t="n">
        <v>33</v>
      </c>
      <c r="F1139" t="inlineStr">
        <is>
          <t>FA</t>
        </is>
      </c>
      <c r="G1139" t="inlineStr">
        <is>
          <t>FA</t>
        </is>
      </c>
      <c r="H1139" s="30" t="n">
        <v>1</v>
      </c>
      <c r="I1139" s="31" t="n">
        <v>0</v>
      </c>
      <c r="J1139" s="31" t="n"/>
      <c r="K1139" s="31" t="n">
        <v>0</v>
      </c>
      <c r="L1139" s="32" t="n"/>
      <c r="M1139" s="31" t="n">
        <v>0</v>
      </c>
      <c r="N1139" s="31" t="n">
        <v>0</v>
      </c>
      <c r="O1139" s="31" t="n"/>
      <c r="P1139" s="31" t="n"/>
      <c r="Q1139" s="31" t="n">
        <v>0</v>
      </c>
      <c r="R1139" s="31" t="n"/>
      <c r="S1139" s="32" t="n"/>
      <c r="T1139" s="32" t="n"/>
      <c r="V1139" t="inlineStr">
        <is>
          <t>02g29</t>
        </is>
      </c>
      <c r="Z1139" t="inlineStr">
        <is>
          <t>Adam Reid ((N/A) LW)</t>
        </is>
      </c>
    </row>
    <row r="1140">
      <c r="A1140" t="inlineStr">
        <is>
          <t>Adam Reideborn</t>
        </is>
      </c>
      <c r="B1140" t="inlineStr">
        <is>
          <t>(N/A)</t>
        </is>
      </c>
      <c r="C1140" t="inlineStr">
        <is>
          <t>G</t>
        </is>
      </c>
      <c r="D1140" t="inlineStr">
        <is>
          <t>G</t>
        </is>
      </c>
      <c r="E1140" t="n">
        <v>34</v>
      </c>
      <c r="F1140" t="inlineStr">
        <is>
          <t>FA</t>
        </is>
      </c>
      <c r="G1140" t="inlineStr">
        <is>
          <t>FA</t>
        </is>
      </c>
      <c r="H1140" s="30" t="n">
        <v>1</v>
      </c>
      <c r="I1140" s="31" t="n">
        <v>0</v>
      </c>
      <c r="J1140" s="31" t="n"/>
      <c r="K1140" s="31" t="n">
        <v>0</v>
      </c>
      <c r="L1140" s="32" t="n"/>
      <c r="M1140" s="31" t="n">
        <v>0</v>
      </c>
      <c r="N1140" s="31" t="n">
        <v>0</v>
      </c>
      <c r="O1140" s="31" t="n"/>
      <c r="P1140" s="31" t="n"/>
      <c r="Q1140" s="31" t="n">
        <v>0</v>
      </c>
      <c r="R1140" s="31" t="n"/>
      <c r="S1140" s="32" t="n"/>
      <c r="T1140" s="32" t="n"/>
      <c r="V1140" t="inlineStr">
        <is>
          <t>03mnw</t>
        </is>
      </c>
      <c r="Z1140" t="inlineStr">
        <is>
          <t>Adam Reideborn ((N/A) G)</t>
        </is>
      </c>
    </row>
    <row r="1141">
      <c r="A1141" t="inlineStr">
        <is>
          <t>Adam Robbins</t>
        </is>
      </c>
      <c r="B1141" t="inlineStr">
        <is>
          <t>(N/A)</t>
        </is>
      </c>
      <c r="C1141" t="inlineStr">
        <is>
          <t>RW</t>
        </is>
      </c>
      <c r="D1141" t="inlineStr">
        <is>
          <t>F</t>
        </is>
      </c>
      <c r="E1141" t="n">
        <v>26</v>
      </c>
      <c r="F1141" t="inlineStr">
        <is>
          <t>FA</t>
        </is>
      </c>
      <c r="G1141" t="inlineStr">
        <is>
          <t>FA</t>
        </is>
      </c>
      <c r="H1141" s="30" t="n">
        <v>1</v>
      </c>
      <c r="I1141" s="31" t="n">
        <v>0</v>
      </c>
      <c r="J1141" s="31" t="n"/>
      <c r="K1141" s="31" t="n">
        <v>0</v>
      </c>
      <c r="L1141" s="32" t="n"/>
      <c r="M1141" s="31" t="n">
        <v>0</v>
      </c>
      <c r="N1141" s="31" t="n">
        <v>0</v>
      </c>
      <c r="O1141" s="31" t="n"/>
      <c r="P1141" s="31" t="n"/>
      <c r="Q1141" s="31" t="n">
        <v>0</v>
      </c>
      <c r="R1141" s="31" t="n"/>
      <c r="S1141" s="32" t="n"/>
      <c r="T1141" s="32" t="n"/>
      <c r="V1141" t="inlineStr">
        <is>
          <t>06l4m</t>
        </is>
      </c>
      <c r="Z1141" t="inlineStr">
        <is>
          <t>Adam Robbins ((N/A) RW)</t>
        </is>
      </c>
    </row>
    <row r="1142">
      <c r="A1142" t="inlineStr">
        <is>
          <t>Adam Rockwood</t>
        </is>
      </c>
      <c r="B1142" t="inlineStr">
        <is>
          <t>FLA</t>
        </is>
      </c>
      <c r="C1142" t="inlineStr">
        <is>
          <t>C</t>
        </is>
      </c>
      <c r="D1142" t="inlineStr">
        <is>
          <t>F</t>
        </is>
      </c>
      <c r="E1142" t="n">
        <v>30</v>
      </c>
      <c r="F1142" t="inlineStr">
        <is>
          <t>FA</t>
        </is>
      </c>
      <c r="G1142" t="inlineStr">
        <is>
          <t>FA</t>
        </is>
      </c>
      <c r="H1142" s="30" t="n">
        <v>1</v>
      </c>
      <c r="I1142" s="31" t="n">
        <v>0</v>
      </c>
      <c r="J1142" s="31" t="n"/>
      <c r="K1142" s="31" t="n">
        <v>0</v>
      </c>
      <c r="L1142" s="32" t="n"/>
      <c r="M1142" s="31" t="n">
        <v>0</v>
      </c>
      <c r="N1142" s="31" t="n">
        <v>0</v>
      </c>
      <c r="O1142" s="31" t="n"/>
      <c r="P1142" s="31" t="n"/>
      <c r="Q1142" s="31" t="n">
        <v>0</v>
      </c>
      <c r="R1142" s="31" t="n"/>
      <c r="S1142" s="32" t="n"/>
      <c r="T1142" s="32" t="n"/>
      <c r="V1142" t="inlineStr">
        <is>
          <t>0598h</t>
        </is>
      </c>
      <c r="X1142" t="n">
        <v>8546</v>
      </c>
      <c r="Z1142" t="inlineStr">
        <is>
          <t>Adam Rockwood (FLA C)</t>
        </is>
      </c>
    </row>
    <row r="1143">
      <c r="A1143" t="inlineStr">
        <is>
          <t>Adam Ruzicka</t>
        </is>
      </c>
      <c r="B1143" t="inlineStr">
        <is>
          <t>(N/A)</t>
        </is>
      </c>
      <c r="C1143" t="inlineStr">
        <is>
          <t>C</t>
        </is>
      </c>
      <c r="D1143" t="inlineStr">
        <is>
          <t>F</t>
        </is>
      </c>
      <c r="E1143" t="n">
        <v>27</v>
      </c>
      <c r="F1143" t="inlineStr">
        <is>
          <t>FA</t>
        </is>
      </c>
      <c r="G1143" t="inlineStr">
        <is>
          <t>FA</t>
        </is>
      </c>
      <c r="H1143" s="30" t="n">
        <v>1</v>
      </c>
      <c r="I1143" s="31" t="n">
        <v>0</v>
      </c>
      <c r="J1143" s="31" t="n"/>
      <c r="K1143" s="31" t="n">
        <v>0</v>
      </c>
      <c r="L1143" s="32" t="n"/>
      <c r="M1143" s="31" t="n">
        <v>0</v>
      </c>
      <c r="N1143" s="31" t="n">
        <v>0</v>
      </c>
      <c r="O1143" s="31" t="n"/>
      <c r="P1143" s="31" t="n"/>
      <c r="Q1143" s="31" t="n">
        <v>0</v>
      </c>
      <c r="R1143" s="31" t="n"/>
      <c r="S1143" s="32" t="n"/>
      <c r="T1143" s="32" t="n"/>
      <c r="V1143" t="inlineStr">
        <is>
          <t>04ap8</t>
        </is>
      </c>
      <c r="W1143" t="n">
        <v>5501</v>
      </c>
      <c r="X1143" t="n">
        <v>7624</v>
      </c>
      <c r="Y1143" t="inlineStr">
        <is>
          <t>2335b900-9e3c-4870-855b-af83c9256ad9</t>
        </is>
      </c>
      <c r="Z1143" t="inlineStr">
        <is>
          <t>Adam Ruzicka ((N/A) C)</t>
        </is>
      </c>
    </row>
    <row r="1144">
      <c r="A1144" t="inlineStr">
        <is>
          <t>Adam Samuelsson</t>
        </is>
      </c>
      <c r="B1144" t="inlineStr">
        <is>
          <t>(N/A)</t>
        </is>
      </c>
      <c r="C1144" t="inlineStr">
        <is>
          <t>D</t>
        </is>
      </c>
      <c r="D1144" t="inlineStr">
        <is>
          <t>D</t>
        </is>
      </c>
      <c r="E1144" t="n">
        <v>26</v>
      </c>
      <c r="F1144" t="inlineStr">
        <is>
          <t>FA</t>
        </is>
      </c>
      <c r="G1144" t="inlineStr">
        <is>
          <t>FA</t>
        </is>
      </c>
      <c r="H1144" s="30" t="n">
        <v>1</v>
      </c>
      <c r="I1144" s="31" t="n">
        <v>0</v>
      </c>
      <c r="J1144" s="31" t="n"/>
      <c r="K1144" s="31" t="n">
        <v>0</v>
      </c>
      <c r="L1144" s="32" t="n"/>
      <c r="M1144" s="31" t="n">
        <v>0</v>
      </c>
      <c r="N1144" s="31" t="n">
        <v>0</v>
      </c>
      <c r="O1144" s="31" t="n"/>
      <c r="P1144" s="31" t="n"/>
      <c r="Q1144" s="31" t="n">
        <v>0</v>
      </c>
      <c r="R1144" s="31" t="n"/>
      <c r="S1144" s="32" t="n"/>
      <c r="T1144" s="32" t="n"/>
      <c r="V1144" t="inlineStr">
        <is>
          <t>04r7c</t>
        </is>
      </c>
      <c r="Z1144" t="inlineStr">
        <is>
          <t>Adam Samuelsson ((N/A) D)</t>
        </is>
      </c>
    </row>
    <row r="1145">
      <c r="A1145" t="inlineStr">
        <is>
          <t>Adam Scheel</t>
        </is>
      </c>
      <c r="B1145" t="inlineStr">
        <is>
          <t>NJD</t>
        </is>
      </c>
      <c r="C1145" t="inlineStr">
        <is>
          <t>G</t>
        </is>
      </c>
      <c r="D1145" t="inlineStr">
        <is>
          <t>G</t>
        </is>
      </c>
      <c r="E1145" t="n">
        <v>27</v>
      </c>
      <c r="F1145" t="inlineStr">
        <is>
          <t>FA</t>
        </is>
      </c>
      <c r="G1145" t="inlineStr">
        <is>
          <t>FA</t>
        </is>
      </c>
      <c r="H1145" s="30" t="n">
        <v>1</v>
      </c>
      <c r="I1145" s="31" t="n">
        <v>0</v>
      </c>
      <c r="J1145" s="31" t="n"/>
      <c r="K1145" s="31" t="n">
        <v>0</v>
      </c>
      <c r="L1145" s="32" t="n"/>
      <c r="M1145" s="31" t="n">
        <v>0</v>
      </c>
      <c r="N1145" s="31" t="n">
        <v>0</v>
      </c>
      <c r="O1145" s="31" t="n"/>
      <c r="P1145" s="31" t="n"/>
      <c r="Q1145" s="31" t="n">
        <v>0</v>
      </c>
      <c r="R1145" s="31" t="n"/>
      <c r="S1145" s="32" t="n"/>
      <c r="T1145" s="32" t="n"/>
      <c r="V1145" t="inlineStr">
        <is>
          <t>0457a</t>
        </is>
      </c>
      <c r="W1145" t="n">
        <v>6407</v>
      </c>
      <c r="Y1145" t="inlineStr">
        <is>
          <t>317f98de-035b-4e4a-b02d-ba49faa6e787</t>
        </is>
      </c>
      <c r="Z1145" t="inlineStr">
        <is>
          <t>Adam Scheel (NJD G)</t>
        </is>
      </c>
    </row>
    <row r="1146">
      <c r="A1146" t="inlineStr">
        <is>
          <t>Adam Smith</t>
        </is>
      </c>
      <c r="B1146" t="inlineStr">
        <is>
          <t>NSH</t>
        </is>
      </c>
      <c r="C1146" t="inlineStr">
        <is>
          <t>D</t>
        </is>
      </c>
      <c r="D1146" t="inlineStr">
        <is>
          <t>D</t>
        </is>
      </c>
      <c r="E1146" t="n">
        <v>29</v>
      </c>
      <c r="F1146" t="inlineStr">
        <is>
          <t>FA</t>
        </is>
      </c>
      <c r="G1146" t="inlineStr">
        <is>
          <t>FA</t>
        </is>
      </c>
      <c r="H1146" s="30" t="n">
        <v>1</v>
      </c>
      <c r="I1146" s="31" t="n">
        <v>0</v>
      </c>
      <c r="J1146" s="31" t="n"/>
      <c r="K1146" s="31" t="n">
        <v>0</v>
      </c>
      <c r="L1146" s="32" t="n"/>
      <c r="M1146" s="31" t="n">
        <v>0</v>
      </c>
      <c r="N1146" s="31" t="n">
        <v>0</v>
      </c>
      <c r="O1146" s="31" t="n"/>
      <c r="P1146" s="31" t="n"/>
      <c r="Q1146" s="31" t="n">
        <v>0</v>
      </c>
      <c r="R1146" s="31" t="n"/>
      <c r="S1146" s="32" t="n"/>
      <c r="T1146" s="32" t="n"/>
      <c r="V1146" t="inlineStr">
        <is>
          <t>0430k</t>
        </is>
      </c>
      <c r="X1146" t="n">
        <v>7316</v>
      </c>
      <c r="Z1146" t="inlineStr">
        <is>
          <t>Adam Smith (NSH D)</t>
        </is>
      </c>
    </row>
    <row r="1147">
      <c r="A1147" t="inlineStr">
        <is>
          <t>Adam Tambellini</t>
        </is>
      </c>
      <c r="B1147" t="inlineStr">
        <is>
          <t>(N/A)</t>
        </is>
      </c>
      <c r="C1147" t="inlineStr">
        <is>
          <t>C</t>
        </is>
      </c>
      <c r="D1147" t="inlineStr">
        <is>
          <t>F</t>
        </is>
      </c>
      <c r="E1147" t="n">
        <v>31</v>
      </c>
      <c r="F1147" t="inlineStr">
        <is>
          <t>FA</t>
        </is>
      </c>
      <c r="G1147" t="inlineStr">
        <is>
          <t>FA</t>
        </is>
      </c>
      <c r="H1147" s="30" t="n">
        <v>1</v>
      </c>
      <c r="I1147" s="31" t="n">
        <v>0</v>
      </c>
      <c r="J1147" s="31" t="n"/>
      <c r="K1147" s="31" t="n">
        <v>0</v>
      </c>
      <c r="L1147" s="32" t="n"/>
      <c r="M1147" s="31" t="n">
        <v>0</v>
      </c>
      <c r="N1147" s="31" t="n">
        <v>0</v>
      </c>
      <c r="O1147" s="31" t="n"/>
      <c r="P1147" s="31" t="n"/>
      <c r="Q1147" s="31" t="n">
        <v>0</v>
      </c>
      <c r="R1147" s="31" t="n"/>
      <c r="S1147" s="32" t="n"/>
      <c r="T1147" s="32" t="n"/>
      <c r="V1147" t="inlineStr">
        <is>
          <t>031om</t>
        </is>
      </c>
      <c r="W1147" t="n">
        <v>4213</v>
      </c>
      <c r="X1147" t="n">
        <v>6045</v>
      </c>
      <c r="Z1147" t="inlineStr">
        <is>
          <t>Adam Tambellini ((N/A) C)</t>
        </is>
      </c>
    </row>
    <row r="1148">
      <c r="A1148" t="inlineStr">
        <is>
          <t>Adam Thilander</t>
        </is>
      </c>
      <c r="B1148" t="inlineStr">
        <is>
          <t>(N/A)</t>
        </is>
      </c>
      <c r="C1148" t="inlineStr">
        <is>
          <t>D</t>
        </is>
      </c>
      <c r="D1148" t="inlineStr">
        <is>
          <t>D</t>
        </is>
      </c>
      <c r="E1148" t="n">
        <v>27</v>
      </c>
      <c r="F1148" t="inlineStr">
        <is>
          <t>FA</t>
        </is>
      </c>
      <c r="G1148" t="inlineStr">
        <is>
          <t>FA</t>
        </is>
      </c>
      <c r="H1148" s="30" t="n">
        <v>1</v>
      </c>
      <c r="I1148" s="31" t="n">
        <v>0</v>
      </c>
      <c r="J1148" s="31" t="n"/>
      <c r="K1148" s="31" t="n">
        <v>0</v>
      </c>
      <c r="L1148" s="32" t="n"/>
      <c r="M1148" s="31" t="n">
        <v>0</v>
      </c>
      <c r="N1148" s="31" t="n">
        <v>0</v>
      </c>
      <c r="O1148" s="31" t="n"/>
      <c r="P1148" s="31" t="n"/>
      <c r="Q1148" s="31" t="n">
        <v>0</v>
      </c>
      <c r="R1148" s="31" t="n"/>
      <c r="S1148" s="32" t="n"/>
      <c r="T1148" s="32" t="n"/>
      <c r="V1148" t="inlineStr">
        <is>
          <t>04fjc</t>
        </is>
      </c>
      <c r="Z1148" t="inlineStr">
        <is>
          <t>Adam Thilander ((N/A) D)</t>
        </is>
      </c>
    </row>
    <row r="1149">
      <c r="A1149" t="inlineStr">
        <is>
          <t>Adam Valentini</t>
        </is>
      </c>
      <c r="B1149" t="inlineStr">
        <is>
          <t>UTA</t>
        </is>
      </c>
      <c r="C1149" t="inlineStr">
        <is>
          <t>LW</t>
        </is>
      </c>
      <c r="D1149" t="inlineStr">
        <is>
          <t>F</t>
        </is>
      </c>
      <c r="E1149" t="n">
        <v>18</v>
      </c>
      <c r="F1149" t="inlineStr">
        <is>
          <t>FA</t>
        </is>
      </c>
      <c r="G1149" t="inlineStr">
        <is>
          <t>FA</t>
        </is>
      </c>
      <c r="H1149" s="30" t="n">
        <v>1</v>
      </c>
      <c r="I1149" s="31" t="n">
        <v>0</v>
      </c>
      <c r="J1149" s="31" t="n"/>
      <c r="K1149" s="31" t="n">
        <v>0</v>
      </c>
      <c r="L1149" s="32" t="n"/>
      <c r="M1149" s="31" t="n">
        <v>0</v>
      </c>
      <c r="N1149" s="31" t="n">
        <v>0</v>
      </c>
      <c r="O1149" s="31" t="n"/>
      <c r="P1149" s="31" t="n"/>
      <c r="Q1149" s="31" t="n">
        <v>0</v>
      </c>
      <c r="R1149" s="31" t="n"/>
      <c r="S1149" s="32" t="n"/>
      <c r="T1149" s="32" t="n"/>
      <c r="V1149" t="inlineStr">
        <is>
          <t>070fq</t>
        </is>
      </c>
      <c r="W1149" t="n">
        <v>7709</v>
      </c>
      <c r="Y1149" t="inlineStr">
        <is>
          <t>55376cab-a36c-4e8d-b0c4-23dfbe79db21</t>
        </is>
      </c>
      <c r="Z1149" t="inlineStr">
        <is>
          <t>Adam Valentini (UTA LW)</t>
        </is>
      </c>
    </row>
    <row r="1150">
      <c r="A1150" t="inlineStr">
        <is>
          <t>Adam Vay</t>
        </is>
      </c>
      <c r="B1150" t="inlineStr">
        <is>
          <t>(N/A)</t>
        </is>
      </c>
      <c r="C1150" t="inlineStr">
        <is>
          <t>G</t>
        </is>
      </c>
      <c r="D1150" t="inlineStr">
        <is>
          <t>G</t>
        </is>
      </c>
      <c r="E1150" t="n">
        <v>32</v>
      </c>
      <c r="F1150" t="inlineStr">
        <is>
          <t>FA</t>
        </is>
      </c>
      <c r="G1150" t="inlineStr">
        <is>
          <t>FA</t>
        </is>
      </c>
      <c r="H1150" s="30" t="n">
        <v>1</v>
      </c>
      <c r="I1150" s="31" t="n">
        <v>0</v>
      </c>
      <c r="J1150" s="31" t="n"/>
      <c r="K1150" s="31" t="n">
        <v>0</v>
      </c>
      <c r="L1150" s="32" t="n"/>
      <c r="M1150" s="31" t="n">
        <v>0</v>
      </c>
      <c r="N1150" s="31" t="n">
        <v>0</v>
      </c>
      <c r="O1150" s="31" t="n"/>
      <c r="P1150" s="31" t="n"/>
      <c r="Q1150" s="31" t="n">
        <v>0</v>
      </c>
      <c r="R1150" s="31" t="n"/>
      <c r="S1150" s="32" t="n"/>
      <c r="T1150" s="32" t="n"/>
      <c r="V1150" t="inlineStr">
        <is>
          <t>04130</t>
        </is>
      </c>
      <c r="W1150" t="n">
        <v>5119</v>
      </c>
      <c r="X1150" t="n">
        <v>7102</v>
      </c>
      <c r="Z1150" t="inlineStr">
        <is>
          <t>Adam Vay ((N/A) G)</t>
        </is>
      </c>
    </row>
    <row r="1151">
      <c r="A1151" t="inlineStr">
        <is>
          <t>Adam Werner</t>
        </is>
      </c>
      <c r="B1151" t="inlineStr">
        <is>
          <t>CGY</t>
        </is>
      </c>
      <c r="C1151" t="inlineStr">
        <is>
          <t>G</t>
        </is>
      </c>
      <c r="D1151" t="inlineStr">
        <is>
          <t>G</t>
        </is>
      </c>
      <c r="E1151" t="n">
        <v>29</v>
      </c>
      <c r="F1151" t="inlineStr">
        <is>
          <t>FA</t>
        </is>
      </c>
      <c r="G1151" t="inlineStr">
        <is>
          <t>FA</t>
        </is>
      </c>
      <c r="H1151" s="30" t="n">
        <v>1</v>
      </c>
      <c r="I1151" s="31" t="n">
        <v>0</v>
      </c>
      <c r="J1151" s="31" t="n"/>
      <c r="K1151" s="31" t="n">
        <v>0</v>
      </c>
      <c r="L1151" s="32" t="n"/>
      <c r="M1151" s="31" t="n">
        <v>0</v>
      </c>
      <c r="N1151" s="31" t="n">
        <v>0</v>
      </c>
      <c r="O1151" s="31" t="n"/>
      <c r="P1151" s="31" t="n"/>
      <c r="Q1151" s="31" t="n">
        <v>0</v>
      </c>
      <c r="R1151" s="31" t="n"/>
      <c r="S1151" s="32" t="n"/>
      <c r="T1151" s="32" t="n"/>
      <c r="V1151" t="inlineStr">
        <is>
          <t>042xl</t>
        </is>
      </c>
      <c r="W1151" t="n">
        <v>4831</v>
      </c>
      <c r="X1151" t="n">
        <v>7237</v>
      </c>
      <c r="Y1151" t="inlineStr">
        <is>
          <t>d0f1ae6f-af1c-46e6-8a6e-a91593d9a682</t>
        </is>
      </c>
      <c r="Z1151" t="inlineStr">
        <is>
          <t>Adam Werner (CGY G)</t>
        </is>
      </c>
    </row>
    <row r="1152">
      <c r="A1152" t="inlineStr">
        <is>
          <t>Adam Wilcox</t>
        </is>
      </c>
      <c r="B1152" t="inlineStr">
        <is>
          <t>STL</t>
        </is>
      </c>
      <c r="C1152" t="inlineStr">
        <is>
          <t>G</t>
        </is>
      </c>
      <c r="D1152" t="inlineStr">
        <is>
          <t>G</t>
        </is>
      </c>
      <c r="E1152" t="n">
        <v>33</v>
      </c>
      <c r="F1152" t="inlineStr">
        <is>
          <t>FA</t>
        </is>
      </c>
      <c r="G1152" t="inlineStr">
        <is>
          <t>FA</t>
        </is>
      </c>
      <c r="H1152" s="30" t="n">
        <v>1</v>
      </c>
      <c r="I1152" s="31" t="n">
        <v>0</v>
      </c>
      <c r="J1152" s="31" t="n"/>
      <c r="K1152" s="31" t="n">
        <v>0</v>
      </c>
      <c r="L1152" s="32" t="n"/>
      <c r="M1152" s="31" t="n">
        <v>0</v>
      </c>
      <c r="N1152" s="31" t="n">
        <v>0</v>
      </c>
      <c r="O1152" s="31" t="n"/>
      <c r="P1152" s="31" t="n"/>
      <c r="Q1152" s="31" t="n">
        <v>0</v>
      </c>
      <c r="R1152" s="31" t="n"/>
      <c r="S1152" s="32" t="n"/>
      <c r="T1152" s="32" t="n"/>
      <c r="V1152" t="inlineStr">
        <is>
          <t>02g1k</t>
        </is>
      </c>
      <c r="W1152" t="n">
        <v>5103</v>
      </c>
      <c r="X1152" t="n">
        <v>5543</v>
      </c>
      <c r="Z1152" t="inlineStr">
        <is>
          <t>Adam Wilcox (STL G)</t>
        </is>
      </c>
    </row>
    <row r="1153">
      <c r="A1153" t="inlineStr">
        <is>
          <t>Adrian Foster</t>
        </is>
      </c>
      <c r="B1153" t="inlineStr">
        <is>
          <t>(N/A)</t>
        </is>
      </c>
      <c r="C1153" t="inlineStr">
        <is>
          <t>C</t>
        </is>
      </c>
      <c r="D1153" t="inlineStr">
        <is>
          <t>F</t>
        </is>
      </c>
      <c r="E1153" t="n">
        <v>44</v>
      </c>
      <c r="F1153" t="inlineStr">
        <is>
          <t>FA</t>
        </is>
      </c>
      <c r="G1153" t="inlineStr">
        <is>
          <t>FA</t>
        </is>
      </c>
      <c r="H1153" s="30" t="n">
        <v>1</v>
      </c>
      <c r="I1153" s="31" t="n">
        <v>0</v>
      </c>
      <c r="J1153" s="31" t="n"/>
      <c r="K1153" s="31" t="n">
        <v>0</v>
      </c>
      <c r="L1153" s="32" t="n"/>
      <c r="M1153" s="31" t="n">
        <v>0</v>
      </c>
      <c r="N1153" s="31" t="n">
        <v>0</v>
      </c>
      <c r="O1153" s="31" t="n"/>
      <c r="P1153" s="31" t="n"/>
      <c r="Q1153" s="31" t="n">
        <v>0</v>
      </c>
      <c r="R1153" s="31" t="n"/>
      <c r="S1153" s="32" t="n"/>
      <c r="T1153" s="32" t="n"/>
      <c r="V1153" t="inlineStr">
        <is>
          <t>003u4</t>
        </is>
      </c>
      <c r="W1153" t="n">
        <v>1480</v>
      </c>
      <c r="X1153" t="n">
        <v>2970</v>
      </c>
      <c r="Z1153" t="inlineStr">
        <is>
          <t>Adrian Foster ((N/A) C)</t>
        </is>
      </c>
    </row>
    <row r="1154">
      <c r="A1154" t="inlineStr">
        <is>
          <t>Adrian Holesinsky</t>
        </is>
      </c>
      <c r="B1154" t="inlineStr">
        <is>
          <t>(N/A)</t>
        </is>
      </c>
      <c r="C1154" t="inlineStr">
        <is>
          <t>C</t>
        </is>
      </c>
      <c r="D1154" t="inlineStr">
        <is>
          <t>F</t>
        </is>
      </c>
      <c r="E1154" t="n">
        <v>30</v>
      </c>
      <c r="F1154" t="inlineStr">
        <is>
          <t>FA</t>
        </is>
      </c>
      <c r="G1154" t="inlineStr">
        <is>
          <t>FA</t>
        </is>
      </c>
      <c r="H1154" s="30" t="n">
        <v>1</v>
      </c>
      <c r="I1154" s="31" t="n">
        <v>0</v>
      </c>
      <c r="J1154" s="31" t="n"/>
      <c r="K1154" s="31" t="n">
        <v>0</v>
      </c>
      <c r="L1154" s="32" t="n"/>
      <c r="M1154" s="31" t="n">
        <v>0</v>
      </c>
      <c r="N1154" s="31" t="n">
        <v>0</v>
      </c>
      <c r="O1154" s="31" t="n"/>
      <c r="P1154" s="31" t="n"/>
      <c r="Q1154" s="31" t="n">
        <v>0</v>
      </c>
      <c r="R1154" s="31" t="n"/>
      <c r="S1154" s="32" t="n"/>
      <c r="T1154" s="32" t="n"/>
      <c r="V1154" t="inlineStr">
        <is>
          <t>05ykr</t>
        </is>
      </c>
      <c r="Z1154" t="inlineStr">
        <is>
          <t>Adrian Holesinsky ((N/A) C)</t>
        </is>
      </c>
    </row>
    <row r="1155">
      <c r="A1155" t="inlineStr">
        <is>
          <t>Adrian Misaljevic</t>
        </is>
      </c>
      <c r="B1155" t="inlineStr">
        <is>
          <t>(N/A)</t>
        </is>
      </c>
      <c r="C1155" t="inlineStr">
        <is>
          <t>C</t>
        </is>
      </c>
      <c r="D1155" t="inlineStr">
        <is>
          <t>F</t>
        </is>
      </c>
      <c r="E1155" t="n">
        <v>22</v>
      </c>
      <c r="F1155" t="inlineStr">
        <is>
          <t>FA</t>
        </is>
      </c>
      <c r="G1155" t="inlineStr">
        <is>
          <t>FA</t>
        </is>
      </c>
      <c r="H1155" s="30" t="n">
        <v>1</v>
      </c>
      <c r="I1155" s="31" t="n">
        <v>0</v>
      </c>
      <c r="J1155" s="31" t="n"/>
      <c r="K1155" s="31" t="n">
        <v>0</v>
      </c>
      <c r="L1155" s="32" t="n"/>
      <c r="M1155" s="31" t="n">
        <v>0</v>
      </c>
      <c r="N1155" s="31" t="n">
        <v>0</v>
      </c>
      <c r="O1155" s="31" t="n"/>
      <c r="P1155" s="31" t="n"/>
      <c r="Q1155" s="31" t="n">
        <v>0</v>
      </c>
      <c r="R1155" s="31" t="n"/>
      <c r="S1155" s="32" t="n"/>
      <c r="T1155" s="32" t="n"/>
      <c r="V1155" t="inlineStr">
        <is>
          <t>06ht5</t>
        </is>
      </c>
      <c r="Z1155" t="inlineStr">
        <is>
          <t>Adrian Misaljevic ((N/A) C)</t>
        </is>
      </c>
    </row>
    <row r="1156">
      <c r="A1156" t="inlineStr">
        <is>
          <t>Ahti Oksanen</t>
        </is>
      </c>
      <c r="B1156" t="inlineStr">
        <is>
          <t>NYR</t>
        </is>
      </c>
      <c r="C1156" t="inlineStr">
        <is>
          <t>LW</t>
        </is>
      </c>
      <c r="D1156" t="inlineStr">
        <is>
          <t>F</t>
        </is>
      </c>
      <c r="E1156" t="n">
        <v>33</v>
      </c>
      <c r="F1156" t="inlineStr">
        <is>
          <t>FA</t>
        </is>
      </c>
      <c r="G1156" t="inlineStr">
        <is>
          <t>FA</t>
        </is>
      </c>
      <c r="H1156" s="30" t="n">
        <v>1</v>
      </c>
      <c r="I1156" s="31" t="n">
        <v>0</v>
      </c>
      <c r="J1156" s="31" t="n"/>
      <c r="K1156" s="31" t="n">
        <v>0</v>
      </c>
      <c r="L1156" s="32" t="n"/>
      <c r="M1156" s="31" t="n">
        <v>0</v>
      </c>
      <c r="N1156" s="31" t="n">
        <v>0</v>
      </c>
      <c r="O1156" s="31" t="n"/>
      <c r="P1156" s="31" t="n"/>
      <c r="Q1156" s="31" t="n">
        <v>0</v>
      </c>
      <c r="R1156" s="31" t="n"/>
      <c r="S1156" s="32" t="n"/>
      <c r="T1156" s="32" t="n"/>
      <c r="V1156" t="inlineStr">
        <is>
          <t>039rj</t>
        </is>
      </c>
      <c r="X1156" t="n">
        <v>7407</v>
      </c>
      <c r="Z1156" t="inlineStr">
        <is>
          <t>Ahti Oksanen (NYR LW)</t>
        </is>
      </c>
    </row>
    <row r="1157">
      <c r="A1157" t="inlineStr">
        <is>
          <t>Aidan Campbell</t>
        </is>
      </c>
      <c r="B1157" t="inlineStr">
        <is>
          <t>(N/A)</t>
        </is>
      </c>
      <c r="C1157" t="inlineStr">
        <is>
          <t>G</t>
        </is>
      </c>
      <c r="D1157" t="inlineStr">
        <is>
          <t>G</t>
        </is>
      </c>
      <c r="E1157" t="n">
        <v>24</v>
      </c>
      <c r="F1157" t="inlineStr">
        <is>
          <t>FA</t>
        </is>
      </c>
      <c r="G1157" t="inlineStr">
        <is>
          <t>FA</t>
        </is>
      </c>
      <c r="H1157" s="30" t="n">
        <v>1</v>
      </c>
      <c r="I1157" s="31" t="n">
        <v>0</v>
      </c>
      <c r="J1157" s="31" t="n"/>
      <c r="K1157" s="31" t="n">
        <v>0</v>
      </c>
      <c r="L1157" s="32" t="n"/>
      <c r="M1157" s="31" t="n">
        <v>0</v>
      </c>
      <c r="N1157" s="31" t="n">
        <v>0</v>
      </c>
      <c r="O1157" s="31" t="n"/>
      <c r="P1157" s="31" t="n"/>
      <c r="Q1157" s="31" t="n">
        <v>0</v>
      </c>
      <c r="R1157" s="31" t="n"/>
      <c r="S1157" s="32" t="n"/>
      <c r="T1157" s="32" t="n"/>
      <c r="V1157" t="inlineStr">
        <is>
          <t>05n89</t>
        </is>
      </c>
      <c r="Z1157" t="inlineStr">
        <is>
          <t>Aidan Campbell ((N/A) G)</t>
        </is>
      </c>
    </row>
    <row r="1158">
      <c r="A1158" t="inlineStr">
        <is>
          <t>Aidan Castle</t>
        </is>
      </c>
      <c r="B1158" t="inlineStr">
        <is>
          <t>(N/A)</t>
        </is>
      </c>
      <c r="C1158" t="inlineStr">
        <is>
          <t>LW</t>
        </is>
      </c>
      <c r="D1158" t="inlineStr">
        <is>
          <t>F</t>
        </is>
      </c>
      <c r="E1158" t="n">
        <v>22</v>
      </c>
      <c r="F1158" t="inlineStr">
        <is>
          <t>FA</t>
        </is>
      </c>
      <c r="G1158" t="inlineStr">
        <is>
          <t>FA</t>
        </is>
      </c>
      <c r="H1158" s="30" t="n">
        <v>1</v>
      </c>
      <c r="I1158" s="31" t="n">
        <v>0</v>
      </c>
      <c r="J1158" s="31" t="n"/>
      <c r="K1158" s="31" t="n">
        <v>0</v>
      </c>
      <c r="L1158" s="32" t="n"/>
      <c r="M1158" s="31" t="n">
        <v>0</v>
      </c>
      <c r="N1158" s="31" t="n">
        <v>0</v>
      </c>
      <c r="O1158" s="31" t="n"/>
      <c r="P1158" s="31" t="n"/>
      <c r="Q1158" s="31" t="n">
        <v>0</v>
      </c>
      <c r="R1158" s="31" t="n"/>
      <c r="S1158" s="32" t="n"/>
      <c r="T1158" s="32" t="n"/>
      <c r="V1158" t="inlineStr">
        <is>
          <t>061w9</t>
        </is>
      </c>
      <c r="Z1158" t="inlineStr">
        <is>
          <t>Aidan Castle ((N/A) LW)</t>
        </is>
      </c>
    </row>
    <row r="1159">
      <c r="A1159" t="inlineStr">
        <is>
          <t>Aidan De La Gorgendiere</t>
        </is>
      </c>
      <c r="B1159" t="inlineStr">
        <is>
          <t>(N/A)</t>
        </is>
      </c>
      <c r="C1159" t="inlineStr">
        <is>
          <t>D</t>
        </is>
      </c>
      <c r="D1159" t="inlineStr">
        <is>
          <t>D</t>
        </is>
      </c>
      <c r="E1159" t="n">
        <v>24</v>
      </c>
      <c r="F1159" t="inlineStr">
        <is>
          <t>FA</t>
        </is>
      </c>
      <c r="G1159" t="inlineStr">
        <is>
          <t>FA</t>
        </is>
      </c>
      <c r="H1159" s="30" t="n">
        <v>1</v>
      </c>
      <c r="I1159" s="31" t="n">
        <v>0</v>
      </c>
      <c r="J1159" s="31" t="n"/>
      <c r="K1159" s="31" t="n">
        <v>0</v>
      </c>
      <c r="L1159" s="32" t="n"/>
      <c r="M1159" s="31" t="n">
        <v>0</v>
      </c>
      <c r="N1159" s="31" t="n">
        <v>0</v>
      </c>
      <c r="O1159" s="31" t="n"/>
      <c r="P1159" s="31" t="n"/>
      <c r="Q1159" s="31" t="n">
        <v>0</v>
      </c>
      <c r="R1159" s="31" t="n"/>
      <c r="S1159" s="32" t="n"/>
      <c r="T1159" s="32" t="n"/>
      <c r="V1159" t="inlineStr">
        <is>
          <t>05ogk</t>
        </is>
      </c>
      <c r="Z1159" t="inlineStr">
        <is>
          <t>Aidan De La Gorgendiere ((N/A) D)</t>
        </is>
      </c>
    </row>
    <row r="1160">
      <c r="A1160" t="inlineStr">
        <is>
          <t>Aidan Dudas</t>
        </is>
      </c>
      <c r="B1160" t="inlineStr">
        <is>
          <t>(N/A)</t>
        </is>
      </c>
      <c r="C1160" t="inlineStr">
        <is>
          <t>C</t>
        </is>
      </c>
      <c r="D1160" t="inlineStr">
        <is>
          <t>F</t>
        </is>
      </c>
      <c r="E1160" t="n">
        <v>26</v>
      </c>
      <c r="F1160" t="inlineStr">
        <is>
          <t>FA</t>
        </is>
      </c>
      <c r="G1160" t="inlineStr">
        <is>
          <t>FA</t>
        </is>
      </c>
      <c r="H1160" s="30" t="n">
        <v>1</v>
      </c>
      <c r="I1160" s="31" t="n">
        <v>0</v>
      </c>
      <c r="J1160" s="31" t="n"/>
      <c r="K1160" s="31" t="n">
        <v>0</v>
      </c>
      <c r="L1160" s="32" t="n"/>
      <c r="M1160" s="31" t="n">
        <v>0</v>
      </c>
      <c r="N1160" s="31" t="n">
        <v>0</v>
      </c>
      <c r="O1160" s="31" t="n"/>
      <c r="P1160" s="31" t="n"/>
      <c r="Q1160" s="31" t="n">
        <v>0</v>
      </c>
      <c r="R1160" s="31" t="n"/>
      <c r="S1160" s="32" t="n"/>
      <c r="T1160" s="32" t="n"/>
      <c r="V1160" t="inlineStr">
        <is>
          <t>04qzi</t>
        </is>
      </c>
      <c r="W1160" t="n">
        <v>5748</v>
      </c>
      <c r="X1160" t="n">
        <v>8010</v>
      </c>
      <c r="Y1160" t="inlineStr">
        <is>
          <t>1cfc321c-9062-4c72-ab8b-b516cc58a2d5</t>
        </is>
      </c>
      <c r="Z1160" t="inlineStr">
        <is>
          <t>Aidan Dudas ((N/A) C)</t>
        </is>
      </c>
    </row>
    <row r="1161">
      <c r="A1161" t="inlineStr">
        <is>
          <t>Aidan Fulp</t>
        </is>
      </c>
      <c r="B1161" t="inlineStr">
        <is>
          <t>BUF</t>
        </is>
      </c>
      <c r="C1161" t="inlineStr">
        <is>
          <t>D</t>
        </is>
      </c>
      <c r="D1161" t="inlineStr">
        <is>
          <t>D</t>
        </is>
      </c>
      <c r="E1161" t="n">
        <v>26</v>
      </c>
      <c r="F1161" t="inlineStr">
        <is>
          <t>FA</t>
        </is>
      </c>
      <c r="G1161" t="inlineStr">
        <is>
          <t>FA</t>
        </is>
      </c>
      <c r="H1161" s="30" t="n">
        <v>1</v>
      </c>
      <c r="I1161" s="31" t="n">
        <v>0</v>
      </c>
      <c r="J1161" s="31" t="n"/>
      <c r="K1161" s="31" t="n">
        <v>0</v>
      </c>
      <c r="L1161" s="32" t="n"/>
      <c r="M1161" s="31" t="n">
        <v>0</v>
      </c>
      <c r="N1161" s="31" t="n">
        <v>0</v>
      </c>
      <c r="O1161" s="31" t="n"/>
      <c r="P1161" s="31" t="n"/>
      <c r="Q1161" s="31" t="n">
        <v>0</v>
      </c>
      <c r="R1161" s="31" t="n"/>
      <c r="S1161" s="32" t="n"/>
      <c r="T1161" s="32" t="n"/>
      <c r="V1161" t="inlineStr">
        <is>
          <t>06av7</t>
        </is>
      </c>
      <c r="W1161" t="n">
        <v>6886</v>
      </c>
      <c r="Y1161" t="inlineStr">
        <is>
          <t>66554afd-4c94-4ac4-9bae-b6a385e4d48b</t>
        </is>
      </c>
      <c r="Z1161" t="inlineStr">
        <is>
          <t>Aidan Fulp (BUF D)</t>
        </is>
      </c>
    </row>
    <row r="1162">
      <c r="A1162" t="inlineStr">
        <is>
          <t>Aidan Hreschuk</t>
        </is>
      </c>
      <c r="B1162" t="inlineStr">
        <is>
          <t>DAL</t>
        </is>
      </c>
      <c r="C1162" t="inlineStr">
        <is>
          <t>D</t>
        </is>
      </c>
      <c r="D1162" t="inlineStr">
        <is>
          <t>D</t>
        </is>
      </c>
      <c r="E1162" t="n">
        <v>23</v>
      </c>
      <c r="F1162" t="inlineStr">
        <is>
          <t>FA</t>
        </is>
      </c>
      <c r="G1162" t="inlineStr">
        <is>
          <t>FA</t>
        </is>
      </c>
      <c r="H1162" s="30" t="n">
        <v>1</v>
      </c>
      <c r="I1162" s="31" t="n">
        <v>0</v>
      </c>
      <c r="J1162" s="31" t="n"/>
      <c r="K1162" s="31" t="n">
        <v>0</v>
      </c>
      <c r="L1162" s="32" t="n"/>
      <c r="M1162" s="31" t="n">
        <v>0</v>
      </c>
      <c r="N1162" s="31" t="n">
        <v>0</v>
      </c>
      <c r="O1162" s="31" t="n"/>
      <c r="P1162" s="31" t="n"/>
      <c r="Q1162" s="31" t="n">
        <v>0</v>
      </c>
      <c r="R1162" s="31" t="n"/>
      <c r="S1162" s="32" t="n"/>
      <c r="T1162" s="32" t="n"/>
      <c r="V1162" t="inlineStr">
        <is>
          <t>058t8</t>
        </is>
      </c>
      <c r="W1162" t="n">
        <v>6546</v>
      </c>
      <c r="Y1162" t="inlineStr">
        <is>
          <t>71fef459-56b9-4fe8-b50e-56cabcafecc3</t>
        </is>
      </c>
      <c r="Z1162" t="inlineStr">
        <is>
          <t>Aidan Hreschuk (DAL D)</t>
        </is>
      </c>
    </row>
    <row r="1163">
      <c r="A1163" t="inlineStr">
        <is>
          <t>Aidan Kelly</t>
        </is>
      </c>
      <c r="B1163" t="inlineStr">
        <is>
          <t>(N/A)</t>
        </is>
      </c>
      <c r="C1163" t="inlineStr">
        <is>
          <t>LW</t>
        </is>
      </c>
      <c r="D1163" t="inlineStr">
        <is>
          <t>F</t>
        </is>
      </c>
      <c r="E1163" t="n">
        <v>33</v>
      </c>
      <c r="F1163" t="inlineStr">
        <is>
          <t>FA</t>
        </is>
      </c>
      <c r="G1163" t="inlineStr">
        <is>
          <t>FA</t>
        </is>
      </c>
      <c r="H1163" s="30" t="n">
        <v>1</v>
      </c>
      <c r="I1163" s="31" t="n">
        <v>0</v>
      </c>
      <c r="J1163" s="31" t="n"/>
      <c r="K1163" s="31" t="n">
        <v>0</v>
      </c>
      <c r="L1163" s="32" t="n"/>
      <c r="M1163" s="31" t="n">
        <v>0</v>
      </c>
      <c r="N1163" s="31" t="n">
        <v>0</v>
      </c>
      <c r="O1163" s="31" t="n"/>
      <c r="P1163" s="31" t="n"/>
      <c r="Q1163" s="31" t="n">
        <v>0</v>
      </c>
      <c r="R1163" s="31" t="n"/>
      <c r="S1163" s="32" t="n"/>
      <c r="T1163" s="32" t="n"/>
      <c r="V1163" t="inlineStr">
        <is>
          <t>02g23</t>
        </is>
      </c>
      <c r="Z1163" t="inlineStr">
        <is>
          <t>Aidan Kelly ((N/A) LW)</t>
        </is>
      </c>
    </row>
    <row r="1164">
      <c r="A1164" t="inlineStr">
        <is>
          <t>Aidan Lane</t>
        </is>
      </c>
      <c r="B1164" t="inlineStr">
        <is>
          <t>CGY</t>
        </is>
      </c>
      <c r="C1164" t="inlineStr">
        <is>
          <t>RW</t>
        </is>
      </c>
      <c r="D1164" t="inlineStr">
        <is>
          <t>F</t>
        </is>
      </c>
      <c r="E1164" t="n">
        <v>19</v>
      </c>
      <c r="F1164" t="inlineStr">
        <is>
          <t>FA</t>
        </is>
      </c>
      <c r="G1164" t="inlineStr">
        <is>
          <t>FA</t>
        </is>
      </c>
      <c r="H1164" s="30" t="n">
        <v>1</v>
      </c>
      <c r="I1164" s="31" t="n">
        <v>0</v>
      </c>
      <c r="J1164" s="31" t="n"/>
      <c r="K1164" s="31" t="n">
        <v>0</v>
      </c>
      <c r="L1164" s="32" t="n"/>
      <c r="M1164" s="31" t="n">
        <v>0</v>
      </c>
      <c r="N1164" s="31" t="n">
        <v>0</v>
      </c>
      <c r="O1164" s="31" t="n"/>
      <c r="P1164" s="31" t="n"/>
      <c r="Q1164" s="31" t="n">
        <v>0</v>
      </c>
      <c r="R1164" s="31" t="n"/>
      <c r="S1164" s="32" t="n"/>
      <c r="T1164" s="32" t="n"/>
      <c r="V1164" t="inlineStr">
        <is>
          <t>06uka</t>
        </is>
      </c>
      <c r="Y1164" t="inlineStr">
        <is>
          <t>7e036c37-a3de-4532-875a-6cfa63b78d92</t>
        </is>
      </c>
      <c r="Z1164" t="inlineStr">
        <is>
          <t>Aidan Lane (CGY RW)</t>
        </is>
      </c>
    </row>
    <row r="1165">
      <c r="A1165" t="inlineStr">
        <is>
          <t>Aidan McDonough</t>
        </is>
      </c>
      <c r="B1165" t="inlineStr">
        <is>
          <t>BUF</t>
        </is>
      </c>
      <c r="C1165" t="inlineStr">
        <is>
          <t>LW</t>
        </is>
      </c>
      <c r="D1165" t="inlineStr">
        <is>
          <t>F</t>
        </is>
      </c>
      <c r="E1165" t="n">
        <v>26</v>
      </c>
      <c r="F1165" t="inlineStr">
        <is>
          <t>FA</t>
        </is>
      </c>
      <c r="G1165" t="inlineStr">
        <is>
          <t>FA</t>
        </is>
      </c>
      <c r="H1165" s="30" t="n">
        <v>850000</v>
      </c>
      <c r="I1165" s="31" t="n">
        <v>0</v>
      </c>
      <c r="J1165" s="31" t="n"/>
      <c r="K1165" s="31" t="n">
        <v>0</v>
      </c>
      <c r="L1165" s="32" t="n"/>
      <c r="M1165" s="31" t="n">
        <v>0</v>
      </c>
      <c r="N1165" s="31" t="n">
        <v>0</v>
      </c>
      <c r="O1165" s="31" t="n"/>
      <c r="P1165" s="31" t="n"/>
      <c r="Q1165" s="31" t="n">
        <v>0</v>
      </c>
      <c r="R1165" s="31" t="n"/>
      <c r="S1165" s="32" t="n"/>
      <c r="T1165" s="32" t="n"/>
      <c r="V1165" t="inlineStr">
        <is>
          <t>051w2</t>
        </is>
      </c>
      <c r="W1165" t="n">
        <v>6867</v>
      </c>
      <c r="Y1165" t="inlineStr">
        <is>
          <t>1b3505a7-0542-4cae-9961-88ad3d464ea1</t>
        </is>
      </c>
      <c r="Z1165" t="inlineStr">
        <is>
          <t>Aidan McDonough (BUF LW)</t>
        </is>
      </c>
    </row>
    <row r="1166">
      <c r="A1166" t="inlineStr">
        <is>
          <t>Aidan Muir</t>
        </is>
      </c>
      <c r="B1166" t="inlineStr">
        <is>
          <t>EDM</t>
        </is>
      </c>
      <c r="C1166" t="inlineStr">
        <is>
          <t>LW</t>
        </is>
      </c>
      <c r="D1166" t="inlineStr">
        <is>
          <t>F</t>
        </is>
      </c>
      <c r="E1166" t="n">
        <v>31</v>
      </c>
      <c r="F1166" t="inlineStr">
        <is>
          <t>FA</t>
        </is>
      </c>
      <c r="G1166" t="inlineStr">
        <is>
          <t>FA</t>
        </is>
      </c>
      <c r="H1166" s="30" t="n">
        <v>1</v>
      </c>
      <c r="I1166" s="31" t="n">
        <v>0</v>
      </c>
      <c r="J1166" s="31" t="n"/>
      <c r="K1166" s="31" t="n">
        <v>0</v>
      </c>
      <c r="L1166" s="32" t="n"/>
      <c r="M1166" s="31" t="n">
        <v>0</v>
      </c>
      <c r="N1166" s="31" t="n">
        <v>0</v>
      </c>
      <c r="O1166" s="31" t="n"/>
      <c r="P1166" s="31" t="n"/>
      <c r="Q1166" s="31" t="n">
        <v>0</v>
      </c>
      <c r="R1166" s="31" t="n"/>
      <c r="S1166" s="32" t="n"/>
      <c r="T1166" s="32" t="n"/>
      <c r="V1166" t="inlineStr">
        <is>
          <t>031pz</t>
        </is>
      </c>
      <c r="Z1166" t="inlineStr">
        <is>
          <t>Aidan Muir (EDM LW)</t>
        </is>
      </c>
    </row>
    <row r="1167">
      <c r="A1167" t="inlineStr">
        <is>
          <t>Aidan Park</t>
        </is>
      </c>
      <c r="B1167" t="inlineStr">
        <is>
          <t>EDM</t>
        </is>
      </c>
      <c r="C1167" t="inlineStr">
        <is>
          <t>RW</t>
        </is>
      </c>
      <c r="D1167" t="inlineStr">
        <is>
          <t>F</t>
        </is>
      </c>
      <c r="E1167" t="n">
        <v>20</v>
      </c>
      <c r="F1167" t="inlineStr">
        <is>
          <t>FA</t>
        </is>
      </c>
      <c r="G1167" t="inlineStr">
        <is>
          <t>FA</t>
        </is>
      </c>
      <c r="H1167" s="30" t="n">
        <v>1</v>
      </c>
      <c r="I1167" s="31" t="n">
        <v>0</v>
      </c>
      <c r="J1167" s="31" t="n"/>
      <c r="K1167" s="31" t="n">
        <v>0</v>
      </c>
      <c r="L1167" s="32" t="n"/>
      <c r="M1167" s="31" t="n">
        <v>0</v>
      </c>
      <c r="N1167" s="31" t="n">
        <v>0</v>
      </c>
      <c r="O1167" s="31" t="n"/>
      <c r="P1167" s="31" t="n"/>
      <c r="Q1167" s="31" t="n">
        <v>0</v>
      </c>
      <c r="R1167" s="31" t="n"/>
      <c r="S1167" s="32" t="n"/>
      <c r="T1167" s="32" t="n"/>
      <c r="V1167" t="inlineStr">
        <is>
          <t>06mgr</t>
        </is>
      </c>
      <c r="Y1167" t="inlineStr">
        <is>
          <t>0af81ac4-7389-4e6e-9073-af721abd2ce3</t>
        </is>
      </c>
      <c r="Z1167" t="inlineStr">
        <is>
          <t>Aidan Park (EDM RW)</t>
        </is>
      </c>
    </row>
    <row r="1168">
      <c r="A1168" t="inlineStr">
        <is>
          <t>Aidan Spellacy</t>
        </is>
      </c>
      <c r="B1168" t="inlineStr">
        <is>
          <t>(N/A)</t>
        </is>
      </c>
      <c r="C1168" t="inlineStr">
        <is>
          <t>LW</t>
        </is>
      </c>
      <c r="D1168" t="inlineStr">
        <is>
          <t>F</t>
        </is>
      </c>
      <c r="E1168" t="n">
        <v>28</v>
      </c>
      <c r="F1168" t="inlineStr">
        <is>
          <t>FA</t>
        </is>
      </c>
      <c r="G1168" t="inlineStr">
        <is>
          <t>FA</t>
        </is>
      </c>
      <c r="H1168" s="30" t="n">
        <v>1</v>
      </c>
      <c r="I1168" s="31" t="n">
        <v>0</v>
      </c>
      <c r="J1168" s="31" t="n"/>
      <c r="K1168" s="31" t="n">
        <v>0</v>
      </c>
      <c r="L1168" s="32" t="n"/>
      <c r="M1168" s="31" t="n">
        <v>0</v>
      </c>
      <c r="N1168" s="31" t="n">
        <v>0</v>
      </c>
      <c r="O1168" s="31" t="n"/>
      <c r="P1168" s="31" t="n"/>
      <c r="Q1168" s="31" t="n">
        <v>0</v>
      </c>
      <c r="R1168" s="31" t="n"/>
      <c r="S1168" s="32" t="n"/>
      <c r="T1168" s="32" t="n"/>
      <c r="V1168" t="inlineStr">
        <is>
          <t>06gyf</t>
        </is>
      </c>
      <c r="Y1168" t="inlineStr">
        <is>
          <t>237ab3ff-938f-4b5f-a62e-08211fe8c2e6</t>
        </is>
      </c>
      <c r="Z1168" t="inlineStr">
        <is>
          <t>Aidan Spellacy ((N/A) LW)</t>
        </is>
      </c>
    </row>
    <row r="1169">
      <c r="A1169" t="inlineStr">
        <is>
          <t>Aidan Thompson</t>
        </is>
      </c>
      <c r="B1169" t="inlineStr">
        <is>
          <t>NYR</t>
        </is>
      </c>
      <c r="C1169" t="inlineStr">
        <is>
          <t>C</t>
        </is>
      </c>
      <c r="D1169" t="inlineStr">
        <is>
          <t>F</t>
        </is>
      </c>
      <c r="E1169" t="n">
        <v>24</v>
      </c>
      <c r="F1169" t="inlineStr">
        <is>
          <t>FA</t>
        </is>
      </c>
      <c r="G1169" t="inlineStr">
        <is>
          <t>FA</t>
        </is>
      </c>
      <c r="H1169" s="30" t="n">
        <v>895000</v>
      </c>
      <c r="I1169" s="31" t="n">
        <v>0</v>
      </c>
      <c r="J1169" s="31" t="n"/>
      <c r="K1169" s="31" t="n">
        <v>0</v>
      </c>
      <c r="L1169" s="32" t="n"/>
      <c r="M1169" s="31" t="n">
        <v>0</v>
      </c>
      <c r="N1169" s="31" t="n">
        <v>0</v>
      </c>
      <c r="O1169" s="31" t="n"/>
      <c r="P1169" s="31" t="n"/>
      <c r="Q1169" s="31" t="n">
        <v>0</v>
      </c>
      <c r="R1169" s="31" t="n"/>
      <c r="S1169" s="32" t="n"/>
      <c r="T1169" s="32" t="n"/>
      <c r="V1169" t="inlineStr">
        <is>
          <t>062jd</t>
        </is>
      </c>
      <c r="W1169" t="n">
        <v>6807</v>
      </c>
      <c r="Y1169" t="inlineStr">
        <is>
          <t>4b161c40-8b55-430b-a0a1-6fd315d10277</t>
        </is>
      </c>
      <c r="Z1169" t="inlineStr">
        <is>
          <t>Aidan Thompson (NYR C)</t>
        </is>
      </c>
    </row>
    <row r="1170">
      <c r="A1170" t="inlineStr">
        <is>
          <t>Aidan Wallace</t>
        </is>
      </c>
      <c r="B1170" t="inlineStr">
        <is>
          <t>(N/A)</t>
        </is>
      </c>
      <c r="C1170" t="inlineStr">
        <is>
          <t>LW</t>
        </is>
      </c>
      <c r="D1170" t="inlineStr">
        <is>
          <t>F</t>
        </is>
      </c>
      <c r="E1170" t="n">
        <v>31</v>
      </c>
      <c r="F1170" t="inlineStr">
        <is>
          <t>FA</t>
        </is>
      </c>
      <c r="G1170" t="inlineStr">
        <is>
          <t>FA</t>
        </is>
      </c>
      <c r="H1170" s="30" t="n">
        <v>1</v>
      </c>
      <c r="I1170" s="31" t="n">
        <v>0</v>
      </c>
      <c r="J1170" s="31" t="n"/>
      <c r="K1170" s="31" t="n">
        <v>0</v>
      </c>
      <c r="L1170" s="32" t="n"/>
      <c r="M1170" s="31" t="n">
        <v>0</v>
      </c>
      <c r="N1170" s="31" t="n">
        <v>0</v>
      </c>
      <c r="O1170" s="31" t="n"/>
      <c r="P1170" s="31" t="n"/>
      <c r="Q1170" s="31" t="n">
        <v>0</v>
      </c>
      <c r="R1170" s="31" t="n"/>
      <c r="S1170" s="32" t="n"/>
      <c r="T1170" s="32" t="n"/>
      <c r="V1170" t="inlineStr">
        <is>
          <t>0484s</t>
        </is>
      </c>
      <c r="X1170" t="n">
        <v>7345</v>
      </c>
      <c r="Z1170" t="inlineStr">
        <is>
          <t>Aidan Wallace ((N/A) LW)</t>
        </is>
      </c>
    </row>
    <row r="1171">
      <c r="A1171" t="inlineStr">
        <is>
          <t>Aiden Across The Mountain</t>
        </is>
      </c>
      <c r="B1171" t="inlineStr">
        <is>
          <t>(N/A)</t>
        </is>
      </c>
      <c r="C1171" t="inlineStr">
        <is>
          <t>D</t>
        </is>
      </c>
      <c r="D1171" t="inlineStr">
        <is>
          <t>D</t>
        </is>
      </c>
      <c r="E1171" t="n">
        <v>18</v>
      </c>
      <c r="F1171" t="inlineStr">
        <is>
          <t>FA</t>
        </is>
      </c>
      <c r="G1171" t="inlineStr">
        <is>
          <t>FA</t>
        </is>
      </c>
      <c r="H1171" s="30" t="n">
        <v>1</v>
      </c>
      <c r="I1171" s="31" t="n">
        <v>0</v>
      </c>
      <c r="J1171" s="31" t="n"/>
      <c r="K1171" s="31" t="n">
        <v>0</v>
      </c>
      <c r="L1171" s="32" t="n"/>
      <c r="M1171" s="31" t="n">
        <v>0</v>
      </c>
      <c r="N1171" s="31" t="n">
        <v>0</v>
      </c>
      <c r="O1171" s="31" t="n"/>
      <c r="P1171" s="31" t="n"/>
      <c r="Q1171" s="31" t="n">
        <v>0</v>
      </c>
      <c r="R1171" s="31" t="n"/>
      <c r="S1171" s="32" t="n"/>
      <c r="T1171" s="32" t="n"/>
      <c r="V1171" t="inlineStr">
        <is>
          <t>077nq</t>
        </is>
      </c>
      <c r="Z1171" t="inlineStr">
        <is>
          <t>Aiden Across The Mountain ((N/A) D)</t>
        </is>
      </c>
    </row>
    <row r="1172">
      <c r="A1172" t="inlineStr">
        <is>
          <t>Aiden Celebrini</t>
        </is>
      </c>
      <c r="B1172" t="inlineStr">
        <is>
          <t>VAN</t>
        </is>
      </c>
      <c r="C1172" t="inlineStr">
        <is>
          <t>D</t>
        </is>
      </c>
      <c r="D1172" t="inlineStr">
        <is>
          <t>D</t>
        </is>
      </c>
      <c r="E1172" t="n">
        <v>21</v>
      </c>
      <c r="F1172" t="inlineStr">
        <is>
          <t>FA</t>
        </is>
      </c>
      <c r="G1172" t="inlineStr">
        <is>
          <t>FA</t>
        </is>
      </c>
      <c r="H1172" s="30" t="n">
        <v>1</v>
      </c>
      <c r="I1172" s="31" t="n">
        <v>0</v>
      </c>
      <c r="J1172" s="31" t="n"/>
      <c r="K1172" s="31" t="n">
        <v>0</v>
      </c>
      <c r="L1172" s="32" t="n"/>
      <c r="M1172" s="31" t="n">
        <v>0</v>
      </c>
      <c r="N1172" s="31" t="n">
        <v>0</v>
      </c>
      <c r="O1172" s="31" t="n"/>
      <c r="P1172" s="31" t="n"/>
      <c r="Q1172" s="31" t="n">
        <v>0</v>
      </c>
      <c r="R1172" s="31" t="n"/>
      <c r="S1172" s="32" t="n"/>
      <c r="T1172" s="32" t="n"/>
      <c r="V1172" t="inlineStr">
        <is>
          <t>06ckh</t>
        </is>
      </c>
      <c r="Y1172" t="inlineStr">
        <is>
          <t>3c82ba5d-14a2-4746-81b6-ac45bf54d3eb</t>
        </is>
      </c>
      <c r="Z1172" t="inlineStr">
        <is>
          <t>Aiden Celebrini (VAN D)</t>
        </is>
      </c>
    </row>
    <row r="1173">
      <c r="A1173" t="inlineStr">
        <is>
          <t>Aiden Dubinsky</t>
        </is>
      </c>
      <c r="B1173" t="inlineStr">
        <is>
          <t>(N/A)</t>
        </is>
      </c>
      <c r="C1173" t="inlineStr">
        <is>
          <t>D</t>
        </is>
      </c>
      <c r="D1173" t="inlineStr">
        <is>
          <t>D</t>
        </is>
      </c>
      <c r="E1173" t="n">
        <v>22</v>
      </c>
      <c r="F1173" t="inlineStr">
        <is>
          <t>FA</t>
        </is>
      </c>
      <c r="G1173" t="inlineStr">
        <is>
          <t>FA</t>
        </is>
      </c>
      <c r="H1173" s="30" t="n">
        <v>1</v>
      </c>
      <c r="I1173" s="31" t="n">
        <v>0</v>
      </c>
      <c r="J1173" s="31" t="n"/>
      <c r="K1173" s="31" t="n">
        <v>0</v>
      </c>
      <c r="L1173" s="32" t="n"/>
      <c r="M1173" s="31" t="n">
        <v>0</v>
      </c>
      <c r="N1173" s="31" t="n">
        <v>0</v>
      </c>
      <c r="O1173" s="31" t="n"/>
      <c r="P1173" s="31" t="n"/>
      <c r="Q1173" s="31" t="n">
        <v>0</v>
      </c>
      <c r="R1173" s="31" t="n"/>
      <c r="S1173" s="32" t="n"/>
      <c r="T1173" s="32" t="n"/>
      <c r="V1173" t="inlineStr">
        <is>
          <t>061w7</t>
        </is>
      </c>
      <c r="Z1173" t="inlineStr">
        <is>
          <t>Aiden Dubinsky ((N/A) D)</t>
        </is>
      </c>
    </row>
    <row r="1174">
      <c r="A1174" t="inlineStr">
        <is>
          <t>Aiden Fink</t>
        </is>
      </c>
      <c r="B1174" t="inlineStr">
        <is>
          <t>NSH</t>
        </is>
      </c>
      <c r="C1174" t="inlineStr">
        <is>
          <t>RW</t>
        </is>
      </c>
      <c r="D1174" t="inlineStr">
        <is>
          <t>F</t>
        </is>
      </c>
      <c r="E1174" t="n">
        <v>21</v>
      </c>
      <c r="F1174" t="inlineStr">
        <is>
          <t>T</t>
        </is>
      </c>
      <c r="G1174" t="inlineStr">
        <is>
          <t>Mike</t>
        </is>
      </c>
      <c r="H1174" s="30" t="n">
        <v>950000</v>
      </c>
      <c r="I1174" s="31" t="n">
        <v>0</v>
      </c>
      <c r="J1174" s="31" t="n"/>
      <c r="K1174" s="31" t="n">
        <v>0</v>
      </c>
      <c r="L1174" s="32" t="n"/>
      <c r="M1174" s="31" t="n">
        <v>0</v>
      </c>
      <c r="N1174" s="31" t="n">
        <v>0</v>
      </c>
      <c r="O1174" s="31" t="n"/>
      <c r="P1174" s="31" t="n"/>
      <c r="Q1174" s="31" t="n">
        <v>0</v>
      </c>
      <c r="R1174" s="31" t="n"/>
      <c r="S1174" s="32" t="n"/>
      <c r="T1174" s="32" t="n"/>
      <c r="V1174" t="inlineStr">
        <is>
          <t>06baf</t>
        </is>
      </c>
      <c r="W1174" t="n">
        <v>7011</v>
      </c>
      <c r="Y1174" t="inlineStr">
        <is>
          <t>5f9e7499-f18a-4dc1-8794-f6d0320ed248</t>
        </is>
      </c>
      <c r="Z1174" t="inlineStr">
        <is>
          <t>Aiden Fink (NSH RW)</t>
        </is>
      </c>
    </row>
    <row r="1175">
      <c r="A1175" t="inlineStr">
        <is>
          <t>Aiden Foster</t>
        </is>
      </c>
      <c r="B1175" t="inlineStr">
        <is>
          <t>TBL</t>
        </is>
      </c>
      <c r="C1175" t="inlineStr">
        <is>
          <t>C</t>
        </is>
      </c>
      <c r="D1175" t="inlineStr">
        <is>
          <t>F</t>
        </is>
      </c>
      <c r="E1175" t="n">
        <v>19</v>
      </c>
      <c r="F1175" t="inlineStr">
        <is>
          <t>FA</t>
        </is>
      </c>
      <c r="G1175" t="inlineStr">
        <is>
          <t>FA</t>
        </is>
      </c>
      <c r="H1175" s="30" t="n">
        <v>1</v>
      </c>
      <c r="I1175" s="31" t="n">
        <v>0</v>
      </c>
      <c r="J1175" s="31" t="n"/>
      <c r="K1175" s="31" t="n">
        <v>0</v>
      </c>
      <c r="L1175" s="32" t="n"/>
      <c r="M1175" s="31" t="n">
        <v>0</v>
      </c>
      <c r="N1175" s="31" t="n">
        <v>0</v>
      </c>
      <c r="O1175" s="31" t="n"/>
      <c r="P1175" s="31" t="n"/>
      <c r="Q1175" s="31" t="n">
        <v>0</v>
      </c>
      <c r="R1175" s="31" t="n"/>
      <c r="S1175" s="32" t="n"/>
      <c r="T1175" s="32" t="n"/>
      <c r="V1175" t="inlineStr">
        <is>
          <t>06xxm</t>
        </is>
      </c>
      <c r="Y1175" t="inlineStr">
        <is>
          <t>8bbfb491-ffc5-438b-846f-087690e94d8b</t>
        </is>
      </c>
      <c r="Z1175" t="inlineStr">
        <is>
          <t>Aiden Foster (TBL C)</t>
        </is>
      </c>
    </row>
    <row r="1176">
      <c r="A1176" t="inlineStr">
        <is>
          <t>Aiden Jamieson</t>
        </is>
      </c>
      <c r="B1176" t="inlineStr">
        <is>
          <t>(N/A)</t>
        </is>
      </c>
      <c r="C1176" t="inlineStr">
        <is>
          <t>D</t>
        </is>
      </c>
      <c r="D1176" t="inlineStr">
        <is>
          <t>D</t>
        </is>
      </c>
      <c r="E1176" t="n">
        <v>30</v>
      </c>
      <c r="F1176" t="inlineStr">
        <is>
          <t>FA</t>
        </is>
      </c>
      <c r="G1176" t="inlineStr">
        <is>
          <t>FA</t>
        </is>
      </c>
      <c r="H1176" s="30" t="n">
        <v>1</v>
      </c>
      <c r="I1176" s="31" t="n">
        <v>0</v>
      </c>
      <c r="J1176" s="31" t="n"/>
      <c r="K1176" s="31" t="n">
        <v>0</v>
      </c>
      <c r="L1176" s="32" t="n"/>
      <c r="M1176" s="31" t="n">
        <v>0</v>
      </c>
      <c r="N1176" s="31" t="n">
        <v>0</v>
      </c>
      <c r="O1176" s="31" t="n"/>
      <c r="P1176" s="31" t="n"/>
      <c r="Q1176" s="31" t="n">
        <v>0</v>
      </c>
      <c r="R1176" s="31" t="n"/>
      <c r="S1176" s="32" t="n"/>
      <c r="T1176" s="32" t="n"/>
      <c r="V1176" t="inlineStr">
        <is>
          <t>03woo</t>
        </is>
      </c>
      <c r="X1176" t="n">
        <v>7063</v>
      </c>
      <c r="Z1176" t="inlineStr">
        <is>
          <t>Aiden Jamieson ((N/A) D)</t>
        </is>
      </c>
    </row>
    <row r="1177">
      <c r="A1177" t="inlineStr">
        <is>
          <t>Aiden Kelly</t>
        </is>
      </c>
      <c r="B1177" t="inlineStr">
        <is>
          <t>(N/A)</t>
        </is>
      </c>
      <c r="C1177" t="inlineStr">
        <is>
          <t>RW</t>
        </is>
      </c>
      <c r="D1177" t="inlineStr">
        <is>
          <t>F</t>
        </is>
      </c>
      <c r="E1177" t="n">
        <v>16</v>
      </c>
      <c r="F1177" t="inlineStr">
        <is>
          <t>FA</t>
        </is>
      </c>
      <c r="G1177" t="inlineStr">
        <is>
          <t>FA</t>
        </is>
      </c>
      <c r="H1177" s="30" t="n">
        <v>1</v>
      </c>
      <c r="I1177" s="31" t="n">
        <v>0</v>
      </c>
      <c r="J1177" s="31" t="n"/>
      <c r="K1177" s="31" t="n">
        <v>0</v>
      </c>
      <c r="L1177" s="32" t="n"/>
      <c r="M1177" s="31" t="n">
        <v>0</v>
      </c>
      <c r="N1177" s="31" t="n">
        <v>0</v>
      </c>
      <c r="O1177" s="31" t="n"/>
      <c r="P1177" s="31" t="n"/>
      <c r="Q1177" s="31" t="n">
        <v>0</v>
      </c>
      <c r="R1177" s="31" t="n"/>
      <c r="S1177" s="32" t="n"/>
      <c r="T1177" s="32" t="n"/>
      <c r="V1177" t="inlineStr">
        <is>
          <t>0760g</t>
        </is>
      </c>
      <c r="Z1177" t="inlineStr">
        <is>
          <t>Aiden Kelly ((N/A) RW)</t>
        </is>
      </c>
    </row>
    <row r="1178">
      <c r="A1178" t="inlineStr">
        <is>
          <t>Aiden ODonnell</t>
        </is>
      </c>
      <c r="B1178" t="inlineStr">
        <is>
          <t>(N/A)</t>
        </is>
      </c>
      <c r="C1178" t="inlineStr">
        <is>
          <t>F</t>
        </is>
      </c>
      <c r="D1178" t="inlineStr">
        <is>
          <t>F</t>
        </is>
      </c>
      <c r="F1178" t="inlineStr">
        <is>
          <t>WW</t>
        </is>
      </c>
      <c r="G1178" t="inlineStr">
        <is>
          <t>FA</t>
        </is>
      </c>
      <c r="H1178" s="30" t="n"/>
      <c r="I1178" s="31" t="n"/>
      <c r="J1178" s="31" t="n"/>
      <c r="K1178" s="31" t="n"/>
      <c r="L1178" s="32" t="n"/>
      <c r="M1178" s="31" t="n"/>
      <c r="N1178" s="31" t="n"/>
      <c r="O1178" s="31" t="n"/>
      <c r="P1178" s="31" t="n"/>
      <c r="Q1178" s="31" t="n"/>
      <c r="R1178" s="31" t="n"/>
      <c r="S1178" s="32" t="n"/>
      <c r="T1178" s="32" t="n"/>
      <c r="V1178" t="inlineStr">
        <is>
          <t>07a3s</t>
        </is>
      </c>
      <c r="Z1178" t="inlineStr">
        <is>
          <t>Aiden ODonnell ((N/A) F)</t>
        </is>
      </c>
    </row>
    <row r="1179">
      <c r="A1179" t="inlineStr">
        <is>
          <t>Aito Iguchi</t>
        </is>
      </c>
      <c r="B1179" t="inlineStr">
        <is>
          <t>(N/A)</t>
        </is>
      </c>
      <c r="C1179" t="inlineStr">
        <is>
          <t>F</t>
        </is>
      </c>
      <c r="D1179" t="inlineStr">
        <is>
          <t>F</t>
        </is>
      </c>
      <c r="E1179" t="n">
        <v>23</v>
      </c>
      <c r="F1179" t="inlineStr">
        <is>
          <t>FA</t>
        </is>
      </c>
      <c r="G1179" t="inlineStr">
        <is>
          <t>FA</t>
        </is>
      </c>
      <c r="H1179" s="30" t="n">
        <v>1</v>
      </c>
      <c r="I1179" s="31" t="n">
        <v>0</v>
      </c>
      <c r="J1179" s="31" t="n"/>
      <c r="K1179" s="31" t="n">
        <v>0</v>
      </c>
      <c r="L1179" s="32" t="n"/>
      <c r="M1179" s="31" t="n">
        <v>0</v>
      </c>
      <c r="N1179" s="31" t="n">
        <v>0</v>
      </c>
      <c r="O1179" s="31" t="n"/>
      <c r="P1179" s="31" t="n"/>
      <c r="Q1179" s="31" t="n">
        <v>0</v>
      </c>
      <c r="R1179" s="31" t="n"/>
      <c r="S1179" s="32" t="n"/>
      <c r="T1179" s="32" t="n"/>
      <c r="V1179" t="inlineStr">
        <is>
          <t>05uxs</t>
        </is>
      </c>
      <c r="Z1179" t="inlineStr">
        <is>
          <t>Aito Iguchi ((N/A) F)</t>
        </is>
      </c>
    </row>
    <row r="1180">
      <c r="A1180" t="inlineStr">
        <is>
          <t>Aki Seitsonen</t>
        </is>
      </c>
      <c r="B1180" t="inlineStr">
        <is>
          <t>(N/A)</t>
        </is>
      </c>
      <c r="C1180" t="inlineStr">
        <is>
          <t>C</t>
        </is>
      </c>
      <c r="D1180" t="inlineStr">
        <is>
          <t>F</t>
        </is>
      </c>
      <c r="E1180" t="n">
        <v>40</v>
      </c>
      <c r="F1180" t="inlineStr">
        <is>
          <t>FA</t>
        </is>
      </c>
      <c r="G1180" t="inlineStr">
        <is>
          <t>FA</t>
        </is>
      </c>
      <c r="H1180" s="30" t="n">
        <v>1</v>
      </c>
      <c r="I1180" s="31" t="n">
        <v>0</v>
      </c>
      <c r="J1180" s="31" t="n"/>
      <c r="K1180" s="31" t="n">
        <v>0</v>
      </c>
      <c r="L1180" s="32" t="n"/>
      <c r="M1180" s="31" t="n">
        <v>0</v>
      </c>
      <c r="N1180" s="31" t="n">
        <v>0</v>
      </c>
      <c r="O1180" s="31" t="n"/>
      <c r="P1180" s="31" t="n"/>
      <c r="Q1180" s="31" t="n">
        <v>0</v>
      </c>
      <c r="R1180" s="31" t="n"/>
      <c r="S1180" s="32" t="n"/>
      <c r="T1180" s="32" t="n"/>
      <c r="V1180" t="inlineStr">
        <is>
          <t>004mn</t>
        </is>
      </c>
      <c r="X1180" t="n">
        <v>3920</v>
      </c>
      <c r="Z1180" t="inlineStr">
        <is>
          <t>Aki Seitsonen ((N/A) C)</t>
        </is>
      </c>
    </row>
    <row r="1181">
      <c r="A1181" t="inlineStr">
        <is>
          <t>Akil Thomas</t>
        </is>
      </c>
      <c r="B1181" t="inlineStr">
        <is>
          <t>VAN</t>
        </is>
      </c>
      <c r="C1181" t="inlineStr">
        <is>
          <t>RW</t>
        </is>
      </c>
      <c r="D1181" t="inlineStr">
        <is>
          <t>F</t>
        </is>
      </c>
      <c r="E1181" t="n">
        <v>26</v>
      </c>
      <c r="F1181" t="inlineStr">
        <is>
          <t>T</t>
        </is>
      </c>
      <c r="G1181" t="inlineStr">
        <is>
          <t>Brown Noesen</t>
        </is>
      </c>
      <c r="H1181" s="30" t="n">
        <v>900000</v>
      </c>
      <c r="I1181" s="31" t="n">
        <v>0</v>
      </c>
      <c r="J1181" s="31" t="n"/>
      <c r="K1181" s="31" t="n">
        <v>0</v>
      </c>
      <c r="L1181" s="32" t="n"/>
      <c r="M1181" s="31" t="n">
        <v>0</v>
      </c>
      <c r="N1181" s="31" t="n">
        <v>0</v>
      </c>
      <c r="O1181" s="31" t="n"/>
      <c r="P1181" s="31" t="n"/>
      <c r="Q1181" s="31" t="n">
        <v>0</v>
      </c>
      <c r="R1181" s="31" t="n"/>
      <c r="S1181" s="32" t="n"/>
      <c r="T1181" s="32" t="n"/>
      <c r="V1181" t="inlineStr">
        <is>
          <t>04lc7</t>
        </is>
      </c>
      <c r="W1181" t="n">
        <v>5705</v>
      </c>
      <c r="X1181" t="n">
        <v>7949</v>
      </c>
      <c r="Y1181" t="inlineStr">
        <is>
          <t>14360232-2f8c-46b0-91a3-4a00aa48de41</t>
        </is>
      </c>
      <c r="Z1181" t="inlineStr">
        <is>
          <t>Akil Thomas (VAN RW)</t>
        </is>
      </c>
    </row>
    <row r="1182">
      <c r="A1182" t="inlineStr">
        <is>
          <t>Akim Aliu</t>
        </is>
      </c>
      <c r="B1182" t="inlineStr">
        <is>
          <t>(N/A)</t>
        </is>
      </c>
      <c r="C1182" t="inlineStr">
        <is>
          <t>RW</t>
        </is>
      </c>
      <c r="D1182" t="inlineStr">
        <is>
          <t>F</t>
        </is>
      </c>
      <c r="E1182" t="n">
        <v>37</v>
      </c>
      <c r="F1182" t="inlineStr">
        <is>
          <t>FA</t>
        </is>
      </c>
      <c r="G1182" t="inlineStr">
        <is>
          <t>FA</t>
        </is>
      </c>
      <c r="H1182" s="30" t="n">
        <v>1</v>
      </c>
      <c r="I1182" s="31" t="n">
        <v>0</v>
      </c>
      <c r="J1182" s="31" t="n"/>
      <c r="K1182" s="31" t="n">
        <v>0</v>
      </c>
      <c r="L1182" s="32" t="n"/>
      <c r="M1182" s="31" t="n">
        <v>0</v>
      </c>
      <c r="N1182" s="31" t="n">
        <v>0</v>
      </c>
      <c r="O1182" s="31" t="n"/>
      <c r="P1182" s="31" t="n"/>
      <c r="Q1182" s="31" t="n">
        <v>0</v>
      </c>
      <c r="R1182" s="31" t="n"/>
      <c r="S1182" s="32" t="n"/>
      <c r="T1182" s="32" t="n"/>
      <c r="V1182" t="inlineStr">
        <is>
          <t>012yv</t>
        </is>
      </c>
      <c r="W1182" t="n">
        <v>2813</v>
      </c>
      <c r="X1182" t="n">
        <v>4538</v>
      </c>
      <c r="Z1182" t="inlineStr">
        <is>
          <t>Akim Aliu ((N/A) RW)</t>
        </is>
      </c>
    </row>
    <row r="1183">
      <c r="A1183" t="inlineStr">
        <is>
          <t>Akito Hirose</t>
        </is>
      </c>
      <c r="B1183" t="inlineStr">
        <is>
          <t>VAN</t>
        </is>
      </c>
      <c r="C1183" t="inlineStr">
        <is>
          <t>D</t>
        </is>
      </c>
      <c r="D1183" t="inlineStr">
        <is>
          <t>D</t>
        </is>
      </c>
      <c r="E1183" t="n">
        <v>27</v>
      </c>
      <c r="F1183" t="inlineStr">
        <is>
          <t>FA</t>
        </is>
      </c>
      <c r="G1183" t="inlineStr">
        <is>
          <t>FA</t>
        </is>
      </c>
      <c r="H1183" s="30" t="n">
        <v>1</v>
      </c>
      <c r="I1183" s="31" t="n">
        <v>0</v>
      </c>
      <c r="J1183" s="31" t="n"/>
      <c r="K1183" s="31" t="n">
        <v>0</v>
      </c>
      <c r="L1183" s="32" t="n"/>
      <c r="M1183" s="31" t="n">
        <v>0</v>
      </c>
      <c r="N1183" s="31" t="n">
        <v>0</v>
      </c>
      <c r="O1183" s="31" t="n"/>
      <c r="P1183" s="31" t="n"/>
      <c r="Q1183" s="31" t="n">
        <v>0</v>
      </c>
      <c r="R1183" s="31" t="n"/>
      <c r="S1183" s="32" t="n"/>
      <c r="T1183" s="32" t="n"/>
      <c r="V1183" t="inlineStr">
        <is>
          <t>05rex</t>
        </is>
      </c>
      <c r="W1183" t="n">
        <v>6881</v>
      </c>
      <c r="Y1183" t="inlineStr">
        <is>
          <t>d11968a2-9f78-43a9-95e1-8be4bbc9d4e9</t>
        </is>
      </c>
      <c r="Z1183" t="inlineStr">
        <is>
          <t>Akito Hirose (VAN D)</t>
        </is>
      </c>
    </row>
    <row r="1184">
      <c r="A1184" t="inlineStr">
        <is>
          <t>Aku Koskenvuo</t>
        </is>
      </c>
      <c r="B1184" t="inlineStr">
        <is>
          <t>VAN</t>
        </is>
      </c>
      <c r="C1184" t="inlineStr">
        <is>
          <t>G</t>
        </is>
      </c>
      <c r="D1184" t="inlineStr">
        <is>
          <t>G</t>
        </is>
      </c>
      <c r="E1184" t="n">
        <v>23</v>
      </c>
      <c r="F1184" t="inlineStr">
        <is>
          <t>FA</t>
        </is>
      </c>
      <c r="G1184" t="inlineStr">
        <is>
          <t>FA</t>
        </is>
      </c>
      <c r="H1184" s="30" t="n">
        <v>850000</v>
      </c>
      <c r="I1184" s="31" t="n">
        <v>0</v>
      </c>
      <c r="J1184" s="31" t="n"/>
      <c r="K1184" s="31" t="n">
        <v>0</v>
      </c>
      <c r="L1184" s="32" t="n"/>
      <c r="M1184" s="31" t="n">
        <v>0</v>
      </c>
      <c r="N1184" s="31" t="n">
        <v>0</v>
      </c>
      <c r="O1184" s="31" t="n"/>
      <c r="P1184" s="31" t="n"/>
      <c r="Q1184" s="31" t="n">
        <v>0</v>
      </c>
      <c r="R1184" s="31" t="n"/>
      <c r="S1184" s="32" t="n"/>
      <c r="T1184" s="32" t="n"/>
      <c r="V1184" t="inlineStr">
        <is>
          <t>05u3h</t>
        </is>
      </c>
      <c r="W1184" t="n">
        <v>7311</v>
      </c>
      <c r="Y1184" t="inlineStr">
        <is>
          <t>c2667216-c054-49b5-8221-7cefecc8e835</t>
        </is>
      </c>
      <c r="Z1184" t="inlineStr">
        <is>
          <t>Aku Koskenvuo (VAN G)</t>
        </is>
      </c>
    </row>
    <row r="1185">
      <c r="A1185" t="inlineStr">
        <is>
          <t>Aku Raty</t>
        </is>
      </c>
      <c r="B1185" t="inlineStr">
        <is>
          <t>EDM</t>
        </is>
      </c>
      <c r="C1185" t="inlineStr">
        <is>
          <t>RW</t>
        </is>
      </c>
      <c r="D1185" t="inlineStr">
        <is>
          <t>F</t>
        </is>
      </c>
      <c r="E1185" t="n">
        <v>25</v>
      </c>
      <c r="F1185" t="inlineStr">
        <is>
          <t>FA</t>
        </is>
      </c>
      <c r="G1185" t="inlineStr">
        <is>
          <t>FA</t>
        </is>
      </c>
      <c r="H1185" s="30" t="n">
        <v>850000</v>
      </c>
      <c r="I1185" s="31" t="n">
        <v>0</v>
      </c>
      <c r="J1185" s="31" t="n"/>
      <c r="K1185" s="31" t="n">
        <v>0</v>
      </c>
      <c r="L1185" s="32" t="n"/>
      <c r="M1185" s="31" t="n">
        <v>0</v>
      </c>
      <c r="N1185" s="31" t="n">
        <v>0</v>
      </c>
      <c r="O1185" s="31" t="n"/>
      <c r="P1185" s="31" t="n"/>
      <c r="Q1185" s="31" t="n">
        <v>0</v>
      </c>
      <c r="R1185" s="31" t="n"/>
      <c r="S1185" s="32" t="n"/>
      <c r="T1185" s="32" t="n"/>
      <c r="V1185" t="inlineStr">
        <is>
          <t>051z2</t>
        </is>
      </c>
      <c r="W1185" t="n">
        <v>6906</v>
      </c>
      <c r="Y1185" t="inlineStr">
        <is>
          <t>fb07fe77-1aad-46ca-9eb0-70c51fa4824d</t>
        </is>
      </c>
      <c r="Z1185" t="inlineStr">
        <is>
          <t>Aku Raty (EDM RW)</t>
        </is>
      </c>
    </row>
    <row r="1186">
      <c r="A1186" t="inlineStr">
        <is>
          <t>Al Montoya</t>
        </is>
      </c>
      <c r="B1186" t="inlineStr">
        <is>
          <t>(N/A)</t>
        </is>
      </c>
      <c r="C1186" t="inlineStr">
        <is>
          <t>G</t>
        </is>
      </c>
      <c r="D1186" t="inlineStr">
        <is>
          <t>G</t>
        </is>
      </c>
      <c r="E1186" t="n">
        <v>41</v>
      </c>
      <c r="F1186" t="inlineStr">
        <is>
          <t>FA</t>
        </is>
      </c>
      <c r="G1186" t="inlineStr">
        <is>
          <t>FA</t>
        </is>
      </c>
      <c r="H1186" s="30" t="n">
        <v>1</v>
      </c>
      <c r="I1186" s="31" t="n">
        <v>0</v>
      </c>
      <c r="J1186" s="31" t="n"/>
      <c r="K1186" s="31" t="n">
        <v>0</v>
      </c>
      <c r="L1186" s="32" t="n"/>
      <c r="M1186" s="31" t="n">
        <v>0</v>
      </c>
      <c r="N1186" s="31" t="n">
        <v>0</v>
      </c>
      <c r="O1186" s="31" t="n"/>
      <c r="P1186" s="31" t="n"/>
      <c r="Q1186" s="31" t="n">
        <v>0</v>
      </c>
      <c r="R1186" s="31" t="n"/>
      <c r="S1186" s="32" t="n"/>
      <c r="T1186" s="32" t="n"/>
      <c r="V1186" t="inlineStr">
        <is>
          <t>0040v</t>
        </is>
      </c>
      <c r="W1186" t="n">
        <v>2165</v>
      </c>
      <c r="X1186" t="n">
        <v>3642</v>
      </c>
      <c r="Z1186" t="inlineStr">
        <is>
          <t>Al Montoya ((N/A) G)</t>
        </is>
      </c>
    </row>
    <row r="1187">
      <c r="A1187" t="inlineStr">
        <is>
          <t>Alain Berger</t>
        </is>
      </c>
      <c r="B1187" t="inlineStr">
        <is>
          <t>(N/A)</t>
        </is>
      </c>
      <c r="C1187" t="inlineStr">
        <is>
          <t>LW</t>
        </is>
      </c>
      <c r="D1187" t="inlineStr">
        <is>
          <t>F</t>
        </is>
      </c>
      <c r="E1187" t="n">
        <v>35</v>
      </c>
      <c r="F1187" t="inlineStr">
        <is>
          <t>FA</t>
        </is>
      </c>
      <c r="G1187" t="inlineStr">
        <is>
          <t>FA</t>
        </is>
      </c>
      <c r="H1187" s="30" t="n">
        <v>1</v>
      </c>
      <c r="I1187" s="31" t="n">
        <v>0</v>
      </c>
      <c r="J1187" s="31" t="n"/>
      <c r="K1187" s="31" t="n">
        <v>0</v>
      </c>
      <c r="L1187" s="32" t="n"/>
      <c r="M1187" s="31" t="n">
        <v>0</v>
      </c>
      <c r="N1187" s="31" t="n">
        <v>0</v>
      </c>
      <c r="O1187" s="31" t="n"/>
      <c r="P1187" s="31" t="n"/>
      <c r="Q1187" s="31" t="n">
        <v>0</v>
      </c>
      <c r="R1187" s="31" t="n"/>
      <c r="S1187" s="32" t="n"/>
      <c r="T1187" s="32" t="n"/>
      <c r="V1187" t="inlineStr">
        <is>
          <t>026kf</t>
        </is>
      </c>
      <c r="W1187" t="n">
        <v>3715</v>
      </c>
      <c r="X1187" t="n">
        <v>5303</v>
      </c>
      <c r="Z1187" t="inlineStr">
        <is>
          <t>Alain Berger ((N/A) LW)</t>
        </is>
      </c>
    </row>
    <row r="1188">
      <c r="A1188" t="inlineStr">
        <is>
          <t>Alan Lyszczarczyk</t>
        </is>
      </c>
      <c r="B1188" t="inlineStr">
        <is>
          <t>(N/A)</t>
        </is>
      </c>
      <c r="C1188" t="inlineStr">
        <is>
          <t>C</t>
        </is>
      </c>
      <c r="D1188" t="inlineStr">
        <is>
          <t>F</t>
        </is>
      </c>
      <c r="E1188" t="n">
        <v>28</v>
      </c>
      <c r="F1188" t="inlineStr">
        <is>
          <t>FA</t>
        </is>
      </c>
      <c r="G1188" t="inlineStr">
        <is>
          <t>FA</t>
        </is>
      </c>
      <c r="H1188" s="30" t="n">
        <v>1</v>
      </c>
      <c r="I1188" s="31" t="n">
        <v>0</v>
      </c>
      <c r="J1188" s="31" t="n"/>
      <c r="K1188" s="31" t="n">
        <v>0</v>
      </c>
      <c r="L1188" s="32" t="n"/>
      <c r="M1188" s="31" t="n">
        <v>0</v>
      </c>
      <c r="N1188" s="31" t="n">
        <v>0</v>
      </c>
      <c r="O1188" s="31" t="n"/>
      <c r="P1188" s="31" t="n"/>
      <c r="Q1188" s="31" t="n">
        <v>0</v>
      </c>
      <c r="R1188" s="31" t="n"/>
      <c r="S1188" s="32" t="n"/>
      <c r="T1188" s="32" t="n"/>
      <c r="V1188" t="inlineStr">
        <is>
          <t>04335</t>
        </is>
      </c>
      <c r="Z1188" t="inlineStr">
        <is>
          <t>Alan Lyszczarczyk ((N/A) C)</t>
        </is>
      </c>
    </row>
    <row r="1189">
      <c r="A1189" t="inlineStr">
        <is>
          <t>Alan Quine</t>
        </is>
      </c>
      <c r="B1189" t="inlineStr">
        <is>
          <t>(N/A)</t>
        </is>
      </c>
      <c r="C1189" t="inlineStr">
        <is>
          <t>C</t>
        </is>
      </c>
      <c r="D1189" t="inlineStr">
        <is>
          <t>F</t>
        </is>
      </c>
      <c r="E1189" t="n">
        <v>33</v>
      </c>
      <c r="F1189" t="inlineStr">
        <is>
          <t>FA</t>
        </is>
      </c>
      <c r="G1189" t="inlineStr">
        <is>
          <t>FA</t>
        </is>
      </c>
      <c r="H1189" s="30" t="n">
        <v>1</v>
      </c>
      <c r="I1189" s="31" t="n">
        <v>0</v>
      </c>
      <c r="J1189" s="31" t="n"/>
      <c r="K1189" s="31" t="n">
        <v>0</v>
      </c>
      <c r="L1189" s="32" t="n"/>
      <c r="M1189" s="31" t="n">
        <v>0</v>
      </c>
      <c r="N1189" s="31" t="n">
        <v>0</v>
      </c>
      <c r="O1189" s="31" t="n"/>
      <c r="P1189" s="31" t="n"/>
      <c r="Q1189" s="31" t="n">
        <v>0</v>
      </c>
      <c r="R1189" s="31" t="n"/>
      <c r="S1189" s="32" t="n"/>
      <c r="T1189" s="32" t="n"/>
      <c r="V1189" t="inlineStr">
        <is>
          <t>02bhz</t>
        </is>
      </c>
      <c r="W1189" t="n">
        <v>3848</v>
      </c>
      <c r="X1189" t="n">
        <v>5451</v>
      </c>
      <c r="Y1189" t="inlineStr">
        <is>
          <t>4886eb61-ec9f-472d-94f7-802b6ad30239</t>
        </is>
      </c>
      <c r="Z1189" t="inlineStr">
        <is>
          <t>Alan Quine ((N/A) C)</t>
        </is>
      </c>
    </row>
    <row r="1190">
      <c r="A1190" t="inlineStr">
        <is>
          <t>Alan Shaikhlislamov</t>
        </is>
      </c>
      <c r="B1190" t="inlineStr">
        <is>
          <t>CGY</t>
        </is>
      </c>
      <c r="C1190" t="inlineStr">
        <is>
          <t>LW</t>
        </is>
      </c>
      <c r="D1190" t="inlineStr">
        <is>
          <t>F</t>
        </is>
      </c>
      <c r="E1190" t="n">
        <v>18</v>
      </c>
      <c r="F1190" t="inlineStr">
        <is>
          <t>FA</t>
        </is>
      </c>
      <c r="G1190" t="inlineStr">
        <is>
          <t>FA</t>
        </is>
      </c>
      <c r="H1190" s="30" t="n">
        <v>1</v>
      </c>
      <c r="I1190" s="31" t="n">
        <v>0</v>
      </c>
      <c r="J1190" s="31" t="n"/>
      <c r="K1190" s="31" t="n">
        <v>0</v>
      </c>
      <c r="L1190" s="32" t="n"/>
      <c r="M1190" s="31" t="n">
        <v>0</v>
      </c>
      <c r="N1190" s="31" t="n">
        <v>0</v>
      </c>
      <c r="O1190" s="31" t="n"/>
      <c r="P1190" s="31" t="n"/>
      <c r="Q1190" s="31" t="n">
        <v>0</v>
      </c>
      <c r="R1190" s="31" t="n"/>
      <c r="S1190" s="32" t="n"/>
      <c r="T1190" s="32" t="n"/>
      <c r="V1190" t="inlineStr">
        <is>
          <t>076qd</t>
        </is>
      </c>
      <c r="W1190" t="n">
        <v>7775</v>
      </c>
      <c r="Y1190" t="inlineStr">
        <is>
          <t>7a3d8cae-8f04-4c14-8410-9d0340e3f6b3</t>
        </is>
      </c>
      <c r="Z1190" t="inlineStr">
        <is>
          <t>Alan Shaikhlislamov (CGY LW)</t>
        </is>
      </c>
    </row>
    <row r="1191">
      <c r="A1191" t="inlineStr">
        <is>
          <t>Albert Lyckasen</t>
        </is>
      </c>
      <c r="B1191" t="inlineStr">
        <is>
          <t>(N/A)</t>
        </is>
      </c>
      <c r="C1191" t="inlineStr">
        <is>
          <t>D</t>
        </is>
      </c>
      <c r="D1191" t="inlineStr">
        <is>
          <t>D</t>
        </is>
      </c>
      <c r="E1191" t="n">
        <v>25</v>
      </c>
      <c r="F1191" t="inlineStr">
        <is>
          <t>FA</t>
        </is>
      </c>
      <c r="G1191" t="inlineStr">
        <is>
          <t>FA</t>
        </is>
      </c>
      <c r="H1191" s="30" t="n">
        <v>1</v>
      </c>
      <c r="I1191" s="31" t="n">
        <v>0</v>
      </c>
      <c r="J1191" s="31" t="n"/>
      <c r="K1191" s="31" t="n">
        <v>0</v>
      </c>
      <c r="L1191" s="32" t="n"/>
      <c r="M1191" s="31" t="n">
        <v>0</v>
      </c>
      <c r="N1191" s="31" t="n">
        <v>0</v>
      </c>
      <c r="O1191" s="31" t="n"/>
      <c r="P1191" s="31" t="n"/>
      <c r="Q1191" s="31" t="n">
        <v>0</v>
      </c>
      <c r="R1191" s="31" t="n"/>
      <c r="S1191" s="32" t="n"/>
      <c r="T1191" s="32" t="n"/>
      <c r="V1191" t="inlineStr">
        <is>
          <t>05lnn</t>
        </is>
      </c>
      <c r="Y1191" t="inlineStr">
        <is>
          <t>5a697bb8-fbac-4e73-b65e-ff56b4eef98c</t>
        </is>
      </c>
      <c r="Z1191" t="inlineStr">
        <is>
          <t>Albert Lyckasen ((N/A) D)</t>
        </is>
      </c>
    </row>
    <row r="1192">
      <c r="A1192" t="inlineStr">
        <is>
          <t>Albert Sjoberg</t>
        </is>
      </c>
      <c r="B1192" t="inlineStr">
        <is>
          <t>DAL</t>
        </is>
      </c>
      <c r="C1192" t="inlineStr">
        <is>
          <t>RW</t>
        </is>
      </c>
      <c r="D1192" t="inlineStr">
        <is>
          <t>F</t>
        </is>
      </c>
      <c r="E1192" t="n">
        <v>23</v>
      </c>
      <c r="F1192" t="inlineStr">
        <is>
          <t>FA</t>
        </is>
      </c>
      <c r="G1192" t="inlineStr">
        <is>
          <t>FA</t>
        </is>
      </c>
      <c r="H1192" s="30" t="n">
        <v>1</v>
      </c>
      <c r="I1192" s="31" t="n">
        <v>0</v>
      </c>
      <c r="J1192" s="31" t="n"/>
      <c r="K1192" s="31" t="n">
        <v>0</v>
      </c>
      <c r="L1192" s="32" t="n"/>
      <c r="M1192" s="31" t="n">
        <v>0</v>
      </c>
      <c r="N1192" s="31" t="n">
        <v>0</v>
      </c>
      <c r="O1192" s="31" t="n"/>
      <c r="P1192" s="31" t="n"/>
      <c r="Q1192" s="31" t="n">
        <v>0</v>
      </c>
      <c r="R1192" s="31" t="n"/>
      <c r="S1192" s="32" t="n"/>
      <c r="T1192" s="32" t="n"/>
      <c r="V1192" t="inlineStr">
        <is>
          <t>05udm</t>
        </is>
      </c>
      <c r="Y1192" t="inlineStr">
        <is>
          <t>610488cd-b4e8-49ef-b9b1-4027df95dcd5</t>
        </is>
      </c>
      <c r="Z1192" t="inlineStr">
        <is>
          <t>Albert Sjoberg (DAL RW)</t>
        </is>
      </c>
    </row>
    <row r="1193">
      <c r="A1193" t="inlineStr">
        <is>
          <t>Albert Wikman</t>
        </is>
      </c>
      <c r="B1193" t="inlineStr">
        <is>
          <t>FLA</t>
        </is>
      </c>
      <c r="C1193" t="inlineStr">
        <is>
          <t>D</t>
        </is>
      </c>
      <c r="D1193" t="inlineStr">
        <is>
          <t>D</t>
        </is>
      </c>
      <c r="E1193" t="n">
        <v>21</v>
      </c>
      <c r="F1193" t="inlineStr">
        <is>
          <t>FA</t>
        </is>
      </c>
      <c r="G1193" t="inlineStr">
        <is>
          <t>FA</t>
        </is>
      </c>
      <c r="H1193" s="30" t="n">
        <v>1</v>
      </c>
      <c r="I1193" s="31" t="n">
        <v>0</v>
      </c>
      <c r="J1193" s="31" t="n"/>
      <c r="K1193" s="31" t="n">
        <v>0</v>
      </c>
      <c r="L1193" s="32" t="n"/>
      <c r="M1193" s="31" t="n">
        <v>0</v>
      </c>
      <c r="N1193" s="31" t="n">
        <v>0</v>
      </c>
      <c r="O1193" s="31" t="n"/>
      <c r="P1193" s="31" t="n"/>
      <c r="Q1193" s="31" t="n">
        <v>0</v>
      </c>
      <c r="R1193" s="31" t="n"/>
      <c r="S1193" s="32" t="n"/>
      <c r="T1193" s="32" t="n"/>
      <c r="V1193" t="inlineStr">
        <is>
          <t>06bdk</t>
        </is>
      </c>
      <c r="Y1193" t="inlineStr">
        <is>
          <t>a15506f5-3693-40f9-b153-7488744f5df3</t>
        </is>
      </c>
      <c r="Z1193" t="inlineStr">
        <is>
          <t>Albert Wikman (FLA D)</t>
        </is>
      </c>
    </row>
    <row r="1194">
      <c r="A1194" t="inlineStr">
        <is>
          <t>Albert Yarullin</t>
        </is>
      </c>
      <c r="B1194" t="inlineStr">
        <is>
          <t>(N/A)</t>
        </is>
      </c>
      <c r="C1194" t="inlineStr">
        <is>
          <t>D</t>
        </is>
      </c>
      <c r="D1194" t="inlineStr">
        <is>
          <t>D</t>
        </is>
      </c>
      <c r="E1194" t="n">
        <v>33</v>
      </c>
      <c r="F1194" t="inlineStr">
        <is>
          <t>FA</t>
        </is>
      </c>
      <c r="G1194" t="inlineStr">
        <is>
          <t>FA</t>
        </is>
      </c>
      <c r="H1194" s="30" t="n">
        <v>1</v>
      </c>
      <c r="I1194" s="31" t="n">
        <v>0</v>
      </c>
      <c r="J1194" s="31" t="n"/>
      <c r="K1194" s="31" t="n">
        <v>0</v>
      </c>
      <c r="L1194" s="32" t="n"/>
      <c r="M1194" s="31" t="n">
        <v>0</v>
      </c>
      <c r="N1194" s="31" t="n">
        <v>0</v>
      </c>
      <c r="O1194" s="31" t="n"/>
      <c r="P1194" s="31" t="n"/>
      <c r="Q1194" s="31" t="n">
        <v>0</v>
      </c>
      <c r="R1194" s="31" t="n"/>
      <c r="S1194" s="32" t="n"/>
      <c r="T1194" s="32" t="n"/>
      <c r="V1194" t="inlineStr">
        <is>
          <t>03mla</t>
        </is>
      </c>
      <c r="Z1194" t="inlineStr">
        <is>
          <t>Albert Yarullin ((N/A) D)</t>
        </is>
      </c>
    </row>
    <row r="1195">
      <c r="A1195" t="inlineStr">
        <is>
          <t>Alberts Smits</t>
        </is>
      </c>
      <c r="B1195" t="inlineStr">
        <is>
          <t>NYR</t>
        </is>
      </c>
      <c r="C1195" t="inlineStr">
        <is>
          <t>D</t>
        </is>
      </c>
      <c r="D1195" t="inlineStr">
        <is>
          <t>D</t>
        </is>
      </c>
      <c r="E1195" t="n">
        <v>18</v>
      </c>
      <c r="F1195" t="inlineStr">
        <is>
          <t>FA</t>
        </is>
      </c>
      <c r="G1195" t="inlineStr">
        <is>
          <t>FA</t>
        </is>
      </c>
      <c r="H1195" s="30" t="n">
        <v>1</v>
      </c>
      <c r="I1195" s="31" t="n">
        <v>0</v>
      </c>
      <c r="J1195" s="31" t="n"/>
      <c r="K1195" s="31" t="n">
        <v>0</v>
      </c>
      <c r="L1195" s="32" t="n"/>
      <c r="M1195" s="31" t="n">
        <v>0</v>
      </c>
      <c r="N1195" s="31" t="n">
        <v>0</v>
      </c>
      <c r="O1195" s="31" t="n"/>
      <c r="P1195" s="31" t="n"/>
      <c r="Q1195" s="31" t="n">
        <v>0</v>
      </c>
      <c r="R1195" s="31" t="n"/>
      <c r="S1195" s="32" t="n"/>
      <c r="T1195" s="32" t="n"/>
      <c r="U1195" t="n">
        <v>289.9</v>
      </c>
      <c r="V1195" t="inlineStr">
        <is>
          <t>074v8</t>
        </is>
      </c>
      <c r="W1195" t="n">
        <v>7564</v>
      </c>
      <c r="Y1195" t="inlineStr">
        <is>
          <t>fff83715-efd0-4629-b517-442c17e60945</t>
        </is>
      </c>
      <c r="Z1195" t="inlineStr">
        <is>
          <t>Alberts Smits (NYR D)</t>
        </is>
      </c>
    </row>
    <row r="1196">
      <c r="A1196" t="inlineStr">
        <is>
          <t>Albin Boija</t>
        </is>
      </c>
      <c r="B1196" t="inlineStr">
        <is>
          <t>(N/A)</t>
        </is>
      </c>
      <c r="C1196" t="inlineStr">
        <is>
          <t>G</t>
        </is>
      </c>
      <c r="D1196" t="inlineStr">
        <is>
          <t>G</t>
        </is>
      </c>
      <c r="E1196" t="n">
        <v>23</v>
      </c>
      <c r="F1196" t="inlineStr">
        <is>
          <t>FA</t>
        </is>
      </c>
      <c r="G1196" t="inlineStr">
        <is>
          <t>FA</t>
        </is>
      </c>
      <c r="H1196" s="30" t="n">
        <v>1</v>
      </c>
      <c r="I1196" s="31" t="n">
        <v>0</v>
      </c>
      <c r="J1196" s="31" t="n"/>
      <c r="K1196" s="31" t="n">
        <v>0</v>
      </c>
      <c r="L1196" s="32" t="n"/>
      <c r="M1196" s="31" t="n">
        <v>0</v>
      </c>
      <c r="N1196" s="31" t="n">
        <v>0</v>
      </c>
      <c r="O1196" s="31" t="n"/>
      <c r="P1196" s="31" t="n"/>
      <c r="Q1196" s="31" t="n">
        <v>0</v>
      </c>
      <c r="R1196" s="31" t="n"/>
      <c r="S1196" s="32" t="n"/>
      <c r="T1196" s="32" t="n"/>
      <c r="V1196" t="inlineStr">
        <is>
          <t>06lv3</t>
        </is>
      </c>
      <c r="Z1196" t="inlineStr">
        <is>
          <t>Albin Boija ((N/A) G)</t>
        </is>
      </c>
    </row>
    <row r="1197">
      <c r="A1197" t="inlineStr">
        <is>
          <t>Albin Eriksson</t>
        </is>
      </c>
      <c r="B1197" t="inlineStr">
        <is>
          <t>DAL</t>
        </is>
      </c>
      <c r="C1197" t="inlineStr">
        <is>
          <t>RW</t>
        </is>
      </c>
      <c r="D1197" t="inlineStr">
        <is>
          <t>F</t>
        </is>
      </c>
      <c r="E1197" t="n">
        <v>26</v>
      </c>
      <c r="F1197" t="inlineStr">
        <is>
          <t>FA</t>
        </is>
      </c>
      <c r="G1197" t="inlineStr">
        <is>
          <t>FA</t>
        </is>
      </c>
      <c r="H1197" s="30" t="n">
        <v>1</v>
      </c>
      <c r="I1197" s="31" t="n">
        <v>0</v>
      </c>
      <c r="J1197" s="31" t="n"/>
      <c r="K1197" s="31" t="n">
        <v>0</v>
      </c>
      <c r="L1197" s="32" t="n"/>
      <c r="M1197" s="31" t="n">
        <v>0</v>
      </c>
      <c r="N1197" s="31" t="n">
        <v>0</v>
      </c>
      <c r="O1197" s="31" t="n"/>
      <c r="P1197" s="31" t="n"/>
      <c r="Q1197" s="31" t="n">
        <v>0</v>
      </c>
      <c r="R1197" s="31" t="n"/>
      <c r="S1197" s="32" t="n"/>
      <c r="T1197" s="32" t="n"/>
      <c r="V1197" t="inlineStr">
        <is>
          <t>04qy2</t>
        </is>
      </c>
      <c r="W1197" t="n">
        <v>5767</v>
      </c>
      <c r="Z1197" t="inlineStr">
        <is>
          <t>Albin Eriksson (DAL RW)</t>
        </is>
      </c>
    </row>
    <row r="1198">
      <c r="A1198" t="inlineStr">
        <is>
          <t>Albin Grewe</t>
        </is>
      </c>
      <c r="B1198" t="inlineStr">
        <is>
          <t>(N/A)</t>
        </is>
      </c>
      <c r="C1198" t="inlineStr">
        <is>
          <t>LW</t>
        </is>
      </c>
      <c r="D1198" t="inlineStr">
        <is>
          <t>F</t>
        </is>
      </c>
      <c r="E1198" t="n">
        <v>25</v>
      </c>
      <c r="F1198" t="inlineStr">
        <is>
          <t>FA</t>
        </is>
      </c>
      <c r="G1198" t="inlineStr">
        <is>
          <t>FA</t>
        </is>
      </c>
      <c r="H1198" s="30" t="n">
        <v>1</v>
      </c>
      <c r="I1198" s="31" t="n">
        <v>0</v>
      </c>
      <c r="J1198" s="31" t="n"/>
      <c r="K1198" s="31" t="n">
        <v>0</v>
      </c>
      <c r="L1198" s="32" t="n"/>
      <c r="M1198" s="31" t="n">
        <v>0</v>
      </c>
      <c r="N1198" s="31" t="n">
        <v>0</v>
      </c>
      <c r="O1198" s="31" t="n"/>
      <c r="P1198" s="31" t="n"/>
      <c r="Q1198" s="31" t="n">
        <v>0</v>
      </c>
      <c r="R1198" s="31" t="n"/>
      <c r="S1198" s="32" t="n"/>
      <c r="T1198" s="32" t="n"/>
      <c r="V1198" t="inlineStr">
        <is>
          <t>04zoo</t>
        </is>
      </c>
      <c r="W1198" t="n">
        <v>6035</v>
      </c>
      <c r="Z1198" t="inlineStr">
        <is>
          <t>Albin Grewe ((N/A) LW)</t>
        </is>
      </c>
    </row>
    <row r="1199">
      <c r="A1199" t="inlineStr">
        <is>
          <t>Albin Sundin</t>
        </is>
      </c>
      <c r="B1199" t="inlineStr">
        <is>
          <t>EDM</t>
        </is>
      </c>
      <c r="C1199" t="inlineStr">
        <is>
          <t>D</t>
        </is>
      </c>
      <c r="D1199" t="inlineStr">
        <is>
          <t>D</t>
        </is>
      </c>
      <c r="E1199" t="n">
        <v>22</v>
      </c>
      <c r="F1199" t="inlineStr">
        <is>
          <t>FA</t>
        </is>
      </c>
      <c r="G1199" t="inlineStr">
        <is>
          <t>FA</t>
        </is>
      </c>
      <c r="H1199" s="30" t="n">
        <v>1</v>
      </c>
      <c r="I1199" s="31" t="n">
        <v>0</v>
      </c>
      <c r="J1199" s="31" t="n"/>
      <c r="K1199" s="31" t="n">
        <v>0</v>
      </c>
      <c r="L1199" s="32" t="n"/>
      <c r="M1199" s="31" t="n">
        <v>0</v>
      </c>
      <c r="N1199" s="31" t="n">
        <v>0</v>
      </c>
      <c r="O1199" s="31" t="n"/>
      <c r="P1199" s="31" t="n"/>
      <c r="Q1199" s="31" t="n">
        <v>0</v>
      </c>
      <c r="R1199" s="31" t="n"/>
      <c r="S1199" s="32" t="n"/>
      <c r="T1199" s="32" t="n"/>
      <c r="V1199" t="inlineStr">
        <is>
          <t>06mqn</t>
        </is>
      </c>
      <c r="Y1199" t="inlineStr">
        <is>
          <t>98a96c2f-4325-49d2-8adb-2f40f3795fca</t>
        </is>
      </c>
      <c r="Z1199" t="inlineStr">
        <is>
          <t>Albin Sundin (EDM D)</t>
        </is>
      </c>
    </row>
    <row r="1200">
      <c r="A1200" t="inlineStr">
        <is>
          <t>Albin Sundsvik</t>
        </is>
      </c>
      <c r="B1200" t="inlineStr">
        <is>
          <t>(N/A)</t>
        </is>
      </c>
      <c r="C1200" t="inlineStr">
        <is>
          <t>C</t>
        </is>
      </c>
      <c r="D1200" t="inlineStr">
        <is>
          <t>F</t>
        </is>
      </c>
      <c r="E1200" t="n">
        <v>25</v>
      </c>
      <c r="F1200" t="inlineStr">
        <is>
          <t>FA</t>
        </is>
      </c>
      <c r="G1200" t="inlineStr">
        <is>
          <t>FA</t>
        </is>
      </c>
      <c r="H1200" s="30" t="n">
        <v>1</v>
      </c>
      <c r="I1200" s="31" t="n">
        <v>0</v>
      </c>
      <c r="J1200" s="31" t="n"/>
      <c r="K1200" s="31" t="n">
        <v>0</v>
      </c>
      <c r="L1200" s="32" t="n"/>
      <c r="M1200" s="31" t="n">
        <v>0</v>
      </c>
      <c r="N1200" s="31" t="n">
        <v>0</v>
      </c>
      <c r="O1200" s="31" t="n"/>
      <c r="P1200" s="31" t="n"/>
      <c r="Q1200" s="31" t="n">
        <v>0</v>
      </c>
      <c r="R1200" s="31" t="n"/>
      <c r="S1200" s="32" t="n"/>
      <c r="T1200" s="32" t="n"/>
      <c r="V1200" t="inlineStr">
        <is>
          <t>051xc</t>
        </is>
      </c>
      <c r="Y1200" t="inlineStr">
        <is>
          <t>95208c99-00f5-46b3-92fa-777bd62315c5</t>
        </is>
      </c>
      <c r="Z1200" t="inlineStr">
        <is>
          <t>Albin Sundsvik ((N/A) C)</t>
        </is>
      </c>
    </row>
    <row r="1201">
      <c r="A1201" t="inlineStr">
        <is>
          <t>Alden Hirschfeld</t>
        </is>
      </c>
      <c r="B1201" t="inlineStr">
        <is>
          <t>(N/A)</t>
        </is>
      </c>
      <c r="C1201" t="inlineStr">
        <is>
          <t>RW</t>
        </is>
      </c>
      <c r="D1201" t="inlineStr">
        <is>
          <t>F</t>
        </is>
      </c>
      <c r="E1201" t="n">
        <v>38</v>
      </c>
      <c r="F1201" t="inlineStr">
        <is>
          <t>FA</t>
        </is>
      </c>
      <c r="G1201" t="inlineStr">
        <is>
          <t>FA</t>
        </is>
      </c>
      <c r="H1201" s="30" t="n">
        <v>1</v>
      </c>
      <c r="I1201" s="31" t="n">
        <v>0</v>
      </c>
      <c r="J1201" s="31" t="n"/>
      <c r="K1201" s="31" t="n">
        <v>0</v>
      </c>
      <c r="L1201" s="32" t="n"/>
      <c r="M1201" s="31" t="n">
        <v>0</v>
      </c>
      <c r="N1201" s="31" t="n">
        <v>0</v>
      </c>
      <c r="O1201" s="31" t="n"/>
      <c r="P1201" s="31" t="n"/>
      <c r="Q1201" s="31" t="n">
        <v>0</v>
      </c>
      <c r="R1201" s="31" t="n"/>
      <c r="S1201" s="32" t="n"/>
      <c r="T1201" s="32" t="n"/>
      <c r="V1201" t="inlineStr">
        <is>
          <t>03knp</t>
        </is>
      </c>
      <c r="W1201" t="n">
        <v>4678</v>
      </c>
      <c r="X1201" t="n">
        <v>6668</v>
      </c>
      <c r="Z1201" t="inlineStr">
        <is>
          <t>Alden Hirschfeld ((N/A) RW)</t>
        </is>
      </c>
    </row>
    <row r="1202">
      <c r="A1202" t="inlineStr">
        <is>
          <t>Alec Broetzman</t>
        </is>
      </c>
      <c r="B1202" t="inlineStr">
        <is>
          <t>(N/A)</t>
        </is>
      </c>
      <c r="C1202" t="inlineStr">
        <is>
          <t>LW</t>
        </is>
      </c>
      <c r="D1202" t="inlineStr">
        <is>
          <t>F</t>
        </is>
      </c>
      <c r="E1202" t="n">
        <v>29</v>
      </c>
      <c r="F1202" t="inlineStr">
        <is>
          <t>FA</t>
        </is>
      </c>
      <c r="G1202" t="inlineStr">
        <is>
          <t>FA</t>
        </is>
      </c>
      <c r="H1202" s="30" t="n">
        <v>1</v>
      </c>
      <c r="I1202" s="31" t="n">
        <v>0</v>
      </c>
      <c r="J1202" s="31" t="n"/>
      <c r="K1202" s="31" t="n">
        <v>0</v>
      </c>
      <c r="L1202" s="32" t="n"/>
      <c r="M1202" s="31" t="n">
        <v>0</v>
      </c>
      <c r="N1202" s="31" t="n">
        <v>0</v>
      </c>
      <c r="O1202" s="31" t="n"/>
      <c r="P1202" s="31" t="n"/>
      <c r="Q1202" s="31" t="n">
        <v>0</v>
      </c>
      <c r="R1202" s="31" t="n"/>
      <c r="S1202" s="32" t="n"/>
      <c r="T1202" s="32" t="n"/>
      <c r="V1202" t="inlineStr">
        <is>
          <t>03wqi</t>
        </is>
      </c>
      <c r="Z1202" t="inlineStr">
        <is>
          <t>Alec Broetzman ((N/A) LW)</t>
        </is>
      </c>
    </row>
    <row r="1203">
      <c r="A1203" t="inlineStr">
        <is>
          <t>Alec Dillon</t>
        </is>
      </c>
      <c r="B1203" t="inlineStr">
        <is>
          <t>LAK</t>
        </is>
      </c>
      <c r="C1203" t="inlineStr">
        <is>
          <t>G</t>
        </is>
      </c>
      <c r="D1203" t="inlineStr">
        <is>
          <t>G</t>
        </is>
      </c>
      <c r="E1203" t="n">
        <v>30</v>
      </c>
      <c r="F1203" t="inlineStr">
        <is>
          <t>FA</t>
        </is>
      </c>
      <c r="G1203" t="inlineStr">
        <is>
          <t>FA</t>
        </is>
      </c>
      <c r="H1203" s="30" t="n">
        <v>1</v>
      </c>
      <c r="I1203" s="31" t="n">
        <v>0</v>
      </c>
      <c r="J1203" s="31" t="n"/>
      <c r="K1203" s="31" t="n">
        <v>0</v>
      </c>
      <c r="L1203" s="32" t="n"/>
      <c r="M1203" s="31" t="n">
        <v>0</v>
      </c>
      <c r="N1203" s="31" t="n">
        <v>0</v>
      </c>
      <c r="O1203" s="31" t="n"/>
      <c r="P1203" s="31" t="n"/>
      <c r="Q1203" s="31" t="n">
        <v>0</v>
      </c>
      <c r="R1203" s="31" t="n"/>
      <c r="S1203" s="32" t="n"/>
      <c r="T1203" s="32" t="n"/>
      <c r="V1203" t="inlineStr">
        <is>
          <t>03ed8</t>
        </is>
      </c>
      <c r="Z1203" t="inlineStr">
        <is>
          <t>Alec Dillon (LAK G)</t>
        </is>
      </c>
    </row>
    <row r="1204">
      <c r="A1204" t="inlineStr">
        <is>
          <t>Alec McCrea</t>
        </is>
      </c>
      <c r="B1204" t="inlineStr">
        <is>
          <t>(N/A)</t>
        </is>
      </c>
      <c r="C1204" t="inlineStr">
        <is>
          <t>D</t>
        </is>
      </c>
      <c r="D1204" t="inlineStr">
        <is>
          <t>D</t>
        </is>
      </c>
      <c r="E1204" t="n">
        <v>31</v>
      </c>
      <c r="F1204" t="inlineStr">
        <is>
          <t>FA</t>
        </is>
      </c>
      <c r="G1204" t="inlineStr">
        <is>
          <t>FA</t>
        </is>
      </c>
      <c r="H1204" s="30" t="n">
        <v>1</v>
      </c>
      <c r="I1204" s="31" t="n">
        <v>0</v>
      </c>
      <c r="J1204" s="31" t="n"/>
      <c r="K1204" s="31" t="n">
        <v>0</v>
      </c>
      <c r="L1204" s="32" t="n"/>
      <c r="M1204" s="31" t="n">
        <v>0</v>
      </c>
      <c r="N1204" s="31" t="n">
        <v>0</v>
      </c>
      <c r="O1204" s="31" t="n"/>
      <c r="P1204" s="31" t="n"/>
      <c r="Q1204" s="31" t="n">
        <v>0</v>
      </c>
      <c r="R1204" s="31" t="n"/>
      <c r="S1204" s="32" t="n"/>
      <c r="T1204" s="32" t="n"/>
      <c r="V1204" t="inlineStr">
        <is>
          <t>04n8y</t>
        </is>
      </c>
      <c r="X1204" t="n">
        <v>8521</v>
      </c>
      <c r="Z1204" t="inlineStr">
        <is>
          <t>Alec McCrea ((N/A) D)</t>
        </is>
      </c>
    </row>
    <row r="1205">
      <c r="A1205" t="inlineStr">
        <is>
          <t>Alec Rauhauser</t>
        </is>
      </c>
      <c r="B1205" t="inlineStr">
        <is>
          <t>FLA</t>
        </is>
      </c>
      <c r="C1205" t="inlineStr">
        <is>
          <t>D</t>
        </is>
      </c>
      <c r="D1205" t="inlineStr">
        <is>
          <t>D</t>
        </is>
      </c>
      <c r="E1205" t="n">
        <v>31</v>
      </c>
      <c r="F1205" t="inlineStr">
        <is>
          <t>FA</t>
        </is>
      </c>
      <c r="G1205" t="inlineStr">
        <is>
          <t>FA</t>
        </is>
      </c>
      <c r="H1205" s="30" t="n">
        <v>1</v>
      </c>
      <c r="I1205" s="31" t="n">
        <v>0</v>
      </c>
      <c r="J1205" s="31" t="n"/>
      <c r="K1205" s="31" t="n">
        <v>0</v>
      </c>
      <c r="L1205" s="32" t="n"/>
      <c r="M1205" s="31" t="n">
        <v>0</v>
      </c>
      <c r="N1205" s="31" t="n">
        <v>0</v>
      </c>
      <c r="O1205" s="31" t="n"/>
      <c r="P1205" s="31" t="n"/>
      <c r="Q1205" s="31" t="n">
        <v>0</v>
      </c>
      <c r="R1205" s="31" t="n"/>
      <c r="S1205" s="32" t="n"/>
      <c r="T1205" s="32" t="n"/>
      <c r="V1205" t="inlineStr">
        <is>
          <t>04mpz</t>
        </is>
      </c>
      <c r="W1205" t="n">
        <v>6245</v>
      </c>
      <c r="X1205" t="n">
        <v>8603</v>
      </c>
      <c r="Z1205" t="inlineStr">
        <is>
          <t>Alec Rauhauser (FLA D)</t>
        </is>
      </c>
    </row>
    <row r="1206">
      <c r="A1206" t="inlineStr">
        <is>
          <t>Alec Richards</t>
        </is>
      </c>
      <c r="B1206" t="inlineStr">
        <is>
          <t>(N/A)</t>
        </is>
      </c>
      <c r="C1206" t="inlineStr">
        <is>
          <t>G</t>
        </is>
      </c>
      <c r="D1206" t="inlineStr">
        <is>
          <t>G</t>
        </is>
      </c>
      <c r="E1206" t="n">
        <v>39</v>
      </c>
      <c r="F1206" t="inlineStr">
        <is>
          <t>FA</t>
        </is>
      </c>
      <c r="G1206" t="inlineStr">
        <is>
          <t>FA</t>
        </is>
      </c>
      <c r="H1206" s="30" t="n">
        <v>1</v>
      </c>
      <c r="I1206" s="31" t="n">
        <v>0</v>
      </c>
      <c r="J1206" s="31" t="n"/>
      <c r="K1206" s="31" t="n">
        <v>0</v>
      </c>
      <c r="L1206" s="32" t="n"/>
      <c r="M1206" s="31" t="n">
        <v>0</v>
      </c>
      <c r="N1206" s="31" t="n">
        <v>0</v>
      </c>
      <c r="O1206" s="31" t="n"/>
      <c r="P1206" s="31" t="n"/>
      <c r="Q1206" s="31" t="n">
        <v>0</v>
      </c>
      <c r="R1206" s="31" t="n"/>
      <c r="S1206" s="32" t="n"/>
      <c r="T1206" s="32" t="n"/>
      <c r="V1206" t="inlineStr">
        <is>
          <t>01cwu</t>
        </is>
      </c>
      <c r="W1206" t="n">
        <v>3624</v>
      </c>
      <c r="X1206" t="n">
        <v>4651</v>
      </c>
      <c r="Z1206" t="inlineStr">
        <is>
          <t>Alec Richards ((N/A) G)</t>
        </is>
      </c>
    </row>
    <row r="1207">
      <c r="A1207" t="inlineStr">
        <is>
          <t>Aleks Haatanen</t>
        </is>
      </c>
      <c r="B1207" t="inlineStr">
        <is>
          <t>(N/A)</t>
        </is>
      </c>
      <c r="C1207" t="inlineStr">
        <is>
          <t>LW</t>
        </is>
      </c>
      <c r="D1207" t="inlineStr">
        <is>
          <t>F</t>
        </is>
      </c>
      <c r="E1207" t="n">
        <v>25</v>
      </c>
      <c r="F1207" t="inlineStr">
        <is>
          <t>FA</t>
        </is>
      </c>
      <c r="G1207" t="inlineStr">
        <is>
          <t>FA</t>
        </is>
      </c>
      <c r="H1207" s="30" t="n">
        <v>1</v>
      </c>
      <c r="I1207" s="31" t="n">
        <v>0</v>
      </c>
      <c r="J1207" s="31" t="n"/>
      <c r="K1207" s="31" t="n">
        <v>0</v>
      </c>
      <c r="L1207" s="32" t="n"/>
      <c r="M1207" s="31" t="n">
        <v>0</v>
      </c>
      <c r="N1207" s="31" t="n">
        <v>0</v>
      </c>
      <c r="O1207" s="31" t="n"/>
      <c r="P1207" s="31" t="n"/>
      <c r="Q1207" s="31" t="n">
        <v>0</v>
      </c>
      <c r="R1207" s="31" t="n"/>
      <c r="S1207" s="32" t="n"/>
      <c r="T1207" s="32" t="n"/>
      <c r="V1207" t="inlineStr">
        <is>
          <t>051yx</t>
        </is>
      </c>
      <c r="Z1207" t="inlineStr">
        <is>
          <t>Aleks Haatanen ((N/A) LW)</t>
        </is>
      </c>
    </row>
    <row r="1208">
      <c r="A1208" t="inlineStr">
        <is>
          <t>Aleksi Elorinne</t>
        </is>
      </c>
      <c r="B1208" t="inlineStr">
        <is>
          <t>(N/A)</t>
        </is>
      </c>
      <c r="C1208" t="inlineStr">
        <is>
          <t>D</t>
        </is>
      </c>
      <c r="D1208" t="inlineStr">
        <is>
          <t>D</t>
        </is>
      </c>
      <c r="E1208" t="n">
        <v>36</v>
      </c>
      <c r="F1208" t="inlineStr">
        <is>
          <t>FA</t>
        </is>
      </c>
      <c r="G1208" t="inlineStr">
        <is>
          <t>FA</t>
        </is>
      </c>
      <c r="H1208" s="30" t="n">
        <v>1</v>
      </c>
      <c r="I1208" s="31" t="n">
        <v>0</v>
      </c>
      <c r="J1208" s="31" t="n"/>
      <c r="K1208" s="31" t="n">
        <v>0</v>
      </c>
      <c r="L1208" s="32" t="n"/>
      <c r="M1208" s="31" t="n">
        <v>0</v>
      </c>
      <c r="N1208" s="31" t="n">
        <v>0</v>
      </c>
      <c r="O1208" s="31" t="n"/>
      <c r="P1208" s="31" t="n"/>
      <c r="Q1208" s="31" t="n">
        <v>0</v>
      </c>
      <c r="R1208" s="31" t="n"/>
      <c r="S1208" s="32" t="n"/>
      <c r="T1208" s="32" t="n"/>
      <c r="V1208" t="inlineStr">
        <is>
          <t>03xyq</t>
        </is>
      </c>
      <c r="Z1208" t="inlineStr">
        <is>
          <t>Aleksi Elorinne ((N/A) D)</t>
        </is>
      </c>
    </row>
    <row r="1209">
      <c r="A1209" t="inlineStr">
        <is>
          <t>Aleksi Heimosalmi</t>
        </is>
      </c>
      <c r="B1209" t="inlineStr">
        <is>
          <t>CAR</t>
        </is>
      </c>
      <c r="C1209" t="inlineStr">
        <is>
          <t>D</t>
        </is>
      </c>
      <c r="D1209" t="inlineStr">
        <is>
          <t>D</t>
        </is>
      </c>
      <c r="E1209" t="n">
        <v>23</v>
      </c>
      <c r="F1209" t="inlineStr">
        <is>
          <t>T</t>
        </is>
      </c>
      <c r="G1209" t="inlineStr">
        <is>
          <t>Sidizen Kanes</t>
        </is>
      </c>
      <c r="H1209" s="30" t="n">
        <v>805833</v>
      </c>
      <c r="I1209" s="31" t="n">
        <v>0</v>
      </c>
      <c r="J1209" s="31" t="n"/>
      <c r="K1209" s="31" t="n">
        <v>0</v>
      </c>
      <c r="L1209" s="32" t="n"/>
      <c r="M1209" s="31" t="n">
        <v>0</v>
      </c>
      <c r="N1209" s="31" t="n">
        <v>0</v>
      </c>
      <c r="O1209" s="31" t="n"/>
      <c r="P1209" s="31" t="n"/>
      <c r="Q1209" s="31" t="n">
        <v>0</v>
      </c>
      <c r="R1209" s="31" t="n"/>
      <c r="S1209" s="32" t="n"/>
      <c r="T1209" s="32" t="n"/>
      <c r="V1209" t="inlineStr">
        <is>
          <t>05td0</t>
        </is>
      </c>
      <c r="W1209" t="n">
        <v>6530</v>
      </c>
      <c r="Y1209" t="inlineStr">
        <is>
          <t>632b1523-061c-4de2-ab77-fd1fbcd3e8c9</t>
        </is>
      </c>
      <c r="Z1209" t="inlineStr">
        <is>
          <t>Aleksi Heimosalmi (CAR D)</t>
        </is>
      </c>
    </row>
    <row r="1210">
      <c r="A1210" t="inlineStr">
        <is>
          <t>Aleksi Heponiemi</t>
        </is>
      </c>
      <c r="B1210" t="inlineStr">
        <is>
          <t>FLA</t>
        </is>
      </c>
      <c r="C1210" t="inlineStr">
        <is>
          <t>C</t>
        </is>
      </c>
      <c r="D1210" t="inlineStr">
        <is>
          <t>F</t>
        </is>
      </c>
      <c r="E1210" t="n">
        <v>27</v>
      </c>
      <c r="F1210" t="inlineStr">
        <is>
          <t>T</t>
        </is>
      </c>
      <c r="G1210" t="inlineStr">
        <is>
          <t>Mike</t>
        </is>
      </c>
      <c r="H1210" s="30" t="n">
        <v>1</v>
      </c>
      <c r="I1210" s="31" t="n">
        <v>0</v>
      </c>
      <c r="J1210" s="31" t="n"/>
      <c r="K1210" s="31" t="n">
        <v>0</v>
      </c>
      <c r="L1210" s="32" t="n"/>
      <c r="M1210" s="31" t="n">
        <v>0</v>
      </c>
      <c r="N1210" s="31" t="n">
        <v>0</v>
      </c>
      <c r="O1210" s="31" t="n"/>
      <c r="P1210" s="31" t="n"/>
      <c r="Q1210" s="31" t="n">
        <v>0</v>
      </c>
      <c r="R1210" s="31" t="n"/>
      <c r="S1210" s="32" t="n"/>
      <c r="T1210" s="32" t="n"/>
      <c r="V1210" t="inlineStr">
        <is>
          <t>04f0r</t>
        </is>
      </c>
      <c r="W1210" t="n">
        <v>5505</v>
      </c>
      <c r="X1210" t="n">
        <v>7555</v>
      </c>
      <c r="Y1210" t="inlineStr">
        <is>
          <t>61fef755-197a-47d8-b3bc-964d36cc2cba</t>
        </is>
      </c>
      <c r="Z1210" t="inlineStr">
        <is>
          <t>Aleksi Heponiemi (FLA C)</t>
        </is>
      </c>
    </row>
    <row r="1211">
      <c r="A1211" t="inlineStr">
        <is>
          <t>Aleksi Kivioja</t>
        </is>
      </c>
      <c r="B1211" t="inlineStr">
        <is>
          <t>(N/A)</t>
        </is>
      </c>
      <c r="C1211" t="inlineStr">
        <is>
          <t>C</t>
        </is>
      </c>
      <c r="D1211" t="inlineStr">
        <is>
          <t>F</t>
        </is>
      </c>
      <c r="E1211" t="n">
        <v>23</v>
      </c>
      <c r="F1211" t="inlineStr">
        <is>
          <t>FA</t>
        </is>
      </c>
      <c r="G1211" t="inlineStr">
        <is>
          <t>FA</t>
        </is>
      </c>
      <c r="H1211" s="30" t="n">
        <v>1</v>
      </c>
      <c r="I1211" s="31" t="n">
        <v>0</v>
      </c>
      <c r="J1211" s="31" t="n"/>
      <c r="K1211" s="31" t="n">
        <v>0</v>
      </c>
      <c r="L1211" s="32" t="n"/>
      <c r="M1211" s="31" t="n">
        <v>0</v>
      </c>
      <c r="N1211" s="31" t="n">
        <v>0</v>
      </c>
      <c r="O1211" s="31" t="n"/>
      <c r="P1211" s="31" t="n"/>
      <c r="Q1211" s="31" t="n">
        <v>0</v>
      </c>
      <c r="R1211" s="31" t="n"/>
      <c r="S1211" s="32" t="n"/>
      <c r="T1211" s="32" t="n"/>
      <c r="V1211" t="inlineStr">
        <is>
          <t>0746h</t>
        </is>
      </c>
      <c r="Z1211" t="inlineStr">
        <is>
          <t>Aleksi Kivioja ((N/A) C)</t>
        </is>
      </c>
    </row>
    <row r="1212">
      <c r="A1212" t="inlineStr">
        <is>
          <t>Aleksi Makela</t>
        </is>
      </c>
      <c r="B1212" t="inlineStr">
        <is>
          <t>DAL</t>
        </is>
      </c>
      <c r="C1212" t="inlineStr">
        <is>
          <t>D</t>
        </is>
      </c>
      <c r="D1212" t="inlineStr">
        <is>
          <t>D</t>
        </is>
      </c>
      <c r="E1212" t="n">
        <v>31</v>
      </c>
      <c r="F1212" t="inlineStr">
        <is>
          <t>FA</t>
        </is>
      </c>
      <c r="G1212" t="inlineStr">
        <is>
          <t>FA</t>
        </is>
      </c>
      <c r="H1212" s="30" t="n">
        <v>1</v>
      </c>
      <c r="I1212" s="31" t="n">
        <v>0</v>
      </c>
      <c r="J1212" s="31" t="n"/>
      <c r="K1212" s="31" t="n">
        <v>0</v>
      </c>
      <c r="L1212" s="32" t="n"/>
      <c r="M1212" s="31" t="n">
        <v>0</v>
      </c>
      <c r="N1212" s="31" t="n">
        <v>0</v>
      </c>
      <c r="O1212" s="31" t="n"/>
      <c r="P1212" s="31" t="n"/>
      <c r="Q1212" s="31" t="n">
        <v>0</v>
      </c>
      <c r="R1212" s="31" t="n"/>
      <c r="S1212" s="32" t="n"/>
      <c r="T1212" s="32" t="n"/>
      <c r="V1212" t="inlineStr">
        <is>
          <t>031uj</t>
        </is>
      </c>
      <c r="Z1212" t="inlineStr">
        <is>
          <t>Aleksi Makela (DAL D)</t>
        </is>
      </c>
    </row>
    <row r="1213">
      <c r="A1213" t="inlineStr">
        <is>
          <t>Aleksi Matinmikko</t>
        </is>
      </c>
      <c r="B1213" t="inlineStr">
        <is>
          <t>(N/A)</t>
        </is>
      </c>
      <c r="C1213" t="inlineStr">
        <is>
          <t>D</t>
        </is>
      </c>
      <c r="D1213" t="inlineStr">
        <is>
          <t>D</t>
        </is>
      </c>
      <c r="E1213" t="n">
        <v>26</v>
      </c>
      <c r="F1213" t="inlineStr">
        <is>
          <t>FA</t>
        </is>
      </c>
      <c r="G1213" t="inlineStr">
        <is>
          <t>FA</t>
        </is>
      </c>
      <c r="H1213" s="30" t="n">
        <v>1</v>
      </c>
      <c r="I1213" s="31" t="n">
        <v>0</v>
      </c>
      <c r="J1213" s="31" t="n"/>
      <c r="K1213" s="31" t="n">
        <v>0</v>
      </c>
      <c r="L1213" s="32" t="n"/>
      <c r="M1213" s="31" t="n">
        <v>0</v>
      </c>
      <c r="N1213" s="31" t="n">
        <v>0</v>
      </c>
      <c r="O1213" s="31" t="n"/>
      <c r="P1213" s="31" t="n"/>
      <c r="Q1213" s="31" t="n">
        <v>0</v>
      </c>
      <c r="R1213" s="31" t="n"/>
      <c r="S1213" s="32" t="n"/>
      <c r="T1213" s="32" t="n"/>
      <c r="V1213" t="inlineStr">
        <is>
          <t>05o63</t>
        </is>
      </c>
      <c r="Z1213" t="inlineStr">
        <is>
          <t>Aleksi Matinmikko ((N/A) D)</t>
        </is>
      </c>
    </row>
    <row r="1214">
      <c r="A1214" t="inlineStr">
        <is>
          <t>Aleksi Saarela</t>
        </is>
      </c>
      <c r="B1214" t="inlineStr">
        <is>
          <t>FLA</t>
        </is>
      </c>
      <c r="C1214" t="inlineStr">
        <is>
          <t>C</t>
        </is>
      </c>
      <c r="D1214" t="inlineStr">
        <is>
          <t>F</t>
        </is>
      </c>
      <c r="E1214" t="n">
        <v>29</v>
      </c>
      <c r="F1214" t="inlineStr">
        <is>
          <t>FA</t>
        </is>
      </c>
      <c r="G1214" t="inlineStr">
        <is>
          <t>FA</t>
        </is>
      </c>
      <c r="H1214" s="30" t="n">
        <v>1</v>
      </c>
      <c r="I1214" s="31" t="n">
        <v>0</v>
      </c>
      <c r="J1214" s="31" t="n"/>
      <c r="K1214" s="31" t="n">
        <v>0</v>
      </c>
      <c r="L1214" s="32" t="n"/>
      <c r="M1214" s="31" t="n">
        <v>0</v>
      </c>
      <c r="N1214" s="31" t="n">
        <v>0</v>
      </c>
      <c r="O1214" s="31" t="n"/>
      <c r="P1214" s="31" t="n"/>
      <c r="Q1214" s="31" t="n">
        <v>0</v>
      </c>
      <c r="R1214" s="31" t="n"/>
      <c r="S1214" s="32" t="n"/>
      <c r="T1214" s="32" t="n"/>
      <c r="V1214" t="inlineStr">
        <is>
          <t>03as4</t>
        </is>
      </c>
      <c r="W1214" t="n">
        <v>4906</v>
      </c>
      <c r="X1214" t="n">
        <v>6831</v>
      </c>
      <c r="Y1214" t="inlineStr">
        <is>
          <t>87f0015a-6070-4243-a0db-7482c3dc67ad</t>
        </is>
      </c>
      <c r="Z1214" t="inlineStr">
        <is>
          <t>Aleksi Saarela (FLA C)</t>
        </is>
      </c>
    </row>
    <row r="1215">
      <c r="A1215" t="inlineStr">
        <is>
          <t>Ales Cech</t>
        </is>
      </c>
      <c r="B1215" t="inlineStr">
        <is>
          <t>UTA</t>
        </is>
      </c>
      <c r="C1215" t="inlineStr">
        <is>
          <t>D</t>
        </is>
      </c>
      <c r="D1215" t="inlineStr">
        <is>
          <t>D</t>
        </is>
      </c>
      <c r="E1215" t="n">
        <v>22</v>
      </c>
      <c r="F1215" t="inlineStr">
        <is>
          <t>FA</t>
        </is>
      </c>
      <c r="G1215" t="inlineStr">
        <is>
          <t>FA</t>
        </is>
      </c>
      <c r="H1215" s="30" t="n">
        <v>1</v>
      </c>
      <c r="I1215" s="31" t="n">
        <v>0</v>
      </c>
      <c r="J1215" s="31" t="n"/>
      <c r="K1215" s="31" t="n">
        <v>0</v>
      </c>
      <c r="L1215" s="32" t="n"/>
      <c r="M1215" s="31" t="n">
        <v>0</v>
      </c>
      <c r="N1215" s="31" t="n">
        <v>0</v>
      </c>
      <c r="O1215" s="31" t="n"/>
      <c r="P1215" s="31" t="n"/>
      <c r="Q1215" s="31" t="n">
        <v>0</v>
      </c>
      <c r="R1215" s="31" t="n"/>
      <c r="S1215" s="32" t="n"/>
      <c r="T1215" s="32" t="n"/>
      <c r="V1215" t="inlineStr">
        <is>
          <t>061bf</t>
        </is>
      </c>
      <c r="Y1215" t="inlineStr">
        <is>
          <t>1295f598-8253-43d4-880c-daace9056579</t>
        </is>
      </c>
      <c r="Z1215" t="inlineStr">
        <is>
          <t>Ales Cech (UTA D)</t>
        </is>
      </c>
    </row>
    <row r="1216">
      <c r="A1216" t="inlineStr">
        <is>
          <t>Ales Stezka</t>
        </is>
      </c>
      <c r="B1216" t="inlineStr">
        <is>
          <t>(N/A)</t>
        </is>
      </c>
      <c r="C1216" t="inlineStr">
        <is>
          <t>G</t>
        </is>
      </c>
      <c r="D1216" t="inlineStr">
        <is>
          <t>G</t>
        </is>
      </c>
      <c r="E1216" t="n">
        <v>29</v>
      </c>
      <c r="F1216" t="inlineStr">
        <is>
          <t>FA</t>
        </is>
      </c>
      <c r="G1216" t="inlineStr">
        <is>
          <t>FA</t>
        </is>
      </c>
      <c r="H1216" s="30" t="n">
        <v>1</v>
      </c>
      <c r="I1216" s="31" t="n">
        <v>0</v>
      </c>
      <c r="J1216" s="31" t="n"/>
      <c r="K1216" s="31" t="n">
        <v>0</v>
      </c>
      <c r="L1216" s="32" t="n"/>
      <c r="M1216" s="31" t="n">
        <v>0</v>
      </c>
      <c r="N1216" s="31" t="n">
        <v>0</v>
      </c>
      <c r="O1216" s="31" t="n"/>
      <c r="P1216" s="31" t="n"/>
      <c r="Q1216" s="31" t="n">
        <v>0</v>
      </c>
      <c r="R1216" s="31" t="n"/>
      <c r="S1216" s="32" t="n"/>
      <c r="T1216" s="32" t="n"/>
      <c r="V1216" t="inlineStr">
        <is>
          <t>03rgg</t>
        </is>
      </c>
      <c r="W1216" t="n">
        <v>4821</v>
      </c>
      <c r="X1216" t="n">
        <v>6853</v>
      </c>
      <c r="Y1216" t="inlineStr">
        <is>
          <t>25f01f0e-cbc8-434a-ba8b-91a05f202b68</t>
        </is>
      </c>
      <c r="Z1216" t="inlineStr">
        <is>
          <t>Ales Stezka ((N/A) G)</t>
        </is>
      </c>
    </row>
    <row r="1217">
      <c r="A1217" t="inlineStr">
        <is>
          <t>Alessandro Di Iorio</t>
        </is>
      </c>
      <c r="B1217" t="inlineStr">
        <is>
          <t>CBJ</t>
        </is>
      </c>
      <c r="C1217" t="inlineStr">
        <is>
          <t>C</t>
        </is>
      </c>
      <c r="D1217" t="inlineStr">
        <is>
          <t>F</t>
        </is>
      </c>
      <c r="E1217" t="n">
        <v>18</v>
      </c>
      <c r="F1217" t="inlineStr">
        <is>
          <t>FA</t>
        </is>
      </c>
      <c r="G1217" t="inlineStr">
        <is>
          <t>FA</t>
        </is>
      </c>
      <c r="H1217" s="30" t="n">
        <v>1</v>
      </c>
      <c r="I1217" s="31" t="n">
        <v>0</v>
      </c>
      <c r="J1217" s="31" t="n"/>
      <c r="K1217" s="31" t="n">
        <v>0</v>
      </c>
      <c r="L1217" s="32" t="n"/>
      <c r="M1217" s="31" t="n">
        <v>0</v>
      </c>
      <c r="N1217" s="31" t="n">
        <v>0</v>
      </c>
      <c r="O1217" s="31" t="n"/>
      <c r="P1217" s="31" t="n"/>
      <c r="Q1217" s="31" t="n">
        <v>0</v>
      </c>
      <c r="R1217" s="31" t="n"/>
      <c r="S1217" s="32" t="n"/>
      <c r="T1217" s="32" t="n"/>
      <c r="V1217" t="inlineStr">
        <is>
          <t>071wr</t>
        </is>
      </c>
      <c r="W1217" t="n">
        <v>7708</v>
      </c>
      <c r="Y1217" t="inlineStr">
        <is>
          <t>62b767c3-8eff-4797-aaa3-267087f3a49e</t>
        </is>
      </c>
      <c r="Z1217" t="inlineStr">
        <is>
          <t>Alessandro Di Iorio (CBJ C)</t>
        </is>
      </c>
    </row>
    <row r="1218">
      <c r="A1218" t="inlineStr">
        <is>
          <t>Alessio Bertaggia</t>
        </is>
      </c>
      <c r="B1218" t="inlineStr">
        <is>
          <t>(N/A)</t>
        </is>
      </c>
      <c r="C1218" t="inlineStr">
        <is>
          <t>RW</t>
        </is>
      </c>
      <c r="D1218" t="inlineStr">
        <is>
          <t>F</t>
        </is>
      </c>
      <c r="E1218" t="n">
        <v>33</v>
      </c>
      <c r="F1218" t="inlineStr">
        <is>
          <t>FA</t>
        </is>
      </c>
      <c r="G1218" t="inlineStr">
        <is>
          <t>FA</t>
        </is>
      </c>
      <c r="H1218" s="30" t="n">
        <v>1</v>
      </c>
      <c r="I1218" s="31" t="n">
        <v>0</v>
      </c>
      <c r="J1218" s="31" t="n"/>
      <c r="K1218" s="31" t="n">
        <v>0</v>
      </c>
      <c r="L1218" s="32" t="n"/>
      <c r="M1218" s="31" t="n">
        <v>0</v>
      </c>
      <c r="N1218" s="31" t="n">
        <v>0</v>
      </c>
      <c r="O1218" s="31" t="n"/>
      <c r="P1218" s="31" t="n"/>
      <c r="Q1218" s="31" t="n">
        <v>0</v>
      </c>
      <c r="R1218" s="31" t="n"/>
      <c r="S1218" s="32" t="n"/>
      <c r="T1218" s="32" t="n"/>
      <c r="V1218" t="inlineStr">
        <is>
          <t>033rj</t>
        </is>
      </c>
      <c r="Z1218" t="inlineStr">
        <is>
          <t>Alessio Bertaggia ((N/A) RW)</t>
        </is>
      </c>
    </row>
    <row r="1219">
      <c r="A1219" t="inlineStr">
        <is>
          <t>Alex Aleardi</t>
        </is>
      </c>
      <c r="B1219" t="inlineStr">
        <is>
          <t>CBJ</t>
        </is>
      </c>
      <c r="C1219" t="inlineStr">
        <is>
          <t>RW</t>
        </is>
      </c>
      <c r="D1219" t="inlineStr">
        <is>
          <t>F</t>
        </is>
      </c>
      <c r="E1219" t="n">
        <v>34</v>
      </c>
      <c r="F1219" t="inlineStr">
        <is>
          <t>FA</t>
        </is>
      </c>
      <c r="G1219" t="inlineStr">
        <is>
          <t>FA</t>
        </is>
      </c>
      <c r="H1219" s="30" t="n">
        <v>1</v>
      </c>
      <c r="I1219" s="31" t="n">
        <v>0</v>
      </c>
      <c r="J1219" s="31" t="n"/>
      <c r="K1219" s="31" t="n">
        <v>0</v>
      </c>
      <c r="L1219" s="32" t="n"/>
      <c r="M1219" s="31" t="n">
        <v>0</v>
      </c>
      <c r="N1219" s="31" t="n">
        <v>0</v>
      </c>
      <c r="O1219" s="31" t="n"/>
      <c r="P1219" s="31" t="n"/>
      <c r="Q1219" s="31" t="n">
        <v>0</v>
      </c>
      <c r="R1219" s="31" t="n"/>
      <c r="S1219" s="32" t="n"/>
      <c r="T1219" s="32" t="n"/>
      <c r="V1219" t="inlineStr">
        <is>
          <t>038ic</t>
        </is>
      </c>
      <c r="W1219" t="n">
        <v>4103</v>
      </c>
      <c r="X1219" t="n">
        <v>6216</v>
      </c>
      <c r="Z1219" t="inlineStr">
        <is>
          <t>Alex Aleardi (CBJ RW)</t>
        </is>
      </c>
    </row>
    <row r="1220">
      <c r="A1220" t="inlineStr">
        <is>
          <t>Alex Basso</t>
        </is>
      </c>
      <c r="B1220" t="inlineStr">
        <is>
          <t>(N/A)</t>
        </is>
      </c>
      <c r="C1220" t="inlineStr">
        <is>
          <t>D</t>
        </is>
      </c>
      <c r="D1220" t="inlineStr">
        <is>
          <t>D</t>
        </is>
      </c>
      <c r="E1220" t="n">
        <v>33</v>
      </c>
      <c r="F1220" t="inlineStr">
        <is>
          <t>FA</t>
        </is>
      </c>
      <c r="G1220" t="inlineStr">
        <is>
          <t>FA</t>
        </is>
      </c>
      <c r="H1220" s="30" t="n">
        <v>1</v>
      </c>
      <c r="I1220" s="31" t="n">
        <v>0</v>
      </c>
      <c r="J1220" s="31" t="n"/>
      <c r="K1220" s="31" t="n">
        <v>0</v>
      </c>
      <c r="L1220" s="32" t="n"/>
      <c r="M1220" s="31" t="n">
        <v>0</v>
      </c>
      <c r="N1220" s="31" t="n">
        <v>0</v>
      </c>
      <c r="O1220" s="31" t="n"/>
      <c r="P1220" s="31" t="n"/>
      <c r="Q1220" s="31" t="n">
        <v>0</v>
      </c>
      <c r="R1220" s="31" t="n"/>
      <c r="S1220" s="32" t="n"/>
      <c r="T1220" s="32" t="n"/>
      <c r="V1220" t="inlineStr">
        <is>
          <t>03cz9</t>
        </is>
      </c>
      <c r="Z1220" t="inlineStr">
        <is>
          <t>Alex Basso ((N/A) D)</t>
        </is>
      </c>
    </row>
    <row r="1221">
      <c r="A1221" t="inlineStr">
        <is>
          <t>Alex Beaucage</t>
        </is>
      </c>
      <c r="B1221" t="inlineStr">
        <is>
          <t>(N/A)</t>
        </is>
      </c>
      <c r="C1221" t="inlineStr">
        <is>
          <t>RW</t>
        </is>
      </c>
      <c r="D1221" t="inlineStr">
        <is>
          <t>F</t>
        </is>
      </c>
      <c r="E1221" t="n">
        <v>25</v>
      </c>
      <c r="F1221" t="inlineStr">
        <is>
          <t>FA</t>
        </is>
      </c>
      <c r="G1221" t="inlineStr">
        <is>
          <t>FA</t>
        </is>
      </c>
      <c r="H1221" s="30" t="n">
        <v>1</v>
      </c>
      <c r="I1221" s="31" t="n">
        <v>0</v>
      </c>
      <c r="J1221" s="31" t="n"/>
      <c r="K1221" s="31" t="n">
        <v>0</v>
      </c>
      <c r="L1221" s="32" t="n"/>
      <c r="M1221" s="31" t="n">
        <v>0</v>
      </c>
      <c r="N1221" s="31" t="n">
        <v>0</v>
      </c>
      <c r="O1221" s="31" t="n"/>
      <c r="P1221" s="31" t="n"/>
      <c r="Q1221" s="31" t="n">
        <v>0</v>
      </c>
      <c r="R1221" s="31" t="n"/>
      <c r="S1221" s="32" t="n"/>
      <c r="T1221" s="32" t="n"/>
      <c r="V1221" t="inlineStr">
        <is>
          <t>04zsr</t>
        </is>
      </c>
      <c r="W1221" t="n">
        <v>6083</v>
      </c>
      <c r="X1221" t="n">
        <v>8356</v>
      </c>
      <c r="Y1221" t="inlineStr">
        <is>
          <t>aaf56c5c-3076-425e-bc56-e985f0d989db</t>
        </is>
      </c>
      <c r="Z1221" t="inlineStr">
        <is>
          <t>Alex Beaucage ((N/A) RW)</t>
        </is>
      </c>
    </row>
    <row r="1222">
      <c r="A1222" t="inlineStr">
        <is>
          <t>Alex Berry</t>
        </is>
      </c>
      <c r="B1222" t="inlineStr">
        <is>
          <t>(N/A)</t>
        </is>
      </c>
      <c r="C1222" t="inlineStr">
        <is>
          <t>RW</t>
        </is>
      </c>
      <c r="D1222" t="inlineStr">
        <is>
          <t>F</t>
        </is>
      </c>
      <c r="E1222" t="n">
        <v>40</v>
      </c>
      <c r="F1222" t="inlineStr">
        <is>
          <t>FA</t>
        </is>
      </c>
      <c r="G1222" t="inlineStr">
        <is>
          <t>FA</t>
        </is>
      </c>
      <c r="H1222" s="30" t="n">
        <v>1</v>
      </c>
      <c r="I1222" s="31" t="n">
        <v>0</v>
      </c>
      <c r="J1222" s="31" t="n"/>
      <c r="K1222" s="31" t="n">
        <v>0</v>
      </c>
      <c r="L1222" s="32" t="n"/>
      <c r="M1222" s="31" t="n">
        <v>0</v>
      </c>
      <c r="N1222" s="31" t="n">
        <v>0</v>
      </c>
      <c r="O1222" s="31" t="n"/>
      <c r="P1222" s="31" t="n"/>
      <c r="Q1222" s="31" t="n">
        <v>0</v>
      </c>
      <c r="R1222" s="31" t="n"/>
      <c r="S1222" s="32" t="n"/>
      <c r="T1222" s="32" t="n"/>
      <c r="V1222" t="inlineStr">
        <is>
          <t>01c9m</t>
        </is>
      </c>
      <c r="W1222" t="n">
        <v>3204</v>
      </c>
      <c r="X1222" t="n">
        <v>4609</v>
      </c>
      <c r="Z1222" t="inlineStr">
        <is>
          <t>Alex Berry ((N/A) RW)</t>
        </is>
      </c>
    </row>
    <row r="1223">
      <c r="A1223" t="inlineStr">
        <is>
          <t>Alex Biega</t>
        </is>
      </c>
      <c r="B1223" t="inlineStr">
        <is>
          <t>(N/A)</t>
        </is>
      </c>
      <c r="C1223" t="inlineStr">
        <is>
          <t>D</t>
        </is>
      </c>
      <c r="D1223" t="inlineStr">
        <is>
          <t>D</t>
        </is>
      </c>
      <c r="E1223" t="n">
        <v>38</v>
      </c>
      <c r="F1223" t="inlineStr">
        <is>
          <t>FA</t>
        </is>
      </c>
      <c r="G1223" t="inlineStr">
        <is>
          <t>FA</t>
        </is>
      </c>
      <c r="H1223" s="30" t="n">
        <v>1</v>
      </c>
      <c r="I1223" s="31" t="n">
        <v>0</v>
      </c>
      <c r="J1223" s="31" t="n"/>
      <c r="K1223" s="31" t="n">
        <v>0</v>
      </c>
      <c r="L1223" s="32" t="n"/>
      <c r="M1223" s="31" t="n">
        <v>0</v>
      </c>
      <c r="N1223" s="31" t="n">
        <v>0</v>
      </c>
      <c r="O1223" s="31" t="n"/>
      <c r="P1223" s="31" t="n"/>
      <c r="Q1223" s="31" t="n">
        <v>0</v>
      </c>
      <c r="R1223" s="31" t="n"/>
      <c r="S1223" s="32" t="n"/>
      <c r="T1223" s="32" t="n"/>
      <c r="V1223" t="inlineStr">
        <is>
          <t>01uo5</t>
        </is>
      </c>
      <c r="W1223" t="n">
        <v>4066</v>
      </c>
      <c r="X1223" t="n">
        <v>4920</v>
      </c>
      <c r="Y1223" t="inlineStr">
        <is>
          <t>bbdcb20c-ea0b-41b8-a7c7-a7b0eb4b0595</t>
        </is>
      </c>
      <c r="Z1223" t="inlineStr">
        <is>
          <t>Alex Biega ((N/A) D)</t>
        </is>
      </c>
    </row>
    <row r="1224">
      <c r="A1224" t="inlineStr">
        <is>
          <t>Alex Boak</t>
        </is>
      </c>
      <c r="B1224" t="inlineStr">
        <is>
          <t>(N/A)</t>
        </is>
      </c>
      <c r="C1224" t="inlineStr">
        <is>
          <t>D</t>
        </is>
      </c>
      <c r="D1224" t="inlineStr">
        <is>
          <t>D</t>
        </is>
      </c>
      <c r="E1224" t="n">
        <v>36</v>
      </c>
      <c r="F1224" t="inlineStr">
        <is>
          <t>FA</t>
        </is>
      </c>
      <c r="G1224" t="inlineStr">
        <is>
          <t>FA</t>
        </is>
      </c>
      <c r="H1224" s="30" t="n">
        <v>1</v>
      </c>
      <c r="I1224" s="31" t="n">
        <v>0</v>
      </c>
      <c r="J1224" s="31" t="n"/>
      <c r="K1224" s="31" t="n">
        <v>0</v>
      </c>
      <c r="L1224" s="32" t="n"/>
      <c r="M1224" s="31" t="n">
        <v>0</v>
      </c>
      <c r="N1224" s="31" t="n">
        <v>0</v>
      </c>
      <c r="O1224" s="31" t="n"/>
      <c r="P1224" s="31" t="n"/>
      <c r="Q1224" s="31" t="n">
        <v>0</v>
      </c>
      <c r="R1224" s="31" t="n"/>
      <c r="S1224" s="32" t="n"/>
      <c r="T1224" s="32" t="n"/>
      <c r="V1224" t="inlineStr">
        <is>
          <t>03k86</t>
        </is>
      </c>
      <c r="X1224" t="n">
        <v>6583</v>
      </c>
      <c r="Z1224" t="inlineStr">
        <is>
          <t>Alex Boak ((N/A) D)</t>
        </is>
      </c>
    </row>
    <row r="1225">
      <c r="A1225" t="inlineStr">
        <is>
          <t>Alex Bourret</t>
        </is>
      </c>
      <c r="B1225" t="inlineStr">
        <is>
          <t>(N/A)</t>
        </is>
      </c>
      <c r="C1225" t="inlineStr">
        <is>
          <t>RW</t>
        </is>
      </c>
      <c r="D1225" t="inlineStr">
        <is>
          <t>F</t>
        </is>
      </c>
      <c r="E1225" t="n">
        <v>39</v>
      </c>
      <c r="F1225" t="inlineStr">
        <is>
          <t>FA</t>
        </is>
      </c>
      <c r="G1225" t="inlineStr">
        <is>
          <t>FA</t>
        </is>
      </c>
      <c r="H1225" s="30" t="n">
        <v>1</v>
      </c>
      <c r="I1225" s="31" t="n">
        <v>0</v>
      </c>
      <c r="J1225" s="31" t="n"/>
      <c r="K1225" s="31" t="n">
        <v>0</v>
      </c>
      <c r="L1225" s="32" t="n"/>
      <c r="M1225" s="31" t="n">
        <v>0</v>
      </c>
      <c r="N1225" s="31" t="n">
        <v>0</v>
      </c>
      <c r="O1225" s="31" t="n"/>
      <c r="P1225" s="31" t="n"/>
      <c r="Q1225" s="31" t="n">
        <v>0</v>
      </c>
      <c r="R1225" s="31" t="n"/>
      <c r="S1225" s="32" t="n"/>
      <c r="T1225" s="32" t="n"/>
      <c r="V1225" t="inlineStr">
        <is>
          <t>004nd</t>
        </is>
      </c>
      <c r="W1225" t="n">
        <v>2309</v>
      </c>
      <c r="X1225" t="n">
        <v>3793</v>
      </c>
      <c r="Z1225" t="inlineStr">
        <is>
          <t>Alex Bourret ((N/A) RW)</t>
        </is>
      </c>
    </row>
    <row r="1226">
      <c r="A1226" t="inlineStr">
        <is>
          <t>Alex Breton</t>
        </is>
      </c>
      <c r="B1226" t="inlineStr">
        <is>
          <t>(N/A)</t>
        </is>
      </c>
      <c r="C1226" t="inlineStr">
        <is>
          <t>D</t>
        </is>
      </c>
      <c r="D1226" t="inlineStr">
        <is>
          <t>D</t>
        </is>
      </c>
      <c r="E1226" t="n">
        <v>29</v>
      </c>
      <c r="F1226" t="inlineStr">
        <is>
          <t>FA</t>
        </is>
      </c>
      <c r="G1226" t="inlineStr">
        <is>
          <t>FA</t>
        </is>
      </c>
      <c r="H1226" s="30" t="n">
        <v>1</v>
      </c>
      <c r="I1226" s="31" t="n">
        <v>0</v>
      </c>
      <c r="J1226" s="31" t="n"/>
      <c r="K1226" s="31" t="n">
        <v>0</v>
      </c>
      <c r="L1226" s="32" t="n"/>
      <c r="M1226" s="31" t="n">
        <v>0</v>
      </c>
      <c r="N1226" s="31" t="n">
        <v>0</v>
      </c>
      <c r="O1226" s="31" t="n"/>
      <c r="P1226" s="31" t="n"/>
      <c r="Q1226" s="31" t="n">
        <v>0</v>
      </c>
      <c r="R1226" s="31" t="n"/>
      <c r="S1226" s="32" t="n"/>
      <c r="T1226" s="32" t="n"/>
      <c r="V1226" t="inlineStr">
        <is>
          <t>0597p</t>
        </is>
      </c>
      <c r="X1226" t="n">
        <v>8511</v>
      </c>
      <c r="Z1226" t="inlineStr">
        <is>
          <t>Alex Breton ((N/A) D)</t>
        </is>
      </c>
    </row>
    <row r="1227">
      <c r="A1227" t="inlineStr">
        <is>
          <t>Alex Broadhurst</t>
        </is>
      </c>
      <c r="B1227" t="inlineStr">
        <is>
          <t>(N/A)</t>
        </is>
      </c>
      <c r="C1227" t="inlineStr">
        <is>
          <t>C</t>
        </is>
      </c>
      <c r="D1227" t="inlineStr">
        <is>
          <t>F</t>
        </is>
      </c>
      <c r="E1227" t="n">
        <v>33</v>
      </c>
      <c r="F1227" t="inlineStr">
        <is>
          <t>FA</t>
        </is>
      </c>
      <c r="G1227" t="inlineStr">
        <is>
          <t>FA</t>
        </is>
      </c>
      <c r="H1227" s="30" t="n">
        <v>1</v>
      </c>
      <c r="I1227" s="31" t="n">
        <v>0</v>
      </c>
      <c r="J1227" s="31" t="n"/>
      <c r="K1227" s="31" t="n">
        <v>0</v>
      </c>
      <c r="L1227" s="32" t="n"/>
      <c r="M1227" s="31" t="n">
        <v>0</v>
      </c>
      <c r="N1227" s="31" t="n">
        <v>0</v>
      </c>
      <c r="O1227" s="31" t="n"/>
      <c r="P1227" s="31" t="n"/>
      <c r="Q1227" s="31" t="n">
        <v>0</v>
      </c>
      <c r="R1227" s="31" t="n"/>
      <c r="S1227" s="32" t="n"/>
      <c r="T1227" s="32" t="n"/>
      <c r="V1227" t="inlineStr">
        <is>
          <t>02u83</t>
        </is>
      </c>
      <c r="W1227" t="n">
        <v>4285</v>
      </c>
      <c r="X1227" t="n">
        <v>5564</v>
      </c>
      <c r="Z1227" t="inlineStr">
        <is>
          <t>Alex Broadhurst ((N/A) C)</t>
        </is>
      </c>
    </row>
    <row r="1228">
      <c r="A1228" t="inlineStr">
        <is>
          <t>Alex Burmistrov</t>
        </is>
      </c>
      <c r="B1228" t="inlineStr">
        <is>
          <t>(N/A)</t>
        </is>
      </c>
      <c r="C1228" t="inlineStr">
        <is>
          <t>C</t>
        </is>
      </c>
      <c r="D1228" t="inlineStr">
        <is>
          <t>F</t>
        </is>
      </c>
      <c r="E1228" t="n">
        <v>34</v>
      </c>
      <c r="F1228" t="inlineStr">
        <is>
          <t>FA</t>
        </is>
      </c>
      <c r="G1228" t="inlineStr">
        <is>
          <t>FA</t>
        </is>
      </c>
      <c r="H1228" s="30" t="n">
        <v>1</v>
      </c>
      <c r="I1228" s="31" t="n">
        <v>0</v>
      </c>
      <c r="J1228" s="31" t="n"/>
      <c r="K1228" s="31" t="n">
        <v>0</v>
      </c>
      <c r="L1228" s="32" t="n"/>
      <c r="M1228" s="31" t="n">
        <v>0</v>
      </c>
      <c r="N1228" s="31" t="n">
        <v>0</v>
      </c>
      <c r="O1228" s="31" t="n"/>
      <c r="P1228" s="31" t="n"/>
      <c r="Q1228" s="31" t="n">
        <v>0</v>
      </c>
      <c r="R1228" s="31" t="n"/>
      <c r="S1228" s="32" t="n"/>
      <c r="T1228" s="32" t="n"/>
      <c r="V1228" t="inlineStr">
        <is>
          <t>01zqx</t>
        </is>
      </c>
      <c r="W1228" t="n">
        <v>3508</v>
      </c>
      <c r="X1228" t="n">
        <v>4968</v>
      </c>
      <c r="Z1228" t="inlineStr">
        <is>
          <t>Alex Burmistrov ((N/A) C)</t>
        </is>
      </c>
    </row>
    <row r="1229">
      <c r="A1229" t="inlineStr">
        <is>
          <t>Alex Chiasson</t>
        </is>
      </c>
      <c r="B1229" t="inlineStr">
        <is>
          <t>(N/A)</t>
        </is>
      </c>
      <c r="C1229" t="inlineStr">
        <is>
          <t>RW</t>
        </is>
      </c>
      <c r="D1229" t="inlineStr">
        <is>
          <t>F</t>
        </is>
      </c>
      <c r="E1229" t="n">
        <v>35</v>
      </c>
      <c r="F1229" t="inlineStr">
        <is>
          <t>FA</t>
        </is>
      </c>
      <c r="G1229" t="inlineStr">
        <is>
          <t>FA</t>
        </is>
      </c>
      <c r="H1229" s="30" t="n">
        <v>1</v>
      </c>
      <c r="I1229" s="31" t="n">
        <v>0</v>
      </c>
      <c r="J1229" s="31" t="n"/>
      <c r="K1229" s="31" t="n">
        <v>0</v>
      </c>
      <c r="L1229" s="32" t="n"/>
      <c r="M1229" s="31" t="n">
        <v>0</v>
      </c>
      <c r="N1229" s="31" t="n">
        <v>0</v>
      </c>
      <c r="O1229" s="31" t="n"/>
      <c r="P1229" s="31" t="n"/>
      <c r="Q1229" s="31" t="n">
        <v>0</v>
      </c>
      <c r="R1229" s="31" t="n"/>
      <c r="S1229" s="32" t="n"/>
      <c r="T1229" s="32" t="n"/>
      <c r="V1229" t="inlineStr">
        <is>
          <t>01f6j</t>
        </is>
      </c>
      <c r="W1229" t="n">
        <v>3309</v>
      </c>
      <c r="X1229" t="n">
        <v>5648</v>
      </c>
      <c r="Y1229" t="inlineStr">
        <is>
          <t>b0dfd0ae-318f-4841-bcff-ac4365b977ca</t>
        </is>
      </c>
      <c r="Z1229" t="inlineStr">
        <is>
          <t>Alex Chiasson ((N/A) RW)</t>
        </is>
      </c>
    </row>
    <row r="1230">
      <c r="A1230" t="inlineStr">
        <is>
          <t>Alex Christopoulos</t>
        </is>
      </c>
      <c r="B1230" t="inlineStr">
        <is>
          <t>(N/A)</t>
        </is>
      </c>
      <c r="C1230" t="inlineStr">
        <is>
          <t>RW</t>
        </is>
      </c>
      <c r="D1230" t="inlineStr">
        <is>
          <t>F</t>
        </is>
      </c>
      <c r="E1230" t="n">
        <v>23</v>
      </c>
      <c r="F1230" t="inlineStr">
        <is>
          <t>FA</t>
        </is>
      </c>
      <c r="G1230" t="inlineStr">
        <is>
          <t>FA</t>
        </is>
      </c>
      <c r="H1230" s="30" t="n">
        <v>1</v>
      </c>
      <c r="I1230" s="31" t="n">
        <v>0</v>
      </c>
      <c r="J1230" s="31" t="n"/>
      <c r="K1230" s="31" t="n">
        <v>0</v>
      </c>
      <c r="L1230" s="32" t="n"/>
      <c r="M1230" s="31" t="n">
        <v>0</v>
      </c>
      <c r="N1230" s="31" t="n">
        <v>0</v>
      </c>
      <c r="O1230" s="31" t="n"/>
      <c r="P1230" s="31" t="n"/>
      <c r="Q1230" s="31" t="n">
        <v>0</v>
      </c>
      <c r="R1230" s="31" t="n"/>
      <c r="S1230" s="32" t="n"/>
      <c r="T1230" s="32" t="n"/>
      <c r="V1230" t="inlineStr">
        <is>
          <t>05uxr</t>
        </is>
      </c>
      <c r="Z1230" t="inlineStr">
        <is>
          <t>Alex Christopoulos ((N/A) RW)</t>
        </is>
      </c>
    </row>
    <row r="1231">
      <c r="A1231" t="inlineStr">
        <is>
          <t>Alex Ciernik</t>
        </is>
      </c>
      <c r="B1231" t="inlineStr">
        <is>
          <t>PHI</t>
        </is>
      </c>
      <c r="C1231" t="inlineStr">
        <is>
          <t>RW</t>
        </is>
      </c>
      <c r="D1231" t="inlineStr">
        <is>
          <t>F</t>
        </is>
      </c>
      <c r="E1231" t="n">
        <v>21</v>
      </c>
      <c r="F1231" t="inlineStr">
        <is>
          <t>FA</t>
        </is>
      </c>
      <c r="G1231" t="inlineStr">
        <is>
          <t>FA</t>
        </is>
      </c>
      <c r="H1231" s="30" t="n">
        <v>1007500</v>
      </c>
      <c r="I1231" s="31" t="n">
        <v>0</v>
      </c>
      <c r="J1231" s="31" t="n"/>
      <c r="K1231" s="31" t="n">
        <v>0</v>
      </c>
      <c r="L1231" s="32" t="n"/>
      <c r="M1231" s="31" t="n">
        <v>0</v>
      </c>
      <c r="N1231" s="31" t="n">
        <v>0</v>
      </c>
      <c r="O1231" s="31" t="n"/>
      <c r="P1231" s="31" t="n"/>
      <c r="Q1231" s="31" t="n">
        <v>0</v>
      </c>
      <c r="R1231" s="31" t="n"/>
      <c r="S1231" s="32" t="n"/>
      <c r="T1231" s="32" t="n"/>
      <c r="V1231" t="inlineStr">
        <is>
          <t>062kb</t>
        </is>
      </c>
      <c r="W1231" t="n">
        <v>6981</v>
      </c>
      <c r="Y1231" t="inlineStr">
        <is>
          <t>e4b4664e-5d8e-4086-a6fd-d38c264e857e</t>
        </is>
      </c>
      <c r="Z1231" t="inlineStr">
        <is>
          <t>Alex Ciernik (PHI RW)</t>
        </is>
      </c>
    </row>
    <row r="1232">
      <c r="A1232" t="inlineStr">
        <is>
          <t>Alex Cotton</t>
        </is>
      </c>
      <c r="B1232" t="inlineStr">
        <is>
          <t>DET</t>
        </is>
      </c>
      <c r="C1232" t="inlineStr">
        <is>
          <t>D</t>
        </is>
      </c>
      <c r="D1232" t="inlineStr">
        <is>
          <t>D</t>
        </is>
      </c>
      <c r="E1232" t="n">
        <v>25</v>
      </c>
      <c r="F1232" t="inlineStr">
        <is>
          <t>FA</t>
        </is>
      </c>
      <c r="G1232" t="inlineStr">
        <is>
          <t>FA</t>
        </is>
      </c>
      <c r="H1232" s="30" t="n">
        <v>1</v>
      </c>
      <c r="I1232" s="31" t="n">
        <v>0</v>
      </c>
      <c r="J1232" s="31" t="n"/>
      <c r="K1232" s="31" t="n">
        <v>0</v>
      </c>
      <c r="L1232" s="32" t="n"/>
      <c r="M1232" s="31" t="n">
        <v>0</v>
      </c>
      <c r="N1232" s="31" t="n">
        <v>0</v>
      </c>
      <c r="O1232" s="31" t="n"/>
      <c r="P1232" s="31" t="n"/>
      <c r="Q1232" s="31" t="n">
        <v>0</v>
      </c>
      <c r="R1232" s="31" t="n"/>
      <c r="S1232" s="32" t="n"/>
      <c r="T1232" s="32" t="n"/>
      <c r="V1232" t="inlineStr">
        <is>
          <t>05gse</t>
        </is>
      </c>
      <c r="Y1232" t="inlineStr">
        <is>
          <t>ed49f416-47d9-43dc-a136-f1eb9511634b</t>
        </is>
      </c>
      <c r="Z1232" t="inlineStr">
        <is>
          <t>Alex Cotton (DET D)</t>
        </is>
      </c>
    </row>
    <row r="1233">
      <c r="A1233" t="inlineStr">
        <is>
          <t>Alex Coulombe</t>
        </is>
      </c>
      <c r="B1233" t="inlineStr">
        <is>
          <t>(N/A)</t>
        </is>
      </c>
      <c r="C1233" t="inlineStr">
        <is>
          <t>D</t>
        </is>
      </c>
      <c r="D1233" t="inlineStr">
        <is>
          <t>D</t>
        </is>
      </c>
      <c r="E1233" t="n">
        <v>31</v>
      </c>
      <c r="F1233" t="inlineStr">
        <is>
          <t>FA</t>
        </is>
      </c>
      <c r="G1233" t="inlineStr">
        <is>
          <t>FA</t>
        </is>
      </c>
      <c r="H1233" s="30" t="n">
        <v>1</v>
      </c>
      <c r="I1233" s="31" t="n">
        <v>0</v>
      </c>
      <c r="J1233" s="31" t="n"/>
      <c r="K1233" s="31" t="n">
        <v>0</v>
      </c>
      <c r="L1233" s="32" t="n"/>
      <c r="M1233" s="31" t="n">
        <v>0</v>
      </c>
      <c r="N1233" s="31" t="n">
        <v>0</v>
      </c>
      <c r="O1233" s="31" t="n"/>
      <c r="P1233" s="31" t="n"/>
      <c r="Q1233" s="31" t="n">
        <v>0</v>
      </c>
      <c r="R1233" s="31" t="n"/>
      <c r="S1233" s="32" t="n"/>
      <c r="T1233" s="32" t="n"/>
      <c r="V1233" t="inlineStr">
        <is>
          <t>03cb6</t>
        </is>
      </c>
      <c r="Z1233" t="inlineStr">
        <is>
          <t>Alex Coulombe ((N/A) D)</t>
        </is>
      </c>
    </row>
    <row r="1234">
      <c r="A1234" t="inlineStr">
        <is>
          <t>Alex D'Orio</t>
        </is>
      </c>
      <c r="B1234" t="inlineStr">
        <is>
          <t>(N/A)</t>
        </is>
      </c>
      <c r="C1234" t="inlineStr">
        <is>
          <t>G</t>
        </is>
      </c>
      <c r="D1234" t="inlineStr">
        <is>
          <t>G</t>
        </is>
      </c>
      <c r="E1234" t="n">
        <v>27</v>
      </c>
      <c r="F1234" t="inlineStr">
        <is>
          <t>FA</t>
        </is>
      </c>
      <c r="G1234" t="inlineStr">
        <is>
          <t>FA</t>
        </is>
      </c>
      <c r="H1234" s="30" t="n">
        <v>1</v>
      </c>
      <c r="I1234" s="31" t="n">
        <v>0</v>
      </c>
      <c r="J1234" s="31" t="n"/>
      <c r="K1234" s="31" t="n">
        <v>0</v>
      </c>
      <c r="L1234" s="32" t="n"/>
      <c r="M1234" s="31" t="n">
        <v>0</v>
      </c>
      <c r="N1234" s="31" t="n">
        <v>0</v>
      </c>
      <c r="O1234" s="31" t="n"/>
      <c r="P1234" s="31" t="n"/>
      <c r="Q1234" s="31" t="n">
        <v>0</v>
      </c>
      <c r="R1234" s="31" t="n"/>
      <c r="S1234" s="32" t="n"/>
      <c r="T1234" s="32" t="n"/>
      <c r="V1234" t="inlineStr">
        <is>
          <t>04fh4</t>
        </is>
      </c>
      <c r="W1234" t="n">
        <v>5592</v>
      </c>
      <c r="X1234" t="n">
        <v>7756</v>
      </c>
      <c r="Y1234" t="inlineStr">
        <is>
          <t>b5fc84c3-d222-4de5-8e41-2231d062f02a</t>
        </is>
      </c>
      <c r="Z1234" t="inlineStr">
        <is>
          <t>Alex D'Orio ((N/A) G)</t>
        </is>
      </c>
    </row>
    <row r="1235">
      <c r="A1235" t="inlineStr">
        <is>
          <t>Alex Dostie</t>
        </is>
      </c>
      <c r="B1235" t="inlineStr">
        <is>
          <t>(N/A)</t>
        </is>
      </c>
      <c r="C1235" t="inlineStr">
        <is>
          <t>C</t>
        </is>
      </c>
      <c r="D1235" t="inlineStr">
        <is>
          <t>F</t>
        </is>
      </c>
      <c r="E1235" t="n">
        <v>29</v>
      </c>
      <c r="F1235" t="inlineStr">
        <is>
          <t>FA</t>
        </is>
      </c>
      <c r="G1235" t="inlineStr">
        <is>
          <t>FA</t>
        </is>
      </c>
      <c r="H1235" s="30" t="n">
        <v>1</v>
      </c>
      <c r="I1235" s="31" t="n">
        <v>0</v>
      </c>
      <c r="J1235" s="31" t="n"/>
      <c r="K1235" s="31" t="n">
        <v>0</v>
      </c>
      <c r="L1235" s="32" t="n"/>
      <c r="M1235" s="31" t="n">
        <v>0</v>
      </c>
      <c r="N1235" s="31" t="n">
        <v>0</v>
      </c>
      <c r="O1235" s="31" t="n"/>
      <c r="P1235" s="31" t="n"/>
      <c r="Q1235" s="31" t="n">
        <v>0</v>
      </c>
      <c r="R1235" s="31" t="n"/>
      <c r="S1235" s="32" t="n"/>
      <c r="T1235" s="32" t="n"/>
      <c r="V1235" t="inlineStr">
        <is>
          <t>042x7</t>
        </is>
      </c>
      <c r="W1235" t="n">
        <v>5575</v>
      </c>
      <c r="X1235" t="n">
        <v>7221</v>
      </c>
      <c r="Z1235" t="inlineStr">
        <is>
          <t>Alex Dostie ((N/A) C)</t>
        </is>
      </c>
    </row>
    <row r="1236">
      <c r="A1236" t="inlineStr">
        <is>
          <t>Alex Dubeau</t>
        </is>
      </c>
      <c r="B1236" t="inlineStr">
        <is>
          <t>(N/A)</t>
        </is>
      </c>
      <c r="C1236" t="inlineStr">
        <is>
          <t>G</t>
        </is>
      </c>
      <c r="D1236" t="inlineStr">
        <is>
          <t>G</t>
        </is>
      </c>
      <c r="E1236" t="n">
        <v>32</v>
      </c>
      <c r="F1236" t="inlineStr">
        <is>
          <t>FA</t>
        </is>
      </c>
      <c r="G1236" t="inlineStr">
        <is>
          <t>FA</t>
        </is>
      </c>
      <c r="H1236" s="30" t="n">
        <v>1</v>
      </c>
      <c r="I1236" s="31" t="n">
        <v>0</v>
      </c>
      <c r="J1236" s="31" t="n"/>
      <c r="K1236" s="31" t="n">
        <v>0</v>
      </c>
      <c r="L1236" s="32" t="n"/>
      <c r="M1236" s="31" t="n">
        <v>0</v>
      </c>
      <c r="N1236" s="31" t="n">
        <v>0</v>
      </c>
      <c r="O1236" s="31" t="n"/>
      <c r="P1236" s="31" t="n"/>
      <c r="Q1236" s="31" t="n">
        <v>0</v>
      </c>
      <c r="R1236" s="31" t="n"/>
      <c r="S1236" s="32" t="n"/>
      <c r="T1236" s="32" t="n"/>
      <c r="V1236" t="inlineStr">
        <is>
          <t>02wwe</t>
        </is>
      </c>
      <c r="Z1236" t="inlineStr">
        <is>
          <t>Alex Dubeau ((N/A) G)</t>
        </is>
      </c>
    </row>
    <row r="1237">
      <c r="A1237" t="inlineStr">
        <is>
          <t>Alex Formenton</t>
        </is>
      </c>
      <c r="B1237" t="inlineStr">
        <is>
          <t>EDM</t>
        </is>
      </c>
      <c r="C1237" t="inlineStr">
        <is>
          <t>LW</t>
        </is>
      </c>
      <c r="D1237" t="inlineStr">
        <is>
          <t>F</t>
        </is>
      </c>
      <c r="E1237" t="n">
        <v>26</v>
      </c>
      <c r="F1237" t="inlineStr">
        <is>
          <t>FA</t>
        </is>
      </c>
      <c r="G1237" t="inlineStr">
        <is>
          <t>FA</t>
        </is>
      </c>
      <c r="H1237" s="30" t="n">
        <v>1</v>
      </c>
      <c r="I1237" s="31" t="n">
        <v>0</v>
      </c>
      <c r="J1237" s="31" t="n"/>
      <c r="K1237" s="31" t="n">
        <v>0</v>
      </c>
      <c r="L1237" s="32" t="n"/>
      <c r="M1237" s="31" t="n">
        <v>0</v>
      </c>
      <c r="N1237" s="31" t="n">
        <v>0</v>
      </c>
      <c r="O1237" s="31" t="n"/>
      <c r="P1237" s="31" t="n"/>
      <c r="Q1237" s="31" t="n">
        <v>0</v>
      </c>
      <c r="R1237" s="31" t="n"/>
      <c r="S1237" s="32" t="n"/>
      <c r="T1237" s="32" t="n"/>
      <c r="V1237" t="inlineStr">
        <is>
          <t>04f0w</t>
        </is>
      </c>
      <c r="W1237" t="n">
        <v>5433</v>
      </c>
      <c r="X1237" t="n">
        <v>7562</v>
      </c>
      <c r="Y1237" t="inlineStr">
        <is>
          <t>c7589ed3-9337-448e-9af9-401bf4bd4c61</t>
        </is>
      </c>
      <c r="Z1237" t="inlineStr">
        <is>
          <t>Alex Formenton (EDM LW)</t>
        </is>
      </c>
    </row>
    <row r="1238">
      <c r="A1238" t="inlineStr">
        <is>
          <t>Alex Forsberg</t>
        </is>
      </c>
      <c r="B1238" t="inlineStr">
        <is>
          <t>(N/A)</t>
        </is>
      </c>
      <c r="C1238" t="inlineStr">
        <is>
          <t>C</t>
        </is>
      </c>
      <c r="D1238" t="inlineStr">
        <is>
          <t>F</t>
        </is>
      </c>
      <c r="E1238" t="n">
        <v>31</v>
      </c>
      <c r="F1238" t="inlineStr">
        <is>
          <t>FA</t>
        </is>
      </c>
      <c r="G1238" t="inlineStr">
        <is>
          <t>FA</t>
        </is>
      </c>
      <c r="H1238" s="30" t="n">
        <v>1</v>
      </c>
      <c r="I1238" s="31" t="n">
        <v>0</v>
      </c>
      <c r="J1238" s="31" t="n"/>
      <c r="K1238" s="31" t="n">
        <v>0</v>
      </c>
      <c r="L1238" s="32" t="n"/>
      <c r="M1238" s="31" t="n">
        <v>0</v>
      </c>
      <c r="N1238" s="31" t="n">
        <v>0</v>
      </c>
      <c r="O1238" s="31" t="n"/>
      <c r="P1238" s="31" t="n"/>
      <c r="Q1238" s="31" t="n">
        <v>0</v>
      </c>
      <c r="R1238" s="31" t="n"/>
      <c r="S1238" s="32" t="n"/>
      <c r="T1238" s="32" t="n"/>
      <c r="V1238" t="inlineStr">
        <is>
          <t>02yel</t>
        </is>
      </c>
      <c r="Z1238" t="inlineStr">
        <is>
          <t>Alex Forsberg ((N/A) C)</t>
        </is>
      </c>
    </row>
    <row r="1239">
      <c r="A1239" t="inlineStr">
        <is>
          <t>Alex Foster</t>
        </is>
      </c>
      <c r="B1239" t="inlineStr">
        <is>
          <t>(N/A)</t>
        </is>
      </c>
      <c r="C1239" t="inlineStr">
        <is>
          <t>C</t>
        </is>
      </c>
      <c r="D1239" t="inlineStr">
        <is>
          <t>F</t>
        </is>
      </c>
      <c r="E1239" t="n">
        <v>42</v>
      </c>
      <c r="F1239" t="inlineStr">
        <is>
          <t>FA</t>
        </is>
      </c>
      <c r="G1239" t="inlineStr">
        <is>
          <t>FA</t>
        </is>
      </c>
      <c r="H1239" s="30" t="n">
        <v>1</v>
      </c>
      <c r="I1239" s="31" t="n">
        <v>0</v>
      </c>
      <c r="J1239" s="31" t="n"/>
      <c r="K1239" s="31" t="n">
        <v>0</v>
      </c>
      <c r="L1239" s="32" t="n"/>
      <c r="M1239" s="31" t="n">
        <v>0</v>
      </c>
      <c r="N1239" s="31" t="n">
        <v>0</v>
      </c>
      <c r="O1239" s="31" t="n"/>
      <c r="P1239" s="31" t="n"/>
      <c r="Q1239" s="31" t="n">
        <v>0</v>
      </c>
      <c r="R1239" s="31" t="n"/>
      <c r="S1239" s="32" t="n"/>
      <c r="T1239" s="32" t="n"/>
      <c r="V1239" t="inlineStr">
        <is>
          <t>004mb</t>
        </is>
      </c>
      <c r="W1239" t="n">
        <v>2947</v>
      </c>
      <c r="X1239" t="n">
        <v>3859</v>
      </c>
      <c r="Z1239" t="inlineStr">
        <is>
          <t>Alex Foster ((N/A) C)</t>
        </is>
      </c>
    </row>
    <row r="1240">
      <c r="A1240" t="inlineStr">
        <is>
          <t>Alex Friesen</t>
        </is>
      </c>
      <c r="B1240" t="inlineStr">
        <is>
          <t>(N/A)</t>
        </is>
      </c>
      <c r="C1240" t="inlineStr">
        <is>
          <t>C</t>
        </is>
      </c>
      <c r="D1240" t="inlineStr">
        <is>
          <t>F</t>
        </is>
      </c>
      <c r="E1240" t="n">
        <v>35</v>
      </c>
      <c r="F1240" t="inlineStr">
        <is>
          <t>FA</t>
        </is>
      </c>
      <c r="G1240" t="inlineStr">
        <is>
          <t>FA</t>
        </is>
      </c>
      <c r="H1240" s="30" t="n">
        <v>1</v>
      </c>
      <c r="I1240" s="31" t="n">
        <v>0</v>
      </c>
      <c r="J1240" s="31" t="n"/>
      <c r="K1240" s="31" t="n">
        <v>0</v>
      </c>
      <c r="L1240" s="32" t="n"/>
      <c r="M1240" s="31" t="n">
        <v>0</v>
      </c>
      <c r="N1240" s="31" t="n">
        <v>0</v>
      </c>
      <c r="O1240" s="31" t="n"/>
      <c r="P1240" s="31" t="n"/>
      <c r="Q1240" s="31" t="n">
        <v>0</v>
      </c>
      <c r="R1240" s="31" t="n"/>
      <c r="S1240" s="32" t="n"/>
      <c r="T1240" s="32" t="n"/>
      <c r="V1240" t="inlineStr">
        <is>
          <t>01zqq</t>
        </is>
      </c>
      <c r="W1240" t="n">
        <v>3963</v>
      </c>
      <c r="X1240" t="n">
        <v>5146</v>
      </c>
      <c r="Z1240" t="inlineStr">
        <is>
          <t>Alex Friesen ((N/A) C)</t>
        </is>
      </c>
    </row>
    <row r="1241">
      <c r="A1241" t="inlineStr">
        <is>
          <t>Alex Gaffney</t>
        </is>
      </c>
      <c r="B1241" t="inlineStr">
        <is>
          <t>(N/A)</t>
        </is>
      </c>
      <c r="C1241" t="inlineStr">
        <is>
          <t>C</t>
        </is>
      </c>
      <c r="D1241" t="inlineStr">
        <is>
          <t>F</t>
        </is>
      </c>
      <c r="E1241" t="n">
        <v>24</v>
      </c>
      <c r="F1241" t="inlineStr">
        <is>
          <t>FA</t>
        </is>
      </c>
      <c r="G1241" t="inlineStr">
        <is>
          <t>FA</t>
        </is>
      </c>
      <c r="H1241" s="30" t="n">
        <v>1</v>
      </c>
      <c r="I1241" s="31" t="n">
        <v>0</v>
      </c>
      <c r="J1241" s="31" t="n"/>
      <c r="K1241" s="31" t="n">
        <v>0</v>
      </c>
      <c r="L1241" s="32" t="n"/>
      <c r="M1241" s="31" t="n">
        <v>0</v>
      </c>
      <c r="N1241" s="31" t="n">
        <v>0</v>
      </c>
      <c r="O1241" s="31" t="n"/>
      <c r="P1241" s="31" t="n"/>
      <c r="Q1241" s="31" t="n">
        <v>0</v>
      </c>
      <c r="R1241" s="31" t="n"/>
      <c r="S1241" s="32" t="n"/>
      <c r="T1241" s="32" t="n"/>
      <c r="V1241" t="inlineStr">
        <is>
          <t>072oo</t>
        </is>
      </c>
      <c r="Z1241" t="inlineStr">
        <is>
          <t>Alex Gaffney ((N/A) C)</t>
        </is>
      </c>
    </row>
    <row r="1242">
      <c r="A1242" t="inlineStr">
        <is>
          <t>Alex Gagne</t>
        </is>
      </c>
      <c r="B1242" t="inlineStr">
        <is>
          <t>COL</t>
        </is>
      </c>
      <c r="C1242" t="inlineStr">
        <is>
          <t>D</t>
        </is>
      </c>
      <c r="D1242" t="inlineStr">
        <is>
          <t>D</t>
        </is>
      </c>
      <c r="E1242" t="n">
        <v>24</v>
      </c>
      <c r="F1242" t="inlineStr">
        <is>
          <t>FA</t>
        </is>
      </c>
      <c r="G1242" t="inlineStr">
        <is>
          <t>FA</t>
        </is>
      </c>
      <c r="H1242" s="30" t="n">
        <v>910000</v>
      </c>
      <c r="I1242" s="31" t="n">
        <v>0</v>
      </c>
      <c r="J1242" s="31" t="n"/>
      <c r="K1242" s="31" t="n">
        <v>0</v>
      </c>
      <c r="L1242" s="32" t="n"/>
      <c r="M1242" s="31" t="n">
        <v>0</v>
      </c>
      <c r="N1242" s="31" t="n">
        <v>0</v>
      </c>
      <c r="O1242" s="31" t="n"/>
      <c r="P1242" s="31" t="n"/>
      <c r="Q1242" s="31" t="n">
        <v>0</v>
      </c>
      <c r="R1242" s="31" t="n"/>
      <c r="S1242" s="32" t="n"/>
      <c r="T1242" s="32" t="n"/>
      <c r="V1242" t="inlineStr">
        <is>
          <t>05uap</t>
        </is>
      </c>
      <c r="W1242" t="n">
        <v>7513</v>
      </c>
      <c r="Y1242" t="inlineStr">
        <is>
          <t>be2bd3ac-a360-4628-8882-31d9d7b7ac60</t>
        </is>
      </c>
      <c r="Z1242" t="inlineStr">
        <is>
          <t>Alex Gagne (COL D)</t>
        </is>
      </c>
    </row>
    <row r="1243">
      <c r="A1243" t="inlineStr">
        <is>
          <t>Alex Galchenyuk</t>
        </is>
      </c>
      <c r="B1243" t="inlineStr">
        <is>
          <t>(N/A)</t>
        </is>
      </c>
      <c r="C1243" t="inlineStr">
        <is>
          <t>C</t>
        </is>
      </c>
      <c r="D1243" t="inlineStr">
        <is>
          <t>F</t>
        </is>
      </c>
      <c r="E1243" t="n">
        <v>32</v>
      </c>
      <c r="F1243" t="inlineStr">
        <is>
          <t>FA</t>
        </is>
      </c>
      <c r="G1243" t="inlineStr">
        <is>
          <t>FA</t>
        </is>
      </c>
      <c r="H1243" s="30" t="n">
        <v>1</v>
      </c>
      <c r="I1243" s="31" t="n">
        <v>0</v>
      </c>
      <c r="J1243" s="31" t="n"/>
      <c r="K1243" s="31" t="n">
        <v>0</v>
      </c>
      <c r="L1243" s="32" t="n"/>
      <c r="M1243" s="31" t="n">
        <v>0</v>
      </c>
      <c r="N1243" s="31" t="n">
        <v>0</v>
      </c>
      <c r="O1243" s="31" t="n"/>
      <c r="P1243" s="31" t="n"/>
      <c r="Q1243" s="31" t="n">
        <v>0</v>
      </c>
      <c r="R1243" s="31" t="n"/>
      <c r="S1243" s="32" t="n"/>
      <c r="T1243" s="32" t="n"/>
      <c r="V1243" t="inlineStr">
        <is>
          <t>02b79</t>
        </is>
      </c>
      <c r="W1243" t="n">
        <v>3975</v>
      </c>
      <c r="X1243" t="n">
        <v>5683</v>
      </c>
      <c r="Y1243" t="inlineStr">
        <is>
          <t>d43b2e2e-5e8e-11e2-9b38-f4ce4684ea4c</t>
        </is>
      </c>
      <c r="Z1243" t="inlineStr">
        <is>
          <t>Alex Galchenyuk ((N/A) C)</t>
        </is>
      </c>
    </row>
    <row r="1244">
      <c r="A1244" t="inlineStr">
        <is>
          <t>Alex Gallant</t>
        </is>
      </c>
      <c r="B1244" t="inlineStr">
        <is>
          <t>CGY</t>
        </is>
      </c>
      <c r="C1244" t="inlineStr">
        <is>
          <t>C</t>
        </is>
      </c>
      <c r="D1244" t="inlineStr">
        <is>
          <t>F</t>
        </is>
      </c>
      <c r="E1244" t="n">
        <v>33</v>
      </c>
      <c r="F1244" t="inlineStr">
        <is>
          <t>FA</t>
        </is>
      </c>
      <c r="G1244" t="inlineStr">
        <is>
          <t>FA</t>
        </is>
      </c>
      <c r="H1244" s="30" t="n">
        <v>1</v>
      </c>
      <c r="I1244" s="31" t="n">
        <v>0</v>
      </c>
      <c r="J1244" s="31" t="n"/>
      <c r="K1244" s="31" t="n">
        <v>0</v>
      </c>
      <c r="L1244" s="32" t="n"/>
      <c r="M1244" s="31" t="n">
        <v>0</v>
      </c>
      <c r="N1244" s="31" t="n">
        <v>0</v>
      </c>
      <c r="O1244" s="31" t="n"/>
      <c r="P1244" s="31" t="n"/>
      <c r="Q1244" s="31" t="n">
        <v>0</v>
      </c>
      <c r="R1244" s="31" t="n"/>
      <c r="S1244" s="32" t="n"/>
      <c r="T1244" s="32" t="n"/>
      <c r="V1244" t="inlineStr">
        <is>
          <t>048vo</t>
        </is>
      </c>
      <c r="W1244" t="n">
        <v>5574</v>
      </c>
      <c r="X1244" t="n">
        <v>7376</v>
      </c>
      <c r="Y1244" t="inlineStr">
        <is>
          <t>33f24b95-06d9-441a-b89a-56e426ede48d</t>
        </is>
      </c>
      <c r="Z1244" t="inlineStr">
        <is>
          <t>Alex Gallant (CGY C)</t>
        </is>
      </c>
    </row>
    <row r="1245">
      <c r="A1245" t="inlineStr">
        <is>
          <t>Alex Globke</t>
        </is>
      </c>
      <c r="B1245" t="inlineStr">
        <is>
          <t>(N/A)</t>
        </is>
      </c>
      <c r="C1245" t="inlineStr">
        <is>
          <t>C</t>
        </is>
      </c>
      <c r="D1245" t="inlineStr">
        <is>
          <t>F</t>
        </is>
      </c>
      <c r="E1245" t="n">
        <v>32</v>
      </c>
      <c r="F1245" t="inlineStr">
        <is>
          <t>FA</t>
        </is>
      </c>
      <c r="G1245" t="inlineStr">
        <is>
          <t>FA</t>
        </is>
      </c>
      <c r="H1245" s="30" t="n">
        <v>1</v>
      </c>
      <c r="I1245" s="31" t="n">
        <v>0</v>
      </c>
      <c r="J1245" s="31" t="n"/>
      <c r="K1245" s="31" t="n">
        <v>0</v>
      </c>
      <c r="L1245" s="32" t="n"/>
      <c r="M1245" s="31" t="n">
        <v>0</v>
      </c>
      <c r="N1245" s="31" t="n">
        <v>0</v>
      </c>
      <c r="O1245" s="31" t="n"/>
      <c r="P1245" s="31" t="n"/>
      <c r="Q1245" s="31" t="n">
        <v>0</v>
      </c>
      <c r="R1245" s="31" t="n"/>
      <c r="S1245" s="32" t="n"/>
      <c r="T1245" s="32" t="n"/>
      <c r="V1245" t="inlineStr">
        <is>
          <t>03bvf</t>
        </is>
      </c>
      <c r="X1245" t="n">
        <v>7394</v>
      </c>
      <c r="Z1245" t="inlineStr">
        <is>
          <t>Alex Globke ((N/A) C)</t>
        </is>
      </c>
    </row>
    <row r="1246">
      <c r="A1246" t="inlineStr">
        <is>
          <t>Alex Goligoski</t>
        </is>
      </c>
      <c r="B1246" t="inlineStr">
        <is>
          <t>(N/A)</t>
        </is>
      </c>
      <c r="C1246" t="inlineStr">
        <is>
          <t>D</t>
        </is>
      </c>
      <c r="D1246" t="inlineStr">
        <is>
          <t>D</t>
        </is>
      </c>
      <c r="E1246" t="n">
        <v>41</v>
      </c>
      <c r="F1246" t="inlineStr">
        <is>
          <t>FA</t>
        </is>
      </c>
      <c r="G1246" t="inlineStr">
        <is>
          <t>FA</t>
        </is>
      </c>
      <c r="H1246" s="30" t="n">
        <v>1</v>
      </c>
      <c r="I1246" s="31" t="n">
        <v>0</v>
      </c>
      <c r="J1246" s="31" t="n"/>
      <c r="K1246" s="31" t="n">
        <v>0</v>
      </c>
      <c r="L1246" s="32" t="n"/>
      <c r="M1246" s="31" t="n">
        <v>0</v>
      </c>
      <c r="N1246" s="31" t="n">
        <v>0</v>
      </c>
      <c r="O1246" s="31" t="n"/>
      <c r="P1246" s="31" t="n"/>
      <c r="Q1246" s="31" t="n">
        <v>0</v>
      </c>
      <c r="R1246" s="31" t="n"/>
      <c r="S1246" s="32" t="n"/>
      <c r="T1246" s="32" t="n"/>
      <c r="V1246" t="inlineStr">
        <is>
          <t>0045a</t>
        </is>
      </c>
      <c r="W1246" t="n">
        <v>2222</v>
      </c>
      <c r="X1246" t="n">
        <v>4287</v>
      </c>
      <c r="Y1246" t="inlineStr">
        <is>
          <t>4297d52c-0f24-11e2-8525-18a905767e44</t>
        </is>
      </c>
      <c r="Z1246" t="inlineStr">
        <is>
          <t>Alex Goligoski ((N/A) D)</t>
        </is>
      </c>
    </row>
    <row r="1247">
      <c r="A1247" t="inlineStr">
        <is>
          <t>Alex Goulet</t>
        </is>
      </c>
      <c r="B1247" t="inlineStr">
        <is>
          <t>(N/A)</t>
        </is>
      </c>
      <c r="C1247" t="inlineStr">
        <is>
          <t>C</t>
        </is>
      </c>
      <c r="D1247" t="inlineStr">
        <is>
          <t>F</t>
        </is>
      </c>
      <c r="E1247" t="n">
        <v>30</v>
      </c>
      <c r="F1247" t="inlineStr">
        <is>
          <t>FA</t>
        </is>
      </c>
      <c r="G1247" t="inlineStr">
        <is>
          <t>FA</t>
        </is>
      </c>
      <c r="H1247" s="30" t="n">
        <v>1</v>
      </c>
      <c r="I1247" s="31" t="n">
        <v>0</v>
      </c>
      <c r="J1247" s="31" t="n"/>
      <c r="K1247" s="31" t="n">
        <v>0</v>
      </c>
      <c r="L1247" s="32" t="n"/>
      <c r="M1247" s="31" t="n">
        <v>0</v>
      </c>
      <c r="N1247" s="31" t="n">
        <v>0</v>
      </c>
      <c r="O1247" s="31" t="n"/>
      <c r="P1247" s="31" t="n"/>
      <c r="Q1247" s="31" t="n">
        <v>0</v>
      </c>
      <c r="R1247" s="31" t="n"/>
      <c r="S1247" s="32" t="n"/>
      <c r="T1247" s="32" t="n"/>
      <c r="V1247" t="inlineStr">
        <is>
          <t>03moa</t>
        </is>
      </c>
      <c r="X1247" t="n">
        <v>7039</v>
      </c>
      <c r="Z1247" t="inlineStr">
        <is>
          <t>Alex Goulet ((N/A) C)</t>
        </is>
      </c>
    </row>
    <row r="1248">
      <c r="A1248" t="inlineStr">
        <is>
          <t>Alex Graham</t>
        </is>
      </c>
      <c r="B1248" t="inlineStr">
        <is>
          <t>(N/A)</t>
        </is>
      </c>
      <c r="C1248" t="inlineStr">
        <is>
          <t>LW</t>
        </is>
      </c>
      <c r="D1248" t="inlineStr">
        <is>
          <t>F</t>
        </is>
      </c>
      <c r="E1248" t="n">
        <v>23</v>
      </c>
      <c r="F1248" t="inlineStr">
        <is>
          <t>FA</t>
        </is>
      </c>
      <c r="G1248" t="inlineStr">
        <is>
          <t>FA</t>
        </is>
      </c>
      <c r="H1248" s="30" t="n">
        <v>1</v>
      </c>
      <c r="I1248" s="31" t="n">
        <v>0</v>
      </c>
      <c r="J1248" s="31" t="n"/>
      <c r="K1248" s="31" t="n">
        <v>0</v>
      </c>
      <c r="L1248" s="32" t="n"/>
      <c r="M1248" s="31" t="n">
        <v>0</v>
      </c>
      <c r="N1248" s="31" t="n">
        <v>0</v>
      </c>
      <c r="O1248" s="31" t="n"/>
      <c r="P1248" s="31" t="n"/>
      <c r="Q1248" s="31" t="n">
        <v>0</v>
      </c>
      <c r="R1248" s="31" t="n"/>
      <c r="S1248" s="32" t="n"/>
      <c r="T1248" s="32" t="n"/>
      <c r="V1248" t="inlineStr">
        <is>
          <t>05uxd</t>
        </is>
      </c>
      <c r="Z1248" t="inlineStr">
        <is>
          <t>Alex Graham ((N/A) LW)</t>
        </is>
      </c>
    </row>
    <row r="1249">
      <c r="A1249" t="inlineStr">
        <is>
          <t>Alex Grant</t>
        </is>
      </c>
      <c r="B1249" t="inlineStr">
        <is>
          <t>(N/A)</t>
        </is>
      </c>
      <c r="C1249" t="inlineStr">
        <is>
          <t>D</t>
        </is>
      </c>
      <c r="D1249" t="inlineStr">
        <is>
          <t>D</t>
        </is>
      </c>
      <c r="E1249" t="n">
        <v>37</v>
      </c>
      <c r="F1249" t="inlineStr">
        <is>
          <t>FA</t>
        </is>
      </c>
      <c r="G1249" t="inlineStr">
        <is>
          <t>FA</t>
        </is>
      </c>
      <c r="H1249" s="30" t="n">
        <v>1</v>
      </c>
      <c r="I1249" s="31" t="n">
        <v>0</v>
      </c>
      <c r="J1249" s="31" t="n"/>
      <c r="K1249" s="31" t="n">
        <v>0</v>
      </c>
      <c r="L1249" s="32" t="n"/>
      <c r="M1249" s="31" t="n">
        <v>0</v>
      </c>
      <c r="N1249" s="31" t="n">
        <v>0</v>
      </c>
      <c r="O1249" s="31" t="n"/>
      <c r="P1249" s="31" t="n"/>
      <c r="Q1249" s="31" t="n">
        <v>0</v>
      </c>
      <c r="R1249" s="31" t="n"/>
      <c r="S1249" s="32" t="n"/>
      <c r="T1249" s="32" t="n"/>
      <c r="V1249" t="inlineStr">
        <is>
          <t>019yl</t>
        </is>
      </c>
      <c r="W1249" t="n">
        <v>3161</v>
      </c>
      <c r="X1249" t="n">
        <v>4591</v>
      </c>
      <c r="Z1249" t="inlineStr">
        <is>
          <t>Alex Grant ((N/A) D)</t>
        </is>
      </c>
    </row>
    <row r="1250">
      <c r="A1250" t="inlineStr">
        <is>
          <t>Alex Green</t>
        </is>
      </c>
      <c r="B1250" t="inlineStr">
        <is>
          <t>MTL</t>
        </is>
      </c>
      <c r="C1250" t="inlineStr">
        <is>
          <t>D</t>
        </is>
      </c>
      <c r="D1250" t="inlineStr">
        <is>
          <t>D</t>
        </is>
      </c>
      <c r="E1250" t="n">
        <v>28</v>
      </c>
      <c r="F1250" t="inlineStr">
        <is>
          <t>FA</t>
        </is>
      </c>
      <c r="G1250" t="inlineStr">
        <is>
          <t>FA</t>
        </is>
      </c>
      <c r="H1250" s="30" t="n">
        <v>1</v>
      </c>
      <c r="I1250" s="31" t="n">
        <v>0</v>
      </c>
      <c r="J1250" s="31" t="n"/>
      <c r="K1250" s="31" t="n">
        <v>0</v>
      </c>
      <c r="L1250" s="32" t="n"/>
      <c r="M1250" s="31" t="n">
        <v>0</v>
      </c>
      <c r="N1250" s="31" t="n">
        <v>0</v>
      </c>
      <c r="O1250" s="31" t="n"/>
      <c r="P1250" s="31" t="n"/>
      <c r="Q1250" s="31" t="n">
        <v>0</v>
      </c>
      <c r="R1250" s="31" t="n"/>
      <c r="S1250" s="32" t="n"/>
      <c r="T1250" s="32" t="n"/>
      <c r="V1250" t="inlineStr">
        <is>
          <t>04qzp</t>
        </is>
      </c>
      <c r="W1250" t="n">
        <v>6359</v>
      </c>
      <c r="X1250" t="n">
        <v>8018</v>
      </c>
      <c r="Y1250" t="inlineStr">
        <is>
          <t>f4715b59-18b6-4f70-b7ae-6a02af71bd92</t>
        </is>
      </c>
      <c r="Z1250" t="inlineStr">
        <is>
          <t>Alex Green (MTL D)</t>
        </is>
      </c>
    </row>
    <row r="1251">
      <c r="A1251" t="inlineStr">
        <is>
          <t>Alex Grieve</t>
        </is>
      </c>
      <c r="B1251" t="inlineStr">
        <is>
          <t>(N/A)</t>
        </is>
      </c>
      <c r="C1251" t="inlineStr">
        <is>
          <t>RW</t>
        </is>
      </c>
      <c r="D1251" t="inlineStr">
        <is>
          <t>F</t>
        </is>
      </c>
      <c r="E1251" t="n">
        <v>36</v>
      </c>
      <c r="F1251" t="inlineStr">
        <is>
          <t>FA</t>
        </is>
      </c>
      <c r="G1251" t="inlineStr">
        <is>
          <t>FA</t>
        </is>
      </c>
      <c r="H1251" s="30" t="n">
        <v>1</v>
      </c>
      <c r="I1251" s="31" t="n">
        <v>0</v>
      </c>
      <c r="J1251" s="31" t="n"/>
      <c r="K1251" s="31" t="n">
        <v>0</v>
      </c>
      <c r="L1251" s="32" t="n"/>
      <c r="M1251" s="31" t="n">
        <v>0</v>
      </c>
      <c r="N1251" s="31" t="n">
        <v>0</v>
      </c>
      <c r="O1251" s="31" t="n"/>
      <c r="P1251" s="31" t="n"/>
      <c r="Q1251" s="31" t="n">
        <v>0</v>
      </c>
      <c r="R1251" s="31" t="n"/>
      <c r="S1251" s="32" t="n"/>
      <c r="T1251" s="32" t="n"/>
      <c r="V1251" t="inlineStr">
        <is>
          <t>03d0w</t>
        </is>
      </c>
      <c r="Z1251" t="inlineStr">
        <is>
          <t>Alex Grieve ((N/A) RW)</t>
        </is>
      </c>
    </row>
    <row r="1252">
      <c r="A1252" t="inlineStr">
        <is>
          <t>Alex Gudbranson</t>
        </is>
      </c>
      <c r="B1252" t="inlineStr">
        <is>
          <t>TOR</t>
        </is>
      </c>
      <c r="C1252" t="inlineStr">
        <is>
          <t>D</t>
        </is>
      </c>
      <c r="D1252" t="inlineStr">
        <is>
          <t>D</t>
        </is>
      </c>
      <c r="E1252" t="n">
        <v>32</v>
      </c>
      <c r="F1252" t="inlineStr">
        <is>
          <t>FA</t>
        </is>
      </c>
      <c r="G1252" t="inlineStr">
        <is>
          <t>FA</t>
        </is>
      </c>
      <c r="H1252" s="30" t="n">
        <v>1</v>
      </c>
      <c r="I1252" s="31" t="n">
        <v>0</v>
      </c>
      <c r="J1252" s="31" t="n"/>
      <c r="K1252" s="31" t="n">
        <v>0</v>
      </c>
      <c r="L1252" s="32" t="n"/>
      <c r="M1252" s="31" t="n">
        <v>0</v>
      </c>
      <c r="N1252" s="31" t="n">
        <v>0</v>
      </c>
      <c r="O1252" s="31" t="n"/>
      <c r="P1252" s="31" t="n"/>
      <c r="Q1252" s="31" t="n">
        <v>0</v>
      </c>
      <c r="R1252" s="31" t="n"/>
      <c r="S1252" s="32" t="n"/>
      <c r="T1252" s="32" t="n"/>
      <c r="V1252" t="inlineStr">
        <is>
          <t>03km4</t>
        </is>
      </c>
      <c r="X1252" t="n">
        <v>6653</v>
      </c>
      <c r="Z1252" t="inlineStr">
        <is>
          <t>Alex Gudbranson (TOR D)</t>
        </is>
      </c>
    </row>
    <row r="1253">
      <c r="A1253" t="inlineStr">
        <is>
          <t>Alex Guptill</t>
        </is>
      </c>
      <c r="B1253" t="inlineStr">
        <is>
          <t>(N/A)</t>
        </is>
      </c>
      <c r="C1253" t="inlineStr">
        <is>
          <t>LW</t>
        </is>
      </c>
      <c r="D1253" t="inlineStr">
        <is>
          <t>F</t>
        </is>
      </c>
      <c r="E1253" t="n">
        <v>34</v>
      </c>
      <c r="F1253" t="inlineStr">
        <is>
          <t>FA</t>
        </is>
      </c>
      <c r="G1253" t="inlineStr">
        <is>
          <t>FA</t>
        </is>
      </c>
      <c r="H1253" s="30" t="n">
        <v>1</v>
      </c>
      <c r="I1253" s="31" t="n">
        <v>0</v>
      </c>
      <c r="J1253" s="31" t="n"/>
      <c r="K1253" s="31" t="n">
        <v>0</v>
      </c>
      <c r="L1253" s="32" t="n"/>
      <c r="M1253" s="31" t="n">
        <v>0</v>
      </c>
      <c r="N1253" s="31" t="n">
        <v>0</v>
      </c>
      <c r="O1253" s="31" t="n"/>
      <c r="P1253" s="31" t="n"/>
      <c r="Q1253" s="31" t="n">
        <v>0</v>
      </c>
      <c r="R1253" s="31" t="n"/>
      <c r="S1253" s="32" t="n"/>
      <c r="T1253" s="32" t="n"/>
      <c r="V1253" t="inlineStr">
        <is>
          <t>01zsn</t>
        </is>
      </c>
      <c r="W1253" t="n">
        <v>4341</v>
      </c>
      <c r="X1253" t="n">
        <v>5050</v>
      </c>
      <c r="Z1253" t="inlineStr">
        <is>
          <t>Alex Guptill ((N/A) LW)</t>
        </is>
      </c>
    </row>
    <row r="1254">
      <c r="A1254" t="inlineStr">
        <is>
          <t>Alex Huang</t>
        </is>
      </c>
      <c r="B1254" t="inlineStr">
        <is>
          <t>NSH</t>
        </is>
      </c>
      <c r="C1254" t="inlineStr">
        <is>
          <t>D</t>
        </is>
      </c>
      <c r="D1254" t="inlineStr">
        <is>
          <t>D</t>
        </is>
      </c>
      <c r="E1254" t="n">
        <v>19</v>
      </c>
      <c r="F1254" t="inlineStr">
        <is>
          <t>FA</t>
        </is>
      </c>
      <c r="G1254" t="inlineStr">
        <is>
          <t>FA</t>
        </is>
      </c>
      <c r="H1254" s="30" t="n">
        <v>1</v>
      </c>
      <c r="I1254" s="31" t="n">
        <v>0</v>
      </c>
      <c r="J1254" s="31" t="n"/>
      <c r="K1254" s="31" t="n">
        <v>0</v>
      </c>
      <c r="L1254" s="32" t="n"/>
      <c r="M1254" s="31" t="n">
        <v>0</v>
      </c>
      <c r="N1254" s="31" t="n">
        <v>0</v>
      </c>
      <c r="O1254" s="31" t="n"/>
      <c r="P1254" s="31" t="n"/>
      <c r="Q1254" s="31" t="n">
        <v>0</v>
      </c>
      <c r="R1254" s="31" t="n"/>
      <c r="S1254" s="32" t="n"/>
      <c r="T1254" s="32" t="n"/>
      <c r="V1254" t="inlineStr">
        <is>
          <t>06pyq</t>
        </is>
      </c>
      <c r="W1254" t="n">
        <v>7428</v>
      </c>
      <c r="Y1254" t="inlineStr">
        <is>
          <t>7764c008-40d8-4aa0-b6a2-6f468a53f4d0</t>
        </is>
      </c>
      <c r="Z1254" t="inlineStr">
        <is>
          <t>Alex Huang (NSH D)</t>
        </is>
      </c>
    </row>
    <row r="1255">
      <c r="A1255" t="inlineStr">
        <is>
          <t>Alex Hudson</t>
        </is>
      </c>
      <c r="B1255" t="inlineStr">
        <is>
          <t>(N/A)</t>
        </is>
      </c>
      <c r="C1255" t="inlineStr">
        <is>
          <t>RW</t>
        </is>
      </c>
      <c r="D1255" t="inlineStr">
        <is>
          <t>F</t>
        </is>
      </c>
      <c r="E1255" t="n">
        <v>39</v>
      </c>
      <c r="F1255" t="inlineStr">
        <is>
          <t>FA</t>
        </is>
      </c>
      <c r="G1255" t="inlineStr">
        <is>
          <t>FA</t>
        </is>
      </c>
      <c r="H1255" s="30" t="n">
        <v>1</v>
      </c>
      <c r="I1255" s="31" t="n">
        <v>0</v>
      </c>
      <c r="J1255" s="31" t="n"/>
      <c r="K1255" s="31" t="n">
        <v>0</v>
      </c>
      <c r="L1255" s="32" t="n"/>
      <c r="M1255" s="31" t="n">
        <v>0</v>
      </c>
      <c r="N1255" s="31" t="n">
        <v>0</v>
      </c>
      <c r="O1255" s="31" t="n"/>
      <c r="P1255" s="31" t="n"/>
      <c r="Q1255" s="31" t="n">
        <v>0</v>
      </c>
      <c r="R1255" s="31" t="n"/>
      <c r="S1255" s="32" t="n"/>
      <c r="T1255" s="32" t="n"/>
      <c r="V1255" t="inlineStr">
        <is>
          <t>027bq</t>
        </is>
      </c>
      <c r="Z1255" t="inlineStr">
        <is>
          <t>Alex Hudson ((N/A) RW)</t>
        </is>
      </c>
    </row>
    <row r="1256">
      <c r="A1256" t="inlineStr">
        <is>
          <t>Alex Hutchings</t>
        </is>
      </c>
      <c r="B1256" t="inlineStr">
        <is>
          <t>(N/A)</t>
        </is>
      </c>
      <c r="C1256" t="inlineStr">
        <is>
          <t>LW</t>
        </is>
      </c>
      <c r="D1256" t="inlineStr">
        <is>
          <t>F</t>
        </is>
      </c>
      <c r="E1256" t="n">
        <v>35</v>
      </c>
      <c r="F1256" t="inlineStr">
        <is>
          <t>FA</t>
        </is>
      </c>
      <c r="G1256" t="inlineStr">
        <is>
          <t>FA</t>
        </is>
      </c>
      <c r="H1256" s="30" t="n">
        <v>1</v>
      </c>
      <c r="I1256" s="31" t="n">
        <v>0</v>
      </c>
      <c r="J1256" s="31" t="n"/>
      <c r="K1256" s="31" t="n">
        <v>0</v>
      </c>
      <c r="L1256" s="32" t="n"/>
      <c r="M1256" s="31" t="n">
        <v>0</v>
      </c>
      <c r="N1256" s="31" t="n">
        <v>0</v>
      </c>
      <c r="O1256" s="31" t="n"/>
      <c r="P1256" s="31" t="n"/>
      <c r="Q1256" s="31" t="n">
        <v>0</v>
      </c>
      <c r="R1256" s="31" t="n"/>
      <c r="S1256" s="32" t="n"/>
      <c r="T1256" s="32" t="n"/>
      <c r="V1256" t="inlineStr">
        <is>
          <t>01n7y</t>
        </is>
      </c>
      <c r="W1256" t="n">
        <v>3294</v>
      </c>
      <c r="X1256" t="n">
        <v>5195</v>
      </c>
      <c r="Z1256" t="inlineStr">
        <is>
          <t>Alex Hutchings ((N/A) LW)</t>
        </is>
      </c>
    </row>
    <row r="1257">
      <c r="A1257" t="inlineStr">
        <is>
          <t>Alex Jefferies</t>
        </is>
      </c>
      <c r="B1257" t="inlineStr">
        <is>
          <t>NYI</t>
        </is>
      </c>
      <c r="C1257" t="inlineStr">
        <is>
          <t>RW</t>
        </is>
      </c>
      <c r="D1257" t="inlineStr">
        <is>
          <t>F</t>
        </is>
      </c>
      <c r="E1257" t="n">
        <v>24</v>
      </c>
      <c r="F1257" t="inlineStr">
        <is>
          <t>FA</t>
        </is>
      </c>
      <c r="G1257" t="inlineStr">
        <is>
          <t>FA</t>
        </is>
      </c>
      <c r="H1257" s="30" t="n">
        <v>867500</v>
      </c>
      <c r="I1257" s="31" t="n">
        <v>0</v>
      </c>
      <c r="J1257" s="31" t="n"/>
      <c r="K1257" s="31" t="n">
        <v>0</v>
      </c>
      <c r="L1257" s="32" t="n"/>
      <c r="M1257" s="31" t="n">
        <v>0</v>
      </c>
      <c r="N1257" s="31" t="n">
        <v>0</v>
      </c>
      <c r="O1257" s="31" t="n"/>
      <c r="P1257" s="31" t="n"/>
      <c r="Q1257" s="31" t="n">
        <v>0</v>
      </c>
      <c r="R1257" s="31" t="n"/>
      <c r="S1257" s="32" t="n"/>
      <c r="T1257" s="32" t="n"/>
      <c r="V1257" t="inlineStr">
        <is>
          <t>05oxr</t>
        </is>
      </c>
      <c r="W1257" t="n">
        <v>7120</v>
      </c>
      <c r="Y1257" t="inlineStr">
        <is>
          <t>50da21c0-dc70-4892-9c3a-f12454594341</t>
        </is>
      </c>
      <c r="Z1257" t="inlineStr">
        <is>
          <t>Alex Jefferies (NYI RW)</t>
        </is>
      </c>
    </row>
    <row r="1258">
      <c r="A1258" t="inlineStr">
        <is>
          <t>Alex Kannok-Leipert</t>
        </is>
      </c>
      <c r="B1258" t="inlineStr">
        <is>
          <t>DET</t>
        </is>
      </c>
      <c r="C1258" t="inlineStr">
        <is>
          <t>D</t>
        </is>
      </c>
      <c r="D1258" t="inlineStr">
        <is>
          <t>D</t>
        </is>
      </c>
      <c r="E1258" t="n">
        <v>26</v>
      </c>
      <c r="F1258" t="inlineStr">
        <is>
          <t>FA</t>
        </is>
      </c>
      <c r="G1258" t="inlineStr">
        <is>
          <t>FA</t>
        </is>
      </c>
      <c r="H1258" s="30" t="n">
        <v>1</v>
      </c>
      <c r="I1258" s="31" t="n">
        <v>0</v>
      </c>
      <c r="J1258" s="31" t="n"/>
      <c r="K1258" s="31" t="n">
        <v>0</v>
      </c>
      <c r="L1258" s="32" t="n"/>
      <c r="M1258" s="31" t="n">
        <v>0</v>
      </c>
      <c r="N1258" s="31" t="n">
        <v>0</v>
      </c>
      <c r="O1258" s="31" t="n"/>
      <c r="P1258" s="31" t="n"/>
      <c r="Q1258" s="31" t="n">
        <v>0</v>
      </c>
      <c r="R1258" s="31" t="n"/>
      <c r="S1258" s="32" t="n"/>
      <c r="T1258" s="32" t="n"/>
      <c r="V1258" t="inlineStr">
        <is>
          <t>04r0h</t>
        </is>
      </c>
      <c r="W1258" t="n">
        <v>6582</v>
      </c>
      <c r="X1258" t="n">
        <v>8058</v>
      </c>
      <c r="Y1258" t="inlineStr">
        <is>
          <t>9b53df57-a226-4d0c-8b1b-748fe7cf1f55</t>
        </is>
      </c>
      <c r="Z1258" t="inlineStr">
        <is>
          <t>Alex Kannok-Leipert (DET D)</t>
        </is>
      </c>
    </row>
    <row r="1259">
      <c r="A1259" t="inlineStr">
        <is>
          <t>Alex Khokhlachev</t>
        </is>
      </c>
      <c r="B1259" t="inlineStr">
        <is>
          <t>(N/A)</t>
        </is>
      </c>
      <c r="C1259" t="inlineStr">
        <is>
          <t>LW</t>
        </is>
      </c>
      <c r="D1259" t="inlineStr">
        <is>
          <t>F</t>
        </is>
      </c>
      <c r="E1259" t="n">
        <v>33</v>
      </c>
      <c r="F1259" t="inlineStr">
        <is>
          <t>FA</t>
        </is>
      </c>
      <c r="G1259" t="inlineStr">
        <is>
          <t>FA</t>
        </is>
      </c>
      <c r="H1259" s="30" t="n">
        <v>1</v>
      </c>
      <c r="I1259" s="31" t="n">
        <v>0</v>
      </c>
      <c r="J1259" s="31" t="n"/>
      <c r="K1259" s="31" t="n">
        <v>0</v>
      </c>
      <c r="L1259" s="32" t="n"/>
      <c r="M1259" s="31" t="n">
        <v>0</v>
      </c>
      <c r="N1259" s="31" t="n">
        <v>0</v>
      </c>
      <c r="O1259" s="31" t="n"/>
      <c r="P1259" s="31" t="n"/>
      <c r="Q1259" s="31" t="n">
        <v>0</v>
      </c>
      <c r="R1259" s="31" t="n"/>
      <c r="S1259" s="32" t="n"/>
      <c r="T1259" s="32" t="n"/>
      <c r="V1259" t="inlineStr">
        <is>
          <t>02b3z</t>
        </is>
      </c>
      <c r="W1259" t="n">
        <v>3754</v>
      </c>
      <c r="X1259" t="n">
        <v>5408</v>
      </c>
      <c r="Z1259" t="inlineStr">
        <is>
          <t>Alex Khokhlachev ((N/A) LW)</t>
        </is>
      </c>
    </row>
    <row r="1260">
      <c r="A1260" t="inlineStr">
        <is>
          <t>Alex Kile</t>
        </is>
      </c>
      <c r="B1260" t="inlineStr">
        <is>
          <t>PHI</t>
        </is>
      </c>
      <c r="C1260" t="inlineStr">
        <is>
          <t>LW</t>
        </is>
      </c>
      <c r="D1260" t="inlineStr">
        <is>
          <t>F</t>
        </is>
      </c>
      <c r="E1260" t="n">
        <v>32</v>
      </c>
      <c r="F1260" t="inlineStr">
        <is>
          <t>FA</t>
        </is>
      </c>
      <c r="G1260" t="inlineStr">
        <is>
          <t>FA</t>
        </is>
      </c>
      <c r="H1260" s="30" t="n">
        <v>1</v>
      </c>
      <c r="I1260" s="31" t="n">
        <v>0</v>
      </c>
      <c r="J1260" s="31" t="n"/>
      <c r="K1260" s="31" t="n">
        <v>0</v>
      </c>
      <c r="L1260" s="32" t="n"/>
      <c r="M1260" s="31" t="n">
        <v>0</v>
      </c>
      <c r="N1260" s="31" t="n">
        <v>0</v>
      </c>
      <c r="O1260" s="31" t="n"/>
      <c r="P1260" s="31" t="n"/>
      <c r="Q1260" s="31" t="n">
        <v>0</v>
      </c>
      <c r="R1260" s="31" t="n"/>
      <c r="S1260" s="32" t="n"/>
      <c r="T1260" s="32" t="n"/>
      <c r="V1260" t="inlineStr">
        <is>
          <t>03nsr</t>
        </is>
      </c>
      <c r="Y1260" t="inlineStr">
        <is>
          <t>24753edb-0823-45ac-97c4-c7bb70ed8ce1</t>
        </is>
      </c>
      <c r="Z1260" t="inlineStr">
        <is>
          <t>Alex Kile (PHI LW)</t>
        </is>
      </c>
    </row>
    <row r="1261">
      <c r="A1261" t="inlineStr">
        <is>
          <t>Alex Kostov</t>
        </is>
      </c>
      <c r="B1261" t="inlineStr">
        <is>
          <t>LAK</t>
        </is>
      </c>
      <c r="C1261" t="inlineStr">
        <is>
          <t>RW</t>
        </is>
      </c>
      <c r="D1261" t="inlineStr">
        <is>
          <t>F</t>
        </is>
      </c>
      <c r="E1261" t="n">
        <v>20</v>
      </c>
      <c r="F1261" t="inlineStr">
        <is>
          <t>FA</t>
        </is>
      </c>
      <c r="G1261" t="inlineStr">
        <is>
          <t>FA</t>
        </is>
      </c>
      <c r="H1261" s="30" t="n">
        <v>1</v>
      </c>
      <c r="I1261" s="31" t="n">
        <v>0</v>
      </c>
      <c r="J1261" s="31" t="n"/>
      <c r="K1261" s="31" t="n">
        <v>0</v>
      </c>
      <c r="L1261" s="32" t="n"/>
      <c r="M1261" s="31" t="n">
        <v>0</v>
      </c>
      <c r="N1261" s="31" t="n">
        <v>0</v>
      </c>
      <c r="O1261" s="31" t="n"/>
      <c r="P1261" s="31" t="n"/>
      <c r="Q1261" s="31" t="n">
        <v>0</v>
      </c>
      <c r="R1261" s="31" t="n"/>
      <c r="S1261" s="32" t="n"/>
      <c r="T1261" s="32" t="n"/>
      <c r="V1261" t="inlineStr">
        <is>
          <t>071qi</t>
        </is>
      </c>
      <c r="Y1261" t="inlineStr">
        <is>
          <t>33b5d85f-a33a-4c53-9bc9-ef167fc302b5</t>
        </is>
      </c>
      <c r="Z1261" t="inlineStr">
        <is>
          <t>Alex Kostov (LAK RW)</t>
        </is>
      </c>
    </row>
    <row r="1262">
      <c r="A1262" t="inlineStr">
        <is>
          <t>Alex Krushelnyski</t>
        </is>
      </c>
      <c r="B1262" t="inlineStr">
        <is>
          <t>CHI</t>
        </is>
      </c>
      <c r="C1262" t="inlineStr">
        <is>
          <t>LW</t>
        </is>
      </c>
      <c r="D1262" t="inlineStr">
        <is>
          <t>F</t>
        </is>
      </c>
      <c r="E1262" t="n">
        <v>35</v>
      </c>
      <c r="F1262" t="inlineStr">
        <is>
          <t>FA</t>
        </is>
      </c>
      <c r="G1262" t="inlineStr">
        <is>
          <t>FA</t>
        </is>
      </c>
      <c r="H1262" s="30" t="n">
        <v>1</v>
      </c>
      <c r="I1262" s="31" t="n">
        <v>0</v>
      </c>
      <c r="J1262" s="31" t="n"/>
      <c r="K1262" s="31" t="n">
        <v>0</v>
      </c>
      <c r="L1262" s="32" t="n"/>
      <c r="M1262" s="31" t="n">
        <v>0</v>
      </c>
      <c r="N1262" s="31" t="n">
        <v>0</v>
      </c>
      <c r="O1262" s="31" t="n"/>
      <c r="P1262" s="31" t="n"/>
      <c r="Q1262" s="31" t="n">
        <v>0</v>
      </c>
      <c r="R1262" s="31" t="n"/>
      <c r="S1262" s="32" t="n"/>
      <c r="T1262" s="32" t="n"/>
      <c r="V1262" t="inlineStr">
        <is>
          <t>03kql</t>
        </is>
      </c>
      <c r="X1262" t="n">
        <v>6698</v>
      </c>
      <c r="Z1262" t="inlineStr">
        <is>
          <t>Alex Krushelnyski (CHI LW)</t>
        </is>
      </c>
    </row>
    <row r="1263">
      <c r="A1263" t="inlineStr">
        <is>
          <t>Alex Lepkowski</t>
        </is>
      </c>
      <c r="B1263" t="inlineStr">
        <is>
          <t>BUF</t>
        </is>
      </c>
      <c r="C1263" t="inlineStr">
        <is>
          <t>D</t>
        </is>
      </c>
      <c r="D1263" t="inlineStr">
        <is>
          <t>D</t>
        </is>
      </c>
      <c r="E1263" t="n">
        <v>33</v>
      </c>
      <c r="F1263" t="inlineStr">
        <is>
          <t>FA</t>
        </is>
      </c>
      <c r="G1263" t="inlineStr">
        <is>
          <t>FA</t>
        </is>
      </c>
      <c r="H1263" s="30" t="n">
        <v>1</v>
      </c>
      <c r="I1263" s="31" t="n">
        <v>0</v>
      </c>
      <c r="J1263" s="31" t="n"/>
      <c r="K1263" s="31" t="n">
        <v>0</v>
      </c>
      <c r="L1263" s="32" t="n"/>
      <c r="M1263" s="31" t="n">
        <v>0</v>
      </c>
      <c r="N1263" s="31" t="n">
        <v>0</v>
      </c>
      <c r="O1263" s="31" t="n"/>
      <c r="P1263" s="31" t="n"/>
      <c r="Q1263" s="31" t="n">
        <v>0</v>
      </c>
      <c r="R1263" s="31" t="n"/>
      <c r="S1263" s="32" t="n"/>
      <c r="T1263" s="32" t="n"/>
      <c r="V1263" t="inlineStr">
        <is>
          <t>02fpx</t>
        </is>
      </c>
      <c r="X1263" t="n">
        <v>5502</v>
      </c>
      <c r="Z1263" t="inlineStr">
        <is>
          <t>Alex Lepkowski (BUF D)</t>
        </is>
      </c>
    </row>
    <row r="1264">
      <c r="A1264" t="inlineStr">
        <is>
          <t>Alex Limoges</t>
        </is>
      </c>
      <c r="B1264" t="inlineStr">
        <is>
          <t>WSH</t>
        </is>
      </c>
      <c r="C1264" t="inlineStr">
        <is>
          <t>C</t>
        </is>
      </c>
      <c r="D1264" t="inlineStr">
        <is>
          <t>F</t>
        </is>
      </c>
      <c r="E1264" t="n">
        <v>28</v>
      </c>
      <c r="F1264" t="inlineStr">
        <is>
          <t>FA</t>
        </is>
      </c>
      <c r="G1264" t="inlineStr">
        <is>
          <t>FA</t>
        </is>
      </c>
      <c r="H1264" s="30" t="n">
        <v>1</v>
      </c>
      <c r="I1264" s="31" t="n">
        <v>0</v>
      </c>
      <c r="J1264" s="31" t="n"/>
      <c r="K1264" s="31" t="n">
        <v>0</v>
      </c>
      <c r="L1264" s="32" t="n"/>
      <c r="M1264" s="31" t="n">
        <v>0</v>
      </c>
      <c r="N1264" s="31" t="n">
        <v>0</v>
      </c>
      <c r="O1264" s="31" t="n"/>
      <c r="P1264" s="31" t="n"/>
      <c r="Q1264" s="31" t="n">
        <v>0</v>
      </c>
      <c r="R1264" s="31" t="n"/>
      <c r="S1264" s="32" t="n"/>
      <c r="T1264" s="32" t="n"/>
      <c r="V1264" t="inlineStr">
        <is>
          <t>04iwc</t>
        </is>
      </c>
      <c r="W1264" t="n">
        <v>6820</v>
      </c>
      <c r="Y1264" t="inlineStr">
        <is>
          <t>7988ba53-5b37-4cc6-bfd6-92c08da5f5f7</t>
        </is>
      </c>
      <c r="Z1264" t="inlineStr">
        <is>
          <t>Alex Limoges (WSH C)</t>
        </is>
      </c>
    </row>
    <row r="1265">
      <c r="A1265" t="inlineStr">
        <is>
          <t>Alex Lintuniemi</t>
        </is>
      </c>
      <c r="B1265" t="inlineStr">
        <is>
          <t>(N/A)</t>
        </is>
      </c>
      <c r="C1265" t="inlineStr">
        <is>
          <t>D</t>
        </is>
      </c>
      <c r="D1265" t="inlineStr">
        <is>
          <t>D</t>
        </is>
      </c>
      <c r="E1265" t="n">
        <v>30</v>
      </c>
      <c r="F1265" t="inlineStr">
        <is>
          <t>FA</t>
        </is>
      </c>
      <c r="G1265" t="inlineStr">
        <is>
          <t>FA</t>
        </is>
      </c>
      <c r="H1265" s="30" t="n">
        <v>1</v>
      </c>
      <c r="I1265" s="31" t="n">
        <v>0</v>
      </c>
      <c r="J1265" s="31" t="n"/>
      <c r="K1265" s="31" t="n">
        <v>0</v>
      </c>
      <c r="L1265" s="32" t="n"/>
      <c r="M1265" s="31" t="n">
        <v>0</v>
      </c>
      <c r="N1265" s="31" t="n">
        <v>0</v>
      </c>
      <c r="O1265" s="31" t="n"/>
      <c r="P1265" s="31" t="n"/>
      <c r="Q1265" s="31" t="n">
        <v>0</v>
      </c>
      <c r="R1265" s="31" t="n"/>
      <c r="S1265" s="32" t="n"/>
      <c r="T1265" s="32" t="n"/>
      <c r="V1265" t="inlineStr">
        <is>
          <t>03eb5</t>
        </is>
      </c>
      <c r="W1265" t="n">
        <v>4462</v>
      </c>
      <c r="X1265" t="n">
        <v>6429</v>
      </c>
      <c r="Z1265" t="inlineStr">
        <is>
          <t>Alex Lintuniemi ((N/A) D)</t>
        </is>
      </c>
    </row>
    <row r="1266">
      <c r="A1266" t="inlineStr">
        <is>
          <t>Alex Mallet</t>
        </is>
      </c>
      <c r="B1266" t="inlineStr">
        <is>
          <t>(N/A)</t>
        </is>
      </c>
      <c r="C1266" t="inlineStr">
        <is>
          <t>LW</t>
        </is>
      </c>
      <c r="D1266" t="inlineStr">
        <is>
          <t>F</t>
        </is>
      </c>
      <c r="E1266" t="n">
        <v>34</v>
      </c>
      <c r="F1266" t="inlineStr">
        <is>
          <t>FA</t>
        </is>
      </c>
      <c r="G1266" t="inlineStr">
        <is>
          <t>FA</t>
        </is>
      </c>
      <c r="H1266" s="30" t="n">
        <v>1</v>
      </c>
      <c r="I1266" s="31" t="n">
        <v>0</v>
      </c>
      <c r="J1266" s="31" t="n"/>
      <c r="K1266" s="31" t="n">
        <v>0</v>
      </c>
      <c r="L1266" s="32" t="n"/>
      <c r="M1266" s="31" t="n">
        <v>0</v>
      </c>
      <c r="N1266" s="31" t="n">
        <v>0</v>
      </c>
      <c r="O1266" s="31" t="n"/>
      <c r="P1266" s="31" t="n"/>
      <c r="Q1266" s="31" t="n">
        <v>0</v>
      </c>
      <c r="R1266" s="31" t="n"/>
      <c r="S1266" s="32" t="n"/>
      <c r="T1266" s="32" t="n"/>
      <c r="V1266" t="inlineStr">
        <is>
          <t>02npi</t>
        </is>
      </c>
      <c r="W1266" t="n">
        <v>4042</v>
      </c>
      <c r="X1266" t="n">
        <v>5746</v>
      </c>
      <c r="Z1266" t="inlineStr">
        <is>
          <t>Alex Mallet ((N/A) LW)</t>
        </is>
      </c>
    </row>
    <row r="1267">
      <c r="A1267" t="inlineStr">
        <is>
          <t>Alex Misiak</t>
        </is>
      </c>
      <c r="B1267" t="inlineStr">
        <is>
          <t>(N/A)</t>
        </is>
      </c>
      <c r="C1267" t="inlineStr">
        <is>
          <t>LW</t>
        </is>
      </c>
      <c r="D1267" t="inlineStr">
        <is>
          <t>F</t>
        </is>
      </c>
      <c r="E1267" t="n">
        <v>19</v>
      </c>
      <c r="F1267" t="inlineStr">
        <is>
          <t>FA</t>
        </is>
      </c>
      <c r="G1267" t="inlineStr">
        <is>
          <t>FA</t>
        </is>
      </c>
      <c r="H1267" s="30" t="n">
        <v>1</v>
      </c>
      <c r="I1267" s="31" t="n">
        <v>0</v>
      </c>
      <c r="J1267" s="31" t="n"/>
      <c r="K1267" s="31" t="n">
        <v>0</v>
      </c>
      <c r="L1267" s="32" t="n"/>
      <c r="M1267" s="31" t="n">
        <v>0</v>
      </c>
      <c r="N1267" s="31" t="n">
        <v>0</v>
      </c>
      <c r="O1267" s="31" t="n"/>
      <c r="P1267" s="31" t="n"/>
      <c r="Q1267" s="31" t="n">
        <v>0</v>
      </c>
      <c r="R1267" s="31" t="n"/>
      <c r="S1267" s="32" t="n"/>
      <c r="T1267" s="32" t="n"/>
      <c r="V1267" t="inlineStr">
        <is>
          <t>06tav</t>
        </is>
      </c>
      <c r="Z1267" t="inlineStr">
        <is>
          <t>Alex Misiak ((N/A) LW)</t>
        </is>
      </c>
    </row>
    <row r="1268">
      <c r="A1268" t="inlineStr">
        <is>
          <t>Alex Overhardt</t>
        </is>
      </c>
      <c r="B1268" t="inlineStr">
        <is>
          <t>(N/A)</t>
        </is>
      </c>
      <c r="C1268" t="inlineStr">
        <is>
          <t>C</t>
        </is>
      </c>
      <c r="D1268" t="inlineStr">
        <is>
          <t>F</t>
        </is>
      </c>
      <c r="E1268" t="n">
        <v>29</v>
      </c>
      <c r="F1268" t="inlineStr">
        <is>
          <t>FA</t>
        </is>
      </c>
      <c r="G1268" t="inlineStr">
        <is>
          <t>FA</t>
        </is>
      </c>
      <c r="H1268" s="30" t="n">
        <v>1</v>
      </c>
      <c r="I1268" s="31" t="n">
        <v>0</v>
      </c>
      <c r="J1268" s="31" t="n"/>
      <c r="K1268" s="31" t="n">
        <v>0</v>
      </c>
      <c r="L1268" s="32" t="n"/>
      <c r="M1268" s="31" t="n">
        <v>0</v>
      </c>
      <c r="N1268" s="31" t="n">
        <v>0</v>
      </c>
      <c r="O1268" s="31" t="n"/>
      <c r="P1268" s="31" t="n"/>
      <c r="Q1268" s="31" t="n">
        <v>0</v>
      </c>
      <c r="R1268" s="31" t="n"/>
      <c r="S1268" s="32" t="n"/>
      <c r="T1268" s="32" t="n"/>
      <c r="V1268" t="inlineStr">
        <is>
          <t>04xc0</t>
        </is>
      </c>
      <c r="X1268" t="n">
        <v>8184</v>
      </c>
      <c r="Z1268" t="inlineStr">
        <is>
          <t>Alex Overhardt ((N/A) C)</t>
        </is>
      </c>
    </row>
    <row r="1269">
      <c r="A1269" t="inlineStr">
        <is>
          <t>Alex Pelletier</t>
        </is>
      </c>
      <c r="B1269" t="inlineStr">
        <is>
          <t>(N/A)</t>
        </is>
      </c>
      <c r="C1269" t="inlineStr">
        <is>
          <t>LW</t>
        </is>
      </c>
      <c r="D1269" t="inlineStr">
        <is>
          <t>F</t>
        </is>
      </c>
      <c r="F1269" t="inlineStr">
        <is>
          <t>WW</t>
        </is>
      </c>
      <c r="G1269" t="inlineStr">
        <is>
          <t>FA</t>
        </is>
      </c>
      <c r="H1269" s="30" t="n"/>
      <c r="I1269" s="31" t="n"/>
      <c r="J1269" s="31" t="n"/>
      <c r="K1269" s="31" t="n"/>
      <c r="L1269" s="32" t="n"/>
      <c r="M1269" s="31" t="n"/>
      <c r="N1269" s="31" t="n"/>
      <c r="O1269" s="31" t="n"/>
      <c r="P1269" s="31" t="n"/>
      <c r="Q1269" s="31" t="n"/>
      <c r="R1269" s="31" t="n"/>
      <c r="S1269" s="32" t="n"/>
      <c r="T1269" s="32" t="n"/>
      <c r="V1269" t="inlineStr">
        <is>
          <t>07a3g</t>
        </is>
      </c>
      <c r="Z1269" t="inlineStr">
        <is>
          <t>Alex Pelletier ((N/A) LW)</t>
        </is>
      </c>
    </row>
    <row r="1270">
      <c r="A1270" t="inlineStr">
        <is>
          <t>Alex Petan</t>
        </is>
      </c>
      <c r="B1270" t="inlineStr">
        <is>
          <t>(N/A)</t>
        </is>
      </c>
      <c r="C1270" t="inlineStr">
        <is>
          <t>RW</t>
        </is>
      </c>
      <c r="D1270" t="inlineStr">
        <is>
          <t>F</t>
        </is>
      </c>
      <c r="E1270" t="n">
        <v>34</v>
      </c>
      <c r="F1270" t="inlineStr">
        <is>
          <t>FA</t>
        </is>
      </c>
      <c r="G1270" t="inlineStr">
        <is>
          <t>FA</t>
        </is>
      </c>
      <c r="H1270" s="30" t="n">
        <v>1</v>
      </c>
      <c r="I1270" s="31" t="n">
        <v>0</v>
      </c>
      <c r="J1270" s="31" t="n"/>
      <c r="K1270" s="31" t="n">
        <v>0</v>
      </c>
      <c r="L1270" s="32" t="n"/>
      <c r="M1270" s="31" t="n">
        <v>0</v>
      </c>
      <c r="N1270" s="31" t="n">
        <v>0</v>
      </c>
      <c r="O1270" s="31" t="n"/>
      <c r="P1270" s="31" t="n"/>
      <c r="Q1270" s="31" t="n">
        <v>0</v>
      </c>
      <c r="R1270" s="31" t="n"/>
      <c r="S1270" s="32" t="n"/>
      <c r="T1270" s="32" t="n"/>
      <c r="V1270" t="inlineStr">
        <is>
          <t>0406l</t>
        </is>
      </c>
      <c r="X1270" t="n">
        <v>7363</v>
      </c>
      <c r="Z1270" t="inlineStr">
        <is>
          <t>Alex Petan ((N/A) RW)</t>
        </is>
      </c>
    </row>
    <row r="1271">
      <c r="A1271" t="inlineStr">
        <is>
          <t>Alex Peters</t>
        </is>
      </c>
      <c r="B1271" t="inlineStr">
        <is>
          <t>EDM</t>
        </is>
      </c>
      <c r="C1271" t="inlineStr">
        <is>
          <t>D</t>
        </is>
      </c>
      <c r="D1271" t="inlineStr">
        <is>
          <t>D</t>
        </is>
      </c>
      <c r="E1271" t="n">
        <v>30</v>
      </c>
      <c r="F1271" t="inlineStr">
        <is>
          <t>FA</t>
        </is>
      </c>
      <c r="G1271" t="inlineStr">
        <is>
          <t>FA</t>
        </is>
      </c>
      <c r="H1271" s="30" t="n">
        <v>1</v>
      </c>
      <c r="I1271" s="31" t="n">
        <v>0</v>
      </c>
      <c r="J1271" s="31" t="n"/>
      <c r="K1271" s="31" t="n">
        <v>0</v>
      </c>
      <c r="L1271" s="32" t="n"/>
      <c r="M1271" s="31" t="n">
        <v>0</v>
      </c>
      <c r="N1271" s="31" t="n">
        <v>0</v>
      </c>
      <c r="O1271" s="31" t="n"/>
      <c r="P1271" s="31" t="n"/>
      <c r="Q1271" s="31" t="n">
        <v>0</v>
      </c>
      <c r="R1271" s="31" t="n"/>
      <c r="S1271" s="32" t="n"/>
      <c r="T1271" s="32" t="n"/>
      <c r="V1271" t="inlineStr">
        <is>
          <t>03ebh</t>
        </is>
      </c>
      <c r="W1271" t="n">
        <v>4474</v>
      </c>
      <c r="X1271" t="n">
        <v>6444</v>
      </c>
      <c r="Y1271" t="inlineStr">
        <is>
          <t>84629ddc-d832-4b24-9554-d57a14e9848c</t>
        </is>
      </c>
      <c r="Z1271" t="inlineStr">
        <is>
          <t>Alex Peters (EDM D)</t>
        </is>
      </c>
    </row>
    <row r="1272">
      <c r="A1272" t="inlineStr">
        <is>
          <t>Alex Pharand</t>
        </is>
      </c>
      <c r="B1272" t="inlineStr">
        <is>
          <t>CHI</t>
        </is>
      </c>
      <c r="C1272" t="inlineStr">
        <is>
          <t>RW</t>
        </is>
      </c>
      <c r="D1272" t="inlineStr">
        <is>
          <t>F</t>
        </is>
      </c>
      <c r="E1272" t="n">
        <v>21</v>
      </c>
      <c r="F1272" t="inlineStr">
        <is>
          <t>FA</t>
        </is>
      </c>
      <c r="G1272" t="inlineStr">
        <is>
          <t>FA</t>
        </is>
      </c>
      <c r="H1272" s="30" t="n">
        <v>1</v>
      </c>
      <c r="I1272" s="31" t="n">
        <v>0</v>
      </c>
      <c r="J1272" s="31" t="n"/>
      <c r="K1272" s="31" t="n">
        <v>0</v>
      </c>
      <c r="L1272" s="32" t="n"/>
      <c r="M1272" s="31" t="n">
        <v>0</v>
      </c>
      <c r="N1272" s="31" t="n">
        <v>0</v>
      </c>
      <c r="O1272" s="31" t="n"/>
      <c r="P1272" s="31" t="n"/>
      <c r="Q1272" s="31" t="n">
        <v>0</v>
      </c>
      <c r="R1272" s="31" t="n"/>
      <c r="S1272" s="32" t="n"/>
      <c r="T1272" s="32" t="n"/>
      <c r="V1272" t="inlineStr">
        <is>
          <t>06bdw</t>
        </is>
      </c>
      <c r="W1272" t="n">
        <v>7015</v>
      </c>
      <c r="Y1272" t="inlineStr">
        <is>
          <t>1d9e5b70-4c01-40d9-8bce-baeff437eb02</t>
        </is>
      </c>
      <c r="Z1272" t="inlineStr">
        <is>
          <t>Alex Pharand (CHI RW)</t>
        </is>
      </c>
    </row>
    <row r="1273">
      <c r="A1273" t="inlineStr">
        <is>
          <t>Alex Pietrangelo</t>
        </is>
      </c>
      <c r="B1273" t="inlineStr">
        <is>
          <t>VGK</t>
        </is>
      </c>
      <c r="C1273" t="inlineStr">
        <is>
          <t>D</t>
        </is>
      </c>
      <c r="D1273" t="inlineStr">
        <is>
          <t>D</t>
        </is>
      </c>
      <c r="E1273" t="n">
        <v>36</v>
      </c>
      <c r="F1273" t="inlineStr">
        <is>
          <t>FA</t>
        </is>
      </c>
      <c r="G1273" t="inlineStr">
        <is>
          <t>FA</t>
        </is>
      </c>
      <c r="H1273" s="30" t="n">
        <v>8800000</v>
      </c>
      <c r="I1273" s="31" t="n">
        <v>0</v>
      </c>
      <c r="J1273" s="31" t="n"/>
      <c r="K1273" s="31" t="n">
        <v>0</v>
      </c>
      <c r="L1273" s="32" t="n"/>
      <c r="M1273" s="31" t="n">
        <v>0</v>
      </c>
      <c r="N1273" s="31" t="n">
        <v>0</v>
      </c>
      <c r="O1273" s="31" t="n"/>
      <c r="P1273" s="31" t="n"/>
      <c r="Q1273" s="31" t="n">
        <v>0</v>
      </c>
      <c r="R1273" s="31" t="n"/>
      <c r="S1273" s="32" t="n"/>
      <c r="T1273" s="32" t="n"/>
      <c r="V1273" t="inlineStr">
        <is>
          <t>00u0m</t>
        </is>
      </c>
      <c r="W1273" t="n">
        <v>2994</v>
      </c>
      <c r="X1273" t="n">
        <v>4474</v>
      </c>
      <c r="Y1273" t="inlineStr">
        <is>
          <t>42d52288-0f24-11e2-8525-18a905767e44</t>
        </is>
      </c>
      <c r="Z1273" t="inlineStr">
        <is>
          <t>Alex Pietrangelo (VGK D)</t>
        </is>
      </c>
    </row>
    <row r="1274">
      <c r="A1274" t="inlineStr">
        <is>
          <t>Alex Plante</t>
        </is>
      </c>
      <c r="B1274" t="inlineStr">
        <is>
          <t>(N/A)</t>
        </is>
      </c>
      <c r="C1274" t="inlineStr">
        <is>
          <t>D</t>
        </is>
      </c>
      <c r="D1274" t="inlineStr">
        <is>
          <t>D</t>
        </is>
      </c>
      <c r="E1274" t="n">
        <v>37</v>
      </c>
      <c r="F1274" t="inlineStr">
        <is>
          <t>FA</t>
        </is>
      </c>
      <c r="G1274" t="inlineStr">
        <is>
          <t>FA</t>
        </is>
      </c>
      <c r="H1274" s="30" t="n">
        <v>1</v>
      </c>
      <c r="I1274" s="31" t="n">
        <v>0</v>
      </c>
      <c r="J1274" s="31" t="n"/>
      <c r="K1274" s="31" t="n">
        <v>0</v>
      </c>
      <c r="L1274" s="32" t="n"/>
      <c r="M1274" s="31" t="n">
        <v>0</v>
      </c>
      <c r="N1274" s="31" t="n">
        <v>0</v>
      </c>
      <c r="O1274" s="31" t="n"/>
      <c r="P1274" s="31" t="n"/>
      <c r="Q1274" s="31" t="n">
        <v>0</v>
      </c>
      <c r="R1274" s="31" t="n"/>
      <c r="S1274" s="32" t="n"/>
      <c r="T1274" s="32" t="n"/>
      <c r="V1274" t="inlineStr">
        <is>
          <t>003qo</t>
        </is>
      </c>
      <c r="W1274" t="n">
        <v>2796</v>
      </c>
      <c r="X1274" t="n">
        <v>4254</v>
      </c>
      <c r="Z1274" t="inlineStr">
        <is>
          <t>Alex Plante ((N/A) D)</t>
        </is>
      </c>
    </row>
    <row r="1275">
      <c r="A1275" t="inlineStr">
        <is>
          <t>Alex Roach</t>
        </is>
      </c>
      <c r="B1275" t="inlineStr">
        <is>
          <t>(N/A)</t>
        </is>
      </c>
      <c r="C1275" t="inlineStr">
        <is>
          <t>D</t>
        </is>
      </c>
      <c r="D1275" t="inlineStr">
        <is>
          <t>D</t>
        </is>
      </c>
      <c r="E1275" t="n">
        <v>33</v>
      </c>
      <c r="F1275" t="inlineStr">
        <is>
          <t>FA</t>
        </is>
      </c>
      <c r="G1275" t="inlineStr">
        <is>
          <t>FA</t>
        </is>
      </c>
      <c r="H1275" s="30" t="n">
        <v>1</v>
      </c>
      <c r="I1275" s="31" t="n">
        <v>0</v>
      </c>
      <c r="J1275" s="31" t="n"/>
      <c r="K1275" s="31" t="n">
        <v>0</v>
      </c>
      <c r="L1275" s="32" t="n"/>
      <c r="M1275" s="31" t="n">
        <v>0</v>
      </c>
      <c r="N1275" s="31" t="n">
        <v>0</v>
      </c>
      <c r="O1275" s="31" t="n"/>
      <c r="P1275" s="31" t="n"/>
      <c r="Q1275" s="31" t="n">
        <v>0</v>
      </c>
      <c r="R1275" s="31" t="n"/>
      <c r="S1275" s="32" t="n"/>
      <c r="T1275" s="32" t="n"/>
      <c r="V1275" t="inlineStr">
        <is>
          <t>02fts</t>
        </is>
      </c>
      <c r="X1275" t="n">
        <v>5612</v>
      </c>
      <c r="Z1275" t="inlineStr">
        <is>
          <t>Alex Roach ((N/A) D)</t>
        </is>
      </c>
    </row>
    <row r="1276">
      <c r="A1276" t="inlineStr">
        <is>
          <t>Alex Sakellaropoulos</t>
        </is>
      </c>
      <c r="B1276" t="inlineStr">
        <is>
          <t>(N/A)</t>
        </is>
      </c>
      <c r="C1276" t="inlineStr">
        <is>
          <t>G</t>
        </is>
      </c>
      <c r="D1276" t="inlineStr">
        <is>
          <t>G</t>
        </is>
      </c>
      <c r="E1276" t="n">
        <v>32</v>
      </c>
      <c r="F1276" t="inlineStr">
        <is>
          <t>FA</t>
        </is>
      </c>
      <c r="G1276" t="inlineStr">
        <is>
          <t>FA</t>
        </is>
      </c>
      <c r="H1276" s="30" t="n">
        <v>1</v>
      </c>
      <c r="I1276" s="31" t="n">
        <v>0</v>
      </c>
      <c r="J1276" s="31" t="n"/>
      <c r="K1276" s="31" t="n">
        <v>0</v>
      </c>
      <c r="L1276" s="32" t="n"/>
      <c r="M1276" s="31" t="n">
        <v>0</v>
      </c>
      <c r="N1276" s="31" t="n">
        <v>0</v>
      </c>
      <c r="O1276" s="31" t="n"/>
      <c r="P1276" s="31" t="n"/>
      <c r="Q1276" s="31" t="n">
        <v>0</v>
      </c>
      <c r="R1276" s="31" t="n"/>
      <c r="S1276" s="32" t="n"/>
      <c r="T1276" s="32" t="n"/>
      <c r="V1276" t="inlineStr">
        <is>
          <t>04xdq</t>
        </is>
      </c>
      <c r="X1276" t="n">
        <v>8221</v>
      </c>
      <c r="Z1276" t="inlineStr">
        <is>
          <t>Alex Sakellaropoulos ((N/A) G)</t>
        </is>
      </c>
    </row>
    <row r="1277">
      <c r="A1277" t="inlineStr">
        <is>
          <t>Alex Saulnier</t>
        </is>
      </c>
      <c r="B1277" t="inlineStr">
        <is>
          <t>(N/A)</t>
        </is>
      </c>
      <c r="C1277" t="inlineStr">
        <is>
          <t>C</t>
        </is>
      </c>
      <c r="D1277" t="inlineStr">
        <is>
          <t>F</t>
        </is>
      </c>
      <c r="E1277" t="n">
        <v>34</v>
      </c>
      <c r="F1277" t="inlineStr">
        <is>
          <t>FA</t>
        </is>
      </c>
      <c r="G1277" t="inlineStr">
        <is>
          <t>FA</t>
        </is>
      </c>
      <c r="H1277" s="30" t="n">
        <v>1</v>
      </c>
      <c r="I1277" s="31" t="n">
        <v>0</v>
      </c>
      <c r="J1277" s="31" t="n"/>
      <c r="K1277" s="31" t="n">
        <v>0</v>
      </c>
      <c r="L1277" s="32" t="n"/>
      <c r="M1277" s="31" t="n">
        <v>0</v>
      </c>
      <c r="N1277" s="31" t="n">
        <v>0</v>
      </c>
      <c r="O1277" s="31" t="n"/>
      <c r="P1277" s="31" t="n"/>
      <c r="Q1277" s="31" t="n">
        <v>0</v>
      </c>
      <c r="R1277" s="31" t="n"/>
      <c r="S1277" s="32" t="n"/>
      <c r="T1277" s="32" t="n"/>
      <c r="V1277" t="inlineStr">
        <is>
          <t>02y8r</t>
        </is>
      </c>
      <c r="Z1277" t="inlineStr">
        <is>
          <t>Alex Saulnier ((N/A) C)</t>
        </is>
      </c>
    </row>
    <row r="1278">
      <c r="A1278" t="inlineStr">
        <is>
          <t>Alex Schoenborn</t>
        </is>
      </c>
      <c r="B1278" t="inlineStr">
        <is>
          <t>(N/A)</t>
        </is>
      </c>
      <c r="C1278" t="inlineStr">
        <is>
          <t>RW</t>
        </is>
      </c>
      <c r="D1278" t="inlineStr">
        <is>
          <t>F</t>
        </is>
      </c>
      <c r="E1278" t="n">
        <v>30</v>
      </c>
      <c r="F1278" t="inlineStr">
        <is>
          <t>FA</t>
        </is>
      </c>
      <c r="G1278" t="inlineStr">
        <is>
          <t>FA</t>
        </is>
      </c>
      <c r="H1278" s="30" t="n">
        <v>1</v>
      </c>
      <c r="I1278" s="31" t="n">
        <v>0</v>
      </c>
      <c r="J1278" s="31" t="n"/>
      <c r="K1278" s="31" t="n">
        <v>0</v>
      </c>
      <c r="L1278" s="32" t="n"/>
      <c r="M1278" s="31" t="n">
        <v>0</v>
      </c>
      <c r="N1278" s="31" t="n">
        <v>0</v>
      </c>
      <c r="O1278" s="31" t="n"/>
      <c r="P1278" s="31" t="n"/>
      <c r="Q1278" s="31" t="n">
        <v>0</v>
      </c>
      <c r="R1278" s="31" t="n"/>
      <c r="S1278" s="32" t="n"/>
      <c r="T1278" s="32" t="n"/>
      <c r="V1278" t="inlineStr">
        <is>
          <t>03ebe</t>
        </is>
      </c>
      <c r="W1278" t="n">
        <v>4472</v>
      </c>
      <c r="X1278" t="n">
        <v>6441</v>
      </c>
      <c r="Z1278" t="inlineStr">
        <is>
          <t>Alex Schoenborn ((N/A) RW)</t>
        </is>
      </c>
    </row>
    <row r="1279">
      <c r="A1279" t="inlineStr">
        <is>
          <t>Alex Sotek</t>
        </is>
      </c>
      <c r="B1279" t="inlineStr">
        <is>
          <t>(N/A)</t>
        </is>
      </c>
      <c r="C1279" t="inlineStr">
        <is>
          <t>RW</t>
        </is>
      </c>
      <c r="D1279" t="inlineStr">
        <is>
          <t>F</t>
        </is>
      </c>
      <c r="E1279" t="n">
        <v>22</v>
      </c>
      <c r="F1279" t="inlineStr">
        <is>
          <t>FA</t>
        </is>
      </c>
      <c r="G1279" t="inlineStr">
        <is>
          <t>FA</t>
        </is>
      </c>
      <c r="H1279" s="30" t="n">
        <v>1</v>
      </c>
      <c r="I1279" s="31" t="n">
        <v>0</v>
      </c>
      <c r="J1279" s="31" t="n"/>
      <c r="K1279" s="31" t="n">
        <v>0</v>
      </c>
      <c r="L1279" s="32" t="n"/>
      <c r="M1279" s="31" t="n">
        <v>0</v>
      </c>
      <c r="N1279" s="31" t="n">
        <v>0</v>
      </c>
      <c r="O1279" s="31" t="n"/>
      <c r="P1279" s="31" t="n"/>
      <c r="Q1279" s="31" t="n">
        <v>0</v>
      </c>
      <c r="R1279" s="31" t="n"/>
      <c r="S1279" s="32" t="n"/>
      <c r="T1279" s="32" t="n"/>
      <c r="V1279" t="inlineStr">
        <is>
          <t>060or</t>
        </is>
      </c>
      <c r="Z1279" t="inlineStr">
        <is>
          <t>Alex Sotek ((N/A) RW)</t>
        </is>
      </c>
    </row>
    <row r="1280">
      <c r="A1280" t="inlineStr">
        <is>
          <t>Alex Stalock</t>
        </is>
      </c>
      <c r="B1280" t="inlineStr">
        <is>
          <t>(N/A)</t>
        </is>
      </c>
      <c r="C1280" t="inlineStr">
        <is>
          <t>G</t>
        </is>
      </c>
      <c r="D1280" t="inlineStr">
        <is>
          <t>G</t>
        </is>
      </c>
      <c r="E1280" t="n">
        <v>39</v>
      </c>
      <c r="F1280" t="inlineStr">
        <is>
          <t>FA</t>
        </is>
      </c>
      <c r="G1280" t="inlineStr">
        <is>
          <t>FA</t>
        </is>
      </c>
      <c r="H1280" s="30" t="n">
        <v>1</v>
      </c>
      <c r="I1280" s="31" t="n">
        <v>0</v>
      </c>
      <c r="J1280" s="31" t="n"/>
      <c r="K1280" s="31" t="n">
        <v>0</v>
      </c>
      <c r="L1280" s="32" t="n"/>
      <c r="M1280" s="31" t="n">
        <v>0</v>
      </c>
      <c r="N1280" s="31" t="n">
        <v>0</v>
      </c>
      <c r="O1280" s="31" t="n"/>
      <c r="P1280" s="31" t="n"/>
      <c r="Q1280" s="31" t="n">
        <v>0</v>
      </c>
      <c r="R1280" s="31" t="n"/>
      <c r="S1280" s="32" t="n"/>
      <c r="T1280" s="32" t="n"/>
      <c r="V1280" t="inlineStr">
        <is>
          <t>01cwe</t>
        </is>
      </c>
      <c r="W1280" t="n">
        <v>3232</v>
      </c>
      <c r="X1280" t="n">
        <v>4642</v>
      </c>
      <c r="Y1280" t="inlineStr">
        <is>
          <t>e45b50f3-8cef-46e5-8b9a-4d0cdcdd343d</t>
        </is>
      </c>
      <c r="Z1280" t="inlineStr">
        <is>
          <t>Alex Stalock ((N/A) G)</t>
        </is>
      </c>
    </row>
    <row r="1281">
      <c r="A1281" t="inlineStr">
        <is>
          <t>Alex Swetlikoff</t>
        </is>
      </c>
      <c r="B1281" t="inlineStr">
        <is>
          <t>(N/A)</t>
        </is>
      </c>
      <c r="C1281" t="inlineStr">
        <is>
          <t>LW</t>
        </is>
      </c>
      <c r="D1281" t="inlineStr">
        <is>
          <t>F</t>
        </is>
      </c>
      <c r="E1281" t="n">
        <v>25</v>
      </c>
      <c r="F1281" t="inlineStr">
        <is>
          <t>FA</t>
        </is>
      </c>
      <c r="G1281" t="inlineStr">
        <is>
          <t>FA</t>
        </is>
      </c>
      <c r="H1281" s="30" t="n">
        <v>1</v>
      </c>
      <c r="I1281" s="31" t="n">
        <v>0</v>
      </c>
      <c r="J1281" s="31" t="n"/>
      <c r="K1281" s="31" t="n">
        <v>0</v>
      </c>
      <c r="L1281" s="32" t="n"/>
      <c r="M1281" s="31" t="n">
        <v>0</v>
      </c>
      <c r="N1281" s="31" t="n">
        <v>0</v>
      </c>
      <c r="O1281" s="31" t="n"/>
      <c r="P1281" s="31" t="n"/>
      <c r="Q1281" s="31" t="n">
        <v>0</v>
      </c>
      <c r="R1281" s="31" t="n"/>
      <c r="S1281" s="32" t="n"/>
      <c r="T1281" s="32" t="n"/>
      <c r="V1281" t="inlineStr">
        <is>
          <t>0642e</t>
        </is>
      </c>
      <c r="Y1281" t="inlineStr">
        <is>
          <t>869adddd-c6a5-43d0-9637-647b5260d7a3</t>
        </is>
      </c>
      <c r="Z1281" t="inlineStr">
        <is>
          <t>Alex Swetlikoff ((N/A) LW)</t>
        </is>
      </c>
    </row>
    <row r="1282">
      <c r="A1282" t="inlineStr">
        <is>
          <t>Alex Theriau</t>
        </is>
      </c>
      <c r="B1282" t="inlineStr">
        <is>
          <t>(N/A)</t>
        </is>
      </c>
      <c r="C1282" t="inlineStr">
        <is>
          <t>D</t>
        </is>
      </c>
      <c r="D1282" t="inlineStr">
        <is>
          <t>D</t>
        </is>
      </c>
      <c r="E1282" t="n">
        <v>34</v>
      </c>
      <c r="F1282" t="inlineStr">
        <is>
          <t>FA</t>
        </is>
      </c>
      <c r="G1282" t="inlineStr">
        <is>
          <t>FA</t>
        </is>
      </c>
      <c r="H1282" s="30" t="n">
        <v>1</v>
      </c>
      <c r="I1282" s="31" t="n">
        <v>0</v>
      </c>
      <c r="J1282" s="31" t="n"/>
      <c r="K1282" s="31" t="n">
        <v>0</v>
      </c>
      <c r="L1282" s="32" t="n"/>
      <c r="M1282" s="31" t="n">
        <v>0</v>
      </c>
      <c r="N1282" s="31" t="n">
        <v>0</v>
      </c>
      <c r="O1282" s="31" t="n"/>
      <c r="P1282" s="31" t="n"/>
      <c r="Q1282" s="31" t="n">
        <v>0</v>
      </c>
      <c r="R1282" s="31" t="n"/>
      <c r="S1282" s="32" t="n"/>
      <c r="T1282" s="32" t="n"/>
      <c r="V1282" t="inlineStr">
        <is>
          <t>01zu7</t>
        </is>
      </c>
      <c r="X1282" t="n">
        <v>5082</v>
      </c>
      <c r="Z1282" t="inlineStr">
        <is>
          <t>Alex Theriau ((N/A) D)</t>
        </is>
      </c>
    </row>
    <row r="1283">
      <c r="A1283" t="inlineStr">
        <is>
          <t>Alex Velischek</t>
        </is>
      </c>
      <c r="B1283" t="inlineStr">
        <is>
          <t>PIT</t>
        </is>
      </c>
      <c r="C1283" t="inlineStr">
        <is>
          <t>RW</t>
        </is>
      </c>
      <c r="D1283" t="inlineStr">
        <is>
          <t>F</t>
        </is>
      </c>
      <c r="E1283" t="n">
        <v>35</v>
      </c>
      <c r="F1283" t="inlineStr">
        <is>
          <t>FA</t>
        </is>
      </c>
      <c r="G1283" t="inlineStr">
        <is>
          <t>FA</t>
        </is>
      </c>
      <c r="H1283" s="30" t="n">
        <v>1</v>
      </c>
      <c r="I1283" s="31" t="n">
        <v>0</v>
      </c>
      <c r="J1283" s="31" t="n"/>
      <c r="K1283" s="31" t="n">
        <v>0</v>
      </c>
      <c r="L1283" s="32" t="n"/>
      <c r="M1283" s="31" t="n">
        <v>0</v>
      </c>
      <c r="N1283" s="31" t="n">
        <v>0</v>
      </c>
      <c r="O1283" s="31" t="n"/>
      <c r="P1283" s="31" t="n"/>
      <c r="Q1283" s="31" t="n">
        <v>0</v>
      </c>
      <c r="R1283" s="31" t="n"/>
      <c r="S1283" s="32" t="n"/>
      <c r="T1283" s="32" t="n"/>
      <c r="V1283" t="inlineStr">
        <is>
          <t>0243n</t>
        </is>
      </c>
      <c r="Z1283" t="inlineStr">
        <is>
          <t>Alex Velischek (PIT RW)</t>
        </is>
      </c>
    </row>
    <row r="1284">
      <c r="A1284" t="inlineStr">
        <is>
          <t>Alex Weiermair</t>
        </is>
      </c>
      <c r="B1284" t="inlineStr">
        <is>
          <t>VGK</t>
        </is>
      </c>
      <c r="C1284" t="inlineStr">
        <is>
          <t>C</t>
        </is>
      </c>
      <c r="D1284" t="inlineStr">
        <is>
          <t>F</t>
        </is>
      </c>
      <c r="E1284" t="n">
        <v>21</v>
      </c>
      <c r="F1284" t="inlineStr">
        <is>
          <t>FA</t>
        </is>
      </c>
      <c r="G1284" t="inlineStr">
        <is>
          <t>FA</t>
        </is>
      </c>
      <c r="H1284" s="30" t="n">
        <v>1</v>
      </c>
      <c r="I1284" s="31" t="n">
        <v>0</v>
      </c>
      <c r="J1284" s="31" t="n"/>
      <c r="K1284" s="31" t="n">
        <v>0</v>
      </c>
      <c r="L1284" s="32" t="n"/>
      <c r="M1284" s="31" t="n">
        <v>0</v>
      </c>
      <c r="N1284" s="31" t="n">
        <v>0</v>
      </c>
      <c r="O1284" s="31" t="n"/>
      <c r="P1284" s="31" t="n"/>
      <c r="Q1284" s="31" t="n">
        <v>0</v>
      </c>
      <c r="R1284" s="31" t="n"/>
      <c r="S1284" s="32" t="n"/>
      <c r="T1284" s="32" t="n"/>
      <c r="V1284" t="inlineStr">
        <is>
          <t>06cdo</t>
        </is>
      </c>
      <c r="W1284" t="n">
        <v>7626</v>
      </c>
      <c r="Y1284" t="inlineStr">
        <is>
          <t>6eab713f-4c1c-4f45-b48c-d6b6927415cf</t>
        </is>
      </c>
      <c r="Z1284" t="inlineStr">
        <is>
          <t>Alex Weiermair (VGK C)</t>
        </is>
      </c>
    </row>
    <row r="1285">
      <c r="A1285" t="inlineStr">
        <is>
          <t>Alex Whelan</t>
        </is>
      </c>
      <c r="B1285" t="inlineStr">
        <is>
          <t>NYR</t>
        </is>
      </c>
      <c r="C1285" t="inlineStr">
        <is>
          <t>RW</t>
        </is>
      </c>
      <c r="D1285" t="inlineStr">
        <is>
          <t>F</t>
        </is>
      </c>
      <c r="E1285" t="n">
        <v>29</v>
      </c>
      <c r="F1285" t="inlineStr">
        <is>
          <t>FA</t>
        </is>
      </c>
      <c r="G1285" t="inlineStr">
        <is>
          <t>FA</t>
        </is>
      </c>
      <c r="H1285" s="30" t="n">
        <v>1</v>
      </c>
      <c r="I1285" s="31" t="n">
        <v>0</v>
      </c>
      <c r="J1285" s="31" t="n"/>
      <c r="K1285" s="31" t="n">
        <v>0</v>
      </c>
      <c r="L1285" s="32" t="n"/>
      <c r="M1285" s="31" t="n">
        <v>0</v>
      </c>
      <c r="N1285" s="31" t="n">
        <v>0</v>
      </c>
      <c r="O1285" s="31" t="n"/>
      <c r="P1285" s="31" t="n"/>
      <c r="Q1285" s="31" t="n">
        <v>0</v>
      </c>
      <c r="R1285" s="31" t="n"/>
      <c r="S1285" s="32" t="n"/>
      <c r="T1285" s="32" t="n"/>
      <c r="V1285" t="inlineStr">
        <is>
          <t>05x9r</t>
        </is>
      </c>
      <c r="Y1285" t="inlineStr">
        <is>
          <t>ab842435-e257-4897-aaec-415a944a9945</t>
        </is>
      </c>
      <c r="Z1285" t="inlineStr">
        <is>
          <t>Alex Whelan (NYR RW)</t>
        </is>
      </c>
    </row>
    <row r="1286">
      <c r="A1286" t="inlineStr">
        <is>
          <t>Alex Wideman</t>
        </is>
      </c>
      <c r="B1286" t="inlineStr">
        <is>
          <t>OTT</t>
        </is>
      </c>
      <c r="C1286" t="inlineStr">
        <is>
          <t>LW</t>
        </is>
      </c>
      <c r="D1286" t="inlineStr">
        <is>
          <t>F</t>
        </is>
      </c>
      <c r="E1286" t="n">
        <v>34</v>
      </c>
      <c r="F1286" t="inlineStr">
        <is>
          <t>FA</t>
        </is>
      </c>
      <c r="G1286" t="inlineStr">
        <is>
          <t>FA</t>
        </is>
      </c>
      <c r="H1286" s="30" t="n">
        <v>1</v>
      </c>
      <c r="I1286" s="31" t="n">
        <v>0</v>
      </c>
      <c r="J1286" s="31" t="n"/>
      <c r="K1286" s="31" t="n">
        <v>0</v>
      </c>
      <c r="L1286" s="32" t="n"/>
      <c r="M1286" s="31" t="n">
        <v>0</v>
      </c>
      <c r="N1286" s="31" t="n">
        <v>0</v>
      </c>
      <c r="O1286" s="31" t="n"/>
      <c r="P1286" s="31" t="n"/>
      <c r="Q1286" s="31" t="n">
        <v>0</v>
      </c>
      <c r="R1286" s="31" t="n"/>
      <c r="S1286" s="32" t="n"/>
      <c r="T1286" s="32" t="n"/>
      <c r="V1286" t="inlineStr">
        <is>
          <t>03wog</t>
        </is>
      </c>
      <c r="X1286" t="n">
        <v>7051</v>
      </c>
      <c r="Z1286" t="inlineStr">
        <is>
          <t>Alex Wideman (OTT LW)</t>
        </is>
      </c>
    </row>
    <row r="1287">
      <c r="A1287" t="inlineStr">
        <is>
          <t>Alex Worthington</t>
        </is>
      </c>
      <c r="B1287" t="inlineStr">
        <is>
          <t>WPG</t>
        </is>
      </c>
      <c r="C1287" t="inlineStr">
        <is>
          <t>G</t>
        </is>
      </c>
      <c r="D1287" t="inlineStr">
        <is>
          <t>G</t>
        </is>
      </c>
      <c r="E1287" t="n">
        <v>21</v>
      </c>
      <c r="F1287" t="inlineStr">
        <is>
          <t>FA</t>
        </is>
      </c>
      <c r="G1287" t="inlineStr">
        <is>
          <t>FA</t>
        </is>
      </c>
      <c r="H1287" s="30" t="n">
        <v>1</v>
      </c>
      <c r="I1287" s="31" t="n">
        <v>0</v>
      </c>
      <c r="J1287" s="31" t="n"/>
      <c r="K1287" s="31" t="n">
        <v>0</v>
      </c>
      <c r="L1287" s="32" t="n"/>
      <c r="M1287" s="31" t="n">
        <v>0</v>
      </c>
      <c r="N1287" s="31" t="n">
        <v>0</v>
      </c>
      <c r="O1287" s="31" t="n"/>
      <c r="P1287" s="31" t="n"/>
      <c r="Q1287" s="31" t="n">
        <v>0</v>
      </c>
      <c r="R1287" s="31" t="n"/>
      <c r="S1287" s="32" t="n"/>
      <c r="T1287" s="32" t="n"/>
      <c r="V1287" t="inlineStr">
        <is>
          <t>071mc</t>
        </is>
      </c>
      <c r="Y1287" t="inlineStr">
        <is>
          <t>81a5d786-e3c3-487c-845d-6f73c5a87de6</t>
        </is>
      </c>
      <c r="Z1287" t="inlineStr">
        <is>
          <t>Alex Worthington (WPG G)</t>
        </is>
      </c>
    </row>
    <row r="1288">
      <c r="A1288" t="inlineStr">
        <is>
          <t>Alex Young</t>
        </is>
      </c>
      <c r="B1288" t="inlineStr">
        <is>
          <t>SJS</t>
        </is>
      </c>
      <c r="C1288" t="inlineStr">
        <is>
          <t>C</t>
        </is>
      </c>
      <c r="D1288" t="inlineStr">
        <is>
          <t>F</t>
        </is>
      </c>
      <c r="E1288" t="n">
        <v>25</v>
      </c>
      <c r="F1288" t="inlineStr">
        <is>
          <t>FA</t>
        </is>
      </c>
      <c r="G1288" t="inlineStr">
        <is>
          <t>FA</t>
        </is>
      </c>
      <c r="H1288" s="30" t="n">
        <v>1</v>
      </c>
      <c r="I1288" s="31" t="n">
        <v>0</v>
      </c>
      <c r="J1288" s="31" t="n"/>
      <c r="K1288" s="31" t="n">
        <v>0</v>
      </c>
      <c r="L1288" s="32" t="n"/>
      <c r="M1288" s="31" t="n">
        <v>0</v>
      </c>
      <c r="N1288" s="31" t="n">
        <v>0</v>
      </c>
      <c r="O1288" s="31" t="n"/>
      <c r="P1288" s="31" t="n"/>
      <c r="Q1288" s="31" t="n">
        <v>0</v>
      </c>
      <c r="R1288" s="31" t="n"/>
      <c r="S1288" s="32" t="n"/>
      <c r="T1288" s="32" t="n"/>
      <c r="V1288" t="inlineStr">
        <is>
          <t>05oyd</t>
        </is>
      </c>
      <c r="Y1288" t="inlineStr">
        <is>
          <t>3cd2f1e3-4c4f-4b23-9dc0-89a00f3a8c66</t>
        </is>
      </c>
      <c r="Z1288" t="inlineStr">
        <is>
          <t>Alex Young (SJS C)</t>
        </is>
      </c>
    </row>
    <row r="1289">
      <c r="A1289" t="inlineStr">
        <is>
          <t>Alex-Olivier Voyer</t>
        </is>
      </c>
      <c r="B1289" t="inlineStr">
        <is>
          <t>MTL</t>
        </is>
      </c>
      <c r="C1289" t="inlineStr">
        <is>
          <t>RW</t>
        </is>
      </c>
      <c r="D1289" t="inlineStr">
        <is>
          <t>F</t>
        </is>
      </c>
      <c r="E1289" t="n">
        <v>27</v>
      </c>
      <c r="F1289" t="inlineStr">
        <is>
          <t>FA</t>
        </is>
      </c>
      <c r="G1289" t="inlineStr">
        <is>
          <t>FA</t>
        </is>
      </c>
      <c r="H1289" s="30" t="n">
        <v>1</v>
      </c>
      <c r="I1289" s="31" t="n">
        <v>0</v>
      </c>
      <c r="J1289" s="31" t="n"/>
      <c r="K1289" s="31" t="n">
        <v>0</v>
      </c>
      <c r="L1289" s="32" t="n"/>
      <c r="M1289" s="31" t="n">
        <v>0</v>
      </c>
      <c r="N1289" s="31" t="n">
        <v>0</v>
      </c>
      <c r="O1289" s="31" t="n"/>
      <c r="P1289" s="31" t="n"/>
      <c r="Q1289" s="31" t="n">
        <v>0</v>
      </c>
      <c r="R1289" s="31" t="n"/>
      <c r="S1289" s="32" t="n"/>
      <c r="T1289" s="32" t="n"/>
      <c r="V1289" t="inlineStr">
        <is>
          <t>05x7d</t>
        </is>
      </c>
      <c r="Y1289" t="inlineStr">
        <is>
          <t>b964397a-8ff5-46ef-8bc7-5e34cf25e27d</t>
        </is>
      </c>
      <c r="Z1289" t="inlineStr">
        <is>
          <t>Alex-Olivier Voyer (MTL RW)</t>
        </is>
      </c>
    </row>
    <row r="1290">
      <c r="A1290" t="inlineStr">
        <is>
          <t>Alexandar Georgiev</t>
        </is>
      </c>
      <c r="B1290" t="inlineStr">
        <is>
          <t>(N/A)</t>
        </is>
      </c>
      <c r="C1290" t="inlineStr">
        <is>
          <t>G</t>
        </is>
      </c>
      <c r="D1290" t="inlineStr">
        <is>
          <t>G</t>
        </is>
      </c>
      <c r="E1290" t="n">
        <v>30</v>
      </c>
      <c r="F1290" t="inlineStr">
        <is>
          <t>FA</t>
        </is>
      </c>
      <c r="G1290" t="inlineStr">
        <is>
          <t>FA</t>
        </is>
      </c>
      <c r="H1290" s="30" t="n">
        <v>1</v>
      </c>
      <c r="I1290" s="31" t="n">
        <v>0</v>
      </c>
      <c r="J1290" s="31" t="n"/>
      <c r="K1290" s="31" t="n">
        <v>0</v>
      </c>
      <c r="L1290" s="32" t="n"/>
      <c r="M1290" s="31" t="n">
        <v>0</v>
      </c>
      <c r="N1290" s="31" t="n">
        <v>0</v>
      </c>
      <c r="O1290" s="31" t="n"/>
      <c r="P1290" s="31" t="n"/>
      <c r="Q1290" s="31" t="n">
        <v>0</v>
      </c>
      <c r="R1290" s="31" t="n"/>
      <c r="S1290" s="32" t="n"/>
      <c r="T1290" s="32" t="n"/>
      <c r="V1290" t="inlineStr">
        <is>
          <t>04gpz</t>
        </is>
      </c>
      <c r="W1290" t="n">
        <v>5580</v>
      </c>
      <c r="X1290" t="n">
        <v>7736</v>
      </c>
      <c r="Y1290" t="inlineStr">
        <is>
          <t>fb94f306-b023-47a0-b198-ccba402f0b61</t>
        </is>
      </c>
      <c r="Z1290" t="inlineStr">
        <is>
          <t>Alexandar Georgiev ((N/A) G)</t>
        </is>
      </c>
    </row>
    <row r="1291">
      <c r="A1291" t="inlineStr">
        <is>
          <t>Alexander Alexeyev</t>
        </is>
      </c>
      <c r="B1291" t="inlineStr">
        <is>
          <t>PIT</t>
        </is>
      </c>
      <c r="C1291" t="inlineStr">
        <is>
          <t>D</t>
        </is>
      </c>
      <c r="D1291" t="inlineStr">
        <is>
          <t>D</t>
        </is>
      </c>
      <c r="E1291" t="n">
        <v>26</v>
      </c>
      <c r="F1291" t="inlineStr">
        <is>
          <t>FA</t>
        </is>
      </c>
      <c r="G1291" t="inlineStr">
        <is>
          <t>FA</t>
        </is>
      </c>
      <c r="H1291" s="30" t="n">
        <v>775000</v>
      </c>
      <c r="I1291" s="31" t="n">
        <v>0</v>
      </c>
      <c r="J1291" s="31" t="n"/>
      <c r="K1291" s="31" t="n">
        <v>0</v>
      </c>
      <c r="L1291" s="32" t="n"/>
      <c r="M1291" s="31" t="n">
        <v>0</v>
      </c>
      <c r="N1291" s="31" t="n">
        <v>0</v>
      </c>
      <c r="O1291" s="31" t="n"/>
      <c r="P1291" s="31" t="n"/>
      <c r="Q1291" s="31" t="n">
        <v>0</v>
      </c>
      <c r="R1291" s="31" t="n"/>
      <c r="S1291" s="32" t="n"/>
      <c r="T1291" s="32" t="n"/>
      <c r="V1291" t="inlineStr">
        <is>
          <t>04qvj</t>
        </is>
      </c>
      <c r="W1291" t="n">
        <v>5734</v>
      </c>
      <c r="X1291" t="n">
        <v>7929</v>
      </c>
      <c r="Y1291" t="inlineStr">
        <is>
          <t>af21afd2-201e-46e5-a268-74d0c8e3d339</t>
        </is>
      </c>
      <c r="Z1291" t="inlineStr">
        <is>
          <t>Alexander Alexeyev (PIT D)</t>
        </is>
      </c>
    </row>
    <row r="1292">
      <c r="A1292" t="inlineStr">
        <is>
          <t>Alexander Avtsin</t>
        </is>
      </c>
      <c r="B1292" t="inlineStr">
        <is>
          <t>(N/A)</t>
        </is>
      </c>
      <c r="C1292" t="inlineStr">
        <is>
          <t>RW</t>
        </is>
      </c>
      <c r="D1292" t="inlineStr">
        <is>
          <t>F</t>
        </is>
      </c>
      <c r="E1292" t="n">
        <v>35</v>
      </c>
      <c r="F1292" t="inlineStr">
        <is>
          <t>FA</t>
        </is>
      </c>
      <c r="G1292" t="inlineStr">
        <is>
          <t>FA</t>
        </is>
      </c>
      <c r="H1292" s="30" t="n">
        <v>1</v>
      </c>
      <c r="I1292" s="31" t="n">
        <v>0</v>
      </c>
      <c r="J1292" s="31" t="n"/>
      <c r="K1292" s="31" t="n">
        <v>0</v>
      </c>
      <c r="L1292" s="32" t="n"/>
      <c r="M1292" s="31" t="n">
        <v>0</v>
      </c>
      <c r="N1292" s="31" t="n">
        <v>0</v>
      </c>
      <c r="O1292" s="31" t="n"/>
      <c r="P1292" s="31" t="n"/>
      <c r="Q1292" s="31" t="n">
        <v>0</v>
      </c>
      <c r="R1292" s="31" t="n"/>
      <c r="S1292" s="32" t="n"/>
      <c r="T1292" s="32" t="n"/>
      <c r="V1292" t="inlineStr">
        <is>
          <t>01gjg</t>
        </is>
      </c>
      <c r="W1292" t="n">
        <v>3600</v>
      </c>
      <c r="X1292" t="n">
        <v>5002</v>
      </c>
      <c r="Z1292" t="inlineStr">
        <is>
          <t>Alexander Avtsin ((N/A) RW)</t>
        </is>
      </c>
    </row>
    <row r="1293">
      <c r="A1293" t="inlineStr">
        <is>
          <t>Alexander Barabanov</t>
        </is>
      </c>
      <c r="B1293" t="inlineStr">
        <is>
          <t>(N/A)</t>
        </is>
      </c>
      <c r="C1293" t="inlineStr">
        <is>
          <t>LW</t>
        </is>
      </c>
      <c r="D1293" t="inlineStr">
        <is>
          <t>F</t>
        </is>
      </c>
      <c r="E1293" t="n">
        <v>32</v>
      </c>
      <c r="F1293" t="inlineStr">
        <is>
          <t>FA</t>
        </is>
      </c>
      <c r="G1293" t="inlineStr">
        <is>
          <t>FA</t>
        </is>
      </c>
      <c r="H1293" s="30" t="n">
        <v>1</v>
      </c>
      <c r="I1293" s="31" t="n">
        <v>0</v>
      </c>
      <c r="J1293" s="31" t="n"/>
      <c r="K1293" s="31" t="n">
        <v>0</v>
      </c>
      <c r="L1293" s="32" t="n"/>
      <c r="M1293" s="31" t="n">
        <v>0</v>
      </c>
      <c r="N1293" s="31" t="n">
        <v>0</v>
      </c>
      <c r="O1293" s="31" t="n"/>
      <c r="P1293" s="31" t="n"/>
      <c r="Q1293" s="31" t="n">
        <v>0</v>
      </c>
      <c r="R1293" s="31" t="n"/>
      <c r="S1293" s="32" t="n"/>
      <c r="T1293" s="32" t="n"/>
      <c r="V1293" t="inlineStr">
        <is>
          <t>047zf</t>
        </is>
      </c>
      <c r="W1293" t="n">
        <v>6248</v>
      </c>
      <c r="X1293" t="n">
        <v>8607</v>
      </c>
      <c r="Y1293" t="inlineStr">
        <is>
          <t>b320ca08-ddaf-4463-bf45-9b8ea0ea08b4</t>
        </is>
      </c>
      <c r="Z1293" t="inlineStr">
        <is>
          <t>Alexander Barabanov ((N/A) LW)</t>
        </is>
      </c>
    </row>
    <row r="1294">
      <c r="A1294" t="inlineStr">
        <is>
          <t>Alexander Bilecki</t>
        </is>
      </c>
      <c r="B1294" t="inlineStr">
        <is>
          <t>TOR</t>
        </is>
      </c>
      <c r="C1294" t="inlineStr">
        <is>
          <t>D</t>
        </is>
      </c>
      <c r="D1294" t="inlineStr">
        <is>
          <t>D</t>
        </is>
      </c>
      <c r="E1294" t="n">
        <v>18</v>
      </c>
      <c r="F1294" t="inlineStr">
        <is>
          <t>FA</t>
        </is>
      </c>
      <c r="G1294" t="inlineStr">
        <is>
          <t>FA</t>
        </is>
      </c>
      <c r="H1294" s="30" t="n">
        <v>1</v>
      </c>
      <c r="I1294" s="31" t="n">
        <v>0</v>
      </c>
      <c r="J1294" s="31" t="n"/>
      <c r="K1294" s="31" t="n">
        <v>0</v>
      </c>
      <c r="L1294" s="32" t="n"/>
      <c r="M1294" s="31" t="n">
        <v>0</v>
      </c>
      <c r="N1294" s="31" t="n">
        <v>0</v>
      </c>
      <c r="O1294" s="31" t="n"/>
      <c r="P1294" s="31" t="n"/>
      <c r="Q1294" s="31" t="n">
        <v>0</v>
      </c>
      <c r="R1294" s="31" t="n"/>
      <c r="S1294" s="32" t="n"/>
      <c r="T1294" s="32" t="n"/>
      <c r="V1294" t="inlineStr">
        <is>
          <t>0769h</t>
        </is>
      </c>
      <c r="W1294" t="n">
        <v>7742</v>
      </c>
      <c r="Y1294" t="inlineStr">
        <is>
          <t>03b7c246-d88b-4612-bd83-7520ddeaef3a</t>
        </is>
      </c>
      <c r="Z1294" t="inlineStr">
        <is>
          <t>Alexander Bilecki (TOR D)</t>
        </is>
      </c>
    </row>
    <row r="1295">
      <c r="A1295" t="inlineStr">
        <is>
          <t>Alexander Bishop</t>
        </is>
      </c>
      <c r="B1295" t="inlineStr">
        <is>
          <t>(N/A)</t>
        </is>
      </c>
      <c r="C1295" t="inlineStr">
        <is>
          <t>G</t>
        </is>
      </c>
      <c r="D1295" t="inlineStr">
        <is>
          <t>G</t>
        </is>
      </c>
      <c r="E1295" t="n">
        <v>29</v>
      </c>
      <c r="F1295" t="inlineStr">
        <is>
          <t>FA</t>
        </is>
      </c>
      <c r="G1295" t="inlineStr">
        <is>
          <t>FA</t>
        </is>
      </c>
      <c r="H1295" s="30" t="n">
        <v>1</v>
      </c>
      <c r="I1295" s="31" t="n">
        <v>0</v>
      </c>
      <c r="J1295" s="31" t="n"/>
      <c r="K1295" s="31" t="n">
        <v>0</v>
      </c>
      <c r="L1295" s="32" t="n"/>
      <c r="M1295" s="31" t="n">
        <v>0</v>
      </c>
      <c r="N1295" s="31" t="n">
        <v>0</v>
      </c>
      <c r="O1295" s="31" t="n"/>
      <c r="P1295" s="31" t="n"/>
      <c r="Q1295" s="31" t="n">
        <v>0</v>
      </c>
      <c r="R1295" s="31" t="n"/>
      <c r="S1295" s="32" t="n"/>
      <c r="T1295" s="32" t="n"/>
      <c r="V1295" t="inlineStr">
        <is>
          <t>05xpi</t>
        </is>
      </c>
      <c r="W1295" t="n">
        <v>6591</v>
      </c>
      <c r="Y1295" t="inlineStr">
        <is>
          <t>c31b880e-b7b4-4765-bec4-850548a93792</t>
        </is>
      </c>
      <c r="Z1295" t="inlineStr">
        <is>
          <t>Alexander Bishop ((N/A) G)</t>
        </is>
      </c>
    </row>
    <row r="1296">
      <c r="A1296" t="inlineStr">
        <is>
          <t>Alexander Blank</t>
        </is>
      </c>
      <c r="B1296" t="inlineStr">
        <is>
          <t>(N/A)</t>
        </is>
      </c>
      <c r="C1296" t="inlineStr">
        <is>
          <t>C</t>
        </is>
      </c>
      <c r="D1296" t="inlineStr">
        <is>
          <t>F</t>
        </is>
      </c>
      <c r="E1296" t="n">
        <v>24</v>
      </c>
      <c r="F1296" t="inlineStr">
        <is>
          <t>FA</t>
        </is>
      </c>
      <c r="G1296" t="inlineStr">
        <is>
          <t>FA</t>
        </is>
      </c>
      <c r="H1296" s="30" t="n">
        <v>1</v>
      </c>
      <c r="I1296" s="31" t="n">
        <v>0</v>
      </c>
      <c r="J1296" s="31" t="n"/>
      <c r="K1296" s="31" t="n">
        <v>0</v>
      </c>
      <c r="L1296" s="32" t="n"/>
      <c r="M1296" s="31" t="n">
        <v>0</v>
      </c>
      <c r="N1296" s="31" t="n">
        <v>0</v>
      </c>
      <c r="O1296" s="31" t="n"/>
      <c r="P1296" s="31" t="n"/>
      <c r="Q1296" s="31" t="n">
        <v>0</v>
      </c>
      <c r="R1296" s="31" t="n"/>
      <c r="S1296" s="32" t="n"/>
      <c r="T1296" s="32" t="n"/>
      <c r="V1296" t="inlineStr">
        <is>
          <t>061to</t>
        </is>
      </c>
      <c r="Z1296" t="inlineStr">
        <is>
          <t>Alexander Blank ((N/A) C)</t>
        </is>
      </c>
    </row>
    <row r="1297">
      <c r="A1297" t="inlineStr">
        <is>
          <t>Alexander Campbell</t>
        </is>
      </c>
      <c r="B1297" t="inlineStr">
        <is>
          <t>NJD</t>
        </is>
      </c>
      <c r="C1297" t="inlineStr">
        <is>
          <t>LW</t>
        </is>
      </c>
      <c r="D1297" t="inlineStr">
        <is>
          <t>F</t>
        </is>
      </c>
      <c r="E1297" t="n">
        <v>25</v>
      </c>
      <c r="F1297" t="inlineStr">
        <is>
          <t>FA</t>
        </is>
      </c>
      <c r="G1297" t="inlineStr">
        <is>
          <t>FA</t>
        </is>
      </c>
      <c r="H1297" s="30" t="n">
        <v>1</v>
      </c>
      <c r="I1297" s="31" t="n">
        <v>0</v>
      </c>
      <c r="J1297" s="31" t="n"/>
      <c r="K1297" s="31" t="n">
        <v>0</v>
      </c>
      <c r="L1297" s="32" t="n"/>
      <c r="M1297" s="31" t="n">
        <v>0</v>
      </c>
      <c r="N1297" s="31" t="n">
        <v>0</v>
      </c>
      <c r="O1297" s="31" t="n"/>
      <c r="P1297" s="31" t="n"/>
      <c r="Q1297" s="31" t="n">
        <v>0</v>
      </c>
      <c r="R1297" s="31" t="n"/>
      <c r="S1297" s="32" t="n"/>
      <c r="T1297" s="32" t="n"/>
      <c r="V1297" t="inlineStr">
        <is>
          <t>051tl</t>
        </is>
      </c>
      <c r="Y1297" t="inlineStr">
        <is>
          <t>3bc5b63e-c620-4944-96bf-9e9ca5254e28</t>
        </is>
      </c>
      <c r="Z1297" t="inlineStr">
        <is>
          <t>Alexander Campbell (NJD LW)</t>
        </is>
      </c>
    </row>
    <row r="1298">
      <c r="A1298" t="inlineStr">
        <is>
          <t>Alexander Chmelevski</t>
        </is>
      </c>
      <c r="B1298" t="inlineStr">
        <is>
          <t>SJS</t>
        </is>
      </c>
      <c r="C1298" t="inlineStr">
        <is>
          <t>C</t>
        </is>
      </c>
      <c r="D1298" t="inlineStr">
        <is>
          <t>F</t>
        </is>
      </c>
      <c r="E1298" t="n">
        <v>27</v>
      </c>
      <c r="F1298" t="inlineStr">
        <is>
          <t>FA</t>
        </is>
      </c>
      <c r="G1298" t="inlineStr">
        <is>
          <t>FA</t>
        </is>
      </c>
      <c r="H1298" s="30" t="n">
        <v>1</v>
      </c>
      <c r="I1298" s="31" t="n">
        <v>0</v>
      </c>
      <c r="J1298" s="31" t="n"/>
      <c r="K1298" s="31" t="n">
        <v>0</v>
      </c>
      <c r="L1298" s="32" t="n"/>
      <c r="M1298" s="31" t="n">
        <v>0</v>
      </c>
      <c r="N1298" s="31" t="n">
        <v>0</v>
      </c>
      <c r="O1298" s="31" t="n"/>
      <c r="P1298" s="31" t="n"/>
      <c r="Q1298" s="31" t="n">
        <v>0</v>
      </c>
      <c r="R1298" s="31" t="n"/>
      <c r="S1298" s="32" t="n"/>
      <c r="T1298" s="32" t="n"/>
      <c r="V1298" t="inlineStr">
        <is>
          <t>04ap7</t>
        </is>
      </c>
      <c r="W1298" t="n">
        <v>5469</v>
      </c>
      <c r="X1298" t="n">
        <v>7700</v>
      </c>
      <c r="Y1298" t="inlineStr">
        <is>
          <t>be79134e-a535-4203-a4c1-9634fed71de1</t>
        </is>
      </c>
      <c r="Z1298" t="inlineStr">
        <is>
          <t>Alexander Chmelevski (SJS C)</t>
        </is>
      </c>
    </row>
    <row r="1299">
      <c r="A1299" t="inlineStr">
        <is>
          <t>Alexander Command</t>
        </is>
      </c>
      <c r="B1299" t="inlineStr">
        <is>
          <t>NJD</t>
        </is>
      </c>
      <c r="C1299" t="inlineStr">
        <is>
          <t>C</t>
        </is>
      </c>
      <c r="D1299" t="inlineStr">
        <is>
          <t>F</t>
        </is>
      </c>
      <c r="E1299" t="n">
        <v>18</v>
      </c>
      <c r="F1299" t="inlineStr">
        <is>
          <t>FA</t>
        </is>
      </c>
      <c r="G1299" t="inlineStr">
        <is>
          <t>FA</t>
        </is>
      </c>
      <c r="H1299" s="30" t="n">
        <v>1</v>
      </c>
      <c r="I1299" s="31" t="n">
        <v>0</v>
      </c>
      <c r="J1299" s="31" t="n"/>
      <c r="K1299" s="31" t="n">
        <v>0</v>
      </c>
      <c r="L1299" s="32" t="n"/>
      <c r="M1299" s="31" t="n">
        <v>0</v>
      </c>
      <c r="N1299" s="31" t="n">
        <v>0</v>
      </c>
      <c r="O1299" s="31" t="n"/>
      <c r="P1299" s="31" t="n"/>
      <c r="Q1299" s="31" t="n">
        <v>0</v>
      </c>
      <c r="R1299" s="31" t="n"/>
      <c r="S1299" s="32" t="n"/>
      <c r="T1299" s="32" t="n"/>
      <c r="V1299" t="inlineStr">
        <is>
          <t>075u7</t>
        </is>
      </c>
      <c r="W1299" t="n">
        <v>7700</v>
      </c>
      <c r="Y1299" t="inlineStr">
        <is>
          <t>1ecc6c44-e1b3-4b13-8d24-2d7d702f88e7</t>
        </is>
      </c>
      <c r="Z1299" t="inlineStr">
        <is>
          <t>Alexander Command (NJD C)</t>
        </is>
      </c>
    </row>
    <row r="1300">
      <c r="A1300" t="inlineStr">
        <is>
          <t>Alexander Daryin</t>
        </is>
      </c>
      <c r="B1300" t="inlineStr">
        <is>
          <t>(N/A)</t>
        </is>
      </c>
      <c r="C1300" t="inlineStr">
        <is>
          <t>RW</t>
        </is>
      </c>
      <c r="D1300" t="inlineStr">
        <is>
          <t>F</t>
        </is>
      </c>
      <c r="E1300" t="n">
        <v>26</v>
      </c>
      <c r="F1300" t="inlineStr">
        <is>
          <t>FA</t>
        </is>
      </c>
      <c r="G1300" t="inlineStr">
        <is>
          <t>FA</t>
        </is>
      </c>
      <c r="H1300" s="30" t="n">
        <v>1</v>
      </c>
      <c r="I1300" s="31" t="n">
        <v>0</v>
      </c>
      <c r="J1300" s="31" t="n"/>
      <c r="K1300" s="31" t="n">
        <v>0</v>
      </c>
      <c r="L1300" s="32" t="n"/>
      <c r="M1300" s="31" t="n">
        <v>0</v>
      </c>
      <c r="N1300" s="31" t="n">
        <v>0</v>
      </c>
      <c r="O1300" s="31" t="n"/>
      <c r="P1300" s="31" t="n"/>
      <c r="Q1300" s="31" t="n">
        <v>0</v>
      </c>
      <c r="R1300" s="31" t="n"/>
      <c r="S1300" s="32" t="n"/>
      <c r="T1300" s="32" t="n"/>
      <c r="V1300" t="inlineStr">
        <is>
          <t>04yly</t>
        </is>
      </c>
      <c r="Z1300" t="inlineStr">
        <is>
          <t>Alexander Daryin ((N/A) RW)</t>
        </is>
      </c>
    </row>
    <row r="1301">
      <c r="A1301" t="inlineStr">
        <is>
          <t>Alexander Delnov</t>
        </is>
      </c>
      <c r="B1301" t="inlineStr">
        <is>
          <t>FLA</t>
        </is>
      </c>
      <c r="C1301" t="inlineStr">
        <is>
          <t>LW</t>
        </is>
      </c>
      <c r="D1301" t="inlineStr">
        <is>
          <t>F</t>
        </is>
      </c>
      <c r="E1301" t="n">
        <v>32</v>
      </c>
      <c r="F1301" t="inlineStr">
        <is>
          <t>FA</t>
        </is>
      </c>
      <c r="G1301" t="inlineStr">
        <is>
          <t>FA</t>
        </is>
      </c>
      <c r="H1301" s="30" t="n">
        <v>1</v>
      </c>
      <c r="I1301" s="31" t="n">
        <v>0</v>
      </c>
      <c r="J1301" s="31" t="n"/>
      <c r="K1301" s="31" t="n">
        <v>0</v>
      </c>
      <c r="L1301" s="32" t="n"/>
      <c r="M1301" s="31" t="n">
        <v>0</v>
      </c>
      <c r="N1301" s="31" t="n">
        <v>0</v>
      </c>
      <c r="O1301" s="31" t="n"/>
      <c r="P1301" s="31" t="n"/>
      <c r="Q1301" s="31" t="n">
        <v>0</v>
      </c>
      <c r="R1301" s="31" t="n"/>
      <c r="S1301" s="32" t="n"/>
      <c r="T1301" s="32" t="n"/>
      <c r="V1301" t="inlineStr">
        <is>
          <t>02o7g</t>
        </is>
      </c>
      <c r="X1301" t="n">
        <v>5804</v>
      </c>
      <c r="Y1301" t="inlineStr">
        <is>
          <t>c18b0c97-de4f-4642-b5e6-b4103d48a4b5</t>
        </is>
      </c>
      <c r="Z1301" t="inlineStr">
        <is>
          <t>Alexander Delnov (FLA LW)</t>
        </is>
      </c>
    </row>
    <row r="1302">
      <c r="A1302" t="inlineStr">
        <is>
          <t>Alexander Dergachyov</t>
        </is>
      </c>
      <c r="B1302" t="inlineStr">
        <is>
          <t>(N/A)</t>
        </is>
      </c>
      <c r="C1302" t="inlineStr">
        <is>
          <t>C</t>
        </is>
      </c>
      <c r="D1302" t="inlineStr">
        <is>
          <t>F</t>
        </is>
      </c>
      <c r="E1302" t="n">
        <v>29</v>
      </c>
      <c r="F1302" t="inlineStr">
        <is>
          <t>FA</t>
        </is>
      </c>
      <c r="G1302" t="inlineStr">
        <is>
          <t>FA</t>
        </is>
      </c>
      <c r="H1302" s="30" t="n">
        <v>1</v>
      </c>
      <c r="I1302" s="31" t="n">
        <v>0</v>
      </c>
      <c r="J1302" s="31" t="n"/>
      <c r="K1302" s="31" t="n">
        <v>0</v>
      </c>
      <c r="L1302" s="32" t="n"/>
      <c r="M1302" s="31" t="n">
        <v>0</v>
      </c>
      <c r="N1302" s="31" t="n">
        <v>0</v>
      </c>
      <c r="O1302" s="31" t="n"/>
      <c r="P1302" s="31" t="n"/>
      <c r="Q1302" s="31" t="n">
        <v>0</v>
      </c>
      <c r="R1302" s="31" t="n"/>
      <c r="S1302" s="32" t="n"/>
      <c r="T1302" s="32" t="n"/>
      <c r="V1302" t="inlineStr">
        <is>
          <t>03rfn</t>
        </is>
      </c>
      <c r="X1302" t="n">
        <v>6816</v>
      </c>
      <c r="Z1302" t="inlineStr">
        <is>
          <t>Alexander Dergachyov ((N/A) C)</t>
        </is>
      </c>
    </row>
    <row r="1303">
      <c r="A1303" t="inlineStr">
        <is>
          <t>Alexander Edler</t>
        </is>
      </c>
      <c r="B1303" t="inlineStr">
        <is>
          <t>(N/A)</t>
        </is>
      </c>
      <c r="C1303" t="inlineStr">
        <is>
          <t>D</t>
        </is>
      </c>
      <c r="D1303" t="inlineStr">
        <is>
          <t>D</t>
        </is>
      </c>
      <c r="E1303" t="n">
        <v>40</v>
      </c>
      <c r="F1303" t="inlineStr">
        <is>
          <t>FA</t>
        </is>
      </c>
      <c r="G1303" t="inlineStr">
        <is>
          <t>FA</t>
        </is>
      </c>
      <c r="H1303" s="30" t="n">
        <v>1</v>
      </c>
      <c r="I1303" s="31" t="n">
        <v>0</v>
      </c>
      <c r="J1303" s="31" t="n"/>
      <c r="K1303" s="31" t="n">
        <v>0</v>
      </c>
      <c r="L1303" s="32" t="n"/>
      <c r="M1303" s="31" t="n">
        <v>0</v>
      </c>
      <c r="N1303" s="31" t="n">
        <v>0</v>
      </c>
      <c r="O1303" s="31" t="n"/>
      <c r="P1303" s="31" t="n"/>
      <c r="Q1303" s="31" t="n">
        <v>0</v>
      </c>
      <c r="R1303" s="31" t="n"/>
      <c r="S1303" s="32" t="n"/>
      <c r="T1303" s="32" t="n"/>
      <c r="V1303" t="inlineStr">
        <is>
          <t>004ax</t>
        </is>
      </c>
      <c r="W1303" t="n">
        <v>2674</v>
      </c>
      <c r="X1303" t="n">
        <v>4020</v>
      </c>
      <c r="Y1303" t="inlineStr">
        <is>
          <t>42a3f66b-0f24-11e2-8525-18a905767e44</t>
        </is>
      </c>
      <c r="Z1303" t="inlineStr">
        <is>
          <t>Alexander Edler ((N/A) D)</t>
        </is>
      </c>
    </row>
    <row r="1304">
      <c r="A1304" t="inlineStr">
        <is>
          <t>Alexander Fallstrom</t>
        </is>
      </c>
      <c r="B1304" t="inlineStr">
        <is>
          <t>BOS</t>
        </is>
      </c>
      <c r="C1304" t="inlineStr">
        <is>
          <t>RW</t>
        </is>
      </c>
      <c r="D1304" t="inlineStr">
        <is>
          <t>F</t>
        </is>
      </c>
      <c r="E1304" t="n">
        <v>35</v>
      </c>
      <c r="F1304" t="inlineStr">
        <is>
          <t>FA</t>
        </is>
      </c>
      <c r="G1304" t="inlineStr">
        <is>
          <t>FA</t>
        </is>
      </c>
      <c r="H1304" s="30" t="n">
        <v>1</v>
      </c>
      <c r="I1304" s="31" t="n">
        <v>0</v>
      </c>
      <c r="J1304" s="31" t="n"/>
      <c r="K1304" s="31" t="n">
        <v>0</v>
      </c>
      <c r="L1304" s="32" t="n"/>
      <c r="M1304" s="31" t="n">
        <v>0</v>
      </c>
      <c r="N1304" s="31" t="n">
        <v>0</v>
      </c>
      <c r="O1304" s="31" t="n"/>
      <c r="P1304" s="31" t="n"/>
      <c r="Q1304" s="31" t="n">
        <v>0</v>
      </c>
      <c r="R1304" s="31" t="n"/>
      <c r="S1304" s="32" t="n"/>
      <c r="T1304" s="32" t="n"/>
      <c r="V1304" t="inlineStr">
        <is>
          <t>01n7w</t>
        </is>
      </c>
      <c r="W1304" t="n">
        <v>3401</v>
      </c>
      <c r="X1304" t="n">
        <v>5918</v>
      </c>
      <c r="Z1304" t="inlineStr">
        <is>
          <t>Alexander Fallstrom (BOS RW)</t>
        </is>
      </c>
    </row>
    <row r="1305">
      <c r="A1305" t="inlineStr">
        <is>
          <t>Alexander Filatyev</t>
        </is>
      </c>
      <c r="B1305" t="inlineStr">
        <is>
          <t>(N/A)</t>
        </is>
      </c>
      <c r="C1305" t="inlineStr">
        <is>
          <t>C</t>
        </is>
      </c>
      <c r="D1305" t="inlineStr">
        <is>
          <t>F</t>
        </is>
      </c>
      <c r="E1305" t="n">
        <v>22</v>
      </c>
      <c r="F1305" t="inlineStr">
        <is>
          <t>FA</t>
        </is>
      </c>
      <c r="G1305" t="inlineStr">
        <is>
          <t>FA</t>
        </is>
      </c>
      <c r="H1305" s="30" t="n">
        <v>1</v>
      </c>
      <c r="I1305" s="31" t="n">
        <v>0</v>
      </c>
      <c r="J1305" s="31" t="n"/>
      <c r="K1305" s="31" t="n">
        <v>0</v>
      </c>
      <c r="L1305" s="32" t="n"/>
      <c r="M1305" s="31" t="n">
        <v>0</v>
      </c>
      <c r="N1305" s="31" t="n">
        <v>0</v>
      </c>
      <c r="O1305" s="31" t="n"/>
      <c r="P1305" s="31" t="n"/>
      <c r="Q1305" s="31" t="n">
        <v>0</v>
      </c>
      <c r="R1305" s="31" t="n"/>
      <c r="S1305" s="32" t="n"/>
      <c r="T1305" s="32" t="n"/>
      <c r="V1305" t="inlineStr">
        <is>
          <t>06pld</t>
        </is>
      </c>
      <c r="Z1305" t="inlineStr">
        <is>
          <t>Alexander Filatyev ((N/A) C)</t>
        </is>
      </c>
    </row>
    <row r="1306">
      <c r="A1306" t="inlineStr">
        <is>
          <t>Alexander Gogolev</t>
        </is>
      </c>
      <c r="B1306" t="inlineStr">
        <is>
          <t>(N/A)</t>
        </is>
      </c>
      <c r="C1306" t="inlineStr">
        <is>
          <t>LW</t>
        </is>
      </c>
      <c r="D1306" t="inlineStr">
        <is>
          <t>F</t>
        </is>
      </c>
      <c r="E1306" t="n">
        <v>34</v>
      </c>
      <c r="F1306" t="inlineStr">
        <is>
          <t>FA</t>
        </is>
      </c>
      <c r="G1306" t="inlineStr">
        <is>
          <t>FA</t>
        </is>
      </c>
      <c r="H1306" s="30" t="n">
        <v>1</v>
      </c>
      <c r="I1306" s="31" t="n">
        <v>0</v>
      </c>
      <c r="J1306" s="31" t="n"/>
      <c r="K1306" s="31" t="n">
        <v>0</v>
      </c>
      <c r="L1306" s="32" t="n"/>
      <c r="M1306" s="31" t="n">
        <v>0</v>
      </c>
      <c r="N1306" s="31" t="n">
        <v>0</v>
      </c>
      <c r="O1306" s="31" t="n"/>
      <c r="P1306" s="31" t="n"/>
      <c r="Q1306" s="31" t="n">
        <v>0</v>
      </c>
      <c r="R1306" s="31" t="n"/>
      <c r="S1306" s="32" t="n"/>
      <c r="T1306" s="32" t="n"/>
      <c r="V1306" t="inlineStr">
        <is>
          <t>02yhg</t>
        </is>
      </c>
      <c r="Z1306" t="inlineStr">
        <is>
          <t>Alexander Gogolev ((N/A) LW)</t>
        </is>
      </c>
    </row>
    <row r="1307">
      <c r="A1307" t="inlineStr">
        <is>
          <t>Alexander Gordin</t>
        </is>
      </c>
      <c r="B1307" t="inlineStr">
        <is>
          <t>MTL</t>
        </is>
      </c>
      <c r="C1307" t="inlineStr">
        <is>
          <t>LW</t>
        </is>
      </c>
      <c r="D1307" t="inlineStr">
        <is>
          <t>F</t>
        </is>
      </c>
      <c r="E1307" t="n">
        <v>25</v>
      </c>
      <c r="F1307" t="inlineStr">
        <is>
          <t>FA</t>
        </is>
      </c>
      <c r="G1307" t="inlineStr">
        <is>
          <t>FA</t>
        </is>
      </c>
      <c r="H1307" s="30" t="n">
        <v>1</v>
      </c>
      <c r="I1307" s="31" t="n">
        <v>0</v>
      </c>
      <c r="J1307" s="31" t="n"/>
      <c r="K1307" s="31" t="n">
        <v>0</v>
      </c>
      <c r="L1307" s="32" t="n"/>
      <c r="M1307" s="31" t="n">
        <v>0</v>
      </c>
      <c r="N1307" s="31" t="n">
        <v>0</v>
      </c>
      <c r="O1307" s="31" t="n"/>
      <c r="P1307" s="31" t="n"/>
      <c r="Q1307" s="31" t="n">
        <v>0</v>
      </c>
      <c r="R1307" s="31" t="n"/>
      <c r="S1307" s="32" t="n"/>
      <c r="T1307" s="32" t="n"/>
      <c r="V1307" t="inlineStr">
        <is>
          <t>051xg</t>
        </is>
      </c>
      <c r="Y1307" t="inlineStr">
        <is>
          <t>1238b257-d611-4ff4-8a5d-eab2f2710bde</t>
        </is>
      </c>
      <c r="Z1307" t="inlineStr">
        <is>
          <t>Alexander Gordin (MTL LW)</t>
        </is>
      </c>
    </row>
    <row r="1308">
      <c r="A1308" t="inlineStr">
        <is>
          <t>Alexander Grunin</t>
        </is>
      </c>
      <c r="B1308" t="inlineStr">
        <is>
          <t>OTT</t>
        </is>
      </c>
      <c r="C1308" t="inlineStr">
        <is>
          <t>D</t>
        </is>
      </c>
      <c r="D1308" t="inlineStr">
        <is>
          <t>D</t>
        </is>
      </c>
      <c r="E1308" t="n">
        <v>18</v>
      </c>
      <c r="F1308" t="inlineStr">
        <is>
          <t>FA</t>
        </is>
      </c>
      <c r="G1308" t="inlineStr">
        <is>
          <t>FA</t>
        </is>
      </c>
      <c r="H1308" s="30" t="n">
        <v>1</v>
      </c>
      <c r="I1308" s="31" t="n">
        <v>0</v>
      </c>
      <c r="J1308" s="31" t="n"/>
      <c r="K1308" s="31" t="n">
        <v>0</v>
      </c>
      <c r="L1308" s="32" t="n"/>
      <c r="M1308" s="31" t="n">
        <v>0</v>
      </c>
      <c r="N1308" s="31" t="n">
        <v>0</v>
      </c>
      <c r="O1308" s="31" t="n"/>
      <c r="P1308" s="31" t="n"/>
      <c r="Q1308" s="31" t="n">
        <v>0</v>
      </c>
      <c r="R1308" s="31" t="n"/>
      <c r="S1308" s="32" t="n"/>
      <c r="T1308" s="32" t="n"/>
      <c r="V1308" t="inlineStr">
        <is>
          <t>076yl</t>
        </is>
      </c>
      <c r="Y1308" t="inlineStr">
        <is>
          <t>d2d966ea-3fe0-4d17-81e7-3744ba610c09</t>
        </is>
      </c>
      <c r="Z1308" t="inlineStr">
        <is>
          <t>Alexander Grunin (OTT D)</t>
        </is>
      </c>
    </row>
    <row r="1309">
      <c r="A1309" t="inlineStr">
        <is>
          <t>Alexander Hage</t>
        </is>
      </c>
      <c r="B1309" t="inlineStr">
        <is>
          <t>(N/A)</t>
        </is>
      </c>
      <c r="C1309" t="inlineStr">
        <is>
          <t>RW</t>
        </is>
      </c>
      <c r="D1309" t="inlineStr">
        <is>
          <t>F</t>
        </is>
      </c>
      <c r="E1309" t="n">
        <v>18</v>
      </c>
      <c r="F1309" t="inlineStr">
        <is>
          <t>FA</t>
        </is>
      </c>
      <c r="G1309" t="inlineStr">
        <is>
          <t>FA</t>
        </is>
      </c>
      <c r="H1309" s="30" t="n">
        <v>1</v>
      </c>
      <c r="I1309" s="31" t="n">
        <v>0</v>
      </c>
      <c r="J1309" s="31" t="n"/>
      <c r="K1309" s="31" t="n">
        <v>0</v>
      </c>
      <c r="L1309" s="32" t="n"/>
      <c r="M1309" s="31" t="n">
        <v>0</v>
      </c>
      <c r="N1309" s="31" t="n">
        <v>0</v>
      </c>
      <c r="O1309" s="31" t="n"/>
      <c r="P1309" s="31" t="n"/>
      <c r="Q1309" s="31" t="n">
        <v>0</v>
      </c>
      <c r="R1309" s="31" t="n"/>
      <c r="S1309" s="32" t="n"/>
      <c r="T1309" s="32" t="n"/>
      <c r="V1309" t="inlineStr">
        <is>
          <t>077bk</t>
        </is>
      </c>
      <c r="Z1309" t="inlineStr">
        <is>
          <t>Alexander Hage ((N/A) RW)</t>
        </is>
      </c>
    </row>
    <row r="1310">
      <c r="A1310" t="inlineStr">
        <is>
          <t>Alexander Hellnemo</t>
        </is>
      </c>
      <c r="B1310" t="inlineStr">
        <is>
          <t>(N/A)</t>
        </is>
      </c>
      <c r="C1310" t="inlineStr">
        <is>
          <t>G</t>
        </is>
      </c>
      <c r="D1310" t="inlineStr">
        <is>
          <t>G</t>
        </is>
      </c>
      <c r="E1310" t="n">
        <v>22</v>
      </c>
      <c r="F1310" t="inlineStr">
        <is>
          <t>FA</t>
        </is>
      </c>
      <c r="G1310" t="inlineStr">
        <is>
          <t>FA</t>
        </is>
      </c>
      <c r="H1310" s="30" t="n">
        <v>1</v>
      </c>
      <c r="I1310" s="31" t="n">
        <v>0</v>
      </c>
      <c r="J1310" s="31" t="n"/>
      <c r="K1310" s="31" t="n">
        <v>0</v>
      </c>
      <c r="L1310" s="32" t="n"/>
      <c r="M1310" s="31" t="n">
        <v>0</v>
      </c>
      <c r="N1310" s="31" t="n">
        <v>0</v>
      </c>
      <c r="O1310" s="31" t="n"/>
      <c r="P1310" s="31" t="n"/>
      <c r="Q1310" s="31" t="n">
        <v>0</v>
      </c>
      <c r="R1310" s="31" t="n"/>
      <c r="S1310" s="32" t="n"/>
      <c r="T1310" s="32" t="n"/>
      <c r="V1310" t="inlineStr">
        <is>
          <t>066rf</t>
        </is>
      </c>
      <c r="Z1310" t="inlineStr">
        <is>
          <t>Alexander Hellnemo ((N/A) G)</t>
        </is>
      </c>
    </row>
    <row r="1311">
      <c r="A1311" t="inlineStr">
        <is>
          <t>Alexander Hellstrom</t>
        </is>
      </c>
      <c r="B1311" t="inlineStr">
        <is>
          <t>(N/A)</t>
        </is>
      </c>
      <c r="C1311" t="inlineStr">
        <is>
          <t>D</t>
        </is>
      </c>
      <c r="D1311" t="inlineStr">
        <is>
          <t>D</t>
        </is>
      </c>
      <c r="E1311" t="n">
        <v>39</v>
      </c>
      <c r="F1311" t="inlineStr">
        <is>
          <t>FA</t>
        </is>
      </c>
      <c r="G1311" t="inlineStr">
        <is>
          <t>FA</t>
        </is>
      </c>
      <c r="H1311" s="30" t="n">
        <v>1</v>
      </c>
      <c r="I1311" s="31" t="n">
        <v>0</v>
      </c>
      <c r="J1311" s="31" t="n"/>
      <c r="K1311" s="31" t="n">
        <v>0</v>
      </c>
      <c r="L1311" s="32" t="n"/>
      <c r="M1311" s="31" t="n">
        <v>0</v>
      </c>
      <c r="N1311" s="31" t="n">
        <v>0</v>
      </c>
      <c r="O1311" s="31" t="n"/>
      <c r="P1311" s="31" t="n"/>
      <c r="Q1311" s="31" t="n">
        <v>0</v>
      </c>
      <c r="R1311" s="31" t="n"/>
      <c r="S1311" s="32" t="n"/>
      <c r="T1311" s="32" t="n"/>
      <c r="V1311" t="inlineStr">
        <is>
          <t>004my</t>
        </is>
      </c>
      <c r="X1311" t="n">
        <v>4187</v>
      </c>
      <c r="Z1311" t="inlineStr">
        <is>
          <t>Alexander Hellstrom ((N/A) D)</t>
        </is>
      </c>
    </row>
    <row r="1312">
      <c r="A1312" t="inlineStr">
        <is>
          <t>Alexander Henriksson</t>
        </is>
      </c>
      <c r="B1312" t="inlineStr">
        <is>
          <t>(N/A)</t>
        </is>
      </c>
      <c r="C1312" t="inlineStr">
        <is>
          <t>RW</t>
        </is>
      </c>
      <c r="D1312" t="inlineStr">
        <is>
          <t>F</t>
        </is>
      </c>
      <c r="E1312" t="n">
        <v>31</v>
      </c>
      <c r="F1312" t="inlineStr">
        <is>
          <t>FA</t>
        </is>
      </c>
      <c r="G1312" t="inlineStr">
        <is>
          <t>FA</t>
        </is>
      </c>
      <c r="H1312" s="30" t="n">
        <v>1</v>
      </c>
      <c r="I1312" s="31" t="n">
        <v>0</v>
      </c>
      <c r="J1312" s="31" t="n"/>
      <c r="K1312" s="31" t="n">
        <v>0</v>
      </c>
      <c r="L1312" s="32" t="n"/>
      <c r="M1312" s="31" t="n">
        <v>0</v>
      </c>
      <c r="N1312" s="31" t="n">
        <v>0</v>
      </c>
      <c r="O1312" s="31" t="n"/>
      <c r="P1312" s="31" t="n"/>
      <c r="Q1312" s="31" t="n">
        <v>0</v>
      </c>
      <c r="R1312" s="31" t="n"/>
      <c r="S1312" s="32" t="n"/>
      <c r="T1312" s="32" t="n"/>
      <c r="V1312" t="inlineStr">
        <is>
          <t>03caw</t>
        </is>
      </c>
      <c r="Z1312" t="inlineStr">
        <is>
          <t>Alexander Henriksson ((N/A) RW)</t>
        </is>
      </c>
    </row>
    <row r="1313">
      <c r="A1313" t="inlineStr">
        <is>
          <t>Alexander Ivanov</t>
        </is>
      </c>
      <c r="B1313" t="inlineStr">
        <is>
          <t>CHI</t>
        </is>
      </c>
      <c r="C1313" t="inlineStr">
        <is>
          <t>D</t>
        </is>
      </c>
      <c r="D1313" t="inlineStr">
        <is>
          <t>D</t>
        </is>
      </c>
      <c r="E1313" t="n">
        <v>18</v>
      </c>
      <c r="F1313" t="inlineStr">
        <is>
          <t>FA</t>
        </is>
      </c>
      <c r="G1313" t="inlineStr">
        <is>
          <t>FA</t>
        </is>
      </c>
      <c r="H1313" s="30" t="n">
        <v>1</v>
      </c>
      <c r="I1313" s="31" t="n">
        <v>0</v>
      </c>
      <c r="J1313" s="31" t="n"/>
      <c r="K1313" s="31" t="n">
        <v>0</v>
      </c>
      <c r="L1313" s="32" t="n"/>
      <c r="M1313" s="31" t="n">
        <v>0</v>
      </c>
      <c r="N1313" s="31" t="n">
        <v>0</v>
      </c>
      <c r="O1313" s="31" t="n"/>
      <c r="P1313" s="31" t="n"/>
      <c r="Q1313" s="31" t="n">
        <v>0</v>
      </c>
      <c r="R1313" s="31" t="n"/>
      <c r="S1313" s="32" t="n"/>
      <c r="T1313" s="32" t="n"/>
      <c r="V1313" t="inlineStr">
        <is>
          <t>076xi</t>
        </is>
      </c>
      <c r="Y1313" t="inlineStr">
        <is>
          <t>d9901ded-7ee1-40ec-bc84-f83eaf656152</t>
        </is>
      </c>
      <c r="Z1313" t="inlineStr">
        <is>
          <t>Alexander Ivanov (CHI D)</t>
        </is>
      </c>
    </row>
    <row r="1314">
      <c r="A1314" t="inlineStr">
        <is>
          <t>Alexander Kadeykin</t>
        </is>
      </c>
      <c r="B1314" t="inlineStr">
        <is>
          <t>DET</t>
        </is>
      </c>
      <c r="C1314" t="inlineStr">
        <is>
          <t>C</t>
        </is>
      </c>
      <c r="D1314" t="inlineStr">
        <is>
          <t>F</t>
        </is>
      </c>
      <c r="E1314" t="n">
        <v>32</v>
      </c>
      <c r="F1314" t="inlineStr">
        <is>
          <t>FA</t>
        </is>
      </c>
      <c r="G1314" t="inlineStr">
        <is>
          <t>FA</t>
        </is>
      </c>
      <c r="H1314" s="30" t="n">
        <v>1</v>
      </c>
      <c r="I1314" s="31" t="n">
        <v>0</v>
      </c>
      <c r="J1314" s="31" t="n"/>
      <c r="K1314" s="31" t="n">
        <v>0</v>
      </c>
      <c r="L1314" s="32" t="n"/>
      <c r="M1314" s="31" t="n">
        <v>0</v>
      </c>
      <c r="N1314" s="31" t="n">
        <v>0</v>
      </c>
      <c r="O1314" s="31" t="n"/>
      <c r="P1314" s="31" t="n"/>
      <c r="Q1314" s="31" t="n">
        <v>0</v>
      </c>
      <c r="R1314" s="31" t="n"/>
      <c r="S1314" s="32" t="n"/>
      <c r="T1314" s="32" t="n"/>
      <c r="V1314" t="inlineStr">
        <is>
          <t>03cc0</t>
        </is>
      </c>
      <c r="Y1314" t="inlineStr">
        <is>
          <t>31c0c933-ed97-45e6-a97d-4743e8e08ec3</t>
        </is>
      </c>
      <c r="Z1314" t="inlineStr">
        <is>
          <t>Alexander Kadeykin (DET C)</t>
        </is>
      </c>
    </row>
    <row r="1315">
      <c r="A1315" t="inlineStr">
        <is>
          <t>Alexander Karmanov</t>
        </is>
      </c>
      <c r="B1315" t="inlineStr">
        <is>
          <t>SJS</t>
        </is>
      </c>
      <c r="C1315" t="inlineStr">
        <is>
          <t>D</t>
        </is>
      </c>
      <c r="D1315" t="inlineStr">
        <is>
          <t>D</t>
        </is>
      </c>
      <c r="E1315" t="n">
        <v>18</v>
      </c>
      <c r="F1315" t="inlineStr">
        <is>
          <t>FA</t>
        </is>
      </c>
      <c r="G1315" t="inlineStr">
        <is>
          <t>FA</t>
        </is>
      </c>
      <c r="H1315" s="30" t="n">
        <v>1</v>
      </c>
      <c r="I1315" s="31" t="n">
        <v>0</v>
      </c>
      <c r="J1315" s="31" t="n"/>
      <c r="K1315" s="31" t="n">
        <v>0</v>
      </c>
      <c r="L1315" s="32" t="n"/>
      <c r="M1315" s="31" t="n">
        <v>0</v>
      </c>
      <c r="N1315" s="31" t="n">
        <v>0</v>
      </c>
      <c r="O1315" s="31" t="n"/>
      <c r="P1315" s="31" t="n"/>
      <c r="Q1315" s="31" t="n">
        <v>0</v>
      </c>
      <c r="R1315" s="31" t="n"/>
      <c r="S1315" s="32" t="n"/>
      <c r="T1315" s="32" t="n"/>
      <c r="V1315" t="inlineStr">
        <is>
          <t>076xg</t>
        </is>
      </c>
      <c r="Y1315" t="inlineStr">
        <is>
          <t>7783dd21-d531-4d7c-9457-ad833adbac46</t>
        </is>
      </c>
      <c r="Z1315" t="inlineStr">
        <is>
          <t>Alexander Karmanov (SJS D)</t>
        </is>
      </c>
    </row>
    <row r="1316">
      <c r="A1316" t="inlineStr">
        <is>
          <t>Alexander Khovanov</t>
        </is>
      </c>
      <c r="B1316" t="inlineStr">
        <is>
          <t>(N/A)</t>
        </is>
      </c>
      <c r="C1316" t="inlineStr">
        <is>
          <t>C</t>
        </is>
      </c>
      <c r="D1316" t="inlineStr">
        <is>
          <t>F</t>
        </is>
      </c>
      <c r="E1316" t="n">
        <v>26</v>
      </c>
      <c r="F1316" t="inlineStr">
        <is>
          <t>FA</t>
        </is>
      </c>
      <c r="G1316" t="inlineStr">
        <is>
          <t>FA</t>
        </is>
      </c>
      <c r="H1316" s="30" t="n">
        <v>1</v>
      </c>
      <c r="I1316" s="31" t="n">
        <v>0</v>
      </c>
      <c r="J1316" s="31" t="n"/>
      <c r="K1316" s="31" t="n">
        <v>0</v>
      </c>
      <c r="L1316" s="32" t="n"/>
      <c r="M1316" s="31" t="n">
        <v>0</v>
      </c>
      <c r="N1316" s="31" t="n">
        <v>0</v>
      </c>
      <c r="O1316" s="31" t="n"/>
      <c r="P1316" s="31" t="n"/>
      <c r="Q1316" s="31" t="n">
        <v>0</v>
      </c>
      <c r="R1316" s="31" t="n"/>
      <c r="S1316" s="32" t="n"/>
      <c r="T1316" s="32" t="n"/>
      <c r="V1316" t="inlineStr">
        <is>
          <t>04ajm</t>
        </is>
      </c>
      <c r="W1316" t="n">
        <v>5731</v>
      </c>
      <c r="X1316" t="n">
        <v>7984</v>
      </c>
      <c r="Y1316" t="inlineStr">
        <is>
          <t>2f5756c1-17df-408e-ac9d-2aebfc63f913</t>
        </is>
      </c>
      <c r="Z1316" t="inlineStr">
        <is>
          <t>Alexander Khovanov ((N/A) C)</t>
        </is>
      </c>
    </row>
    <row r="1317">
      <c r="A1317" t="inlineStr">
        <is>
          <t>Alexander Kisakov</t>
        </is>
      </c>
      <c r="B1317" t="inlineStr">
        <is>
          <t>BUF</t>
        </is>
      </c>
      <c r="C1317" t="inlineStr">
        <is>
          <t>LW</t>
        </is>
      </c>
      <c r="D1317" t="inlineStr">
        <is>
          <t>F</t>
        </is>
      </c>
      <c r="E1317" t="n">
        <v>23</v>
      </c>
      <c r="F1317" t="inlineStr">
        <is>
          <t>FA</t>
        </is>
      </c>
      <c r="G1317" t="inlineStr">
        <is>
          <t>FA</t>
        </is>
      </c>
      <c r="H1317" s="30" t="n">
        <v>1</v>
      </c>
      <c r="I1317" s="31" t="n">
        <v>0</v>
      </c>
      <c r="J1317" s="31" t="n"/>
      <c r="K1317" s="31" t="n">
        <v>0</v>
      </c>
      <c r="L1317" s="32" t="n"/>
      <c r="M1317" s="31" t="n">
        <v>0</v>
      </c>
      <c r="N1317" s="31" t="n">
        <v>0</v>
      </c>
      <c r="O1317" s="31" t="n"/>
      <c r="P1317" s="31" t="n"/>
      <c r="Q1317" s="31" t="n">
        <v>0</v>
      </c>
      <c r="R1317" s="31" t="n"/>
      <c r="S1317" s="32" t="n"/>
      <c r="T1317" s="32" t="n"/>
      <c r="V1317" t="inlineStr">
        <is>
          <t>05tqq</t>
        </is>
      </c>
      <c r="W1317" t="n">
        <v>6495</v>
      </c>
      <c r="Y1317" t="inlineStr">
        <is>
          <t>cb60b4e5-9f0a-42eb-8768-94e2e07c45b9</t>
        </is>
      </c>
      <c r="Z1317" t="inlineStr">
        <is>
          <t>Alexander Kisakov (BUF LW)</t>
        </is>
      </c>
    </row>
    <row r="1318">
      <c r="A1318" t="inlineStr">
        <is>
          <t>Alexander Levshyn</t>
        </is>
      </c>
      <c r="B1318" t="inlineStr">
        <is>
          <t>(N/A)</t>
        </is>
      </c>
      <c r="C1318" t="inlineStr">
        <is>
          <t>G</t>
        </is>
      </c>
      <c r="D1318" t="inlineStr">
        <is>
          <t>G</t>
        </is>
      </c>
      <c r="F1318" t="inlineStr">
        <is>
          <t>FA</t>
        </is>
      </c>
      <c r="G1318" t="inlineStr">
        <is>
          <t>FA</t>
        </is>
      </c>
      <c r="H1318" s="30" t="n"/>
      <c r="I1318" s="31" t="n"/>
      <c r="J1318" s="31" t="n"/>
      <c r="K1318" s="31" t="n"/>
      <c r="L1318" s="32" t="n"/>
      <c r="M1318" s="31" t="n"/>
      <c r="N1318" s="31" t="n"/>
      <c r="O1318" s="31" t="n"/>
      <c r="P1318" s="31" t="n"/>
      <c r="Q1318" s="31" t="n"/>
      <c r="R1318" s="31" t="n"/>
      <c r="S1318" s="32" t="n"/>
      <c r="T1318" s="32" t="n"/>
      <c r="V1318" t="inlineStr">
        <is>
          <t>079wp</t>
        </is>
      </c>
      <c r="Z1318" t="inlineStr">
        <is>
          <t>Alexander Levshyn ((N/A) G)</t>
        </is>
      </c>
    </row>
    <row r="1319">
      <c r="A1319" t="inlineStr">
        <is>
          <t>Alexander Ljungkrantz</t>
        </is>
      </c>
      <c r="B1319" t="inlineStr">
        <is>
          <t>(N/A)</t>
        </is>
      </c>
      <c r="C1319" t="inlineStr">
        <is>
          <t>LW</t>
        </is>
      </c>
      <c r="D1319" t="inlineStr">
        <is>
          <t>F</t>
        </is>
      </c>
      <c r="E1319" t="n">
        <v>24</v>
      </c>
      <c r="F1319" t="inlineStr">
        <is>
          <t>FA</t>
        </is>
      </c>
      <c r="G1319" t="inlineStr">
        <is>
          <t>FA</t>
        </is>
      </c>
      <c r="H1319" s="30" t="n">
        <v>1</v>
      </c>
      <c r="I1319" s="31" t="n">
        <v>0</v>
      </c>
      <c r="J1319" s="31" t="n"/>
      <c r="K1319" s="31" t="n">
        <v>0</v>
      </c>
      <c r="L1319" s="32" t="n"/>
      <c r="M1319" s="31" t="n">
        <v>0</v>
      </c>
      <c r="N1319" s="31" t="n">
        <v>0</v>
      </c>
      <c r="O1319" s="31" t="n"/>
      <c r="P1319" s="31" t="n"/>
      <c r="Q1319" s="31" t="n">
        <v>0</v>
      </c>
      <c r="R1319" s="31" t="n"/>
      <c r="S1319" s="32" t="n"/>
      <c r="T1319" s="32" t="n"/>
      <c r="V1319" t="inlineStr">
        <is>
          <t>05luo</t>
        </is>
      </c>
      <c r="W1319" t="n">
        <v>6373</v>
      </c>
      <c r="Y1319" t="inlineStr">
        <is>
          <t>b955088e-ee92-4454-ae4e-851f65ac390a</t>
        </is>
      </c>
      <c r="Z1319" t="inlineStr">
        <is>
          <t>Alexander Ljungkrantz ((N/A) LW)</t>
        </is>
      </c>
    </row>
    <row r="1320">
      <c r="A1320" t="inlineStr">
        <is>
          <t>Alexander Lundqvist</t>
        </is>
      </c>
      <c r="B1320" t="inlineStr">
        <is>
          <t>(N/A)</t>
        </is>
      </c>
      <c r="C1320" t="inlineStr">
        <is>
          <t>D</t>
        </is>
      </c>
      <c r="D1320" t="inlineStr">
        <is>
          <t>D</t>
        </is>
      </c>
      <c r="E1320" t="n">
        <v>25</v>
      </c>
      <c r="F1320" t="inlineStr">
        <is>
          <t>FA</t>
        </is>
      </c>
      <c r="G1320" t="inlineStr">
        <is>
          <t>FA</t>
        </is>
      </c>
      <c r="H1320" s="30" t="n">
        <v>1</v>
      </c>
      <c r="I1320" s="31" t="n">
        <v>0</v>
      </c>
      <c r="J1320" s="31" t="n"/>
      <c r="K1320" s="31" t="n">
        <v>0</v>
      </c>
      <c r="L1320" s="32" t="n"/>
      <c r="M1320" s="31" t="n">
        <v>0</v>
      </c>
      <c r="N1320" s="31" t="n">
        <v>0</v>
      </c>
      <c r="O1320" s="31" t="n"/>
      <c r="P1320" s="31" t="n"/>
      <c r="Q1320" s="31" t="n">
        <v>0</v>
      </c>
      <c r="R1320" s="31" t="n"/>
      <c r="S1320" s="32" t="n"/>
      <c r="T1320" s="32" t="n"/>
      <c r="V1320" t="inlineStr">
        <is>
          <t>05y36</t>
        </is>
      </c>
      <c r="Z1320" t="inlineStr">
        <is>
          <t>Alexander Lundqvist ((N/A) D)</t>
        </is>
      </c>
    </row>
    <row r="1321">
      <c r="A1321" t="inlineStr">
        <is>
          <t>Alexander Mirzabalayev</t>
        </is>
      </c>
      <c r="B1321" t="inlineStr">
        <is>
          <t>(N/A)</t>
        </is>
      </c>
      <c r="C1321" t="inlineStr">
        <is>
          <t>LW</t>
        </is>
      </c>
      <c r="D1321" t="inlineStr">
        <is>
          <t>F</t>
        </is>
      </c>
      <c r="E1321" t="n">
        <v>23</v>
      </c>
      <c r="F1321" t="inlineStr">
        <is>
          <t>FA</t>
        </is>
      </c>
      <c r="G1321" t="inlineStr">
        <is>
          <t>FA</t>
        </is>
      </c>
      <c r="H1321" s="30" t="n">
        <v>1</v>
      </c>
      <c r="I1321" s="31" t="n">
        <v>0</v>
      </c>
      <c r="J1321" s="31" t="n"/>
      <c r="K1321" s="31" t="n">
        <v>0</v>
      </c>
      <c r="L1321" s="32" t="n"/>
      <c r="M1321" s="31" t="n">
        <v>0</v>
      </c>
      <c r="N1321" s="31" t="n">
        <v>0</v>
      </c>
      <c r="O1321" s="31" t="n"/>
      <c r="P1321" s="31" t="n"/>
      <c r="Q1321" s="31" t="n">
        <v>0</v>
      </c>
      <c r="R1321" s="31" t="n"/>
      <c r="S1321" s="32" t="n"/>
      <c r="T1321" s="32" t="n"/>
      <c r="V1321" t="inlineStr">
        <is>
          <t>06665</t>
        </is>
      </c>
      <c r="Z1321" t="inlineStr">
        <is>
          <t>Alexander Mirzabalayev ((N/A) LW)</t>
        </is>
      </c>
    </row>
    <row r="1322">
      <c r="A1322" t="inlineStr">
        <is>
          <t>Alexander Muromtsev</t>
        </is>
      </c>
      <c r="B1322" t="inlineStr">
        <is>
          <t>(N/A)</t>
        </is>
      </c>
      <c r="C1322" t="inlineStr">
        <is>
          <t>LW</t>
        </is>
      </c>
      <c r="D1322" t="inlineStr">
        <is>
          <t>F</t>
        </is>
      </c>
      <c r="E1322" t="n">
        <v>22</v>
      </c>
      <c r="F1322" t="inlineStr">
        <is>
          <t>FA</t>
        </is>
      </c>
      <c r="G1322" t="inlineStr">
        <is>
          <t>FA</t>
        </is>
      </c>
      <c r="H1322" s="30" t="n">
        <v>1</v>
      </c>
      <c r="I1322" s="31" t="n">
        <v>0</v>
      </c>
      <c r="J1322" s="31" t="n"/>
      <c r="K1322" s="31" t="n">
        <v>0</v>
      </c>
      <c r="L1322" s="32" t="n"/>
      <c r="M1322" s="31" t="n">
        <v>0</v>
      </c>
      <c r="N1322" s="31" t="n">
        <v>0</v>
      </c>
      <c r="O1322" s="31" t="n"/>
      <c r="P1322" s="31" t="n"/>
      <c r="Q1322" s="31" t="n">
        <v>0</v>
      </c>
      <c r="R1322" s="31" t="n"/>
      <c r="S1322" s="32" t="n"/>
      <c r="T1322" s="32" t="n"/>
      <c r="V1322" t="inlineStr">
        <is>
          <t>060nu</t>
        </is>
      </c>
      <c r="Z1322" t="inlineStr">
        <is>
          <t>Alexander Muromtsev ((N/A) LW)</t>
        </is>
      </c>
    </row>
    <row r="1323">
      <c r="A1323" t="inlineStr">
        <is>
          <t>Alexander Nikulin</t>
        </is>
      </c>
      <c r="B1323" t="inlineStr">
        <is>
          <t>(N/A)</t>
        </is>
      </c>
      <c r="C1323" t="inlineStr">
        <is>
          <t>C</t>
        </is>
      </c>
      <c r="D1323" t="inlineStr">
        <is>
          <t>F</t>
        </is>
      </c>
      <c r="E1323" t="n">
        <v>41</v>
      </c>
      <c r="F1323" t="inlineStr">
        <is>
          <t>FA</t>
        </is>
      </c>
      <c r="G1323" t="inlineStr">
        <is>
          <t>FA</t>
        </is>
      </c>
      <c r="H1323" s="30" t="n">
        <v>1</v>
      </c>
      <c r="I1323" s="31" t="n">
        <v>0</v>
      </c>
      <c r="J1323" s="31" t="n"/>
      <c r="K1323" s="31" t="n">
        <v>0</v>
      </c>
      <c r="L1323" s="32" t="n"/>
      <c r="M1323" s="31" t="n">
        <v>0</v>
      </c>
      <c r="N1323" s="31" t="n">
        <v>0</v>
      </c>
      <c r="O1323" s="31" t="n"/>
      <c r="P1323" s="31" t="n"/>
      <c r="Q1323" s="31" t="n">
        <v>0</v>
      </c>
      <c r="R1323" s="31" t="n"/>
      <c r="S1323" s="32" t="n"/>
      <c r="T1323" s="32" t="n"/>
      <c r="V1323" t="inlineStr">
        <is>
          <t>00420</t>
        </is>
      </c>
      <c r="W1323" t="n">
        <v>2885</v>
      </c>
      <c r="X1323" t="n">
        <v>4226</v>
      </c>
      <c r="Z1323" t="inlineStr">
        <is>
          <t>Alexander Nikulin ((N/A) C)</t>
        </is>
      </c>
    </row>
    <row r="1324">
      <c r="A1324" t="inlineStr">
        <is>
          <t>Alexander Nylander</t>
        </is>
      </c>
      <c r="B1324" t="inlineStr">
        <is>
          <t>CGY</t>
        </is>
      </c>
      <c r="C1324" t="inlineStr">
        <is>
          <t>LW</t>
        </is>
      </c>
      <c r="D1324" t="inlineStr">
        <is>
          <t>F</t>
        </is>
      </c>
      <c r="E1324" t="n">
        <v>28</v>
      </c>
      <c r="F1324" t="inlineStr">
        <is>
          <t>FA</t>
        </is>
      </c>
      <c r="G1324" t="inlineStr">
        <is>
          <t>FA</t>
        </is>
      </c>
      <c r="H1324" s="30" t="n">
        <v>1</v>
      </c>
      <c r="I1324" s="31" t="n">
        <v>0</v>
      </c>
      <c r="J1324" s="31" t="n"/>
      <c r="K1324" s="31" t="n">
        <v>0</v>
      </c>
      <c r="L1324" s="32" t="n"/>
      <c r="M1324" s="31" t="n">
        <v>0</v>
      </c>
      <c r="N1324" s="31" t="n">
        <v>0</v>
      </c>
      <c r="O1324" s="31" t="n"/>
      <c r="P1324" s="31" t="n"/>
      <c r="Q1324" s="31" t="n">
        <v>0</v>
      </c>
      <c r="R1324" s="31" t="n"/>
      <c r="S1324" s="32" t="n"/>
      <c r="T1324" s="32" t="n"/>
      <c r="U1324" t="n">
        <v>291.4</v>
      </c>
      <c r="V1324" t="inlineStr">
        <is>
          <t>03wpj</t>
        </is>
      </c>
      <c r="W1324" t="n">
        <v>5132</v>
      </c>
      <c r="X1324" t="n">
        <v>7116</v>
      </c>
      <c r="Y1324" t="inlineStr">
        <is>
          <t>4a266011-6fad-44a8-930d-3e42c76e325b</t>
        </is>
      </c>
      <c r="Z1324" t="inlineStr">
        <is>
          <t>Alexander Nylander (CGY LW)</t>
        </is>
      </c>
    </row>
    <row r="1325">
      <c r="A1325" t="inlineStr">
        <is>
          <t>Alexander Pashin</t>
        </is>
      </c>
      <c r="B1325" t="inlineStr">
        <is>
          <t>(N/A)</t>
        </is>
      </c>
      <c r="C1325" t="inlineStr">
        <is>
          <t>RW</t>
        </is>
      </c>
      <c r="D1325" t="inlineStr">
        <is>
          <t>F</t>
        </is>
      </c>
      <c r="E1325" t="n">
        <v>24</v>
      </c>
      <c r="F1325" t="inlineStr">
        <is>
          <t>FA</t>
        </is>
      </c>
      <c r="G1325" t="inlineStr">
        <is>
          <t>FA</t>
        </is>
      </c>
      <c r="H1325" s="30" t="n">
        <v>1</v>
      </c>
      <c r="I1325" s="31" t="n">
        <v>0</v>
      </c>
      <c r="J1325" s="31" t="n"/>
      <c r="K1325" s="31" t="n">
        <v>0</v>
      </c>
      <c r="L1325" s="32" t="n"/>
      <c r="M1325" s="31" t="n">
        <v>0</v>
      </c>
      <c r="N1325" s="31" t="n">
        <v>0</v>
      </c>
      <c r="O1325" s="31" t="n"/>
      <c r="P1325" s="31" t="n"/>
      <c r="Q1325" s="31" t="n">
        <v>0</v>
      </c>
      <c r="R1325" s="31" t="n"/>
      <c r="S1325" s="32" t="n"/>
      <c r="T1325" s="32" t="n"/>
      <c r="V1325" t="inlineStr">
        <is>
          <t>05kn7</t>
        </is>
      </c>
      <c r="W1325" t="n">
        <v>6306</v>
      </c>
      <c r="Y1325" t="inlineStr">
        <is>
          <t>eeeb2444-7537-4ba1-90a9-591df8969179</t>
        </is>
      </c>
      <c r="Z1325" t="inlineStr">
        <is>
          <t>Alexander Pashin ((N/A) RW)</t>
        </is>
      </c>
    </row>
    <row r="1326">
      <c r="A1326" t="inlineStr">
        <is>
          <t>Alexander Pechurskiy</t>
        </is>
      </c>
      <c r="B1326" t="inlineStr">
        <is>
          <t>PIT</t>
        </is>
      </c>
      <c r="C1326" t="inlineStr">
        <is>
          <t>G</t>
        </is>
      </c>
      <c r="D1326" t="inlineStr">
        <is>
          <t>G</t>
        </is>
      </c>
      <c r="E1326" t="n">
        <v>36</v>
      </c>
      <c r="F1326" t="inlineStr">
        <is>
          <t>FA</t>
        </is>
      </c>
      <c r="G1326" t="inlineStr">
        <is>
          <t>FA</t>
        </is>
      </c>
      <c r="H1326" s="30" t="n">
        <v>1</v>
      </c>
      <c r="I1326" s="31" t="n">
        <v>0</v>
      </c>
      <c r="J1326" s="31" t="n"/>
      <c r="K1326" s="31" t="n">
        <v>0</v>
      </c>
      <c r="L1326" s="32" t="n"/>
      <c r="M1326" s="31" t="n">
        <v>0</v>
      </c>
      <c r="N1326" s="31" t="n">
        <v>0</v>
      </c>
      <c r="O1326" s="31" t="n"/>
      <c r="P1326" s="31" t="n"/>
      <c r="Q1326" s="31" t="n">
        <v>0</v>
      </c>
      <c r="R1326" s="31" t="n"/>
      <c r="S1326" s="32" t="n"/>
      <c r="T1326" s="32" t="n"/>
      <c r="V1326" t="inlineStr">
        <is>
          <t>01s7p</t>
        </is>
      </c>
      <c r="W1326" t="n">
        <v>3420</v>
      </c>
      <c r="X1326" t="n">
        <v>4821</v>
      </c>
      <c r="Z1326" t="inlineStr">
        <is>
          <t>Alexander Pechurskiy (PIT G)</t>
        </is>
      </c>
    </row>
    <row r="1327">
      <c r="A1327" t="inlineStr">
        <is>
          <t>Alexander Pelevin</t>
        </is>
      </c>
      <c r="B1327" t="inlineStr">
        <is>
          <t>CAR</t>
        </is>
      </c>
      <c r="C1327" t="inlineStr">
        <is>
          <t>D</t>
        </is>
      </c>
      <c r="D1327" t="inlineStr">
        <is>
          <t>D</t>
        </is>
      </c>
      <c r="E1327" t="n">
        <v>22</v>
      </c>
      <c r="F1327" t="inlineStr">
        <is>
          <t>FA</t>
        </is>
      </c>
      <c r="G1327" t="inlineStr">
        <is>
          <t>FA</t>
        </is>
      </c>
      <c r="H1327" s="30" t="n">
        <v>1</v>
      </c>
      <c r="I1327" s="31" t="n">
        <v>0</v>
      </c>
      <c r="J1327" s="31" t="n"/>
      <c r="K1327" s="31" t="n">
        <v>0</v>
      </c>
      <c r="L1327" s="32" t="n"/>
      <c r="M1327" s="31" t="n">
        <v>0</v>
      </c>
      <c r="N1327" s="31" t="n">
        <v>0</v>
      </c>
      <c r="O1327" s="31" t="n"/>
      <c r="P1327" s="31" t="n"/>
      <c r="Q1327" s="31" t="n">
        <v>0</v>
      </c>
      <c r="R1327" s="31" t="n"/>
      <c r="S1327" s="32" t="n"/>
      <c r="T1327" s="32" t="n"/>
      <c r="V1327" t="inlineStr">
        <is>
          <t>060xk</t>
        </is>
      </c>
      <c r="Z1327" t="inlineStr">
        <is>
          <t>Alexander Pelevin (CAR D)</t>
        </is>
      </c>
    </row>
    <row r="1328">
      <c r="A1328" t="inlineStr">
        <is>
          <t>Alexander Perevalov</t>
        </is>
      </c>
      <c r="B1328" t="inlineStr">
        <is>
          <t>CAR</t>
        </is>
      </c>
      <c r="C1328" t="inlineStr">
        <is>
          <t>LW</t>
        </is>
      </c>
      <c r="D1328" t="inlineStr">
        <is>
          <t>F</t>
        </is>
      </c>
      <c r="E1328" t="n">
        <v>22</v>
      </c>
      <c r="F1328" t="inlineStr">
        <is>
          <t>T</t>
        </is>
      </c>
      <c r="G1328" t="inlineStr">
        <is>
          <t>Le Duke of Dangles</t>
        </is>
      </c>
      <c r="H1328" s="30" t="n">
        <v>1</v>
      </c>
      <c r="I1328" s="31" t="n">
        <v>0</v>
      </c>
      <c r="J1328" s="31" t="n"/>
      <c r="K1328" s="31" t="n">
        <v>0</v>
      </c>
      <c r="L1328" s="32" t="n"/>
      <c r="M1328" s="31" t="n">
        <v>0</v>
      </c>
      <c r="N1328" s="31" t="n">
        <v>0</v>
      </c>
      <c r="O1328" s="31" t="n"/>
      <c r="P1328" s="31" t="n"/>
      <c r="Q1328" s="31" t="n">
        <v>0</v>
      </c>
      <c r="R1328" s="31" t="n"/>
      <c r="S1328" s="32" t="n"/>
      <c r="T1328" s="32" t="n"/>
      <c r="V1328" t="inlineStr">
        <is>
          <t>060hn</t>
        </is>
      </c>
      <c r="W1328" t="n">
        <v>6741</v>
      </c>
      <c r="Z1328" t="inlineStr">
        <is>
          <t>Alexander Perevalov (CAR LW)</t>
        </is>
      </c>
    </row>
    <row r="1329">
      <c r="A1329" t="inlineStr">
        <is>
          <t>Alexander Perezhogin</t>
        </is>
      </c>
      <c r="B1329" t="inlineStr">
        <is>
          <t>(N/A)</t>
        </is>
      </c>
      <c r="C1329" t="inlineStr">
        <is>
          <t>RW</t>
        </is>
      </c>
      <c r="D1329" t="inlineStr">
        <is>
          <t>F</t>
        </is>
      </c>
      <c r="E1329" t="n">
        <v>43</v>
      </c>
      <c r="F1329" t="inlineStr">
        <is>
          <t>FA</t>
        </is>
      </c>
      <c r="G1329" t="inlineStr">
        <is>
          <t>FA</t>
        </is>
      </c>
      <c r="H1329" s="30" t="n">
        <v>1</v>
      </c>
      <c r="I1329" s="31" t="n">
        <v>0</v>
      </c>
      <c r="J1329" s="31" t="n"/>
      <c r="K1329" s="31" t="n">
        <v>0</v>
      </c>
      <c r="L1329" s="32" t="n"/>
      <c r="M1329" s="31" t="n">
        <v>0</v>
      </c>
      <c r="N1329" s="31" t="n">
        <v>0</v>
      </c>
      <c r="O1329" s="31" t="n"/>
      <c r="P1329" s="31" t="n"/>
      <c r="Q1329" s="31" t="n">
        <v>0</v>
      </c>
      <c r="R1329" s="31" t="n"/>
      <c r="S1329" s="32" t="n"/>
      <c r="T1329" s="32" t="n"/>
      <c r="V1329" t="inlineStr">
        <is>
          <t>024iz</t>
        </is>
      </c>
      <c r="W1329" t="n">
        <v>1477</v>
      </c>
      <c r="X1329" t="n">
        <v>2929</v>
      </c>
      <c r="Z1329" t="inlineStr">
        <is>
          <t>Alexander Perezhogin ((N/A) RW)</t>
        </is>
      </c>
    </row>
    <row r="1330">
      <c r="A1330" t="inlineStr">
        <is>
          <t>Alexander Pershakov</t>
        </is>
      </c>
      <c r="B1330" t="inlineStr">
        <is>
          <t>(N/A)</t>
        </is>
      </c>
      <c r="C1330" t="inlineStr">
        <is>
          <t>LW</t>
        </is>
      </c>
      <c r="D1330" t="inlineStr">
        <is>
          <t>F</t>
        </is>
      </c>
      <c r="E1330" t="n">
        <v>19</v>
      </c>
      <c r="F1330" t="inlineStr">
        <is>
          <t>FA</t>
        </is>
      </c>
      <c r="G1330" t="inlineStr">
        <is>
          <t>FA</t>
        </is>
      </c>
      <c r="H1330" s="30" t="n">
        <v>1</v>
      </c>
      <c r="I1330" s="31" t="n">
        <v>0</v>
      </c>
      <c r="J1330" s="31" t="n"/>
      <c r="K1330" s="31" t="n">
        <v>0</v>
      </c>
      <c r="L1330" s="32" t="n"/>
      <c r="M1330" s="31" t="n">
        <v>0</v>
      </c>
      <c r="N1330" s="31" t="n">
        <v>0</v>
      </c>
      <c r="O1330" s="31" t="n"/>
      <c r="P1330" s="31" t="n"/>
      <c r="Q1330" s="31" t="n">
        <v>0</v>
      </c>
      <c r="R1330" s="31" t="n"/>
      <c r="S1330" s="32" t="n"/>
      <c r="T1330" s="32" t="n"/>
      <c r="V1330" t="inlineStr">
        <is>
          <t>06ydx</t>
        </is>
      </c>
      <c r="Z1330" t="inlineStr">
        <is>
          <t>Alexander Pershakov ((N/A) LW)</t>
        </is>
      </c>
    </row>
    <row r="1331">
      <c r="A1331" t="inlineStr">
        <is>
          <t>Alexander Petunin</t>
        </is>
      </c>
      <c r="B1331" t="inlineStr">
        <is>
          <t>(N/A)</t>
        </is>
      </c>
      <c r="C1331" t="inlineStr">
        <is>
          <t>C</t>
        </is>
      </c>
      <c r="D1331" t="inlineStr">
        <is>
          <t>F</t>
        </is>
      </c>
      <c r="E1331" t="n">
        <v>29</v>
      </c>
      <c r="F1331" t="inlineStr">
        <is>
          <t>FA</t>
        </is>
      </c>
      <c r="G1331" t="inlineStr">
        <is>
          <t>FA</t>
        </is>
      </c>
      <c r="H1331" s="30" t="n">
        <v>1</v>
      </c>
      <c r="I1331" s="31" t="n">
        <v>0</v>
      </c>
      <c r="J1331" s="31" t="n"/>
      <c r="K1331" s="31" t="n">
        <v>0</v>
      </c>
      <c r="L1331" s="32" t="n"/>
      <c r="M1331" s="31" t="n">
        <v>0</v>
      </c>
      <c r="N1331" s="31" t="n">
        <v>0</v>
      </c>
      <c r="O1331" s="31" t="n"/>
      <c r="P1331" s="31" t="n"/>
      <c r="Q1331" s="31" t="n">
        <v>0</v>
      </c>
      <c r="R1331" s="31" t="n"/>
      <c r="S1331" s="32" t="n"/>
      <c r="T1331" s="32" t="n"/>
      <c r="V1331" t="inlineStr">
        <is>
          <t>05rfq</t>
        </is>
      </c>
      <c r="Z1331" t="inlineStr">
        <is>
          <t>Alexander Petunin ((N/A) C)</t>
        </is>
      </c>
    </row>
    <row r="1332">
      <c r="A1332" t="inlineStr">
        <is>
          <t>Alexander Plesovskikh</t>
        </is>
      </c>
      <c r="B1332" t="inlineStr">
        <is>
          <t>TOR</t>
        </is>
      </c>
      <c r="C1332" t="inlineStr">
        <is>
          <t>LW</t>
        </is>
      </c>
      <c r="D1332" t="inlineStr">
        <is>
          <t>F</t>
        </is>
      </c>
      <c r="E1332" t="n">
        <v>20</v>
      </c>
      <c r="F1332" t="inlineStr">
        <is>
          <t>FA</t>
        </is>
      </c>
      <c r="G1332" t="inlineStr">
        <is>
          <t>FA</t>
        </is>
      </c>
      <c r="H1332" s="30" t="n">
        <v>1</v>
      </c>
      <c r="I1332" s="31" t="n">
        <v>0</v>
      </c>
      <c r="J1332" s="31" t="n"/>
      <c r="K1332" s="31" t="n">
        <v>0</v>
      </c>
      <c r="L1332" s="32" t="n"/>
      <c r="M1332" s="31" t="n">
        <v>0</v>
      </c>
      <c r="N1332" s="31" t="n">
        <v>0</v>
      </c>
      <c r="O1332" s="31" t="n"/>
      <c r="P1332" s="31" t="n"/>
      <c r="Q1332" s="31" t="n">
        <v>0</v>
      </c>
      <c r="R1332" s="31" t="n"/>
      <c r="S1332" s="32" t="n"/>
      <c r="T1332" s="32" t="n"/>
      <c r="V1332" t="inlineStr">
        <is>
          <t>06mr6</t>
        </is>
      </c>
      <c r="Y1332" t="inlineStr">
        <is>
          <t>b45ffb69-9529-4951-8847-fbb0e6870be1</t>
        </is>
      </c>
      <c r="Z1332" t="inlineStr">
        <is>
          <t>Alexander Plesovskikh (TOR LW)</t>
        </is>
      </c>
    </row>
    <row r="1333">
      <c r="A1333" t="inlineStr">
        <is>
          <t>Alexander Polunin</t>
        </is>
      </c>
      <c r="B1333" t="inlineStr">
        <is>
          <t>(N/A)</t>
        </is>
      </c>
      <c r="C1333" t="inlineStr">
        <is>
          <t>LW</t>
        </is>
      </c>
      <c r="D1333" t="inlineStr">
        <is>
          <t>F</t>
        </is>
      </c>
      <c r="E1333" t="n">
        <v>29</v>
      </c>
      <c r="F1333" t="inlineStr">
        <is>
          <t>FA</t>
        </is>
      </c>
      <c r="G1333" t="inlineStr">
        <is>
          <t>FA</t>
        </is>
      </c>
      <c r="H1333" s="30" t="n">
        <v>1</v>
      </c>
      <c r="I1333" s="31" t="n">
        <v>0</v>
      </c>
      <c r="J1333" s="31" t="n"/>
      <c r="K1333" s="31" t="n">
        <v>0</v>
      </c>
      <c r="L1333" s="32" t="n"/>
      <c r="M1333" s="31" t="n">
        <v>0</v>
      </c>
      <c r="N1333" s="31" t="n">
        <v>0</v>
      </c>
      <c r="O1333" s="31" t="n"/>
      <c r="P1333" s="31" t="n"/>
      <c r="Q1333" s="31" t="n">
        <v>0</v>
      </c>
      <c r="R1333" s="31" t="n"/>
      <c r="S1333" s="32" t="n"/>
      <c r="T1333" s="32" t="n"/>
      <c r="V1333" t="inlineStr">
        <is>
          <t>043j5</t>
        </is>
      </c>
      <c r="Z1333" t="inlineStr">
        <is>
          <t>Alexander Polunin ((N/A) LW)</t>
        </is>
      </c>
    </row>
    <row r="1334">
      <c r="A1334" t="inlineStr">
        <is>
          <t>Alexander Ponomaryov</t>
        </is>
      </c>
      <c r="B1334" t="inlineStr">
        <is>
          <t>(N/A)</t>
        </is>
      </c>
      <c r="C1334" t="inlineStr">
        <is>
          <t>RW</t>
        </is>
      </c>
      <c r="D1334" t="inlineStr">
        <is>
          <t>F</t>
        </is>
      </c>
      <c r="E1334" t="n">
        <v>22</v>
      </c>
      <c r="F1334" t="inlineStr">
        <is>
          <t>FA</t>
        </is>
      </c>
      <c r="G1334" t="inlineStr">
        <is>
          <t>FA</t>
        </is>
      </c>
      <c r="H1334" s="30" t="n">
        <v>1</v>
      </c>
      <c r="I1334" s="31" t="n">
        <v>0</v>
      </c>
      <c r="J1334" s="31" t="n"/>
      <c r="K1334" s="31" t="n">
        <v>0</v>
      </c>
      <c r="L1334" s="32" t="n"/>
      <c r="M1334" s="31" t="n">
        <v>0</v>
      </c>
      <c r="N1334" s="31" t="n">
        <v>0</v>
      </c>
      <c r="O1334" s="31" t="n"/>
      <c r="P1334" s="31" t="n"/>
      <c r="Q1334" s="31" t="n">
        <v>0</v>
      </c>
      <c r="R1334" s="31" t="n"/>
      <c r="S1334" s="32" t="n"/>
      <c r="T1334" s="32" t="n"/>
      <c r="V1334" t="inlineStr">
        <is>
          <t>060xt</t>
        </is>
      </c>
      <c r="Z1334" t="inlineStr">
        <is>
          <t>Alexander Ponomaryov ((N/A) RW)</t>
        </is>
      </c>
    </row>
    <row r="1335">
      <c r="A1335" t="inlineStr">
        <is>
          <t>Alexander Radulov</t>
        </is>
      </c>
      <c r="B1335" t="inlineStr">
        <is>
          <t>(N/A)</t>
        </is>
      </c>
      <c r="C1335" t="inlineStr">
        <is>
          <t>RW</t>
        </is>
      </c>
      <c r="D1335" t="inlineStr">
        <is>
          <t>F</t>
        </is>
      </c>
      <c r="E1335" t="n">
        <v>40</v>
      </c>
      <c r="F1335" t="inlineStr">
        <is>
          <t>FA</t>
        </is>
      </c>
      <c r="G1335" t="inlineStr">
        <is>
          <t>FA</t>
        </is>
      </c>
      <c r="H1335" s="30" t="n">
        <v>1</v>
      </c>
      <c r="I1335" s="31" t="n">
        <v>0</v>
      </c>
      <c r="J1335" s="31" t="n"/>
      <c r="K1335" s="31" t="n">
        <v>0</v>
      </c>
      <c r="L1335" s="32" t="n"/>
      <c r="M1335" s="31" t="n">
        <v>0</v>
      </c>
      <c r="N1335" s="31" t="n">
        <v>0</v>
      </c>
      <c r="O1335" s="31" t="n"/>
      <c r="P1335" s="31" t="n"/>
      <c r="Q1335" s="31" t="n">
        <v>0</v>
      </c>
      <c r="R1335" s="31" t="n"/>
      <c r="S1335" s="32" t="n"/>
      <c r="T1335" s="32" t="n"/>
      <c r="V1335" t="inlineStr">
        <is>
          <t>003wx</t>
        </is>
      </c>
      <c r="W1335" t="n">
        <v>2187</v>
      </c>
      <c r="X1335" t="n">
        <v>3652</v>
      </c>
      <c r="Y1335" t="inlineStr">
        <is>
          <t>f75d006a-15de-4f0d-8d91-bfc3c59cac84</t>
        </is>
      </c>
      <c r="Z1335" t="inlineStr">
        <is>
          <t>Alexander Radulov ((N/A) RW)</t>
        </is>
      </c>
    </row>
    <row r="1336">
      <c r="A1336" t="inlineStr">
        <is>
          <t>Alexander Ruuttu</t>
        </is>
      </c>
      <c r="B1336" t="inlineStr">
        <is>
          <t>UTA</t>
        </is>
      </c>
      <c r="C1336" t="inlineStr">
        <is>
          <t>C</t>
        </is>
      </c>
      <c r="D1336" t="inlineStr">
        <is>
          <t>F</t>
        </is>
      </c>
      <c r="E1336" t="n">
        <v>33</v>
      </c>
      <c r="F1336" t="inlineStr">
        <is>
          <t>FA</t>
        </is>
      </c>
      <c r="G1336" t="inlineStr">
        <is>
          <t>FA</t>
        </is>
      </c>
      <c r="H1336" s="30" t="n">
        <v>1</v>
      </c>
      <c r="I1336" s="31" t="n">
        <v>0</v>
      </c>
      <c r="J1336" s="31" t="n"/>
      <c r="K1336" s="31" t="n">
        <v>0</v>
      </c>
      <c r="L1336" s="32" t="n"/>
      <c r="M1336" s="31" t="n">
        <v>0</v>
      </c>
      <c r="N1336" s="31" t="n">
        <v>0</v>
      </c>
      <c r="O1336" s="31" t="n"/>
      <c r="P1336" s="31" t="n"/>
      <c r="Q1336" s="31" t="n">
        <v>0</v>
      </c>
      <c r="R1336" s="31" t="n"/>
      <c r="S1336" s="32" t="n"/>
      <c r="T1336" s="32" t="n"/>
      <c r="V1336" t="inlineStr">
        <is>
          <t>02b6u</t>
        </is>
      </c>
      <c r="W1336" t="n">
        <v>3823</v>
      </c>
      <c r="Z1336" t="inlineStr">
        <is>
          <t>Alexander Ruuttu (UTA C)</t>
        </is>
      </c>
    </row>
    <row r="1337">
      <c r="A1337" t="inlineStr">
        <is>
          <t>Alexander Rykov</t>
        </is>
      </c>
      <c r="B1337" t="inlineStr">
        <is>
          <t>CAR</t>
        </is>
      </c>
      <c r="C1337" t="inlineStr">
        <is>
          <t>RW</t>
        </is>
      </c>
      <c r="D1337" t="inlineStr">
        <is>
          <t>F</t>
        </is>
      </c>
      <c r="E1337" t="n">
        <v>21</v>
      </c>
      <c r="F1337" t="inlineStr">
        <is>
          <t>FA</t>
        </is>
      </c>
      <c r="G1337" t="inlineStr">
        <is>
          <t>FA</t>
        </is>
      </c>
      <c r="H1337" s="30" t="n">
        <v>1</v>
      </c>
      <c r="I1337" s="31" t="n">
        <v>0</v>
      </c>
      <c r="J1337" s="31" t="n"/>
      <c r="K1337" s="31" t="n">
        <v>0</v>
      </c>
      <c r="L1337" s="32" t="n"/>
      <c r="M1337" s="31" t="n">
        <v>0</v>
      </c>
      <c r="N1337" s="31" t="n">
        <v>0</v>
      </c>
      <c r="O1337" s="31" t="n"/>
      <c r="P1337" s="31" t="n"/>
      <c r="Q1337" s="31" t="n">
        <v>0</v>
      </c>
      <c r="R1337" s="31" t="n"/>
      <c r="S1337" s="32" t="n"/>
      <c r="T1337" s="32" t="n"/>
      <c r="V1337" t="inlineStr">
        <is>
          <t>06bdl</t>
        </is>
      </c>
      <c r="W1337" t="n">
        <v>7007</v>
      </c>
      <c r="Y1337" t="inlineStr">
        <is>
          <t>4b7ad2c9-998f-4993-95d7-d75f2351574a</t>
        </is>
      </c>
      <c r="Z1337" t="inlineStr">
        <is>
          <t>Alexander Rykov (CAR RW)</t>
        </is>
      </c>
    </row>
    <row r="1338">
      <c r="A1338" t="inlineStr">
        <is>
          <t>Alexander Salak</t>
        </is>
      </c>
      <c r="B1338" t="inlineStr">
        <is>
          <t>(N/A)</t>
        </is>
      </c>
      <c r="C1338" t="inlineStr">
        <is>
          <t>G</t>
        </is>
      </c>
      <c r="D1338" t="inlineStr">
        <is>
          <t>G</t>
        </is>
      </c>
      <c r="E1338" t="n">
        <v>39</v>
      </c>
      <c r="F1338" t="inlineStr">
        <is>
          <t>FA</t>
        </is>
      </c>
      <c r="G1338" t="inlineStr">
        <is>
          <t>FA</t>
        </is>
      </c>
      <c r="H1338" s="30" t="n">
        <v>1</v>
      </c>
      <c r="I1338" s="31" t="n">
        <v>0</v>
      </c>
      <c r="J1338" s="31" t="n"/>
      <c r="K1338" s="31" t="n">
        <v>0</v>
      </c>
      <c r="L1338" s="32" t="n"/>
      <c r="M1338" s="31" t="n">
        <v>0</v>
      </c>
      <c r="N1338" s="31" t="n">
        <v>0</v>
      </c>
      <c r="O1338" s="31" t="n"/>
      <c r="P1338" s="31" t="n"/>
      <c r="Q1338" s="31" t="n">
        <v>0</v>
      </c>
      <c r="R1338" s="31" t="n"/>
      <c r="S1338" s="32" t="n"/>
      <c r="T1338" s="32" t="n"/>
      <c r="V1338" t="inlineStr">
        <is>
          <t>01fx8</t>
        </is>
      </c>
      <c r="W1338" t="n">
        <v>3397</v>
      </c>
      <c r="X1338" t="n">
        <v>4755</v>
      </c>
      <c r="Z1338" t="inlineStr">
        <is>
          <t>Alexander Salak ((N/A) G)</t>
        </is>
      </c>
    </row>
    <row r="1339">
      <c r="A1339" t="inlineStr">
        <is>
          <t>Alexander Samoilov</t>
        </is>
      </c>
      <c r="B1339" t="inlineStr">
        <is>
          <t>(N/A)</t>
        </is>
      </c>
      <c r="C1339" t="inlineStr">
        <is>
          <t>G</t>
        </is>
      </c>
      <c r="D1339" t="inlineStr">
        <is>
          <t>G</t>
        </is>
      </c>
      <c r="E1339" t="n">
        <v>29</v>
      </c>
      <c r="F1339" t="inlineStr">
        <is>
          <t>FA</t>
        </is>
      </c>
      <c r="G1339" t="inlineStr">
        <is>
          <t>FA</t>
        </is>
      </c>
      <c r="H1339" s="30" t="n">
        <v>1</v>
      </c>
      <c r="I1339" s="31" t="n">
        <v>0</v>
      </c>
      <c r="J1339" s="31" t="n"/>
      <c r="K1339" s="31" t="n">
        <v>0</v>
      </c>
      <c r="L1339" s="32" t="n"/>
      <c r="M1339" s="31" t="n">
        <v>0</v>
      </c>
      <c r="N1339" s="31" t="n">
        <v>0</v>
      </c>
      <c r="O1339" s="31" t="n"/>
      <c r="P1339" s="31" t="n"/>
      <c r="Q1339" s="31" t="n">
        <v>0</v>
      </c>
      <c r="R1339" s="31" t="n"/>
      <c r="S1339" s="32" t="n"/>
      <c r="T1339" s="32" t="n"/>
      <c r="V1339" t="inlineStr">
        <is>
          <t>04an0</t>
        </is>
      </c>
      <c r="Z1339" t="inlineStr">
        <is>
          <t>Alexander Samoilov ((N/A) G)</t>
        </is>
      </c>
    </row>
    <row r="1340">
      <c r="A1340" t="inlineStr">
        <is>
          <t>Alexander Samonov</t>
        </is>
      </c>
      <c r="B1340" t="inlineStr">
        <is>
          <t>(N/A)</t>
        </is>
      </c>
      <c r="C1340" t="inlineStr">
        <is>
          <t>G</t>
        </is>
      </c>
      <c r="D1340" t="inlineStr">
        <is>
          <t>G</t>
        </is>
      </c>
      <c r="E1340" t="n">
        <v>31</v>
      </c>
      <c r="F1340" t="inlineStr">
        <is>
          <t>FA</t>
        </is>
      </c>
      <c r="G1340" t="inlineStr">
        <is>
          <t>FA</t>
        </is>
      </c>
      <c r="H1340" s="30" t="n">
        <v>1</v>
      </c>
      <c r="I1340" s="31" t="n">
        <v>0</v>
      </c>
      <c r="J1340" s="31" t="n"/>
      <c r="K1340" s="31" t="n">
        <v>0</v>
      </c>
      <c r="L1340" s="32" t="n"/>
      <c r="M1340" s="31" t="n">
        <v>0</v>
      </c>
      <c r="N1340" s="31" t="n">
        <v>0</v>
      </c>
      <c r="O1340" s="31" t="n"/>
      <c r="P1340" s="31" t="n"/>
      <c r="Q1340" s="31" t="n">
        <v>0</v>
      </c>
      <c r="R1340" s="31" t="n"/>
      <c r="S1340" s="32" t="n"/>
      <c r="T1340" s="32" t="n"/>
      <c r="V1340" t="inlineStr">
        <is>
          <t>0597l</t>
        </is>
      </c>
      <c r="Z1340" t="inlineStr">
        <is>
          <t>Alexander Samonov ((N/A) G)</t>
        </is>
      </c>
    </row>
    <row r="1341">
      <c r="A1341" t="inlineStr">
        <is>
          <t>Alexander Sapozhnikov</t>
        </is>
      </c>
      <c r="B1341" t="inlineStr">
        <is>
          <t>(N/A)</t>
        </is>
      </c>
      <c r="C1341" t="inlineStr">
        <is>
          <t>D</t>
        </is>
      </c>
      <c r="D1341" t="inlineStr">
        <is>
          <t>D</t>
        </is>
      </c>
      <c r="E1341" t="n">
        <v>19</v>
      </c>
      <c r="F1341" t="inlineStr">
        <is>
          <t>FA</t>
        </is>
      </c>
      <c r="G1341" t="inlineStr">
        <is>
          <t>FA</t>
        </is>
      </c>
      <c r="H1341" s="30" t="n">
        <v>1</v>
      </c>
      <c r="I1341" s="31" t="n">
        <v>0</v>
      </c>
      <c r="J1341" s="31" t="n"/>
      <c r="K1341" s="31" t="n">
        <v>0</v>
      </c>
      <c r="L1341" s="32" t="n"/>
      <c r="M1341" s="31" t="n">
        <v>0</v>
      </c>
      <c r="N1341" s="31" t="n">
        <v>0</v>
      </c>
      <c r="O1341" s="31" t="n"/>
      <c r="P1341" s="31" t="n"/>
      <c r="Q1341" s="31" t="n">
        <v>0</v>
      </c>
      <c r="R1341" s="31" t="n"/>
      <c r="S1341" s="32" t="n"/>
      <c r="T1341" s="32" t="n"/>
      <c r="V1341" t="inlineStr">
        <is>
          <t>074ui</t>
        </is>
      </c>
      <c r="Z1341" t="inlineStr">
        <is>
          <t>Alexander Sapozhnikov ((N/A) D)</t>
        </is>
      </c>
    </row>
    <row r="1342">
      <c r="A1342" t="inlineStr">
        <is>
          <t>Alexander Sapozynikov</t>
        </is>
      </c>
      <c r="B1342" t="inlineStr">
        <is>
          <t>(N/A)</t>
        </is>
      </c>
      <c r="C1342" t="inlineStr">
        <is>
          <t>D</t>
        </is>
      </c>
      <c r="D1342" t="inlineStr">
        <is>
          <t>D</t>
        </is>
      </c>
      <c r="E1342" t="n">
        <v>19</v>
      </c>
      <c r="F1342" t="inlineStr">
        <is>
          <t>FA</t>
        </is>
      </c>
      <c r="G1342" t="inlineStr">
        <is>
          <t>FA</t>
        </is>
      </c>
      <c r="H1342" s="30" t="n">
        <v>1</v>
      </c>
      <c r="I1342" s="31" t="n">
        <v>0</v>
      </c>
      <c r="J1342" s="31" t="n"/>
      <c r="K1342" s="31" t="n">
        <v>0</v>
      </c>
      <c r="L1342" s="32" t="n"/>
      <c r="M1342" s="31" t="n">
        <v>0</v>
      </c>
      <c r="N1342" s="31" t="n">
        <v>0</v>
      </c>
      <c r="O1342" s="31" t="n"/>
      <c r="P1342" s="31" t="n"/>
      <c r="Q1342" s="31" t="n">
        <v>0</v>
      </c>
      <c r="R1342" s="31" t="n"/>
      <c r="S1342" s="32" t="n"/>
      <c r="T1342" s="32" t="n"/>
      <c r="V1342" t="inlineStr">
        <is>
          <t>07742</t>
        </is>
      </c>
      <c r="Z1342" t="inlineStr">
        <is>
          <t>Alexander Sapozynikov ((N/A) D)</t>
        </is>
      </c>
    </row>
    <row r="1343">
      <c r="A1343" t="inlineStr">
        <is>
          <t>Alexander Saunders</t>
        </is>
      </c>
      <c r="B1343" t="inlineStr">
        <is>
          <t>(N/A)</t>
        </is>
      </c>
      <c r="C1343" t="inlineStr">
        <is>
          <t>D</t>
        </is>
      </c>
      <c r="D1343" t="inlineStr">
        <is>
          <t>D</t>
        </is>
      </c>
      <c r="E1343" t="n">
        <v>28</v>
      </c>
      <c r="F1343" t="inlineStr">
        <is>
          <t>FA</t>
        </is>
      </c>
      <c r="G1343" t="inlineStr">
        <is>
          <t>FA</t>
        </is>
      </c>
      <c r="H1343" s="30" t="n">
        <v>1</v>
      </c>
      <c r="I1343" s="31" t="n">
        <v>0</v>
      </c>
      <c r="J1343" s="31" t="n"/>
      <c r="K1343" s="31" t="n">
        <v>0</v>
      </c>
      <c r="L1343" s="32" t="n"/>
      <c r="M1343" s="31" t="n">
        <v>0</v>
      </c>
      <c r="N1343" s="31" t="n">
        <v>0</v>
      </c>
      <c r="O1343" s="31" t="n"/>
      <c r="P1343" s="31" t="n"/>
      <c r="Q1343" s="31" t="n">
        <v>0</v>
      </c>
      <c r="R1343" s="31" t="n"/>
      <c r="S1343" s="32" t="n"/>
      <c r="T1343" s="32" t="n"/>
      <c r="V1343" t="inlineStr">
        <is>
          <t>04813</t>
        </is>
      </c>
      <c r="Z1343" t="inlineStr">
        <is>
          <t>Alexander Saunders ((N/A) D)</t>
        </is>
      </c>
    </row>
    <row r="1344">
      <c r="A1344" t="inlineStr">
        <is>
          <t>Alexander Semin</t>
        </is>
      </c>
      <c r="B1344" t="inlineStr">
        <is>
          <t>(N/A)</t>
        </is>
      </c>
      <c r="C1344" t="inlineStr">
        <is>
          <t>RW</t>
        </is>
      </c>
      <c r="D1344" t="inlineStr">
        <is>
          <t>F</t>
        </is>
      </c>
      <c r="E1344" t="n">
        <v>42</v>
      </c>
      <c r="F1344" t="inlineStr">
        <is>
          <t>FA</t>
        </is>
      </c>
      <c r="G1344" t="inlineStr">
        <is>
          <t>FA</t>
        </is>
      </c>
      <c r="H1344" s="30" t="n">
        <v>1</v>
      </c>
      <c r="I1344" s="31" t="n">
        <v>0</v>
      </c>
      <c r="J1344" s="31" t="n"/>
      <c r="K1344" s="31" t="n">
        <v>0</v>
      </c>
      <c r="L1344" s="32" t="n"/>
      <c r="M1344" s="31" t="n">
        <v>0</v>
      </c>
      <c r="N1344" s="31" t="n">
        <v>0</v>
      </c>
      <c r="O1344" s="31" t="n"/>
      <c r="P1344" s="31" t="n"/>
      <c r="Q1344" s="31" t="n">
        <v>0</v>
      </c>
      <c r="R1344" s="31" t="n"/>
      <c r="S1344" s="32" t="n"/>
      <c r="T1344" s="32" t="n"/>
      <c r="V1344" t="inlineStr">
        <is>
          <t>004cx</t>
        </is>
      </c>
      <c r="W1344" t="n">
        <v>1682</v>
      </c>
      <c r="X1344" t="n">
        <v>3261</v>
      </c>
      <c r="Z1344" t="inlineStr">
        <is>
          <t>Alexander Semin ((N/A) RW)</t>
        </is>
      </c>
    </row>
    <row r="1345">
      <c r="A1345" t="inlineStr">
        <is>
          <t>Alexander Sharov</t>
        </is>
      </c>
      <c r="B1345" t="inlineStr">
        <is>
          <t>(N/A)</t>
        </is>
      </c>
      <c r="C1345" t="inlineStr">
        <is>
          <t>LW</t>
        </is>
      </c>
      <c r="D1345" t="inlineStr">
        <is>
          <t>F</t>
        </is>
      </c>
      <c r="E1345" t="n">
        <v>30</v>
      </c>
      <c r="F1345" t="inlineStr">
        <is>
          <t>FA</t>
        </is>
      </c>
      <c r="G1345" t="inlineStr">
        <is>
          <t>FA</t>
        </is>
      </c>
      <c r="H1345" s="30" t="n">
        <v>1</v>
      </c>
      <c r="I1345" s="31" t="n">
        <v>0</v>
      </c>
      <c r="J1345" s="31" t="n"/>
      <c r="K1345" s="31" t="n">
        <v>0</v>
      </c>
      <c r="L1345" s="32" t="n"/>
      <c r="M1345" s="31" t="n">
        <v>0</v>
      </c>
      <c r="N1345" s="31" t="n">
        <v>0</v>
      </c>
      <c r="O1345" s="31" t="n"/>
      <c r="P1345" s="31" t="n"/>
      <c r="Q1345" s="31" t="n">
        <v>0</v>
      </c>
      <c r="R1345" s="31" t="n"/>
      <c r="S1345" s="32" t="n"/>
      <c r="T1345" s="32" t="n"/>
      <c r="V1345" t="inlineStr">
        <is>
          <t>03ekm</t>
        </is>
      </c>
      <c r="Z1345" t="inlineStr">
        <is>
          <t>Alexander Sharov ((N/A) LW)</t>
        </is>
      </c>
    </row>
    <row r="1346">
      <c r="A1346" t="inlineStr">
        <is>
          <t>Alexander Sharychenkov</t>
        </is>
      </c>
      <c r="B1346" t="inlineStr">
        <is>
          <t>(N/A)</t>
        </is>
      </c>
      <c r="C1346" t="inlineStr">
        <is>
          <t>G</t>
        </is>
      </c>
      <c r="D1346" t="inlineStr">
        <is>
          <t>G</t>
        </is>
      </c>
      <c r="E1346" t="n">
        <v>34</v>
      </c>
      <c r="F1346" t="inlineStr">
        <is>
          <t>FA</t>
        </is>
      </c>
      <c r="G1346" t="inlineStr">
        <is>
          <t>FA</t>
        </is>
      </c>
      <c r="H1346" s="30" t="n">
        <v>1</v>
      </c>
      <c r="I1346" s="31" t="n">
        <v>0</v>
      </c>
      <c r="J1346" s="31" t="n"/>
      <c r="K1346" s="31" t="n">
        <v>0</v>
      </c>
      <c r="L1346" s="32" t="n"/>
      <c r="M1346" s="31" t="n">
        <v>0</v>
      </c>
      <c r="N1346" s="31" t="n">
        <v>0</v>
      </c>
      <c r="O1346" s="31" t="n"/>
      <c r="P1346" s="31" t="n"/>
      <c r="Q1346" s="31" t="n">
        <v>0</v>
      </c>
      <c r="R1346" s="31" t="n"/>
      <c r="S1346" s="32" t="n"/>
      <c r="T1346" s="32" t="n"/>
      <c r="V1346" t="inlineStr">
        <is>
          <t>03mnx</t>
        </is>
      </c>
      <c r="Z1346" t="inlineStr">
        <is>
          <t>Alexander Sharychenkov ((N/A) G)</t>
        </is>
      </c>
    </row>
    <row r="1347">
      <c r="A1347" t="inlineStr">
        <is>
          <t>Alexander Siryatsky</t>
        </is>
      </c>
      <c r="B1347" t="inlineStr">
        <is>
          <t>CAR</t>
        </is>
      </c>
      <c r="C1347" t="inlineStr">
        <is>
          <t>D</t>
        </is>
      </c>
      <c r="D1347" t="inlineStr">
        <is>
          <t>D</t>
        </is>
      </c>
      <c r="E1347" t="n">
        <v>20</v>
      </c>
      <c r="F1347" t="inlineStr">
        <is>
          <t>FA</t>
        </is>
      </c>
      <c r="G1347" t="inlineStr">
        <is>
          <t>FA</t>
        </is>
      </c>
      <c r="H1347" s="30" t="n">
        <v>1</v>
      </c>
      <c r="I1347" s="31" t="n">
        <v>0</v>
      </c>
      <c r="J1347" s="31" t="n"/>
      <c r="K1347" s="31" t="n">
        <v>0</v>
      </c>
      <c r="L1347" s="32" t="n"/>
      <c r="M1347" s="31" t="n">
        <v>0</v>
      </c>
      <c r="N1347" s="31" t="n">
        <v>0</v>
      </c>
      <c r="O1347" s="31" t="n"/>
      <c r="P1347" s="31" t="n"/>
      <c r="Q1347" s="31" t="n">
        <v>0</v>
      </c>
      <c r="R1347" s="31" t="n"/>
      <c r="S1347" s="32" t="n"/>
      <c r="T1347" s="32" t="n"/>
      <c r="V1347" t="inlineStr">
        <is>
          <t>06mh3</t>
        </is>
      </c>
      <c r="Y1347" t="inlineStr">
        <is>
          <t>c39002c0-cd1f-45ce-9e9e-84c8f5142bb9</t>
        </is>
      </c>
      <c r="Z1347" t="inlineStr">
        <is>
          <t>Alexander Siryatsky (CAR D)</t>
        </is>
      </c>
    </row>
    <row r="1348">
      <c r="A1348" t="inlineStr">
        <is>
          <t>Alexander Skorenov</t>
        </is>
      </c>
      <c r="B1348" t="inlineStr">
        <is>
          <t>(N/A)</t>
        </is>
      </c>
      <c r="C1348" t="inlineStr">
        <is>
          <t>F</t>
        </is>
      </c>
      <c r="D1348" t="inlineStr">
        <is>
          <t>F</t>
        </is>
      </c>
      <c r="E1348" t="n">
        <v>26</v>
      </c>
      <c r="F1348" t="inlineStr">
        <is>
          <t>FA</t>
        </is>
      </c>
      <c r="G1348" t="inlineStr">
        <is>
          <t>FA</t>
        </is>
      </c>
      <c r="H1348" s="30" t="n">
        <v>1</v>
      </c>
      <c r="I1348" s="31" t="n">
        <v>0</v>
      </c>
      <c r="J1348" s="31" t="n"/>
      <c r="K1348" s="31" t="n">
        <v>0</v>
      </c>
      <c r="L1348" s="32" t="n"/>
      <c r="M1348" s="31" t="n">
        <v>0</v>
      </c>
      <c r="N1348" s="31" t="n">
        <v>0</v>
      </c>
      <c r="O1348" s="31" t="n"/>
      <c r="P1348" s="31" t="n"/>
      <c r="Q1348" s="31" t="n">
        <v>0</v>
      </c>
      <c r="R1348" s="31" t="n"/>
      <c r="S1348" s="32" t="n"/>
      <c r="T1348" s="32" t="n"/>
      <c r="V1348" t="inlineStr">
        <is>
          <t>05xw6</t>
        </is>
      </c>
      <c r="Z1348" t="inlineStr">
        <is>
          <t>Alexander Skorenov ((N/A) F)</t>
        </is>
      </c>
    </row>
    <row r="1349">
      <c r="A1349" t="inlineStr">
        <is>
          <t>Alexander Smolin</t>
        </is>
      </c>
      <c r="B1349" t="inlineStr">
        <is>
          <t>(N/A)</t>
        </is>
      </c>
      <c r="C1349" t="inlineStr">
        <is>
          <t>G</t>
        </is>
      </c>
      <c r="D1349" t="inlineStr">
        <is>
          <t>G</t>
        </is>
      </c>
      <c r="E1349" t="n">
        <v>22</v>
      </c>
      <c r="F1349" t="inlineStr">
        <is>
          <t>FA</t>
        </is>
      </c>
      <c r="G1349" t="inlineStr">
        <is>
          <t>FA</t>
        </is>
      </c>
      <c r="H1349" s="30" t="n">
        <v>1</v>
      </c>
      <c r="I1349" s="31" t="n">
        <v>0</v>
      </c>
      <c r="J1349" s="31" t="n"/>
      <c r="K1349" s="31" t="n">
        <v>0</v>
      </c>
      <c r="L1349" s="32" t="n"/>
      <c r="M1349" s="31" t="n">
        <v>0</v>
      </c>
      <c r="N1349" s="31" t="n">
        <v>0</v>
      </c>
      <c r="O1349" s="31" t="n"/>
      <c r="P1349" s="31" t="n"/>
      <c r="Q1349" s="31" t="n">
        <v>0</v>
      </c>
      <c r="R1349" s="31" t="n"/>
      <c r="S1349" s="32" t="n"/>
      <c r="T1349" s="32" t="n"/>
      <c r="V1349" t="inlineStr">
        <is>
          <t>061lt</t>
        </is>
      </c>
      <c r="Z1349" t="inlineStr">
        <is>
          <t>Alexander Smolin ((N/A) G)</t>
        </is>
      </c>
    </row>
    <row r="1350">
      <c r="A1350" t="inlineStr">
        <is>
          <t>Alexander Sudnitsin</t>
        </is>
      </c>
      <c r="B1350" t="inlineStr">
        <is>
          <t>(N/A)</t>
        </is>
      </c>
      <c r="C1350" t="inlineStr">
        <is>
          <t>G</t>
        </is>
      </c>
      <c r="D1350" t="inlineStr">
        <is>
          <t>G</t>
        </is>
      </c>
      <c r="E1350" t="n">
        <v>38</v>
      </c>
      <c r="F1350" t="inlineStr">
        <is>
          <t>FA</t>
        </is>
      </c>
      <c r="G1350" t="inlineStr">
        <is>
          <t>FA</t>
        </is>
      </c>
      <c r="H1350" s="30" t="n">
        <v>1</v>
      </c>
      <c r="I1350" s="31" t="n">
        <v>0</v>
      </c>
      <c r="J1350" s="31" t="n"/>
      <c r="K1350" s="31" t="n">
        <v>0</v>
      </c>
      <c r="L1350" s="32" t="n"/>
      <c r="M1350" s="31" t="n">
        <v>0</v>
      </c>
      <c r="N1350" s="31" t="n">
        <v>0</v>
      </c>
      <c r="O1350" s="31" t="n"/>
      <c r="P1350" s="31" t="n"/>
      <c r="Q1350" s="31" t="n">
        <v>0</v>
      </c>
      <c r="R1350" s="31" t="n"/>
      <c r="S1350" s="32" t="n"/>
      <c r="T1350" s="32" t="n"/>
      <c r="V1350" t="inlineStr">
        <is>
          <t>03wql</t>
        </is>
      </c>
      <c r="Z1350" t="inlineStr">
        <is>
          <t>Alexander Sudnitsin ((N/A) G)</t>
        </is>
      </c>
    </row>
    <row r="1351">
      <c r="A1351" t="inlineStr">
        <is>
          <t>Alexander Sulzer</t>
        </is>
      </c>
      <c r="B1351" t="inlineStr">
        <is>
          <t>(N/A)</t>
        </is>
      </c>
      <c r="C1351" t="inlineStr">
        <is>
          <t>D</t>
        </is>
      </c>
      <c r="D1351" t="inlineStr">
        <is>
          <t>D</t>
        </is>
      </c>
      <c r="E1351" t="n">
        <v>42</v>
      </c>
      <c r="F1351" t="inlineStr">
        <is>
          <t>FA</t>
        </is>
      </c>
      <c r="G1351" t="inlineStr">
        <is>
          <t>FA</t>
        </is>
      </c>
      <c r="H1351" s="30" t="n">
        <v>1</v>
      </c>
      <c r="I1351" s="31" t="n">
        <v>0</v>
      </c>
      <c r="J1351" s="31" t="n"/>
      <c r="K1351" s="31" t="n">
        <v>0</v>
      </c>
      <c r="L1351" s="32" t="n"/>
      <c r="M1351" s="31" t="n">
        <v>0</v>
      </c>
      <c r="N1351" s="31" t="n">
        <v>0</v>
      </c>
      <c r="O1351" s="31" t="n"/>
      <c r="P1351" s="31" t="n"/>
      <c r="Q1351" s="31" t="n">
        <v>0</v>
      </c>
      <c r="R1351" s="31" t="n"/>
      <c r="S1351" s="32" t="n"/>
      <c r="T1351" s="32" t="n"/>
      <c r="V1351" t="inlineStr">
        <is>
          <t>003x3</t>
        </is>
      </c>
      <c r="W1351" t="n">
        <v>3178</v>
      </c>
      <c r="X1351" t="n">
        <v>4212</v>
      </c>
      <c r="Z1351" t="inlineStr">
        <is>
          <t>Alexander Sulzer ((N/A) D)</t>
        </is>
      </c>
    </row>
    <row r="1352">
      <c r="A1352" t="inlineStr">
        <is>
          <t>Alexander Suvorov</t>
        </is>
      </c>
      <c r="B1352" t="inlineStr">
        <is>
          <t>(N/A)</t>
        </is>
      </c>
      <c r="C1352" t="inlineStr">
        <is>
          <t>LW</t>
        </is>
      </c>
      <c r="D1352" t="inlineStr">
        <is>
          <t>F</t>
        </is>
      </c>
      <c r="E1352" t="n">
        <v>23</v>
      </c>
      <c r="F1352" t="inlineStr">
        <is>
          <t>FA</t>
        </is>
      </c>
      <c r="G1352" t="inlineStr">
        <is>
          <t>FA</t>
        </is>
      </c>
      <c r="H1352" s="30" t="n">
        <v>1</v>
      </c>
      <c r="I1352" s="31" t="n">
        <v>0</v>
      </c>
      <c r="J1352" s="31" t="n"/>
      <c r="K1352" s="31" t="n">
        <v>0</v>
      </c>
      <c r="L1352" s="32" t="n"/>
      <c r="M1352" s="31" t="n">
        <v>0</v>
      </c>
      <c r="N1352" s="31" t="n">
        <v>0</v>
      </c>
      <c r="O1352" s="31" t="n"/>
      <c r="P1352" s="31" t="n"/>
      <c r="Q1352" s="31" t="n">
        <v>0</v>
      </c>
      <c r="R1352" s="31" t="n"/>
      <c r="S1352" s="32" t="n"/>
      <c r="T1352" s="32" t="n"/>
      <c r="V1352" t="inlineStr">
        <is>
          <t>05uo6</t>
        </is>
      </c>
      <c r="Z1352" t="inlineStr">
        <is>
          <t>Alexander Suvorov ((N/A) LW)</t>
        </is>
      </c>
    </row>
    <row r="1353">
      <c r="A1353" t="inlineStr">
        <is>
          <t>Alexander Suzdalev</t>
        </is>
      </c>
      <c r="B1353" t="inlineStr">
        <is>
          <t>WSH</t>
        </is>
      </c>
      <c r="C1353" t="inlineStr">
        <is>
          <t>LW</t>
        </is>
      </c>
      <c r="D1353" t="inlineStr">
        <is>
          <t>F</t>
        </is>
      </c>
      <c r="E1353" t="n">
        <v>22</v>
      </c>
      <c r="F1353" t="inlineStr">
        <is>
          <t>FA</t>
        </is>
      </c>
      <c r="G1353" t="inlineStr">
        <is>
          <t>FA</t>
        </is>
      </c>
      <c r="H1353" s="30" t="n">
        <v>814999</v>
      </c>
      <c r="I1353" s="31" t="n">
        <v>0</v>
      </c>
      <c r="J1353" s="31" t="n"/>
      <c r="K1353" s="31" t="n">
        <v>0</v>
      </c>
      <c r="L1353" s="32" t="n"/>
      <c r="M1353" s="31" t="n">
        <v>0</v>
      </c>
      <c r="N1353" s="31" t="n">
        <v>0</v>
      </c>
      <c r="O1353" s="31" t="n"/>
      <c r="P1353" s="31" t="n"/>
      <c r="Q1353" s="31" t="n">
        <v>0</v>
      </c>
      <c r="R1353" s="31" t="n"/>
      <c r="S1353" s="32" t="n"/>
      <c r="T1353" s="32" t="n"/>
      <c r="V1353" t="inlineStr">
        <is>
          <t>060jn</t>
        </is>
      </c>
      <c r="W1353" t="n">
        <v>6795</v>
      </c>
      <c r="Y1353" t="inlineStr">
        <is>
          <t>4cfbb66c-b336-44e1-9ddc-8e2c50b8b15f</t>
        </is>
      </c>
      <c r="Z1353" t="inlineStr">
        <is>
          <t>Alexander Suzdalev (WSH LW)</t>
        </is>
      </c>
    </row>
    <row r="1354">
      <c r="A1354" t="inlineStr">
        <is>
          <t>Alexander Tracy</t>
        </is>
      </c>
      <c r="B1354" t="inlineStr">
        <is>
          <t>(N/A)</t>
        </is>
      </c>
      <c r="C1354" t="inlineStr">
        <is>
          <t>G</t>
        </is>
      </c>
      <c r="D1354" t="inlineStr">
        <is>
          <t>G</t>
        </is>
      </c>
      <c r="E1354" t="n">
        <v>25</v>
      </c>
      <c r="F1354" t="inlineStr">
        <is>
          <t>FA</t>
        </is>
      </c>
      <c r="G1354" t="inlineStr">
        <is>
          <t>FA</t>
        </is>
      </c>
      <c r="H1354" s="30" t="n">
        <v>1</v>
      </c>
      <c r="I1354" s="31" t="n">
        <v>0</v>
      </c>
      <c r="J1354" s="31" t="n"/>
      <c r="K1354" s="31" t="n">
        <v>0</v>
      </c>
      <c r="L1354" s="32" t="n"/>
      <c r="M1354" s="31" t="n">
        <v>0</v>
      </c>
      <c r="N1354" s="31" t="n">
        <v>0</v>
      </c>
      <c r="O1354" s="31" t="n"/>
      <c r="P1354" s="31" t="n"/>
      <c r="Q1354" s="31" t="n">
        <v>0</v>
      </c>
      <c r="R1354" s="31" t="n"/>
      <c r="S1354" s="32" t="n"/>
      <c r="T1354" s="32" t="n"/>
      <c r="V1354" t="inlineStr">
        <is>
          <t>066c8</t>
        </is>
      </c>
      <c r="Y1354" t="inlineStr">
        <is>
          <t>545d6d0b-a49c-4e41-af2e-6788273a65b8</t>
        </is>
      </c>
      <c r="Z1354" t="inlineStr">
        <is>
          <t>Alexander Tracy ((N/A) G)</t>
        </is>
      </c>
    </row>
    <row r="1355">
      <c r="A1355" t="inlineStr">
        <is>
          <t>Alexander True</t>
        </is>
      </c>
      <c r="B1355" t="inlineStr">
        <is>
          <t>FLA</t>
        </is>
      </c>
      <c r="C1355" t="inlineStr">
        <is>
          <t>C</t>
        </is>
      </c>
      <c r="D1355" t="inlineStr">
        <is>
          <t>F</t>
        </is>
      </c>
      <c r="E1355" t="n">
        <v>29</v>
      </c>
      <c r="F1355" t="inlineStr">
        <is>
          <t>FA</t>
        </is>
      </c>
      <c r="G1355" t="inlineStr">
        <is>
          <t>FA</t>
        </is>
      </c>
      <c r="H1355" s="30" t="n">
        <v>1</v>
      </c>
      <c r="I1355" s="31" t="n">
        <v>0</v>
      </c>
      <c r="J1355" s="31" t="n"/>
      <c r="K1355" s="31" t="n">
        <v>0</v>
      </c>
      <c r="L1355" s="32" t="n"/>
      <c r="M1355" s="31" t="n">
        <v>0</v>
      </c>
      <c r="N1355" s="31" t="n">
        <v>0</v>
      </c>
      <c r="O1355" s="31" t="n"/>
      <c r="P1355" s="31" t="n"/>
      <c r="Q1355" s="31" t="n">
        <v>0</v>
      </c>
      <c r="R1355" s="31" t="n"/>
      <c r="S1355" s="32" t="n"/>
      <c r="T1355" s="32" t="n"/>
      <c r="V1355" t="inlineStr">
        <is>
          <t>04l90</t>
        </is>
      </c>
      <c r="W1355" t="n">
        <v>5876</v>
      </c>
      <c r="X1355" t="n">
        <v>7835</v>
      </c>
      <c r="Y1355" t="inlineStr">
        <is>
          <t>7d8c4d77-6738-4578-a82f-b76151e0d168</t>
        </is>
      </c>
      <c r="Z1355" t="inlineStr">
        <is>
          <t>Alexander True (FLA C)</t>
        </is>
      </c>
    </row>
    <row r="1356">
      <c r="A1356" t="inlineStr">
        <is>
          <t>Alexander Urbom</t>
        </is>
      </c>
      <c r="B1356" t="inlineStr">
        <is>
          <t>(N/A)</t>
        </is>
      </c>
      <c r="C1356" t="inlineStr">
        <is>
          <t>D</t>
        </is>
      </c>
      <c r="D1356" t="inlineStr">
        <is>
          <t>D</t>
        </is>
      </c>
      <c r="E1356" t="n">
        <v>35</v>
      </c>
      <c r="F1356" t="inlineStr">
        <is>
          <t>FA</t>
        </is>
      </c>
      <c r="G1356" t="inlineStr">
        <is>
          <t>FA</t>
        </is>
      </c>
      <c r="H1356" s="30" t="n">
        <v>1</v>
      </c>
      <c r="I1356" s="31" t="n">
        <v>0</v>
      </c>
      <c r="J1356" s="31" t="n"/>
      <c r="K1356" s="31" t="n">
        <v>0</v>
      </c>
      <c r="L1356" s="32" t="n"/>
      <c r="M1356" s="31" t="n">
        <v>0</v>
      </c>
      <c r="N1356" s="31" t="n">
        <v>0</v>
      </c>
      <c r="O1356" s="31" t="n"/>
      <c r="P1356" s="31" t="n"/>
      <c r="Q1356" s="31" t="n">
        <v>0</v>
      </c>
      <c r="R1356" s="31" t="n"/>
      <c r="S1356" s="32" t="n"/>
      <c r="T1356" s="32" t="n"/>
      <c r="V1356" t="inlineStr">
        <is>
          <t>01mjd</t>
        </is>
      </c>
      <c r="W1356" t="n">
        <v>3335</v>
      </c>
      <c r="X1356" t="n">
        <v>4776</v>
      </c>
      <c r="Z1356" t="inlineStr">
        <is>
          <t>Alexander Urbom ((N/A) D)</t>
        </is>
      </c>
    </row>
    <row r="1357">
      <c r="A1357" t="inlineStr">
        <is>
          <t>Alexander Volkov</t>
        </is>
      </c>
      <c r="B1357" t="inlineStr">
        <is>
          <t>(N/A)</t>
        </is>
      </c>
      <c r="C1357" t="inlineStr">
        <is>
          <t>RW</t>
        </is>
      </c>
      <c r="D1357" t="inlineStr">
        <is>
          <t>F</t>
        </is>
      </c>
      <c r="E1357" t="n">
        <v>29</v>
      </c>
      <c r="F1357" t="inlineStr">
        <is>
          <t>FA</t>
        </is>
      </c>
      <c r="G1357" t="inlineStr">
        <is>
          <t>FA</t>
        </is>
      </c>
      <c r="H1357" s="30" t="n">
        <v>1</v>
      </c>
      <c r="I1357" s="31" t="n">
        <v>0</v>
      </c>
      <c r="J1357" s="31" t="n"/>
      <c r="K1357" s="31" t="n">
        <v>0</v>
      </c>
      <c r="L1357" s="32" t="n"/>
      <c r="M1357" s="31" t="n">
        <v>0</v>
      </c>
      <c r="N1357" s="31" t="n">
        <v>0</v>
      </c>
      <c r="O1357" s="31" t="n"/>
      <c r="P1357" s="31" t="n"/>
      <c r="Q1357" s="31" t="n">
        <v>0</v>
      </c>
      <c r="R1357" s="31" t="n"/>
      <c r="S1357" s="32" t="n"/>
      <c r="T1357" s="32" t="n"/>
      <c r="V1357" t="inlineStr">
        <is>
          <t>04f0x</t>
        </is>
      </c>
      <c r="W1357" t="n">
        <v>4916</v>
      </c>
      <c r="X1357" t="n">
        <v>7563</v>
      </c>
      <c r="Y1357" t="inlineStr">
        <is>
          <t>b0aed32d-e546-402a-9f50-5929b65c18fa</t>
        </is>
      </c>
      <c r="Z1357" t="inlineStr">
        <is>
          <t>Alexander Volkov ((N/A) RW)</t>
        </is>
      </c>
    </row>
    <row r="1358">
      <c r="A1358" t="inlineStr">
        <is>
          <t>Alexander Volkov</t>
        </is>
      </c>
      <c r="B1358" t="inlineStr">
        <is>
          <t>(N/A)</t>
        </is>
      </c>
      <c r="C1358" t="inlineStr">
        <is>
          <t>C</t>
        </is>
      </c>
      <c r="D1358" t="inlineStr">
        <is>
          <t>F</t>
        </is>
      </c>
      <c r="E1358" t="n">
        <v>23</v>
      </c>
      <c r="F1358" t="inlineStr">
        <is>
          <t>FA</t>
        </is>
      </c>
      <c r="G1358" t="inlineStr">
        <is>
          <t>FA</t>
        </is>
      </c>
      <c r="H1358" s="30" t="n">
        <v>1</v>
      </c>
      <c r="I1358" s="31" t="n">
        <v>0</v>
      </c>
      <c r="J1358" s="31" t="n"/>
      <c r="K1358" s="31" t="n">
        <v>0</v>
      </c>
      <c r="L1358" s="32" t="n"/>
      <c r="M1358" s="31" t="n">
        <v>0</v>
      </c>
      <c r="N1358" s="31" t="n">
        <v>0</v>
      </c>
      <c r="O1358" s="31" t="n"/>
      <c r="P1358" s="31" t="n"/>
      <c r="Q1358" s="31" t="n">
        <v>0</v>
      </c>
      <c r="R1358" s="31" t="n"/>
      <c r="S1358" s="32" t="n"/>
      <c r="T1358" s="32" t="n"/>
      <c r="V1358" t="inlineStr">
        <is>
          <t>06r9m</t>
        </is>
      </c>
      <c r="Z1358" t="inlineStr">
        <is>
          <t>Alexander Volkov ((N/A) C)</t>
        </is>
      </c>
    </row>
    <row r="1359">
      <c r="A1359" t="inlineStr">
        <is>
          <t>Alexander Yakovenko</t>
        </is>
      </c>
      <c r="B1359" t="inlineStr">
        <is>
          <t>(N/A)</t>
        </is>
      </c>
      <c r="C1359" t="inlineStr">
        <is>
          <t>D</t>
        </is>
      </c>
      <c r="D1359" t="inlineStr">
        <is>
          <t>D</t>
        </is>
      </c>
      <c r="E1359" t="n">
        <v>28</v>
      </c>
      <c r="F1359" t="inlineStr">
        <is>
          <t>FA</t>
        </is>
      </c>
      <c r="G1359" t="inlineStr">
        <is>
          <t>FA</t>
        </is>
      </c>
      <c r="H1359" s="30" t="n">
        <v>1</v>
      </c>
      <c r="I1359" s="31" t="n">
        <v>0</v>
      </c>
      <c r="J1359" s="31" t="n"/>
      <c r="K1359" s="31" t="n">
        <v>0</v>
      </c>
      <c r="L1359" s="32" t="n"/>
      <c r="M1359" s="31" t="n">
        <v>0</v>
      </c>
      <c r="N1359" s="31" t="n">
        <v>0</v>
      </c>
      <c r="O1359" s="31" t="n"/>
      <c r="P1359" s="31" t="n"/>
      <c r="Q1359" s="31" t="n">
        <v>0</v>
      </c>
      <c r="R1359" s="31" t="n"/>
      <c r="S1359" s="32" t="n"/>
      <c r="T1359" s="32" t="n"/>
      <c r="V1359" t="inlineStr">
        <is>
          <t>05gch</t>
        </is>
      </c>
      <c r="Z1359" t="inlineStr">
        <is>
          <t>Alexander Yakovenko ((N/A) D)</t>
        </is>
      </c>
    </row>
    <row r="1360">
      <c r="A1360" t="inlineStr">
        <is>
          <t>Alexander Yaremchuk</t>
        </is>
      </c>
      <c r="B1360" t="inlineStr">
        <is>
          <t>(N/A)</t>
        </is>
      </c>
      <c r="C1360" t="inlineStr">
        <is>
          <t>RW</t>
        </is>
      </c>
      <c r="D1360" t="inlineStr">
        <is>
          <t>F</t>
        </is>
      </c>
      <c r="E1360" t="n">
        <v>27</v>
      </c>
      <c r="F1360" t="inlineStr">
        <is>
          <t>FA</t>
        </is>
      </c>
      <c r="G1360" t="inlineStr">
        <is>
          <t>FA</t>
        </is>
      </c>
      <c r="H1360" s="30" t="n">
        <v>1</v>
      </c>
      <c r="I1360" s="31" t="n">
        <v>0</v>
      </c>
      <c r="J1360" s="31" t="n"/>
      <c r="K1360" s="31" t="n">
        <v>0</v>
      </c>
      <c r="L1360" s="32" t="n"/>
      <c r="M1360" s="31" t="n">
        <v>0</v>
      </c>
      <c r="N1360" s="31" t="n">
        <v>0</v>
      </c>
      <c r="O1360" s="31" t="n"/>
      <c r="P1360" s="31" t="n"/>
      <c r="Q1360" s="31" t="n">
        <v>0</v>
      </c>
      <c r="R1360" s="31" t="n"/>
      <c r="S1360" s="32" t="n"/>
      <c r="T1360" s="32" t="n"/>
      <c r="V1360" t="inlineStr">
        <is>
          <t>0667b</t>
        </is>
      </c>
      <c r="Z1360" t="inlineStr">
        <is>
          <t>Alexander Yaremchuk ((N/A) RW)</t>
        </is>
      </c>
    </row>
    <row r="1361">
      <c r="A1361" t="inlineStr">
        <is>
          <t>Alexander Yelesin</t>
        </is>
      </c>
      <c r="B1361" t="inlineStr">
        <is>
          <t>(N/A)</t>
        </is>
      </c>
      <c r="C1361" t="inlineStr">
        <is>
          <t>D</t>
        </is>
      </c>
      <c r="D1361" t="inlineStr">
        <is>
          <t>D</t>
        </is>
      </c>
      <c r="E1361" t="n">
        <v>30</v>
      </c>
      <c r="F1361" t="inlineStr">
        <is>
          <t>FA</t>
        </is>
      </c>
      <c r="G1361" t="inlineStr">
        <is>
          <t>FA</t>
        </is>
      </c>
      <c r="H1361" s="30" t="n">
        <v>1</v>
      </c>
      <c r="I1361" s="31" t="n">
        <v>0</v>
      </c>
      <c r="J1361" s="31" t="n"/>
      <c r="K1361" s="31" t="n">
        <v>0</v>
      </c>
      <c r="L1361" s="32" t="n"/>
      <c r="M1361" s="31" t="n">
        <v>0</v>
      </c>
      <c r="N1361" s="31" t="n">
        <v>0</v>
      </c>
      <c r="O1361" s="31" t="n"/>
      <c r="P1361" s="31" t="n"/>
      <c r="Q1361" s="31" t="n">
        <v>0</v>
      </c>
      <c r="R1361" s="31" t="n"/>
      <c r="S1361" s="32" t="n"/>
      <c r="T1361" s="32" t="n"/>
      <c r="V1361" t="inlineStr">
        <is>
          <t>04og6</t>
        </is>
      </c>
      <c r="W1361" t="n">
        <v>6066</v>
      </c>
      <c r="X1361" t="n">
        <v>8268</v>
      </c>
      <c r="Y1361" t="inlineStr">
        <is>
          <t>1ee22d0d-3972-4471-8f47-d75512b42963</t>
        </is>
      </c>
      <c r="Z1361" t="inlineStr">
        <is>
          <t>Alexander Yelesin ((N/A) D)</t>
        </is>
      </c>
    </row>
    <row r="1362">
      <c r="A1362" t="inlineStr">
        <is>
          <t>Alexander Younan</t>
        </is>
      </c>
      <c r="B1362" t="inlineStr">
        <is>
          <t>(N/A)</t>
        </is>
      </c>
      <c r="C1362" t="inlineStr">
        <is>
          <t>D</t>
        </is>
      </c>
      <c r="D1362" t="inlineStr">
        <is>
          <t>D</t>
        </is>
      </c>
      <c r="E1362" t="n">
        <v>29</v>
      </c>
      <c r="F1362" t="inlineStr">
        <is>
          <t>FA</t>
        </is>
      </c>
      <c r="G1362" t="inlineStr">
        <is>
          <t>FA</t>
        </is>
      </c>
      <c r="H1362" s="30" t="n">
        <v>1</v>
      </c>
      <c r="I1362" s="31" t="n">
        <v>0</v>
      </c>
      <c r="J1362" s="31" t="n"/>
      <c r="K1362" s="31" t="n">
        <v>0</v>
      </c>
      <c r="L1362" s="32" t="n"/>
      <c r="M1362" s="31" t="n">
        <v>0</v>
      </c>
      <c r="N1362" s="31" t="n">
        <v>0</v>
      </c>
      <c r="O1362" s="31" t="n"/>
      <c r="P1362" s="31" t="n"/>
      <c r="Q1362" s="31" t="n">
        <v>0</v>
      </c>
      <c r="R1362" s="31" t="n"/>
      <c r="S1362" s="32" t="n"/>
      <c r="T1362" s="32" t="n"/>
      <c r="V1362" t="inlineStr">
        <is>
          <t>03sdb</t>
        </is>
      </c>
      <c r="Z1362" t="inlineStr">
        <is>
          <t>Alexander Younan ((N/A) D)</t>
        </is>
      </c>
    </row>
    <row r="1363">
      <c r="A1363" t="inlineStr">
        <is>
          <t>Alexander Zetterberg</t>
        </is>
      </c>
      <c r="B1363" t="inlineStr">
        <is>
          <t>(N/A)</t>
        </is>
      </c>
      <c r="C1363" t="inlineStr">
        <is>
          <t>C</t>
        </is>
      </c>
      <c r="D1363" t="inlineStr">
        <is>
          <t>F</t>
        </is>
      </c>
      <c r="E1363" t="n">
        <v>20</v>
      </c>
      <c r="F1363" t="inlineStr">
        <is>
          <t>FA</t>
        </is>
      </c>
      <c r="G1363" t="inlineStr">
        <is>
          <t>FA</t>
        </is>
      </c>
      <c r="H1363" s="30" t="n">
        <v>1</v>
      </c>
      <c r="I1363" s="31" t="n">
        <v>0</v>
      </c>
      <c r="J1363" s="31" t="n"/>
      <c r="K1363" s="31" t="n">
        <v>0</v>
      </c>
      <c r="L1363" s="32" t="n"/>
      <c r="M1363" s="31" t="n">
        <v>0</v>
      </c>
      <c r="N1363" s="31" t="n">
        <v>0</v>
      </c>
      <c r="O1363" s="31" t="n"/>
      <c r="P1363" s="31" t="n"/>
      <c r="Q1363" s="31" t="n">
        <v>0</v>
      </c>
      <c r="R1363" s="31" t="n"/>
      <c r="S1363" s="32" t="n"/>
      <c r="T1363" s="32" t="n"/>
      <c r="V1363" t="inlineStr">
        <is>
          <t>06ll2</t>
        </is>
      </c>
      <c r="Z1363" t="inlineStr">
        <is>
          <t>Alexander Zetterberg ((N/A) C)</t>
        </is>
      </c>
    </row>
    <row r="1364">
      <c r="A1364" t="inlineStr">
        <is>
          <t>Alexander Zhabreyev</t>
        </is>
      </c>
      <c r="B1364" t="inlineStr">
        <is>
          <t>(N/A)</t>
        </is>
      </c>
      <c r="C1364" t="inlineStr">
        <is>
          <t>C</t>
        </is>
      </c>
      <c r="D1364" t="inlineStr">
        <is>
          <t>F</t>
        </is>
      </c>
      <c r="E1364" t="n">
        <v>26</v>
      </c>
      <c r="F1364" t="inlineStr">
        <is>
          <t>FA</t>
        </is>
      </c>
      <c r="G1364" t="inlineStr">
        <is>
          <t>FA</t>
        </is>
      </c>
      <c r="H1364" s="30" t="n">
        <v>1</v>
      </c>
      <c r="I1364" s="31" t="n">
        <v>0</v>
      </c>
      <c r="J1364" s="31" t="n"/>
      <c r="K1364" s="31" t="n">
        <v>0</v>
      </c>
      <c r="L1364" s="32" t="n"/>
      <c r="M1364" s="31" t="n">
        <v>0</v>
      </c>
      <c r="N1364" s="31" t="n">
        <v>0</v>
      </c>
      <c r="O1364" s="31" t="n"/>
      <c r="P1364" s="31" t="n"/>
      <c r="Q1364" s="31" t="n">
        <v>0</v>
      </c>
      <c r="R1364" s="31" t="n"/>
      <c r="S1364" s="32" t="n"/>
      <c r="T1364" s="32" t="n"/>
      <c r="V1364" t="inlineStr">
        <is>
          <t>04r6b</t>
        </is>
      </c>
      <c r="Z1364" t="inlineStr">
        <is>
          <t>Alexander Zhabreyev ((N/A) C)</t>
        </is>
      </c>
    </row>
    <row r="1365">
      <c r="A1365" t="inlineStr">
        <is>
          <t>Alexander Zharovsky</t>
        </is>
      </c>
      <c r="B1365" t="inlineStr">
        <is>
          <t>MTL</t>
        </is>
      </c>
      <c r="C1365" t="inlineStr">
        <is>
          <t>RW</t>
        </is>
      </c>
      <c r="D1365" t="inlineStr">
        <is>
          <t>F</t>
        </is>
      </c>
      <c r="E1365" t="n">
        <v>19</v>
      </c>
      <c r="F1365" t="inlineStr">
        <is>
          <t>T</t>
        </is>
      </c>
      <c r="G1365" t="inlineStr">
        <is>
          <t>Deef-Fence</t>
        </is>
      </c>
      <c r="H1365" s="30" t="n">
        <v>1</v>
      </c>
      <c r="I1365" s="31" t="n">
        <v>0</v>
      </c>
      <c r="J1365" s="31" t="n"/>
      <c r="K1365" s="31" t="n">
        <v>0</v>
      </c>
      <c r="L1365" s="32" t="n"/>
      <c r="M1365" s="31" t="n">
        <v>0</v>
      </c>
      <c r="N1365" s="31" t="n">
        <v>0</v>
      </c>
      <c r="O1365" s="31" t="n"/>
      <c r="P1365" s="31" t="n"/>
      <c r="Q1365" s="31" t="n">
        <v>0</v>
      </c>
      <c r="R1365" s="31" t="n"/>
      <c r="S1365" s="32" t="n"/>
      <c r="T1365" s="32" t="n"/>
      <c r="V1365" t="inlineStr">
        <is>
          <t>06spu</t>
        </is>
      </c>
      <c r="W1365" t="n">
        <v>7464</v>
      </c>
      <c r="Y1365" t="inlineStr">
        <is>
          <t>1055a6dc-e284-4a01-a8a6-56ea189f245d</t>
        </is>
      </c>
      <c r="Z1365" t="inlineStr">
        <is>
          <t>Alexander Zharovsky (MTL RW)</t>
        </is>
      </c>
    </row>
    <row r="1366">
      <c r="A1366" t="inlineStr">
        <is>
          <t>Alexandr Darin</t>
        </is>
      </c>
      <c r="B1366" t="inlineStr">
        <is>
          <t>UTA</t>
        </is>
      </c>
      <c r="C1366" t="inlineStr">
        <is>
          <t>RW</t>
        </is>
      </c>
      <c r="D1366" t="inlineStr">
        <is>
          <t>F</t>
        </is>
      </c>
      <c r="E1366" t="n">
        <v>26</v>
      </c>
      <c r="F1366" t="inlineStr">
        <is>
          <t>FA</t>
        </is>
      </c>
      <c r="G1366" t="inlineStr">
        <is>
          <t>FA</t>
        </is>
      </c>
      <c r="H1366" s="30" t="n">
        <v>1</v>
      </c>
      <c r="I1366" s="31" t="n">
        <v>0</v>
      </c>
      <c r="J1366" s="31" t="n"/>
      <c r="K1366" s="31" t="n">
        <v>0</v>
      </c>
      <c r="L1366" s="32" t="n"/>
      <c r="M1366" s="31" t="n">
        <v>0</v>
      </c>
      <c r="N1366" s="31" t="n">
        <v>0</v>
      </c>
      <c r="O1366" s="31" t="n"/>
      <c r="P1366" s="31" t="n"/>
      <c r="Q1366" s="31" t="n">
        <v>0</v>
      </c>
      <c r="R1366" s="31" t="n"/>
      <c r="S1366" s="32" t="n"/>
      <c r="T1366" s="32" t="n"/>
      <c r="V1366" t="inlineStr">
        <is>
          <t>051u8</t>
        </is>
      </c>
      <c r="Z1366" t="inlineStr">
        <is>
          <t>Alexandr Darin (UTA RW)</t>
        </is>
      </c>
    </row>
    <row r="1367">
      <c r="A1367" t="inlineStr">
        <is>
          <t>Alexandre Alain</t>
        </is>
      </c>
      <c r="B1367" t="inlineStr">
        <is>
          <t>MTL</t>
        </is>
      </c>
      <c r="C1367" t="inlineStr">
        <is>
          <t>C</t>
        </is>
      </c>
      <c r="D1367" t="inlineStr">
        <is>
          <t>F</t>
        </is>
      </c>
      <c r="E1367" t="n">
        <v>29</v>
      </c>
      <c r="F1367" t="inlineStr">
        <is>
          <t>FA</t>
        </is>
      </c>
      <c r="G1367" t="inlineStr">
        <is>
          <t>FA</t>
        </is>
      </c>
      <c r="H1367" s="30" t="n">
        <v>1</v>
      </c>
      <c r="I1367" s="31" t="n">
        <v>0</v>
      </c>
      <c r="J1367" s="31" t="n"/>
      <c r="K1367" s="31" t="n">
        <v>0</v>
      </c>
      <c r="L1367" s="32" t="n"/>
      <c r="M1367" s="31" t="n">
        <v>0</v>
      </c>
      <c r="N1367" s="31" t="n">
        <v>0</v>
      </c>
      <c r="O1367" s="31" t="n"/>
      <c r="P1367" s="31" t="n"/>
      <c r="Q1367" s="31" t="n">
        <v>0</v>
      </c>
      <c r="R1367" s="31" t="n"/>
      <c r="S1367" s="32" t="n"/>
      <c r="T1367" s="32" t="n"/>
      <c r="V1367" t="inlineStr">
        <is>
          <t>03wkg</t>
        </is>
      </c>
      <c r="X1367" t="n">
        <v>6968</v>
      </c>
      <c r="Z1367" t="inlineStr">
        <is>
          <t>Alexandre Alain (MTL C)</t>
        </is>
      </c>
    </row>
    <row r="1368">
      <c r="A1368" t="inlineStr">
        <is>
          <t>Alexandre Belanger</t>
        </is>
      </c>
      <c r="B1368" t="inlineStr">
        <is>
          <t>MIN</t>
        </is>
      </c>
      <c r="C1368" t="inlineStr">
        <is>
          <t>G</t>
        </is>
      </c>
      <c r="D1368" t="inlineStr">
        <is>
          <t>G</t>
        </is>
      </c>
      <c r="E1368" t="n">
        <v>31</v>
      </c>
      <c r="F1368" t="inlineStr">
        <is>
          <t>FA</t>
        </is>
      </c>
      <c r="G1368" t="inlineStr">
        <is>
          <t>FA</t>
        </is>
      </c>
      <c r="H1368" s="30" t="n">
        <v>1</v>
      </c>
      <c r="I1368" s="31" t="n">
        <v>0</v>
      </c>
      <c r="J1368" s="31" t="n"/>
      <c r="K1368" s="31" t="n">
        <v>0</v>
      </c>
      <c r="L1368" s="32" t="n"/>
      <c r="M1368" s="31" t="n">
        <v>0</v>
      </c>
      <c r="N1368" s="31" t="n">
        <v>0</v>
      </c>
      <c r="O1368" s="31" t="n"/>
      <c r="P1368" s="31" t="n"/>
      <c r="Q1368" s="31" t="n">
        <v>0</v>
      </c>
      <c r="R1368" s="31" t="n"/>
      <c r="S1368" s="32" t="n"/>
      <c r="T1368" s="32" t="n"/>
      <c r="V1368" t="inlineStr">
        <is>
          <t>031v0</t>
        </is>
      </c>
      <c r="X1368" t="n">
        <v>6178</v>
      </c>
      <c r="Z1368" t="inlineStr">
        <is>
          <t>Alexandre Belanger (MIN G)</t>
        </is>
      </c>
    </row>
    <row r="1369">
      <c r="A1369" t="inlineStr">
        <is>
          <t>Alexandre Blais</t>
        </is>
      </c>
      <c r="B1369" t="inlineStr">
        <is>
          <t>ANA</t>
        </is>
      </c>
      <c r="C1369" t="inlineStr">
        <is>
          <t>LW</t>
        </is>
      </c>
      <c r="D1369" t="inlineStr">
        <is>
          <t>F</t>
        </is>
      </c>
      <c r="E1369" t="n">
        <v>20</v>
      </c>
      <c r="F1369" t="inlineStr">
        <is>
          <t>FA</t>
        </is>
      </c>
      <c r="G1369" t="inlineStr">
        <is>
          <t>FA</t>
        </is>
      </c>
      <c r="H1369" s="30" t="n">
        <v>1</v>
      </c>
      <c r="I1369" s="31" t="n">
        <v>0</v>
      </c>
      <c r="J1369" s="31" t="n"/>
      <c r="K1369" s="31" t="n">
        <v>0</v>
      </c>
      <c r="L1369" s="32" t="n"/>
      <c r="M1369" s="31" t="n">
        <v>0</v>
      </c>
      <c r="N1369" s="31" t="n">
        <v>0</v>
      </c>
      <c r="O1369" s="31" t="n"/>
      <c r="P1369" s="31" t="n"/>
      <c r="Q1369" s="31" t="n">
        <v>0</v>
      </c>
      <c r="R1369" s="31" t="n"/>
      <c r="S1369" s="32" t="n"/>
      <c r="T1369" s="32" t="n"/>
      <c r="V1369" t="inlineStr">
        <is>
          <t>06lva</t>
        </is>
      </c>
      <c r="Y1369" t="inlineStr">
        <is>
          <t>199fd84c-de2b-402a-af2b-f21585ae9f80</t>
        </is>
      </c>
      <c r="Z1369" t="inlineStr">
        <is>
          <t>Alexandre Blais (ANA LW)</t>
        </is>
      </c>
    </row>
    <row r="1370">
      <c r="A1370" t="inlineStr">
        <is>
          <t>Alexandre Doucet</t>
        </is>
      </c>
      <c r="B1370" t="inlineStr">
        <is>
          <t>(N/A)</t>
        </is>
      </c>
      <c r="C1370" t="inlineStr">
        <is>
          <t>C</t>
        </is>
      </c>
      <c r="D1370" t="inlineStr">
        <is>
          <t>F</t>
        </is>
      </c>
      <c r="E1370" t="n">
        <v>24</v>
      </c>
      <c r="F1370" t="inlineStr">
        <is>
          <t>FA</t>
        </is>
      </c>
      <c r="G1370" t="inlineStr">
        <is>
          <t>FA</t>
        </is>
      </c>
      <c r="H1370" s="30" t="n">
        <v>1</v>
      </c>
      <c r="I1370" s="31" t="n">
        <v>0</v>
      </c>
      <c r="J1370" s="31" t="n"/>
      <c r="K1370" s="31" t="n">
        <v>0</v>
      </c>
      <c r="L1370" s="32" t="n"/>
      <c r="M1370" s="31" t="n">
        <v>0</v>
      </c>
      <c r="N1370" s="31" t="n">
        <v>0</v>
      </c>
      <c r="O1370" s="31" t="n"/>
      <c r="P1370" s="31" t="n"/>
      <c r="Q1370" s="31" t="n">
        <v>0</v>
      </c>
      <c r="R1370" s="31" t="n"/>
      <c r="S1370" s="32" t="n"/>
      <c r="T1370" s="32" t="n"/>
      <c r="V1370" t="inlineStr">
        <is>
          <t>067z0</t>
        </is>
      </c>
      <c r="W1370" t="n">
        <v>6850</v>
      </c>
      <c r="Y1370" t="inlineStr">
        <is>
          <t>40c1ddca-748b-4d74-be4d-8f501abe0fb4</t>
        </is>
      </c>
      <c r="Z1370" t="inlineStr">
        <is>
          <t>Alexandre Doucet ((N/A) C)</t>
        </is>
      </c>
    </row>
    <row r="1371">
      <c r="A1371" t="inlineStr">
        <is>
          <t>Alexandre Fortin</t>
        </is>
      </c>
      <c r="B1371" t="inlineStr">
        <is>
          <t>MTL</t>
        </is>
      </c>
      <c r="C1371" t="inlineStr">
        <is>
          <t>C</t>
        </is>
      </c>
      <c r="D1371" t="inlineStr">
        <is>
          <t>F</t>
        </is>
      </c>
      <c r="E1371" t="n">
        <v>29</v>
      </c>
      <c r="F1371" t="inlineStr">
        <is>
          <t>FA</t>
        </is>
      </c>
      <c r="G1371" t="inlineStr">
        <is>
          <t>FA</t>
        </is>
      </c>
      <c r="H1371" s="30" t="n">
        <v>1</v>
      </c>
      <c r="I1371" s="31" t="n">
        <v>0</v>
      </c>
      <c r="J1371" s="31" t="n"/>
      <c r="K1371" s="31" t="n">
        <v>0</v>
      </c>
      <c r="L1371" s="32" t="n"/>
      <c r="M1371" s="31" t="n">
        <v>0</v>
      </c>
      <c r="N1371" s="31" t="n">
        <v>0</v>
      </c>
      <c r="O1371" s="31" t="n"/>
      <c r="P1371" s="31" t="n"/>
      <c r="Q1371" s="31" t="n">
        <v>0</v>
      </c>
      <c r="R1371" s="31" t="n"/>
      <c r="S1371" s="32" t="n"/>
      <c r="T1371" s="32" t="n"/>
      <c r="V1371" t="inlineStr">
        <is>
          <t>0440e</t>
        </is>
      </c>
      <c r="W1371" t="n">
        <v>5307</v>
      </c>
      <c r="X1371" t="n">
        <v>7324</v>
      </c>
      <c r="Y1371" t="inlineStr">
        <is>
          <t>8447f6f5-cdd9-47e0-87d0-0b4e8d88c537</t>
        </is>
      </c>
      <c r="Z1371" t="inlineStr">
        <is>
          <t>Alexandre Fortin (MTL C)</t>
        </is>
      </c>
    </row>
    <row r="1372">
      <c r="A1372" t="inlineStr">
        <is>
          <t>Alexandre Grenier</t>
        </is>
      </c>
      <c r="B1372" t="inlineStr">
        <is>
          <t>(N/A)</t>
        </is>
      </c>
      <c r="C1372" t="inlineStr">
        <is>
          <t>RW</t>
        </is>
      </c>
      <c r="D1372" t="inlineStr">
        <is>
          <t>F</t>
        </is>
      </c>
      <c r="E1372" t="n">
        <v>35</v>
      </c>
      <c r="F1372" t="inlineStr">
        <is>
          <t>FA</t>
        </is>
      </c>
      <c r="G1372" t="inlineStr">
        <is>
          <t>FA</t>
        </is>
      </c>
      <c r="H1372" s="30" t="n">
        <v>1</v>
      </c>
      <c r="I1372" s="31" t="n">
        <v>0</v>
      </c>
      <c r="J1372" s="31" t="n"/>
      <c r="K1372" s="31" t="n">
        <v>0</v>
      </c>
      <c r="L1372" s="32" t="n"/>
      <c r="M1372" s="31" t="n">
        <v>0</v>
      </c>
      <c r="N1372" s="31" t="n">
        <v>0</v>
      </c>
      <c r="O1372" s="31" t="n"/>
      <c r="P1372" s="31" t="n"/>
      <c r="Q1372" s="31" t="n">
        <v>0</v>
      </c>
      <c r="R1372" s="31" t="n"/>
      <c r="S1372" s="32" t="n"/>
      <c r="T1372" s="32" t="n"/>
      <c r="V1372" t="inlineStr">
        <is>
          <t>02dq9</t>
        </is>
      </c>
      <c r="W1372" t="n">
        <v>3853</v>
      </c>
      <c r="X1372" t="n">
        <v>5456</v>
      </c>
      <c r="Z1372" t="inlineStr">
        <is>
          <t>Alexandre Grenier ((N/A) RW)</t>
        </is>
      </c>
    </row>
    <row r="1373">
      <c r="A1373" t="inlineStr">
        <is>
          <t>Alexandre Picard</t>
        </is>
      </c>
      <c r="B1373" t="inlineStr">
        <is>
          <t>(N/A)</t>
        </is>
      </c>
      <c r="C1373" t="inlineStr">
        <is>
          <t>D</t>
        </is>
      </c>
      <c r="D1373" t="inlineStr">
        <is>
          <t>D</t>
        </is>
      </c>
      <c r="E1373" t="n">
        <v>41</v>
      </c>
      <c r="F1373" t="inlineStr">
        <is>
          <t>FA</t>
        </is>
      </c>
      <c r="G1373" t="inlineStr">
        <is>
          <t>FA</t>
        </is>
      </c>
      <c r="H1373" s="30" t="n">
        <v>1</v>
      </c>
      <c r="I1373" s="31" t="n">
        <v>0</v>
      </c>
      <c r="J1373" s="31" t="n"/>
      <c r="K1373" s="31" t="n">
        <v>0</v>
      </c>
      <c r="L1373" s="32" t="n"/>
      <c r="M1373" s="31" t="n">
        <v>0</v>
      </c>
      <c r="N1373" s="31" t="n">
        <v>0</v>
      </c>
      <c r="O1373" s="31" t="n"/>
      <c r="P1373" s="31" t="n"/>
      <c r="Q1373" s="31" t="n">
        <v>0</v>
      </c>
      <c r="R1373" s="31" t="n"/>
      <c r="S1373" s="32" t="n"/>
      <c r="T1373" s="32" t="n"/>
      <c r="V1373" t="inlineStr">
        <is>
          <t>0043f</t>
        </is>
      </c>
      <c r="W1373" t="n">
        <v>2692</v>
      </c>
      <c r="X1373" t="n">
        <v>3688</v>
      </c>
      <c r="Z1373" t="inlineStr">
        <is>
          <t>Alexandre Picard ((N/A) D)</t>
        </is>
      </c>
    </row>
    <row r="1374">
      <c r="A1374" t="inlineStr">
        <is>
          <t>Alexandre Picard</t>
        </is>
      </c>
      <c r="B1374" t="inlineStr">
        <is>
          <t>(N/A)</t>
        </is>
      </c>
      <c r="C1374" t="inlineStr">
        <is>
          <t>LW</t>
        </is>
      </c>
      <c r="D1374" t="inlineStr">
        <is>
          <t>F</t>
        </is>
      </c>
      <c r="E1374" t="n">
        <v>40</v>
      </c>
      <c r="F1374" t="inlineStr">
        <is>
          <t>FA</t>
        </is>
      </c>
      <c r="G1374" t="inlineStr">
        <is>
          <t>FA</t>
        </is>
      </c>
      <c r="H1374" s="30" t="n">
        <v>1</v>
      </c>
      <c r="I1374" s="31" t="n">
        <v>0</v>
      </c>
      <c r="J1374" s="31" t="n"/>
      <c r="K1374" s="31" t="n">
        <v>0</v>
      </c>
      <c r="L1374" s="32" t="n"/>
      <c r="M1374" s="31" t="n">
        <v>0</v>
      </c>
      <c r="N1374" s="31" t="n">
        <v>0</v>
      </c>
      <c r="O1374" s="31" t="n"/>
      <c r="P1374" s="31" t="n"/>
      <c r="Q1374" s="31" t="n">
        <v>0</v>
      </c>
      <c r="R1374" s="31" t="n"/>
      <c r="S1374" s="32" t="n"/>
      <c r="T1374" s="32" t="n"/>
      <c r="V1374" t="inlineStr">
        <is>
          <t>003n0</t>
        </is>
      </c>
      <c r="W1374" t="n">
        <v>2163</v>
      </c>
      <c r="X1374" t="n">
        <v>3644</v>
      </c>
      <c r="Z1374" t="inlineStr">
        <is>
          <t>Alexandre Picard ((N/A) LW)</t>
        </is>
      </c>
    </row>
    <row r="1375">
      <c r="A1375" t="inlineStr">
        <is>
          <t>Alexandre Raymond</t>
        </is>
      </c>
      <c r="B1375" t="inlineStr">
        <is>
          <t>COL</t>
        </is>
      </c>
      <c r="C1375" t="inlineStr">
        <is>
          <t>G</t>
        </is>
      </c>
      <c r="D1375" t="inlineStr">
        <is>
          <t>G</t>
        </is>
      </c>
      <c r="E1375" t="n">
        <v>18</v>
      </c>
      <c r="F1375" t="inlineStr">
        <is>
          <t>FA</t>
        </is>
      </c>
      <c r="G1375" t="inlineStr">
        <is>
          <t>FA</t>
        </is>
      </c>
      <c r="H1375" s="30" t="n">
        <v>1</v>
      </c>
      <c r="I1375" s="31" t="n">
        <v>0</v>
      </c>
      <c r="J1375" s="31" t="n"/>
      <c r="K1375" s="31" t="n">
        <v>0</v>
      </c>
      <c r="L1375" s="32" t="n"/>
      <c r="M1375" s="31" t="n">
        <v>0</v>
      </c>
      <c r="N1375" s="31" t="n">
        <v>0</v>
      </c>
      <c r="O1375" s="31" t="n"/>
      <c r="P1375" s="31" t="n"/>
      <c r="Q1375" s="31" t="n">
        <v>0</v>
      </c>
      <c r="R1375" s="31" t="n"/>
      <c r="S1375" s="32" t="n"/>
      <c r="T1375" s="32" t="n"/>
      <c r="V1375" t="inlineStr">
        <is>
          <t>076xu</t>
        </is>
      </c>
      <c r="Y1375" t="inlineStr">
        <is>
          <t>586ab8f0-d895-4fb8-acc8-8808b0ce8a55</t>
        </is>
      </c>
      <c r="Z1375" t="inlineStr">
        <is>
          <t>Alexandre Raymond (COL G)</t>
        </is>
      </c>
    </row>
    <row r="1376">
      <c r="A1376" t="inlineStr">
        <is>
          <t>Alexandre Taillefer</t>
        </is>
      </c>
      <c r="B1376" t="inlineStr">
        <is>
          <t>WPG</t>
        </is>
      </c>
      <c r="C1376" t="inlineStr">
        <is>
          <t>D</t>
        </is>
      </c>
      <c r="D1376" t="inlineStr">
        <is>
          <t>D</t>
        </is>
      </c>
      <c r="E1376" t="n">
        <v>18</v>
      </c>
      <c r="F1376" t="inlineStr">
        <is>
          <t>FA</t>
        </is>
      </c>
      <c r="G1376" t="inlineStr">
        <is>
          <t>FA</t>
        </is>
      </c>
      <c r="H1376" s="30" t="n">
        <v>1</v>
      </c>
      <c r="I1376" s="31" t="n">
        <v>0</v>
      </c>
      <c r="J1376" s="31" t="n"/>
      <c r="K1376" s="31" t="n">
        <v>0</v>
      </c>
      <c r="L1376" s="32" t="n"/>
      <c r="M1376" s="31" t="n">
        <v>0</v>
      </c>
      <c r="N1376" s="31" t="n">
        <v>0</v>
      </c>
      <c r="O1376" s="31" t="n"/>
      <c r="P1376" s="31" t="n"/>
      <c r="Q1376" s="31" t="n">
        <v>0</v>
      </c>
      <c r="R1376" s="31" t="n"/>
      <c r="S1376" s="32" t="n"/>
      <c r="T1376" s="32" t="n"/>
      <c r="V1376" t="inlineStr">
        <is>
          <t>076x2</t>
        </is>
      </c>
      <c r="Y1376" t="inlineStr">
        <is>
          <t>db158621-479b-4f4f-bd3f-1ddfdd584f97</t>
        </is>
      </c>
      <c r="Z1376" t="inlineStr">
        <is>
          <t>Alexandre Taillefer (WPG D)</t>
        </is>
      </c>
    </row>
    <row r="1377">
      <c r="A1377" t="inlineStr">
        <is>
          <t>Alexei Bereglazov</t>
        </is>
      </c>
      <c r="B1377" t="inlineStr">
        <is>
          <t>NYR</t>
        </is>
      </c>
      <c r="C1377" t="inlineStr">
        <is>
          <t>D</t>
        </is>
      </c>
      <c r="D1377" t="inlineStr">
        <is>
          <t>D</t>
        </is>
      </c>
      <c r="E1377" t="n">
        <v>32</v>
      </c>
      <c r="F1377" t="inlineStr">
        <is>
          <t>FA</t>
        </is>
      </c>
      <c r="G1377" t="inlineStr">
        <is>
          <t>FA</t>
        </is>
      </c>
      <c r="H1377" s="30" t="n">
        <v>1</v>
      </c>
      <c r="I1377" s="31" t="n">
        <v>0</v>
      </c>
      <c r="J1377" s="31" t="n"/>
      <c r="K1377" s="31" t="n">
        <v>0</v>
      </c>
      <c r="L1377" s="32" t="n"/>
      <c r="M1377" s="31" t="n">
        <v>0</v>
      </c>
      <c r="N1377" s="31" t="n">
        <v>0</v>
      </c>
      <c r="O1377" s="31" t="n"/>
      <c r="P1377" s="31" t="n"/>
      <c r="Q1377" s="31" t="n">
        <v>0</v>
      </c>
      <c r="R1377" s="31" t="n"/>
      <c r="S1377" s="32" t="n"/>
      <c r="T1377" s="32" t="n"/>
      <c r="V1377" t="inlineStr">
        <is>
          <t>04ajj</t>
        </is>
      </c>
      <c r="W1377" t="n">
        <v>5389</v>
      </c>
      <c r="X1377" t="n">
        <v>7495</v>
      </c>
      <c r="Z1377" t="inlineStr">
        <is>
          <t>Alexei Bereglazov (NYR D)</t>
        </is>
      </c>
    </row>
    <row r="1378">
      <c r="A1378" t="inlineStr">
        <is>
          <t>Alexei Byvaltsev</t>
        </is>
      </c>
      <c r="B1378" t="inlineStr">
        <is>
          <t>(N/A)</t>
        </is>
      </c>
      <c r="C1378" t="inlineStr">
        <is>
          <t>C</t>
        </is>
      </c>
      <c r="D1378" t="inlineStr">
        <is>
          <t>F</t>
        </is>
      </c>
      <c r="E1378" t="n">
        <v>32</v>
      </c>
      <c r="F1378" t="inlineStr">
        <is>
          <t>FA</t>
        </is>
      </c>
      <c r="G1378" t="inlineStr">
        <is>
          <t>FA</t>
        </is>
      </c>
      <c r="H1378" s="30" t="n">
        <v>1</v>
      </c>
      <c r="I1378" s="31" t="n">
        <v>0</v>
      </c>
      <c r="J1378" s="31" t="n"/>
      <c r="K1378" s="31" t="n">
        <v>0</v>
      </c>
      <c r="L1378" s="32" t="n"/>
      <c r="M1378" s="31" t="n">
        <v>0</v>
      </c>
      <c r="N1378" s="31" t="n">
        <v>0</v>
      </c>
      <c r="O1378" s="31" t="n"/>
      <c r="P1378" s="31" t="n"/>
      <c r="Q1378" s="31" t="n">
        <v>0</v>
      </c>
      <c r="R1378" s="31" t="n"/>
      <c r="S1378" s="32" t="n"/>
      <c r="T1378" s="32" t="n"/>
      <c r="V1378" t="inlineStr">
        <is>
          <t>04llu</t>
        </is>
      </c>
      <c r="Z1378" t="inlineStr">
        <is>
          <t>Alexei Byvaltsev ((N/A) C)</t>
        </is>
      </c>
    </row>
    <row r="1379">
      <c r="A1379" t="inlineStr">
        <is>
          <t>Alexei Emelin</t>
        </is>
      </c>
      <c r="B1379" t="inlineStr">
        <is>
          <t>(N/A)</t>
        </is>
      </c>
      <c r="C1379" t="inlineStr">
        <is>
          <t>D</t>
        </is>
      </c>
      <c r="D1379" t="inlineStr">
        <is>
          <t>D</t>
        </is>
      </c>
      <c r="E1379" t="n">
        <v>40</v>
      </c>
      <c r="F1379" t="inlineStr">
        <is>
          <t>FA</t>
        </is>
      </c>
      <c r="G1379" t="inlineStr">
        <is>
          <t>FA</t>
        </is>
      </c>
      <c r="H1379" s="30" t="n">
        <v>1</v>
      </c>
      <c r="I1379" s="31" t="n">
        <v>0</v>
      </c>
      <c r="J1379" s="31" t="n"/>
      <c r="K1379" s="31" t="n">
        <v>0</v>
      </c>
      <c r="L1379" s="32" t="n"/>
      <c r="M1379" s="31" t="n">
        <v>0</v>
      </c>
      <c r="N1379" s="31" t="n">
        <v>0</v>
      </c>
      <c r="O1379" s="31" t="n"/>
      <c r="P1379" s="31" t="n"/>
      <c r="Q1379" s="31" t="n">
        <v>0</v>
      </c>
      <c r="R1379" s="31" t="n"/>
      <c r="S1379" s="32" t="n"/>
      <c r="T1379" s="32" t="n"/>
      <c r="V1379" t="inlineStr">
        <is>
          <t>024j1</t>
        </is>
      </c>
      <c r="W1379" t="n">
        <v>3738</v>
      </c>
      <c r="X1379" t="n">
        <v>5349</v>
      </c>
      <c r="Z1379" t="inlineStr">
        <is>
          <t>Alexei Emelin ((N/A) D)</t>
        </is>
      </c>
    </row>
    <row r="1380">
      <c r="A1380" t="inlineStr">
        <is>
          <t>Alexei Kaigorodov</t>
        </is>
      </c>
      <c r="B1380" t="inlineStr">
        <is>
          <t>(N/A)</t>
        </is>
      </c>
      <c r="C1380" t="inlineStr">
        <is>
          <t>C</t>
        </is>
      </c>
      <c r="D1380" t="inlineStr">
        <is>
          <t>F</t>
        </is>
      </c>
      <c r="E1380" t="n">
        <v>43</v>
      </c>
      <c r="F1380" t="inlineStr">
        <is>
          <t>FA</t>
        </is>
      </c>
      <c r="G1380" t="inlineStr">
        <is>
          <t>FA</t>
        </is>
      </c>
      <c r="H1380" s="30" t="n">
        <v>1</v>
      </c>
      <c r="I1380" s="31" t="n">
        <v>0</v>
      </c>
      <c r="J1380" s="31" t="n"/>
      <c r="K1380" s="31" t="n">
        <v>0</v>
      </c>
      <c r="L1380" s="32" t="n"/>
      <c r="M1380" s="31" t="n">
        <v>0</v>
      </c>
      <c r="N1380" s="31" t="n">
        <v>0</v>
      </c>
      <c r="O1380" s="31" t="n"/>
      <c r="P1380" s="31" t="n"/>
      <c r="Q1380" s="31" t="n">
        <v>0</v>
      </c>
      <c r="R1380" s="31" t="n"/>
      <c r="S1380" s="32" t="n"/>
      <c r="T1380" s="32" t="n"/>
      <c r="V1380" t="inlineStr">
        <is>
          <t>0053w</t>
        </is>
      </c>
      <c r="W1380" t="n">
        <v>2294</v>
      </c>
      <c r="X1380" t="n">
        <v>3286</v>
      </c>
      <c r="Z1380" t="inlineStr">
        <is>
          <t>Alexei Kaigorodov ((N/A) C)</t>
        </is>
      </c>
    </row>
    <row r="1381">
      <c r="A1381" t="inlineStr">
        <is>
          <t>Alexei Kozhevnikov</t>
        </is>
      </c>
      <c r="B1381" t="inlineStr">
        <is>
          <t>(N/A)</t>
        </is>
      </c>
      <c r="C1381" t="inlineStr">
        <is>
          <t>D</t>
        </is>
      </c>
      <c r="D1381" t="inlineStr">
        <is>
          <t>D</t>
        </is>
      </c>
      <c r="E1381" t="n">
        <v>24</v>
      </c>
      <c r="F1381" t="inlineStr">
        <is>
          <t>FA</t>
        </is>
      </c>
      <c r="G1381" t="inlineStr">
        <is>
          <t>FA</t>
        </is>
      </c>
      <c r="H1381" s="30" t="n">
        <v>1</v>
      </c>
      <c r="I1381" s="31" t="n">
        <v>0</v>
      </c>
      <c r="J1381" s="31" t="n"/>
      <c r="K1381" s="31" t="n">
        <v>0</v>
      </c>
      <c r="L1381" s="32" t="n"/>
      <c r="M1381" s="31" t="n">
        <v>0</v>
      </c>
      <c r="N1381" s="31" t="n">
        <v>0</v>
      </c>
      <c r="O1381" s="31" t="n"/>
      <c r="P1381" s="31" t="n"/>
      <c r="Q1381" s="31" t="n">
        <v>0</v>
      </c>
      <c r="R1381" s="31" t="n"/>
      <c r="S1381" s="32" t="n"/>
      <c r="T1381" s="32" t="n"/>
      <c r="V1381" t="inlineStr">
        <is>
          <t>05r3v</t>
        </is>
      </c>
      <c r="Z1381" t="inlineStr">
        <is>
          <t>Alexei Kozhevnikov ((N/A) D)</t>
        </is>
      </c>
    </row>
    <row r="1382">
      <c r="A1382" t="inlineStr">
        <is>
          <t>Alexei Krasikov</t>
        </is>
      </c>
      <c r="B1382" t="inlineStr">
        <is>
          <t>(N/A)</t>
        </is>
      </c>
      <c r="C1382" t="inlineStr">
        <is>
          <t>G</t>
        </is>
      </c>
      <c r="D1382" t="inlineStr">
        <is>
          <t>G</t>
        </is>
      </c>
      <c r="E1382" t="n">
        <v>30</v>
      </c>
      <c r="F1382" t="inlineStr">
        <is>
          <t>FA</t>
        </is>
      </c>
      <c r="G1382" t="inlineStr">
        <is>
          <t>FA</t>
        </is>
      </c>
      <c r="H1382" s="30" t="n">
        <v>1</v>
      </c>
      <c r="I1382" s="31" t="n">
        <v>0</v>
      </c>
      <c r="J1382" s="31" t="n"/>
      <c r="K1382" s="31" t="n">
        <v>0</v>
      </c>
      <c r="L1382" s="32" t="n"/>
      <c r="M1382" s="31" t="n">
        <v>0</v>
      </c>
      <c r="N1382" s="31" t="n">
        <v>0</v>
      </c>
      <c r="O1382" s="31" t="n"/>
      <c r="P1382" s="31" t="n"/>
      <c r="Q1382" s="31" t="n">
        <v>0</v>
      </c>
      <c r="R1382" s="31" t="n"/>
      <c r="S1382" s="32" t="n"/>
      <c r="T1382" s="32" t="n"/>
      <c r="V1382" t="inlineStr">
        <is>
          <t>047gs</t>
        </is>
      </c>
      <c r="Z1382" t="inlineStr">
        <is>
          <t>Alexei Krasikov ((N/A) G)</t>
        </is>
      </c>
    </row>
    <row r="1383">
      <c r="A1383" t="inlineStr">
        <is>
          <t>Alexei Lipanov</t>
        </is>
      </c>
      <c r="B1383" t="inlineStr">
        <is>
          <t>TBL</t>
        </is>
      </c>
      <c r="C1383" t="inlineStr">
        <is>
          <t>C</t>
        </is>
      </c>
      <c r="D1383" t="inlineStr">
        <is>
          <t>F</t>
        </is>
      </c>
      <c r="E1383" t="n">
        <v>27</v>
      </c>
      <c r="F1383" t="inlineStr">
        <is>
          <t>FA</t>
        </is>
      </c>
      <c r="G1383" t="inlineStr">
        <is>
          <t>FA</t>
        </is>
      </c>
      <c r="H1383" s="30" t="n">
        <v>1</v>
      </c>
      <c r="I1383" s="31" t="n">
        <v>0</v>
      </c>
      <c r="J1383" s="31" t="n"/>
      <c r="K1383" s="31" t="n">
        <v>0</v>
      </c>
      <c r="L1383" s="32" t="n"/>
      <c r="M1383" s="31" t="n">
        <v>0</v>
      </c>
      <c r="N1383" s="31" t="n">
        <v>0</v>
      </c>
      <c r="O1383" s="31" t="n"/>
      <c r="P1383" s="31" t="n"/>
      <c r="Q1383" s="31" t="n">
        <v>0</v>
      </c>
      <c r="R1383" s="31" t="n"/>
      <c r="S1383" s="32" t="n"/>
      <c r="T1383" s="32" t="n"/>
      <c r="V1383" t="inlineStr">
        <is>
          <t>04f1f</t>
        </is>
      </c>
      <c r="W1383" t="n">
        <v>5498</v>
      </c>
      <c r="X1383" t="n">
        <v>7591</v>
      </c>
      <c r="Y1383" t="inlineStr">
        <is>
          <t>b085b8e2-05ae-40e6-8799-4ffab97dae07</t>
        </is>
      </c>
      <c r="Z1383" t="inlineStr">
        <is>
          <t>Alexei Lipanov (TBL C)</t>
        </is>
      </c>
    </row>
    <row r="1384">
      <c r="A1384" t="inlineStr">
        <is>
          <t>Alexei Makeyev</t>
        </is>
      </c>
      <c r="B1384" t="inlineStr">
        <is>
          <t>(N/A)</t>
        </is>
      </c>
      <c r="C1384" t="inlineStr">
        <is>
          <t>LW</t>
        </is>
      </c>
      <c r="D1384" t="inlineStr">
        <is>
          <t>F</t>
        </is>
      </c>
      <c r="E1384" t="n">
        <v>34</v>
      </c>
      <c r="F1384" t="inlineStr">
        <is>
          <t>FA</t>
        </is>
      </c>
      <c r="G1384" t="inlineStr">
        <is>
          <t>FA</t>
        </is>
      </c>
      <c r="H1384" s="30" t="n">
        <v>1</v>
      </c>
      <c r="I1384" s="31" t="n">
        <v>0</v>
      </c>
      <c r="J1384" s="31" t="n"/>
      <c r="K1384" s="31" t="n">
        <v>0</v>
      </c>
      <c r="L1384" s="32" t="n"/>
      <c r="M1384" s="31" t="n">
        <v>0</v>
      </c>
      <c r="N1384" s="31" t="n">
        <v>0</v>
      </c>
      <c r="O1384" s="31" t="n"/>
      <c r="P1384" s="31" t="n"/>
      <c r="Q1384" s="31" t="n">
        <v>0</v>
      </c>
      <c r="R1384" s="31" t="n"/>
      <c r="S1384" s="32" t="n"/>
      <c r="T1384" s="32" t="n"/>
      <c r="V1384" t="inlineStr">
        <is>
          <t>04fw9</t>
        </is>
      </c>
      <c r="Z1384" t="inlineStr">
        <is>
          <t>Alexei Makeyev ((N/A) LW)</t>
        </is>
      </c>
    </row>
    <row r="1385">
      <c r="A1385" t="inlineStr">
        <is>
          <t>Alexei Marchenko</t>
        </is>
      </c>
      <c r="B1385" t="inlineStr">
        <is>
          <t>(N/A)</t>
        </is>
      </c>
      <c r="C1385" t="inlineStr">
        <is>
          <t>D</t>
        </is>
      </c>
      <c r="D1385" t="inlineStr">
        <is>
          <t>D</t>
        </is>
      </c>
      <c r="E1385" t="n">
        <v>34</v>
      </c>
      <c r="F1385" t="inlineStr">
        <is>
          <t>FA</t>
        </is>
      </c>
      <c r="G1385" t="inlineStr">
        <is>
          <t>FA</t>
        </is>
      </c>
      <c r="H1385" s="30" t="n">
        <v>1</v>
      </c>
      <c r="I1385" s="31" t="n">
        <v>0</v>
      </c>
      <c r="J1385" s="31" t="n"/>
      <c r="K1385" s="31" t="n">
        <v>0</v>
      </c>
      <c r="L1385" s="32" t="n"/>
      <c r="M1385" s="31" t="n">
        <v>0</v>
      </c>
      <c r="N1385" s="31" t="n">
        <v>0</v>
      </c>
      <c r="O1385" s="31" t="n"/>
      <c r="P1385" s="31" t="n"/>
      <c r="Q1385" s="31" t="n">
        <v>0</v>
      </c>
      <c r="R1385" s="31" t="n"/>
      <c r="S1385" s="32" t="n"/>
      <c r="T1385" s="32" t="n"/>
      <c r="V1385" t="inlineStr">
        <is>
          <t>024d5</t>
        </is>
      </c>
      <c r="W1385" t="n">
        <v>4299</v>
      </c>
      <c r="X1385" t="n">
        <v>5570</v>
      </c>
      <c r="Z1385" t="inlineStr">
        <is>
          <t>Alexei Marchenko ((N/A) D)</t>
        </is>
      </c>
    </row>
    <row r="1386">
      <c r="A1386" t="inlineStr">
        <is>
          <t>Alexei Medvedev</t>
        </is>
      </c>
      <c r="B1386" t="inlineStr">
        <is>
          <t>VAN</t>
        </is>
      </c>
      <c r="C1386" t="inlineStr">
        <is>
          <t>G</t>
        </is>
      </c>
      <c r="D1386" t="inlineStr">
        <is>
          <t>G</t>
        </is>
      </c>
      <c r="E1386" t="n">
        <v>19</v>
      </c>
      <c r="F1386" t="inlineStr">
        <is>
          <t>T</t>
        </is>
      </c>
      <c r="G1386" t="inlineStr">
        <is>
          <t>Brown Noesen</t>
        </is>
      </c>
      <c r="H1386" s="30" t="n">
        <v>923333</v>
      </c>
      <c r="I1386" s="31" t="n">
        <v>0</v>
      </c>
      <c r="J1386" s="31" t="n"/>
      <c r="K1386" s="31" t="n">
        <v>0</v>
      </c>
      <c r="L1386" s="32" t="n"/>
      <c r="M1386" s="31" t="n">
        <v>0</v>
      </c>
      <c r="N1386" s="31" t="n">
        <v>0</v>
      </c>
      <c r="O1386" s="31" t="n"/>
      <c r="P1386" s="31" t="n"/>
      <c r="Q1386" s="31" t="n">
        <v>0</v>
      </c>
      <c r="R1386" s="31" t="n"/>
      <c r="S1386" s="32" t="n"/>
      <c r="T1386" s="32" t="n"/>
      <c r="V1386" t="inlineStr">
        <is>
          <t>06rmr</t>
        </is>
      </c>
      <c r="W1386" t="n">
        <v>7438</v>
      </c>
      <c r="Y1386" t="inlineStr">
        <is>
          <t>e856ed4a-c291-4f2f-8221-2fc10259bb78</t>
        </is>
      </c>
      <c r="Z1386" t="inlineStr">
        <is>
          <t>Alexei Medvedev (VAN G)</t>
        </is>
      </c>
    </row>
    <row r="1387">
      <c r="A1387" t="inlineStr">
        <is>
          <t>Alexei Melnichuk</t>
        </is>
      </c>
      <c r="B1387" t="inlineStr">
        <is>
          <t>TBL</t>
        </is>
      </c>
      <c r="C1387" t="inlineStr">
        <is>
          <t>G</t>
        </is>
      </c>
      <c r="D1387" t="inlineStr">
        <is>
          <t>G</t>
        </is>
      </c>
      <c r="E1387" t="n">
        <v>28</v>
      </c>
      <c r="F1387" t="inlineStr">
        <is>
          <t>FA</t>
        </is>
      </c>
      <c r="G1387" t="inlineStr">
        <is>
          <t>FA</t>
        </is>
      </c>
      <c r="H1387" s="30" t="n">
        <v>1</v>
      </c>
      <c r="I1387" s="31" t="n">
        <v>0</v>
      </c>
      <c r="J1387" s="31" t="n"/>
      <c r="K1387" s="31" t="n">
        <v>0</v>
      </c>
      <c r="L1387" s="32" t="n"/>
      <c r="M1387" s="31" t="n">
        <v>0</v>
      </c>
      <c r="N1387" s="31" t="n">
        <v>0</v>
      </c>
      <c r="O1387" s="31" t="n"/>
      <c r="P1387" s="31" t="n"/>
      <c r="Q1387" s="31" t="n">
        <v>0</v>
      </c>
      <c r="R1387" s="31" t="n"/>
      <c r="S1387" s="32" t="n"/>
      <c r="T1387" s="32" t="n"/>
      <c r="V1387" t="inlineStr">
        <is>
          <t>059tc</t>
        </is>
      </c>
      <c r="W1387" t="n">
        <v>6256</v>
      </c>
      <c r="X1387" t="n">
        <v>8617</v>
      </c>
      <c r="Y1387" t="inlineStr">
        <is>
          <t>8c36d9e6-6ea3-4d94-89e3-53d27f24f03e</t>
        </is>
      </c>
      <c r="Z1387" t="inlineStr">
        <is>
          <t>Alexei Melnichuk (TBL G)</t>
        </is>
      </c>
    </row>
    <row r="1388">
      <c r="A1388" t="inlineStr">
        <is>
          <t>Alexei Polodyan</t>
        </is>
      </c>
      <c r="B1388" t="inlineStr">
        <is>
          <t>(N/A)</t>
        </is>
      </c>
      <c r="C1388" t="inlineStr">
        <is>
          <t>C</t>
        </is>
      </c>
      <c r="D1388" t="inlineStr">
        <is>
          <t>F</t>
        </is>
      </c>
      <c r="E1388" t="n">
        <v>28</v>
      </c>
      <c r="F1388" t="inlineStr">
        <is>
          <t>FA</t>
        </is>
      </c>
      <c r="G1388" t="inlineStr">
        <is>
          <t>FA</t>
        </is>
      </c>
      <c r="H1388" s="30" t="n">
        <v>1</v>
      </c>
      <c r="I1388" s="31" t="n">
        <v>0</v>
      </c>
      <c r="J1388" s="31" t="n"/>
      <c r="K1388" s="31" t="n">
        <v>0</v>
      </c>
      <c r="L1388" s="32" t="n"/>
      <c r="M1388" s="31" t="n">
        <v>0</v>
      </c>
      <c r="N1388" s="31" t="n">
        <v>0</v>
      </c>
      <c r="O1388" s="31" t="n"/>
      <c r="P1388" s="31" t="n"/>
      <c r="Q1388" s="31" t="n">
        <v>0</v>
      </c>
      <c r="R1388" s="31" t="n"/>
      <c r="S1388" s="32" t="n"/>
      <c r="T1388" s="32" t="n"/>
      <c r="V1388" t="inlineStr">
        <is>
          <t>04lgy</t>
        </is>
      </c>
      <c r="Z1388" t="inlineStr">
        <is>
          <t>Alexei Polodyan ((N/A) C)</t>
        </is>
      </c>
    </row>
    <row r="1389">
      <c r="A1389" t="inlineStr">
        <is>
          <t>Alexei Prokopenko</t>
        </is>
      </c>
      <c r="B1389" t="inlineStr">
        <is>
          <t>(N/A)</t>
        </is>
      </c>
      <c r="C1389" t="inlineStr">
        <is>
          <t>LW</t>
        </is>
      </c>
      <c r="D1389" t="inlineStr">
        <is>
          <t>F</t>
        </is>
      </c>
      <c r="E1389" t="n">
        <v>23</v>
      </c>
      <c r="F1389" t="inlineStr">
        <is>
          <t>FA</t>
        </is>
      </c>
      <c r="G1389" t="inlineStr">
        <is>
          <t>FA</t>
        </is>
      </c>
      <c r="H1389" s="30" t="n">
        <v>1</v>
      </c>
      <c r="I1389" s="31" t="n">
        <v>0</v>
      </c>
      <c r="J1389" s="31" t="n"/>
      <c r="K1389" s="31" t="n">
        <v>0</v>
      </c>
      <c r="L1389" s="32" t="n"/>
      <c r="M1389" s="31" t="n">
        <v>0</v>
      </c>
      <c r="N1389" s="31" t="n">
        <v>0</v>
      </c>
      <c r="O1389" s="31" t="n"/>
      <c r="P1389" s="31" t="n"/>
      <c r="Q1389" s="31" t="n">
        <v>0</v>
      </c>
      <c r="R1389" s="31" t="n"/>
      <c r="S1389" s="32" t="n"/>
      <c r="T1389" s="32" t="n"/>
      <c r="V1389" t="inlineStr">
        <is>
          <t>05unm</t>
        </is>
      </c>
      <c r="Z1389" t="inlineStr">
        <is>
          <t>Alexei Prokopenko ((N/A) LW)</t>
        </is>
      </c>
    </row>
    <row r="1390">
      <c r="A1390" t="inlineStr">
        <is>
          <t>Alexei Tsyplakov</t>
        </is>
      </c>
      <c r="B1390" t="inlineStr">
        <is>
          <t>(N/A)</t>
        </is>
      </c>
      <c r="C1390" t="inlineStr">
        <is>
          <t>LW</t>
        </is>
      </c>
      <c r="D1390" t="inlineStr">
        <is>
          <t>F</t>
        </is>
      </c>
      <c r="E1390" t="n">
        <v>25</v>
      </c>
      <c r="F1390" t="inlineStr">
        <is>
          <t>FA</t>
        </is>
      </c>
      <c r="G1390" t="inlineStr">
        <is>
          <t>FA</t>
        </is>
      </c>
      <c r="H1390" s="30" t="n">
        <v>1</v>
      </c>
      <c r="I1390" s="31" t="n">
        <v>0</v>
      </c>
      <c r="J1390" s="31" t="n"/>
      <c r="K1390" s="31" t="n">
        <v>0</v>
      </c>
      <c r="L1390" s="32" t="n"/>
      <c r="M1390" s="31" t="n">
        <v>0</v>
      </c>
      <c r="N1390" s="31" t="n">
        <v>0</v>
      </c>
      <c r="O1390" s="31" t="n"/>
      <c r="P1390" s="31" t="n"/>
      <c r="Q1390" s="31" t="n">
        <v>0</v>
      </c>
      <c r="R1390" s="31" t="n"/>
      <c r="S1390" s="32" t="n"/>
      <c r="T1390" s="32" t="n"/>
      <c r="V1390" t="inlineStr">
        <is>
          <t>059dl</t>
        </is>
      </c>
      <c r="Z1390" t="inlineStr">
        <is>
          <t>Alexei Tsyplakov ((N/A) LW)</t>
        </is>
      </c>
    </row>
    <row r="1391">
      <c r="A1391" t="inlineStr">
        <is>
          <t>Alexei Vlasov</t>
        </is>
      </c>
      <c r="B1391" t="inlineStr">
        <is>
          <t>(N/A)</t>
        </is>
      </c>
      <c r="C1391" t="inlineStr">
        <is>
          <t>LW</t>
        </is>
      </c>
      <c r="D1391" t="inlineStr">
        <is>
          <t>F</t>
        </is>
      </c>
      <c r="E1391" t="n">
        <v>18</v>
      </c>
      <c r="F1391" t="inlineStr">
        <is>
          <t>FA</t>
        </is>
      </c>
      <c r="G1391" t="inlineStr">
        <is>
          <t>FA</t>
        </is>
      </c>
      <c r="H1391" s="30" t="n">
        <v>1</v>
      </c>
      <c r="I1391" s="31" t="n">
        <v>0</v>
      </c>
      <c r="J1391" s="31" t="n"/>
      <c r="K1391" s="31" t="n">
        <v>0</v>
      </c>
      <c r="L1391" s="32" t="n"/>
      <c r="M1391" s="31" t="n">
        <v>0</v>
      </c>
      <c r="N1391" s="31" t="n">
        <v>0</v>
      </c>
      <c r="O1391" s="31" t="n"/>
      <c r="P1391" s="31" t="n"/>
      <c r="Q1391" s="31" t="n">
        <v>0</v>
      </c>
      <c r="R1391" s="31" t="n"/>
      <c r="S1391" s="32" t="n"/>
      <c r="T1391" s="32" t="n"/>
      <c r="V1391" t="inlineStr">
        <is>
          <t>0725w</t>
        </is>
      </c>
      <c r="Z1391" t="inlineStr">
        <is>
          <t>Alexei Vlasov ((N/A) LW)</t>
        </is>
      </c>
    </row>
    <row r="1392">
      <c r="A1392" t="inlineStr">
        <is>
          <t>Alexey Solovyev</t>
        </is>
      </c>
      <c r="B1392" t="inlineStr">
        <is>
          <t>(N/A)</t>
        </is>
      </c>
      <c r="C1392" t="inlineStr">
        <is>
          <t>D</t>
        </is>
      </c>
      <c r="D1392" t="inlineStr">
        <is>
          <t>D</t>
        </is>
      </c>
      <c r="E1392" t="n">
        <v>32</v>
      </c>
      <c r="F1392" t="inlineStr">
        <is>
          <t>FA</t>
        </is>
      </c>
      <c r="G1392" t="inlineStr">
        <is>
          <t>FA</t>
        </is>
      </c>
      <c r="H1392" s="30" t="n">
        <v>1</v>
      </c>
      <c r="I1392" s="31" t="n">
        <v>0</v>
      </c>
      <c r="J1392" s="31" t="n"/>
      <c r="K1392" s="31" t="n">
        <v>0</v>
      </c>
      <c r="L1392" s="32" t="n"/>
      <c r="M1392" s="31" t="n">
        <v>0</v>
      </c>
      <c r="N1392" s="31" t="n">
        <v>0</v>
      </c>
      <c r="O1392" s="31" t="n"/>
      <c r="P1392" s="31" t="n"/>
      <c r="Q1392" s="31" t="n">
        <v>0</v>
      </c>
      <c r="R1392" s="31" t="n"/>
      <c r="S1392" s="32" t="n"/>
      <c r="T1392" s="32" t="n"/>
      <c r="V1392" t="inlineStr">
        <is>
          <t>059fh</t>
        </is>
      </c>
      <c r="W1392" t="n">
        <v>6153</v>
      </c>
      <c r="X1392" t="n">
        <v>8584</v>
      </c>
      <c r="Z1392" t="inlineStr">
        <is>
          <t>Alexey Solovyev ((N/A) D)</t>
        </is>
      </c>
    </row>
    <row r="1393">
      <c r="A1393" t="inlineStr">
        <is>
          <t>Alexis Bernier</t>
        </is>
      </c>
      <c r="B1393" t="inlineStr">
        <is>
          <t>SEA</t>
        </is>
      </c>
      <c r="C1393" t="inlineStr">
        <is>
          <t>D</t>
        </is>
      </c>
      <c r="D1393" t="inlineStr">
        <is>
          <t>D</t>
        </is>
      </c>
      <c r="E1393" t="n">
        <v>20</v>
      </c>
      <c r="F1393" t="inlineStr">
        <is>
          <t>FA</t>
        </is>
      </c>
      <c r="G1393" t="inlineStr">
        <is>
          <t>FA</t>
        </is>
      </c>
      <c r="H1393" s="30" t="n">
        <v>1003333</v>
      </c>
      <c r="I1393" s="31" t="n">
        <v>0</v>
      </c>
      <c r="J1393" s="31" t="n"/>
      <c r="K1393" s="31" t="n">
        <v>0</v>
      </c>
      <c r="L1393" s="32" t="n"/>
      <c r="M1393" s="31" t="n">
        <v>0</v>
      </c>
      <c r="N1393" s="31" t="n">
        <v>0</v>
      </c>
      <c r="O1393" s="31" t="n"/>
      <c r="P1393" s="31" t="n"/>
      <c r="Q1393" s="31" t="n">
        <v>0</v>
      </c>
      <c r="R1393" s="31" t="n"/>
      <c r="S1393" s="32" t="n"/>
      <c r="T1393" s="32" t="n"/>
      <c r="V1393" t="inlineStr">
        <is>
          <t>06mhm</t>
        </is>
      </c>
      <c r="W1393" t="n">
        <v>7244</v>
      </c>
      <c r="Y1393" t="inlineStr">
        <is>
          <t>49cd34a8-87ef-48f9-895a-9f375cd73a0e</t>
        </is>
      </c>
      <c r="Z1393" t="inlineStr">
        <is>
          <t>Alexis Bernier (SEA D)</t>
        </is>
      </c>
    </row>
    <row r="1394">
      <c r="A1394" t="inlineStr">
        <is>
          <t>Alexis Cournoyer</t>
        </is>
      </c>
      <c r="B1394" t="inlineStr">
        <is>
          <t>MTL</t>
        </is>
      </c>
      <c r="C1394" t="inlineStr">
        <is>
          <t>G</t>
        </is>
      </c>
      <c r="D1394" t="inlineStr">
        <is>
          <t>G</t>
        </is>
      </c>
      <c r="E1394" t="n">
        <v>20</v>
      </c>
      <c r="F1394" t="inlineStr">
        <is>
          <t>FA</t>
        </is>
      </c>
      <c r="G1394" t="inlineStr">
        <is>
          <t>FA</t>
        </is>
      </c>
      <c r="H1394" s="30" t="n">
        <v>1</v>
      </c>
      <c r="I1394" s="31" t="n">
        <v>0</v>
      </c>
      <c r="J1394" s="31" t="n"/>
      <c r="K1394" s="31" t="n">
        <v>0</v>
      </c>
      <c r="L1394" s="32" t="n"/>
      <c r="M1394" s="31" t="n">
        <v>0</v>
      </c>
      <c r="N1394" s="31" t="n">
        <v>0</v>
      </c>
      <c r="O1394" s="31" t="n"/>
      <c r="P1394" s="31" t="n"/>
      <c r="Q1394" s="31" t="n">
        <v>0</v>
      </c>
      <c r="R1394" s="31" t="n"/>
      <c r="S1394" s="32" t="n"/>
      <c r="T1394" s="32" t="n"/>
      <c r="U1394" t="n">
        <v>292</v>
      </c>
      <c r="V1394" t="inlineStr">
        <is>
          <t>06uz3</t>
        </is>
      </c>
      <c r="W1394" t="n">
        <v>7509</v>
      </c>
      <c r="Y1394" t="inlineStr">
        <is>
          <t>aa76510d-4007-4928-b570-e84f3b2d7b1b</t>
        </is>
      </c>
      <c r="Z1394" t="inlineStr">
        <is>
          <t>Alexis Cournoyer (MTL G)</t>
        </is>
      </c>
    </row>
    <row r="1395">
      <c r="A1395" t="inlineStr">
        <is>
          <t>Alexis D'Aoust</t>
        </is>
      </c>
      <c r="B1395" t="inlineStr">
        <is>
          <t>(N/A)</t>
        </is>
      </c>
      <c r="C1395" t="inlineStr">
        <is>
          <t>RW</t>
        </is>
      </c>
      <c r="D1395" t="inlineStr">
        <is>
          <t>F</t>
        </is>
      </c>
      <c r="E1395" t="n">
        <v>30</v>
      </c>
      <c r="F1395" t="inlineStr">
        <is>
          <t>FA</t>
        </is>
      </c>
      <c r="G1395" t="inlineStr">
        <is>
          <t>FA</t>
        </is>
      </c>
      <c r="H1395" s="30" t="n">
        <v>1</v>
      </c>
      <c r="I1395" s="31" t="n">
        <v>0</v>
      </c>
      <c r="J1395" s="31" t="n"/>
      <c r="K1395" s="31" t="n">
        <v>0</v>
      </c>
      <c r="L1395" s="32" t="n"/>
      <c r="M1395" s="31" t="n">
        <v>0</v>
      </c>
      <c r="N1395" s="31" t="n">
        <v>0</v>
      </c>
      <c r="O1395" s="31" t="n"/>
      <c r="P1395" s="31" t="n"/>
      <c r="Q1395" s="31" t="n">
        <v>0</v>
      </c>
      <c r="R1395" s="31" t="n"/>
      <c r="S1395" s="32" t="n"/>
      <c r="T1395" s="32" t="n"/>
      <c r="V1395" t="inlineStr">
        <is>
          <t>03ycr</t>
        </is>
      </c>
      <c r="X1395" t="n">
        <v>7459</v>
      </c>
      <c r="Z1395" t="inlineStr">
        <is>
          <t>Alexis D'Aoust ((N/A) RW)</t>
        </is>
      </c>
    </row>
    <row r="1396">
      <c r="A1396" t="inlineStr">
        <is>
          <t>Alexis Daviault</t>
        </is>
      </c>
      <c r="B1396" t="inlineStr">
        <is>
          <t>(N/A)</t>
        </is>
      </c>
      <c r="C1396" t="inlineStr">
        <is>
          <t>D</t>
        </is>
      </c>
      <c r="D1396" t="inlineStr">
        <is>
          <t>D</t>
        </is>
      </c>
      <c r="E1396" t="n">
        <v>21</v>
      </c>
      <c r="F1396" t="inlineStr">
        <is>
          <t>FA</t>
        </is>
      </c>
      <c r="G1396" t="inlineStr">
        <is>
          <t>FA</t>
        </is>
      </c>
      <c r="H1396" s="30" t="n">
        <v>1</v>
      </c>
      <c r="I1396" s="31" t="n">
        <v>0</v>
      </c>
      <c r="J1396" s="31" t="n"/>
      <c r="K1396" s="31" t="n">
        <v>0</v>
      </c>
      <c r="L1396" s="32" t="n"/>
      <c r="M1396" s="31" t="n">
        <v>0</v>
      </c>
      <c r="N1396" s="31" t="n">
        <v>0</v>
      </c>
      <c r="O1396" s="31" t="n"/>
      <c r="P1396" s="31" t="n"/>
      <c r="Q1396" s="31" t="n">
        <v>0</v>
      </c>
      <c r="R1396" s="31" t="n"/>
      <c r="S1396" s="32" t="n"/>
      <c r="T1396" s="32" t="n"/>
      <c r="V1396" t="inlineStr">
        <is>
          <t>06hd0</t>
        </is>
      </c>
      <c r="Z1396" t="inlineStr">
        <is>
          <t>Alexis Daviault ((N/A) D)</t>
        </is>
      </c>
    </row>
    <row r="1397">
      <c r="A1397" t="inlineStr">
        <is>
          <t>Alexis Fortin</t>
        </is>
      </c>
      <c r="B1397" t="inlineStr">
        <is>
          <t>(N/A)</t>
        </is>
      </c>
      <c r="C1397" t="inlineStr">
        <is>
          <t>D</t>
        </is>
      </c>
      <c r="D1397" t="inlineStr">
        <is>
          <t>D</t>
        </is>
      </c>
      <c r="E1397" t="n">
        <v>18</v>
      </c>
      <c r="F1397" t="inlineStr">
        <is>
          <t>FA</t>
        </is>
      </c>
      <c r="G1397" t="inlineStr">
        <is>
          <t>FA</t>
        </is>
      </c>
      <c r="H1397" s="30" t="n">
        <v>1</v>
      </c>
      <c r="I1397" s="31" t="n">
        <v>0</v>
      </c>
      <c r="J1397" s="31" t="n"/>
      <c r="K1397" s="31" t="n">
        <v>0</v>
      </c>
      <c r="L1397" s="32" t="n"/>
      <c r="M1397" s="31" t="n">
        <v>0</v>
      </c>
      <c r="N1397" s="31" t="n">
        <v>0</v>
      </c>
      <c r="O1397" s="31" t="n"/>
      <c r="P1397" s="31" t="n"/>
      <c r="Q1397" s="31" t="n">
        <v>0</v>
      </c>
      <c r="R1397" s="31" t="n"/>
      <c r="S1397" s="32" t="n"/>
      <c r="T1397" s="32" t="n"/>
      <c r="V1397" t="inlineStr">
        <is>
          <t>0791d</t>
        </is>
      </c>
      <c r="Z1397" t="inlineStr">
        <is>
          <t>Alexis Fortin ((N/A) D)</t>
        </is>
      </c>
    </row>
    <row r="1398">
      <c r="A1398" t="inlineStr">
        <is>
          <t>Alexis Gendron</t>
        </is>
      </c>
      <c r="B1398" t="inlineStr">
        <is>
          <t>(N/A)</t>
        </is>
      </c>
      <c r="C1398" t="inlineStr">
        <is>
          <t>RW</t>
        </is>
      </c>
      <c r="D1398" t="inlineStr">
        <is>
          <t>F</t>
        </is>
      </c>
      <c r="E1398" t="n">
        <v>22</v>
      </c>
      <c r="F1398" t="inlineStr">
        <is>
          <t>FA</t>
        </is>
      </c>
      <c r="G1398" t="inlineStr">
        <is>
          <t>FA</t>
        </is>
      </c>
      <c r="H1398" s="30" t="n">
        <v>1</v>
      </c>
      <c r="I1398" s="31" t="n">
        <v>0</v>
      </c>
      <c r="J1398" s="31" t="n"/>
      <c r="K1398" s="31" t="n">
        <v>0</v>
      </c>
      <c r="L1398" s="32" t="n"/>
      <c r="M1398" s="31" t="n">
        <v>0</v>
      </c>
      <c r="N1398" s="31" t="n">
        <v>0</v>
      </c>
      <c r="O1398" s="31" t="n"/>
      <c r="P1398" s="31" t="n"/>
      <c r="Q1398" s="31" t="n">
        <v>0</v>
      </c>
      <c r="R1398" s="31" t="n"/>
      <c r="S1398" s="32" t="n"/>
      <c r="T1398" s="32" t="n"/>
      <c r="V1398" t="inlineStr">
        <is>
          <t>062k4</t>
        </is>
      </c>
      <c r="W1398" t="n">
        <v>7044</v>
      </c>
      <c r="Y1398" t="inlineStr">
        <is>
          <t>be5a14cb-a413-4306-b6e9-9aaa4556cb94</t>
        </is>
      </c>
      <c r="Z1398" t="inlineStr">
        <is>
          <t>Alexis Gendron ((N/A) RW)</t>
        </is>
      </c>
    </row>
    <row r="1399">
      <c r="A1399" t="inlineStr">
        <is>
          <t>Alexis Gravel</t>
        </is>
      </c>
      <c r="B1399" t="inlineStr">
        <is>
          <t>MTL</t>
        </is>
      </c>
      <c r="C1399" t="inlineStr">
        <is>
          <t>G</t>
        </is>
      </c>
      <c r="D1399" t="inlineStr">
        <is>
          <t>G</t>
        </is>
      </c>
      <c r="E1399" t="n">
        <v>26</v>
      </c>
      <c r="F1399" t="inlineStr">
        <is>
          <t>FA</t>
        </is>
      </c>
      <c r="G1399" t="inlineStr">
        <is>
          <t>FA</t>
        </is>
      </c>
      <c r="H1399" s="30" t="n">
        <v>1</v>
      </c>
      <c r="I1399" s="31" t="n">
        <v>0</v>
      </c>
      <c r="J1399" s="31" t="n"/>
      <c r="K1399" s="31" t="n">
        <v>0</v>
      </c>
      <c r="L1399" s="32" t="n"/>
      <c r="M1399" s="31" t="n">
        <v>0</v>
      </c>
      <c r="N1399" s="31" t="n">
        <v>0</v>
      </c>
      <c r="O1399" s="31" t="n"/>
      <c r="P1399" s="31" t="n"/>
      <c r="Q1399" s="31" t="n">
        <v>0</v>
      </c>
      <c r="R1399" s="31" t="n"/>
      <c r="S1399" s="32" t="n"/>
      <c r="T1399" s="32" t="n"/>
      <c r="V1399" t="inlineStr">
        <is>
          <t>04ld2</t>
        </is>
      </c>
      <c r="W1399" t="n">
        <v>5791</v>
      </c>
      <c r="X1399" t="n">
        <v>8059</v>
      </c>
      <c r="Y1399" t="inlineStr">
        <is>
          <t>5737aa75-9fdd-48bd-a412-1f418e3828d0</t>
        </is>
      </c>
      <c r="Z1399" t="inlineStr">
        <is>
          <t>Alexis Gravel (MTL G)</t>
        </is>
      </c>
    </row>
    <row r="1400">
      <c r="A1400" t="inlineStr">
        <is>
          <t>Alexis Joseph</t>
        </is>
      </c>
      <c r="B1400" t="inlineStr">
        <is>
          <t>(N/A)</t>
        </is>
      </c>
      <c r="C1400" t="inlineStr">
        <is>
          <t>C</t>
        </is>
      </c>
      <c r="D1400" t="inlineStr">
        <is>
          <t>F</t>
        </is>
      </c>
      <c r="E1400" t="n">
        <v>17</v>
      </c>
      <c r="F1400" t="inlineStr">
        <is>
          <t>FA</t>
        </is>
      </c>
      <c r="G1400" t="inlineStr">
        <is>
          <t>FA</t>
        </is>
      </c>
      <c r="H1400" s="30" t="n">
        <v>1</v>
      </c>
      <c r="I1400" s="31" t="n">
        <v>0</v>
      </c>
      <c r="J1400" s="31" t="n"/>
      <c r="K1400" s="31" t="n">
        <v>0</v>
      </c>
      <c r="L1400" s="32" t="n"/>
      <c r="M1400" s="31" t="n">
        <v>0</v>
      </c>
      <c r="N1400" s="31" t="n">
        <v>0</v>
      </c>
      <c r="O1400" s="31" t="n"/>
      <c r="P1400" s="31" t="n"/>
      <c r="Q1400" s="31" t="n">
        <v>0</v>
      </c>
      <c r="R1400" s="31" t="n"/>
      <c r="S1400" s="32" t="n"/>
      <c r="T1400" s="32" t="n"/>
      <c r="V1400" t="inlineStr">
        <is>
          <t>06mbb</t>
        </is>
      </c>
      <c r="Z1400" t="inlineStr">
        <is>
          <t>Alexis Joseph ((N/A) C)</t>
        </is>
      </c>
    </row>
    <row r="1401">
      <c r="A1401" t="inlineStr">
        <is>
          <t>Alexis Loiseau</t>
        </is>
      </c>
      <c r="B1401" t="inlineStr">
        <is>
          <t>OTT</t>
        </is>
      </c>
      <c r="C1401" t="inlineStr">
        <is>
          <t>C</t>
        </is>
      </c>
      <c r="D1401" t="inlineStr">
        <is>
          <t>F</t>
        </is>
      </c>
      <c r="E1401" t="n">
        <v>32</v>
      </c>
      <c r="F1401" t="inlineStr">
        <is>
          <t>FA</t>
        </is>
      </c>
      <c r="G1401" t="inlineStr">
        <is>
          <t>FA</t>
        </is>
      </c>
      <c r="H1401" s="30" t="n">
        <v>1</v>
      </c>
      <c r="I1401" s="31" t="n">
        <v>0</v>
      </c>
      <c r="J1401" s="31" t="n"/>
      <c r="K1401" s="31" t="n">
        <v>0</v>
      </c>
      <c r="L1401" s="32" t="n"/>
      <c r="M1401" s="31" t="n">
        <v>0</v>
      </c>
      <c r="N1401" s="31" t="n">
        <v>0</v>
      </c>
      <c r="O1401" s="31" t="n"/>
      <c r="P1401" s="31" t="n"/>
      <c r="Q1401" s="31" t="n">
        <v>0</v>
      </c>
      <c r="R1401" s="31" t="n"/>
      <c r="S1401" s="32" t="n"/>
      <c r="T1401" s="32" t="n"/>
      <c r="V1401" t="inlineStr">
        <is>
          <t>03pd3</t>
        </is>
      </c>
      <c r="X1401" t="n">
        <v>7009</v>
      </c>
      <c r="Z1401" t="inlineStr">
        <is>
          <t>Alexis Loiseau (OTT C)</t>
        </is>
      </c>
    </row>
    <row r="1402">
      <c r="A1402" t="inlineStr">
        <is>
          <t>Alexis Mathieu</t>
        </is>
      </c>
      <c r="B1402" t="inlineStr">
        <is>
          <t>ANA</t>
        </is>
      </c>
      <c r="C1402" t="inlineStr">
        <is>
          <t>D</t>
        </is>
      </c>
      <c r="D1402" t="inlineStr">
        <is>
          <t>D</t>
        </is>
      </c>
      <c r="E1402" t="n">
        <v>19</v>
      </c>
      <c r="F1402" t="inlineStr">
        <is>
          <t>FA</t>
        </is>
      </c>
      <c r="G1402" t="inlineStr">
        <is>
          <t>FA</t>
        </is>
      </c>
      <c r="H1402" s="30" t="n">
        <v>1</v>
      </c>
      <c r="I1402" s="31" t="n">
        <v>0</v>
      </c>
      <c r="J1402" s="31" t="n"/>
      <c r="K1402" s="31" t="n">
        <v>0</v>
      </c>
      <c r="L1402" s="32" t="n"/>
      <c r="M1402" s="31" t="n">
        <v>0</v>
      </c>
      <c r="N1402" s="31" t="n">
        <v>0</v>
      </c>
      <c r="O1402" s="31" t="n"/>
      <c r="P1402" s="31" t="n"/>
      <c r="Q1402" s="31" t="n">
        <v>0</v>
      </c>
      <c r="R1402" s="31" t="n"/>
      <c r="S1402" s="32" t="n"/>
      <c r="T1402" s="32" t="n"/>
      <c r="V1402" t="inlineStr">
        <is>
          <t>06xxp</t>
        </is>
      </c>
      <c r="Y1402" t="inlineStr">
        <is>
          <t>7ccf6970-6049-4ad3-b23a-fad68d3c17cf</t>
        </is>
      </c>
      <c r="Z1402" t="inlineStr">
        <is>
          <t>Alexis Mathieu (ANA D)</t>
        </is>
      </c>
    </row>
    <row r="1403">
      <c r="A1403" t="inlineStr">
        <is>
          <t>Alexis Pepin</t>
        </is>
      </c>
      <c r="B1403" t="inlineStr">
        <is>
          <t>COL</t>
        </is>
      </c>
      <c r="C1403" t="inlineStr">
        <is>
          <t>LW</t>
        </is>
      </c>
      <c r="D1403" t="inlineStr">
        <is>
          <t>F</t>
        </is>
      </c>
      <c r="E1403" t="n">
        <v>30</v>
      </c>
      <c r="F1403" t="inlineStr">
        <is>
          <t>FA</t>
        </is>
      </c>
      <c r="G1403" t="inlineStr">
        <is>
          <t>FA</t>
        </is>
      </c>
      <c r="H1403" s="30" t="n">
        <v>1</v>
      </c>
      <c r="I1403" s="31" t="n">
        <v>0</v>
      </c>
      <c r="J1403" s="31" t="n"/>
      <c r="K1403" s="31" t="n">
        <v>0</v>
      </c>
      <c r="L1403" s="32" t="n"/>
      <c r="M1403" s="31" t="n">
        <v>0</v>
      </c>
      <c r="N1403" s="31" t="n">
        <v>0</v>
      </c>
      <c r="O1403" s="31" t="n"/>
      <c r="P1403" s="31" t="n"/>
      <c r="Q1403" s="31" t="n">
        <v>0</v>
      </c>
      <c r="R1403" s="31" t="n"/>
      <c r="S1403" s="32" t="n"/>
      <c r="T1403" s="32" t="n"/>
      <c r="V1403" t="inlineStr">
        <is>
          <t>03ecb</t>
        </is>
      </c>
      <c r="X1403" t="n">
        <v>6482</v>
      </c>
      <c r="Z1403" t="inlineStr">
        <is>
          <t>Alexis Pepin (COL LW)</t>
        </is>
      </c>
    </row>
    <row r="1404">
      <c r="A1404" t="inlineStr">
        <is>
          <t>Alexis Vanier</t>
        </is>
      </c>
      <c r="B1404" t="inlineStr">
        <is>
          <t>SJS</t>
        </is>
      </c>
      <c r="C1404" t="inlineStr">
        <is>
          <t>D</t>
        </is>
      </c>
      <c r="D1404" t="inlineStr">
        <is>
          <t>D</t>
        </is>
      </c>
      <c r="E1404" t="n">
        <v>30</v>
      </c>
      <c r="F1404" t="inlineStr">
        <is>
          <t>FA</t>
        </is>
      </c>
      <c r="G1404" t="inlineStr">
        <is>
          <t>FA</t>
        </is>
      </c>
      <c r="H1404" s="30" t="n">
        <v>1</v>
      </c>
      <c r="I1404" s="31" t="n">
        <v>0</v>
      </c>
      <c r="J1404" s="31" t="n"/>
      <c r="K1404" s="31" t="n">
        <v>0</v>
      </c>
      <c r="L1404" s="32" t="n"/>
      <c r="M1404" s="31" t="n">
        <v>0</v>
      </c>
      <c r="N1404" s="31" t="n">
        <v>0</v>
      </c>
      <c r="O1404" s="31" t="n"/>
      <c r="P1404" s="31" t="n"/>
      <c r="Q1404" s="31" t="n">
        <v>0</v>
      </c>
      <c r="R1404" s="31" t="n"/>
      <c r="S1404" s="32" t="n"/>
      <c r="T1404" s="32" t="n"/>
      <c r="V1404" t="inlineStr">
        <is>
          <t>03ec0</t>
        </is>
      </c>
      <c r="X1404" t="n">
        <v>6470</v>
      </c>
      <c r="Z1404" t="inlineStr">
        <is>
          <t>Alexis Vanier (SJS D)</t>
        </is>
      </c>
    </row>
    <row r="1405">
      <c r="A1405" t="inlineStr">
        <is>
          <t>Alfons Freij</t>
        </is>
      </c>
      <c r="B1405" t="inlineStr">
        <is>
          <t>WPG</t>
        </is>
      </c>
      <c r="C1405" t="inlineStr">
        <is>
          <t>D</t>
        </is>
      </c>
      <c r="D1405" t="inlineStr">
        <is>
          <t>D</t>
        </is>
      </c>
      <c r="E1405" t="n">
        <v>20</v>
      </c>
      <c r="F1405" t="inlineStr">
        <is>
          <t>T</t>
        </is>
      </c>
      <c r="G1405" t="inlineStr">
        <is>
          <t>A Bunch of Dusters</t>
        </is>
      </c>
      <c r="H1405" s="30" t="n">
        <v>905833</v>
      </c>
      <c r="I1405" s="31" t="n">
        <v>0</v>
      </c>
      <c r="J1405" s="31" t="n"/>
      <c r="K1405" s="31" t="n">
        <v>0</v>
      </c>
      <c r="L1405" s="32" t="n"/>
      <c r="M1405" s="31" t="n">
        <v>0</v>
      </c>
      <c r="N1405" s="31" t="n">
        <v>0</v>
      </c>
      <c r="O1405" s="31" t="n"/>
      <c r="P1405" s="31" t="n"/>
      <c r="Q1405" s="31" t="n">
        <v>0</v>
      </c>
      <c r="R1405" s="31" t="n"/>
      <c r="S1405" s="32" t="n"/>
      <c r="T1405" s="32" t="n"/>
      <c r="V1405" t="inlineStr">
        <is>
          <t>06luv</t>
        </is>
      </c>
      <c r="W1405" t="n">
        <v>7179</v>
      </c>
      <c r="Y1405" t="inlineStr">
        <is>
          <t>eb880ee8-59c3-4b39-9c3a-922346dca2c8</t>
        </is>
      </c>
      <c r="Z1405" t="inlineStr">
        <is>
          <t>Alfons Freij (WPG D)</t>
        </is>
      </c>
    </row>
    <row r="1406">
      <c r="A1406" t="inlineStr">
        <is>
          <t>Alfons Malmstrom</t>
        </is>
      </c>
      <c r="B1406" t="inlineStr">
        <is>
          <t>DET</t>
        </is>
      </c>
      <c r="C1406" t="inlineStr">
        <is>
          <t>D</t>
        </is>
      </c>
      <c r="D1406" t="inlineStr">
        <is>
          <t>D</t>
        </is>
      </c>
      <c r="E1406" t="n">
        <v>28</v>
      </c>
      <c r="F1406" t="inlineStr">
        <is>
          <t>FA</t>
        </is>
      </c>
      <c r="G1406" t="inlineStr">
        <is>
          <t>FA</t>
        </is>
      </c>
      <c r="H1406" s="30" t="n">
        <v>1</v>
      </c>
      <c r="I1406" s="31" t="n">
        <v>0</v>
      </c>
      <c r="J1406" s="31" t="n"/>
      <c r="K1406" s="31" t="n">
        <v>0</v>
      </c>
      <c r="L1406" s="32" t="n"/>
      <c r="M1406" s="31" t="n">
        <v>0</v>
      </c>
      <c r="N1406" s="31" t="n">
        <v>0</v>
      </c>
      <c r="O1406" s="31" t="n"/>
      <c r="P1406" s="31" t="n"/>
      <c r="Q1406" s="31" t="n">
        <v>0</v>
      </c>
      <c r="R1406" s="31" t="n"/>
      <c r="S1406" s="32" t="n"/>
      <c r="T1406" s="32" t="n"/>
      <c r="V1406" t="inlineStr">
        <is>
          <t>042x1</t>
        </is>
      </c>
      <c r="X1406" t="n">
        <v>7214</v>
      </c>
      <c r="Z1406" t="inlineStr">
        <is>
          <t>Alfons Malmstrom (DET D)</t>
        </is>
      </c>
    </row>
    <row r="1407">
      <c r="A1407" t="inlineStr">
        <is>
          <t>Alisher Sarkenov</t>
        </is>
      </c>
      <c r="B1407" t="inlineStr">
        <is>
          <t>(N/A)</t>
        </is>
      </c>
      <c r="C1407" t="inlineStr">
        <is>
          <t>RW</t>
        </is>
      </c>
      <c r="D1407" t="inlineStr">
        <is>
          <t>F</t>
        </is>
      </c>
      <c r="E1407" t="n">
        <v>18</v>
      </c>
      <c r="F1407" t="inlineStr">
        <is>
          <t>FA</t>
        </is>
      </c>
      <c r="G1407" t="inlineStr">
        <is>
          <t>FA</t>
        </is>
      </c>
      <c r="H1407" s="30" t="n">
        <v>1</v>
      </c>
      <c r="I1407" s="31" t="n">
        <v>0</v>
      </c>
      <c r="J1407" s="31" t="n"/>
      <c r="K1407" s="31" t="n">
        <v>0</v>
      </c>
      <c r="L1407" s="32" t="n"/>
      <c r="M1407" s="31" t="n">
        <v>0</v>
      </c>
      <c r="N1407" s="31" t="n">
        <v>0</v>
      </c>
      <c r="O1407" s="31" t="n"/>
      <c r="P1407" s="31" t="n"/>
      <c r="Q1407" s="31" t="n">
        <v>0</v>
      </c>
      <c r="R1407" s="31" t="n"/>
      <c r="S1407" s="32" t="n"/>
      <c r="T1407" s="32" t="n"/>
      <c r="V1407" t="inlineStr">
        <is>
          <t>07549</t>
        </is>
      </c>
      <c r="Z1407" t="inlineStr">
        <is>
          <t>Alisher Sarkenov ((N/A) RW)</t>
        </is>
      </c>
    </row>
    <row r="1408">
      <c r="A1408" t="inlineStr">
        <is>
          <t>Allain Saulnier</t>
        </is>
      </c>
      <c r="B1408" t="inlineStr">
        <is>
          <t>(N/A)</t>
        </is>
      </c>
      <c r="C1408" t="inlineStr">
        <is>
          <t>RW</t>
        </is>
      </c>
      <c r="D1408" t="inlineStr">
        <is>
          <t>F</t>
        </is>
      </c>
      <c r="E1408" t="n">
        <v>34</v>
      </c>
      <c r="F1408" t="inlineStr">
        <is>
          <t>FA</t>
        </is>
      </c>
      <c r="G1408" t="inlineStr">
        <is>
          <t>FA</t>
        </is>
      </c>
      <c r="H1408" s="30" t="n">
        <v>1</v>
      </c>
      <c r="I1408" s="31" t="n">
        <v>0</v>
      </c>
      <c r="J1408" s="31" t="n"/>
      <c r="K1408" s="31" t="n">
        <v>0</v>
      </c>
      <c r="L1408" s="32" t="n"/>
      <c r="M1408" s="31" t="n">
        <v>0</v>
      </c>
      <c r="N1408" s="31" t="n">
        <v>0</v>
      </c>
      <c r="O1408" s="31" t="n"/>
      <c r="P1408" s="31" t="n"/>
      <c r="Q1408" s="31" t="n">
        <v>0</v>
      </c>
      <c r="R1408" s="31" t="n"/>
      <c r="S1408" s="32" t="n"/>
      <c r="T1408" s="32" t="n"/>
      <c r="V1408" t="inlineStr">
        <is>
          <t>02y8s</t>
        </is>
      </c>
      <c r="Z1408" t="inlineStr">
        <is>
          <t>Allain Saulnier ((N/A) RW)</t>
        </is>
      </c>
    </row>
    <row r="1409">
      <c r="A1409" t="inlineStr">
        <is>
          <t>Allan McPherson</t>
        </is>
      </c>
      <c r="B1409" t="inlineStr">
        <is>
          <t>(N/A)</t>
        </is>
      </c>
      <c r="C1409" t="inlineStr">
        <is>
          <t>C</t>
        </is>
      </c>
      <c r="D1409" t="inlineStr">
        <is>
          <t>F</t>
        </is>
      </c>
      <c r="E1409" t="n">
        <v>35</v>
      </c>
      <c r="F1409" t="inlineStr">
        <is>
          <t>FA</t>
        </is>
      </c>
      <c r="G1409" t="inlineStr">
        <is>
          <t>FA</t>
        </is>
      </c>
      <c r="H1409" s="30" t="n">
        <v>1</v>
      </c>
      <c r="I1409" s="31" t="n">
        <v>0</v>
      </c>
      <c r="J1409" s="31" t="n"/>
      <c r="K1409" s="31" t="n">
        <v>0</v>
      </c>
      <c r="L1409" s="32" t="n"/>
      <c r="M1409" s="31" t="n">
        <v>0</v>
      </c>
      <c r="N1409" s="31" t="n">
        <v>0</v>
      </c>
      <c r="O1409" s="31" t="n"/>
      <c r="P1409" s="31" t="n"/>
      <c r="Q1409" s="31" t="n">
        <v>0</v>
      </c>
      <c r="R1409" s="31" t="n"/>
      <c r="S1409" s="32" t="n"/>
      <c r="T1409" s="32" t="n"/>
      <c r="V1409" t="inlineStr">
        <is>
          <t>03wld</t>
        </is>
      </c>
      <c r="X1409" t="n">
        <v>6988</v>
      </c>
      <c r="Z1409" t="inlineStr">
        <is>
          <t>Allan McPherson ((N/A) C)</t>
        </is>
      </c>
    </row>
    <row r="1410">
      <c r="A1410" t="inlineStr">
        <is>
          <t>Allan McShane</t>
        </is>
      </c>
      <c r="B1410" t="inlineStr">
        <is>
          <t>MTL</t>
        </is>
      </c>
      <c r="C1410" t="inlineStr">
        <is>
          <t>C</t>
        </is>
      </c>
      <c r="D1410" t="inlineStr">
        <is>
          <t>F</t>
        </is>
      </c>
      <c r="E1410" t="n">
        <v>26</v>
      </c>
      <c r="F1410" t="inlineStr">
        <is>
          <t>FA</t>
        </is>
      </c>
      <c r="G1410" t="inlineStr">
        <is>
          <t>FA</t>
        </is>
      </c>
      <c r="H1410" s="30" t="n">
        <v>1</v>
      </c>
      <c r="I1410" s="31" t="n">
        <v>0</v>
      </c>
      <c r="J1410" s="31" t="n"/>
      <c r="K1410" s="31" t="n">
        <v>0</v>
      </c>
      <c r="L1410" s="32" t="n"/>
      <c r="M1410" s="31" t="n">
        <v>0</v>
      </c>
      <c r="N1410" s="31" t="n">
        <v>0</v>
      </c>
      <c r="O1410" s="31" t="n"/>
      <c r="P1410" s="31" t="n"/>
      <c r="Q1410" s="31" t="n">
        <v>0</v>
      </c>
      <c r="R1410" s="31" t="n"/>
      <c r="S1410" s="32" t="n"/>
      <c r="T1410" s="32" t="n"/>
      <c r="V1410" t="inlineStr">
        <is>
          <t>04lcg</t>
        </is>
      </c>
      <c r="W1410" t="n">
        <v>5718</v>
      </c>
      <c r="Z1410" t="inlineStr">
        <is>
          <t>Allan McShane (MTL C)</t>
        </is>
      </c>
    </row>
    <row r="1411">
      <c r="A1411" t="inlineStr">
        <is>
          <t>Alofa Tunoa Ta'amu</t>
        </is>
      </c>
      <c r="B1411" t="inlineStr">
        <is>
          <t>WPG</t>
        </is>
      </c>
      <c r="C1411" t="inlineStr">
        <is>
          <t>D</t>
        </is>
      </c>
      <c r="D1411" t="inlineStr">
        <is>
          <t>D</t>
        </is>
      </c>
      <c r="E1411" t="n">
        <v>18</v>
      </c>
      <c r="F1411" t="inlineStr">
        <is>
          <t>FA</t>
        </is>
      </c>
      <c r="G1411" t="inlineStr">
        <is>
          <t>FA</t>
        </is>
      </c>
      <c r="H1411" s="30" t="n">
        <v>1</v>
      </c>
      <c r="I1411" s="31" t="n">
        <v>0</v>
      </c>
      <c r="J1411" s="31" t="n"/>
      <c r="K1411" s="31" t="n">
        <v>0</v>
      </c>
      <c r="L1411" s="32" t="n"/>
      <c r="M1411" s="31" t="n">
        <v>0</v>
      </c>
      <c r="N1411" s="31" t="n">
        <v>0</v>
      </c>
      <c r="O1411" s="31" t="n"/>
      <c r="P1411" s="31" t="n"/>
      <c r="Q1411" s="31" t="n">
        <v>0</v>
      </c>
      <c r="R1411" s="31" t="n"/>
      <c r="S1411" s="32" t="n"/>
      <c r="T1411" s="32" t="n"/>
      <c r="V1411" t="inlineStr">
        <is>
          <t>076xf</t>
        </is>
      </c>
      <c r="Y1411" t="inlineStr">
        <is>
          <t>9829293a-c74e-4b96-a001-7a4f7c50d7de</t>
        </is>
      </c>
      <c r="Z1411" t="inlineStr">
        <is>
          <t>Alofa Tunoa Ta'amu (WPG D)</t>
        </is>
      </c>
    </row>
    <row r="1412">
      <c r="A1412" t="inlineStr">
        <is>
          <t>Amadeus Lombardi</t>
        </is>
      </c>
      <c r="B1412" t="inlineStr">
        <is>
          <t>NJD</t>
        </is>
      </c>
      <c r="C1412" t="inlineStr">
        <is>
          <t>C</t>
        </is>
      </c>
      <c r="D1412" t="inlineStr">
        <is>
          <t>F</t>
        </is>
      </c>
      <c r="E1412" t="n">
        <v>23</v>
      </c>
      <c r="F1412" t="inlineStr">
        <is>
          <t>FA</t>
        </is>
      </c>
      <c r="G1412" t="inlineStr">
        <is>
          <t>FA</t>
        </is>
      </c>
      <c r="H1412" s="30" t="n">
        <v>875000</v>
      </c>
      <c r="I1412" s="31" t="n">
        <v>0</v>
      </c>
      <c r="J1412" s="31" t="n"/>
      <c r="K1412" s="31" t="n">
        <v>0</v>
      </c>
      <c r="L1412" s="32" t="n"/>
      <c r="M1412" s="31" t="n">
        <v>0</v>
      </c>
      <c r="N1412" s="31" t="n">
        <v>0</v>
      </c>
      <c r="O1412" s="31" t="n"/>
      <c r="P1412" s="31" t="n"/>
      <c r="Q1412" s="31" t="n">
        <v>0</v>
      </c>
      <c r="R1412" s="31" t="n"/>
      <c r="S1412" s="32" t="n"/>
      <c r="T1412" s="32" t="n"/>
      <c r="V1412" t="inlineStr">
        <is>
          <t>061a0</t>
        </is>
      </c>
      <c r="W1412" t="n">
        <v>6842</v>
      </c>
      <c r="Y1412" t="inlineStr">
        <is>
          <t>a42d95fc-5953-46a8-b4ec-f2f53d30fcdf</t>
        </is>
      </c>
      <c r="Z1412" t="inlineStr">
        <is>
          <t>Amadeus Lombardi (NJD C)</t>
        </is>
      </c>
    </row>
    <row r="1413">
      <c r="A1413" t="inlineStr">
        <is>
          <t>Amine Hajibi</t>
        </is>
      </c>
      <c r="B1413" t="inlineStr">
        <is>
          <t>(N/A)</t>
        </is>
      </c>
      <c r="C1413" t="inlineStr">
        <is>
          <t>LW</t>
        </is>
      </c>
      <c r="D1413" t="inlineStr">
        <is>
          <t>F</t>
        </is>
      </c>
      <c r="E1413" t="n">
        <v>21</v>
      </c>
      <c r="F1413" t="inlineStr">
        <is>
          <t>FA</t>
        </is>
      </c>
      <c r="G1413" t="inlineStr">
        <is>
          <t>FA</t>
        </is>
      </c>
      <c r="H1413" s="30" t="n">
        <v>1</v>
      </c>
      <c r="I1413" s="31" t="n">
        <v>0</v>
      </c>
      <c r="J1413" s="31" t="n"/>
      <c r="K1413" s="31" t="n">
        <v>0</v>
      </c>
      <c r="L1413" s="32" t="n"/>
      <c r="M1413" s="31" t="n">
        <v>0</v>
      </c>
      <c r="N1413" s="31" t="n">
        <v>0</v>
      </c>
      <c r="O1413" s="31" t="n"/>
      <c r="P1413" s="31" t="n"/>
      <c r="Q1413" s="31" t="n">
        <v>0</v>
      </c>
      <c r="R1413" s="31" t="n"/>
      <c r="S1413" s="32" t="n"/>
      <c r="T1413" s="32" t="n"/>
      <c r="V1413" t="inlineStr">
        <is>
          <t>06l28</t>
        </is>
      </c>
      <c r="Z1413" t="inlineStr">
        <is>
          <t>Amine Hajibi ((N/A) LW)</t>
        </is>
      </c>
    </row>
    <row r="1414">
      <c r="A1414" t="inlineStr">
        <is>
          <t>Amir Garayev</t>
        </is>
      </c>
      <c r="B1414" t="inlineStr">
        <is>
          <t>(N/A)</t>
        </is>
      </c>
      <c r="C1414" t="inlineStr">
        <is>
          <t>LW</t>
        </is>
      </c>
      <c r="D1414" t="inlineStr">
        <is>
          <t>F</t>
        </is>
      </c>
      <c r="E1414" t="n">
        <v>25</v>
      </c>
      <c r="F1414" t="inlineStr">
        <is>
          <t>FA</t>
        </is>
      </c>
      <c r="G1414" t="inlineStr">
        <is>
          <t>FA</t>
        </is>
      </c>
      <c r="H1414" s="30" t="n">
        <v>1</v>
      </c>
      <c r="I1414" s="31" t="n">
        <v>0</v>
      </c>
      <c r="J1414" s="31" t="n"/>
      <c r="K1414" s="31" t="n">
        <v>0</v>
      </c>
      <c r="L1414" s="32" t="n"/>
      <c r="M1414" s="31" t="n">
        <v>0</v>
      </c>
      <c r="N1414" s="31" t="n">
        <v>0</v>
      </c>
      <c r="O1414" s="31" t="n"/>
      <c r="P1414" s="31" t="n"/>
      <c r="Q1414" s="31" t="n">
        <v>0</v>
      </c>
      <c r="R1414" s="31" t="n"/>
      <c r="S1414" s="32" t="n"/>
      <c r="T1414" s="32" t="n"/>
      <c r="V1414" t="inlineStr">
        <is>
          <t>05227</t>
        </is>
      </c>
      <c r="Z1414" t="inlineStr">
        <is>
          <t>Amir Garayev ((N/A) LW)</t>
        </is>
      </c>
    </row>
    <row r="1415">
      <c r="A1415" t="inlineStr">
        <is>
          <t>Amir Miftakhov</t>
        </is>
      </c>
      <c r="B1415" t="inlineStr">
        <is>
          <t>(N/A)</t>
        </is>
      </c>
      <c r="C1415" t="inlineStr">
        <is>
          <t>G</t>
        </is>
      </c>
      <c r="D1415" t="inlineStr">
        <is>
          <t>G</t>
        </is>
      </c>
      <c r="E1415" t="n">
        <v>26</v>
      </c>
      <c r="F1415" t="inlineStr">
        <is>
          <t>FA</t>
        </is>
      </c>
      <c r="G1415" t="inlineStr">
        <is>
          <t>FA</t>
        </is>
      </c>
      <c r="H1415" s="30" t="n">
        <v>1</v>
      </c>
      <c r="I1415" s="31" t="n">
        <v>0</v>
      </c>
      <c r="J1415" s="31" t="n"/>
      <c r="K1415" s="31" t="n">
        <v>0</v>
      </c>
      <c r="L1415" s="32" t="n"/>
      <c r="M1415" s="31" t="n">
        <v>0</v>
      </c>
      <c r="N1415" s="31" t="n">
        <v>0</v>
      </c>
      <c r="O1415" s="31" t="n"/>
      <c r="P1415" s="31" t="n"/>
      <c r="Q1415" s="31" t="n">
        <v>0</v>
      </c>
      <c r="R1415" s="31" t="n"/>
      <c r="S1415" s="32" t="n"/>
      <c r="T1415" s="32" t="n"/>
      <c r="V1415" t="inlineStr">
        <is>
          <t>04rdr</t>
        </is>
      </c>
      <c r="W1415" t="n">
        <v>5793</v>
      </c>
      <c r="Y1415" t="inlineStr">
        <is>
          <t>84a24f42-d44e-4cb4-9867-edef00c73829</t>
        </is>
      </c>
      <c r="Z1415" t="inlineStr">
        <is>
          <t>Amir Miftakhov ((N/A) G)</t>
        </is>
      </c>
    </row>
    <row r="1416">
      <c r="A1416" t="inlineStr">
        <is>
          <t>Anatoly Golyshev</t>
        </is>
      </c>
      <c r="B1416" t="inlineStr">
        <is>
          <t>(N/A)</t>
        </is>
      </c>
      <c r="C1416" t="inlineStr">
        <is>
          <t>RW</t>
        </is>
      </c>
      <c r="D1416" t="inlineStr">
        <is>
          <t>F</t>
        </is>
      </c>
      <c r="E1416" t="n">
        <v>31</v>
      </c>
      <c r="F1416" t="inlineStr">
        <is>
          <t>FA</t>
        </is>
      </c>
      <c r="G1416" t="inlineStr">
        <is>
          <t>FA</t>
        </is>
      </c>
      <c r="H1416" s="30" t="n">
        <v>1</v>
      </c>
      <c r="I1416" s="31" t="n">
        <v>0</v>
      </c>
      <c r="J1416" s="31" t="n"/>
      <c r="K1416" s="31" t="n">
        <v>0</v>
      </c>
      <c r="L1416" s="32" t="n"/>
      <c r="M1416" s="31" t="n">
        <v>0</v>
      </c>
      <c r="N1416" s="31" t="n">
        <v>0</v>
      </c>
      <c r="O1416" s="31" t="n"/>
      <c r="P1416" s="31" t="n"/>
      <c r="Q1416" s="31" t="n">
        <v>0</v>
      </c>
      <c r="R1416" s="31" t="n"/>
      <c r="S1416" s="32" t="n"/>
      <c r="T1416" s="32" t="n"/>
      <c r="V1416" t="inlineStr">
        <is>
          <t>03xyr</t>
        </is>
      </c>
      <c r="W1416" t="n">
        <v>6157</v>
      </c>
      <c r="X1416" t="n">
        <v>7202</v>
      </c>
      <c r="Y1416" t="inlineStr">
        <is>
          <t>1d320ef6-ffa2-4210-9fa5-c1733e25ba0b</t>
        </is>
      </c>
      <c r="Z1416" t="inlineStr">
        <is>
          <t>Anatoly Golyshev ((N/A) RW)</t>
        </is>
      </c>
    </row>
    <row r="1417">
      <c r="A1417" t="inlineStr">
        <is>
          <t>Anders Bjork</t>
        </is>
      </c>
      <c r="B1417" t="inlineStr">
        <is>
          <t>(N/A)</t>
        </is>
      </c>
      <c r="C1417" t="inlineStr">
        <is>
          <t>LW</t>
        </is>
      </c>
      <c r="D1417" t="inlineStr">
        <is>
          <t>F</t>
        </is>
      </c>
      <c r="E1417" t="n">
        <v>30</v>
      </c>
      <c r="F1417" t="inlineStr">
        <is>
          <t>FA</t>
        </is>
      </c>
      <c r="G1417" t="inlineStr">
        <is>
          <t>FA</t>
        </is>
      </c>
      <c r="H1417" s="30" t="n">
        <v>1</v>
      </c>
      <c r="I1417" s="31" t="n">
        <v>0</v>
      </c>
      <c r="J1417" s="31" t="n"/>
      <c r="K1417" s="31" t="n">
        <v>0</v>
      </c>
      <c r="L1417" s="32" t="n"/>
      <c r="M1417" s="31" t="n">
        <v>0</v>
      </c>
      <c r="N1417" s="31" t="n">
        <v>0</v>
      </c>
      <c r="O1417" s="31" t="n"/>
      <c r="P1417" s="31" t="n"/>
      <c r="Q1417" s="31" t="n">
        <v>0</v>
      </c>
      <c r="R1417" s="31" t="n"/>
      <c r="S1417" s="32" t="n"/>
      <c r="T1417" s="32" t="n"/>
      <c r="V1417" t="inlineStr">
        <is>
          <t>03ed4</t>
        </is>
      </c>
      <c r="W1417" t="n">
        <v>4493</v>
      </c>
      <c r="X1417" t="n">
        <v>6514</v>
      </c>
      <c r="Y1417" t="inlineStr">
        <is>
          <t>2efe2b44-60ea-4e72-a8d0-22d10b0b21e7</t>
        </is>
      </c>
      <c r="Z1417" t="inlineStr">
        <is>
          <t>Anders Bjork ((N/A) LW)</t>
        </is>
      </c>
    </row>
    <row r="1418">
      <c r="A1418" t="inlineStr">
        <is>
          <t>Anders Lindback</t>
        </is>
      </c>
      <c r="B1418" t="inlineStr">
        <is>
          <t>(N/A)</t>
        </is>
      </c>
      <c r="C1418" t="inlineStr">
        <is>
          <t>G</t>
        </is>
      </c>
      <c r="D1418" t="inlineStr">
        <is>
          <t>G</t>
        </is>
      </c>
      <c r="E1418" t="n">
        <v>38</v>
      </c>
      <c r="F1418" t="inlineStr">
        <is>
          <t>FA</t>
        </is>
      </c>
      <c r="G1418" t="inlineStr">
        <is>
          <t>FA</t>
        </is>
      </c>
      <c r="H1418" s="30" t="n">
        <v>1</v>
      </c>
      <c r="I1418" s="31" t="n">
        <v>0</v>
      </c>
      <c r="J1418" s="31" t="n"/>
      <c r="K1418" s="31" t="n">
        <v>0</v>
      </c>
      <c r="L1418" s="32" t="n"/>
      <c r="M1418" s="31" t="n">
        <v>0</v>
      </c>
      <c r="N1418" s="31" t="n">
        <v>0</v>
      </c>
      <c r="O1418" s="31" t="n"/>
      <c r="P1418" s="31" t="n"/>
      <c r="Q1418" s="31" t="n">
        <v>0</v>
      </c>
      <c r="R1418" s="31" t="n"/>
      <c r="S1418" s="32" t="n"/>
      <c r="T1418" s="32" t="n"/>
      <c r="V1418" t="inlineStr">
        <is>
          <t>01uo8</t>
        </is>
      </c>
      <c r="W1418" t="n">
        <v>3492</v>
      </c>
      <c r="X1418" t="n">
        <v>4922</v>
      </c>
      <c r="Z1418" t="inlineStr">
        <is>
          <t>Anders Lindback ((N/A) G)</t>
        </is>
      </c>
    </row>
    <row r="1419">
      <c r="A1419" t="inlineStr">
        <is>
          <t>Anders Miller</t>
        </is>
      </c>
      <c r="B1419" t="inlineStr">
        <is>
          <t>(N/A)</t>
        </is>
      </c>
      <c r="C1419" t="inlineStr">
        <is>
          <t>G</t>
        </is>
      </c>
      <c r="D1419" t="inlineStr">
        <is>
          <t>G</t>
        </is>
      </c>
      <c r="E1419" t="n">
        <v>19</v>
      </c>
      <c r="F1419" t="inlineStr">
        <is>
          <t>FA</t>
        </is>
      </c>
      <c r="G1419" t="inlineStr">
        <is>
          <t>FA</t>
        </is>
      </c>
      <c r="H1419" s="30" t="n">
        <v>1</v>
      </c>
      <c r="I1419" s="31" t="n">
        <v>0</v>
      </c>
      <c r="J1419" s="31" t="n"/>
      <c r="K1419" s="31" t="n">
        <v>0</v>
      </c>
      <c r="L1419" s="32" t="n"/>
      <c r="M1419" s="31" t="n">
        <v>0</v>
      </c>
      <c r="N1419" s="31" t="n">
        <v>0</v>
      </c>
      <c r="O1419" s="31" t="n"/>
      <c r="P1419" s="31" t="n"/>
      <c r="Q1419" s="31" t="n">
        <v>0</v>
      </c>
      <c r="R1419" s="31" t="n"/>
      <c r="S1419" s="32" t="n"/>
      <c r="T1419" s="32" t="n"/>
      <c r="V1419" t="inlineStr">
        <is>
          <t>06uvo</t>
        </is>
      </c>
      <c r="Z1419" t="inlineStr">
        <is>
          <t>Anders Miller ((N/A) G)</t>
        </is>
      </c>
    </row>
    <row r="1420">
      <c r="A1420" t="inlineStr">
        <is>
          <t>Anderson MacDonald</t>
        </is>
      </c>
      <c r="B1420" t="inlineStr">
        <is>
          <t>(N/A)</t>
        </is>
      </c>
      <c r="C1420" t="inlineStr">
        <is>
          <t>LW</t>
        </is>
      </c>
      <c r="D1420" t="inlineStr">
        <is>
          <t>F</t>
        </is>
      </c>
      <c r="E1420" t="n">
        <v>26</v>
      </c>
      <c r="F1420" t="inlineStr">
        <is>
          <t>FA</t>
        </is>
      </c>
      <c r="G1420" t="inlineStr">
        <is>
          <t>FA</t>
        </is>
      </c>
      <c r="H1420" s="30" t="n">
        <v>1</v>
      </c>
      <c r="I1420" s="31" t="n">
        <v>0</v>
      </c>
      <c r="J1420" s="31" t="n"/>
      <c r="K1420" s="31" t="n">
        <v>0</v>
      </c>
      <c r="L1420" s="32" t="n"/>
      <c r="M1420" s="31" t="n">
        <v>0</v>
      </c>
      <c r="N1420" s="31" t="n">
        <v>0</v>
      </c>
      <c r="O1420" s="31" t="n"/>
      <c r="P1420" s="31" t="n"/>
      <c r="Q1420" s="31" t="n">
        <v>0</v>
      </c>
      <c r="R1420" s="31" t="n"/>
      <c r="S1420" s="32" t="n"/>
      <c r="T1420" s="32" t="n"/>
      <c r="V1420" t="inlineStr">
        <is>
          <t>04lbt</t>
        </is>
      </c>
      <c r="Z1420" t="inlineStr">
        <is>
          <t>Anderson MacDonald ((N/A) LW)</t>
        </is>
      </c>
    </row>
    <row r="1421">
      <c r="A1421" t="inlineStr">
        <is>
          <t>Andon Cerbone</t>
        </is>
      </c>
      <c r="B1421" t="inlineStr">
        <is>
          <t>(N/A)</t>
        </is>
      </c>
      <c r="C1421" t="inlineStr">
        <is>
          <t>C</t>
        </is>
      </c>
      <c r="D1421" t="inlineStr">
        <is>
          <t>F</t>
        </is>
      </c>
      <c r="E1421" t="n">
        <v>22</v>
      </c>
      <c r="F1421" t="inlineStr">
        <is>
          <t>FA</t>
        </is>
      </c>
      <c r="G1421" t="inlineStr">
        <is>
          <t>FA</t>
        </is>
      </c>
      <c r="H1421" s="30" t="n">
        <v>1</v>
      </c>
      <c r="I1421" s="31" t="n">
        <v>0</v>
      </c>
      <c r="J1421" s="31" t="n"/>
      <c r="K1421" s="31" t="n">
        <v>0</v>
      </c>
      <c r="L1421" s="32" t="n"/>
      <c r="M1421" s="31" t="n">
        <v>0</v>
      </c>
      <c r="N1421" s="31" t="n">
        <v>0</v>
      </c>
      <c r="O1421" s="31" t="n"/>
      <c r="P1421" s="31" t="n"/>
      <c r="Q1421" s="31" t="n">
        <v>0</v>
      </c>
      <c r="R1421" s="31" t="n"/>
      <c r="S1421" s="32" t="n"/>
      <c r="T1421" s="32" t="n"/>
      <c r="V1421" t="inlineStr">
        <is>
          <t>061w8</t>
        </is>
      </c>
      <c r="Z1421" t="inlineStr">
        <is>
          <t>Andon Cerbone ((N/A) C)</t>
        </is>
      </c>
    </row>
    <row r="1422">
      <c r="A1422" t="inlineStr">
        <is>
          <t>Andong Song</t>
        </is>
      </c>
      <c r="B1422" t="inlineStr">
        <is>
          <t>(N/A)</t>
        </is>
      </c>
      <c r="C1422" t="inlineStr">
        <is>
          <t>D</t>
        </is>
      </c>
      <c r="D1422" t="inlineStr">
        <is>
          <t>D</t>
        </is>
      </c>
      <c r="E1422" t="n">
        <v>29</v>
      </c>
      <c r="F1422" t="inlineStr">
        <is>
          <t>FA</t>
        </is>
      </c>
      <c r="G1422" t="inlineStr">
        <is>
          <t>FA</t>
        </is>
      </c>
      <c r="H1422" s="30" t="n">
        <v>1</v>
      </c>
      <c r="I1422" s="31" t="n">
        <v>0</v>
      </c>
      <c r="J1422" s="31" t="n"/>
      <c r="K1422" s="31" t="n">
        <v>0</v>
      </c>
      <c r="L1422" s="32" t="n"/>
      <c r="M1422" s="31" t="n">
        <v>0</v>
      </c>
      <c r="N1422" s="31" t="n">
        <v>0</v>
      </c>
      <c r="O1422" s="31" t="n"/>
      <c r="P1422" s="31" t="n"/>
      <c r="Q1422" s="31" t="n">
        <v>0</v>
      </c>
      <c r="R1422" s="31" t="n"/>
      <c r="S1422" s="32" t="n"/>
      <c r="T1422" s="32" t="n"/>
      <c r="V1422" t="inlineStr">
        <is>
          <t>03rj4</t>
        </is>
      </c>
      <c r="X1422" t="n">
        <v>6914</v>
      </c>
      <c r="Z1422" t="inlineStr">
        <is>
          <t>Andong Song ((N/A) D)</t>
        </is>
      </c>
    </row>
    <row r="1423">
      <c r="A1423" t="inlineStr">
        <is>
          <t>Andoni Fimis</t>
        </is>
      </c>
      <c r="B1423" t="inlineStr">
        <is>
          <t>(N/A)</t>
        </is>
      </c>
      <c r="C1423" t="inlineStr">
        <is>
          <t>D</t>
        </is>
      </c>
      <c r="D1423" t="inlineStr">
        <is>
          <t>D</t>
        </is>
      </c>
      <c r="E1423" t="n">
        <v>20</v>
      </c>
      <c r="F1423" t="inlineStr">
        <is>
          <t>FA</t>
        </is>
      </c>
      <c r="G1423" t="inlineStr">
        <is>
          <t>FA</t>
        </is>
      </c>
      <c r="H1423" s="30" t="n">
        <v>1</v>
      </c>
      <c r="I1423" s="31" t="n">
        <v>0</v>
      </c>
      <c r="J1423" s="31" t="n"/>
      <c r="K1423" s="31" t="n">
        <v>0</v>
      </c>
      <c r="L1423" s="32" t="n"/>
      <c r="M1423" s="31" t="n">
        <v>0</v>
      </c>
      <c r="N1423" s="31" t="n">
        <v>0</v>
      </c>
      <c r="O1423" s="31" t="n"/>
      <c r="P1423" s="31" t="n"/>
      <c r="Q1423" s="31" t="n">
        <v>0</v>
      </c>
      <c r="R1423" s="31" t="n"/>
      <c r="S1423" s="32" t="n"/>
      <c r="T1423" s="32" t="n"/>
      <c r="V1423" t="inlineStr">
        <is>
          <t>06r9j</t>
        </is>
      </c>
      <c r="Z1423" t="inlineStr">
        <is>
          <t>Andoni Fimis ((N/A) D)</t>
        </is>
      </c>
    </row>
    <row r="1424">
      <c r="A1424" t="inlineStr">
        <is>
          <t>Andre Benoit</t>
        </is>
      </c>
      <c r="B1424" t="inlineStr">
        <is>
          <t>(N/A)</t>
        </is>
      </c>
      <c r="C1424" t="inlineStr">
        <is>
          <t>D</t>
        </is>
      </c>
      <c r="D1424" t="inlineStr">
        <is>
          <t>D</t>
        </is>
      </c>
      <c r="E1424" t="n">
        <v>42</v>
      </c>
      <c r="F1424" t="inlineStr">
        <is>
          <t>FA</t>
        </is>
      </c>
      <c r="G1424" t="inlineStr">
        <is>
          <t>FA</t>
        </is>
      </c>
      <c r="H1424" s="30" t="n">
        <v>1</v>
      </c>
      <c r="I1424" s="31" t="n">
        <v>0</v>
      </c>
      <c r="J1424" s="31" t="n"/>
      <c r="K1424" s="31" t="n">
        <v>0</v>
      </c>
      <c r="L1424" s="32" t="n"/>
      <c r="M1424" s="31" t="n">
        <v>0</v>
      </c>
      <c r="N1424" s="31" t="n">
        <v>0</v>
      </c>
      <c r="O1424" s="31" t="n"/>
      <c r="P1424" s="31" t="n"/>
      <c r="Q1424" s="31" t="n">
        <v>0</v>
      </c>
      <c r="R1424" s="31" t="n"/>
      <c r="S1424" s="32" t="n"/>
      <c r="T1424" s="32" t="n"/>
      <c r="V1424" t="inlineStr">
        <is>
          <t>01df9</t>
        </is>
      </c>
      <c r="W1424" t="n">
        <v>3605</v>
      </c>
      <c r="X1424" t="n">
        <v>3824</v>
      </c>
      <c r="Z1424" t="inlineStr">
        <is>
          <t>Andre Benoit ((N/A) D)</t>
        </is>
      </c>
    </row>
    <row r="1425">
      <c r="A1425" t="inlineStr">
        <is>
          <t>Andre Deveaux</t>
        </is>
      </c>
      <c r="B1425" t="inlineStr">
        <is>
          <t>(N/A)</t>
        </is>
      </c>
      <c r="C1425" t="inlineStr">
        <is>
          <t>C</t>
        </is>
      </c>
      <c r="D1425" t="inlineStr">
        <is>
          <t>F</t>
        </is>
      </c>
      <c r="E1425" t="n">
        <v>42</v>
      </c>
      <c r="F1425" t="inlineStr">
        <is>
          <t>FA</t>
        </is>
      </c>
      <c r="G1425" t="inlineStr">
        <is>
          <t>FA</t>
        </is>
      </c>
      <c r="H1425" s="30" t="n">
        <v>1</v>
      </c>
      <c r="I1425" s="31" t="n">
        <v>0</v>
      </c>
      <c r="J1425" s="31" t="n"/>
      <c r="K1425" s="31" t="n">
        <v>0</v>
      </c>
      <c r="L1425" s="32" t="n"/>
      <c r="M1425" s="31" t="n">
        <v>0</v>
      </c>
      <c r="N1425" s="31" t="n">
        <v>0</v>
      </c>
      <c r="O1425" s="31" t="n"/>
      <c r="P1425" s="31" t="n"/>
      <c r="Q1425" s="31" t="n">
        <v>0</v>
      </c>
      <c r="R1425" s="31" t="n"/>
      <c r="S1425" s="32" t="n"/>
      <c r="T1425" s="32" t="n"/>
      <c r="V1425" t="inlineStr">
        <is>
          <t>004o9</t>
        </is>
      </c>
      <c r="W1425" t="n">
        <v>2276</v>
      </c>
      <c r="X1425" t="n">
        <v>3677</v>
      </c>
      <c r="Z1425" t="inlineStr">
        <is>
          <t>Andre Deveaux ((N/A) C)</t>
        </is>
      </c>
    </row>
    <row r="1426">
      <c r="A1426" t="inlineStr">
        <is>
          <t>Andre Gasseau</t>
        </is>
      </c>
      <c r="B1426" t="inlineStr">
        <is>
          <t>SJS</t>
        </is>
      </c>
      <c r="C1426" t="inlineStr">
        <is>
          <t>C</t>
        </is>
      </c>
      <c r="D1426" t="inlineStr">
        <is>
          <t>F</t>
        </is>
      </c>
      <c r="E1426" t="n">
        <v>23</v>
      </c>
      <c r="F1426" t="inlineStr">
        <is>
          <t>FA</t>
        </is>
      </c>
      <c r="G1426" t="inlineStr">
        <is>
          <t>FA</t>
        </is>
      </c>
      <c r="H1426" s="30" t="n">
        <v>1050000</v>
      </c>
      <c r="I1426" s="31" t="n">
        <v>0</v>
      </c>
      <c r="J1426" s="31" t="n"/>
      <c r="K1426" s="31" t="n">
        <v>0</v>
      </c>
      <c r="L1426" s="32" t="n"/>
      <c r="M1426" s="31" t="n">
        <v>0</v>
      </c>
      <c r="N1426" s="31" t="n">
        <v>0</v>
      </c>
      <c r="O1426" s="31" t="n"/>
      <c r="P1426" s="31" t="n"/>
      <c r="Q1426" s="31" t="n">
        <v>0</v>
      </c>
      <c r="R1426" s="31" t="n"/>
      <c r="S1426" s="32" t="n"/>
      <c r="T1426" s="32" t="n"/>
      <c r="V1426" t="inlineStr">
        <is>
          <t>05ud9</t>
        </is>
      </c>
      <c r="W1426" t="n">
        <v>7771</v>
      </c>
      <c r="Y1426" t="inlineStr">
        <is>
          <t>cf163ea9-9e6b-4dd8-87ad-e7deb99ad1ed</t>
        </is>
      </c>
      <c r="Z1426" t="inlineStr">
        <is>
          <t>Andre Gasseau (SJS C)</t>
        </is>
      </c>
    </row>
    <row r="1427">
      <c r="A1427" t="inlineStr">
        <is>
          <t>Andre Heim</t>
        </is>
      </c>
      <c r="B1427" t="inlineStr">
        <is>
          <t>(N/A)</t>
        </is>
      </c>
      <c r="C1427" t="inlineStr">
        <is>
          <t>RW</t>
        </is>
      </c>
      <c r="D1427" t="inlineStr">
        <is>
          <t>F</t>
        </is>
      </c>
      <c r="E1427" t="n">
        <v>28</v>
      </c>
      <c r="F1427" t="inlineStr">
        <is>
          <t>FA</t>
        </is>
      </c>
      <c r="G1427" t="inlineStr">
        <is>
          <t>FA</t>
        </is>
      </c>
      <c r="H1427" s="30" t="n">
        <v>1</v>
      </c>
      <c r="I1427" s="31" t="n">
        <v>0</v>
      </c>
      <c r="J1427" s="31" t="n"/>
      <c r="K1427" s="31" t="n">
        <v>0</v>
      </c>
      <c r="L1427" s="32" t="n"/>
      <c r="M1427" s="31" t="n">
        <v>0</v>
      </c>
      <c r="N1427" s="31" t="n">
        <v>0</v>
      </c>
      <c r="O1427" s="31" t="n"/>
      <c r="P1427" s="31" t="n"/>
      <c r="Q1427" s="31" t="n">
        <v>0</v>
      </c>
      <c r="R1427" s="31" t="n"/>
      <c r="S1427" s="32" t="n"/>
      <c r="T1427" s="32" t="n"/>
      <c r="V1427" t="inlineStr">
        <is>
          <t>06bep</t>
        </is>
      </c>
      <c r="W1427" t="n">
        <v>6909</v>
      </c>
      <c r="Y1427" t="inlineStr">
        <is>
          <t>9526805c-0ed4-412e-bd8b-99356fed5502</t>
        </is>
      </c>
      <c r="Z1427" t="inlineStr">
        <is>
          <t>Andre Heim ((N/A) RW)</t>
        </is>
      </c>
    </row>
    <row r="1428">
      <c r="A1428" t="inlineStr">
        <is>
          <t>Andre Mondoux</t>
        </is>
      </c>
      <c r="B1428" t="inlineStr">
        <is>
          <t>PHI</t>
        </is>
      </c>
      <c r="C1428" t="inlineStr">
        <is>
          <t>D</t>
        </is>
      </c>
      <c r="D1428" t="inlineStr">
        <is>
          <t>D</t>
        </is>
      </c>
      <c r="E1428" t="n">
        <v>19</v>
      </c>
      <c r="F1428" t="inlineStr">
        <is>
          <t>FA</t>
        </is>
      </c>
      <c r="G1428" t="inlineStr">
        <is>
          <t>FA</t>
        </is>
      </c>
      <c r="H1428" s="30" t="n">
        <v>1</v>
      </c>
      <c r="I1428" s="31" t="n">
        <v>0</v>
      </c>
      <c r="J1428" s="31" t="n"/>
      <c r="K1428" s="31" t="n">
        <v>0</v>
      </c>
      <c r="L1428" s="32" t="n"/>
      <c r="M1428" s="31" t="n">
        <v>0</v>
      </c>
      <c r="N1428" s="31" t="n">
        <v>0</v>
      </c>
      <c r="O1428" s="31" t="n"/>
      <c r="P1428" s="31" t="n"/>
      <c r="Q1428" s="31" t="n">
        <v>0</v>
      </c>
      <c r="R1428" s="31" t="n"/>
      <c r="S1428" s="32" t="n"/>
      <c r="T1428" s="32" t="n"/>
      <c r="V1428" t="inlineStr">
        <is>
          <t>071me</t>
        </is>
      </c>
      <c r="Y1428" t="inlineStr">
        <is>
          <t>bc0ab6e2-aa5c-4329-8d37-038596911042</t>
        </is>
      </c>
      <c r="Z1428" t="inlineStr">
        <is>
          <t>Andre Mondoux (PHI D)</t>
        </is>
      </c>
    </row>
    <row r="1429">
      <c r="A1429" t="inlineStr">
        <is>
          <t>Andre Petersson</t>
        </is>
      </c>
      <c r="B1429" t="inlineStr">
        <is>
          <t>(N/A)</t>
        </is>
      </c>
      <c r="C1429" t="inlineStr">
        <is>
          <t>RW</t>
        </is>
      </c>
      <c r="D1429" t="inlineStr">
        <is>
          <t>F</t>
        </is>
      </c>
      <c r="E1429" t="n">
        <v>36</v>
      </c>
      <c r="F1429" t="inlineStr">
        <is>
          <t>FA</t>
        </is>
      </c>
      <c r="G1429" t="inlineStr">
        <is>
          <t>FA</t>
        </is>
      </c>
      <c r="H1429" s="30" t="n">
        <v>1</v>
      </c>
      <c r="I1429" s="31" t="n">
        <v>0</v>
      </c>
      <c r="J1429" s="31" t="n"/>
      <c r="K1429" s="31" t="n">
        <v>0</v>
      </c>
      <c r="L1429" s="32" t="n"/>
      <c r="M1429" s="31" t="n">
        <v>0</v>
      </c>
      <c r="N1429" s="31" t="n">
        <v>0</v>
      </c>
      <c r="O1429" s="31" t="n"/>
      <c r="P1429" s="31" t="n"/>
      <c r="Q1429" s="31" t="n">
        <v>0</v>
      </c>
      <c r="R1429" s="31" t="n"/>
      <c r="S1429" s="32" t="n"/>
      <c r="T1429" s="32" t="n"/>
      <c r="V1429" t="inlineStr">
        <is>
          <t>01s5f</t>
        </is>
      </c>
      <c r="W1429" t="n">
        <v>3071</v>
      </c>
      <c r="X1429" t="n">
        <v>5302</v>
      </c>
      <c r="Z1429" t="inlineStr">
        <is>
          <t>Andre Petersson ((N/A) RW)</t>
        </is>
      </c>
    </row>
    <row r="1430">
      <c r="A1430" t="inlineStr">
        <is>
          <t>Andrea Glauser</t>
        </is>
      </c>
      <c r="B1430" t="inlineStr">
        <is>
          <t>(N/A)</t>
        </is>
      </c>
      <c r="C1430" t="inlineStr">
        <is>
          <t>D</t>
        </is>
      </c>
      <c r="D1430" t="inlineStr">
        <is>
          <t>D</t>
        </is>
      </c>
      <c r="E1430" t="n">
        <v>30</v>
      </c>
      <c r="F1430" t="inlineStr">
        <is>
          <t>FA</t>
        </is>
      </c>
      <c r="G1430" t="inlineStr">
        <is>
          <t>FA</t>
        </is>
      </c>
      <c r="H1430" s="30" t="n">
        <v>1</v>
      </c>
      <c r="I1430" s="31" t="n">
        <v>0</v>
      </c>
      <c r="J1430" s="31" t="n"/>
      <c r="K1430" s="31" t="n">
        <v>0</v>
      </c>
      <c r="L1430" s="32" t="n"/>
      <c r="M1430" s="31" t="n">
        <v>0</v>
      </c>
      <c r="N1430" s="31" t="n">
        <v>0</v>
      </c>
      <c r="O1430" s="31" t="n"/>
      <c r="P1430" s="31" t="n"/>
      <c r="Q1430" s="31" t="n">
        <v>0</v>
      </c>
      <c r="R1430" s="31" t="n"/>
      <c r="S1430" s="32" t="n"/>
      <c r="T1430" s="32" t="n"/>
      <c r="V1430" t="inlineStr">
        <is>
          <t>06lkw</t>
        </is>
      </c>
      <c r="W1430" t="n">
        <v>7533</v>
      </c>
      <c r="Z1430" t="inlineStr">
        <is>
          <t>Andrea Glauser ((N/A) D)</t>
        </is>
      </c>
    </row>
    <row r="1431">
      <c r="A1431" t="inlineStr">
        <is>
          <t>Andreas Athanasiou</t>
        </is>
      </c>
      <c r="B1431" t="inlineStr">
        <is>
          <t>CHI</t>
        </is>
      </c>
      <c r="C1431" t="inlineStr">
        <is>
          <t>C</t>
        </is>
      </c>
      <c r="D1431" t="inlineStr">
        <is>
          <t>F</t>
        </is>
      </c>
      <c r="E1431" t="n">
        <v>32</v>
      </c>
      <c r="F1431" t="inlineStr">
        <is>
          <t>FA</t>
        </is>
      </c>
      <c r="G1431" t="inlineStr">
        <is>
          <t>FA</t>
        </is>
      </c>
      <c r="H1431" s="30" t="n">
        <v>1</v>
      </c>
      <c r="I1431" s="31" t="n">
        <v>0</v>
      </c>
      <c r="J1431" s="31" t="n"/>
      <c r="K1431" s="31" t="n">
        <v>0</v>
      </c>
      <c r="L1431" s="32" t="n"/>
      <c r="M1431" s="31" t="n">
        <v>0</v>
      </c>
      <c r="N1431" s="31" t="n">
        <v>0</v>
      </c>
      <c r="O1431" s="31" t="n"/>
      <c r="P1431" s="31" t="n"/>
      <c r="Q1431" s="31" t="n">
        <v>0</v>
      </c>
      <c r="R1431" s="31" t="n"/>
      <c r="S1431" s="32" t="n"/>
      <c r="T1431" s="32" t="n"/>
      <c r="V1431" t="inlineStr">
        <is>
          <t>02nqh</t>
        </is>
      </c>
      <c r="W1431" t="n">
        <v>4000</v>
      </c>
      <c r="X1431" t="n">
        <v>5800</v>
      </c>
      <c r="Y1431" t="inlineStr">
        <is>
          <t>e80e9320-e1d3-48e7-9821-16941d12179f</t>
        </is>
      </c>
      <c r="Z1431" t="inlineStr">
        <is>
          <t>Andreas Athanasiou (CHI C)</t>
        </is>
      </c>
    </row>
    <row r="1432">
      <c r="A1432" t="inlineStr">
        <is>
          <t>Andreas Bernard</t>
        </is>
      </c>
      <c r="B1432" t="inlineStr">
        <is>
          <t>(N/A)</t>
        </is>
      </c>
      <c r="C1432" t="inlineStr">
        <is>
          <t>G</t>
        </is>
      </c>
      <c r="D1432" t="inlineStr">
        <is>
          <t>G</t>
        </is>
      </c>
      <c r="E1432" t="n">
        <v>36</v>
      </c>
      <c r="F1432" t="inlineStr">
        <is>
          <t>FA</t>
        </is>
      </c>
      <c r="G1432" t="inlineStr">
        <is>
          <t>FA</t>
        </is>
      </c>
      <c r="H1432" s="30" t="n">
        <v>1</v>
      </c>
      <c r="I1432" s="31" t="n">
        <v>0</v>
      </c>
      <c r="J1432" s="31" t="n"/>
      <c r="K1432" s="31" t="n">
        <v>0</v>
      </c>
      <c r="L1432" s="32" t="n"/>
      <c r="M1432" s="31" t="n">
        <v>0</v>
      </c>
      <c r="N1432" s="31" t="n">
        <v>0</v>
      </c>
      <c r="O1432" s="31" t="n"/>
      <c r="P1432" s="31" t="n"/>
      <c r="Q1432" s="31" t="n">
        <v>0</v>
      </c>
      <c r="R1432" s="31" t="n"/>
      <c r="S1432" s="32" t="n"/>
      <c r="T1432" s="32" t="n"/>
      <c r="V1432" t="inlineStr">
        <is>
          <t>04a9t</t>
        </is>
      </c>
      <c r="Z1432" t="inlineStr">
        <is>
          <t>Andreas Bernard ((N/A) G)</t>
        </is>
      </c>
    </row>
    <row r="1433">
      <c r="A1433" t="inlineStr">
        <is>
          <t>Andreas Borgman</t>
        </is>
      </c>
      <c r="B1433" t="inlineStr">
        <is>
          <t>(N/A)</t>
        </is>
      </c>
      <c r="C1433" t="inlineStr">
        <is>
          <t>D</t>
        </is>
      </c>
      <c r="D1433" t="inlineStr">
        <is>
          <t>D</t>
        </is>
      </c>
      <c r="E1433" t="n">
        <v>31</v>
      </c>
      <c r="F1433" t="inlineStr">
        <is>
          <t>FA</t>
        </is>
      </c>
      <c r="G1433" t="inlineStr">
        <is>
          <t>FA</t>
        </is>
      </c>
      <c r="H1433" s="30" t="n">
        <v>1</v>
      </c>
      <c r="I1433" s="31" t="n">
        <v>0</v>
      </c>
      <c r="J1433" s="31" t="n"/>
      <c r="K1433" s="31" t="n">
        <v>0</v>
      </c>
      <c r="L1433" s="32" t="n"/>
      <c r="M1433" s="31" t="n">
        <v>0</v>
      </c>
      <c r="N1433" s="31" t="n">
        <v>0</v>
      </c>
      <c r="O1433" s="31" t="n"/>
      <c r="P1433" s="31" t="n"/>
      <c r="Q1433" s="31" t="n">
        <v>0</v>
      </c>
      <c r="R1433" s="31" t="n"/>
      <c r="S1433" s="32" t="n"/>
      <c r="T1433" s="32" t="n"/>
      <c r="V1433" t="inlineStr">
        <is>
          <t>04ayk</t>
        </is>
      </c>
      <c r="W1433" t="n">
        <v>5443</v>
      </c>
      <c r="X1433" t="n">
        <v>7507</v>
      </c>
      <c r="Y1433" t="inlineStr">
        <is>
          <t>b59fee1e-0ba8-40c3-ab69-b3208d75ed65</t>
        </is>
      </c>
      <c r="Z1433" t="inlineStr">
        <is>
          <t>Andreas Borgman ((N/A) D)</t>
        </is>
      </c>
    </row>
    <row r="1434">
      <c r="A1434" t="inlineStr">
        <is>
          <t>Andreas Dahlstrom</t>
        </is>
      </c>
      <c r="B1434" t="inlineStr">
        <is>
          <t>(N/A)</t>
        </is>
      </c>
      <c r="C1434" t="inlineStr">
        <is>
          <t>C</t>
        </is>
      </c>
      <c r="D1434" t="inlineStr">
        <is>
          <t>F</t>
        </is>
      </c>
      <c r="E1434" t="n">
        <v>34</v>
      </c>
      <c r="F1434" t="inlineStr">
        <is>
          <t>FA</t>
        </is>
      </c>
      <c r="G1434" t="inlineStr">
        <is>
          <t>FA</t>
        </is>
      </c>
      <c r="H1434" s="30" t="n">
        <v>1</v>
      </c>
      <c r="I1434" s="31" t="n">
        <v>0</v>
      </c>
      <c r="J1434" s="31" t="n"/>
      <c r="K1434" s="31" t="n">
        <v>0</v>
      </c>
      <c r="L1434" s="32" t="n"/>
      <c r="M1434" s="31" t="n">
        <v>0</v>
      </c>
      <c r="N1434" s="31" t="n">
        <v>0</v>
      </c>
      <c r="O1434" s="31" t="n"/>
      <c r="P1434" s="31" t="n"/>
      <c r="Q1434" s="31" t="n">
        <v>0</v>
      </c>
      <c r="R1434" s="31" t="n"/>
      <c r="S1434" s="32" t="n"/>
      <c r="T1434" s="32" t="n"/>
      <c r="V1434" t="inlineStr">
        <is>
          <t>01zqt</t>
        </is>
      </c>
      <c r="Z1434" t="inlineStr">
        <is>
          <t>Andreas Dahlstrom ((N/A) C)</t>
        </is>
      </c>
    </row>
    <row r="1435">
      <c r="A1435" t="inlineStr">
        <is>
          <t>Andreas Eder</t>
        </is>
      </c>
      <c r="B1435" t="inlineStr">
        <is>
          <t>(N/A)</t>
        </is>
      </c>
      <c r="C1435" t="inlineStr">
        <is>
          <t>RW</t>
        </is>
      </c>
      <c r="D1435" t="inlineStr">
        <is>
          <t>F</t>
        </is>
      </c>
      <c r="E1435" t="n">
        <v>30</v>
      </c>
      <c r="F1435" t="inlineStr">
        <is>
          <t>FA</t>
        </is>
      </c>
      <c r="G1435" t="inlineStr">
        <is>
          <t>FA</t>
        </is>
      </c>
      <c r="H1435" s="30" t="n">
        <v>1</v>
      </c>
      <c r="I1435" s="31" t="n">
        <v>0</v>
      </c>
      <c r="J1435" s="31" t="n"/>
      <c r="K1435" s="31" t="n">
        <v>0</v>
      </c>
      <c r="L1435" s="32" t="n"/>
      <c r="M1435" s="31" t="n">
        <v>0</v>
      </c>
      <c r="N1435" s="31" t="n">
        <v>0</v>
      </c>
      <c r="O1435" s="31" t="n"/>
      <c r="P1435" s="31" t="n"/>
      <c r="Q1435" s="31" t="n">
        <v>0</v>
      </c>
      <c r="R1435" s="31" t="n"/>
      <c r="S1435" s="32" t="n"/>
      <c r="T1435" s="32" t="n"/>
      <c r="V1435" t="inlineStr">
        <is>
          <t>05y2a</t>
        </is>
      </c>
      <c r="Z1435" t="inlineStr">
        <is>
          <t>Andreas Eder ((N/A) RW)</t>
        </is>
      </c>
    </row>
    <row r="1436">
      <c r="A1436" t="inlineStr">
        <is>
          <t>Andreas Engqvist</t>
        </is>
      </c>
      <c r="B1436" t="inlineStr">
        <is>
          <t>(N/A)</t>
        </is>
      </c>
      <c r="C1436" t="inlineStr">
        <is>
          <t>C</t>
        </is>
      </c>
      <c r="D1436" t="inlineStr">
        <is>
          <t>F</t>
        </is>
      </c>
      <c r="E1436" t="n">
        <v>38</v>
      </c>
      <c r="F1436" t="inlineStr">
        <is>
          <t>FA</t>
        </is>
      </c>
      <c r="G1436" t="inlineStr">
        <is>
          <t>FA</t>
        </is>
      </c>
      <c r="H1436" s="30" t="n">
        <v>1</v>
      </c>
      <c r="I1436" s="31" t="n">
        <v>0</v>
      </c>
      <c r="J1436" s="31" t="n"/>
      <c r="K1436" s="31" t="n">
        <v>0</v>
      </c>
      <c r="L1436" s="32" t="n"/>
      <c r="M1436" s="31" t="n">
        <v>0</v>
      </c>
      <c r="N1436" s="31" t="n">
        <v>0</v>
      </c>
      <c r="O1436" s="31" t="n"/>
      <c r="P1436" s="31" t="n"/>
      <c r="Q1436" s="31" t="n">
        <v>0</v>
      </c>
      <c r="R1436" s="31" t="n"/>
      <c r="S1436" s="32" t="n"/>
      <c r="T1436" s="32" t="n"/>
      <c r="V1436" t="inlineStr">
        <is>
          <t>01fj9</t>
        </is>
      </c>
      <c r="W1436" t="n">
        <v>3657</v>
      </c>
      <c r="X1436" t="n">
        <v>4725</v>
      </c>
      <c r="Z1436" t="inlineStr">
        <is>
          <t>Andreas Engqvist ((N/A) C)</t>
        </is>
      </c>
    </row>
    <row r="1437">
      <c r="A1437" t="inlineStr">
        <is>
          <t>Andreas Jamtin</t>
        </is>
      </c>
      <c r="B1437" t="inlineStr">
        <is>
          <t>NYR</t>
        </is>
      </c>
      <c r="C1437" t="inlineStr">
        <is>
          <t>RW</t>
        </is>
      </c>
      <c r="D1437" t="inlineStr">
        <is>
          <t>F</t>
        </is>
      </c>
      <c r="E1437" t="n">
        <v>43</v>
      </c>
      <c r="F1437" t="inlineStr">
        <is>
          <t>FA</t>
        </is>
      </c>
      <c r="G1437" t="inlineStr">
        <is>
          <t>FA</t>
        </is>
      </c>
      <c r="H1437" s="30" t="n">
        <v>1</v>
      </c>
      <c r="I1437" s="31" t="n">
        <v>0</v>
      </c>
      <c r="J1437" s="31" t="n"/>
      <c r="K1437" s="31" t="n">
        <v>0</v>
      </c>
      <c r="L1437" s="32" t="n"/>
      <c r="M1437" s="31" t="n">
        <v>0</v>
      </c>
      <c r="N1437" s="31" t="n">
        <v>0</v>
      </c>
      <c r="O1437" s="31" t="n"/>
      <c r="P1437" s="31" t="n"/>
      <c r="Q1437" s="31" t="n">
        <v>0</v>
      </c>
      <c r="R1437" s="31" t="n"/>
      <c r="S1437" s="32" t="n"/>
      <c r="T1437" s="32" t="n"/>
      <c r="V1437" t="inlineStr">
        <is>
          <t>00qld</t>
        </is>
      </c>
      <c r="W1437" t="n">
        <v>3109</v>
      </c>
      <c r="X1437" t="n">
        <v>4487</v>
      </c>
      <c r="Z1437" t="inlineStr">
        <is>
          <t>Andreas Jamtin (NYR RW)</t>
        </is>
      </c>
    </row>
    <row r="1438">
      <c r="A1438" t="inlineStr">
        <is>
          <t>Andreas Johnsson</t>
        </is>
      </c>
      <c r="B1438" t="inlineStr">
        <is>
          <t>(N/A)</t>
        </is>
      </c>
      <c r="C1438" t="inlineStr">
        <is>
          <t>LW</t>
        </is>
      </c>
      <c r="D1438" t="inlineStr">
        <is>
          <t>F</t>
        </is>
      </c>
      <c r="E1438" t="n">
        <v>31</v>
      </c>
      <c r="F1438" t="inlineStr">
        <is>
          <t>FA</t>
        </is>
      </c>
      <c r="G1438" t="inlineStr">
        <is>
          <t>FA</t>
        </is>
      </c>
      <c r="H1438" s="30" t="n">
        <v>1</v>
      </c>
      <c r="I1438" s="31" t="n">
        <v>0</v>
      </c>
      <c r="J1438" s="31" t="n"/>
      <c r="K1438" s="31" t="n">
        <v>0</v>
      </c>
      <c r="L1438" s="32" t="n"/>
      <c r="M1438" s="31" t="n">
        <v>0</v>
      </c>
      <c r="N1438" s="31" t="n">
        <v>0</v>
      </c>
      <c r="O1438" s="31" t="n"/>
      <c r="P1438" s="31" t="n"/>
      <c r="Q1438" s="31" t="n">
        <v>0</v>
      </c>
      <c r="R1438" s="31" t="n"/>
      <c r="S1438" s="32" t="n"/>
      <c r="T1438" s="32" t="n"/>
      <c r="V1438" t="inlineStr">
        <is>
          <t>031v2</t>
        </is>
      </c>
      <c r="W1438" t="n">
        <v>4932</v>
      </c>
      <c r="X1438" t="n">
        <v>6180</v>
      </c>
      <c r="Y1438" t="inlineStr">
        <is>
          <t>c2a31775-185e-4630-9b1e-a7d779864128</t>
        </is>
      </c>
      <c r="Z1438" t="inlineStr">
        <is>
          <t>Andreas Johnsson ((N/A) LW)</t>
        </is>
      </c>
    </row>
    <row r="1439">
      <c r="A1439" t="inlineStr">
        <is>
          <t>Andreas Kaberg</t>
        </is>
      </c>
      <c r="B1439" t="inlineStr">
        <is>
          <t>(N/A)</t>
        </is>
      </c>
      <c r="C1439" t="inlineStr">
        <is>
          <t>G</t>
        </is>
      </c>
      <c r="D1439" t="inlineStr">
        <is>
          <t>G</t>
        </is>
      </c>
      <c r="E1439" t="n">
        <v>29</v>
      </c>
      <c r="F1439" t="inlineStr">
        <is>
          <t>FA</t>
        </is>
      </c>
      <c r="G1439" t="inlineStr">
        <is>
          <t>FA</t>
        </is>
      </c>
      <c r="H1439" s="30" t="n">
        <v>1</v>
      </c>
      <c r="I1439" s="31" t="n">
        <v>0</v>
      </c>
      <c r="J1439" s="31" t="n"/>
      <c r="K1439" s="31" t="n">
        <v>0</v>
      </c>
      <c r="L1439" s="32" t="n"/>
      <c r="M1439" s="31" t="n">
        <v>0</v>
      </c>
      <c r="N1439" s="31" t="n">
        <v>0</v>
      </c>
      <c r="O1439" s="31" t="n"/>
      <c r="P1439" s="31" t="n"/>
      <c r="Q1439" s="31" t="n">
        <v>0</v>
      </c>
      <c r="R1439" s="31" t="n"/>
      <c r="S1439" s="32" t="n"/>
      <c r="T1439" s="32" t="n"/>
      <c r="V1439" t="inlineStr">
        <is>
          <t>03yip</t>
        </is>
      </c>
      <c r="Z1439" t="inlineStr">
        <is>
          <t>Andreas Kaberg ((N/A) G)</t>
        </is>
      </c>
    </row>
    <row r="1440">
      <c r="A1440" t="inlineStr">
        <is>
          <t>Andreas Maier</t>
        </is>
      </c>
      <c r="B1440" t="inlineStr">
        <is>
          <t>(N/A)</t>
        </is>
      </c>
      <c r="C1440" t="inlineStr">
        <is>
          <t>C</t>
        </is>
      </c>
      <c r="D1440" t="inlineStr">
        <is>
          <t>F</t>
        </is>
      </c>
      <c r="E1440" t="n">
        <v>29</v>
      </c>
      <c r="F1440" t="inlineStr">
        <is>
          <t>FA</t>
        </is>
      </c>
      <c r="G1440" t="inlineStr">
        <is>
          <t>FA</t>
        </is>
      </c>
      <c r="H1440" s="30" t="n">
        <v>1</v>
      </c>
      <c r="I1440" s="31" t="n">
        <v>0</v>
      </c>
      <c r="J1440" s="31" t="n"/>
      <c r="K1440" s="31" t="n">
        <v>0</v>
      </c>
      <c r="L1440" s="32" t="n"/>
      <c r="M1440" s="31" t="n">
        <v>0</v>
      </c>
      <c r="N1440" s="31" t="n">
        <v>0</v>
      </c>
      <c r="O1440" s="31" t="n"/>
      <c r="P1440" s="31" t="n"/>
      <c r="Q1440" s="31" t="n">
        <v>0</v>
      </c>
      <c r="R1440" s="31" t="n"/>
      <c r="S1440" s="32" t="n"/>
      <c r="T1440" s="32" t="n"/>
      <c r="V1440" t="inlineStr">
        <is>
          <t>049jf</t>
        </is>
      </c>
      <c r="Z1440" t="inlineStr">
        <is>
          <t>Andreas Maier ((N/A) C)</t>
        </is>
      </c>
    </row>
    <row r="1441">
      <c r="A1441" t="inlineStr">
        <is>
          <t>Andreas Martinsen</t>
        </is>
      </c>
      <c r="B1441" t="inlineStr">
        <is>
          <t>(N/A)</t>
        </is>
      </c>
      <c r="C1441" t="inlineStr">
        <is>
          <t>RW</t>
        </is>
      </c>
      <c r="D1441" t="inlineStr">
        <is>
          <t>F</t>
        </is>
      </c>
      <c r="E1441" t="n">
        <v>36</v>
      </c>
      <c r="F1441" t="inlineStr">
        <is>
          <t>FA</t>
        </is>
      </c>
      <c r="G1441" t="inlineStr">
        <is>
          <t>FA</t>
        </is>
      </c>
      <c r="H1441" s="30" t="n">
        <v>1</v>
      </c>
      <c r="I1441" s="31" t="n">
        <v>0</v>
      </c>
      <c r="J1441" s="31" t="n"/>
      <c r="K1441" s="31" t="n">
        <v>0</v>
      </c>
      <c r="L1441" s="32" t="n"/>
      <c r="M1441" s="31" t="n">
        <v>0</v>
      </c>
      <c r="N1441" s="31" t="n">
        <v>0</v>
      </c>
      <c r="O1441" s="31" t="n"/>
      <c r="P1441" s="31" t="n"/>
      <c r="Q1441" s="31" t="n">
        <v>0</v>
      </c>
      <c r="R1441" s="31" t="n"/>
      <c r="S1441" s="32" t="n"/>
      <c r="T1441" s="32" t="n"/>
      <c r="V1441" t="inlineStr">
        <is>
          <t>03mpj</t>
        </is>
      </c>
      <c r="W1441" t="n">
        <v>5013</v>
      </c>
      <c r="X1441" t="n">
        <v>6732</v>
      </c>
      <c r="Z1441" t="inlineStr">
        <is>
          <t>Andreas Martinsen ((N/A) RW)</t>
        </is>
      </c>
    </row>
    <row r="1442">
      <c r="A1442" t="inlineStr">
        <is>
          <t>Andreas Soderberg</t>
        </is>
      </c>
      <c r="B1442" t="inlineStr">
        <is>
          <t>CHI</t>
        </is>
      </c>
      <c r="C1442" t="inlineStr">
        <is>
          <t>D</t>
        </is>
      </c>
      <c r="D1442" t="inlineStr">
        <is>
          <t>D</t>
        </is>
      </c>
      <c r="E1442" t="n">
        <v>30</v>
      </c>
      <c r="F1442" t="inlineStr">
        <is>
          <t>FA</t>
        </is>
      </c>
      <c r="G1442" t="inlineStr">
        <is>
          <t>FA</t>
        </is>
      </c>
      <c r="H1442" s="30" t="n">
        <v>1</v>
      </c>
      <c r="I1442" s="31" t="n">
        <v>0</v>
      </c>
      <c r="J1442" s="31" t="n"/>
      <c r="K1442" s="31" t="n">
        <v>0</v>
      </c>
      <c r="L1442" s="32" t="n"/>
      <c r="M1442" s="31" t="n">
        <v>0</v>
      </c>
      <c r="N1442" s="31" t="n">
        <v>0</v>
      </c>
      <c r="O1442" s="31" t="n"/>
      <c r="P1442" s="31" t="n"/>
      <c r="Q1442" s="31" t="n">
        <v>0</v>
      </c>
      <c r="R1442" s="31" t="n"/>
      <c r="S1442" s="32" t="n"/>
      <c r="T1442" s="32" t="n"/>
      <c r="V1442" t="inlineStr">
        <is>
          <t>03ed6</t>
        </is>
      </c>
      <c r="Z1442" t="inlineStr">
        <is>
          <t>Andreas Soderberg (CHI D)</t>
        </is>
      </c>
    </row>
    <row r="1443">
      <c r="A1443" t="inlineStr">
        <is>
          <t>Andreas Thuresson</t>
        </is>
      </c>
      <c r="B1443" t="inlineStr">
        <is>
          <t>(N/A)</t>
        </is>
      </c>
      <c r="C1443" t="inlineStr">
        <is>
          <t>RW</t>
        </is>
      </c>
      <c r="D1443" t="inlineStr">
        <is>
          <t>F</t>
        </is>
      </c>
      <c r="E1443" t="n">
        <v>38</v>
      </c>
      <c r="F1443" t="inlineStr">
        <is>
          <t>FA</t>
        </is>
      </c>
      <c r="G1443" t="inlineStr">
        <is>
          <t>FA</t>
        </is>
      </c>
      <c r="H1443" s="30" t="n">
        <v>1</v>
      </c>
      <c r="I1443" s="31" t="n">
        <v>0</v>
      </c>
      <c r="J1443" s="31" t="n"/>
      <c r="K1443" s="31" t="n">
        <v>0</v>
      </c>
      <c r="L1443" s="32" t="n"/>
      <c r="M1443" s="31" t="n">
        <v>0</v>
      </c>
      <c r="N1443" s="31" t="n">
        <v>0</v>
      </c>
      <c r="O1443" s="31" t="n"/>
      <c r="P1443" s="31" t="n"/>
      <c r="Q1443" s="31" t="n">
        <v>0</v>
      </c>
      <c r="R1443" s="31" t="n"/>
      <c r="S1443" s="32" t="n"/>
      <c r="T1443" s="32" t="n"/>
      <c r="V1443" t="inlineStr">
        <is>
          <t>003x5</t>
        </is>
      </c>
      <c r="W1443" t="n">
        <v>3407</v>
      </c>
      <c r="X1443" t="n">
        <v>4297</v>
      </c>
      <c r="Z1443" t="inlineStr">
        <is>
          <t>Andreas Thuresson ((N/A) RW)</t>
        </is>
      </c>
    </row>
    <row r="1444">
      <c r="A1444" t="inlineStr">
        <is>
          <t>Andreas Wingerli</t>
        </is>
      </c>
      <c r="B1444" t="inlineStr">
        <is>
          <t>COL</t>
        </is>
      </c>
      <c r="C1444" t="inlineStr">
        <is>
          <t>LW</t>
        </is>
      </c>
      <c r="D1444" t="inlineStr">
        <is>
          <t>F</t>
        </is>
      </c>
      <c r="E1444" t="n">
        <v>29</v>
      </c>
      <c r="F1444" t="inlineStr">
        <is>
          <t>FA</t>
        </is>
      </c>
      <c r="G1444" t="inlineStr">
        <is>
          <t>FA</t>
        </is>
      </c>
      <c r="H1444" s="30" t="n">
        <v>1</v>
      </c>
      <c r="I1444" s="31" t="n">
        <v>0</v>
      </c>
      <c r="J1444" s="31" t="n"/>
      <c r="K1444" s="31" t="n">
        <v>0</v>
      </c>
      <c r="L1444" s="32" t="n"/>
      <c r="M1444" s="31" t="n">
        <v>0</v>
      </c>
      <c r="N1444" s="31" t="n">
        <v>0</v>
      </c>
      <c r="O1444" s="31" t="n"/>
      <c r="P1444" s="31" t="n"/>
      <c r="Q1444" s="31" t="n">
        <v>0</v>
      </c>
      <c r="R1444" s="31" t="n"/>
      <c r="S1444" s="32" t="n"/>
      <c r="T1444" s="32" t="n"/>
      <c r="V1444" t="inlineStr">
        <is>
          <t>059y4</t>
        </is>
      </c>
      <c r="W1444" t="n">
        <v>6451</v>
      </c>
      <c r="Y1444" t="inlineStr">
        <is>
          <t>7481d6a7-7e0e-472a-ac14-2520a71208e5</t>
        </is>
      </c>
      <c r="Z1444" t="inlineStr">
        <is>
          <t>Andreas Wingerli (COL LW)</t>
        </is>
      </c>
    </row>
    <row r="1445">
      <c r="A1445" t="inlineStr">
        <is>
          <t>Andrei Altybarmakyan</t>
        </is>
      </c>
      <c r="B1445" t="inlineStr">
        <is>
          <t>(N/A)</t>
        </is>
      </c>
      <c r="C1445" t="inlineStr">
        <is>
          <t>RW</t>
        </is>
      </c>
      <c r="D1445" t="inlineStr">
        <is>
          <t>F</t>
        </is>
      </c>
      <c r="E1445" t="n">
        <v>28</v>
      </c>
      <c r="F1445" t="inlineStr">
        <is>
          <t>FA</t>
        </is>
      </c>
      <c r="G1445" t="inlineStr">
        <is>
          <t>FA</t>
        </is>
      </c>
      <c r="H1445" s="30" t="n">
        <v>1</v>
      </c>
      <c r="I1445" s="31" t="n">
        <v>0</v>
      </c>
      <c r="J1445" s="31" t="n"/>
      <c r="K1445" s="31" t="n">
        <v>0</v>
      </c>
      <c r="L1445" s="32" t="n"/>
      <c r="M1445" s="31" t="n">
        <v>0</v>
      </c>
      <c r="N1445" s="31" t="n">
        <v>0</v>
      </c>
      <c r="O1445" s="31" t="n"/>
      <c r="P1445" s="31" t="n"/>
      <c r="Q1445" s="31" t="n">
        <v>0</v>
      </c>
      <c r="R1445" s="31" t="n"/>
      <c r="S1445" s="32" t="n"/>
      <c r="T1445" s="32" t="n"/>
      <c r="V1445" t="inlineStr">
        <is>
          <t>04f1a</t>
        </is>
      </c>
      <c r="W1445" t="n">
        <v>5548</v>
      </c>
      <c r="X1445" t="n">
        <v>7585</v>
      </c>
      <c r="Y1445" t="inlineStr">
        <is>
          <t>36df8d3a-14e6-4a7e-a8a5-d0de4bfd13f5</t>
        </is>
      </c>
      <c r="Z1445" t="inlineStr">
        <is>
          <t>Andrei Altybarmakyan ((N/A) RW)</t>
        </is>
      </c>
    </row>
    <row r="1446">
      <c r="A1446" t="inlineStr">
        <is>
          <t>Andrei Bakanov</t>
        </is>
      </c>
      <c r="B1446" t="inlineStr">
        <is>
          <t>(N/A)</t>
        </is>
      </c>
      <c r="C1446" t="inlineStr">
        <is>
          <t>LW</t>
        </is>
      </c>
      <c r="D1446" t="inlineStr">
        <is>
          <t>F</t>
        </is>
      </c>
      <c r="E1446" t="n">
        <v>24</v>
      </c>
      <c r="F1446" t="inlineStr">
        <is>
          <t>FA</t>
        </is>
      </c>
      <c r="G1446" t="inlineStr">
        <is>
          <t>FA</t>
        </is>
      </c>
      <c r="H1446" s="30" t="n">
        <v>1</v>
      </c>
      <c r="I1446" s="31" t="n">
        <v>0</v>
      </c>
      <c r="J1446" s="31" t="n"/>
      <c r="K1446" s="31" t="n">
        <v>0</v>
      </c>
      <c r="L1446" s="32" t="n"/>
      <c r="M1446" s="31" t="n">
        <v>0</v>
      </c>
      <c r="N1446" s="31" t="n">
        <v>0</v>
      </c>
      <c r="O1446" s="31" t="n"/>
      <c r="P1446" s="31" t="n"/>
      <c r="Q1446" s="31" t="n">
        <v>0</v>
      </c>
      <c r="R1446" s="31" t="n"/>
      <c r="S1446" s="32" t="n"/>
      <c r="T1446" s="32" t="n"/>
      <c r="V1446" t="inlineStr">
        <is>
          <t>0657e</t>
        </is>
      </c>
      <c r="Y1446" t="inlineStr">
        <is>
          <t>40410a65-aa9d-4487-9cd1-f798382b01d3</t>
        </is>
      </c>
      <c r="Z1446" t="inlineStr">
        <is>
          <t>Andrei Bakanov ((N/A) LW)</t>
        </is>
      </c>
    </row>
    <row r="1447">
      <c r="A1447" t="inlineStr">
        <is>
          <t>Andrei Buyalsky</t>
        </is>
      </c>
      <c r="B1447" t="inlineStr">
        <is>
          <t>COL</t>
        </is>
      </c>
      <c r="C1447" t="inlineStr">
        <is>
          <t>C</t>
        </is>
      </c>
      <c r="D1447" t="inlineStr">
        <is>
          <t>F</t>
        </is>
      </c>
      <c r="E1447" t="n">
        <v>26</v>
      </c>
      <c r="F1447" t="inlineStr">
        <is>
          <t>FA</t>
        </is>
      </c>
      <c r="G1447" t="inlineStr">
        <is>
          <t>FA</t>
        </is>
      </c>
      <c r="H1447" s="30" t="n">
        <v>1</v>
      </c>
      <c r="I1447" s="31" t="n">
        <v>0</v>
      </c>
      <c r="J1447" s="31" t="n"/>
      <c r="K1447" s="31" t="n">
        <v>0</v>
      </c>
      <c r="L1447" s="32" t="n"/>
      <c r="M1447" s="31" t="n">
        <v>0</v>
      </c>
      <c r="N1447" s="31" t="n">
        <v>0</v>
      </c>
      <c r="O1447" s="31" t="n"/>
      <c r="P1447" s="31" t="n"/>
      <c r="Q1447" s="31" t="n">
        <v>0</v>
      </c>
      <c r="R1447" s="31" t="n"/>
      <c r="S1447" s="32" t="n"/>
      <c r="T1447" s="32" t="n"/>
      <c r="V1447" t="inlineStr">
        <is>
          <t>05uey</t>
        </is>
      </c>
      <c r="W1447" t="n">
        <v>6572</v>
      </c>
      <c r="Y1447" t="inlineStr">
        <is>
          <t>84563ea8-0744-4846-943a-c4d15ec5d103</t>
        </is>
      </c>
      <c r="Z1447" t="inlineStr">
        <is>
          <t>Andrei Buyalsky (COL C)</t>
        </is>
      </c>
    </row>
    <row r="1448">
      <c r="A1448" t="inlineStr">
        <is>
          <t>Andrei Chibisov</t>
        </is>
      </c>
      <c r="B1448" t="inlineStr">
        <is>
          <t>(N/A)</t>
        </is>
      </c>
      <c r="C1448" t="inlineStr">
        <is>
          <t>RW</t>
        </is>
      </c>
      <c r="D1448" t="inlineStr">
        <is>
          <t>F</t>
        </is>
      </c>
      <c r="E1448" t="n">
        <v>33</v>
      </c>
      <c r="F1448" t="inlineStr">
        <is>
          <t>FA</t>
        </is>
      </c>
      <c r="G1448" t="inlineStr">
        <is>
          <t>FA</t>
        </is>
      </c>
      <c r="H1448" s="30" t="n">
        <v>1</v>
      </c>
      <c r="I1448" s="31" t="n">
        <v>0</v>
      </c>
      <c r="J1448" s="31" t="n"/>
      <c r="K1448" s="31" t="n">
        <v>0</v>
      </c>
      <c r="L1448" s="32" t="n"/>
      <c r="M1448" s="31" t="n">
        <v>0</v>
      </c>
      <c r="N1448" s="31" t="n">
        <v>0</v>
      </c>
      <c r="O1448" s="31" t="n"/>
      <c r="P1448" s="31" t="n"/>
      <c r="Q1448" s="31" t="n">
        <v>0</v>
      </c>
      <c r="R1448" s="31" t="n"/>
      <c r="S1448" s="32" t="n"/>
      <c r="T1448" s="32" t="n"/>
      <c r="V1448" t="inlineStr">
        <is>
          <t>050yb</t>
        </is>
      </c>
      <c r="W1448" t="n">
        <v>6125</v>
      </c>
      <c r="X1448" t="n">
        <v>8274</v>
      </c>
      <c r="Y1448" t="inlineStr">
        <is>
          <t>294a8418-e384-458b-a82e-8619b5b103b9</t>
        </is>
      </c>
      <c r="Z1448" t="inlineStr">
        <is>
          <t>Andrei Chibisov ((N/A) RW)</t>
        </is>
      </c>
    </row>
    <row r="1449">
      <c r="A1449" t="inlineStr">
        <is>
          <t>Andrei Filonenko</t>
        </is>
      </c>
      <c r="B1449" t="inlineStr">
        <is>
          <t>(N/A)</t>
        </is>
      </c>
      <c r="C1449" t="inlineStr">
        <is>
          <t>G</t>
        </is>
      </c>
      <c r="D1449" t="inlineStr">
        <is>
          <t>G</t>
        </is>
      </c>
      <c r="E1449" t="n">
        <v>31</v>
      </c>
      <c r="F1449" t="inlineStr">
        <is>
          <t>FA</t>
        </is>
      </c>
      <c r="G1449" t="inlineStr">
        <is>
          <t>FA</t>
        </is>
      </c>
      <c r="H1449" s="30" t="n">
        <v>1</v>
      </c>
      <c r="I1449" s="31" t="n">
        <v>0</v>
      </c>
      <c r="J1449" s="31" t="n"/>
      <c r="K1449" s="31" t="n">
        <v>0</v>
      </c>
      <c r="L1449" s="32" t="n"/>
      <c r="M1449" s="31" t="n">
        <v>0</v>
      </c>
      <c r="N1449" s="31" t="n">
        <v>0</v>
      </c>
      <c r="O1449" s="31" t="n"/>
      <c r="P1449" s="31" t="n"/>
      <c r="Q1449" s="31" t="n">
        <v>0</v>
      </c>
      <c r="R1449" s="31" t="n"/>
      <c r="S1449" s="32" t="n"/>
      <c r="T1449" s="32" t="n"/>
      <c r="V1449" t="inlineStr">
        <is>
          <t>04abh</t>
        </is>
      </c>
      <c r="Z1449" t="inlineStr">
        <is>
          <t>Andrei Filonenko ((N/A) G)</t>
        </is>
      </c>
    </row>
    <row r="1450">
      <c r="A1450" t="inlineStr">
        <is>
          <t>Andrei Kareyev</t>
        </is>
      </c>
      <c r="B1450" t="inlineStr">
        <is>
          <t>(N/A)</t>
        </is>
      </c>
      <c r="C1450" t="inlineStr">
        <is>
          <t>G</t>
        </is>
      </c>
      <c r="D1450" t="inlineStr">
        <is>
          <t>G</t>
        </is>
      </c>
      <c r="E1450" t="n">
        <v>31</v>
      </c>
      <c r="F1450" t="inlineStr">
        <is>
          <t>FA</t>
        </is>
      </c>
      <c r="G1450" t="inlineStr">
        <is>
          <t>FA</t>
        </is>
      </c>
      <c r="H1450" s="30" t="n">
        <v>1</v>
      </c>
      <c r="I1450" s="31" t="n">
        <v>0</v>
      </c>
      <c r="J1450" s="31" t="n"/>
      <c r="K1450" s="31" t="n">
        <v>0</v>
      </c>
      <c r="L1450" s="32" t="n"/>
      <c r="M1450" s="31" t="n">
        <v>0</v>
      </c>
      <c r="N1450" s="31" t="n">
        <v>0</v>
      </c>
      <c r="O1450" s="31" t="n"/>
      <c r="P1450" s="31" t="n"/>
      <c r="Q1450" s="31" t="n">
        <v>0</v>
      </c>
      <c r="R1450" s="31" t="n"/>
      <c r="S1450" s="32" t="n"/>
      <c r="T1450" s="32" t="n"/>
      <c r="V1450" t="inlineStr">
        <is>
          <t>04ayj</t>
        </is>
      </c>
      <c r="Z1450" t="inlineStr">
        <is>
          <t>Andrei Kareyev ((N/A) G)</t>
        </is>
      </c>
    </row>
    <row r="1451">
      <c r="A1451" t="inlineStr">
        <is>
          <t>Andrei Kostitsyn</t>
        </is>
      </c>
      <c r="B1451" t="inlineStr">
        <is>
          <t>(N/A)</t>
        </is>
      </c>
      <c r="C1451" t="inlineStr">
        <is>
          <t>RW</t>
        </is>
      </c>
      <c r="D1451" t="inlineStr">
        <is>
          <t>F</t>
        </is>
      </c>
      <c r="E1451" t="n">
        <v>41</v>
      </c>
      <c r="F1451" t="inlineStr">
        <is>
          <t>FA</t>
        </is>
      </c>
      <c r="G1451" t="inlineStr">
        <is>
          <t>FA</t>
        </is>
      </c>
      <c r="H1451" s="30" t="n">
        <v>1</v>
      </c>
      <c r="I1451" s="31" t="n">
        <v>0</v>
      </c>
      <c r="J1451" s="31" t="n"/>
      <c r="K1451" s="31" t="n">
        <v>0</v>
      </c>
      <c r="L1451" s="32" t="n"/>
      <c r="M1451" s="31" t="n">
        <v>0</v>
      </c>
      <c r="N1451" s="31" t="n">
        <v>0</v>
      </c>
      <c r="O1451" s="31" t="n"/>
      <c r="P1451" s="31" t="n"/>
      <c r="Q1451" s="31" t="n">
        <v>0</v>
      </c>
      <c r="R1451" s="31" t="n"/>
      <c r="S1451" s="32" t="n"/>
      <c r="T1451" s="32" t="n"/>
      <c r="V1451" t="inlineStr">
        <is>
          <t>003vk</t>
        </is>
      </c>
      <c r="W1451" t="n">
        <v>1915</v>
      </c>
      <c r="X1451" t="n">
        <v>3348</v>
      </c>
      <c r="Z1451" t="inlineStr">
        <is>
          <t>Andrei Kostitsyn ((N/A) RW)</t>
        </is>
      </c>
    </row>
    <row r="1452">
      <c r="A1452" t="inlineStr">
        <is>
          <t>Andrei Krutov</t>
        </is>
      </c>
      <c r="B1452" t="inlineStr">
        <is>
          <t>CAR</t>
        </is>
      </c>
      <c r="C1452" t="inlineStr">
        <is>
          <t>LW</t>
        </is>
      </c>
      <c r="D1452" t="inlineStr">
        <is>
          <t>F</t>
        </is>
      </c>
      <c r="E1452" t="n">
        <v>20</v>
      </c>
      <c r="F1452" t="inlineStr">
        <is>
          <t>FA</t>
        </is>
      </c>
      <c r="G1452" t="inlineStr">
        <is>
          <t>FA</t>
        </is>
      </c>
      <c r="H1452" s="30" t="n">
        <v>1</v>
      </c>
      <c r="I1452" s="31" t="n">
        <v>0</v>
      </c>
      <c r="J1452" s="31" t="n"/>
      <c r="K1452" s="31" t="n">
        <v>0</v>
      </c>
      <c r="L1452" s="32" t="n"/>
      <c r="M1452" s="31" t="n">
        <v>0</v>
      </c>
      <c r="N1452" s="31" t="n">
        <v>0</v>
      </c>
      <c r="O1452" s="31" t="n"/>
      <c r="P1452" s="31" t="n"/>
      <c r="Q1452" s="31" t="n">
        <v>0</v>
      </c>
      <c r="R1452" s="31" t="n"/>
      <c r="S1452" s="32" t="n"/>
      <c r="T1452" s="32" t="n"/>
      <c r="V1452" t="inlineStr">
        <is>
          <t>06mpe</t>
        </is>
      </c>
      <c r="Y1452" t="inlineStr">
        <is>
          <t>ef2172f6-1b26-4b8b-bda1-e4294ca30d9d</t>
        </is>
      </c>
      <c r="Z1452" t="inlineStr">
        <is>
          <t>Andrei Krutov (CAR LW)</t>
        </is>
      </c>
    </row>
    <row r="1453">
      <c r="A1453" t="inlineStr">
        <is>
          <t>Andrei Loktionov</t>
        </is>
      </c>
      <c r="B1453" t="inlineStr">
        <is>
          <t>(N/A)</t>
        </is>
      </c>
      <c r="C1453" t="inlineStr">
        <is>
          <t>C</t>
        </is>
      </c>
      <c r="D1453" t="inlineStr">
        <is>
          <t>F</t>
        </is>
      </c>
      <c r="E1453" t="n">
        <v>36</v>
      </c>
      <c r="F1453" t="inlineStr">
        <is>
          <t>FA</t>
        </is>
      </c>
      <c r="G1453" t="inlineStr">
        <is>
          <t>FA</t>
        </is>
      </c>
      <c r="H1453" s="30" t="n">
        <v>1</v>
      </c>
      <c r="I1453" s="31" t="n">
        <v>0</v>
      </c>
      <c r="J1453" s="31" t="n"/>
      <c r="K1453" s="31" t="n">
        <v>0</v>
      </c>
      <c r="L1453" s="32" t="n"/>
      <c r="M1453" s="31" t="n">
        <v>0</v>
      </c>
      <c r="N1453" s="31" t="n">
        <v>0</v>
      </c>
      <c r="O1453" s="31" t="n"/>
      <c r="P1453" s="31" t="n"/>
      <c r="Q1453" s="31" t="n">
        <v>0</v>
      </c>
      <c r="R1453" s="31" t="n"/>
      <c r="S1453" s="32" t="n"/>
      <c r="T1453" s="32" t="n"/>
      <c r="V1453" t="inlineStr">
        <is>
          <t>013it</t>
        </is>
      </c>
      <c r="W1453" t="n">
        <v>3135</v>
      </c>
      <c r="X1453" t="n">
        <v>4542</v>
      </c>
      <c r="Z1453" t="inlineStr">
        <is>
          <t>Andrei Loktionov ((N/A) C)</t>
        </is>
      </c>
    </row>
    <row r="1454">
      <c r="A1454" t="inlineStr">
        <is>
          <t>Andrei Loshko</t>
        </is>
      </c>
      <c r="B1454" t="inlineStr">
        <is>
          <t>SEA</t>
        </is>
      </c>
      <c r="C1454" t="inlineStr">
        <is>
          <t>C</t>
        </is>
      </c>
      <c r="D1454" t="inlineStr">
        <is>
          <t>F</t>
        </is>
      </c>
      <c r="E1454" t="n">
        <v>21</v>
      </c>
      <c r="F1454" t="inlineStr">
        <is>
          <t>FA</t>
        </is>
      </c>
      <c r="G1454" t="inlineStr">
        <is>
          <t>FA</t>
        </is>
      </c>
      <c r="H1454" s="30" t="n">
        <v>870000</v>
      </c>
      <c r="I1454" s="31" t="n">
        <v>0</v>
      </c>
      <c r="J1454" s="31" t="n"/>
      <c r="K1454" s="31" t="n">
        <v>0</v>
      </c>
      <c r="L1454" s="32" t="n"/>
      <c r="M1454" s="31" t="n">
        <v>0</v>
      </c>
      <c r="N1454" s="31" t="n">
        <v>0</v>
      </c>
      <c r="O1454" s="31" t="n"/>
      <c r="P1454" s="31" t="n"/>
      <c r="Q1454" s="31" t="n">
        <v>0</v>
      </c>
      <c r="R1454" s="31" t="n"/>
      <c r="S1454" s="32" t="n"/>
      <c r="T1454" s="32" t="n"/>
      <c r="V1454" t="inlineStr">
        <is>
          <t>06c96</t>
        </is>
      </c>
      <c r="W1454" t="n">
        <v>7345</v>
      </c>
      <c r="Y1454" t="inlineStr">
        <is>
          <t>533edd92-34fd-4774-9350-cb6b23fc466f</t>
        </is>
      </c>
      <c r="Z1454" t="inlineStr">
        <is>
          <t>Andrei Loshko (SEA C)</t>
        </is>
      </c>
    </row>
    <row r="1455">
      <c r="A1455" t="inlineStr">
        <is>
          <t>Andrei Malyavin</t>
        </is>
      </c>
      <c r="B1455" t="inlineStr">
        <is>
          <t>(N/A)</t>
        </is>
      </c>
      <c r="C1455" t="inlineStr">
        <is>
          <t>D</t>
        </is>
      </c>
      <c r="D1455" t="inlineStr">
        <is>
          <t>D</t>
        </is>
      </c>
      <c r="E1455" t="n">
        <v>22</v>
      </c>
      <c r="F1455" t="inlineStr">
        <is>
          <t>FA</t>
        </is>
      </c>
      <c r="G1455" t="inlineStr">
        <is>
          <t>FA</t>
        </is>
      </c>
      <c r="H1455" s="30" t="n">
        <v>1</v>
      </c>
      <c r="I1455" s="31" t="n">
        <v>0</v>
      </c>
      <c r="J1455" s="31" t="n"/>
      <c r="K1455" s="31" t="n">
        <v>0</v>
      </c>
      <c r="L1455" s="32" t="n"/>
      <c r="M1455" s="31" t="n">
        <v>0</v>
      </c>
      <c r="N1455" s="31" t="n">
        <v>0</v>
      </c>
      <c r="O1455" s="31" t="n"/>
      <c r="P1455" s="31" t="n"/>
      <c r="Q1455" s="31" t="n">
        <v>0</v>
      </c>
      <c r="R1455" s="31" t="n"/>
      <c r="S1455" s="32" t="n"/>
      <c r="T1455" s="32" t="n"/>
      <c r="V1455" t="inlineStr">
        <is>
          <t>0641k</t>
        </is>
      </c>
      <c r="Z1455" t="inlineStr">
        <is>
          <t>Andrei Malyavin ((N/A) D)</t>
        </is>
      </c>
    </row>
    <row r="1456">
      <c r="A1456" t="inlineStr">
        <is>
          <t>Andrei Mironov</t>
        </is>
      </c>
      <c r="B1456" t="inlineStr">
        <is>
          <t>(N/A)</t>
        </is>
      </c>
      <c r="C1456" t="inlineStr">
        <is>
          <t>D</t>
        </is>
      </c>
      <c r="D1456" t="inlineStr">
        <is>
          <t>D</t>
        </is>
      </c>
      <c r="E1456" t="n">
        <v>32</v>
      </c>
      <c r="F1456" t="inlineStr">
        <is>
          <t>FA</t>
        </is>
      </c>
      <c r="G1456" t="inlineStr">
        <is>
          <t>FA</t>
        </is>
      </c>
      <c r="H1456" s="30" t="n">
        <v>1</v>
      </c>
      <c r="I1456" s="31" t="n">
        <v>0</v>
      </c>
      <c r="J1456" s="31" t="n"/>
      <c r="K1456" s="31" t="n">
        <v>0</v>
      </c>
      <c r="L1456" s="32" t="n"/>
      <c r="M1456" s="31" t="n">
        <v>0</v>
      </c>
      <c r="N1456" s="31" t="n">
        <v>0</v>
      </c>
      <c r="O1456" s="31" t="n"/>
      <c r="P1456" s="31" t="n"/>
      <c r="Q1456" s="31" t="n">
        <v>0</v>
      </c>
      <c r="R1456" s="31" t="n"/>
      <c r="S1456" s="32" t="n"/>
      <c r="T1456" s="32" t="n"/>
      <c r="V1456" t="inlineStr">
        <is>
          <t>03c9b</t>
        </is>
      </c>
      <c r="W1456" t="n">
        <v>5440</v>
      </c>
      <c r="X1456" t="n">
        <v>6843</v>
      </c>
      <c r="Z1456" t="inlineStr">
        <is>
          <t>Andrei Mironov ((N/A) D)</t>
        </is>
      </c>
    </row>
    <row r="1457">
      <c r="A1457" t="inlineStr">
        <is>
          <t>Andrei Molgachyov</t>
        </is>
      </c>
      <c r="B1457" t="inlineStr">
        <is>
          <t>(N/A)</t>
        </is>
      </c>
      <c r="C1457" t="inlineStr">
        <is>
          <t>LW</t>
        </is>
      </c>
      <c r="D1457" t="inlineStr">
        <is>
          <t>F</t>
        </is>
      </c>
      <c r="E1457" t="n">
        <v>18</v>
      </c>
      <c r="F1457" t="inlineStr">
        <is>
          <t>FA</t>
        </is>
      </c>
      <c r="G1457" t="inlineStr">
        <is>
          <t>FA</t>
        </is>
      </c>
      <c r="H1457" s="30" t="n">
        <v>1</v>
      </c>
      <c r="I1457" s="31" t="n">
        <v>0</v>
      </c>
      <c r="J1457" s="31" t="n"/>
      <c r="K1457" s="31" t="n">
        <v>0</v>
      </c>
      <c r="L1457" s="32" t="n"/>
      <c r="M1457" s="31" t="n">
        <v>0</v>
      </c>
      <c r="N1457" s="31" t="n">
        <v>0</v>
      </c>
      <c r="O1457" s="31" t="n"/>
      <c r="P1457" s="31" t="n"/>
      <c r="Q1457" s="31" t="n">
        <v>0</v>
      </c>
      <c r="R1457" s="31" t="n"/>
      <c r="S1457" s="32" t="n"/>
      <c r="T1457" s="32" t="n"/>
      <c r="V1457" t="inlineStr">
        <is>
          <t>074v7</t>
        </is>
      </c>
      <c r="Z1457" t="inlineStr">
        <is>
          <t>Andrei Molgachyov ((N/A) LW)</t>
        </is>
      </c>
    </row>
    <row r="1458">
      <c r="A1458" t="inlineStr">
        <is>
          <t>Andrei Popov</t>
        </is>
      </c>
      <c r="B1458" t="inlineStr">
        <is>
          <t>(N/A)</t>
        </is>
      </c>
      <c r="C1458" t="inlineStr">
        <is>
          <t>RW</t>
        </is>
      </c>
      <c r="D1458" t="inlineStr">
        <is>
          <t>F</t>
        </is>
      </c>
      <c r="E1458" t="n">
        <v>38</v>
      </c>
      <c r="F1458" t="inlineStr">
        <is>
          <t>FA</t>
        </is>
      </c>
      <c r="G1458" t="inlineStr">
        <is>
          <t>FA</t>
        </is>
      </c>
      <c r="H1458" s="30" t="n">
        <v>1</v>
      </c>
      <c r="I1458" s="31" t="n">
        <v>0</v>
      </c>
      <c r="J1458" s="31" t="n"/>
      <c r="K1458" s="31" t="n">
        <v>0</v>
      </c>
      <c r="L1458" s="32" t="n"/>
      <c r="M1458" s="31" t="n">
        <v>0</v>
      </c>
      <c r="N1458" s="31" t="n">
        <v>0</v>
      </c>
      <c r="O1458" s="31" t="n"/>
      <c r="P1458" s="31" t="n"/>
      <c r="Q1458" s="31" t="n">
        <v>0</v>
      </c>
      <c r="R1458" s="31" t="n"/>
      <c r="S1458" s="32" t="n"/>
      <c r="T1458" s="32" t="n"/>
      <c r="V1458" t="inlineStr">
        <is>
          <t>03d0i</t>
        </is>
      </c>
      <c r="Z1458" t="inlineStr">
        <is>
          <t>Andrei Popov ((N/A) RW)</t>
        </is>
      </c>
    </row>
    <row r="1459">
      <c r="A1459" t="inlineStr">
        <is>
          <t>Andrei Pustovoi</t>
        </is>
      </c>
      <c r="B1459" t="inlineStr">
        <is>
          <t>(N/A)</t>
        </is>
      </c>
      <c r="C1459" t="inlineStr">
        <is>
          <t>RW</t>
        </is>
      </c>
      <c r="D1459" t="inlineStr">
        <is>
          <t>F</t>
        </is>
      </c>
      <c r="F1459" t="inlineStr">
        <is>
          <t>WW</t>
        </is>
      </c>
      <c r="G1459" t="inlineStr">
        <is>
          <t>FA</t>
        </is>
      </c>
      <c r="H1459" s="30" t="n"/>
      <c r="I1459" s="31" t="n"/>
      <c r="J1459" s="31" t="n"/>
      <c r="K1459" s="31" t="n"/>
      <c r="L1459" s="32" t="n"/>
      <c r="M1459" s="31" t="n"/>
      <c r="N1459" s="31" t="n"/>
      <c r="O1459" s="31" t="n"/>
      <c r="P1459" s="31" t="n"/>
      <c r="Q1459" s="31" t="n"/>
      <c r="R1459" s="31" t="n"/>
      <c r="S1459" s="32" t="n"/>
      <c r="T1459" s="32" t="n"/>
      <c r="V1459" t="inlineStr">
        <is>
          <t>07a2c</t>
        </is>
      </c>
      <c r="Z1459" t="inlineStr">
        <is>
          <t>Andrei Pustovoi ((N/A) RW)</t>
        </is>
      </c>
    </row>
    <row r="1460">
      <c r="A1460" t="inlineStr">
        <is>
          <t>Andrei Svetlakov</t>
        </is>
      </c>
      <c r="B1460" t="inlineStr">
        <is>
          <t>BOS</t>
        </is>
      </c>
      <c r="C1460" t="inlineStr">
        <is>
          <t>C</t>
        </is>
      </c>
      <c r="D1460" t="inlineStr">
        <is>
          <t>F</t>
        </is>
      </c>
      <c r="E1460" t="n">
        <v>30</v>
      </c>
      <c r="F1460" t="inlineStr">
        <is>
          <t>FA</t>
        </is>
      </c>
      <c r="G1460" t="inlineStr">
        <is>
          <t>FA</t>
        </is>
      </c>
      <c r="H1460" s="30" t="n">
        <v>1</v>
      </c>
      <c r="I1460" s="31" t="n">
        <v>0</v>
      </c>
      <c r="J1460" s="31" t="n"/>
      <c r="K1460" s="31" t="n">
        <v>0</v>
      </c>
      <c r="L1460" s="32" t="n"/>
      <c r="M1460" s="31" t="n">
        <v>0</v>
      </c>
      <c r="N1460" s="31" t="n">
        <v>0</v>
      </c>
      <c r="O1460" s="31" t="n"/>
      <c r="P1460" s="31" t="n"/>
      <c r="Q1460" s="31" t="n">
        <v>0</v>
      </c>
      <c r="R1460" s="31" t="n"/>
      <c r="S1460" s="32" t="n"/>
      <c r="T1460" s="32" t="n"/>
      <c r="V1460" t="inlineStr">
        <is>
          <t>04409</t>
        </is>
      </c>
      <c r="W1460" t="n">
        <v>5447</v>
      </c>
      <c r="X1460" t="n">
        <v>7693</v>
      </c>
      <c r="Z1460" t="inlineStr">
        <is>
          <t>Andrei Svetlakov (BOS C)</t>
        </is>
      </c>
    </row>
    <row r="1461">
      <c r="A1461" t="inlineStr">
        <is>
          <t>Andrei Taratukhin</t>
        </is>
      </c>
      <c r="B1461" t="inlineStr">
        <is>
          <t>CGY</t>
        </is>
      </c>
      <c r="C1461" t="inlineStr">
        <is>
          <t>C</t>
        </is>
      </c>
      <c r="D1461" t="inlineStr">
        <is>
          <t>F</t>
        </is>
      </c>
      <c r="E1461" t="n">
        <v>43</v>
      </c>
      <c r="F1461" t="inlineStr">
        <is>
          <t>FA</t>
        </is>
      </c>
      <c r="G1461" t="inlineStr">
        <is>
          <t>FA</t>
        </is>
      </c>
      <c r="H1461" s="30" t="n">
        <v>1</v>
      </c>
      <c r="I1461" s="31" t="n">
        <v>0</v>
      </c>
      <c r="J1461" s="31" t="n"/>
      <c r="K1461" s="31" t="n">
        <v>0</v>
      </c>
      <c r="L1461" s="32" t="n"/>
      <c r="M1461" s="31" t="n">
        <v>0</v>
      </c>
      <c r="N1461" s="31" t="n">
        <v>0</v>
      </c>
      <c r="O1461" s="31" t="n"/>
      <c r="P1461" s="31" t="n"/>
      <c r="Q1461" s="31" t="n">
        <v>0</v>
      </c>
      <c r="R1461" s="31" t="n"/>
      <c r="S1461" s="32" t="n"/>
      <c r="T1461" s="32" t="n"/>
      <c r="V1461" t="inlineStr">
        <is>
          <t>01mkk</t>
        </is>
      </c>
      <c r="W1461" t="n">
        <v>2661</v>
      </c>
      <c r="Z1461" t="inlineStr">
        <is>
          <t>Andrei Taratukhin (CGY C)</t>
        </is>
      </c>
    </row>
    <row r="1462">
      <c r="A1462" t="inlineStr">
        <is>
          <t>Andrei Trofimov</t>
        </is>
      </c>
      <c r="B1462" t="inlineStr">
        <is>
          <t>OTT</t>
        </is>
      </c>
      <c r="C1462" t="inlineStr">
        <is>
          <t>G</t>
        </is>
      </c>
      <c r="D1462" t="inlineStr">
        <is>
          <t>G</t>
        </is>
      </c>
      <c r="E1462" t="n">
        <v>20</v>
      </c>
      <c r="F1462" t="inlineStr">
        <is>
          <t>FA</t>
        </is>
      </c>
      <c r="G1462" t="inlineStr">
        <is>
          <t>FA</t>
        </is>
      </c>
      <c r="H1462" s="30" t="n">
        <v>1</v>
      </c>
      <c r="I1462" s="31" t="n">
        <v>0</v>
      </c>
      <c r="J1462" s="31" t="n"/>
      <c r="K1462" s="31" t="n">
        <v>0</v>
      </c>
      <c r="L1462" s="32" t="n"/>
      <c r="M1462" s="31" t="n">
        <v>0</v>
      </c>
      <c r="N1462" s="31" t="n">
        <v>0</v>
      </c>
      <c r="O1462" s="31" t="n"/>
      <c r="P1462" s="31" t="n"/>
      <c r="Q1462" s="31" t="n">
        <v>0</v>
      </c>
      <c r="R1462" s="31" t="n"/>
      <c r="S1462" s="32" t="n"/>
      <c r="T1462" s="32" t="n"/>
      <c r="V1462" t="inlineStr">
        <is>
          <t>06xwo</t>
        </is>
      </c>
      <c r="Y1462" t="inlineStr">
        <is>
          <t>8cac3320-beb2-4eeb-b5c8-7c25eff8bf7b</t>
        </is>
      </c>
      <c r="Z1462" t="inlineStr">
        <is>
          <t>Andrei Trofimov (OTT G)</t>
        </is>
      </c>
    </row>
    <row r="1463">
      <c r="A1463" t="inlineStr">
        <is>
          <t>Andrej Meszaros</t>
        </is>
      </c>
      <c r="B1463" t="inlineStr">
        <is>
          <t>(N/A)</t>
        </is>
      </c>
      <c r="C1463" t="inlineStr">
        <is>
          <t>D</t>
        </is>
      </c>
      <c r="D1463" t="inlineStr">
        <is>
          <t>D</t>
        </is>
      </c>
      <c r="E1463" t="n">
        <v>40</v>
      </c>
      <c r="F1463" t="inlineStr">
        <is>
          <t>FA</t>
        </is>
      </c>
      <c r="G1463" t="inlineStr">
        <is>
          <t>FA</t>
        </is>
      </c>
      <c r="H1463" s="30" t="n">
        <v>1</v>
      </c>
      <c r="I1463" s="31" t="n">
        <v>0</v>
      </c>
      <c r="J1463" s="31" t="n"/>
      <c r="K1463" s="31" t="n">
        <v>0</v>
      </c>
      <c r="L1463" s="32" t="n"/>
      <c r="M1463" s="31" t="n">
        <v>0</v>
      </c>
      <c r="N1463" s="31" t="n">
        <v>0</v>
      </c>
      <c r="O1463" s="31" t="n"/>
      <c r="P1463" s="31" t="n"/>
      <c r="Q1463" s="31" t="n">
        <v>0</v>
      </c>
      <c r="R1463" s="31" t="n"/>
      <c r="S1463" s="32" t="n"/>
      <c r="T1463" s="32" t="n"/>
      <c r="V1463" t="inlineStr">
        <is>
          <t>0041y</t>
        </is>
      </c>
      <c r="W1463" t="n">
        <v>2170</v>
      </c>
      <c r="X1463" t="n">
        <v>3660</v>
      </c>
      <c r="Z1463" t="inlineStr">
        <is>
          <t>Andrej Meszaros ((N/A) D)</t>
        </is>
      </c>
    </row>
    <row r="1464">
      <c r="A1464" t="inlineStr">
        <is>
          <t>Andrej Nestrasil</t>
        </is>
      </c>
      <c r="B1464" t="inlineStr">
        <is>
          <t>(N/A)</t>
        </is>
      </c>
      <c r="C1464" t="inlineStr">
        <is>
          <t>C</t>
        </is>
      </c>
      <c r="D1464" t="inlineStr">
        <is>
          <t>F</t>
        </is>
      </c>
      <c r="E1464" t="n">
        <v>35</v>
      </c>
      <c r="F1464" t="inlineStr">
        <is>
          <t>FA</t>
        </is>
      </c>
      <c r="G1464" t="inlineStr">
        <is>
          <t>FA</t>
        </is>
      </c>
      <c r="H1464" s="30" t="n">
        <v>1</v>
      </c>
      <c r="I1464" s="31" t="n">
        <v>0</v>
      </c>
      <c r="J1464" s="31" t="n"/>
      <c r="K1464" s="31" t="n">
        <v>0</v>
      </c>
      <c r="L1464" s="32" t="n"/>
      <c r="M1464" s="31" t="n">
        <v>0</v>
      </c>
      <c r="N1464" s="31" t="n">
        <v>0</v>
      </c>
      <c r="O1464" s="31" t="n"/>
      <c r="P1464" s="31" t="n"/>
      <c r="Q1464" s="31" t="n">
        <v>0</v>
      </c>
      <c r="R1464" s="31" t="n"/>
      <c r="S1464" s="32" t="n"/>
      <c r="T1464" s="32" t="n"/>
      <c r="V1464" t="inlineStr">
        <is>
          <t>01mzi</t>
        </is>
      </c>
      <c r="W1464" t="n">
        <v>3337</v>
      </c>
      <c r="X1464" t="n">
        <v>5347</v>
      </c>
      <c r="Z1464" t="inlineStr">
        <is>
          <t>Andrej Nestrasil ((N/A) C)</t>
        </is>
      </c>
    </row>
    <row r="1465">
      <c r="A1465" t="inlineStr">
        <is>
          <t>Andrej Sustr</t>
        </is>
      </c>
      <c r="B1465" t="inlineStr">
        <is>
          <t>(N/A)</t>
        </is>
      </c>
      <c r="C1465" t="inlineStr">
        <is>
          <t>D</t>
        </is>
      </c>
      <c r="D1465" t="inlineStr">
        <is>
          <t>D</t>
        </is>
      </c>
      <c r="E1465" t="n">
        <v>35</v>
      </c>
      <c r="F1465" t="inlineStr">
        <is>
          <t>FA</t>
        </is>
      </c>
      <c r="G1465" t="inlineStr">
        <is>
          <t>FA</t>
        </is>
      </c>
      <c r="H1465" s="30" t="n">
        <v>1</v>
      </c>
      <c r="I1465" s="31" t="n">
        <v>0</v>
      </c>
      <c r="J1465" s="31" t="n"/>
      <c r="K1465" s="31" t="n">
        <v>0</v>
      </c>
      <c r="L1465" s="32" t="n"/>
      <c r="M1465" s="31" t="n">
        <v>0</v>
      </c>
      <c r="N1465" s="31" t="n">
        <v>0</v>
      </c>
      <c r="O1465" s="31" t="n"/>
      <c r="P1465" s="31" t="n"/>
      <c r="Q1465" s="31" t="n">
        <v>0</v>
      </c>
      <c r="R1465" s="31" t="n"/>
      <c r="S1465" s="32" t="n"/>
      <c r="T1465" s="32" t="n"/>
      <c r="V1465" t="inlineStr">
        <is>
          <t>02yo8</t>
        </is>
      </c>
      <c r="W1465" t="n">
        <v>4104</v>
      </c>
      <c r="X1465" t="n">
        <v>5922</v>
      </c>
      <c r="Y1465" t="inlineStr">
        <is>
          <t>b77f72cf-64ea-4162-bfaa-42977f367b92</t>
        </is>
      </c>
      <c r="Z1465" t="inlineStr">
        <is>
          <t>Andrej Sustr ((N/A) D)</t>
        </is>
      </c>
    </row>
    <row r="1466">
      <c r="A1466" t="inlineStr">
        <is>
          <t>Andres Ambuhl</t>
        </is>
      </c>
      <c r="B1466" t="inlineStr">
        <is>
          <t>(N/A)</t>
        </is>
      </c>
      <c r="C1466" t="inlineStr">
        <is>
          <t>RW</t>
        </is>
      </c>
      <c r="D1466" t="inlineStr">
        <is>
          <t>F</t>
        </is>
      </c>
      <c r="E1466" t="n">
        <v>42</v>
      </c>
      <c r="F1466" t="inlineStr">
        <is>
          <t>FA</t>
        </is>
      </c>
      <c r="G1466" t="inlineStr">
        <is>
          <t>FA</t>
        </is>
      </c>
      <c r="H1466" s="30" t="n">
        <v>1</v>
      </c>
      <c r="I1466" s="31" t="n">
        <v>0</v>
      </c>
      <c r="J1466" s="31" t="n"/>
      <c r="K1466" s="31" t="n">
        <v>0</v>
      </c>
      <c r="L1466" s="32" t="n"/>
      <c r="M1466" s="31" t="n">
        <v>0</v>
      </c>
      <c r="N1466" s="31" t="n">
        <v>0</v>
      </c>
      <c r="O1466" s="31" t="n"/>
      <c r="P1466" s="31" t="n"/>
      <c r="Q1466" s="31" t="n">
        <v>0</v>
      </c>
      <c r="R1466" s="31" t="n"/>
      <c r="S1466" s="32" t="n"/>
      <c r="T1466" s="32" t="n"/>
      <c r="V1466" t="inlineStr">
        <is>
          <t>01dlp</t>
        </is>
      </c>
      <c r="X1466" t="n">
        <v>4669</v>
      </c>
      <c r="Z1466" t="inlineStr">
        <is>
          <t>Andres Ambuhl ((N/A) RW)</t>
        </is>
      </c>
    </row>
    <row r="1467">
      <c r="A1467" t="inlineStr">
        <is>
          <t>Andrew Archer</t>
        </is>
      </c>
      <c r="B1467" t="inlineStr">
        <is>
          <t>(N/A)</t>
        </is>
      </c>
      <c r="C1467" t="inlineStr">
        <is>
          <t>D</t>
        </is>
      </c>
      <c r="D1467" t="inlineStr">
        <is>
          <t>D</t>
        </is>
      </c>
      <c r="E1467" t="n">
        <v>43</v>
      </c>
      <c r="F1467" t="inlineStr">
        <is>
          <t>FA</t>
        </is>
      </c>
      <c r="G1467" t="inlineStr">
        <is>
          <t>FA</t>
        </is>
      </c>
      <c r="H1467" s="30" t="n">
        <v>1</v>
      </c>
      <c r="I1467" s="31" t="n">
        <v>0</v>
      </c>
      <c r="J1467" s="31" t="n"/>
      <c r="K1467" s="31" t="n">
        <v>0</v>
      </c>
      <c r="L1467" s="32" t="n"/>
      <c r="M1467" s="31" t="n">
        <v>0</v>
      </c>
      <c r="N1467" s="31" t="n">
        <v>0</v>
      </c>
      <c r="O1467" s="31" t="n"/>
      <c r="P1467" s="31" t="n"/>
      <c r="Q1467" s="31" t="n">
        <v>0</v>
      </c>
      <c r="R1467" s="31" t="n"/>
      <c r="S1467" s="32" t="n"/>
      <c r="T1467" s="32" t="n"/>
      <c r="V1467" t="inlineStr">
        <is>
          <t>003ux</t>
        </is>
      </c>
      <c r="W1467" t="n">
        <v>2867</v>
      </c>
      <c r="X1467" t="n">
        <v>3202</v>
      </c>
      <c r="Z1467" t="inlineStr">
        <is>
          <t>Andrew Archer ((N/A) D)</t>
        </is>
      </c>
    </row>
    <row r="1468">
      <c r="A1468" t="inlineStr">
        <is>
          <t>Andrew Basha</t>
        </is>
      </c>
      <c r="B1468" t="inlineStr">
        <is>
          <t>CGY</t>
        </is>
      </c>
      <c r="C1468" t="inlineStr">
        <is>
          <t>LW</t>
        </is>
      </c>
      <c r="D1468" t="inlineStr">
        <is>
          <t>F</t>
        </is>
      </c>
      <c r="E1468" t="n">
        <v>20</v>
      </c>
      <c r="F1468" t="inlineStr">
        <is>
          <t>T</t>
        </is>
      </c>
      <c r="G1468" t="inlineStr">
        <is>
          <t>Brown Noesen</t>
        </is>
      </c>
      <c r="H1468" s="30" t="n">
        <v>865000</v>
      </c>
      <c r="I1468" s="31" t="n">
        <v>0</v>
      </c>
      <c r="J1468" s="31" t="n"/>
      <c r="K1468" s="31" t="n">
        <v>0</v>
      </c>
      <c r="L1468" s="32" t="n"/>
      <c r="M1468" s="31" t="n">
        <v>0</v>
      </c>
      <c r="N1468" s="31" t="n">
        <v>0</v>
      </c>
      <c r="O1468" s="31" t="n"/>
      <c r="P1468" s="31" t="n"/>
      <c r="Q1468" s="31" t="n">
        <v>0</v>
      </c>
      <c r="R1468" s="31" t="n"/>
      <c r="S1468" s="32" t="n"/>
      <c r="T1468" s="32" t="n"/>
      <c r="V1468" t="inlineStr">
        <is>
          <t>06ll5</t>
        </is>
      </c>
      <c r="W1468" t="n">
        <v>7167</v>
      </c>
      <c r="Y1468" t="inlineStr">
        <is>
          <t>d0b4e19b-1584-4450-ad9d-d3953868cdf9</t>
        </is>
      </c>
      <c r="Z1468" t="inlineStr">
        <is>
          <t>Andrew Basha (CGY LW)</t>
        </is>
      </c>
    </row>
    <row r="1469">
      <c r="A1469" t="inlineStr">
        <is>
          <t>Andrew Bodnarchuk</t>
        </is>
      </c>
      <c r="B1469" t="inlineStr">
        <is>
          <t>(N/A)</t>
        </is>
      </c>
      <c r="C1469" t="inlineStr">
        <is>
          <t>D</t>
        </is>
      </c>
      <c r="D1469" t="inlineStr">
        <is>
          <t>D</t>
        </is>
      </c>
      <c r="E1469" t="n">
        <v>38</v>
      </c>
      <c r="F1469" t="inlineStr">
        <is>
          <t>FA</t>
        </is>
      </c>
      <c r="G1469" t="inlineStr">
        <is>
          <t>FA</t>
        </is>
      </c>
      <c r="H1469" s="30" t="n">
        <v>1</v>
      </c>
      <c r="I1469" s="31" t="n">
        <v>0</v>
      </c>
      <c r="J1469" s="31" t="n"/>
      <c r="K1469" s="31" t="n">
        <v>0</v>
      </c>
      <c r="L1469" s="32" t="n"/>
      <c r="M1469" s="31" t="n">
        <v>0</v>
      </c>
      <c r="N1469" s="31" t="n">
        <v>0</v>
      </c>
      <c r="O1469" s="31" t="n"/>
      <c r="P1469" s="31" t="n"/>
      <c r="Q1469" s="31" t="n">
        <v>0</v>
      </c>
      <c r="R1469" s="31" t="n"/>
      <c r="S1469" s="32" t="n"/>
      <c r="T1469" s="32" t="n"/>
      <c r="V1469" t="inlineStr">
        <is>
          <t>003fl</t>
        </is>
      </c>
      <c r="W1469" t="n">
        <v>2943</v>
      </c>
      <c r="X1469" t="n">
        <v>4330</v>
      </c>
      <c r="Z1469" t="inlineStr">
        <is>
          <t>Andrew Bodnarchuk ((N/A) D)</t>
        </is>
      </c>
    </row>
    <row r="1470">
      <c r="A1470" t="inlineStr">
        <is>
          <t>Andrew Calof</t>
        </is>
      </c>
      <c r="B1470" t="inlineStr">
        <is>
          <t>(N/A)</t>
        </is>
      </c>
      <c r="C1470" t="inlineStr">
        <is>
          <t>RW</t>
        </is>
      </c>
      <c r="D1470" t="inlineStr">
        <is>
          <t>F</t>
        </is>
      </c>
      <c r="E1470" t="n">
        <v>35</v>
      </c>
      <c r="F1470" t="inlineStr">
        <is>
          <t>FA</t>
        </is>
      </c>
      <c r="G1470" t="inlineStr">
        <is>
          <t>FA</t>
        </is>
      </c>
      <c r="H1470" s="30" t="n">
        <v>1</v>
      </c>
      <c r="I1470" s="31" t="n">
        <v>0</v>
      </c>
      <c r="J1470" s="31" t="n"/>
      <c r="K1470" s="31" t="n">
        <v>0</v>
      </c>
      <c r="L1470" s="32" t="n"/>
      <c r="M1470" s="31" t="n">
        <v>0</v>
      </c>
      <c r="N1470" s="31" t="n">
        <v>0</v>
      </c>
      <c r="O1470" s="31" t="n"/>
      <c r="P1470" s="31" t="n"/>
      <c r="Q1470" s="31" t="n">
        <v>0</v>
      </c>
      <c r="R1470" s="31" t="n"/>
      <c r="S1470" s="32" t="n"/>
      <c r="T1470" s="32" t="n"/>
      <c r="V1470" t="inlineStr">
        <is>
          <t>03brr</t>
        </is>
      </c>
      <c r="Z1470" t="inlineStr">
        <is>
          <t>Andrew Calof ((N/A) RW)</t>
        </is>
      </c>
    </row>
    <row r="1471">
      <c r="A1471" t="inlineStr">
        <is>
          <t>Andrew Campbell</t>
        </is>
      </c>
      <c r="B1471" t="inlineStr">
        <is>
          <t>(N/A)</t>
        </is>
      </c>
      <c r="C1471" t="inlineStr">
        <is>
          <t>D</t>
        </is>
      </c>
      <c r="D1471" t="inlineStr">
        <is>
          <t>D</t>
        </is>
      </c>
      <c r="E1471" t="n">
        <v>38</v>
      </c>
      <c r="F1471" t="inlineStr">
        <is>
          <t>FA</t>
        </is>
      </c>
      <c r="G1471" t="inlineStr">
        <is>
          <t>FA</t>
        </is>
      </c>
      <c r="H1471" s="30" t="n">
        <v>1</v>
      </c>
      <c r="I1471" s="31" t="n">
        <v>0</v>
      </c>
      <c r="J1471" s="31" t="n"/>
      <c r="K1471" s="31" t="n">
        <v>0</v>
      </c>
      <c r="L1471" s="32" t="n"/>
      <c r="M1471" s="31" t="n">
        <v>0</v>
      </c>
      <c r="N1471" s="31" t="n">
        <v>0</v>
      </c>
      <c r="O1471" s="31" t="n"/>
      <c r="P1471" s="31" t="n"/>
      <c r="Q1471" s="31" t="n">
        <v>0</v>
      </c>
      <c r="R1471" s="31" t="n"/>
      <c r="S1471" s="32" t="n"/>
      <c r="T1471" s="32" t="n"/>
      <c r="V1471" t="inlineStr">
        <is>
          <t>016fp</t>
        </is>
      </c>
      <c r="W1471" t="n">
        <v>4050</v>
      </c>
      <c r="X1471" t="n">
        <v>4587</v>
      </c>
      <c r="Z1471" t="inlineStr">
        <is>
          <t>Andrew Campbell ((N/A) D)</t>
        </is>
      </c>
    </row>
    <row r="1472">
      <c r="A1472" t="inlineStr">
        <is>
          <t>Andrew Carroll</t>
        </is>
      </c>
      <c r="B1472" t="inlineStr">
        <is>
          <t>(N/A)</t>
        </is>
      </c>
      <c r="C1472" t="inlineStr">
        <is>
          <t>C</t>
        </is>
      </c>
      <c r="D1472" t="inlineStr">
        <is>
          <t>F</t>
        </is>
      </c>
      <c r="E1472" t="n">
        <v>41</v>
      </c>
      <c r="F1472" t="inlineStr">
        <is>
          <t>FA</t>
        </is>
      </c>
      <c r="G1472" t="inlineStr">
        <is>
          <t>FA</t>
        </is>
      </c>
      <c r="H1472" s="30" t="n">
        <v>1</v>
      </c>
      <c r="I1472" s="31" t="n">
        <v>0</v>
      </c>
      <c r="J1472" s="31" t="n"/>
      <c r="K1472" s="31" t="n">
        <v>0</v>
      </c>
      <c r="L1472" s="32" t="n"/>
      <c r="M1472" s="31" t="n">
        <v>0</v>
      </c>
      <c r="N1472" s="31" t="n">
        <v>0</v>
      </c>
      <c r="O1472" s="31" t="n"/>
      <c r="P1472" s="31" t="n"/>
      <c r="Q1472" s="31" t="n">
        <v>0</v>
      </c>
      <c r="R1472" s="31" t="n"/>
      <c r="S1472" s="32" t="n"/>
      <c r="T1472" s="32" t="n"/>
      <c r="V1472" t="inlineStr">
        <is>
          <t>02fst</t>
        </is>
      </c>
      <c r="X1472" t="n">
        <v>5595</v>
      </c>
      <c r="Z1472" t="inlineStr">
        <is>
          <t>Andrew Carroll ((N/A) C)</t>
        </is>
      </c>
    </row>
    <row r="1473">
      <c r="A1473" t="inlineStr">
        <is>
          <t>Andrew Cherniwchan</t>
        </is>
      </c>
      <c r="B1473" t="inlineStr">
        <is>
          <t>(N/A)</t>
        </is>
      </c>
      <c r="C1473" t="inlineStr">
        <is>
          <t>RW</t>
        </is>
      </c>
      <c r="D1473" t="inlineStr">
        <is>
          <t>F</t>
        </is>
      </c>
      <c r="E1473" t="n">
        <v>37</v>
      </c>
      <c r="F1473" t="inlineStr">
        <is>
          <t>FA</t>
        </is>
      </c>
      <c r="G1473" t="inlineStr">
        <is>
          <t>FA</t>
        </is>
      </c>
      <c r="H1473" s="30" t="n">
        <v>1</v>
      </c>
      <c r="I1473" s="31" t="n">
        <v>0</v>
      </c>
      <c r="J1473" s="31" t="n"/>
      <c r="K1473" s="31" t="n">
        <v>0</v>
      </c>
      <c r="L1473" s="32" t="n"/>
      <c r="M1473" s="31" t="n">
        <v>0</v>
      </c>
      <c r="N1473" s="31" t="n">
        <v>0</v>
      </c>
      <c r="O1473" s="31" t="n"/>
      <c r="P1473" s="31" t="n"/>
      <c r="Q1473" s="31" t="n">
        <v>0</v>
      </c>
      <c r="R1473" s="31" t="n"/>
      <c r="S1473" s="32" t="n"/>
      <c r="T1473" s="32" t="n"/>
      <c r="V1473" t="inlineStr">
        <is>
          <t>03wlx</t>
        </is>
      </c>
      <c r="W1473" t="n">
        <v>5027</v>
      </c>
      <c r="X1473" t="n">
        <v>7000</v>
      </c>
      <c r="Z1473" t="inlineStr">
        <is>
          <t>Andrew Cherniwchan ((N/A) RW)</t>
        </is>
      </c>
    </row>
    <row r="1474">
      <c r="A1474" t="inlineStr">
        <is>
          <t>Andrew Conboy</t>
        </is>
      </c>
      <c r="B1474" t="inlineStr">
        <is>
          <t>(N/A)</t>
        </is>
      </c>
      <c r="C1474" t="inlineStr">
        <is>
          <t>LW</t>
        </is>
      </c>
      <c r="D1474" t="inlineStr">
        <is>
          <t>F</t>
        </is>
      </c>
      <c r="E1474" t="n">
        <v>38</v>
      </c>
      <c r="F1474" t="inlineStr">
        <is>
          <t>FA</t>
        </is>
      </c>
      <c r="G1474" t="inlineStr">
        <is>
          <t>FA</t>
        </is>
      </c>
      <c r="H1474" s="30" t="n">
        <v>1</v>
      </c>
      <c r="I1474" s="31" t="n">
        <v>0</v>
      </c>
      <c r="J1474" s="31" t="n"/>
      <c r="K1474" s="31" t="n">
        <v>0</v>
      </c>
      <c r="L1474" s="32" t="n"/>
      <c r="M1474" s="31" t="n">
        <v>0</v>
      </c>
      <c r="N1474" s="31" t="n">
        <v>0</v>
      </c>
      <c r="O1474" s="31" t="n"/>
      <c r="P1474" s="31" t="n"/>
      <c r="Q1474" s="31" t="n">
        <v>0</v>
      </c>
      <c r="R1474" s="31" t="n"/>
      <c r="S1474" s="32" t="n"/>
      <c r="T1474" s="32" t="n"/>
      <c r="V1474" t="inlineStr">
        <is>
          <t>01c42</t>
        </is>
      </c>
      <c r="W1474" t="n">
        <v>3191</v>
      </c>
      <c r="X1474" t="n">
        <v>4601</v>
      </c>
      <c r="Z1474" t="inlineStr">
        <is>
          <t>Andrew Conboy ((N/A) LW)</t>
        </is>
      </c>
    </row>
    <row r="1475">
      <c r="A1475" t="inlineStr">
        <is>
          <t>Andrew Crescenzi</t>
        </is>
      </c>
      <c r="B1475" t="inlineStr">
        <is>
          <t>(N/A)</t>
        </is>
      </c>
      <c r="C1475" t="inlineStr">
        <is>
          <t>C</t>
        </is>
      </c>
      <c r="D1475" t="inlineStr">
        <is>
          <t>F</t>
        </is>
      </c>
      <c r="E1475" t="n">
        <v>34</v>
      </c>
      <c r="F1475" t="inlineStr">
        <is>
          <t>FA</t>
        </is>
      </c>
      <c r="G1475" t="inlineStr">
        <is>
          <t>FA</t>
        </is>
      </c>
      <c r="H1475" s="30" t="n">
        <v>1</v>
      </c>
      <c r="I1475" s="31" t="n">
        <v>0</v>
      </c>
      <c r="J1475" s="31" t="n"/>
      <c r="K1475" s="31" t="n">
        <v>0</v>
      </c>
      <c r="L1475" s="32" t="n"/>
      <c r="M1475" s="31" t="n">
        <v>0</v>
      </c>
      <c r="N1475" s="31" t="n">
        <v>0</v>
      </c>
      <c r="O1475" s="31" t="n"/>
      <c r="P1475" s="31" t="n"/>
      <c r="Q1475" s="31" t="n">
        <v>0</v>
      </c>
      <c r="R1475" s="31" t="n"/>
      <c r="S1475" s="32" t="n"/>
      <c r="T1475" s="32" t="n"/>
      <c r="V1475" t="inlineStr">
        <is>
          <t>023vj</t>
        </is>
      </c>
      <c r="W1475" t="n">
        <v>4307</v>
      </c>
      <c r="X1475" t="n">
        <v>5226</v>
      </c>
      <c r="Z1475" t="inlineStr">
        <is>
          <t>Andrew Crescenzi ((N/A) C)</t>
        </is>
      </c>
    </row>
    <row r="1476">
      <c r="A1476" t="inlineStr">
        <is>
          <t>Andrew Cristall</t>
        </is>
      </c>
      <c r="B1476" t="inlineStr">
        <is>
          <t>WSH</t>
        </is>
      </c>
      <c r="C1476" t="inlineStr">
        <is>
          <t>LW</t>
        </is>
      </c>
      <c r="D1476" t="inlineStr">
        <is>
          <t>F</t>
        </is>
      </c>
      <c r="E1476" t="n">
        <v>21</v>
      </c>
      <c r="F1476" t="inlineStr">
        <is>
          <t>T</t>
        </is>
      </c>
      <c r="G1476" t="inlineStr">
        <is>
          <t>Anybody but the Leafs</t>
        </is>
      </c>
      <c r="H1476" s="30" t="n">
        <v>841666</v>
      </c>
      <c r="I1476" s="31" t="n">
        <v>0</v>
      </c>
      <c r="J1476" s="31" t="n"/>
      <c r="K1476" s="31" t="n">
        <v>0</v>
      </c>
      <c r="L1476" s="32" t="n"/>
      <c r="M1476" s="31" t="n">
        <v>0</v>
      </c>
      <c r="N1476" s="31" t="n">
        <v>0</v>
      </c>
      <c r="O1476" s="31" t="n"/>
      <c r="P1476" s="31" t="n"/>
      <c r="Q1476" s="31" t="n">
        <v>0</v>
      </c>
      <c r="R1476" s="31" t="n"/>
      <c r="S1476" s="32" t="n"/>
      <c r="T1476" s="32" t="n"/>
      <c r="V1476" t="inlineStr">
        <is>
          <t>062dy</t>
        </is>
      </c>
      <c r="W1476" t="n">
        <v>6980</v>
      </c>
      <c r="Y1476" t="inlineStr">
        <is>
          <t>64dac5df-4cf1-4cf5-b0af-0706fb976f8d</t>
        </is>
      </c>
      <c r="Z1476" t="inlineStr">
        <is>
          <t>Andrew Cristall (WSH LW)</t>
        </is>
      </c>
    </row>
    <row r="1477">
      <c r="A1477" t="inlineStr">
        <is>
          <t>Andrew Desjardins</t>
        </is>
      </c>
      <c r="B1477" t="inlineStr">
        <is>
          <t>(N/A)</t>
        </is>
      </c>
      <c r="C1477" t="inlineStr">
        <is>
          <t>LW</t>
        </is>
      </c>
      <c r="D1477" t="inlineStr">
        <is>
          <t>F</t>
        </is>
      </c>
      <c r="E1477" t="n">
        <v>40</v>
      </c>
      <c r="F1477" t="inlineStr">
        <is>
          <t>FA</t>
        </is>
      </c>
      <c r="G1477" t="inlineStr">
        <is>
          <t>FA</t>
        </is>
      </c>
      <c r="H1477" s="30" t="n">
        <v>1</v>
      </c>
      <c r="I1477" s="31" t="n">
        <v>0</v>
      </c>
      <c r="J1477" s="31" t="n"/>
      <c r="K1477" s="31" t="n">
        <v>0</v>
      </c>
      <c r="L1477" s="32" t="n"/>
      <c r="M1477" s="31" t="n">
        <v>0</v>
      </c>
      <c r="N1477" s="31" t="n">
        <v>0</v>
      </c>
      <c r="O1477" s="31" t="n"/>
      <c r="P1477" s="31" t="n"/>
      <c r="Q1477" s="31" t="n">
        <v>0</v>
      </c>
      <c r="R1477" s="31" t="n"/>
      <c r="S1477" s="32" t="n"/>
      <c r="T1477" s="32" t="n"/>
      <c r="V1477" t="inlineStr">
        <is>
          <t>01uhe</t>
        </is>
      </c>
      <c r="W1477" t="n">
        <v>3655</v>
      </c>
      <c r="X1477" t="n">
        <v>4912</v>
      </c>
      <c r="Z1477" t="inlineStr">
        <is>
          <t>Andrew Desjardins ((N/A) LW)</t>
        </is>
      </c>
    </row>
    <row r="1478">
      <c r="A1478" t="inlineStr">
        <is>
          <t>Andrew Ebbett</t>
        </is>
      </c>
      <c r="B1478" t="inlineStr">
        <is>
          <t>(N/A)</t>
        </is>
      </c>
      <c r="C1478" t="inlineStr">
        <is>
          <t>C</t>
        </is>
      </c>
      <c r="D1478" t="inlineStr">
        <is>
          <t>F</t>
        </is>
      </c>
      <c r="E1478" t="n">
        <v>43</v>
      </c>
      <c r="F1478" t="inlineStr">
        <is>
          <t>FA</t>
        </is>
      </c>
      <c r="G1478" t="inlineStr">
        <is>
          <t>FA</t>
        </is>
      </c>
      <c r="H1478" s="30" t="n">
        <v>1</v>
      </c>
      <c r="I1478" s="31" t="n">
        <v>0</v>
      </c>
      <c r="J1478" s="31" t="n"/>
      <c r="K1478" s="31" t="n">
        <v>0</v>
      </c>
      <c r="L1478" s="32" t="n"/>
      <c r="M1478" s="31" t="n">
        <v>0</v>
      </c>
      <c r="N1478" s="31" t="n">
        <v>0</v>
      </c>
      <c r="O1478" s="31" t="n"/>
      <c r="P1478" s="31" t="n"/>
      <c r="Q1478" s="31" t="n">
        <v>0</v>
      </c>
      <c r="R1478" s="31" t="n"/>
      <c r="S1478" s="32" t="n"/>
      <c r="T1478" s="32" t="n"/>
      <c r="V1478" t="inlineStr">
        <is>
          <t>004o2</t>
        </is>
      </c>
      <c r="W1478" t="n">
        <v>2944</v>
      </c>
      <c r="X1478" t="n">
        <v>4012</v>
      </c>
      <c r="Z1478" t="inlineStr">
        <is>
          <t>Andrew Ebbett ((N/A) C)</t>
        </is>
      </c>
    </row>
    <row r="1479">
      <c r="A1479" t="inlineStr">
        <is>
          <t>Andrew Engelage</t>
        </is>
      </c>
      <c r="B1479" t="inlineStr">
        <is>
          <t>(N/A)</t>
        </is>
      </c>
      <c r="C1479" t="inlineStr">
        <is>
          <t>G</t>
        </is>
      </c>
      <c r="D1479" t="inlineStr">
        <is>
          <t>G</t>
        </is>
      </c>
      <c r="E1479" t="n">
        <v>37</v>
      </c>
      <c r="F1479" t="inlineStr">
        <is>
          <t>FA</t>
        </is>
      </c>
      <c r="G1479" t="inlineStr">
        <is>
          <t>FA</t>
        </is>
      </c>
      <c r="H1479" s="30" t="n">
        <v>1</v>
      </c>
      <c r="I1479" s="31" t="n">
        <v>0</v>
      </c>
      <c r="J1479" s="31" t="n"/>
      <c r="K1479" s="31" t="n">
        <v>0</v>
      </c>
      <c r="L1479" s="32" t="n"/>
      <c r="M1479" s="31" t="n">
        <v>0</v>
      </c>
      <c r="N1479" s="31" t="n">
        <v>0</v>
      </c>
      <c r="O1479" s="31" t="n"/>
      <c r="P1479" s="31" t="n"/>
      <c r="Q1479" s="31" t="n">
        <v>0</v>
      </c>
      <c r="R1479" s="31" t="n"/>
      <c r="S1479" s="32" t="n"/>
      <c r="T1479" s="32" t="n"/>
      <c r="V1479" t="inlineStr">
        <is>
          <t>03d26</t>
        </is>
      </c>
      <c r="Z1479" t="inlineStr">
        <is>
          <t>Andrew Engelage ((N/A) G)</t>
        </is>
      </c>
    </row>
    <row r="1480">
      <c r="A1480" t="inlineStr">
        <is>
          <t>Andrew Fritsch</t>
        </is>
      </c>
      <c r="B1480" t="inlineStr">
        <is>
          <t>(N/A)</t>
        </is>
      </c>
      <c r="C1480" t="inlineStr">
        <is>
          <t>RW</t>
        </is>
      </c>
      <c r="D1480" t="inlineStr">
        <is>
          <t>F</t>
        </is>
      </c>
      <c r="E1480" t="n">
        <v>33</v>
      </c>
      <c r="F1480" t="inlineStr">
        <is>
          <t>FA</t>
        </is>
      </c>
      <c r="G1480" t="inlineStr">
        <is>
          <t>FA</t>
        </is>
      </c>
      <c r="H1480" s="30" t="n">
        <v>1</v>
      </c>
      <c r="I1480" s="31" t="n">
        <v>0</v>
      </c>
      <c r="J1480" s="31" t="n"/>
      <c r="K1480" s="31" t="n">
        <v>0</v>
      </c>
      <c r="L1480" s="32" t="n"/>
      <c r="M1480" s="31" t="n">
        <v>0</v>
      </c>
      <c r="N1480" s="31" t="n">
        <v>0</v>
      </c>
      <c r="O1480" s="31" t="n"/>
      <c r="P1480" s="31" t="n"/>
      <c r="Q1480" s="31" t="n">
        <v>0</v>
      </c>
      <c r="R1480" s="31" t="n"/>
      <c r="S1480" s="32" t="n"/>
      <c r="T1480" s="32" t="n"/>
      <c r="V1480" t="inlineStr">
        <is>
          <t>02frj</t>
        </is>
      </c>
      <c r="X1480" t="n">
        <v>5520</v>
      </c>
      <c r="Z1480" t="inlineStr">
        <is>
          <t>Andrew Fritsch ((N/A) RW)</t>
        </is>
      </c>
    </row>
    <row r="1481">
      <c r="A1481" t="inlineStr">
        <is>
          <t>Andrew Gibson</t>
        </is>
      </c>
      <c r="B1481" t="inlineStr">
        <is>
          <t>NSH</t>
        </is>
      </c>
      <c r="C1481" t="inlineStr">
        <is>
          <t>D</t>
        </is>
      </c>
      <c r="D1481" t="inlineStr">
        <is>
          <t>D</t>
        </is>
      </c>
      <c r="E1481" t="n">
        <v>21</v>
      </c>
      <c r="F1481" t="inlineStr">
        <is>
          <t>T</t>
        </is>
      </c>
      <c r="G1481" t="inlineStr">
        <is>
          <t>Mike</t>
        </is>
      </c>
      <c r="H1481" s="30" t="n">
        <v>865000</v>
      </c>
      <c r="I1481" s="31" t="n">
        <v>0</v>
      </c>
      <c r="J1481" s="31" t="n"/>
      <c r="K1481" s="31" t="n">
        <v>0</v>
      </c>
      <c r="L1481" s="32" t="n"/>
      <c r="M1481" s="31" t="n">
        <v>0</v>
      </c>
      <c r="N1481" s="31" t="n">
        <v>0</v>
      </c>
      <c r="O1481" s="31" t="n"/>
      <c r="P1481" s="31" t="n"/>
      <c r="Q1481" s="31" t="n">
        <v>0</v>
      </c>
      <c r="R1481" s="31" t="n"/>
      <c r="S1481" s="32" t="n"/>
      <c r="T1481" s="32" t="n"/>
      <c r="V1481" t="inlineStr">
        <is>
          <t>06bam</t>
        </is>
      </c>
      <c r="W1481" t="n">
        <v>6968</v>
      </c>
      <c r="Y1481" t="inlineStr">
        <is>
          <t>11e003fc-7e8b-4ca8-a40f-7d9370bc0dab</t>
        </is>
      </c>
      <c r="Z1481" t="inlineStr">
        <is>
          <t>Andrew Gibson (NSH D)</t>
        </is>
      </c>
    </row>
    <row r="1482">
      <c r="A1482" t="inlineStr">
        <is>
          <t>Andrew Gladiuk</t>
        </is>
      </c>
      <c r="B1482" t="inlineStr">
        <is>
          <t>(N/A)</t>
        </is>
      </c>
      <c r="C1482" t="inlineStr">
        <is>
          <t>LW</t>
        </is>
      </c>
      <c r="D1482" t="inlineStr">
        <is>
          <t>F</t>
        </is>
      </c>
      <c r="E1482" t="n">
        <v>35</v>
      </c>
      <c r="F1482" t="inlineStr">
        <is>
          <t>FA</t>
        </is>
      </c>
      <c r="G1482" t="inlineStr">
        <is>
          <t>FA</t>
        </is>
      </c>
      <c r="H1482" s="30" t="n">
        <v>1</v>
      </c>
      <c r="I1482" s="31" t="n">
        <v>0</v>
      </c>
      <c r="J1482" s="31" t="n"/>
      <c r="K1482" s="31" t="n">
        <v>0</v>
      </c>
      <c r="L1482" s="32" t="n"/>
      <c r="M1482" s="31" t="n">
        <v>0</v>
      </c>
      <c r="N1482" s="31" t="n">
        <v>0</v>
      </c>
      <c r="O1482" s="31" t="n"/>
      <c r="P1482" s="31" t="n"/>
      <c r="Q1482" s="31" t="n">
        <v>0</v>
      </c>
      <c r="R1482" s="31" t="n"/>
      <c r="S1482" s="32" t="n"/>
      <c r="T1482" s="32" t="n"/>
      <c r="V1482" t="inlineStr">
        <is>
          <t>03avh</t>
        </is>
      </c>
      <c r="Z1482" t="inlineStr">
        <is>
          <t>Andrew Gladiuk ((N/A) LW)</t>
        </is>
      </c>
    </row>
    <row r="1483">
      <c r="A1483" t="inlineStr">
        <is>
          <t>Andrew Gordon</t>
        </is>
      </c>
      <c r="B1483" t="inlineStr">
        <is>
          <t>(N/A)</t>
        </is>
      </c>
      <c r="C1483" t="inlineStr">
        <is>
          <t>RW</t>
        </is>
      </c>
      <c r="D1483" t="inlineStr">
        <is>
          <t>F</t>
        </is>
      </c>
      <c r="E1483" t="n">
        <v>40</v>
      </c>
      <c r="F1483" t="inlineStr">
        <is>
          <t>FA</t>
        </is>
      </c>
      <c r="G1483" t="inlineStr">
        <is>
          <t>FA</t>
        </is>
      </c>
      <c r="H1483" s="30" t="n">
        <v>1</v>
      </c>
      <c r="I1483" s="31" t="n">
        <v>0</v>
      </c>
      <c r="J1483" s="31" t="n"/>
      <c r="K1483" s="31" t="n">
        <v>0</v>
      </c>
      <c r="L1483" s="32" t="n"/>
      <c r="M1483" s="31" t="n">
        <v>0</v>
      </c>
      <c r="N1483" s="31" t="n">
        <v>0</v>
      </c>
      <c r="O1483" s="31" t="n"/>
      <c r="P1483" s="31" t="n"/>
      <c r="Q1483" s="31" t="n">
        <v>0</v>
      </c>
      <c r="R1483" s="31" t="n"/>
      <c r="S1483" s="32" t="n"/>
      <c r="T1483" s="32" t="n"/>
      <c r="V1483" t="inlineStr">
        <is>
          <t>004nw</t>
        </is>
      </c>
      <c r="W1483" t="n">
        <v>2754</v>
      </c>
      <c r="X1483" t="n">
        <v>4149</v>
      </c>
      <c r="Z1483" t="inlineStr">
        <is>
          <t>Andrew Gordon ((N/A) RW)</t>
        </is>
      </c>
    </row>
    <row r="1484">
      <c r="A1484" t="inlineStr">
        <is>
          <t>Andrew Hammond</t>
        </is>
      </c>
      <c r="B1484" t="inlineStr">
        <is>
          <t>(N/A)</t>
        </is>
      </c>
      <c r="C1484" t="inlineStr">
        <is>
          <t>G</t>
        </is>
      </c>
      <c r="D1484" t="inlineStr">
        <is>
          <t>G</t>
        </is>
      </c>
      <c r="E1484" t="n">
        <v>38</v>
      </c>
      <c r="F1484" t="inlineStr">
        <is>
          <t>FA</t>
        </is>
      </c>
      <c r="G1484" t="inlineStr">
        <is>
          <t>FA</t>
        </is>
      </c>
      <c r="H1484" s="30" t="n">
        <v>1</v>
      </c>
      <c r="I1484" s="31" t="n">
        <v>0</v>
      </c>
      <c r="J1484" s="31" t="n"/>
      <c r="K1484" s="31" t="n">
        <v>0</v>
      </c>
      <c r="L1484" s="32" t="n"/>
      <c r="M1484" s="31" t="n">
        <v>0</v>
      </c>
      <c r="N1484" s="31" t="n">
        <v>0</v>
      </c>
      <c r="O1484" s="31" t="n"/>
      <c r="P1484" s="31" t="n"/>
      <c r="Q1484" s="31" t="n">
        <v>0</v>
      </c>
      <c r="R1484" s="31" t="n"/>
      <c r="S1484" s="32" t="n"/>
      <c r="T1484" s="32" t="n"/>
      <c r="V1484" t="inlineStr">
        <is>
          <t>02z8v</t>
        </is>
      </c>
      <c r="W1484" t="n">
        <v>4101</v>
      </c>
      <c r="X1484" t="n">
        <v>5920</v>
      </c>
      <c r="Y1484" t="inlineStr">
        <is>
          <t>2ce569f8-6d97-40c6-88ff-cdfbd6264f54</t>
        </is>
      </c>
      <c r="Z1484" t="inlineStr">
        <is>
          <t>Andrew Hammond ((N/A) G)</t>
        </is>
      </c>
    </row>
    <row r="1485">
      <c r="A1485" t="inlineStr">
        <is>
          <t>Andrew Johnston</t>
        </is>
      </c>
      <c r="B1485" t="inlineStr">
        <is>
          <t>(N/A)</t>
        </is>
      </c>
      <c r="C1485" t="inlineStr">
        <is>
          <t>LW</t>
        </is>
      </c>
      <c r="D1485" t="inlineStr">
        <is>
          <t>F</t>
        </is>
      </c>
      <c r="E1485" t="n">
        <v>35</v>
      </c>
      <c r="F1485" t="inlineStr">
        <is>
          <t>FA</t>
        </is>
      </c>
      <c r="G1485" t="inlineStr">
        <is>
          <t>FA</t>
        </is>
      </c>
      <c r="H1485" s="30" t="n">
        <v>1</v>
      </c>
      <c r="I1485" s="31" t="n">
        <v>0</v>
      </c>
      <c r="J1485" s="31" t="n"/>
      <c r="K1485" s="31" t="n">
        <v>0</v>
      </c>
      <c r="L1485" s="32" t="n"/>
      <c r="M1485" s="31" t="n">
        <v>0</v>
      </c>
      <c r="N1485" s="31" t="n">
        <v>0</v>
      </c>
      <c r="O1485" s="31" t="n"/>
      <c r="P1485" s="31" t="n"/>
      <c r="Q1485" s="31" t="n">
        <v>0</v>
      </c>
      <c r="R1485" s="31" t="n"/>
      <c r="S1485" s="32" t="n"/>
      <c r="T1485" s="32" t="n"/>
      <c r="V1485" t="inlineStr">
        <is>
          <t>02jxg</t>
        </is>
      </c>
      <c r="X1485" t="n">
        <v>5670</v>
      </c>
      <c r="Z1485" t="inlineStr">
        <is>
          <t>Andrew Johnston ((N/A) LW)</t>
        </is>
      </c>
    </row>
    <row r="1486">
      <c r="A1486" t="inlineStr">
        <is>
          <t>Andrew Joudrey</t>
        </is>
      </c>
      <c r="B1486" t="inlineStr">
        <is>
          <t>CBJ</t>
        </is>
      </c>
      <c r="C1486" t="inlineStr">
        <is>
          <t>C</t>
        </is>
      </c>
      <c r="D1486" t="inlineStr">
        <is>
          <t>F</t>
        </is>
      </c>
      <c r="E1486" t="n">
        <v>42</v>
      </c>
      <c r="F1486" t="inlineStr">
        <is>
          <t>FA</t>
        </is>
      </c>
      <c r="G1486" t="inlineStr">
        <is>
          <t>FA</t>
        </is>
      </c>
      <c r="H1486" s="30" t="n">
        <v>1</v>
      </c>
      <c r="I1486" s="31" t="n">
        <v>0</v>
      </c>
      <c r="J1486" s="31" t="n"/>
      <c r="K1486" s="31" t="n">
        <v>0</v>
      </c>
      <c r="L1486" s="32" t="n"/>
      <c r="M1486" s="31" t="n">
        <v>0</v>
      </c>
      <c r="N1486" s="31" t="n">
        <v>0</v>
      </c>
      <c r="O1486" s="31" t="n"/>
      <c r="P1486" s="31" t="n"/>
      <c r="Q1486" s="31" t="n">
        <v>0</v>
      </c>
      <c r="R1486" s="31" t="n"/>
      <c r="S1486" s="32" t="n"/>
      <c r="T1486" s="32" t="n"/>
      <c r="V1486" t="inlineStr">
        <is>
          <t>004cd</t>
        </is>
      </c>
      <c r="X1486" t="n">
        <v>4145</v>
      </c>
      <c r="Z1486" t="inlineStr">
        <is>
          <t>Andrew Joudrey (CBJ C)</t>
        </is>
      </c>
    </row>
    <row r="1487">
      <c r="A1487" t="inlineStr">
        <is>
          <t>Andrew Kozek</t>
        </is>
      </c>
      <c r="B1487" t="inlineStr">
        <is>
          <t>(N/A)</t>
        </is>
      </c>
      <c r="C1487" t="inlineStr">
        <is>
          <t>LW</t>
        </is>
      </c>
      <c r="D1487" t="inlineStr">
        <is>
          <t>F</t>
        </is>
      </c>
      <c r="E1487" t="n">
        <v>40</v>
      </c>
      <c r="F1487" t="inlineStr">
        <is>
          <t>FA</t>
        </is>
      </c>
      <c r="G1487" t="inlineStr">
        <is>
          <t>FA</t>
        </is>
      </c>
      <c r="H1487" s="30" t="n">
        <v>1</v>
      </c>
      <c r="I1487" s="31" t="n">
        <v>0</v>
      </c>
      <c r="J1487" s="31" t="n"/>
      <c r="K1487" s="31" t="n">
        <v>0</v>
      </c>
      <c r="L1487" s="32" t="n"/>
      <c r="M1487" s="31" t="n">
        <v>0</v>
      </c>
      <c r="N1487" s="31" t="n">
        <v>0</v>
      </c>
      <c r="O1487" s="31" t="n"/>
      <c r="P1487" s="31" t="n"/>
      <c r="Q1487" s="31" t="n">
        <v>0</v>
      </c>
      <c r="R1487" s="31" t="n"/>
      <c r="S1487" s="32" t="n"/>
      <c r="T1487" s="32" t="n"/>
      <c r="V1487" t="inlineStr">
        <is>
          <t>01dy4</t>
        </is>
      </c>
      <c r="W1487" t="n">
        <v>2349</v>
      </c>
      <c r="X1487" t="n">
        <v>4680</v>
      </c>
      <c r="Z1487" t="inlineStr">
        <is>
          <t>Andrew Kozek ((N/A) LW)</t>
        </is>
      </c>
    </row>
    <row r="1488">
      <c r="A1488" t="inlineStr">
        <is>
          <t>Andrew MacDonald</t>
        </is>
      </c>
      <c r="B1488" t="inlineStr">
        <is>
          <t>(N/A)</t>
        </is>
      </c>
      <c r="C1488" t="inlineStr">
        <is>
          <t>D</t>
        </is>
      </c>
      <c r="D1488" t="inlineStr">
        <is>
          <t>D</t>
        </is>
      </c>
      <c r="E1488" t="n">
        <v>40</v>
      </c>
      <c r="F1488" t="inlineStr">
        <is>
          <t>FA</t>
        </is>
      </c>
      <c r="G1488" t="inlineStr">
        <is>
          <t>FA</t>
        </is>
      </c>
      <c r="H1488" s="30" t="n">
        <v>1</v>
      </c>
      <c r="I1488" s="31" t="n">
        <v>0</v>
      </c>
      <c r="J1488" s="31" t="n"/>
      <c r="K1488" s="31" t="n">
        <v>0</v>
      </c>
      <c r="L1488" s="32" t="n"/>
      <c r="M1488" s="31" t="n">
        <v>0</v>
      </c>
      <c r="N1488" s="31" t="n">
        <v>0</v>
      </c>
      <c r="O1488" s="31" t="n"/>
      <c r="P1488" s="31" t="n"/>
      <c r="Q1488" s="31" t="n">
        <v>0</v>
      </c>
      <c r="R1488" s="31" t="n"/>
      <c r="S1488" s="32" t="n"/>
      <c r="T1488" s="32" t="n"/>
      <c r="V1488" t="inlineStr">
        <is>
          <t>003zh</t>
        </is>
      </c>
      <c r="W1488" t="n">
        <v>2770</v>
      </c>
      <c r="X1488" t="n">
        <v>4094</v>
      </c>
      <c r="Z1488" t="inlineStr">
        <is>
          <t>Andrew MacDonald ((N/A) D)</t>
        </is>
      </c>
    </row>
    <row r="1489">
      <c r="A1489" t="inlineStr">
        <is>
          <t>Andrew MacNiel</t>
        </is>
      </c>
      <c r="B1489" t="inlineStr">
        <is>
          <t>MTL</t>
        </is>
      </c>
      <c r="C1489" t="inlineStr">
        <is>
          <t>D</t>
        </is>
      </c>
      <c r="D1489" t="inlineStr">
        <is>
          <t>D</t>
        </is>
      </c>
      <c r="E1489" t="n">
        <v>19</v>
      </c>
      <c r="F1489" t="inlineStr">
        <is>
          <t>FA</t>
        </is>
      </c>
      <c r="G1489" t="inlineStr">
        <is>
          <t>FA</t>
        </is>
      </c>
      <c r="H1489" s="30" t="n">
        <v>1</v>
      </c>
      <c r="I1489" s="31" t="n">
        <v>0</v>
      </c>
      <c r="J1489" s="31" t="n"/>
      <c r="K1489" s="31" t="n">
        <v>0</v>
      </c>
      <c r="L1489" s="32" t="n"/>
      <c r="M1489" s="31" t="n">
        <v>0</v>
      </c>
      <c r="N1489" s="31" t="n">
        <v>0</v>
      </c>
      <c r="O1489" s="31" t="n"/>
      <c r="P1489" s="31" t="n"/>
      <c r="Q1489" s="31" t="n">
        <v>0</v>
      </c>
      <c r="R1489" s="31" t="n"/>
      <c r="S1489" s="32" t="n"/>
      <c r="T1489" s="32" t="n"/>
      <c r="V1489" t="inlineStr">
        <is>
          <t>06xy0</t>
        </is>
      </c>
      <c r="Y1489" t="inlineStr">
        <is>
          <t>6b8980b5-b37a-469d-be8e-d92b39f29127</t>
        </is>
      </c>
      <c r="Z1489" t="inlineStr">
        <is>
          <t>Andrew MacNiel (MTL D)</t>
        </is>
      </c>
    </row>
    <row r="1490">
      <c r="A1490" t="inlineStr">
        <is>
          <t>Andrew MacWilliam</t>
        </is>
      </c>
      <c r="B1490" t="inlineStr">
        <is>
          <t>(N/A)</t>
        </is>
      </c>
      <c r="C1490" t="inlineStr">
        <is>
          <t>D</t>
        </is>
      </c>
      <c r="D1490" t="inlineStr">
        <is>
          <t>D</t>
        </is>
      </c>
      <c r="E1490" t="n">
        <v>36</v>
      </c>
      <c r="F1490" t="inlineStr">
        <is>
          <t>FA</t>
        </is>
      </c>
      <c r="G1490" t="inlineStr">
        <is>
          <t>FA</t>
        </is>
      </c>
      <c r="H1490" s="30" t="n">
        <v>1</v>
      </c>
      <c r="I1490" s="31" t="n">
        <v>0</v>
      </c>
      <c r="J1490" s="31" t="n"/>
      <c r="K1490" s="31" t="n">
        <v>0</v>
      </c>
      <c r="L1490" s="32" t="n"/>
      <c r="M1490" s="31" t="n">
        <v>0</v>
      </c>
      <c r="N1490" s="31" t="n">
        <v>0</v>
      </c>
      <c r="O1490" s="31" t="n"/>
      <c r="P1490" s="31" t="n"/>
      <c r="Q1490" s="31" t="n">
        <v>0</v>
      </c>
      <c r="R1490" s="31" t="n"/>
      <c r="S1490" s="32" t="n"/>
      <c r="T1490" s="32" t="n"/>
      <c r="V1490" t="inlineStr">
        <is>
          <t>02zlp</t>
        </is>
      </c>
      <c r="W1490" t="n">
        <v>4116</v>
      </c>
      <c r="X1490" t="n">
        <v>5936</v>
      </c>
      <c r="Z1490" t="inlineStr">
        <is>
          <t>Andrew MacWilliam ((N/A) D)</t>
        </is>
      </c>
    </row>
    <row r="1491">
      <c r="A1491" t="inlineStr">
        <is>
          <t>Andrew Miller</t>
        </is>
      </c>
      <c r="B1491" t="inlineStr">
        <is>
          <t>(N/A)</t>
        </is>
      </c>
      <c r="C1491" t="inlineStr">
        <is>
          <t>RW</t>
        </is>
      </c>
      <c r="D1491" t="inlineStr">
        <is>
          <t>F</t>
        </is>
      </c>
      <c r="E1491" t="n">
        <v>37</v>
      </c>
      <c r="F1491" t="inlineStr">
        <is>
          <t>FA</t>
        </is>
      </c>
      <c r="G1491" t="inlineStr">
        <is>
          <t>FA</t>
        </is>
      </c>
      <c r="H1491" s="30" t="n">
        <v>1</v>
      </c>
      <c r="I1491" s="31" t="n">
        <v>0</v>
      </c>
      <c r="J1491" s="31" t="n"/>
      <c r="K1491" s="31" t="n">
        <v>0</v>
      </c>
      <c r="L1491" s="32" t="n"/>
      <c r="M1491" s="31" t="n">
        <v>0</v>
      </c>
      <c r="N1491" s="31" t="n">
        <v>0</v>
      </c>
      <c r="O1491" s="31" t="n"/>
      <c r="P1491" s="31" t="n"/>
      <c r="Q1491" s="31" t="n">
        <v>0</v>
      </c>
      <c r="R1491" s="31" t="n"/>
      <c r="S1491" s="32" t="n"/>
      <c r="T1491" s="32" t="n"/>
      <c r="V1491" t="inlineStr">
        <is>
          <t>02zq7</t>
        </is>
      </c>
      <c r="W1491" t="n">
        <v>4132</v>
      </c>
      <c r="X1491" t="n">
        <v>5953</v>
      </c>
      <c r="Z1491" t="inlineStr">
        <is>
          <t>Andrew Miller ((N/A) RW)</t>
        </is>
      </c>
    </row>
    <row r="1492">
      <c r="A1492" t="inlineStr">
        <is>
          <t>Andrew Nielsen</t>
        </is>
      </c>
      <c r="B1492" t="inlineStr">
        <is>
          <t>(N/A)</t>
        </is>
      </c>
      <c r="C1492" t="inlineStr">
        <is>
          <t>D</t>
        </is>
      </c>
      <c r="D1492" t="inlineStr">
        <is>
          <t>D</t>
        </is>
      </c>
      <c r="E1492" t="n">
        <v>29</v>
      </c>
      <c r="F1492" t="inlineStr">
        <is>
          <t>FA</t>
        </is>
      </c>
      <c r="G1492" t="inlineStr">
        <is>
          <t>FA</t>
        </is>
      </c>
      <c r="H1492" s="30" t="n">
        <v>1</v>
      </c>
      <c r="I1492" s="31" t="n">
        <v>0</v>
      </c>
      <c r="J1492" s="31" t="n"/>
      <c r="K1492" s="31" t="n">
        <v>0</v>
      </c>
      <c r="L1492" s="32" t="n"/>
      <c r="M1492" s="31" t="n">
        <v>0</v>
      </c>
      <c r="N1492" s="31" t="n">
        <v>0</v>
      </c>
      <c r="O1492" s="31" t="n"/>
      <c r="P1492" s="31" t="n"/>
      <c r="Q1492" s="31" t="n">
        <v>0</v>
      </c>
      <c r="R1492" s="31" t="n"/>
      <c r="S1492" s="32" t="n"/>
      <c r="T1492" s="32" t="n"/>
      <c r="V1492" t="inlineStr">
        <is>
          <t>03rfg</t>
        </is>
      </c>
      <c r="W1492" t="n">
        <v>4944</v>
      </c>
      <c r="X1492" t="n">
        <v>6807</v>
      </c>
      <c r="Z1492" t="inlineStr">
        <is>
          <t>Andrew Nielsen ((N/A) D)</t>
        </is>
      </c>
    </row>
    <row r="1493">
      <c r="A1493" t="inlineStr">
        <is>
          <t>Andrew O'Brien</t>
        </is>
      </c>
      <c r="B1493" t="inlineStr">
        <is>
          <t>(N/A)</t>
        </is>
      </c>
      <c r="C1493" t="inlineStr">
        <is>
          <t>D</t>
        </is>
      </c>
      <c r="D1493" t="inlineStr">
        <is>
          <t>D</t>
        </is>
      </c>
      <c r="E1493" t="n">
        <v>33</v>
      </c>
      <c r="F1493" t="inlineStr">
        <is>
          <t>FA</t>
        </is>
      </c>
      <c r="G1493" t="inlineStr">
        <is>
          <t>FA</t>
        </is>
      </c>
      <c r="H1493" s="30" t="n">
        <v>1</v>
      </c>
      <c r="I1493" s="31" t="n">
        <v>0</v>
      </c>
      <c r="J1493" s="31" t="n"/>
      <c r="K1493" s="31" t="n">
        <v>0</v>
      </c>
      <c r="L1493" s="32" t="n"/>
      <c r="M1493" s="31" t="n">
        <v>0</v>
      </c>
      <c r="N1493" s="31" t="n">
        <v>0</v>
      </c>
      <c r="O1493" s="31" t="n"/>
      <c r="P1493" s="31" t="n"/>
      <c r="Q1493" s="31" t="n">
        <v>0</v>
      </c>
      <c r="R1493" s="31" t="n"/>
      <c r="S1493" s="32" t="n"/>
      <c r="T1493" s="32" t="n"/>
      <c r="V1493" t="inlineStr">
        <is>
          <t>02o7b</t>
        </is>
      </c>
      <c r="W1493" t="n">
        <v>4119</v>
      </c>
      <c r="X1493" t="n">
        <v>5798</v>
      </c>
      <c r="Z1493" t="inlineStr">
        <is>
          <t>Andrew O'Brien ((N/A) D)</t>
        </is>
      </c>
    </row>
    <row r="1494">
      <c r="A1494" t="inlineStr">
        <is>
          <t>Andrew O'Neill</t>
        </is>
      </c>
      <c r="B1494" t="inlineStr">
        <is>
          <t>(N/A)</t>
        </is>
      </c>
      <c r="C1494" t="inlineStr">
        <is>
          <t>C</t>
        </is>
      </c>
      <c r="D1494" t="inlineStr">
        <is>
          <t>F</t>
        </is>
      </c>
      <c r="E1494" t="n">
        <v>19</v>
      </c>
      <c r="F1494" t="inlineStr">
        <is>
          <t>FA</t>
        </is>
      </c>
      <c r="G1494" t="inlineStr">
        <is>
          <t>FA</t>
        </is>
      </c>
      <c r="H1494" s="30" t="n">
        <v>1</v>
      </c>
      <c r="I1494" s="31" t="n">
        <v>0</v>
      </c>
      <c r="J1494" s="31" t="n"/>
      <c r="K1494" s="31" t="n">
        <v>0</v>
      </c>
      <c r="L1494" s="32" t="n"/>
      <c r="M1494" s="31" t="n">
        <v>0</v>
      </c>
      <c r="N1494" s="31" t="n">
        <v>0</v>
      </c>
      <c r="O1494" s="31" t="n"/>
      <c r="P1494" s="31" t="n"/>
      <c r="Q1494" s="31" t="n">
        <v>0</v>
      </c>
      <c r="R1494" s="31" t="n"/>
      <c r="S1494" s="32" t="n"/>
      <c r="T1494" s="32" t="n"/>
      <c r="V1494" t="inlineStr">
        <is>
          <t>071tr</t>
        </is>
      </c>
      <c r="Z1494" t="inlineStr">
        <is>
          <t>Andrew O'Neill ((N/A) C)</t>
        </is>
      </c>
    </row>
    <row r="1495">
      <c r="A1495" t="inlineStr">
        <is>
          <t>Andrew Oglevie</t>
        </is>
      </c>
      <c r="B1495" t="inlineStr">
        <is>
          <t>(N/A)</t>
        </is>
      </c>
      <c r="C1495" t="inlineStr">
        <is>
          <t>C</t>
        </is>
      </c>
      <c r="D1495" t="inlineStr">
        <is>
          <t>F</t>
        </is>
      </c>
      <c r="E1495" t="n">
        <v>31</v>
      </c>
      <c r="F1495" t="inlineStr">
        <is>
          <t>FA</t>
        </is>
      </c>
      <c r="G1495" t="inlineStr">
        <is>
          <t>FA</t>
        </is>
      </c>
      <c r="H1495" s="30" t="n">
        <v>1</v>
      </c>
      <c r="I1495" s="31" t="n">
        <v>0</v>
      </c>
      <c r="J1495" s="31" t="n"/>
      <c r="K1495" s="31" t="n">
        <v>0</v>
      </c>
      <c r="L1495" s="32" t="n"/>
      <c r="M1495" s="31" t="n">
        <v>0</v>
      </c>
      <c r="N1495" s="31" t="n">
        <v>0</v>
      </c>
      <c r="O1495" s="31" t="n"/>
      <c r="P1495" s="31" t="n"/>
      <c r="Q1495" s="31" t="n">
        <v>0</v>
      </c>
      <c r="R1495" s="31" t="n"/>
      <c r="S1495" s="32" t="n"/>
      <c r="T1495" s="32" t="n"/>
      <c r="V1495" t="inlineStr">
        <is>
          <t>04al7</t>
        </is>
      </c>
      <c r="W1495" t="n">
        <v>5668</v>
      </c>
      <c r="X1495" t="n">
        <v>7870</v>
      </c>
      <c r="Y1495" t="inlineStr">
        <is>
          <t>56740f26-5988-4912-8fd2-c7768fb2549c</t>
        </is>
      </c>
      <c r="Z1495" t="inlineStr">
        <is>
          <t>Andrew Oglevie ((N/A) C)</t>
        </is>
      </c>
    </row>
    <row r="1496">
      <c r="A1496" t="inlineStr">
        <is>
          <t>Andrew Oke</t>
        </is>
      </c>
      <c r="B1496" t="inlineStr">
        <is>
          <t>(N/A)</t>
        </is>
      </c>
      <c r="C1496" t="inlineStr">
        <is>
          <t>G</t>
        </is>
      </c>
      <c r="D1496" t="inlineStr">
        <is>
          <t>G</t>
        </is>
      </c>
      <c r="E1496" t="n">
        <v>22</v>
      </c>
      <c r="F1496" t="inlineStr">
        <is>
          <t>FA</t>
        </is>
      </c>
      <c r="G1496" t="inlineStr">
        <is>
          <t>FA</t>
        </is>
      </c>
      <c r="H1496" s="30" t="n">
        <v>1</v>
      </c>
      <c r="I1496" s="31" t="n">
        <v>0</v>
      </c>
      <c r="J1496" s="31" t="n"/>
      <c r="K1496" s="31" t="n">
        <v>0</v>
      </c>
      <c r="L1496" s="32" t="n"/>
      <c r="M1496" s="31" t="n">
        <v>0</v>
      </c>
      <c r="N1496" s="31" t="n">
        <v>0</v>
      </c>
      <c r="O1496" s="31" t="n"/>
      <c r="P1496" s="31" t="n"/>
      <c r="Q1496" s="31" t="n">
        <v>0</v>
      </c>
      <c r="R1496" s="31" t="n"/>
      <c r="S1496" s="32" t="n"/>
      <c r="T1496" s="32" t="n"/>
      <c r="V1496" t="inlineStr">
        <is>
          <t>060xv</t>
        </is>
      </c>
      <c r="Y1496" t="inlineStr">
        <is>
          <t>dff9809c-e76f-4685-890f-f59165cab501</t>
        </is>
      </c>
      <c r="Z1496" t="inlineStr">
        <is>
          <t>Andrew Oke ((N/A) G)</t>
        </is>
      </c>
    </row>
    <row r="1497">
      <c r="A1497" t="inlineStr">
        <is>
          <t>Andrew Perrott</t>
        </is>
      </c>
      <c r="B1497" t="inlineStr">
        <is>
          <t>PHI</t>
        </is>
      </c>
      <c r="C1497" t="inlineStr">
        <is>
          <t>D</t>
        </is>
      </c>
      <c r="D1497" t="inlineStr">
        <is>
          <t>D</t>
        </is>
      </c>
      <c r="E1497" t="n">
        <v>25</v>
      </c>
      <c r="F1497" t="inlineStr">
        <is>
          <t>FA</t>
        </is>
      </c>
      <c r="G1497" t="inlineStr">
        <is>
          <t>FA</t>
        </is>
      </c>
      <c r="H1497" s="30" t="n">
        <v>1</v>
      </c>
      <c r="I1497" s="31" t="n">
        <v>0</v>
      </c>
      <c r="J1497" s="31" t="n"/>
      <c r="K1497" s="31" t="n">
        <v>0</v>
      </c>
      <c r="L1497" s="32" t="n"/>
      <c r="M1497" s="31" t="n">
        <v>0</v>
      </c>
      <c r="N1497" s="31" t="n">
        <v>0</v>
      </c>
      <c r="O1497" s="31" t="n"/>
      <c r="P1497" s="31" t="n"/>
      <c r="Q1497" s="31" t="n">
        <v>0</v>
      </c>
      <c r="R1497" s="31" t="n"/>
      <c r="S1497" s="32" t="n"/>
      <c r="T1497" s="32" t="n"/>
      <c r="V1497" t="inlineStr">
        <is>
          <t>05xyp</t>
        </is>
      </c>
      <c r="Y1497" t="inlineStr">
        <is>
          <t>29a4b5f5-93d5-4b9f-97ec-e19bf36202f5</t>
        </is>
      </c>
      <c r="Z1497" t="inlineStr">
        <is>
          <t>Andrew Perrott (PHI D)</t>
        </is>
      </c>
    </row>
    <row r="1498">
      <c r="A1498" t="inlineStr">
        <is>
          <t>Andrew Peski</t>
        </is>
      </c>
      <c r="B1498" t="inlineStr">
        <is>
          <t>BOS</t>
        </is>
      </c>
      <c r="C1498" t="inlineStr">
        <is>
          <t>D</t>
        </is>
      </c>
      <c r="D1498" t="inlineStr">
        <is>
          <t>D</t>
        </is>
      </c>
      <c r="E1498" t="n">
        <v>29</v>
      </c>
      <c r="F1498" t="inlineStr">
        <is>
          <t>FA</t>
        </is>
      </c>
      <c r="G1498" t="inlineStr">
        <is>
          <t>FA</t>
        </is>
      </c>
      <c r="H1498" s="30" t="n">
        <v>1</v>
      </c>
      <c r="I1498" s="31" t="n">
        <v>0</v>
      </c>
      <c r="J1498" s="31" t="n"/>
      <c r="K1498" s="31" t="n">
        <v>0</v>
      </c>
      <c r="L1498" s="32" t="n"/>
      <c r="M1498" s="31" t="n">
        <v>0</v>
      </c>
      <c r="N1498" s="31" t="n">
        <v>0</v>
      </c>
      <c r="O1498" s="31" t="n"/>
      <c r="P1498" s="31" t="n"/>
      <c r="Q1498" s="31" t="n">
        <v>0</v>
      </c>
      <c r="R1498" s="31" t="n"/>
      <c r="S1498" s="32" t="n"/>
      <c r="T1498" s="32" t="n"/>
      <c r="V1498" t="inlineStr">
        <is>
          <t>05x7a</t>
        </is>
      </c>
      <c r="Y1498" t="inlineStr">
        <is>
          <t>1be97de4-1059-448c-892e-2ae841545564</t>
        </is>
      </c>
      <c r="Z1498" t="inlineStr">
        <is>
          <t>Andrew Peski (BOS D)</t>
        </is>
      </c>
    </row>
    <row r="1499">
      <c r="A1499" t="inlineStr">
        <is>
          <t>Andrew Petrucci</t>
        </is>
      </c>
      <c r="B1499" t="inlineStr">
        <is>
          <t>(N/A)</t>
        </is>
      </c>
      <c r="C1499" t="inlineStr">
        <is>
          <t>LW</t>
        </is>
      </c>
      <c r="D1499" t="inlineStr">
        <is>
          <t>F</t>
        </is>
      </c>
      <c r="E1499" t="n">
        <v>29</v>
      </c>
      <c r="F1499" t="inlineStr">
        <is>
          <t>FA</t>
        </is>
      </c>
      <c r="G1499" t="inlineStr">
        <is>
          <t>FA</t>
        </is>
      </c>
      <c r="H1499" s="30" t="n">
        <v>1</v>
      </c>
      <c r="I1499" s="31" t="n">
        <v>0</v>
      </c>
      <c r="J1499" s="31" t="n"/>
      <c r="K1499" s="31" t="n">
        <v>0</v>
      </c>
      <c r="L1499" s="32" t="n"/>
      <c r="M1499" s="31" t="n">
        <v>0</v>
      </c>
      <c r="N1499" s="31" t="n">
        <v>0</v>
      </c>
      <c r="O1499" s="31" t="n"/>
      <c r="P1499" s="31" t="n"/>
      <c r="Q1499" s="31" t="n">
        <v>0</v>
      </c>
      <c r="R1499" s="31" t="n"/>
      <c r="S1499" s="32" t="n"/>
      <c r="T1499" s="32" t="n"/>
      <c r="V1499" t="inlineStr">
        <is>
          <t>04un2</t>
        </is>
      </c>
      <c r="Z1499" t="inlineStr">
        <is>
          <t>Andrew Petrucci ((N/A) LW)</t>
        </is>
      </c>
    </row>
    <row r="1500">
      <c r="A1500" t="inlineStr">
        <is>
          <t>Andrew Poturalski</t>
        </is>
      </c>
      <c r="B1500" t="inlineStr">
        <is>
          <t>SJS</t>
        </is>
      </c>
      <c r="C1500" t="inlineStr">
        <is>
          <t>C</t>
        </is>
      </c>
      <c r="D1500" t="inlineStr">
        <is>
          <t>F</t>
        </is>
      </c>
      <c r="E1500" t="n">
        <v>32</v>
      </c>
      <c r="F1500" t="inlineStr">
        <is>
          <t>FA</t>
        </is>
      </c>
      <c r="G1500" t="inlineStr">
        <is>
          <t>FA</t>
        </is>
      </c>
      <c r="H1500" s="30" t="n">
        <v>1</v>
      </c>
      <c r="I1500" s="31" t="n">
        <v>0</v>
      </c>
      <c r="J1500" s="31" t="n"/>
      <c r="K1500" s="31" t="n">
        <v>0</v>
      </c>
      <c r="L1500" s="32" t="n"/>
      <c r="M1500" s="31" t="n">
        <v>0</v>
      </c>
      <c r="N1500" s="31" t="n">
        <v>0</v>
      </c>
      <c r="O1500" s="31" t="n"/>
      <c r="P1500" s="31" t="n"/>
      <c r="Q1500" s="31" t="n">
        <v>0</v>
      </c>
      <c r="R1500" s="31" t="n"/>
      <c r="S1500" s="32" t="n"/>
      <c r="T1500" s="32" t="n"/>
      <c r="V1500" t="inlineStr">
        <is>
          <t>03xyp</t>
        </is>
      </c>
      <c r="W1500" t="n">
        <v>5057</v>
      </c>
      <c r="X1500" t="n">
        <v>7073</v>
      </c>
      <c r="Y1500" t="inlineStr">
        <is>
          <t>b92fbf4f-d5b3-4e00-bb42-19181dba82e6</t>
        </is>
      </c>
      <c r="Z1500" t="inlineStr">
        <is>
          <t>Andrew Poturalski (SJS C)</t>
        </is>
      </c>
    </row>
    <row r="1501">
      <c r="A1501" t="inlineStr">
        <is>
          <t>Andrew Prochno</t>
        </is>
      </c>
      <c r="B1501" t="inlineStr">
        <is>
          <t>(N/A)</t>
        </is>
      </c>
      <c r="C1501" t="inlineStr">
        <is>
          <t>D</t>
        </is>
      </c>
      <c r="D1501" t="inlineStr">
        <is>
          <t>D</t>
        </is>
      </c>
      <c r="E1501" t="n">
        <v>34</v>
      </c>
      <c r="F1501" t="inlineStr">
        <is>
          <t>FA</t>
        </is>
      </c>
      <c r="G1501" t="inlineStr">
        <is>
          <t>FA</t>
        </is>
      </c>
      <c r="H1501" s="30" t="n">
        <v>1</v>
      </c>
      <c r="I1501" s="31" t="n">
        <v>0</v>
      </c>
      <c r="J1501" s="31" t="n"/>
      <c r="K1501" s="31" t="n">
        <v>0</v>
      </c>
      <c r="L1501" s="32" t="n"/>
      <c r="M1501" s="31" t="n">
        <v>0</v>
      </c>
      <c r="N1501" s="31" t="n">
        <v>0</v>
      </c>
      <c r="O1501" s="31" t="n"/>
      <c r="P1501" s="31" t="n"/>
      <c r="Q1501" s="31" t="n">
        <v>0</v>
      </c>
      <c r="R1501" s="31" t="n"/>
      <c r="S1501" s="32" t="n"/>
      <c r="T1501" s="32" t="n"/>
      <c r="V1501" t="inlineStr">
        <is>
          <t>03wkw</t>
        </is>
      </c>
      <c r="X1501" t="n">
        <v>6981</v>
      </c>
      <c r="Z1501" t="inlineStr">
        <is>
          <t>Andrew Prochno ((N/A) D)</t>
        </is>
      </c>
    </row>
    <row r="1502">
      <c r="A1502" t="inlineStr">
        <is>
          <t>Andrew Reyelts</t>
        </is>
      </c>
      <c r="B1502" t="inlineStr">
        <is>
          <t>WSH</t>
        </is>
      </c>
      <c r="C1502" t="inlineStr">
        <is>
          <t>G</t>
        </is>
      </c>
      <c r="D1502" t="inlineStr">
        <is>
          <t>G</t>
        </is>
      </c>
      <c r="E1502" t="n">
        <v>20</v>
      </c>
      <c r="F1502" t="inlineStr">
        <is>
          <t>FA</t>
        </is>
      </c>
      <c r="G1502" t="inlineStr">
        <is>
          <t>FA</t>
        </is>
      </c>
      <c r="H1502" s="30" t="n">
        <v>1</v>
      </c>
      <c r="I1502" s="31" t="n">
        <v>0</v>
      </c>
      <c r="J1502" s="31" t="n"/>
      <c r="K1502" s="31" t="n">
        <v>0</v>
      </c>
      <c r="L1502" s="32" t="n"/>
      <c r="M1502" s="31" t="n">
        <v>0</v>
      </c>
      <c r="N1502" s="31" t="n">
        <v>0</v>
      </c>
      <c r="O1502" s="31" t="n"/>
      <c r="P1502" s="31" t="n"/>
      <c r="Q1502" s="31" t="n">
        <v>0</v>
      </c>
      <c r="R1502" s="31" t="n"/>
      <c r="S1502" s="32" t="n"/>
      <c r="T1502" s="32" t="n"/>
      <c r="V1502" t="inlineStr">
        <is>
          <t>079g9</t>
        </is>
      </c>
      <c r="Y1502" t="inlineStr">
        <is>
          <t>e1cb8605-3ba0-4235-a2af-25ae02cd06fa</t>
        </is>
      </c>
      <c r="Z1502" t="inlineStr">
        <is>
          <t>Andrew Reyelts (WSH G)</t>
        </is>
      </c>
    </row>
    <row r="1503">
      <c r="A1503" t="inlineStr">
        <is>
          <t>Andrew Robinson</t>
        </is>
      </c>
      <c r="B1503" t="inlineStr">
        <is>
          <t>EDM</t>
        </is>
      </c>
      <c r="C1503" t="inlineStr">
        <is>
          <t>D</t>
        </is>
      </c>
      <c r="D1503" t="inlineStr">
        <is>
          <t>D</t>
        </is>
      </c>
      <c r="E1503" t="n">
        <v>18</v>
      </c>
      <c r="F1503" t="inlineStr">
        <is>
          <t>FA</t>
        </is>
      </c>
      <c r="G1503" t="inlineStr">
        <is>
          <t>FA</t>
        </is>
      </c>
      <c r="H1503" s="30" t="n">
        <v>1</v>
      </c>
      <c r="I1503" s="31" t="n">
        <v>0</v>
      </c>
      <c r="J1503" s="31" t="n"/>
      <c r="K1503" s="31" t="n">
        <v>0</v>
      </c>
      <c r="L1503" s="32" t="n"/>
      <c r="M1503" s="31" t="n">
        <v>0</v>
      </c>
      <c r="N1503" s="31" t="n">
        <v>0</v>
      </c>
      <c r="O1503" s="31" t="n"/>
      <c r="P1503" s="31" t="n"/>
      <c r="Q1503" s="31" t="n">
        <v>0</v>
      </c>
      <c r="R1503" s="31" t="n"/>
      <c r="S1503" s="32" t="n"/>
      <c r="T1503" s="32" t="n"/>
      <c r="V1503" t="inlineStr">
        <is>
          <t>076ws</t>
        </is>
      </c>
      <c r="Y1503" t="inlineStr">
        <is>
          <t>52e313e8-bee2-4ac2-b8af-d4589e9f1fc6</t>
        </is>
      </c>
      <c r="Z1503" t="inlineStr">
        <is>
          <t>Andrew Robinson (EDM D)</t>
        </is>
      </c>
    </row>
    <row r="1504">
      <c r="A1504" t="inlineStr">
        <is>
          <t>Andrew Rowe</t>
        </is>
      </c>
      <c r="B1504" t="inlineStr">
        <is>
          <t>(N/A)</t>
        </is>
      </c>
      <c r="C1504" t="inlineStr">
        <is>
          <t>LW</t>
        </is>
      </c>
      <c r="D1504" t="inlineStr">
        <is>
          <t>F</t>
        </is>
      </c>
      <c r="E1504" t="n">
        <v>38</v>
      </c>
      <c r="F1504" t="inlineStr">
        <is>
          <t>FA</t>
        </is>
      </c>
      <c r="G1504" t="inlineStr">
        <is>
          <t>FA</t>
        </is>
      </c>
      <c r="H1504" s="30" t="n">
        <v>1</v>
      </c>
      <c r="I1504" s="31" t="n">
        <v>0</v>
      </c>
      <c r="J1504" s="31" t="n"/>
      <c r="K1504" s="31" t="n">
        <v>0</v>
      </c>
      <c r="L1504" s="32" t="n"/>
      <c r="M1504" s="31" t="n">
        <v>0</v>
      </c>
      <c r="N1504" s="31" t="n">
        <v>0</v>
      </c>
      <c r="O1504" s="31" t="n"/>
      <c r="P1504" s="31" t="n"/>
      <c r="Q1504" s="31" t="n">
        <v>0</v>
      </c>
      <c r="R1504" s="31" t="n"/>
      <c r="S1504" s="32" t="n"/>
      <c r="T1504" s="32" t="n"/>
      <c r="V1504" t="inlineStr">
        <is>
          <t>01ud0</t>
        </is>
      </c>
      <c r="W1504" t="n">
        <v>3898</v>
      </c>
      <c r="X1504" t="n">
        <v>4902</v>
      </c>
      <c r="Z1504" t="inlineStr">
        <is>
          <t>Andrew Rowe ((N/A) LW)</t>
        </is>
      </c>
    </row>
    <row r="1505">
      <c r="A1505" t="inlineStr">
        <is>
          <t>Andrew Shortridge</t>
        </is>
      </c>
      <c r="B1505" t="inlineStr">
        <is>
          <t>(N/A)</t>
        </is>
      </c>
      <c r="C1505" t="inlineStr">
        <is>
          <t>G</t>
        </is>
      </c>
      <c r="D1505" t="inlineStr">
        <is>
          <t>G</t>
        </is>
      </c>
      <c r="E1505" t="n">
        <v>31</v>
      </c>
      <c r="F1505" t="inlineStr">
        <is>
          <t>FA</t>
        </is>
      </c>
      <c r="G1505" t="inlineStr">
        <is>
          <t>FA</t>
        </is>
      </c>
      <c r="H1505" s="30" t="n">
        <v>1</v>
      </c>
      <c r="I1505" s="31" t="n">
        <v>0</v>
      </c>
      <c r="J1505" s="31" t="n"/>
      <c r="K1505" s="31" t="n">
        <v>0</v>
      </c>
      <c r="L1505" s="32" t="n"/>
      <c r="M1505" s="31" t="n">
        <v>0</v>
      </c>
      <c r="N1505" s="31" t="n">
        <v>0</v>
      </c>
      <c r="O1505" s="31" t="n"/>
      <c r="P1505" s="31" t="n"/>
      <c r="Q1505" s="31" t="n">
        <v>0</v>
      </c>
      <c r="R1505" s="31" t="n"/>
      <c r="S1505" s="32" t="n"/>
      <c r="T1505" s="32" t="n"/>
      <c r="V1505" t="inlineStr">
        <is>
          <t>04z1f</t>
        </is>
      </c>
      <c r="W1505" t="n">
        <v>5956</v>
      </c>
      <c r="X1505" t="n">
        <v>8253</v>
      </c>
      <c r="Z1505" t="inlineStr">
        <is>
          <t>Andrew Shortridge ((N/A) G)</t>
        </is>
      </c>
    </row>
    <row r="1506">
      <c r="A1506" t="inlineStr">
        <is>
          <t>Andrew Strathmann</t>
        </is>
      </c>
      <c r="B1506" t="inlineStr">
        <is>
          <t>CBJ</t>
        </is>
      </c>
      <c r="C1506" t="inlineStr">
        <is>
          <t>D</t>
        </is>
      </c>
      <c r="D1506" t="inlineStr">
        <is>
          <t>D</t>
        </is>
      </c>
      <c r="E1506" t="n">
        <v>21</v>
      </c>
      <c r="F1506" t="inlineStr">
        <is>
          <t>FA</t>
        </is>
      </c>
      <c r="G1506" t="inlineStr">
        <is>
          <t>FA</t>
        </is>
      </c>
      <c r="H1506" s="30" t="n">
        <v>1</v>
      </c>
      <c r="I1506" s="31" t="n">
        <v>0</v>
      </c>
      <c r="J1506" s="31" t="n"/>
      <c r="K1506" s="31" t="n">
        <v>0</v>
      </c>
      <c r="L1506" s="32" t="n"/>
      <c r="M1506" s="31" t="n">
        <v>0</v>
      </c>
      <c r="N1506" s="31" t="n">
        <v>0</v>
      </c>
      <c r="O1506" s="31" t="n"/>
      <c r="P1506" s="31" t="n"/>
      <c r="Q1506" s="31" t="n">
        <v>0</v>
      </c>
      <c r="R1506" s="31" t="n"/>
      <c r="S1506" s="32" t="n"/>
      <c r="T1506" s="32" t="n"/>
      <c r="V1506" t="inlineStr">
        <is>
          <t>06be7</t>
        </is>
      </c>
      <c r="W1506" t="n">
        <v>6977</v>
      </c>
      <c r="Y1506" t="inlineStr">
        <is>
          <t>6e3edcde-9901-4b0c-a372-b6a511fc9638</t>
        </is>
      </c>
      <c r="Z1506" t="inlineStr">
        <is>
          <t>Andrew Strathmann (CBJ D)</t>
        </is>
      </c>
    </row>
    <row r="1507">
      <c r="A1507" t="inlineStr">
        <is>
          <t>Andrew Sturtz</t>
        </is>
      </c>
      <c r="B1507" t="inlineStr">
        <is>
          <t>(N/A)</t>
        </is>
      </c>
      <c r="C1507" t="inlineStr">
        <is>
          <t>RW</t>
        </is>
      </c>
      <c r="D1507" t="inlineStr">
        <is>
          <t>F</t>
        </is>
      </c>
      <c r="E1507" t="n">
        <v>31</v>
      </c>
      <c r="F1507" t="inlineStr">
        <is>
          <t>FA</t>
        </is>
      </c>
      <c r="G1507" t="inlineStr">
        <is>
          <t>FA</t>
        </is>
      </c>
      <c r="H1507" s="30" t="n">
        <v>1</v>
      </c>
      <c r="I1507" s="31" t="n">
        <v>0</v>
      </c>
      <c r="J1507" s="31" t="n"/>
      <c r="K1507" s="31" t="n">
        <v>0</v>
      </c>
      <c r="L1507" s="32" t="n"/>
      <c r="M1507" s="31" t="n">
        <v>0</v>
      </c>
      <c r="N1507" s="31" t="n">
        <v>0</v>
      </c>
      <c r="O1507" s="31" t="n"/>
      <c r="P1507" s="31" t="n"/>
      <c r="Q1507" s="31" t="n">
        <v>0</v>
      </c>
      <c r="R1507" s="31" t="n"/>
      <c r="S1507" s="32" t="n"/>
      <c r="T1507" s="32" t="n"/>
      <c r="V1507" t="inlineStr">
        <is>
          <t>04loj</t>
        </is>
      </c>
      <c r="W1507" t="n">
        <v>5652</v>
      </c>
      <c r="X1507" t="n">
        <v>7860</v>
      </c>
      <c r="Z1507" t="inlineStr">
        <is>
          <t>Andrew Sturtz ((N/A) RW)</t>
        </is>
      </c>
    </row>
    <row r="1508">
      <c r="A1508" t="inlineStr">
        <is>
          <t>Andrew Sweetland</t>
        </is>
      </c>
      <c r="B1508" t="inlineStr">
        <is>
          <t>(N/A)</t>
        </is>
      </c>
      <c r="C1508" t="inlineStr">
        <is>
          <t>LW</t>
        </is>
      </c>
      <c r="D1508" t="inlineStr">
        <is>
          <t>F</t>
        </is>
      </c>
      <c r="E1508" t="n">
        <v>39</v>
      </c>
      <c r="F1508" t="inlineStr">
        <is>
          <t>FA</t>
        </is>
      </c>
      <c r="G1508" t="inlineStr">
        <is>
          <t>FA</t>
        </is>
      </c>
      <c r="H1508" s="30" t="n">
        <v>1</v>
      </c>
      <c r="I1508" s="31" t="n">
        <v>0</v>
      </c>
      <c r="J1508" s="31" t="n"/>
      <c r="K1508" s="31" t="n">
        <v>0</v>
      </c>
      <c r="L1508" s="32" t="n"/>
      <c r="M1508" s="31" t="n">
        <v>0</v>
      </c>
      <c r="N1508" s="31" t="n">
        <v>0</v>
      </c>
      <c r="O1508" s="31" t="n"/>
      <c r="P1508" s="31" t="n"/>
      <c r="Q1508" s="31" t="n">
        <v>0</v>
      </c>
      <c r="R1508" s="31" t="n"/>
      <c r="S1508" s="32" t="n"/>
      <c r="T1508" s="32" t="n"/>
      <c r="V1508" t="inlineStr">
        <is>
          <t>00578</t>
        </is>
      </c>
      <c r="X1508" t="n">
        <v>4390</v>
      </c>
      <c r="Z1508" t="inlineStr">
        <is>
          <t>Andrew Sweetland ((N/A) LW)</t>
        </is>
      </c>
    </row>
    <row r="1509">
      <c r="A1509" t="inlineStr">
        <is>
          <t>Andrew Yogan</t>
        </is>
      </c>
      <c r="B1509" t="inlineStr">
        <is>
          <t>(N/A)</t>
        </is>
      </c>
      <c r="C1509" t="inlineStr">
        <is>
          <t>C</t>
        </is>
      </c>
      <c r="D1509" t="inlineStr">
        <is>
          <t>F</t>
        </is>
      </c>
      <c r="E1509" t="n">
        <v>34</v>
      </c>
      <c r="F1509" t="inlineStr">
        <is>
          <t>FA</t>
        </is>
      </c>
      <c r="G1509" t="inlineStr">
        <is>
          <t>FA</t>
        </is>
      </c>
      <c r="H1509" s="30" t="n">
        <v>1</v>
      </c>
      <c r="I1509" s="31" t="n">
        <v>0</v>
      </c>
      <c r="J1509" s="31" t="n"/>
      <c r="K1509" s="31" t="n">
        <v>0</v>
      </c>
      <c r="L1509" s="32" t="n"/>
      <c r="M1509" s="31" t="n">
        <v>0</v>
      </c>
      <c r="N1509" s="31" t="n">
        <v>0</v>
      </c>
      <c r="O1509" s="31" t="n"/>
      <c r="P1509" s="31" t="n"/>
      <c r="Q1509" s="31" t="n">
        <v>0</v>
      </c>
      <c r="R1509" s="31" t="n"/>
      <c r="S1509" s="32" t="n"/>
      <c r="T1509" s="32" t="n"/>
      <c r="V1509" t="inlineStr">
        <is>
          <t>01zsp</t>
        </is>
      </c>
      <c r="W1509" t="n">
        <v>3933</v>
      </c>
      <c r="X1509" t="n">
        <v>5073</v>
      </c>
      <c r="Z1509" t="inlineStr">
        <is>
          <t>Andrew Yogan ((N/A) C)</t>
        </is>
      </c>
    </row>
    <row r="1510">
      <c r="A1510" t="inlineStr">
        <is>
          <t>Andrey Makarov</t>
        </is>
      </c>
      <c r="B1510" t="inlineStr">
        <is>
          <t>(N/A)</t>
        </is>
      </c>
      <c r="C1510" t="inlineStr">
        <is>
          <t>G</t>
        </is>
      </c>
      <c r="D1510" t="inlineStr">
        <is>
          <t>G</t>
        </is>
      </c>
      <c r="E1510" t="n">
        <v>33</v>
      </c>
      <c r="F1510" t="inlineStr">
        <is>
          <t>FA</t>
        </is>
      </c>
      <c r="G1510" t="inlineStr">
        <is>
          <t>FA</t>
        </is>
      </c>
      <c r="H1510" s="30" t="n">
        <v>1</v>
      </c>
      <c r="I1510" s="31" t="n">
        <v>0</v>
      </c>
      <c r="J1510" s="31" t="n"/>
      <c r="K1510" s="31" t="n">
        <v>0</v>
      </c>
      <c r="L1510" s="32" t="n"/>
      <c r="M1510" s="31" t="n">
        <v>0</v>
      </c>
      <c r="N1510" s="31" t="n">
        <v>0</v>
      </c>
      <c r="O1510" s="31" t="n"/>
      <c r="P1510" s="31" t="n"/>
      <c r="Q1510" s="31" t="n">
        <v>0</v>
      </c>
      <c r="R1510" s="31" t="n"/>
      <c r="S1510" s="32" t="n"/>
      <c r="T1510" s="32" t="n"/>
      <c r="V1510" t="inlineStr">
        <is>
          <t>02h7p</t>
        </is>
      </c>
      <c r="W1510" t="n">
        <v>4354</v>
      </c>
      <c r="X1510" t="n">
        <v>5906</v>
      </c>
      <c r="Z1510" t="inlineStr">
        <is>
          <t>Andrey Makarov ((N/A) G)</t>
        </is>
      </c>
    </row>
    <row r="1511">
      <c r="A1511" t="inlineStr">
        <is>
          <t>Andrey Pedan</t>
        </is>
      </c>
      <c r="B1511" t="inlineStr">
        <is>
          <t>(N/A)</t>
        </is>
      </c>
      <c r="C1511" t="inlineStr">
        <is>
          <t>D</t>
        </is>
      </c>
      <c r="D1511" t="inlineStr">
        <is>
          <t>D</t>
        </is>
      </c>
      <c r="E1511" t="n">
        <v>33</v>
      </c>
      <c r="F1511" t="inlineStr">
        <is>
          <t>FA</t>
        </is>
      </c>
      <c r="G1511" t="inlineStr">
        <is>
          <t>FA</t>
        </is>
      </c>
      <c r="H1511" s="30" t="n">
        <v>1</v>
      </c>
      <c r="I1511" s="31" t="n">
        <v>0</v>
      </c>
      <c r="J1511" s="31" t="n"/>
      <c r="K1511" s="31" t="n">
        <v>0</v>
      </c>
      <c r="L1511" s="32" t="n"/>
      <c r="M1511" s="31" t="n">
        <v>0</v>
      </c>
      <c r="N1511" s="31" t="n">
        <v>0</v>
      </c>
      <c r="O1511" s="31" t="n"/>
      <c r="P1511" s="31" t="n"/>
      <c r="Q1511" s="31" t="n">
        <v>0</v>
      </c>
      <c r="R1511" s="31" t="n"/>
      <c r="S1511" s="32" t="n"/>
      <c r="T1511" s="32" t="n"/>
      <c r="V1511" t="inlineStr">
        <is>
          <t>02eg6</t>
        </is>
      </c>
      <c r="W1511" t="n">
        <v>3830</v>
      </c>
      <c r="X1511" t="n">
        <v>5430</v>
      </c>
      <c r="Z1511" t="inlineStr">
        <is>
          <t>Andrey Pedan ((N/A) D)</t>
        </is>
      </c>
    </row>
    <row r="1512">
      <c r="A1512" t="inlineStr">
        <is>
          <t>Andrey Plekhanov</t>
        </is>
      </c>
      <c r="B1512" t="inlineStr">
        <is>
          <t>(N/A)</t>
        </is>
      </c>
      <c r="C1512" t="inlineStr">
        <is>
          <t>D</t>
        </is>
      </c>
      <c r="D1512" t="inlineStr">
        <is>
          <t>D</t>
        </is>
      </c>
      <c r="E1512" t="n">
        <v>40</v>
      </c>
      <c r="F1512" t="inlineStr">
        <is>
          <t>FA</t>
        </is>
      </c>
      <c r="G1512" t="inlineStr">
        <is>
          <t>FA</t>
        </is>
      </c>
      <c r="H1512" s="30" t="n">
        <v>1</v>
      </c>
      <c r="I1512" s="31" t="n">
        <v>0</v>
      </c>
      <c r="J1512" s="31" t="n"/>
      <c r="K1512" s="31" t="n">
        <v>0</v>
      </c>
      <c r="L1512" s="32" t="n"/>
      <c r="M1512" s="31" t="n">
        <v>0</v>
      </c>
      <c r="N1512" s="31" t="n">
        <v>0</v>
      </c>
      <c r="O1512" s="31" t="n"/>
      <c r="P1512" s="31" t="n"/>
      <c r="Q1512" s="31" t="n">
        <v>0</v>
      </c>
      <c r="R1512" s="31" t="n"/>
      <c r="S1512" s="32" t="n"/>
      <c r="T1512" s="32" t="n"/>
      <c r="V1512" t="inlineStr">
        <is>
          <t>00qnw</t>
        </is>
      </c>
      <c r="X1512" t="n">
        <v>4518</v>
      </c>
      <c r="Z1512" t="inlineStr">
        <is>
          <t>Andrey Plekhanov ((N/A) D)</t>
        </is>
      </c>
    </row>
    <row r="1513">
      <c r="A1513" t="inlineStr">
        <is>
          <t>Andrey Zubarev</t>
        </is>
      </c>
      <c r="B1513" t="inlineStr">
        <is>
          <t>(N/A)</t>
        </is>
      </c>
      <c r="C1513" t="inlineStr">
        <is>
          <t>D</t>
        </is>
      </c>
      <c r="D1513" t="inlineStr">
        <is>
          <t>D</t>
        </is>
      </c>
      <c r="E1513" t="n">
        <v>39</v>
      </c>
      <c r="F1513" t="inlineStr">
        <is>
          <t>FA</t>
        </is>
      </c>
      <c r="G1513" t="inlineStr">
        <is>
          <t>FA</t>
        </is>
      </c>
      <c r="H1513" s="30" t="n">
        <v>1</v>
      </c>
      <c r="I1513" s="31" t="n">
        <v>0</v>
      </c>
      <c r="J1513" s="31" t="n"/>
      <c r="K1513" s="31" t="n">
        <v>0</v>
      </c>
      <c r="L1513" s="32" t="n"/>
      <c r="M1513" s="31" t="n">
        <v>0</v>
      </c>
      <c r="N1513" s="31" t="n">
        <v>0</v>
      </c>
      <c r="O1513" s="31" t="n"/>
      <c r="P1513" s="31" t="n"/>
      <c r="Q1513" s="31" t="n">
        <v>0</v>
      </c>
      <c r="R1513" s="31" t="n"/>
      <c r="S1513" s="32" t="n"/>
      <c r="T1513" s="32" t="n"/>
      <c r="V1513" t="inlineStr">
        <is>
          <t>02080</t>
        </is>
      </c>
      <c r="W1513" t="n">
        <v>3709</v>
      </c>
      <c r="X1513" t="n">
        <v>5188</v>
      </c>
      <c r="Z1513" t="inlineStr">
        <is>
          <t>Andrey Zubarev ((N/A) D)</t>
        </is>
      </c>
    </row>
    <row r="1514">
      <c r="A1514" t="inlineStr">
        <is>
          <t>Andris Dzerins</t>
        </is>
      </c>
      <c r="B1514" t="inlineStr">
        <is>
          <t>(N/A)</t>
        </is>
      </c>
      <c r="C1514" t="inlineStr">
        <is>
          <t>C</t>
        </is>
      </c>
      <c r="D1514" t="inlineStr">
        <is>
          <t>F</t>
        </is>
      </c>
      <c r="E1514" t="n">
        <v>38</v>
      </c>
      <c r="F1514" t="inlineStr">
        <is>
          <t>FA</t>
        </is>
      </c>
      <c r="G1514" t="inlineStr">
        <is>
          <t>FA</t>
        </is>
      </c>
      <c r="H1514" s="30" t="n">
        <v>1</v>
      </c>
      <c r="I1514" s="31" t="n">
        <v>0</v>
      </c>
      <c r="J1514" s="31" t="n"/>
      <c r="K1514" s="31" t="n">
        <v>0</v>
      </c>
      <c r="L1514" s="32" t="n"/>
      <c r="M1514" s="31" t="n">
        <v>0</v>
      </c>
      <c r="N1514" s="31" t="n">
        <v>0</v>
      </c>
      <c r="O1514" s="31" t="n"/>
      <c r="P1514" s="31" t="n"/>
      <c r="Q1514" s="31" t="n">
        <v>0</v>
      </c>
      <c r="R1514" s="31" t="n"/>
      <c r="S1514" s="32" t="n"/>
      <c r="T1514" s="32" t="n"/>
      <c r="V1514" t="inlineStr">
        <is>
          <t>05yjx</t>
        </is>
      </c>
      <c r="Z1514" t="inlineStr">
        <is>
          <t>Andris Dzerins ((N/A) C)</t>
        </is>
      </c>
    </row>
    <row r="1515">
      <c r="A1515" t="inlineStr">
        <is>
          <t>Andy Andreoff</t>
        </is>
      </c>
      <c r="B1515" t="inlineStr">
        <is>
          <t>(N/A)</t>
        </is>
      </c>
      <c r="C1515" t="inlineStr">
        <is>
          <t>C</t>
        </is>
      </c>
      <c r="D1515" t="inlineStr">
        <is>
          <t>F</t>
        </is>
      </c>
      <c r="E1515" t="n">
        <v>35</v>
      </c>
      <c r="F1515" t="inlineStr">
        <is>
          <t>FA</t>
        </is>
      </c>
      <c r="G1515" t="inlineStr">
        <is>
          <t>FA</t>
        </is>
      </c>
      <c r="H1515" s="30" t="n">
        <v>1</v>
      </c>
      <c r="I1515" s="31" t="n">
        <v>0</v>
      </c>
      <c r="J1515" s="31" t="n"/>
      <c r="K1515" s="31" t="n">
        <v>0</v>
      </c>
      <c r="L1515" s="32" t="n"/>
      <c r="M1515" s="31" t="n">
        <v>0</v>
      </c>
      <c r="N1515" s="31" t="n">
        <v>0</v>
      </c>
      <c r="O1515" s="31" t="n"/>
      <c r="P1515" s="31" t="n"/>
      <c r="Q1515" s="31" t="n">
        <v>0</v>
      </c>
      <c r="R1515" s="31" t="n"/>
      <c r="S1515" s="32" t="n"/>
      <c r="T1515" s="32" t="n"/>
      <c r="V1515" t="inlineStr">
        <is>
          <t>02eg3</t>
        </is>
      </c>
      <c r="W1515" t="n">
        <v>3844</v>
      </c>
      <c r="X1515" t="n">
        <v>5446</v>
      </c>
      <c r="Y1515" t="inlineStr">
        <is>
          <t>427c4d02-0f24-11e2-8525-18a905767e44</t>
        </is>
      </c>
      <c r="Z1515" t="inlineStr">
        <is>
          <t>Andy Andreoff ((N/A) C)</t>
        </is>
      </c>
    </row>
    <row r="1516">
      <c r="A1516" t="inlineStr">
        <is>
          <t>Andy Bathgate</t>
        </is>
      </c>
      <c r="B1516" t="inlineStr">
        <is>
          <t>PIT</t>
        </is>
      </c>
      <c r="C1516" t="inlineStr">
        <is>
          <t>C</t>
        </is>
      </c>
      <c r="D1516" t="inlineStr">
        <is>
          <t>F</t>
        </is>
      </c>
      <c r="E1516" t="n">
        <v>35</v>
      </c>
      <c r="F1516" t="inlineStr">
        <is>
          <t>FA</t>
        </is>
      </c>
      <c r="G1516" t="inlineStr">
        <is>
          <t>FA</t>
        </is>
      </c>
      <c r="H1516" s="30" t="n">
        <v>1</v>
      </c>
      <c r="I1516" s="31" t="n">
        <v>0</v>
      </c>
      <c r="J1516" s="31" t="n"/>
      <c r="K1516" s="31" t="n">
        <v>0</v>
      </c>
      <c r="L1516" s="32" t="n"/>
      <c r="M1516" s="31" t="n">
        <v>0</v>
      </c>
      <c r="N1516" s="31" t="n">
        <v>0</v>
      </c>
      <c r="O1516" s="31" t="n"/>
      <c r="P1516" s="31" t="n"/>
      <c r="Q1516" s="31" t="n">
        <v>0</v>
      </c>
      <c r="R1516" s="31" t="n"/>
      <c r="S1516" s="32" t="n"/>
      <c r="T1516" s="32" t="n"/>
      <c r="V1516" t="inlineStr">
        <is>
          <t>01mzs</t>
        </is>
      </c>
      <c r="Z1516" t="inlineStr">
        <is>
          <t>Andy Bathgate (PIT C)</t>
        </is>
      </c>
    </row>
    <row r="1517">
      <c r="A1517" t="inlineStr">
        <is>
          <t>Andy Chiodo</t>
        </is>
      </c>
      <c r="B1517" t="inlineStr">
        <is>
          <t>(N/A)</t>
        </is>
      </c>
      <c r="C1517" t="inlineStr">
        <is>
          <t>G</t>
        </is>
      </c>
      <c r="D1517" t="inlineStr">
        <is>
          <t>G</t>
        </is>
      </c>
      <c r="E1517" t="n">
        <v>43</v>
      </c>
      <c r="F1517" t="inlineStr">
        <is>
          <t>FA</t>
        </is>
      </c>
      <c r="G1517" t="inlineStr">
        <is>
          <t>FA</t>
        </is>
      </c>
      <c r="H1517" s="30" t="n">
        <v>1</v>
      </c>
      <c r="I1517" s="31" t="n">
        <v>0</v>
      </c>
      <c r="J1517" s="31" t="n"/>
      <c r="K1517" s="31" t="n">
        <v>0</v>
      </c>
      <c r="L1517" s="32" t="n"/>
      <c r="M1517" s="31" t="n">
        <v>0</v>
      </c>
      <c r="N1517" s="31" t="n">
        <v>0</v>
      </c>
      <c r="O1517" s="31" t="n"/>
      <c r="P1517" s="31" t="n"/>
      <c r="Q1517" s="31" t="n">
        <v>0</v>
      </c>
      <c r="R1517" s="31" t="n"/>
      <c r="S1517" s="32" t="n"/>
      <c r="T1517" s="32" t="n"/>
      <c r="V1517" t="inlineStr">
        <is>
          <t>01hw4</t>
        </is>
      </c>
      <c r="W1517" t="n">
        <v>2057</v>
      </c>
      <c r="X1517" t="n">
        <v>3368</v>
      </c>
      <c r="Z1517" t="inlineStr">
        <is>
          <t>Andy Chiodo ((N/A) G)</t>
        </is>
      </c>
    </row>
    <row r="1518">
      <c r="A1518" t="inlineStr">
        <is>
          <t>Andy Iles</t>
        </is>
      </c>
      <c r="B1518" t="inlineStr">
        <is>
          <t>(N/A)</t>
        </is>
      </c>
      <c r="C1518" t="inlineStr">
        <is>
          <t>G</t>
        </is>
      </c>
      <c r="D1518" t="inlineStr">
        <is>
          <t>G</t>
        </is>
      </c>
      <c r="E1518" t="n">
        <v>34</v>
      </c>
      <c r="F1518" t="inlineStr">
        <is>
          <t>FA</t>
        </is>
      </c>
      <c r="G1518" t="inlineStr">
        <is>
          <t>FA</t>
        </is>
      </c>
      <c r="H1518" s="30" t="n">
        <v>1</v>
      </c>
      <c r="I1518" s="31" t="n">
        <v>0</v>
      </c>
      <c r="J1518" s="31" t="n"/>
      <c r="K1518" s="31" t="n">
        <v>0</v>
      </c>
      <c r="L1518" s="32" t="n"/>
      <c r="M1518" s="31" t="n">
        <v>0</v>
      </c>
      <c r="N1518" s="31" t="n">
        <v>0</v>
      </c>
      <c r="O1518" s="31" t="n"/>
      <c r="P1518" s="31" t="n"/>
      <c r="Q1518" s="31" t="n">
        <v>0</v>
      </c>
      <c r="R1518" s="31" t="n"/>
      <c r="S1518" s="32" t="n"/>
      <c r="T1518" s="32" t="n"/>
      <c r="V1518" t="inlineStr">
        <is>
          <t>02z2z</t>
        </is>
      </c>
      <c r="Z1518" t="inlineStr">
        <is>
          <t>Andy Iles ((N/A) G)</t>
        </is>
      </c>
    </row>
    <row r="1519">
      <c r="A1519" t="inlineStr">
        <is>
          <t>Andy Miele</t>
        </is>
      </c>
      <c r="B1519" t="inlineStr">
        <is>
          <t>(N/A)</t>
        </is>
      </c>
      <c r="C1519" t="inlineStr">
        <is>
          <t>C</t>
        </is>
      </c>
      <c r="D1519" t="inlineStr">
        <is>
          <t>F</t>
        </is>
      </c>
      <c r="E1519" t="n">
        <v>38</v>
      </c>
      <c r="F1519" t="inlineStr">
        <is>
          <t>FA</t>
        </is>
      </c>
      <c r="G1519" t="inlineStr">
        <is>
          <t>FA</t>
        </is>
      </c>
      <c r="H1519" s="30" t="n">
        <v>1</v>
      </c>
      <c r="I1519" s="31" t="n">
        <v>0</v>
      </c>
      <c r="J1519" s="31" t="n"/>
      <c r="K1519" s="31" t="n">
        <v>0</v>
      </c>
      <c r="L1519" s="32" t="n"/>
      <c r="M1519" s="31" t="n">
        <v>0</v>
      </c>
      <c r="N1519" s="31" t="n">
        <v>0</v>
      </c>
      <c r="O1519" s="31" t="n"/>
      <c r="P1519" s="31" t="n"/>
      <c r="Q1519" s="31" t="n">
        <v>0</v>
      </c>
      <c r="R1519" s="31" t="n"/>
      <c r="S1519" s="32" t="n"/>
      <c r="T1519" s="32" t="n"/>
      <c r="V1519" t="inlineStr">
        <is>
          <t>025id</t>
        </is>
      </c>
      <c r="W1519" t="n">
        <v>3706</v>
      </c>
      <c r="X1519" t="n">
        <v>5292</v>
      </c>
      <c r="Z1519" t="inlineStr">
        <is>
          <t>Andy Miele ((N/A) C)</t>
        </is>
      </c>
    </row>
    <row r="1520">
      <c r="A1520" t="inlineStr">
        <is>
          <t>Andy Rogers</t>
        </is>
      </c>
      <c r="B1520" t="inlineStr">
        <is>
          <t>(N/A)</t>
        </is>
      </c>
      <c r="C1520" t="inlineStr">
        <is>
          <t>D</t>
        </is>
      </c>
      <c r="D1520" t="inlineStr">
        <is>
          <t>D</t>
        </is>
      </c>
      <c r="E1520" t="n">
        <v>40</v>
      </c>
      <c r="F1520" t="inlineStr">
        <is>
          <t>FA</t>
        </is>
      </c>
      <c r="G1520" t="inlineStr">
        <is>
          <t>FA</t>
        </is>
      </c>
      <c r="H1520" s="30" t="n">
        <v>1</v>
      </c>
      <c r="I1520" s="31" t="n">
        <v>0</v>
      </c>
      <c r="J1520" s="31" t="n"/>
      <c r="K1520" s="31" t="n">
        <v>0</v>
      </c>
      <c r="L1520" s="32" t="n"/>
      <c r="M1520" s="31" t="n">
        <v>0</v>
      </c>
      <c r="N1520" s="31" t="n">
        <v>0</v>
      </c>
      <c r="O1520" s="31" t="n"/>
      <c r="P1520" s="31" t="n"/>
      <c r="Q1520" s="31" t="n">
        <v>0</v>
      </c>
      <c r="R1520" s="31" t="n"/>
      <c r="S1520" s="32" t="n"/>
      <c r="T1520" s="32" t="n"/>
      <c r="V1520" t="inlineStr">
        <is>
          <t>00494</t>
        </is>
      </c>
      <c r="W1520" t="n">
        <v>2203</v>
      </c>
      <c r="X1520" t="n">
        <v>3668</v>
      </c>
      <c r="Z1520" t="inlineStr">
        <is>
          <t>Andy Rogers ((N/A) D)</t>
        </is>
      </c>
    </row>
    <row r="1521">
      <c r="A1521" t="inlineStr">
        <is>
          <t>Andy Taranto</t>
        </is>
      </c>
      <c r="B1521" t="inlineStr">
        <is>
          <t>(N/A)</t>
        </is>
      </c>
      <c r="C1521" t="inlineStr">
        <is>
          <t>RW</t>
        </is>
      </c>
      <c r="D1521" t="inlineStr">
        <is>
          <t>F</t>
        </is>
      </c>
      <c r="E1521" t="n">
        <v>38</v>
      </c>
      <c r="F1521" t="inlineStr">
        <is>
          <t>FA</t>
        </is>
      </c>
      <c r="G1521" t="inlineStr">
        <is>
          <t>FA</t>
        </is>
      </c>
      <c r="H1521" s="30" t="n">
        <v>1</v>
      </c>
      <c r="I1521" s="31" t="n">
        <v>0</v>
      </c>
      <c r="J1521" s="31" t="n"/>
      <c r="K1521" s="31" t="n">
        <v>0</v>
      </c>
      <c r="L1521" s="32" t="n"/>
      <c r="M1521" s="31" t="n">
        <v>0</v>
      </c>
      <c r="N1521" s="31" t="n">
        <v>0</v>
      </c>
      <c r="O1521" s="31" t="n"/>
      <c r="P1521" s="31" t="n"/>
      <c r="Q1521" s="31" t="n">
        <v>0</v>
      </c>
      <c r="R1521" s="31" t="n"/>
      <c r="S1521" s="32" t="n"/>
      <c r="T1521" s="32" t="n"/>
      <c r="V1521" t="inlineStr">
        <is>
          <t>0244t</t>
        </is>
      </c>
      <c r="Z1521" t="inlineStr">
        <is>
          <t>Andy Taranto ((N/A) RW)</t>
        </is>
      </c>
    </row>
    <row r="1522">
      <c r="A1522" t="inlineStr">
        <is>
          <t>Andy Welinski</t>
        </is>
      </c>
      <c r="B1522" t="inlineStr">
        <is>
          <t>FLA</t>
        </is>
      </c>
      <c r="C1522" t="inlineStr">
        <is>
          <t>D</t>
        </is>
      </c>
      <c r="D1522" t="inlineStr">
        <is>
          <t>D</t>
        </is>
      </c>
      <c r="E1522" t="n">
        <v>33</v>
      </c>
      <c r="F1522" t="inlineStr">
        <is>
          <t>FA</t>
        </is>
      </c>
      <c r="G1522" t="inlineStr">
        <is>
          <t>FA</t>
        </is>
      </c>
      <c r="H1522" s="30" t="n">
        <v>1</v>
      </c>
      <c r="I1522" s="31" t="n">
        <v>0</v>
      </c>
      <c r="J1522" s="31" t="n"/>
      <c r="K1522" s="31" t="n">
        <v>0</v>
      </c>
      <c r="L1522" s="32" t="n"/>
      <c r="M1522" s="31" t="n">
        <v>0</v>
      </c>
      <c r="N1522" s="31" t="n">
        <v>0</v>
      </c>
      <c r="O1522" s="31" t="n"/>
      <c r="P1522" s="31" t="n"/>
      <c r="Q1522" s="31" t="n">
        <v>0</v>
      </c>
      <c r="R1522" s="31" t="n"/>
      <c r="S1522" s="32" t="n"/>
      <c r="T1522" s="32" t="n"/>
      <c r="V1522" t="inlineStr">
        <is>
          <t>02g24</t>
        </is>
      </c>
      <c r="W1522" t="n">
        <v>3846</v>
      </c>
      <c r="X1522" t="n">
        <v>5449</v>
      </c>
      <c r="Y1522" t="inlineStr">
        <is>
          <t>b55cb7b7-6210-44e2-b90b-108d682bb071</t>
        </is>
      </c>
      <c r="Z1522" t="inlineStr">
        <is>
          <t>Andy Welinski (FLA D)</t>
        </is>
      </c>
    </row>
    <row r="1523">
      <c r="A1523" t="inlineStr">
        <is>
          <t>Aneslmo Rego</t>
        </is>
      </c>
      <c r="B1523" t="inlineStr">
        <is>
          <t>(N/A)</t>
        </is>
      </c>
      <c r="C1523" t="inlineStr">
        <is>
          <t>C</t>
        </is>
      </c>
      <c r="D1523" t="inlineStr">
        <is>
          <t>F</t>
        </is>
      </c>
      <c r="E1523" t="n">
        <v>21</v>
      </c>
      <c r="F1523" t="inlineStr">
        <is>
          <t>FA</t>
        </is>
      </c>
      <c r="G1523" t="inlineStr">
        <is>
          <t>FA</t>
        </is>
      </c>
      <c r="H1523" s="30" t="n">
        <v>1</v>
      </c>
      <c r="I1523" s="31" t="n">
        <v>0</v>
      </c>
      <c r="J1523" s="31" t="n"/>
      <c r="K1523" s="31" t="n">
        <v>0</v>
      </c>
      <c r="L1523" s="32" t="n"/>
      <c r="M1523" s="31" t="n">
        <v>0</v>
      </c>
      <c r="N1523" s="31" t="n">
        <v>0</v>
      </c>
      <c r="O1523" s="31" t="n"/>
      <c r="P1523" s="31" t="n"/>
      <c r="Q1523" s="31" t="n">
        <v>0</v>
      </c>
      <c r="R1523" s="31" t="n"/>
      <c r="S1523" s="32" t="n"/>
      <c r="T1523" s="32" t="n"/>
      <c r="V1523" t="inlineStr">
        <is>
          <t>06cg3</t>
        </is>
      </c>
      <c r="Z1523" t="inlineStr">
        <is>
          <t>Aneslmo Rego ((N/A) C)</t>
        </is>
      </c>
    </row>
    <row r="1524">
      <c r="A1524" t="inlineStr">
        <is>
          <t>Angelo Esposito</t>
        </is>
      </c>
      <c r="B1524" t="inlineStr">
        <is>
          <t>(N/A)</t>
        </is>
      </c>
      <c r="C1524" t="inlineStr">
        <is>
          <t>C</t>
        </is>
      </c>
      <c r="D1524" t="inlineStr">
        <is>
          <t>F</t>
        </is>
      </c>
      <c r="E1524" t="n">
        <v>37</v>
      </c>
      <c r="F1524" t="inlineStr">
        <is>
          <t>FA</t>
        </is>
      </c>
      <c r="G1524" t="inlineStr">
        <is>
          <t>FA</t>
        </is>
      </c>
      <c r="H1524" s="30" t="n">
        <v>1</v>
      </c>
      <c r="I1524" s="31" t="n">
        <v>0</v>
      </c>
      <c r="J1524" s="31" t="n"/>
      <c r="K1524" s="31" t="n">
        <v>0</v>
      </c>
      <c r="L1524" s="32" t="n"/>
      <c r="M1524" s="31" t="n">
        <v>0</v>
      </c>
      <c r="N1524" s="31" t="n">
        <v>0</v>
      </c>
      <c r="O1524" s="31" t="n"/>
      <c r="P1524" s="31" t="n"/>
      <c r="Q1524" s="31" t="n">
        <v>0</v>
      </c>
      <c r="R1524" s="31" t="n"/>
      <c r="S1524" s="32" t="n"/>
      <c r="T1524" s="32" t="n"/>
      <c r="V1524" t="inlineStr">
        <is>
          <t>00457</t>
        </is>
      </c>
      <c r="W1524" t="n">
        <v>2509</v>
      </c>
      <c r="X1524" t="n">
        <v>4259</v>
      </c>
      <c r="Z1524" t="inlineStr">
        <is>
          <t>Angelo Esposito ((N/A) C)</t>
        </is>
      </c>
    </row>
    <row r="1525">
      <c r="A1525" t="inlineStr">
        <is>
          <t>Angelo Miceli</t>
        </is>
      </c>
      <c r="B1525" t="inlineStr">
        <is>
          <t>NSH</t>
        </is>
      </c>
      <c r="C1525" t="inlineStr">
        <is>
          <t>C</t>
        </is>
      </c>
      <c r="D1525" t="inlineStr">
        <is>
          <t>F</t>
        </is>
      </c>
      <c r="E1525" t="n">
        <v>32</v>
      </c>
      <c r="F1525" t="inlineStr">
        <is>
          <t>FA</t>
        </is>
      </c>
      <c r="G1525" t="inlineStr">
        <is>
          <t>FA</t>
        </is>
      </c>
      <c r="H1525" s="30" t="n">
        <v>1</v>
      </c>
      <c r="I1525" s="31" t="n">
        <v>0</v>
      </c>
      <c r="J1525" s="31" t="n"/>
      <c r="K1525" s="31" t="n">
        <v>0</v>
      </c>
      <c r="L1525" s="32" t="n"/>
      <c r="M1525" s="31" t="n">
        <v>0</v>
      </c>
      <c r="N1525" s="31" t="n">
        <v>0</v>
      </c>
      <c r="O1525" s="31" t="n"/>
      <c r="P1525" s="31" t="n"/>
      <c r="Q1525" s="31" t="n">
        <v>0</v>
      </c>
      <c r="R1525" s="31" t="n"/>
      <c r="S1525" s="32" t="n"/>
      <c r="T1525" s="32" t="n"/>
      <c r="V1525" t="inlineStr">
        <is>
          <t>03ry0</t>
        </is>
      </c>
      <c r="X1525" t="n">
        <v>7069</v>
      </c>
      <c r="Z1525" t="inlineStr">
        <is>
          <t>Angelo Miceli (NSH C)</t>
        </is>
      </c>
    </row>
    <row r="1526">
      <c r="A1526" t="inlineStr">
        <is>
          <t>Angus MacDonell</t>
        </is>
      </c>
      <c r="B1526" t="inlineStr">
        <is>
          <t>DAL</t>
        </is>
      </c>
      <c r="C1526" t="inlineStr">
        <is>
          <t>C</t>
        </is>
      </c>
      <c r="D1526" t="inlineStr">
        <is>
          <t>F</t>
        </is>
      </c>
      <c r="E1526" t="n">
        <v>21</v>
      </c>
      <c r="F1526" t="inlineStr">
        <is>
          <t>FA</t>
        </is>
      </c>
      <c r="G1526" t="inlineStr">
        <is>
          <t>FA</t>
        </is>
      </c>
      <c r="H1526" s="30" t="n">
        <v>850000</v>
      </c>
      <c r="I1526" s="31" t="n">
        <v>0</v>
      </c>
      <c r="J1526" s="31" t="n"/>
      <c r="K1526" s="31" t="n">
        <v>0</v>
      </c>
      <c r="L1526" s="32" t="n"/>
      <c r="M1526" s="31" t="n">
        <v>0</v>
      </c>
      <c r="N1526" s="31" t="n">
        <v>0</v>
      </c>
      <c r="O1526" s="31" t="n"/>
      <c r="P1526" s="31" t="n"/>
      <c r="Q1526" s="31" t="n">
        <v>0</v>
      </c>
      <c r="R1526" s="31" t="n"/>
      <c r="S1526" s="32" t="n"/>
      <c r="T1526" s="32" t="n"/>
      <c r="V1526" t="inlineStr">
        <is>
          <t>06bdy</t>
        </is>
      </c>
      <c r="W1526" t="n">
        <v>7306</v>
      </c>
      <c r="Y1526" t="inlineStr">
        <is>
          <t>1c454f2c-f5ac-4f2a-93be-01fd4c1db022</t>
        </is>
      </c>
      <c r="Z1526" t="inlineStr">
        <is>
          <t>Angus MacDonell (DAL C)</t>
        </is>
      </c>
    </row>
    <row r="1527">
      <c r="A1527" t="inlineStr">
        <is>
          <t>Angus Redmond</t>
        </is>
      </c>
      <c r="B1527" t="inlineStr">
        <is>
          <t>(N/A)</t>
        </is>
      </c>
      <c r="C1527" t="inlineStr">
        <is>
          <t>G</t>
        </is>
      </c>
      <c r="D1527" t="inlineStr">
        <is>
          <t>G</t>
        </is>
      </c>
      <c r="E1527" t="n">
        <v>30</v>
      </c>
      <c r="F1527" t="inlineStr">
        <is>
          <t>FA</t>
        </is>
      </c>
      <c r="G1527" t="inlineStr">
        <is>
          <t>FA</t>
        </is>
      </c>
      <c r="H1527" s="30" t="n">
        <v>1</v>
      </c>
      <c r="I1527" s="31" t="n">
        <v>0</v>
      </c>
      <c r="J1527" s="31" t="n"/>
      <c r="K1527" s="31" t="n">
        <v>0</v>
      </c>
      <c r="L1527" s="32" t="n"/>
      <c r="M1527" s="31" t="n">
        <v>0</v>
      </c>
      <c r="N1527" s="31" t="n">
        <v>0</v>
      </c>
      <c r="O1527" s="31" t="n"/>
      <c r="P1527" s="31" t="n"/>
      <c r="Q1527" s="31" t="n">
        <v>0</v>
      </c>
      <c r="R1527" s="31" t="n"/>
      <c r="S1527" s="32" t="n"/>
      <c r="T1527" s="32" t="n"/>
      <c r="V1527" t="inlineStr">
        <is>
          <t>04a9u</t>
        </is>
      </c>
      <c r="W1527" t="n">
        <v>5918</v>
      </c>
      <c r="X1527" t="n">
        <v>7490</v>
      </c>
      <c r="Z1527" t="inlineStr">
        <is>
          <t>Angus Redmond ((N/A) G)</t>
        </is>
      </c>
    </row>
    <row r="1528">
      <c r="A1528" t="inlineStr">
        <is>
          <t>Anri Ravinskis</t>
        </is>
      </c>
      <c r="B1528" t="inlineStr">
        <is>
          <t>VAN</t>
        </is>
      </c>
      <c r="C1528" t="inlineStr">
        <is>
          <t>LW</t>
        </is>
      </c>
      <c r="D1528" t="inlineStr">
        <is>
          <t>F</t>
        </is>
      </c>
      <c r="E1528" t="n">
        <v>23</v>
      </c>
      <c r="F1528" t="inlineStr">
        <is>
          <t>FA</t>
        </is>
      </c>
      <c r="G1528" t="inlineStr">
        <is>
          <t>FA</t>
        </is>
      </c>
      <c r="H1528" s="30" t="n">
        <v>872500</v>
      </c>
      <c r="I1528" s="31" t="n">
        <v>0</v>
      </c>
      <c r="J1528" s="31" t="n"/>
      <c r="K1528" s="31" t="n">
        <v>0</v>
      </c>
      <c r="L1528" s="32" t="n"/>
      <c r="M1528" s="31" t="n">
        <v>0</v>
      </c>
      <c r="N1528" s="31" t="n">
        <v>0</v>
      </c>
      <c r="O1528" s="31" t="n"/>
      <c r="P1528" s="31" t="n"/>
      <c r="Q1528" s="31" t="n">
        <v>0</v>
      </c>
      <c r="R1528" s="31" t="n"/>
      <c r="S1528" s="32" t="n"/>
      <c r="T1528" s="32" t="n"/>
      <c r="V1528" t="inlineStr">
        <is>
          <t>06uat</t>
        </is>
      </c>
      <c r="W1528" t="n">
        <v>7371</v>
      </c>
      <c r="Y1528" t="inlineStr">
        <is>
          <t>6e16cecc-562e-4804-ac5a-25b4243cac95</t>
        </is>
      </c>
      <c r="Z1528" t="inlineStr">
        <is>
          <t>Anri Ravinskis (VAN LW)</t>
        </is>
      </c>
    </row>
    <row r="1529">
      <c r="A1529" t="inlineStr">
        <is>
          <t>Anson Thornton</t>
        </is>
      </c>
      <c r="B1529" t="inlineStr">
        <is>
          <t>(N/A)</t>
        </is>
      </c>
      <c r="C1529" t="inlineStr">
        <is>
          <t>G</t>
        </is>
      </c>
      <c r="D1529" t="inlineStr">
        <is>
          <t>G</t>
        </is>
      </c>
      <c r="E1529" t="n">
        <v>23</v>
      </c>
      <c r="F1529" t="inlineStr">
        <is>
          <t>FA</t>
        </is>
      </c>
      <c r="G1529" t="inlineStr">
        <is>
          <t>FA</t>
        </is>
      </c>
      <c r="H1529" s="30" t="n">
        <v>1</v>
      </c>
      <c r="I1529" s="31" t="n">
        <v>0</v>
      </c>
      <c r="J1529" s="31" t="n"/>
      <c r="K1529" s="31" t="n">
        <v>0</v>
      </c>
      <c r="L1529" s="32" t="n"/>
      <c r="M1529" s="31" t="n">
        <v>0</v>
      </c>
      <c r="N1529" s="31" t="n">
        <v>0</v>
      </c>
      <c r="O1529" s="31" t="n"/>
      <c r="P1529" s="31" t="n"/>
      <c r="Q1529" s="31" t="n">
        <v>0</v>
      </c>
      <c r="R1529" s="31" t="n"/>
      <c r="S1529" s="32" t="n"/>
      <c r="T1529" s="32" t="n"/>
      <c r="V1529" t="inlineStr">
        <is>
          <t>05x76</t>
        </is>
      </c>
      <c r="W1529" t="n">
        <v>6590</v>
      </c>
      <c r="Y1529" t="inlineStr">
        <is>
          <t>9cc8b3a8-03c1-47cc-8b11-d696d691835f</t>
        </is>
      </c>
      <c r="Z1529" t="inlineStr">
        <is>
          <t>Anson Thornton ((N/A) G)</t>
        </is>
      </c>
    </row>
    <row r="1530">
      <c r="A1530" t="inlineStr">
        <is>
          <t>Anssi Salmela</t>
        </is>
      </c>
      <c r="B1530" t="inlineStr">
        <is>
          <t>(N/A)</t>
        </is>
      </c>
      <c r="C1530" t="inlineStr">
        <is>
          <t>D</t>
        </is>
      </c>
      <c r="D1530" t="inlineStr">
        <is>
          <t>D</t>
        </is>
      </c>
      <c r="E1530" t="n">
        <v>42</v>
      </c>
      <c r="F1530" t="inlineStr">
        <is>
          <t>FA</t>
        </is>
      </c>
      <c r="G1530" t="inlineStr">
        <is>
          <t>FA</t>
        </is>
      </c>
      <c r="H1530" s="30" t="n">
        <v>1</v>
      </c>
      <c r="I1530" s="31" t="n">
        <v>0</v>
      </c>
      <c r="J1530" s="31" t="n"/>
      <c r="K1530" s="31" t="n">
        <v>0</v>
      </c>
      <c r="L1530" s="32" t="n"/>
      <c r="M1530" s="31" t="n">
        <v>0</v>
      </c>
      <c r="N1530" s="31" t="n">
        <v>0</v>
      </c>
      <c r="O1530" s="31" t="n"/>
      <c r="P1530" s="31" t="n"/>
      <c r="Q1530" s="31" t="n">
        <v>0</v>
      </c>
      <c r="R1530" s="31" t="n"/>
      <c r="S1530" s="32" t="n"/>
      <c r="T1530" s="32" t="n"/>
      <c r="V1530" t="inlineStr">
        <is>
          <t>005j3</t>
        </is>
      </c>
      <c r="W1530" t="n">
        <v>2986</v>
      </c>
      <c r="X1530" t="n">
        <v>4458</v>
      </c>
      <c r="Z1530" t="inlineStr">
        <is>
          <t>Anssi Salmela ((N/A) D)</t>
        </is>
      </c>
    </row>
    <row r="1531">
      <c r="A1531" t="inlineStr">
        <is>
          <t>Anthony Allain-Samake</t>
        </is>
      </c>
      <c r="B1531" t="inlineStr">
        <is>
          <t>ANA</t>
        </is>
      </c>
      <c r="C1531" t="inlineStr">
        <is>
          <t>D</t>
        </is>
      </c>
      <c r="D1531" t="inlineStr">
        <is>
          <t>D</t>
        </is>
      </c>
      <c r="E1531" t="n">
        <v>19</v>
      </c>
      <c r="F1531" t="inlineStr">
        <is>
          <t>FA</t>
        </is>
      </c>
      <c r="G1531" t="inlineStr">
        <is>
          <t>FA</t>
        </is>
      </c>
      <c r="H1531" s="30" t="n">
        <v>1</v>
      </c>
      <c r="I1531" s="31" t="n">
        <v>0</v>
      </c>
      <c r="J1531" s="31" t="n"/>
      <c r="K1531" s="31" t="n">
        <v>0</v>
      </c>
      <c r="L1531" s="32" t="n"/>
      <c r="M1531" s="31" t="n">
        <v>0</v>
      </c>
      <c r="N1531" s="31" t="n">
        <v>0</v>
      </c>
      <c r="O1531" s="31" t="n"/>
      <c r="P1531" s="31" t="n"/>
      <c r="Q1531" s="31" t="n">
        <v>0</v>
      </c>
      <c r="R1531" s="31" t="n"/>
      <c r="S1531" s="32" t="n"/>
      <c r="T1531" s="32" t="n"/>
      <c r="V1531" t="inlineStr">
        <is>
          <t>06uvr</t>
        </is>
      </c>
      <c r="Y1531" t="inlineStr">
        <is>
          <t>db309dcf-dd87-4926-b49e-e84cf8340606</t>
        </is>
      </c>
      <c r="Z1531" t="inlineStr">
        <is>
          <t>Anthony Allain-Samake (ANA D)</t>
        </is>
      </c>
    </row>
    <row r="1532">
      <c r="A1532" t="inlineStr">
        <is>
          <t>Anthony Angello</t>
        </is>
      </c>
      <c r="B1532" t="inlineStr">
        <is>
          <t>(N/A)</t>
        </is>
      </c>
      <c r="C1532" t="inlineStr">
        <is>
          <t>RW</t>
        </is>
      </c>
      <c r="D1532" t="inlineStr">
        <is>
          <t>F</t>
        </is>
      </c>
      <c r="E1532" t="n">
        <v>30</v>
      </c>
      <c r="F1532" t="inlineStr">
        <is>
          <t>FA</t>
        </is>
      </c>
      <c r="G1532" t="inlineStr">
        <is>
          <t>FA</t>
        </is>
      </c>
      <c r="H1532" s="30" t="n">
        <v>1</v>
      </c>
      <c r="I1532" s="31" t="n">
        <v>0</v>
      </c>
      <c r="J1532" s="31" t="n"/>
      <c r="K1532" s="31" t="n">
        <v>0</v>
      </c>
      <c r="L1532" s="32" t="n"/>
      <c r="M1532" s="31" t="n">
        <v>0</v>
      </c>
      <c r="N1532" s="31" t="n">
        <v>0</v>
      </c>
      <c r="O1532" s="31" t="n"/>
      <c r="P1532" s="31" t="n"/>
      <c r="Q1532" s="31" t="n">
        <v>0</v>
      </c>
      <c r="R1532" s="31" t="n"/>
      <c r="S1532" s="32" t="n"/>
      <c r="T1532" s="32" t="n"/>
      <c r="V1532" t="inlineStr">
        <is>
          <t>03ed3</t>
        </is>
      </c>
      <c r="W1532" t="n">
        <v>5663</v>
      </c>
      <c r="X1532" t="n">
        <v>6513</v>
      </c>
      <c r="Y1532" t="inlineStr">
        <is>
          <t>a9e375f5-6a56-4608-b0ca-15f5fb2f2ebb</t>
        </is>
      </c>
      <c r="Z1532" t="inlineStr">
        <is>
          <t>Anthony Angello ((N/A) RW)</t>
        </is>
      </c>
    </row>
    <row r="1533">
      <c r="A1533" t="inlineStr">
        <is>
          <t>Anthony Beauregard</t>
        </is>
      </c>
      <c r="B1533" t="inlineStr">
        <is>
          <t>(N/A)</t>
        </is>
      </c>
      <c r="C1533" t="inlineStr">
        <is>
          <t>C</t>
        </is>
      </c>
      <c r="D1533" t="inlineStr">
        <is>
          <t>F</t>
        </is>
      </c>
      <c r="E1533" t="n">
        <v>30</v>
      </c>
      <c r="F1533" t="inlineStr">
        <is>
          <t>FA</t>
        </is>
      </c>
      <c r="G1533" t="inlineStr">
        <is>
          <t>FA</t>
        </is>
      </c>
      <c r="H1533" s="30" t="n">
        <v>1</v>
      </c>
      <c r="I1533" s="31" t="n">
        <v>0</v>
      </c>
      <c r="J1533" s="31" t="n"/>
      <c r="K1533" s="31" t="n">
        <v>0</v>
      </c>
      <c r="L1533" s="32" t="n"/>
      <c r="M1533" s="31" t="n">
        <v>0</v>
      </c>
      <c r="N1533" s="31" t="n">
        <v>0</v>
      </c>
      <c r="O1533" s="31" t="n"/>
      <c r="P1533" s="31" t="n"/>
      <c r="Q1533" s="31" t="n">
        <v>0</v>
      </c>
      <c r="R1533" s="31" t="n"/>
      <c r="S1533" s="32" t="n"/>
      <c r="T1533" s="32" t="n"/>
      <c r="V1533" t="inlineStr">
        <is>
          <t>03xmi</t>
        </is>
      </c>
      <c r="Z1533" t="inlineStr">
        <is>
          <t>Anthony Beauregard ((N/A) C)</t>
        </is>
      </c>
    </row>
    <row r="1534">
      <c r="A1534" t="inlineStr">
        <is>
          <t>Anthony Bitetto</t>
        </is>
      </c>
      <c r="B1534" t="inlineStr">
        <is>
          <t>FLA</t>
        </is>
      </c>
      <c r="C1534" t="inlineStr">
        <is>
          <t>D</t>
        </is>
      </c>
      <c r="D1534" t="inlineStr">
        <is>
          <t>D</t>
        </is>
      </c>
      <c r="E1534" t="n">
        <v>36</v>
      </c>
      <c r="F1534" t="inlineStr">
        <is>
          <t>FA</t>
        </is>
      </c>
      <c r="G1534" t="inlineStr">
        <is>
          <t>FA</t>
        </is>
      </c>
      <c r="H1534" s="30" t="n">
        <v>1</v>
      </c>
      <c r="I1534" s="31" t="n">
        <v>0</v>
      </c>
      <c r="J1534" s="31" t="n"/>
      <c r="K1534" s="31" t="n">
        <v>0</v>
      </c>
      <c r="L1534" s="32" t="n"/>
      <c r="M1534" s="31" t="n">
        <v>0</v>
      </c>
      <c r="N1534" s="31" t="n">
        <v>0</v>
      </c>
      <c r="O1534" s="31" t="n"/>
      <c r="P1534" s="31" t="n"/>
      <c r="Q1534" s="31" t="n">
        <v>0</v>
      </c>
      <c r="R1534" s="31" t="n"/>
      <c r="S1534" s="32" t="n"/>
      <c r="T1534" s="32" t="n"/>
      <c r="V1534" t="inlineStr">
        <is>
          <t>01zrr</t>
        </is>
      </c>
      <c r="W1534" t="n">
        <v>3936</v>
      </c>
      <c r="X1534" t="n">
        <v>5142</v>
      </c>
      <c r="Y1534" t="inlineStr">
        <is>
          <t>a5102e7f-66e1-4403-89a3-c14164872b91</t>
        </is>
      </c>
      <c r="Z1534" t="inlineStr">
        <is>
          <t>Anthony Bitetto (FLA D)</t>
        </is>
      </c>
    </row>
    <row r="1535">
      <c r="A1535" t="inlineStr">
        <is>
          <t>Anthony Brodeur</t>
        </is>
      </c>
      <c r="B1535" t="inlineStr">
        <is>
          <t>NJD</t>
        </is>
      </c>
      <c r="C1535" t="inlineStr">
        <is>
          <t>G</t>
        </is>
      </c>
      <c r="D1535" t="inlineStr">
        <is>
          <t>G</t>
        </is>
      </c>
      <c r="E1535" t="n">
        <v>31</v>
      </c>
      <c r="F1535" t="inlineStr">
        <is>
          <t>FA</t>
        </is>
      </c>
      <c r="G1535" t="inlineStr">
        <is>
          <t>FA</t>
        </is>
      </c>
      <c r="H1535" s="30" t="n">
        <v>1</v>
      </c>
      <c r="I1535" s="31" t="n">
        <v>0</v>
      </c>
      <c r="J1535" s="31" t="n"/>
      <c r="K1535" s="31" t="n">
        <v>0</v>
      </c>
      <c r="L1535" s="32" t="n"/>
      <c r="M1535" s="31" t="n">
        <v>0</v>
      </c>
      <c r="N1535" s="31" t="n">
        <v>0</v>
      </c>
      <c r="O1535" s="31" t="n"/>
      <c r="P1535" s="31" t="n"/>
      <c r="Q1535" s="31" t="n">
        <v>0</v>
      </c>
      <c r="R1535" s="31" t="n"/>
      <c r="S1535" s="32" t="n"/>
      <c r="T1535" s="32" t="n"/>
      <c r="V1535" t="inlineStr">
        <is>
          <t>02yjm</t>
        </is>
      </c>
      <c r="X1535" t="n">
        <v>6186</v>
      </c>
      <c r="Z1535" t="inlineStr">
        <is>
          <t>Anthony Brodeur (NJD G)</t>
        </is>
      </c>
    </row>
    <row r="1536">
      <c r="A1536" t="inlineStr">
        <is>
          <t>Anthony Camara</t>
        </is>
      </c>
      <c r="B1536" t="inlineStr">
        <is>
          <t>(N/A)</t>
        </is>
      </c>
      <c r="C1536" t="inlineStr">
        <is>
          <t>LW</t>
        </is>
      </c>
      <c r="D1536" t="inlineStr">
        <is>
          <t>F</t>
        </is>
      </c>
      <c r="E1536" t="n">
        <v>33</v>
      </c>
      <c r="F1536" t="inlineStr">
        <is>
          <t>FA</t>
        </is>
      </c>
      <c r="G1536" t="inlineStr">
        <is>
          <t>FA</t>
        </is>
      </c>
      <c r="H1536" s="30" t="n">
        <v>1</v>
      </c>
      <c r="I1536" s="31" t="n">
        <v>0</v>
      </c>
      <c r="J1536" s="31" t="n"/>
      <c r="K1536" s="31" t="n">
        <v>0</v>
      </c>
      <c r="L1536" s="32" t="n"/>
      <c r="M1536" s="31" t="n">
        <v>0</v>
      </c>
      <c r="N1536" s="31" t="n">
        <v>0</v>
      </c>
      <c r="O1536" s="31" t="n"/>
      <c r="P1536" s="31" t="n"/>
      <c r="Q1536" s="31" t="n">
        <v>0</v>
      </c>
      <c r="R1536" s="31" t="n"/>
      <c r="S1536" s="32" t="n"/>
      <c r="T1536" s="32" t="n"/>
      <c r="V1536" t="inlineStr">
        <is>
          <t>02fsh</t>
        </is>
      </c>
      <c r="W1536" t="n">
        <v>3845</v>
      </c>
      <c r="X1536" t="n">
        <v>5447</v>
      </c>
      <c r="Z1536" t="inlineStr">
        <is>
          <t>Anthony Camara ((N/A) LW)</t>
        </is>
      </c>
    </row>
    <row r="1537">
      <c r="A1537" t="inlineStr">
        <is>
          <t>Anthony Cristoforo</t>
        </is>
      </c>
      <c r="B1537" t="inlineStr">
        <is>
          <t>DAL</t>
        </is>
      </c>
      <c r="C1537" t="inlineStr">
        <is>
          <t>D</t>
        </is>
      </c>
      <c r="D1537" t="inlineStr">
        <is>
          <t>D</t>
        </is>
      </c>
      <c r="E1537" t="n">
        <v>20</v>
      </c>
      <c r="F1537" t="inlineStr">
        <is>
          <t>FA</t>
        </is>
      </c>
      <c r="G1537" t="inlineStr">
        <is>
          <t>FA</t>
        </is>
      </c>
      <c r="H1537" s="30" t="n">
        <v>1</v>
      </c>
      <c r="I1537" s="31" t="n">
        <v>0</v>
      </c>
      <c r="J1537" s="31" t="n"/>
      <c r="K1537" s="31" t="n">
        <v>0</v>
      </c>
      <c r="L1537" s="32" t="n"/>
      <c r="M1537" s="31" t="n">
        <v>0</v>
      </c>
      <c r="N1537" s="31" t="n">
        <v>0</v>
      </c>
      <c r="O1537" s="31" t="n"/>
      <c r="P1537" s="31" t="n"/>
      <c r="Q1537" s="31" t="n">
        <v>0</v>
      </c>
      <c r="R1537" s="31" t="n"/>
      <c r="S1537" s="32" t="n"/>
      <c r="T1537" s="32" t="n"/>
      <c r="V1537" t="inlineStr">
        <is>
          <t>06mgt</t>
        </is>
      </c>
      <c r="Y1537" t="inlineStr">
        <is>
          <t>5c2db16d-fef5-4e78-ba80-5e979eb87f23</t>
        </is>
      </c>
      <c r="Z1537" t="inlineStr">
        <is>
          <t>Anthony Cristoforo (DAL D)</t>
        </is>
      </c>
    </row>
    <row r="1538">
      <c r="A1538" t="inlineStr">
        <is>
          <t>Anthony Del Gaizo</t>
        </is>
      </c>
      <c r="B1538" t="inlineStr">
        <is>
          <t>(N/A)</t>
        </is>
      </c>
      <c r="C1538" t="inlineStr">
        <is>
          <t>LW</t>
        </is>
      </c>
      <c r="D1538" t="inlineStr">
        <is>
          <t>F</t>
        </is>
      </c>
      <c r="E1538" t="n">
        <v>28</v>
      </c>
      <c r="F1538" t="inlineStr">
        <is>
          <t>FA</t>
        </is>
      </c>
      <c r="G1538" t="inlineStr">
        <is>
          <t>FA</t>
        </is>
      </c>
      <c r="H1538" s="30" t="n">
        <v>1</v>
      </c>
      <c r="I1538" s="31" t="n">
        <v>0</v>
      </c>
      <c r="J1538" s="31" t="n"/>
      <c r="K1538" s="31" t="n">
        <v>0</v>
      </c>
      <c r="L1538" s="32" t="n"/>
      <c r="M1538" s="31" t="n">
        <v>0</v>
      </c>
      <c r="N1538" s="31" t="n">
        <v>0</v>
      </c>
      <c r="O1538" s="31" t="n"/>
      <c r="P1538" s="31" t="n"/>
      <c r="Q1538" s="31" t="n">
        <v>0</v>
      </c>
      <c r="R1538" s="31" t="n"/>
      <c r="S1538" s="32" t="n"/>
      <c r="T1538" s="32" t="n"/>
      <c r="V1538" t="inlineStr">
        <is>
          <t>04rn9</t>
        </is>
      </c>
      <c r="Z1538" t="inlineStr">
        <is>
          <t>Anthony Del Gaizo ((N/A) LW)</t>
        </is>
      </c>
    </row>
    <row r="1539">
      <c r="A1539" t="inlineStr">
        <is>
          <t>Anthony Deluca</t>
        </is>
      </c>
      <c r="B1539" t="inlineStr">
        <is>
          <t>(N/A)</t>
        </is>
      </c>
      <c r="C1539" t="inlineStr">
        <is>
          <t>LW</t>
        </is>
      </c>
      <c r="D1539" t="inlineStr">
        <is>
          <t>F</t>
        </is>
      </c>
      <c r="E1539" t="n">
        <v>31</v>
      </c>
      <c r="F1539" t="inlineStr">
        <is>
          <t>FA</t>
        </is>
      </c>
      <c r="G1539" t="inlineStr">
        <is>
          <t>FA</t>
        </is>
      </c>
      <c r="H1539" s="30" t="n">
        <v>1</v>
      </c>
      <c r="I1539" s="31" t="n">
        <v>0</v>
      </c>
      <c r="J1539" s="31" t="n"/>
      <c r="K1539" s="31" t="n">
        <v>0</v>
      </c>
      <c r="L1539" s="32" t="n"/>
      <c r="M1539" s="31" t="n">
        <v>0</v>
      </c>
      <c r="N1539" s="31" t="n">
        <v>0</v>
      </c>
      <c r="O1539" s="31" t="n"/>
      <c r="P1539" s="31" t="n"/>
      <c r="Q1539" s="31" t="n">
        <v>0</v>
      </c>
      <c r="R1539" s="31" t="n"/>
      <c r="S1539" s="32" t="n"/>
      <c r="T1539" s="32" t="n"/>
      <c r="V1539" t="inlineStr">
        <is>
          <t>03jvv</t>
        </is>
      </c>
      <c r="Z1539" t="inlineStr">
        <is>
          <t>Anthony Deluca ((N/A) LW)</t>
        </is>
      </c>
    </row>
    <row r="1540">
      <c r="A1540" t="inlineStr">
        <is>
          <t>Anthony DiFruscia</t>
        </is>
      </c>
      <c r="B1540" t="inlineStr">
        <is>
          <t>(N/A)</t>
        </is>
      </c>
      <c r="C1540" t="inlineStr">
        <is>
          <t>LW</t>
        </is>
      </c>
      <c r="D1540" t="inlineStr">
        <is>
          <t>F</t>
        </is>
      </c>
      <c r="E1540" t="n">
        <v>31</v>
      </c>
      <c r="F1540" t="inlineStr">
        <is>
          <t>FA</t>
        </is>
      </c>
      <c r="G1540" t="inlineStr">
        <is>
          <t>FA</t>
        </is>
      </c>
      <c r="H1540" s="30" t="n">
        <v>1</v>
      </c>
      <c r="I1540" s="31" t="n">
        <v>0</v>
      </c>
      <c r="J1540" s="31" t="n"/>
      <c r="K1540" s="31" t="n">
        <v>0</v>
      </c>
      <c r="L1540" s="32" t="n"/>
      <c r="M1540" s="31" t="n">
        <v>0</v>
      </c>
      <c r="N1540" s="31" t="n">
        <v>0</v>
      </c>
      <c r="O1540" s="31" t="n"/>
      <c r="P1540" s="31" t="n"/>
      <c r="Q1540" s="31" t="n">
        <v>0</v>
      </c>
      <c r="R1540" s="31" t="n"/>
      <c r="S1540" s="32" t="n"/>
      <c r="T1540" s="32" t="n"/>
      <c r="V1540" t="inlineStr">
        <is>
          <t>0393s</t>
        </is>
      </c>
      <c r="X1540" t="n">
        <v>6587</v>
      </c>
      <c r="Z1540" t="inlineStr">
        <is>
          <t>Anthony DiFruscia ((N/A) LW)</t>
        </is>
      </c>
    </row>
    <row r="1541">
      <c r="A1541" t="inlineStr">
        <is>
          <t>Anthony Dumont-Bouchard</t>
        </is>
      </c>
      <c r="B1541" t="inlineStr">
        <is>
          <t>(N/A)</t>
        </is>
      </c>
      <c r="C1541" t="inlineStr">
        <is>
          <t>G</t>
        </is>
      </c>
      <c r="D1541" t="inlineStr">
        <is>
          <t>G</t>
        </is>
      </c>
      <c r="E1541" t="n">
        <v>29</v>
      </c>
      <c r="F1541" t="inlineStr">
        <is>
          <t>FA</t>
        </is>
      </c>
      <c r="G1541" t="inlineStr">
        <is>
          <t>FA</t>
        </is>
      </c>
      <c r="H1541" s="30" t="n">
        <v>1</v>
      </c>
      <c r="I1541" s="31" t="n">
        <v>0</v>
      </c>
      <c r="J1541" s="31" t="n"/>
      <c r="K1541" s="31" t="n">
        <v>0</v>
      </c>
      <c r="L1541" s="32" t="n"/>
      <c r="M1541" s="31" t="n">
        <v>0</v>
      </c>
      <c r="N1541" s="31" t="n">
        <v>0</v>
      </c>
      <c r="O1541" s="31" t="n"/>
      <c r="P1541" s="31" t="n"/>
      <c r="Q1541" s="31" t="n">
        <v>0</v>
      </c>
      <c r="R1541" s="31" t="n"/>
      <c r="S1541" s="32" t="n"/>
      <c r="T1541" s="32" t="n"/>
      <c r="V1541" t="inlineStr">
        <is>
          <t>04ln3</t>
        </is>
      </c>
      <c r="Z1541" t="inlineStr">
        <is>
          <t>Anthony Dumont-Bouchard ((N/A) G)</t>
        </is>
      </c>
    </row>
    <row r="1542">
      <c r="A1542" t="inlineStr">
        <is>
          <t>Anthony Florentino</t>
        </is>
      </c>
      <c r="B1542" t="inlineStr">
        <is>
          <t>BUF</t>
        </is>
      </c>
      <c r="C1542" t="inlineStr">
        <is>
          <t>D</t>
        </is>
      </c>
      <c r="D1542" t="inlineStr">
        <is>
          <t>D</t>
        </is>
      </c>
      <c r="E1542" t="n">
        <v>31</v>
      </c>
      <c r="F1542" t="inlineStr">
        <is>
          <t>FA</t>
        </is>
      </c>
      <c r="G1542" t="inlineStr">
        <is>
          <t>FA</t>
        </is>
      </c>
      <c r="H1542" s="30" t="n">
        <v>1</v>
      </c>
      <c r="I1542" s="31" t="n">
        <v>0</v>
      </c>
      <c r="J1542" s="31" t="n"/>
      <c r="K1542" s="31" t="n">
        <v>0</v>
      </c>
      <c r="L1542" s="32" t="n"/>
      <c r="M1542" s="31" t="n">
        <v>0</v>
      </c>
      <c r="N1542" s="31" t="n">
        <v>0</v>
      </c>
      <c r="O1542" s="31" t="n"/>
      <c r="P1542" s="31" t="n"/>
      <c r="Q1542" s="31" t="n">
        <v>0</v>
      </c>
      <c r="R1542" s="31" t="n"/>
      <c r="S1542" s="32" t="n"/>
      <c r="T1542" s="32" t="n"/>
      <c r="V1542" t="inlineStr">
        <is>
          <t>031qt</t>
        </is>
      </c>
      <c r="Z1542" t="inlineStr">
        <is>
          <t>Anthony Florentino (BUF D)</t>
        </is>
      </c>
    </row>
    <row r="1543">
      <c r="A1543" t="inlineStr">
        <is>
          <t>Anthony Greco</t>
        </is>
      </c>
      <c r="B1543" t="inlineStr">
        <is>
          <t>NYR</t>
        </is>
      </c>
      <c r="C1543" t="inlineStr">
        <is>
          <t>RW</t>
        </is>
      </c>
      <c r="D1543" t="inlineStr">
        <is>
          <t>F</t>
        </is>
      </c>
      <c r="E1543" t="n">
        <v>32</v>
      </c>
      <c r="F1543" t="inlineStr">
        <is>
          <t>FA</t>
        </is>
      </c>
      <c r="G1543" t="inlineStr">
        <is>
          <t>FA</t>
        </is>
      </c>
      <c r="H1543" s="30" t="n">
        <v>1</v>
      </c>
      <c r="I1543" s="31" t="n">
        <v>0</v>
      </c>
      <c r="J1543" s="31" t="n"/>
      <c r="K1543" s="31" t="n">
        <v>0</v>
      </c>
      <c r="L1543" s="32" t="n"/>
      <c r="M1543" s="31" t="n">
        <v>0</v>
      </c>
      <c r="N1543" s="31" t="n">
        <v>0</v>
      </c>
      <c r="O1543" s="31" t="n"/>
      <c r="P1543" s="31" t="n"/>
      <c r="Q1543" s="31" t="n">
        <v>0</v>
      </c>
      <c r="R1543" s="31" t="n"/>
      <c r="S1543" s="32" t="n"/>
      <c r="T1543" s="32" t="n"/>
      <c r="V1543" t="inlineStr">
        <is>
          <t>048vr</t>
        </is>
      </c>
      <c r="W1543" t="n">
        <v>5610</v>
      </c>
      <c r="X1543" t="n">
        <v>7382</v>
      </c>
      <c r="Y1543" t="inlineStr">
        <is>
          <t>e403c51f-3858-4d89-8759-7a91da4481a1</t>
        </is>
      </c>
      <c r="Z1543" t="inlineStr">
        <is>
          <t>Anthony Greco (NYR RW)</t>
        </is>
      </c>
    </row>
    <row r="1544">
      <c r="A1544" t="inlineStr">
        <is>
          <t>Anthony Hamburg</t>
        </is>
      </c>
      <c r="B1544" t="inlineStr">
        <is>
          <t>MIN</t>
        </is>
      </c>
      <c r="C1544" t="inlineStr">
        <is>
          <t>C</t>
        </is>
      </c>
      <c r="D1544" t="inlineStr">
        <is>
          <t>F</t>
        </is>
      </c>
      <c r="E1544" t="n">
        <v>35</v>
      </c>
      <c r="F1544" t="inlineStr">
        <is>
          <t>FA</t>
        </is>
      </c>
      <c r="G1544" t="inlineStr">
        <is>
          <t>FA</t>
        </is>
      </c>
      <c r="H1544" s="30" t="n">
        <v>1</v>
      </c>
      <c r="I1544" s="31" t="n">
        <v>0</v>
      </c>
      <c r="J1544" s="31" t="n"/>
      <c r="K1544" s="31" t="n">
        <v>0</v>
      </c>
      <c r="L1544" s="32" t="n"/>
      <c r="M1544" s="31" t="n">
        <v>0</v>
      </c>
      <c r="N1544" s="31" t="n">
        <v>0</v>
      </c>
      <c r="O1544" s="31" t="n"/>
      <c r="P1544" s="31" t="n"/>
      <c r="Q1544" s="31" t="n">
        <v>0</v>
      </c>
      <c r="R1544" s="31" t="n"/>
      <c r="S1544" s="32" t="n"/>
      <c r="T1544" s="32" t="n"/>
      <c r="V1544" t="inlineStr">
        <is>
          <t>0248u</t>
        </is>
      </c>
      <c r="Z1544" t="inlineStr">
        <is>
          <t>Anthony Hamburg (MIN C)</t>
        </is>
      </c>
    </row>
    <row r="1545">
      <c r="A1545" t="inlineStr">
        <is>
          <t>Anthony Louis</t>
        </is>
      </c>
      <c r="B1545" t="inlineStr">
        <is>
          <t>DAL</t>
        </is>
      </c>
      <c r="C1545" t="inlineStr">
        <is>
          <t>C</t>
        </is>
      </c>
      <c r="D1545" t="inlineStr">
        <is>
          <t>F</t>
        </is>
      </c>
      <c r="E1545" t="n">
        <v>31</v>
      </c>
      <c r="F1545" t="inlineStr">
        <is>
          <t>FA</t>
        </is>
      </c>
      <c r="G1545" t="inlineStr">
        <is>
          <t>FA</t>
        </is>
      </c>
      <c r="H1545" s="30" t="n">
        <v>1</v>
      </c>
      <c r="I1545" s="31" t="n">
        <v>0</v>
      </c>
      <c r="J1545" s="31" t="n"/>
      <c r="K1545" s="31" t="n">
        <v>0</v>
      </c>
      <c r="L1545" s="32" t="n"/>
      <c r="M1545" s="31" t="n">
        <v>0</v>
      </c>
      <c r="N1545" s="31" t="n">
        <v>0</v>
      </c>
      <c r="O1545" s="31" t="n"/>
      <c r="P1545" s="31" t="n"/>
      <c r="Q1545" s="31" t="n">
        <v>0</v>
      </c>
      <c r="R1545" s="31" t="n"/>
      <c r="S1545" s="32" t="n"/>
      <c r="T1545" s="32" t="n"/>
      <c r="V1545" t="inlineStr">
        <is>
          <t>031sz</t>
        </is>
      </c>
      <c r="W1545" t="n">
        <v>5342</v>
      </c>
      <c r="X1545" t="n">
        <v>6160</v>
      </c>
      <c r="Y1545" t="inlineStr">
        <is>
          <t>22a626f0-da8a-4103-a444-e7a7eb503469</t>
        </is>
      </c>
      <c r="Z1545" t="inlineStr">
        <is>
          <t>Anthony Louis (DAL C)</t>
        </is>
      </c>
    </row>
    <row r="1546">
      <c r="A1546" t="inlineStr">
        <is>
          <t>Anthony Luciani</t>
        </is>
      </c>
      <c r="B1546" t="inlineStr">
        <is>
          <t>(N/A)</t>
        </is>
      </c>
      <c r="C1546" t="inlineStr">
        <is>
          <t>RW</t>
        </is>
      </c>
      <c r="D1546" t="inlineStr">
        <is>
          <t>F</t>
        </is>
      </c>
      <c r="E1546" t="n">
        <v>36</v>
      </c>
      <c r="F1546" t="inlineStr">
        <is>
          <t>FA</t>
        </is>
      </c>
      <c r="G1546" t="inlineStr">
        <is>
          <t>FA</t>
        </is>
      </c>
      <c r="H1546" s="30" t="n">
        <v>1</v>
      </c>
      <c r="I1546" s="31" t="n">
        <v>0</v>
      </c>
      <c r="J1546" s="31" t="n"/>
      <c r="K1546" s="31" t="n">
        <v>0</v>
      </c>
      <c r="L1546" s="32" t="n"/>
      <c r="M1546" s="31" t="n">
        <v>0</v>
      </c>
      <c r="N1546" s="31" t="n">
        <v>0</v>
      </c>
      <c r="O1546" s="31" t="n"/>
      <c r="P1546" s="31" t="n"/>
      <c r="Q1546" s="31" t="n">
        <v>0</v>
      </c>
      <c r="R1546" s="31" t="n"/>
      <c r="S1546" s="32" t="n"/>
      <c r="T1546" s="32" t="n"/>
      <c r="V1546" t="inlineStr">
        <is>
          <t>026jv</t>
        </is>
      </c>
      <c r="X1546" t="n">
        <v>5298</v>
      </c>
      <c r="Z1546" t="inlineStr">
        <is>
          <t>Anthony Luciani ((N/A) RW)</t>
        </is>
      </c>
    </row>
    <row r="1547">
      <c r="A1547" t="inlineStr">
        <is>
          <t>Anthony Nellis</t>
        </is>
      </c>
      <c r="B1547" t="inlineStr">
        <is>
          <t>(N/A)</t>
        </is>
      </c>
      <c r="C1547" t="inlineStr">
        <is>
          <t>C</t>
        </is>
      </c>
      <c r="D1547" t="inlineStr">
        <is>
          <t>F</t>
        </is>
      </c>
      <c r="E1547" t="n">
        <v>32</v>
      </c>
      <c r="F1547" t="inlineStr">
        <is>
          <t>FA</t>
        </is>
      </c>
      <c r="G1547" t="inlineStr">
        <is>
          <t>FA</t>
        </is>
      </c>
      <c r="H1547" s="30" t="n">
        <v>1</v>
      </c>
      <c r="I1547" s="31" t="n">
        <v>0</v>
      </c>
      <c r="J1547" s="31" t="n"/>
      <c r="K1547" s="31" t="n">
        <v>0</v>
      </c>
      <c r="L1547" s="32" t="n"/>
      <c r="M1547" s="31" t="n">
        <v>0</v>
      </c>
      <c r="N1547" s="31" t="n">
        <v>0</v>
      </c>
      <c r="O1547" s="31" t="n"/>
      <c r="P1547" s="31" t="n"/>
      <c r="Q1547" s="31" t="n">
        <v>0</v>
      </c>
      <c r="R1547" s="31" t="n"/>
      <c r="S1547" s="32" t="n"/>
      <c r="T1547" s="32" t="n"/>
      <c r="V1547" t="inlineStr">
        <is>
          <t>0590e</t>
        </is>
      </c>
      <c r="X1547" t="n">
        <v>8502</v>
      </c>
      <c r="Z1547" t="inlineStr">
        <is>
          <t>Anthony Nellis ((N/A) C)</t>
        </is>
      </c>
    </row>
    <row r="1548">
      <c r="A1548" t="inlineStr">
        <is>
          <t>Anthony Nigro</t>
        </is>
      </c>
      <c r="B1548" t="inlineStr">
        <is>
          <t>(N/A)</t>
        </is>
      </c>
      <c r="C1548" t="inlineStr">
        <is>
          <t>LW</t>
        </is>
      </c>
      <c r="D1548" t="inlineStr">
        <is>
          <t>F</t>
        </is>
      </c>
      <c r="E1548" t="n">
        <v>36</v>
      </c>
      <c r="F1548" t="inlineStr">
        <is>
          <t>FA</t>
        </is>
      </c>
      <c r="G1548" t="inlineStr">
        <is>
          <t>FA</t>
        </is>
      </c>
      <c r="H1548" s="30" t="n">
        <v>1</v>
      </c>
      <c r="I1548" s="31" t="n">
        <v>0</v>
      </c>
      <c r="J1548" s="31" t="n"/>
      <c r="K1548" s="31" t="n">
        <v>0</v>
      </c>
      <c r="L1548" s="32" t="n"/>
      <c r="M1548" s="31" t="n">
        <v>0</v>
      </c>
      <c r="N1548" s="31" t="n">
        <v>0</v>
      </c>
      <c r="O1548" s="31" t="n"/>
      <c r="P1548" s="31" t="n"/>
      <c r="Q1548" s="31" t="n">
        <v>0</v>
      </c>
      <c r="R1548" s="31" t="n"/>
      <c r="S1548" s="32" t="n"/>
      <c r="T1548" s="32" t="n"/>
      <c r="V1548" t="inlineStr">
        <is>
          <t>01uh6</t>
        </is>
      </c>
      <c r="W1548" t="n">
        <v>3489</v>
      </c>
      <c r="X1548" t="n">
        <v>4909</v>
      </c>
      <c r="Z1548" t="inlineStr">
        <is>
          <t>Anthony Nigro ((N/A) LW)</t>
        </is>
      </c>
    </row>
    <row r="1549">
      <c r="A1549" t="inlineStr">
        <is>
          <t>Anthony Peluso</t>
        </is>
      </c>
      <c r="B1549" t="inlineStr">
        <is>
          <t>EDM</t>
        </is>
      </c>
      <c r="C1549" t="inlineStr">
        <is>
          <t>RW</t>
        </is>
      </c>
      <c r="D1549" t="inlineStr">
        <is>
          <t>F</t>
        </is>
      </c>
      <c r="E1549" t="n">
        <v>37</v>
      </c>
      <c r="F1549" t="inlineStr">
        <is>
          <t>FA</t>
        </is>
      </c>
      <c r="G1549" t="inlineStr">
        <is>
          <t>FA</t>
        </is>
      </c>
      <c r="H1549" s="30" t="n">
        <v>1</v>
      </c>
      <c r="I1549" s="31" t="n">
        <v>0</v>
      </c>
      <c r="J1549" s="31" t="n"/>
      <c r="K1549" s="31" t="n">
        <v>0</v>
      </c>
      <c r="L1549" s="32" t="n"/>
      <c r="M1549" s="31" t="n">
        <v>0</v>
      </c>
      <c r="N1549" s="31" t="n">
        <v>0</v>
      </c>
      <c r="O1549" s="31" t="n"/>
      <c r="P1549" s="31" t="n"/>
      <c r="Q1549" s="31" t="n">
        <v>0</v>
      </c>
      <c r="R1549" s="31" t="n"/>
      <c r="S1549" s="32" t="n"/>
      <c r="T1549" s="32" t="n"/>
      <c r="V1549" t="inlineStr">
        <is>
          <t>01c73</t>
        </is>
      </c>
      <c r="W1549" t="n">
        <v>3612</v>
      </c>
      <c r="X1549" t="n">
        <v>4606</v>
      </c>
      <c r="Z1549" t="inlineStr">
        <is>
          <t>Anthony Peluso (EDM RW)</t>
        </is>
      </c>
    </row>
    <row r="1550">
      <c r="A1550" t="inlineStr">
        <is>
          <t>Anthony Peters</t>
        </is>
      </c>
      <c r="B1550" t="inlineStr">
        <is>
          <t>(N/A)</t>
        </is>
      </c>
      <c r="C1550" t="inlineStr">
        <is>
          <t>G</t>
        </is>
      </c>
      <c r="D1550" t="inlineStr">
        <is>
          <t>G</t>
        </is>
      </c>
      <c r="E1550" t="n">
        <v>35</v>
      </c>
      <c r="F1550" t="inlineStr">
        <is>
          <t>FA</t>
        </is>
      </c>
      <c r="G1550" t="inlineStr">
        <is>
          <t>FA</t>
        </is>
      </c>
      <c r="H1550" s="30" t="n">
        <v>1</v>
      </c>
      <c r="I1550" s="31" t="n">
        <v>0</v>
      </c>
      <c r="J1550" s="31" t="n"/>
      <c r="K1550" s="31" t="n">
        <v>0</v>
      </c>
      <c r="L1550" s="32" t="n"/>
      <c r="M1550" s="31" t="n">
        <v>0</v>
      </c>
      <c r="N1550" s="31" t="n">
        <v>0</v>
      </c>
      <c r="O1550" s="31" t="n"/>
      <c r="P1550" s="31" t="n"/>
      <c r="Q1550" s="31" t="n">
        <v>0</v>
      </c>
      <c r="R1550" s="31" t="n"/>
      <c r="S1550" s="32" t="n"/>
      <c r="T1550" s="32" t="n"/>
      <c r="V1550" t="inlineStr">
        <is>
          <t>03nqe</t>
        </is>
      </c>
      <c r="X1550" t="n">
        <v>8145</v>
      </c>
      <c r="Z1550" t="inlineStr">
        <is>
          <t>Anthony Peters ((N/A) G)</t>
        </is>
      </c>
    </row>
    <row r="1551">
      <c r="A1551" t="inlineStr">
        <is>
          <t>Anthony Popovich</t>
        </is>
      </c>
      <c r="B1551" t="inlineStr">
        <is>
          <t>(N/A)</t>
        </is>
      </c>
      <c r="C1551" t="inlineStr">
        <is>
          <t>G</t>
        </is>
      </c>
      <c r="D1551" t="inlineStr">
        <is>
          <t>G</t>
        </is>
      </c>
      <c r="E1551" t="n">
        <v>27</v>
      </c>
      <c r="F1551" t="inlineStr">
        <is>
          <t>FA</t>
        </is>
      </c>
      <c r="G1551" t="inlineStr">
        <is>
          <t>FA</t>
        </is>
      </c>
      <c r="H1551" s="30" t="n">
        <v>1</v>
      </c>
      <c r="I1551" s="31" t="n">
        <v>0</v>
      </c>
      <c r="J1551" s="31" t="n"/>
      <c r="K1551" s="31" t="n">
        <v>0</v>
      </c>
      <c r="L1551" s="32" t="n"/>
      <c r="M1551" s="31" t="n">
        <v>0</v>
      </c>
      <c r="N1551" s="31" t="n">
        <v>0</v>
      </c>
      <c r="O1551" s="31" t="n"/>
      <c r="P1551" s="31" t="n"/>
      <c r="Q1551" s="31" t="n">
        <v>0</v>
      </c>
      <c r="R1551" s="31" t="n"/>
      <c r="S1551" s="32" t="n"/>
      <c r="T1551" s="32" t="n"/>
      <c r="V1551" t="inlineStr">
        <is>
          <t>04xdp</t>
        </is>
      </c>
      <c r="X1551" t="n">
        <v>8220</v>
      </c>
      <c r="Z1551" t="inlineStr">
        <is>
          <t>Anthony Popovich ((N/A) G)</t>
        </is>
      </c>
    </row>
    <row r="1552">
      <c r="A1552" t="inlineStr">
        <is>
          <t>Anthony Richard</t>
        </is>
      </c>
      <c r="B1552" t="inlineStr">
        <is>
          <t>PHI</t>
        </is>
      </c>
      <c r="C1552" t="inlineStr">
        <is>
          <t>C</t>
        </is>
      </c>
      <c r="D1552" t="inlineStr">
        <is>
          <t>F</t>
        </is>
      </c>
      <c r="E1552" t="n">
        <v>29</v>
      </c>
      <c r="F1552" t="inlineStr">
        <is>
          <t>FA</t>
        </is>
      </c>
      <c r="G1552" t="inlineStr">
        <is>
          <t>FA</t>
        </is>
      </c>
      <c r="H1552" s="30" t="n">
        <v>775000</v>
      </c>
      <c r="I1552" s="31" t="n">
        <v>0</v>
      </c>
      <c r="J1552" s="31" t="n"/>
      <c r="K1552" s="31" t="n">
        <v>0</v>
      </c>
      <c r="L1552" s="32" t="n"/>
      <c r="M1552" s="31" t="n">
        <v>0</v>
      </c>
      <c r="N1552" s="31" t="n">
        <v>0</v>
      </c>
      <c r="O1552" s="31" t="n"/>
      <c r="P1552" s="31" t="n"/>
      <c r="Q1552" s="31" t="n">
        <v>0</v>
      </c>
      <c r="R1552" s="31" t="n"/>
      <c r="S1552" s="32" t="n"/>
      <c r="T1552" s="32" t="n"/>
      <c r="V1552" t="inlineStr">
        <is>
          <t>03oyt</t>
        </is>
      </c>
      <c r="W1552" t="n">
        <v>5094</v>
      </c>
      <c r="X1552" t="n">
        <v>6842</v>
      </c>
      <c r="Y1552" t="inlineStr">
        <is>
          <t>e652819e-b002-43ef-9d3e-74042b8af7ed</t>
        </is>
      </c>
      <c r="Z1552" t="inlineStr">
        <is>
          <t>Anthony Richard (PHI C)</t>
        </is>
      </c>
    </row>
    <row r="1553">
      <c r="A1553" t="inlineStr">
        <is>
          <t>Anthony Romani</t>
        </is>
      </c>
      <c r="B1553" t="inlineStr">
        <is>
          <t>VAN</t>
        </is>
      </c>
      <c r="C1553" t="inlineStr">
        <is>
          <t>C</t>
        </is>
      </c>
      <c r="D1553" t="inlineStr">
        <is>
          <t>F</t>
        </is>
      </c>
      <c r="E1553" t="n">
        <v>21</v>
      </c>
      <c r="F1553" t="inlineStr">
        <is>
          <t>FA</t>
        </is>
      </c>
      <c r="G1553" t="inlineStr">
        <is>
          <t>FA</t>
        </is>
      </c>
      <c r="H1553" s="30" t="n">
        <v>1</v>
      </c>
      <c r="I1553" s="31" t="n">
        <v>0</v>
      </c>
      <c r="J1553" s="31" t="n"/>
      <c r="K1553" s="31" t="n">
        <v>0</v>
      </c>
      <c r="L1553" s="32" t="n"/>
      <c r="M1553" s="31" t="n">
        <v>0</v>
      </c>
      <c r="N1553" s="31" t="n">
        <v>0</v>
      </c>
      <c r="O1553" s="31" t="n"/>
      <c r="P1553" s="31" t="n"/>
      <c r="Q1553" s="31" t="n">
        <v>0</v>
      </c>
      <c r="R1553" s="31" t="n"/>
      <c r="S1553" s="32" t="n"/>
      <c r="T1553" s="32" t="n"/>
      <c r="V1553" t="inlineStr">
        <is>
          <t>06cfk</t>
        </is>
      </c>
      <c r="W1553" t="n">
        <v>7275</v>
      </c>
      <c r="Y1553" t="inlineStr">
        <is>
          <t>311b3838-2d3c-4ec0-84fd-91e7893fa965</t>
        </is>
      </c>
      <c r="Z1553" t="inlineStr">
        <is>
          <t>Anthony Romani (VAN C)</t>
        </is>
      </c>
    </row>
    <row r="1554">
      <c r="A1554" t="inlineStr">
        <is>
          <t>Anthony Romano</t>
        </is>
      </c>
      <c r="B1554" t="inlineStr">
        <is>
          <t>DAL</t>
        </is>
      </c>
      <c r="C1554" t="inlineStr">
        <is>
          <t>C</t>
        </is>
      </c>
      <c r="D1554" t="inlineStr">
        <is>
          <t>F</t>
        </is>
      </c>
      <c r="E1554" t="n">
        <v>25</v>
      </c>
      <c r="F1554" t="inlineStr">
        <is>
          <t>FA</t>
        </is>
      </c>
      <c r="G1554" t="inlineStr">
        <is>
          <t>FA</t>
        </is>
      </c>
      <c r="H1554" s="30" t="n">
        <v>1</v>
      </c>
      <c r="I1554" s="31" t="n">
        <v>0</v>
      </c>
      <c r="J1554" s="31" t="n"/>
      <c r="K1554" s="31" t="n">
        <v>0</v>
      </c>
      <c r="L1554" s="32" t="n"/>
      <c r="M1554" s="31" t="n">
        <v>0</v>
      </c>
      <c r="N1554" s="31" t="n">
        <v>0</v>
      </c>
      <c r="O1554" s="31" t="n"/>
      <c r="P1554" s="31" t="n"/>
      <c r="Q1554" s="31" t="n">
        <v>0</v>
      </c>
      <c r="R1554" s="31" t="n"/>
      <c r="S1554" s="32" t="n"/>
      <c r="T1554" s="32" t="n"/>
      <c r="V1554" t="inlineStr">
        <is>
          <t>051vj</t>
        </is>
      </c>
      <c r="Y1554" t="inlineStr">
        <is>
          <t>af3bb839-c5ec-4c86-a817-a10c96a7b28f</t>
        </is>
      </c>
      <c r="Z1554" t="inlineStr">
        <is>
          <t>Anthony Romano (DAL C)</t>
        </is>
      </c>
    </row>
    <row r="1555">
      <c r="A1555" t="inlineStr">
        <is>
          <t>Anthony Salinitri</t>
        </is>
      </c>
      <c r="B1555" t="inlineStr">
        <is>
          <t>PHI</t>
        </is>
      </c>
      <c r="C1555" t="inlineStr">
        <is>
          <t>C</t>
        </is>
      </c>
      <c r="D1555" t="inlineStr">
        <is>
          <t>F</t>
        </is>
      </c>
      <c r="E1555" t="n">
        <v>28</v>
      </c>
      <c r="F1555" t="inlineStr">
        <is>
          <t>FA</t>
        </is>
      </c>
      <c r="G1555" t="inlineStr">
        <is>
          <t>FA</t>
        </is>
      </c>
      <c r="H1555" s="30" t="n">
        <v>1</v>
      </c>
      <c r="I1555" s="31" t="n">
        <v>0</v>
      </c>
      <c r="J1555" s="31" t="n"/>
      <c r="K1555" s="31" t="n">
        <v>0</v>
      </c>
      <c r="L1555" s="32" t="n"/>
      <c r="M1555" s="31" t="n">
        <v>0</v>
      </c>
      <c r="N1555" s="31" t="n">
        <v>0</v>
      </c>
      <c r="O1555" s="31" t="n"/>
      <c r="P1555" s="31" t="n"/>
      <c r="Q1555" s="31" t="n">
        <v>0</v>
      </c>
      <c r="R1555" s="31" t="n"/>
      <c r="S1555" s="32" t="n"/>
      <c r="T1555" s="32" t="n"/>
      <c r="V1555" t="inlineStr">
        <is>
          <t>042yo</t>
        </is>
      </c>
      <c r="X1555" t="n">
        <v>7277</v>
      </c>
      <c r="Z1555" t="inlineStr">
        <is>
          <t>Anthony Salinitri (PHI C)</t>
        </is>
      </c>
    </row>
    <row r="1556">
      <c r="A1556" t="inlineStr">
        <is>
          <t>Anthony Stewart</t>
        </is>
      </c>
      <c r="B1556" t="inlineStr">
        <is>
          <t>(N/A)</t>
        </is>
      </c>
      <c r="C1556" t="inlineStr">
        <is>
          <t>RW</t>
        </is>
      </c>
      <c r="D1556" t="inlineStr">
        <is>
          <t>F</t>
        </is>
      </c>
      <c r="E1556" t="n">
        <v>41</v>
      </c>
      <c r="F1556" t="inlineStr">
        <is>
          <t>FA</t>
        </is>
      </c>
      <c r="G1556" t="inlineStr">
        <is>
          <t>FA</t>
        </is>
      </c>
      <c r="H1556" s="30" t="n">
        <v>1</v>
      </c>
      <c r="I1556" s="31" t="n">
        <v>0</v>
      </c>
      <c r="J1556" s="31" t="n"/>
      <c r="K1556" s="31" t="n">
        <v>0</v>
      </c>
      <c r="L1556" s="32" t="n"/>
      <c r="M1556" s="31" t="n">
        <v>0</v>
      </c>
      <c r="N1556" s="31" t="n">
        <v>0</v>
      </c>
      <c r="O1556" s="31" t="n"/>
      <c r="P1556" s="31" t="n"/>
      <c r="Q1556" s="31" t="n">
        <v>0</v>
      </c>
      <c r="R1556" s="31" t="n"/>
      <c r="S1556" s="32" t="n"/>
      <c r="T1556" s="32" t="n"/>
      <c r="V1556" t="inlineStr">
        <is>
          <t>003sb</t>
        </is>
      </c>
      <c r="W1556" t="n">
        <v>1921</v>
      </c>
      <c r="X1556" t="n">
        <v>3362</v>
      </c>
      <c r="Z1556" t="inlineStr">
        <is>
          <t>Anthony Stewart ((N/A) RW)</t>
        </is>
      </c>
    </row>
    <row r="1557">
      <c r="A1557" t="inlineStr">
        <is>
          <t>Anthony Thomas-Maroon</t>
        </is>
      </c>
      <c r="B1557" t="inlineStr">
        <is>
          <t>(N/A)</t>
        </is>
      </c>
      <c r="C1557" t="inlineStr">
        <is>
          <t>LW</t>
        </is>
      </c>
      <c r="D1557" t="inlineStr">
        <is>
          <t>F</t>
        </is>
      </c>
      <c r="E1557" t="n">
        <v>18</v>
      </c>
      <c r="F1557" t="inlineStr">
        <is>
          <t>FA</t>
        </is>
      </c>
      <c r="G1557" t="inlineStr">
        <is>
          <t>FA</t>
        </is>
      </c>
      <c r="H1557" s="30" t="n">
        <v>1</v>
      </c>
      <c r="I1557" s="31" t="n">
        <v>0</v>
      </c>
      <c r="J1557" s="31" t="n"/>
      <c r="K1557" s="31" t="n">
        <v>0</v>
      </c>
      <c r="L1557" s="32" t="n"/>
      <c r="M1557" s="31" t="n">
        <v>0</v>
      </c>
      <c r="N1557" s="31" t="n">
        <v>0</v>
      </c>
      <c r="O1557" s="31" t="n"/>
      <c r="P1557" s="31" t="n"/>
      <c r="Q1557" s="31" t="n">
        <v>0</v>
      </c>
      <c r="R1557" s="31" t="n"/>
      <c r="S1557" s="32" t="n"/>
      <c r="T1557" s="32" t="n"/>
      <c r="V1557" t="inlineStr">
        <is>
          <t>078cg</t>
        </is>
      </c>
      <c r="Z1557" t="inlineStr">
        <is>
          <t>Anthony Thomas-Maroon ((N/A) LW)</t>
        </is>
      </c>
    </row>
    <row r="1558">
      <c r="A1558" t="inlineStr">
        <is>
          <t>Antoine Bibeau</t>
        </is>
      </c>
      <c r="B1558" t="inlineStr">
        <is>
          <t>(N/A)</t>
        </is>
      </c>
      <c r="C1558" t="inlineStr">
        <is>
          <t>G</t>
        </is>
      </c>
      <c r="D1558" t="inlineStr">
        <is>
          <t>G</t>
        </is>
      </c>
      <c r="E1558" t="n">
        <v>32</v>
      </c>
      <c r="F1558" t="inlineStr">
        <is>
          <t>FA</t>
        </is>
      </c>
      <c r="G1558" t="inlineStr">
        <is>
          <t>FA</t>
        </is>
      </c>
      <c r="H1558" s="30" t="n">
        <v>1</v>
      </c>
      <c r="I1558" s="31" t="n">
        <v>0</v>
      </c>
      <c r="J1558" s="31" t="n"/>
      <c r="K1558" s="31" t="n">
        <v>0</v>
      </c>
      <c r="L1558" s="32" t="n"/>
      <c r="M1558" s="31" t="n">
        <v>0</v>
      </c>
      <c r="N1558" s="31" t="n">
        <v>0</v>
      </c>
      <c r="O1558" s="31" t="n"/>
      <c r="P1558" s="31" t="n"/>
      <c r="Q1558" s="31" t="n">
        <v>0</v>
      </c>
      <c r="R1558" s="31" t="n"/>
      <c r="S1558" s="32" t="n"/>
      <c r="T1558" s="32" t="n"/>
      <c r="V1558" t="inlineStr">
        <is>
          <t>031sq</t>
        </is>
      </c>
      <c r="W1558" t="n">
        <v>4726</v>
      </c>
      <c r="X1558" t="n">
        <v>6151</v>
      </c>
      <c r="Y1558" t="inlineStr">
        <is>
          <t>397b0cf6-5a95-4ce4-908e-bc9b14a7edff</t>
        </is>
      </c>
      <c r="Z1558" t="inlineStr">
        <is>
          <t>Antoine Bibeau ((N/A) G)</t>
        </is>
      </c>
    </row>
    <row r="1559">
      <c r="A1559" t="inlineStr">
        <is>
          <t>Antoine Coulombe</t>
        </is>
      </c>
      <c r="B1559" t="inlineStr">
        <is>
          <t>(N/A)</t>
        </is>
      </c>
      <c r="C1559" t="inlineStr">
        <is>
          <t>G</t>
        </is>
      </c>
      <c r="D1559" t="inlineStr">
        <is>
          <t>G</t>
        </is>
      </c>
      <c r="E1559" t="n">
        <v>24</v>
      </c>
      <c r="F1559" t="inlineStr">
        <is>
          <t>FA</t>
        </is>
      </c>
      <c r="G1559" t="inlineStr">
        <is>
          <t>FA</t>
        </is>
      </c>
      <c r="H1559" s="30" t="n">
        <v>1</v>
      </c>
      <c r="I1559" s="31" t="n">
        <v>0</v>
      </c>
      <c r="J1559" s="31" t="n"/>
      <c r="K1559" s="31" t="n">
        <v>0</v>
      </c>
      <c r="L1559" s="32" t="n"/>
      <c r="M1559" s="31" t="n">
        <v>0</v>
      </c>
      <c r="N1559" s="31" t="n">
        <v>0</v>
      </c>
      <c r="O1559" s="31" t="n"/>
      <c r="P1559" s="31" t="n"/>
      <c r="Q1559" s="31" t="n">
        <v>0</v>
      </c>
      <c r="R1559" s="31" t="n"/>
      <c r="S1559" s="32" t="n"/>
      <c r="T1559" s="32" t="n"/>
      <c r="V1559" t="inlineStr">
        <is>
          <t>0648c</t>
        </is>
      </c>
      <c r="Y1559" t="inlineStr">
        <is>
          <t>14bc3630-56bd-486d-b257-352b18a67ea2</t>
        </is>
      </c>
      <c r="Z1559" t="inlineStr">
        <is>
          <t>Antoine Coulombe ((N/A) G)</t>
        </is>
      </c>
    </row>
    <row r="1560">
      <c r="A1560" t="inlineStr">
        <is>
          <t>Antoine Crete-Belzile</t>
        </is>
      </c>
      <c r="B1560" t="inlineStr">
        <is>
          <t>(N/A)</t>
        </is>
      </c>
      <c r="C1560" t="inlineStr">
        <is>
          <t>D</t>
        </is>
      </c>
      <c r="D1560" t="inlineStr">
        <is>
          <t>D</t>
        </is>
      </c>
      <c r="E1560" t="n">
        <v>27</v>
      </c>
      <c r="F1560" t="inlineStr">
        <is>
          <t>FA</t>
        </is>
      </c>
      <c r="G1560" t="inlineStr">
        <is>
          <t>FA</t>
        </is>
      </c>
      <c r="H1560" s="30" t="n">
        <v>1</v>
      </c>
      <c r="I1560" s="31" t="n">
        <v>0</v>
      </c>
      <c r="J1560" s="31" t="n"/>
      <c r="K1560" s="31" t="n">
        <v>0</v>
      </c>
      <c r="L1560" s="32" t="n"/>
      <c r="M1560" s="31" t="n">
        <v>0</v>
      </c>
      <c r="N1560" s="31" t="n">
        <v>0</v>
      </c>
      <c r="O1560" s="31" t="n"/>
      <c r="P1560" s="31" t="n"/>
      <c r="Q1560" s="31" t="n">
        <v>0</v>
      </c>
      <c r="R1560" s="31" t="n"/>
      <c r="S1560" s="32" t="n"/>
      <c r="T1560" s="32" t="n"/>
      <c r="V1560" t="inlineStr">
        <is>
          <t>04ggk</t>
        </is>
      </c>
      <c r="Z1560" t="inlineStr">
        <is>
          <t>Antoine Crete-Belzile ((N/A) D)</t>
        </is>
      </c>
    </row>
    <row r="1561">
      <c r="A1561" t="inlineStr">
        <is>
          <t>Antoine Dorion</t>
        </is>
      </c>
      <c r="B1561" t="inlineStr">
        <is>
          <t>STL</t>
        </is>
      </c>
      <c r="C1561" t="inlineStr">
        <is>
          <t>C</t>
        </is>
      </c>
      <c r="D1561" t="inlineStr">
        <is>
          <t>F</t>
        </is>
      </c>
      <c r="E1561" t="n">
        <v>20</v>
      </c>
      <c r="F1561" t="inlineStr">
        <is>
          <t>FA</t>
        </is>
      </c>
      <c r="G1561" t="inlineStr">
        <is>
          <t>FA</t>
        </is>
      </c>
      <c r="H1561" s="30" t="n">
        <v>1</v>
      </c>
      <c r="I1561" s="31" t="n">
        <v>0</v>
      </c>
      <c r="J1561" s="31" t="n"/>
      <c r="K1561" s="31" t="n">
        <v>0</v>
      </c>
      <c r="L1561" s="32" t="n"/>
      <c r="M1561" s="31" t="n">
        <v>0</v>
      </c>
      <c r="N1561" s="31" t="n">
        <v>0</v>
      </c>
      <c r="O1561" s="31" t="n"/>
      <c r="P1561" s="31" t="n"/>
      <c r="Q1561" s="31" t="n">
        <v>0</v>
      </c>
      <c r="R1561" s="31" t="n"/>
      <c r="S1561" s="32" t="n"/>
      <c r="T1561" s="32" t="n"/>
      <c r="V1561" t="inlineStr">
        <is>
          <t>06mr1</t>
        </is>
      </c>
      <c r="Y1561" t="inlineStr">
        <is>
          <t>6e45aa05-8684-4a28-9dbb-8cef0acd4173</t>
        </is>
      </c>
      <c r="Z1561" t="inlineStr">
        <is>
          <t>Antoine Dorion (STL C)</t>
        </is>
      </c>
    </row>
    <row r="1562">
      <c r="A1562" t="inlineStr">
        <is>
          <t>Antoine Keller</t>
        </is>
      </c>
      <c r="B1562" t="inlineStr">
        <is>
          <t>WSH</t>
        </is>
      </c>
      <c r="C1562" t="inlineStr">
        <is>
          <t>G</t>
        </is>
      </c>
      <c r="D1562" t="inlineStr">
        <is>
          <t>G</t>
        </is>
      </c>
      <c r="E1562" t="n">
        <v>21</v>
      </c>
      <c r="F1562" t="inlineStr">
        <is>
          <t>FA</t>
        </is>
      </c>
      <c r="G1562" t="inlineStr">
        <is>
          <t>FA</t>
        </is>
      </c>
      <c r="H1562" s="30" t="n">
        <v>1</v>
      </c>
      <c r="I1562" s="31" t="n">
        <v>0</v>
      </c>
      <c r="J1562" s="31" t="n"/>
      <c r="K1562" s="31" t="n">
        <v>0</v>
      </c>
      <c r="L1562" s="32" t="n"/>
      <c r="M1562" s="31" t="n">
        <v>0</v>
      </c>
      <c r="N1562" s="31" t="n">
        <v>0</v>
      </c>
      <c r="O1562" s="31" t="n"/>
      <c r="P1562" s="31" t="n"/>
      <c r="Q1562" s="31" t="n">
        <v>0</v>
      </c>
      <c r="R1562" s="31" t="n"/>
      <c r="S1562" s="32" t="n"/>
      <c r="T1562" s="32" t="n"/>
      <c r="V1562" t="inlineStr">
        <is>
          <t>06ce2</t>
        </is>
      </c>
      <c r="W1562" t="n">
        <v>7583</v>
      </c>
      <c r="Y1562" t="inlineStr">
        <is>
          <t>1d26ea1e-1eaa-47ec-844c-b48e9161cfb0</t>
        </is>
      </c>
      <c r="Z1562" t="inlineStr">
        <is>
          <t>Antoine Keller (WSH G)</t>
        </is>
      </c>
    </row>
    <row r="1563">
      <c r="A1563" t="inlineStr">
        <is>
          <t>Antoine LaFleur</t>
        </is>
      </c>
      <c r="B1563" t="inlineStr">
        <is>
          <t>NYR</t>
        </is>
      </c>
      <c r="C1563" t="inlineStr">
        <is>
          <t>G</t>
        </is>
      </c>
      <c r="D1563" t="inlineStr">
        <is>
          <t>G</t>
        </is>
      </c>
      <c r="E1563" t="n">
        <v>37</v>
      </c>
      <c r="F1563" t="inlineStr">
        <is>
          <t>FA</t>
        </is>
      </c>
      <c r="G1563" t="inlineStr">
        <is>
          <t>FA</t>
        </is>
      </c>
      <c r="H1563" s="30" t="n">
        <v>1</v>
      </c>
      <c r="I1563" s="31" t="n">
        <v>0</v>
      </c>
      <c r="J1563" s="31" t="n"/>
      <c r="K1563" s="31" t="n">
        <v>0</v>
      </c>
      <c r="L1563" s="32" t="n"/>
      <c r="M1563" s="31" t="n">
        <v>0</v>
      </c>
      <c r="N1563" s="31" t="n">
        <v>0</v>
      </c>
      <c r="O1563" s="31" t="n"/>
      <c r="P1563" s="31" t="n"/>
      <c r="Q1563" s="31" t="n">
        <v>0</v>
      </c>
      <c r="R1563" s="31" t="n"/>
      <c r="S1563" s="32" t="n"/>
      <c r="T1563" s="32" t="n"/>
      <c r="V1563" t="inlineStr">
        <is>
          <t>015qq</t>
        </is>
      </c>
      <c r="X1563" t="n">
        <v>4561</v>
      </c>
      <c r="Z1563" t="inlineStr">
        <is>
          <t>Antoine LaFleur (NYR G)</t>
        </is>
      </c>
    </row>
    <row r="1564">
      <c r="A1564" t="inlineStr">
        <is>
          <t>Antoine Laganiere</t>
        </is>
      </c>
      <c r="B1564" t="inlineStr">
        <is>
          <t>(N/A)</t>
        </is>
      </c>
      <c r="C1564" t="inlineStr">
        <is>
          <t>LW</t>
        </is>
      </c>
      <c r="D1564" t="inlineStr">
        <is>
          <t>F</t>
        </is>
      </c>
      <c r="E1564" t="n">
        <v>36</v>
      </c>
      <c r="F1564" t="inlineStr">
        <is>
          <t>FA</t>
        </is>
      </c>
      <c r="G1564" t="inlineStr">
        <is>
          <t>FA</t>
        </is>
      </c>
      <c r="H1564" s="30" t="n">
        <v>1</v>
      </c>
      <c r="I1564" s="31" t="n">
        <v>0</v>
      </c>
      <c r="J1564" s="31" t="n"/>
      <c r="K1564" s="31" t="n">
        <v>0</v>
      </c>
      <c r="L1564" s="32" t="n"/>
      <c r="M1564" s="31" t="n">
        <v>0</v>
      </c>
      <c r="N1564" s="31" t="n">
        <v>0</v>
      </c>
      <c r="O1564" s="31" t="n"/>
      <c r="P1564" s="31" t="n"/>
      <c r="Q1564" s="31" t="n">
        <v>0</v>
      </c>
      <c r="R1564" s="31" t="n"/>
      <c r="S1564" s="32" t="n"/>
      <c r="T1564" s="32" t="n"/>
      <c r="V1564" t="inlineStr">
        <is>
          <t>02yqp</t>
        </is>
      </c>
      <c r="X1564" t="n">
        <v>5955</v>
      </c>
      <c r="Z1564" t="inlineStr">
        <is>
          <t>Antoine Laganiere ((N/A) LW)</t>
        </is>
      </c>
    </row>
    <row r="1565">
      <c r="A1565" t="inlineStr">
        <is>
          <t>Antoine Morand</t>
        </is>
      </c>
      <c r="B1565" t="inlineStr">
        <is>
          <t>TBL</t>
        </is>
      </c>
      <c r="C1565" t="inlineStr">
        <is>
          <t>C</t>
        </is>
      </c>
      <c r="D1565" t="inlineStr">
        <is>
          <t>F</t>
        </is>
      </c>
      <c r="E1565" t="n">
        <v>27</v>
      </c>
      <c r="F1565" t="inlineStr">
        <is>
          <t>FA</t>
        </is>
      </c>
      <c r="G1565" t="inlineStr">
        <is>
          <t>FA</t>
        </is>
      </c>
      <c r="H1565" s="30" t="n">
        <v>1</v>
      </c>
      <c r="I1565" s="31" t="n">
        <v>0</v>
      </c>
      <c r="J1565" s="31" t="n"/>
      <c r="K1565" s="31" t="n">
        <v>0</v>
      </c>
      <c r="L1565" s="32" t="n"/>
      <c r="M1565" s="31" t="n">
        <v>0</v>
      </c>
      <c r="N1565" s="31" t="n">
        <v>0</v>
      </c>
      <c r="O1565" s="31" t="n"/>
      <c r="P1565" s="31" t="n"/>
      <c r="Q1565" s="31" t="n">
        <v>0</v>
      </c>
      <c r="R1565" s="31" t="n"/>
      <c r="S1565" s="32" t="n"/>
      <c r="T1565" s="32" t="n"/>
      <c r="V1565" t="inlineStr">
        <is>
          <t>048x3</t>
        </is>
      </c>
      <c r="W1565" t="n">
        <v>5486</v>
      </c>
      <c r="X1565" t="n">
        <v>7575</v>
      </c>
      <c r="Y1565" t="inlineStr">
        <is>
          <t>aae989ee-fa94-43fe-ad99-24534c5b8b79</t>
        </is>
      </c>
      <c r="Z1565" t="inlineStr">
        <is>
          <t>Antoine Morand (TBL C)</t>
        </is>
      </c>
    </row>
    <row r="1566">
      <c r="A1566" t="inlineStr">
        <is>
          <t>Antoine Roussel</t>
        </is>
      </c>
      <c r="B1566" t="inlineStr">
        <is>
          <t>(N/A)</t>
        </is>
      </c>
      <c r="C1566" t="inlineStr">
        <is>
          <t>LW</t>
        </is>
      </c>
      <c r="D1566" t="inlineStr">
        <is>
          <t>F</t>
        </is>
      </c>
      <c r="E1566" t="n">
        <v>36</v>
      </c>
      <c r="F1566" t="inlineStr">
        <is>
          <t>FA</t>
        </is>
      </c>
      <c r="G1566" t="inlineStr">
        <is>
          <t>FA</t>
        </is>
      </c>
      <c r="H1566" s="30" t="n">
        <v>1</v>
      </c>
      <c r="I1566" s="31" t="n">
        <v>0</v>
      </c>
      <c r="J1566" s="31" t="n"/>
      <c r="K1566" s="31" t="n">
        <v>0</v>
      </c>
      <c r="L1566" s="32" t="n"/>
      <c r="M1566" s="31" t="n">
        <v>0</v>
      </c>
      <c r="N1566" s="31" t="n">
        <v>0</v>
      </c>
      <c r="O1566" s="31" t="n"/>
      <c r="P1566" s="31" t="n"/>
      <c r="Q1566" s="31" t="n">
        <v>0</v>
      </c>
      <c r="R1566" s="31" t="n"/>
      <c r="S1566" s="32" t="n"/>
      <c r="T1566" s="32" t="n"/>
      <c r="V1566" t="inlineStr">
        <is>
          <t>02frb</t>
        </is>
      </c>
      <c r="W1566" t="n">
        <v>4082</v>
      </c>
      <c r="X1566" t="n">
        <v>5591</v>
      </c>
      <c r="Y1566" t="inlineStr">
        <is>
          <t>c7054c9d-6b6b-11e2-9e6b-f4ce4684ea4c</t>
        </is>
      </c>
      <c r="Z1566" t="inlineStr">
        <is>
          <t>Antoine Roussel ((N/A) LW)</t>
        </is>
      </c>
    </row>
    <row r="1567">
      <c r="A1567" t="inlineStr">
        <is>
          <t>Antoine Samuel</t>
        </is>
      </c>
      <c r="B1567" t="inlineStr">
        <is>
          <t>MTL</t>
        </is>
      </c>
      <c r="C1567" t="inlineStr">
        <is>
          <t>G</t>
        </is>
      </c>
      <c r="D1567" t="inlineStr">
        <is>
          <t>G</t>
        </is>
      </c>
      <c r="E1567" t="n">
        <v>28</v>
      </c>
      <c r="F1567" t="inlineStr">
        <is>
          <t>FA</t>
        </is>
      </c>
      <c r="G1567" t="inlineStr">
        <is>
          <t>FA</t>
        </is>
      </c>
      <c r="H1567" s="30" t="n">
        <v>1</v>
      </c>
      <c r="I1567" s="31" t="n">
        <v>0</v>
      </c>
      <c r="J1567" s="31" t="n"/>
      <c r="K1567" s="31" t="n">
        <v>0</v>
      </c>
      <c r="L1567" s="32" t="n"/>
      <c r="M1567" s="31" t="n">
        <v>0</v>
      </c>
      <c r="N1567" s="31" t="n">
        <v>0</v>
      </c>
      <c r="O1567" s="31" t="n"/>
      <c r="P1567" s="31" t="n"/>
      <c r="Q1567" s="31" t="n">
        <v>0</v>
      </c>
      <c r="R1567" s="31" t="n"/>
      <c r="S1567" s="32" t="n"/>
      <c r="T1567" s="32" t="n"/>
      <c r="V1567" t="inlineStr">
        <is>
          <t>04336</t>
        </is>
      </c>
      <c r="X1567" t="n">
        <v>7388</v>
      </c>
      <c r="Z1567" t="inlineStr">
        <is>
          <t>Antoine Samuel (MTL G)</t>
        </is>
      </c>
    </row>
    <row r="1568">
      <c r="A1568" t="inlineStr">
        <is>
          <t>Antoine Waked</t>
        </is>
      </c>
      <c r="B1568" t="inlineStr">
        <is>
          <t>(N/A)</t>
        </is>
      </c>
      <c r="C1568" t="inlineStr">
        <is>
          <t>RW</t>
        </is>
      </c>
      <c r="D1568" t="inlineStr">
        <is>
          <t>F</t>
        </is>
      </c>
      <c r="E1568" t="n">
        <v>30</v>
      </c>
      <c r="F1568" t="inlineStr">
        <is>
          <t>FA</t>
        </is>
      </c>
      <c r="G1568" t="inlineStr">
        <is>
          <t>FA</t>
        </is>
      </c>
      <c r="H1568" s="30" t="n">
        <v>1</v>
      </c>
      <c r="I1568" s="31" t="n">
        <v>0</v>
      </c>
      <c r="J1568" s="31" t="n"/>
      <c r="K1568" s="31" t="n">
        <v>0</v>
      </c>
      <c r="L1568" s="32" t="n"/>
      <c r="M1568" s="31" t="n">
        <v>0</v>
      </c>
      <c r="N1568" s="31" t="n">
        <v>0</v>
      </c>
      <c r="O1568" s="31" t="n"/>
      <c r="P1568" s="31" t="n"/>
      <c r="Q1568" s="31" t="n">
        <v>0</v>
      </c>
      <c r="R1568" s="31" t="n"/>
      <c r="S1568" s="32" t="n"/>
      <c r="T1568" s="32" t="n"/>
      <c r="V1568" t="inlineStr">
        <is>
          <t>04cbt</t>
        </is>
      </c>
      <c r="W1568" t="n">
        <v>5395</v>
      </c>
      <c r="X1568" t="n">
        <v>7496</v>
      </c>
      <c r="Z1568" t="inlineStr">
        <is>
          <t>Antoine Waked ((N/A) RW)</t>
        </is>
      </c>
    </row>
    <row r="1569">
      <c r="A1569" t="inlineStr">
        <is>
          <t>Anton Andersson</t>
        </is>
      </c>
      <c r="B1569" t="inlineStr">
        <is>
          <t>STL</t>
        </is>
      </c>
      <c r="C1569" t="inlineStr">
        <is>
          <t>D</t>
        </is>
      </c>
      <c r="D1569" t="inlineStr">
        <is>
          <t>D</t>
        </is>
      </c>
      <c r="E1569" t="n">
        <v>27</v>
      </c>
      <c r="F1569" t="inlineStr">
        <is>
          <t>FA</t>
        </is>
      </c>
      <c r="G1569" t="inlineStr">
        <is>
          <t>FA</t>
        </is>
      </c>
      <c r="H1569" s="30" t="n">
        <v>1</v>
      </c>
      <c r="I1569" s="31" t="n">
        <v>0</v>
      </c>
      <c r="J1569" s="31" t="n"/>
      <c r="K1569" s="31" t="n">
        <v>0</v>
      </c>
      <c r="L1569" s="32" t="n"/>
      <c r="M1569" s="31" t="n">
        <v>0</v>
      </c>
      <c r="N1569" s="31" t="n">
        <v>0</v>
      </c>
      <c r="O1569" s="31" t="n"/>
      <c r="P1569" s="31" t="n"/>
      <c r="Q1569" s="31" t="n">
        <v>0</v>
      </c>
      <c r="R1569" s="31" t="n"/>
      <c r="S1569" s="32" t="n"/>
      <c r="T1569" s="32" t="n"/>
      <c r="V1569" t="inlineStr">
        <is>
          <t>04f8p</t>
        </is>
      </c>
      <c r="X1569" t="n">
        <v>7720</v>
      </c>
      <c r="Z1569" t="inlineStr">
        <is>
          <t>Anton Andersson (STL D)</t>
        </is>
      </c>
    </row>
    <row r="1570">
      <c r="A1570" t="inlineStr">
        <is>
          <t>Anton Babchuk</t>
        </is>
      </c>
      <c r="B1570" t="inlineStr">
        <is>
          <t>(N/A)</t>
        </is>
      </c>
      <c r="C1570" t="inlineStr">
        <is>
          <t>D</t>
        </is>
      </c>
      <c r="D1570" t="inlineStr">
        <is>
          <t>D</t>
        </is>
      </c>
      <c r="E1570" t="n">
        <v>42</v>
      </c>
      <c r="F1570" t="inlineStr">
        <is>
          <t>FA</t>
        </is>
      </c>
      <c r="G1570" t="inlineStr">
        <is>
          <t>FA</t>
        </is>
      </c>
      <c r="H1570" s="30" t="n">
        <v>1</v>
      </c>
      <c r="I1570" s="31" t="n">
        <v>0</v>
      </c>
      <c r="J1570" s="31" t="n"/>
      <c r="K1570" s="31" t="n">
        <v>0</v>
      </c>
      <c r="L1570" s="32" t="n"/>
      <c r="M1570" s="31" t="n">
        <v>0</v>
      </c>
      <c r="N1570" s="31" t="n">
        <v>0</v>
      </c>
      <c r="O1570" s="31" t="n"/>
      <c r="P1570" s="31" t="n"/>
      <c r="Q1570" s="31" t="n">
        <v>0</v>
      </c>
      <c r="R1570" s="31" t="n"/>
      <c r="S1570" s="32" t="n"/>
      <c r="T1570" s="32" t="n"/>
      <c r="V1570" t="inlineStr">
        <is>
          <t>00qkn</t>
        </is>
      </c>
      <c r="W1570" t="n">
        <v>1690</v>
      </c>
      <c r="X1570" t="n">
        <v>3112</v>
      </c>
      <c r="Z1570" t="inlineStr">
        <is>
          <t>Anton Babchuk ((N/A) D)</t>
        </is>
      </c>
    </row>
    <row r="1571">
      <c r="A1571" t="inlineStr">
        <is>
          <t>Anton Belov</t>
        </is>
      </c>
      <c r="B1571" t="inlineStr">
        <is>
          <t>(N/A)</t>
        </is>
      </c>
      <c r="C1571" t="inlineStr">
        <is>
          <t>D</t>
        </is>
      </c>
      <c r="D1571" t="inlineStr">
        <is>
          <t>D</t>
        </is>
      </c>
      <c r="E1571" t="n">
        <v>40</v>
      </c>
      <c r="F1571" t="inlineStr">
        <is>
          <t>FA</t>
        </is>
      </c>
      <c r="G1571" t="inlineStr">
        <is>
          <t>FA</t>
        </is>
      </c>
      <c r="H1571" s="30" t="n">
        <v>1</v>
      </c>
      <c r="I1571" s="31" t="n">
        <v>0</v>
      </c>
      <c r="J1571" s="31" t="n"/>
      <c r="K1571" s="31" t="n">
        <v>0</v>
      </c>
      <c r="L1571" s="32" t="n"/>
      <c r="M1571" s="31" t="n">
        <v>0</v>
      </c>
      <c r="N1571" s="31" t="n">
        <v>0</v>
      </c>
      <c r="O1571" s="31" t="n"/>
      <c r="P1571" s="31" t="n"/>
      <c r="Q1571" s="31" t="n">
        <v>0</v>
      </c>
      <c r="R1571" s="31" t="n"/>
      <c r="S1571" s="32" t="n"/>
      <c r="T1571" s="32" t="n"/>
      <c r="V1571" t="inlineStr">
        <is>
          <t>030wy</t>
        </is>
      </c>
      <c r="W1571" t="n">
        <v>4187</v>
      </c>
      <c r="X1571" t="n">
        <v>5963</v>
      </c>
      <c r="Z1571" t="inlineStr">
        <is>
          <t>Anton Belov ((N/A) D)</t>
        </is>
      </c>
    </row>
    <row r="1572">
      <c r="A1572" t="inlineStr">
        <is>
          <t>Anton Blomqvist</t>
        </is>
      </c>
      <c r="B1572" t="inlineStr">
        <is>
          <t>(N/A)</t>
        </is>
      </c>
      <c r="C1572" t="inlineStr">
        <is>
          <t>D</t>
        </is>
      </c>
      <c r="D1572" t="inlineStr">
        <is>
          <t>D</t>
        </is>
      </c>
      <c r="E1572" t="n">
        <v>36</v>
      </c>
      <c r="F1572" t="inlineStr">
        <is>
          <t>FA</t>
        </is>
      </c>
      <c r="G1572" t="inlineStr">
        <is>
          <t>FA</t>
        </is>
      </c>
      <c r="H1572" s="30" t="n">
        <v>1</v>
      </c>
      <c r="I1572" s="31" t="n">
        <v>0</v>
      </c>
      <c r="J1572" s="31" t="n"/>
      <c r="K1572" s="31" t="n">
        <v>0</v>
      </c>
      <c r="L1572" s="32" t="n"/>
      <c r="M1572" s="31" t="n">
        <v>0</v>
      </c>
      <c r="N1572" s="31" t="n">
        <v>0</v>
      </c>
      <c r="O1572" s="31" t="n"/>
      <c r="P1572" s="31" t="n"/>
      <c r="Q1572" s="31" t="n">
        <v>0</v>
      </c>
      <c r="R1572" s="31" t="n"/>
      <c r="S1572" s="32" t="n"/>
      <c r="T1572" s="32" t="n"/>
      <c r="V1572" t="inlineStr">
        <is>
          <t>02613</t>
        </is>
      </c>
      <c r="W1572" t="n">
        <v>3692</v>
      </c>
      <c r="X1572" t="n">
        <v>5267</v>
      </c>
      <c r="Z1572" t="inlineStr">
        <is>
          <t>Anton Blomqvist ((N/A) D)</t>
        </is>
      </c>
    </row>
    <row r="1573">
      <c r="A1573" t="inlineStr">
        <is>
          <t>Anton Burdasov</t>
        </is>
      </c>
      <c r="B1573" t="inlineStr">
        <is>
          <t>(N/A)</t>
        </is>
      </c>
      <c r="C1573" t="inlineStr">
        <is>
          <t>RW</t>
        </is>
      </c>
      <c r="D1573" t="inlineStr">
        <is>
          <t>F</t>
        </is>
      </c>
      <c r="E1573" t="n">
        <v>35</v>
      </c>
      <c r="F1573" t="inlineStr">
        <is>
          <t>FA</t>
        </is>
      </c>
      <c r="G1573" t="inlineStr">
        <is>
          <t>FA</t>
        </is>
      </c>
      <c r="H1573" s="30" t="n">
        <v>1</v>
      </c>
      <c r="I1573" s="31" t="n">
        <v>0</v>
      </c>
      <c r="J1573" s="31" t="n"/>
      <c r="K1573" s="31" t="n">
        <v>0</v>
      </c>
      <c r="L1573" s="32" t="n"/>
      <c r="M1573" s="31" t="n">
        <v>0</v>
      </c>
      <c r="N1573" s="31" t="n">
        <v>0</v>
      </c>
      <c r="O1573" s="31" t="n"/>
      <c r="P1573" s="31" t="n"/>
      <c r="Q1573" s="31" t="n">
        <v>0</v>
      </c>
      <c r="R1573" s="31" t="n"/>
      <c r="S1573" s="32" t="n"/>
      <c r="T1573" s="32" t="n"/>
      <c r="V1573" t="inlineStr">
        <is>
          <t>03wqn</t>
        </is>
      </c>
      <c r="W1573" t="n">
        <v>3302</v>
      </c>
      <c r="X1573" t="n">
        <v>8580</v>
      </c>
      <c r="Z1573" t="inlineStr">
        <is>
          <t>Anton Burdasov ((N/A) RW)</t>
        </is>
      </c>
    </row>
    <row r="1574">
      <c r="A1574" t="inlineStr">
        <is>
          <t>Anton Castro</t>
        </is>
      </c>
      <c r="B1574" t="inlineStr">
        <is>
          <t>(N/A)</t>
        </is>
      </c>
      <c r="C1574" t="inlineStr">
        <is>
          <t>G</t>
        </is>
      </c>
      <c r="D1574" t="inlineStr">
        <is>
          <t>G</t>
        </is>
      </c>
      <c r="E1574" t="n">
        <v>23</v>
      </c>
      <c r="F1574" t="inlineStr">
        <is>
          <t>FA</t>
        </is>
      </c>
      <c r="G1574" t="inlineStr">
        <is>
          <t>FA</t>
        </is>
      </c>
      <c r="H1574" s="30" t="n">
        <v>1</v>
      </c>
      <c r="I1574" s="31" t="n">
        <v>0</v>
      </c>
      <c r="J1574" s="31" t="n"/>
      <c r="K1574" s="31" t="n">
        <v>0</v>
      </c>
      <c r="L1574" s="32" t="n"/>
      <c r="M1574" s="31" t="n">
        <v>0</v>
      </c>
      <c r="N1574" s="31" t="n">
        <v>0</v>
      </c>
      <c r="O1574" s="31" t="n"/>
      <c r="P1574" s="31" t="n"/>
      <c r="Q1574" s="31" t="n">
        <v>0</v>
      </c>
      <c r="R1574" s="31" t="n"/>
      <c r="S1574" s="32" t="n"/>
      <c r="T1574" s="32" t="n"/>
      <c r="V1574" t="inlineStr">
        <is>
          <t>05uww</t>
        </is>
      </c>
      <c r="Z1574" t="inlineStr">
        <is>
          <t>Anton Castro ((N/A) G)</t>
        </is>
      </c>
    </row>
    <row r="1575">
      <c r="A1575" t="inlineStr">
        <is>
          <t>Anton Cederholm</t>
        </is>
      </c>
      <c r="B1575" t="inlineStr">
        <is>
          <t>(N/A)</t>
        </is>
      </c>
      <c r="C1575" t="inlineStr">
        <is>
          <t>D</t>
        </is>
      </c>
      <c r="D1575" t="inlineStr">
        <is>
          <t>D</t>
        </is>
      </c>
      <c r="E1575" t="n">
        <v>31</v>
      </c>
      <c r="F1575" t="inlineStr">
        <is>
          <t>FA</t>
        </is>
      </c>
      <c r="G1575" t="inlineStr">
        <is>
          <t>FA</t>
        </is>
      </c>
      <c r="H1575" s="30" t="n">
        <v>1</v>
      </c>
      <c r="I1575" s="31" t="n">
        <v>0</v>
      </c>
      <c r="J1575" s="31" t="n"/>
      <c r="K1575" s="31" t="n">
        <v>0</v>
      </c>
      <c r="L1575" s="32" t="n"/>
      <c r="M1575" s="31" t="n">
        <v>0</v>
      </c>
      <c r="N1575" s="31" t="n">
        <v>0</v>
      </c>
      <c r="O1575" s="31" t="n"/>
      <c r="P1575" s="31" t="n"/>
      <c r="Q1575" s="31" t="n">
        <v>0</v>
      </c>
      <c r="R1575" s="31" t="n"/>
      <c r="S1575" s="32" t="n"/>
      <c r="T1575" s="32" t="n"/>
      <c r="V1575" t="inlineStr">
        <is>
          <t>031qv</t>
        </is>
      </c>
      <c r="X1575" t="n">
        <v>6125</v>
      </c>
      <c r="Z1575" t="inlineStr">
        <is>
          <t>Anton Cederholm ((N/A) D)</t>
        </is>
      </c>
    </row>
    <row r="1576">
      <c r="A1576" t="inlineStr">
        <is>
          <t>Anton Emil Wilde Larsen</t>
        </is>
      </c>
      <c r="B1576" t="inlineStr">
        <is>
          <t>DAL</t>
        </is>
      </c>
      <c r="C1576" t="inlineStr">
        <is>
          <t>G</t>
        </is>
      </c>
      <c r="D1576" t="inlineStr">
        <is>
          <t>G</t>
        </is>
      </c>
      <c r="E1576" t="n">
        <v>18</v>
      </c>
      <c r="F1576" t="inlineStr">
        <is>
          <t>FA</t>
        </is>
      </c>
      <c r="G1576" t="inlineStr">
        <is>
          <t>FA</t>
        </is>
      </c>
      <c r="H1576" s="30" t="n">
        <v>1</v>
      </c>
      <c r="I1576" s="31" t="n">
        <v>0</v>
      </c>
      <c r="J1576" s="31" t="n"/>
      <c r="K1576" s="31" t="n">
        <v>0</v>
      </c>
      <c r="L1576" s="32" t="n"/>
      <c r="M1576" s="31" t="n">
        <v>0</v>
      </c>
      <c r="N1576" s="31" t="n">
        <v>0</v>
      </c>
      <c r="O1576" s="31" t="n"/>
      <c r="P1576" s="31" t="n"/>
      <c r="Q1576" s="31" t="n">
        <v>0</v>
      </c>
      <c r="R1576" s="31" t="n"/>
      <c r="S1576" s="32" t="n"/>
      <c r="T1576" s="32" t="n"/>
      <c r="V1576" t="inlineStr">
        <is>
          <t>076yj</t>
        </is>
      </c>
      <c r="Y1576" t="inlineStr">
        <is>
          <t>b9ee4fdd-f473-40b3-a7fd-6e6a46681574</t>
        </is>
      </c>
      <c r="Z1576" t="inlineStr">
        <is>
          <t>Anton Emil Wilde Larsen (DAL G)</t>
        </is>
      </c>
    </row>
    <row r="1577">
      <c r="A1577" t="inlineStr">
        <is>
          <t>Anton Gustafsson</t>
        </is>
      </c>
      <c r="B1577" t="inlineStr">
        <is>
          <t>(N/A)</t>
        </is>
      </c>
      <c r="C1577" t="inlineStr">
        <is>
          <t>LW</t>
        </is>
      </c>
      <c r="D1577" t="inlineStr">
        <is>
          <t>F</t>
        </is>
      </c>
      <c r="E1577" t="n">
        <v>36</v>
      </c>
      <c r="F1577" t="inlineStr">
        <is>
          <t>FA</t>
        </is>
      </c>
      <c r="G1577" t="inlineStr">
        <is>
          <t>FA</t>
        </is>
      </c>
      <c r="H1577" s="30" t="n">
        <v>1</v>
      </c>
      <c r="I1577" s="31" t="n">
        <v>0</v>
      </c>
      <c r="J1577" s="31" t="n"/>
      <c r="K1577" s="31" t="n">
        <v>0</v>
      </c>
      <c r="L1577" s="32" t="n"/>
      <c r="M1577" s="31" t="n">
        <v>0</v>
      </c>
      <c r="N1577" s="31" t="n">
        <v>0</v>
      </c>
      <c r="O1577" s="31" t="n"/>
      <c r="P1577" s="31" t="n"/>
      <c r="Q1577" s="31" t="n">
        <v>0</v>
      </c>
      <c r="R1577" s="31" t="n"/>
      <c r="S1577" s="32" t="n"/>
      <c r="T1577" s="32" t="n"/>
      <c r="V1577" t="inlineStr">
        <is>
          <t>016g6</t>
        </is>
      </c>
      <c r="W1577" t="n">
        <v>3013</v>
      </c>
      <c r="X1577" t="n">
        <v>4497</v>
      </c>
      <c r="Z1577" t="inlineStr">
        <is>
          <t>Anton Gustafsson ((N/A) LW)</t>
        </is>
      </c>
    </row>
    <row r="1578">
      <c r="A1578" t="inlineStr">
        <is>
          <t>Anton Heikkinen</t>
        </is>
      </c>
      <c r="B1578" t="inlineStr">
        <is>
          <t>(N/A)</t>
        </is>
      </c>
      <c r="C1578" t="inlineStr">
        <is>
          <t>LW</t>
        </is>
      </c>
      <c r="D1578" t="inlineStr">
        <is>
          <t>F</t>
        </is>
      </c>
      <c r="E1578" t="n">
        <v>26</v>
      </c>
      <c r="F1578" t="inlineStr">
        <is>
          <t>FA</t>
        </is>
      </c>
      <c r="G1578" t="inlineStr">
        <is>
          <t>FA</t>
        </is>
      </c>
      <c r="H1578" s="30" t="n">
        <v>1</v>
      </c>
      <c r="I1578" s="31" t="n">
        <v>0</v>
      </c>
      <c r="J1578" s="31" t="n"/>
      <c r="K1578" s="31" t="n">
        <v>0</v>
      </c>
      <c r="L1578" s="32" t="n"/>
      <c r="M1578" s="31" t="n">
        <v>0</v>
      </c>
      <c r="N1578" s="31" t="n">
        <v>0</v>
      </c>
      <c r="O1578" s="31" t="n"/>
      <c r="P1578" s="31" t="n"/>
      <c r="Q1578" s="31" t="n">
        <v>0</v>
      </c>
      <c r="R1578" s="31" t="n"/>
      <c r="S1578" s="32" t="n"/>
      <c r="T1578" s="32" t="n"/>
      <c r="V1578" t="inlineStr">
        <is>
          <t>070td</t>
        </is>
      </c>
      <c r="Z1578" t="inlineStr">
        <is>
          <t>Anton Heikkinen ((N/A) LW)</t>
        </is>
      </c>
    </row>
    <row r="1579">
      <c r="A1579" t="inlineStr">
        <is>
          <t>Anton Johannesson</t>
        </is>
      </c>
      <c r="B1579" t="inlineStr">
        <is>
          <t>(N/A)</t>
        </is>
      </c>
      <c r="C1579" t="inlineStr">
        <is>
          <t>D</t>
        </is>
      </c>
      <c r="D1579" t="inlineStr">
        <is>
          <t>D</t>
        </is>
      </c>
      <c r="E1579" t="n">
        <v>24</v>
      </c>
      <c r="F1579" t="inlineStr">
        <is>
          <t>FA</t>
        </is>
      </c>
      <c r="G1579" t="inlineStr">
        <is>
          <t>FA</t>
        </is>
      </c>
      <c r="H1579" s="30" t="n">
        <v>1</v>
      </c>
      <c r="I1579" s="31" t="n">
        <v>0</v>
      </c>
      <c r="J1579" s="31" t="n"/>
      <c r="K1579" s="31" t="n">
        <v>0</v>
      </c>
      <c r="L1579" s="32" t="n"/>
      <c r="M1579" s="31" t="n">
        <v>0</v>
      </c>
      <c r="N1579" s="31" t="n">
        <v>0</v>
      </c>
      <c r="O1579" s="31" t="n"/>
      <c r="P1579" s="31" t="n"/>
      <c r="Q1579" s="31" t="n">
        <v>0</v>
      </c>
      <c r="R1579" s="31" t="n"/>
      <c r="S1579" s="32" t="n"/>
      <c r="T1579" s="32" t="n"/>
      <c r="V1579" t="inlineStr">
        <is>
          <t>05ku5</t>
        </is>
      </c>
      <c r="W1579" t="n">
        <v>6305</v>
      </c>
      <c r="Y1579" t="inlineStr">
        <is>
          <t>8a5a2739-e0b2-440b-9d38-5abfd4f39480</t>
        </is>
      </c>
      <c r="Z1579" t="inlineStr">
        <is>
          <t>Anton Johannesson ((N/A) D)</t>
        </is>
      </c>
    </row>
    <row r="1580">
      <c r="A1580" t="inlineStr">
        <is>
          <t>Anton Johansson</t>
        </is>
      </c>
      <c r="B1580" t="inlineStr">
        <is>
          <t>DET</t>
        </is>
      </c>
      <c r="C1580" t="inlineStr">
        <is>
          <t>D</t>
        </is>
      </c>
      <c r="D1580" t="inlineStr">
        <is>
          <t>D</t>
        </is>
      </c>
      <c r="E1580" t="n">
        <v>22</v>
      </c>
      <c r="F1580" t="inlineStr">
        <is>
          <t>FA</t>
        </is>
      </c>
      <c r="G1580" t="inlineStr">
        <is>
          <t>FA</t>
        </is>
      </c>
      <c r="H1580" s="30" t="n">
        <v>950000</v>
      </c>
      <c r="I1580" s="31" t="n">
        <v>0</v>
      </c>
      <c r="J1580" s="31" t="n"/>
      <c r="K1580" s="31" t="n">
        <v>0</v>
      </c>
      <c r="L1580" s="32" t="n"/>
      <c r="M1580" s="31" t="n">
        <v>0</v>
      </c>
      <c r="N1580" s="31" t="n">
        <v>0</v>
      </c>
      <c r="O1580" s="31" t="n"/>
      <c r="P1580" s="31" t="n"/>
      <c r="Q1580" s="31" t="n">
        <v>0</v>
      </c>
      <c r="R1580" s="31" t="n"/>
      <c r="S1580" s="32" t="n"/>
      <c r="T1580" s="32" t="n"/>
      <c r="V1580" t="inlineStr">
        <is>
          <t>061bk</t>
        </is>
      </c>
      <c r="W1580" t="n">
        <v>7307</v>
      </c>
      <c r="Y1580" t="inlineStr">
        <is>
          <t>637bfc2f-d2d7-4352-8619-2b414b01b913</t>
        </is>
      </c>
      <c r="Z1580" t="inlineStr">
        <is>
          <t>Anton Johansson (DET D)</t>
        </is>
      </c>
    </row>
    <row r="1581">
      <c r="A1581" t="inlineStr">
        <is>
          <t>Anton Karlsson</t>
        </is>
      </c>
      <c r="B1581" t="inlineStr">
        <is>
          <t>CBJ</t>
        </is>
      </c>
      <c r="C1581" t="inlineStr">
        <is>
          <t>D</t>
        </is>
      </c>
      <c r="D1581" t="inlineStr">
        <is>
          <t>D</t>
        </is>
      </c>
      <c r="E1581" t="n">
        <v>33</v>
      </c>
      <c r="F1581" t="inlineStr">
        <is>
          <t>FA</t>
        </is>
      </c>
      <c r="G1581" t="inlineStr">
        <is>
          <t>FA</t>
        </is>
      </c>
      <c r="H1581" s="30" t="n">
        <v>1</v>
      </c>
      <c r="I1581" s="31" t="n">
        <v>0</v>
      </c>
      <c r="J1581" s="31" t="n"/>
      <c r="K1581" s="31" t="n">
        <v>0</v>
      </c>
      <c r="L1581" s="32" t="n"/>
      <c r="M1581" s="31" t="n">
        <v>0</v>
      </c>
      <c r="N1581" s="31" t="n">
        <v>0</v>
      </c>
      <c r="O1581" s="31" t="n"/>
      <c r="P1581" s="31" t="n"/>
      <c r="Q1581" s="31" t="n">
        <v>0</v>
      </c>
      <c r="R1581" s="31" t="n"/>
      <c r="S1581" s="32" t="n"/>
      <c r="T1581" s="32" t="n"/>
      <c r="V1581" t="inlineStr">
        <is>
          <t>03asn</t>
        </is>
      </c>
      <c r="W1581" t="n">
        <v>4489</v>
      </c>
      <c r="X1581" t="n">
        <v>8543</v>
      </c>
      <c r="Z1581" t="inlineStr">
        <is>
          <t>Anton Karlsson (CBJ D)</t>
        </is>
      </c>
    </row>
    <row r="1582">
      <c r="A1582" t="inlineStr">
        <is>
          <t>Anton Klementyev</t>
        </is>
      </c>
      <c r="B1582" t="inlineStr">
        <is>
          <t>(N/A)</t>
        </is>
      </c>
      <c r="C1582" t="inlineStr">
        <is>
          <t>D</t>
        </is>
      </c>
      <c r="D1582" t="inlineStr">
        <is>
          <t>D</t>
        </is>
      </c>
      <c r="E1582" t="n">
        <v>36</v>
      </c>
      <c r="F1582" t="inlineStr">
        <is>
          <t>FA</t>
        </is>
      </c>
      <c r="G1582" t="inlineStr">
        <is>
          <t>FA</t>
        </is>
      </c>
      <c r="H1582" s="30" t="n">
        <v>1</v>
      </c>
      <c r="I1582" s="31" t="n">
        <v>0</v>
      </c>
      <c r="J1582" s="31" t="n"/>
      <c r="K1582" s="31" t="n">
        <v>0</v>
      </c>
      <c r="L1582" s="32" t="n"/>
      <c r="M1582" s="31" t="n">
        <v>0</v>
      </c>
      <c r="N1582" s="31" t="n">
        <v>0</v>
      </c>
      <c r="O1582" s="31" t="n"/>
      <c r="P1582" s="31" t="n"/>
      <c r="Q1582" s="31" t="n">
        <v>0</v>
      </c>
      <c r="R1582" s="31" t="n"/>
      <c r="S1582" s="32" t="n"/>
      <c r="T1582" s="32" t="n"/>
      <c r="V1582" t="inlineStr">
        <is>
          <t>01mk9</t>
        </is>
      </c>
      <c r="W1582" t="n">
        <v>3450</v>
      </c>
      <c r="X1582" t="n">
        <v>4787</v>
      </c>
      <c r="Z1582" t="inlineStr">
        <is>
          <t>Anton Klementyev ((N/A) D)</t>
        </is>
      </c>
    </row>
    <row r="1583">
      <c r="A1583" t="inlineStr">
        <is>
          <t>Anton Kosolapov</t>
        </is>
      </c>
      <c r="B1583" t="inlineStr">
        <is>
          <t>(N/A)</t>
        </is>
      </c>
      <c r="C1583" t="inlineStr">
        <is>
          <t>LW</t>
        </is>
      </c>
      <c r="D1583" t="inlineStr">
        <is>
          <t>F</t>
        </is>
      </c>
      <c r="E1583" t="n">
        <v>24</v>
      </c>
      <c r="F1583" t="inlineStr">
        <is>
          <t>FA</t>
        </is>
      </c>
      <c r="G1583" t="inlineStr">
        <is>
          <t>FA</t>
        </is>
      </c>
      <c r="H1583" s="30" t="n">
        <v>1</v>
      </c>
      <c r="I1583" s="31" t="n">
        <v>0</v>
      </c>
      <c r="J1583" s="31" t="n"/>
      <c r="K1583" s="31" t="n">
        <v>0</v>
      </c>
      <c r="L1583" s="32" t="n"/>
      <c r="M1583" s="31" t="n">
        <v>0</v>
      </c>
      <c r="N1583" s="31" t="n">
        <v>0</v>
      </c>
      <c r="O1583" s="31" t="n"/>
      <c r="P1583" s="31" t="n"/>
      <c r="Q1583" s="31" t="n">
        <v>0</v>
      </c>
      <c r="R1583" s="31" t="n"/>
      <c r="S1583" s="32" t="n"/>
      <c r="T1583" s="32" t="n"/>
      <c r="V1583" t="inlineStr">
        <is>
          <t>072ix</t>
        </is>
      </c>
      <c r="Z1583" t="inlineStr">
        <is>
          <t>Anton Kosolapov ((N/A) LW)</t>
        </is>
      </c>
    </row>
    <row r="1584">
      <c r="A1584" t="inlineStr">
        <is>
          <t>Anton Lander</t>
        </is>
      </c>
      <c r="B1584" t="inlineStr">
        <is>
          <t>(N/A)</t>
        </is>
      </c>
      <c r="C1584" t="inlineStr">
        <is>
          <t>C</t>
        </is>
      </c>
      <c r="D1584" t="inlineStr">
        <is>
          <t>F</t>
        </is>
      </c>
      <c r="E1584" t="n">
        <v>35</v>
      </c>
      <c r="F1584" t="inlineStr">
        <is>
          <t>FA</t>
        </is>
      </c>
      <c r="G1584" t="inlineStr">
        <is>
          <t>FA</t>
        </is>
      </c>
      <c r="H1584" s="30" t="n">
        <v>1</v>
      </c>
      <c r="I1584" s="31" t="n">
        <v>0</v>
      </c>
      <c r="J1584" s="31" t="n"/>
      <c r="K1584" s="31" t="n">
        <v>0</v>
      </c>
      <c r="L1584" s="32" t="n"/>
      <c r="M1584" s="31" t="n">
        <v>0</v>
      </c>
      <c r="N1584" s="31" t="n">
        <v>0</v>
      </c>
      <c r="O1584" s="31" t="n"/>
      <c r="P1584" s="31" t="n"/>
      <c r="Q1584" s="31" t="n">
        <v>0</v>
      </c>
      <c r="R1584" s="31" t="n"/>
      <c r="S1584" s="32" t="n"/>
      <c r="T1584" s="32" t="n"/>
      <c r="V1584" t="inlineStr">
        <is>
          <t>01f6l</t>
        </is>
      </c>
      <c r="W1584" t="n">
        <v>3296</v>
      </c>
      <c r="X1584" t="n">
        <v>5323</v>
      </c>
      <c r="Z1584" t="inlineStr">
        <is>
          <t>Anton Lander ((N/A) C)</t>
        </is>
      </c>
    </row>
    <row r="1585">
      <c r="A1585" t="inlineStr">
        <is>
          <t>Anton Levtchi</t>
        </is>
      </c>
      <c r="B1585" t="inlineStr">
        <is>
          <t>(N/A)</t>
        </is>
      </c>
      <c r="C1585" t="inlineStr">
        <is>
          <t>LW</t>
        </is>
      </c>
      <c r="D1585" t="inlineStr">
        <is>
          <t>F</t>
        </is>
      </c>
      <c r="E1585" t="n">
        <v>30</v>
      </c>
      <c r="F1585" t="inlineStr">
        <is>
          <t>FA</t>
        </is>
      </c>
      <c r="G1585" t="inlineStr">
        <is>
          <t>FA</t>
        </is>
      </c>
      <c r="H1585" s="30" t="n">
        <v>1</v>
      </c>
      <c r="I1585" s="31" t="n">
        <v>0</v>
      </c>
      <c r="J1585" s="31" t="n"/>
      <c r="K1585" s="31" t="n">
        <v>0</v>
      </c>
      <c r="L1585" s="32" t="n"/>
      <c r="M1585" s="31" t="n">
        <v>0</v>
      </c>
      <c r="N1585" s="31" t="n">
        <v>0</v>
      </c>
      <c r="O1585" s="31" t="n"/>
      <c r="P1585" s="31" t="n"/>
      <c r="Q1585" s="31" t="n">
        <v>0</v>
      </c>
      <c r="R1585" s="31" t="n"/>
      <c r="S1585" s="32" t="n"/>
      <c r="T1585" s="32" t="n"/>
      <c r="V1585" t="inlineStr">
        <is>
          <t>05ygf</t>
        </is>
      </c>
      <c r="W1585" t="n">
        <v>6775</v>
      </c>
      <c r="Y1585" t="inlineStr">
        <is>
          <t>9f5d9d6e-1b77-4fb3-8afc-d34dd8c0102f</t>
        </is>
      </c>
      <c r="Z1585" t="inlineStr">
        <is>
          <t>Anton Levtchi ((N/A) LW)</t>
        </is>
      </c>
    </row>
    <row r="1586">
      <c r="A1586" t="inlineStr">
        <is>
          <t>Anton Lindholm</t>
        </is>
      </c>
      <c r="B1586" t="inlineStr">
        <is>
          <t>CHI</t>
        </is>
      </c>
      <c r="C1586" t="inlineStr">
        <is>
          <t>D</t>
        </is>
      </c>
      <c r="D1586" t="inlineStr">
        <is>
          <t>D</t>
        </is>
      </c>
      <c r="E1586" t="n">
        <v>31</v>
      </c>
      <c r="F1586" t="inlineStr">
        <is>
          <t>FA</t>
        </is>
      </c>
      <c r="G1586" t="inlineStr">
        <is>
          <t>FA</t>
        </is>
      </c>
      <c r="H1586" s="30" t="n">
        <v>1</v>
      </c>
      <c r="I1586" s="31" t="n">
        <v>0</v>
      </c>
      <c r="J1586" s="31" t="n"/>
      <c r="K1586" s="31" t="n">
        <v>0</v>
      </c>
      <c r="L1586" s="32" t="n"/>
      <c r="M1586" s="31" t="n">
        <v>0</v>
      </c>
      <c r="N1586" s="31" t="n">
        <v>0</v>
      </c>
      <c r="O1586" s="31" t="n"/>
      <c r="P1586" s="31" t="n"/>
      <c r="Q1586" s="31" t="n">
        <v>0</v>
      </c>
      <c r="R1586" s="31" t="n"/>
      <c r="S1586" s="32" t="n"/>
      <c r="T1586" s="32" t="n"/>
      <c r="V1586" t="inlineStr">
        <is>
          <t>03ed2</t>
        </is>
      </c>
      <c r="W1586" t="n">
        <v>5126</v>
      </c>
      <c r="X1586" t="n">
        <v>6512</v>
      </c>
      <c r="Y1586" t="inlineStr">
        <is>
          <t>4a773f5b-75c4-4ef3-b78e-4cebaf99525e</t>
        </is>
      </c>
      <c r="Z1586" t="inlineStr">
        <is>
          <t>Anton Lindholm (CHI D)</t>
        </is>
      </c>
    </row>
    <row r="1587">
      <c r="A1587" t="inlineStr">
        <is>
          <t>Anton Lukichyov</t>
        </is>
      </c>
      <c r="B1587" t="inlineStr">
        <is>
          <t>(N/A)</t>
        </is>
      </c>
      <c r="C1587" t="inlineStr">
        <is>
          <t>D</t>
        </is>
      </c>
      <c r="D1587" t="inlineStr">
        <is>
          <t>D</t>
        </is>
      </c>
      <c r="E1587" t="n">
        <v>25</v>
      </c>
      <c r="F1587" t="inlineStr">
        <is>
          <t>FA</t>
        </is>
      </c>
      <c r="G1587" t="inlineStr">
        <is>
          <t>FA</t>
        </is>
      </c>
      <c r="H1587" s="30" t="n">
        <v>1</v>
      </c>
      <c r="I1587" s="31" t="n">
        <v>0</v>
      </c>
      <c r="J1587" s="31" t="n"/>
      <c r="K1587" s="31" t="n">
        <v>0</v>
      </c>
      <c r="L1587" s="32" t="n"/>
      <c r="M1587" s="31" t="n">
        <v>0</v>
      </c>
      <c r="N1587" s="31" t="n">
        <v>0</v>
      </c>
      <c r="O1587" s="31" t="n"/>
      <c r="P1587" s="31" t="n"/>
      <c r="Q1587" s="31" t="n">
        <v>0</v>
      </c>
      <c r="R1587" s="31" t="n"/>
      <c r="S1587" s="32" t="n"/>
      <c r="T1587" s="32" t="n"/>
      <c r="V1587" t="inlineStr">
        <is>
          <t>05ms3</t>
        </is>
      </c>
      <c r="Z1587" t="inlineStr">
        <is>
          <t>Anton Lukichyov ((N/A) D)</t>
        </is>
      </c>
    </row>
    <row r="1588">
      <c r="A1588" t="inlineStr">
        <is>
          <t>Anton Lundmark</t>
        </is>
      </c>
      <c r="B1588" t="inlineStr">
        <is>
          <t>(N/A)</t>
        </is>
      </c>
      <c r="C1588" t="inlineStr">
        <is>
          <t>RW</t>
        </is>
      </c>
      <c r="D1588" t="inlineStr">
        <is>
          <t>F</t>
        </is>
      </c>
      <c r="E1588" t="n">
        <v>25</v>
      </c>
      <c r="F1588" t="inlineStr">
        <is>
          <t>FA</t>
        </is>
      </c>
      <c r="G1588" t="inlineStr">
        <is>
          <t>FA</t>
        </is>
      </c>
      <c r="H1588" s="30" t="n">
        <v>1</v>
      </c>
      <c r="I1588" s="31" t="n">
        <v>0</v>
      </c>
      <c r="J1588" s="31" t="n"/>
      <c r="K1588" s="31" t="n">
        <v>0</v>
      </c>
      <c r="L1588" s="32" t="n"/>
      <c r="M1588" s="31" t="n">
        <v>0</v>
      </c>
      <c r="N1588" s="31" t="n">
        <v>0</v>
      </c>
      <c r="O1588" s="31" t="n"/>
      <c r="P1588" s="31" t="n"/>
      <c r="Q1588" s="31" t="n">
        <v>0</v>
      </c>
      <c r="R1588" s="31" t="n"/>
      <c r="S1588" s="32" t="n"/>
      <c r="T1588" s="32" t="n"/>
      <c r="V1588" t="inlineStr">
        <is>
          <t>06s0w</t>
        </is>
      </c>
      <c r="W1588" t="n">
        <v>7343</v>
      </c>
      <c r="Y1588" t="inlineStr">
        <is>
          <t>76909536-438e-47c6-a135-6f7d6e43297f</t>
        </is>
      </c>
      <c r="Z1588" t="inlineStr">
        <is>
          <t>Anton Lundmark ((N/A) RW)</t>
        </is>
      </c>
    </row>
    <row r="1589">
      <c r="A1589" t="inlineStr">
        <is>
          <t>Anton Malmstrom</t>
        </is>
      </c>
      <c r="B1589" t="inlineStr">
        <is>
          <t>(N/A)</t>
        </is>
      </c>
      <c r="C1589" t="inlineStr">
        <is>
          <t>D</t>
        </is>
      </c>
      <c r="D1589" t="inlineStr">
        <is>
          <t>D</t>
        </is>
      </c>
      <c r="E1589" t="n">
        <v>26</v>
      </c>
      <c r="F1589" t="inlineStr">
        <is>
          <t>FA</t>
        </is>
      </c>
      <c r="G1589" t="inlineStr">
        <is>
          <t>FA</t>
        </is>
      </c>
      <c r="H1589" s="30" t="n">
        <v>1</v>
      </c>
      <c r="I1589" s="31" t="n">
        <v>0</v>
      </c>
      <c r="J1589" s="31" t="n"/>
      <c r="K1589" s="31" t="n">
        <v>0</v>
      </c>
      <c r="L1589" s="32" t="n"/>
      <c r="M1589" s="31" t="n">
        <v>0</v>
      </c>
      <c r="N1589" s="31" t="n">
        <v>0</v>
      </c>
      <c r="O1589" s="31" t="n"/>
      <c r="P1589" s="31" t="n"/>
      <c r="Q1589" s="31" t="n">
        <v>0</v>
      </c>
      <c r="R1589" s="31" t="n"/>
      <c r="S1589" s="32" t="n"/>
      <c r="T1589" s="32" t="n"/>
      <c r="V1589" t="inlineStr">
        <is>
          <t>06agf</t>
        </is>
      </c>
      <c r="W1589" t="n">
        <v>6861</v>
      </c>
      <c r="Y1589" t="inlineStr">
        <is>
          <t>4d8ac2a7-5d52-4c21-acd9-80e72000fd84</t>
        </is>
      </c>
      <c r="Z1589" t="inlineStr">
        <is>
          <t>Anton Malmstrom ((N/A) D)</t>
        </is>
      </c>
    </row>
    <row r="1590">
      <c r="A1590" t="inlineStr">
        <is>
          <t>Anton Olsson</t>
        </is>
      </c>
      <c r="B1590" t="inlineStr">
        <is>
          <t>NSH</t>
        </is>
      </c>
      <c r="C1590" t="inlineStr">
        <is>
          <t>D</t>
        </is>
      </c>
      <c r="D1590" t="inlineStr">
        <is>
          <t>D</t>
        </is>
      </c>
      <c r="E1590" t="n">
        <v>23</v>
      </c>
      <c r="F1590" t="inlineStr">
        <is>
          <t>FA</t>
        </is>
      </c>
      <c r="G1590" t="inlineStr">
        <is>
          <t>FA</t>
        </is>
      </c>
      <c r="H1590" s="30" t="n">
        <v>1</v>
      </c>
      <c r="I1590" s="31" t="n">
        <v>0</v>
      </c>
      <c r="J1590" s="31" t="n"/>
      <c r="K1590" s="31" t="n">
        <v>0</v>
      </c>
      <c r="L1590" s="32" t="n"/>
      <c r="M1590" s="31" t="n">
        <v>0</v>
      </c>
      <c r="N1590" s="31" t="n">
        <v>0</v>
      </c>
      <c r="O1590" s="31" t="n"/>
      <c r="P1590" s="31" t="n"/>
      <c r="Q1590" s="31" t="n">
        <v>0</v>
      </c>
      <c r="R1590" s="31" t="n"/>
      <c r="S1590" s="32" t="n"/>
      <c r="T1590" s="32" t="n"/>
      <c r="V1590" t="inlineStr">
        <is>
          <t>05tql</t>
        </is>
      </c>
      <c r="W1590" t="n">
        <v>6544</v>
      </c>
      <c r="Y1590" t="inlineStr">
        <is>
          <t>ff37b1c7-582b-4c54-bb79-0a948665ae54</t>
        </is>
      </c>
      <c r="Z1590" t="inlineStr">
        <is>
          <t>Anton Olsson (NSH D)</t>
        </is>
      </c>
    </row>
    <row r="1591">
      <c r="A1591" t="inlineStr">
        <is>
          <t>Anton Rodin</t>
        </is>
      </c>
      <c r="B1591" t="inlineStr">
        <is>
          <t>(N/A)</t>
        </is>
      </c>
      <c r="C1591" t="inlineStr">
        <is>
          <t>RW</t>
        </is>
      </c>
      <c r="D1591" t="inlineStr">
        <is>
          <t>F</t>
        </is>
      </c>
      <c r="E1591" t="n">
        <v>35</v>
      </c>
      <c r="F1591" t="inlineStr">
        <is>
          <t>FA</t>
        </is>
      </c>
      <c r="G1591" t="inlineStr">
        <is>
          <t>FA</t>
        </is>
      </c>
      <c r="H1591" s="30" t="n">
        <v>1</v>
      </c>
      <c r="I1591" s="31" t="n">
        <v>0</v>
      </c>
      <c r="J1591" s="31" t="n"/>
      <c r="K1591" s="31" t="n">
        <v>0</v>
      </c>
      <c r="L1591" s="32" t="n"/>
      <c r="M1591" s="31" t="n">
        <v>0</v>
      </c>
      <c r="N1591" s="31" t="n">
        <v>0</v>
      </c>
      <c r="O1591" s="31" t="n"/>
      <c r="P1591" s="31" t="n"/>
      <c r="Q1591" s="31" t="n">
        <v>0</v>
      </c>
      <c r="R1591" s="31" t="n"/>
      <c r="S1591" s="32" t="n"/>
      <c r="T1591" s="32" t="n"/>
      <c r="V1591" t="inlineStr">
        <is>
          <t>01mkg</t>
        </is>
      </c>
      <c r="W1591" t="n">
        <v>3323</v>
      </c>
      <c r="X1591" t="n">
        <v>4951</v>
      </c>
      <c r="Z1591" t="inlineStr">
        <is>
          <t>Anton Rodin ((N/A) RW)</t>
        </is>
      </c>
    </row>
    <row r="1592">
      <c r="A1592" t="inlineStr">
        <is>
          <t>Anton Silayev</t>
        </is>
      </c>
      <c r="B1592" t="inlineStr">
        <is>
          <t>NJD</t>
        </is>
      </c>
      <c r="C1592" t="inlineStr">
        <is>
          <t>D</t>
        </is>
      </c>
      <c r="D1592" t="inlineStr">
        <is>
          <t>D</t>
        </is>
      </c>
      <c r="E1592" t="n">
        <v>20</v>
      </c>
      <c r="F1592" t="inlineStr">
        <is>
          <t>T</t>
        </is>
      </c>
      <c r="G1592" t="inlineStr">
        <is>
          <t>Mike</t>
        </is>
      </c>
      <c r="H1592" s="30" t="n">
        <v>1075000</v>
      </c>
      <c r="I1592" s="31" t="n">
        <v>0</v>
      </c>
      <c r="J1592" s="31" t="n"/>
      <c r="K1592" s="31" t="n">
        <v>0</v>
      </c>
      <c r="L1592" s="32" t="n"/>
      <c r="M1592" s="31" t="n">
        <v>0</v>
      </c>
      <c r="N1592" s="31" t="n">
        <v>0</v>
      </c>
      <c r="O1592" s="31" t="n"/>
      <c r="P1592" s="31" t="n"/>
      <c r="Q1592" s="31" t="n">
        <v>0</v>
      </c>
      <c r="R1592" s="31" t="n"/>
      <c r="S1592" s="32" t="n"/>
      <c r="T1592" s="32" t="n"/>
      <c r="V1592" t="inlineStr">
        <is>
          <t>06hcp</t>
        </is>
      </c>
      <c r="W1592" t="n">
        <v>7129</v>
      </c>
      <c r="Y1592" t="inlineStr">
        <is>
          <t>e904ccbb-4764-4370-b11a-5cc6072e0085</t>
        </is>
      </c>
      <c r="Z1592" t="inlineStr">
        <is>
          <t>Anton Silayev (NJD D)</t>
        </is>
      </c>
    </row>
    <row r="1593">
      <c r="A1593" t="inlineStr">
        <is>
          <t>Anton Slepyshev</t>
        </is>
      </c>
      <c r="B1593" t="inlineStr">
        <is>
          <t>(N/A)</t>
        </is>
      </c>
      <c r="C1593" t="inlineStr">
        <is>
          <t>RW</t>
        </is>
      </c>
      <c r="D1593" t="inlineStr">
        <is>
          <t>F</t>
        </is>
      </c>
      <c r="E1593" t="n">
        <v>32</v>
      </c>
      <c r="F1593" t="inlineStr">
        <is>
          <t>FA</t>
        </is>
      </c>
      <c r="G1593" t="inlineStr">
        <is>
          <t>FA</t>
        </is>
      </c>
      <c r="H1593" s="30" t="n">
        <v>1</v>
      </c>
      <c r="I1593" s="31" t="n">
        <v>0</v>
      </c>
      <c r="J1593" s="31" t="n"/>
      <c r="K1593" s="31" t="n">
        <v>0</v>
      </c>
      <c r="L1593" s="32" t="n"/>
      <c r="M1593" s="31" t="n">
        <v>0</v>
      </c>
      <c r="N1593" s="31" t="n">
        <v>0</v>
      </c>
      <c r="O1593" s="31" t="n"/>
      <c r="P1593" s="31" t="n"/>
      <c r="Q1593" s="31" t="n">
        <v>0</v>
      </c>
      <c r="R1593" s="31" t="n"/>
      <c r="S1593" s="32" t="n"/>
      <c r="T1593" s="32" t="n"/>
      <c r="V1593" t="inlineStr">
        <is>
          <t>02nqq</t>
        </is>
      </c>
      <c r="W1593" t="n">
        <v>4019</v>
      </c>
      <c r="X1593" t="n">
        <v>6067</v>
      </c>
      <c r="Z1593" t="inlineStr">
        <is>
          <t>Anton Slepyshev ((N/A) RW)</t>
        </is>
      </c>
    </row>
    <row r="1594">
      <c r="A1594" t="inlineStr">
        <is>
          <t>Anton Stralman</t>
        </is>
      </c>
      <c r="B1594" t="inlineStr">
        <is>
          <t>BOS</t>
        </is>
      </c>
      <c r="C1594" t="inlineStr">
        <is>
          <t>D</t>
        </is>
      </c>
      <c r="D1594" t="inlineStr">
        <is>
          <t>D</t>
        </is>
      </c>
      <c r="E1594" t="n">
        <v>40</v>
      </c>
      <c r="F1594" t="inlineStr">
        <is>
          <t>FA</t>
        </is>
      </c>
      <c r="G1594" t="inlineStr">
        <is>
          <t>FA</t>
        </is>
      </c>
      <c r="H1594" s="30" t="n">
        <v>1</v>
      </c>
      <c r="I1594" s="31" t="n">
        <v>0</v>
      </c>
      <c r="J1594" s="31" t="n"/>
      <c r="K1594" s="31" t="n">
        <v>0</v>
      </c>
      <c r="L1594" s="32" t="n"/>
      <c r="M1594" s="31" t="n">
        <v>0</v>
      </c>
      <c r="N1594" s="31" t="n">
        <v>0</v>
      </c>
      <c r="O1594" s="31" t="n"/>
      <c r="P1594" s="31" t="n"/>
      <c r="Q1594" s="31" t="n">
        <v>0</v>
      </c>
      <c r="R1594" s="31" t="n"/>
      <c r="S1594" s="32" t="n"/>
      <c r="T1594" s="32" t="n"/>
      <c r="V1594" t="inlineStr">
        <is>
          <t>004ae</t>
        </is>
      </c>
      <c r="W1594" t="n">
        <v>2765</v>
      </c>
      <c r="X1594" t="n">
        <v>4174</v>
      </c>
      <c r="Y1594" t="inlineStr">
        <is>
          <t>4322a819-0f24-11e2-8525-18a905767e44</t>
        </is>
      </c>
      <c r="Z1594" t="inlineStr">
        <is>
          <t>Anton Stralman (BOS D)</t>
        </is>
      </c>
    </row>
    <row r="1595">
      <c r="A1595" t="inlineStr">
        <is>
          <t>Anton Vasilyev</t>
        </is>
      </c>
      <c r="B1595" t="inlineStr">
        <is>
          <t>(N/A)</t>
        </is>
      </c>
      <c r="C1595" t="inlineStr">
        <is>
          <t>LW</t>
        </is>
      </c>
      <c r="D1595" t="inlineStr">
        <is>
          <t>F</t>
        </is>
      </c>
      <c r="E1595" t="n">
        <v>28</v>
      </c>
      <c r="F1595" t="inlineStr">
        <is>
          <t>FA</t>
        </is>
      </c>
      <c r="G1595" t="inlineStr">
        <is>
          <t>FA</t>
        </is>
      </c>
      <c r="H1595" s="30" t="n">
        <v>1</v>
      </c>
      <c r="I1595" s="31" t="n">
        <v>0</v>
      </c>
      <c r="J1595" s="31" t="n"/>
      <c r="K1595" s="31" t="n">
        <v>0</v>
      </c>
      <c r="L1595" s="32" t="n"/>
      <c r="M1595" s="31" t="n">
        <v>0</v>
      </c>
      <c r="N1595" s="31" t="n">
        <v>0</v>
      </c>
      <c r="O1595" s="31" t="n"/>
      <c r="P1595" s="31" t="n"/>
      <c r="Q1595" s="31" t="n">
        <v>0</v>
      </c>
      <c r="R1595" s="31" t="n"/>
      <c r="S1595" s="32" t="n"/>
      <c r="T1595" s="32" t="n"/>
      <c r="V1595" t="inlineStr">
        <is>
          <t>0569r</t>
        </is>
      </c>
      <c r="Z1595" t="inlineStr">
        <is>
          <t>Anton Vasilyev ((N/A) LW)</t>
        </is>
      </c>
    </row>
    <row r="1596">
      <c r="A1596" t="inlineStr">
        <is>
          <t>Anton Wahlberg</t>
        </is>
      </c>
      <c r="B1596" t="inlineStr">
        <is>
          <t>ANA</t>
        </is>
      </c>
      <c r="C1596" t="inlineStr">
        <is>
          <t>C</t>
        </is>
      </c>
      <c r="D1596" t="inlineStr">
        <is>
          <t>F</t>
        </is>
      </c>
      <c r="E1596" t="n">
        <v>21</v>
      </c>
      <c r="F1596" t="inlineStr">
        <is>
          <t>T</t>
        </is>
      </c>
      <c r="G1596" t="inlineStr">
        <is>
          <t>Kurtis</t>
        </is>
      </c>
      <c r="H1596" s="30" t="n">
        <v>833333</v>
      </c>
      <c r="I1596" s="31" t="n">
        <v>0</v>
      </c>
      <c r="J1596" s="31" t="n"/>
      <c r="K1596" s="31" t="n">
        <v>0</v>
      </c>
      <c r="L1596" s="32" t="n"/>
      <c r="M1596" s="31" t="n">
        <v>0</v>
      </c>
      <c r="N1596" s="31" t="n">
        <v>0</v>
      </c>
      <c r="O1596" s="31" t="n"/>
      <c r="P1596" s="31" t="n"/>
      <c r="Q1596" s="31" t="n">
        <v>0</v>
      </c>
      <c r="R1596" s="31" t="n"/>
      <c r="S1596" s="32" t="n"/>
      <c r="T1596" s="32" t="n"/>
      <c r="V1596" t="inlineStr">
        <is>
          <t>06bab</t>
        </is>
      </c>
      <c r="W1596" t="n">
        <v>6948</v>
      </c>
      <c r="Y1596" t="inlineStr">
        <is>
          <t>65ee87f1-723a-47a6-ad1f-9d695eba31b5</t>
        </is>
      </c>
      <c r="Z1596" t="inlineStr">
        <is>
          <t>Anton Wahlberg (ANA C)</t>
        </is>
      </c>
    </row>
    <row r="1597">
      <c r="A1597" t="inlineStr">
        <is>
          <t>Anton Wedin</t>
        </is>
      </c>
      <c r="B1597" t="inlineStr">
        <is>
          <t>(N/A)</t>
        </is>
      </c>
      <c r="C1597" t="inlineStr">
        <is>
          <t>LW</t>
        </is>
      </c>
      <c r="D1597" t="inlineStr">
        <is>
          <t>F</t>
        </is>
      </c>
      <c r="E1597" t="n">
        <v>33</v>
      </c>
      <c r="F1597" t="inlineStr">
        <is>
          <t>FA</t>
        </is>
      </c>
      <c r="G1597" t="inlineStr">
        <is>
          <t>FA</t>
        </is>
      </c>
      <c r="H1597" s="30" t="n">
        <v>1</v>
      </c>
      <c r="I1597" s="31" t="n">
        <v>0</v>
      </c>
      <c r="J1597" s="31" t="n"/>
      <c r="K1597" s="31" t="n">
        <v>0</v>
      </c>
      <c r="L1597" s="32" t="n"/>
      <c r="M1597" s="31" t="n">
        <v>0</v>
      </c>
      <c r="N1597" s="31" t="n">
        <v>0</v>
      </c>
      <c r="O1597" s="31" t="n"/>
      <c r="P1597" s="31" t="n"/>
      <c r="Q1597" s="31" t="n">
        <v>0</v>
      </c>
      <c r="R1597" s="31" t="n"/>
      <c r="S1597" s="32" t="n"/>
      <c r="T1597" s="32" t="n"/>
      <c r="V1597" t="inlineStr">
        <is>
          <t>050bw</t>
        </is>
      </c>
      <c r="W1597" t="n">
        <v>6073</v>
      </c>
      <c r="X1597" t="n">
        <v>8269</v>
      </c>
      <c r="Z1597" t="inlineStr">
        <is>
          <t>Anton Wedin ((N/A) LW)</t>
        </is>
      </c>
    </row>
    <row r="1598">
      <c r="A1598" t="inlineStr">
        <is>
          <t>Anton Zlobin</t>
        </is>
      </c>
      <c r="B1598" t="inlineStr">
        <is>
          <t>(N/A)</t>
        </is>
      </c>
      <c r="C1598" t="inlineStr">
        <is>
          <t>RW</t>
        </is>
      </c>
      <c r="D1598" t="inlineStr">
        <is>
          <t>F</t>
        </is>
      </c>
      <c r="E1598" t="n">
        <v>33</v>
      </c>
      <c r="F1598" t="inlineStr">
        <is>
          <t>FA</t>
        </is>
      </c>
      <c r="G1598" t="inlineStr">
        <is>
          <t>FA</t>
        </is>
      </c>
      <c r="H1598" s="30" t="n">
        <v>1</v>
      </c>
      <c r="I1598" s="31" t="n">
        <v>0</v>
      </c>
      <c r="J1598" s="31" t="n"/>
      <c r="K1598" s="31" t="n">
        <v>0</v>
      </c>
      <c r="L1598" s="32" t="n"/>
      <c r="M1598" s="31" t="n">
        <v>0</v>
      </c>
      <c r="N1598" s="31" t="n">
        <v>0</v>
      </c>
      <c r="O1598" s="31" t="n"/>
      <c r="P1598" s="31" t="n"/>
      <c r="Q1598" s="31" t="n">
        <v>0</v>
      </c>
      <c r="R1598" s="31" t="n"/>
      <c r="S1598" s="32" t="n"/>
      <c r="T1598" s="32" t="n"/>
      <c r="V1598" t="inlineStr">
        <is>
          <t>02nqv</t>
        </is>
      </c>
      <c r="W1598" t="n">
        <v>4070</v>
      </c>
      <c r="X1598" t="n">
        <v>5862</v>
      </c>
      <c r="Z1598" t="inlineStr">
        <is>
          <t>Anton Zlobin ((N/A) RW)</t>
        </is>
      </c>
    </row>
    <row r="1599">
      <c r="A1599" t="inlineStr">
        <is>
          <t>Antonin Verreault</t>
        </is>
      </c>
      <c r="B1599" t="inlineStr">
        <is>
          <t>(N/A)</t>
        </is>
      </c>
      <c r="C1599" t="inlineStr">
        <is>
          <t>LW</t>
        </is>
      </c>
      <c r="D1599" t="inlineStr">
        <is>
          <t>F</t>
        </is>
      </c>
      <c r="E1599" t="n">
        <v>22</v>
      </c>
      <c r="F1599" t="inlineStr">
        <is>
          <t>FA</t>
        </is>
      </c>
      <c r="G1599" t="inlineStr">
        <is>
          <t>FA</t>
        </is>
      </c>
      <c r="H1599" s="30" t="n">
        <v>1</v>
      </c>
      <c r="I1599" s="31" t="n">
        <v>0</v>
      </c>
      <c r="J1599" s="31" t="n"/>
      <c r="K1599" s="31" t="n">
        <v>0</v>
      </c>
      <c r="L1599" s="32" t="n"/>
      <c r="M1599" s="31" t="n">
        <v>0</v>
      </c>
      <c r="N1599" s="31" t="n">
        <v>0</v>
      </c>
      <c r="O1599" s="31" t="n"/>
      <c r="P1599" s="31" t="n"/>
      <c r="Q1599" s="31" t="n">
        <v>0</v>
      </c>
      <c r="R1599" s="31" t="n"/>
      <c r="S1599" s="32" t="n"/>
      <c r="T1599" s="32" t="n"/>
      <c r="V1599" t="inlineStr">
        <is>
          <t>05wwa</t>
        </is>
      </c>
      <c r="Z1599" t="inlineStr">
        <is>
          <t>Antonin Verreault ((N/A) LW)</t>
        </is>
      </c>
    </row>
    <row r="1600">
      <c r="A1600" t="inlineStr">
        <is>
          <t>Antonio Martorana</t>
        </is>
      </c>
      <c r="B1600" t="inlineStr">
        <is>
          <t>(N/A)</t>
        </is>
      </c>
      <c r="C1600" t="inlineStr">
        <is>
          <t>RW</t>
        </is>
      </c>
      <c r="D1600" t="inlineStr">
        <is>
          <t>F</t>
        </is>
      </c>
      <c r="E1600" t="n">
        <v>19</v>
      </c>
      <c r="F1600" t="inlineStr">
        <is>
          <t>FA</t>
        </is>
      </c>
      <c r="G1600" t="inlineStr">
        <is>
          <t>FA</t>
        </is>
      </c>
      <c r="H1600" s="30" t="n">
        <v>1</v>
      </c>
      <c r="I1600" s="31" t="n">
        <v>0</v>
      </c>
      <c r="J1600" s="31" t="n"/>
      <c r="K1600" s="31" t="n">
        <v>0</v>
      </c>
      <c r="L1600" s="32" t="n"/>
      <c r="M1600" s="31" t="n">
        <v>0</v>
      </c>
      <c r="N1600" s="31" t="n">
        <v>0</v>
      </c>
      <c r="O1600" s="31" t="n"/>
      <c r="P1600" s="31" t="n"/>
      <c r="Q1600" s="31" t="n">
        <v>0</v>
      </c>
      <c r="R1600" s="31" t="n"/>
      <c r="S1600" s="32" t="n"/>
      <c r="T1600" s="32" t="n"/>
      <c r="V1600" t="inlineStr">
        <is>
          <t>070gw</t>
        </is>
      </c>
      <c r="Z1600" t="inlineStr">
        <is>
          <t>Antonio Martorana ((N/A) RW)</t>
        </is>
      </c>
    </row>
    <row r="1601">
      <c r="A1601" t="inlineStr">
        <is>
          <t>Antonio Mastropietro</t>
        </is>
      </c>
      <c r="B1601" t="inlineStr">
        <is>
          <t>(N/A)</t>
        </is>
      </c>
      <c r="C1601" t="inlineStr">
        <is>
          <t>G</t>
        </is>
      </c>
      <c r="D1601" t="inlineStr">
        <is>
          <t>G</t>
        </is>
      </c>
      <c r="E1601" t="n">
        <v>35</v>
      </c>
      <c r="F1601" t="inlineStr">
        <is>
          <t>FA</t>
        </is>
      </c>
      <c r="G1601" t="inlineStr">
        <is>
          <t>FA</t>
        </is>
      </c>
      <c r="H1601" s="30" t="n">
        <v>1</v>
      </c>
      <c r="I1601" s="31" t="n">
        <v>0</v>
      </c>
      <c r="J1601" s="31" t="n"/>
      <c r="K1601" s="31" t="n">
        <v>0</v>
      </c>
      <c r="L1601" s="32" t="n"/>
      <c r="M1601" s="31" t="n">
        <v>0</v>
      </c>
      <c r="N1601" s="31" t="n">
        <v>0</v>
      </c>
      <c r="O1601" s="31" t="n"/>
      <c r="P1601" s="31" t="n"/>
      <c r="Q1601" s="31" t="n">
        <v>0</v>
      </c>
      <c r="R1601" s="31" t="n"/>
      <c r="S1601" s="32" t="n"/>
      <c r="T1601" s="32" t="n"/>
      <c r="V1601" t="inlineStr">
        <is>
          <t>0251a</t>
        </is>
      </c>
      <c r="Z1601" t="inlineStr">
        <is>
          <t>Antonio Mastropietro ((N/A) G)</t>
        </is>
      </c>
    </row>
    <row r="1602">
      <c r="A1602" t="inlineStr">
        <is>
          <t>Antonio Stranges</t>
        </is>
      </c>
      <c r="B1602" t="inlineStr">
        <is>
          <t>(N/A)</t>
        </is>
      </c>
      <c r="C1602" t="inlineStr">
        <is>
          <t>LW</t>
        </is>
      </c>
      <c r="D1602" t="inlineStr">
        <is>
          <t>F</t>
        </is>
      </c>
      <c r="E1602" t="n">
        <v>24</v>
      </c>
      <c r="F1602" t="inlineStr">
        <is>
          <t>FA</t>
        </is>
      </c>
      <c r="G1602" t="inlineStr">
        <is>
          <t>FA</t>
        </is>
      </c>
      <c r="H1602" s="30" t="n">
        <v>1</v>
      </c>
      <c r="I1602" s="31" t="n">
        <v>0</v>
      </c>
      <c r="J1602" s="31" t="n"/>
      <c r="K1602" s="31" t="n">
        <v>0</v>
      </c>
      <c r="L1602" s="32" t="n"/>
      <c r="M1602" s="31" t="n">
        <v>0</v>
      </c>
      <c r="N1602" s="31" t="n">
        <v>0</v>
      </c>
      <c r="O1602" s="31" t="n"/>
      <c r="P1602" s="31" t="n"/>
      <c r="Q1602" s="31" t="n">
        <v>0</v>
      </c>
      <c r="R1602" s="31" t="n"/>
      <c r="S1602" s="32" t="n"/>
      <c r="T1602" s="32" t="n"/>
      <c r="V1602" t="inlineStr">
        <is>
          <t>058wp</t>
        </is>
      </c>
      <c r="W1602" t="n">
        <v>6217</v>
      </c>
      <c r="Y1602" t="inlineStr">
        <is>
          <t>c4b25b32-d418-46eb-8922-82e3bc4521f2</t>
        </is>
      </c>
      <c r="Z1602" t="inlineStr">
        <is>
          <t>Antonio Stranges ((N/A) LW)</t>
        </is>
      </c>
    </row>
    <row r="1603">
      <c r="A1603" t="inlineStr">
        <is>
          <t>Antons Macijevskis</t>
        </is>
      </c>
      <c r="B1603" t="inlineStr">
        <is>
          <t>(N/A)</t>
        </is>
      </c>
      <c r="C1603" t="inlineStr">
        <is>
          <t>LW</t>
        </is>
      </c>
      <c r="D1603" t="inlineStr">
        <is>
          <t>F</t>
        </is>
      </c>
      <c r="E1603" t="n">
        <v>20</v>
      </c>
      <c r="F1603" t="inlineStr">
        <is>
          <t>FA</t>
        </is>
      </c>
      <c r="G1603" t="inlineStr">
        <is>
          <t>FA</t>
        </is>
      </c>
      <c r="H1603" s="30" t="n">
        <v>1</v>
      </c>
      <c r="I1603" s="31" t="n">
        <v>0</v>
      </c>
      <c r="J1603" s="31" t="n"/>
      <c r="K1603" s="31" t="n">
        <v>0</v>
      </c>
      <c r="L1603" s="32" t="n"/>
      <c r="M1603" s="31" t="n">
        <v>0</v>
      </c>
      <c r="N1603" s="31" t="n">
        <v>0</v>
      </c>
      <c r="O1603" s="31" t="n"/>
      <c r="P1603" s="31" t="n"/>
      <c r="Q1603" s="31" t="n">
        <v>0</v>
      </c>
      <c r="R1603" s="31" t="n"/>
      <c r="S1603" s="32" t="n"/>
      <c r="T1603" s="32" t="n"/>
      <c r="V1603" t="inlineStr">
        <is>
          <t>06lvb</t>
        </is>
      </c>
      <c r="Z1603" t="inlineStr">
        <is>
          <t>Antons Macijevskis ((N/A) LW)</t>
        </is>
      </c>
    </row>
    <row r="1604">
      <c r="A1604" t="inlineStr">
        <is>
          <t>Antti Kalapudas</t>
        </is>
      </c>
      <c r="B1604" t="inlineStr">
        <is>
          <t>(N/A)</t>
        </is>
      </c>
      <c r="C1604" t="inlineStr">
        <is>
          <t>C</t>
        </is>
      </c>
      <c r="D1604" t="inlineStr">
        <is>
          <t>F</t>
        </is>
      </c>
      <c r="E1604" t="n">
        <v>30</v>
      </c>
      <c r="F1604" t="inlineStr">
        <is>
          <t>FA</t>
        </is>
      </c>
      <c r="G1604" t="inlineStr">
        <is>
          <t>FA</t>
        </is>
      </c>
      <c r="H1604" s="30" t="n">
        <v>1</v>
      </c>
      <c r="I1604" s="31" t="n">
        <v>0</v>
      </c>
      <c r="J1604" s="31" t="n"/>
      <c r="K1604" s="31" t="n">
        <v>0</v>
      </c>
      <c r="L1604" s="32" t="n"/>
      <c r="M1604" s="31" t="n">
        <v>0</v>
      </c>
      <c r="N1604" s="31" t="n">
        <v>0</v>
      </c>
      <c r="O1604" s="31" t="n"/>
      <c r="P1604" s="31" t="n"/>
      <c r="Q1604" s="31" t="n">
        <v>0</v>
      </c>
      <c r="R1604" s="31" t="n"/>
      <c r="S1604" s="32" t="n"/>
      <c r="T1604" s="32" t="n"/>
      <c r="V1604" t="inlineStr">
        <is>
          <t>03eta</t>
        </is>
      </c>
      <c r="Z1604" t="inlineStr">
        <is>
          <t>Antti Kalapudas ((N/A) C)</t>
        </is>
      </c>
    </row>
    <row r="1605">
      <c r="A1605" t="inlineStr">
        <is>
          <t>Antti Palojarvi</t>
        </is>
      </c>
      <c r="B1605" t="inlineStr">
        <is>
          <t>(N/A)</t>
        </is>
      </c>
      <c r="C1605" t="inlineStr">
        <is>
          <t>D</t>
        </is>
      </c>
      <c r="D1605" t="inlineStr">
        <is>
          <t>D</t>
        </is>
      </c>
      <c r="E1605" t="n">
        <v>27</v>
      </c>
      <c r="F1605" t="inlineStr">
        <is>
          <t>FA</t>
        </is>
      </c>
      <c r="G1605" t="inlineStr">
        <is>
          <t>FA</t>
        </is>
      </c>
      <c r="H1605" s="30" t="n">
        <v>1</v>
      </c>
      <c r="I1605" s="31" t="n">
        <v>0</v>
      </c>
      <c r="J1605" s="31" t="n"/>
      <c r="K1605" s="31" t="n">
        <v>0</v>
      </c>
      <c r="L1605" s="32" t="n"/>
      <c r="M1605" s="31" t="n">
        <v>0</v>
      </c>
      <c r="N1605" s="31" t="n">
        <v>0</v>
      </c>
      <c r="O1605" s="31" t="n"/>
      <c r="P1605" s="31" t="n"/>
      <c r="Q1605" s="31" t="n">
        <v>0</v>
      </c>
      <c r="R1605" s="31" t="n"/>
      <c r="S1605" s="32" t="n"/>
      <c r="T1605" s="32" t="n"/>
      <c r="V1605" t="inlineStr">
        <is>
          <t>04f88</t>
        </is>
      </c>
      <c r="X1605" t="n">
        <v>7701</v>
      </c>
      <c r="Z1605" t="inlineStr">
        <is>
          <t>Antti Palojarvi ((N/A) D)</t>
        </is>
      </c>
    </row>
    <row r="1606">
      <c r="A1606" t="inlineStr">
        <is>
          <t>Antti Pihlstrom</t>
        </is>
      </c>
      <c r="B1606" t="inlineStr">
        <is>
          <t>(N/A)</t>
        </is>
      </c>
      <c r="C1606" t="inlineStr">
        <is>
          <t>LW</t>
        </is>
      </c>
      <c r="D1606" t="inlineStr">
        <is>
          <t>F</t>
        </is>
      </c>
      <c r="E1606" t="n">
        <v>41</v>
      </c>
      <c r="F1606" t="inlineStr">
        <is>
          <t>FA</t>
        </is>
      </c>
      <c r="G1606" t="inlineStr">
        <is>
          <t>FA</t>
        </is>
      </c>
      <c r="H1606" s="30" t="n">
        <v>1</v>
      </c>
      <c r="I1606" s="31" t="n">
        <v>0</v>
      </c>
      <c r="J1606" s="31" t="n"/>
      <c r="K1606" s="31" t="n">
        <v>0</v>
      </c>
      <c r="L1606" s="32" t="n"/>
      <c r="M1606" s="31" t="n">
        <v>0</v>
      </c>
      <c r="N1606" s="31" t="n">
        <v>0</v>
      </c>
      <c r="O1606" s="31" t="n"/>
      <c r="P1606" s="31" t="n"/>
      <c r="Q1606" s="31" t="n">
        <v>0</v>
      </c>
      <c r="R1606" s="31" t="n"/>
      <c r="S1606" s="32" t="n"/>
      <c r="T1606" s="32" t="n"/>
      <c r="V1606" t="inlineStr">
        <is>
          <t>003ww</t>
        </is>
      </c>
      <c r="W1606" t="n">
        <v>2917</v>
      </c>
      <c r="X1606" t="n">
        <v>4208</v>
      </c>
      <c r="Z1606" t="inlineStr">
        <is>
          <t>Antti Pihlstrom ((N/A) LW)</t>
        </is>
      </c>
    </row>
    <row r="1607">
      <c r="A1607" t="inlineStr">
        <is>
          <t>Antti Raanta</t>
        </is>
      </c>
      <c r="B1607" t="inlineStr">
        <is>
          <t>(N/A)</t>
        </is>
      </c>
      <c r="C1607" t="inlineStr">
        <is>
          <t>G</t>
        </is>
      </c>
      <c r="D1607" t="inlineStr">
        <is>
          <t>G</t>
        </is>
      </c>
      <c r="E1607" t="n">
        <v>37</v>
      </c>
      <c r="F1607" t="inlineStr">
        <is>
          <t>FA</t>
        </is>
      </c>
      <c r="G1607" t="inlineStr">
        <is>
          <t>FA</t>
        </is>
      </c>
      <c r="H1607" s="30" t="n">
        <v>1</v>
      </c>
      <c r="I1607" s="31" t="n">
        <v>0</v>
      </c>
      <c r="J1607" s="31" t="n"/>
      <c r="K1607" s="31" t="n">
        <v>0</v>
      </c>
      <c r="L1607" s="32" t="n"/>
      <c r="M1607" s="31" t="n">
        <v>0</v>
      </c>
      <c r="N1607" s="31" t="n">
        <v>0</v>
      </c>
      <c r="O1607" s="31" t="n"/>
      <c r="P1607" s="31" t="n"/>
      <c r="Q1607" s="31" t="n">
        <v>0</v>
      </c>
      <c r="R1607" s="31" t="n"/>
      <c r="S1607" s="32" t="n"/>
      <c r="T1607" s="32" t="n"/>
      <c r="V1607" t="inlineStr">
        <is>
          <t>02yov</t>
        </is>
      </c>
      <c r="W1607" t="n">
        <v>4186</v>
      </c>
      <c r="X1607" t="n">
        <v>5967</v>
      </c>
      <c r="Y1607" t="inlineStr">
        <is>
          <t>926d4c4e-e1e5-4345-8456-13fd06df8579</t>
        </is>
      </c>
      <c r="Z1607" t="inlineStr">
        <is>
          <t>Antti Raanta ((N/A) G)</t>
        </is>
      </c>
    </row>
    <row r="1608">
      <c r="A1608" t="inlineStr">
        <is>
          <t>Antti Saarela</t>
        </is>
      </c>
      <c r="B1608" t="inlineStr">
        <is>
          <t>CHI</t>
        </is>
      </c>
      <c r="C1608" t="inlineStr">
        <is>
          <t>C</t>
        </is>
      </c>
      <c r="D1608" t="inlineStr">
        <is>
          <t>F</t>
        </is>
      </c>
      <c r="E1608" t="n">
        <v>25</v>
      </c>
      <c r="F1608" t="inlineStr">
        <is>
          <t>FA</t>
        </is>
      </c>
      <c r="G1608" t="inlineStr">
        <is>
          <t>FA</t>
        </is>
      </c>
      <c r="H1608" s="30" t="n">
        <v>1</v>
      </c>
      <c r="I1608" s="31" t="n">
        <v>0</v>
      </c>
      <c r="J1608" s="31" t="n"/>
      <c r="K1608" s="31" t="n">
        <v>0</v>
      </c>
      <c r="L1608" s="32" t="n"/>
      <c r="M1608" s="31" t="n">
        <v>0</v>
      </c>
      <c r="N1608" s="31" t="n">
        <v>0</v>
      </c>
      <c r="O1608" s="31" t="n"/>
      <c r="P1608" s="31" t="n"/>
      <c r="Q1608" s="31" t="n">
        <v>0</v>
      </c>
      <c r="R1608" s="31" t="n"/>
      <c r="S1608" s="32" t="n"/>
      <c r="T1608" s="32" t="n"/>
      <c r="V1608" t="inlineStr">
        <is>
          <t>051uh</t>
        </is>
      </c>
      <c r="W1608" t="n">
        <v>6093</v>
      </c>
      <c r="Y1608" t="inlineStr">
        <is>
          <t>b592657e-eda9-4d79-91e4-4839efeaaad0</t>
        </is>
      </c>
      <c r="Z1608" t="inlineStr">
        <is>
          <t>Antti Saarela (CHI C)</t>
        </is>
      </c>
    </row>
    <row r="1609">
      <c r="A1609" t="inlineStr">
        <is>
          <t>Antti Suomela</t>
        </is>
      </c>
      <c r="B1609" t="inlineStr">
        <is>
          <t>TOR</t>
        </is>
      </c>
      <c r="C1609" t="inlineStr">
        <is>
          <t>C</t>
        </is>
      </c>
      <c r="D1609" t="inlineStr">
        <is>
          <t>F</t>
        </is>
      </c>
      <c r="E1609" t="n">
        <v>32</v>
      </c>
      <c r="F1609" t="inlineStr">
        <is>
          <t>FA</t>
        </is>
      </c>
      <c r="G1609" t="inlineStr">
        <is>
          <t>FA</t>
        </is>
      </c>
      <c r="H1609" s="30" t="n">
        <v>1</v>
      </c>
      <c r="I1609" s="31" t="n">
        <v>0</v>
      </c>
      <c r="J1609" s="31" t="n"/>
      <c r="K1609" s="31" t="n">
        <v>0</v>
      </c>
      <c r="L1609" s="32" t="n"/>
      <c r="M1609" s="31" t="n">
        <v>0</v>
      </c>
      <c r="N1609" s="31" t="n">
        <v>0</v>
      </c>
      <c r="O1609" s="31" t="n"/>
      <c r="P1609" s="31" t="n"/>
      <c r="Q1609" s="31" t="n">
        <v>0</v>
      </c>
      <c r="R1609" s="31" t="n"/>
      <c r="S1609" s="32" t="n"/>
      <c r="T1609" s="32" t="n"/>
      <c r="V1609" t="inlineStr">
        <is>
          <t>04fw8</t>
        </is>
      </c>
      <c r="W1609" t="n">
        <v>5848</v>
      </c>
      <c r="X1609" t="n">
        <v>7894</v>
      </c>
      <c r="Y1609" t="inlineStr">
        <is>
          <t>5f6575ca-4421-40c1-a62b-aaf74aeca34d</t>
        </is>
      </c>
      <c r="Z1609" t="inlineStr">
        <is>
          <t>Antti Suomela (TOR C)</t>
        </is>
      </c>
    </row>
    <row r="1610">
      <c r="A1610" t="inlineStr">
        <is>
          <t>Antti Tuomisto</t>
        </is>
      </c>
      <c r="B1610" t="inlineStr">
        <is>
          <t>VGK</t>
        </is>
      </c>
      <c r="C1610" t="inlineStr">
        <is>
          <t>D</t>
        </is>
      </c>
      <c r="D1610" t="inlineStr">
        <is>
          <t>D</t>
        </is>
      </c>
      <c r="E1610" t="n">
        <v>25</v>
      </c>
      <c r="F1610" t="inlineStr">
        <is>
          <t>T</t>
        </is>
      </c>
      <c r="G1610" t="inlineStr">
        <is>
          <t>Nathan</t>
        </is>
      </c>
      <c r="H1610" s="30" t="n">
        <v>875000</v>
      </c>
      <c r="I1610" s="31" t="n">
        <v>0</v>
      </c>
      <c r="J1610" s="31" t="n"/>
      <c r="K1610" s="31" t="n">
        <v>0</v>
      </c>
      <c r="L1610" s="32" t="n"/>
      <c r="M1610" s="31" t="n">
        <v>0</v>
      </c>
      <c r="N1610" s="31" t="n">
        <v>0</v>
      </c>
      <c r="O1610" s="31" t="n"/>
      <c r="P1610" s="31" t="n"/>
      <c r="Q1610" s="31" t="n">
        <v>0</v>
      </c>
      <c r="R1610" s="31" t="n"/>
      <c r="S1610" s="32" t="n"/>
      <c r="T1610" s="32" t="n"/>
      <c r="V1610" t="inlineStr">
        <is>
          <t>051td</t>
        </is>
      </c>
      <c r="W1610" t="n">
        <v>6096</v>
      </c>
      <c r="Y1610" t="inlineStr">
        <is>
          <t>99e68742-0d93-4810-8962-e68d27a0ca35</t>
        </is>
      </c>
      <c r="Z1610" t="inlineStr">
        <is>
          <t>Antti Tuomisto (VGK D)</t>
        </is>
      </c>
    </row>
    <row r="1611">
      <c r="A1611" t="inlineStr">
        <is>
          <t>Antti Tyrvainen</t>
        </is>
      </c>
      <c r="B1611" t="inlineStr">
        <is>
          <t>(N/A)</t>
        </is>
      </c>
      <c r="C1611" t="inlineStr">
        <is>
          <t>RW</t>
        </is>
      </c>
      <c r="D1611" t="inlineStr">
        <is>
          <t>F</t>
        </is>
      </c>
      <c r="E1611" t="n">
        <v>37</v>
      </c>
      <c r="F1611" t="inlineStr">
        <is>
          <t>FA</t>
        </is>
      </c>
      <c r="G1611" t="inlineStr">
        <is>
          <t>FA</t>
        </is>
      </c>
      <c r="H1611" s="30" t="n">
        <v>1</v>
      </c>
      <c r="I1611" s="31" t="n">
        <v>0</v>
      </c>
      <c r="J1611" s="31" t="n"/>
      <c r="K1611" s="31" t="n">
        <v>0</v>
      </c>
      <c r="L1611" s="32" t="n"/>
      <c r="M1611" s="31" t="n">
        <v>0</v>
      </c>
      <c r="N1611" s="31" t="n">
        <v>0</v>
      </c>
      <c r="O1611" s="31" t="n"/>
      <c r="P1611" s="31" t="n"/>
      <c r="Q1611" s="31" t="n">
        <v>0</v>
      </c>
      <c r="R1611" s="31" t="n"/>
      <c r="S1611" s="32" t="n"/>
      <c r="T1611" s="32" t="n"/>
      <c r="V1611" t="inlineStr">
        <is>
          <t>027h0</t>
        </is>
      </c>
      <c r="W1611" t="n">
        <v>3816</v>
      </c>
      <c r="X1611" t="n">
        <v>5360</v>
      </c>
      <c r="Z1611" t="inlineStr">
        <is>
          <t>Antti Tyrvainen ((N/A) RW)</t>
        </is>
      </c>
    </row>
    <row r="1612">
      <c r="A1612" t="inlineStr">
        <is>
          <t>Antti Virtanen</t>
        </is>
      </c>
      <c r="B1612" t="inlineStr">
        <is>
          <t>(N/A)</t>
        </is>
      </c>
      <c r="C1612" t="inlineStr">
        <is>
          <t>C</t>
        </is>
      </c>
      <c r="D1612" t="inlineStr">
        <is>
          <t>F</t>
        </is>
      </c>
      <c r="E1612" t="n">
        <v>21</v>
      </c>
      <c r="F1612" t="inlineStr">
        <is>
          <t>FA</t>
        </is>
      </c>
      <c r="G1612" t="inlineStr">
        <is>
          <t>FA</t>
        </is>
      </c>
      <c r="H1612" s="30" t="n">
        <v>1</v>
      </c>
      <c r="I1612" s="31" t="n">
        <v>0</v>
      </c>
      <c r="J1612" s="31" t="n"/>
      <c r="K1612" s="31" t="n">
        <v>0</v>
      </c>
      <c r="L1612" s="32" t="n"/>
      <c r="M1612" s="31" t="n">
        <v>0</v>
      </c>
      <c r="N1612" s="31" t="n">
        <v>0</v>
      </c>
      <c r="O1612" s="31" t="n"/>
      <c r="P1612" s="31" t="n"/>
      <c r="Q1612" s="31" t="n">
        <v>0</v>
      </c>
      <c r="R1612" s="31" t="n"/>
      <c r="S1612" s="32" t="n"/>
      <c r="T1612" s="32" t="n"/>
      <c r="V1612" t="inlineStr">
        <is>
          <t>06ce4</t>
        </is>
      </c>
      <c r="Z1612" t="inlineStr">
        <is>
          <t>Antti Virtanen ((N/A) C)</t>
        </is>
      </c>
    </row>
    <row r="1613">
      <c r="A1613" t="inlineStr">
        <is>
          <t>Anttoni Honka</t>
        </is>
      </c>
      <c r="B1613" t="inlineStr">
        <is>
          <t>(N/A)</t>
        </is>
      </c>
      <c r="C1613" t="inlineStr">
        <is>
          <t>D</t>
        </is>
      </c>
      <c r="D1613" t="inlineStr">
        <is>
          <t>D</t>
        </is>
      </c>
      <c r="E1613" t="n">
        <v>25</v>
      </c>
      <c r="F1613" t="inlineStr">
        <is>
          <t>FA</t>
        </is>
      </c>
      <c r="G1613" t="inlineStr">
        <is>
          <t>FA</t>
        </is>
      </c>
      <c r="H1613" s="30" t="n">
        <v>1</v>
      </c>
      <c r="I1613" s="31" t="n">
        <v>0</v>
      </c>
      <c r="J1613" s="31" t="n"/>
      <c r="K1613" s="31" t="n">
        <v>0</v>
      </c>
      <c r="L1613" s="32" t="n"/>
      <c r="M1613" s="31" t="n">
        <v>0</v>
      </c>
      <c r="N1613" s="31" t="n">
        <v>0</v>
      </c>
      <c r="O1613" s="31" t="n"/>
      <c r="P1613" s="31" t="n"/>
      <c r="Q1613" s="31" t="n">
        <v>0</v>
      </c>
      <c r="R1613" s="31" t="n"/>
      <c r="S1613" s="32" t="n"/>
      <c r="T1613" s="32" t="n"/>
      <c r="V1613" t="inlineStr">
        <is>
          <t>04xeh</t>
        </is>
      </c>
      <c r="W1613" t="n">
        <v>6038</v>
      </c>
      <c r="Y1613" t="inlineStr">
        <is>
          <t>5c0dcee3-fa35-4bad-909c-957011a8fa87</t>
        </is>
      </c>
      <c r="Z1613" t="inlineStr">
        <is>
          <t>Anttoni Honka ((N/A) D)</t>
        </is>
      </c>
    </row>
    <row r="1614">
      <c r="A1614" t="inlineStr">
        <is>
          <t>Anttoni Uronen</t>
        </is>
      </c>
      <c r="B1614" t="inlineStr">
        <is>
          <t>CBJ</t>
        </is>
      </c>
      <c r="C1614" t="inlineStr">
        <is>
          <t>C</t>
        </is>
      </c>
      <c r="D1614" t="inlineStr">
        <is>
          <t>F</t>
        </is>
      </c>
      <c r="E1614" t="n">
        <v>18</v>
      </c>
      <c r="F1614" t="inlineStr">
        <is>
          <t>FA</t>
        </is>
      </c>
      <c r="G1614" t="inlineStr">
        <is>
          <t>FA</t>
        </is>
      </c>
      <c r="H1614" s="30" t="n">
        <v>1</v>
      </c>
      <c r="I1614" s="31" t="n">
        <v>0</v>
      </c>
      <c r="J1614" s="31" t="n"/>
      <c r="K1614" s="31" t="n">
        <v>0</v>
      </c>
      <c r="L1614" s="32" t="n"/>
      <c r="M1614" s="31" t="n">
        <v>0</v>
      </c>
      <c r="N1614" s="31" t="n">
        <v>0</v>
      </c>
      <c r="O1614" s="31" t="n"/>
      <c r="P1614" s="31" t="n"/>
      <c r="Q1614" s="31" t="n">
        <v>0</v>
      </c>
      <c r="R1614" s="31" t="n"/>
      <c r="S1614" s="32" t="n"/>
      <c r="T1614" s="32" t="n"/>
      <c r="V1614" t="inlineStr">
        <is>
          <t>076yk</t>
        </is>
      </c>
      <c r="Y1614" t="inlineStr">
        <is>
          <t>d7117f72-3cad-4c88-9456-24f3e265e35a</t>
        </is>
      </c>
      <c r="Z1614" t="inlineStr">
        <is>
          <t>Anttoni Uronen (CBJ C)</t>
        </is>
      </c>
    </row>
    <row r="1615">
      <c r="A1615" t="inlineStr">
        <is>
          <t>Aram Minnetian</t>
        </is>
      </c>
      <c r="B1615" t="inlineStr">
        <is>
          <t>DAL</t>
        </is>
      </c>
      <c r="C1615" t="inlineStr">
        <is>
          <t>D</t>
        </is>
      </c>
      <c r="D1615" t="inlineStr">
        <is>
          <t>D</t>
        </is>
      </c>
      <c r="E1615" t="n">
        <v>21</v>
      </c>
      <c r="F1615" t="inlineStr">
        <is>
          <t>FA</t>
        </is>
      </c>
      <c r="G1615" t="inlineStr">
        <is>
          <t>FA</t>
        </is>
      </c>
      <c r="H1615" s="30" t="n">
        <v>1075000</v>
      </c>
      <c r="I1615" s="31" t="n">
        <v>0</v>
      </c>
      <c r="J1615" s="31" t="n"/>
      <c r="K1615" s="31" t="n">
        <v>0</v>
      </c>
      <c r="L1615" s="32" t="n"/>
      <c r="M1615" s="31" t="n">
        <v>0</v>
      </c>
      <c r="N1615" s="31" t="n">
        <v>0</v>
      </c>
      <c r="O1615" s="31" t="n"/>
      <c r="P1615" s="31" t="n"/>
      <c r="Q1615" s="31" t="n">
        <v>0</v>
      </c>
      <c r="R1615" s="31" t="n"/>
      <c r="S1615" s="32" t="n"/>
      <c r="T1615" s="32" t="n"/>
      <c r="V1615" t="inlineStr">
        <is>
          <t>06baj</t>
        </is>
      </c>
      <c r="W1615" t="n">
        <v>6976</v>
      </c>
      <c r="Y1615" t="inlineStr">
        <is>
          <t>411c3b86-df06-403d-8c87-b80ad767341f</t>
        </is>
      </c>
      <c r="Z1615" t="inlineStr">
        <is>
          <t>Aram Minnetian (DAL D)</t>
        </is>
      </c>
    </row>
    <row r="1616">
      <c r="A1616" t="inlineStr">
        <is>
          <t>Arkhip Nekolenko</t>
        </is>
      </c>
      <c r="B1616" t="inlineStr">
        <is>
          <t>(N/A)</t>
        </is>
      </c>
      <c r="C1616" t="inlineStr">
        <is>
          <t>LW</t>
        </is>
      </c>
      <c r="D1616" t="inlineStr">
        <is>
          <t>F</t>
        </is>
      </c>
      <c r="E1616" t="n">
        <v>30</v>
      </c>
      <c r="F1616" t="inlineStr">
        <is>
          <t>FA</t>
        </is>
      </c>
      <c r="G1616" t="inlineStr">
        <is>
          <t>FA</t>
        </is>
      </c>
      <c r="H1616" s="30" t="n">
        <v>1</v>
      </c>
      <c r="I1616" s="31" t="n">
        <v>0</v>
      </c>
      <c r="J1616" s="31" t="n"/>
      <c r="K1616" s="31" t="n">
        <v>0</v>
      </c>
      <c r="L1616" s="32" t="n"/>
      <c r="M1616" s="31" t="n">
        <v>0</v>
      </c>
      <c r="N1616" s="31" t="n">
        <v>0</v>
      </c>
      <c r="O1616" s="31" t="n"/>
      <c r="P1616" s="31" t="n"/>
      <c r="Q1616" s="31" t="n">
        <v>0</v>
      </c>
      <c r="R1616" s="31" t="n"/>
      <c r="S1616" s="32" t="n"/>
      <c r="T1616" s="32" t="n"/>
      <c r="V1616" t="inlineStr">
        <is>
          <t>03emx</t>
        </is>
      </c>
      <c r="Z1616" t="inlineStr">
        <is>
          <t>Arkhip Nekolenko ((N/A) LW)</t>
        </is>
      </c>
    </row>
    <row r="1617">
      <c r="A1617" t="inlineStr">
        <is>
          <t>Arnaud Durandeau</t>
        </is>
      </c>
      <c r="B1617" t="inlineStr">
        <is>
          <t>(N/A)</t>
        </is>
      </c>
      <c r="C1617" t="inlineStr">
        <is>
          <t>LW</t>
        </is>
      </c>
      <c r="D1617" t="inlineStr">
        <is>
          <t>F</t>
        </is>
      </c>
      <c r="E1617" t="n">
        <v>27</v>
      </c>
      <c r="F1617" t="inlineStr">
        <is>
          <t>FA</t>
        </is>
      </c>
      <c r="G1617" t="inlineStr">
        <is>
          <t>FA</t>
        </is>
      </c>
      <c r="H1617" s="30" t="n">
        <v>1</v>
      </c>
      <c r="I1617" s="31" t="n">
        <v>0</v>
      </c>
      <c r="J1617" s="31" t="n"/>
      <c r="K1617" s="31" t="n">
        <v>0</v>
      </c>
      <c r="L1617" s="32" t="n"/>
      <c r="M1617" s="31" t="n">
        <v>0</v>
      </c>
      <c r="N1617" s="31" t="n">
        <v>0</v>
      </c>
      <c r="O1617" s="31" t="n"/>
      <c r="P1617" s="31" t="n"/>
      <c r="Q1617" s="31" t="n">
        <v>0</v>
      </c>
      <c r="R1617" s="31" t="n"/>
      <c r="S1617" s="32" t="n"/>
      <c r="T1617" s="32" t="n"/>
      <c r="V1617" t="inlineStr">
        <is>
          <t>04f7s</t>
        </is>
      </c>
      <c r="W1617" t="n">
        <v>6123</v>
      </c>
      <c r="X1617" t="n">
        <v>7680</v>
      </c>
      <c r="Y1617" t="inlineStr">
        <is>
          <t>e9b66bef-d2e1-47ee-a7ac-f4e0d18668eb</t>
        </is>
      </c>
      <c r="Z1617" t="inlineStr">
        <is>
          <t>Arnaud Durandeau ((N/A) LW)</t>
        </is>
      </c>
    </row>
    <row r="1618">
      <c r="A1618" t="inlineStr">
        <is>
          <t>Arno Tiefensee</t>
        </is>
      </c>
      <c r="B1618" t="inlineStr">
        <is>
          <t>DAL</t>
        </is>
      </c>
      <c r="C1618" t="inlineStr">
        <is>
          <t>G</t>
        </is>
      </c>
      <c r="D1618" t="inlineStr">
        <is>
          <t>G</t>
        </is>
      </c>
      <c r="E1618" t="n">
        <v>24</v>
      </c>
      <c r="F1618" t="inlineStr">
        <is>
          <t>FA</t>
        </is>
      </c>
      <c r="G1618" t="inlineStr">
        <is>
          <t>FA</t>
        </is>
      </c>
      <c r="H1618" s="30" t="n">
        <v>850000</v>
      </c>
      <c r="I1618" s="31" t="n">
        <v>0</v>
      </c>
      <c r="J1618" s="31" t="n"/>
      <c r="K1618" s="31" t="n">
        <v>0</v>
      </c>
      <c r="L1618" s="32" t="n"/>
      <c r="M1618" s="31" t="n">
        <v>0</v>
      </c>
      <c r="N1618" s="31" t="n">
        <v>0</v>
      </c>
      <c r="O1618" s="31" t="n"/>
      <c r="P1618" s="31" t="n"/>
      <c r="Q1618" s="31" t="n">
        <v>0</v>
      </c>
      <c r="R1618" s="31" t="n"/>
      <c r="S1618" s="32" t="n"/>
      <c r="T1618" s="32" t="n"/>
      <c r="V1618" t="inlineStr">
        <is>
          <t>06cfm</t>
        </is>
      </c>
      <c r="W1618" t="n">
        <v>7349</v>
      </c>
      <c r="Y1618" t="inlineStr">
        <is>
          <t>8fc631dd-e720-4dee-ab06-cec6ea6dfd63</t>
        </is>
      </c>
      <c r="Z1618" t="inlineStr">
        <is>
          <t>Arno Tiefensee (DAL G)</t>
        </is>
      </c>
    </row>
    <row r="1619">
      <c r="A1619" t="inlineStr">
        <is>
          <t>Aron Dahlqvist</t>
        </is>
      </c>
      <c r="B1619" t="inlineStr">
        <is>
          <t>WSH</t>
        </is>
      </c>
      <c r="C1619" t="inlineStr">
        <is>
          <t>D</t>
        </is>
      </c>
      <c r="D1619" t="inlineStr">
        <is>
          <t>D</t>
        </is>
      </c>
      <c r="E1619" t="n">
        <v>19</v>
      </c>
      <c r="F1619" t="inlineStr">
        <is>
          <t>FA</t>
        </is>
      </c>
      <c r="G1619" t="inlineStr">
        <is>
          <t>FA</t>
        </is>
      </c>
      <c r="H1619" s="30" t="n">
        <v>1</v>
      </c>
      <c r="I1619" s="31" t="n">
        <v>0</v>
      </c>
      <c r="J1619" s="31" t="n"/>
      <c r="K1619" s="31" t="n">
        <v>0</v>
      </c>
      <c r="L1619" s="32" t="n"/>
      <c r="M1619" s="31" t="n">
        <v>0</v>
      </c>
      <c r="N1619" s="31" t="n">
        <v>0</v>
      </c>
      <c r="O1619" s="31" t="n"/>
      <c r="P1619" s="31" t="n"/>
      <c r="Q1619" s="31" t="n">
        <v>0</v>
      </c>
      <c r="R1619" s="31" t="n"/>
      <c r="S1619" s="32" t="n"/>
      <c r="T1619" s="32" t="n"/>
      <c r="V1619" t="inlineStr">
        <is>
          <t>06xww</t>
        </is>
      </c>
      <c r="Y1619" t="inlineStr">
        <is>
          <t>db6e9983-0206-4363-877d-889e8c158f51</t>
        </is>
      </c>
      <c r="Z1619" t="inlineStr">
        <is>
          <t>Aron Dahlqvist (WSH D)</t>
        </is>
      </c>
    </row>
    <row r="1620">
      <c r="A1620" t="inlineStr">
        <is>
          <t>Aron Kiviharju</t>
        </is>
      </c>
      <c r="B1620" t="inlineStr">
        <is>
          <t>MIN</t>
        </is>
      </c>
      <c r="C1620" t="inlineStr">
        <is>
          <t>D</t>
        </is>
      </c>
      <c r="D1620" t="inlineStr">
        <is>
          <t>D</t>
        </is>
      </c>
      <c r="E1620" t="n">
        <v>20</v>
      </c>
      <c r="F1620" t="inlineStr">
        <is>
          <t>T</t>
        </is>
      </c>
      <c r="G1620" t="inlineStr">
        <is>
          <t>Deef-Fence</t>
        </is>
      </c>
      <c r="H1620" s="30" t="n">
        <v>1</v>
      </c>
      <c r="I1620" s="31" t="n">
        <v>0</v>
      </c>
      <c r="J1620" s="31" t="n"/>
      <c r="K1620" s="31" t="n">
        <v>0</v>
      </c>
      <c r="L1620" s="32" t="n"/>
      <c r="M1620" s="31" t="n">
        <v>0</v>
      </c>
      <c r="N1620" s="31" t="n">
        <v>0</v>
      </c>
      <c r="O1620" s="31" t="n"/>
      <c r="P1620" s="31" t="n"/>
      <c r="Q1620" s="31" t="n">
        <v>0</v>
      </c>
      <c r="R1620" s="31" t="n"/>
      <c r="S1620" s="32" t="n"/>
      <c r="T1620" s="32" t="n"/>
      <c r="V1620" t="inlineStr">
        <is>
          <t>05rjz</t>
        </is>
      </c>
      <c r="W1620" t="n">
        <v>7151</v>
      </c>
      <c r="Y1620" t="inlineStr">
        <is>
          <t>07851ee9-7575-47d4-a4f5-69223cca92ab</t>
        </is>
      </c>
      <c r="Z1620" t="inlineStr">
        <is>
          <t>Aron Kiviharju (MIN D)</t>
        </is>
      </c>
    </row>
    <row r="1621">
      <c r="A1621" t="inlineStr">
        <is>
          <t>Arsen Khisamutdinov</t>
        </is>
      </c>
      <c r="B1621" t="inlineStr">
        <is>
          <t>MTL</t>
        </is>
      </c>
      <c r="C1621" t="inlineStr">
        <is>
          <t>C</t>
        </is>
      </c>
      <c r="D1621" t="inlineStr">
        <is>
          <t>F</t>
        </is>
      </c>
      <c r="E1621" t="n">
        <v>28</v>
      </c>
      <c r="F1621" t="inlineStr">
        <is>
          <t>FA</t>
        </is>
      </c>
      <c r="G1621" t="inlineStr">
        <is>
          <t>FA</t>
        </is>
      </c>
      <c r="H1621" s="30" t="n">
        <v>1</v>
      </c>
      <c r="I1621" s="31" t="n">
        <v>0</v>
      </c>
      <c r="J1621" s="31" t="n"/>
      <c r="K1621" s="31" t="n">
        <v>0</v>
      </c>
      <c r="L1621" s="32" t="n"/>
      <c r="M1621" s="31" t="n">
        <v>0</v>
      </c>
      <c r="N1621" s="31" t="n">
        <v>0</v>
      </c>
      <c r="O1621" s="31" t="n"/>
      <c r="P1621" s="31" t="n"/>
      <c r="Q1621" s="31" t="n">
        <v>0</v>
      </c>
      <c r="R1621" s="31" t="n"/>
      <c r="S1621" s="32" t="n"/>
      <c r="T1621" s="32" t="n"/>
      <c r="V1621" t="inlineStr">
        <is>
          <t>051vg</t>
        </is>
      </c>
      <c r="W1621" t="n">
        <v>6272</v>
      </c>
      <c r="X1621" t="n">
        <v>8447</v>
      </c>
      <c r="Y1621" t="inlineStr">
        <is>
          <t>e3bf45ef-4389-4847-914b-a09cb2b427f6</t>
        </is>
      </c>
      <c r="Z1621" t="inlineStr">
        <is>
          <t>Arsen Khisamutdinov (MTL C)</t>
        </is>
      </c>
    </row>
    <row r="1622">
      <c r="A1622" t="inlineStr">
        <is>
          <t>Arsen Taimazov</t>
        </is>
      </c>
      <c r="B1622" t="inlineStr">
        <is>
          <t>(N/A)</t>
        </is>
      </c>
      <c r="C1622" t="inlineStr">
        <is>
          <t>D</t>
        </is>
      </c>
      <c r="D1622" t="inlineStr">
        <is>
          <t>D</t>
        </is>
      </c>
      <c r="E1622" t="n">
        <v>20</v>
      </c>
      <c r="F1622" t="inlineStr">
        <is>
          <t>FA</t>
        </is>
      </c>
      <c r="G1622" t="inlineStr">
        <is>
          <t>FA</t>
        </is>
      </c>
      <c r="H1622" s="30" t="n">
        <v>1</v>
      </c>
      <c r="I1622" s="31" t="n">
        <v>0</v>
      </c>
      <c r="J1622" s="31" t="n"/>
      <c r="K1622" s="31" t="n">
        <v>0</v>
      </c>
      <c r="L1622" s="32" t="n"/>
      <c r="M1622" s="31" t="n">
        <v>0</v>
      </c>
      <c r="N1622" s="31" t="n">
        <v>0</v>
      </c>
      <c r="O1622" s="31" t="n"/>
      <c r="P1622" s="31" t="n"/>
      <c r="Q1622" s="31" t="n">
        <v>0</v>
      </c>
      <c r="R1622" s="31" t="n"/>
      <c r="S1622" s="32" t="n"/>
      <c r="T1622" s="32" t="n"/>
      <c r="V1622" t="inlineStr">
        <is>
          <t>06mjs</t>
        </is>
      </c>
      <c r="Z1622" t="inlineStr">
        <is>
          <t>Arsen Taimazov ((N/A) D)</t>
        </is>
      </c>
    </row>
    <row r="1623">
      <c r="A1623" t="inlineStr">
        <is>
          <t>Arseni Anisimov</t>
        </is>
      </c>
      <c r="B1623" t="inlineStr">
        <is>
          <t>(N/A)</t>
        </is>
      </c>
      <c r="C1623" t="inlineStr">
        <is>
          <t>D</t>
        </is>
      </c>
      <c r="D1623" t="inlineStr">
        <is>
          <t>D</t>
        </is>
      </c>
      <c r="E1623" t="n">
        <v>18</v>
      </c>
      <c r="F1623" t="inlineStr">
        <is>
          <t>FA</t>
        </is>
      </c>
      <c r="G1623" t="inlineStr">
        <is>
          <t>FA</t>
        </is>
      </c>
      <c r="H1623" s="30" t="n">
        <v>1</v>
      </c>
      <c r="I1623" s="31" t="n">
        <v>0</v>
      </c>
      <c r="J1623" s="31" t="n"/>
      <c r="K1623" s="31" t="n">
        <v>0</v>
      </c>
      <c r="L1623" s="32" t="n"/>
      <c r="M1623" s="31" t="n">
        <v>0</v>
      </c>
      <c r="N1623" s="31" t="n">
        <v>0</v>
      </c>
      <c r="O1623" s="31" t="n"/>
      <c r="P1623" s="31" t="n"/>
      <c r="Q1623" s="31" t="n">
        <v>0</v>
      </c>
      <c r="R1623" s="31" t="n"/>
      <c r="S1623" s="32" t="n"/>
      <c r="T1623" s="32" t="n"/>
      <c r="V1623" t="inlineStr">
        <is>
          <t>0791b</t>
        </is>
      </c>
      <c r="Z1623" t="inlineStr">
        <is>
          <t>Arseni Anisimov ((N/A) D)</t>
        </is>
      </c>
    </row>
    <row r="1624">
      <c r="A1624" t="inlineStr">
        <is>
          <t>Arseni Koromyslov</t>
        </is>
      </c>
      <c r="B1624" t="inlineStr">
        <is>
          <t>STL</t>
        </is>
      </c>
      <c r="C1624" t="inlineStr">
        <is>
          <t>D</t>
        </is>
      </c>
      <c r="D1624" t="inlineStr">
        <is>
          <t>D</t>
        </is>
      </c>
      <c r="E1624" t="n">
        <v>22</v>
      </c>
      <c r="F1624" t="inlineStr">
        <is>
          <t>FA</t>
        </is>
      </c>
      <c r="G1624" t="inlineStr">
        <is>
          <t>FA</t>
        </is>
      </c>
      <c r="H1624" s="30" t="n">
        <v>1013750</v>
      </c>
      <c r="I1624" s="31" t="n">
        <v>0</v>
      </c>
      <c r="J1624" s="31" t="n"/>
      <c r="K1624" s="31" t="n">
        <v>0</v>
      </c>
      <c r="L1624" s="32" t="n"/>
      <c r="M1624" s="31" t="n">
        <v>0</v>
      </c>
      <c r="N1624" s="31" t="n">
        <v>0</v>
      </c>
      <c r="O1624" s="31" t="n"/>
      <c r="P1624" s="31" t="n"/>
      <c r="Q1624" s="31" t="n">
        <v>0</v>
      </c>
      <c r="R1624" s="31" t="n"/>
      <c r="S1624" s="32" t="n"/>
      <c r="T1624" s="32" t="n"/>
      <c r="V1624" t="inlineStr">
        <is>
          <t>060nq</t>
        </is>
      </c>
      <c r="W1624" t="n">
        <v>6728</v>
      </c>
      <c r="Y1624" t="inlineStr">
        <is>
          <t>2c416c07-e9bb-442d-806d-3e1111b1eca7</t>
        </is>
      </c>
      <c r="Z1624" t="inlineStr">
        <is>
          <t>Arseni Koromyslov (STL D)</t>
        </is>
      </c>
    </row>
    <row r="1625">
      <c r="A1625" t="inlineStr">
        <is>
          <t>Arseni Marchenko</t>
        </is>
      </c>
      <c r="B1625" t="inlineStr">
        <is>
          <t>(N/A)</t>
        </is>
      </c>
      <c r="C1625" t="inlineStr">
        <is>
          <t>D</t>
        </is>
      </c>
      <c r="D1625" t="inlineStr">
        <is>
          <t>D</t>
        </is>
      </c>
      <c r="E1625" t="n">
        <v>20</v>
      </c>
      <c r="F1625" t="inlineStr">
        <is>
          <t>FA</t>
        </is>
      </c>
      <c r="G1625" t="inlineStr">
        <is>
          <t>FA</t>
        </is>
      </c>
      <c r="H1625" s="30" t="n">
        <v>1</v>
      </c>
      <c r="I1625" s="31" t="n">
        <v>0</v>
      </c>
      <c r="J1625" s="31" t="n"/>
      <c r="K1625" s="31" t="n">
        <v>0</v>
      </c>
      <c r="L1625" s="32" t="n"/>
      <c r="M1625" s="31" t="n">
        <v>0</v>
      </c>
      <c r="N1625" s="31" t="n">
        <v>0</v>
      </c>
      <c r="O1625" s="31" t="n"/>
      <c r="P1625" s="31" t="n"/>
      <c r="Q1625" s="31" t="n">
        <v>0</v>
      </c>
      <c r="R1625" s="31" t="n"/>
      <c r="S1625" s="32" t="n"/>
      <c r="T1625" s="32" t="n"/>
      <c r="V1625" t="inlineStr">
        <is>
          <t>06oxu</t>
        </is>
      </c>
      <c r="Z1625" t="inlineStr">
        <is>
          <t>Arseni Marchenko ((N/A) D)</t>
        </is>
      </c>
    </row>
    <row r="1626">
      <c r="A1626" t="inlineStr">
        <is>
          <t>Arseni Radkov</t>
        </is>
      </c>
      <c r="B1626" t="inlineStr">
        <is>
          <t>MTL</t>
        </is>
      </c>
      <c r="C1626" t="inlineStr">
        <is>
          <t>G</t>
        </is>
      </c>
      <c r="D1626" t="inlineStr">
        <is>
          <t>G</t>
        </is>
      </c>
      <c r="E1626" t="n">
        <v>19</v>
      </c>
      <c r="F1626" t="inlineStr">
        <is>
          <t>FA</t>
        </is>
      </c>
      <c r="G1626" t="inlineStr">
        <is>
          <t>FA</t>
        </is>
      </c>
      <c r="H1626" s="30" t="n">
        <v>1</v>
      </c>
      <c r="I1626" s="31" t="n">
        <v>0</v>
      </c>
      <c r="J1626" s="31" t="n"/>
      <c r="K1626" s="31" t="n">
        <v>0</v>
      </c>
      <c r="L1626" s="32" t="n"/>
      <c r="M1626" s="31" t="n">
        <v>0</v>
      </c>
      <c r="N1626" s="31" t="n">
        <v>0</v>
      </c>
      <c r="O1626" s="31" t="n"/>
      <c r="P1626" s="31" t="n"/>
      <c r="Q1626" s="31" t="n">
        <v>0</v>
      </c>
      <c r="R1626" s="31" t="n"/>
      <c r="S1626" s="32" t="n"/>
      <c r="T1626" s="32" t="n"/>
      <c r="V1626" t="inlineStr">
        <is>
          <t>06xw0</t>
        </is>
      </c>
      <c r="W1626" t="n">
        <v>7489</v>
      </c>
      <c r="Y1626" t="inlineStr">
        <is>
          <t>95f56356-9a45-4e0d-a008-1363e4268340</t>
        </is>
      </c>
      <c r="Z1626" t="inlineStr">
        <is>
          <t>Arseni Radkov (MTL G)</t>
        </is>
      </c>
    </row>
    <row r="1627">
      <c r="A1627" t="inlineStr">
        <is>
          <t>Artem Anisimov</t>
        </is>
      </c>
      <c r="B1627" t="inlineStr">
        <is>
          <t>DET</t>
        </is>
      </c>
      <c r="C1627" t="inlineStr">
        <is>
          <t>C</t>
        </is>
      </c>
      <c r="D1627" t="inlineStr">
        <is>
          <t>F</t>
        </is>
      </c>
      <c r="E1627" t="n">
        <v>38</v>
      </c>
      <c r="F1627" t="inlineStr">
        <is>
          <t>FA</t>
        </is>
      </c>
      <c r="G1627" t="inlineStr">
        <is>
          <t>FA</t>
        </is>
      </c>
      <c r="H1627" s="30" t="n">
        <v>1</v>
      </c>
      <c r="I1627" s="31" t="n">
        <v>0</v>
      </c>
      <c r="J1627" s="31" t="n"/>
      <c r="K1627" s="31" t="n">
        <v>0</v>
      </c>
      <c r="L1627" s="32" t="n"/>
      <c r="M1627" s="31" t="n">
        <v>0</v>
      </c>
      <c r="N1627" s="31" t="n">
        <v>0</v>
      </c>
      <c r="O1627" s="31" t="n"/>
      <c r="P1627" s="31" t="n"/>
      <c r="Q1627" s="31" t="n">
        <v>0</v>
      </c>
      <c r="R1627" s="31" t="n"/>
      <c r="S1627" s="32" t="n"/>
      <c r="T1627" s="32" t="n"/>
      <c r="V1627" t="inlineStr">
        <is>
          <t>00404</t>
        </is>
      </c>
      <c r="W1627" t="n">
        <v>2608</v>
      </c>
      <c r="X1627" t="n">
        <v>4289</v>
      </c>
      <c r="Y1627" t="inlineStr">
        <is>
          <t>432bf648-0f24-11e2-8525-18a905767e44</t>
        </is>
      </c>
      <c r="Z1627" t="inlineStr">
        <is>
          <t>Artem Anisimov (DET C)</t>
        </is>
      </c>
    </row>
    <row r="1628">
      <c r="A1628" t="inlineStr">
        <is>
          <t>Artem Guryev</t>
        </is>
      </c>
      <c r="B1628" t="inlineStr">
        <is>
          <t>(N/A)</t>
        </is>
      </c>
      <c r="C1628" t="inlineStr">
        <is>
          <t>D</t>
        </is>
      </c>
      <c r="D1628" t="inlineStr">
        <is>
          <t>D</t>
        </is>
      </c>
      <c r="E1628" t="n">
        <v>23</v>
      </c>
      <c r="F1628" t="inlineStr">
        <is>
          <t>FA</t>
        </is>
      </c>
      <c r="G1628" t="inlineStr">
        <is>
          <t>FA</t>
        </is>
      </c>
      <c r="H1628" s="30" t="n">
        <v>1</v>
      </c>
      <c r="I1628" s="31" t="n">
        <v>0</v>
      </c>
      <c r="J1628" s="31" t="n"/>
      <c r="K1628" s="31" t="n">
        <v>0</v>
      </c>
      <c r="L1628" s="32" t="n"/>
      <c r="M1628" s="31" t="n">
        <v>0</v>
      </c>
      <c r="N1628" s="31" t="n">
        <v>0</v>
      </c>
      <c r="O1628" s="31" t="n"/>
      <c r="P1628" s="31" t="n"/>
      <c r="Q1628" s="31" t="n">
        <v>0</v>
      </c>
      <c r="R1628" s="31" t="n"/>
      <c r="S1628" s="32" t="n"/>
      <c r="T1628" s="32" t="n"/>
      <c r="V1628" t="inlineStr">
        <is>
          <t>05uff</t>
        </is>
      </c>
      <c r="W1628" t="n">
        <v>6901</v>
      </c>
      <c r="Y1628" t="inlineStr">
        <is>
          <t>6a0d0821-3361-4ba2-a2a5-dd4f78419f2f</t>
        </is>
      </c>
      <c r="Z1628" t="inlineStr">
        <is>
          <t>Artem Guryev ((N/A) D)</t>
        </is>
      </c>
    </row>
    <row r="1629">
      <c r="A1629" t="inlineStr">
        <is>
          <t>Artem Sergeev</t>
        </is>
      </c>
      <c r="B1629" t="inlineStr">
        <is>
          <t>TBL</t>
        </is>
      </c>
      <c r="C1629" t="inlineStr">
        <is>
          <t>D</t>
        </is>
      </c>
      <c r="D1629" t="inlineStr">
        <is>
          <t>D</t>
        </is>
      </c>
      <c r="E1629" t="n">
        <v>33</v>
      </c>
      <c r="F1629" t="inlineStr">
        <is>
          <t>FA</t>
        </is>
      </c>
      <c r="G1629" t="inlineStr">
        <is>
          <t>FA</t>
        </is>
      </c>
      <c r="H1629" s="30" t="n">
        <v>1</v>
      </c>
      <c r="I1629" s="31" t="n">
        <v>0</v>
      </c>
      <c r="J1629" s="31" t="n"/>
      <c r="K1629" s="31" t="n">
        <v>0</v>
      </c>
      <c r="L1629" s="32" t="n"/>
      <c r="M1629" s="31" t="n">
        <v>0</v>
      </c>
      <c r="N1629" s="31" t="n">
        <v>0</v>
      </c>
      <c r="O1629" s="31" t="n"/>
      <c r="P1629" s="31" t="n"/>
      <c r="Q1629" s="31" t="n">
        <v>0</v>
      </c>
      <c r="R1629" s="31" t="n"/>
      <c r="S1629" s="32" t="n"/>
      <c r="T1629" s="32" t="n"/>
      <c r="V1629" t="inlineStr">
        <is>
          <t>02ni4</t>
        </is>
      </c>
      <c r="X1629" t="n">
        <v>5711</v>
      </c>
      <c r="Z1629" t="inlineStr">
        <is>
          <t>Artem Sergeev (TBL D)</t>
        </is>
      </c>
    </row>
    <row r="1630">
      <c r="A1630" t="inlineStr">
        <is>
          <t>Artem Shlaine</t>
        </is>
      </c>
      <c r="B1630" t="inlineStr">
        <is>
          <t>DAL</t>
        </is>
      </c>
      <c r="C1630" t="inlineStr">
        <is>
          <t>C</t>
        </is>
      </c>
      <c r="D1630" t="inlineStr">
        <is>
          <t>F</t>
        </is>
      </c>
      <c r="E1630" t="n">
        <v>24</v>
      </c>
      <c r="F1630" t="inlineStr">
        <is>
          <t>FA</t>
        </is>
      </c>
      <c r="G1630" t="inlineStr">
        <is>
          <t>FA</t>
        </is>
      </c>
      <c r="H1630" s="30" t="n">
        <v>952500</v>
      </c>
      <c r="I1630" s="31" t="n">
        <v>0</v>
      </c>
      <c r="J1630" s="31" t="n"/>
      <c r="K1630" s="31" t="n">
        <v>0</v>
      </c>
      <c r="L1630" s="32" t="n"/>
      <c r="M1630" s="31" t="n">
        <v>0</v>
      </c>
      <c r="N1630" s="31" t="n">
        <v>0</v>
      </c>
      <c r="O1630" s="31" t="n"/>
      <c r="P1630" s="31" t="n"/>
      <c r="Q1630" s="31" t="n">
        <v>0</v>
      </c>
      <c r="R1630" s="31" t="n"/>
      <c r="S1630" s="32" t="n"/>
      <c r="T1630" s="32" t="n"/>
      <c r="V1630" t="inlineStr">
        <is>
          <t>05luh</t>
        </is>
      </c>
      <c r="W1630" t="n">
        <v>7793</v>
      </c>
      <c r="Y1630" t="inlineStr">
        <is>
          <t>eadcd2c3-d791-4810-90ed-e21fc0c8619e</t>
        </is>
      </c>
      <c r="Z1630" t="inlineStr">
        <is>
          <t>Artem Shlaine (DAL C)</t>
        </is>
      </c>
    </row>
    <row r="1631">
      <c r="A1631" t="inlineStr">
        <is>
          <t>Artemi Kniazev</t>
        </is>
      </c>
      <c r="B1631" t="inlineStr">
        <is>
          <t>(N/A)</t>
        </is>
      </c>
      <c r="C1631" t="inlineStr">
        <is>
          <t>D</t>
        </is>
      </c>
      <c r="D1631" t="inlineStr">
        <is>
          <t>D</t>
        </is>
      </c>
      <c r="E1631" t="n">
        <v>25</v>
      </c>
      <c r="F1631" t="inlineStr">
        <is>
          <t>FA</t>
        </is>
      </c>
      <c r="G1631" t="inlineStr">
        <is>
          <t>FA</t>
        </is>
      </c>
      <c r="H1631" s="30" t="n">
        <v>1</v>
      </c>
      <c r="I1631" s="31" t="n">
        <v>0</v>
      </c>
      <c r="J1631" s="31" t="n"/>
      <c r="K1631" s="31" t="n">
        <v>0</v>
      </c>
      <c r="L1631" s="32" t="n"/>
      <c r="M1631" s="31" t="n">
        <v>0</v>
      </c>
      <c r="N1631" s="31" t="n">
        <v>0</v>
      </c>
      <c r="O1631" s="31" t="n"/>
      <c r="P1631" s="31" t="n"/>
      <c r="Q1631" s="31" t="n">
        <v>0</v>
      </c>
      <c r="R1631" s="31" t="n"/>
      <c r="S1631" s="32" t="n"/>
      <c r="T1631" s="32" t="n"/>
      <c r="V1631" t="inlineStr">
        <is>
          <t>049vl</t>
        </is>
      </c>
      <c r="W1631" t="n">
        <v>6149</v>
      </c>
      <c r="X1631" t="n">
        <v>8326</v>
      </c>
      <c r="Y1631" t="inlineStr">
        <is>
          <t>44b7e59c-c6c6-4ce8-867d-00f12df9edc3</t>
        </is>
      </c>
      <c r="Z1631" t="inlineStr">
        <is>
          <t>Artemi Kniazev ((N/A) D)</t>
        </is>
      </c>
    </row>
    <row r="1632">
      <c r="A1632" t="inlineStr">
        <is>
          <t>Artemi Nizameyev</t>
        </is>
      </c>
      <c r="B1632" t="inlineStr">
        <is>
          <t>(N/A)</t>
        </is>
      </c>
      <c r="C1632" t="inlineStr">
        <is>
          <t>RW</t>
        </is>
      </c>
      <c r="D1632" t="inlineStr">
        <is>
          <t>F</t>
        </is>
      </c>
      <c r="E1632" t="n">
        <v>20</v>
      </c>
      <c r="F1632" t="inlineStr">
        <is>
          <t>FA</t>
        </is>
      </c>
      <c r="G1632" t="inlineStr">
        <is>
          <t>FA</t>
        </is>
      </c>
      <c r="H1632" s="30" t="n">
        <v>1</v>
      </c>
      <c r="I1632" s="31" t="n">
        <v>0</v>
      </c>
      <c r="J1632" s="31" t="n"/>
      <c r="K1632" s="31" t="n">
        <v>0</v>
      </c>
      <c r="L1632" s="32" t="n"/>
      <c r="M1632" s="31" t="n">
        <v>0</v>
      </c>
      <c r="N1632" s="31" t="n">
        <v>0</v>
      </c>
      <c r="O1632" s="31" t="n"/>
      <c r="P1632" s="31" t="n"/>
      <c r="Q1632" s="31" t="n">
        <v>0</v>
      </c>
      <c r="R1632" s="31" t="n"/>
      <c r="S1632" s="32" t="n"/>
      <c r="T1632" s="32" t="n"/>
      <c r="V1632" t="inlineStr">
        <is>
          <t>06ydz</t>
        </is>
      </c>
      <c r="Z1632" t="inlineStr">
        <is>
          <t>Artemi Nizameyev ((N/A) RW)</t>
        </is>
      </c>
    </row>
    <row r="1633">
      <c r="A1633" t="inlineStr">
        <is>
          <t>Artemi Pleshkov</t>
        </is>
      </c>
      <c r="B1633" t="inlineStr">
        <is>
          <t>(N/A)</t>
        </is>
      </c>
      <c r="C1633" t="inlineStr">
        <is>
          <t>G</t>
        </is>
      </c>
      <c r="D1633" t="inlineStr">
        <is>
          <t>G</t>
        </is>
      </c>
      <c r="E1633" t="n">
        <v>23</v>
      </c>
      <c r="F1633" t="inlineStr">
        <is>
          <t>FA</t>
        </is>
      </c>
      <c r="G1633" t="inlineStr">
        <is>
          <t>FA</t>
        </is>
      </c>
      <c r="H1633" s="30" t="n">
        <v>1</v>
      </c>
      <c r="I1633" s="31" t="n">
        <v>0</v>
      </c>
      <c r="J1633" s="31" t="n"/>
      <c r="K1633" s="31" t="n">
        <v>0</v>
      </c>
      <c r="L1633" s="32" t="n"/>
      <c r="M1633" s="31" t="n">
        <v>0</v>
      </c>
      <c r="N1633" s="31" t="n">
        <v>0</v>
      </c>
      <c r="O1633" s="31" t="n"/>
      <c r="P1633" s="31" t="n"/>
      <c r="Q1633" s="31" t="n">
        <v>0</v>
      </c>
      <c r="R1633" s="31" t="n"/>
      <c r="S1633" s="32" t="n"/>
      <c r="T1633" s="32" t="n"/>
      <c r="V1633" t="inlineStr">
        <is>
          <t>06hcn</t>
        </is>
      </c>
      <c r="Z1633" t="inlineStr">
        <is>
          <t>Artemi Pleshkov ((N/A) G)</t>
        </is>
      </c>
    </row>
    <row r="1634">
      <c r="A1634" t="inlineStr">
        <is>
          <t>Arttu Alasiurua</t>
        </is>
      </c>
      <c r="B1634" t="inlineStr">
        <is>
          <t>(N/A)</t>
        </is>
      </c>
      <c r="C1634" t="inlineStr">
        <is>
          <t>C</t>
        </is>
      </c>
      <c r="D1634" t="inlineStr">
        <is>
          <t>F</t>
        </is>
      </c>
      <c r="E1634" t="n">
        <v>21</v>
      </c>
      <c r="F1634" t="inlineStr">
        <is>
          <t>FA</t>
        </is>
      </c>
      <c r="G1634" t="inlineStr">
        <is>
          <t>FA</t>
        </is>
      </c>
      <c r="H1634" s="30" t="n">
        <v>1</v>
      </c>
      <c r="I1634" s="31" t="n">
        <v>0</v>
      </c>
      <c r="J1634" s="31" t="n"/>
      <c r="K1634" s="31" t="n">
        <v>0</v>
      </c>
      <c r="L1634" s="32" t="n"/>
      <c r="M1634" s="31" t="n">
        <v>0</v>
      </c>
      <c r="N1634" s="31" t="n">
        <v>0</v>
      </c>
      <c r="O1634" s="31" t="n"/>
      <c r="P1634" s="31" t="n"/>
      <c r="Q1634" s="31" t="n">
        <v>0</v>
      </c>
      <c r="R1634" s="31" t="n"/>
      <c r="S1634" s="32" t="n"/>
      <c r="T1634" s="32" t="n"/>
      <c r="V1634" t="inlineStr">
        <is>
          <t>06jhj</t>
        </is>
      </c>
      <c r="Z1634" t="inlineStr">
        <is>
          <t>Arttu Alasiurua ((N/A) C)</t>
        </is>
      </c>
    </row>
    <row r="1635">
      <c r="A1635" t="inlineStr">
        <is>
          <t>Arttu Karki</t>
        </is>
      </c>
      <c r="B1635" t="inlineStr">
        <is>
          <t>VGK</t>
        </is>
      </c>
      <c r="C1635" t="inlineStr">
        <is>
          <t>D</t>
        </is>
      </c>
      <c r="D1635" t="inlineStr">
        <is>
          <t>D</t>
        </is>
      </c>
      <c r="E1635" t="n">
        <v>21</v>
      </c>
      <c r="F1635" t="inlineStr">
        <is>
          <t>FA</t>
        </is>
      </c>
      <c r="G1635" t="inlineStr">
        <is>
          <t>FA</t>
        </is>
      </c>
      <c r="H1635" s="30" t="n">
        <v>1</v>
      </c>
      <c r="I1635" s="31" t="n">
        <v>0</v>
      </c>
      <c r="J1635" s="31" t="n"/>
      <c r="K1635" s="31" t="n">
        <v>0</v>
      </c>
      <c r="L1635" s="32" t="n"/>
      <c r="M1635" s="31" t="n">
        <v>0</v>
      </c>
      <c r="N1635" s="31" t="n">
        <v>0</v>
      </c>
      <c r="O1635" s="31" t="n"/>
      <c r="P1635" s="31" t="n"/>
      <c r="Q1635" s="31" t="n">
        <v>0</v>
      </c>
      <c r="R1635" s="31" t="n"/>
      <c r="S1635" s="32" t="n"/>
      <c r="T1635" s="32" t="n"/>
      <c r="V1635" t="inlineStr">
        <is>
          <t>06c3x</t>
        </is>
      </c>
      <c r="W1635" t="n">
        <v>6956</v>
      </c>
      <c r="Y1635" t="inlineStr">
        <is>
          <t>09750ea2-55e1-4824-b0d0-72525fbd870c</t>
        </is>
      </c>
      <c r="Z1635" t="inlineStr">
        <is>
          <t>Arttu Karki (VGK D)</t>
        </is>
      </c>
    </row>
    <row r="1636">
      <c r="A1636" t="inlineStr">
        <is>
          <t>Arttu Nevasaari</t>
        </is>
      </c>
      <c r="B1636" t="inlineStr">
        <is>
          <t>(N/A)</t>
        </is>
      </c>
      <c r="C1636" t="inlineStr">
        <is>
          <t>RW</t>
        </is>
      </c>
      <c r="D1636" t="inlineStr">
        <is>
          <t>F</t>
        </is>
      </c>
      <c r="E1636" t="n">
        <v>26</v>
      </c>
      <c r="F1636" t="inlineStr">
        <is>
          <t>FA</t>
        </is>
      </c>
      <c r="G1636" t="inlineStr">
        <is>
          <t>FA</t>
        </is>
      </c>
      <c r="H1636" s="30" t="n">
        <v>1</v>
      </c>
      <c r="I1636" s="31" t="n">
        <v>0</v>
      </c>
      <c r="J1636" s="31" t="n"/>
      <c r="K1636" s="31" t="n">
        <v>0</v>
      </c>
      <c r="L1636" s="32" t="n"/>
      <c r="M1636" s="31" t="n">
        <v>0</v>
      </c>
      <c r="N1636" s="31" t="n">
        <v>0</v>
      </c>
      <c r="O1636" s="31" t="n"/>
      <c r="P1636" s="31" t="n"/>
      <c r="Q1636" s="31" t="n">
        <v>0</v>
      </c>
      <c r="R1636" s="31" t="n"/>
      <c r="S1636" s="32" t="n"/>
      <c r="T1636" s="32" t="n"/>
      <c r="V1636" t="inlineStr">
        <is>
          <t>04rtq</t>
        </is>
      </c>
      <c r="Z1636" t="inlineStr">
        <is>
          <t>Arttu Nevasaari ((N/A) RW)</t>
        </is>
      </c>
    </row>
    <row r="1637">
      <c r="A1637" t="inlineStr">
        <is>
          <t>Arttu Ruotsalainen</t>
        </is>
      </c>
      <c r="B1637" t="inlineStr">
        <is>
          <t>BUF</t>
        </is>
      </c>
      <c r="C1637" t="inlineStr">
        <is>
          <t>C</t>
        </is>
      </c>
      <c r="D1637" t="inlineStr">
        <is>
          <t>F</t>
        </is>
      </c>
      <c r="E1637" t="n">
        <v>28</v>
      </c>
      <c r="F1637" t="inlineStr">
        <is>
          <t>FA</t>
        </is>
      </c>
      <c r="G1637" t="inlineStr">
        <is>
          <t>FA</t>
        </is>
      </c>
      <c r="H1637" s="30" t="n">
        <v>1</v>
      </c>
      <c r="I1637" s="31" t="n">
        <v>0</v>
      </c>
      <c r="J1637" s="31" t="n"/>
      <c r="K1637" s="31" t="n">
        <v>0</v>
      </c>
      <c r="L1637" s="32" t="n"/>
      <c r="M1637" s="31" t="n">
        <v>0</v>
      </c>
      <c r="N1637" s="31" t="n">
        <v>0</v>
      </c>
      <c r="O1637" s="31" t="n"/>
      <c r="P1637" s="31" t="n"/>
      <c r="Q1637" s="31" t="n">
        <v>0</v>
      </c>
      <c r="R1637" s="31" t="n"/>
      <c r="S1637" s="32" t="n"/>
      <c r="T1637" s="32" t="n"/>
      <c r="V1637" t="inlineStr">
        <is>
          <t>04y48</t>
        </is>
      </c>
      <c r="W1637" t="n">
        <v>6050</v>
      </c>
      <c r="X1637" t="n">
        <v>8265</v>
      </c>
      <c r="Y1637" t="inlineStr">
        <is>
          <t>59bfa47e-dfc1-428c-8506-c188312b4591</t>
        </is>
      </c>
      <c r="Z1637" t="inlineStr">
        <is>
          <t>Arttu Ruotsalainen (BUF C)</t>
        </is>
      </c>
    </row>
    <row r="1638">
      <c r="A1638" t="inlineStr">
        <is>
          <t>Artur Boltanov</t>
        </is>
      </c>
      <c r="B1638" t="inlineStr">
        <is>
          <t>(N/A)</t>
        </is>
      </c>
      <c r="C1638" t="inlineStr">
        <is>
          <t>LW</t>
        </is>
      </c>
      <c r="D1638" t="inlineStr">
        <is>
          <t>F</t>
        </is>
      </c>
      <c r="E1638" t="n">
        <v>30</v>
      </c>
      <c r="F1638" t="inlineStr">
        <is>
          <t>FA</t>
        </is>
      </c>
      <c r="G1638" t="inlineStr">
        <is>
          <t>FA</t>
        </is>
      </c>
      <c r="H1638" s="30" t="n">
        <v>1</v>
      </c>
      <c r="I1638" s="31" t="n">
        <v>0</v>
      </c>
      <c r="J1638" s="31" t="n"/>
      <c r="K1638" s="31" t="n">
        <v>0</v>
      </c>
      <c r="L1638" s="32" t="n"/>
      <c r="M1638" s="31" t="n">
        <v>0</v>
      </c>
      <c r="N1638" s="31" t="n">
        <v>0</v>
      </c>
      <c r="O1638" s="31" t="n"/>
      <c r="P1638" s="31" t="n"/>
      <c r="Q1638" s="31" t="n">
        <v>0</v>
      </c>
      <c r="R1638" s="31" t="n"/>
      <c r="S1638" s="32" t="n"/>
      <c r="T1638" s="32" t="n"/>
      <c r="V1638" t="inlineStr">
        <is>
          <t>043co</t>
        </is>
      </c>
      <c r="Z1638" t="inlineStr">
        <is>
          <t>Artur Boltanov ((N/A) LW)</t>
        </is>
      </c>
    </row>
    <row r="1639">
      <c r="A1639" t="inlineStr">
        <is>
          <t>Artur Cholach</t>
        </is>
      </c>
      <c r="B1639" t="inlineStr">
        <is>
          <t>VGK</t>
        </is>
      </c>
      <c r="C1639" t="inlineStr">
        <is>
          <t>D</t>
        </is>
      </c>
      <c r="D1639" t="inlineStr">
        <is>
          <t>D</t>
        </is>
      </c>
      <c r="E1639" t="n">
        <v>23</v>
      </c>
      <c r="F1639" t="inlineStr">
        <is>
          <t>FA</t>
        </is>
      </c>
      <c r="G1639" t="inlineStr">
        <is>
          <t>FA</t>
        </is>
      </c>
      <c r="H1639" s="30" t="n">
        <v>1</v>
      </c>
      <c r="I1639" s="31" t="n">
        <v>0</v>
      </c>
      <c r="J1639" s="31" t="n"/>
      <c r="K1639" s="31" t="n">
        <v>0</v>
      </c>
      <c r="L1639" s="32" t="n"/>
      <c r="M1639" s="31" t="n">
        <v>0</v>
      </c>
      <c r="N1639" s="31" t="n">
        <v>0</v>
      </c>
      <c r="O1639" s="31" t="n"/>
      <c r="P1639" s="31" t="n"/>
      <c r="Q1639" s="31" t="n">
        <v>0</v>
      </c>
      <c r="R1639" s="31" t="n"/>
      <c r="S1639" s="32" t="n"/>
      <c r="T1639" s="32" t="n"/>
      <c r="V1639" t="inlineStr">
        <is>
          <t>05ug9</t>
        </is>
      </c>
      <c r="Y1639" t="inlineStr">
        <is>
          <t>940ad8d6-470b-4198-addf-2fbc09b032fd</t>
        </is>
      </c>
      <c r="Z1639" t="inlineStr">
        <is>
          <t>Artur Cholach (VGK D)</t>
        </is>
      </c>
    </row>
    <row r="1640">
      <c r="A1640" t="inlineStr">
        <is>
          <t>Artur Faizov</t>
        </is>
      </c>
      <c r="B1640" t="inlineStr">
        <is>
          <t>(N/A)</t>
        </is>
      </c>
      <c r="C1640" t="inlineStr">
        <is>
          <t>RW</t>
        </is>
      </c>
      <c r="D1640" t="inlineStr">
        <is>
          <t>F</t>
        </is>
      </c>
      <c r="F1640" t="inlineStr">
        <is>
          <t>WW</t>
        </is>
      </c>
      <c r="G1640" t="inlineStr">
        <is>
          <t>FA</t>
        </is>
      </c>
      <c r="H1640" s="30" t="n"/>
      <c r="I1640" s="31" t="n"/>
      <c r="J1640" s="31" t="n"/>
      <c r="K1640" s="31" t="n"/>
      <c r="L1640" s="32" t="n"/>
      <c r="M1640" s="31" t="n"/>
      <c r="N1640" s="31" t="n"/>
      <c r="O1640" s="31" t="n"/>
      <c r="P1640" s="31" t="n"/>
      <c r="Q1640" s="31" t="n"/>
      <c r="R1640" s="31" t="n"/>
      <c r="S1640" s="32" t="n"/>
      <c r="T1640" s="32" t="n"/>
      <c r="V1640" t="inlineStr">
        <is>
          <t>07a3j</t>
        </is>
      </c>
      <c r="Z1640" t="inlineStr">
        <is>
          <t>Artur Faizov ((N/A) RW)</t>
        </is>
      </c>
    </row>
    <row r="1641">
      <c r="A1641" t="inlineStr">
        <is>
          <t>Artur Gatiyatov</t>
        </is>
      </c>
      <c r="B1641" t="inlineStr">
        <is>
          <t>(N/A)</t>
        </is>
      </c>
      <c r="C1641" t="inlineStr">
        <is>
          <t>LW</t>
        </is>
      </c>
      <c r="D1641" t="inlineStr">
        <is>
          <t>F</t>
        </is>
      </c>
      <c r="E1641" t="n">
        <v>26</v>
      </c>
      <c r="F1641" t="inlineStr">
        <is>
          <t>FA</t>
        </is>
      </c>
      <c r="G1641" t="inlineStr">
        <is>
          <t>FA</t>
        </is>
      </c>
      <c r="H1641" s="30" t="n">
        <v>1</v>
      </c>
      <c r="I1641" s="31" t="n">
        <v>0</v>
      </c>
      <c r="J1641" s="31" t="n"/>
      <c r="K1641" s="31" t="n">
        <v>0</v>
      </c>
      <c r="L1641" s="32" t="n"/>
      <c r="M1641" s="31" t="n">
        <v>0</v>
      </c>
      <c r="N1641" s="31" t="n">
        <v>0</v>
      </c>
      <c r="O1641" s="31" t="n"/>
      <c r="P1641" s="31" t="n"/>
      <c r="Q1641" s="31" t="n">
        <v>0</v>
      </c>
      <c r="R1641" s="31" t="n"/>
      <c r="S1641" s="32" t="n"/>
      <c r="T1641" s="32" t="n"/>
      <c r="V1641" t="inlineStr">
        <is>
          <t>04yo8</t>
        </is>
      </c>
      <c r="Z1641" t="inlineStr">
        <is>
          <t>Artur Gatiyatov ((N/A) LW)</t>
        </is>
      </c>
    </row>
    <row r="1642">
      <c r="A1642" t="inlineStr">
        <is>
          <t>Artur Gavrus</t>
        </is>
      </c>
      <c r="B1642" t="inlineStr">
        <is>
          <t>(N/A)</t>
        </is>
      </c>
      <c r="C1642" t="inlineStr">
        <is>
          <t>C</t>
        </is>
      </c>
      <c r="D1642" t="inlineStr">
        <is>
          <t>F</t>
        </is>
      </c>
      <c r="E1642" t="n">
        <v>32</v>
      </c>
      <c r="F1642" t="inlineStr">
        <is>
          <t>FA</t>
        </is>
      </c>
      <c r="G1642" t="inlineStr">
        <is>
          <t>FA</t>
        </is>
      </c>
      <c r="H1642" s="30" t="n">
        <v>1</v>
      </c>
      <c r="I1642" s="31" t="n">
        <v>0</v>
      </c>
      <c r="J1642" s="31" t="n"/>
      <c r="K1642" s="31" t="n">
        <v>0</v>
      </c>
      <c r="L1642" s="32" t="n"/>
      <c r="M1642" s="31" t="n">
        <v>0</v>
      </c>
      <c r="N1642" s="31" t="n">
        <v>0</v>
      </c>
      <c r="O1642" s="31" t="n"/>
      <c r="P1642" s="31" t="n"/>
      <c r="Q1642" s="31" t="n">
        <v>0</v>
      </c>
      <c r="R1642" s="31" t="n"/>
      <c r="S1642" s="32" t="n"/>
      <c r="T1642" s="32" t="n"/>
      <c r="V1642" t="inlineStr">
        <is>
          <t>02ob6</t>
        </is>
      </c>
      <c r="X1642" t="n">
        <v>5869</v>
      </c>
      <c r="Z1642" t="inlineStr">
        <is>
          <t>Artur Gavrus ((N/A) C)</t>
        </is>
      </c>
    </row>
    <row r="1643">
      <c r="A1643" t="inlineStr">
        <is>
          <t>Artur Kayumov</t>
        </is>
      </c>
      <c r="B1643" t="inlineStr">
        <is>
          <t>CHI</t>
        </is>
      </c>
      <c r="C1643" t="inlineStr">
        <is>
          <t>LW</t>
        </is>
      </c>
      <c r="D1643" t="inlineStr">
        <is>
          <t>F</t>
        </is>
      </c>
      <c r="E1643" t="n">
        <v>28</v>
      </c>
      <c r="F1643" t="inlineStr">
        <is>
          <t>FA</t>
        </is>
      </c>
      <c r="G1643" t="inlineStr">
        <is>
          <t>FA</t>
        </is>
      </c>
      <c r="H1643" s="30" t="n">
        <v>1</v>
      </c>
      <c r="I1643" s="31" t="n">
        <v>0</v>
      </c>
      <c r="J1643" s="31" t="n"/>
      <c r="K1643" s="31" t="n">
        <v>0</v>
      </c>
      <c r="L1643" s="32" t="n"/>
      <c r="M1643" s="31" t="n">
        <v>0</v>
      </c>
      <c r="N1643" s="31" t="n">
        <v>0</v>
      </c>
      <c r="O1643" s="31" t="n"/>
      <c r="P1643" s="31" t="n"/>
      <c r="Q1643" s="31" t="n">
        <v>0</v>
      </c>
      <c r="R1643" s="31" t="n"/>
      <c r="S1643" s="32" t="n"/>
      <c r="T1643" s="32" t="n"/>
      <c r="V1643" t="inlineStr">
        <is>
          <t>042vv</t>
        </is>
      </c>
      <c r="W1643" t="n">
        <v>5239</v>
      </c>
      <c r="X1643" t="n">
        <v>7158</v>
      </c>
      <c r="Z1643" t="inlineStr">
        <is>
          <t>Artur Kayumov (CHI LW)</t>
        </is>
      </c>
    </row>
    <row r="1644">
      <c r="A1644" t="inlineStr">
        <is>
          <t>Artur Tyanulin</t>
        </is>
      </c>
      <c r="B1644" t="inlineStr">
        <is>
          <t>(N/A)</t>
        </is>
      </c>
      <c r="C1644" t="inlineStr">
        <is>
          <t>RW</t>
        </is>
      </c>
      <c r="D1644" t="inlineStr">
        <is>
          <t>F</t>
        </is>
      </c>
      <c r="E1644" t="n">
        <v>29</v>
      </c>
      <c r="F1644" t="inlineStr">
        <is>
          <t>FA</t>
        </is>
      </c>
      <c r="G1644" t="inlineStr">
        <is>
          <t>FA</t>
        </is>
      </c>
      <c r="H1644" s="30" t="n">
        <v>1</v>
      </c>
      <c r="I1644" s="31" t="n">
        <v>0</v>
      </c>
      <c r="J1644" s="31" t="n"/>
      <c r="K1644" s="31" t="n">
        <v>0</v>
      </c>
      <c r="L1644" s="32" t="n"/>
      <c r="M1644" s="31" t="n">
        <v>0</v>
      </c>
      <c r="N1644" s="31" t="n">
        <v>0</v>
      </c>
      <c r="O1644" s="31" t="n"/>
      <c r="P1644" s="31" t="n"/>
      <c r="Q1644" s="31" t="n">
        <v>0</v>
      </c>
      <c r="R1644" s="31" t="n"/>
      <c r="S1644" s="32" t="n"/>
      <c r="T1644" s="32" t="n"/>
      <c r="V1644" t="inlineStr">
        <is>
          <t>04afm</t>
        </is>
      </c>
      <c r="Z1644" t="inlineStr">
        <is>
          <t>Artur Tyanulin ((N/A) RW)</t>
        </is>
      </c>
    </row>
    <row r="1645">
      <c r="A1645" t="inlineStr">
        <is>
          <t>Arturs Kulda</t>
        </is>
      </c>
      <c r="B1645" t="inlineStr">
        <is>
          <t>(N/A)</t>
        </is>
      </c>
      <c r="C1645" t="inlineStr">
        <is>
          <t>D</t>
        </is>
      </c>
      <c r="D1645" t="inlineStr">
        <is>
          <t>D</t>
        </is>
      </c>
      <c r="E1645" t="n">
        <v>38</v>
      </c>
      <c r="F1645" t="inlineStr">
        <is>
          <t>FA</t>
        </is>
      </c>
      <c r="G1645" t="inlineStr">
        <is>
          <t>FA</t>
        </is>
      </c>
      <c r="H1645" s="30" t="n">
        <v>1</v>
      </c>
      <c r="I1645" s="31" t="n">
        <v>0</v>
      </c>
      <c r="J1645" s="31" t="n"/>
      <c r="K1645" s="31" t="n">
        <v>0</v>
      </c>
      <c r="L1645" s="32" t="n"/>
      <c r="M1645" s="31" t="n">
        <v>0</v>
      </c>
      <c r="N1645" s="31" t="n">
        <v>0</v>
      </c>
      <c r="O1645" s="31" t="n"/>
      <c r="P1645" s="31" t="n"/>
      <c r="Q1645" s="31" t="n">
        <v>0</v>
      </c>
      <c r="R1645" s="31" t="n"/>
      <c r="S1645" s="32" t="n"/>
      <c r="T1645" s="32" t="n"/>
      <c r="V1645" t="inlineStr">
        <is>
          <t>015ov</t>
        </is>
      </c>
      <c r="W1645" t="n">
        <v>3423</v>
      </c>
      <c r="X1645" t="n">
        <v>4452</v>
      </c>
      <c r="Z1645" t="inlineStr">
        <is>
          <t>Arturs Kulda ((N/A) D)</t>
        </is>
      </c>
    </row>
    <row r="1646">
      <c r="A1646" t="inlineStr">
        <is>
          <t>Artyom Barabosha</t>
        </is>
      </c>
      <c r="B1646" t="inlineStr">
        <is>
          <t>NJD</t>
        </is>
      </c>
      <c r="C1646" t="inlineStr">
        <is>
          <t>D</t>
        </is>
      </c>
      <c r="D1646" t="inlineStr">
        <is>
          <t>D</t>
        </is>
      </c>
      <c r="E1646" t="n">
        <v>22</v>
      </c>
      <c r="F1646" t="inlineStr">
        <is>
          <t>FA</t>
        </is>
      </c>
      <c r="G1646" t="inlineStr">
        <is>
          <t>FA</t>
        </is>
      </c>
      <c r="H1646" s="30" t="n">
        <v>1</v>
      </c>
      <c r="I1646" s="31" t="n">
        <v>0</v>
      </c>
      <c r="J1646" s="31" t="n"/>
      <c r="K1646" s="31" t="n">
        <v>0</v>
      </c>
      <c r="L1646" s="32" t="n"/>
      <c r="M1646" s="31" t="n">
        <v>0</v>
      </c>
      <c r="N1646" s="31" t="n">
        <v>0</v>
      </c>
      <c r="O1646" s="31" t="n"/>
      <c r="P1646" s="31" t="n"/>
      <c r="Q1646" s="31" t="n">
        <v>0</v>
      </c>
      <c r="R1646" s="31" t="n"/>
      <c r="S1646" s="32" t="n"/>
      <c r="T1646" s="32" t="n"/>
      <c r="V1646" t="inlineStr">
        <is>
          <t>060xq</t>
        </is>
      </c>
      <c r="Z1646" t="inlineStr">
        <is>
          <t>Artyom Barabosha (NJD D)</t>
        </is>
      </c>
    </row>
    <row r="1647">
      <c r="A1647" t="inlineStr">
        <is>
          <t>Artyom Duda</t>
        </is>
      </c>
      <c r="B1647" t="inlineStr">
        <is>
          <t>UTA</t>
        </is>
      </c>
      <c r="C1647" t="inlineStr">
        <is>
          <t>D</t>
        </is>
      </c>
      <c r="D1647" t="inlineStr">
        <is>
          <t>D</t>
        </is>
      </c>
      <c r="E1647" t="n">
        <v>22</v>
      </c>
      <c r="F1647" t="inlineStr">
        <is>
          <t>FA</t>
        </is>
      </c>
      <c r="G1647" t="inlineStr">
        <is>
          <t>FA</t>
        </is>
      </c>
      <c r="H1647" s="30" t="n">
        <v>950000</v>
      </c>
      <c r="I1647" s="31" t="n">
        <v>0</v>
      </c>
      <c r="J1647" s="31" t="n"/>
      <c r="K1647" s="31" t="n">
        <v>0</v>
      </c>
      <c r="L1647" s="32" t="n"/>
      <c r="M1647" s="31" t="n">
        <v>0</v>
      </c>
      <c r="N1647" s="31" t="n">
        <v>0</v>
      </c>
      <c r="O1647" s="31" t="n"/>
      <c r="P1647" s="31" t="n"/>
      <c r="Q1647" s="31" t="n">
        <v>0</v>
      </c>
      <c r="R1647" s="31" t="n"/>
      <c r="S1647" s="32" t="n"/>
      <c r="T1647" s="32" t="n"/>
      <c r="V1647" t="inlineStr">
        <is>
          <t>060jm</t>
        </is>
      </c>
      <c r="W1647" t="n">
        <v>6755</v>
      </c>
      <c r="Y1647" t="inlineStr">
        <is>
          <t>01c99d40-8148-43e3-9ffc-b7281e32f7de</t>
        </is>
      </c>
      <c r="Z1647" t="inlineStr">
        <is>
          <t>Artyom Duda (UTA D)</t>
        </is>
      </c>
    </row>
    <row r="1648">
      <c r="A1648" t="inlineStr">
        <is>
          <t>Artyom Galimov</t>
        </is>
      </c>
      <c r="B1648" t="inlineStr">
        <is>
          <t>ANA</t>
        </is>
      </c>
      <c r="C1648" t="inlineStr">
        <is>
          <t>LW</t>
        </is>
      </c>
      <c r="D1648" t="inlineStr">
        <is>
          <t>F</t>
        </is>
      </c>
      <c r="E1648" t="n">
        <v>27</v>
      </c>
      <c r="F1648" t="inlineStr">
        <is>
          <t>FA</t>
        </is>
      </c>
      <c r="G1648" t="inlineStr">
        <is>
          <t>FA</t>
        </is>
      </c>
      <c r="H1648" s="30" t="n">
        <v>1</v>
      </c>
      <c r="I1648" s="31" t="n">
        <v>0</v>
      </c>
      <c r="J1648" s="31" t="n"/>
      <c r="K1648" s="31" t="n">
        <v>0</v>
      </c>
      <c r="L1648" s="32" t="n"/>
      <c r="M1648" s="31" t="n">
        <v>0</v>
      </c>
      <c r="N1648" s="31" t="n">
        <v>0</v>
      </c>
      <c r="O1648" s="31" t="n"/>
      <c r="P1648" s="31" t="n"/>
      <c r="Q1648" s="31" t="n">
        <v>0</v>
      </c>
      <c r="R1648" s="31" t="n"/>
      <c r="S1648" s="32" t="n"/>
      <c r="T1648" s="32" t="n"/>
      <c r="V1648" t="inlineStr">
        <is>
          <t>05ahf</t>
        </is>
      </c>
      <c r="Y1648" t="inlineStr">
        <is>
          <t>22f00f5c-4f66-4c73-abe3-8d425d3a2c22</t>
        </is>
      </c>
      <c r="Z1648" t="inlineStr">
        <is>
          <t>Artyom Galimov (ANA LW)</t>
        </is>
      </c>
    </row>
    <row r="1649">
      <c r="A1649" t="inlineStr">
        <is>
          <t>Artyom Gonchar</t>
        </is>
      </c>
      <c r="B1649" t="inlineStr">
        <is>
          <t>NYR</t>
        </is>
      </c>
      <c r="C1649" t="inlineStr">
        <is>
          <t>D</t>
        </is>
      </c>
      <c r="D1649" t="inlineStr">
        <is>
          <t>D</t>
        </is>
      </c>
      <c r="E1649" t="n">
        <v>19</v>
      </c>
      <c r="F1649" t="inlineStr">
        <is>
          <t>FA</t>
        </is>
      </c>
      <c r="G1649" t="inlineStr">
        <is>
          <t>FA</t>
        </is>
      </c>
      <c r="H1649" s="30" t="n">
        <v>1</v>
      </c>
      <c r="I1649" s="31" t="n">
        <v>0</v>
      </c>
      <c r="J1649" s="31" t="n"/>
      <c r="K1649" s="31" t="n">
        <v>0</v>
      </c>
      <c r="L1649" s="32" t="n"/>
      <c r="M1649" s="31" t="n">
        <v>0</v>
      </c>
      <c r="N1649" s="31" t="n">
        <v>0</v>
      </c>
      <c r="O1649" s="31" t="n"/>
      <c r="P1649" s="31" t="n"/>
      <c r="Q1649" s="31" t="n">
        <v>0</v>
      </c>
      <c r="R1649" s="31" t="n"/>
      <c r="S1649" s="32" t="n"/>
      <c r="T1649" s="32" t="n"/>
      <c r="V1649" t="inlineStr">
        <is>
          <t>06xvz</t>
        </is>
      </c>
      <c r="W1649" t="n">
        <v>7494</v>
      </c>
      <c r="Y1649" t="inlineStr">
        <is>
          <t>bcf7566d-0595-4a28-8454-4bc77ae676be</t>
        </is>
      </c>
      <c r="Z1649" t="inlineStr">
        <is>
          <t>Artyom Gonchar (NYR D)</t>
        </is>
      </c>
    </row>
    <row r="1650">
      <c r="A1650" t="inlineStr">
        <is>
          <t>Artyom Grushnikov</t>
        </is>
      </c>
      <c r="B1650" t="inlineStr">
        <is>
          <t>(N/A)</t>
        </is>
      </c>
      <c r="C1650" t="inlineStr">
        <is>
          <t>D</t>
        </is>
      </c>
      <c r="D1650" t="inlineStr">
        <is>
          <t>D</t>
        </is>
      </c>
      <c r="E1650" t="n">
        <v>23</v>
      </c>
      <c r="F1650" t="inlineStr">
        <is>
          <t>FA</t>
        </is>
      </c>
      <c r="G1650" t="inlineStr">
        <is>
          <t>FA</t>
        </is>
      </c>
      <c r="H1650" s="30" t="n">
        <v>1</v>
      </c>
      <c r="I1650" s="31" t="n">
        <v>0</v>
      </c>
      <c r="J1650" s="31" t="n"/>
      <c r="K1650" s="31" t="n">
        <v>0</v>
      </c>
      <c r="L1650" s="32" t="n"/>
      <c r="M1650" s="31" t="n">
        <v>0</v>
      </c>
      <c r="N1650" s="31" t="n">
        <v>0</v>
      </c>
      <c r="O1650" s="31" t="n"/>
      <c r="P1650" s="31" t="n"/>
      <c r="Q1650" s="31" t="n">
        <v>0</v>
      </c>
      <c r="R1650" s="31" t="n"/>
      <c r="S1650" s="32" t="n"/>
      <c r="T1650" s="32" t="n"/>
      <c r="V1650" t="inlineStr">
        <is>
          <t>05tqn</t>
        </is>
      </c>
      <c r="W1650" t="n">
        <v>6508</v>
      </c>
      <c r="Y1650" t="inlineStr">
        <is>
          <t>1a1c8285-0f73-4e75-8989-531375e5f4c6</t>
        </is>
      </c>
      <c r="Z1650" t="inlineStr">
        <is>
          <t>Artyom Grushnikov ((N/A) D)</t>
        </is>
      </c>
    </row>
    <row r="1651">
      <c r="A1651" t="inlineStr">
        <is>
          <t>Artyom Ivanyuzhenkov</t>
        </is>
      </c>
      <c r="B1651" t="inlineStr">
        <is>
          <t>SJS</t>
        </is>
      </c>
      <c r="C1651" t="inlineStr">
        <is>
          <t>LW</t>
        </is>
      </c>
      <c r="D1651" t="inlineStr">
        <is>
          <t>F</t>
        </is>
      </c>
      <c r="E1651" t="n">
        <v>28</v>
      </c>
      <c r="F1651" t="inlineStr">
        <is>
          <t>FA</t>
        </is>
      </c>
      <c r="G1651" t="inlineStr">
        <is>
          <t>FA</t>
        </is>
      </c>
      <c r="H1651" s="30" t="n">
        <v>1</v>
      </c>
      <c r="I1651" s="31" t="n">
        <v>0</v>
      </c>
      <c r="J1651" s="31" t="n"/>
      <c r="K1651" s="31" t="n">
        <v>0</v>
      </c>
      <c r="L1651" s="32" t="n"/>
      <c r="M1651" s="31" t="n">
        <v>0</v>
      </c>
      <c r="N1651" s="31" t="n">
        <v>0</v>
      </c>
      <c r="O1651" s="31" t="n"/>
      <c r="P1651" s="31" t="n"/>
      <c r="Q1651" s="31" t="n">
        <v>0</v>
      </c>
      <c r="R1651" s="31" t="n"/>
      <c r="S1651" s="32" t="n"/>
      <c r="T1651" s="32" t="n"/>
      <c r="V1651" t="inlineStr">
        <is>
          <t>0598z</t>
        </is>
      </c>
      <c r="X1651" t="n">
        <v>8563</v>
      </c>
      <c r="Z1651" t="inlineStr">
        <is>
          <t>Artyom Ivanyuzhenkov (SJS LW)</t>
        </is>
      </c>
    </row>
    <row r="1652">
      <c r="A1652" t="inlineStr">
        <is>
          <t>Artyom Kashtanov</t>
        </is>
      </c>
      <c r="B1652" t="inlineStr">
        <is>
          <t>(N/A)</t>
        </is>
      </c>
      <c r="C1652" t="inlineStr">
        <is>
          <t>C</t>
        </is>
      </c>
      <c r="D1652" t="inlineStr">
        <is>
          <t>F</t>
        </is>
      </c>
      <c r="E1652" t="n">
        <v>21</v>
      </c>
      <c r="F1652" t="inlineStr">
        <is>
          <t>FA</t>
        </is>
      </c>
      <c r="G1652" t="inlineStr">
        <is>
          <t>FA</t>
        </is>
      </c>
      <c r="H1652" s="30" t="n">
        <v>1</v>
      </c>
      <c r="I1652" s="31" t="n">
        <v>0</v>
      </c>
      <c r="J1652" s="31" t="n"/>
      <c r="K1652" s="31" t="n">
        <v>0</v>
      </c>
      <c r="L1652" s="32" t="n"/>
      <c r="M1652" s="31" t="n">
        <v>0</v>
      </c>
      <c r="N1652" s="31" t="n">
        <v>0</v>
      </c>
      <c r="O1652" s="31" t="n"/>
      <c r="P1652" s="31" t="n"/>
      <c r="Q1652" s="31" t="n">
        <v>0</v>
      </c>
      <c r="R1652" s="31" t="n"/>
      <c r="S1652" s="32" t="n"/>
      <c r="T1652" s="32" t="n"/>
      <c r="V1652" t="inlineStr">
        <is>
          <t>06cfn</t>
        </is>
      </c>
      <c r="Z1652" t="inlineStr">
        <is>
          <t>Artyom Kashtanov ((N/A) C)</t>
        </is>
      </c>
    </row>
    <row r="1653">
      <c r="A1653" t="inlineStr">
        <is>
          <t>Artyom Manukyan</t>
        </is>
      </c>
      <c r="B1653" t="inlineStr">
        <is>
          <t>VAN</t>
        </is>
      </c>
      <c r="C1653" t="inlineStr">
        <is>
          <t>RW</t>
        </is>
      </c>
      <c r="D1653" t="inlineStr">
        <is>
          <t>F</t>
        </is>
      </c>
      <c r="E1653" t="n">
        <v>28</v>
      </c>
      <c r="F1653" t="inlineStr">
        <is>
          <t>FA</t>
        </is>
      </c>
      <c r="G1653" t="inlineStr">
        <is>
          <t>FA</t>
        </is>
      </c>
      <c r="H1653" s="30" t="n">
        <v>1</v>
      </c>
      <c r="I1653" s="31" t="n">
        <v>0</v>
      </c>
      <c r="J1653" s="31" t="n"/>
      <c r="K1653" s="31" t="n">
        <v>0</v>
      </c>
      <c r="L1653" s="32" t="n"/>
      <c r="M1653" s="31" t="n">
        <v>0</v>
      </c>
      <c r="N1653" s="31" t="n">
        <v>0</v>
      </c>
      <c r="O1653" s="31" t="n"/>
      <c r="P1653" s="31" t="n"/>
      <c r="Q1653" s="31" t="n">
        <v>0</v>
      </c>
      <c r="R1653" s="31" t="n"/>
      <c r="S1653" s="32" t="n"/>
      <c r="T1653" s="32" t="n"/>
      <c r="V1653" t="inlineStr">
        <is>
          <t>04qni</t>
        </is>
      </c>
      <c r="Z1653" t="inlineStr">
        <is>
          <t>Artyom Manukyan (VAN RW)</t>
        </is>
      </c>
    </row>
    <row r="1654">
      <c r="A1654" t="inlineStr">
        <is>
          <t>Artyom Matyuk</t>
        </is>
      </c>
      <c r="B1654" t="inlineStr">
        <is>
          <t>NYI</t>
        </is>
      </c>
      <c r="C1654" t="inlineStr">
        <is>
          <t>C</t>
        </is>
      </c>
      <c r="D1654" t="inlineStr">
        <is>
          <t>F</t>
        </is>
      </c>
      <c r="E1654" t="n">
        <v>18</v>
      </c>
      <c r="F1654" t="inlineStr">
        <is>
          <t>FA</t>
        </is>
      </c>
      <c r="G1654" t="inlineStr">
        <is>
          <t>FA</t>
        </is>
      </c>
      <c r="H1654" s="30" t="n">
        <v>1</v>
      </c>
      <c r="I1654" s="31" t="n">
        <v>0</v>
      </c>
      <c r="J1654" s="31" t="n"/>
      <c r="K1654" s="31" t="n">
        <v>0</v>
      </c>
      <c r="L1654" s="32" t="n"/>
      <c r="M1654" s="31" t="n">
        <v>0</v>
      </c>
      <c r="N1654" s="31" t="n">
        <v>0</v>
      </c>
      <c r="O1654" s="31" t="n"/>
      <c r="P1654" s="31" t="n"/>
      <c r="Q1654" s="31" t="n">
        <v>0</v>
      </c>
      <c r="R1654" s="31" t="n"/>
      <c r="S1654" s="32" t="n"/>
      <c r="T1654" s="32" t="n"/>
      <c r="V1654" t="inlineStr">
        <is>
          <t>076yg</t>
        </is>
      </c>
      <c r="Y1654" t="inlineStr">
        <is>
          <t>6cdc2f5e-42f3-4b8d-9916-ca1b850af511</t>
        </is>
      </c>
      <c r="Z1654" t="inlineStr">
        <is>
          <t>Artyom Matyuk (NYI C)</t>
        </is>
      </c>
    </row>
    <row r="1655">
      <c r="A1655" t="inlineStr">
        <is>
          <t>Artyom Minulin</t>
        </is>
      </c>
      <c r="B1655" t="inlineStr">
        <is>
          <t>(N/A)</t>
        </is>
      </c>
      <c r="C1655" t="inlineStr">
        <is>
          <t>D</t>
        </is>
      </c>
      <c r="D1655" t="inlineStr">
        <is>
          <t>D</t>
        </is>
      </c>
      <c r="E1655" t="n">
        <v>27</v>
      </c>
      <c r="F1655" t="inlineStr">
        <is>
          <t>FA</t>
        </is>
      </c>
      <c r="G1655" t="inlineStr">
        <is>
          <t>FA</t>
        </is>
      </c>
      <c r="H1655" s="30" t="n">
        <v>1</v>
      </c>
      <c r="I1655" s="31" t="n">
        <v>0</v>
      </c>
      <c r="J1655" s="31" t="n"/>
      <c r="K1655" s="31" t="n">
        <v>0</v>
      </c>
      <c r="L1655" s="32" t="n"/>
      <c r="M1655" s="31" t="n">
        <v>0</v>
      </c>
      <c r="N1655" s="31" t="n">
        <v>0</v>
      </c>
      <c r="O1655" s="31" t="n"/>
      <c r="P1655" s="31" t="n"/>
      <c r="Q1655" s="31" t="n">
        <v>0</v>
      </c>
      <c r="R1655" s="31" t="n"/>
      <c r="S1655" s="32" t="n"/>
      <c r="T1655" s="32" t="n"/>
      <c r="V1655" t="inlineStr">
        <is>
          <t>04fj6</t>
        </is>
      </c>
      <c r="Z1655" t="inlineStr">
        <is>
          <t>Artyom Minulin ((N/A) D)</t>
        </is>
      </c>
    </row>
    <row r="1656">
      <c r="A1656" t="inlineStr">
        <is>
          <t>Artyom Nikolayev</t>
        </is>
      </c>
      <c r="B1656" t="inlineStr">
        <is>
          <t>(N/A)</t>
        </is>
      </c>
      <c r="C1656" t="inlineStr">
        <is>
          <t>LW</t>
        </is>
      </c>
      <c r="D1656" t="inlineStr">
        <is>
          <t>F</t>
        </is>
      </c>
      <c r="E1656" t="n">
        <v>27</v>
      </c>
      <c r="F1656" t="inlineStr">
        <is>
          <t>FA</t>
        </is>
      </c>
      <c r="G1656" t="inlineStr">
        <is>
          <t>FA</t>
        </is>
      </c>
      <c r="H1656" s="30" t="n">
        <v>1</v>
      </c>
      <c r="I1656" s="31" t="n">
        <v>0</v>
      </c>
      <c r="J1656" s="31" t="n"/>
      <c r="K1656" s="31" t="n">
        <v>0</v>
      </c>
      <c r="L1656" s="32" t="n"/>
      <c r="M1656" s="31" t="n">
        <v>0</v>
      </c>
      <c r="N1656" s="31" t="n">
        <v>0</v>
      </c>
      <c r="O1656" s="31" t="n"/>
      <c r="P1656" s="31" t="n"/>
      <c r="Q1656" s="31" t="n">
        <v>0</v>
      </c>
      <c r="R1656" s="31" t="n"/>
      <c r="S1656" s="32" t="n"/>
      <c r="T1656" s="32" t="n"/>
      <c r="V1656" t="inlineStr">
        <is>
          <t>05ymu</t>
        </is>
      </c>
      <c r="Z1656" t="inlineStr">
        <is>
          <t>Artyom Nikolayev ((N/A) LW)</t>
        </is>
      </c>
    </row>
    <row r="1657">
      <c r="A1657" t="inlineStr">
        <is>
          <t>Artyom Prima</t>
        </is>
      </c>
      <c r="B1657" t="inlineStr">
        <is>
          <t>UTA</t>
        </is>
      </c>
      <c r="C1657" t="inlineStr">
        <is>
          <t>LW</t>
        </is>
      </c>
      <c r="D1657" t="inlineStr">
        <is>
          <t>F</t>
        </is>
      </c>
      <c r="E1657" t="n">
        <v>18</v>
      </c>
      <c r="F1657" t="inlineStr">
        <is>
          <t>FA</t>
        </is>
      </c>
      <c r="G1657" t="inlineStr">
        <is>
          <t>FA</t>
        </is>
      </c>
      <c r="H1657" s="30" t="n">
        <v>1</v>
      </c>
      <c r="I1657" s="31" t="n">
        <v>0</v>
      </c>
      <c r="J1657" s="31" t="n"/>
      <c r="K1657" s="31" t="n">
        <v>0</v>
      </c>
      <c r="L1657" s="32" t="n"/>
      <c r="M1657" s="31" t="n">
        <v>0</v>
      </c>
      <c r="N1657" s="31" t="n">
        <v>0</v>
      </c>
      <c r="O1657" s="31" t="n"/>
      <c r="P1657" s="31" t="n"/>
      <c r="Q1657" s="31" t="n">
        <v>0</v>
      </c>
      <c r="R1657" s="31" t="n"/>
      <c r="S1657" s="32" t="n"/>
      <c r="T1657" s="32" t="n"/>
      <c r="V1657" t="inlineStr">
        <is>
          <t>0769e</t>
        </is>
      </c>
      <c r="Y1657" t="inlineStr">
        <is>
          <t>cc90ea60-68ff-4eb7-b56b-e4e748906a49</t>
        </is>
      </c>
      <c r="Z1657" t="inlineStr">
        <is>
          <t>Artyom Prima (UTA LW)</t>
        </is>
      </c>
    </row>
    <row r="1658">
      <c r="A1658" t="inlineStr">
        <is>
          <t>Artyom Serikov</t>
        </is>
      </c>
      <c r="B1658" t="inlineStr">
        <is>
          <t>(N/A)</t>
        </is>
      </c>
      <c r="C1658" t="inlineStr">
        <is>
          <t>D</t>
        </is>
      </c>
      <c r="D1658" t="inlineStr">
        <is>
          <t>D</t>
        </is>
      </c>
      <c r="E1658" t="n">
        <v>25</v>
      </c>
      <c r="F1658" t="inlineStr">
        <is>
          <t>FA</t>
        </is>
      </c>
      <c r="G1658" t="inlineStr">
        <is>
          <t>FA</t>
        </is>
      </c>
      <c r="H1658" s="30" t="n">
        <v>1</v>
      </c>
      <c r="I1658" s="31" t="n">
        <v>0</v>
      </c>
      <c r="J1658" s="31" t="n"/>
      <c r="K1658" s="31" t="n">
        <v>0</v>
      </c>
      <c r="L1658" s="32" t="n"/>
      <c r="M1658" s="31" t="n">
        <v>0</v>
      </c>
      <c r="N1658" s="31" t="n">
        <v>0</v>
      </c>
      <c r="O1658" s="31" t="n"/>
      <c r="P1658" s="31" t="n"/>
      <c r="Q1658" s="31" t="n">
        <v>0</v>
      </c>
      <c r="R1658" s="31" t="n"/>
      <c r="S1658" s="32" t="n"/>
      <c r="T1658" s="32" t="n"/>
      <c r="V1658" t="inlineStr">
        <is>
          <t>05uxu</t>
        </is>
      </c>
      <c r="Z1658" t="inlineStr">
        <is>
          <t>Artyom Serikov ((N/A) D)</t>
        </is>
      </c>
    </row>
    <row r="1659">
      <c r="A1659" t="inlineStr">
        <is>
          <t>Artyom Shchuchinov</t>
        </is>
      </c>
      <c r="B1659" t="inlineStr">
        <is>
          <t>(N/A)</t>
        </is>
      </c>
      <c r="C1659" t="inlineStr">
        <is>
          <t>D</t>
        </is>
      </c>
      <c r="D1659" t="inlineStr">
        <is>
          <t>D</t>
        </is>
      </c>
      <c r="E1659" t="n">
        <v>20</v>
      </c>
      <c r="F1659" t="inlineStr">
        <is>
          <t>FA</t>
        </is>
      </c>
      <c r="G1659" t="inlineStr">
        <is>
          <t>FA</t>
        </is>
      </c>
      <c r="H1659" s="30" t="n">
        <v>1</v>
      </c>
      <c r="I1659" s="31" t="n">
        <v>0</v>
      </c>
      <c r="J1659" s="31" t="n"/>
      <c r="K1659" s="31" t="n">
        <v>0</v>
      </c>
      <c r="L1659" s="32" t="n"/>
      <c r="M1659" s="31" t="n">
        <v>0</v>
      </c>
      <c r="N1659" s="31" t="n">
        <v>0</v>
      </c>
      <c r="O1659" s="31" t="n"/>
      <c r="P1659" s="31" t="n"/>
      <c r="Q1659" s="31" t="n">
        <v>0</v>
      </c>
      <c r="R1659" s="31" t="n"/>
      <c r="S1659" s="32" t="n"/>
      <c r="T1659" s="32" t="n"/>
      <c r="V1659" t="inlineStr">
        <is>
          <t>06mjl</t>
        </is>
      </c>
      <c r="Z1659" t="inlineStr">
        <is>
          <t>Artyom Shchuchinov ((N/A) D)</t>
        </is>
      </c>
    </row>
    <row r="1660">
      <c r="A1660" t="inlineStr">
        <is>
          <t>Artyom Vilchinsky</t>
        </is>
      </c>
      <c r="B1660" t="inlineStr">
        <is>
          <t>(N/A)</t>
        </is>
      </c>
      <c r="C1660" t="inlineStr">
        <is>
          <t>D</t>
        </is>
      </c>
      <c r="D1660" t="inlineStr">
        <is>
          <t>D</t>
        </is>
      </c>
      <c r="E1660" t="n">
        <v>19</v>
      </c>
      <c r="F1660" t="inlineStr">
        <is>
          <t>FA</t>
        </is>
      </c>
      <c r="G1660" t="inlineStr">
        <is>
          <t>FA</t>
        </is>
      </c>
      <c r="H1660" s="30" t="n">
        <v>1</v>
      </c>
      <c r="I1660" s="31" t="n">
        <v>0</v>
      </c>
      <c r="J1660" s="31" t="n"/>
      <c r="K1660" s="31" t="n">
        <v>0</v>
      </c>
      <c r="L1660" s="32" t="n"/>
      <c r="M1660" s="31" t="n">
        <v>0</v>
      </c>
      <c r="N1660" s="31" t="n">
        <v>0</v>
      </c>
      <c r="O1660" s="31" t="n"/>
      <c r="P1660" s="31" t="n"/>
      <c r="Q1660" s="31" t="n">
        <v>0</v>
      </c>
      <c r="R1660" s="31" t="n"/>
      <c r="S1660" s="32" t="n"/>
      <c r="T1660" s="32" t="n"/>
      <c r="V1660" t="inlineStr">
        <is>
          <t>06pz1</t>
        </is>
      </c>
      <c r="Z1660" t="inlineStr">
        <is>
          <t>Artyom Vilchinsky ((N/A) D)</t>
        </is>
      </c>
    </row>
    <row r="1661">
      <c r="A1661" t="inlineStr">
        <is>
          <t>Artyom Zagidulin</t>
        </is>
      </c>
      <c r="B1661" t="inlineStr">
        <is>
          <t>(N/A)</t>
        </is>
      </c>
      <c r="C1661" t="inlineStr">
        <is>
          <t>G</t>
        </is>
      </c>
      <c r="D1661" t="inlineStr">
        <is>
          <t>G</t>
        </is>
      </c>
      <c r="E1661" t="n">
        <v>31</v>
      </c>
      <c r="F1661" t="inlineStr">
        <is>
          <t>FA</t>
        </is>
      </c>
      <c r="G1661" t="inlineStr">
        <is>
          <t>FA</t>
        </is>
      </c>
      <c r="H1661" s="30" t="n">
        <v>1</v>
      </c>
      <c r="I1661" s="31" t="n">
        <v>0</v>
      </c>
      <c r="J1661" s="31" t="n"/>
      <c r="K1661" s="31" t="n">
        <v>0</v>
      </c>
      <c r="L1661" s="32" t="n"/>
      <c r="M1661" s="31" t="n">
        <v>0</v>
      </c>
      <c r="N1661" s="31" t="n">
        <v>0</v>
      </c>
      <c r="O1661" s="31" t="n"/>
      <c r="P1661" s="31" t="n"/>
      <c r="Q1661" s="31" t="n">
        <v>0</v>
      </c>
      <c r="R1661" s="31" t="n"/>
      <c r="S1661" s="32" t="n"/>
      <c r="T1661" s="32" t="n"/>
      <c r="V1661" t="inlineStr">
        <is>
          <t>04a43</t>
        </is>
      </c>
      <c r="W1661" t="n">
        <v>6013</v>
      </c>
      <c r="X1661" t="n">
        <v>8255</v>
      </c>
      <c r="Y1661" t="inlineStr">
        <is>
          <t>d02c8101-6bc4-4b8f-b532-2542ab8cac52</t>
        </is>
      </c>
      <c r="Z1661" t="inlineStr">
        <is>
          <t>Artyom Zagidulin ((N/A) G)</t>
        </is>
      </c>
    </row>
    <row r="1662">
      <c r="A1662" t="inlineStr">
        <is>
          <t>Arvid Bergstrom</t>
        </is>
      </c>
      <c r="B1662" t="inlineStr">
        <is>
          <t>(N/A)</t>
        </is>
      </c>
      <c r="C1662" t="inlineStr">
        <is>
          <t>D</t>
        </is>
      </c>
      <c r="D1662" t="inlineStr">
        <is>
          <t>D</t>
        </is>
      </c>
      <c r="E1662" t="n">
        <v>21</v>
      </c>
      <c r="F1662" t="inlineStr">
        <is>
          <t>FA</t>
        </is>
      </c>
      <c r="G1662" t="inlineStr">
        <is>
          <t>FA</t>
        </is>
      </c>
      <c r="H1662" s="30" t="n">
        <v>1</v>
      </c>
      <c r="I1662" s="31" t="n">
        <v>0</v>
      </c>
      <c r="J1662" s="31" t="n"/>
      <c r="K1662" s="31" t="n">
        <v>0</v>
      </c>
      <c r="L1662" s="32" t="n"/>
      <c r="M1662" s="31" t="n">
        <v>0</v>
      </c>
      <c r="N1662" s="31" t="n">
        <v>0</v>
      </c>
      <c r="O1662" s="31" t="n"/>
      <c r="P1662" s="31" t="n"/>
      <c r="Q1662" s="31" t="n">
        <v>0</v>
      </c>
      <c r="R1662" s="31" t="n"/>
      <c r="S1662" s="32" t="n"/>
      <c r="T1662" s="32" t="n"/>
      <c r="V1662" t="inlineStr">
        <is>
          <t>06bus</t>
        </is>
      </c>
      <c r="Z1662" t="inlineStr">
        <is>
          <t>Arvid Bergstrom ((N/A) D)</t>
        </is>
      </c>
    </row>
    <row r="1663">
      <c r="A1663" t="inlineStr">
        <is>
          <t>Arvid Costmar</t>
        </is>
      </c>
      <c r="B1663" t="inlineStr">
        <is>
          <t>VAN</t>
        </is>
      </c>
      <c r="C1663" t="inlineStr">
        <is>
          <t>C</t>
        </is>
      </c>
      <c r="D1663" t="inlineStr">
        <is>
          <t>F</t>
        </is>
      </c>
      <c r="E1663" t="n">
        <v>25</v>
      </c>
      <c r="F1663" t="inlineStr">
        <is>
          <t>FA</t>
        </is>
      </c>
      <c r="G1663" t="inlineStr">
        <is>
          <t>FA</t>
        </is>
      </c>
      <c r="H1663" s="30" t="n">
        <v>1</v>
      </c>
      <c r="I1663" s="31" t="n">
        <v>0</v>
      </c>
      <c r="J1663" s="31" t="n"/>
      <c r="K1663" s="31" t="n">
        <v>0</v>
      </c>
      <c r="L1663" s="32" t="n"/>
      <c r="M1663" s="31" t="n">
        <v>0</v>
      </c>
      <c r="N1663" s="31" t="n">
        <v>0</v>
      </c>
      <c r="O1663" s="31" t="n"/>
      <c r="P1663" s="31" t="n"/>
      <c r="Q1663" s="31" t="n">
        <v>0</v>
      </c>
      <c r="R1663" s="31" t="n"/>
      <c r="S1663" s="32" t="n"/>
      <c r="T1663" s="32" t="n"/>
      <c r="V1663" t="inlineStr">
        <is>
          <t>051wg</t>
        </is>
      </c>
      <c r="Z1663" t="inlineStr">
        <is>
          <t>Arvid Costmar (VAN C)</t>
        </is>
      </c>
    </row>
    <row r="1664">
      <c r="A1664" t="inlineStr">
        <is>
          <t>Arvid Drott</t>
        </is>
      </c>
      <c r="B1664" t="inlineStr">
        <is>
          <t>FLA</t>
        </is>
      </c>
      <c r="C1664" t="inlineStr">
        <is>
          <t>RW</t>
        </is>
      </c>
      <c r="D1664" t="inlineStr">
        <is>
          <t>F</t>
        </is>
      </c>
      <c r="E1664" t="n">
        <v>19</v>
      </c>
      <c r="F1664" t="inlineStr">
        <is>
          <t>FA</t>
        </is>
      </c>
      <c r="G1664" t="inlineStr">
        <is>
          <t>FA</t>
        </is>
      </c>
      <c r="H1664" s="30" t="n">
        <v>1</v>
      </c>
      <c r="I1664" s="31" t="n">
        <v>0</v>
      </c>
      <c r="J1664" s="31" t="n"/>
      <c r="K1664" s="31" t="n">
        <v>0</v>
      </c>
      <c r="L1664" s="32" t="n"/>
      <c r="M1664" s="31" t="n">
        <v>0</v>
      </c>
      <c r="N1664" s="31" t="n">
        <v>0</v>
      </c>
      <c r="O1664" s="31" t="n"/>
      <c r="P1664" s="31" t="n"/>
      <c r="Q1664" s="31" t="n">
        <v>0</v>
      </c>
      <c r="R1664" s="31" t="n"/>
      <c r="S1664" s="32" t="n"/>
      <c r="T1664" s="32" t="n"/>
      <c r="V1664" t="inlineStr">
        <is>
          <t>06tmm</t>
        </is>
      </c>
      <c r="Y1664" t="inlineStr">
        <is>
          <t>100bca0e-c407-4475-8ed6-e9284061ae90</t>
        </is>
      </c>
      <c r="Z1664" t="inlineStr">
        <is>
          <t>Arvid Drott (FLA RW)</t>
        </is>
      </c>
    </row>
    <row r="1665">
      <c r="A1665" t="inlineStr">
        <is>
          <t>Arvid Eljas</t>
        </is>
      </c>
      <c r="B1665" t="inlineStr">
        <is>
          <t>(N/A)</t>
        </is>
      </c>
      <c r="C1665" t="inlineStr">
        <is>
          <t>C</t>
        </is>
      </c>
      <c r="D1665" t="inlineStr">
        <is>
          <t>F</t>
        </is>
      </c>
      <c r="E1665" t="n">
        <v>23</v>
      </c>
      <c r="F1665" t="inlineStr">
        <is>
          <t>FA</t>
        </is>
      </c>
      <c r="G1665" t="inlineStr">
        <is>
          <t>FA</t>
        </is>
      </c>
      <c r="H1665" s="30" t="n">
        <v>1</v>
      </c>
      <c r="I1665" s="31" t="n">
        <v>0</v>
      </c>
      <c r="J1665" s="31" t="n"/>
      <c r="K1665" s="31" t="n">
        <v>0</v>
      </c>
      <c r="L1665" s="32" t="n"/>
      <c r="M1665" s="31" t="n">
        <v>0</v>
      </c>
      <c r="N1665" s="31" t="n">
        <v>0</v>
      </c>
      <c r="O1665" s="31" t="n"/>
      <c r="P1665" s="31" t="n"/>
      <c r="Q1665" s="31" t="n">
        <v>0</v>
      </c>
      <c r="R1665" s="31" t="n"/>
      <c r="S1665" s="32" t="n"/>
      <c r="T1665" s="32" t="n"/>
      <c r="V1665" t="inlineStr">
        <is>
          <t>05uci</t>
        </is>
      </c>
      <c r="Z1665" t="inlineStr">
        <is>
          <t>Arvid Eljas ((N/A) C)</t>
        </is>
      </c>
    </row>
    <row r="1666">
      <c r="A1666" t="inlineStr">
        <is>
          <t>Arvid Henrikson</t>
        </is>
      </c>
      <c r="B1666" t="inlineStr">
        <is>
          <t>SJS</t>
        </is>
      </c>
      <c r="C1666" t="inlineStr">
        <is>
          <t>D</t>
        </is>
      </c>
      <c r="D1666" t="inlineStr">
        <is>
          <t>D</t>
        </is>
      </c>
      <c r="E1666" t="n">
        <v>28</v>
      </c>
      <c r="F1666" t="inlineStr">
        <is>
          <t>FA</t>
        </is>
      </c>
      <c r="G1666" t="inlineStr">
        <is>
          <t>FA</t>
        </is>
      </c>
      <c r="H1666" s="30" t="n">
        <v>1</v>
      </c>
      <c r="I1666" s="31" t="n">
        <v>0</v>
      </c>
      <c r="J1666" s="31" t="n"/>
      <c r="K1666" s="31" t="n">
        <v>0</v>
      </c>
      <c r="L1666" s="32" t="n"/>
      <c r="M1666" s="31" t="n">
        <v>0</v>
      </c>
      <c r="N1666" s="31" t="n">
        <v>0</v>
      </c>
      <c r="O1666" s="31" t="n"/>
      <c r="P1666" s="31" t="n"/>
      <c r="Q1666" s="31" t="n">
        <v>0</v>
      </c>
      <c r="R1666" s="31" t="n"/>
      <c r="S1666" s="32" t="n"/>
      <c r="T1666" s="32" t="n"/>
      <c r="V1666" t="inlineStr">
        <is>
          <t>0430c</t>
        </is>
      </c>
      <c r="W1666" t="n">
        <v>6858</v>
      </c>
      <c r="X1666" t="n">
        <v>7292</v>
      </c>
      <c r="Z1666" t="inlineStr">
        <is>
          <t>Arvid Henrikson (SJS D)</t>
        </is>
      </c>
    </row>
    <row r="1667">
      <c r="A1667" t="inlineStr">
        <is>
          <t>Arvid Holm</t>
        </is>
      </c>
      <c r="B1667" t="inlineStr">
        <is>
          <t>(N/A)</t>
        </is>
      </c>
      <c r="C1667" t="inlineStr">
        <is>
          <t>G</t>
        </is>
      </c>
      <c r="D1667" t="inlineStr">
        <is>
          <t>G</t>
        </is>
      </c>
      <c r="E1667" t="n">
        <v>27</v>
      </c>
      <c r="F1667" t="inlineStr">
        <is>
          <t>FA</t>
        </is>
      </c>
      <c r="G1667" t="inlineStr">
        <is>
          <t>FA</t>
        </is>
      </c>
      <c r="H1667" s="30" t="n">
        <v>1</v>
      </c>
      <c r="I1667" s="31" t="n">
        <v>0</v>
      </c>
      <c r="J1667" s="31" t="n"/>
      <c r="K1667" s="31" t="n">
        <v>0</v>
      </c>
      <c r="L1667" s="32" t="n"/>
      <c r="M1667" s="31" t="n">
        <v>0</v>
      </c>
      <c r="N1667" s="31" t="n">
        <v>0</v>
      </c>
      <c r="O1667" s="31" t="n"/>
      <c r="P1667" s="31" t="n"/>
      <c r="Q1667" s="31" t="n">
        <v>0</v>
      </c>
      <c r="R1667" s="31" t="n"/>
      <c r="S1667" s="32" t="n"/>
      <c r="T1667" s="32" t="n"/>
      <c r="V1667" t="inlineStr">
        <is>
          <t>04f7u</t>
        </is>
      </c>
      <c r="W1667" t="n">
        <v>6352</v>
      </c>
      <c r="X1667" t="n">
        <v>7682</v>
      </c>
      <c r="Y1667" t="inlineStr">
        <is>
          <t>f58734d2-6603-4927-ab51-b70ddb9f2d51</t>
        </is>
      </c>
      <c r="Z1667" t="inlineStr">
        <is>
          <t>Arvid Holm ((N/A) G)</t>
        </is>
      </c>
    </row>
    <row r="1668">
      <c r="A1668" t="inlineStr">
        <is>
          <t>Arvid Sundin</t>
        </is>
      </c>
      <c r="B1668" t="inlineStr">
        <is>
          <t>(N/A)</t>
        </is>
      </c>
      <c r="C1668" t="inlineStr">
        <is>
          <t>LW</t>
        </is>
      </c>
      <c r="D1668" t="inlineStr">
        <is>
          <t>F</t>
        </is>
      </c>
      <c r="E1668" t="n">
        <v>23</v>
      </c>
      <c r="F1668" t="inlineStr">
        <is>
          <t>FA</t>
        </is>
      </c>
      <c r="G1668" t="inlineStr">
        <is>
          <t>FA</t>
        </is>
      </c>
      <c r="H1668" s="30" t="n">
        <v>1</v>
      </c>
      <c r="I1668" s="31" t="n">
        <v>0</v>
      </c>
      <c r="J1668" s="31" t="n"/>
      <c r="K1668" s="31" t="n">
        <v>0</v>
      </c>
      <c r="L1668" s="32" t="n"/>
      <c r="M1668" s="31" t="n">
        <v>0</v>
      </c>
      <c r="N1668" s="31" t="n">
        <v>0</v>
      </c>
      <c r="O1668" s="31" t="n"/>
      <c r="P1668" s="31" t="n"/>
      <c r="Q1668" s="31" t="n">
        <v>0</v>
      </c>
      <c r="R1668" s="31" t="n"/>
      <c r="S1668" s="32" t="n"/>
      <c r="T1668" s="32" t="n"/>
      <c r="V1668" t="inlineStr">
        <is>
          <t>05u2j</t>
        </is>
      </c>
      <c r="Z1668" t="inlineStr">
        <is>
          <t>Arvid Sundin ((N/A) LW)</t>
        </is>
      </c>
    </row>
    <row r="1669">
      <c r="A1669" t="inlineStr">
        <is>
          <t>Arvid Westlin</t>
        </is>
      </c>
      <c r="B1669" t="inlineStr">
        <is>
          <t>(N/A)</t>
        </is>
      </c>
      <c r="C1669" t="inlineStr">
        <is>
          <t>LW</t>
        </is>
      </c>
      <c r="D1669" t="inlineStr">
        <is>
          <t>F</t>
        </is>
      </c>
      <c r="E1669" t="n">
        <v>20</v>
      </c>
      <c r="F1669" t="inlineStr">
        <is>
          <t>FA</t>
        </is>
      </c>
      <c r="G1669" t="inlineStr">
        <is>
          <t>FA</t>
        </is>
      </c>
      <c r="H1669" s="30" t="n">
        <v>1</v>
      </c>
      <c r="I1669" s="31" t="n">
        <v>0</v>
      </c>
      <c r="J1669" s="31" t="n"/>
      <c r="K1669" s="31" t="n">
        <v>0</v>
      </c>
      <c r="L1669" s="32" t="n"/>
      <c r="M1669" s="31" t="n">
        <v>0</v>
      </c>
      <c r="N1669" s="31" t="n">
        <v>0</v>
      </c>
      <c r="O1669" s="31" t="n"/>
      <c r="P1669" s="31" t="n"/>
      <c r="Q1669" s="31" t="n">
        <v>0</v>
      </c>
      <c r="R1669" s="31" t="n"/>
      <c r="S1669" s="32" t="n"/>
      <c r="T1669" s="32" t="n"/>
      <c r="V1669" t="inlineStr">
        <is>
          <t>06pwr</t>
        </is>
      </c>
      <c r="Z1669" t="inlineStr">
        <is>
          <t>Arvid Westlin ((N/A) LW)</t>
        </is>
      </c>
    </row>
    <row r="1670">
      <c r="A1670" t="inlineStr">
        <is>
          <t>Arvin Jaswal</t>
        </is>
      </c>
      <c r="B1670" t="inlineStr">
        <is>
          <t>(N/A)</t>
        </is>
      </c>
      <c r="C1670" t="inlineStr">
        <is>
          <t>G</t>
        </is>
      </c>
      <c r="D1670" t="inlineStr">
        <is>
          <t>G</t>
        </is>
      </c>
      <c r="E1670" t="n">
        <v>18</v>
      </c>
      <c r="F1670" t="inlineStr">
        <is>
          <t>FA</t>
        </is>
      </c>
      <c r="G1670" t="inlineStr">
        <is>
          <t>FA</t>
        </is>
      </c>
      <c r="H1670" s="30" t="n">
        <v>1</v>
      </c>
      <c r="I1670" s="31" t="n">
        <v>0</v>
      </c>
      <c r="J1670" s="31" t="n"/>
      <c r="K1670" s="31" t="n">
        <v>0</v>
      </c>
      <c r="L1670" s="32" t="n"/>
      <c r="M1670" s="31" t="n">
        <v>0</v>
      </c>
      <c r="N1670" s="31" t="n">
        <v>0</v>
      </c>
      <c r="O1670" s="31" t="n"/>
      <c r="P1670" s="31" t="n"/>
      <c r="Q1670" s="31" t="n">
        <v>0</v>
      </c>
      <c r="R1670" s="31" t="n"/>
      <c r="S1670" s="32" t="n"/>
      <c r="T1670" s="32" t="n"/>
      <c r="V1670" t="inlineStr">
        <is>
          <t>078ci</t>
        </is>
      </c>
      <c r="Z1670" t="inlineStr">
        <is>
          <t>Arvin Jaswal ((N/A) G)</t>
        </is>
      </c>
    </row>
    <row r="1671">
      <c r="A1671" t="inlineStr">
        <is>
          <t>Asanali Sarkenov</t>
        </is>
      </c>
      <c r="B1671" t="inlineStr">
        <is>
          <t>COL</t>
        </is>
      </c>
      <c r="C1671" t="inlineStr">
        <is>
          <t>RW</t>
        </is>
      </c>
      <c r="D1671" t="inlineStr">
        <is>
          <t>F</t>
        </is>
      </c>
      <c r="E1671" t="n">
        <v>20</v>
      </c>
      <c r="F1671" t="inlineStr">
        <is>
          <t>FA</t>
        </is>
      </c>
      <c r="G1671" t="inlineStr">
        <is>
          <t>FA</t>
        </is>
      </c>
      <c r="H1671" s="30" t="n">
        <v>1</v>
      </c>
      <c r="I1671" s="31" t="n">
        <v>0</v>
      </c>
      <c r="J1671" s="31" t="n"/>
      <c r="K1671" s="31" t="n">
        <v>0</v>
      </c>
      <c r="L1671" s="32" t="n"/>
      <c r="M1671" s="31" t="n">
        <v>0</v>
      </c>
      <c r="N1671" s="31" t="n">
        <v>0</v>
      </c>
      <c r="O1671" s="31" t="n"/>
      <c r="P1671" s="31" t="n"/>
      <c r="Q1671" s="31" t="n">
        <v>0</v>
      </c>
      <c r="R1671" s="31" t="n"/>
      <c r="S1671" s="32" t="n"/>
      <c r="T1671" s="32" t="n"/>
      <c r="V1671" t="inlineStr">
        <is>
          <t>06pwt</t>
        </is>
      </c>
      <c r="Y1671" t="inlineStr">
        <is>
          <t>17dd6030-7a57-4691-8863-5ea53de7728a</t>
        </is>
      </c>
      <c r="Z1671" t="inlineStr">
        <is>
          <t>Asanali Sarkenov (COL RW)</t>
        </is>
      </c>
    </row>
    <row r="1672">
      <c r="A1672" t="inlineStr">
        <is>
          <t>Asher Barnett</t>
        </is>
      </c>
      <c r="B1672" t="inlineStr">
        <is>
          <t>EDM</t>
        </is>
      </c>
      <c r="C1672" t="inlineStr">
        <is>
          <t>D</t>
        </is>
      </c>
      <c r="D1672" t="inlineStr">
        <is>
          <t>D</t>
        </is>
      </c>
      <c r="E1672" t="n">
        <v>19</v>
      </c>
      <c r="F1672" t="inlineStr">
        <is>
          <t>FA</t>
        </is>
      </c>
      <c r="G1672" t="inlineStr">
        <is>
          <t>FA</t>
        </is>
      </c>
      <c r="H1672" s="30" t="n">
        <v>1</v>
      </c>
      <c r="I1672" s="31" t="n">
        <v>0</v>
      </c>
      <c r="J1672" s="31" t="n"/>
      <c r="K1672" s="31" t="n">
        <v>0</v>
      </c>
      <c r="L1672" s="32" t="n"/>
      <c r="M1672" s="31" t="n">
        <v>0</v>
      </c>
      <c r="N1672" s="31" t="n">
        <v>0</v>
      </c>
      <c r="O1672" s="31" t="n"/>
      <c r="P1672" s="31" t="n"/>
      <c r="Q1672" s="31" t="n">
        <v>0</v>
      </c>
      <c r="R1672" s="31" t="n"/>
      <c r="S1672" s="32" t="n"/>
      <c r="T1672" s="32" t="n"/>
      <c r="V1672" t="inlineStr">
        <is>
          <t>06uvs</t>
        </is>
      </c>
      <c r="Y1672" t="inlineStr">
        <is>
          <t>2d3d5ac2-169e-435c-b6d7-507a0d82abf9</t>
        </is>
      </c>
      <c r="Z1672" t="inlineStr">
        <is>
          <t>Asher Barnett (EDM D)</t>
        </is>
      </c>
    </row>
    <row r="1673">
      <c r="A1673" t="inlineStr">
        <is>
          <t>Ashton Calder</t>
        </is>
      </c>
      <c r="B1673" t="inlineStr">
        <is>
          <t>NYI</t>
        </is>
      </c>
      <c r="C1673" t="inlineStr">
        <is>
          <t>RW</t>
        </is>
      </c>
      <c r="D1673" t="inlineStr">
        <is>
          <t>F</t>
        </is>
      </c>
      <c r="E1673" t="n">
        <v>28</v>
      </c>
      <c r="F1673" t="inlineStr">
        <is>
          <t>FA</t>
        </is>
      </c>
      <c r="G1673" t="inlineStr">
        <is>
          <t>FA</t>
        </is>
      </c>
      <c r="H1673" s="30" t="n">
        <v>1</v>
      </c>
      <c r="I1673" s="31" t="n">
        <v>0</v>
      </c>
      <c r="J1673" s="31" t="n"/>
      <c r="K1673" s="31" t="n">
        <v>0</v>
      </c>
      <c r="L1673" s="32" t="n"/>
      <c r="M1673" s="31" t="n">
        <v>0</v>
      </c>
      <c r="N1673" s="31" t="n">
        <v>0</v>
      </c>
      <c r="O1673" s="31" t="n"/>
      <c r="P1673" s="31" t="n"/>
      <c r="Q1673" s="31" t="n">
        <v>0</v>
      </c>
      <c r="R1673" s="31" t="n"/>
      <c r="S1673" s="32" t="n"/>
      <c r="T1673" s="32" t="n"/>
      <c r="V1673" t="inlineStr">
        <is>
          <t>05rj9</t>
        </is>
      </c>
      <c r="Y1673" t="inlineStr">
        <is>
          <t>36d861f1-7039-4897-8839-4e135457ca77</t>
        </is>
      </c>
      <c r="Z1673" t="inlineStr">
        <is>
          <t>Ashton Calder (NYI RW)</t>
        </is>
      </c>
    </row>
    <row r="1674">
      <c r="A1674" t="inlineStr">
        <is>
          <t>Ashton Cumby</t>
        </is>
      </c>
      <c r="B1674" t="inlineStr">
        <is>
          <t>CHI</t>
        </is>
      </c>
      <c r="C1674" t="inlineStr">
        <is>
          <t>D</t>
        </is>
      </c>
      <c r="D1674" t="inlineStr">
        <is>
          <t>D</t>
        </is>
      </c>
      <c r="E1674" t="n">
        <v>21</v>
      </c>
      <c r="F1674" t="inlineStr">
        <is>
          <t>FA</t>
        </is>
      </c>
      <c r="G1674" t="inlineStr">
        <is>
          <t>FA</t>
        </is>
      </c>
      <c r="H1674" s="30" t="n">
        <v>1</v>
      </c>
      <c r="I1674" s="31" t="n">
        <v>0</v>
      </c>
      <c r="J1674" s="31" t="n"/>
      <c r="K1674" s="31" t="n">
        <v>0</v>
      </c>
      <c r="L1674" s="32" t="n"/>
      <c r="M1674" s="31" t="n">
        <v>0</v>
      </c>
      <c r="N1674" s="31" t="n">
        <v>0</v>
      </c>
      <c r="O1674" s="31" t="n"/>
      <c r="P1674" s="31" t="n"/>
      <c r="Q1674" s="31" t="n">
        <v>0</v>
      </c>
      <c r="R1674" s="31" t="n"/>
      <c r="S1674" s="32" t="n"/>
      <c r="T1674" s="32" t="n"/>
      <c r="V1674" t="inlineStr">
        <is>
          <t>06xxc</t>
        </is>
      </c>
      <c r="Y1674" t="inlineStr">
        <is>
          <t>76053a2c-a803-4e73-81f1-617a5c46440e</t>
        </is>
      </c>
      <c r="Z1674" t="inlineStr">
        <is>
          <t>Ashton Cumby (CHI D)</t>
        </is>
      </c>
    </row>
    <row r="1675">
      <c r="A1675" t="inlineStr">
        <is>
          <t>Ashton Morrow</t>
        </is>
      </c>
      <c r="B1675" t="inlineStr">
        <is>
          <t>(N/A)</t>
        </is>
      </c>
      <c r="C1675" t="inlineStr">
        <is>
          <t>G</t>
        </is>
      </c>
      <c r="D1675" t="inlineStr">
        <is>
          <t>G</t>
        </is>
      </c>
      <c r="E1675" t="n">
        <v>17</v>
      </c>
      <c r="F1675" t="inlineStr">
        <is>
          <t>FA</t>
        </is>
      </c>
      <c r="G1675" t="inlineStr">
        <is>
          <t>FA</t>
        </is>
      </c>
      <c r="H1675" s="30" t="n">
        <v>1</v>
      </c>
      <c r="I1675" s="31" t="n">
        <v>0</v>
      </c>
      <c r="J1675" s="31" t="n"/>
      <c r="K1675" s="31" t="n">
        <v>0</v>
      </c>
      <c r="L1675" s="32" t="n"/>
      <c r="M1675" s="31" t="n">
        <v>0</v>
      </c>
      <c r="N1675" s="31" t="n">
        <v>0</v>
      </c>
      <c r="O1675" s="31" t="n"/>
      <c r="P1675" s="31" t="n"/>
      <c r="Q1675" s="31" t="n">
        <v>0</v>
      </c>
      <c r="R1675" s="31" t="n"/>
      <c r="S1675" s="32" t="n"/>
      <c r="T1675" s="32" t="n"/>
      <c r="V1675" t="inlineStr">
        <is>
          <t>0744c</t>
        </is>
      </c>
      <c r="Z1675" t="inlineStr">
        <is>
          <t>Ashton Morrow ((N/A) G)</t>
        </is>
      </c>
    </row>
    <row r="1676">
      <c r="A1676" t="inlineStr">
        <is>
          <t>Ashton Rome</t>
        </is>
      </c>
      <c r="B1676" t="inlineStr">
        <is>
          <t>WSH</t>
        </is>
      </c>
      <c r="C1676" t="inlineStr">
        <is>
          <t>RW</t>
        </is>
      </c>
      <c r="D1676" t="inlineStr">
        <is>
          <t>F</t>
        </is>
      </c>
      <c r="E1676" t="n">
        <v>40</v>
      </c>
      <c r="F1676" t="inlineStr">
        <is>
          <t>FA</t>
        </is>
      </c>
      <c r="G1676" t="inlineStr">
        <is>
          <t>FA</t>
        </is>
      </c>
      <c r="H1676" s="30" t="n">
        <v>1</v>
      </c>
      <c r="I1676" s="31" t="n">
        <v>0</v>
      </c>
      <c r="J1676" s="31" t="n"/>
      <c r="K1676" s="31" t="n">
        <v>0</v>
      </c>
      <c r="L1676" s="32" t="n"/>
      <c r="M1676" s="31" t="n">
        <v>0</v>
      </c>
      <c r="N1676" s="31" t="n">
        <v>0</v>
      </c>
      <c r="O1676" s="31" t="n"/>
      <c r="P1676" s="31" t="n"/>
      <c r="Q1676" s="31" t="n">
        <v>0</v>
      </c>
      <c r="R1676" s="31" t="n"/>
      <c r="S1676" s="32" t="n"/>
      <c r="T1676" s="32" t="n"/>
      <c r="V1676" t="inlineStr">
        <is>
          <t>004np</t>
        </is>
      </c>
      <c r="W1676" t="n">
        <v>2235</v>
      </c>
      <c r="X1676" t="n">
        <v>4081</v>
      </c>
      <c r="Z1676" t="inlineStr">
        <is>
          <t>Ashton Rome (WSH RW)</t>
        </is>
      </c>
    </row>
    <row r="1677">
      <c r="A1677" t="inlineStr">
        <is>
          <t>Ashton Sautner</t>
        </is>
      </c>
      <c r="B1677" t="inlineStr">
        <is>
          <t>(N/A)</t>
        </is>
      </c>
      <c r="C1677" t="inlineStr">
        <is>
          <t>D</t>
        </is>
      </c>
      <c r="D1677" t="inlineStr">
        <is>
          <t>D</t>
        </is>
      </c>
      <c r="E1677" t="n">
        <v>32</v>
      </c>
      <c r="F1677" t="inlineStr">
        <is>
          <t>FA</t>
        </is>
      </c>
      <c r="G1677" t="inlineStr">
        <is>
          <t>FA</t>
        </is>
      </c>
      <c r="H1677" s="30" t="n">
        <v>1</v>
      </c>
      <c r="I1677" s="31" t="n">
        <v>0</v>
      </c>
      <c r="J1677" s="31" t="n"/>
      <c r="K1677" s="31" t="n">
        <v>0</v>
      </c>
      <c r="L1677" s="32" t="n"/>
      <c r="M1677" s="31" t="n">
        <v>0</v>
      </c>
      <c r="N1677" s="31" t="n">
        <v>0</v>
      </c>
      <c r="O1677" s="31" t="n"/>
      <c r="P1677" s="31" t="n"/>
      <c r="Q1677" s="31" t="n">
        <v>0</v>
      </c>
      <c r="R1677" s="31" t="n"/>
      <c r="S1677" s="32" t="n"/>
      <c r="T1677" s="32" t="n"/>
      <c r="V1677" t="inlineStr">
        <is>
          <t>03nfq</t>
        </is>
      </c>
      <c r="W1677" t="n">
        <v>5044</v>
      </c>
      <c r="X1677" t="n">
        <v>6710</v>
      </c>
      <c r="Y1677" t="inlineStr">
        <is>
          <t>853dd4d3-c343-46ee-87f2-7a8a2cfdb28a</t>
        </is>
      </c>
      <c r="Z1677" t="inlineStr">
        <is>
          <t>Ashton Sautner ((N/A) D)</t>
        </is>
      </c>
    </row>
    <row r="1678">
      <c r="A1678" t="inlineStr">
        <is>
          <t>Ashton Schultz</t>
        </is>
      </c>
      <c r="B1678" t="inlineStr">
        <is>
          <t>BUF</t>
        </is>
      </c>
      <c r="C1678" t="inlineStr">
        <is>
          <t>RW</t>
        </is>
      </c>
      <c r="D1678" t="inlineStr">
        <is>
          <t>F</t>
        </is>
      </c>
      <c r="E1678" t="n">
        <v>19</v>
      </c>
      <c r="F1678" t="inlineStr">
        <is>
          <t>FA</t>
        </is>
      </c>
      <c r="G1678" t="inlineStr">
        <is>
          <t>FA</t>
        </is>
      </c>
      <c r="H1678" s="30" t="n">
        <v>1</v>
      </c>
      <c r="I1678" s="31" t="n">
        <v>0</v>
      </c>
      <c r="J1678" s="31" t="n"/>
      <c r="K1678" s="31" t="n">
        <v>0</v>
      </c>
      <c r="L1678" s="32" t="n"/>
      <c r="M1678" s="31" t="n">
        <v>0</v>
      </c>
      <c r="N1678" s="31" t="n">
        <v>0</v>
      </c>
      <c r="O1678" s="31" t="n"/>
      <c r="P1678" s="31" t="n"/>
      <c r="Q1678" s="31" t="n">
        <v>0</v>
      </c>
      <c r="R1678" s="31" t="n"/>
      <c r="S1678" s="32" t="n"/>
      <c r="T1678" s="32" t="n"/>
      <c r="V1678" t="inlineStr">
        <is>
          <t>06tzf</t>
        </is>
      </c>
      <c r="Y1678" t="inlineStr">
        <is>
          <t>889eb787-f1e0-40c7-b3b5-22c9faddda88</t>
        </is>
      </c>
      <c r="Z1678" t="inlineStr">
        <is>
          <t>Ashton Schultz (BUF RW)</t>
        </is>
      </c>
    </row>
    <row r="1679">
      <c r="A1679" t="inlineStr">
        <is>
          <t>Atlee Calvert</t>
        </is>
      </c>
      <c r="B1679" t="inlineStr">
        <is>
          <t>PIT</t>
        </is>
      </c>
      <c r="C1679" t="inlineStr">
        <is>
          <t>C</t>
        </is>
      </c>
      <c r="D1679" t="inlineStr">
        <is>
          <t>F</t>
        </is>
      </c>
      <c r="E1679" t="n">
        <v>22</v>
      </c>
      <c r="F1679" t="inlineStr">
        <is>
          <t>FA</t>
        </is>
      </c>
      <c r="G1679" t="inlineStr">
        <is>
          <t>FA</t>
        </is>
      </c>
      <c r="H1679" s="30" t="n">
        <v>930000</v>
      </c>
      <c r="I1679" s="31" t="n">
        <v>0</v>
      </c>
      <c r="J1679" s="31" t="n"/>
      <c r="K1679" s="31" t="n">
        <v>0</v>
      </c>
      <c r="L1679" s="32" t="n"/>
      <c r="M1679" s="31" t="n">
        <v>0</v>
      </c>
      <c r="N1679" s="31" t="n">
        <v>0</v>
      </c>
      <c r="O1679" s="31" t="n"/>
      <c r="P1679" s="31" t="n"/>
      <c r="Q1679" s="31" t="n">
        <v>0</v>
      </c>
      <c r="R1679" s="31" t="n"/>
      <c r="S1679" s="32" t="n"/>
      <c r="T1679" s="32" t="n"/>
      <c r="V1679" t="inlineStr">
        <is>
          <t>06dms</t>
        </is>
      </c>
      <c r="W1679" t="n">
        <v>7797</v>
      </c>
      <c r="Y1679" t="inlineStr">
        <is>
          <t>71448d8c-b760-414f-88cb-d39b063d7db5</t>
        </is>
      </c>
      <c r="Z1679" t="inlineStr">
        <is>
          <t>Atlee Calvert (PIT C)</t>
        </is>
      </c>
    </row>
    <row r="1680">
      <c r="A1680" t="inlineStr">
        <is>
          <t>Atro Leppanen</t>
        </is>
      </c>
      <c r="B1680" t="inlineStr">
        <is>
          <t>EDM</t>
        </is>
      </c>
      <c r="C1680" t="inlineStr">
        <is>
          <t>D</t>
        </is>
      </c>
      <c r="D1680" t="inlineStr">
        <is>
          <t>D</t>
        </is>
      </c>
      <c r="E1680" t="n">
        <v>27</v>
      </c>
      <c r="F1680" t="inlineStr">
        <is>
          <t>FA</t>
        </is>
      </c>
      <c r="G1680" t="inlineStr">
        <is>
          <t>FA</t>
        </is>
      </c>
      <c r="H1680" s="30" t="n">
        <v>975000</v>
      </c>
      <c r="I1680" s="31" t="n">
        <v>0</v>
      </c>
      <c r="J1680" s="31" t="n"/>
      <c r="K1680" s="31" t="n">
        <v>0</v>
      </c>
      <c r="L1680" s="32" t="n"/>
      <c r="M1680" s="31" t="n">
        <v>0</v>
      </c>
      <c r="N1680" s="31" t="n">
        <v>0</v>
      </c>
      <c r="O1680" s="31" t="n"/>
      <c r="P1680" s="31" t="n"/>
      <c r="Q1680" s="31" t="n">
        <v>0</v>
      </c>
      <c r="R1680" s="31" t="n"/>
      <c r="S1680" s="32" t="n"/>
      <c r="T1680" s="32" t="n"/>
      <c r="V1680" t="inlineStr">
        <is>
          <t>06ida</t>
        </is>
      </c>
      <c r="W1680" t="n">
        <v>7351</v>
      </c>
      <c r="Y1680" t="inlineStr">
        <is>
          <t>e51baa8a-06bf-47c3-b272-c96aa3904245</t>
        </is>
      </c>
      <c r="Z1680" t="inlineStr">
        <is>
          <t>Atro Leppanen (EDM D)</t>
        </is>
      </c>
    </row>
    <row r="1681">
      <c r="A1681" t="inlineStr">
        <is>
          <t>Atte Engren</t>
        </is>
      </c>
      <c r="B1681" t="inlineStr">
        <is>
          <t>(N/A)</t>
        </is>
      </c>
      <c r="C1681" t="inlineStr">
        <is>
          <t>G</t>
        </is>
      </c>
      <c r="D1681" t="inlineStr">
        <is>
          <t>G</t>
        </is>
      </c>
      <c r="E1681" t="n">
        <v>38</v>
      </c>
      <c r="F1681" t="inlineStr">
        <is>
          <t>FA</t>
        </is>
      </c>
      <c r="G1681" t="inlineStr">
        <is>
          <t>FA</t>
        </is>
      </c>
      <c r="H1681" s="30" t="n">
        <v>1</v>
      </c>
      <c r="I1681" s="31" t="n">
        <v>0</v>
      </c>
      <c r="J1681" s="31" t="n"/>
      <c r="K1681" s="31" t="n">
        <v>0</v>
      </c>
      <c r="L1681" s="32" t="n"/>
      <c r="M1681" s="31" t="n">
        <v>0</v>
      </c>
      <c r="N1681" s="31" t="n">
        <v>0</v>
      </c>
      <c r="O1681" s="31" t="n"/>
      <c r="P1681" s="31" t="n"/>
      <c r="Q1681" s="31" t="n">
        <v>0</v>
      </c>
      <c r="R1681" s="31" t="n"/>
      <c r="S1681" s="32" t="n"/>
      <c r="T1681" s="32" t="n"/>
      <c r="V1681" t="inlineStr">
        <is>
          <t>01mz3</t>
        </is>
      </c>
      <c r="W1681" t="n">
        <v>3498</v>
      </c>
      <c r="X1681" t="n">
        <v>4932</v>
      </c>
      <c r="Z1681" t="inlineStr">
        <is>
          <t>Atte Engren ((N/A) G)</t>
        </is>
      </c>
    </row>
    <row r="1682">
      <c r="A1682" t="inlineStr">
        <is>
          <t>Atte Joki</t>
        </is>
      </c>
      <c r="B1682" t="inlineStr">
        <is>
          <t>DAL</t>
        </is>
      </c>
      <c r="C1682" t="inlineStr">
        <is>
          <t>C</t>
        </is>
      </c>
      <c r="D1682" t="inlineStr">
        <is>
          <t>F</t>
        </is>
      </c>
      <c r="E1682" t="n">
        <v>19</v>
      </c>
      <c r="F1682" t="inlineStr">
        <is>
          <t>FA</t>
        </is>
      </c>
      <c r="G1682" t="inlineStr">
        <is>
          <t>FA</t>
        </is>
      </c>
      <c r="H1682" s="30" t="n">
        <v>1</v>
      </c>
      <c r="I1682" s="31" t="n">
        <v>0</v>
      </c>
      <c r="J1682" s="31" t="n"/>
      <c r="K1682" s="31" t="n">
        <v>0</v>
      </c>
      <c r="L1682" s="32" t="n"/>
      <c r="M1682" s="31" t="n">
        <v>0</v>
      </c>
      <c r="N1682" s="31" t="n">
        <v>0</v>
      </c>
      <c r="O1682" s="31" t="n"/>
      <c r="P1682" s="31" t="n"/>
      <c r="Q1682" s="31" t="n">
        <v>0</v>
      </c>
      <c r="R1682" s="31" t="n"/>
      <c r="S1682" s="32" t="n"/>
      <c r="T1682" s="32" t="n"/>
      <c r="V1682" t="inlineStr">
        <is>
          <t>06sq1</t>
        </is>
      </c>
      <c r="Y1682" t="inlineStr">
        <is>
          <t>841c1b07-eff6-47fc-89b1-5b370e1ccb2f</t>
        </is>
      </c>
      <c r="Z1682" t="inlineStr">
        <is>
          <t>Atte Joki (DAL C)</t>
        </is>
      </c>
    </row>
    <row r="1683">
      <c r="A1683" t="inlineStr">
        <is>
          <t>Atte Tolvanen</t>
        </is>
      </c>
      <c r="B1683" t="inlineStr">
        <is>
          <t>(N/A)</t>
        </is>
      </c>
      <c r="C1683" t="inlineStr">
        <is>
          <t>G</t>
        </is>
      </c>
      <c r="D1683" t="inlineStr">
        <is>
          <t>G</t>
        </is>
      </c>
      <c r="E1683" t="n">
        <v>31</v>
      </c>
      <c r="F1683" t="inlineStr">
        <is>
          <t>FA</t>
        </is>
      </c>
      <c r="G1683" t="inlineStr">
        <is>
          <t>FA</t>
        </is>
      </c>
      <c r="H1683" s="30" t="n">
        <v>1</v>
      </c>
      <c r="I1683" s="31" t="n">
        <v>0</v>
      </c>
      <c r="J1683" s="31" t="n"/>
      <c r="K1683" s="31" t="n">
        <v>0</v>
      </c>
      <c r="L1683" s="32" t="n"/>
      <c r="M1683" s="31" t="n">
        <v>0</v>
      </c>
      <c r="N1683" s="31" t="n">
        <v>0</v>
      </c>
      <c r="O1683" s="31" t="n"/>
      <c r="P1683" s="31" t="n"/>
      <c r="Q1683" s="31" t="n">
        <v>0</v>
      </c>
      <c r="R1683" s="31" t="n"/>
      <c r="S1683" s="32" t="n"/>
      <c r="T1683" s="32" t="n"/>
      <c r="V1683" t="inlineStr">
        <is>
          <t>03yf7</t>
        </is>
      </c>
      <c r="Z1683" t="inlineStr">
        <is>
          <t>Atte Tolvanen ((N/A) G)</t>
        </is>
      </c>
    </row>
    <row r="1684">
      <c r="A1684" t="inlineStr">
        <is>
          <t>Attilio Biasca</t>
        </is>
      </c>
      <c r="B1684" t="inlineStr">
        <is>
          <t>BOS</t>
        </is>
      </c>
      <c r="C1684" t="inlineStr">
        <is>
          <t>C</t>
        </is>
      </c>
      <c r="D1684" t="inlineStr">
        <is>
          <t>F</t>
        </is>
      </c>
      <c r="E1684" t="n">
        <v>23</v>
      </c>
      <c r="F1684" t="inlineStr">
        <is>
          <t>FA</t>
        </is>
      </c>
      <c r="G1684" t="inlineStr">
        <is>
          <t>FA</t>
        </is>
      </c>
      <c r="H1684" s="30" t="n">
        <v>980000</v>
      </c>
      <c r="I1684" s="31" t="n">
        <v>0</v>
      </c>
      <c r="J1684" s="31" t="n"/>
      <c r="K1684" s="31" t="n">
        <v>0</v>
      </c>
      <c r="L1684" s="32" t="n"/>
      <c r="M1684" s="31" t="n">
        <v>0</v>
      </c>
      <c r="N1684" s="31" t="n">
        <v>0</v>
      </c>
      <c r="O1684" s="31" t="n"/>
      <c r="P1684" s="31" t="n"/>
      <c r="Q1684" s="31" t="n">
        <v>0</v>
      </c>
      <c r="R1684" s="31" t="n"/>
      <c r="S1684" s="32" t="n"/>
      <c r="T1684" s="32" t="n"/>
      <c r="V1684" t="inlineStr">
        <is>
          <t>05u0m</t>
        </is>
      </c>
      <c r="W1684" t="n">
        <v>7769</v>
      </c>
      <c r="Y1684" t="inlineStr">
        <is>
          <t>be2e81c9-b0f6-4195-b565-72dfd06dd2aa</t>
        </is>
      </c>
      <c r="Z1684" t="inlineStr">
        <is>
          <t>Attilio Biasca (BOS C)</t>
        </is>
      </c>
    </row>
    <row r="1685">
      <c r="A1685" t="inlineStr">
        <is>
          <t>August Gunnarsson</t>
        </is>
      </c>
      <c r="B1685" t="inlineStr">
        <is>
          <t>(N/A)</t>
        </is>
      </c>
      <c r="C1685" t="inlineStr">
        <is>
          <t>RW</t>
        </is>
      </c>
      <c r="D1685" t="inlineStr">
        <is>
          <t>F</t>
        </is>
      </c>
      <c r="E1685" t="n">
        <v>30</v>
      </c>
      <c r="F1685" t="inlineStr">
        <is>
          <t>FA</t>
        </is>
      </c>
      <c r="G1685" t="inlineStr">
        <is>
          <t>FA</t>
        </is>
      </c>
      <c r="H1685" s="30" t="n">
        <v>1</v>
      </c>
      <c r="I1685" s="31" t="n">
        <v>0</v>
      </c>
      <c r="J1685" s="31" t="n"/>
      <c r="K1685" s="31" t="n">
        <v>0</v>
      </c>
      <c r="L1685" s="32" t="n"/>
      <c r="M1685" s="31" t="n">
        <v>0</v>
      </c>
      <c r="N1685" s="31" t="n">
        <v>0</v>
      </c>
      <c r="O1685" s="31" t="n"/>
      <c r="P1685" s="31" t="n"/>
      <c r="Q1685" s="31" t="n">
        <v>0</v>
      </c>
      <c r="R1685" s="31" t="n"/>
      <c r="S1685" s="32" t="n"/>
      <c r="T1685" s="32" t="n"/>
      <c r="V1685" t="inlineStr">
        <is>
          <t>03kq9</t>
        </is>
      </c>
      <c r="Z1685" t="inlineStr">
        <is>
          <t>August Gunnarsson ((N/A) RW)</t>
        </is>
      </c>
    </row>
    <row r="1686">
      <c r="A1686" t="inlineStr">
        <is>
          <t>Austen Brassard</t>
        </is>
      </c>
      <c r="B1686" t="inlineStr">
        <is>
          <t>(N/A)</t>
        </is>
      </c>
      <c r="C1686" t="inlineStr">
        <is>
          <t>RW</t>
        </is>
      </c>
      <c r="D1686" t="inlineStr">
        <is>
          <t>F</t>
        </is>
      </c>
      <c r="E1686" t="n">
        <v>33</v>
      </c>
      <c r="F1686" t="inlineStr">
        <is>
          <t>FA</t>
        </is>
      </c>
      <c r="G1686" t="inlineStr">
        <is>
          <t>FA</t>
        </is>
      </c>
      <c r="H1686" s="30" t="n">
        <v>1</v>
      </c>
      <c r="I1686" s="31" t="n">
        <v>0</v>
      </c>
      <c r="J1686" s="31" t="n"/>
      <c r="K1686" s="31" t="n">
        <v>0</v>
      </c>
      <c r="L1686" s="32" t="n"/>
      <c r="M1686" s="31" t="n">
        <v>0</v>
      </c>
      <c r="N1686" s="31" t="n">
        <v>0</v>
      </c>
      <c r="O1686" s="31" t="n"/>
      <c r="P1686" s="31" t="n"/>
      <c r="Q1686" s="31" t="n">
        <v>0</v>
      </c>
      <c r="R1686" s="31" t="n"/>
      <c r="S1686" s="32" t="n"/>
      <c r="T1686" s="32" t="n"/>
      <c r="V1686" t="inlineStr">
        <is>
          <t>02frn</t>
        </is>
      </c>
      <c r="X1686" t="n">
        <v>5514</v>
      </c>
      <c r="Z1686" t="inlineStr">
        <is>
          <t>Austen Brassard ((N/A) RW)</t>
        </is>
      </c>
    </row>
    <row r="1687">
      <c r="A1687" t="inlineStr">
        <is>
          <t>Austen Keating</t>
        </is>
      </c>
      <c r="B1687" t="inlineStr">
        <is>
          <t>(N/A)</t>
        </is>
      </c>
      <c r="C1687" t="inlineStr">
        <is>
          <t>C</t>
        </is>
      </c>
      <c r="D1687" t="inlineStr">
        <is>
          <t>F</t>
        </is>
      </c>
      <c r="E1687" t="n">
        <v>27</v>
      </c>
      <c r="F1687" t="inlineStr">
        <is>
          <t>FA</t>
        </is>
      </c>
      <c r="G1687" t="inlineStr">
        <is>
          <t>FA</t>
        </is>
      </c>
      <c r="H1687" s="30" t="n">
        <v>1</v>
      </c>
      <c r="I1687" s="31" t="n">
        <v>0</v>
      </c>
      <c r="J1687" s="31" t="n"/>
      <c r="K1687" s="31" t="n">
        <v>0</v>
      </c>
      <c r="L1687" s="32" t="n"/>
      <c r="M1687" s="31" t="n">
        <v>0</v>
      </c>
      <c r="N1687" s="31" t="n">
        <v>0</v>
      </c>
      <c r="O1687" s="31" t="n"/>
      <c r="P1687" s="31" t="n"/>
      <c r="Q1687" s="31" t="n">
        <v>0</v>
      </c>
      <c r="R1687" s="31" t="n"/>
      <c r="S1687" s="32" t="n"/>
      <c r="T1687" s="32" t="n"/>
      <c r="V1687" t="inlineStr">
        <is>
          <t>04fh6</t>
        </is>
      </c>
      <c r="Z1687" t="inlineStr">
        <is>
          <t>Austen Keating ((N/A) C)</t>
        </is>
      </c>
    </row>
    <row r="1688">
      <c r="A1688" t="inlineStr">
        <is>
          <t>Austen Swankler</t>
        </is>
      </c>
      <c r="B1688" t="inlineStr">
        <is>
          <t>(N/A)</t>
        </is>
      </c>
      <c r="C1688" t="inlineStr">
        <is>
          <t>C</t>
        </is>
      </c>
      <c r="D1688" t="inlineStr">
        <is>
          <t>F</t>
        </is>
      </c>
      <c r="E1688" t="n">
        <v>25</v>
      </c>
      <c r="F1688" t="inlineStr">
        <is>
          <t>FA</t>
        </is>
      </c>
      <c r="G1688" t="inlineStr">
        <is>
          <t>FA</t>
        </is>
      </c>
      <c r="H1688" s="30" t="n">
        <v>1</v>
      </c>
      <c r="I1688" s="31" t="n">
        <v>0</v>
      </c>
      <c r="J1688" s="31" t="n"/>
      <c r="K1688" s="31" t="n">
        <v>0</v>
      </c>
      <c r="L1688" s="32" t="n"/>
      <c r="M1688" s="31" t="n">
        <v>0</v>
      </c>
      <c r="N1688" s="31" t="n">
        <v>0</v>
      </c>
      <c r="O1688" s="31" t="n"/>
      <c r="P1688" s="31" t="n"/>
      <c r="Q1688" s="31" t="n">
        <v>0</v>
      </c>
      <c r="R1688" s="31" t="n"/>
      <c r="S1688" s="32" t="n"/>
      <c r="T1688" s="32" t="n"/>
      <c r="V1688" t="inlineStr">
        <is>
          <t>056av</t>
        </is>
      </c>
      <c r="Z1688" t="inlineStr">
        <is>
          <t>Austen Swankler ((N/A) C)</t>
        </is>
      </c>
    </row>
    <row r="1689">
      <c r="A1689" t="inlineStr">
        <is>
          <t>Austin Baker</t>
        </is>
      </c>
      <c r="B1689" t="inlineStr">
        <is>
          <t>DET</t>
        </is>
      </c>
      <c r="C1689" t="inlineStr">
        <is>
          <t>C</t>
        </is>
      </c>
      <c r="D1689" t="inlineStr">
        <is>
          <t>F</t>
        </is>
      </c>
      <c r="E1689" t="n">
        <v>20</v>
      </c>
      <c r="F1689" t="inlineStr">
        <is>
          <t>FA</t>
        </is>
      </c>
      <c r="G1689" t="inlineStr">
        <is>
          <t>FA</t>
        </is>
      </c>
      <c r="H1689" s="30" t="n">
        <v>1</v>
      </c>
      <c r="I1689" s="31" t="n">
        <v>0</v>
      </c>
      <c r="J1689" s="31" t="n"/>
      <c r="K1689" s="31" t="n">
        <v>0</v>
      </c>
      <c r="L1689" s="32" t="n"/>
      <c r="M1689" s="31" t="n">
        <v>0</v>
      </c>
      <c r="N1689" s="31" t="n">
        <v>0</v>
      </c>
      <c r="O1689" s="31" t="n"/>
      <c r="P1689" s="31" t="n"/>
      <c r="Q1689" s="31" t="n">
        <v>0</v>
      </c>
      <c r="R1689" s="31" t="n"/>
      <c r="S1689" s="32" t="n"/>
      <c r="T1689" s="32" t="n"/>
      <c r="V1689" t="inlineStr">
        <is>
          <t>06lv8</t>
        </is>
      </c>
      <c r="Y1689" t="inlineStr">
        <is>
          <t>ba8e370a-7406-4ac5-8efa-312a389e86cc</t>
        </is>
      </c>
      <c r="Z1689" t="inlineStr">
        <is>
          <t>Austin Baker (DET C)</t>
        </is>
      </c>
    </row>
    <row r="1690">
      <c r="A1690" t="inlineStr">
        <is>
          <t>Austin Brimmer</t>
        </is>
      </c>
      <c r="B1690" t="inlineStr">
        <is>
          <t>(N/A)</t>
        </is>
      </c>
      <c r="C1690" t="inlineStr">
        <is>
          <t>RW</t>
        </is>
      </c>
      <c r="D1690" t="inlineStr">
        <is>
          <t>F</t>
        </is>
      </c>
      <c r="E1690" t="n">
        <v>24</v>
      </c>
      <c r="F1690" t="inlineStr">
        <is>
          <t>FA</t>
        </is>
      </c>
      <c r="G1690" t="inlineStr">
        <is>
          <t>FA</t>
        </is>
      </c>
      <c r="H1690" s="30" t="n">
        <v>1</v>
      </c>
      <c r="I1690" s="31" t="n">
        <v>0</v>
      </c>
      <c r="J1690" s="31" t="n"/>
      <c r="K1690" s="31" t="n">
        <v>0</v>
      </c>
      <c r="L1690" s="32" t="n"/>
      <c r="M1690" s="31" t="n">
        <v>0</v>
      </c>
      <c r="N1690" s="31" t="n">
        <v>0</v>
      </c>
      <c r="O1690" s="31" t="n"/>
      <c r="P1690" s="31" t="n"/>
      <c r="Q1690" s="31" t="n">
        <v>0</v>
      </c>
      <c r="R1690" s="31" t="n"/>
      <c r="S1690" s="32" t="n"/>
      <c r="T1690" s="32" t="n"/>
      <c r="V1690" t="inlineStr">
        <is>
          <t>074mf</t>
        </is>
      </c>
      <c r="Z1690" t="inlineStr">
        <is>
          <t>Austin Brimmer ((N/A) RW)</t>
        </is>
      </c>
    </row>
    <row r="1691">
      <c r="A1691" t="inlineStr">
        <is>
          <t>Austin Burnevik</t>
        </is>
      </c>
      <c r="B1691" t="inlineStr">
        <is>
          <t>ANA</t>
        </is>
      </c>
      <c r="C1691" t="inlineStr">
        <is>
          <t>RW</t>
        </is>
      </c>
      <c r="D1691" t="inlineStr">
        <is>
          <t>F</t>
        </is>
      </c>
      <c r="E1691" t="n">
        <v>21</v>
      </c>
      <c r="F1691" t="inlineStr">
        <is>
          <t>FA</t>
        </is>
      </c>
      <c r="G1691" t="inlineStr">
        <is>
          <t>FA</t>
        </is>
      </c>
      <c r="H1691" s="30" t="n">
        <v>1</v>
      </c>
      <c r="I1691" s="31" t="n">
        <v>0</v>
      </c>
      <c r="J1691" s="31" t="n"/>
      <c r="K1691" s="31" t="n">
        <v>0</v>
      </c>
      <c r="L1691" s="32" t="n"/>
      <c r="M1691" s="31" t="n">
        <v>0</v>
      </c>
      <c r="N1691" s="31" t="n">
        <v>0</v>
      </c>
      <c r="O1691" s="31" t="n"/>
      <c r="P1691" s="31" t="n"/>
      <c r="Q1691" s="31" t="n">
        <v>0</v>
      </c>
      <c r="R1691" s="31" t="n"/>
      <c r="S1691" s="32" t="n"/>
      <c r="T1691" s="32" t="n"/>
      <c r="V1691" t="inlineStr">
        <is>
          <t>06ieg</t>
        </is>
      </c>
      <c r="Y1691" t="inlineStr">
        <is>
          <t>a6807644-0ca7-4743-91d1-7a4b1146ce76</t>
        </is>
      </c>
      <c r="Z1691" t="inlineStr">
        <is>
          <t>Austin Burnevik (ANA RW)</t>
        </is>
      </c>
    </row>
    <row r="1692">
      <c r="A1692" t="inlineStr">
        <is>
          <t>Austin Cangelosi</t>
        </is>
      </c>
      <c r="B1692" t="inlineStr">
        <is>
          <t>(N/A)</t>
        </is>
      </c>
      <c r="C1692" t="inlineStr">
        <is>
          <t>C</t>
        </is>
      </c>
      <c r="D1692" t="inlineStr">
        <is>
          <t>F</t>
        </is>
      </c>
      <c r="E1692" t="n">
        <v>32</v>
      </c>
      <c r="F1692" t="inlineStr">
        <is>
          <t>FA</t>
        </is>
      </c>
      <c r="G1692" t="inlineStr">
        <is>
          <t>FA</t>
        </is>
      </c>
      <c r="H1692" s="30" t="n">
        <v>1</v>
      </c>
      <c r="I1692" s="31" t="n">
        <v>0</v>
      </c>
      <c r="J1692" s="31" t="n"/>
      <c r="K1692" s="31" t="n">
        <v>0</v>
      </c>
      <c r="L1692" s="32" t="n"/>
      <c r="M1692" s="31" t="n">
        <v>0</v>
      </c>
      <c r="N1692" s="31" t="n">
        <v>0</v>
      </c>
      <c r="O1692" s="31" t="n"/>
      <c r="P1692" s="31" t="n"/>
      <c r="Q1692" s="31" t="n">
        <v>0</v>
      </c>
      <c r="R1692" s="31" t="n"/>
      <c r="S1692" s="32" t="n"/>
      <c r="T1692" s="32" t="n"/>
      <c r="V1692" t="inlineStr">
        <is>
          <t>03d06</t>
        </is>
      </c>
      <c r="X1692" t="n">
        <v>7774</v>
      </c>
      <c r="Z1692" t="inlineStr">
        <is>
          <t>Austin Cangelosi ((N/A) C)</t>
        </is>
      </c>
    </row>
    <row r="1693">
      <c r="A1693" t="inlineStr">
        <is>
          <t>Austin Carroll</t>
        </is>
      </c>
      <c r="B1693" t="inlineStr">
        <is>
          <t>(N/A)</t>
        </is>
      </c>
      <c r="C1693" t="inlineStr">
        <is>
          <t>RW</t>
        </is>
      </c>
      <c r="D1693" t="inlineStr">
        <is>
          <t>F</t>
        </is>
      </c>
      <c r="E1693" t="n">
        <v>32</v>
      </c>
      <c r="F1693" t="inlineStr">
        <is>
          <t>FA</t>
        </is>
      </c>
      <c r="G1693" t="inlineStr">
        <is>
          <t>FA</t>
        </is>
      </c>
      <c r="H1693" s="30" t="n">
        <v>1</v>
      </c>
      <c r="I1693" s="31" t="n">
        <v>0</v>
      </c>
      <c r="J1693" s="31" t="n"/>
      <c r="K1693" s="31" t="n">
        <v>0</v>
      </c>
      <c r="L1693" s="32" t="n"/>
      <c r="M1693" s="31" t="n">
        <v>0</v>
      </c>
      <c r="N1693" s="31" t="n">
        <v>0</v>
      </c>
      <c r="O1693" s="31" t="n"/>
      <c r="P1693" s="31" t="n"/>
      <c r="Q1693" s="31" t="n">
        <v>0</v>
      </c>
      <c r="R1693" s="31" t="n"/>
      <c r="S1693" s="32" t="n"/>
      <c r="T1693" s="32" t="n"/>
      <c r="V1693" t="inlineStr">
        <is>
          <t>038oc</t>
        </is>
      </c>
      <c r="X1693" t="n">
        <v>6281</v>
      </c>
      <c r="Z1693" t="inlineStr">
        <is>
          <t>Austin Carroll ((N/A) RW)</t>
        </is>
      </c>
    </row>
    <row r="1694">
      <c r="A1694" t="inlineStr">
        <is>
          <t>Austin Czarnik</t>
        </is>
      </c>
      <c r="B1694" t="inlineStr">
        <is>
          <t>(N/A)</t>
        </is>
      </c>
      <c r="C1694" t="inlineStr">
        <is>
          <t>C</t>
        </is>
      </c>
      <c r="D1694" t="inlineStr">
        <is>
          <t>F</t>
        </is>
      </c>
      <c r="E1694" t="n">
        <v>33</v>
      </c>
      <c r="F1694" t="inlineStr">
        <is>
          <t>FA</t>
        </is>
      </c>
      <c r="G1694" t="inlineStr">
        <is>
          <t>FA</t>
        </is>
      </c>
      <c r="H1694" s="30" t="n">
        <v>1</v>
      </c>
      <c r="I1694" s="31" t="n">
        <v>0</v>
      </c>
      <c r="J1694" s="31" t="n"/>
      <c r="K1694" s="31" t="n">
        <v>0</v>
      </c>
      <c r="L1694" s="32" t="n"/>
      <c r="M1694" s="31" t="n">
        <v>0</v>
      </c>
      <c r="N1694" s="31" t="n">
        <v>0</v>
      </c>
      <c r="O1694" s="31" t="n"/>
      <c r="P1694" s="31" t="n"/>
      <c r="Q1694" s="31" t="n">
        <v>0</v>
      </c>
      <c r="R1694" s="31" t="n"/>
      <c r="S1694" s="32" t="n"/>
      <c r="T1694" s="32" t="n"/>
      <c r="V1694" t="inlineStr">
        <is>
          <t>030w0</t>
        </is>
      </c>
      <c r="W1694" t="n">
        <v>4759</v>
      </c>
      <c r="X1694" t="n">
        <v>6721</v>
      </c>
      <c r="Y1694" t="inlineStr">
        <is>
          <t>8f51d4bb-f0e4-4628-9511-a0b6e6c246d1</t>
        </is>
      </c>
      <c r="Z1694" t="inlineStr">
        <is>
          <t>Austin Czarnik ((N/A) C)</t>
        </is>
      </c>
    </row>
    <row r="1695">
      <c r="A1695" t="inlineStr">
        <is>
          <t>Austin Elliott</t>
        </is>
      </c>
      <c r="B1695" t="inlineStr">
        <is>
          <t>(N/A)</t>
        </is>
      </c>
      <c r="C1695" t="inlineStr">
        <is>
          <t>G</t>
        </is>
      </c>
      <c r="D1695" t="inlineStr">
        <is>
          <t>G</t>
        </is>
      </c>
      <c r="E1695" t="n">
        <v>22</v>
      </c>
      <c r="F1695" t="inlineStr">
        <is>
          <t>FA</t>
        </is>
      </c>
      <c r="G1695" t="inlineStr">
        <is>
          <t>FA</t>
        </is>
      </c>
      <c r="H1695" s="30" t="n">
        <v>1</v>
      </c>
      <c r="I1695" s="31" t="n">
        <v>0</v>
      </c>
      <c r="J1695" s="31" t="n"/>
      <c r="K1695" s="31" t="n">
        <v>0</v>
      </c>
      <c r="L1695" s="32" t="n"/>
      <c r="M1695" s="31" t="n">
        <v>0</v>
      </c>
      <c r="N1695" s="31" t="n">
        <v>0</v>
      </c>
      <c r="O1695" s="31" t="n"/>
      <c r="P1695" s="31" t="n"/>
      <c r="Q1695" s="31" t="n">
        <v>0</v>
      </c>
      <c r="R1695" s="31" t="n"/>
      <c r="S1695" s="32" t="n"/>
      <c r="T1695" s="32" t="n"/>
      <c r="V1695" t="inlineStr">
        <is>
          <t>066ku</t>
        </is>
      </c>
      <c r="Y1695" t="inlineStr">
        <is>
          <t>94cf9fb0-77b6-4ccb-b490-9378de24e1ce</t>
        </is>
      </c>
      <c r="Z1695" t="inlineStr">
        <is>
          <t>Austin Elliott ((N/A) G)</t>
        </is>
      </c>
    </row>
    <row r="1696">
      <c r="A1696" t="inlineStr">
        <is>
          <t>Austin Farley</t>
        </is>
      </c>
      <c r="B1696" t="inlineStr">
        <is>
          <t>(N/A)</t>
        </is>
      </c>
      <c r="C1696" t="inlineStr">
        <is>
          <t>LW</t>
        </is>
      </c>
      <c r="D1696" t="inlineStr">
        <is>
          <t>F</t>
        </is>
      </c>
      <c r="E1696" t="n">
        <v>32</v>
      </c>
      <c r="F1696" t="inlineStr">
        <is>
          <t>FA</t>
        </is>
      </c>
      <c r="G1696" t="inlineStr">
        <is>
          <t>FA</t>
        </is>
      </c>
      <c r="H1696" s="30" t="n">
        <v>1</v>
      </c>
      <c r="I1696" s="31" t="n">
        <v>0</v>
      </c>
      <c r="J1696" s="31" t="n"/>
      <c r="K1696" s="31" t="n">
        <v>0</v>
      </c>
      <c r="L1696" s="32" t="n"/>
      <c r="M1696" s="31" t="n">
        <v>0</v>
      </c>
      <c r="N1696" s="31" t="n">
        <v>0</v>
      </c>
      <c r="O1696" s="31" t="n"/>
      <c r="P1696" s="31" t="n"/>
      <c r="Q1696" s="31" t="n">
        <v>0</v>
      </c>
      <c r="R1696" s="31" t="n"/>
      <c r="S1696" s="32" t="n"/>
      <c r="T1696" s="32" t="n"/>
      <c r="V1696" t="inlineStr">
        <is>
          <t>02yck</t>
        </is>
      </c>
      <c r="Z1696" t="inlineStr">
        <is>
          <t>Austin Farley ((N/A) LW)</t>
        </is>
      </c>
    </row>
    <row r="1697">
      <c r="A1697" t="inlineStr">
        <is>
          <t>Austin Fyten</t>
        </is>
      </c>
      <c r="B1697" t="inlineStr">
        <is>
          <t>(N/A)</t>
        </is>
      </c>
      <c r="C1697" t="inlineStr">
        <is>
          <t>LW</t>
        </is>
      </c>
      <c r="D1697" t="inlineStr">
        <is>
          <t>F</t>
        </is>
      </c>
      <c r="E1697" t="n">
        <v>35</v>
      </c>
      <c r="F1697" t="inlineStr">
        <is>
          <t>FA</t>
        </is>
      </c>
      <c r="G1697" t="inlineStr">
        <is>
          <t>FA</t>
        </is>
      </c>
      <c r="H1697" s="30" t="n">
        <v>1</v>
      </c>
      <c r="I1697" s="31" t="n">
        <v>0</v>
      </c>
      <c r="J1697" s="31" t="n"/>
      <c r="K1697" s="31" t="n">
        <v>0</v>
      </c>
      <c r="L1697" s="32" t="n"/>
      <c r="M1697" s="31" t="n">
        <v>0</v>
      </c>
      <c r="N1697" s="31" t="n">
        <v>0</v>
      </c>
      <c r="O1697" s="31" t="n"/>
      <c r="P1697" s="31" t="n"/>
      <c r="Q1697" s="31" t="n">
        <v>0</v>
      </c>
      <c r="R1697" s="31" t="n"/>
      <c r="S1697" s="32" t="n"/>
      <c r="T1697" s="32" t="n"/>
      <c r="V1697" t="inlineStr">
        <is>
          <t>038lb</t>
        </is>
      </c>
      <c r="X1697" t="n">
        <v>6245</v>
      </c>
      <c r="Z1697" t="inlineStr">
        <is>
          <t>Austin Fyten ((N/A) LW)</t>
        </is>
      </c>
    </row>
    <row r="1698">
      <c r="A1698" t="inlineStr">
        <is>
          <t>Austin Levi</t>
        </is>
      </c>
      <c r="B1698" t="inlineStr">
        <is>
          <t>(N/A)</t>
        </is>
      </c>
      <c r="C1698" t="inlineStr">
        <is>
          <t>D</t>
        </is>
      </c>
      <c r="D1698" t="inlineStr">
        <is>
          <t>D</t>
        </is>
      </c>
      <c r="E1698" t="n">
        <v>34</v>
      </c>
      <c r="F1698" t="inlineStr">
        <is>
          <t>FA</t>
        </is>
      </c>
      <c r="G1698" t="inlineStr">
        <is>
          <t>FA</t>
        </is>
      </c>
      <c r="H1698" s="30" t="n">
        <v>1</v>
      </c>
      <c r="I1698" s="31" t="n">
        <v>0</v>
      </c>
      <c r="J1698" s="31" t="n"/>
      <c r="K1698" s="31" t="n">
        <v>0</v>
      </c>
      <c r="L1698" s="32" t="n"/>
      <c r="M1698" s="31" t="n">
        <v>0</v>
      </c>
      <c r="N1698" s="31" t="n">
        <v>0</v>
      </c>
      <c r="O1698" s="31" t="n"/>
      <c r="P1698" s="31" t="n"/>
      <c r="Q1698" s="31" t="n">
        <v>0</v>
      </c>
      <c r="R1698" s="31" t="n"/>
      <c r="S1698" s="32" t="n"/>
      <c r="T1698" s="32" t="n"/>
      <c r="V1698" t="inlineStr">
        <is>
          <t>01zr3</t>
        </is>
      </c>
      <c r="W1698" t="n">
        <v>3873</v>
      </c>
      <c r="X1698" t="n">
        <v>5058</v>
      </c>
      <c r="Z1698" t="inlineStr">
        <is>
          <t>Austin Levi ((N/A) D)</t>
        </is>
      </c>
    </row>
    <row r="1699">
      <c r="A1699" t="inlineStr">
        <is>
          <t>Austin Lotz</t>
        </is>
      </c>
      <c r="B1699" t="inlineStr">
        <is>
          <t>(N/A)</t>
        </is>
      </c>
      <c r="C1699" t="inlineStr">
        <is>
          <t>G</t>
        </is>
      </c>
      <c r="D1699" t="inlineStr">
        <is>
          <t>G</t>
        </is>
      </c>
      <c r="E1699" t="n">
        <v>31</v>
      </c>
      <c r="F1699" t="inlineStr">
        <is>
          <t>FA</t>
        </is>
      </c>
      <c r="G1699" t="inlineStr">
        <is>
          <t>FA</t>
        </is>
      </c>
      <c r="H1699" s="30" t="n">
        <v>1</v>
      </c>
      <c r="I1699" s="31" t="n">
        <v>0</v>
      </c>
      <c r="J1699" s="31" t="n"/>
      <c r="K1699" s="31" t="n">
        <v>0</v>
      </c>
      <c r="L1699" s="32" t="n"/>
      <c r="M1699" s="31" t="n">
        <v>0</v>
      </c>
      <c r="N1699" s="31" t="n">
        <v>0</v>
      </c>
      <c r="O1699" s="31" t="n"/>
      <c r="P1699" s="31" t="n"/>
      <c r="Q1699" s="31" t="n">
        <v>0</v>
      </c>
      <c r="R1699" s="31" t="n"/>
      <c r="S1699" s="32" t="n"/>
      <c r="T1699" s="32" t="n"/>
      <c r="V1699" t="inlineStr">
        <is>
          <t>0321l</t>
        </is>
      </c>
      <c r="X1699" t="n">
        <v>6702</v>
      </c>
      <c r="Z1699" t="inlineStr">
        <is>
          <t>Austin Lotz ((N/A) G)</t>
        </is>
      </c>
    </row>
    <row r="1700">
      <c r="A1700" t="inlineStr">
        <is>
          <t>Austin Madaisky</t>
        </is>
      </c>
      <c r="B1700" t="inlineStr">
        <is>
          <t>CBJ</t>
        </is>
      </c>
      <c r="C1700" t="inlineStr">
        <is>
          <t>D</t>
        </is>
      </c>
      <c r="D1700" t="inlineStr">
        <is>
          <t>D</t>
        </is>
      </c>
      <c r="E1700" t="n">
        <v>34</v>
      </c>
      <c r="F1700" t="inlineStr">
        <is>
          <t>FA</t>
        </is>
      </c>
      <c r="G1700" t="inlineStr">
        <is>
          <t>FA</t>
        </is>
      </c>
      <c r="H1700" s="30" t="n">
        <v>1</v>
      </c>
      <c r="I1700" s="31" t="n">
        <v>0</v>
      </c>
      <c r="J1700" s="31" t="n"/>
      <c r="K1700" s="31" t="n">
        <v>0</v>
      </c>
      <c r="L1700" s="32" t="n"/>
      <c r="M1700" s="31" t="n">
        <v>0</v>
      </c>
      <c r="N1700" s="31" t="n">
        <v>0</v>
      </c>
      <c r="O1700" s="31" t="n"/>
      <c r="P1700" s="31" t="n"/>
      <c r="Q1700" s="31" t="n">
        <v>0</v>
      </c>
      <c r="R1700" s="31" t="n"/>
      <c r="S1700" s="32" t="n"/>
      <c r="T1700" s="32" t="n"/>
      <c r="V1700" t="inlineStr">
        <is>
          <t>01zup</t>
        </is>
      </c>
      <c r="W1700" t="n">
        <v>3955</v>
      </c>
      <c r="X1700" t="n">
        <v>5097</v>
      </c>
      <c r="Z1700" t="inlineStr">
        <is>
          <t>Austin Madaisky (CBJ D)</t>
        </is>
      </c>
    </row>
    <row r="1701">
      <c r="A1701" t="inlineStr">
        <is>
          <t>Austin Moline</t>
        </is>
      </c>
      <c r="B1701" t="inlineStr">
        <is>
          <t>PHI</t>
        </is>
      </c>
      <c r="C1701" t="inlineStr">
        <is>
          <t>D</t>
        </is>
      </c>
      <c r="D1701" t="inlineStr">
        <is>
          <t>D</t>
        </is>
      </c>
      <c r="E1701" t="n">
        <v>20</v>
      </c>
      <c r="F1701" t="inlineStr">
        <is>
          <t>FA</t>
        </is>
      </c>
      <c r="G1701" t="inlineStr">
        <is>
          <t>FA</t>
        </is>
      </c>
      <c r="H1701" s="30" t="n">
        <v>1</v>
      </c>
      <c r="I1701" s="31" t="n">
        <v>0</v>
      </c>
      <c r="J1701" s="31" t="n"/>
      <c r="K1701" s="31" t="n">
        <v>0</v>
      </c>
      <c r="L1701" s="32" t="n"/>
      <c r="M1701" s="31" t="n">
        <v>0</v>
      </c>
      <c r="N1701" s="31" t="n">
        <v>0</v>
      </c>
      <c r="O1701" s="31" t="n"/>
      <c r="P1701" s="31" t="n"/>
      <c r="Q1701" s="31" t="n">
        <v>0</v>
      </c>
      <c r="R1701" s="31" t="n"/>
      <c r="S1701" s="32" t="n"/>
      <c r="T1701" s="32" t="n"/>
      <c r="V1701" t="inlineStr">
        <is>
          <t>06mr9</t>
        </is>
      </c>
      <c r="Y1701" t="inlineStr">
        <is>
          <t>781dcf24-3018-450d-8abc-ae62a6af1c04</t>
        </is>
      </c>
      <c r="Z1701" t="inlineStr">
        <is>
          <t>Austin Moline (PHI D)</t>
        </is>
      </c>
    </row>
    <row r="1702">
      <c r="A1702" t="inlineStr">
        <is>
          <t>Austin Ortega</t>
        </is>
      </c>
      <c r="B1702" t="inlineStr">
        <is>
          <t>(N/A)</t>
        </is>
      </c>
      <c r="C1702" t="inlineStr">
        <is>
          <t>RW</t>
        </is>
      </c>
      <c r="D1702" t="inlineStr">
        <is>
          <t>F</t>
        </is>
      </c>
      <c r="E1702" t="n">
        <v>32</v>
      </c>
      <c r="F1702" t="inlineStr">
        <is>
          <t>FA</t>
        </is>
      </c>
      <c r="G1702" t="inlineStr">
        <is>
          <t>FA</t>
        </is>
      </c>
      <c r="H1702" s="30" t="n">
        <v>1</v>
      </c>
      <c r="I1702" s="31" t="n">
        <v>0</v>
      </c>
      <c r="J1702" s="31" t="n"/>
      <c r="K1702" s="31" t="n">
        <v>0</v>
      </c>
      <c r="L1702" s="32" t="n"/>
      <c r="M1702" s="31" t="n">
        <v>0</v>
      </c>
      <c r="N1702" s="31" t="n">
        <v>0</v>
      </c>
      <c r="O1702" s="31" t="n"/>
      <c r="P1702" s="31" t="n"/>
      <c r="Q1702" s="31" t="n">
        <v>0</v>
      </c>
      <c r="R1702" s="31" t="n"/>
      <c r="S1702" s="32" t="n"/>
      <c r="T1702" s="32" t="n"/>
      <c r="V1702" t="inlineStr">
        <is>
          <t>03mlo</t>
        </is>
      </c>
      <c r="X1702" t="n">
        <v>7811</v>
      </c>
      <c r="Z1702" t="inlineStr">
        <is>
          <t>Austin Ortega ((N/A) RW)</t>
        </is>
      </c>
    </row>
    <row r="1703">
      <c r="A1703" t="inlineStr">
        <is>
          <t>Austin Osmanski</t>
        </is>
      </c>
      <c r="B1703" t="inlineStr">
        <is>
          <t>STL</t>
        </is>
      </c>
      <c r="C1703" t="inlineStr">
        <is>
          <t>D</t>
        </is>
      </c>
      <c r="D1703" t="inlineStr">
        <is>
          <t>D</t>
        </is>
      </c>
      <c r="E1703" t="n">
        <v>28</v>
      </c>
      <c r="F1703" t="inlineStr">
        <is>
          <t>FA</t>
        </is>
      </c>
      <c r="G1703" t="inlineStr">
        <is>
          <t>FA</t>
        </is>
      </c>
      <c r="H1703" s="30" t="n">
        <v>1</v>
      </c>
      <c r="I1703" s="31" t="n">
        <v>0</v>
      </c>
      <c r="J1703" s="31" t="n"/>
      <c r="K1703" s="31" t="n">
        <v>0</v>
      </c>
      <c r="L1703" s="32" t="n"/>
      <c r="M1703" s="31" t="n">
        <v>0</v>
      </c>
      <c r="N1703" s="31" t="n">
        <v>0</v>
      </c>
      <c r="O1703" s="31" t="n"/>
      <c r="P1703" s="31" t="n"/>
      <c r="Q1703" s="31" t="n">
        <v>0</v>
      </c>
      <c r="R1703" s="31" t="n"/>
      <c r="S1703" s="32" t="n"/>
      <c r="T1703" s="32" t="n"/>
      <c r="V1703" t="inlineStr">
        <is>
          <t>0430e</t>
        </is>
      </c>
      <c r="X1703" t="n">
        <v>7294</v>
      </c>
      <c r="Y1703" t="inlineStr">
        <is>
          <t>dbad6f27-a4b7-4885-b6ba-fca404ae68bf</t>
        </is>
      </c>
      <c r="Z1703" t="inlineStr">
        <is>
          <t>Austin Osmanski (STL D)</t>
        </is>
      </c>
    </row>
    <row r="1704">
      <c r="A1704" t="inlineStr">
        <is>
          <t>Austin Plevy</t>
        </is>
      </c>
      <c r="B1704" t="inlineStr">
        <is>
          <t>(N/A)</t>
        </is>
      </c>
      <c r="C1704" t="inlineStr">
        <is>
          <t>C</t>
        </is>
      </c>
      <c r="D1704" t="inlineStr">
        <is>
          <t>F</t>
        </is>
      </c>
      <c r="E1704" t="n">
        <v>31</v>
      </c>
      <c r="F1704" t="inlineStr">
        <is>
          <t>FA</t>
        </is>
      </c>
      <c r="G1704" t="inlineStr">
        <is>
          <t>FA</t>
        </is>
      </c>
      <c r="H1704" s="30" t="n">
        <v>1</v>
      </c>
      <c r="I1704" s="31" t="n">
        <v>0</v>
      </c>
      <c r="J1704" s="31" t="n"/>
      <c r="K1704" s="31" t="n">
        <v>0</v>
      </c>
      <c r="L1704" s="32" t="n"/>
      <c r="M1704" s="31" t="n">
        <v>0</v>
      </c>
      <c r="N1704" s="31" t="n">
        <v>0</v>
      </c>
      <c r="O1704" s="31" t="n"/>
      <c r="P1704" s="31" t="n"/>
      <c r="Q1704" s="31" t="n">
        <v>0</v>
      </c>
      <c r="R1704" s="31" t="n"/>
      <c r="S1704" s="32" t="n"/>
      <c r="T1704" s="32" t="n"/>
      <c r="V1704" t="inlineStr">
        <is>
          <t>03xwq</t>
        </is>
      </c>
      <c r="Z1704" t="inlineStr">
        <is>
          <t>Austin Plevy ((N/A) C)</t>
        </is>
      </c>
    </row>
    <row r="1705">
      <c r="A1705" t="inlineStr">
        <is>
          <t>Austin Poganski</t>
        </is>
      </c>
      <c r="B1705" t="inlineStr">
        <is>
          <t>UTA</t>
        </is>
      </c>
      <c r="C1705" t="inlineStr">
        <is>
          <t>RW</t>
        </is>
      </c>
      <c r="D1705" t="inlineStr">
        <is>
          <t>F</t>
        </is>
      </c>
      <c r="E1705" t="n">
        <v>30</v>
      </c>
      <c r="F1705" t="inlineStr">
        <is>
          <t>FA</t>
        </is>
      </c>
      <c r="G1705" t="inlineStr">
        <is>
          <t>FA</t>
        </is>
      </c>
      <c r="H1705" s="30" t="n">
        <v>1</v>
      </c>
      <c r="I1705" s="31" t="n">
        <v>0</v>
      </c>
      <c r="J1705" s="31" t="n"/>
      <c r="K1705" s="31" t="n">
        <v>0</v>
      </c>
      <c r="L1705" s="32" t="n"/>
      <c r="M1705" s="31" t="n">
        <v>0</v>
      </c>
      <c r="N1705" s="31" t="n">
        <v>0</v>
      </c>
      <c r="O1705" s="31" t="n"/>
      <c r="P1705" s="31" t="n"/>
      <c r="Q1705" s="31" t="n">
        <v>0</v>
      </c>
      <c r="R1705" s="31" t="n"/>
      <c r="S1705" s="32" t="n"/>
      <c r="T1705" s="32" t="n"/>
      <c r="V1705" t="inlineStr">
        <is>
          <t>03ec8</t>
        </is>
      </c>
      <c r="W1705" t="n">
        <v>4435</v>
      </c>
      <c r="X1705" t="n">
        <v>6478</v>
      </c>
      <c r="Y1705" t="inlineStr">
        <is>
          <t>089b041f-16cd-4cbe-8825-f3bdc21afca3</t>
        </is>
      </c>
      <c r="Z1705" t="inlineStr">
        <is>
          <t>Austin Poganski (UTA RW)</t>
        </is>
      </c>
    </row>
    <row r="1706">
      <c r="A1706" t="inlineStr">
        <is>
          <t>Austin Pratt</t>
        </is>
      </c>
      <c r="B1706" t="inlineStr">
        <is>
          <t>(N/A)</t>
        </is>
      </c>
      <c r="C1706" t="inlineStr">
        <is>
          <t>C</t>
        </is>
      </c>
      <c r="D1706" t="inlineStr">
        <is>
          <t>F</t>
        </is>
      </c>
      <c r="E1706" t="n">
        <v>27</v>
      </c>
      <c r="F1706" t="inlineStr">
        <is>
          <t>FA</t>
        </is>
      </c>
      <c r="G1706" t="inlineStr">
        <is>
          <t>FA</t>
        </is>
      </c>
      <c r="H1706" s="30" t="n">
        <v>1</v>
      </c>
      <c r="I1706" s="31" t="n">
        <v>0</v>
      </c>
      <c r="J1706" s="31" t="n"/>
      <c r="K1706" s="31" t="n">
        <v>0</v>
      </c>
      <c r="L1706" s="32" t="n"/>
      <c r="M1706" s="31" t="n">
        <v>0</v>
      </c>
      <c r="N1706" s="31" t="n">
        <v>0</v>
      </c>
      <c r="O1706" s="31" t="n"/>
      <c r="P1706" s="31" t="n"/>
      <c r="Q1706" s="31" t="n">
        <v>0</v>
      </c>
      <c r="R1706" s="31" t="n"/>
      <c r="S1706" s="32" t="n"/>
      <c r="T1706" s="32" t="n"/>
      <c r="V1706" t="inlineStr">
        <is>
          <t>04fja</t>
        </is>
      </c>
      <c r="Z1706" t="inlineStr">
        <is>
          <t>Austin Pratt ((N/A) C)</t>
        </is>
      </c>
    </row>
    <row r="1707">
      <c r="A1707" t="inlineStr">
        <is>
          <t>Austin Roest</t>
        </is>
      </c>
      <c r="B1707" t="inlineStr">
        <is>
          <t>NSH</t>
        </is>
      </c>
      <c r="C1707" t="inlineStr">
        <is>
          <t>C</t>
        </is>
      </c>
      <c r="D1707" t="inlineStr">
        <is>
          <t>F</t>
        </is>
      </c>
      <c r="E1707" t="n">
        <v>22</v>
      </c>
      <c r="F1707" t="inlineStr">
        <is>
          <t>FA</t>
        </is>
      </c>
      <c r="G1707" t="inlineStr">
        <is>
          <t>FA</t>
        </is>
      </c>
      <c r="H1707" s="30" t="n">
        <v>845000</v>
      </c>
      <c r="I1707" s="31" t="n">
        <v>0</v>
      </c>
      <c r="J1707" s="31" t="n"/>
      <c r="K1707" s="31" t="n">
        <v>0</v>
      </c>
      <c r="L1707" s="32" t="n"/>
      <c r="M1707" s="31" t="n">
        <v>0</v>
      </c>
      <c r="N1707" s="31" t="n">
        <v>0</v>
      </c>
      <c r="O1707" s="31" t="n"/>
      <c r="P1707" s="31" t="n"/>
      <c r="Q1707" s="31" t="n">
        <v>0</v>
      </c>
      <c r="R1707" s="31" t="n"/>
      <c r="S1707" s="32" t="n"/>
      <c r="T1707" s="32" t="n"/>
      <c r="V1707" t="inlineStr">
        <is>
          <t>06682</t>
        </is>
      </c>
      <c r="W1707" t="n">
        <v>7072</v>
      </c>
      <c r="Y1707" t="inlineStr">
        <is>
          <t>52e0d18e-6b02-48a2-b589-78a9cf5937f9</t>
        </is>
      </c>
      <c r="Z1707" t="inlineStr">
        <is>
          <t>Austin Roest (NSH C)</t>
        </is>
      </c>
    </row>
    <row r="1708">
      <c r="A1708" t="inlineStr">
        <is>
          <t>Austin Rueschhoff</t>
        </is>
      </c>
      <c r="B1708" t="inlineStr">
        <is>
          <t>(N/A)</t>
        </is>
      </c>
      <c r="C1708" t="inlineStr">
        <is>
          <t>RW</t>
        </is>
      </c>
      <c r="D1708" t="inlineStr">
        <is>
          <t>F</t>
        </is>
      </c>
      <c r="E1708" t="n">
        <v>29</v>
      </c>
      <c r="F1708" t="inlineStr">
        <is>
          <t>FA</t>
        </is>
      </c>
      <c r="G1708" t="inlineStr">
        <is>
          <t>FA</t>
        </is>
      </c>
      <c r="H1708" s="30" t="n">
        <v>1</v>
      </c>
      <c r="I1708" s="31" t="n">
        <v>0</v>
      </c>
      <c r="J1708" s="31" t="n"/>
      <c r="K1708" s="31" t="n">
        <v>0</v>
      </c>
      <c r="L1708" s="32" t="n"/>
      <c r="M1708" s="31" t="n">
        <v>0</v>
      </c>
      <c r="N1708" s="31" t="n">
        <v>0</v>
      </c>
      <c r="O1708" s="31" t="n"/>
      <c r="P1708" s="31" t="n"/>
      <c r="Q1708" s="31" t="n">
        <v>0</v>
      </c>
      <c r="R1708" s="31" t="n"/>
      <c r="S1708" s="32" t="n"/>
      <c r="T1708" s="32" t="n"/>
      <c r="V1708" t="inlineStr">
        <is>
          <t>05gto</t>
        </is>
      </c>
      <c r="W1708" t="n">
        <v>6237</v>
      </c>
      <c r="X1708" t="n">
        <v>8599</v>
      </c>
      <c r="Y1708" t="inlineStr">
        <is>
          <t>1b455a56-4455-4461-af1f-c52aef18cc31</t>
        </is>
      </c>
      <c r="Z1708" t="inlineStr">
        <is>
          <t>Austin Rueschhoff ((N/A) RW)</t>
        </is>
      </c>
    </row>
    <row r="1709">
      <c r="A1709" t="inlineStr">
        <is>
          <t>Austin Smith</t>
        </is>
      </c>
      <c r="B1709" t="inlineStr">
        <is>
          <t>(N/A)</t>
        </is>
      </c>
      <c r="C1709" t="inlineStr">
        <is>
          <t>RW</t>
        </is>
      </c>
      <c r="D1709" t="inlineStr">
        <is>
          <t>F</t>
        </is>
      </c>
      <c r="E1709" t="n">
        <v>37</v>
      </c>
      <c r="F1709" t="inlineStr">
        <is>
          <t>FA</t>
        </is>
      </c>
      <c r="G1709" t="inlineStr">
        <is>
          <t>FA</t>
        </is>
      </c>
      <c r="H1709" s="30" t="n">
        <v>1</v>
      </c>
      <c r="I1709" s="31" t="n">
        <v>0</v>
      </c>
      <c r="J1709" s="31" t="n"/>
      <c r="K1709" s="31" t="n">
        <v>0</v>
      </c>
      <c r="L1709" s="32" t="n"/>
      <c r="M1709" s="31" t="n">
        <v>0</v>
      </c>
      <c r="N1709" s="31" t="n">
        <v>0</v>
      </c>
      <c r="O1709" s="31" t="n"/>
      <c r="P1709" s="31" t="n"/>
      <c r="Q1709" s="31" t="n">
        <v>0</v>
      </c>
      <c r="R1709" s="31" t="n"/>
      <c r="S1709" s="32" t="n"/>
      <c r="T1709" s="32" t="n"/>
      <c r="V1709" t="inlineStr">
        <is>
          <t>01s8c</t>
        </is>
      </c>
      <c r="W1709" t="n">
        <v>4515</v>
      </c>
      <c r="X1709" t="n">
        <v>5630</v>
      </c>
      <c r="Z1709" t="inlineStr">
        <is>
          <t>Austin Smith ((N/A) RW)</t>
        </is>
      </c>
    </row>
    <row r="1710">
      <c r="A1710" t="inlineStr">
        <is>
          <t>Austin Strand</t>
        </is>
      </c>
      <c r="B1710" t="inlineStr">
        <is>
          <t>(N/A)</t>
        </is>
      </c>
      <c r="C1710" t="inlineStr">
        <is>
          <t>D</t>
        </is>
      </c>
      <c r="D1710" t="inlineStr">
        <is>
          <t>D</t>
        </is>
      </c>
      <c r="E1710" t="n">
        <v>29</v>
      </c>
      <c r="F1710" t="inlineStr">
        <is>
          <t>FA</t>
        </is>
      </c>
      <c r="G1710" t="inlineStr">
        <is>
          <t>FA</t>
        </is>
      </c>
      <c r="H1710" s="30" t="n">
        <v>1</v>
      </c>
      <c r="I1710" s="31" t="n">
        <v>0</v>
      </c>
      <c r="J1710" s="31" t="n"/>
      <c r="K1710" s="31" t="n">
        <v>0</v>
      </c>
      <c r="L1710" s="32" t="n"/>
      <c r="M1710" s="31" t="n">
        <v>0</v>
      </c>
      <c r="N1710" s="31" t="n">
        <v>0</v>
      </c>
      <c r="O1710" s="31" t="n"/>
      <c r="P1710" s="31" t="n"/>
      <c r="Q1710" s="31" t="n">
        <v>0</v>
      </c>
      <c r="R1710" s="31" t="n"/>
      <c r="S1710" s="32" t="n"/>
      <c r="T1710" s="32" t="n"/>
      <c r="V1710" t="inlineStr">
        <is>
          <t>04mal</t>
        </is>
      </c>
      <c r="W1710" t="n">
        <v>4946</v>
      </c>
      <c r="X1710" t="n">
        <v>7845</v>
      </c>
      <c r="Y1710" t="inlineStr">
        <is>
          <t>5e7a867f-9c01-44a6-ab6c-20d7a30944d0</t>
        </is>
      </c>
      <c r="Z1710" t="inlineStr">
        <is>
          <t>Austin Strand ((N/A) D)</t>
        </is>
      </c>
    </row>
    <row r="1711">
      <c r="A1711" t="inlineStr">
        <is>
          <t>Austin Wagner</t>
        </is>
      </c>
      <c r="B1711" t="inlineStr">
        <is>
          <t>PIT</t>
        </is>
      </c>
      <c r="C1711" t="inlineStr">
        <is>
          <t>LW</t>
        </is>
      </c>
      <c r="D1711" t="inlineStr">
        <is>
          <t>F</t>
        </is>
      </c>
      <c r="E1711" t="n">
        <v>29</v>
      </c>
      <c r="F1711" t="inlineStr">
        <is>
          <t>FA</t>
        </is>
      </c>
      <c r="G1711" t="inlineStr">
        <is>
          <t>FA</t>
        </is>
      </c>
      <c r="H1711" s="30" t="n">
        <v>1</v>
      </c>
      <c r="I1711" s="31" t="n">
        <v>0</v>
      </c>
      <c r="J1711" s="31" t="n"/>
      <c r="K1711" s="31" t="n">
        <v>0</v>
      </c>
      <c r="L1711" s="32" t="n"/>
      <c r="M1711" s="31" t="n">
        <v>0</v>
      </c>
      <c r="N1711" s="31" t="n">
        <v>0</v>
      </c>
      <c r="O1711" s="31" t="n"/>
      <c r="P1711" s="31" t="n"/>
      <c r="Q1711" s="31" t="n">
        <v>0</v>
      </c>
      <c r="R1711" s="31" t="n"/>
      <c r="S1711" s="32" t="n"/>
      <c r="T1711" s="32" t="n"/>
      <c r="V1711" t="inlineStr">
        <is>
          <t>03rg7</t>
        </is>
      </c>
      <c r="W1711" t="n">
        <v>4872</v>
      </c>
      <c r="X1711" t="n">
        <v>6841</v>
      </c>
      <c r="Y1711" t="inlineStr">
        <is>
          <t>93ffbb8a-826c-418d-b26c-d06ce73ba75f</t>
        </is>
      </c>
      <c r="Z1711" t="inlineStr">
        <is>
          <t>Austin Wagner (PIT LW)</t>
        </is>
      </c>
    </row>
    <row r="1712">
      <c r="A1712" t="inlineStr">
        <is>
          <t>Austin Watson</t>
        </is>
      </c>
      <c r="B1712" t="inlineStr">
        <is>
          <t>DET</t>
        </is>
      </c>
      <c r="C1712" t="inlineStr">
        <is>
          <t>LW</t>
        </is>
      </c>
      <c r="D1712" t="inlineStr">
        <is>
          <t>F</t>
        </is>
      </c>
      <c r="E1712" t="n">
        <v>34</v>
      </c>
      <c r="F1712" t="inlineStr">
        <is>
          <t>FA</t>
        </is>
      </c>
      <c r="G1712" t="inlineStr">
        <is>
          <t>FA</t>
        </is>
      </c>
      <c r="H1712" s="30" t="n">
        <v>775000</v>
      </c>
      <c r="I1712" s="31" t="n">
        <v>0</v>
      </c>
      <c r="J1712" s="31" t="n"/>
      <c r="K1712" s="31" t="n">
        <v>0</v>
      </c>
      <c r="L1712" s="32" t="n"/>
      <c r="M1712" s="31" t="n">
        <v>0</v>
      </c>
      <c r="N1712" s="31" t="n">
        <v>0</v>
      </c>
      <c r="O1712" s="31" t="n"/>
      <c r="P1712" s="31" t="n"/>
      <c r="Q1712" s="31" t="n">
        <v>0</v>
      </c>
      <c r="R1712" s="31" t="n"/>
      <c r="S1712" s="32" t="n"/>
      <c r="T1712" s="32" t="n"/>
      <c r="V1712" t="inlineStr">
        <is>
          <t>01zvo</t>
        </is>
      </c>
      <c r="W1712" t="n">
        <v>3517</v>
      </c>
      <c r="X1712" t="n">
        <v>4978</v>
      </c>
      <c r="Y1712" t="inlineStr">
        <is>
          <t>050e418a-3136-4841-88e1-ab9ba85aafdc</t>
        </is>
      </c>
      <c r="Z1712" t="inlineStr">
        <is>
          <t>Austin Watson (DET LW)</t>
        </is>
      </c>
    </row>
    <row r="1713">
      <c r="A1713" t="inlineStr">
        <is>
          <t>Austin Wong</t>
        </is>
      </c>
      <c r="B1713" t="inlineStr">
        <is>
          <t>WPG</t>
        </is>
      </c>
      <c r="C1713" t="inlineStr">
        <is>
          <t>C</t>
        </is>
      </c>
      <c r="D1713" t="inlineStr">
        <is>
          <t>F</t>
        </is>
      </c>
      <c r="E1713" t="n">
        <v>26</v>
      </c>
      <c r="F1713" t="inlineStr">
        <is>
          <t>FA</t>
        </is>
      </c>
      <c r="G1713" t="inlineStr">
        <is>
          <t>FA</t>
        </is>
      </c>
      <c r="H1713" s="30" t="n">
        <v>1</v>
      </c>
      <c r="I1713" s="31" t="n">
        <v>0</v>
      </c>
      <c r="J1713" s="31" t="n"/>
      <c r="K1713" s="31" t="n">
        <v>0</v>
      </c>
      <c r="L1713" s="32" t="n"/>
      <c r="M1713" s="31" t="n">
        <v>0</v>
      </c>
      <c r="N1713" s="31" t="n">
        <v>0</v>
      </c>
      <c r="O1713" s="31" t="n"/>
      <c r="P1713" s="31" t="n"/>
      <c r="Q1713" s="31" t="n">
        <v>0</v>
      </c>
      <c r="R1713" s="31" t="n"/>
      <c r="S1713" s="32" t="n"/>
      <c r="T1713" s="32" t="n"/>
      <c r="V1713" t="inlineStr">
        <is>
          <t>04r1o</t>
        </is>
      </c>
      <c r="Z1713" t="inlineStr">
        <is>
          <t>Austin Wong (WPG C)</t>
        </is>
      </c>
    </row>
    <row r="1714">
      <c r="A1714" t="inlineStr">
        <is>
          <t>Austin Wuthrich</t>
        </is>
      </c>
      <c r="B1714" t="inlineStr">
        <is>
          <t>WSH</t>
        </is>
      </c>
      <c r="C1714" t="inlineStr">
        <is>
          <t>RW</t>
        </is>
      </c>
      <c r="D1714" t="inlineStr">
        <is>
          <t>F</t>
        </is>
      </c>
      <c r="E1714" t="n">
        <v>33</v>
      </c>
      <c r="F1714" t="inlineStr">
        <is>
          <t>FA</t>
        </is>
      </c>
      <c r="G1714" t="inlineStr">
        <is>
          <t>FA</t>
        </is>
      </c>
      <c r="H1714" s="30" t="n">
        <v>1</v>
      </c>
      <c r="I1714" s="31" t="n">
        <v>0</v>
      </c>
      <c r="J1714" s="31" t="n"/>
      <c r="K1714" s="31" t="n">
        <v>0</v>
      </c>
      <c r="L1714" s="32" t="n"/>
      <c r="M1714" s="31" t="n">
        <v>0</v>
      </c>
      <c r="N1714" s="31" t="n">
        <v>0</v>
      </c>
      <c r="O1714" s="31" t="n"/>
      <c r="P1714" s="31" t="n"/>
      <c r="Q1714" s="31" t="n">
        <v>0</v>
      </c>
      <c r="R1714" s="31" t="n"/>
      <c r="S1714" s="32" t="n"/>
      <c r="T1714" s="32" t="n"/>
      <c r="V1714" t="inlineStr">
        <is>
          <t>02o7a</t>
        </is>
      </c>
      <c r="Z1714" t="inlineStr">
        <is>
          <t>Austin Wuthrich (WSH RW)</t>
        </is>
      </c>
    </row>
    <row r="1715">
      <c r="A1715" t="inlineStr">
        <is>
          <t>Austyn Playfair</t>
        </is>
      </c>
      <c r="B1715" t="inlineStr">
        <is>
          <t>UTA</t>
        </is>
      </c>
      <c r="C1715" t="inlineStr">
        <is>
          <t>C</t>
        </is>
      </c>
      <c r="D1715" t="inlineStr">
        <is>
          <t>F</t>
        </is>
      </c>
      <c r="E1715" t="n">
        <v>29</v>
      </c>
      <c r="F1715" t="inlineStr">
        <is>
          <t>FA</t>
        </is>
      </c>
      <c r="G1715" t="inlineStr">
        <is>
          <t>FA</t>
        </is>
      </c>
      <c r="H1715" s="30" t="n">
        <v>1</v>
      </c>
      <c r="I1715" s="31" t="n">
        <v>0</v>
      </c>
      <c r="J1715" s="31" t="n"/>
      <c r="K1715" s="31" t="n">
        <v>0</v>
      </c>
      <c r="L1715" s="32" t="n"/>
      <c r="M1715" s="31" t="n">
        <v>0</v>
      </c>
      <c r="N1715" s="31" t="n">
        <v>0</v>
      </c>
      <c r="O1715" s="31" t="n"/>
      <c r="P1715" s="31" t="n"/>
      <c r="Q1715" s="31" t="n">
        <v>0</v>
      </c>
      <c r="R1715" s="31" t="n"/>
      <c r="S1715" s="32" t="n"/>
      <c r="T1715" s="32" t="n"/>
      <c r="V1715" t="inlineStr">
        <is>
          <t>03wm1</t>
        </is>
      </c>
      <c r="X1715" t="n">
        <v>7004</v>
      </c>
      <c r="Z1715" t="inlineStr">
        <is>
          <t>Austyn Playfair (UTA C)</t>
        </is>
      </c>
    </row>
    <row r="1716">
      <c r="A1716" t="inlineStr">
        <is>
          <t>Avery Peterson</t>
        </is>
      </c>
      <c r="B1716" t="inlineStr">
        <is>
          <t>MIN</t>
        </is>
      </c>
      <c r="C1716" t="inlineStr">
        <is>
          <t>C</t>
        </is>
      </c>
      <c r="D1716" t="inlineStr">
        <is>
          <t>F</t>
        </is>
      </c>
      <c r="E1716" t="n">
        <v>31</v>
      </c>
      <c r="F1716" t="inlineStr">
        <is>
          <t>FA</t>
        </is>
      </c>
      <c r="G1716" t="inlineStr">
        <is>
          <t>FA</t>
        </is>
      </c>
      <c r="H1716" s="30" t="n">
        <v>1</v>
      </c>
      <c r="I1716" s="31" t="n">
        <v>0</v>
      </c>
      <c r="J1716" s="31" t="n"/>
      <c r="K1716" s="31" t="n">
        <v>0</v>
      </c>
      <c r="L1716" s="32" t="n"/>
      <c r="M1716" s="31" t="n">
        <v>0</v>
      </c>
      <c r="N1716" s="31" t="n">
        <v>0</v>
      </c>
      <c r="O1716" s="31" t="n"/>
      <c r="P1716" s="31" t="n"/>
      <c r="Q1716" s="31" t="n">
        <v>0</v>
      </c>
      <c r="R1716" s="31" t="n"/>
      <c r="S1716" s="32" t="n"/>
      <c r="T1716" s="32" t="n"/>
      <c r="V1716" t="inlineStr">
        <is>
          <t>031sl</t>
        </is>
      </c>
      <c r="Z1716" t="inlineStr">
        <is>
          <t>Avery Peterson (MIN C)</t>
        </is>
      </c>
    </row>
    <row r="1717">
      <c r="A1717" t="inlineStr">
        <is>
          <t>Avery Winslow</t>
        </is>
      </c>
      <c r="B1717" t="inlineStr">
        <is>
          <t>(N/A)</t>
        </is>
      </c>
      <c r="C1717" t="inlineStr">
        <is>
          <t>D</t>
        </is>
      </c>
      <c r="D1717" t="inlineStr">
        <is>
          <t>D</t>
        </is>
      </c>
      <c r="E1717" t="n">
        <v>24</v>
      </c>
      <c r="F1717" t="inlineStr">
        <is>
          <t>FA</t>
        </is>
      </c>
      <c r="G1717" t="inlineStr">
        <is>
          <t>FA</t>
        </is>
      </c>
      <c r="H1717" s="30" t="n">
        <v>1</v>
      </c>
      <c r="I1717" s="31" t="n">
        <v>0</v>
      </c>
      <c r="J1717" s="31" t="n"/>
      <c r="K1717" s="31" t="n">
        <v>0</v>
      </c>
      <c r="L1717" s="32" t="n"/>
      <c r="M1717" s="31" t="n">
        <v>0</v>
      </c>
      <c r="N1717" s="31" t="n">
        <v>0</v>
      </c>
      <c r="O1717" s="31" t="n"/>
      <c r="P1717" s="31" t="n"/>
      <c r="Q1717" s="31" t="n">
        <v>0</v>
      </c>
      <c r="R1717" s="31" t="n"/>
      <c r="S1717" s="32" t="n"/>
      <c r="T1717" s="32" t="n"/>
      <c r="V1717" t="inlineStr">
        <is>
          <t>05x9w</t>
        </is>
      </c>
      <c r="Y1717" t="inlineStr">
        <is>
          <t>2451caf1-9adc-4bcc-8336-2ea1e67da94a</t>
        </is>
      </c>
      <c r="Z1717" t="inlineStr">
        <is>
          <t>Avery Winslow ((N/A) D)</t>
        </is>
      </c>
    </row>
    <row r="1718">
      <c r="A1718" t="inlineStr">
        <is>
          <t>Axel Andersson</t>
        </is>
      </c>
      <c r="B1718" t="inlineStr">
        <is>
          <t>(N/A)</t>
        </is>
      </c>
      <c r="C1718" t="inlineStr">
        <is>
          <t>D</t>
        </is>
      </c>
      <c r="D1718" t="inlineStr">
        <is>
          <t>D</t>
        </is>
      </c>
      <c r="E1718" t="n">
        <v>26</v>
      </c>
      <c r="F1718" t="inlineStr">
        <is>
          <t>FA</t>
        </is>
      </c>
      <c r="G1718" t="inlineStr">
        <is>
          <t>FA</t>
        </is>
      </c>
      <c r="H1718" s="30" t="n">
        <v>1</v>
      </c>
      <c r="I1718" s="31" t="n">
        <v>0</v>
      </c>
      <c r="J1718" s="31" t="n"/>
      <c r="K1718" s="31" t="n">
        <v>0</v>
      </c>
      <c r="L1718" s="32" t="n"/>
      <c r="M1718" s="31" t="n">
        <v>0</v>
      </c>
      <c r="N1718" s="31" t="n">
        <v>0</v>
      </c>
      <c r="O1718" s="31" t="n"/>
      <c r="P1718" s="31" t="n"/>
      <c r="Q1718" s="31" t="n">
        <v>0</v>
      </c>
      <c r="R1718" s="31" t="n"/>
      <c r="S1718" s="32" t="n"/>
      <c r="T1718" s="32" t="n"/>
      <c r="V1718" t="inlineStr">
        <is>
          <t>04qy9</t>
        </is>
      </c>
      <c r="W1718" t="n">
        <v>5837</v>
      </c>
      <c r="X1718" t="n">
        <v>7955</v>
      </c>
      <c r="Y1718" t="inlineStr">
        <is>
          <t>2a2bd6ec-7bcf-485a-8510-7e31ee396c12</t>
        </is>
      </c>
      <c r="Z1718" t="inlineStr">
        <is>
          <t>Axel Andersson ((N/A) D)</t>
        </is>
      </c>
    </row>
    <row r="1719">
      <c r="A1719" t="inlineStr">
        <is>
          <t>Axel Bergkvist</t>
        </is>
      </c>
      <c r="B1719" t="inlineStr">
        <is>
          <t>UTA</t>
        </is>
      </c>
      <c r="C1719" t="inlineStr">
        <is>
          <t>D</t>
        </is>
      </c>
      <c r="D1719" t="inlineStr">
        <is>
          <t>D</t>
        </is>
      </c>
      <c r="E1719" t="n">
        <v>26</v>
      </c>
      <c r="F1719" t="inlineStr">
        <is>
          <t>FA</t>
        </is>
      </c>
      <c r="G1719" t="inlineStr">
        <is>
          <t>FA</t>
        </is>
      </c>
      <c r="H1719" s="30" t="n">
        <v>1</v>
      </c>
      <c r="I1719" s="31" t="n">
        <v>0</v>
      </c>
      <c r="J1719" s="31" t="n"/>
      <c r="K1719" s="31" t="n">
        <v>0</v>
      </c>
      <c r="L1719" s="32" t="n"/>
      <c r="M1719" s="31" t="n">
        <v>0</v>
      </c>
      <c r="N1719" s="31" t="n">
        <v>0</v>
      </c>
      <c r="O1719" s="31" t="n"/>
      <c r="P1719" s="31" t="n"/>
      <c r="Q1719" s="31" t="n">
        <v>0</v>
      </c>
      <c r="R1719" s="31" t="n"/>
      <c r="S1719" s="32" t="n"/>
      <c r="T1719" s="32" t="n"/>
      <c r="V1719" t="inlineStr">
        <is>
          <t>051w4</t>
        </is>
      </c>
      <c r="X1719" t="n">
        <v>8477</v>
      </c>
      <c r="Z1719" t="inlineStr">
        <is>
          <t>Axel Bergkvist (UTA D)</t>
        </is>
      </c>
    </row>
    <row r="1720">
      <c r="A1720" t="inlineStr">
        <is>
          <t>Axel Brongel-Larsson</t>
        </is>
      </c>
      <c r="B1720" t="inlineStr">
        <is>
          <t>(N/A)</t>
        </is>
      </c>
      <c r="C1720" t="inlineStr">
        <is>
          <t>D</t>
        </is>
      </c>
      <c r="D1720" t="inlineStr">
        <is>
          <t>D</t>
        </is>
      </c>
      <c r="E1720" t="n">
        <v>18</v>
      </c>
      <c r="F1720" t="inlineStr">
        <is>
          <t>FA</t>
        </is>
      </c>
      <c r="G1720" t="inlineStr">
        <is>
          <t>FA</t>
        </is>
      </c>
      <c r="H1720" s="30" t="n">
        <v>1</v>
      </c>
      <c r="I1720" s="31" t="n">
        <v>0</v>
      </c>
      <c r="J1720" s="31" t="n"/>
      <c r="K1720" s="31" t="n">
        <v>0</v>
      </c>
      <c r="L1720" s="32" t="n"/>
      <c r="M1720" s="31" t="n">
        <v>0</v>
      </c>
      <c r="N1720" s="31" t="n">
        <v>0</v>
      </c>
      <c r="O1720" s="31" t="n"/>
      <c r="P1720" s="31" t="n"/>
      <c r="Q1720" s="31" t="n">
        <v>0</v>
      </c>
      <c r="R1720" s="31" t="n"/>
      <c r="S1720" s="32" t="n"/>
      <c r="T1720" s="32" t="n"/>
      <c r="V1720" t="inlineStr">
        <is>
          <t>078bm</t>
        </is>
      </c>
      <c r="Z1720" t="inlineStr">
        <is>
          <t>Axel Brongel-Larsson ((N/A) D)</t>
        </is>
      </c>
    </row>
    <row r="1721">
      <c r="A1721" t="inlineStr">
        <is>
          <t>Axel Elofsson</t>
        </is>
      </c>
      <c r="B1721" t="inlineStr">
        <is>
          <t>COL</t>
        </is>
      </c>
      <c r="C1721" t="inlineStr">
        <is>
          <t>D</t>
        </is>
      </c>
      <c r="D1721" t="inlineStr">
        <is>
          <t>D</t>
        </is>
      </c>
      <c r="E1721" t="n">
        <v>18</v>
      </c>
      <c r="F1721" t="inlineStr">
        <is>
          <t>FA</t>
        </is>
      </c>
      <c r="G1721" t="inlineStr">
        <is>
          <t>FA</t>
        </is>
      </c>
      <c r="H1721" s="30" t="n">
        <v>1</v>
      </c>
      <c r="I1721" s="31" t="n">
        <v>0</v>
      </c>
      <c r="J1721" s="31" t="n"/>
      <c r="K1721" s="31" t="n">
        <v>0</v>
      </c>
      <c r="L1721" s="32" t="n"/>
      <c r="M1721" s="31" t="n">
        <v>0</v>
      </c>
      <c r="N1721" s="31" t="n">
        <v>0</v>
      </c>
      <c r="O1721" s="31" t="n"/>
      <c r="P1721" s="31" t="n"/>
      <c r="Q1721" s="31" t="n">
        <v>0</v>
      </c>
      <c r="R1721" s="31" t="n"/>
      <c r="S1721" s="32" t="n"/>
      <c r="T1721" s="32" t="n"/>
      <c r="V1721" t="inlineStr">
        <is>
          <t>071wo</t>
        </is>
      </c>
      <c r="W1721" t="n">
        <v>7698</v>
      </c>
      <c r="Y1721" t="inlineStr">
        <is>
          <t>a746c3df-f03f-4015-aac8-edc6526432cb</t>
        </is>
      </c>
      <c r="Z1721" t="inlineStr">
        <is>
          <t>Axel Elofsson (COL D)</t>
        </is>
      </c>
    </row>
    <row r="1722">
      <c r="A1722" t="inlineStr">
        <is>
          <t>Axel Holmstrom</t>
        </is>
      </c>
      <c r="B1722" t="inlineStr">
        <is>
          <t>(N/A)</t>
        </is>
      </c>
      <c r="C1722" t="inlineStr">
        <is>
          <t>C</t>
        </is>
      </c>
      <c r="D1722" t="inlineStr">
        <is>
          <t>F</t>
        </is>
      </c>
      <c r="E1722" t="n">
        <v>30</v>
      </c>
      <c r="F1722" t="inlineStr">
        <is>
          <t>FA</t>
        </is>
      </c>
      <c r="G1722" t="inlineStr">
        <is>
          <t>FA</t>
        </is>
      </c>
      <c r="H1722" s="30" t="n">
        <v>1</v>
      </c>
      <c r="I1722" s="31" t="n">
        <v>0</v>
      </c>
      <c r="J1722" s="31" t="n"/>
      <c r="K1722" s="31" t="n">
        <v>0</v>
      </c>
      <c r="L1722" s="32" t="n"/>
      <c r="M1722" s="31" t="n">
        <v>0</v>
      </c>
      <c r="N1722" s="31" t="n">
        <v>0</v>
      </c>
      <c r="O1722" s="31" t="n"/>
      <c r="P1722" s="31" t="n"/>
      <c r="Q1722" s="31" t="n">
        <v>0</v>
      </c>
      <c r="R1722" s="31" t="n"/>
      <c r="S1722" s="32" t="n"/>
      <c r="T1722" s="32" t="n"/>
      <c r="V1722" t="inlineStr">
        <is>
          <t>03eeg</t>
        </is>
      </c>
      <c r="W1722" t="n">
        <v>4955</v>
      </c>
      <c r="X1722" t="n">
        <v>6563</v>
      </c>
      <c r="Z1722" t="inlineStr">
        <is>
          <t>Axel Holmstrom ((N/A) C)</t>
        </is>
      </c>
    </row>
    <row r="1723">
      <c r="A1723" t="inlineStr">
        <is>
          <t>Axel Hurtig</t>
        </is>
      </c>
      <c r="B1723" t="inlineStr">
        <is>
          <t>CGY</t>
        </is>
      </c>
      <c r="C1723" t="inlineStr">
        <is>
          <t>D</t>
        </is>
      </c>
      <c r="D1723" t="inlineStr">
        <is>
          <t>D</t>
        </is>
      </c>
      <c r="E1723" t="n">
        <v>21</v>
      </c>
      <c r="F1723" t="inlineStr">
        <is>
          <t>FA</t>
        </is>
      </c>
      <c r="G1723" t="inlineStr">
        <is>
          <t>FA</t>
        </is>
      </c>
      <c r="H1723" s="30" t="n">
        <v>990000</v>
      </c>
      <c r="I1723" s="31" t="n">
        <v>0</v>
      </c>
      <c r="J1723" s="31" t="n"/>
      <c r="K1723" s="31" t="n">
        <v>0</v>
      </c>
      <c r="L1723" s="32" t="n"/>
      <c r="M1723" s="31" t="n">
        <v>0</v>
      </c>
      <c r="N1723" s="31" t="n">
        <v>0</v>
      </c>
      <c r="O1723" s="31" t="n"/>
      <c r="P1723" s="31" t="n"/>
      <c r="Q1723" s="31" t="n">
        <v>0</v>
      </c>
      <c r="R1723" s="31" t="n"/>
      <c r="S1723" s="32" t="n"/>
      <c r="T1723" s="32" t="n"/>
      <c r="V1723" t="inlineStr">
        <is>
          <t>06clf</t>
        </is>
      </c>
      <c r="W1723" t="n">
        <v>7653</v>
      </c>
      <c r="Y1723" t="inlineStr">
        <is>
          <t>22ec10b4-fa5f-4583-8885-822910710965</t>
        </is>
      </c>
      <c r="Z1723" t="inlineStr">
        <is>
          <t>Axel Hurtig (CGY D)</t>
        </is>
      </c>
    </row>
    <row r="1724">
      <c r="A1724" t="inlineStr">
        <is>
          <t>Axel Jonsson-Fjallby</t>
        </is>
      </c>
      <c r="B1724" t="inlineStr">
        <is>
          <t>WPG</t>
        </is>
      </c>
      <c r="C1724" t="inlineStr">
        <is>
          <t>LW</t>
        </is>
      </c>
      <c r="D1724" t="inlineStr">
        <is>
          <t>F</t>
        </is>
      </c>
      <c r="E1724" t="n">
        <v>28</v>
      </c>
      <c r="F1724" t="inlineStr">
        <is>
          <t>FA</t>
        </is>
      </c>
      <c r="G1724" t="inlineStr">
        <is>
          <t>FA</t>
        </is>
      </c>
      <c r="H1724" s="30" t="n">
        <v>1</v>
      </c>
      <c r="I1724" s="31" t="n">
        <v>0</v>
      </c>
      <c r="J1724" s="31" t="n"/>
      <c r="K1724" s="31" t="n">
        <v>0</v>
      </c>
      <c r="L1724" s="32" t="n"/>
      <c r="M1724" s="31" t="n">
        <v>0</v>
      </c>
      <c r="N1724" s="31" t="n">
        <v>0</v>
      </c>
      <c r="O1724" s="31" t="n"/>
      <c r="P1724" s="31" t="n"/>
      <c r="Q1724" s="31" t="n">
        <v>0</v>
      </c>
      <c r="R1724" s="31" t="n"/>
      <c r="S1724" s="32" t="n"/>
      <c r="T1724" s="32" t="n"/>
      <c r="V1724" t="inlineStr">
        <is>
          <t>042xz</t>
        </is>
      </c>
      <c r="W1724" t="n">
        <v>5257</v>
      </c>
      <c r="X1724" t="n">
        <v>7252</v>
      </c>
      <c r="Y1724" t="inlineStr">
        <is>
          <t>95b8dfec-e625-4beb-a45b-3b8c7e9d70bc</t>
        </is>
      </c>
      <c r="Z1724" t="inlineStr">
        <is>
          <t>Axel Jonsson-Fjallby (WPG LW)</t>
        </is>
      </c>
    </row>
    <row r="1725">
      <c r="A1725" t="inlineStr">
        <is>
          <t>Axel Landen</t>
        </is>
      </c>
      <c r="B1725" t="inlineStr">
        <is>
          <t>SJS</t>
        </is>
      </c>
      <c r="C1725" t="inlineStr">
        <is>
          <t>D</t>
        </is>
      </c>
      <c r="D1725" t="inlineStr">
        <is>
          <t>D</t>
        </is>
      </c>
      <c r="E1725" t="n">
        <v>21</v>
      </c>
      <c r="F1725" t="inlineStr">
        <is>
          <t>FA</t>
        </is>
      </c>
      <c r="G1725" t="inlineStr">
        <is>
          <t>FA</t>
        </is>
      </c>
      <c r="H1725" s="30" t="n">
        <v>1</v>
      </c>
      <c r="I1725" s="31" t="n">
        <v>0</v>
      </c>
      <c r="J1725" s="31" t="n"/>
      <c r="K1725" s="31" t="n">
        <v>0</v>
      </c>
      <c r="L1725" s="32" t="n"/>
      <c r="M1725" s="31" t="n">
        <v>0</v>
      </c>
      <c r="N1725" s="31" t="n">
        <v>0</v>
      </c>
      <c r="O1725" s="31" t="n"/>
      <c r="P1725" s="31" t="n"/>
      <c r="Q1725" s="31" t="n">
        <v>0</v>
      </c>
      <c r="R1725" s="31" t="n"/>
      <c r="S1725" s="32" t="n"/>
      <c r="T1725" s="32" t="n"/>
      <c r="V1725" t="inlineStr">
        <is>
          <t>06c5p</t>
        </is>
      </c>
      <c r="Y1725" t="inlineStr">
        <is>
          <t>7b4a9432-124d-457b-8368-f6a36f1d3e69</t>
        </is>
      </c>
      <c r="Z1725" t="inlineStr">
        <is>
          <t>Axel Landen (SJS D)</t>
        </is>
      </c>
    </row>
    <row r="1726">
      <c r="A1726" t="inlineStr">
        <is>
          <t>Axel Mangbo</t>
        </is>
      </c>
      <c r="B1726" t="inlineStr">
        <is>
          <t>(N/A)</t>
        </is>
      </c>
      <c r="C1726" t="inlineStr">
        <is>
          <t>G</t>
        </is>
      </c>
      <c r="D1726" t="inlineStr">
        <is>
          <t>G</t>
        </is>
      </c>
      <c r="E1726" t="n">
        <v>23</v>
      </c>
      <c r="F1726" t="inlineStr">
        <is>
          <t>FA</t>
        </is>
      </c>
      <c r="G1726" t="inlineStr">
        <is>
          <t>FA</t>
        </is>
      </c>
      <c r="H1726" s="30" t="n">
        <v>1</v>
      </c>
      <c r="I1726" s="31" t="n">
        <v>0</v>
      </c>
      <c r="J1726" s="31" t="n"/>
      <c r="K1726" s="31" t="n">
        <v>0</v>
      </c>
      <c r="L1726" s="32" t="n"/>
      <c r="M1726" s="31" t="n">
        <v>0</v>
      </c>
      <c r="N1726" s="31" t="n">
        <v>0</v>
      </c>
      <c r="O1726" s="31" t="n"/>
      <c r="P1726" s="31" t="n"/>
      <c r="Q1726" s="31" t="n">
        <v>0</v>
      </c>
      <c r="R1726" s="31" t="n"/>
      <c r="S1726" s="32" t="n"/>
      <c r="T1726" s="32" t="n"/>
      <c r="V1726" t="inlineStr">
        <is>
          <t>060y4</t>
        </is>
      </c>
      <c r="Z1726" t="inlineStr">
        <is>
          <t>Axel Mangbo ((N/A) G)</t>
        </is>
      </c>
    </row>
    <row r="1727">
      <c r="A1727" t="inlineStr">
        <is>
          <t>Axel Nyman</t>
        </is>
      </c>
      <c r="B1727" t="inlineStr">
        <is>
          <t>(N/A)</t>
        </is>
      </c>
      <c r="C1727" t="inlineStr">
        <is>
          <t>G</t>
        </is>
      </c>
      <c r="D1727" t="inlineStr">
        <is>
          <t>G</t>
        </is>
      </c>
      <c r="E1727" t="n">
        <v>20</v>
      </c>
      <c r="F1727" t="inlineStr">
        <is>
          <t>FA</t>
        </is>
      </c>
      <c r="G1727" t="inlineStr">
        <is>
          <t>FA</t>
        </is>
      </c>
      <c r="H1727" s="30" t="n">
        <v>1</v>
      </c>
      <c r="I1727" s="31" t="n">
        <v>0</v>
      </c>
      <c r="J1727" s="31" t="n"/>
      <c r="K1727" s="31" t="n">
        <v>0</v>
      </c>
      <c r="L1727" s="32" t="n"/>
      <c r="M1727" s="31" t="n">
        <v>0</v>
      </c>
      <c r="N1727" s="31" t="n">
        <v>0</v>
      </c>
      <c r="O1727" s="31" t="n"/>
      <c r="P1727" s="31" t="n"/>
      <c r="Q1727" s="31" t="n">
        <v>0</v>
      </c>
      <c r="R1727" s="31" t="n"/>
      <c r="S1727" s="32" t="n"/>
      <c r="T1727" s="32" t="n"/>
      <c r="V1727" t="inlineStr">
        <is>
          <t>06mja</t>
        </is>
      </c>
      <c r="Z1727" t="inlineStr">
        <is>
          <t>Axel Nyman ((N/A) G)</t>
        </is>
      </c>
    </row>
    <row r="1728">
      <c r="A1728" t="inlineStr">
        <is>
          <t>Axel Ottosson</t>
        </is>
      </c>
      <c r="B1728" t="inlineStr">
        <is>
          <t>(N/A)</t>
        </is>
      </c>
      <c r="C1728" t="inlineStr">
        <is>
          <t>C</t>
        </is>
      </c>
      <c r="D1728" t="inlineStr">
        <is>
          <t>F</t>
        </is>
      </c>
      <c r="E1728" t="n">
        <v>30</v>
      </c>
      <c r="F1728" t="inlineStr">
        <is>
          <t>FA</t>
        </is>
      </c>
      <c r="G1728" t="inlineStr">
        <is>
          <t>FA</t>
        </is>
      </c>
      <c r="H1728" s="30" t="n">
        <v>1</v>
      </c>
      <c r="I1728" s="31" t="n">
        <v>0</v>
      </c>
      <c r="J1728" s="31" t="n"/>
      <c r="K1728" s="31" t="n">
        <v>0</v>
      </c>
      <c r="L1728" s="32" t="n"/>
      <c r="M1728" s="31" t="n">
        <v>0</v>
      </c>
      <c r="N1728" s="31" t="n">
        <v>0</v>
      </c>
      <c r="O1728" s="31" t="n"/>
      <c r="P1728" s="31" t="n"/>
      <c r="Q1728" s="31" t="n">
        <v>0</v>
      </c>
      <c r="R1728" s="31" t="n"/>
      <c r="S1728" s="32" t="n"/>
      <c r="T1728" s="32" t="n"/>
      <c r="V1728" t="inlineStr">
        <is>
          <t>04nkd</t>
        </is>
      </c>
      <c r="Z1728" t="inlineStr">
        <is>
          <t>Axel Ottosson ((N/A) C)</t>
        </is>
      </c>
    </row>
    <row r="1729">
      <c r="A1729" t="inlineStr">
        <is>
          <t>Axel Rindell</t>
        </is>
      </c>
      <c r="B1729" t="inlineStr">
        <is>
          <t>TOR</t>
        </is>
      </c>
      <c r="C1729" t="inlineStr">
        <is>
          <t>D</t>
        </is>
      </c>
      <c r="D1729" t="inlineStr">
        <is>
          <t>D</t>
        </is>
      </c>
      <c r="E1729" t="n">
        <v>26</v>
      </c>
      <c r="F1729" t="inlineStr">
        <is>
          <t>FA</t>
        </is>
      </c>
      <c r="G1729" t="inlineStr">
        <is>
          <t>FA</t>
        </is>
      </c>
      <c r="H1729" s="30" t="n">
        <v>1</v>
      </c>
      <c r="I1729" s="31" t="n">
        <v>0</v>
      </c>
      <c r="J1729" s="31" t="n"/>
      <c r="K1729" s="31" t="n">
        <v>0</v>
      </c>
      <c r="L1729" s="32" t="n"/>
      <c r="M1729" s="31" t="n">
        <v>0</v>
      </c>
      <c r="N1729" s="31" t="n">
        <v>0</v>
      </c>
      <c r="O1729" s="31" t="n"/>
      <c r="P1729" s="31" t="n"/>
      <c r="Q1729" s="31" t="n">
        <v>0</v>
      </c>
      <c r="R1729" s="31" t="n"/>
      <c r="S1729" s="32" t="n"/>
      <c r="T1729" s="32" t="n"/>
      <c r="V1729" t="inlineStr">
        <is>
          <t>05g3j</t>
        </is>
      </c>
      <c r="W1729" t="n">
        <v>6644</v>
      </c>
      <c r="Y1729" t="inlineStr">
        <is>
          <t>f5d09902-8282-489b-8659-6db05a79320a</t>
        </is>
      </c>
      <c r="Z1729" t="inlineStr">
        <is>
          <t>Axel Rindell (TOR D)</t>
        </is>
      </c>
    </row>
    <row r="1730">
      <c r="A1730" t="inlineStr">
        <is>
          <t>Ayrton Martino</t>
        </is>
      </c>
      <c r="B1730" t="inlineStr">
        <is>
          <t>DAL</t>
        </is>
      </c>
      <c r="C1730" t="inlineStr">
        <is>
          <t>LW</t>
        </is>
      </c>
      <c r="D1730" t="inlineStr">
        <is>
          <t>F</t>
        </is>
      </c>
      <c r="E1730" t="n">
        <v>23</v>
      </c>
      <c r="F1730" t="inlineStr">
        <is>
          <t>FA</t>
        </is>
      </c>
      <c r="G1730" t="inlineStr">
        <is>
          <t>FA</t>
        </is>
      </c>
      <c r="H1730" s="30" t="n">
        <v>867500</v>
      </c>
      <c r="I1730" s="31" t="n">
        <v>0</v>
      </c>
      <c r="J1730" s="31" t="n"/>
      <c r="K1730" s="31" t="n">
        <v>0</v>
      </c>
      <c r="L1730" s="32" t="n"/>
      <c r="M1730" s="31" t="n">
        <v>0</v>
      </c>
      <c r="N1730" s="31" t="n">
        <v>0</v>
      </c>
      <c r="O1730" s="31" t="n"/>
      <c r="P1730" s="31" t="n"/>
      <c r="Q1730" s="31" t="n">
        <v>0</v>
      </c>
      <c r="R1730" s="31" t="n"/>
      <c r="S1730" s="32" t="n"/>
      <c r="T1730" s="32" t="n"/>
      <c r="V1730" t="inlineStr">
        <is>
          <t>05tcy</t>
        </is>
      </c>
      <c r="W1730" t="n">
        <v>6504</v>
      </c>
      <c r="Y1730" t="inlineStr">
        <is>
          <t>3b2cf53f-ced1-4bde-9f7c-6c89cab9a763</t>
        </is>
      </c>
      <c r="Z1730" t="inlineStr">
        <is>
          <t>Ayrton Martino (DAL LW)</t>
        </is>
      </c>
    </row>
    <row r="1731">
      <c r="A1731" t="inlineStr">
        <is>
          <t>B.J. Crombeen</t>
        </is>
      </c>
      <c r="B1731" t="inlineStr">
        <is>
          <t>(N/A)</t>
        </is>
      </c>
      <c r="C1731" t="inlineStr">
        <is>
          <t>RW</t>
        </is>
      </c>
      <c r="D1731" t="inlineStr">
        <is>
          <t>F</t>
        </is>
      </c>
      <c r="E1731" t="n">
        <v>41</v>
      </c>
      <c r="F1731" t="inlineStr">
        <is>
          <t>FA</t>
        </is>
      </c>
      <c r="G1731" t="inlineStr">
        <is>
          <t>FA</t>
        </is>
      </c>
      <c r="H1731" s="30" t="n">
        <v>1</v>
      </c>
      <c r="I1731" s="31" t="n">
        <v>0</v>
      </c>
      <c r="J1731" s="31" t="n"/>
      <c r="K1731" s="31" t="n">
        <v>0</v>
      </c>
      <c r="L1731" s="32" t="n"/>
      <c r="M1731" s="31" t="n">
        <v>0</v>
      </c>
      <c r="N1731" s="31" t="n">
        <v>0</v>
      </c>
      <c r="O1731" s="31" t="n"/>
      <c r="P1731" s="31" t="n"/>
      <c r="Q1731" s="31" t="n">
        <v>0</v>
      </c>
      <c r="R1731" s="31" t="n"/>
      <c r="S1731" s="32" t="n"/>
      <c r="T1731" s="32" t="n"/>
      <c r="V1731" t="inlineStr">
        <is>
          <t>003nm</t>
        </is>
      </c>
      <c r="W1731" t="n">
        <v>1959</v>
      </c>
      <c r="X1731" t="n">
        <v>3392</v>
      </c>
      <c r="Z1731" t="inlineStr">
        <is>
          <t>B.J. Crombeen ((N/A) RW)</t>
        </is>
      </c>
    </row>
    <row r="1732">
      <c r="A1732" t="inlineStr">
        <is>
          <t>Barrett Hall</t>
        </is>
      </c>
      <c r="B1732" t="inlineStr">
        <is>
          <t>SEA</t>
        </is>
      </c>
      <c r="C1732" t="inlineStr">
        <is>
          <t>C</t>
        </is>
      </c>
      <c r="D1732" t="inlineStr">
        <is>
          <t>F</t>
        </is>
      </c>
      <c r="E1732" t="n">
        <v>22</v>
      </c>
      <c r="F1732" t="inlineStr">
        <is>
          <t>FA</t>
        </is>
      </c>
      <c r="G1732" t="inlineStr">
        <is>
          <t>FA</t>
        </is>
      </c>
      <c r="H1732" s="30" t="n">
        <v>1</v>
      </c>
      <c r="I1732" s="31" t="n">
        <v>0</v>
      </c>
      <c r="J1732" s="31" t="n"/>
      <c r="K1732" s="31" t="n">
        <v>0</v>
      </c>
      <c r="L1732" s="32" t="n"/>
      <c r="M1732" s="31" t="n">
        <v>0</v>
      </c>
      <c r="N1732" s="31" t="n">
        <v>0</v>
      </c>
      <c r="O1732" s="31" t="n"/>
      <c r="P1732" s="31" t="n"/>
      <c r="Q1732" s="31" t="n">
        <v>0</v>
      </c>
      <c r="R1732" s="31" t="n"/>
      <c r="S1732" s="32" t="n"/>
      <c r="T1732" s="32" t="n"/>
      <c r="V1732" t="inlineStr">
        <is>
          <t>062pt</t>
        </is>
      </c>
      <c r="Z1732" t="inlineStr">
        <is>
          <t>Barrett Hall (SEA C)</t>
        </is>
      </c>
    </row>
    <row r="1733">
      <c r="A1733" t="inlineStr">
        <is>
          <t>Barry Almeida</t>
        </is>
      </c>
      <c r="B1733" t="inlineStr">
        <is>
          <t>(N/A)</t>
        </is>
      </c>
      <c r="C1733" t="inlineStr">
        <is>
          <t>LW</t>
        </is>
      </c>
      <c r="D1733" t="inlineStr">
        <is>
          <t>F</t>
        </is>
      </c>
      <c r="E1733" t="n">
        <v>37</v>
      </c>
      <c r="F1733" t="inlineStr">
        <is>
          <t>FA</t>
        </is>
      </c>
      <c r="G1733" t="inlineStr">
        <is>
          <t>FA</t>
        </is>
      </c>
      <c r="H1733" s="30" t="n">
        <v>1</v>
      </c>
      <c r="I1733" s="31" t="n">
        <v>0</v>
      </c>
      <c r="J1733" s="31" t="n"/>
      <c r="K1733" s="31" t="n">
        <v>0</v>
      </c>
      <c r="L1733" s="32" t="n"/>
      <c r="M1733" s="31" t="n">
        <v>0</v>
      </c>
      <c r="N1733" s="31" t="n">
        <v>0</v>
      </c>
      <c r="O1733" s="31" t="n"/>
      <c r="P1733" s="31" t="n"/>
      <c r="Q1733" s="31" t="n">
        <v>0</v>
      </c>
      <c r="R1733" s="31" t="n"/>
      <c r="S1733" s="32" t="n"/>
      <c r="T1733" s="32" t="n"/>
      <c r="V1733" t="inlineStr">
        <is>
          <t>0385o</t>
        </is>
      </c>
      <c r="X1733" t="n">
        <v>6204</v>
      </c>
      <c r="Z1733" t="inlineStr">
        <is>
          <t>Barry Almeida ((N/A) LW)</t>
        </is>
      </c>
    </row>
    <row r="1734">
      <c r="A1734" t="inlineStr">
        <is>
          <t>Barry Brust</t>
        </is>
      </c>
      <c r="B1734" t="inlineStr">
        <is>
          <t>OTT</t>
        </is>
      </c>
      <c r="C1734" t="inlineStr">
        <is>
          <t>G</t>
        </is>
      </c>
      <c r="D1734" t="inlineStr">
        <is>
          <t>G</t>
        </is>
      </c>
      <c r="E1734" t="n">
        <v>43</v>
      </c>
      <c r="F1734" t="inlineStr">
        <is>
          <t>FA</t>
        </is>
      </c>
      <c r="G1734" t="inlineStr">
        <is>
          <t>FA</t>
        </is>
      </c>
      <c r="H1734" s="30" t="n">
        <v>1</v>
      </c>
      <c r="I1734" s="31" t="n">
        <v>0</v>
      </c>
      <c r="J1734" s="31" t="n"/>
      <c r="K1734" s="31" t="n">
        <v>0</v>
      </c>
      <c r="L1734" s="32" t="n"/>
      <c r="M1734" s="31" t="n">
        <v>0</v>
      </c>
      <c r="N1734" s="31" t="n">
        <v>0</v>
      </c>
      <c r="O1734" s="31" t="n"/>
      <c r="P1734" s="31" t="n"/>
      <c r="Q1734" s="31" t="n">
        <v>0</v>
      </c>
      <c r="R1734" s="31" t="n"/>
      <c r="S1734" s="32" t="n"/>
      <c r="T1734" s="32" t="n"/>
      <c r="V1734" t="inlineStr">
        <is>
          <t>004n9</t>
        </is>
      </c>
      <c r="W1734" t="n">
        <v>2281</v>
      </c>
      <c r="X1734" t="n">
        <v>3276</v>
      </c>
      <c r="Z1734" t="inlineStr">
        <is>
          <t>Barry Brust (OTT G)</t>
        </is>
      </c>
    </row>
    <row r="1735">
      <c r="A1735" t="inlineStr">
        <is>
          <t>Barry Goers</t>
        </is>
      </c>
      <c r="B1735" t="inlineStr">
        <is>
          <t>PIT</t>
        </is>
      </c>
      <c r="C1735" t="inlineStr">
        <is>
          <t>D</t>
        </is>
      </c>
      <c r="D1735" t="inlineStr">
        <is>
          <t>D</t>
        </is>
      </c>
      <c r="E1735" t="n">
        <v>40</v>
      </c>
      <c r="F1735" t="inlineStr">
        <is>
          <t>FA</t>
        </is>
      </c>
      <c r="G1735" t="inlineStr">
        <is>
          <t>FA</t>
        </is>
      </c>
      <c r="H1735" s="30" t="n">
        <v>1</v>
      </c>
      <c r="I1735" s="31" t="n">
        <v>0</v>
      </c>
      <c r="J1735" s="31" t="n"/>
      <c r="K1735" s="31" t="n">
        <v>0</v>
      </c>
      <c r="L1735" s="32" t="n"/>
      <c r="M1735" s="31" t="n">
        <v>0</v>
      </c>
      <c r="N1735" s="31" t="n">
        <v>0</v>
      </c>
      <c r="O1735" s="31" t="n"/>
      <c r="P1735" s="31" t="n"/>
      <c r="Q1735" s="31" t="n">
        <v>0</v>
      </c>
      <c r="R1735" s="31" t="n"/>
      <c r="S1735" s="32" t="n"/>
      <c r="T1735" s="32" t="n"/>
      <c r="V1735" t="inlineStr">
        <is>
          <t>03wot</t>
        </is>
      </c>
      <c r="X1735" t="n">
        <v>7068</v>
      </c>
      <c r="Z1735" t="inlineStr">
        <is>
          <t>Barry Goers (PIT D)</t>
        </is>
      </c>
    </row>
    <row r="1736">
      <c r="A1736" t="inlineStr">
        <is>
          <t>Barry Tallackson</t>
        </is>
      </c>
      <c r="B1736" t="inlineStr">
        <is>
          <t>(N/A)</t>
        </is>
      </c>
      <c r="C1736" t="inlineStr">
        <is>
          <t>RW</t>
        </is>
      </c>
      <c r="D1736" t="inlineStr">
        <is>
          <t>F</t>
        </is>
      </c>
      <c r="E1736" t="n">
        <v>43</v>
      </c>
      <c r="F1736" t="inlineStr">
        <is>
          <t>FA</t>
        </is>
      </c>
      <c r="G1736" t="inlineStr">
        <is>
          <t>FA</t>
        </is>
      </c>
      <c r="H1736" s="30" t="n">
        <v>1</v>
      </c>
      <c r="I1736" s="31" t="n">
        <v>0</v>
      </c>
      <c r="J1736" s="31" t="n"/>
      <c r="K1736" s="31" t="n">
        <v>0</v>
      </c>
      <c r="L1736" s="32" t="n"/>
      <c r="M1736" s="31" t="n">
        <v>0</v>
      </c>
      <c r="N1736" s="31" t="n">
        <v>0</v>
      </c>
      <c r="O1736" s="31" t="n"/>
      <c r="P1736" s="31" t="n"/>
      <c r="Q1736" s="31" t="n">
        <v>0</v>
      </c>
      <c r="R1736" s="31" t="n"/>
      <c r="S1736" s="32" t="n"/>
      <c r="T1736" s="32" t="n"/>
      <c r="V1736" t="inlineStr">
        <is>
          <t>003yj</t>
        </is>
      </c>
      <c r="W1736" t="n">
        <v>2370</v>
      </c>
      <c r="X1736" t="n">
        <v>3107</v>
      </c>
      <c r="Z1736" t="inlineStr">
        <is>
          <t>Barry Tallackson ((N/A) RW)</t>
        </is>
      </c>
    </row>
    <row r="1737">
      <c r="A1737" t="inlineStr">
        <is>
          <t>Basile Sansonnens</t>
        </is>
      </c>
      <c r="B1737" t="inlineStr">
        <is>
          <t>VAN</t>
        </is>
      </c>
      <c r="C1737" t="inlineStr">
        <is>
          <t>D</t>
        </is>
      </c>
      <c r="D1737" t="inlineStr">
        <is>
          <t>D</t>
        </is>
      </c>
      <c r="E1737" t="n">
        <v>20</v>
      </c>
      <c r="F1737" t="inlineStr">
        <is>
          <t>FA</t>
        </is>
      </c>
      <c r="G1737" t="inlineStr">
        <is>
          <t>FA</t>
        </is>
      </c>
      <c r="H1737" s="30" t="n">
        <v>1</v>
      </c>
      <c r="I1737" s="31" t="n">
        <v>0</v>
      </c>
      <c r="J1737" s="31" t="n"/>
      <c r="K1737" s="31" t="n">
        <v>0</v>
      </c>
      <c r="L1737" s="32" t="n"/>
      <c r="M1737" s="31" t="n">
        <v>0</v>
      </c>
      <c r="N1737" s="31" t="n">
        <v>0</v>
      </c>
      <c r="O1737" s="31" t="n"/>
      <c r="P1737" s="31" t="n"/>
      <c r="Q1737" s="31" t="n">
        <v>0</v>
      </c>
      <c r="R1737" s="31" t="n"/>
      <c r="S1737" s="32" t="n"/>
      <c r="T1737" s="32" t="n"/>
      <c r="V1737" t="inlineStr">
        <is>
          <t>06mqj</t>
        </is>
      </c>
      <c r="Y1737" t="inlineStr">
        <is>
          <t>5646abdb-2632-4bdd-93cc-cb31c485cc3f</t>
        </is>
      </c>
      <c r="Z1737" t="inlineStr">
        <is>
          <t>Basile Sansonnens (VAN D)</t>
        </is>
      </c>
    </row>
    <row r="1738">
      <c r="A1738" t="inlineStr">
        <is>
          <t>Bauer Berry</t>
        </is>
      </c>
      <c r="B1738" t="inlineStr">
        <is>
          <t>EDM</t>
        </is>
      </c>
      <c r="C1738" t="inlineStr">
        <is>
          <t>D</t>
        </is>
      </c>
      <c r="D1738" t="inlineStr">
        <is>
          <t>D</t>
        </is>
      </c>
      <c r="E1738" t="n">
        <v>20</v>
      </c>
      <c r="F1738" t="inlineStr">
        <is>
          <t>FA</t>
        </is>
      </c>
      <c r="G1738" t="inlineStr">
        <is>
          <t>FA</t>
        </is>
      </c>
      <c r="H1738" s="30" t="n">
        <v>1</v>
      </c>
      <c r="I1738" s="31" t="n">
        <v>0</v>
      </c>
      <c r="J1738" s="31" t="n"/>
      <c r="K1738" s="31" t="n">
        <v>0</v>
      </c>
      <c r="L1738" s="32" t="n"/>
      <c r="M1738" s="31" t="n">
        <v>0</v>
      </c>
      <c r="N1738" s="31" t="n">
        <v>0</v>
      </c>
      <c r="O1738" s="31" t="n"/>
      <c r="P1738" s="31" t="n"/>
      <c r="Q1738" s="31" t="n">
        <v>0</v>
      </c>
      <c r="R1738" s="31" t="n"/>
      <c r="S1738" s="32" t="n"/>
      <c r="T1738" s="32" t="n"/>
      <c r="V1738" t="inlineStr">
        <is>
          <t>06mqm</t>
        </is>
      </c>
      <c r="Y1738" t="inlineStr">
        <is>
          <t>7de54248-6716-4e84-b147-5a4ea2478eb6</t>
        </is>
      </c>
      <c r="Z1738" t="inlineStr">
        <is>
          <t>Bauer Berry (EDM D)</t>
        </is>
      </c>
    </row>
    <row r="1739">
      <c r="A1739" t="inlineStr">
        <is>
          <t>Bear Hughes</t>
        </is>
      </c>
      <c r="B1739" t="inlineStr">
        <is>
          <t>VGK</t>
        </is>
      </c>
      <c r="C1739" t="inlineStr">
        <is>
          <t>C</t>
        </is>
      </c>
      <c r="D1739" t="inlineStr">
        <is>
          <t>F</t>
        </is>
      </c>
      <c r="E1739" t="n">
        <v>25</v>
      </c>
      <c r="F1739" t="inlineStr">
        <is>
          <t>FA</t>
        </is>
      </c>
      <c r="G1739" t="inlineStr">
        <is>
          <t>FA</t>
        </is>
      </c>
      <c r="H1739" s="30" t="n">
        <v>1</v>
      </c>
      <c r="I1739" s="31" t="n">
        <v>0</v>
      </c>
      <c r="J1739" s="31" t="n"/>
      <c r="K1739" s="31" t="n">
        <v>0</v>
      </c>
      <c r="L1739" s="32" t="n"/>
      <c r="M1739" s="31" t="n">
        <v>0</v>
      </c>
      <c r="N1739" s="31" t="n">
        <v>0</v>
      </c>
      <c r="O1739" s="31" t="n"/>
      <c r="P1739" s="31" t="n"/>
      <c r="Q1739" s="31" t="n">
        <v>0</v>
      </c>
      <c r="R1739" s="31" t="n"/>
      <c r="S1739" s="32" t="n"/>
      <c r="T1739" s="32" t="n"/>
      <c r="V1739" t="inlineStr">
        <is>
          <t>05nft</t>
        </is>
      </c>
      <c r="W1739" t="n">
        <v>6377</v>
      </c>
      <c r="Y1739" t="inlineStr">
        <is>
          <t>039236d1-1cc8-4c93-ba54-659e5102dda9</t>
        </is>
      </c>
      <c r="Z1739" t="inlineStr">
        <is>
          <t>Bear Hughes (VGK C)</t>
        </is>
      </c>
    </row>
    <row r="1740">
      <c r="A1740" t="inlineStr">
        <is>
          <t>Beau Akey</t>
        </is>
      </c>
      <c r="B1740" t="inlineStr">
        <is>
          <t>EDM</t>
        </is>
      </c>
      <c r="C1740" t="inlineStr">
        <is>
          <t>D</t>
        </is>
      </c>
      <c r="D1740" t="inlineStr">
        <is>
          <t>D</t>
        </is>
      </c>
      <c r="E1740" t="n">
        <v>21</v>
      </c>
      <c r="F1740" t="inlineStr">
        <is>
          <t>T</t>
        </is>
      </c>
      <c r="G1740" t="inlineStr">
        <is>
          <t>Aznfungus</t>
        </is>
      </c>
      <c r="H1740" s="30" t="n">
        <v>831666</v>
      </c>
      <c r="I1740" s="31" t="n">
        <v>0</v>
      </c>
      <c r="J1740" s="31" t="n"/>
      <c r="K1740" s="31" t="n">
        <v>0</v>
      </c>
      <c r="L1740" s="32" t="n"/>
      <c r="M1740" s="31" t="n">
        <v>0</v>
      </c>
      <c r="N1740" s="31" t="n">
        <v>0</v>
      </c>
      <c r="O1740" s="31" t="n"/>
      <c r="P1740" s="31" t="n"/>
      <c r="Q1740" s="31" t="n">
        <v>0</v>
      </c>
      <c r="R1740" s="31" t="n"/>
      <c r="S1740" s="32" t="n"/>
      <c r="T1740" s="32" t="n"/>
      <c r="V1740" t="inlineStr">
        <is>
          <t>06ba8</t>
        </is>
      </c>
      <c r="W1740" t="n">
        <v>6964</v>
      </c>
      <c r="Y1740" t="inlineStr">
        <is>
          <t>4e6aae60-8f9d-46d3-af11-6ade15662d1f</t>
        </is>
      </c>
      <c r="Z1740" t="inlineStr">
        <is>
          <t>Beau Akey (EDM D)</t>
        </is>
      </c>
    </row>
    <row r="1741">
      <c r="A1741" t="inlineStr">
        <is>
          <t>Beau Bennett</t>
        </is>
      </c>
      <c r="B1741" t="inlineStr">
        <is>
          <t>(N/A)</t>
        </is>
      </c>
      <c r="C1741" t="inlineStr">
        <is>
          <t>RW</t>
        </is>
      </c>
      <c r="D1741" t="inlineStr">
        <is>
          <t>F</t>
        </is>
      </c>
      <c r="E1741" t="n">
        <v>34</v>
      </c>
      <c r="F1741" t="inlineStr">
        <is>
          <t>FA</t>
        </is>
      </c>
      <c r="G1741" t="inlineStr">
        <is>
          <t>FA</t>
        </is>
      </c>
      <c r="H1741" s="30" t="n">
        <v>1</v>
      </c>
      <c r="I1741" s="31" t="n">
        <v>0</v>
      </c>
      <c r="J1741" s="31" t="n"/>
      <c r="K1741" s="31" t="n">
        <v>0</v>
      </c>
      <c r="L1741" s="32" t="n"/>
      <c r="M1741" s="31" t="n">
        <v>0</v>
      </c>
      <c r="N1741" s="31" t="n">
        <v>0</v>
      </c>
      <c r="O1741" s="31" t="n"/>
      <c r="P1741" s="31" t="n"/>
      <c r="Q1741" s="31" t="n">
        <v>0</v>
      </c>
      <c r="R1741" s="31" t="n"/>
      <c r="S1741" s="32" t="n"/>
      <c r="T1741" s="32" t="n"/>
      <c r="V1741" t="inlineStr">
        <is>
          <t>01zv6</t>
        </is>
      </c>
      <c r="W1741" t="n">
        <v>3537</v>
      </c>
      <c r="X1741" t="n">
        <v>4980</v>
      </c>
      <c r="Z1741" t="inlineStr">
        <is>
          <t>Beau Bennett ((N/A) RW)</t>
        </is>
      </c>
    </row>
    <row r="1742">
      <c r="A1742" t="inlineStr">
        <is>
          <t>Beau Jelsma</t>
        </is>
      </c>
      <c r="B1742" t="inlineStr">
        <is>
          <t>(N/A)</t>
        </is>
      </c>
      <c r="C1742" t="inlineStr">
        <is>
          <t>LW</t>
        </is>
      </c>
      <c r="D1742" t="inlineStr">
        <is>
          <t>F</t>
        </is>
      </c>
      <c r="E1742" t="n">
        <v>22</v>
      </c>
      <c r="F1742" t="inlineStr">
        <is>
          <t>FA</t>
        </is>
      </c>
      <c r="G1742" t="inlineStr">
        <is>
          <t>FA</t>
        </is>
      </c>
      <c r="H1742" s="30" t="n">
        <v>1</v>
      </c>
      <c r="I1742" s="31" t="n">
        <v>0</v>
      </c>
      <c r="J1742" s="31" t="n"/>
      <c r="K1742" s="31" t="n">
        <v>0</v>
      </c>
      <c r="L1742" s="32" t="n"/>
      <c r="M1742" s="31" t="n">
        <v>0</v>
      </c>
      <c r="N1742" s="31" t="n">
        <v>0</v>
      </c>
      <c r="O1742" s="31" t="n"/>
      <c r="P1742" s="31" t="n"/>
      <c r="Q1742" s="31" t="n">
        <v>0</v>
      </c>
      <c r="R1742" s="31" t="n"/>
      <c r="S1742" s="32" t="n"/>
      <c r="T1742" s="32" t="n"/>
      <c r="V1742" t="inlineStr">
        <is>
          <t>0618i</t>
        </is>
      </c>
      <c r="Y1742" t="inlineStr">
        <is>
          <t>461f689e-e68a-4e35-b6d7-1d4e5d9b4c0e</t>
        </is>
      </c>
      <c r="Z1742" t="inlineStr">
        <is>
          <t>Beau Jelsma ((N/A) LW)</t>
        </is>
      </c>
    </row>
    <row r="1743">
      <c r="A1743" t="inlineStr">
        <is>
          <t>Beau Schmitz</t>
        </is>
      </c>
      <c r="B1743" t="inlineStr">
        <is>
          <t>(N/A)</t>
        </is>
      </c>
      <c r="C1743" t="inlineStr">
        <is>
          <t>D</t>
        </is>
      </c>
      <c r="D1743" t="inlineStr">
        <is>
          <t>D</t>
        </is>
      </c>
      <c r="E1743" t="n">
        <v>35</v>
      </c>
      <c r="F1743" t="inlineStr">
        <is>
          <t>FA</t>
        </is>
      </c>
      <c r="G1743" t="inlineStr">
        <is>
          <t>FA</t>
        </is>
      </c>
      <c r="H1743" s="30" t="n">
        <v>1</v>
      </c>
      <c r="I1743" s="31" t="n">
        <v>0</v>
      </c>
      <c r="J1743" s="31" t="n"/>
      <c r="K1743" s="31" t="n">
        <v>0</v>
      </c>
      <c r="L1743" s="32" t="n"/>
      <c r="M1743" s="31" t="n">
        <v>0</v>
      </c>
      <c r="N1743" s="31" t="n">
        <v>0</v>
      </c>
      <c r="O1743" s="31" t="n"/>
      <c r="P1743" s="31" t="n"/>
      <c r="Q1743" s="31" t="n">
        <v>0</v>
      </c>
      <c r="R1743" s="31" t="n"/>
      <c r="S1743" s="32" t="n"/>
      <c r="T1743" s="32" t="n"/>
      <c r="V1743" t="inlineStr">
        <is>
          <t>02j7l</t>
        </is>
      </c>
      <c r="W1743" t="n">
        <v>3949</v>
      </c>
      <c r="X1743" t="n">
        <v>5663</v>
      </c>
      <c r="Z1743" t="inlineStr">
        <is>
          <t>Beau Schmitz ((N/A) D)</t>
        </is>
      </c>
    </row>
    <row r="1744">
      <c r="A1744" t="inlineStr">
        <is>
          <t>Beau Starrett</t>
        </is>
      </c>
      <c r="B1744" t="inlineStr">
        <is>
          <t>EDM</t>
        </is>
      </c>
      <c r="C1744" t="inlineStr">
        <is>
          <t>C</t>
        </is>
      </c>
      <c r="D1744" t="inlineStr">
        <is>
          <t>F</t>
        </is>
      </c>
      <c r="E1744" t="n">
        <v>30</v>
      </c>
      <c r="F1744" t="inlineStr">
        <is>
          <t>FA</t>
        </is>
      </c>
      <c r="G1744" t="inlineStr">
        <is>
          <t>FA</t>
        </is>
      </c>
      <c r="H1744" s="30" t="n">
        <v>1</v>
      </c>
      <c r="I1744" s="31" t="n">
        <v>0</v>
      </c>
      <c r="J1744" s="31" t="n"/>
      <c r="K1744" s="31" t="n">
        <v>0</v>
      </c>
      <c r="L1744" s="32" t="n"/>
      <c r="M1744" s="31" t="n">
        <v>0</v>
      </c>
      <c r="N1744" s="31" t="n">
        <v>0</v>
      </c>
      <c r="O1744" s="31" t="n"/>
      <c r="P1744" s="31" t="n"/>
      <c r="Q1744" s="31" t="n">
        <v>0</v>
      </c>
      <c r="R1744" s="31" t="n"/>
      <c r="S1744" s="32" t="n"/>
      <c r="T1744" s="32" t="n"/>
      <c r="V1744" t="inlineStr">
        <is>
          <t>03ebq</t>
        </is>
      </c>
      <c r="X1744" t="n">
        <v>6457</v>
      </c>
      <c r="Z1744" t="inlineStr">
        <is>
          <t>Beau Starrett (EDM C)</t>
        </is>
      </c>
    </row>
    <row r="1745">
      <c r="A1745" t="inlineStr">
        <is>
          <t>Beck Warm</t>
        </is>
      </c>
      <c r="B1745" t="inlineStr">
        <is>
          <t>SJS</t>
        </is>
      </c>
      <c r="C1745" t="inlineStr">
        <is>
          <t>G</t>
        </is>
      </c>
      <c r="D1745" t="inlineStr">
        <is>
          <t>G</t>
        </is>
      </c>
      <c r="E1745" t="n">
        <v>27</v>
      </c>
      <c r="F1745" t="inlineStr">
        <is>
          <t>FA</t>
        </is>
      </c>
      <c r="G1745" t="inlineStr">
        <is>
          <t>FA</t>
        </is>
      </c>
      <c r="H1745" s="30" t="n">
        <v>1</v>
      </c>
      <c r="I1745" s="31" t="n">
        <v>0</v>
      </c>
      <c r="J1745" s="31" t="n"/>
      <c r="K1745" s="31" t="n">
        <v>0</v>
      </c>
      <c r="L1745" s="32" t="n"/>
      <c r="M1745" s="31" t="n">
        <v>0</v>
      </c>
      <c r="N1745" s="31" t="n">
        <v>0</v>
      </c>
      <c r="O1745" s="31" t="n"/>
      <c r="P1745" s="31" t="n"/>
      <c r="Q1745" s="31" t="n">
        <v>0</v>
      </c>
      <c r="R1745" s="31" t="n"/>
      <c r="S1745" s="32" t="n"/>
      <c r="T1745" s="32" t="n"/>
      <c r="V1745" t="inlineStr">
        <is>
          <t>05980</t>
        </is>
      </c>
      <c r="W1745" t="n">
        <v>6393</v>
      </c>
      <c r="X1745" t="n">
        <v>8525</v>
      </c>
      <c r="Y1745" t="inlineStr">
        <is>
          <t>2e6e3e34-bef3-4a5a-b9ba-b5f7fc0cf5a2</t>
        </is>
      </c>
      <c r="Z1745" t="inlineStr">
        <is>
          <t>Beck Warm (SJS G)</t>
        </is>
      </c>
    </row>
    <row r="1746">
      <c r="A1746" t="inlineStr">
        <is>
          <t>Beckett Hamilton</t>
        </is>
      </c>
      <c r="B1746" t="inlineStr">
        <is>
          <t>COL</t>
        </is>
      </c>
      <c r="C1746" t="inlineStr">
        <is>
          <t>RW</t>
        </is>
      </c>
      <c r="D1746" t="inlineStr">
        <is>
          <t>F</t>
        </is>
      </c>
      <c r="E1746" t="n">
        <v>18</v>
      </c>
      <c r="F1746" t="inlineStr">
        <is>
          <t>FA</t>
        </is>
      </c>
      <c r="G1746" t="inlineStr">
        <is>
          <t>FA</t>
        </is>
      </c>
      <c r="H1746" s="30" t="n">
        <v>1</v>
      </c>
      <c r="I1746" s="31" t="n">
        <v>0</v>
      </c>
      <c r="J1746" s="31" t="n"/>
      <c r="K1746" s="31" t="n">
        <v>0</v>
      </c>
      <c r="L1746" s="32" t="n"/>
      <c r="M1746" s="31" t="n">
        <v>0</v>
      </c>
      <c r="N1746" s="31" t="n">
        <v>0</v>
      </c>
      <c r="O1746" s="31" t="n"/>
      <c r="P1746" s="31" t="n"/>
      <c r="Q1746" s="31" t="n">
        <v>0</v>
      </c>
      <c r="R1746" s="31" t="n"/>
      <c r="S1746" s="32" t="n"/>
      <c r="T1746" s="32" t="n"/>
      <c r="V1746" t="inlineStr">
        <is>
          <t>0760m</t>
        </is>
      </c>
      <c r="W1746" t="n">
        <v>7763</v>
      </c>
      <c r="Y1746" t="inlineStr">
        <is>
          <t>a343dae9-b9aa-4c09-b856-e0e84f32c67a</t>
        </is>
      </c>
      <c r="Z1746" t="inlineStr">
        <is>
          <t>Beckett Hamilton (COL RW)</t>
        </is>
      </c>
    </row>
    <row r="1747">
      <c r="A1747" t="inlineStr">
        <is>
          <t>Beckett Hendrickson</t>
        </is>
      </c>
      <c r="B1747" t="inlineStr">
        <is>
          <t>BOS</t>
        </is>
      </c>
      <c r="C1747" t="inlineStr">
        <is>
          <t>LW</t>
        </is>
      </c>
      <c r="D1747" t="inlineStr">
        <is>
          <t>F</t>
        </is>
      </c>
      <c r="E1747" t="n">
        <v>21</v>
      </c>
      <c r="F1747" t="inlineStr">
        <is>
          <t>FA</t>
        </is>
      </c>
      <c r="G1747" t="inlineStr">
        <is>
          <t>FA</t>
        </is>
      </c>
      <c r="H1747" s="30" t="n">
        <v>1</v>
      </c>
      <c r="I1747" s="31" t="n">
        <v>0</v>
      </c>
      <c r="J1747" s="31" t="n"/>
      <c r="K1747" s="31" t="n">
        <v>0</v>
      </c>
      <c r="L1747" s="32" t="n"/>
      <c r="M1747" s="31" t="n">
        <v>0</v>
      </c>
      <c r="N1747" s="31" t="n">
        <v>0</v>
      </c>
      <c r="O1747" s="31" t="n"/>
      <c r="P1747" s="31" t="n"/>
      <c r="Q1747" s="31" t="n">
        <v>0</v>
      </c>
      <c r="R1747" s="31" t="n"/>
      <c r="S1747" s="32" t="n"/>
      <c r="T1747" s="32" t="n"/>
      <c r="V1747" t="inlineStr">
        <is>
          <t>06bdq</t>
        </is>
      </c>
      <c r="Y1747" t="inlineStr">
        <is>
          <t>3bf84e0f-a851-46a4-ae05-23bdaa51a51e</t>
        </is>
      </c>
      <c r="Z1747" t="inlineStr">
        <is>
          <t>Beckett Hendrickson (BOS LW)</t>
        </is>
      </c>
    </row>
    <row r="1748">
      <c r="A1748" t="inlineStr">
        <is>
          <t>Beckham Edwards</t>
        </is>
      </c>
      <c r="B1748" t="inlineStr">
        <is>
          <t>DET</t>
        </is>
      </c>
      <c r="C1748" t="inlineStr">
        <is>
          <t>C</t>
        </is>
      </c>
      <c r="D1748" t="inlineStr">
        <is>
          <t>F</t>
        </is>
      </c>
      <c r="E1748" t="n">
        <v>18</v>
      </c>
      <c r="F1748" t="inlineStr">
        <is>
          <t>FA</t>
        </is>
      </c>
      <c r="G1748" t="inlineStr">
        <is>
          <t>FA</t>
        </is>
      </c>
      <c r="H1748" s="30" t="n">
        <v>1</v>
      </c>
      <c r="I1748" s="31" t="n">
        <v>0</v>
      </c>
      <c r="J1748" s="31" t="n"/>
      <c r="K1748" s="31" t="n">
        <v>0</v>
      </c>
      <c r="L1748" s="32" t="n"/>
      <c r="M1748" s="31" t="n">
        <v>0</v>
      </c>
      <c r="N1748" s="31" t="n">
        <v>0</v>
      </c>
      <c r="O1748" s="31" t="n"/>
      <c r="P1748" s="31" t="n"/>
      <c r="Q1748" s="31" t="n">
        <v>0</v>
      </c>
      <c r="R1748" s="31" t="n"/>
      <c r="S1748" s="32" t="n"/>
      <c r="T1748" s="32" t="n"/>
      <c r="V1748" t="inlineStr">
        <is>
          <t>070fs</t>
        </is>
      </c>
      <c r="W1748" t="n">
        <v>7714</v>
      </c>
      <c r="Y1748" t="inlineStr">
        <is>
          <t>464382fc-13c3-4db4-aec5-b84b59cba79d</t>
        </is>
      </c>
      <c r="Z1748" t="inlineStr">
        <is>
          <t>Beckham Edwards (DET C)</t>
        </is>
      </c>
    </row>
    <row r="1749">
      <c r="A1749" t="inlineStr">
        <is>
          <t>Ben Berard</t>
        </is>
      </c>
      <c r="B1749" t="inlineStr">
        <is>
          <t>(N/A)</t>
        </is>
      </c>
      <c r="C1749" t="inlineStr">
        <is>
          <t>LW</t>
        </is>
      </c>
      <c r="D1749" t="inlineStr">
        <is>
          <t>F</t>
        </is>
      </c>
      <c r="E1749" t="n">
        <v>27</v>
      </c>
      <c r="F1749" t="inlineStr">
        <is>
          <t>FA</t>
        </is>
      </c>
      <c r="G1749" t="inlineStr">
        <is>
          <t>FA</t>
        </is>
      </c>
      <c r="H1749" s="30" t="n">
        <v>1</v>
      </c>
      <c r="I1749" s="31" t="n">
        <v>0</v>
      </c>
      <c r="J1749" s="31" t="n"/>
      <c r="K1749" s="31" t="n">
        <v>0</v>
      </c>
      <c r="L1749" s="32" t="n"/>
      <c r="M1749" s="31" t="n">
        <v>0</v>
      </c>
      <c r="N1749" s="31" t="n">
        <v>0</v>
      </c>
      <c r="O1749" s="31" t="n"/>
      <c r="P1749" s="31" t="n"/>
      <c r="Q1749" s="31" t="n">
        <v>0</v>
      </c>
      <c r="R1749" s="31" t="n"/>
      <c r="S1749" s="32" t="n"/>
      <c r="T1749" s="32" t="n"/>
      <c r="V1749" t="inlineStr">
        <is>
          <t>06hbg</t>
        </is>
      </c>
      <c r="Y1749" t="inlineStr">
        <is>
          <t>85509616-bc25-4c7a-af46-1e4f320129b6</t>
        </is>
      </c>
      <c r="Z1749" t="inlineStr">
        <is>
          <t>Ben Berard ((N/A) LW)</t>
        </is>
      </c>
    </row>
    <row r="1750">
      <c r="A1750" t="inlineStr">
        <is>
          <t>Ben Betker</t>
        </is>
      </c>
      <c r="B1750" t="inlineStr">
        <is>
          <t>(N/A)</t>
        </is>
      </c>
      <c r="C1750" t="inlineStr">
        <is>
          <t>D</t>
        </is>
      </c>
      <c r="D1750" t="inlineStr">
        <is>
          <t>D</t>
        </is>
      </c>
      <c r="E1750" t="n">
        <v>31</v>
      </c>
      <c r="F1750" t="inlineStr">
        <is>
          <t>FA</t>
        </is>
      </c>
      <c r="G1750" t="inlineStr">
        <is>
          <t>FA</t>
        </is>
      </c>
      <c r="H1750" s="30" t="n">
        <v>1</v>
      </c>
      <c r="I1750" s="31" t="n">
        <v>0</v>
      </c>
      <c r="J1750" s="31" t="n"/>
      <c r="K1750" s="31" t="n">
        <v>0</v>
      </c>
      <c r="L1750" s="32" t="n"/>
      <c r="M1750" s="31" t="n">
        <v>0</v>
      </c>
      <c r="N1750" s="31" t="n">
        <v>0</v>
      </c>
      <c r="O1750" s="31" t="n"/>
      <c r="P1750" s="31" t="n"/>
      <c r="Q1750" s="31" t="n">
        <v>0</v>
      </c>
      <c r="R1750" s="31" t="n"/>
      <c r="S1750" s="32" t="n"/>
      <c r="T1750" s="32" t="n"/>
      <c r="V1750" t="inlineStr">
        <is>
          <t>031se</t>
        </is>
      </c>
      <c r="W1750" t="n">
        <v>4542</v>
      </c>
      <c r="X1750" t="n">
        <v>6138</v>
      </c>
      <c r="Z1750" t="inlineStr">
        <is>
          <t>Ben Betker ((N/A) D)</t>
        </is>
      </c>
    </row>
    <row r="1751">
      <c r="A1751" t="inlineStr">
        <is>
          <t>Ben Blood</t>
        </is>
      </c>
      <c r="B1751" t="inlineStr">
        <is>
          <t>(N/A)</t>
        </is>
      </c>
      <c r="C1751" t="inlineStr">
        <is>
          <t>D</t>
        </is>
      </c>
      <c r="D1751" t="inlineStr">
        <is>
          <t>D</t>
        </is>
      </c>
      <c r="E1751" t="n">
        <v>37</v>
      </c>
      <c r="F1751" t="inlineStr">
        <is>
          <t>FA</t>
        </is>
      </c>
      <c r="G1751" t="inlineStr">
        <is>
          <t>FA</t>
        </is>
      </c>
      <c r="H1751" s="30" t="n">
        <v>1</v>
      </c>
      <c r="I1751" s="31" t="n">
        <v>0</v>
      </c>
      <c r="J1751" s="31" t="n"/>
      <c r="K1751" s="31" t="n">
        <v>0</v>
      </c>
      <c r="L1751" s="32" t="n"/>
      <c r="M1751" s="31" t="n">
        <v>0</v>
      </c>
      <c r="N1751" s="31" t="n">
        <v>0</v>
      </c>
      <c r="O1751" s="31" t="n"/>
      <c r="P1751" s="31" t="n"/>
      <c r="Q1751" s="31" t="n">
        <v>0</v>
      </c>
      <c r="R1751" s="31" t="n"/>
      <c r="S1751" s="32" t="n"/>
      <c r="T1751" s="32" t="n"/>
      <c r="V1751" t="inlineStr">
        <is>
          <t>02j6x</t>
        </is>
      </c>
      <c r="X1751" t="n">
        <v>5657</v>
      </c>
      <c r="Z1751" t="inlineStr">
        <is>
          <t>Ben Blood ((N/A) D)</t>
        </is>
      </c>
    </row>
    <row r="1752">
      <c r="A1752" t="inlineStr">
        <is>
          <t>Ben Boyd</t>
        </is>
      </c>
      <c r="B1752" t="inlineStr">
        <is>
          <t>UTA</t>
        </is>
      </c>
      <c r="C1752" t="inlineStr">
        <is>
          <t>LW</t>
        </is>
      </c>
      <c r="D1752" t="inlineStr">
        <is>
          <t>F</t>
        </is>
      </c>
      <c r="E1752" t="n">
        <v>23</v>
      </c>
      <c r="F1752" t="inlineStr">
        <is>
          <t>FA</t>
        </is>
      </c>
      <c r="G1752" t="inlineStr">
        <is>
          <t>FA</t>
        </is>
      </c>
      <c r="H1752" s="30" t="n">
        <v>1</v>
      </c>
      <c r="I1752" s="31" t="n">
        <v>0</v>
      </c>
      <c r="J1752" s="31" t="n"/>
      <c r="K1752" s="31" t="n">
        <v>0</v>
      </c>
      <c r="L1752" s="32" t="n"/>
      <c r="M1752" s="31" t="n">
        <v>0</v>
      </c>
      <c r="N1752" s="31" t="n">
        <v>0</v>
      </c>
      <c r="O1752" s="31" t="n"/>
      <c r="P1752" s="31" t="n"/>
      <c r="Q1752" s="31" t="n">
        <v>0</v>
      </c>
      <c r="R1752" s="31" t="n"/>
      <c r="S1752" s="32" t="n"/>
      <c r="T1752" s="32" t="n"/>
      <c r="V1752" t="inlineStr">
        <is>
          <t>05ufw</t>
        </is>
      </c>
      <c r="Y1752" t="inlineStr">
        <is>
          <t>62e71237-e628-4ea0-9cac-6912b7246129</t>
        </is>
      </c>
      <c r="Z1752" t="inlineStr">
        <is>
          <t>Ben Boyd (UTA LW)</t>
        </is>
      </c>
    </row>
    <row r="1753">
      <c r="A1753" t="inlineStr">
        <is>
          <t>Ben Brinkman</t>
        </is>
      </c>
      <c r="B1753" t="inlineStr">
        <is>
          <t>MIN</t>
        </is>
      </c>
      <c r="C1753" t="inlineStr">
        <is>
          <t>D</t>
        </is>
      </c>
      <c r="D1753" t="inlineStr">
        <is>
          <t>D</t>
        </is>
      </c>
      <c r="E1753" t="n">
        <v>25</v>
      </c>
      <c r="F1753" t="inlineStr">
        <is>
          <t>FA</t>
        </is>
      </c>
      <c r="G1753" t="inlineStr">
        <is>
          <t>FA</t>
        </is>
      </c>
      <c r="H1753" s="30" t="n">
        <v>1</v>
      </c>
      <c r="I1753" s="31" t="n">
        <v>0</v>
      </c>
      <c r="J1753" s="31" t="n"/>
      <c r="K1753" s="31" t="n">
        <v>0</v>
      </c>
      <c r="L1753" s="32" t="n"/>
      <c r="M1753" s="31" t="n">
        <v>0</v>
      </c>
      <c r="N1753" s="31" t="n">
        <v>0</v>
      </c>
      <c r="O1753" s="31" t="n"/>
      <c r="P1753" s="31" t="n"/>
      <c r="Q1753" s="31" t="n">
        <v>0</v>
      </c>
      <c r="R1753" s="31" t="n"/>
      <c r="S1753" s="32" t="n"/>
      <c r="T1753" s="32" t="n"/>
      <c r="V1753" t="inlineStr">
        <is>
          <t>04s1f</t>
        </is>
      </c>
      <c r="Y1753" t="inlineStr">
        <is>
          <t>dd419c2a-a4cd-4912-8223-ebf2fd58e4d2</t>
        </is>
      </c>
      <c r="Z1753" t="inlineStr">
        <is>
          <t>Ben Brinkman (MIN D)</t>
        </is>
      </c>
    </row>
    <row r="1754">
      <c r="A1754" t="inlineStr">
        <is>
          <t>Ben Copeland</t>
        </is>
      </c>
      <c r="B1754" t="inlineStr">
        <is>
          <t>(N/A)</t>
        </is>
      </c>
      <c r="C1754" t="inlineStr">
        <is>
          <t>C</t>
        </is>
      </c>
      <c r="D1754" t="inlineStr">
        <is>
          <t>F</t>
        </is>
      </c>
      <c r="E1754" t="n">
        <v>27</v>
      </c>
      <c r="F1754" t="inlineStr">
        <is>
          <t>FA</t>
        </is>
      </c>
      <c r="G1754" t="inlineStr">
        <is>
          <t>FA</t>
        </is>
      </c>
      <c r="H1754" s="30" t="n">
        <v>1</v>
      </c>
      <c r="I1754" s="31" t="n">
        <v>0</v>
      </c>
      <c r="J1754" s="31" t="n"/>
      <c r="K1754" s="31" t="n">
        <v>0</v>
      </c>
      <c r="L1754" s="32" t="n"/>
      <c r="M1754" s="31" t="n">
        <v>0</v>
      </c>
      <c r="N1754" s="31" t="n">
        <v>0</v>
      </c>
      <c r="O1754" s="31" t="n"/>
      <c r="P1754" s="31" t="n"/>
      <c r="Q1754" s="31" t="n">
        <v>0</v>
      </c>
      <c r="R1754" s="31" t="n"/>
      <c r="S1754" s="32" t="n"/>
      <c r="T1754" s="32" t="n"/>
      <c r="V1754" t="inlineStr">
        <is>
          <t>06ahz</t>
        </is>
      </c>
      <c r="Z1754" t="inlineStr">
        <is>
          <t>Ben Copeland ((N/A) C)</t>
        </is>
      </c>
    </row>
    <row r="1755">
      <c r="A1755" t="inlineStr">
        <is>
          <t>Ben Danford</t>
        </is>
      </c>
      <c r="B1755" t="inlineStr">
        <is>
          <t>TOR</t>
        </is>
      </c>
      <c r="C1755" t="inlineStr">
        <is>
          <t>D</t>
        </is>
      </c>
      <c r="D1755" t="inlineStr">
        <is>
          <t>D</t>
        </is>
      </c>
      <c r="E1755" t="n">
        <v>20</v>
      </c>
      <c r="F1755" t="inlineStr">
        <is>
          <t>T</t>
        </is>
      </c>
      <c r="G1755" t="inlineStr">
        <is>
          <t>The Last Place Lukes</t>
        </is>
      </c>
      <c r="H1755" s="30" t="n">
        <v>931945</v>
      </c>
      <c r="I1755" s="31" t="n">
        <v>0</v>
      </c>
      <c r="J1755" s="31" t="n"/>
      <c r="K1755" s="31" t="n">
        <v>0</v>
      </c>
      <c r="L1755" s="32" t="n"/>
      <c r="M1755" s="31" t="n">
        <v>0</v>
      </c>
      <c r="N1755" s="31" t="n">
        <v>0</v>
      </c>
      <c r="O1755" s="31" t="n"/>
      <c r="P1755" s="31" t="n"/>
      <c r="Q1755" s="31" t="n">
        <v>0</v>
      </c>
      <c r="R1755" s="31" t="n"/>
      <c r="S1755" s="32" t="n"/>
      <c r="T1755" s="32" t="n"/>
      <c r="V1755" t="inlineStr">
        <is>
          <t>06mb8</t>
        </is>
      </c>
      <c r="W1755" t="n">
        <v>7173</v>
      </c>
      <c r="Y1755" t="inlineStr">
        <is>
          <t>be268abf-e46b-4f82-8867-4a741c7f939f</t>
        </is>
      </c>
      <c r="Z1755" t="inlineStr">
        <is>
          <t>Ben Danford (TOR D)</t>
        </is>
      </c>
    </row>
    <row r="1756">
      <c r="A1756" t="inlineStr">
        <is>
          <t>Ben Dexheimer</t>
        </is>
      </c>
      <c r="B1756" t="inlineStr">
        <is>
          <t>MIN</t>
        </is>
      </c>
      <c r="C1756" t="inlineStr">
        <is>
          <t>D</t>
        </is>
      </c>
      <c r="D1756" t="inlineStr">
        <is>
          <t>D</t>
        </is>
      </c>
      <c r="E1756" t="n">
        <v>24</v>
      </c>
      <c r="F1756" t="inlineStr">
        <is>
          <t>FA</t>
        </is>
      </c>
      <c r="G1756" t="inlineStr">
        <is>
          <t>FA</t>
        </is>
      </c>
      <c r="H1756" s="30" t="n">
        <v>980000</v>
      </c>
      <c r="I1756" s="31" t="n">
        <v>0</v>
      </c>
      <c r="J1756" s="31" t="n"/>
      <c r="K1756" s="31" t="n">
        <v>0</v>
      </c>
      <c r="L1756" s="32" t="n"/>
      <c r="M1756" s="31" t="n">
        <v>0</v>
      </c>
      <c r="N1756" s="31" t="n">
        <v>0</v>
      </c>
      <c r="O1756" s="31" t="n"/>
      <c r="P1756" s="31" t="n"/>
      <c r="Q1756" s="31" t="n">
        <v>0</v>
      </c>
      <c r="R1756" s="31" t="n"/>
      <c r="S1756" s="32" t="n"/>
      <c r="T1756" s="32" t="n"/>
      <c r="V1756" t="inlineStr">
        <is>
          <t>074uc</t>
        </is>
      </c>
      <c r="W1756" t="n">
        <v>7681</v>
      </c>
      <c r="Y1756" t="inlineStr">
        <is>
          <t>e317a4f1-922d-4a08-ab4f-c3e38f776e2d</t>
        </is>
      </c>
      <c r="Z1756" t="inlineStr">
        <is>
          <t>Ben Dexheimer (MIN D)</t>
        </is>
      </c>
    </row>
    <row r="1757">
      <c r="A1757" t="inlineStr">
        <is>
          <t>Ben Duffy</t>
        </is>
      </c>
      <c r="B1757" t="inlineStr">
        <is>
          <t>(N/A)</t>
        </is>
      </c>
      <c r="C1757" t="inlineStr">
        <is>
          <t>C</t>
        </is>
      </c>
      <c r="D1757" t="inlineStr">
        <is>
          <t>F</t>
        </is>
      </c>
      <c r="E1757" t="n">
        <v>34</v>
      </c>
      <c r="F1757" t="inlineStr">
        <is>
          <t>FA</t>
        </is>
      </c>
      <c r="G1757" t="inlineStr">
        <is>
          <t>FA</t>
        </is>
      </c>
      <c r="H1757" s="30" t="n">
        <v>1</v>
      </c>
      <c r="I1757" s="31" t="n">
        <v>0</v>
      </c>
      <c r="J1757" s="31" t="n"/>
      <c r="K1757" s="31" t="n">
        <v>0</v>
      </c>
      <c r="L1757" s="32" t="n"/>
      <c r="M1757" s="31" t="n">
        <v>0</v>
      </c>
      <c r="N1757" s="31" t="n">
        <v>0</v>
      </c>
      <c r="O1757" s="31" t="n"/>
      <c r="P1757" s="31" t="n"/>
      <c r="Q1757" s="31" t="n">
        <v>0</v>
      </c>
      <c r="R1757" s="31" t="n"/>
      <c r="S1757" s="32" t="n"/>
      <c r="T1757" s="32" t="n"/>
      <c r="V1757" t="inlineStr">
        <is>
          <t>02y8q</t>
        </is>
      </c>
      <c r="Z1757" t="inlineStr">
        <is>
          <t>Ben Duffy ((N/A) C)</t>
        </is>
      </c>
    </row>
    <row r="1758">
      <c r="A1758" t="inlineStr">
        <is>
          <t>Ben Eager</t>
        </is>
      </c>
      <c r="B1758" t="inlineStr">
        <is>
          <t>(N/A)</t>
        </is>
      </c>
      <c r="C1758" t="inlineStr">
        <is>
          <t>LW</t>
        </is>
      </c>
      <c r="D1758" t="inlineStr">
        <is>
          <t>F</t>
        </is>
      </c>
      <c r="E1758" t="n">
        <v>42</v>
      </c>
      <c r="F1758" t="inlineStr">
        <is>
          <t>FA</t>
        </is>
      </c>
      <c r="G1758" t="inlineStr">
        <is>
          <t>FA</t>
        </is>
      </c>
      <c r="H1758" s="30" t="n">
        <v>1</v>
      </c>
      <c r="I1758" s="31" t="n">
        <v>0</v>
      </c>
      <c r="J1758" s="31" t="n"/>
      <c r="K1758" s="31" t="n">
        <v>0</v>
      </c>
      <c r="L1758" s="32" t="n"/>
      <c r="M1758" s="31" t="n">
        <v>0</v>
      </c>
      <c r="N1758" s="31" t="n">
        <v>0</v>
      </c>
      <c r="O1758" s="31" t="n"/>
      <c r="P1758" s="31" t="n"/>
      <c r="Q1758" s="31" t="n">
        <v>0</v>
      </c>
      <c r="R1758" s="31" t="n"/>
      <c r="S1758" s="32" t="n"/>
      <c r="T1758" s="32" t="n"/>
      <c r="V1758" t="inlineStr">
        <is>
          <t>003k8</t>
        </is>
      </c>
      <c r="W1758" t="n">
        <v>1692</v>
      </c>
      <c r="X1758" t="n">
        <v>3100</v>
      </c>
      <c r="Z1758" t="inlineStr">
        <is>
          <t>Ben Eager ((N/A) LW)</t>
        </is>
      </c>
    </row>
    <row r="1759">
      <c r="A1759" t="inlineStr">
        <is>
          <t>Ben Gleason</t>
        </is>
      </c>
      <c r="B1759" t="inlineStr">
        <is>
          <t>MIN</t>
        </is>
      </c>
      <c r="C1759" t="inlineStr">
        <is>
          <t>D</t>
        </is>
      </c>
      <c r="D1759" t="inlineStr">
        <is>
          <t>D</t>
        </is>
      </c>
      <c r="E1759" t="n">
        <v>28</v>
      </c>
      <c r="F1759" t="inlineStr">
        <is>
          <t>FA</t>
        </is>
      </c>
      <c r="G1759" t="inlineStr">
        <is>
          <t>FA</t>
        </is>
      </c>
      <c r="H1759" s="30" t="n">
        <v>775000</v>
      </c>
      <c r="I1759" s="31" t="n">
        <v>0</v>
      </c>
      <c r="J1759" s="31" t="n"/>
      <c r="K1759" s="31" t="n">
        <v>0</v>
      </c>
      <c r="L1759" s="32" t="n"/>
      <c r="M1759" s="31" t="n">
        <v>0</v>
      </c>
      <c r="N1759" s="31" t="n">
        <v>0</v>
      </c>
      <c r="O1759" s="31" t="n"/>
      <c r="P1759" s="31" t="n"/>
      <c r="Q1759" s="31" t="n">
        <v>0</v>
      </c>
      <c r="R1759" s="31" t="n"/>
      <c r="S1759" s="32" t="n"/>
      <c r="T1759" s="32" t="n"/>
      <c r="V1759" t="inlineStr">
        <is>
          <t>045ci</t>
        </is>
      </c>
      <c r="W1759" t="n">
        <v>5887</v>
      </c>
      <c r="X1759" t="n">
        <v>7435</v>
      </c>
      <c r="Y1759" t="inlineStr">
        <is>
          <t>63feb100-c108-434d-b740-7b52c6b9270a</t>
        </is>
      </c>
      <c r="Z1759" t="inlineStr">
        <is>
          <t>Ben Gleason (MIN D)</t>
        </is>
      </c>
    </row>
    <row r="1760">
      <c r="A1760" t="inlineStr">
        <is>
          <t>Ben Hanowski</t>
        </is>
      </c>
      <c r="B1760" t="inlineStr">
        <is>
          <t>(N/A)</t>
        </is>
      </c>
      <c r="C1760" t="inlineStr">
        <is>
          <t>RW</t>
        </is>
      </c>
      <c r="D1760" t="inlineStr">
        <is>
          <t>F</t>
        </is>
      </c>
      <c r="E1760" t="n">
        <v>35</v>
      </c>
      <c r="F1760" t="inlineStr">
        <is>
          <t>FA</t>
        </is>
      </c>
      <c r="G1760" t="inlineStr">
        <is>
          <t>FA</t>
        </is>
      </c>
      <c r="H1760" s="30" t="n">
        <v>1</v>
      </c>
      <c r="I1760" s="31" t="n">
        <v>0</v>
      </c>
      <c r="J1760" s="31" t="n"/>
      <c r="K1760" s="31" t="n">
        <v>0</v>
      </c>
      <c r="L1760" s="32" t="n"/>
      <c r="M1760" s="31" t="n">
        <v>0</v>
      </c>
      <c r="N1760" s="31" t="n">
        <v>0</v>
      </c>
      <c r="O1760" s="31" t="n"/>
      <c r="P1760" s="31" t="n"/>
      <c r="Q1760" s="31" t="n">
        <v>0</v>
      </c>
      <c r="R1760" s="31" t="n"/>
      <c r="S1760" s="32" t="n"/>
      <c r="T1760" s="32" t="n"/>
      <c r="V1760" t="inlineStr">
        <is>
          <t>01mz9</t>
        </is>
      </c>
      <c r="W1760" t="n">
        <v>3329</v>
      </c>
      <c r="X1760" t="n">
        <v>5925</v>
      </c>
      <c r="Z1760" t="inlineStr">
        <is>
          <t>Ben Hanowski ((N/A) RW)</t>
        </is>
      </c>
    </row>
    <row r="1761">
      <c r="A1761" t="inlineStr">
        <is>
          <t>Ben Harpur</t>
        </is>
      </c>
      <c r="B1761" t="inlineStr">
        <is>
          <t>(N/A)</t>
        </is>
      </c>
      <c r="C1761" t="inlineStr">
        <is>
          <t>D</t>
        </is>
      </c>
      <c r="D1761" t="inlineStr">
        <is>
          <t>D</t>
        </is>
      </c>
      <c r="E1761" t="n">
        <v>31</v>
      </c>
      <c r="F1761" t="inlineStr">
        <is>
          <t>FA</t>
        </is>
      </c>
      <c r="G1761" t="inlineStr">
        <is>
          <t>FA</t>
        </is>
      </c>
      <c r="H1761" s="30" t="n">
        <v>1</v>
      </c>
      <c r="I1761" s="31" t="n">
        <v>0</v>
      </c>
      <c r="J1761" s="31" t="n"/>
      <c r="K1761" s="31" t="n">
        <v>0</v>
      </c>
      <c r="L1761" s="32" t="n"/>
      <c r="M1761" s="31" t="n">
        <v>0</v>
      </c>
      <c r="N1761" s="31" t="n">
        <v>0</v>
      </c>
      <c r="O1761" s="31" t="n"/>
      <c r="P1761" s="31" t="n"/>
      <c r="Q1761" s="31" t="n">
        <v>0</v>
      </c>
      <c r="R1761" s="31" t="n"/>
      <c r="S1761" s="32" t="n"/>
      <c r="T1761" s="32" t="n"/>
      <c r="V1761" t="inlineStr">
        <is>
          <t>031pu</t>
        </is>
      </c>
      <c r="W1761" t="n">
        <v>4711</v>
      </c>
      <c r="X1761" t="n">
        <v>6087</v>
      </c>
      <c r="Y1761" t="inlineStr">
        <is>
          <t>faa0755f-9028-4866-85cd-534df61c0e7b</t>
        </is>
      </c>
      <c r="Z1761" t="inlineStr">
        <is>
          <t>Ben Harpur ((N/A) D)</t>
        </is>
      </c>
    </row>
    <row r="1762">
      <c r="A1762" t="inlineStr">
        <is>
          <t>Ben Hawerchuk</t>
        </is>
      </c>
      <c r="B1762" t="inlineStr">
        <is>
          <t>CGY</t>
        </is>
      </c>
      <c r="C1762" t="inlineStr">
        <is>
          <t>LW</t>
        </is>
      </c>
      <c r="D1762" t="inlineStr">
        <is>
          <t>F</t>
        </is>
      </c>
      <c r="E1762" t="n">
        <v>28</v>
      </c>
      <c r="F1762" t="inlineStr">
        <is>
          <t>FA</t>
        </is>
      </c>
      <c r="G1762" t="inlineStr">
        <is>
          <t>FA</t>
        </is>
      </c>
      <c r="H1762" s="30" t="n">
        <v>1</v>
      </c>
      <c r="I1762" s="31" t="n">
        <v>0</v>
      </c>
      <c r="J1762" s="31" t="n"/>
      <c r="K1762" s="31" t="n">
        <v>0</v>
      </c>
      <c r="L1762" s="32" t="n"/>
      <c r="M1762" s="31" t="n">
        <v>0</v>
      </c>
      <c r="N1762" s="31" t="n">
        <v>0</v>
      </c>
      <c r="O1762" s="31" t="n"/>
      <c r="P1762" s="31" t="n"/>
      <c r="Q1762" s="31" t="n">
        <v>0</v>
      </c>
      <c r="R1762" s="31" t="n"/>
      <c r="S1762" s="32" t="n"/>
      <c r="T1762" s="32" t="n"/>
      <c r="V1762" t="inlineStr">
        <is>
          <t>04l7h</t>
        </is>
      </c>
      <c r="X1762" t="n">
        <v>7789</v>
      </c>
      <c r="Z1762" t="inlineStr">
        <is>
          <t>Ben Hawerchuk (CGY LW)</t>
        </is>
      </c>
    </row>
    <row r="1763">
      <c r="A1763" t="inlineStr">
        <is>
          <t>Ben Hemmerling</t>
        </is>
      </c>
      <c r="B1763" t="inlineStr">
        <is>
          <t>VGK</t>
        </is>
      </c>
      <c r="C1763" t="inlineStr">
        <is>
          <t>C</t>
        </is>
      </c>
      <c r="D1763" t="inlineStr">
        <is>
          <t>F</t>
        </is>
      </c>
      <c r="E1763" t="n">
        <v>22</v>
      </c>
      <c r="F1763" t="inlineStr">
        <is>
          <t>FA</t>
        </is>
      </c>
      <c r="G1763" t="inlineStr">
        <is>
          <t>FA</t>
        </is>
      </c>
      <c r="H1763" s="30" t="n">
        <v>821111</v>
      </c>
      <c r="I1763" s="31" t="n">
        <v>0</v>
      </c>
      <c r="J1763" s="31" t="n"/>
      <c r="K1763" s="31" t="n">
        <v>0</v>
      </c>
      <c r="L1763" s="32" t="n"/>
      <c r="M1763" s="31" t="n">
        <v>0</v>
      </c>
      <c r="N1763" s="31" t="n">
        <v>0</v>
      </c>
      <c r="O1763" s="31" t="n"/>
      <c r="P1763" s="31" t="n"/>
      <c r="Q1763" s="31" t="n">
        <v>0</v>
      </c>
      <c r="R1763" s="31" t="n"/>
      <c r="S1763" s="32" t="n"/>
      <c r="T1763" s="32" t="n"/>
      <c r="V1763" t="inlineStr">
        <is>
          <t>0618h</t>
        </is>
      </c>
      <c r="W1763" t="n">
        <v>7063</v>
      </c>
      <c r="Y1763" t="inlineStr">
        <is>
          <t>5f4ec1f6-e093-49f6-98e9-9299a1f65f94</t>
        </is>
      </c>
      <c r="Z1763" t="inlineStr">
        <is>
          <t>Ben Hemmerling (VGK C)</t>
        </is>
      </c>
    </row>
    <row r="1764">
      <c r="A1764" t="inlineStr">
        <is>
          <t>Ben Holmstrom</t>
        </is>
      </c>
      <c r="B1764" t="inlineStr">
        <is>
          <t>(N/A)</t>
        </is>
      </c>
      <c r="C1764" t="inlineStr">
        <is>
          <t>C</t>
        </is>
      </c>
      <c r="D1764" t="inlineStr">
        <is>
          <t>F</t>
        </is>
      </c>
      <c r="E1764" t="n">
        <v>39</v>
      </c>
      <c r="F1764" t="inlineStr">
        <is>
          <t>FA</t>
        </is>
      </c>
      <c r="G1764" t="inlineStr">
        <is>
          <t>FA</t>
        </is>
      </c>
      <c r="H1764" s="30" t="n">
        <v>1</v>
      </c>
      <c r="I1764" s="31" t="n">
        <v>0</v>
      </c>
      <c r="J1764" s="31" t="n"/>
      <c r="K1764" s="31" t="n">
        <v>0</v>
      </c>
      <c r="L1764" s="32" t="n"/>
      <c r="M1764" s="31" t="n">
        <v>0</v>
      </c>
      <c r="N1764" s="31" t="n">
        <v>0</v>
      </c>
      <c r="O1764" s="31" t="n"/>
      <c r="P1764" s="31" t="n"/>
      <c r="Q1764" s="31" t="n">
        <v>0</v>
      </c>
      <c r="R1764" s="31" t="n"/>
      <c r="S1764" s="32" t="n"/>
      <c r="T1764" s="32" t="n"/>
      <c r="V1764" t="inlineStr">
        <is>
          <t>01svo</t>
        </is>
      </c>
      <c r="W1764" t="n">
        <v>3672</v>
      </c>
      <c r="X1764" t="n">
        <v>4831</v>
      </c>
      <c r="Z1764" t="inlineStr">
        <is>
          <t>Ben Holmstrom ((N/A) C)</t>
        </is>
      </c>
    </row>
    <row r="1765">
      <c r="A1765" t="inlineStr">
        <is>
          <t>Ben Hrebik</t>
        </is>
      </c>
      <c r="B1765" t="inlineStr">
        <is>
          <t>(N/A)</t>
        </is>
      </c>
      <c r="C1765" t="inlineStr">
        <is>
          <t>G</t>
        </is>
      </c>
      <c r="D1765" t="inlineStr">
        <is>
          <t>G</t>
        </is>
      </c>
      <c r="E1765" t="n">
        <v>20</v>
      </c>
      <c r="F1765" t="inlineStr">
        <is>
          <t>FA</t>
        </is>
      </c>
      <c r="G1765" t="inlineStr">
        <is>
          <t>FA</t>
        </is>
      </c>
      <c r="H1765" s="30" t="n">
        <v>1</v>
      </c>
      <c r="I1765" s="31" t="n">
        <v>0</v>
      </c>
      <c r="J1765" s="31" t="n"/>
      <c r="K1765" s="31" t="n">
        <v>0</v>
      </c>
      <c r="L1765" s="32" t="n"/>
      <c r="M1765" s="31" t="n">
        <v>0</v>
      </c>
      <c r="N1765" s="31" t="n">
        <v>0</v>
      </c>
      <c r="O1765" s="31" t="n"/>
      <c r="P1765" s="31" t="n"/>
      <c r="Q1765" s="31" t="n">
        <v>0</v>
      </c>
      <c r="R1765" s="31" t="n"/>
      <c r="S1765" s="32" t="n"/>
      <c r="T1765" s="32" t="n"/>
      <c r="V1765" t="inlineStr">
        <is>
          <t>06r9l</t>
        </is>
      </c>
      <c r="Y1765" t="inlineStr">
        <is>
          <t>2de1958f-86e9-4f73-b59f-11045a141f60</t>
        </is>
      </c>
      <c r="Z1765" t="inlineStr">
        <is>
          <t>Ben Hrebik ((N/A) G)</t>
        </is>
      </c>
    </row>
    <row r="1766">
      <c r="A1766" t="inlineStr">
        <is>
          <t>Ben Johnson</t>
        </is>
      </c>
      <c r="B1766" t="inlineStr">
        <is>
          <t>(N/A)</t>
        </is>
      </c>
      <c r="C1766" t="inlineStr">
        <is>
          <t>C</t>
        </is>
      </c>
      <c r="D1766" t="inlineStr">
        <is>
          <t>F</t>
        </is>
      </c>
      <c r="E1766" t="n">
        <v>32</v>
      </c>
      <c r="F1766" t="inlineStr">
        <is>
          <t>FA</t>
        </is>
      </c>
      <c r="G1766" t="inlineStr">
        <is>
          <t>FA</t>
        </is>
      </c>
      <c r="H1766" s="30" t="n">
        <v>1</v>
      </c>
      <c r="I1766" s="31" t="n">
        <v>0</v>
      </c>
      <c r="J1766" s="31" t="n"/>
      <c r="K1766" s="31" t="n">
        <v>0</v>
      </c>
      <c r="L1766" s="32" t="n"/>
      <c r="M1766" s="31" t="n">
        <v>0</v>
      </c>
      <c r="N1766" s="31" t="n">
        <v>0</v>
      </c>
      <c r="O1766" s="31" t="n"/>
      <c r="P1766" s="31" t="n"/>
      <c r="Q1766" s="31" t="n">
        <v>0</v>
      </c>
      <c r="R1766" s="31" t="n"/>
      <c r="S1766" s="32" t="n"/>
      <c r="T1766" s="32" t="n"/>
      <c r="V1766" t="inlineStr">
        <is>
          <t>02nqe</t>
        </is>
      </c>
      <c r="W1766" t="n">
        <v>5035</v>
      </c>
      <c r="X1766" t="n">
        <v>5780</v>
      </c>
      <c r="Z1766" t="inlineStr">
        <is>
          <t>Ben Johnson ((N/A) C)</t>
        </is>
      </c>
    </row>
    <row r="1767">
      <c r="A1767" t="inlineStr">
        <is>
          <t>Ben King</t>
        </is>
      </c>
      <c r="B1767" t="inlineStr">
        <is>
          <t>TOR</t>
        </is>
      </c>
      <c r="C1767" t="inlineStr">
        <is>
          <t>C</t>
        </is>
      </c>
      <c r="D1767" t="inlineStr">
        <is>
          <t>F</t>
        </is>
      </c>
      <c r="E1767" t="n">
        <v>24</v>
      </c>
      <c r="F1767" t="inlineStr">
        <is>
          <t>FA</t>
        </is>
      </c>
      <c r="G1767" t="inlineStr">
        <is>
          <t>FA</t>
        </is>
      </c>
      <c r="H1767" s="30" t="n">
        <v>1</v>
      </c>
      <c r="I1767" s="31" t="n">
        <v>0</v>
      </c>
      <c r="J1767" s="31" t="n"/>
      <c r="K1767" s="31" t="n">
        <v>0</v>
      </c>
      <c r="L1767" s="32" t="n"/>
      <c r="M1767" s="31" t="n">
        <v>0</v>
      </c>
      <c r="N1767" s="31" t="n">
        <v>0</v>
      </c>
      <c r="O1767" s="31" t="n"/>
      <c r="P1767" s="31" t="n"/>
      <c r="Q1767" s="31" t="n">
        <v>0</v>
      </c>
      <c r="R1767" s="31" t="n"/>
      <c r="S1767" s="32" t="n"/>
      <c r="T1767" s="32" t="n"/>
      <c r="V1767" t="inlineStr">
        <is>
          <t>05xca</t>
        </is>
      </c>
      <c r="Y1767" t="inlineStr">
        <is>
          <t>2c01ec35-3cbe-44e9-9834-cb5f03f7900a</t>
        </is>
      </c>
      <c r="Z1767" t="inlineStr">
        <is>
          <t>Ben King (TOR C)</t>
        </is>
      </c>
    </row>
    <row r="1768">
      <c r="A1768" t="inlineStr">
        <is>
          <t>Ben Kraws</t>
        </is>
      </c>
      <c r="B1768" t="inlineStr">
        <is>
          <t>(N/A)</t>
        </is>
      </c>
      <c r="C1768" t="inlineStr">
        <is>
          <t>G</t>
        </is>
      </c>
      <c r="D1768" t="inlineStr">
        <is>
          <t>G</t>
        </is>
      </c>
      <c r="E1768" t="n">
        <v>26</v>
      </c>
      <c r="F1768" t="inlineStr">
        <is>
          <t>FA</t>
        </is>
      </c>
      <c r="G1768" t="inlineStr">
        <is>
          <t>FA</t>
        </is>
      </c>
      <c r="H1768" s="30" t="n">
        <v>1</v>
      </c>
      <c r="I1768" s="31" t="n">
        <v>0</v>
      </c>
      <c r="J1768" s="31" t="n"/>
      <c r="K1768" s="31" t="n">
        <v>0</v>
      </c>
      <c r="L1768" s="32" t="n"/>
      <c r="M1768" s="31" t="n">
        <v>0</v>
      </c>
      <c r="N1768" s="31" t="n">
        <v>0</v>
      </c>
      <c r="O1768" s="31" t="n"/>
      <c r="P1768" s="31" t="n"/>
      <c r="Q1768" s="31" t="n">
        <v>0</v>
      </c>
      <c r="R1768" s="31" t="n"/>
      <c r="S1768" s="32" t="n"/>
      <c r="T1768" s="32" t="n"/>
      <c r="V1768" t="inlineStr">
        <is>
          <t>06kv5</t>
        </is>
      </c>
      <c r="W1768" t="n">
        <v>7097</v>
      </c>
      <c r="Y1768" t="inlineStr">
        <is>
          <t>38f3e45a-a4e0-4424-9a75-742d6f8c2349</t>
        </is>
      </c>
      <c r="Z1768" t="inlineStr">
        <is>
          <t>Ben Kraws ((N/A) G)</t>
        </is>
      </c>
    </row>
    <row r="1769">
      <c r="A1769" t="inlineStr">
        <is>
          <t>Ben MacDonald</t>
        </is>
      </c>
      <c r="B1769" t="inlineStr">
        <is>
          <t>SEA</t>
        </is>
      </c>
      <c r="C1769" t="inlineStr">
        <is>
          <t>LW</t>
        </is>
      </c>
      <c r="D1769" t="inlineStr">
        <is>
          <t>F</t>
        </is>
      </c>
      <c r="E1769" t="n">
        <v>22</v>
      </c>
      <c r="F1769" t="inlineStr">
        <is>
          <t>FA</t>
        </is>
      </c>
      <c r="G1769" t="inlineStr">
        <is>
          <t>FA</t>
        </is>
      </c>
      <c r="H1769" s="30" t="n">
        <v>1</v>
      </c>
      <c r="I1769" s="31" t="n">
        <v>0</v>
      </c>
      <c r="J1769" s="31" t="n"/>
      <c r="K1769" s="31" t="n">
        <v>0</v>
      </c>
      <c r="L1769" s="32" t="n"/>
      <c r="M1769" s="31" t="n">
        <v>0</v>
      </c>
      <c r="N1769" s="31" t="n">
        <v>0</v>
      </c>
      <c r="O1769" s="31" t="n"/>
      <c r="P1769" s="31" t="n"/>
      <c r="Q1769" s="31" t="n">
        <v>0</v>
      </c>
      <c r="R1769" s="31" t="n"/>
      <c r="S1769" s="32" t="n"/>
      <c r="T1769" s="32" t="n"/>
      <c r="V1769" t="inlineStr">
        <is>
          <t>060no</t>
        </is>
      </c>
      <c r="W1769" t="n">
        <v>6756</v>
      </c>
      <c r="Z1769" t="inlineStr">
        <is>
          <t>Ben MacDonald (SEA LW)</t>
        </is>
      </c>
    </row>
    <row r="1770">
      <c r="A1770" t="inlineStr">
        <is>
          <t>Ben Macbeath</t>
        </is>
      </c>
      <c r="B1770" t="inlineStr">
        <is>
          <t>NYR</t>
        </is>
      </c>
      <c r="C1770" t="inlineStr">
        <is>
          <t>D</t>
        </is>
      </c>
      <c r="D1770" t="inlineStr">
        <is>
          <t>D</t>
        </is>
      </c>
      <c r="E1770" t="n">
        <v>18</v>
      </c>
      <c r="F1770" t="inlineStr">
        <is>
          <t>FA</t>
        </is>
      </c>
      <c r="G1770" t="inlineStr">
        <is>
          <t>FA</t>
        </is>
      </c>
      <c r="H1770" s="30" t="n">
        <v>1</v>
      </c>
      <c r="I1770" s="31" t="n">
        <v>0</v>
      </c>
      <c r="J1770" s="31" t="n"/>
      <c r="K1770" s="31" t="n">
        <v>0</v>
      </c>
      <c r="L1770" s="32" t="n"/>
      <c r="M1770" s="31" t="n">
        <v>0</v>
      </c>
      <c r="N1770" s="31" t="n">
        <v>0</v>
      </c>
      <c r="O1770" s="31" t="n"/>
      <c r="P1770" s="31" t="n"/>
      <c r="Q1770" s="31" t="n">
        <v>0</v>
      </c>
      <c r="R1770" s="31" t="n"/>
      <c r="S1770" s="32" t="n"/>
      <c r="T1770" s="32" t="n"/>
      <c r="V1770" t="inlineStr">
        <is>
          <t>0760t</t>
        </is>
      </c>
      <c r="W1770" t="n">
        <v>7715</v>
      </c>
      <c r="Y1770" t="inlineStr">
        <is>
          <t>f06e6144-833d-467c-8b0e-2a9b17019251</t>
        </is>
      </c>
      <c r="Z1770" t="inlineStr">
        <is>
          <t>Ben Macbeath (NYR D)</t>
        </is>
      </c>
    </row>
    <row r="1771">
      <c r="A1771" t="inlineStr">
        <is>
          <t>Ben Maxwell</t>
        </is>
      </c>
      <c r="B1771" t="inlineStr">
        <is>
          <t>(N/A)</t>
        </is>
      </c>
      <c r="C1771" t="inlineStr">
        <is>
          <t>C</t>
        </is>
      </c>
      <c r="D1771" t="inlineStr">
        <is>
          <t>F</t>
        </is>
      </c>
      <c r="E1771" t="n">
        <v>38</v>
      </c>
      <c r="F1771" t="inlineStr">
        <is>
          <t>FA</t>
        </is>
      </c>
      <c r="G1771" t="inlineStr">
        <is>
          <t>FA</t>
        </is>
      </c>
      <c r="H1771" s="30" t="n">
        <v>1</v>
      </c>
      <c r="I1771" s="31" t="n">
        <v>0</v>
      </c>
      <c r="J1771" s="31" t="n"/>
      <c r="K1771" s="31" t="n">
        <v>0</v>
      </c>
      <c r="L1771" s="32" t="n"/>
      <c r="M1771" s="31" t="n">
        <v>0</v>
      </c>
      <c r="N1771" s="31" t="n">
        <v>0</v>
      </c>
      <c r="O1771" s="31" t="n"/>
      <c r="P1771" s="31" t="n"/>
      <c r="Q1771" s="31" t="n">
        <v>0</v>
      </c>
      <c r="R1771" s="31" t="n"/>
      <c r="S1771" s="32" t="n"/>
      <c r="T1771" s="32" t="n"/>
      <c r="V1771" t="inlineStr">
        <is>
          <t>003vv</t>
        </is>
      </c>
      <c r="W1771" t="n">
        <v>2600</v>
      </c>
      <c r="X1771" t="n">
        <v>4059</v>
      </c>
      <c r="Z1771" t="inlineStr">
        <is>
          <t>Ben Maxwell ((N/A) C)</t>
        </is>
      </c>
    </row>
    <row r="1772">
      <c r="A1772" t="inlineStr">
        <is>
          <t>Ben McCartney</t>
        </is>
      </c>
      <c r="B1772" t="inlineStr">
        <is>
          <t>UTA</t>
        </is>
      </c>
      <c r="C1772" t="inlineStr">
        <is>
          <t>LW</t>
        </is>
      </c>
      <c r="D1772" t="inlineStr">
        <is>
          <t>F</t>
        </is>
      </c>
      <c r="E1772" t="n">
        <v>25</v>
      </c>
      <c r="F1772" t="inlineStr">
        <is>
          <t>FA</t>
        </is>
      </c>
      <c r="G1772" t="inlineStr">
        <is>
          <t>FA</t>
        </is>
      </c>
      <c r="H1772" s="30" t="n">
        <v>775000</v>
      </c>
      <c r="I1772" s="31" t="n">
        <v>0</v>
      </c>
      <c r="J1772" s="31" t="n"/>
      <c r="K1772" s="31" t="n">
        <v>0</v>
      </c>
      <c r="L1772" s="32" t="n"/>
      <c r="M1772" s="31" t="n">
        <v>0</v>
      </c>
      <c r="N1772" s="31" t="n">
        <v>0</v>
      </c>
      <c r="O1772" s="31" t="n"/>
      <c r="P1772" s="31" t="n"/>
      <c r="Q1772" s="31" t="n">
        <v>0</v>
      </c>
      <c r="R1772" s="31" t="n"/>
      <c r="S1772" s="32" t="n"/>
      <c r="T1772" s="32" t="n"/>
      <c r="V1772" t="inlineStr">
        <is>
          <t>05977</t>
        </is>
      </c>
      <c r="W1772" t="n">
        <v>6443</v>
      </c>
      <c r="X1772" t="n">
        <v>8504</v>
      </c>
      <c r="Y1772" t="inlineStr">
        <is>
          <t>b822fc5a-afe8-4aeb-8e07-bdb428cdf15f</t>
        </is>
      </c>
      <c r="Z1772" t="inlineStr">
        <is>
          <t>Ben McCartney (UTA LW)</t>
        </is>
      </c>
    </row>
    <row r="1773">
      <c r="A1773" t="inlineStr">
        <is>
          <t>Ben Meehan</t>
        </is>
      </c>
      <c r="B1773" t="inlineStr">
        <is>
          <t>(N/A)</t>
        </is>
      </c>
      <c r="C1773" t="inlineStr">
        <is>
          <t>D</t>
        </is>
      </c>
      <c r="D1773" t="inlineStr">
        <is>
          <t>D</t>
        </is>
      </c>
      <c r="E1773" t="n">
        <v>25</v>
      </c>
      <c r="F1773" t="inlineStr">
        <is>
          <t>FA</t>
        </is>
      </c>
      <c r="G1773" t="inlineStr">
        <is>
          <t>FA</t>
        </is>
      </c>
      <c r="H1773" s="30" t="n">
        <v>1</v>
      </c>
      <c r="I1773" s="31" t="n">
        <v>0</v>
      </c>
      <c r="J1773" s="31" t="n"/>
      <c r="K1773" s="31" t="n">
        <v>0</v>
      </c>
      <c r="L1773" s="32" t="n"/>
      <c r="M1773" s="31" t="n">
        <v>0</v>
      </c>
      <c r="N1773" s="31" t="n">
        <v>0</v>
      </c>
      <c r="O1773" s="31" t="n"/>
      <c r="P1773" s="31" t="n"/>
      <c r="Q1773" s="31" t="n">
        <v>0</v>
      </c>
      <c r="R1773" s="31" t="n"/>
      <c r="S1773" s="32" t="n"/>
      <c r="T1773" s="32" t="n"/>
      <c r="V1773" t="inlineStr">
        <is>
          <t>05mx6</t>
        </is>
      </c>
      <c r="Y1773" t="inlineStr">
        <is>
          <t>2304f732-f596-40d6-ac7e-29f3e059eede</t>
        </is>
      </c>
      <c r="Z1773" t="inlineStr">
        <is>
          <t>Ben Meehan ((N/A) D)</t>
        </is>
      </c>
    </row>
    <row r="1774">
      <c r="A1774" t="inlineStr">
        <is>
          <t>Ben Meisner</t>
        </is>
      </c>
      <c r="B1774" t="inlineStr">
        <is>
          <t>(N/A)</t>
        </is>
      </c>
      <c r="C1774" t="inlineStr">
        <is>
          <t>G</t>
        </is>
      </c>
      <c r="D1774" t="inlineStr">
        <is>
          <t>G</t>
        </is>
      </c>
      <c r="E1774" t="n">
        <v>36</v>
      </c>
      <c r="F1774" t="inlineStr">
        <is>
          <t>FA</t>
        </is>
      </c>
      <c r="G1774" t="inlineStr">
        <is>
          <t>FA</t>
        </is>
      </c>
      <c r="H1774" s="30" t="n">
        <v>1</v>
      </c>
      <c r="I1774" s="31" t="n">
        <v>0</v>
      </c>
      <c r="J1774" s="31" t="n"/>
      <c r="K1774" s="31" t="n">
        <v>0</v>
      </c>
      <c r="L1774" s="32" t="n"/>
      <c r="M1774" s="31" t="n">
        <v>0</v>
      </c>
      <c r="N1774" s="31" t="n">
        <v>0</v>
      </c>
      <c r="O1774" s="31" t="n"/>
      <c r="P1774" s="31" t="n"/>
      <c r="Q1774" s="31" t="n">
        <v>0</v>
      </c>
      <c r="R1774" s="31" t="n"/>
      <c r="S1774" s="32" t="n"/>
      <c r="T1774" s="32" t="n"/>
      <c r="V1774" t="inlineStr">
        <is>
          <t>03kgw</t>
        </is>
      </c>
      <c r="X1774" t="n">
        <v>6597</v>
      </c>
      <c r="Z1774" t="inlineStr">
        <is>
          <t>Ben Meisner ((N/A) G)</t>
        </is>
      </c>
    </row>
    <row r="1775">
      <c r="A1775" t="inlineStr">
        <is>
          <t>Ben Merrill</t>
        </is>
      </c>
      <c r="B1775" t="inlineStr">
        <is>
          <t>MTL</t>
        </is>
      </c>
      <c r="C1775" t="inlineStr">
        <is>
          <t>C</t>
        </is>
      </c>
      <c r="D1775" t="inlineStr">
        <is>
          <t>F</t>
        </is>
      </c>
      <c r="E1775" t="n">
        <v>20</v>
      </c>
      <c r="F1775" t="inlineStr">
        <is>
          <t>FA</t>
        </is>
      </c>
      <c r="G1775" t="inlineStr">
        <is>
          <t>FA</t>
        </is>
      </c>
      <c r="H1775" s="30" t="n">
        <v>1</v>
      </c>
      <c r="I1775" s="31" t="n">
        <v>0</v>
      </c>
      <c r="J1775" s="31" t="n"/>
      <c r="K1775" s="31" t="n">
        <v>0</v>
      </c>
      <c r="L1775" s="32" t="n"/>
      <c r="M1775" s="31" t="n">
        <v>0</v>
      </c>
      <c r="N1775" s="31" t="n">
        <v>0</v>
      </c>
      <c r="O1775" s="31" t="n"/>
      <c r="P1775" s="31" t="n"/>
      <c r="Q1775" s="31" t="n">
        <v>0</v>
      </c>
      <c r="R1775" s="31" t="n"/>
      <c r="S1775" s="32" t="n"/>
      <c r="T1775" s="32" t="n"/>
      <c r="V1775" t="inlineStr">
        <is>
          <t>06mqx</t>
        </is>
      </c>
      <c r="Y1775" t="inlineStr">
        <is>
          <t>97edd6e4-a9b1-4721-9e36-67e85938f484</t>
        </is>
      </c>
      <c r="Z1775" t="inlineStr">
        <is>
          <t>Ben Merrill (MTL C)</t>
        </is>
      </c>
    </row>
    <row r="1776">
      <c r="A1776" t="inlineStr">
        <is>
          <t>Ben Muthersbaugh</t>
        </is>
      </c>
      <c r="B1776" t="inlineStr">
        <is>
          <t>(N/A)</t>
        </is>
      </c>
      <c r="C1776" t="inlineStr">
        <is>
          <t>LW</t>
        </is>
      </c>
      <c r="D1776" t="inlineStr">
        <is>
          <t>F</t>
        </is>
      </c>
      <c r="E1776" t="n">
        <v>22</v>
      </c>
      <c r="F1776" t="inlineStr">
        <is>
          <t>FA</t>
        </is>
      </c>
      <c r="G1776" t="inlineStr">
        <is>
          <t>FA</t>
        </is>
      </c>
      <c r="H1776" s="30" t="n">
        <v>1</v>
      </c>
      <c r="I1776" s="31" t="n">
        <v>0</v>
      </c>
      <c r="J1776" s="31" t="n"/>
      <c r="K1776" s="31" t="n">
        <v>0</v>
      </c>
      <c r="L1776" s="32" t="n"/>
      <c r="M1776" s="31" t="n">
        <v>0</v>
      </c>
      <c r="N1776" s="31" t="n">
        <v>0</v>
      </c>
      <c r="O1776" s="31" t="n"/>
      <c r="P1776" s="31" t="n"/>
      <c r="Q1776" s="31" t="n">
        <v>0</v>
      </c>
      <c r="R1776" s="31" t="n"/>
      <c r="S1776" s="32" t="n"/>
      <c r="T1776" s="32" t="n"/>
      <c r="V1776" t="inlineStr">
        <is>
          <t>06qh9</t>
        </is>
      </c>
      <c r="Z1776" t="inlineStr">
        <is>
          <t>Ben Muthersbaugh ((N/A) LW)</t>
        </is>
      </c>
    </row>
    <row r="1777">
      <c r="A1777" t="inlineStr">
        <is>
          <t>Ben Robertson</t>
        </is>
      </c>
      <c r="B1777" t="inlineStr">
        <is>
          <t>(N/A)</t>
        </is>
      </c>
      <c r="C1777" t="inlineStr">
        <is>
          <t>D</t>
        </is>
      </c>
      <c r="D1777" t="inlineStr">
        <is>
          <t>D</t>
        </is>
      </c>
      <c r="E1777" t="n">
        <v>21</v>
      </c>
      <c r="F1777" t="inlineStr">
        <is>
          <t>FA</t>
        </is>
      </c>
      <c r="G1777" t="inlineStr">
        <is>
          <t>FA</t>
        </is>
      </c>
      <c r="H1777" s="30" t="n">
        <v>1</v>
      </c>
      <c r="I1777" s="31" t="n">
        <v>0</v>
      </c>
      <c r="J1777" s="31" t="n"/>
      <c r="K1777" s="31" t="n">
        <v>0</v>
      </c>
      <c r="L1777" s="32" t="n"/>
      <c r="M1777" s="31" t="n">
        <v>0</v>
      </c>
      <c r="N1777" s="31" t="n">
        <v>0</v>
      </c>
      <c r="O1777" s="31" t="n"/>
      <c r="P1777" s="31" t="n"/>
      <c r="Q1777" s="31" t="n">
        <v>0</v>
      </c>
      <c r="R1777" s="31" t="n"/>
      <c r="S1777" s="32" t="n"/>
      <c r="T1777" s="32" t="n"/>
      <c r="V1777" t="inlineStr">
        <is>
          <t>06iae</t>
        </is>
      </c>
      <c r="Z1777" t="inlineStr">
        <is>
          <t>Ben Robertson ((N/A) D)</t>
        </is>
      </c>
    </row>
    <row r="1778">
      <c r="A1778" t="inlineStr">
        <is>
          <t>Ben Roger</t>
        </is>
      </c>
      <c r="B1778" t="inlineStr">
        <is>
          <t>(N/A)</t>
        </is>
      </c>
      <c r="C1778" t="inlineStr">
        <is>
          <t>D</t>
        </is>
      </c>
      <c r="D1778" t="inlineStr">
        <is>
          <t>D</t>
        </is>
      </c>
      <c r="E1778" t="n">
        <v>23</v>
      </c>
      <c r="F1778" t="inlineStr">
        <is>
          <t>FA</t>
        </is>
      </c>
      <c r="G1778" t="inlineStr">
        <is>
          <t>FA</t>
        </is>
      </c>
      <c r="H1778" s="30" t="n">
        <v>1</v>
      </c>
      <c r="I1778" s="31" t="n">
        <v>0</v>
      </c>
      <c r="J1778" s="31" t="n"/>
      <c r="K1778" s="31" t="n">
        <v>0</v>
      </c>
      <c r="L1778" s="32" t="n"/>
      <c r="M1778" s="31" t="n">
        <v>0</v>
      </c>
      <c r="N1778" s="31" t="n">
        <v>0</v>
      </c>
      <c r="O1778" s="31" t="n"/>
      <c r="P1778" s="31" t="n"/>
      <c r="Q1778" s="31" t="n">
        <v>0</v>
      </c>
      <c r="R1778" s="31" t="n"/>
      <c r="S1778" s="32" t="n"/>
      <c r="T1778" s="32" t="n"/>
      <c r="V1778" t="inlineStr">
        <is>
          <t>05uet</t>
        </is>
      </c>
      <c r="W1778" t="n">
        <v>6556</v>
      </c>
      <c r="Y1778" t="inlineStr">
        <is>
          <t>514a5baf-d220-4239-be4b-c070c36b5fd1</t>
        </is>
      </c>
      <c r="Z1778" t="inlineStr">
        <is>
          <t>Ben Roger ((N/A) D)</t>
        </is>
      </c>
    </row>
    <row r="1779">
      <c r="A1779" t="inlineStr">
        <is>
          <t>Ben Ryan</t>
        </is>
      </c>
      <c r="B1779" t="inlineStr">
        <is>
          <t>(N/A)</t>
        </is>
      </c>
      <c r="C1779" t="inlineStr">
        <is>
          <t>C</t>
        </is>
      </c>
      <c r="D1779" t="inlineStr">
        <is>
          <t>F</t>
        </is>
      </c>
      <c r="E1779" t="n">
        <v>37</v>
      </c>
      <c r="F1779" t="inlineStr">
        <is>
          <t>FA</t>
        </is>
      </c>
      <c r="G1779" t="inlineStr">
        <is>
          <t>FA</t>
        </is>
      </c>
      <c r="H1779" s="30" t="n">
        <v>1</v>
      </c>
      <c r="I1779" s="31" t="n">
        <v>0</v>
      </c>
      <c r="J1779" s="31" t="n"/>
      <c r="K1779" s="31" t="n">
        <v>0</v>
      </c>
      <c r="L1779" s="32" t="n"/>
      <c r="M1779" s="31" t="n">
        <v>0</v>
      </c>
      <c r="N1779" s="31" t="n">
        <v>0</v>
      </c>
      <c r="O1779" s="31" t="n"/>
      <c r="P1779" s="31" t="n"/>
      <c r="Q1779" s="31" t="n">
        <v>0</v>
      </c>
      <c r="R1779" s="31" t="n"/>
      <c r="S1779" s="32" t="n"/>
      <c r="T1779" s="32" t="n"/>
      <c r="V1779" t="inlineStr">
        <is>
          <t>026kr</t>
        </is>
      </c>
      <c r="X1779" t="n">
        <v>5307</v>
      </c>
      <c r="Z1779" t="inlineStr">
        <is>
          <t>Ben Ryan ((N/A) C)</t>
        </is>
      </c>
    </row>
    <row r="1780">
      <c r="A1780" t="inlineStr">
        <is>
          <t>Ben Schoen</t>
        </is>
      </c>
      <c r="B1780" t="inlineStr">
        <is>
          <t>(N/A)</t>
        </is>
      </c>
      <c r="C1780" t="inlineStr">
        <is>
          <t>RW</t>
        </is>
      </c>
      <c r="D1780" t="inlineStr">
        <is>
          <t>F</t>
        </is>
      </c>
      <c r="E1780" t="n">
        <v>24</v>
      </c>
      <c r="F1780" t="inlineStr">
        <is>
          <t>FA</t>
        </is>
      </c>
      <c r="G1780" t="inlineStr">
        <is>
          <t>FA</t>
        </is>
      </c>
      <c r="H1780" s="30" t="n">
        <v>1</v>
      </c>
      <c r="I1780" s="31" t="n">
        <v>0</v>
      </c>
      <c r="J1780" s="31" t="n"/>
      <c r="K1780" s="31" t="n">
        <v>0</v>
      </c>
      <c r="L1780" s="32" t="n"/>
      <c r="M1780" s="31" t="n">
        <v>0</v>
      </c>
      <c r="N1780" s="31" t="n">
        <v>0</v>
      </c>
      <c r="O1780" s="31" t="n"/>
      <c r="P1780" s="31" t="n"/>
      <c r="Q1780" s="31" t="n">
        <v>0</v>
      </c>
      <c r="R1780" s="31" t="n"/>
      <c r="S1780" s="32" t="n"/>
      <c r="T1780" s="32" t="n"/>
      <c r="V1780" t="inlineStr">
        <is>
          <t>05ogi</t>
        </is>
      </c>
      <c r="Z1780" t="inlineStr">
        <is>
          <t>Ben Schoen ((N/A) RW)</t>
        </is>
      </c>
    </row>
    <row r="1781">
      <c r="A1781" t="inlineStr">
        <is>
          <t>Ben Scrivens</t>
        </is>
      </c>
      <c r="B1781" t="inlineStr">
        <is>
          <t>(N/A)</t>
        </is>
      </c>
      <c r="C1781" t="inlineStr">
        <is>
          <t>G</t>
        </is>
      </c>
      <c r="D1781" t="inlineStr">
        <is>
          <t>G</t>
        </is>
      </c>
      <c r="E1781" t="n">
        <v>40</v>
      </c>
      <c r="F1781" t="inlineStr">
        <is>
          <t>FA</t>
        </is>
      </c>
      <c r="G1781" t="inlineStr">
        <is>
          <t>FA</t>
        </is>
      </c>
      <c r="H1781" s="30" t="n">
        <v>1</v>
      </c>
      <c r="I1781" s="31" t="n">
        <v>0</v>
      </c>
      <c r="J1781" s="31" t="n"/>
      <c r="K1781" s="31" t="n">
        <v>0</v>
      </c>
      <c r="L1781" s="32" t="n"/>
      <c r="M1781" s="31" t="n">
        <v>0</v>
      </c>
      <c r="N1781" s="31" t="n">
        <v>0</v>
      </c>
      <c r="O1781" s="31" t="n"/>
      <c r="P1781" s="31" t="n"/>
      <c r="Q1781" s="31" t="n">
        <v>0</v>
      </c>
      <c r="R1781" s="31" t="n"/>
      <c r="S1781" s="32" t="n"/>
      <c r="T1781" s="32" t="n"/>
      <c r="V1781" t="inlineStr">
        <is>
          <t>01u7i</t>
        </is>
      </c>
      <c r="W1781" t="n">
        <v>3474</v>
      </c>
      <c r="X1781" t="n">
        <v>4893</v>
      </c>
      <c r="Z1781" t="inlineStr">
        <is>
          <t>Ben Scrivens ((N/A) G)</t>
        </is>
      </c>
    </row>
    <row r="1782">
      <c r="A1782" t="inlineStr">
        <is>
          <t>Ben Smith</t>
        </is>
      </c>
      <c r="B1782" t="inlineStr">
        <is>
          <t>(N/A)</t>
        </is>
      </c>
      <c r="C1782" t="inlineStr">
        <is>
          <t>RW</t>
        </is>
      </c>
      <c r="D1782" t="inlineStr">
        <is>
          <t>F</t>
        </is>
      </c>
      <c r="E1782" t="n">
        <v>38</v>
      </c>
      <c r="F1782" t="inlineStr">
        <is>
          <t>FA</t>
        </is>
      </c>
      <c r="G1782" t="inlineStr">
        <is>
          <t>FA</t>
        </is>
      </c>
      <c r="H1782" s="30" t="n">
        <v>1</v>
      </c>
      <c r="I1782" s="31" t="n">
        <v>0</v>
      </c>
      <c r="J1782" s="31" t="n"/>
      <c r="K1782" s="31" t="n">
        <v>0</v>
      </c>
      <c r="L1782" s="32" t="n"/>
      <c r="M1782" s="31" t="n">
        <v>0</v>
      </c>
      <c r="N1782" s="31" t="n">
        <v>0</v>
      </c>
      <c r="O1782" s="31" t="n"/>
      <c r="P1782" s="31" t="n"/>
      <c r="Q1782" s="31" t="n">
        <v>0</v>
      </c>
      <c r="R1782" s="31" t="n"/>
      <c r="S1782" s="32" t="n"/>
      <c r="T1782" s="32" t="n"/>
      <c r="V1782" t="inlineStr">
        <is>
          <t>01tj8</t>
        </is>
      </c>
      <c r="W1782" t="n">
        <v>3471</v>
      </c>
      <c r="X1782" t="n">
        <v>4886</v>
      </c>
      <c r="Z1782" t="inlineStr">
        <is>
          <t>Ben Smith ((N/A) RW)</t>
        </is>
      </c>
    </row>
    <row r="1783">
      <c r="A1783" t="inlineStr">
        <is>
          <t>Ben Steeves</t>
        </is>
      </c>
      <c r="B1783" t="inlineStr">
        <is>
          <t>NJD</t>
        </is>
      </c>
      <c r="C1783" t="inlineStr">
        <is>
          <t>LW</t>
        </is>
      </c>
      <c r="D1783" t="inlineStr">
        <is>
          <t>F</t>
        </is>
      </c>
      <c r="E1783" t="n">
        <v>24</v>
      </c>
      <c r="F1783" t="inlineStr">
        <is>
          <t>FA</t>
        </is>
      </c>
      <c r="G1783" t="inlineStr">
        <is>
          <t>FA</t>
        </is>
      </c>
      <c r="H1783" s="30" t="n">
        <v>950000</v>
      </c>
      <c r="I1783" s="31" t="n">
        <v>0</v>
      </c>
      <c r="J1783" s="31" t="n"/>
      <c r="K1783" s="31" t="n">
        <v>0</v>
      </c>
      <c r="L1783" s="32" t="n"/>
      <c r="M1783" s="31" t="n">
        <v>0</v>
      </c>
      <c r="N1783" s="31" t="n">
        <v>0</v>
      </c>
      <c r="O1783" s="31" t="n"/>
      <c r="P1783" s="31" t="n"/>
      <c r="Q1783" s="31" t="n">
        <v>0</v>
      </c>
      <c r="R1783" s="31" t="n"/>
      <c r="S1783" s="32" t="n"/>
      <c r="T1783" s="32" t="n"/>
      <c r="V1783" t="inlineStr">
        <is>
          <t>06bmc</t>
        </is>
      </c>
      <c r="W1783" t="n">
        <v>7096</v>
      </c>
      <c r="Y1783" t="inlineStr">
        <is>
          <t>42f59085-f5a1-42cd-af3f-3a27856edbda</t>
        </is>
      </c>
      <c r="Z1783" t="inlineStr">
        <is>
          <t>Ben Steeves (NJD LW)</t>
        </is>
      </c>
    </row>
    <row r="1784">
      <c r="A1784" t="inlineStr">
        <is>
          <t>Ben Storm</t>
        </is>
      </c>
      <c r="B1784" t="inlineStr">
        <is>
          <t>COL</t>
        </is>
      </c>
      <c r="C1784" t="inlineStr">
        <is>
          <t>D</t>
        </is>
      </c>
      <c r="D1784" t="inlineStr">
        <is>
          <t>D</t>
        </is>
      </c>
      <c r="E1784" t="n">
        <v>32</v>
      </c>
      <c r="F1784" t="inlineStr">
        <is>
          <t>FA</t>
        </is>
      </c>
      <c r="G1784" t="inlineStr">
        <is>
          <t>FA</t>
        </is>
      </c>
      <c r="H1784" s="30" t="n">
        <v>1</v>
      </c>
      <c r="I1784" s="31" t="n">
        <v>0</v>
      </c>
      <c r="J1784" s="31" t="n"/>
      <c r="K1784" s="31" t="n">
        <v>0</v>
      </c>
      <c r="L1784" s="32" t="n"/>
      <c r="M1784" s="31" t="n">
        <v>0</v>
      </c>
      <c r="N1784" s="31" t="n">
        <v>0</v>
      </c>
      <c r="O1784" s="31" t="n"/>
      <c r="P1784" s="31" t="n"/>
      <c r="Q1784" s="31" t="n">
        <v>0</v>
      </c>
      <c r="R1784" s="31" t="n"/>
      <c r="S1784" s="32" t="n"/>
      <c r="T1784" s="32" t="n"/>
      <c r="V1784" t="inlineStr">
        <is>
          <t>031s9</t>
        </is>
      </c>
      <c r="X1784" t="n">
        <v>6133</v>
      </c>
      <c r="Z1784" t="inlineStr">
        <is>
          <t>Ben Storm (COL D)</t>
        </is>
      </c>
    </row>
    <row r="1785">
      <c r="A1785" t="inlineStr">
        <is>
          <t>Ben Street</t>
        </is>
      </c>
      <c r="B1785" t="inlineStr">
        <is>
          <t>(N/A)</t>
        </is>
      </c>
      <c r="C1785" t="inlineStr">
        <is>
          <t>C</t>
        </is>
      </c>
      <c r="D1785" t="inlineStr">
        <is>
          <t>F</t>
        </is>
      </c>
      <c r="E1785" t="n">
        <v>39</v>
      </c>
      <c r="F1785" t="inlineStr">
        <is>
          <t>FA</t>
        </is>
      </c>
      <c r="G1785" t="inlineStr">
        <is>
          <t>FA</t>
        </is>
      </c>
      <c r="H1785" s="30" t="n">
        <v>1</v>
      </c>
      <c r="I1785" s="31" t="n">
        <v>0</v>
      </c>
      <c r="J1785" s="31" t="n"/>
      <c r="K1785" s="31" t="n">
        <v>0</v>
      </c>
      <c r="L1785" s="32" t="n"/>
      <c r="M1785" s="31" t="n">
        <v>0</v>
      </c>
      <c r="N1785" s="31" t="n">
        <v>0</v>
      </c>
      <c r="O1785" s="31" t="n"/>
      <c r="P1785" s="31" t="n"/>
      <c r="Q1785" s="31" t="n">
        <v>0</v>
      </c>
      <c r="R1785" s="31" t="n"/>
      <c r="S1785" s="32" t="n"/>
      <c r="T1785" s="32" t="n"/>
      <c r="V1785" t="inlineStr">
        <is>
          <t>02ni8</t>
        </is>
      </c>
      <c r="W1785" t="n">
        <v>4078</v>
      </c>
      <c r="X1785" t="n">
        <v>5716</v>
      </c>
      <c r="Y1785" t="inlineStr">
        <is>
          <t>62b8c7d0-7247-11e2-a3e0-f4ce4684ea4c</t>
        </is>
      </c>
      <c r="Z1785" t="inlineStr">
        <is>
          <t>Ben Street ((N/A) C)</t>
        </is>
      </c>
    </row>
    <row r="1786">
      <c r="A1786" t="inlineStr">
        <is>
          <t>Ben Thomas</t>
        </is>
      </c>
      <c r="B1786" t="inlineStr">
        <is>
          <t>(N/A)</t>
        </is>
      </c>
      <c r="C1786" t="inlineStr">
        <is>
          <t>D</t>
        </is>
      </c>
      <c r="D1786" t="inlineStr">
        <is>
          <t>D</t>
        </is>
      </c>
      <c r="E1786" t="n">
        <v>30</v>
      </c>
      <c r="F1786" t="inlineStr">
        <is>
          <t>FA</t>
        </is>
      </c>
      <c r="G1786" t="inlineStr">
        <is>
          <t>FA</t>
        </is>
      </c>
      <c r="H1786" s="30" t="n">
        <v>1</v>
      </c>
      <c r="I1786" s="31" t="n">
        <v>0</v>
      </c>
      <c r="J1786" s="31" t="n"/>
      <c r="K1786" s="31" t="n">
        <v>0</v>
      </c>
      <c r="L1786" s="32" t="n"/>
      <c r="M1786" s="31" t="n">
        <v>0</v>
      </c>
      <c r="N1786" s="31" t="n">
        <v>0</v>
      </c>
      <c r="O1786" s="31" t="n"/>
      <c r="P1786" s="31" t="n"/>
      <c r="Q1786" s="31" t="n">
        <v>0</v>
      </c>
      <c r="R1786" s="31" t="n"/>
      <c r="S1786" s="32" t="n"/>
      <c r="T1786" s="32" t="n"/>
      <c r="V1786" t="inlineStr">
        <is>
          <t>03ecf</t>
        </is>
      </c>
      <c r="W1786" t="n">
        <v>4439</v>
      </c>
      <c r="X1786" t="n">
        <v>6487</v>
      </c>
      <c r="Y1786" t="inlineStr">
        <is>
          <t>b520f05e-1779-4131-8b42-00ccba79b3f8</t>
        </is>
      </c>
      <c r="Z1786" t="inlineStr">
        <is>
          <t>Ben Thomas ((N/A) D)</t>
        </is>
      </c>
    </row>
    <row r="1787">
      <c r="A1787" t="inlineStr">
        <is>
          <t>Ben Walter</t>
        </is>
      </c>
      <c r="B1787" t="inlineStr">
        <is>
          <t>(N/A)</t>
        </is>
      </c>
      <c r="C1787" t="inlineStr">
        <is>
          <t>C</t>
        </is>
      </c>
      <c r="D1787" t="inlineStr">
        <is>
          <t>F</t>
        </is>
      </c>
      <c r="E1787" t="n">
        <v>42</v>
      </c>
      <c r="F1787" t="inlineStr">
        <is>
          <t>FA</t>
        </is>
      </c>
      <c r="G1787" t="inlineStr">
        <is>
          <t>FA</t>
        </is>
      </c>
      <c r="H1787" s="30" t="n">
        <v>1</v>
      </c>
      <c r="I1787" s="31" t="n">
        <v>0</v>
      </c>
      <c r="J1787" s="31" t="n"/>
      <c r="K1787" s="31" t="n">
        <v>0</v>
      </c>
      <c r="L1787" s="32" t="n"/>
      <c r="M1787" s="31" t="n">
        <v>0</v>
      </c>
      <c r="N1787" s="31" t="n">
        <v>0</v>
      </c>
      <c r="O1787" s="31" t="n"/>
      <c r="P1787" s="31" t="n"/>
      <c r="Q1787" s="31" t="n">
        <v>0</v>
      </c>
      <c r="R1787" s="31" t="n"/>
      <c r="S1787" s="32" t="n"/>
      <c r="T1787" s="32" t="n"/>
      <c r="V1787" t="inlineStr">
        <is>
          <t>00401</t>
        </is>
      </c>
      <c r="W1787" t="n">
        <v>2234</v>
      </c>
      <c r="X1787" t="n">
        <v>3780</v>
      </c>
      <c r="Z1787" t="inlineStr">
        <is>
          <t>Ben Walter ((N/A) C)</t>
        </is>
      </c>
    </row>
    <row r="1788">
      <c r="A1788" t="inlineStr">
        <is>
          <t>Ben Wexler</t>
        </is>
      </c>
      <c r="B1788" t="inlineStr">
        <is>
          <t>(N/A)</t>
        </is>
      </c>
      <c r="C1788" t="inlineStr">
        <is>
          <t>G</t>
        </is>
      </c>
      <c r="D1788" t="inlineStr">
        <is>
          <t>G</t>
        </is>
      </c>
      <c r="E1788" t="n">
        <v>31</v>
      </c>
      <c r="F1788" t="inlineStr">
        <is>
          <t>FA</t>
        </is>
      </c>
      <c r="G1788" t="inlineStr">
        <is>
          <t>FA</t>
        </is>
      </c>
      <c r="H1788" s="30" t="n">
        <v>1</v>
      </c>
      <c r="I1788" s="31" t="n">
        <v>0</v>
      </c>
      <c r="J1788" s="31" t="n"/>
      <c r="K1788" s="31" t="n">
        <v>0</v>
      </c>
      <c r="L1788" s="32" t="n"/>
      <c r="M1788" s="31" t="n">
        <v>0</v>
      </c>
      <c r="N1788" s="31" t="n">
        <v>0</v>
      </c>
      <c r="O1788" s="31" t="n"/>
      <c r="P1788" s="31" t="n"/>
      <c r="Q1788" s="31" t="n">
        <v>0</v>
      </c>
      <c r="R1788" s="31" t="n"/>
      <c r="S1788" s="32" t="n"/>
      <c r="T1788" s="32" t="n"/>
      <c r="V1788" t="inlineStr">
        <is>
          <t>04n74</t>
        </is>
      </c>
      <c r="X1788" t="n">
        <v>7853</v>
      </c>
      <c r="Z1788" t="inlineStr">
        <is>
          <t>Ben Wexler ((N/A) G)</t>
        </is>
      </c>
    </row>
    <row r="1789">
      <c r="A1789" t="inlineStr">
        <is>
          <t>Ben Wilson</t>
        </is>
      </c>
      <c r="B1789" t="inlineStr">
        <is>
          <t>TBL</t>
        </is>
      </c>
      <c r="C1789" t="inlineStr">
        <is>
          <t>C</t>
        </is>
      </c>
      <c r="D1789" t="inlineStr">
        <is>
          <t>F</t>
        </is>
      </c>
      <c r="E1789" t="n">
        <v>35</v>
      </c>
      <c r="F1789" t="inlineStr">
        <is>
          <t>FA</t>
        </is>
      </c>
      <c r="G1789" t="inlineStr">
        <is>
          <t>FA</t>
        </is>
      </c>
      <c r="H1789" s="30" t="n">
        <v>1</v>
      </c>
      <c r="I1789" s="31" t="n">
        <v>0</v>
      </c>
      <c r="J1789" s="31" t="n"/>
      <c r="K1789" s="31" t="n">
        <v>0</v>
      </c>
      <c r="L1789" s="32" t="n"/>
      <c r="M1789" s="31" t="n">
        <v>0</v>
      </c>
      <c r="N1789" s="31" t="n">
        <v>0</v>
      </c>
      <c r="O1789" s="31" t="n"/>
      <c r="P1789" s="31" t="n"/>
      <c r="Q1789" s="31" t="n">
        <v>0</v>
      </c>
      <c r="R1789" s="31" t="n"/>
      <c r="S1789" s="32" t="n"/>
      <c r="T1789" s="32" t="n"/>
      <c r="V1789" t="inlineStr">
        <is>
          <t>048ks</t>
        </is>
      </c>
      <c r="X1789" t="n">
        <v>7348</v>
      </c>
      <c r="Z1789" t="inlineStr">
        <is>
          <t>Ben Wilson (TBL C)</t>
        </is>
      </c>
    </row>
    <row r="1790">
      <c r="A1790" t="inlineStr">
        <is>
          <t>Ben Youds</t>
        </is>
      </c>
      <c r="B1790" t="inlineStr">
        <is>
          <t>(N/A)</t>
        </is>
      </c>
      <c r="C1790" t="inlineStr">
        <is>
          <t>D</t>
        </is>
      </c>
      <c r="D1790" t="inlineStr">
        <is>
          <t>D</t>
        </is>
      </c>
      <c r="E1790" t="n">
        <v>38</v>
      </c>
      <c r="F1790" t="inlineStr">
        <is>
          <t>FA</t>
        </is>
      </c>
      <c r="G1790" t="inlineStr">
        <is>
          <t>FA</t>
        </is>
      </c>
      <c r="H1790" s="30" t="n">
        <v>1</v>
      </c>
      <c r="I1790" s="31" t="n">
        <v>0</v>
      </c>
      <c r="J1790" s="31" t="n"/>
      <c r="K1790" s="31" t="n">
        <v>0</v>
      </c>
      <c r="L1790" s="32" t="n"/>
      <c r="M1790" s="31" t="n">
        <v>0</v>
      </c>
      <c r="N1790" s="31" t="n">
        <v>0</v>
      </c>
      <c r="O1790" s="31" t="n"/>
      <c r="P1790" s="31" t="n"/>
      <c r="Q1790" s="31" t="n">
        <v>0</v>
      </c>
      <c r="R1790" s="31" t="n"/>
      <c r="S1790" s="32" t="n"/>
      <c r="T1790" s="32" t="n"/>
      <c r="V1790" t="inlineStr">
        <is>
          <t>038sp</t>
        </is>
      </c>
      <c r="W1790" t="n">
        <v>5122</v>
      </c>
      <c r="X1790" t="n">
        <v>6289</v>
      </c>
      <c r="Z1790" t="inlineStr">
        <is>
          <t>Ben Youds ((N/A) D)</t>
        </is>
      </c>
    </row>
    <row r="1791">
      <c r="A1791" t="inlineStr">
        <is>
          <t>Ben Zloty</t>
        </is>
      </c>
      <c r="B1791" t="inlineStr">
        <is>
          <t>DAL</t>
        </is>
      </c>
      <c r="C1791" t="inlineStr">
        <is>
          <t>D</t>
        </is>
      </c>
      <c r="D1791" t="inlineStr">
        <is>
          <t>D</t>
        </is>
      </c>
      <c r="E1791" t="n">
        <v>24</v>
      </c>
      <c r="F1791" t="inlineStr">
        <is>
          <t>FA</t>
        </is>
      </c>
      <c r="G1791" t="inlineStr">
        <is>
          <t>FA</t>
        </is>
      </c>
      <c r="H1791" s="30" t="n">
        <v>1</v>
      </c>
      <c r="I1791" s="31" t="n">
        <v>0</v>
      </c>
      <c r="J1791" s="31" t="n"/>
      <c r="K1791" s="31" t="n">
        <v>0</v>
      </c>
      <c r="L1791" s="32" t="n"/>
      <c r="M1791" s="31" t="n">
        <v>0</v>
      </c>
      <c r="N1791" s="31" t="n">
        <v>0</v>
      </c>
      <c r="O1791" s="31" t="n"/>
      <c r="P1791" s="31" t="n"/>
      <c r="Q1791" s="31" t="n">
        <v>0</v>
      </c>
      <c r="R1791" s="31" t="n"/>
      <c r="S1791" s="32" t="n"/>
      <c r="T1791" s="32" t="n"/>
      <c r="V1791" t="inlineStr">
        <is>
          <t>05o6m</t>
        </is>
      </c>
      <c r="Y1791" t="inlineStr">
        <is>
          <t>0de924a0-4893-44a5-b494-8fa65b22560d</t>
        </is>
      </c>
      <c r="Z1791" t="inlineStr">
        <is>
          <t>Ben Zloty (DAL D)</t>
        </is>
      </c>
    </row>
    <row r="1792">
      <c r="A1792" t="inlineStr">
        <is>
          <t>Benjamin Baumgartner</t>
        </is>
      </c>
      <c r="B1792" t="inlineStr">
        <is>
          <t>NJD</t>
        </is>
      </c>
      <c r="C1792" t="inlineStr">
        <is>
          <t>C</t>
        </is>
      </c>
      <c r="D1792" t="inlineStr">
        <is>
          <t>F</t>
        </is>
      </c>
      <c r="E1792" t="n">
        <v>26</v>
      </c>
      <c r="F1792" t="inlineStr">
        <is>
          <t>FA</t>
        </is>
      </c>
      <c r="G1792" t="inlineStr">
        <is>
          <t>FA</t>
        </is>
      </c>
      <c r="H1792" s="30" t="n">
        <v>1</v>
      </c>
      <c r="I1792" s="31" t="n">
        <v>0</v>
      </c>
      <c r="J1792" s="31" t="n"/>
      <c r="K1792" s="31" t="n">
        <v>0</v>
      </c>
      <c r="L1792" s="32" t="n"/>
      <c r="M1792" s="31" t="n">
        <v>0</v>
      </c>
      <c r="N1792" s="31" t="n">
        <v>0</v>
      </c>
      <c r="O1792" s="31" t="n"/>
      <c r="P1792" s="31" t="n"/>
      <c r="Q1792" s="31" t="n">
        <v>0</v>
      </c>
      <c r="R1792" s="31" t="n"/>
      <c r="S1792" s="32" t="n"/>
      <c r="T1792" s="32" t="n"/>
      <c r="V1792" t="inlineStr">
        <is>
          <t>05g43</t>
        </is>
      </c>
      <c r="Y1792" t="inlineStr">
        <is>
          <t>4d153115-972a-4edb-b080-4606e4e8c569</t>
        </is>
      </c>
      <c r="Z1792" t="inlineStr">
        <is>
          <t>Benjamin Baumgartner (NJD C)</t>
        </is>
      </c>
    </row>
    <row r="1793">
      <c r="A1793" t="inlineStr">
        <is>
          <t>Benjamin Brunelle</t>
        </is>
      </c>
      <c r="B1793" t="inlineStr">
        <is>
          <t>NYI</t>
        </is>
      </c>
      <c r="C1793" t="inlineStr">
        <is>
          <t>LW</t>
        </is>
      </c>
      <c r="D1793" t="inlineStr">
        <is>
          <t>F</t>
        </is>
      </c>
      <c r="E1793" t="n">
        <v>21</v>
      </c>
      <c r="F1793" t="inlineStr">
        <is>
          <t>FA</t>
        </is>
      </c>
      <c r="G1793" t="inlineStr">
        <is>
          <t>FA</t>
        </is>
      </c>
      <c r="H1793" s="30" t="n">
        <v>1</v>
      </c>
      <c r="I1793" s="31" t="n">
        <v>0</v>
      </c>
      <c r="J1793" s="31" t="n"/>
      <c r="K1793" s="31" t="n">
        <v>0</v>
      </c>
      <c r="L1793" s="32" t="n"/>
      <c r="M1793" s="31" t="n">
        <v>0</v>
      </c>
      <c r="N1793" s="31" t="n">
        <v>0</v>
      </c>
      <c r="O1793" s="31" t="n"/>
      <c r="P1793" s="31" t="n"/>
      <c r="Q1793" s="31" t="n">
        <v>0</v>
      </c>
      <c r="R1793" s="31" t="n"/>
      <c r="S1793" s="32" t="n"/>
      <c r="T1793" s="32" t="n"/>
      <c r="V1793" t="inlineStr">
        <is>
          <t>06mhq</t>
        </is>
      </c>
      <c r="Y1793" t="inlineStr">
        <is>
          <t>2114a401-e9f7-4ae1-b9c0-cc841b2f0845</t>
        </is>
      </c>
      <c r="Z1793" t="inlineStr">
        <is>
          <t>Benjamin Brunelle (NYI LW)</t>
        </is>
      </c>
    </row>
    <row r="1794">
      <c r="A1794" t="inlineStr">
        <is>
          <t>Benjamin Casavant</t>
        </is>
      </c>
      <c r="B1794" t="inlineStr">
        <is>
          <t>WSH</t>
        </is>
      </c>
      <c r="C1794" t="inlineStr">
        <is>
          <t>LW</t>
        </is>
      </c>
      <c r="D1794" t="inlineStr">
        <is>
          <t>F</t>
        </is>
      </c>
      <c r="E1794" t="n">
        <v>35</v>
      </c>
      <c r="F1794" t="inlineStr">
        <is>
          <t>FA</t>
        </is>
      </c>
      <c r="G1794" t="inlineStr">
        <is>
          <t>FA</t>
        </is>
      </c>
      <c r="H1794" s="30" t="n">
        <v>1</v>
      </c>
      <c r="I1794" s="31" t="n">
        <v>0</v>
      </c>
      <c r="J1794" s="31" t="n"/>
      <c r="K1794" s="31" t="n">
        <v>0</v>
      </c>
      <c r="L1794" s="32" t="n"/>
      <c r="M1794" s="31" t="n">
        <v>0</v>
      </c>
      <c r="N1794" s="31" t="n">
        <v>0</v>
      </c>
      <c r="O1794" s="31" t="n"/>
      <c r="P1794" s="31" t="n"/>
      <c r="Q1794" s="31" t="n">
        <v>0</v>
      </c>
      <c r="R1794" s="31" t="n"/>
      <c r="S1794" s="32" t="n"/>
      <c r="T1794" s="32" t="n"/>
      <c r="V1794" t="inlineStr">
        <is>
          <t>02fzz</t>
        </is>
      </c>
      <c r="Z1794" t="inlineStr">
        <is>
          <t>Benjamin Casavant (WSH LW)</t>
        </is>
      </c>
    </row>
    <row r="1795">
      <c r="A1795" t="inlineStr">
        <is>
          <t>Benjamin Conz</t>
        </is>
      </c>
      <c r="B1795" t="inlineStr">
        <is>
          <t>(N/A)</t>
        </is>
      </c>
      <c r="C1795" t="inlineStr">
        <is>
          <t>G</t>
        </is>
      </c>
      <c r="D1795" t="inlineStr">
        <is>
          <t>G</t>
        </is>
      </c>
      <c r="E1795" t="n">
        <v>34</v>
      </c>
      <c r="F1795" t="inlineStr">
        <is>
          <t>FA</t>
        </is>
      </c>
      <c r="G1795" t="inlineStr">
        <is>
          <t>FA</t>
        </is>
      </c>
      <c r="H1795" s="30" t="n">
        <v>1</v>
      </c>
      <c r="I1795" s="31" t="n">
        <v>0</v>
      </c>
      <c r="J1795" s="31" t="n"/>
      <c r="K1795" s="31" t="n">
        <v>0</v>
      </c>
      <c r="L1795" s="32" t="n"/>
      <c r="M1795" s="31" t="n">
        <v>0</v>
      </c>
      <c r="N1795" s="31" t="n">
        <v>0</v>
      </c>
      <c r="O1795" s="31" t="n"/>
      <c r="P1795" s="31" t="n"/>
      <c r="Q1795" s="31" t="n">
        <v>0</v>
      </c>
      <c r="R1795" s="31" t="n"/>
      <c r="S1795" s="32" t="n"/>
      <c r="T1795" s="32" t="n"/>
      <c r="V1795" t="inlineStr">
        <is>
          <t>02gvn</t>
        </is>
      </c>
      <c r="W1795" t="n">
        <v>3299</v>
      </c>
      <c r="Z1795" t="inlineStr">
        <is>
          <t>Benjamin Conz ((N/A) G)</t>
        </is>
      </c>
    </row>
    <row r="1796">
      <c r="A1796" t="inlineStr">
        <is>
          <t>Benjamin Cossette Ayotte</t>
        </is>
      </c>
      <c r="B1796" t="inlineStr">
        <is>
          <t>NSH</t>
        </is>
      </c>
      <c r="C1796" t="inlineStr">
        <is>
          <t>D</t>
        </is>
      </c>
      <c r="D1796" t="inlineStr">
        <is>
          <t>D</t>
        </is>
      </c>
      <c r="E1796" t="n">
        <v>18</v>
      </c>
      <c r="F1796" t="inlineStr">
        <is>
          <t>FA</t>
        </is>
      </c>
      <c r="G1796" t="inlineStr">
        <is>
          <t>FA</t>
        </is>
      </c>
      <c r="H1796" s="30" t="n">
        <v>1</v>
      </c>
      <c r="I1796" s="31" t="n">
        <v>0</v>
      </c>
      <c r="J1796" s="31" t="n"/>
      <c r="K1796" s="31" t="n">
        <v>0</v>
      </c>
      <c r="L1796" s="32" t="n"/>
      <c r="M1796" s="31" t="n">
        <v>0</v>
      </c>
      <c r="N1796" s="31" t="n">
        <v>0</v>
      </c>
      <c r="O1796" s="31" t="n"/>
      <c r="P1796" s="31" t="n"/>
      <c r="Q1796" s="31" t="n">
        <v>0</v>
      </c>
      <c r="R1796" s="31" t="n"/>
      <c r="S1796" s="32" t="n"/>
      <c r="T1796" s="32" t="n"/>
      <c r="V1796" t="inlineStr">
        <is>
          <t>076yi</t>
        </is>
      </c>
      <c r="Y1796" t="inlineStr">
        <is>
          <t>c89bd2a2-9f5a-4472-a8c6-311d67a0f75c</t>
        </is>
      </c>
      <c r="Z1796" t="inlineStr">
        <is>
          <t>Benjamin Cossette Ayotte (NSH D)</t>
        </is>
      </c>
    </row>
    <row r="1797">
      <c r="A1797" t="inlineStr">
        <is>
          <t>Benjamin Finkelstein</t>
        </is>
      </c>
      <c r="B1797" t="inlineStr">
        <is>
          <t>MIN</t>
        </is>
      </c>
      <c r="C1797" t="inlineStr">
        <is>
          <t>D</t>
        </is>
      </c>
      <c r="D1797" t="inlineStr">
        <is>
          <t>D</t>
        </is>
      </c>
      <c r="E1797" t="n">
        <v>28</v>
      </c>
      <c r="F1797" t="inlineStr">
        <is>
          <t>FA</t>
        </is>
      </c>
      <c r="G1797" t="inlineStr">
        <is>
          <t>FA</t>
        </is>
      </c>
      <c r="H1797" s="30" t="n">
        <v>1</v>
      </c>
      <c r="I1797" s="31" t="n">
        <v>0</v>
      </c>
      <c r="J1797" s="31" t="n"/>
      <c r="K1797" s="31" t="n">
        <v>0</v>
      </c>
      <c r="L1797" s="32" t="n"/>
      <c r="M1797" s="31" t="n">
        <v>0</v>
      </c>
      <c r="N1797" s="31" t="n">
        <v>0</v>
      </c>
      <c r="O1797" s="31" t="n"/>
      <c r="P1797" s="31" t="n"/>
      <c r="Q1797" s="31" t="n">
        <v>0</v>
      </c>
      <c r="R1797" s="31" t="n"/>
      <c r="S1797" s="32" t="n"/>
      <c r="T1797" s="32" t="n"/>
      <c r="V1797" t="inlineStr">
        <is>
          <t>0430i</t>
        </is>
      </c>
      <c r="X1797" t="n">
        <v>7300</v>
      </c>
      <c r="Y1797" t="inlineStr">
        <is>
          <t>d42946f3-dff1-4fe6-8c19-24281734deb9</t>
        </is>
      </c>
      <c r="Z1797" t="inlineStr">
        <is>
          <t>Benjamin Finkelstein (MIN D)</t>
        </is>
      </c>
    </row>
    <row r="1798">
      <c r="A1798" t="inlineStr">
        <is>
          <t>Benjamin Gallacher</t>
        </is>
      </c>
      <c r="B1798" t="inlineStr">
        <is>
          <t>(N/A)</t>
        </is>
      </c>
      <c r="C1798" t="inlineStr">
        <is>
          <t>D</t>
        </is>
      </c>
      <c r="D1798" t="inlineStr">
        <is>
          <t>D</t>
        </is>
      </c>
      <c r="E1798" t="n">
        <v>34</v>
      </c>
      <c r="F1798" t="inlineStr">
        <is>
          <t>FA</t>
        </is>
      </c>
      <c r="G1798" t="inlineStr">
        <is>
          <t>FA</t>
        </is>
      </c>
      <c r="H1798" s="30" t="n">
        <v>1</v>
      </c>
      <c r="I1798" s="31" t="n">
        <v>0</v>
      </c>
      <c r="J1798" s="31" t="n"/>
      <c r="K1798" s="31" t="n">
        <v>0</v>
      </c>
      <c r="L1798" s="32" t="n"/>
      <c r="M1798" s="31" t="n">
        <v>0</v>
      </c>
      <c r="N1798" s="31" t="n">
        <v>0</v>
      </c>
      <c r="O1798" s="31" t="n"/>
      <c r="P1798" s="31" t="n"/>
      <c r="Q1798" s="31" t="n">
        <v>0</v>
      </c>
      <c r="R1798" s="31" t="n"/>
      <c r="S1798" s="32" t="n"/>
      <c r="T1798" s="32" t="n"/>
      <c r="V1798" t="inlineStr">
        <is>
          <t>01zrm</t>
        </is>
      </c>
      <c r="X1798" t="n">
        <v>5066</v>
      </c>
      <c r="Z1798" t="inlineStr">
        <is>
          <t>Benjamin Gallacher ((N/A) D)</t>
        </is>
      </c>
    </row>
    <row r="1799">
      <c r="A1799" t="inlineStr">
        <is>
          <t>Benjamin Gaudreau</t>
        </is>
      </c>
      <c r="B1799" t="inlineStr">
        <is>
          <t>MTL</t>
        </is>
      </c>
      <c r="C1799" t="inlineStr">
        <is>
          <t>G</t>
        </is>
      </c>
      <c r="D1799" t="inlineStr">
        <is>
          <t>G</t>
        </is>
      </c>
      <c r="E1799" t="n">
        <v>23</v>
      </c>
      <c r="F1799" t="inlineStr">
        <is>
          <t>FA</t>
        </is>
      </c>
      <c r="G1799" t="inlineStr">
        <is>
          <t>FA</t>
        </is>
      </c>
      <c r="H1799" s="30" t="n">
        <v>1</v>
      </c>
      <c r="I1799" s="31" t="n">
        <v>0</v>
      </c>
      <c r="J1799" s="31" t="n"/>
      <c r="K1799" s="31" t="n">
        <v>0</v>
      </c>
      <c r="L1799" s="32" t="n"/>
      <c r="M1799" s="31" t="n">
        <v>0</v>
      </c>
      <c r="N1799" s="31" t="n">
        <v>0</v>
      </c>
      <c r="O1799" s="31" t="n"/>
      <c r="P1799" s="31" t="n"/>
      <c r="Q1799" s="31" t="n">
        <v>0</v>
      </c>
      <c r="R1799" s="31" t="n"/>
      <c r="S1799" s="32" t="n"/>
      <c r="T1799" s="32" t="n"/>
      <c r="V1799" t="inlineStr">
        <is>
          <t>05rke</t>
        </is>
      </c>
      <c r="W1799" t="n">
        <v>6514</v>
      </c>
      <c r="Y1799" t="inlineStr">
        <is>
          <t>51497caa-7ead-496f-8407-e41759a7599c</t>
        </is>
      </c>
      <c r="Z1799" t="inlineStr">
        <is>
          <t>Benjamin Gaudreau (MTL G)</t>
        </is>
      </c>
    </row>
    <row r="1800">
      <c r="A1800" t="inlineStr">
        <is>
          <t>Benjamin Kevan</t>
        </is>
      </c>
      <c r="B1800" t="inlineStr">
        <is>
          <t>NJD</t>
        </is>
      </c>
      <c r="C1800" t="inlineStr">
        <is>
          <t>RW</t>
        </is>
      </c>
      <c r="D1800" t="inlineStr">
        <is>
          <t>F</t>
        </is>
      </c>
      <c r="E1800" t="n">
        <v>19</v>
      </c>
      <c r="F1800" t="inlineStr">
        <is>
          <t>FA</t>
        </is>
      </c>
      <c r="G1800" t="inlineStr">
        <is>
          <t>FA</t>
        </is>
      </c>
      <c r="H1800" s="30" t="n">
        <v>1</v>
      </c>
      <c r="I1800" s="31" t="n">
        <v>0</v>
      </c>
      <c r="J1800" s="31" t="n"/>
      <c r="K1800" s="31" t="n">
        <v>0</v>
      </c>
      <c r="L1800" s="32" t="n"/>
      <c r="M1800" s="31" t="n">
        <v>0</v>
      </c>
      <c r="N1800" s="31" t="n">
        <v>0</v>
      </c>
      <c r="O1800" s="31" t="n"/>
      <c r="P1800" s="31" t="n"/>
      <c r="Q1800" s="31" t="n">
        <v>0</v>
      </c>
      <c r="R1800" s="31" t="n"/>
      <c r="S1800" s="32" t="n"/>
      <c r="T1800" s="32" t="n"/>
      <c r="V1800" t="inlineStr">
        <is>
          <t>06pyx</t>
        </is>
      </c>
      <c r="W1800" t="n">
        <v>7432</v>
      </c>
      <c r="Y1800" t="inlineStr">
        <is>
          <t>3da7776d-d291-4753-a2b6-3c5b2c745027</t>
        </is>
      </c>
      <c r="Z1800" t="inlineStr">
        <is>
          <t>Benjamin Kevan (NJD RW)</t>
        </is>
      </c>
    </row>
    <row r="1801">
      <c r="A1801" t="inlineStr">
        <is>
          <t>Benjamin Marshall</t>
        </is>
      </c>
      <c r="B1801" t="inlineStr">
        <is>
          <t>DET</t>
        </is>
      </c>
      <c r="C1801" t="inlineStr">
        <is>
          <t>D</t>
        </is>
      </c>
      <c r="D1801" t="inlineStr">
        <is>
          <t>D</t>
        </is>
      </c>
      <c r="E1801" t="n">
        <v>34</v>
      </c>
      <c r="F1801" t="inlineStr">
        <is>
          <t>FA</t>
        </is>
      </c>
      <c r="G1801" t="inlineStr">
        <is>
          <t>FA</t>
        </is>
      </c>
      <c r="H1801" s="30" t="n">
        <v>1</v>
      </c>
      <c r="I1801" s="31" t="n">
        <v>0</v>
      </c>
      <c r="J1801" s="31" t="n"/>
      <c r="K1801" s="31" t="n">
        <v>0</v>
      </c>
      <c r="L1801" s="32" t="n"/>
      <c r="M1801" s="31" t="n">
        <v>0</v>
      </c>
      <c r="N1801" s="31" t="n">
        <v>0</v>
      </c>
      <c r="O1801" s="31" t="n"/>
      <c r="P1801" s="31" t="n"/>
      <c r="Q1801" s="31" t="n">
        <v>0</v>
      </c>
      <c r="R1801" s="31" t="n"/>
      <c r="S1801" s="32" t="n"/>
      <c r="T1801" s="32" t="n"/>
      <c r="V1801" t="inlineStr">
        <is>
          <t>01zr0</t>
        </is>
      </c>
      <c r="Z1801" t="inlineStr">
        <is>
          <t>Benjamin Marshall (DET D)</t>
        </is>
      </c>
    </row>
    <row r="1802">
      <c r="A1802" t="inlineStr">
        <is>
          <t>Benjamin Mirageas</t>
        </is>
      </c>
      <c r="B1802" t="inlineStr">
        <is>
          <t>(N/A)</t>
        </is>
      </c>
      <c r="C1802" t="inlineStr">
        <is>
          <t>D</t>
        </is>
      </c>
      <c r="D1802" t="inlineStr">
        <is>
          <t>D</t>
        </is>
      </c>
      <c r="E1802" t="n">
        <v>27</v>
      </c>
      <c r="F1802" t="inlineStr">
        <is>
          <t>FA</t>
        </is>
      </c>
      <c r="G1802" t="inlineStr">
        <is>
          <t>FA</t>
        </is>
      </c>
      <c r="H1802" s="30" t="n">
        <v>1</v>
      </c>
      <c r="I1802" s="31" t="n">
        <v>0</v>
      </c>
      <c r="J1802" s="31" t="n"/>
      <c r="K1802" s="31" t="n">
        <v>0</v>
      </c>
      <c r="L1802" s="32" t="n"/>
      <c r="M1802" s="31" t="n">
        <v>0</v>
      </c>
      <c r="N1802" s="31" t="n">
        <v>0</v>
      </c>
      <c r="O1802" s="31" t="n"/>
      <c r="P1802" s="31" t="n"/>
      <c r="Q1802" s="31" t="n">
        <v>0</v>
      </c>
      <c r="R1802" s="31" t="n"/>
      <c r="S1802" s="32" t="n"/>
      <c r="T1802" s="32" t="n"/>
      <c r="V1802" t="inlineStr">
        <is>
          <t>04f1g</t>
        </is>
      </c>
      <c r="X1802" t="n">
        <v>7592</v>
      </c>
      <c r="Z1802" t="inlineStr">
        <is>
          <t>Benjamin Mirageas ((N/A) D)</t>
        </is>
      </c>
    </row>
    <row r="1803">
      <c r="A1803" t="inlineStr">
        <is>
          <t>Benjamin Poitras</t>
        </is>
      </c>
      <c r="B1803" t="inlineStr">
        <is>
          <t>(N/A)</t>
        </is>
      </c>
      <c r="C1803" t="inlineStr">
        <is>
          <t>C</t>
        </is>
      </c>
      <c r="D1803" t="inlineStr">
        <is>
          <t>F</t>
        </is>
      </c>
      <c r="E1803" t="n">
        <v>21</v>
      </c>
      <c r="F1803" t="inlineStr">
        <is>
          <t>FA</t>
        </is>
      </c>
      <c r="G1803" t="inlineStr">
        <is>
          <t>FA</t>
        </is>
      </c>
      <c r="H1803" s="30" t="n">
        <v>1</v>
      </c>
      <c r="I1803" s="31" t="n">
        <v>0</v>
      </c>
      <c r="J1803" s="31" t="n"/>
      <c r="K1803" s="31" t="n">
        <v>0</v>
      </c>
      <c r="L1803" s="32" t="n"/>
      <c r="M1803" s="31" t="n">
        <v>0</v>
      </c>
      <c r="N1803" s="31" t="n">
        <v>0</v>
      </c>
      <c r="O1803" s="31" t="n"/>
      <c r="P1803" s="31" t="n"/>
      <c r="Q1803" s="31" t="n">
        <v>0</v>
      </c>
      <c r="R1803" s="31" t="n"/>
      <c r="S1803" s="32" t="n"/>
      <c r="T1803" s="32" t="n"/>
      <c r="V1803" t="inlineStr">
        <is>
          <t>06cg5</t>
        </is>
      </c>
      <c r="Z1803" t="inlineStr">
        <is>
          <t>Benjamin Poitras ((N/A) C)</t>
        </is>
      </c>
    </row>
    <row r="1804">
      <c r="A1804" t="inlineStr">
        <is>
          <t>Benjamin Rautiainen</t>
        </is>
      </c>
      <c r="B1804" t="inlineStr">
        <is>
          <t>TBL</t>
        </is>
      </c>
      <c r="C1804" t="inlineStr">
        <is>
          <t>C</t>
        </is>
      </c>
      <c r="D1804" t="inlineStr">
        <is>
          <t>F</t>
        </is>
      </c>
      <c r="E1804" t="n">
        <v>21</v>
      </c>
      <c r="F1804" t="inlineStr">
        <is>
          <t>FA</t>
        </is>
      </c>
      <c r="G1804" t="inlineStr">
        <is>
          <t>FA</t>
        </is>
      </c>
      <c r="H1804" s="30" t="n">
        <v>1007500</v>
      </c>
      <c r="I1804" s="31" t="n">
        <v>0</v>
      </c>
      <c r="J1804" s="31" t="n"/>
      <c r="K1804" s="31" t="n">
        <v>0</v>
      </c>
      <c r="L1804" s="32" t="n"/>
      <c r="M1804" s="31" t="n">
        <v>0</v>
      </c>
      <c r="N1804" s="31" t="n">
        <v>0</v>
      </c>
      <c r="O1804" s="31" t="n"/>
      <c r="P1804" s="31" t="n"/>
      <c r="Q1804" s="31" t="n">
        <v>0</v>
      </c>
      <c r="R1804" s="31" t="n"/>
      <c r="S1804" s="32" t="n"/>
      <c r="T1804" s="32" t="n"/>
      <c r="V1804" t="inlineStr">
        <is>
          <t>06c42</t>
        </is>
      </c>
      <c r="W1804" t="n">
        <v>7623</v>
      </c>
      <c r="Y1804" t="inlineStr">
        <is>
          <t>ae9e1576-789e-4ef4-a438-32b1029a60a4</t>
        </is>
      </c>
      <c r="Z1804" t="inlineStr">
        <is>
          <t>Benjamin Rautiainen (TBL C)</t>
        </is>
      </c>
    </row>
    <row r="1805">
      <c r="A1805" t="inlineStr">
        <is>
          <t>Benjamin Strinden</t>
        </is>
      </c>
      <c r="B1805" t="inlineStr">
        <is>
          <t>NSH</t>
        </is>
      </c>
      <c r="C1805" t="inlineStr">
        <is>
          <t>C</t>
        </is>
      </c>
      <c r="D1805" t="inlineStr">
        <is>
          <t>F</t>
        </is>
      </c>
      <c r="E1805" t="n">
        <v>24</v>
      </c>
      <c r="F1805" t="inlineStr">
        <is>
          <t>FA</t>
        </is>
      </c>
      <c r="G1805" t="inlineStr">
        <is>
          <t>FA</t>
        </is>
      </c>
      <c r="H1805" s="30" t="n">
        <v>1</v>
      </c>
      <c r="I1805" s="31" t="n">
        <v>0</v>
      </c>
      <c r="J1805" s="31" t="n"/>
      <c r="K1805" s="31" t="n">
        <v>0</v>
      </c>
      <c r="L1805" s="32" t="n"/>
      <c r="M1805" s="31" t="n">
        <v>0</v>
      </c>
      <c r="N1805" s="31" t="n">
        <v>0</v>
      </c>
      <c r="O1805" s="31" t="n"/>
      <c r="P1805" s="31" t="n"/>
      <c r="Q1805" s="31" t="n">
        <v>0</v>
      </c>
      <c r="R1805" s="31" t="n"/>
      <c r="S1805" s="32" t="n"/>
      <c r="T1805" s="32" t="n"/>
      <c r="V1805" t="inlineStr">
        <is>
          <t>062sk</t>
        </is>
      </c>
      <c r="Y1805" t="inlineStr">
        <is>
          <t>be2c7cea-a635-4ea1-8653-151ab816dd81</t>
        </is>
      </c>
      <c r="Z1805" t="inlineStr">
        <is>
          <t>Benjamin Strinden (NSH C)</t>
        </is>
      </c>
    </row>
    <row r="1806">
      <c r="A1806" t="inlineStr">
        <is>
          <t>Benjamin Tardif</t>
        </is>
      </c>
      <c r="B1806" t="inlineStr">
        <is>
          <t>COL</t>
        </is>
      </c>
      <c r="C1806" t="inlineStr">
        <is>
          <t>LW</t>
        </is>
      </c>
      <c r="D1806" t="inlineStr">
        <is>
          <t>F</t>
        </is>
      </c>
      <c r="E1806" t="n">
        <v>26</v>
      </c>
      <c r="F1806" t="inlineStr">
        <is>
          <t>FA</t>
        </is>
      </c>
      <c r="G1806" t="inlineStr">
        <is>
          <t>FA</t>
        </is>
      </c>
      <c r="H1806" s="30" t="n">
        <v>1</v>
      </c>
      <c r="I1806" s="31" t="n">
        <v>0</v>
      </c>
      <c r="J1806" s="31" t="n"/>
      <c r="K1806" s="31" t="n">
        <v>0</v>
      </c>
      <c r="L1806" s="32" t="n"/>
      <c r="M1806" s="31" t="n">
        <v>0</v>
      </c>
      <c r="N1806" s="31" t="n">
        <v>0</v>
      </c>
      <c r="O1806" s="31" t="n"/>
      <c r="P1806" s="31" t="n"/>
      <c r="Q1806" s="31" t="n">
        <v>0</v>
      </c>
      <c r="R1806" s="31" t="n"/>
      <c r="S1806" s="32" t="n"/>
      <c r="T1806" s="32" t="n"/>
      <c r="V1806" t="inlineStr">
        <is>
          <t>05x9n</t>
        </is>
      </c>
      <c r="Y1806" t="inlineStr">
        <is>
          <t>4588d98c-eb76-4e89-906f-9eb3b7d79797</t>
        </is>
      </c>
      <c r="Z1806" t="inlineStr">
        <is>
          <t>Benjamin Tardif (COL LW)</t>
        </is>
      </c>
    </row>
    <row r="1807">
      <c r="A1807" t="inlineStr">
        <is>
          <t>Benjamin Wilmott</t>
        </is>
      </c>
      <c r="B1807" t="inlineStr">
        <is>
          <t>VGK</t>
        </is>
      </c>
      <c r="C1807" t="inlineStr">
        <is>
          <t>LW</t>
        </is>
      </c>
      <c r="D1807" t="inlineStr">
        <is>
          <t>F</t>
        </is>
      </c>
      <c r="E1807" t="n">
        <v>20</v>
      </c>
      <c r="F1807" t="inlineStr">
        <is>
          <t>FA</t>
        </is>
      </c>
      <c r="G1807" t="inlineStr">
        <is>
          <t>FA</t>
        </is>
      </c>
      <c r="H1807" s="30" t="n">
        <v>1</v>
      </c>
      <c r="I1807" s="31" t="n">
        <v>0</v>
      </c>
      <c r="J1807" s="31" t="n"/>
      <c r="K1807" s="31" t="n">
        <v>0</v>
      </c>
      <c r="L1807" s="32" t="n"/>
      <c r="M1807" s="31" t="n">
        <v>0</v>
      </c>
      <c r="N1807" s="31" t="n">
        <v>0</v>
      </c>
      <c r="O1807" s="31" t="n"/>
      <c r="P1807" s="31" t="n"/>
      <c r="Q1807" s="31" t="n">
        <v>0</v>
      </c>
      <c r="R1807" s="31" t="n"/>
      <c r="S1807" s="32" t="n"/>
      <c r="T1807" s="32" t="n"/>
      <c r="V1807" t="inlineStr">
        <is>
          <t>076x6</t>
        </is>
      </c>
      <c r="W1807" t="n">
        <v>7789</v>
      </c>
      <c r="Y1807" t="inlineStr">
        <is>
          <t>bdc5ed77-5ce7-4123-aec8-2f41b79b7304</t>
        </is>
      </c>
      <c r="Z1807" t="inlineStr">
        <is>
          <t>Benjamin Wilmott (VGK LW)</t>
        </is>
      </c>
    </row>
    <row r="1808">
      <c r="A1808" t="inlineStr">
        <is>
          <t>Benn Ferriero</t>
        </is>
      </c>
      <c r="B1808" t="inlineStr">
        <is>
          <t>(N/A)</t>
        </is>
      </c>
      <c r="C1808" t="inlineStr">
        <is>
          <t>RW</t>
        </is>
      </c>
      <c r="D1808" t="inlineStr">
        <is>
          <t>F</t>
        </is>
      </c>
      <c r="E1808" t="n">
        <v>39</v>
      </c>
      <c r="F1808" t="inlineStr">
        <is>
          <t>FA</t>
        </is>
      </c>
      <c r="G1808" t="inlineStr">
        <is>
          <t>FA</t>
        </is>
      </c>
      <c r="H1808" s="30" t="n">
        <v>1</v>
      </c>
      <c r="I1808" s="31" t="n">
        <v>0</v>
      </c>
      <c r="J1808" s="31" t="n"/>
      <c r="K1808" s="31" t="n">
        <v>0</v>
      </c>
      <c r="L1808" s="32" t="n"/>
      <c r="M1808" s="31" t="n">
        <v>0</v>
      </c>
      <c r="N1808" s="31" t="n">
        <v>0</v>
      </c>
      <c r="O1808" s="31" t="n"/>
      <c r="P1808" s="31" t="n"/>
      <c r="Q1808" s="31" t="n">
        <v>0</v>
      </c>
      <c r="R1808" s="31" t="n"/>
      <c r="S1808" s="32" t="n"/>
      <c r="T1808" s="32" t="n"/>
      <c r="V1808" t="inlineStr">
        <is>
          <t>01lap</t>
        </is>
      </c>
      <c r="W1808" t="n">
        <v>3367</v>
      </c>
      <c r="X1808" t="n">
        <v>4752</v>
      </c>
      <c r="Z1808" t="inlineStr">
        <is>
          <t>Benn Ferriero ((N/A) RW)</t>
        </is>
      </c>
    </row>
    <row r="1809">
      <c r="A1809" t="inlineStr">
        <is>
          <t>Bennet Rossmy</t>
        </is>
      </c>
      <c r="B1809" t="inlineStr">
        <is>
          <t>(N/A)</t>
        </is>
      </c>
      <c r="C1809" t="inlineStr">
        <is>
          <t>F</t>
        </is>
      </c>
      <c r="D1809" t="inlineStr">
        <is>
          <t>F</t>
        </is>
      </c>
      <c r="E1809" t="n">
        <v>23</v>
      </c>
      <c r="F1809" t="inlineStr">
        <is>
          <t>FA</t>
        </is>
      </c>
      <c r="G1809" t="inlineStr">
        <is>
          <t>FA</t>
        </is>
      </c>
      <c r="H1809" s="30" t="n">
        <v>1</v>
      </c>
      <c r="I1809" s="31" t="n">
        <v>0</v>
      </c>
      <c r="J1809" s="31" t="n"/>
      <c r="K1809" s="31" t="n">
        <v>0</v>
      </c>
      <c r="L1809" s="32" t="n"/>
      <c r="M1809" s="31" t="n">
        <v>0</v>
      </c>
      <c r="N1809" s="31" t="n">
        <v>0</v>
      </c>
      <c r="O1809" s="31" t="n"/>
      <c r="P1809" s="31" t="n"/>
      <c r="Q1809" s="31" t="n">
        <v>0</v>
      </c>
      <c r="R1809" s="31" t="n"/>
      <c r="S1809" s="32" t="n"/>
      <c r="T1809" s="32" t="n"/>
      <c r="V1809" t="inlineStr">
        <is>
          <t>05uxl</t>
        </is>
      </c>
      <c r="Z1809" t="inlineStr">
        <is>
          <t>Bennet Rossmy ((N/A) F)</t>
        </is>
      </c>
    </row>
    <row r="1810">
      <c r="A1810" t="inlineStr">
        <is>
          <t>Bennett MacArthur</t>
        </is>
      </c>
      <c r="B1810" t="inlineStr">
        <is>
          <t>BUF</t>
        </is>
      </c>
      <c r="C1810" t="inlineStr">
        <is>
          <t>LW</t>
        </is>
      </c>
      <c r="D1810" t="inlineStr">
        <is>
          <t>F</t>
        </is>
      </c>
      <c r="E1810" t="n">
        <v>25</v>
      </c>
      <c r="F1810" t="inlineStr">
        <is>
          <t>FA</t>
        </is>
      </c>
      <c r="G1810" t="inlineStr">
        <is>
          <t>FA</t>
        </is>
      </c>
      <c r="H1810" s="30" t="n">
        <v>1</v>
      </c>
      <c r="I1810" s="31" t="n">
        <v>0</v>
      </c>
      <c r="J1810" s="31" t="n"/>
      <c r="K1810" s="31" t="n">
        <v>0</v>
      </c>
      <c r="L1810" s="32" t="n"/>
      <c r="M1810" s="31" t="n">
        <v>0</v>
      </c>
      <c r="N1810" s="31" t="n">
        <v>0</v>
      </c>
      <c r="O1810" s="31" t="n"/>
      <c r="P1810" s="31" t="n"/>
      <c r="Q1810" s="31" t="n">
        <v>0</v>
      </c>
      <c r="R1810" s="31" t="n"/>
      <c r="S1810" s="32" t="n"/>
      <c r="T1810" s="32" t="n"/>
      <c r="V1810" t="inlineStr">
        <is>
          <t>060g7</t>
        </is>
      </c>
      <c r="W1810" t="n">
        <v>6604</v>
      </c>
      <c r="Y1810" t="inlineStr">
        <is>
          <t>c550e676-6911-46b4-92e0-edbdf0e6942d</t>
        </is>
      </c>
      <c r="Z1810" t="inlineStr">
        <is>
          <t>Bennett MacArthur (BUF LW)</t>
        </is>
      </c>
    </row>
    <row r="1811">
      <c r="A1811" t="inlineStr">
        <is>
          <t>Bennett Schimek</t>
        </is>
      </c>
      <c r="B1811" t="inlineStr">
        <is>
          <t>(N/A)</t>
        </is>
      </c>
      <c r="C1811" t="inlineStr">
        <is>
          <t>RW</t>
        </is>
      </c>
      <c r="D1811" t="inlineStr">
        <is>
          <t>F</t>
        </is>
      </c>
      <c r="E1811" t="n">
        <v>23</v>
      </c>
      <c r="F1811" t="inlineStr">
        <is>
          <t>FA</t>
        </is>
      </c>
      <c r="G1811" t="inlineStr">
        <is>
          <t>FA</t>
        </is>
      </c>
      <c r="H1811" s="30" t="n">
        <v>1</v>
      </c>
      <c r="I1811" s="31" t="n">
        <v>0</v>
      </c>
      <c r="J1811" s="31" t="n"/>
      <c r="K1811" s="31" t="n">
        <v>0</v>
      </c>
      <c r="L1811" s="32" t="n"/>
      <c r="M1811" s="31" t="n">
        <v>0</v>
      </c>
      <c r="N1811" s="31" t="n">
        <v>0</v>
      </c>
      <c r="O1811" s="31" t="n"/>
      <c r="P1811" s="31" t="n"/>
      <c r="Q1811" s="31" t="n">
        <v>0</v>
      </c>
      <c r="R1811" s="31" t="n"/>
      <c r="S1811" s="32" t="n"/>
      <c r="T1811" s="32" t="n"/>
      <c r="V1811" t="inlineStr">
        <is>
          <t>072i0</t>
        </is>
      </c>
      <c r="Z1811" t="inlineStr">
        <is>
          <t>Bennett Schimek ((N/A) RW)</t>
        </is>
      </c>
    </row>
    <row r="1812">
      <c r="A1812" t="inlineStr">
        <is>
          <t>Benoit Mondou</t>
        </is>
      </c>
      <c r="B1812" t="inlineStr">
        <is>
          <t>NJD</t>
        </is>
      </c>
      <c r="C1812" t="inlineStr">
        <is>
          <t>C</t>
        </is>
      </c>
      <c r="D1812" t="inlineStr">
        <is>
          <t>F</t>
        </is>
      </c>
      <c r="E1812" t="n">
        <v>41</v>
      </c>
      <c r="F1812" t="inlineStr">
        <is>
          <t>FA</t>
        </is>
      </c>
      <c r="G1812" t="inlineStr">
        <is>
          <t>FA</t>
        </is>
      </c>
      <c r="H1812" s="30" t="n">
        <v>1</v>
      </c>
      <c r="I1812" s="31" t="n">
        <v>0</v>
      </c>
      <c r="J1812" s="31" t="n"/>
      <c r="K1812" s="31" t="n">
        <v>0</v>
      </c>
      <c r="L1812" s="32" t="n"/>
      <c r="M1812" s="31" t="n">
        <v>0</v>
      </c>
      <c r="N1812" s="31" t="n">
        <v>0</v>
      </c>
      <c r="O1812" s="31" t="n"/>
      <c r="P1812" s="31" t="n"/>
      <c r="Q1812" s="31" t="n">
        <v>0</v>
      </c>
      <c r="R1812" s="31" t="n"/>
      <c r="S1812" s="32" t="n"/>
      <c r="T1812" s="32" t="n"/>
      <c r="V1812" t="inlineStr">
        <is>
          <t>003y3</t>
        </is>
      </c>
      <c r="W1812" t="n">
        <v>2148</v>
      </c>
      <c r="X1812" t="n">
        <v>4302</v>
      </c>
      <c r="Z1812" t="inlineStr">
        <is>
          <t>Benoit Mondou (NJD C)</t>
        </is>
      </c>
    </row>
    <row r="1813">
      <c r="A1813" t="inlineStr">
        <is>
          <t>Benoit Pouliot</t>
        </is>
      </c>
      <c r="B1813" t="inlineStr">
        <is>
          <t>(N/A)</t>
        </is>
      </c>
      <c r="C1813" t="inlineStr">
        <is>
          <t>LW</t>
        </is>
      </c>
      <c r="D1813" t="inlineStr">
        <is>
          <t>F</t>
        </is>
      </c>
      <c r="E1813" t="n">
        <v>39</v>
      </c>
      <c r="F1813" t="inlineStr">
        <is>
          <t>FA</t>
        </is>
      </c>
      <c r="G1813" t="inlineStr">
        <is>
          <t>FA</t>
        </is>
      </c>
      <c r="H1813" s="30" t="n">
        <v>1</v>
      </c>
      <c r="I1813" s="31" t="n">
        <v>0</v>
      </c>
      <c r="J1813" s="31" t="n"/>
      <c r="K1813" s="31" t="n">
        <v>0</v>
      </c>
      <c r="L1813" s="32" t="n"/>
      <c r="M1813" s="31" t="n">
        <v>0</v>
      </c>
      <c r="N1813" s="31" t="n">
        <v>0</v>
      </c>
      <c r="O1813" s="31" t="n"/>
      <c r="P1813" s="31" t="n"/>
      <c r="Q1813" s="31" t="n">
        <v>0</v>
      </c>
      <c r="R1813" s="31" t="n"/>
      <c r="S1813" s="32" t="n"/>
      <c r="T1813" s="32" t="n"/>
      <c r="V1813" t="inlineStr">
        <is>
          <t>003uk</t>
        </is>
      </c>
      <c r="W1813" t="n">
        <v>2284</v>
      </c>
      <c r="X1813" t="n">
        <v>3781</v>
      </c>
      <c r="Z1813" t="inlineStr">
        <is>
          <t>Benoit Pouliot ((N/A) LW)</t>
        </is>
      </c>
    </row>
    <row r="1814">
      <c r="A1814" t="inlineStr">
        <is>
          <t>Benton Maass</t>
        </is>
      </c>
      <c r="B1814" t="inlineStr">
        <is>
          <t>WSH</t>
        </is>
      </c>
      <c r="C1814" t="inlineStr">
        <is>
          <t>D</t>
        </is>
      </c>
      <c r="D1814" t="inlineStr">
        <is>
          <t>D</t>
        </is>
      </c>
      <c r="E1814" t="n">
        <v>27</v>
      </c>
      <c r="F1814" t="inlineStr">
        <is>
          <t>FA</t>
        </is>
      </c>
      <c r="G1814" t="inlineStr">
        <is>
          <t>FA</t>
        </is>
      </c>
      <c r="H1814" s="30" t="n">
        <v>1</v>
      </c>
      <c r="I1814" s="31" t="n">
        <v>0</v>
      </c>
      <c r="J1814" s="31" t="n"/>
      <c r="K1814" s="31" t="n">
        <v>0</v>
      </c>
      <c r="L1814" s="32" t="n"/>
      <c r="M1814" s="31" t="n">
        <v>0</v>
      </c>
      <c r="N1814" s="31" t="n">
        <v>0</v>
      </c>
      <c r="O1814" s="31" t="n"/>
      <c r="P1814" s="31" t="n"/>
      <c r="Q1814" s="31" t="n">
        <v>0</v>
      </c>
      <c r="R1814" s="31" t="n"/>
      <c r="S1814" s="32" t="n"/>
      <c r="T1814" s="32" t="n"/>
      <c r="V1814" t="inlineStr">
        <is>
          <t>04f86</t>
        </is>
      </c>
      <c r="X1814" t="n">
        <v>7697</v>
      </c>
      <c r="Y1814" t="inlineStr">
        <is>
          <t>6d6de0ed-0ebb-4b54-861b-08dfa726378d</t>
        </is>
      </c>
      <c r="Z1814" t="inlineStr">
        <is>
          <t>Benton Maass (WSH D)</t>
        </is>
      </c>
    </row>
    <row r="1815">
      <c r="A1815" t="inlineStr">
        <is>
          <t>Bernhard Starkbaum</t>
        </is>
      </c>
      <c r="B1815" t="inlineStr">
        <is>
          <t>(N/A)</t>
        </is>
      </c>
      <c r="C1815" t="inlineStr">
        <is>
          <t>G</t>
        </is>
      </c>
      <c r="D1815" t="inlineStr">
        <is>
          <t>G</t>
        </is>
      </c>
      <c r="E1815" t="n">
        <v>40</v>
      </c>
      <c r="F1815" t="inlineStr">
        <is>
          <t>FA</t>
        </is>
      </c>
      <c r="G1815" t="inlineStr">
        <is>
          <t>FA</t>
        </is>
      </c>
      <c r="H1815" s="30" t="n">
        <v>1</v>
      </c>
      <c r="I1815" s="31" t="n">
        <v>0</v>
      </c>
      <c r="J1815" s="31" t="n"/>
      <c r="K1815" s="31" t="n">
        <v>0</v>
      </c>
      <c r="L1815" s="32" t="n"/>
      <c r="M1815" s="31" t="n">
        <v>0</v>
      </c>
      <c r="N1815" s="31" t="n">
        <v>0</v>
      </c>
      <c r="O1815" s="31" t="n"/>
      <c r="P1815" s="31" t="n"/>
      <c r="Q1815" s="31" t="n">
        <v>0</v>
      </c>
      <c r="R1815" s="31" t="n"/>
      <c r="S1815" s="32" t="n"/>
      <c r="T1815" s="32" t="n"/>
      <c r="V1815" t="inlineStr">
        <is>
          <t>030wr</t>
        </is>
      </c>
      <c r="Z1815" t="inlineStr">
        <is>
          <t>Bernhard Starkbaum ((N/A) G)</t>
        </is>
      </c>
    </row>
    <row r="1816">
      <c r="A1816" t="inlineStr">
        <is>
          <t>Bill Arnold</t>
        </is>
      </c>
      <c r="B1816" t="inlineStr">
        <is>
          <t>(N/A)</t>
        </is>
      </c>
      <c r="C1816" t="inlineStr">
        <is>
          <t>C</t>
        </is>
      </c>
      <c r="D1816" t="inlineStr">
        <is>
          <t>F</t>
        </is>
      </c>
      <c r="E1816" t="n">
        <v>34</v>
      </c>
      <c r="F1816" t="inlineStr">
        <is>
          <t>FA</t>
        </is>
      </c>
      <c r="G1816" t="inlineStr">
        <is>
          <t>FA</t>
        </is>
      </c>
      <c r="H1816" s="30" t="n">
        <v>1</v>
      </c>
      <c r="I1816" s="31" t="n">
        <v>0</v>
      </c>
      <c r="J1816" s="31" t="n"/>
      <c r="K1816" s="31" t="n">
        <v>0</v>
      </c>
      <c r="L1816" s="32" t="n"/>
      <c r="M1816" s="31" t="n">
        <v>0</v>
      </c>
      <c r="N1816" s="31" t="n">
        <v>0</v>
      </c>
      <c r="O1816" s="31" t="n"/>
      <c r="P1816" s="31" t="n"/>
      <c r="Q1816" s="31" t="n">
        <v>0</v>
      </c>
      <c r="R1816" s="31" t="n"/>
      <c r="S1816" s="32" t="n"/>
      <c r="T1816" s="32" t="n"/>
      <c r="V1816" t="inlineStr">
        <is>
          <t>01ztd</t>
        </is>
      </c>
      <c r="W1816" t="n">
        <v>3562</v>
      </c>
      <c r="X1816" t="n">
        <v>5081</v>
      </c>
      <c r="Z1816" t="inlineStr">
        <is>
          <t>Bill Arnold ((N/A) C)</t>
        </is>
      </c>
    </row>
    <row r="1817">
      <c r="A1817" t="inlineStr">
        <is>
          <t>Bill Sweatt</t>
        </is>
      </c>
      <c r="B1817" t="inlineStr">
        <is>
          <t>(N/A)</t>
        </is>
      </c>
      <c r="C1817" t="inlineStr">
        <is>
          <t>LW</t>
        </is>
      </c>
      <c r="D1817" t="inlineStr">
        <is>
          <t>F</t>
        </is>
      </c>
      <c r="E1817" t="n">
        <v>37</v>
      </c>
      <c r="F1817" t="inlineStr">
        <is>
          <t>FA</t>
        </is>
      </c>
      <c r="G1817" t="inlineStr">
        <is>
          <t>FA</t>
        </is>
      </c>
      <c r="H1817" s="30" t="n">
        <v>1</v>
      </c>
      <c r="I1817" s="31" t="n">
        <v>0</v>
      </c>
      <c r="J1817" s="31" t="n"/>
      <c r="K1817" s="31" t="n">
        <v>0</v>
      </c>
      <c r="L1817" s="32" t="n"/>
      <c r="M1817" s="31" t="n">
        <v>0</v>
      </c>
      <c r="N1817" s="31" t="n">
        <v>0</v>
      </c>
      <c r="O1817" s="31" t="n"/>
      <c r="P1817" s="31" t="n"/>
      <c r="Q1817" s="31" t="n">
        <v>0</v>
      </c>
      <c r="R1817" s="31" t="n"/>
      <c r="S1817" s="32" t="n"/>
      <c r="T1817" s="32" t="n"/>
      <c r="V1817" t="inlineStr">
        <is>
          <t>01gjs</t>
        </is>
      </c>
      <c r="W1817" t="n">
        <v>2803</v>
      </c>
      <c r="X1817" t="n">
        <v>4991</v>
      </c>
      <c r="Z1817" t="inlineStr">
        <is>
          <t>Bill Sweatt ((N/A) LW)</t>
        </is>
      </c>
    </row>
    <row r="1818">
      <c r="A1818" t="inlineStr">
        <is>
          <t>Bill Thomas</t>
        </is>
      </c>
      <c r="B1818" t="inlineStr">
        <is>
          <t>(N/A)</t>
        </is>
      </c>
      <c r="C1818" t="inlineStr">
        <is>
          <t>RW</t>
        </is>
      </c>
      <c r="D1818" t="inlineStr">
        <is>
          <t>F</t>
        </is>
      </c>
      <c r="E1818" t="n">
        <v>43</v>
      </c>
      <c r="F1818" t="inlineStr">
        <is>
          <t>FA</t>
        </is>
      </c>
      <c r="G1818" t="inlineStr">
        <is>
          <t>FA</t>
        </is>
      </c>
      <c r="H1818" s="30" t="n">
        <v>1</v>
      </c>
      <c r="I1818" s="31" t="n">
        <v>0</v>
      </c>
      <c r="J1818" s="31" t="n"/>
      <c r="K1818" s="31" t="n">
        <v>0</v>
      </c>
      <c r="L1818" s="32" t="n"/>
      <c r="M1818" s="31" t="n">
        <v>0</v>
      </c>
      <c r="N1818" s="31" t="n">
        <v>0</v>
      </c>
      <c r="O1818" s="31" t="n"/>
      <c r="P1818" s="31" t="n"/>
      <c r="Q1818" s="31" t="n">
        <v>0</v>
      </c>
      <c r="R1818" s="31" t="n"/>
      <c r="S1818" s="32" t="n"/>
      <c r="T1818" s="32" t="n"/>
      <c r="V1818" t="inlineStr">
        <is>
          <t>0044q</t>
        </is>
      </c>
      <c r="W1818" t="n">
        <v>2532</v>
      </c>
      <c r="X1818" t="n">
        <v>3863</v>
      </c>
      <c r="Z1818" t="inlineStr">
        <is>
          <t>Bill Thomas ((N/A) RW)</t>
        </is>
      </c>
    </row>
    <row r="1819">
      <c r="A1819" t="inlineStr">
        <is>
          <t>Bill Zonnon</t>
        </is>
      </c>
      <c r="B1819" t="inlineStr">
        <is>
          <t>PIT</t>
        </is>
      </c>
      <c r="C1819" t="inlineStr">
        <is>
          <t>LW</t>
        </is>
      </c>
      <c r="D1819" t="inlineStr">
        <is>
          <t>F</t>
        </is>
      </c>
      <c r="E1819" t="n">
        <v>19</v>
      </c>
      <c r="F1819" t="inlineStr">
        <is>
          <t>T</t>
        </is>
      </c>
      <c r="G1819" t="inlineStr">
        <is>
          <t>Brown Noesen</t>
        </is>
      </c>
      <c r="H1819" s="30" t="n">
        <v>1075000</v>
      </c>
      <c r="I1819" s="31" t="n">
        <v>0</v>
      </c>
      <c r="J1819" s="31" t="n"/>
      <c r="K1819" s="31" t="n">
        <v>0</v>
      </c>
      <c r="L1819" s="32" t="n"/>
      <c r="M1819" s="31" t="n">
        <v>0</v>
      </c>
      <c r="N1819" s="31" t="n">
        <v>0</v>
      </c>
      <c r="O1819" s="31" t="n"/>
      <c r="P1819" s="31" t="n"/>
      <c r="Q1819" s="31" t="n">
        <v>0</v>
      </c>
      <c r="R1819" s="31" t="n"/>
      <c r="S1819" s="32" t="n"/>
      <c r="T1819" s="32" t="n"/>
      <c r="U1819" t="n">
        <v>292.1</v>
      </c>
      <c r="V1819" t="inlineStr">
        <is>
          <t>06pyz</t>
        </is>
      </c>
      <c r="W1819" t="n">
        <v>7402</v>
      </c>
      <c r="Y1819" t="inlineStr">
        <is>
          <t>b7577449-4ad5-4ccc-969f-4b04f406b41b</t>
        </is>
      </c>
      <c r="Z1819" t="inlineStr">
        <is>
          <t>Bill Zonnon (PIT LW)</t>
        </is>
      </c>
    </row>
    <row r="1820">
      <c r="A1820" t="inlineStr">
        <is>
          <t>Billy Constantinou</t>
        </is>
      </c>
      <c r="B1820" t="inlineStr">
        <is>
          <t>(N/A)</t>
        </is>
      </c>
      <c r="C1820" t="inlineStr">
        <is>
          <t>D</t>
        </is>
      </c>
      <c r="D1820" t="inlineStr">
        <is>
          <t>D</t>
        </is>
      </c>
      <c r="E1820" t="n">
        <v>25</v>
      </c>
      <c r="F1820" t="inlineStr">
        <is>
          <t>FA</t>
        </is>
      </c>
      <c r="G1820" t="inlineStr">
        <is>
          <t>FA</t>
        </is>
      </c>
      <c r="H1820" s="30" t="n">
        <v>1</v>
      </c>
      <c r="I1820" s="31" t="n">
        <v>0</v>
      </c>
      <c r="J1820" s="31" t="n"/>
      <c r="K1820" s="31" t="n">
        <v>0</v>
      </c>
      <c r="L1820" s="32" t="n"/>
      <c r="M1820" s="31" t="n">
        <v>0</v>
      </c>
      <c r="N1820" s="31" t="n">
        <v>0</v>
      </c>
      <c r="O1820" s="31" t="n"/>
      <c r="P1820" s="31" t="n"/>
      <c r="Q1820" s="31" t="n">
        <v>0</v>
      </c>
      <c r="R1820" s="31" t="n"/>
      <c r="S1820" s="32" t="n"/>
      <c r="T1820" s="32" t="n"/>
      <c r="V1820" t="inlineStr">
        <is>
          <t>04zp4</t>
        </is>
      </c>
      <c r="X1820" t="n">
        <v>8549</v>
      </c>
      <c r="Z1820" t="inlineStr">
        <is>
          <t>Billy Constantinou ((N/A) D)</t>
        </is>
      </c>
    </row>
    <row r="1821">
      <c r="A1821" t="inlineStr">
        <is>
          <t>Billy Good</t>
        </is>
      </c>
      <c r="B1821" t="inlineStr">
        <is>
          <t>(N/A)</t>
        </is>
      </c>
      <c r="C1821" t="inlineStr">
        <is>
          <t>LW</t>
        </is>
      </c>
      <c r="D1821" t="inlineStr">
        <is>
          <t>F</t>
        </is>
      </c>
      <c r="E1821" t="n">
        <v>28</v>
      </c>
      <c r="F1821" t="inlineStr">
        <is>
          <t>FA</t>
        </is>
      </c>
      <c r="G1821" t="inlineStr">
        <is>
          <t>FA</t>
        </is>
      </c>
      <c r="H1821" s="30" t="n">
        <v>1</v>
      </c>
      <c r="I1821" s="31" t="n">
        <v>0</v>
      </c>
      <c r="J1821" s="31" t="n"/>
      <c r="K1821" s="31" t="n">
        <v>0</v>
      </c>
      <c r="L1821" s="32" t="n"/>
      <c r="M1821" s="31" t="n">
        <v>0</v>
      </c>
      <c r="N1821" s="31" t="n">
        <v>0</v>
      </c>
      <c r="O1821" s="31" t="n"/>
      <c r="P1821" s="31" t="n"/>
      <c r="Q1821" s="31" t="n">
        <v>0</v>
      </c>
      <c r="R1821" s="31" t="n"/>
      <c r="S1821" s="32" t="n"/>
      <c r="T1821" s="32" t="n"/>
      <c r="V1821" t="inlineStr">
        <is>
          <t>04m61</t>
        </is>
      </c>
      <c r="Z1821" t="inlineStr">
        <is>
          <t>Billy Good ((N/A) LW)</t>
        </is>
      </c>
    </row>
    <row r="1822">
      <c r="A1822" t="inlineStr">
        <is>
          <t>Billy Moskal</t>
        </is>
      </c>
      <c r="B1822" t="inlineStr">
        <is>
          <t>(N/A)</t>
        </is>
      </c>
      <c r="C1822" t="inlineStr">
        <is>
          <t>C</t>
        </is>
      </c>
      <c r="D1822" t="inlineStr">
        <is>
          <t>F</t>
        </is>
      </c>
      <c r="E1822" t="n">
        <v>26</v>
      </c>
      <c r="F1822" t="inlineStr">
        <is>
          <t>FA</t>
        </is>
      </c>
      <c r="G1822" t="inlineStr">
        <is>
          <t>FA</t>
        </is>
      </c>
      <c r="H1822" s="30" t="n">
        <v>1</v>
      </c>
      <c r="I1822" s="31" t="n">
        <v>0</v>
      </c>
      <c r="J1822" s="31" t="n"/>
      <c r="K1822" s="31" t="n">
        <v>0</v>
      </c>
      <c r="L1822" s="32" t="n"/>
      <c r="M1822" s="31" t="n">
        <v>0</v>
      </c>
      <c r="N1822" s="31" t="n">
        <v>0</v>
      </c>
      <c r="O1822" s="31" t="n"/>
      <c r="P1822" s="31" t="n"/>
      <c r="Q1822" s="31" t="n">
        <v>0</v>
      </c>
      <c r="R1822" s="31" t="n"/>
      <c r="S1822" s="32" t="n"/>
      <c r="T1822" s="32" t="n"/>
      <c r="V1822" t="inlineStr">
        <is>
          <t>04s61</t>
        </is>
      </c>
      <c r="Z1822" t="inlineStr">
        <is>
          <t>Billy Moskal ((N/A) C)</t>
        </is>
      </c>
    </row>
    <row r="1823">
      <c r="A1823" t="inlineStr">
        <is>
          <t>Billy Sauer</t>
        </is>
      </c>
      <c r="B1823" t="inlineStr">
        <is>
          <t>COL</t>
        </is>
      </c>
      <c r="C1823" t="inlineStr">
        <is>
          <t>G</t>
        </is>
      </c>
      <c r="D1823" t="inlineStr">
        <is>
          <t>G</t>
        </is>
      </c>
      <c r="E1823" t="n">
        <v>38</v>
      </c>
      <c r="F1823" t="inlineStr">
        <is>
          <t>FA</t>
        </is>
      </c>
      <c r="G1823" t="inlineStr">
        <is>
          <t>FA</t>
        </is>
      </c>
      <c r="H1823" s="30" t="n">
        <v>1</v>
      </c>
      <c r="I1823" s="31" t="n">
        <v>0</v>
      </c>
      <c r="J1823" s="31" t="n"/>
      <c r="K1823" s="31" t="n">
        <v>0</v>
      </c>
      <c r="L1823" s="32" t="n"/>
      <c r="M1823" s="31" t="n">
        <v>0</v>
      </c>
      <c r="N1823" s="31" t="n">
        <v>0</v>
      </c>
      <c r="O1823" s="31" t="n"/>
      <c r="P1823" s="31" t="n"/>
      <c r="Q1823" s="31" t="n">
        <v>0</v>
      </c>
      <c r="R1823" s="31" t="n"/>
      <c r="S1823" s="32" t="n"/>
      <c r="T1823" s="32" t="n"/>
      <c r="V1823" t="inlineStr">
        <is>
          <t>01n87</t>
        </is>
      </c>
      <c r="Z1823" t="inlineStr">
        <is>
          <t>Billy Sauer (COL G)</t>
        </is>
      </c>
    </row>
    <row r="1824">
      <c r="A1824" t="inlineStr">
        <is>
          <t>Billy Sweezey</t>
        </is>
      </c>
      <c r="B1824" t="inlineStr">
        <is>
          <t>BOS</t>
        </is>
      </c>
      <c r="C1824" t="inlineStr">
        <is>
          <t>D</t>
        </is>
      </c>
      <c r="D1824" t="inlineStr">
        <is>
          <t>D</t>
        </is>
      </c>
      <c r="E1824" t="n">
        <v>30</v>
      </c>
      <c r="F1824" t="inlineStr">
        <is>
          <t>FA</t>
        </is>
      </c>
      <c r="G1824" t="inlineStr">
        <is>
          <t>FA</t>
        </is>
      </c>
      <c r="H1824" s="30" t="n">
        <v>850000</v>
      </c>
      <c r="I1824" s="31" t="n">
        <v>0</v>
      </c>
      <c r="J1824" s="31" t="n"/>
      <c r="K1824" s="31" t="n">
        <v>0</v>
      </c>
      <c r="L1824" s="32" t="n"/>
      <c r="M1824" s="31" t="n">
        <v>0</v>
      </c>
      <c r="N1824" s="31" t="n">
        <v>0</v>
      </c>
      <c r="O1824" s="31" t="n"/>
      <c r="P1824" s="31" t="n"/>
      <c r="Q1824" s="31" t="n">
        <v>0</v>
      </c>
      <c r="R1824" s="31" t="n"/>
      <c r="S1824" s="32" t="n"/>
      <c r="T1824" s="32" t="n"/>
      <c r="V1824" t="inlineStr">
        <is>
          <t>05xcq</t>
        </is>
      </c>
      <c r="W1824" t="n">
        <v>6611</v>
      </c>
      <c r="Y1824" t="inlineStr">
        <is>
          <t>1f0c067f-55e0-4055-9e51-c682e6f75591</t>
        </is>
      </c>
      <c r="Z1824" t="inlineStr">
        <is>
          <t>Billy Sweezey (BOS D)</t>
        </is>
      </c>
    </row>
    <row r="1825">
      <c r="A1825" t="inlineStr">
        <is>
          <t>Bjorn Krupp</t>
        </is>
      </c>
      <c r="B1825" t="inlineStr">
        <is>
          <t>(N/A)</t>
        </is>
      </c>
      <c r="C1825" t="inlineStr">
        <is>
          <t>D</t>
        </is>
      </c>
      <c r="D1825" t="inlineStr">
        <is>
          <t>D</t>
        </is>
      </c>
      <c r="E1825" t="n">
        <v>35</v>
      </c>
      <c r="F1825" t="inlineStr">
        <is>
          <t>FA</t>
        </is>
      </c>
      <c r="G1825" t="inlineStr">
        <is>
          <t>FA</t>
        </is>
      </c>
      <c r="H1825" s="30" t="n">
        <v>1</v>
      </c>
      <c r="I1825" s="31" t="n">
        <v>0</v>
      </c>
      <c r="J1825" s="31" t="n"/>
      <c r="K1825" s="31" t="n">
        <v>0</v>
      </c>
      <c r="L1825" s="32" t="n"/>
      <c r="M1825" s="31" t="n">
        <v>0</v>
      </c>
      <c r="N1825" s="31" t="n">
        <v>0</v>
      </c>
      <c r="O1825" s="31" t="n"/>
      <c r="P1825" s="31" t="n"/>
      <c r="Q1825" s="31" t="n">
        <v>0</v>
      </c>
      <c r="R1825" s="31" t="n"/>
      <c r="S1825" s="32" t="n"/>
      <c r="T1825" s="32" t="n"/>
      <c r="V1825" t="inlineStr">
        <is>
          <t>01mlv</t>
        </is>
      </c>
      <c r="X1825" t="n">
        <v>4791</v>
      </c>
      <c r="Z1825" t="inlineStr">
        <is>
          <t>Bjorn Krupp ((N/A) D)</t>
        </is>
      </c>
    </row>
    <row r="1826">
      <c r="A1826" t="inlineStr">
        <is>
          <t>Blade Jenkins</t>
        </is>
      </c>
      <c r="B1826" t="inlineStr">
        <is>
          <t>(N/A)</t>
        </is>
      </c>
      <c r="C1826" t="inlineStr">
        <is>
          <t>LW</t>
        </is>
      </c>
      <c r="D1826" t="inlineStr">
        <is>
          <t>F</t>
        </is>
      </c>
      <c r="E1826" t="n">
        <v>26</v>
      </c>
      <c r="F1826" t="inlineStr">
        <is>
          <t>FA</t>
        </is>
      </c>
      <c r="G1826" t="inlineStr">
        <is>
          <t>FA</t>
        </is>
      </c>
      <c r="H1826" s="30" t="n">
        <v>1</v>
      </c>
      <c r="I1826" s="31" t="n">
        <v>0</v>
      </c>
      <c r="J1826" s="31" t="n"/>
      <c r="K1826" s="31" t="n">
        <v>0</v>
      </c>
      <c r="L1826" s="32" t="n"/>
      <c r="M1826" s="31" t="n">
        <v>0</v>
      </c>
      <c r="N1826" s="31" t="n">
        <v>0</v>
      </c>
      <c r="O1826" s="31" t="n"/>
      <c r="P1826" s="31" t="n"/>
      <c r="Q1826" s="31" t="n">
        <v>0</v>
      </c>
      <c r="R1826" s="31" t="n"/>
      <c r="S1826" s="32" t="n"/>
      <c r="T1826" s="32" t="n"/>
      <c r="V1826" t="inlineStr">
        <is>
          <t>04lcy</t>
        </is>
      </c>
      <c r="W1826" t="n">
        <v>5773</v>
      </c>
      <c r="X1826" t="n">
        <v>8031</v>
      </c>
      <c r="Y1826" t="inlineStr">
        <is>
          <t>ffc81b00-3260-46eb-bbbc-7769d654c29d</t>
        </is>
      </c>
      <c r="Z1826" t="inlineStr">
        <is>
          <t>Blade Jenkins ((N/A) LW)</t>
        </is>
      </c>
    </row>
    <row r="1827">
      <c r="A1827" t="inlineStr">
        <is>
          <t>Blaine Byron</t>
        </is>
      </c>
      <c r="B1827" t="inlineStr">
        <is>
          <t>(N/A)</t>
        </is>
      </c>
      <c r="C1827" t="inlineStr">
        <is>
          <t>C</t>
        </is>
      </c>
      <c r="D1827" t="inlineStr">
        <is>
          <t>F</t>
        </is>
      </c>
      <c r="E1827" t="n">
        <v>31</v>
      </c>
      <c r="F1827" t="inlineStr">
        <is>
          <t>FA</t>
        </is>
      </c>
      <c r="G1827" t="inlineStr">
        <is>
          <t>FA</t>
        </is>
      </c>
      <c r="H1827" s="30" t="n">
        <v>1</v>
      </c>
      <c r="I1827" s="31" t="n">
        <v>0</v>
      </c>
      <c r="J1827" s="31" t="n"/>
      <c r="K1827" s="31" t="n">
        <v>0</v>
      </c>
      <c r="L1827" s="32" t="n"/>
      <c r="M1827" s="31" t="n">
        <v>0</v>
      </c>
      <c r="N1827" s="31" t="n">
        <v>0</v>
      </c>
      <c r="O1827" s="31" t="n"/>
      <c r="P1827" s="31" t="n"/>
      <c r="Q1827" s="31" t="n">
        <v>0</v>
      </c>
      <c r="R1827" s="31" t="n"/>
      <c r="S1827" s="32" t="n"/>
      <c r="T1827" s="32" t="n"/>
      <c r="V1827" t="inlineStr">
        <is>
          <t>031sx</t>
        </is>
      </c>
      <c r="X1827" t="n">
        <v>6158</v>
      </c>
      <c r="Z1827" t="inlineStr">
        <is>
          <t>Blaine Byron ((N/A) C)</t>
        </is>
      </c>
    </row>
    <row r="1828">
      <c r="A1828" t="inlineStr">
        <is>
          <t>Blair Jones</t>
        </is>
      </c>
      <c r="B1828" t="inlineStr">
        <is>
          <t>(N/A)</t>
        </is>
      </c>
      <c r="C1828" t="inlineStr">
        <is>
          <t>C</t>
        </is>
      </c>
      <c r="D1828" t="inlineStr">
        <is>
          <t>F</t>
        </is>
      </c>
      <c r="E1828" t="n">
        <v>39</v>
      </c>
      <c r="F1828" t="inlineStr">
        <is>
          <t>FA</t>
        </is>
      </c>
      <c r="G1828" t="inlineStr">
        <is>
          <t>FA</t>
        </is>
      </c>
      <c r="H1828" s="30" t="n">
        <v>1</v>
      </c>
      <c r="I1828" s="31" t="n">
        <v>0</v>
      </c>
      <c r="J1828" s="31" t="n"/>
      <c r="K1828" s="31" t="n">
        <v>0</v>
      </c>
      <c r="L1828" s="32" t="n"/>
      <c r="M1828" s="31" t="n">
        <v>0</v>
      </c>
      <c r="N1828" s="31" t="n">
        <v>0</v>
      </c>
      <c r="O1828" s="31" t="n"/>
      <c r="P1828" s="31" t="n"/>
      <c r="Q1828" s="31" t="n">
        <v>0</v>
      </c>
      <c r="R1828" s="31" t="n"/>
      <c r="S1828" s="32" t="n"/>
      <c r="T1828" s="32" t="n"/>
      <c r="V1828" t="inlineStr">
        <is>
          <t>0048n</t>
        </is>
      </c>
      <c r="W1828" t="n">
        <v>2419</v>
      </c>
      <c r="X1828" t="n">
        <v>3976</v>
      </c>
      <c r="Z1828" t="inlineStr">
        <is>
          <t>Blair Jones ((N/A) C)</t>
        </is>
      </c>
    </row>
    <row r="1829">
      <c r="A1829" t="inlineStr">
        <is>
          <t>Blair Riley</t>
        </is>
      </c>
      <c r="B1829" t="inlineStr">
        <is>
          <t>(N/A)</t>
        </is>
      </c>
      <c r="C1829" t="inlineStr">
        <is>
          <t>LW</t>
        </is>
      </c>
      <c r="D1829" t="inlineStr">
        <is>
          <t>F</t>
        </is>
      </c>
      <c r="E1829" t="n">
        <v>40</v>
      </c>
      <c r="F1829" t="inlineStr">
        <is>
          <t>FA</t>
        </is>
      </c>
      <c r="G1829" t="inlineStr">
        <is>
          <t>FA</t>
        </is>
      </c>
      <c r="H1829" s="30" t="n">
        <v>1</v>
      </c>
      <c r="I1829" s="31" t="n">
        <v>0</v>
      </c>
      <c r="J1829" s="31" t="n"/>
      <c r="K1829" s="31" t="n">
        <v>0</v>
      </c>
      <c r="L1829" s="32" t="n"/>
      <c r="M1829" s="31" t="n">
        <v>0</v>
      </c>
      <c r="N1829" s="31" t="n">
        <v>0</v>
      </c>
      <c r="O1829" s="31" t="n"/>
      <c r="P1829" s="31" t="n"/>
      <c r="Q1829" s="31" t="n">
        <v>0</v>
      </c>
      <c r="R1829" s="31" t="n"/>
      <c r="S1829" s="32" t="n"/>
      <c r="T1829" s="32" t="n"/>
      <c r="V1829" t="inlineStr">
        <is>
          <t>023ou</t>
        </is>
      </c>
      <c r="X1829" t="n">
        <v>5200</v>
      </c>
      <c r="Z1829" t="inlineStr">
        <is>
          <t>Blair Riley ((N/A) LW)</t>
        </is>
      </c>
    </row>
    <row r="1830">
      <c r="A1830" t="inlineStr">
        <is>
          <t>Blake Biondi</t>
        </is>
      </c>
      <c r="B1830" t="inlineStr">
        <is>
          <t>MTL</t>
        </is>
      </c>
      <c r="C1830" t="inlineStr">
        <is>
          <t>C</t>
        </is>
      </c>
      <c r="D1830" t="inlineStr">
        <is>
          <t>F</t>
        </is>
      </c>
      <c r="E1830" t="n">
        <v>24</v>
      </c>
      <c r="F1830" t="inlineStr">
        <is>
          <t>FA</t>
        </is>
      </c>
      <c r="G1830" t="inlineStr">
        <is>
          <t>FA</t>
        </is>
      </c>
      <c r="H1830" s="30" t="n">
        <v>1</v>
      </c>
      <c r="I1830" s="31" t="n">
        <v>0</v>
      </c>
      <c r="J1830" s="31" t="n"/>
      <c r="K1830" s="31" t="n">
        <v>0</v>
      </c>
      <c r="L1830" s="32" t="n"/>
      <c r="M1830" s="31" t="n">
        <v>0</v>
      </c>
      <c r="N1830" s="31" t="n">
        <v>0</v>
      </c>
      <c r="O1830" s="31" t="n"/>
      <c r="P1830" s="31" t="n"/>
      <c r="Q1830" s="31" t="n">
        <v>0</v>
      </c>
      <c r="R1830" s="31" t="n"/>
      <c r="S1830" s="32" t="n"/>
      <c r="T1830" s="32" t="n"/>
      <c r="V1830" t="inlineStr">
        <is>
          <t>05ke0</t>
        </is>
      </c>
      <c r="W1830" t="n">
        <v>6314</v>
      </c>
      <c r="Y1830" t="inlineStr">
        <is>
          <t>601ac33c-31af-4521-a9ed-6990c00b20c0</t>
        </is>
      </c>
      <c r="Z1830" t="inlineStr">
        <is>
          <t>Blake Biondi (MTL C)</t>
        </is>
      </c>
    </row>
    <row r="1831">
      <c r="A1831" t="inlineStr">
        <is>
          <t>Blake Christensen</t>
        </is>
      </c>
      <c r="B1831" t="inlineStr">
        <is>
          <t>(N/A)</t>
        </is>
      </c>
      <c r="C1831" t="inlineStr">
        <is>
          <t>LW</t>
        </is>
      </c>
      <c r="D1831" t="inlineStr">
        <is>
          <t>F</t>
        </is>
      </c>
      <c r="E1831" t="n">
        <v>30</v>
      </c>
      <c r="F1831" t="inlineStr">
        <is>
          <t>FA</t>
        </is>
      </c>
      <c r="G1831" t="inlineStr">
        <is>
          <t>FA</t>
        </is>
      </c>
      <c r="H1831" s="30" t="n">
        <v>1</v>
      </c>
      <c r="I1831" s="31" t="n">
        <v>0</v>
      </c>
      <c r="J1831" s="31" t="n"/>
      <c r="K1831" s="31" t="n">
        <v>0</v>
      </c>
      <c r="L1831" s="32" t="n"/>
      <c r="M1831" s="31" t="n">
        <v>0</v>
      </c>
      <c r="N1831" s="31" t="n">
        <v>0</v>
      </c>
      <c r="O1831" s="31" t="n"/>
      <c r="P1831" s="31" t="n"/>
      <c r="Q1831" s="31" t="n">
        <v>0</v>
      </c>
      <c r="R1831" s="31" t="n"/>
      <c r="S1831" s="32" t="n"/>
      <c r="T1831" s="32" t="n"/>
      <c r="V1831" t="inlineStr">
        <is>
          <t>04zjd</t>
        </is>
      </c>
      <c r="Z1831" t="inlineStr">
        <is>
          <t>Blake Christensen ((N/A) LW)</t>
        </is>
      </c>
    </row>
    <row r="1832">
      <c r="A1832" t="inlineStr">
        <is>
          <t>Blake Clarke</t>
        </is>
      </c>
      <c r="B1832" t="inlineStr">
        <is>
          <t>(N/A)</t>
        </is>
      </c>
      <c r="C1832" t="inlineStr">
        <is>
          <t>LW</t>
        </is>
      </c>
      <c r="D1832" t="inlineStr">
        <is>
          <t>F</t>
        </is>
      </c>
      <c r="E1832" t="n">
        <v>30</v>
      </c>
      <c r="F1832" t="inlineStr">
        <is>
          <t>FA</t>
        </is>
      </c>
      <c r="G1832" t="inlineStr">
        <is>
          <t>FA</t>
        </is>
      </c>
      <c r="H1832" s="30" t="n">
        <v>1</v>
      </c>
      <c r="I1832" s="31" t="n">
        <v>0</v>
      </c>
      <c r="J1832" s="31" t="n"/>
      <c r="K1832" s="31" t="n">
        <v>0</v>
      </c>
      <c r="L1832" s="32" t="n"/>
      <c r="M1832" s="31" t="n">
        <v>0</v>
      </c>
      <c r="N1832" s="31" t="n">
        <v>0</v>
      </c>
      <c r="O1832" s="31" t="n"/>
      <c r="P1832" s="31" t="n"/>
      <c r="Q1832" s="31" t="n">
        <v>0</v>
      </c>
      <c r="R1832" s="31" t="n"/>
      <c r="S1832" s="32" t="n"/>
      <c r="T1832" s="32" t="n"/>
      <c r="V1832" t="inlineStr">
        <is>
          <t>03gl8</t>
        </is>
      </c>
      <c r="X1832" t="n">
        <v>6671</v>
      </c>
      <c r="Z1832" t="inlineStr">
        <is>
          <t>Blake Clarke ((N/A) LW)</t>
        </is>
      </c>
    </row>
    <row r="1833">
      <c r="A1833" t="inlineStr">
        <is>
          <t>Blake Comeau</t>
        </is>
      </c>
      <c r="B1833" t="inlineStr">
        <is>
          <t>DAL</t>
        </is>
      </c>
      <c r="C1833" t="inlineStr">
        <is>
          <t>LW</t>
        </is>
      </c>
      <c r="D1833" t="inlineStr">
        <is>
          <t>F</t>
        </is>
      </c>
      <c r="E1833" t="n">
        <v>40</v>
      </c>
      <c r="F1833" t="inlineStr">
        <is>
          <t>FA</t>
        </is>
      </c>
      <c r="G1833" t="inlineStr">
        <is>
          <t>FA</t>
        </is>
      </c>
      <c r="H1833" s="30" t="n">
        <v>1</v>
      </c>
      <c r="I1833" s="31" t="n">
        <v>0</v>
      </c>
      <c r="J1833" s="31" t="n"/>
      <c r="K1833" s="31" t="n">
        <v>0</v>
      </c>
      <c r="L1833" s="32" t="n"/>
      <c r="M1833" s="31" t="n">
        <v>0</v>
      </c>
      <c r="N1833" s="31" t="n">
        <v>0</v>
      </c>
      <c r="O1833" s="31" t="n"/>
      <c r="P1833" s="31" t="n"/>
      <c r="Q1833" s="31" t="n">
        <v>0</v>
      </c>
      <c r="R1833" s="31" t="n"/>
      <c r="S1833" s="32" t="n"/>
      <c r="T1833" s="32" t="n"/>
      <c r="V1833" t="inlineStr">
        <is>
          <t>003z1</t>
        </is>
      </c>
      <c r="W1833" t="n">
        <v>2213</v>
      </c>
      <c r="X1833" t="n">
        <v>3835</v>
      </c>
      <c r="Y1833" t="inlineStr">
        <is>
          <t>4327ac28-0f24-11e2-8525-18a905767e44</t>
        </is>
      </c>
      <c r="Z1833" t="inlineStr">
        <is>
          <t>Blake Comeau (DAL LW)</t>
        </is>
      </c>
    </row>
    <row r="1834">
      <c r="A1834" t="inlineStr">
        <is>
          <t>Blake Fiddler</t>
        </is>
      </c>
      <c r="B1834" t="inlineStr">
        <is>
          <t>SEA</t>
        </is>
      </c>
      <c r="C1834" t="inlineStr">
        <is>
          <t>D</t>
        </is>
      </c>
      <c r="D1834" t="inlineStr">
        <is>
          <t>D</t>
        </is>
      </c>
      <c r="E1834" t="n">
        <v>19</v>
      </c>
      <c r="F1834" t="inlineStr">
        <is>
          <t>T</t>
        </is>
      </c>
      <c r="G1834" t="inlineStr">
        <is>
          <t>Brown Noesen</t>
        </is>
      </c>
      <c r="H1834" s="30" t="n">
        <v>1</v>
      </c>
      <c r="I1834" s="31" t="n">
        <v>0</v>
      </c>
      <c r="J1834" s="31" t="n"/>
      <c r="K1834" s="31" t="n">
        <v>0</v>
      </c>
      <c r="L1834" s="32" t="n"/>
      <c r="M1834" s="31" t="n">
        <v>0</v>
      </c>
      <c r="N1834" s="31" t="n">
        <v>0</v>
      </c>
      <c r="O1834" s="31" t="n"/>
      <c r="P1834" s="31" t="n"/>
      <c r="Q1834" s="31" t="n">
        <v>0</v>
      </c>
      <c r="R1834" s="31" t="n"/>
      <c r="S1834" s="32" t="n"/>
      <c r="T1834" s="32" t="n"/>
      <c r="V1834" t="inlineStr">
        <is>
          <t>06pyy</t>
        </is>
      </c>
      <c r="W1834" t="n">
        <v>7417</v>
      </c>
      <c r="Y1834" t="inlineStr">
        <is>
          <t>13b97d06-fdc7-480c-ac44-81db5a09fb12</t>
        </is>
      </c>
      <c r="Z1834" t="inlineStr">
        <is>
          <t>Blake Fiddler (SEA D)</t>
        </is>
      </c>
    </row>
    <row r="1835">
      <c r="A1835" t="inlineStr">
        <is>
          <t>Blake Heinrich</t>
        </is>
      </c>
      <c r="B1835" t="inlineStr">
        <is>
          <t>(N/A)</t>
        </is>
      </c>
      <c r="C1835" t="inlineStr">
        <is>
          <t>D</t>
        </is>
      </c>
      <c r="D1835" t="inlineStr">
        <is>
          <t>D</t>
        </is>
      </c>
      <c r="E1835" t="n">
        <v>31</v>
      </c>
      <c r="F1835" t="inlineStr">
        <is>
          <t>FA</t>
        </is>
      </c>
      <c r="G1835" t="inlineStr">
        <is>
          <t>FA</t>
        </is>
      </c>
      <c r="H1835" s="30" t="n">
        <v>1</v>
      </c>
      <c r="I1835" s="31" t="n">
        <v>0</v>
      </c>
      <c r="J1835" s="31" t="n"/>
      <c r="K1835" s="31" t="n">
        <v>0</v>
      </c>
      <c r="L1835" s="32" t="n"/>
      <c r="M1835" s="31" t="n">
        <v>0</v>
      </c>
      <c r="N1835" s="31" t="n">
        <v>0</v>
      </c>
      <c r="O1835" s="31" t="n"/>
      <c r="P1835" s="31" t="n"/>
      <c r="Q1835" s="31" t="n">
        <v>0</v>
      </c>
      <c r="R1835" s="31" t="n"/>
      <c r="S1835" s="32" t="n"/>
      <c r="T1835" s="32" t="n"/>
      <c r="V1835" t="inlineStr">
        <is>
          <t>031qu</t>
        </is>
      </c>
      <c r="X1835" t="n">
        <v>6124</v>
      </c>
      <c r="Z1835" t="inlineStr">
        <is>
          <t>Blake Heinrich ((N/A) D)</t>
        </is>
      </c>
    </row>
    <row r="1836">
      <c r="A1836" t="inlineStr">
        <is>
          <t>Blake Hillman</t>
        </is>
      </c>
      <c r="B1836" t="inlineStr">
        <is>
          <t>NYR</t>
        </is>
      </c>
      <c r="C1836" t="inlineStr">
        <is>
          <t>D</t>
        </is>
      </c>
      <c r="D1836" t="inlineStr">
        <is>
          <t>D</t>
        </is>
      </c>
      <c r="E1836" t="n">
        <v>30</v>
      </c>
      <c r="F1836" t="inlineStr">
        <is>
          <t>FA</t>
        </is>
      </c>
      <c r="G1836" t="inlineStr">
        <is>
          <t>FA</t>
        </is>
      </c>
      <c r="H1836" s="30" t="n">
        <v>1</v>
      </c>
      <c r="I1836" s="31" t="n">
        <v>0</v>
      </c>
      <c r="J1836" s="31" t="n"/>
      <c r="K1836" s="31" t="n">
        <v>0</v>
      </c>
      <c r="L1836" s="32" t="n"/>
      <c r="M1836" s="31" t="n">
        <v>0</v>
      </c>
      <c r="N1836" s="31" t="n">
        <v>0</v>
      </c>
      <c r="O1836" s="31" t="n"/>
      <c r="P1836" s="31" t="n"/>
      <c r="Q1836" s="31" t="n">
        <v>0</v>
      </c>
      <c r="R1836" s="31" t="n"/>
      <c r="S1836" s="32" t="n"/>
      <c r="T1836" s="32" t="n"/>
      <c r="V1836" t="inlineStr">
        <is>
          <t>042yp</t>
        </is>
      </c>
      <c r="W1836" t="n">
        <v>5650</v>
      </c>
      <c r="X1836" t="n">
        <v>7278</v>
      </c>
      <c r="Y1836" t="inlineStr">
        <is>
          <t>910c44d4-793a-427a-a696-2e5b2c58f1f6</t>
        </is>
      </c>
      <c r="Z1836" t="inlineStr">
        <is>
          <t>Blake Hillman (NYR D)</t>
        </is>
      </c>
    </row>
    <row r="1837">
      <c r="A1837" t="inlineStr">
        <is>
          <t>Blake Kessel</t>
        </is>
      </c>
      <c r="B1837" t="inlineStr">
        <is>
          <t>(N/A)</t>
        </is>
      </c>
      <c r="C1837" t="inlineStr">
        <is>
          <t>D</t>
        </is>
      </c>
      <c r="D1837" t="inlineStr">
        <is>
          <t>D</t>
        </is>
      </c>
      <c r="E1837" t="n">
        <v>37</v>
      </c>
      <c r="F1837" t="inlineStr">
        <is>
          <t>FA</t>
        </is>
      </c>
      <c r="G1837" t="inlineStr">
        <is>
          <t>FA</t>
        </is>
      </c>
      <c r="H1837" s="30" t="n">
        <v>1</v>
      </c>
      <c r="I1837" s="31" t="n">
        <v>0</v>
      </c>
      <c r="J1837" s="31" t="n"/>
      <c r="K1837" s="31" t="n">
        <v>0</v>
      </c>
      <c r="L1837" s="32" t="n"/>
      <c r="M1837" s="31" t="n">
        <v>0</v>
      </c>
      <c r="N1837" s="31" t="n">
        <v>0</v>
      </c>
      <c r="O1837" s="31" t="n"/>
      <c r="P1837" s="31" t="n"/>
      <c r="Q1837" s="31" t="n">
        <v>0</v>
      </c>
      <c r="R1837" s="31" t="n"/>
      <c r="S1837" s="32" t="n"/>
      <c r="T1837" s="32" t="n"/>
      <c r="V1837" t="inlineStr">
        <is>
          <t>01s84</t>
        </is>
      </c>
      <c r="X1837" t="n">
        <v>5579</v>
      </c>
      <c r="Z1837" t="inlineStr">
        <is>
          <t>Blake Kessel ((N/A) D)</t>
        </is>
      </c>
    </row>
    <row r="1838">
      <c r="A1838" t="inlineStr">
        <is>
          <t>Blake McLaughlin</t>
        </is>
      </c>
      <c r="B1838" t="inlineStr">
        <is>
          <t>(N/A)</t>
        </is>
      </c>
      <c r="C1838" t="inlineStr">
        <is>
          <t>LW</t>
        </is>
      </c>
      <c r="D1838" t="inlineStr">
        <is>
          <t>F</t>
        </is>
      </c>
      <c r="E1838" t="n">
        <v>26</v>
      </c>
      <c r="F1838" t="inlineStr">
        <is>
          <t>FA</t>
        </is>
      </c>
      <c r="G1838" t="inlineStr">
        <is>
          <t>FA</t>
        </is>
      </c>
      <c r="H1838" s="30" t="n">
        <v>1</v>
      </c>
      <c r="I1838" s="31" t="n">
        <v>0</v>
      </c>
      <c r="J1838" s="31" t="n"/>
      <c r="K1838" s="31" t="n">
        <v>0</v>
      </c>
      <c r="L1838" s="32" t="n"/>
      <c r="M1838" s="31" t="n">
        <v>0</v>
      </c>
      <c r="N1838" s="31" t="n">
        <v>0</v>
      </c>
      <c r="O1838" s="31" t="n"/>
      <c r="P1838" s="31" t="n"/>
      <c r="Q1838" s="31" t="n">
        <v>0</v>
      </c>
      <c r="R1838" s="31" t="n"/>
      <c r="S1838" s="32" t="n"/>
      <c r="T1838" s="32" t="n"/>
      <c r="V1838" t="inlineStr">
        <is>
          <t>04qyp</t>
        </is>
      </c>
      <c r="W1838" t="n">
        <v>5720</v>
      </c>
      <c r="Y1838" t="inlineStr">
        <is>
          <t>3ba16903-027f-43ac-b8b8-ec975d05e71a</t>
        </is>
      </c>
      <c r="Z1838" t="inlineStr">
        <is>
          <t>Blake McLaughlin ((N/A) LW)</t>
        </is>
      </c>
    </row>
    <row r="1839">
      <c r="A1839" t="inlineStr">
        <is>
          <t>Blake Montgomery</t>
        </is>
      </c>
      <c r="B1839" t="inlineStr">
        <is>
          <t>OTT</t>
        </is>
      </c>
      <c r="C1839" t="inlineStr">
        <is>
          <t>LW</t>
        </is>
      </c>
      <c r="D1839" t="inlineStr">
        <is>
          <t>F</t>
        </is>
      </c>
      <c r="E1839" t="n">
        <v>21</v>
      </c>
      <c r="F1839" t="inlineStr">
        <is>
          <t>FA</t>
        </is>
      </c>
      <c r="G1839" t="inlineStr">
        <is>
          <t>FA</t>
        </is>
      </c>
      <c r="H1839" s="30" t="n">
        <v>1075000</v>
      </c>
      <c r="I1839" s="31" t="n">
        <v>0</v>
      </c>
      <c r="J1839" s="31" t="n"/>
      <c r="K1839" s="31" t="n">
        <v>0</v>
      </c>
      <c r="L1839" s="32" t="n"/>
      <c r="M1839" s="31" t="n">
        <v>0</v>
      </c>
      <c r="N1839" s="31" t="n">
        <v>0</v>
      </c>
      <c r="O1839" s="31" t="n"/>
      <c r="P1839" s="31" t="n"/>
      <c r="Q1839" s="31" t="n">
        <v>0</v>
      </c>
      <c r="R1839" s="31" t="n"/>
      <c r="S1839" s="32" t="n"/>
      <c r="T1839" s="32" t="n"/>
      <c r="V1839" t="inlineStr">
        <is>
          <t>06mhd</t>
        </is>
      </c>
      <c r="W1839" t="n">
        <v>7526</v>
      </c>
      <c r="Y1839" t="inlineStr">
        <is>
          <t>bd892b24-6f4a-464d-aa94-508403de2c22</t>
        </is>
      </c>
      <c r="Z1839" t="inlineStr">
        <is>
          <t>Blake Montgomery (OTT LW)</t>
        </is>
      </c>
    </row>
    <row r="1840">
      <c r="A1840" t="inlineStr">
        <is>
          <t>Blake Murray</t>
        </is>
      </c>
      <c r="B1840" t="inlineStr">
        <is>
          <t>(N/A)</t>
        </is>
      </c>
      <c r="C1840" t="inlineStr">
        <is>
          <t>C</t>
        </is>
      </c>
      <c r="D1840" t="inlineStr">
        <is>
          <t>F</t>
        </is>
      </c>
      <c r="E1840" t="n">
        <v>25</v>
      </c>
      <c r="F1840" t="inlineStr">
        <is>
          <t>FA</t>
        </is>
      </c>
      <c r="G1840" t="inlineStr">
        <is>
          <t>FA</t>
        </is>
      </c>
      <c r="H1840" s="30" t="n">
        <v>1</v>
      </c>
      <c r="I1840" s="31" t="n">
        <v>0</v>
      </c>
      <c r="J1840" s="31" t="n"/>
      <c r="K1840" s="31" t="n">
        <v>0</v>
      </c>
      <c r="L1840" s="32" t="n"/>
      <c r="M1840" s="31" t="n">
        <v>0</v>
      </c>
      <c r="N1840" s="31" t="n">
        <v>0</v>
      </c>
      <c r="O1840" s="31" t="n"/>
      <c r="P1840" s="31" t="n"/>
      <c r="Q1840" s="31" t="n">
        <v>0</v>
      </c>
      <c r="R1840" s="31" t="n"/>
      <c r="S1840" s="32" t="n"/>
      <c r="T1840" s="32" t="n"/>
      <c r="V1840" t="inlineStr">
        <is>
          <t>051vq</t>
        </is>
      </c>
      <c r="W1840" t="n">
        <v>6441</v>
      </c>
      <c r="X1840" t="n">
        <v>8460</v>
      </c>
      <c r="Y1840" t="inlineStr">
        <is>
          <t>d89427bd-5348-47e9-985d-57f98159a755</t>
        </is>
      </c>
      <c r="Z1840" t="inlineStr">
        <is>
          <t>Blake Murray ((N/A) C)</t>
        </is>
      </c>
    </row>
    <row r="1841">
      <c r="A1841" t="inlineStr">
        <is>
          <t>Blake Parlett</t>
        </is>
      </c>
      <c r="B1841" t="inlineStr">
        <is>
          <t>(N/A)</t>
        </is>
      </c>
      <c r="C1841" t="inlineStr">
        <is>
          <t>D</t>
        </is>
      </c>
      <c r="D1841" t="inlineStr">
        <is>
          <t>D</t>
        </is>
      </c>
      <c r="E1841" t="n">
        <v>37</v>
      </c>
      <c r="F1841" t="inlineStr">
        <is>
          <t>FA</t>
        </is>
      </c>
      <c r="G1841" t="inlineStr">
        <is>
          <t>FA</t>
        </is>
      </c>
      <c r="H1841" s="30" t="n">
        <v>1</v>
      </c>
      <c r="I1841" s="31" t="n">
        <v>0</v>
      </c>
      <c r="J1841" s="31" t="n"/>
      <c r="K1841" s="31" t="n">
        <v>0</v>
      </c>
      <c r="L1841" s="32" t="n"/>
      <c r="M1841" s="31" t="n">
        <v>0</v>
      </c>
      <c r="N1841" s="31" t="n">
        <v>0</v>
      </c>
      <c r="O1841" s="31" t="n"/>
      <c r="P1841" s="31" t="n"/>
      <c r="Q1841" s="31" t="n">
        <v>0</v>
      </c>
      <c r="R1841" s="31" t="n"/>
      <c r="S1841" s="32" t="n"/>
      <c r="T1841" s="32" t="n"/>
      <c r="V1841" t="inlineStr">
        <is>
          <t>027ct</t>
        </is>
      </c>
      <c r="W1841" t="n">
        <v>3809</v>
      </c>
      <c r="X1841" t="n">
        <v>5356</v>
      </c>
      <c r="Z1841" t="inlineStr">
        <is>
          <t>Blake Parlett ((N/A) D)</t>
        </is>
      </c>
    </row>
    <row r="1842">
      <c r="A1842" t="inlineStr">
        <is>
          <t>Blake Pietila</t>
        </is>
      </c>
      <c r="B1842" t="inlineStr">
        <is>
          <t>(N/A)</t>
        </is>
      </c>
      <c r="C1842" t="inlineStr">
        <is>
          <t>LW</t>
        </is>
      </c>
      <c r="D1842" t="inlineStr">
        <is>
          <t>F</t>
        </is>
      </c>
      <c r="E1842" t="n">
        <v>33</v>
      </c>
      <c r="F1842" t="inlineStr">
        <is>
          <t>FA</t>
        </is>
      </c>
      <c r="G1842" t="inlineStr">
        <is>
          <t>FA</t>
        </is>
      </c>
      <c r="H1842" s="30" t="n">
        <v>1</v>
      </c>
      <c r="I1842" s="31" t="n">
        <v>0</v>
      </c>
      <c r="J1842" s="31" t="n"/>
      <c r="K1842" s="31" t="n">
        <v>0</v>
      </c>
      <c r="L1842" s="32" t="n"/>
      <c r="M1842" s="31" t="n">
        <v>0</v>
      </c>
      <c r="N1842" s="31" t="n">
        <v>0</v>
      </c>
      <c r="O1842" s="31" t="n"/>
      <c r="P1842" s="31" t="n"/>
      <c r="Q1842" s="31" t="n">
        <v>0</v>
      </c>
      <c r="R1842" s="31" t="n"/>
      <c r="S1842" s="32" t="n"/>
      <c r="T1842" s="32" t="n"/>
      <c r="V1842" t="inlineStr">
        <is>
          <t>02g1b</t>
        </is>
      </c>
      <c r="W1842" t="n">
        <v>5067</v>
      </c>
      <c r="X1842" t="n">
        <v>5494</v>
      </c>
      <c r="Z1842" t="inlineStr">
        <is>
          <t>Blake Pietila ((N/A) LW)</t>
        </is>
      </c>
    </row>
    <row r="1843">
      <c r="A1843" t="inlineStr">
        <is>
          <t>Blake Pietila</t>
        </is>
      </c>
      <c r="B1843" t="inlineStr">
        <is>
          <t>(N/A)</t>
        </is>
      </c>
      <c r="C1843" t="inlineStr">
        <is>
          <t>G</t>
        </is>
      </c>
      <c r="D1843" t="inlineStr">
        <is>
          <t>G</t>
        </is>
      </c>
      <c r="E1843" t="n">
        <v>26</v>
      </c>
      <c r="F1843" t="inlineStr">
        <is>
          <t>FA</t>
        </is>
      </c>
      <c r="G1843" t="inlineStr">
        <is>
          <t>FA</t>
        </is>
      </c>
      <c r="H1843" s="30" t="n">
        <v>1</v>
      </c>
      <c r="I1843" s="31" t="n">
        <v>0</v>
      </c>
      <c r="J1843" s="31" t="n"/>
      <c r="K1843" s="31" t="n">
        <v>0</v>
      </c>
      <c r="L1843" s="32" t="n"/>
      <c r="M1843" s="31" t="n">
        <v>0</v>
      </c>
      <c r="N1843" s="31" t="n">
        <v>0</v>
      </c>
      <c r="O1843" s="31" t="n"/>
      <c r="P1843" s="31" t="n"/>
      <c r="Q1843" s="31" t="n">
        <v>0</v>
      </c>
      <c r="R1843" s="31" t="n"/>
      <c r="S1843" s="32" t="n"/>
      <c r="T1843" s="32" t="n"/>
      <c r="V1843" t="inlineStr">
        <is>
          <t>06alg</t>
        </is>
      </c>
      <c r="Z1843" t="inlineStr">
        <is>
          <t>Blake Pietila ((N/A) G)</t>
        </is>
      </c>
    </row>
    <row r="1844">
      <c r="A1844" t="inlineStr">
        <is>
          <t>Blake Siebenaler</t>
        </is>
      </c>
      <c r="B1844" t="inlineStr">
        <is>
          <t>(N/A)</t>
        </is>
      </c>
      <c r="C1844" t="inlineStr">
        <is>
          <t>D</t>
        </is>
      </c>
      <c r="D1844" t="inlineStr">
        <is>
          <t>D</t>
        </is>
      </c>
      <c r="E1844" t="n">
        <v>30</v>
      </c>
      <c r="F1844" t="inlineStr">
        <is>
          <t>FA</t>
        </is>
      </c>
      <c r="G1844" t="inlineStr">
        <is>
          <t>FA</t>
        </is>
      </c>
      <c r="H1844" s="30" t="n">
        <v>1</v>
      </c>
      <c r="I1844" s="31" t="n">
        <v>0</v>
      </c>
      <c r="J1844" s="31" t="n"/>
      <c r="K1844" s="31" t="n">
        <v>0</v>
      </c>
      <c r="L1844" s="32" t="n"/>
      <c r="M1844" s="31" t="n">
        <v>0</v>
      </c>
      <c r="N1844" s="31" t="n">
        <v>0</v>
      </c>
      <c r="O1844" s="31" t="n"/>
      <c r="P1844" s="31" t="n"/>
      <c r="Q1844" s="31" t="n">
        <v>0</v>
      </c>
      <c r="R1844" s="31" t="n"/>
      <c r="S1844" s="32" t="n"/>
      <c r="T1844" s="32" t="n"/>
      <c r="V1844" t="inlineStr">
        <is>
          <t>03ebj</t>
        </is>
      </c>
      <c r="W1844" t="n">
        <v>4928</v>
      </c>
      <c r="X1844" t="n">
        <v>6446</v>
      </c>
      <c r="Z1844" t="inlineStr">
        <is>
          <t>Blake Siebenaler ((N/A) D)</t>
        </is>
      </c>
    </row>
    <row r="1845">
      <c r="A1845" t="inlineStr">
        <is>
          <t>Blake Smith</t>
        </is>
      </c>
      <c r="B1845" t="inlineStr">
        <is>
          <t>TOR</t>
        </is>
      </c>
      <c r="C1845" t="inlineStr">
        <is>
          <t>D</t>
        </is>
      </c>
      <c r="D1845" t="inlineStr">
        <is>
          <t>D</t>
        </is>
      </c>
      <c r="E1845" t="n">
        <v>21</v>
      </c>
      <c r="F1845" t="inlineStr">
        <is>
          <t>FA</t>
        </is>
      </c>
      <c r="G1845" t="inlineStr">
        <is>
          <t>FA</t>
        </is>
      </c>
      <c r="H1845" s="30" t="n">
        <v>875000</v>
      </c>
      <c r="I1845" s="31" t="n">
        <v>0</v>
      </c>
      <c r="J1845" s="31" t="n"/>
      <c r="K1845" s="31" t="n">
        <v>0</v>
      </c>
      <c r="L1845" s="32" t="n"/>
      <c r="M1845" s="31" t="n">
        <v>0</v>
      </c>
      <c r="N1845" s="31" t="n">
        <v>0</v>
      </c>
      <c r="O1845" s="31" t="n"/>
      <c r="P1845" s="31" t="n"/>
      <c r="Q1845" s="31" t="n">
        <v>0</v>
      </c>
      <c r="R1845" s="31" t="n"/>
      <c r="S1845" s="32" t="n"/>
      <c r="T1845" s="32" t="n"/>
      <c r="V1845" t="inlineStr">
        <is>
          <t>06pod</t>
        </is>
      </c>
      <c r="W1845" t="n">
        <v>7348</v>
      </c>
      <c r="Y1845" t="inlineStr">
        <is>
          <t>64ff885f-f9ea-480f-830c-53ba6d666966</t>
        </is>
      </c>
      <c r="Z1845" t="inlineStr">
        <is>
          <t>Blake Smith (TOR D)</t>
        </is>
      </c>
    </row>
    <row r="1846">
      <c r="A1846" t="inlineStr">
        <is>
          <t>Blake Speers</t>
        </is>
      </c>
      <c r="B1846" t="inlineStr">
        <is>
          <t>UTA</t>
        </is>
      </c>
      <c r="C1846" t="inlineStr">
        <is>
          <t>C</t>
        </is>
      </c>
      <c r="D1846" t="inlineStr">
        <is>
          <t>F</t>
        </is>
      </c>
      <c r="E1846" t="n">
        <v>29</v>
      </c>
      <c r="F1846" t="inlineStr">
        <is>
          <t>FA</t>
        </is>
      </c>
      <c r="G1846" t="inlineStr">
        <is>
          <t>FA</t>
        </is>
      </c>
      <c r="H1846" s="30" t="n">
        <v>1</v>
      </c>
      <c r="I1846" s="31" t="n">
        <v>0</v>
      </c>
      <c r="J1846" s="31" t="n"/>
      <c r="K1846" s="31" t="n">
        <v>0</v>
      </c>
      <c r="L1846" s="32" t="n"/>
      <c r="M1846" s="31" t="n">
        <v>0</v>
      </c>
      <c r="N1846" s="31" t="n">
        <v>0</v>
      </c>
      <c r="O1846" s="31" t="n"/>
      <c r="P1846" s="31" t="n"/>
      <c r="Q1846" s="31" t="n">
        <v>0</v>
      </c>
      <c r="R1846" s="31" t="n"/>
      <c r="S1846" s="32" t="n"/>
      <c r="T1846" s="32" t="n"/>
      <c r="V1846" t="inlineStr">
        <is>
          <t>03ogh</t>
        </is>
      </c>
      <c r="W1846" t="n">
        <v>4873</v>
      </c>
      <c r="X1846" t="n">
        <v>6809</v>
      </c>
      <c r="Y1846" t="inlineStr">
        <is>
          <t>9b3f8605-97f2-49a7-a54a-7bc18c19e69a</t>
        </is>
      </c>
      <c r="Z1846" t="inlineStr">
        <is>
          <t>Blake Speers (UTA C)</t>
        </is>
      </c>
    </row>
    <row r="1847">
      <c r="A1847" t="inlineStr">
        <is>
          <t>Blake Vanek</t>
        </is>
      </c>
      <c r="B1847" t="inlineStr">
        <is>
          <t>OTT</t>
        </is>
      </c>
      <c r="C1847" t="inlineStr">
        <is>
          <t>RW</t>
        </is>
      </c>
      <c r="D1847" t="inlineStr">
        <is>
          <t>F</t>
        </is>
      </c>
      <c r="E1847" t="n">
        <v>19</v>
      </c>
      <c r="F1847" t="inlineStr">
        <is>
          <t>FA</t>
        </is>
      </c>
      <c r="G1847" t="inlineStr">
        <is>
          <t>FA</t>
        </is>
      </c>
      <c r="H1847" s="30" t="n">
        <v>1</v>
      </c>
      <c r="I1847" s="31" t="n">
        <v>0</v>
      </c>
      <c r="J1847" s="31" t="n"/>
      <c r="K1847" s="31" t="n">
        <v>0</v>
      </c>
      <c r="L1847" s="32" t="n"/>
      <c r="M1847" s="31" t="n">
        <v>0</v>
      </c>
      <c r="N1847" s="31" t="n">
        <v>0</v>
      </c>
      <c r="O1847" s="31" t="n"/>
      <c r="P1847" s="31" t="n"/>
      <c r="Q1847" s="31" t="n">
        <v>0</v>
      </c>
      <c r="R1847" s="31" t="n"/>
      <c r="S1847" s="32" t="n"/>
      <c r="T1847" s="32" t="n"/>
      <c r="V1847" t="inlineStr">
        <is>
          <t>06xwp</t>
        </is>
      </c>
      <c r="W1847" t="n">
        <v>7497</v>
      </c>
      <c r="Y1847" t="inlineStr">
        <is>
          <t>bd0a69a0-dce3-402c-a0c8-fc25e35a01bb</t>
        </is>
      </c>
      <c r="Z1847" t="inlineStr">
        <is>
          <t>Blake Vanek (OTT RW)</t>
        </is>
      </c>
    </row>
    <row r="1848">
      <c r="A1848" t="inlineStr">
        <is>
          <t>Blake Weyrick</t>
        </is>
      </c>
      <c r="B1848" t="inlineStr">
        <is>
          <t>(N/A)</t>
        </is>
      </c>
      <c r="C1848" t="inlineStr">
        <is>
          <t>G</t>
        </is>
      </c>
      <c r="D1848" t="inlineStr">
        <is>
          <t>G</t>
        </is>
      </c>
      <c r="E1848" t="n">
        <v>30</v>
      </c>
      <c r="F1848" t="inlineStr">
        <is>
          <t>FA</t>
        </is>
      </c>
      <c r="G1848" t="inlineStr">
        <is>
          <t>FA</t>
        </is>
      </c>
      <c r="H1848" s="30" t="n">
        <v>1</v>
      </c>
      <c r="I1848" s="31" t="n">
        <v>0</v>
      </c>
      <c r="J1848" s="31" t="n"/>
      <c r="K1848" s="31" t="n">
        <v>0</v>
      </c>
      <c r="L1848" s="32" t="n"/>
      <c r="M1848" s="31" t="n">
        <v>0</v>
      </c>
      <c r="N1848" s="31" t="n">
        <v>0</v>
      </c>
      <c r="O1848" s="31" t="n"/>
      <c r="P1848" s="31" t="n"/>
      <c r="Q1848" s="31" t="n">
        <v>0</v>
      </c>
      <c r="R1848" s="31" t="n"/>
      <c r="S1848" s="32" t="n"/>
      <c r="T1848" s="32" t="n"/>
      <c r="V1848" t="inlineStr">
        <is>
          <t>03h53</t>
        </is>
      </c>
      <c r="Z1848" t="inlineStr">
        <is>
          <t>Blake Weyrick ((N/A) G)</t>
        </is>
      </c>
    </row>
    <row r="1849">
      <c r="A1849" t="inlineStr">
        <is>
          <t>Blake Winiecki</t>
        </is>
      </c>
      <c r="B1849" t="inlineStr">
        <is>
          <t>(N/A)</t>
        </is>
      </c>
      <c r="C1849" t="inlineStr">
        <is>
          <t>C</t>
        </is>
      </c>
      <c r="D1849" t="inlineStr">
        <is>
          <t>F</t>
        </is>
      </c>
      <c r="E1849" t="n">
        <v>32</v>
      </c>
      <c r="F1849" t="inlineStr">
        <is>
          <t>FA</t>
        </is>
      </c>
      <c r="G1849" t="inlineStr">
        <is>
          <t>FA</t>
        </is>
      </c>
      <c r="H1849" s="30" t="n">
        <v>1</v>
      </c>
      <c r="I1849" s="31" t="n">
        <v>0</v>
      </c>
      <c r="J1849" s="31" t="n"/>
      <c r="K1849" s="31" t="n">
        <v>0</v>
      </c>
      <c r="L1849" s="32" t="n"/>
      <c r="M1849" s="31" t="n">
        <v>0</v>
      </c>
      <c r="N1849" s="31" t="n">
        <v>0</v>
      </c>
      <c r="O1849" s="31" t="n"/>
      <c r="P1849" s="31" t="n"/>
      <c r="Q1849" s="31" t="n">
        <v>0</v>
      </c>
      <c r="R1849" s="31" t="n"/>
      <c r="S1849" s="32" t="n"/>
      <c r="T1849" s="32" t="n"/>
      <c r="V1849" t="inlineStr">
        <is>
          <t>04alj</t>
        </is>
      </c>
      <c r="Z1849" t="inlineStr">
        <is>
          <t>Blake Winiecki ((N/A) C)</t>
        </is>
      </c>
    </row>
    <row r="1850">
      <c r="A1850" t="inlineStr">
        <is>
          <t>Blake Zielinski</t>
        </is>
      </c>
      <c r="B1850" t="inlineStr">
        <is>
          <t>LAK</t>
        </is>
      </c>
      <c r="C1850" t="inlineStr">
        <is>
          <t>RW</t>
        </is>
      </c>
      <c r="D1850" t="inlineStr">
        <is>
          <t>F</t>
        </is>
      </c>
      <c r="E1850" t="n">
        <v>18</v>
      </c>
      <c r="F1850" t="inlineStr">
        <is>
          <t>FA</t>
        </is>
      </c>
      <c r="G1850" t="inlineStr">
        <is>
          <t>FA</t>
        </is>
      </c>
      <c r="H1850" s="30" t="n">
        <v>1</v>
      </c>
      <c r="I1850" s="31" t="n">
        <v>0</v>
      </c>
      <c r="J1850" s="31" t="n"/>
      <c r="K1850" s="31" t="n">
        <v>0</v>
      </c>
      <c r="L1850" s="32" t="n"/>
      <c r="M1850" s="31" t="n">
        <v>0</v>
      </c>
      <c r="N1850" s="31" t="n">
        <v>0</v>
      </c>
      <c r="O1850" s="31" t="n"/>
      <c r="P1850" s="31" t="n"/>
      <c r="Q1850" s="31" t="n">
        <v>0</v>
      </c>
      <c r="R1850" s="31" t="n"/>
      <c r="S1850" s="32" t="n"/>
      <c r="T1850" s="32" t="n"/>
      <c r="V1850" t="inlineStr">
        <is>
          <t>0769i</t>
        </is>
      </c>
      <c r="W1850" t="n">
        <v>7783</v>
      </c>
      <c r="Y1850" t="inlineStr">
        <is>
          <t>58980a88-3919-4a2c-9f2e-35f204538b37</t>
        </is>
      </c>
      <c r="Z1850" t="inlineStr">
        <is>
          <t>Blake Zielinski (LAK RW)</t>
        </is>
      </c>
    </row>
    <row r="1851">
      <c r="A1851" t="inlineStr">
        <is>
          <t>Bobby Bolt</t>
        </is>
      </c>
      <c r="B1851" t="inlineStr">
        <is>
          <t>(N/A)</t>
        </is>
      </c>
      <c r="C1851" t="inlineStr">
        <is>
          <t>LW</t>
        </is>
      </c>
      <c r="D1851" t="inlineStr">
        <is>
          <t>F</t>
        </is>
      </c>
      <c r="E1851" t="n">
        <v>39</v>
      </c>
      <c r="F1851" t="inlineStr">
        <is>
          <t>FA</t>
        </is>
      </c>
      <c r="G1851" t="inlineStr">
        <is>
          <t>FA</t>
        </is>
      </c>
      <c r="H1851" s="30" t="n">
        <v>1</v>
      </c>
      <c r="I1851" s="31" t="n">
        <v>0</v>
      </c>
      <c r="J1851" s="31" t="n"/>
      <c r="K1851" s="31" t="n">
        <v>0</v>
      </c>
      <c r="L1851" s="32" t="n"/>
      <c r="M1851" s="31" t="n">
        <v>0</v>
      </c>
      <c r="N1851" s="31" t="n">
        <v>0</v>
      </c>
      <c r="O1851" s="31" t="n"/>
      <c r="P1851" s="31" t="n"/>
      <c r="Q1851" s="31" t="n">
        <v>0</v>
      </c>
      <c r="R1851" s="31" t="n"/>
      <c r="S1851" s="32" t="n"/>
      <c r="T1851" s="32" t="n"/>
      <c r="V1851" t="inlineStr">
        <is>
          <t>004o3</t>
        </is>
      </c>
      <c r="X1851" t="n">
        <v>4126</v>
      </c>
      <c r="Z1851" t="inlineStr">
        <is>
          <t>Bobby Bolt ((N/A) LW)</t>
        </is>
      </c>
    </row>
    <row r="1852">
      <c r="A1852" t="inlineStr">
        <is>
          <t>Bobby Butler</t>
        </is>
      </c>
      <c r="B1852" t="inlineStr">
        <is>
          <t>(N/A)</t>
        </is>
      </c>
      <c r="C1852" t="inlineStr">
        <is>
          <t>RW</t>
        </is>
      </c>
      <c r="D1852" t="inlineStr">
        <is>
          <t>F</t>
        </is>
      </c>
      <c r="E1852" t="n">
        <v>39</v>
      </c>
      <c r="F1852" t="inlineStr">
        <is>
          <t>FA</t>
        </is>
      </c>
      <c r="G1852" t="inlineStr">
        <is>
          <t>FA</t>
        </is>
      </c>
      <c r="H1852" s="30" t="n">
        <v>1</v>
      </c>
      <c r="I1852" s="31" t="n">
        <v>0</v>
      </c>
      <c r="J1852" s="31" t="n"/>
      <c r="K1852" s="31" t="n">
        <v>0</v>
      </c>
      <c r="L1852" s="32" t="n"/>
      <c r="M1852" s="31" t="n">
        <v>0</v>
      </c>
      <c r="N1852" s="31" t="n">
        <v>0</v>
      </c>
      <c r="O1852" s="31" t="n"/>
      <c r="P1852" s="31" t="n"/>
      <c r="Q1852" s="31" t="n">
        <v>0</v>
      </c>
      <c r="R1852" s="31" t="n"/>
      <c r="S1852" s="32" t="n"/>
      <c r="T1852" s="32" t="n"/>
      <c r="V1852" t="inlineStr">
        <is>
          <t>01svc</t>
        </is>
      </c>
      <c r="W1852" t="n">
        <v>3452</v>
      </c>
      <c r="X1852" t="n">
        <v>4851</v>
      </c>
      <c r="Z1852" t="inlineStr">
        <is>
          <t>Bobby Butler ((N/A) RW)</t>
        </is>
      </c>
    </row>
    <row r="1853">
      <c r="A1853" t="inlineStr">
        <is>
          <t>Bobby Cowan</t>
        </is>
      </c>
      <c r="B1853" t="inlineStr">
        <is>
          <t>NYI</t>
        </is>
      </c>
      <c r="C1853" t="inlineStr">
        <is>
          <t>RW</t>
        </is>
      </c>
      <c r="D1853" t="inlineStr">
        <is>
          <t>F</t>
        </is>
      </c>
      <c r="E1853" t="n">
        <v>20</v>
      </c>
      <c r="F1853" t="inlineStr">
        <is>
          <t>FA</t>
        </is>
      </c>
      <c r="G1853" t="inlineStr">
        <is>
          <t>FA</t>
        </is>
      </c>
      <c r="H1853" s="30" t="n">
        <v>1</v>
      </c>
      <c r="I1853" s="31" t="n">
        <v>0</v>
      </c>
      <c r="J1853" s="31" t="n"/>
      <c r="K1853" s="31" t="n">
        <v>0</v>
      </c>
      <c r="L1853" s="32" t="n"/>
      <c r="M1853" s="31" t="n">
        <v>0</v>
      </c>
      <c r="N1853" s="31" t="n">
        <v>0</v>
      </c>
      <c r="O1853" s="31" t="n"/>
      <c r="P1853" s="31" t="n"/>
      <c r="Q1853" s="31" t="n">
        <v>0</v>
      </c>
      <c r="R1853" s="31" t="n"/>
      <c r="S1853" s="32" t="n"/>
      <c r="T1853" s="32" t="n"/>
      <c r="V1853" t="inlineStr">
        <is>
          <t>076xz</t>
        </is>
      </c>
      <c r="Y1853" t="inlineStr">
        <is>
          <t>31626994-d67d-4905-8f5b-1c2ef289aad4</t>
        </is>
      </c>
      <c r="Z1853" t="inlineStr">
        <is>
          <t>Bobby Cowan (NYI RW)</t>
        </is>
      </c>
    </row>
    <row r="1854">
      <c r="A1854" t="inlineStr">
        <is>
          <t>Bobby Farnham</t>
        </is>
      </c>
      <c r="B1854" t="inlineStr">
        <is>
          <t>(N/A)</t>
        </is>
      </c>
      <c r="C1854" t="inlineStr">
        <is>
          <t>RW</t>
        </is>
      </c>
      <c r="D1854" t="inlineStr">
        <is>
          <t>F</t>
        </is>
      </c>
      <c r="E1854" t="n">
        <v>37</v>
      </c>
      <c r="F1854" t="inlineStr">
        <is>
          <t>FA</t>
        </is>
      </c>
      <c r="G1854" t="inlineStr">
        <is>
          <t>FA</t>
        </is>
      </c>
      <c r="H1854" s="30" t="n">
        <v>1</v>
      </c>
      <c r="I1854" s="31" t="n">
        <v>0</v>
      </c>
      <c r="J1854" s="31" t="n"/>
      <c r="K1854" s="31" t="n">
        <v>0</v>
      </c>
      <c r="L1854" s="32" t="n"/>
      <c r="M1854" s="31" t="n">
        <v>0</v>
      </c>
      <c r="N1854" s="31" t="n">
        <v>0</v>
      </c>
      <c r="O1854" s="31" t="n"/>
      <c r="P1854" s="31" t="n"/>
      <c r="Q1854" s="31" t="n">
        <v>0</v>
      </c>
      <c r="R1854" s="31" t="n"/>
      <c r="S1854" s="32" t="n"/>
      <c r="T1854" s="32" t="n"/>
      <c r="V1854" t="inlineStr">
        <is>
          <t>031ve</t>
        </is>
      </c>
      <c r="W1854" t="n">
        <v>4240</v>
      </c>
      <c r="X1854" t="n">
        <v>5977</v>
      </c>
      <c r="Z1854" t="inlineStr">
        <is>
          <t>Bobby Farnham ((N/A) RW)</t>
        </is>
      </c>
    </row>
    <row r="1855">
      <c r="A1855" t="inlineStr">
        <is>
          <t>Bobby Lynch</t>
        </is>
      </c>
      <c r="B1855" t="inlineStr">
        <is>
          <t>(N/A)</t>
        </is>
      </c>
      <c r="C1855" t="inlineStr">
        <is>
          <t>RW</t>
        </is>
      </c>
      <c r="D1855" t="inlineStr">
        <is>
          <t>F</t>
        </is>
      </c>
      <c r="E1855" t="n">
        <v>28</v>
      </c>
      <c r="F1855" t="inlineStr">
        <is>
          <t>FA</t>
        </is>
      </c>
      <c r="G1855" t="inlineStr">
        <is>
          <t>FA</t>
        </is>
      </c>
      <c r="H1855" s="30" t="n">
        <v>1</v>
      </c>
      <c r="I1855" s="31" t="n">
        <v>0</v>
      </c>
      <c r="J1855" s="31" t="n"/>
      <c r="K1855" s="31" t="n">
        <v>0</v>
      </c>
      <c r="L1855" s="32" t="n"/>
      <c r="M1855" s="31" t="n">
        <v>0</v>
      </c>
      <c r="N1855" s="31" t="n">
        <v>0</v>
      </c>
      <c r="O1855" s="31" t="n"/>
      <c r="P1855" s="31" t="n"/>
      <c r="Q1855" s="31" t="n">
        <v>0</v>
      </c>
      <c r="R1855" s="31" t="n"/>
      <c r="S1855" s="32" t="n"/>
      <c r="T1855" s="32" t="n"/>
      <c r="V1855" t="inlineStr">
        <is>
          <t>065ju</t>
        </is>
      </c>
      <c r="Y1855" t="inlineStr">
        <is>
          <t>a74632cb-0e41-4edc-8852-286f1e94a5f3</t>
        </is>
      </c>
      <c r="Z1855" t="inlineStr">
        <is>
          <t>Bobby Lynch ((N/A) RW)</t>
        </is>
      </c>
    </row>
    <row r="1856">
      <c r="A1856" t="inlineStr">
        <is>
          <t>Bobby MacIntyre</t>
        </is>
      </c>
      <c r="B1856" t="inlineStr">
        <is>
          <t>(N/A)</t>
        </is>
      </c>
      <c r="C1856" t="inlineStr">
        <is>
          <t>LW</t>
        </is>
      </c>
      <c r="D1856" t="inlineStr">
        <is>
          <t>F</t>
        </is>
      </c>
      <c r="E1856" t="n">
        <v>30</v>
      </c>
      <c r="F1856" t="inlineStr">
        <is>
          <t>FA</t>
        </is>
      </c>
      <c r="G1856" t="inlineStr">
        <is>
          <t>FA</t>
        </is>
      </c>
      <c r="H1856" s="30" t="n">
        <v>1</v>
      </c>
      <c r="I1856" s="31" t="n">
        <v>0</v>
      </c>
      <c r="J1856" s="31" t="n"/>
      <c r="K1856" s="31" t="n">
        <v>0</v>
      </c>
      <c r="L1856" s="32" t="n"/>
      <c r="M1856" s="31" t="n">
        <v>0</v>
      </c>
      <c r="N1856" s="31" t="n">
        <v>0</v>
      </c>
      <c r="O1856" s="31" t="n"/>
      <c r="P1856" s="31" t="n"/>
      <c r="Q1856" s="31" t="n">
        <v>0</v>
      </c>
      <c r="R1856" s="31" t="n"/>
      <c r="S1856" s="32" t="n"/>
      <c r="T1856" s="32" t="n"/>
      <c r="V1856" t="inlineStr">
        <is>
          <t>04aai</t>
        </is>
      </c>
      <c r="X1856" t="n">
        <v>7783</v>
      </c>
      <c r="Z1856" t="inlineStr">
        <is>
          <t>Bobby MacIntyre ((N/A) LW)</t>
        </is>
      </c>
    </row>
    <row r="1857">
      <c r="A1857" t="inlineStr">
        <is>
          <t>Bobby Nardella</t>
        </is>
      </c>
      <c r="B1857" t="inlineStr">
        <is>
          <t>WSH</t>
        </is>
      </c>
      <c r="C1857" t="inlineStr">
        <is>
          <t>D</t>
        </is>
      </c>
      <c r="D1857" t="inlineStr">
        <is>
          <t>D</t>
        </is>
      </c>
      <c r="E1857" t="n">
        <v>30</v>
      </c>
      <c r="F1857" t="inlineStr">
        <is>
          <t>FA</t>
        </is>
      </c>
      <c r="G1857" t="inlineStr">
        <is>
          <t>FA</t>
        </is>
      </c>
      <c r="H1857" s="30" t="n">
        <v>1</v>
      </c>
      <c r="I1857" s="31" t="n">
        <v>0</v>
      </c>
      <c r="J1857" s="31" t="n"/>
      <c r="K1857" s="31" t="n">
        <v>0</v>
      </c>
      <c r="L1857" s="32" t="n"/>
      <c r="M1857" s="31" t="n">
        <v>0</v>
      </c>
      <c r="N1857" s="31" t="n">
        <v>0</v>
      </c>
      <c r="O1857" s="31" t="n"/>
      <c r="P1857" s="31" t="n"/>
      <c r="Q1857" s="31" t="n">
        <v>0</v>
      </c>
      <c r="R1857" s="31" t="n"/>
      <c r="S1857" s="32" t="n"/>
      <c r="T1857" s="32" t="n"/>
      <c r="V1857" t="inlineStr">
        <is>
          <t>04xnd</t>
        </is>
      </c>
      <c r="W1857" t="n">
        <v>5959</v>
      </c>
      <c r="X1857" t="n">
        <v>8251</v>
      </c>
      <c r="Y1857" t="inlineStr">
        <is>
          <t>afdf784a-d321-4f6d-a378-4c9c2cbe74c2</t>
        </is>
      </c>
      <c r="Z1857" t="inlineStr">
        <is>
          <t>Bobby Nardella (WSH D)</t>
        </is>
      </c>
    </row>
    <row r="1858">
      <c r="A1858" t="inlineStr">
        <is>
          <t>Bobby Sanguinetti</t>
        </is>
      </c>
      <c r="B1858" t="inlineStr">
        <is>
          <t>(N/A)</t>
        </is>
      </c>
      <c r="C1858" t="inlineStr">
        <is>
          <t>D</t>
        </is>
      </c>
      <c r="D1858" t="inlineStr">
        <is>
          <t>D</t>
        </is>
      </c>
      <c r="E1858" t="n">
        <v>38</v>
      </c>
      <c r="F1858" t="inlineStr">
        <is>
          <t>FA</t>
        </is>
      </c>
      <c r="G1858" t="inlineStr">
        <is>
          <t>FA</t>
        </is>
      </c>
      <c r="H1858" s="30" t="n">
        <v>1</v>
      </c>
      <c r="I1858" s="31" t="n">
        <v>0</v>
      </c>
      <c r="J1858" s="31" t="n"/>
      <c r="K1858" s="31" t="n">
        <v>0</v>
      </c>
      <c r="L1858" s="32" t="n"/>
      <c r="M1858" s="31" t="n">
        <v>0</v>
      </c>
      <c r="N1858" s="31" t="n">
        <v>0</v>
      </c>
      <c r="O1858" s="31" t="n"/>
      <c r="P1858" s="31" t="n"/>
      <c r="Q1858" s="31" t="n">
        <v>0</v>
      </c>
      <c r="R1858" s="31" t="n"/>
      <c r="S1858" s="32" t="n"/>
      <c r="T1858" s="32" t="n"/>
      <c r="V1858" t="inlineStr">
        <is>
          <t>004lv</t>
        </is>
      </c>
      <c r="W1858" t="n">
        <v>2565</v>
      </c>
      <c r="X1858" t="n">
        <v>4001</v>
      </c>
      <c r="Z1858" t="inlineStr">
        <is>
          <t>Bobby Sanguinetti ((N/A) D)</t>
        </is>
      </c>
    </row>
    <row r="1859">
      <c r="A1859" t="inlineStr">
        <is>
          <t>Bobby Segin</t>
        </is>
      </c>
      <c r="B1859" t="inlineStr">
        <is>
          <t>(N/A)</t>
        </is>
      </c>
      <c r="C1859" t="inlineStr">
        <is>
          <t>G</t>
        </is>
      </c>
      <c r="D1859" t="inlineStr">
        <is>
          <t>G</t>
        </is>
      </c>
      <c r="E1859" t="n">
        <v>34</v>
      </c>
      <c r="F1859" t="inlineStr">
        <is>
          <t>FA</t>
        </is>
      </c>
      <c r="G1859" t="inlineStr">
        <is>
          <t>FA</t>
        </is>
      </c>
      <c r="H1859" s="30" t="n">
        <v>1</v>
      </c>
      <c r="I1859" s="31" t="n">
        <v>0</v>
      </c>
      <c r="J1859" s="31" t="n"/>
      <c r="K1859" s="31" t="n">
        <v>0</v>
      </c>
      <c r="L1859" s="32" t="n"/>
      <c r="M1859" s="31" t="n">
        <v>0</v>
      </c>
      <c r="N1859" s="31" t="n">
        <v>0</v>
      </c>
      <c r="O1859" s="31" t="n"/>
      <c r="P1859" s="31" t="n"/>
      <c r="Q1859" s="31" t="n">
        <v>0</v>
      </c>
      <c r="R1859" s="31" t="n"/>
      <c r="S1859" s="32" t="n"/>
      <c r="T1859" s="32" t="n"/>
      <c r="V1859" t="inlineStr">
        <is>
          <t>04aj6</t>
        </is>
      </c>
      <c r="X1859" t="n">
        <v>7468</v>
      </c>
      <c r="Z1859" t="inlineStr">
        <is>
          <t>Bobby Segin ((N/A) G)</t>
        </is>
      </c>
    </row>
    <row r="1860">
      <c r="A1860" t="inlineStr">
        <is>
          <t>Bobby Shea</t>
        </is>
      </c>
      <c r="B1860" t="inlineStr">
        <is>
          <t>(N/A)</t>
        </is>
      </c>
      <c r="C1860" t="inlineStr">
        <is>
          <t>D</t>
        </is>
      </c>
      <c r="D1860" t="inlineStr">
        <is>
          <t>D</t>
        </is>
      </c>
      <c r="E1860" t="n">
        <v>36</v>
      </c>
      <c r="F1860" t="inlineStr">
        <is>
          <t>FA</t>
        </is>
      </c>
      <c r="G1860" t="inlineStr">
        <is>
          <t>FA</t>
        </is>
      </c>
      <c r="H1860" s="30" t="n">
        <v>1</v>
      </c>
      <c r="I1860" s="31" t="n">
        <v>0</v>
      </c>
      <c r="J1860" s="31" t="n"/>
      <c r="K1860" s="31" t="n">
        <v>0</v>
      </c>
      <c r="L1860" s="32" t="n"/>
      <c r="M1860" s="31" t="n">
        <v>0</v>
      </c>
      <c r="N1860" s="31" t="n">
        <v>0</v>
      </c>
      <c r="O1860" s="31" t="n"/>
      <c r="P1860" s="31" t="n"/>
      <c r="Q1860" s="31" t="n">
        <v>0</v>
      </c>
      <c r="R1860" s="31" t="n"/>
      <c r="S1860" s="32" t="n"/>
      <c r="T1860" s="32" t="n"/>
      <c r="V1860" t="inlineStr">
        <is>
          <t>038t4</t>
        </is>
      </c>
      <c r="X1860" t="n">
        <v>6308</v>
      </c>
      <c r="Z1860" t="inlineStr">
        <is>
          <t>Bobby Shea ((N/A) D)</t>
        </is>
      </c>
    </row>
    <row r="1861">
      <c r="A1861" t="inlineStr">
        <is>
          <t>Bobby Trivigno</t>
        </is>
      </c>
      <c r="B1861" t="inlineStr">
        <is>
          <t>NYR</t>
        </is>
      </c>
      <c r="C1861" t="inlineStr">
        <is>
          <t>LW</t>
        </is>
      </c>
      <c r="D1861" t="inlineStr">
        <is>
          <t>F</t>
        </is>
      </c>
      <c r="E1861" t="n">
        <v>27</v>
      </c>
      <c r="F1861" t="inlineStr">
        <is>
          <t>FA</t>
        </is>
      </c>
      <c r="G1861" t="inlineStr">
        <is>
          <t>FA</t>
        </is>
      </c>
      <c r="H1861" s="30" t="n">
        <v>1</v>
      </c>
      <c r="I1861" s="31" t="n">
        <v>0</v>
      </c>
      <c r="J1861" s="31" t="n"/>
      <c r="K1861" s="31" t="n">
        <v>0</v>
      </c>
      <c r="L1861" s="32" t="n"/>
      <c r="M1861" s="31" t="n">
        <v>0</v>
      </c>
      <c r="N1861" s="31" t="n">
        <v>0</v>
      </c>
      <c r="O1861" s="31" t="n"/>
      <c r="P1861" s="31" t="n"/>
      <c r="Q1861" s="31" t="n">
        <v>0</v>
      </c>
      <c r="R1861" s="31" t="n"/>
      <c r="S1861" s="32" t="n"/>
      <c r="T1861" s="32" t="n"/>
      <c r="V1861" t="inlineStr">
        <is>
          <t>05ria</t>
        </is>
      </c>
      <c r="W1861" t="n">
        <v>6639</v>
      </c>
      <c r="Y1861" t="inlineStr">
        <is>
          <t>d9e5c5cc-78c1-41fe-bff4-1d74867573a5</t>
        </is>
      </c>
      <c r="Z1861" t="inlineStr">
        <is>
          <t>Bobby Trivigno (NYR LW)</t>
        </is>
      </c>
    </row>
    <row r="1862">
      <c r="A1862" t="inlineStr">
        <is>
          <t>Bode Laylin</t>
        </is>
      </c>
      <c r="B1862" t="inlineStr">
        <is>
          <t>CGY</t>
        </is>
      </c>
      <c r="C1862" t="inlineStr">
        <is>
          <t>D</t>
        </is>
      </c>
      <c r="D1862" t="inlineStr">
        <is>
          <t>D</t>
        </is>
      </c>
      <c r="E1862" t="n">
        <v>18</v>
      </c>
      <c r="F1862" t="inlineStr">
        <is>
          <t>FA</t>
        </is>
      </c>
      <c r="G1862" t="inlineStr">
        <is>
          <t>FA</t>
        </is>
      </c>
      <c r="H1862" s="30" t="n">
        <v>1</v>
      </c>
      <c r="I1862" s="31" t="n">
        <v>0</v>
      </c>
      <c r="J1862" s="31" t="n"/>
      <c r="K1862" s="31" t="n">
        <v>0</v>
      </c>
      <c r="L1862" s="32" t="n"/>
      <c r="M1862" s="31" t="n">
        <v>0</v>
      </c>
      <c r="N1862" s="31" t="n">
        <v>0</v>
      </c>
      <c r="O1862" s="31" t="n"/>
      <c r="P1862" s="31" t="n"/>
      <c r="Q1862" s="31" t="n">
        <v>0</v>
      </c>
      <c r="R1862" s="31" t="n"/>
      <c r="S1862" s="32" t="n"/>
      <c r="T1862" s="32" t="n"/>
      <c r="V1862" t="inlineStr">
        <is>
          <t>076y2</t>
        </is>
      </c>
      <c r="Y1862" t="inlineStr">
        <is>
          <t>c96c3925-4803-4510-bbf4-a86039f01934</t>
        </is>
      </c>
      <c r="Z1862" t="inlineStr">
        <is>
          <t>Bode Laylin (CGY D)</t>
        </is>
      </c>
    </row>
    <row r="1863">
      <c r="A1863" t="inlineStr">
        <is>
          <t>Bode Wilde</t>
        </is>
      </c>
      <c r="B1863" t="inlineStr">
        <is>
          <t>(N/A)</t>
        </is>
      </c>
      <c r="C1863" t="inlineStr">
        <is>
          <t>D</t>
        </is>
      </c>
      <c r="D1863" t="inlineStr">
        <is>
          <t>D</t>
        </is>
      </c>
      <c r="E1863" t="n">
        <v>26</v>
      </c>
      <c r="F1863" t="inlineStr">
        <is>
          <t>FA</t>
        </is>
      </c>
      <c r="G1863" t="inlineStr">
        <is>
          <t>FA</t>
        </is>
      </c>
      <c r="H1863" s="30" t="n">
        <v>1</v>
      </c>
      <c r="I1863" s="31" t="n">
        <v>0</v>
      </c>
      <c r="J1863" s="31" t="n"/>
      <c r="K1863" s="31" t="n">
        <v>0</v>
      </c>
      <c r="L1863" s="32" t="n"/>
      <c r="M1863" s="31" t="n">
        <v>0</v>
      </c>
      <c r="N1863" s="31" t="n">
        <v>0</v>
      </c>
      <c r="O1863" s="31" t="n"/>
      <c r="P1863" s="31" t="n"/>
      <c r="Q1863" s="31" t="n">
        <v>0</v>
      </c>
      <c r="R1863" s="31" t="n"/>
      <c r="S1863" s="32" t="n"/>
      <c r="T1863" s="32" t="n"/>
      <c r="V1863" t="inlineStr">
        <is>
          <t>04a7j</t>
        </is>
      </c>
      <c r="W1863" t="n">
        <v>5712</v>
      </c>
      <c r="X1863" t="n">
        <v>7939</v>
      </c>
      <c r="Y1863" t="inlineStr">
        <is>
          <t>f8d1179f-094d-4af6-b084-1820525a5ec5</t>
        </is>
      </c>
      <c r="Z1863" t="inlineStr">
        <is>
          <t>Bode Wilde ((N/A) D)</t>
        </is>
      </c>
    </row>
    <row r="1864">
      <c r="A1864" t="inlineStr">
        <is>
          <t>Bogdan Kiselevich</t>
        </is>
      </c>
      <c r="B1864" t="inlineStr">
        <is>
          <t>(N/A)</t>
        </is>
      </c>
      <c r="C1864" t="inlineStr">
        <is>
          <t>D</t>
        </is>
      </c>
      <c r="D1864" t="inlineStr">
        <is>
          <t>D</t>
        </is>
      </c>
      <c r="E1864" t="n">
        <v>36</v>
      </c>
      <c r="F1864" t="inlineStr">
        <is>
          <t>FA</t>
        </is>
      </c>
      <c r="G1864" t="inlineStr">
        <is>
          <t>FA</t>
        </is>
      </c>
      <c r="H1864" s="30" t="n">
        <v>1</v>
      </c>
      <c r="I1864" s="31" t="n">
        <v>0</v>
      </c>
      <c r="J1864" s="31" t="n"/>
      <c r="K1864" s="31" t="n">
        <v>0</v>
      </c>
      <c r="L1864" s="32" t="n"/>
      <c r="M1864" s="31" t="n">
        <v>0</v>
      </c>
      <c r="N1864" s="31" t="n">
        <v>0</v>
      </c>
      <c r="O1864" s="31" t="n"/>
      <c r="P1864" s="31" t="n"/>
      <c r="Q1864" s="31" t="n">
        <v>0</v>
      </c>
      <c r="R1864" s="31" t="n"/>
      <c r="S1864" s="32" t="n"/>
      <c r="T1864" s="32" t="n"/>
      <c r="V1864" t="inlineStr">
        <is>
          <t>04dd0</t>
        </is>
      </c>
      <c r="W1864" t="n">
        <v>5845</v>
      </c>
      <c r="X1864" t="n">
        <v>7893</v>
      </c>
      <c r="Z1864" t="inlineStr">
        <is>
          <t>Bogdan Kiselevich ((N/A) D)</t>
        </is>
      </c>
    </row>
    <row r="1865">
      <c r="A1865" t="inlineStr">
        <is>
          <t>Bogdan Konyushkov</t>
        </is>
      </c>
      <c r="B1865" t="inlineStr">
        <is>
          <t>MTL</t>
        </is>
      </c>
      <c r="C1865" t="inlineStr">
        <is>
          <t>D</t>
        </is>
      </c>
      <c r="D1865" t="inlineStr">
        <is>
          <t>D</t>
        </is>
      </c>
      <c r="E1865" t="n">
        <v>23</v>
      </c>
      <c r="F1865" t="inlineStr">
        <is>
          <t>FA</t>
        </is>
      </c>
      <c r="G1865" t="inlineStr">
        <is>
          <t>FA</t>
        </is>
      </c>
      <c r="H1865" s="30" t="n">
        <v>1</v>
      </c>
      <c r="I1865" s="31" t="n">
        <v>0</v>
      </c>
      <c r="J1865" s="31" t="n"/>
      <c r="K1865" s="31" t="n">
        <v>0</v>
      </c>
      <c r="L1865" s="32" t="n"/>
      <c r="M1865" s="31" t="n">
        <v>0</v>
      </c>
      <c r="N1865" s="31" t="n">
        <v>0</v>
      </c>
      <c r="O1865" s="31" t="n"/>
      <c r="P1865" s="31" t="n"/>
      <c r="Q1865" s="31" t="n">
        <v>0</v>
      </c>
      <c r="R1865" s="31" t="n"/>
      <c r="S1865" s="32" t="n"/>
      <c r="T1865" s="32" t="n"/>
      <c r="V1865" t="inlineStr">
        <is>
          <t>06c9b</t>
        </is>
      </c>
      <c r="W1865" t="n">
        <v>7273</v>
      </c>
      <c r="Y1865" t="inlineStr">
        <is>
          <t>bf207922-beeb-4cdd-8eee-e8970c4d6b3c</t>
        </is>
      </c>
      <c r="Z1865" t="inlineStr">
        <is>
          <t>Bogdan Konyushkov (MTL D)</t>
        </is>
      </c>
    </row>
    <row r="1866">
      <c r="A1866" t="inlineStr">
        <is>
          <t>Bogdan Krokhalyov</t>
        </is>
      </c>
      <c r="B1866" t="inlineStr">
        <is>
          <t>(N/A)</t>
        </is>
      </c>
      <c r="C1866" t="inlineStr">
        <is>
          <t>D</t>
        </is>
      </c>
      <c r="D1866" t="inlineStr">
        <is>
          <t>D</t>
        </is>
      </c>
      <c r="E1866" t="n">
        <v>23</v>
      </c>
      <c r="F1866" t="inlineStr">
        <is>
          <t>FA</t>
        </is>
      </c>
      <c r="G1866" t="inlineStr">
        <is>
          <t>FA</t>
        </is>
      </c>
      <c r="H1866" s="30" t="n">
        <v>1</v>
      </c>
      <c r="I1866" s="31" t="n">
        <v>0</v>
      </c>
      <c r="J1866" s="31" t="n"/>
      <c r="K1866" s="31" t="n">
        <v>0</v>
      </c>
      <c r="L1866" s="32" t="n"/>
      <c r="M1866" s="31" t="n">
        <v>0</v>
      </c>
      <c r="N1866" s="31" t="n">
        <v>0</v>
      </c>
      <c r="O1866" s="31" t="n"/>
      <c r="P1866" s="31" t="n"/>
      <c r="Q1866" s="31" t="n">
        <v>0</v>
      </c>
      <c r="R1866" s="31" t="n"/>
      <c r="S1866" s="32" t="n"/>
      <c r="T1866" s="32" t="n"/>
      <c r="V1866" t="inlineStr">
        <is>
          <t>061jt</t>
        </is>
      </c>
      <c r="Z1866" t="inlineStr">
        <is>
          <t>Bogdan Krokhalyov ((N/A) D)</t>
        </is>
      </c>
    </row>
    <row r="1867">
      <c r="A1867" t="inlineStr">
        <is>
          <t>Bogdan Pestretsov</t>
        </is>
      </c>
      <c r="B1867" t="inlineStr">
        <is>
          <t>(N/A)</t>
        </is>
      </c>
      <c r="C1867" t="inlineStr">
        <is>
          <t>D</t>
        </is>
      </c>
      <c r="D1867" t="inlineStr">
        <is>
          <t>D</t>
        </is>
      </c>
      <c r="E1867" t="n">
        <v>19</v>
      </c>
      <c r="F1867" t="inlineStr">
        <is>
          <t>FA</t>
        </is>
      </c>
      <c r="G1867" t="inlineStr">
        <is>
          <t>FA</t>
        </is>
      </c>
      <c r="H1867" s="30" t="n">
        <v>1</v>
      </c>
      <c r="I1867" s="31" t="n">
        <v>0</v>
      </c>
      <c r="J1867" s="31" t="n"/>
      <c r="K1867" s="31" t="n">
        <v>0</v>
      </c>
      <c r="L1867" s="32" t="n"/>
      <c r="M1867" s="31" t="n">
        <v>0</v>
      </c>
      <c r="N1867" s="31" t="n">
        <v>0</v>
      </c>
      <c r="O1867" s="31" t="n"/>
      <c r="P1867" s="31" t="n"/>
      <c r="Q1867" s="31" t="n">
        <v>0</v>
      </c>
      <c r="R1867" s="31" t="n"/>
      <c r="S1867" s="32" t="n"/>
      <c r="T1867" s="32" t="n"/>
      <c r="V1867" t="inlineStr">
        <is>
          <t>06v3z</t>
        </is>
      </c>
      <c r="Z1867" t="inlineStr">
        <is>
          <t>Bogdan Pestretsov ((N/A) D)</t>
        </is>
      </c>
    </row>
    <row r="1868">
      <c r="A1868" t="inlineStr">
        <is>
          <t>Bogdan Yakimov</t>
        </is>
      </c>
      <c r="B1868" t="inlineStr">
        <is>
          <t>(N/A)</t>
        </is>
      </c>
      <c r="C1868" t="inlineStr">
        <is>
          <t>C</t>
        </is>
      </c>
      <c r="D1868" t="inlineStr">
        <is>
          <t>F</t>
        </is>
      </c>
      <c r="E1868" t="n">
        <v>31</v>
      </c>
      <c r="F1868" t="inlineStr">
        <is>
          <t>FA</t>
        </is>
      </c>
      <c r="G1868" t="inlineStr">
        <is>
          <t>FA</t>
        </is>
      </c>
      <c r="H1868" s="30" t="n">
        <v>1</v>
      </c>
      <c r="I1868" s="31" t="n">
        <v>0</v>
      </c>
      <c r="J1868" s="31" t="n"/>
      <c r="K1868" s="31" t="n">
        <v>0</v>
      </c>
      <c r="L1868" s="32" t="n"/>
      <c r="M1868" s="31" t="n">
        <v>0</v>
      </c>
      <c r="N1868" s="31" t="n">
        <v>0</v>
      </c>
      <c r="O1868" s="31" t="n"/>
      <c r="P1868" s="31" t="n"/>
      <c r="Q1868" s="31" t="n">
        <v>0</v>
      </c>
      <c r="R1868" s="31" t="n"/>
      <c r="S1868" s="32" t="n"/>
      <c r="T1868" s="32" t="n"/>
      <c r="V1868" t="inlineStr">
        <is>
          <t>031p4</t>
        </is>
      </c>
      <c r="W1868" t="n">
        <v>4231</v>
      </c>
      <c r="X1868" t="n">
        <v>6063</v>
      </c>
      <c r="Z1868" t="inlineStr">
        <is>
          <t>Bogdan Yakimov ((N/A) C)</t>
        </is>
      </c>
    </row>
    <row r="1869">
      <c r="A1869" t="inlineStr">
        <is>
          <t>Bogdans Hodass</t>
        </is>
      </c>
      <c r="B1869" t="inlineStr">
        <is>
          <t>(N/A)</t>
        </is>
      </c>
      <c r="C1869" t="inlineStr">
        <is>
          <t>D</t>
        </is>
      </c>
      <c r="D1869" t="inlineStr">
        <is>
          <t>D</t>
        </is>
      </c>
      <c r="E1869" t="n">
        <v>23</v>
      </c>
      <c r="F1869" t="inlineStr">
        <is>
          <t>FA</t>
        </is>
      </c>
      <c r="G1869" t="inlineStr">
        <is>
          <t>FA</t>
        </is>
      </c>
      <c r="H1869" s="30" t="n">
        <v>1</v>
      </c>
      <c r="I1869" s="31" t="n">
        <v>0</v>
      </c>
      <c r="J1869" s="31" t="n"/>
      <c r="K1869" s="31" t="n">
        <v>0</v>
      </c>
      <c r="L1869" s="32" t="n"/>
      <c r="M1869" s="31" t="n">
        <v>0</v>
      </c>
      <c r="N1869" s="31" t="n">
        <v>0</v>
      </c>
      <c r="O1869" s="31" t="n"/>
      <c r="P1869" s="31" t="n"/>
      <c r="Q1869" s="31" t="n">
        <v>0</v>
      </c>
      <c r="R1869" s="31" t="n"/>
      <c r="S1869" s="32" t="n"/>
      <c r="T1869" s="32" t="n"/>
      <c r="V1869" t="inlineStr">
        <is>
          <t>05xz0</t>
        </is>
      </c>
      <c r="Z1869" t="inlineStr">
        <is>
          <t>Bogdans Hodass ((N/A) D)</t>
        </is>
      </c>
    </row>
    <row r="1870">
      <c r="A1870" t="inlineStr">
        <is>
          <t>Boo Nieves</t>
        </is>
      </c>
      <c r="B1870" t="inlineStr">
        <is>
          <t>TBL</t>
        </is>
      </c>
      <c r="C1870" t="inlineStr">
        <is>
          <t>C</t>
        </is>
      </c>
      <c r="D1870" t="inlineStr">
        <is>
          <t>F</t>
        </is>
      </c>
      <c r="E1870" t="n">
        <v>32</v>
      </c>
      <c r="F1870" t="inlineStr">
        <is>
          <t>FA</t>
        </is>
      </c>
      <c r="G1870" t="inlineStr">
        <is>
          <t>FA</t>
        </is>
      </c>
      <c r="H1870" s="30" t="n">
        <v>1</v>
      </c>
      <c r="I1870" s="31" t="n">
        <v>0</v>
      </c>
      <c r="J1870" s="31" t="n"/>
      <c r="K1870" s="31" t="n">
        <v>0</v>
      </c>
      <c r="L1870" s="32" t="n"/>
      <c r="M1870" s="31" t="n">
        <v>0</v>
      </c>
      <c r="N1870" s="31" t="n">
        <v>0</v>
      </c>
      <c r="O1870" s="31" t="n"/>
      <c r="P1870" s="31" t="n"/>
      <c r="Q1870" s="31" t="n">
        <v>0</v>
      </c>
      <c r="R1870" s="31" t="n"/>
      <c r="S1870" s="32" t="n"/>
      <c r="T1870" s="32" t="n"/>
      <c r="V1870" t="inlineStr">
        <is>
          <t>02npk</t>
        </is>
      </c>
      <c r="W1870" t="n">
        <v>4023</v>
      </c>
      <c r="X1870" t="n">
        <v>5748</v>
      </c>
      <c r="Y1870" t="inlineStr">
        <is>
          <t>507f2cd0-951b-4c6c-af36-73875855000d</t>
        </is>
      </c>
      <c r="Z1870" t="inlineStr">
        <is>
          <t>Boo Nieves (TBL C)</t>
        </is>
      </c>
    </row>
    <row r="1871">
      <c r="A1871" t="inlineStr">
        <is>
          <t>Boris Borin</t>
        </is>
      </c>
      <c r="B1871" t="inlineStr">
        <is>
          <t>(N/A)</t>
        </is>
      </c>
      <c r="C1871" t="inlineStr">
        <is>
          <t>C</t>
        </is>
      </c>
      <c r="D1871" t="inlineStr">
        <is>
          <t>F</t>
        </is>
      </c>
      <c r="E1871" t="n">
        <v>18</v>
      </c>
      <c r="F1871" t="inlineStr">
        <is>
          <t>FA</t>
        </is>
      </c>
      <c r="G1871" t="inlineStr">
        <is>
          <t>FA</t>
        </is>
      </c>
      <c r="H1871" s="30" t="n">
        <v>1</v>
      </c>
      <c r="I1871" s="31" t="n">
        <v>0</v>
      </c>
      <c r="J1871" s="31" t="n"/>
      <c r="K1871" s="31" t="n">
        <v>0</v>
      </c>
      <c r="L1871" s="32" t="n"/>
      <c r="M1871" s="31" t="n">
        <v>0</v>
      </c>
      <c r="N1871" s="31" t="n">
        <v>0</v>
      </c>
      <c r="O1871" s="31" t="n"/>
      <c r="P1871" s="31" t="n"/>
      <c r="Q1871" s="31" t="n">
        <v>0</v>
      </c>
      <c r="R1871" s="31" t="n"/>
      <c r="S1871" s="32" t="n"/>
      <c r="T1871" s="32" t="n"/>
      <c r="V1871" t="inlineStr">
        <is>
          <t>075s5</t>
        </is>
      </c>
      <c r="Z1871" t="inlineStr">
        <is>
          <t>Boris Borin ((N/A) C)</t>
        </is>
      </c>
    </row>
    <row r="1872">
      <c r="A1872" t="inlineStr">
        <is>
          <t>Boris Valabik</t>
        </is>
      </c>
      <c r="B1872" t="inlineStr">
        <is>
          <t>(N/A)</t>
        </is>
      </c>
      <c r="C1872" t="inlineStr">
        <is>
          <t>D</t>
        </is>
      </c>
      <c r="D1872" t="inlineStr">
        <is>
          <t>D</t>
        </is>
      </c>
      <c r="E1872" t="n">
        <v>40</v>
      </c>
      <c r="F1872" t="inlineStr">
        <is>
          <t>FA</t>
        </is>
      </c>
      <c r="G1872" t="inlineStr">
        <is>
          <t>FA</t>
        </is>
      </c>
      <c r="H1872" s="30" t="n">
        <v>1</v>
      </c>
      <c r="I1872" s="31" t="n">
        <v>0</v>
      </c>
      <c r="J1872" s="31" t="n"/>
      <c r="K1872" s="31" t="n">
        <v>0</v>
      </c>
      <c r="L1872" s="32" t="n"/>
      <c r="M1872" s="31" t="n">
        <v>0</v>
      </c>
      <c r="N1872" s="31" t="n">
        <v>0</v>
      </c>
      <c r="O1872" s="31" t="n"/>
      <c r="P1872" s="31" t="n"/>
      <c r="Q1872" s="31" t="n">
        <v>0</v>
      </c>
      <c r="R1872" s="31" t="n"/>
      <c r="S1872" s="32" t="n"/>
      <c r="T1872" s="32" t="n"/>
      <c r="V1872" t="inlineStr">
        <is>
          <t>003fc</t>
        </is>
      </c>
      <c r="W1872" t="n">
        <v>2173</v>
      </c>
      <c r="X1872" t="n">
        <v>3646</v>
      </c>
      <c r="Z1872" t="inlineStr">
        <is>
          <t>Boris Valabik ((N/A) D)</t>
        </is>
      </c>
    </row>
    <row r="1873">
      <c r="A1873" t="inlineStr">
        <is>
          <t>Borna Rendulic</t>
        </is>
      </c>
      <c r="B1873" t="inlineStr">
        <is>
          <t>(N/A)</t>
        </is>
      </c>
      <c r="C1873" t="inlineStr">
        <is>
          <t>RW</t>
        </is>
      </c>
      <c r="D1873" t="inlineStr">
        <is>
          <t>F</t>
        </is>
      </c>
      <c r="E1873" t="n">
        <v>34</v>
      </c>
      <c r="F1873" t="inlineStr">
        <is>
          <t>FA</t>
        </is>
      </c>
      <c r="G1873" t="inlineStr">
        <is>
          <t>FA</t>
        </is>
      </c>
      <c r="H1873" s="30" t="n">
        <v>1</v>
      </c>
      <c r="I1873" s="31" t="n">
        <v>0</v>
      </c>
      <c r="J1873" s="31" t="n"/>
      <c r="K1873" s="31" t="n">
        <v>0</v>
      </c>
      <c r="L1873" s="32" t="n"/>
      <c r="M1873" s="31" t="n">
        <v>0</v>
      </c>
      <c r="N1873" s="31" t="n">
        <v>0</v>
      </c>
      <c r="O1873" s="31" t="n"/>
      <c r="P1873" s="31" t="n"/>
      <c r="Q1873" s="31" t="n">
        <v>0</v>
      </c>
      <c r="R1873" s="31" t="n"/>
      <c r="S1873" s="32" t="n"/>
      <c r="T1873" s="32" t="n"/>
      <c r="V1873" t="inlineStr">
        <is>
          <t>03bsi</t>
        </is>
      </c>
      <c r="W1873" t="n">
        <v>4718</v>
      </c>
      <c r="X1873" t="n">
        <v>6358</v>
      </c>
      <c r="Z1873" t="inlineStr">
        <is>
          <t>Borna Rendulic ((N/A) RW)</t>
        </is>
      </c>
    </row>
    <row r="1874">
      <c r="A1874" t="inlineStr">
        <is>
          <t>Borya Valis</t>
        </is>
      </c>
      <c r="B1874" t="inlineStr">
        <is>
          <t>TOR</t>
        </is>
      </c>
      <c r="C1874" t="inlineStr">
        <is>
          <t>RW</t>
        </is>
      </c>
      <c r="D1874" t="inlineStr">
        <is>
          <t>F</t>
        </is>
      </c>
      <c r="E1874" t="n">
        <v>22</v>
      </c>
      <c r="F1874" t="inlineStr">
        <is>
          <t>FA</t>
        </is>
      </c>
      <c r="G1874" t="inlineStr">
        <is>
          <t>FA</t>
        </is>
      </c>
      <c r="H1874" s="30" t="n">
        <v>872500</v>
      </c>
      <c r="I1874" s="31" t="n">
        <v>0</v>
      </c>
      <c r="J1874" s="31" t="n"/>
      <c r="K1874" s="31" t="n">
        <v>0</v>
      </c>
      <c r="L1874" s="32" t="n"/>
      <c r="M1874" s="31" t="n">
        <v>0</v>
      </c>
      <c r="N1874" s="31" t="n">
        <v>0</v>
      </c>
      <c r="O1874" s="31" t="n"/>
      <c r="P1874" s="31" t="n"/>
      <c r="Q1874" s="31" t="n">
        <v>0</v>
      </c>
      <c r="R1874" s="31" t="n"/>
      <c r="S1874" s="32" t="n"/>
      <c r="T1874" s="32" t="n"/>
      <c r="V1874" t="inlineStr">
        <is>
          <t>06chj</t>
        </is>
      </c>
      <c r="W1874" t="n">
        <v>7293</v>
      </c>
      <c r="Y1874" t="inlineStr">
        <is>
          <t>3f888b49-a402-46d4-a5d1-46f3878d79b2</t>
        </is>
      </c>
      <c r="Z1874" t="inlineStr">
        <is>
          <t>Borya Valis (TOR RW)</t>
        </is>
      </c>
    </row>
    <row r="1875">
      <c r="A1875" t="inlineStr">
        <is>
          <t>Bosse Meijer</t>
        </is>
      </c>
      <c r="B1875" t="inlineStr">
        <is>
          <t>(N/A)</t>
        </is>
      </c>
      <c r="C1875" t="inlineStr">
        <is>
          <t>C</t>
        </is>
      </c>
      <c r="D1875" t="inlineStr">
        <is>
          <t>F</t>
        </is>
      </c>
      <c r="F1875" t="inlineStr">
        <is>
          <t>WW</t>
        </is>
      </c>
      <c r="G1875" t="inlineStr">
        <is>
          <t>FA</t>
        </is>
      </c>
      <c r="H1875" s="30" t="n"/>
      <c r="I1875" s="31" t="n"/>
      <c r="J1875" s="31" t="n"/>
      <c r="K1875" s="31" t="n"/>
      <c r="L1875" s="32" t="n"/>
      <c r="M1875" s="31" t="n"/>
      <c r="N1875" s="31" t="n"/>
      <c r="O1875" s="31" t="n"/>
      <c r="P1875" s="31" t="n"/>
      <c r="Q1875" s="31" t="n"/>
      <c r="R1875" s="31" t="n"/>
      <c r="S1875" s="32" t="n"/>
      <c r="T1875" s="32" t="n"/>
      <c r="V1875" t="inlineStr">
        <is>
          <t>07a2n</t>
        </is>
      </c>
      <c r="Z1875" t="inlineStr">
        <is>
          <t>Bosse Meijer ((N/A) C)</t>
        </is>
      </c>
    </row>
    <row r="1876">
      <c r="A1876" t="inlineStr">
        <is>
          <t>Boston Buckberger</t>
        </is>
      </c>
      <c r="B1876" t="inlineStr">
        <is>
          <t>CBJ</t>
        </is>
      </c>
      <c r="C1876" t="inlineStr">
        <is>
          <t>D</t>
        </is>
      </c>
      <c r="D1876" t="inlineStr">
        <is>
          <t>D</t>
        </is>
      </c>
      <c r="E1876" t="n">
        <v>23</v>
      </c>
      <c r="F1876" t="inlineStr">
        <is>
          <t>FA</t>
        </is>
      </c>
      <c r="G1876" t="inlineStr">
        <is>
          <t>FA</t>
        </is>
      </c>
      <c r="H1876" s="30" t="n">
        <v>1050000</v>
      </c>
      <c r="I1876" s="31" t="n">
        <v>0</v>
      </c>
      <c r="J1876" s="31" t="n"/>
      <c r="K1876" s="31" t="n">
        <v>0</v>
      </c>
      <c r="L1876" s="32" t="n"/>
      <c r="M1876" s="31" t="n">
        <v>0</v>
      </c>
      <c r="N1876" s="31" t="n">
        <v>0</v>
      </c>
      <c r="O1876" s="31" t="n"/>
      <c r="P1876" s="31" t="n"/>
      <c r="Q1876" s="31" t="n">
        <v>0</v>
      </c>
      <c r="R1876" s="31" t="n"/>
      <c r="S1876" s="32" t="n"/>
      <c r="T1876" s="32" t="n"/>
      <c r="V1876" t="inlineStr">
        <is>
          <t>061qt</t>
        </is>
      </c>
      <c r="W1876" t="n">
        <v>7680</v>
      </c>
      <c r="Y1876" t="inlineStr">
        <is>
          <t>bf880c68-8d5b-4c06-811e-4c7127ac081c</t>
        </is>
      </c>
      <c r="Z1876" t="inlineStr">
        <is>
          <t>Boston Buckberger (CBJ D)</t>
        </is>
      </c>
    </row>
    <row r="1877">
      <c r="A1877" t="inlineStr">
        <is>
          <t>Boston Leier</t>
        </is>
      </c>
      <c r="B1877" t="inlineStr">
        <is>
          <t>(N/A)</t>
        </is>
      </c>
      <c r="C1877" t="inlineStr">
        <is>
          <t>RW</t>
        </is>
      </c>
      <c r="D1877" t="inlineStr">
        <is>
          <t>F</t>
        </is>
      </c>
      <c r="E1877" t="n">
        <v>33</v>
      </c>
      <c r="F1877" t="inlineStr">
        <is>
          <t>FA</t>
        </is>
      </c>
      <c r="G1877" t="inlineStr">
        <is>
          <t>FA</t>
        </is>
      </c>
      <c r="H1877" s="30" t="n">
        <v>1</v>
      </c>
      <c r="I1877" s="31" t="n">
        <v>0</v>
      </c>
      <c r="J1877" s="31" t="n"/>
      <c r="K1877" s="31" t="n">
        <v>0</v>
      </c>
      <c r="L1877" s="32" t="n"/>
      <c r="M1877" s="31" t="n">
        <v>0</v>
      </c>
      <c r="N1877" s="31" t="n">
        <v>0</v>
      </c>
      <c r="O1877" s="31" t="n"/>
      <c r="P1877" s="31" t="n"/>
      <c r="Q1877" s="31" t="n">
        <v>0</v>
      </c>
      <c r="R1877" s="31" t="n"/>
      <c r="S1877" s="32" t="n"/>
      <c r="T1877" s="32" t="n"/>
      <c r="V1877" t="inlineStr">
        <is>
          <t>038k5</t>
        </is>
      </c>
      <c r="X1877" t="n">
        <v>6229</v>
      </c>
      <c r="Z1877" t="inlineStr">
        <is>
          <t>Boston Leier ((N/A) RW)</t>
        </is>
      </c>
    </row>
    <row r="1878">
      <c r="A1878" t="inlineStr">
        <is>
          <t>Bowden Singleton</t>
        </is>
      </c>
      <c r="B1878" t="inlineStr">
        <is>
          <t>(N/A)</t>
        </is>
      </c>
      <c r="C1878" t="inlineStr">
        <is>
          <t>LW</t>
        </is>
      </c>
      <c r="D1878" t="inlineStr">
        <is>
          <t>F</t>
        </is>
      </c>
      <c r="E1878" t="n">
        <v>22</v>
      </c>
      <c r="F1878" t="inlineStr">
        <is>
          <t>FA</t>
        </is>
      </c>
      <c r="G1878" t="inlineStr">
        <is>
          <t>FA</t>
        </is>
      </c>
      <c r="H1878" s="30" t="n">
        <v>1</v>
      </c>
      <c r="I1878" s="31" t="n">
        <v>0</v>
      </c>
      <c r="J1878" s="31" t="n"/>
      <c r="K1878" s="31" t="n">
        <v>0</v>
      </c>
      <c r="L1878" s="32" t="n"/>
      <c r="M1878" s="31" t="n">
        <v>0</v>
      </c>
      <c r="N1878" s="31" t="n">
        <v>0</v>
      </c>
      <c r="O1878" s="31" t="n"/>
      <c r="P1878" s="31" t="n"/>
      <c r="Q1878" s="31" t="n">
        <v>0</v>
      </c>
      <c r="R1878" s="31" t="n"/>
      <c r="S1878" s="32" t="n"/>
      <c r="T1878" s="32" t="n"/>
      <c r="V1878" t="inlineStr">
        <is>
          <t>061tk</t>
        </is>
      </c>
      <c r="Z1878" t="inlineStr">
        <is>
          <t>Bowden Singleton ((N/A) LW)</t>
        </is>
      </c>
    </row>
    <row r="1879">
      <c r="A1879" t="inlineStr">
        <is>
          <t>Boyd Gordon</t>
        </is>
      </c>
      <c r="B1879" t="inlineStr">
        <is>
          <t>(N/A)</t>
        </is>
      </c>
      <c r="C1879" t="inlineStr">
        <is>
          <t>C</t>
        </is>
      </c>
      <c r="D1879" t="inlineStr">
        <is>
          <t>F</t>
        </is>
      </c>
      <c r="E1879" t="n">
        <v>42</v>
      </c>
      <c r="F1879" t="inlineStr">
        <is>
          <t>FA</t>
        </is>
      </c>
      <c r="G1879" t="inlineStr">
        <is>
          <t>FA</t>
        </is>
      </c>
      <c r="H1879" s="30" t="n">
        <v>1</v>
      </c>
      <c r="I1879" s="31" t="n">
        <v>0</v>
      </c>
      <c r="J1879" s="31" t="n"/>
      <c r="K1879" s="31" t="n">
        <v>0</v>
      </c>
      <c r="L1879" s="32" t="n"/>
      <c r="M1879" s="31" t="n">
        <v>0</v>
      </c>
      <c r="N1879" s="31" t="n">
        <v>0</v>
      </c>
      <c r="O1879" s="31" t="n"/>
      <c r="P1879" s="31" t="n"/>
      <c r="Q1879" s="31" t="n">
        <v>0</v>
      </c>
      <c r="R1879" s="31" t="n"/>
      <c r="S1879" s="32" t="n"/>
      <c r="T1879" s="32" t="n"/>
      <c r="V1879" t="inlineStr">
        <is>
          <t>004ca</t>
        </is>
      </c>
      <c r="W1879" t="n">
        <v>1686</v>
      </c>
      <c r="X1879" t="n">
        <v>3170</v>
      </c>
      <c r="Z1879" t="inlineStr">
        <is>
          <t>Boyd Gordon ((N/A) C)</t>
        </is>
      </c>
    </row>
    <row r="1880">
      <c r="A1880" t="inlineStr">
        <is>
          <t>Brad Arvantis</t>
        </is>
      </c>
      <c r="B1880" t="inlineStr">
        <is>
          <t>(N/A)</t>
        </is>
      </c>
      <c r="C1880" t="inlineStr">
        <is>
          <t>G</t>
        </is>
      </c>
      <c r="D1880" t="inlineStr">
        <is>
          <t>G</t>
        </is>
      </c>
      <c r="E1880" t="n">
        <v>29</v>
      </c>
      <c r="F1880" t="inlineStr">
        <is>
          <t>FA</t>
        </is>
      </c>
      <c r="G1880" t="inlineStr">
        <is>
          <t>FA</t>
        </is>
      </c>
      <c r="H1880" s="30" t="n">
        <v>1</v>
      </c>
      <c r="I1880" s="31" t="n">
        <v>0</v>
      </c>
      <c r="J1880" s="31" t="n"/>
      <c r="K1880" s="31" t="n">
        <v>0</v>
      </c>
      <c r="L1880" s="32" t="n"/>
      <c r="M1880" s="31" t="n">
        <v>0</v>
      </c>
      <c r="N1880" s="31" t="n">
        <v>0</v>
      </c>
      <c r="O1880" s="31" t="n"/>
      <c r="P1880" s="31" t="n"/>
      <c r="Q1880" s="31" t="n">
        <v>0</v>
      </c>
      <c r="R1880" s="31" t="n"/>
      <c r="S1880" s="32" t="n"/>
      <c r="T1880" s="32" t="n"/>
      <c r="V1880" t="inlineStr">
        <is>
          <t>065h2</t>
        </is>
      </c>
      <c r="Y1880" t="inlineStr">
        <is>
          <t>4e26674b-206f-4038-8c7b-d3cf62cc888e</t>
        </is>
      </c>
      <c r="Z1880" t="inlineStr">
        <is>
          <t>Brad Arvantis ((N/A) G)</t>
        </is>
      </c>
    </row>
    <row r="1881">
      <c r="A1881" t="inlineStr">
        <is>
          <t>Brad Barone</t>
        </is>
      </c>
      <c r="B1881" t="inlineStr">
        <is>
          <t>(N/A)</t>
        </is>
      </c>
      <c r="C1881" t="inlineStr">
        <is>
          <t>G</t>
        </is>
      </c>
      <c r="D1881" t="inlineStr">
        <is>
          <t>G</t>
        </is>
      </c>
      <c r="E1881" t="n">
        <v>35</v>
      </c>
      <c r="F1881" t="inlineStr">
        <is>
          <t>FA</t>
        </is>
      </c>
      <c r="G1881" t="inlineStr">
        <is>
          <t>FA</t>
        </is>
      </c>
      <c r="H1881" s="30" t="n">
        <v>1</v>
      </c>
      <c r="I1881" s="31" t="n">
        <v>0</v>
      </c>
      <c r="J1881" s="31" t="n"/>
      <c r="K1881" s="31" t="n">
        <v>0</v>
      </c>
      <c r="L1881" s="32" t="n"/>
      <c r="M1881" s="31" t="n">
        <v>0</v>
      </c>
      <c r="N1881" s="31" t="n">
        <v>0</v>
      </c>
      <c r="O1881" s="31" t="n"/>
      <c r="P1881" s="31" t="n"/>
      <c r="Q1881" s="31" t="n">
        <v>0</v>
      </c>
      <c r="R1881" s="31" t="n"/>
      <c r="S1881" s="32" t="n"/>
      <c r="T1881" s="32" t="n"/>
      <c r="V1881" t="inlineStr">
        <is>
          <t>065g5</t>
        </is>
      </c>
      <c r="Y1881" t="inlineStr">
        <is>
          <t>59243d78-777f-4854-8b28-665673c50d42</t>
        </is>
      </c>
      <c r="Z1881" t="inlineStr">
        <is>
          <t>Brad Barone ((N/A) G)</t>
        </is>
      </c>
    </row>
    <row r="1882">
      <c r="A1882" t="inlineStr">
        <is>
          <t>Brad Boyes</t>
        </is>
      </c>
      <c r="B1882" t="inlineStr">
        <is>
          <t>(N/A)</t>
        </is>
      </c>
      <c r="C1882" t="inlineStr">
        <is>
          <t>RW</t>
        </is>
      </c>
      <c r="D1882" t="inlineStr">
        <is>
          <t>F</t>
        </is>
      </c>
      <c r="E1882" t="n">
        <v>44</v>
      </c>
      <c r="F1882" t="inlineStr">
        <is>
          <t>FA</t>
        </is>
      </c>
      <c r="G1882" t="inlineStr">
        <is>
          <t>FA</t>
        </is>
      </c>
      <c r="H1882" s="30" t="n">
        <v>1</v>
      </c>
      <c r="I1882" s="31" t="n">
        <v>0</v>
      </c>
      <c r="J1882" s="31" t="n"/>
      <c r="K1882" s="31" t="n">
        <v>0</v>
      </c>
      <c r="L1882" s="32" t="n"/>
      <c r="M1882" s="31" t="n">
        <v>0</v>
      </c>
      <c r="N1882" s="31" t="n">
        <v>0</v>
      </c>
      <c r="O1882" s="31" t="n"/>
      <c r="P1882" s="31" t="n"/>
      <c r="Q1882" s="31" t="n">
        <v>0</v>
      </c>
      <c r="R1882" s="31" t="n"/>
      <c r="S1882" s="32" t="n"/>
      <c r="T1882" s="32" t="n"/>
      <c r="V1882" t="inlineStr">
        <is>
          <t>0047e</t>
        </is>
      </c>
      <c r="W1882" t="n">
        <v>1291</v>
      </c>
      <c r="X1882" t="n">
        <v>2525</v>
      </c>
      <c r="Z1882" t="inlineStr">
        <is>
          <t>Brad Boyes ((N/A) RW)</t>
        </is>
      </c>
    </row>
    <row r="1883">
      <c r="A1883" t="inlineStr">
        <is>
          <t>Brad Cole</t>
        </is>
      </c>
      <c r="B1883" t="inlineStr">
        <is>
          <t>(N/A)</t>
        </is>
      </c>
      <c r="C1883" t="inlineStr">
        <is>
          <t>D</t>
        </is>
      </c>
      <c r="D1883" t="inlineStr">
        <is>
          <t>D</t>
        </is>
      </c>
      <c r="E1883" t="n">
        <v>39</v>
      </c>
      <c r="F1883" t="inlineStr">
        <is>
          <t>FA</t>
        </is>
      </c>
      <c r="G1883" t="inlineStr">
        <is>
          <t>FA</t>
        </is>
      </c>
      <c r="H1883" s="30" t="n">
        <v>1</v>
      </c>
      <c r="I1883" s="31" t="n">
        <v>0</v>
      </c>
      <c r="J1883" s="31" t="n"/>
      <c r="K1883" s="31" t="n">
        <v>0</v>
      </c>
      <c r="L1883" s="32" t="n"/>
      <c r="M1883" s="31" t="n">
        <v>0</v>
      </c>
      <c r="N1883" s="31" t="n">
        <v>0</v>
      </c>
      <c r="O1883" s="31" t="n"/>
      <c r="P1883" s="31" t="n"/>
      <c r="Q1883" s="31" t="n">
        <v>0</v>
      </c>
      <c r="R1883" s="31" t="n"/>
      <c r="S1883" s="32" t="n"/>
      <c r="T1883" s="32" t="n"/>
      <c r="V1883" t="inlineStr">
        <is>
          <t>004mh</t>
        </is>
      </c>
      <c r="X1883" t="n">
        <v>4182</v>
      </c>
      <c r="Z1883" t="inlineStr">
        <is>
          <t>Brad Cole ((N/A) D)</t>
        </is>
      </c>
    </row>
    <row r="1884">
      <c r="A1884" t="inlineStr">
        <is>
          <t>Brad Gardiner</t>
        </is>
      </c>
      <c r="B1884" t="inlineStr">
        <is>
          <t>DAL</t>
        </is>
      </c>
      <c r="C1884" t="inlineStr">
        <is>
          <t>C</t>
        </is>
      </c>
      <c r="D1884" t="inlineStr">
        <is>
          <t>F</t>
        </is>
      </c>
      <c r="E1884" t="n">
        <v>21</v>
      </c>
      <c r="F1884" t="inlineStr">
        <is>
          <t>FA</t>
        </is>
      </c>
      <c r="G1884" t="inlineStr">
        <is>
          <t>FA</t>
        </is>
      </c>
      <c r="H1884" s="30" t="n">
        <v>1</v>
      </c>
      <c r="I1884" s="31" t="n">
        <v>0</v>
      </c>
      <c r="J1884" s="31" t="n"/>
      <c r="K1884" s="31" t="n">
        <v>0</v>
      </c>
      <c r="L1884" s="32" t="n"/>
      <c r="M1884" s="31" t="n">
        <v>0</v>
      </c>
      <c r="N1884" s="31" t="n">
        <v>0</v>
      </c>
      <c r="O1884" s="31" t="n"/>
      <c r="P1884" s="31" t="n"/>
      <c r="Q1884" s="31" t="n">
        <v>0</v>
      </c>
      <c r="R1884" s="31" t="n"/>
      <c r="S1884" s="32" t="n"/>
      <c r="T1884" s="32" t="n"/>
      <c r="V1884" t="inlineStr">
        <is>
          <t>06c73</t>
        </is>
      </c>
      <c r="W1884" t="n">
        <v>7004</v>
      </c>
      <c r="Y1884" t="inlineStr">
        <is>
          <t>191c4e79-ab1a-494e-b17d-f681cf1ad7ba</t>
        </is>
      </c>
      <c r="Z1884" t="inlineStr">
        <is>
          <t>Brad Gardiner (DAL C)</t>
        </is>
      </c>
    </row>
    <row r="1885">
      <c r="A1885" t="inlineStr">
        <is>
          <t>Brad Hunt</t>
        </is>
      </c>
      <c r="B1885" t="inlineStr">
        <is>
          <t>(N/A)</t>
        </is>
      </c>
      <c r="C1885" t="inlineStr">
        <is>
          <t>D</t>
        </is>
      </c>
      <c r="D1885" t="inlineStr">
        <is>
          <t>D</t>
        </is>
      </c>
      <c r="E1885" t="n">
        <v>38</v>
      </c>
      <c r="F1885" t="inlineStr">
        <is>
          <t>FA</t>
        </is>
      </c>
      <c r="G1885" t="inlineStr">
        <is>
          <t>FA</t>
        </is>
      </c>
      <c r="H1885" s="30" t="n">
        <v>1</v>
      </c>
      <c r="I1885" s="31" t="n">
        <v>0</v>
      </c>
      <c r="J1885" s="31" t="n"/>
      <c r="K1885" s="31" t="n">
        <v>0</v>
      </c>
      <c r="L1885" s="32" t="n"/>
      <c r="M1885" s="31" t="n">
        <v>0</v>
      </c>
      <c r="N1885" s="31" t="n">
        <v>0</v>
      </c>
      <c r="O1885" s="31" t="n"/>
      <c r="P1885" s="31" t="n"/>
      <c r="Q1885" s="31" t="n">
        <v>0</v>
      </c>
      <c r="R1885" s="31" t="n"/>
      <c r="S1885" s="32" t="n"/>
      <c r="T1885" s="32" t="n"/>
      <c r="V1885" t="inlineStr">
        <is>
          <t>0320x</t>
        </is>
      </c>
      <c r="W1885" t="n">
        <v>4243</v>
      </c>
      <c r="X1885" t="n">
        <v>5979</v>
      </c>
      <c r="Y1885" t="inlineStr">
        <is>
          <t>6cc1b6f1-c2e0-4fb4-9749-0520822eab97</t>
        </is>
      </c>
      <c r="Z1885" t="inlineStr">
        <is>
          <t>Brad Hunt ((N/A) D)</t>
        </is>
      </c>
    </row>
    <row r="1886">
      <c r="A1886" t="inlineStr">
        <is>
          <t>Brad Malone</t>
        </is>
      </c>
      <c r="B1886" t="inlineStr">
        <is>
          <t>EDM</t>
        </is>
      </c>
      <c r="C1886" t="inlineStr">
        <is>
          <t>LW</t>
        </is>
      </c>
      <c r="D1886" t="inlineStr">
        <is>
          <t>F</t>
        </is>
      </c>
      <c r="E1886" t="n">
        <v>37</v>
      </c>
      <c r="F1886" t="inlineStr">
        <is>
          <t>FA</t>
        </is>
      </c>
      <c r="G1886" t="inlineStr">
        <is>
          <t>FA</t>
        </is>
      </c>
      <c r="H1886" s="30" t="n">
        <v>1</v>
      </c>
      <c r="I1886" s="31" t="n">
        <v>0</v>
      </c>
      <c r="J1886" s="31" t="n"/>
      <c r="K1886" s="31" t="n">
        <v>0</v>
      </c>
      <c r="L1886" s="32" t="n"/>
      <c r="M1886" s="31" t="n">
        <v>0</v>
      </c>
      <c r="N1886" s="31" t="n">
        <v>0</v>
      </c>
      <c r="O1886" s="31" t="n"/>
      <c r="P1886" s="31" t="n"/>
      <c r="Q1886" s="31" t="n">
        <v>0</v>
      </c>
      <c r="R1886" s="31" t="n"/>
      <c r="S1886" s="32" t="n"/>
      <c r="T1886" s="32" t="n"/>
      <c r="V1886" t="inlineStr">
        <is>
          <t>026l4</t>
        </is>
      </c>
      <c r="W1886" t="n">
        <v>3721</v>
      </c>
      <c r="X1886" t="n">
        <v>5312</v>
      </c>
      <c r="Y1886" t="inlineStr">
        <is>
          <t>42a68d54-0f24-11e2-8525-18a905767e44</t>
        </is>
      </c>
      <c r="Z1886" t="inlineStr">
        <is>
          <t>Brad Malone (EDM LW)</t>
        </is>
      </c>
    </row>
    <row r="1887">
      <c r="A1887" t="inlineStr">
        <is>
          <t>Brad McClure</t>
        </is>
      </c>
      <c r="B1887" t="inlineStr">
        <is>
          <t>(N/A)</t>
        </is>
      </c>
      <c r="C1887" t="inlineStr">
        <is>
          <t>RW</t>
        </is>
      </c>
      <c r="D1887" t="inlineStr">
        <is>
          <t>F</t>
        </is>
      </c>
      <c r="E1887" t="n">
        <v>33</v>
      </c>
      <c r="F1887" t="inlineStr">
        <is>
          <t>FA</t>
        </is>
      </c>
      <c r="G1887" t="inlineStr">
        <is>
          <t>FA</t>
        </is>
      </c>
      <c r="H1887" s="30" t="n">
        <v>1</v>
      </c>
      <c r="I1887" s="31" t="n">
        <v>0</v>
      </c>
      <c r="J1887" s="31" t="n"/>
      <c r="K1887" s="31" t="n">
        <v>0</v>
      </c>
      <c r="L1887" s="32" t="n"/>
      <c r="M1887" s="31" t="n">
        <v>0</v>
      </c>
      <c r="N1887" s="31" t="n">
        <v>0</v>
      </c>
      <c r="O1887" s="31" t="n"/>
      <c r="P1887" s="31" t="n"/>
      <c r="Q1887" s="31" t="n">
        <v>0</v>
      </c>
      <c r="R1887" s="31" t="n"/>
      <c r="S1887" s="32" t="n"/>
      <c r="T1887" s="32" t="n"/>
      <c r="V1887" t="inlineStr">
        <is>
          <t>03f9c</t>
        </is>
      </c>
      <c r="X1887" t="n">
        <v>8501</v>
      </c>
      <c r="Z1887" t="inlineStr">
        <is>
          <t>Brad McClure ((N/A) RW)</t>
        </is>
      </c>
    </row>
    <row r="1888">
      <c r="A1888" t="inlineStr">
        <is>
          <t>Brad Mills</t>
        </is>
      </c>
      <c r="B1888" t="inlineStr">
        <is>
          <t>(N/A)</t>
        </is>
      </c>
      <c r="C1888" t="inlineStr">
        <is>
          <t>C</t>
        </is>
      </c>
      <c r="D1888" t="inlineStr">
        <is>
          <t>F</t>
        </is>
      </c>
      <c r="E1888" t="n">
        <v>43</v>
      </c>
      <c r="F1888" t="inlineStr">
        <is>
          <t>FA</t>
        </is>
      </c>
      <c r="G1888" t="inlineStr">
        <is>
          <t>FA</t>
        </is>
      </c>
      <c r="H1888" s="30" t="n">
        <v>1</v>
      </c>
      <c r="I1888" s="31" t="n">
        <v>0</v>
      </c>
      <c r="J1888" s="31" t="n"/>
      <c r="K1888" s="31" t="n">
        <v>0</v>
      </c>
      <c r="L1888" s="32" t="n"/>
      <c r="M1888" s="31" t="n">
        <v>0</v>
      </c>
      <c r="N1888" s="31" t="n">
        <v>0</v>
      </c>
      <c r="O1888" s="31" t="n"/>
      <c r="P1888" s="31" t="n"/>
      <c r="Q1888" s="31" t="n">
        <v>0</v>
      </c>
      <c r="R1888" s="31" t="n"/>
      <c r="S1888" s="32" t="n"/>
      <c r="T1888" s="32" t="n"/>
      <c r="V1888" t="inlineStr">
        <is>
          <t>01gkh</t>
        </is>
      </c>
      <c r="W1888" t="n">
        <v>3636</v>
      </c>
      <c r="X1888" t="n">
        <v>4746</v>
      </c>
      <c r="Z1888" t="inlineStr">
        <is>
          <t>Brad Mills ((N/A) C)</t>
        </is>
      </c>
    </row>
    <row r="1889">
      <c r="A1889" t="inlineStr">
        <is>
          <t>Brad Morrison</t>
        </is>
      </c>
      <c r="B1889" t="inlineStr">
        <is>
          <t>(N/A)</t>
        </is>
      </c>
      <c r="C1889" t="inlineStr">
        <is>
          <t>C</t>
        </is>
      </c>
      <c r="D1889" t="inlineStr">
        <is>
          <t>F</t>
        </is>
      </c>
      <c r="E1889" t="n">
        <v>29</v>
      </c>
      <c r="F1889" t="inlineStr">
        <is>
          <t>FA</t>
        </is>
      </c>
      <c r="G1889" t="inlineStr">
        <is>
          <t>FA</t>
        </is>
      </c>
      <c r="H1889" s="30" t="n">
        <v>1</v>
      </c>
      <c r="I1889" s="31" t="n">
        <v>0</v>
      </c>
      <c r="J1889" s="31" t="n"/>
      <c r="K1889" s="31" t="n">
        <v>0</v>
      </c>
      <c r="L1889" s="32" t="n"/>
      <c r="M1889" s="31" t="n">
        <v>0</v>
      </c>
      <c r="N1889" s="31" t="n">
        <v>0</v>
      </c>
      <c r="O1889" s="31" t="n"/>
      <c r="P1889" s="31" t="n"/>
      <c r="Q1889" s="31" t="n">
        <v>0</v>
      </c>
      <c r="R1889" s="31" t="n"/>
      <c r="S1889" s="32" t="n"/>
      <c r="T1889" s="32" t="n"/>
      <c r="V1889" t="inlineStr">
        <is>
          <t>03rgi</t>
        </is>
      </c>
      <c r="W1889" t="n">
        <v>5674</v>
      </c>
      <c r="X1889" t="n">
        <v>6855</v>
      </c>
      <c r="Y1889" t="inlineStr">
        <is>
          <t>e55c5b6e-9a52-4d51-abcd-fd88e430b5fc</t>
        </is>
      </c>
      <c r="Z1889" t="inlineStr">
        <is>
          <t>Brad Morrison ((N/A) C)</t>
        </is>
      </c>
    </row>
    <row r="1890">
      <c r="A1890" t="inlineStr">
        <is>
          <t>Brad Navin</t>
        </is>
      </c>
      <c r="B1890" t="inlineStr">
        <is>
          <t>BUF</t>
        </is>
      </c>
      <c r="C1890" t="inlineStr">
        <is>
          <t>C</t>
        </is>
      </c>
      <c r="D1890" t="inlineStr">
        <is>
          <t>F</t>
        </is>
      </c>
      <c r="E1890" t="n">
        <v>34</v>
      </c>
      <c r="F1890" t="inlineStr">
        <is>
          <t>FA</t>
        </is>
      </c>
      <c r="G1890" t="inlineStr">
        <is>
          <t>FA</t>
        </is>
      </c>
      <c r="H1890" s="30" t="n">
        <v>1</v>
      </c>
      <c r="I1890" s="31" t="n">
        <v>0</v>
      </c>
      <c r="J1890" s="31" t="n"/>
      <c r="K1890" s="31" t="n">
        <v>0</v>
      </c>
      <c r="L1890" s="32" t="n"/>
      <c r="M1890" s="31" t="n">
        <v>0</v>
      </c>
      <c r="N1890" s="31" t="n">
        <v>0</v>
      </c>
      <c r="O1890" s="31" t="n"/>
      <c r="P1890" s="31" t="n"/>
      <c r="Q1890" s="31" t="n">
        <v>0</v>
      </c>
      <c r="R1890" s="31" t="n"/>
      <c r="S1890" s="32" t="n"/>
      <c r="T1890" s="32" t="n"/>
      <c r="V1890" t="inlineStr">
        <is>
          <t>02j3x</t>
        </is>
      </c>
      <c r="Z1890" t="inlineStr">
        <is>
          <t>Brad Navin (BUF C)</t>
        </is>
      </c>
    </row>
    <row r="1891">
      <c r="A1891" t="inlineStr">
        <is>
          <t>Brad Richardson</t>
        </is>
      </c>
      <c r="B1891" t="inlineStr">
        <is>
          <t>(N/A)</t>
        </is>
      </c>
      <c r="C1891" t="inlineStr">
        <is>
          <t>RW</t>
        </is>
      </c>
      <c r="D1891" t="inlineStr">
        <is>
          <t>F</t>
        </is>
      </c>
      <c r="E1891" t="n">
        <v>41</v>
      </c>
      <c r="F1891" t="inlineStr">
        <is>
          <t>FA</t>
        </is>
      </c>
      <c r="G1891" t="inlineStr">
        <is>
          <t>FA</t>
        </is>
      </c>
      <c r="H1891" s="30" t="n">
        <v>1</v>
      </c>
      <c r="I1891" s="31" t="n">
        <v>0</v>
      </c>
      <c r="J1891" s="31" t="n"/>
      <c r="K1891" s="31" t="n">
        <v>0</v>
      </c>
      <c r="L1891" s="32" t="n"/>
      <c r="M1891" s="31" t="n">
        <v>0</v>
      </c>
      <c r="N1891" s="31" t="n">
        <v>0</v>
      </c>
      <c r="O1891" s="31" t="n"/>
      <c r="P1891" s="31" t="n"/>
      <c r="Q1891" s="31" t="n">
        <v>0</v>
      </c>
      <c r="R1891" s="31" t="n"/>
      <c r="S1891" s="32" t="n"/>
      <c r="T1891" s="32" t="n"/>
      <c r="V1891" t="inlineStr">
        <is>
          <t>003lu</t>
        </is>
      </c>
      <c r="W1891" t="n">
        <v>2493</v>
      </c>
      <c r="X1891" t="n">
        <v>3704</v>
      </c>
      <c r="Y1891" t="inlineStr">
        <is>
          <t>427e15a8-0f24-11e2-8525-18a905767e44</t>
        </is>
      </c>
      <c r="Z1891" t="inlineStr">
        <is>
          <t>Brad Richardson ((N/A) RW)</t>
        </is>
      </c>
    </row>
    <row r="1892">
      <c r="A1892" t="inlineStr">
        <is>
          <t>Brad Ross</t>
        </is>
      </c>
      <c r="B1892" t="inlineStr">
        <is>
          <t>(N/A)</t>
        </is>
      </c>
      <c r="C1892" t="inlineStr">
        <is>
          <t>LW</t>
        </is>
      </c>
      <c r="D1892" t="inlineStr">
        <is>
          <t>F</t>
        </is>
      </c>
      <c r="E1892" t="n">
        <v>34</v>
      </c>
      <c r="F1892" t="inlineStr">
        <is>
          <t>FA</t>
        </is>
      </c>
      <c r="G1892" t="inlineStr">
        <is>
          <t>FA</t>
        </is>
      </c>
      <c r="H1892" s="30" t="n">
        <v>1</v>
      </c>
      <c r="I1892" s="31" t="n">
        <v>0</v>
      </c>
      <c r="J1892" s="31" t="n"/>
      <c r="K1892" s="31" t="n">
        <v>0</v>
      </c>
      <c r="L1892" s="32" t="n"/>
      <c r="M1892" s="31" t="n">
        <v>0</v>
      </c>
      <c r="N1892" s="31" t="n">
        <v>0</v>
      </c>
      <c r="O1892" s="31" t="n"/>
      <c r="P1892" s="31" t="n"/>
      <c r="Q1892" s="31" t="n">
        <v>0</v>
      </c>
      <c r="R1892" s="31" t="n"/>
      <c r="S1892" s="32" t="n"/>
      <c r="T1892" s="32" t="n"/>
      <c r="V1892" t="inlineStr">
        <is>
          <t>01zsu</t>
        </is>
      </c>
      <c r="W1892" t="n">
        <v>3544</v>
      </c>
      <c r="X1892" t="n">
        <v>5016</v>
      </c>
      <c r="Z1892" t="inlineStr">
        <is>
          <t>Brad Ross ((N/A) LW)</t>
        </is>
      </c>
    </row>
    <row r="1893">
      <c r="A1893" t="inlineStr">
        <is>
          <t>Brad Schell</t>
        </is>
      </c>
      <c r="B1893" t="inlineStr">
        <is>
          <t>(N/A)</t>
        </is>
      </c>
      <c r="C1893" t="inlineStr">
        <is>
          <t>C</t>
        </is>
      </c>
      <c r="D1893" t="inlineStr">
        <is>
          <t>F</t>
        </is>
      </c>
      <c r="E1893" t="n">
        <v>42</v>
      </c>
      <c r="F1893" t="inlineStr">
        <is>
          <t>FA</t>
        </is>
      </c>
      <c r="G1893" t="inlineStr">
        <is>
          <t>FA</t>
        </is>
      </c>
      <c r="H1893" s="30" t="n">
        <v>1</v>
      </c>
      <c r="I1893" s="31" t="n">
        <v>0</v>
      </c>
      <c r="J1893" s="31" t="n"/>
      <c r="K1893" s="31" t="n">
        <v>0</v>
      </c>
      <c r="L1893" s="32" t="n"/>
      <c r="M1893" s="31" t="n">
        <v>0</v>
      </c>
      <c r="N1893" s="31" t="n">
        <v>0</v>
      </c>
      <c r="O1893" s="31" t="n"/>
      <c r="P1893" s="31" t="n"/>
      <c r="Q1893" s="31" t="n">
        <v>0</v>
      </c>
      <c r="R1893" s="31" t="n"/>
      <c r="S1893" s="32" t="n"/>
      <c r="T1893" s="32" t="n"/>
      <c r="V1893" t="inlineStr">
        <is>
          <t>003ga</t>
        </is>
      </c>
      <c r="X1893" t="n">
        <v>3596</v>
      </c>
      <c r="Z1893" t="inlineStr">
        <is>
          <t>Brad Schell ((N/A) C)</t>
        </is>
      </c>
    </row>
    <row r="1894">
      <c r="A1894" t="inlineStr">
        <is>
          <t>Brad Snetsinger</t>
        </is>
      </c>
      <c r="B1894" t="inlineStr">
        <is>
          <t>(N/A)</t>
        </is>
      </c>
      <c r="C1894" t="inlineStr">
        <is>
          <t>LW</t>
        </is>
      </c>
      <c r="D1894" t="inlineStr">
        <is>
          <t>F</t>
        </is>
      </c>
      <c r="E1894" t="n">
        <v>39</v>
      </c>
      <c r="F1894" t="inlineStr">
        <is>
          <t>FA</t>
        </is>
      </c>
      <c r="G1894" t="inlineStr">
        <is>
          <t>FA</t>
        </is>
      </c>
      <c r="H1894" s="30" t="n">
        <v>1</v>
      </c>
      <c r="I1894" s="31" t="n">
        <v>0</v>
      </c>
      <c r="J1894" s="31" t="n"/>
      <c r="K1894" s="31" t="n">
        <v>0</v>
      </c>
      <c r="L1894" s="32" t="n"/>
      <c r="M1894" s="31" t="n">
        <v>0</v>
      </c>
      <c r="N1894" s="31" t="n">
        <v>0</v>
      </c>
      <c r="O1894" s="31" t="n"/>
      <c r="P1894" s="31" t="n"/>
      <c r="Q1894" s="31" t="n">
        <v>0</v>
      </c>
      <c r="R1894" s="31" t="n"/>
      <c r="S1894" s="32" t="n"/>
      <c r="T1894" s="32" t="n"/>
      <c r="V1894" t="inlineStr">
        <is>
          <t>004j9</t>
        </is>
      </c>
      <c r="X1894" t="n">
        <v>4355</v>
      </c>
      <c r="Z1894" t="inlineStr">
        <is>
          <t>Brad Snetsinger ((N/A) LW)</t>
        </is>
      </c>
    </row>
    <row r="1895">
      <c r="A1895" t="inlineStr">
        <is>
          <t>Brad Staubitz</t>
        </is>
      </c>
      <c r="B1895" t="inlineStr">
        <is>
          <t>(N/A)</t>
        </is>
      </c>
      <c r="C1895" t="inlineStr">
        <is>
          <t>RW</t>
        </is>
      </c>
      <c r="D1895" t="inlineStr">
        <is>
          <t>F</t>
        </is>
      </c>
      <c r="E1895" t="n">
        <v>42</v>
      </c>
      <c r="F1895" t="inlineStr">
        <is>
          <t>FA</t>
        </is>
      </c>
      <c r="G1895" t="inlineStr">
        <is>
          <t>FA</t>
        </is>
      </c>
      <c r="H1895" s="30" t="n">
        <v>1</v>
      </c>
      <c r="I1895" s="31" t="n">
        <v>0</v>
      </c>
      <c r="J1895" s="31" t="n"/>
      <c r="K1895" s="31" t="n">
        <v>0</v>
      </c>
      <c r="L1895" s="32" t="n"/>
      <c r="M1895" s="31" t="n">
        <v>0</v>
      </c>
      <c r="N1895" s="31" t="n">
        <v>0</v>
      </c>
      <c r="O1895" s="31" t="n"/>
      <c r="P1895" s="31" t="n"/>
      <c r="Q1895" s="31" t="n">
        <v>0</v>
      </c>
      <c r="R1895" s="31" t="n"/>
      <c r="S1895" s="32" t="n"/>
      <c r="T1895" s="32" t="n"/>
      <c r="V1895" t="inlineStr">
        <is>
          <t>004nl</t>
        </is>
      </c>
      <c r="W1895" t="n">
        <v>2438</v>
      </c>
      <c r="X1895" t="n">
        <v>3826</v>
      </c>
      <c r="Z1895" t="inlineStr">
        <is>
          <t>Brad Staubitz ((N/A) RW)</t>
        </is>
      </c>
    </row>
    <row r="1896">
      <c r="A1896" t="inlineStr">
        <is>
          <t>Brad Thiessen</t>
        </is>
      </c>
      <c r="B1896" t="inlineStr">
        <is>
          <t>(N/A)</t>
        </is>
      </c>
      <c r="C1896" t="inlineStr">
        <is>
          <t>G</t>
        </is>
      </c>
      <c r="D1896" t="inlineStr">
        <is>
          <t>G</t>
        </is>
      </c>
      <c r="E1896" t="n">
        <v>40</v>
      </c>
      <c r="F1896" t="inlineStr">
        <is>
          <t>FA</t>
        </is>
      </c>
      <c r="G1896" t="inlineStr">
        <is>
          <t>FA</t>
        </is>
      </c>
      <c r="H1896" s="30" t="n">
        <v>1</v>
      </c>
      <c r="I1896" s="31" t="n">
        <v>0</v>
      </c>
      <c r="J1896" s="31" t="n"/>
      <c r="K1896" s="31" t="n">
        <v>0</v>
      </c>
      <c r="L1896" s="32" t="n"/>
      <c r="M1896" s="31" t="n">
        <v>0</v>
      </c>
      <c r="N1896" s="31" t="n">
        <v>0</v>
      </c>
      <c r="O1896" s="31" t="n"/>
      <c r="P1896" s="31" t="n"/>
      <c r="Q1896" s="31" t="n">
        <v>0</v>
      </c>
      <c r="R1896" s="31" t="n"/>
      <c r="S1896" s="32" t="n"/>
      <c r="T1896" s="32" t="n"/>
      <c r="V1896" t="inlineStr">
        <is>
          <t>01chs</t>
        </is>
      </c>
      <c r="W1896" t="n">
        <v>3215</v>
      </c>
      <c r="X1896" t="n">
        <v>4631</v>
      </c>
      <c r="Y1896" t="inlineStr">
        <is>
          <t>7f3a5013-ca9d-4637-ac42-c3e19c07eeb4</t>
        </is>
      </c>
      <c r="Z1896" t="inlineStr">
        <is>
          <t>Brad Thiessen ((N/A) G)</t>
        </is>
      </c>
    </row>
    <row r="1897">
      <c r="A1897" t="inlineStr">
        <is>
          <t>Braden Christoffer</t>
        </is>
      </c>
      <c r="B1897" t="inlineStr">
        <is>
          <t>(N/A)</t>
        </is>
      </c>
      <c r="C1897" t="inlineStr">
        <is>
          <t>LW</t>
        </is>
      </c>
      <c r="D1897" t="inlineStr">
        <is>
          <t>F</t>
        </is>
      </c>
      <c r="E1897" t="n">
        <v>32</v>
      </c>
      <c r="F1897" t="inlineStr">
        <is>
          <t>FA</t>
        </is>
      </c>
      <c r="G1897" t="inlineStr">
        <is>
          <t>FA</t>
        </is>
      </c>
      <c r="H1897" s="30" t="n">
        <v>1</v>
      </c>
      <c r="I1897" s="31" t="n">
        <v>0</v>
      </c>
      <c r="J1897" s="31" t="n"/>
      <c r="K1897" s="31" t="n">
        <v>0</v>
      </c>
      <c r="L1897" s="32" t="n"/>
      <c r="M1897" s="31" t="n">
        <v>0</v>
      </c>
      <c r="N1897" s="31" t="n">
        <v>0</v>
      </c>
      <c r="O1897" s="31" t="n"/>
      <c r="P1897" s="31" t="n"/>
      <c r="Q1897" s="31" t="n">
        <v>0</v>
      </c>
      <c r="R1897" s="31" t="n"/>
      <c r="S1897" s="32" t="n"/>
      <c r="T1897" s="32" t="n"/>
      <c r="V1897" t="inlineStr">
        <is>
          <t>03tzs</t>
        </is>
      </c>
      <c r="X1897" t="n">
        <v>7012</v>
      </c>
      <c r="Z1897" t="inlineStr">
        <is>
          <t>Braden Christoffer ((N/A) LW)</t>
        </is>
      </c>
    </row>
    <row r="1898">
      <c r="A1898" t="inlineStr">
        <is>
          <t>Braden Doyle</t>
        </is>
      </c>
      <c r="B1898" t="inlineStr">
        <is>
          <t>LAK</t>
        </is>
      </c>
      <c r="C1898" t="inlineStr">
        <is>
          <t>D</t>
        </is>
      </c>
      <c r="D1898" t="inlineStr">
        <is>
          <t>D</t>
        </is>
      </c>
      <c r="E1898" t="n">
        <v>25</v>
      </c>
      <c r="F1898" t="inlineStr">
        <is>
          <t>FA</t>
        </is>
      </c>
      <c r="G1898" t="inlineStr">
        <is>
          <t>FA</t>
        </is>
      </c>
      <c r="H1898" s="30" t="n">
        <v>1</v>
      </c>
      <c r="I1898" s="31" t="n">
        <v>0</v>
      </c>
      <c r="J1898" s="31" t="n"/>
      <c r="K1898" s="31" t="n">
        <v>0</v>
      </c>
      <c r="L1898" s="32" t="n"/>
      <c r="M1898" s="31" t="n">
        <v>0</v>
      </c>
      <c r="N1898" s="31" t="n">
        <v>0</v>
      </c>
      <c r="O1898" s="31" t="n"/>
      <c r="P1898" s="31" t="n"/>
      <c r="Q1898" s="31" t="n">
        <v>0</v>
      </c>
      <c r="R1898" s="31" t="n"/>
      <c r="S1898" s="32" t="n"/>
      <c r="T1898" s="32" t="n"/>
      <c r="V1898" t="inlineStr">
        <is>
          <t>051v5</t>
        </is>
      </c>
      <c r="Z1898" t="inlineStr">
        <is>
          <t>Braden Doyle (LAK D)</t>
        </is>
      </c>
    </row>
    <row r="1899">
      <c r="A1899" t="inlineStr">
        <is>
          <t>Braden Hache</t>
        </is>
      </c>
      <c r="B1899" t="inlineStr">
        <is>
          <t>SJS</t>
        </is>
      </c>
      <c r="C1899" t="inlineStr">
        <is>
          <t>D</t>
        </is>
      </c>
      <c r="D1899" t="inlineStr">
        <is>
          <t>D</t>
        </is>
      </c>
      <c r="E1899" t="n">
        <v>23</v>
      </c>
      <c r="F1899" t="inlineStr">
        <is>
          <t>FA</t>
        </is>
      </c>
      <c r="G1899" t="inlineStr">
        <is>
          <t>FA</t>
        </is>
      </c>
      <c r="H1899" s="30" t="n">
        <v>1</v>
      </c>
      <c r="I1899" s="31" t="n">
        <v>0</v>
      </c>
      <c r="J1899" s="31" t="n"/>
      <c r="K1899" s="31" t="n">
        <v>0</v>
      </c>
      <c r="L1899" s="32" t="n"/>
      <c r="M1899" s="31" t="n">
        <v>0</v>
      </c>
      <c r="N1899" s="31" t="n">
        <v>0</v>
      </c>
      <c r="O1899" s="31" t="n"/>
      <c r="P1899" s="31" t="n"/>
      <c r="Q1899" s="31" t="n">
        <v>0</v>
      </c>
      <c r="R1899" s="31" t="n"/>
      <c r="S1899" s="32" t="n"/>
      <c r="T1899" s="32" t="n"/>
      <c r="V1899" t="inlineStr">
        <is>
          <t>05ugm</t>
        </is>
      </c>
      <c r="Y1899" t="inlineStr">
        <is>
          <t>f67c9e90-a156-4a93-9c54-60dda2ad4057</t>
        </is>
      </c>
      <c r="Z1899" t="inlineStr">
        <is>
          <t>Braden Hache (SJS D)</t>
        </is>
      </c>
    </row>
    <row r="1900">
      <c r="A1900" t="inlineStr">
        <is>
          <t>Braden Holt</t>
        </is>
      </c>
      <c r="B1900" t="inlineStr">
        <is>
          <t>(N/A)</t>
        </is>
      </c>
      <c r="C1900" t="inlineStr">
        <is>
          <t>G</t>
        </is>
      </c>
      <c r="D1900" t="inlineStr">
        <is>
          <t>G</t>
        </is>
      </c>
      <c r="E1900" t="n">
        <v>23</v>
      </c>
      <c r="F1900" t="inlineStr">
        <is>
          <t>FA</t>
        </is>
      </c>
      <c r="G1900" t="inlineStr">
        <is>
          <t>FA</t>
        </is>
      </c>
      <c r="H1900" s="30" t="n">
        <v>1</v>
      </c>
      <c r="I1900" s="31" t="n">
        <v>0</v>
      </c>
      <c r="J1900" s="31" t="n"/>
      <c r="K1900" s="31" t="n">
        <v>0</v>
      </c>
      <c r="L1900" s="32" t="n"/>
      <c r="M1900" s="31" t="n">
        <v>0</v>
      </c>
      <c r="N1900" s="31" t="n">
        <v>0</v>
      </c>
      <c r="O1900" s="31" t="n"/>
      <c r="P1900" s="31" t="n"/>
      <c r="Q1900" s="31" t="n">
        <v>0</v>
      </c>
      <c r="R1900" s="31" t="n"/>
      <c r="S1900" s="32" t="n"/>
      <c r="T1900" s="32" t="n"/>
      <c r="V1900" t="inlineStr">
        <is>
          <t>05uxc</t>
        </is>
      </c>
      <c r="Z1900" t="inlineStr">
        <is>
          <t>Braden Holt ((N/A) G)</t>
        </is>
      </c>
    </row>
    <row r="1901">
      <c r="A1901" t="inlineStr">
        <is>
          <t>Braden Holtby</t>
        </is>
      </c>
      <c r="B1901" t="inlineStr">
        <is>
          <t>(N/A)</t>
        </is>
      </c>
      <c r="C1901" t="inlineStr">
        <is>
          <t>G</t>
        </is>
      </c>
      <c r="D1901" t="inlineStr">
        <is>
          <t>G</t>
        </is>
      </c>
      <c r="E1901" t="n">
        <v>36</v>
      </c>
      <c r="F1901" t="inlineStr">
        <is>
          <t>FA</t>
        </is>
      </c>
      <c r="G1901" t="inlineStr">
        <is>
          <t>FA</t>
        </is>
      </c>
      <c r="H1901" s="30" t="n">
        <v>1</v>
      </c>
      <c r="I1901" s="31" t="n">
        <v>0</v>
      </c>
      <c r="J1901" s="31" t="n"/>
      <c r="K1901" s="31" t="n">
        <v>0</v>
      </c>
      <c r="L1901" s="32" t="n"/>
      <c r="M1901" s="31" t="n">
        <v>0</v>
      </c>
      <c r="N1901" s="31" t="n">
        <v>0</v>
      </c>
      <c r="O1901" s="31" t="n"/>
      <c r="P1901" s="31" t="n"/>
      <c r="Q1901" s="31" t="n">
        <v>0</v>
      </c>
      <c r="R1901" s="31" t="n"/>
      <c r="S1901" s="32" t="n"/>
      <c r="T1901" s="32" t="n"/>
      <c r="V1901" t="inlineStr">
        <is>
          <t>016kx</t>
        </is>
      </c>
      <c r="W1901" t="n">
        <v>3059</v>
      </c>
      <c r="X1901" t="n">
        <v>4588</v>
      </c>
      <c r="Y1901" t="inlineStr">
        <is>
          <t>43510894-0f24-11e2-8525-18a905767e44</t>
        </is>
      </c>
      <c r="Z1901" t="inlineStr">
        <is>
          <t>Braden Holtby ((N/A) G)</t>
        </is>
      </c>
    </row>
    <row r="1902">
      <c r="A1902" t="inlineStr">
        <is>
          <t>Braden Pimm</t>
        </is>
      </c>
      <c r="B1902" t="inlineStr">
        <is>
          <t>WSH</t>
        </is>
      </c>
      <c r="C1902" t="inlineStr">
        <is>
          <t>LW</t>
        </is>
      </c>
      <c r="D1902" t="inlineStr">
        <is>
          <t>F</t>
        </is>
      </c>
      <c r="E1902" t="n">
        <v>36</v>
      </c>
      <c r="F1902" t="inlineStr">
        <is>
          <t>FA</t>
        </is>
      </c>
      <c r="G1902" t="inlineStr">
        <is>
          <t>FA</t>
        </is>
      </c>
      <c r="H1902" s="30" t="n">
        <v>1</v>
      </c>
      <c r="I1902" s="31" t="n">
        <v>0</v>
      </c>
      <c r="J1902" s="31" t="n"/>
      <c r="K1902" s="31" t="n">
        <v>0</v>
      </c>
      <c r="L1902" s="32" t="n"/>
      <c r="M1902" s="31" t="n">
        <v>0</v>
      </c>
      <c r="N1902" s="31" t="n">
        <v>0</v>
      </c>
      <c r="O1902" s="31" t="n"/>
      <c r="P1902" s="31" t="n"/>
      <c r="Q1902" s="31" t="n">
        <v>0</v>
      </c>
      <c r="R1902" s="31" t="n"/>
      <c r="S1902" s="32" t="n"/>
      <c r="T1902" s="32" t="n"/>
      <c r="V1902" t="inlineStr">
        <is>
          <t>03kgr</t>
        </is>
      </c>
      <c r="X1902" t="n">
        <v>6617</v>
      </c>
      <c r="Z1902" t="inlineStr">
        <is>
          <t>Braden Pimm (WSH LW)</t>
        </is>
      </c>
    </row>
    <row r="1903">
      <c r="A1903" t="inlineStr">
        <is>
          <t>Bradley Lalonde</t>
        </is>
      </c>
      <c r="B1903" t="inlineStr">
        <is>
          <t>(N/A)</t>
        </is>
      </c>
      <c r="C1903" t="inlineStr">
        <is>
          <t>D</t>
        </is>
      </c>
      <c r="D1903" t="inlineStr">
        <is>
          <t>D</t>
        </is>
      </c>
      <c r="E1903" t="n">
        <v>29</v>
      </c>
      <c r="F1903" t="inlineStr">
        <is>
          <t>FA</t>
        </is>
      </c>
      <c r="G1903" t="inlineStr">
        <is>
          <t>FA</t>
        </is>
      </c>
      <c r="H1903" s="30" t="n">
        <v>1</v>
      </c>
      <c r="I1903" s="31" t="n">
        <v>0</v>
      </c>
      <c r="J1903" s="31" t="n"/>
      <c r="K1903" s="31" t="n">
        <v>0</v>
      </c>
      <c r="L1903" s="32" t="n"/>
      <c r="M1903" s="31" t="n">
        <v>0</v>
      </c>
      <c r="N1903" s="31" t="n">
        <v>0</v>
      </c>
      <c r="O1903" s="31" t="n"/>
      <c r="P1903" s="31" t="n"/>
      <c r="Q1903" s="31" t="n">
        <v>0</v>
      </c>
      <c r="R1903" s="31" t="n"/>
      <c r="S1903" s="32" t="n"/>
      <c r="T1903" s="32" t="n"/>
      <c r="V1903" t="inlineStr">
        <is>
          <t>04wwl</t>
        </is>
      </c>
      <c r="W1903" t="n">
        <v>5883</v>
      </c>
      <c r="X1903" t="n">
        <v>8130</v>
      </c>
      <c r="Z1903" t="inlineStr">
        <is>
          <t>Bradley Lalonde ((N/A) D)</t>
        </is>
      </c>
    </row>
    <row r="1904">
      <c r="A1904" t="inlineStr">
        <is>
          <t>Bradley Marek</t>
        </is>
      </c>
      <c r="B1904" t="inlineStr">
        <is>
          <t>(N/A)</t>
        </is>
      </c>
      <c r="C1904" t="inlineStr">
        <is>
          <t>LW</t>
        </is>
      </c>
      <c r="D1904" t="inlineStr">
        <is>
          <t>F</t>
        </is>
      </c>
      <c r="E1904" t="n">
        <v>25</v>
      </c>
      <c r="F1904" t="inlineStr">
        <is>
          <t>FA</t>
        </is>
      </c>
      <c r="G1904" t="inlineStr">
        <is>
          <t>FA</t>
        </is>
      </c>
      <c r="H1904" s="30" t="n">
        <v>1</v>
      </c>
      <c r="I1904" s="31" t="n">
        <v>0</v>
      </c>
      <c r="J1904" s="31" t="n"/>
      <c r="K1904" s="31" t="n">
        <v>0</v>
      </c>
      <c r="L1904" s="32" t="n"/>
      <c r="M1904" s="31" t="n">
        <v>0</v>
      </c>
      <c r="N1904" s="31" t="n">
        <v>0</v>
      </c>
      <c r="O1904" s="31" t="n"/>
      <c r="P1904" s="31" t="n"/>
      <c r="Q1904" s="31" t="n">
        <v>0</v>
      </c>
      <c r="R1904" s="31" t="n"/>
      <c r="S1904" s="32" t="n"/>
      <c r="T1904" s="32" t="n"/>
      <c r="V1904" t="inlineStr">
        <is>
          <t>06gy2</t>
        </is>
      </c>
      <c r="W1904" t="n">
        <v>7506</v>
      </c>
      <c r="Y1904" t="inlineStr">
        <is>
          <t>5bdd1b2d-2189-4374-a184-969c4cdc9759</t>
        </is>
      </c>
      <c r="Z1904" t="inlineStr">
        <is>
          <t>Bradley Marek ((N/A) LW)</t>
        </is>
      </c>
    </row>
    <row r="1905">
      <c r="A1905" t="inlineStr">
        <is>
          <t>Brady Austin</t>
        </is>
      </c>
      <c r="B1905" t="inlineStr">
        <is>
          <t>(N/A)</t>
        </is>
      </c>
      <c r="C1905" t="inlineStr">
        <is>
          <t>D</t>
        </is>
      </c>
      <c r="D1905" t="inlineStr">
        <is>
          <t>D</t>
        </is>
      </c>
      <c r="E1905" t="n">
        <v>33</v>
      </c>
      <c r="F1905" t="inlineStr">
        <is>
          <t>FA</t>
        </is>
      </c>
      <c r="G1905" t="inlineStr">
        <is>
          <t>FA</t>
        </is>
      </c>
      <c r="H1905" s="30" t="n">
        <v>1</v>
      </c>
      <c r="I1905" s="31" t="n">
        <v>0</v>
      </c>
      <c r="J1905" s="31" t="n"/>
      <c r="K1905" s="31" t="n">
        <v>0</v>
      </c>
      <c r="L1905" s="32" t="n"/>
      <c r="M1905" s="31" t="n">
        <v>0</v>
      </c>
      <c r="N1905" s="31" t="n">
        <v>0</v>
      </c>
      <c r="O1905" s="31" t="n"/>
      <c r="P1905" s="31" t="n"/>
      <c r="Q1905" s="31" t="n">
        <v>0</v>
      </c>
      <c r="R1905" s="31" t="n"/>
      <c r="S1905" s="32" t="n"/>
      <c r="T1905" s="32" t="n"/>
      <c r="V1905" t="inlineStr">
        <is>
          <t>02odr</t>
        </is>
      </c>
      <c r="W1905" t="n">
        <v>4536</v>
      </c>
      <c r="X1905" t="n">
        <v>5882</v>
      </c>
      <c r="Z1905" t="inlineStr">
        <is>
          <t>Brady Austin ((N/A) D)</t>
        </is>
      </c>
    </row>
    <row r="1906">
      <c r="A1906" t="inlineStr">
        <is>
          <t>Brady Brassart</t>
        </is>
      </c>
      <c r="B1906" t="inlineStr">
        <is>
          <t>(N/A)</t>
        </is>
      </c>
      <c r="C1906" t="inlineStr">
        <is>
          <t>C</t>
        </is>
      </c>
      <c r="D1906" t="inlineStr">
        <is>
          <t>F</t>
        </is>
      </c>
      <c r="E1906" t="n">
        <v>33</v>
      </c>
      <c r="F1906" t="inlineStr">
        <is>
          <t>FA</t>
        </is>
      </c>
      <c r="G1906" t="inlineStr">
        <is>
          <t>FA</t>
        </is>
      </c>
      <c r="H1906" s="30" t="n">
        <v>1</v>
      </c>
      <c r="I1906" s="31" t="n">
        <v>0</v>
      </c>
      <c r="J1906" s="31" t="n"/>
      <c r="K1906" s="31" t="n">
        <v>0</v>
      </c>
      <c r="L1906" s="32" t="n"/>
      <c r="M1906" s="31" t="n">
        <v>0</v>
      </c>
      <c r="N1906" s="31" t="n">
        <v>0</v>
      </c>
      <c r="O1906" s="31" t="n"/>
      <c r="P1906" s="31" t="n"/>
      <c r="Q1906" s="31" t="n">
        <v>0</v>
      </c>
      <c r="R1906" s="31" t="n"/>
      <c r="S1906" s="32" t="n"/>
      <c r="T1906" s="32" t="n"/>
      <c r="V1906" t="inlineStr">
        <is>
          <t>02z7a</t>
        </is>
      </c>
      <c r="W1906" t="n">
        <v>4318</v>
      </c>
      <c r="X1906" t="n">
        <v>6319</v>
      </c>
      <c r="Z1906" t="inlineStr">
        <is>
          <t>Brady Brassart ((N/A) C)</t>
        </is>
      </c>
    </row>
    <row r="1907">
      <c r="A1907" t="inlineStr">
        <is>
          <t>Brady Burns</t>
        </is>
      </c>
      <c r="B1907" t="inlineStr">
        <is>
          <t>(N/A)</t>
        </is>
      </c>
      <c r="C1907" t="inlineStr">
        <is>
          <t>LW</t>
        </is>
      </c>
      <c r="D1907" t="inlineStr">
        <is>
          <t>F</t>
        </is>
      </c>
      <c r="E1907" t="n">
        <v>24</v>
      </c>
      <c r="F1907" t="inlineStr">
        <is>
          <t>FA</t>
        </is>
      </c>
      <c r="G1907" t="inlineStr">
        <is>
          <t>FA</t>
        </is>
      </c>
      <c r="H1907" s="30" t="n">
        <v>1</v>
      </c>
      <c r="I1907" s="31" t="n">
        <v>0</v>
      </c>
      <c r="J1907" s="31" t="n"/>
      <c r="K1907" s="31" t="n">
        <v>0</v>
      </c>
      <c r="L1907" s="32" t="n"/>
      <c r="M1907" s="31" t="n">
        <v>0</v>
      </c>
      <c r="N1907" s="31" t="n">
        <v>0</v>
      </c>
      <c r="O1907" s="31" t="n"/>
      <c r="P1907" s="31" t="n"/>
      <c r="Q1907" s="31" t="n">
        <v>0</v>
      </c>
      <c r="R1907" s="31" t="n"/>
      <c r="S1907" s="32" t="n"/>
      <c r="T1907" s="32" t="n"/>
      <c r="V1907" t="inlineStr">
        <is>
          <t>05lua</t>
        </is>
      </c>
      <c r="Z1907" t="inlineStr">
        <is>
          <t>Brady Burns ((N/A) LW)</t>
        </is>
      </c>
    </row>
    <row r="1908">
      <c r="A1908" t="inlineStr">
        <is>
          <t>Brady Calla</t>
        </is>
      </c>
      <c r="B1908" t="inlineStr">
        <is>
          <t>(N/A)</t>
        </is>
      </c>
      <c r="C1908" t="inlineStr">
        <is>
          <t>RW</t>
        </is>
      </c>
      <c r="D1908" t="inlineStr">
        <is>
          <t>F</t>
        </is>
      </c>
      <c r="E1908" t="n">
        <v>38</v>
      </c>
      <c r="F1908" t="inlineStr">
        <is>
          <t>FA</t>
        </is>
      </c>
      <c r="G1908" t="inlineStr">
        <is>
          <t>FA</t>
        </is>
      </c>
      <c r="H1908" s="30" t="n">
        <v>1</v>
      </c>
      <c r="I1908" s="31" t="n">
        <v>0</v>
      </c>
      <c r="J1908" s="31" t="n"/>
      <c r="K1908" s="31" t="n">
        <v>0</v>
      </c>
      <c r="L1908" s="32" t="n"/>
      <c r="M1908" s="31" t="n">
        <v>0</v>
      </c>
      <c r="N1908" s="31" t="n">
        <v>0</v>
      </c>
      <c r="O1908" s="31" t="n"/>
      <c r="P1908" s="31" t="n"/>
      <c r="Q1908" s="31" t="n">
        <v>0</v>
      </c>
      <c r="R1908" s="31" t="n"/>
      <c r="S1908" s="32" t="n"/>
      <c r="T1908" s="32" t="n"/>
      <c r="V1908" t="inlineStr">
        <is>
          <t>005i5</t>
        </is>
      </c>
      <c r="X1908" t="n">
        <v>4449</v>
      </c>
      <c r="Z1908" t="inlineStr">
        <is>
          <t>Brady Calla ((N/A) RW)</t>
        </is>
      </c>
    </row>
    <row r="1909">
      <c r="A1909" t="inlineStr">
        <is>
          <t>Brady Cleveland</t>
        </is>
      </c>
      <c r="B1909" t="inlineStr">
        <is>
          <t>DET</t>
        </is>
      </c>
      <c r="C1909" t="inlineStr">
        <is>
          <t>D</t>
        </is>
      </c>
      <c r="D1909" t="inlineStr">
        <is>
          <t>D</t>
        </is>
      </c>
      <c r="E1909" t="n">
        <v>21</v>
      </c>
      <c r="F1909" t="inlineStr">
        <is>
          <t>FA</t>
        </is>
      </c>
      <c r="G1909" t="inlineStr">
        <is>
          <t>FA</t>
        </is>
      </c>
      <c r="H1909" s="30" t="n">
        <v>1</v>
      </c>
      <c r="I1909" s="31" t="n">
        <v>0</v>
      </c>
      <c r="J1909" s="31" t="n"/>
      <c r="K1909" s="31" t="n">
        <v>0</v>
      </c>
      <c r="L1909" s="32" t="n"/>
      <c r="M1909" s="31" t="n">
        <v>0</v>
      </c>
      <c r="N1909" s="31" t="n">
        <v>0</v>
      </c>
      <c r="O1909" s="31" t="n"/>
      <c r="P1909" s="31" t="n"/>
      <c r="Q1909" s="31" t="n">
        <v>0</v>
      </c>
      <c r="R1909" s="31" t="n"/>
      <c r="S1909" s="32" t="n"/>
      <c r="T1909" s="32" t="n"/>
      <c r="V1909" t="inlineStr">
        <is>
          <t>06buo</t>
        </is>
      </c>
      <c r="W1909" t="n">
        <v>7003</v>
      </c>
      <c r="Y1909" t="inlineStr">
        <is>
          <t>39cd479e-087e-4515-a46c-a8c54caaaac0</t>
        </is>
      </c>
      <c r="Z1909" t="inlineStr">
        <is>
          <t>Brady Cleveland (DET D)</t>
        </is>
      </c>
    </row>
    <row r="1910">
      <c r="A1910" t="inlineStr">
        <is>
          <t>Brady Ferguson</t>
        </is>
      </c>
      <c r="B1910" t="inlineStr">
        <is>
          <t>TOR</t>
        </is>
      </c>
      <c r="C1910" t="inlineStr">
        <is>
          <t>C</t>
        </is>
      </c>
      <c r="D1910" t="inlineStr">
        <is>
          <t>F</t>
        </is>
      </c>
      <c r="E1910" t="n">
        <v>32</v>
      </c>
      <c r="F1910" t="inlineStr">
        <is>
          <t>FA</t>
        </is>
      </c>
      <c r="G1910" t="inlineStr">
        <is>
          <t>FA</t>
        </is>
      </c>
      <c r="H1910" s="30" t="n">
        <v>1</v>
      </c>
      <c r="I1910" s="31" t="n">
        <v>0</v>
      </c>
      <c r="J1910" s="31" t="n"/>
      <c r="K1910" s="31" t="n">
        <v>0</v>
      </c>
      <c r="L1910" s="32" t="n"/>
      <c r="M1910" s="31" t="n">
        <v>0</v>
      </c>
      <c r="N1910" s="31" t="n">
        <v>0</v>
      </c>
      <c r="O1910" s="31" t="n"/>
      <c r="P1910" s="31" t="n"/>
      <c r="Q1910" s="31" t="n">
        <v>0</v>
      </c>
      <c r="R1910" s="31" t="n"/>
      <c r="S1910" s="32" t="n"/>
      <c r="T1910" s="32" t="n"/>
      <c r="V1910" t="inlineStr">
        <is>
          <t>049pj</t>
        </is>
      </c>
      <c r="X1910" t="n">
        <v>8185</v>
      </c>
      <c r="Z1910" t="inlineStr">
        <is>
          <t>Brady Ferguson (TOR C)</t>
        </is>
      </c>
    </row>
    <row r="1911">
      <c r="A1911" t="inlineStr">
        <is>
          <t>Brady Gilmour</t>
        </is>
      </c>
      <c r="B1911" t="inlineStr">
        <is>
          <t>DET</t>
        </is>
      </c>
      <c r="C1911" t="inlineStr">
        <is>
          <t>C</t>
        </is>
      </c>
      <c r="D1911" t="inlineStr">
        <is>
          <t>F</t>
        </is>
      </c>
      <c r="E1911" t="n">
        <v>27</v>
      </c>
      <c r="F1911" t="inlineStr">
        <is>
          <t>FA</t>
        </is>
      </c>
      <c r="G1911" t="inlineStr">
        <is>
          <t>FA</t>
        </is>
      </c>
      <c r="H1911" s="30" t="n">
        <v>1</v>
      </c>
      <c r="I1911" s="31" t="n">
        <v>0</v>
      </c>
      <c r="J1911" s="31" t="n"/>
      <c r="K1911" s="31" t="n">
        <v>0</v>
      </c>
      <c r="L1911" s="32" t="n"/>
      <c r="M1911" s="31" t="n">
        <v>0</v>
      </c>
      <c r="N1911" s="31" t="n">
        <v>0</v>
      </c>
      <c r="O1911" s="31" t="n"/>
      <c r="P1911" s="31" t="n"/>
      <c r="Q1911" s="31" t="n">
        <v>0</v>
      </c>
      <c r="R1911" s="31" t="n"/>
      <c r="S1911" s="32" t="n"/>
      <c r="T1911" s="32" t="n"/>
      <c r="V1911" t="inlineStr">
        <is>
          <t>04f8e</t>
        </is>
      </c>
      <c r="X1911" t="n">
        <v>7708</v>
      </c>
      <c r="Z1911" t="inlineStr">
        <is>
          <t>Brady Gilmour (DET C)</t>
        </is>
      </c>
    </row>
    <row r="1912">
      <c r="A1912" t="inlineStr">
        <is>
          <t>Brady Hjelle</t>
        </is>
      </c>
      <c r="B1912" t="inlineStr">
        <is>
          <t>(N/A)</t>
        </is>
      </c>
      <c r="C1912" t="inlineStr">
        <is>
          <t>G</t>
        </is>
      </c>
      <c r="D1912" t="inlineStr">
        <is>
          <t>G</t>
        </is>
      </c>
      <c r="E1912" t="n">
        <v>36</v>
      </c>
      <c r="F1912" t="inlineStr">
        <is>
          <t>FA</t>
        </is>
      </c>
      <c r="G1912" t="inlineStr">
        <is>
          <t>FA</t>
        </is>
      </c>
      <c r="H1912" s="30" t="n">
        <v>1</v>
      </c>
      <c r="I1912" s="31" t="n">
        <v>0</v>
      </c>
      <c r="J1912" s="31" t="n"/>
      <c r="K1912" s="31" t="n">
        <v>0</v>
      </c>
      <c r="L1912" s="32" t="n"/>
      <c r="M1912" s="31" t="n">
        <v>0</v>
      </c>
      <c r="N1912" s="31" t="n">
        <v>0</v>
      </c>
      <c r="O1912" s="31" t="n"/>
      <c r="P1912" s="31" t="n"/>
      <c r="Q1912" s="31" t="n">
        <v>0</v>
      </c>
      <c r="R1912" s="31" t="n"/>
      <c r="S1912" s="32" t="n"/>
      <c r="T1912" s="32" t="n"/>
      <c r="V1912" t="inlineStr">
        <is>
          <t>031vb</t>
        </is>
      </c>
      <c r="Z1912" t="inlineStr">
        <is>
          <t>Brady Hjelle ((N/A) G)</t>
        </is>
      </c>
    </row>
    <row r="1913">
      <c r="A1913" t="inlineStr">
        <is>
          <t>Brady Keeper</t>
        </is>
      </c>
      <c r="B1913" t="inlineStr">
        <is>
          <t>(N/A)</t>
        </is>
      </c>
      <c r="C1913" t="inlineStr">
        <is>
          <t>D</t>
        </is>
      </c>
      <c r="D1913" t="inlineStr">
        <is>
          <t>D</t>
        </is>
      </c>
      <c r="E1913" t="n">
        <v>30</v>
      </c>
      <c r="F1913" t="inlineStr">
        <is>
          <t>FA</t>
        </is>
      </c>
      <c r="G1913" t="inlineStr">
        <is>
          <t>FA</t>
        </is>
      </c>
      <c r="H1913" s="30" t="n">
        <v>1</v>
      </c>
      <c r="I1913" s="31" t="n">
        <v>0</v>
      </c>
      <c r="J1913" s="31" t="n"/>
      <c r="K1913" s="31" t="n">
        <v>0</v>
      </c>
      <c r="L1913" s="32" t="n"/>
      <c r="M1913" s="31" t="n">
        <v>0</v>
      </c>
      <c r="N1913" s="31" t="n">
        <v>0</v>
      </c>
      <c r="O1913" s="31" t="n"/>
      <c r="P1913" s="31" t="n"/>
      <c r="Q1913" s="31" t="n">
        <v>0</v>
      </c>
      <c r="R1913" s="31" t="n"/>
      <c r="S1913" s="32" t="n"/>
      <c r="T1913" s="32" t="n"/>
      <c r="V1913" t="inlineStr">
        <is>
          <t>04nq3</t>
        </is>
      </c>
      <c r="W1913" t="n">
        <v>5937</v>
      </c>
      <c r="X1913" t="n">
        <v>8240</v>
      </c>
      <c r="Y1913" t="inlineStr">
        <is>
          <t>00d54881-c8e2-4dae-9dee-c3bd127598f7</t>
        </is>
      </c>
      <c r="Z1913" t="inlineStr">
        <is>
          <t>Brady Keeper ((N/A) D)</t>
        </is>
      </c>
    </row>
    <row r="1914">
      <c r="A1914" t="inlineStr">
        <is>
          <t>Brady Knowling</t>
        </is>
      </c>
      <c r="B1914" t="inlineStr">
        <is>
          <t>SJS</t>
        </is>
      </c>
      <c r="C1914" t="inlineStr">
        <is>
          <t>G</t>
        </is>
      </c>
      <c r="D1914" t="inlineStr">
        <is>
          <t>G</t>
        </is>
      </c>
      <c r="E1914" t="n">
        <v>18</v>
      </c>
      <c r="F1914" t="inlineStr">
        <is>
          <t>FA</t>
        </is>
      </c>
      <c r="G1914" t="inlineStr">
        <is>
          <t>FA</t>
        </is>
      </c>
      <c r="H1914" s="30" t="n">
        <v>1</v>
      </c>
      <c r="I1914" s="31" t="n">
        <v>0</v>
      </c>
      <c r="J1914" s="31" t="n"/>
      <c r="K1914" s="31" t="n">
        <v>0</v>
      </c>
      <c r="L1914" s="32" t="n"/>
      <c r="M1914" s="31" t="n">
        <v>0</v>
      </c>
      <c r="N1914" s="31" t="n">
        <v>0</v>
      </c>
      <c r="O1914" s="31" t="n"/>
      <c r="P1914" s="31" t="n"/>
      <c r="Q1914" s="31" t="n">
        <v>0</v>
      </c>
      <c r="R1914" s="31" t="n"/>
      <c r="S1914" s="32" t="n"/>
      <c r="T1914" s="32" t="n"/>
      <c r="V1914" t="inlineStr">
        <is>
          <t>072z3</t>
        </is>
      </c>
      <c r="W1914" t="n">
        <v>7738</v>
      </c>
      <c r="Y1914" t="inlineStr">
        <is>
          <t>678c5e2e-093a-456a-943c-6541ef35764f</t>
        </is>
      </c>
      <c r="Z1914" t="inlineStr">
        <is>
          <t>Brady Knowling (SJS G)</t>
        </is>
      </c>
    </row>
    <row r="1915">
      <c r="A1915" t="inlineStr">
        <is>
          <t>Brady Lamb</t>
        </is>
      </c>
      <c r="B1915" t="inlineStr">
        <is>
          <t>CGY</t>
        </is>
      </c>
      <c r="C1915" t="inlineStr">
        <is>
          <t>D</t>
        </is>
      </c>
      <c r="D1915" t="inlineStr">
        <is>
          <t>D</t>
        </is>
      </c>
      <c r="E1915" t="n">
        <v>38</v>
      </c>
      <c r="F1915" t="inlineStr">
        <is>
          <t>FA</t>
        </is>
      </c>
      <c r="G1915" t="inlineStr">
        <is>
          <t>FA</t>
        </is>
      </c>
      <c r="H1915" s="30" t="n">
        <v>1</v>
      </c>
      <c r="I1915" s="31" t="n">
        <v>0</v>
      </c>
      <c r="J1915" s="31" t="n"/>
      <c r="K1915" s="31" t="n">
        <v>0</v>
      </c>
      <c r="L1915" s="32" t="n"/>
      <c r="M1915" s="31" t="n">
        <v>0</v>
      </c>
      <c r="N1915" s="31" t="n">
        <v>0</v>
      </c>
      <c r="O1915" s="31" t="n"/>
      <c r="P1915" s="31" t="n"/>
      <c r="Q1915" s="31" t="n">
        <v>0</v>
      </c>
      <c r="R1915" s="31" t="n"/>
      <c r="S1915" s="32" t="n"/>
      <c r="T1915" s="32" t="n"/>
      <c r="V1915" t="inlineStr">
        <is>
          <t>02j1j</t>
        </is>
      </c>
      <c r="W1915" t="n">
        <v>3937</v>
      </c>
      <c r="X1915" t="n">
        <v>5646</v>
      </c>
      <c r="Z1915" t="inlineStr">
        <is>
          <t>Brady Lamb (CGY D)</t>
        </is>
      </c>
    </row>
    <row r="1916">
      <c r="A1916" t="inlineStr">
        <is>
          <t>Brady Lyle</t>
        </is>
      </c>
      <c r="B1916" t="inlineStr">
        <is>
          <t>(N/A)</t>
        </is>
      </c>
      <c r="C1916" t="inlineStr">
        <is>
          <t>D</t>
        </is>
      </c>
      <c r="D1916" t="inlineStr">
        <is>
          <t>D</t>
        </is>
      </c>
      <c r="E1916" t="n">
        <v>27</v>
      </c>
      <c r="F1916" t="inlineStr">
        <is>
          <t>FA</t>
        </is>
      </c>
      <c r="G1916" t="inlineStr">
        <is>
          <t>FA</t>
        </is>
      </c>
      <c r="H1916" s="30" t="n">
        <v>1</v>
      </c>
      <c r="I1916" s="31" t="n">
        <v>0</v>
      </c>
      <c r="J1916" s="31" t="n"/>
      <c r="K1916" s="31" t="n">
        <v>0</v>
      </c>
      <c r="L1916" s="32" t="n"/>
      <c r="M1916" s="31" t="n">
        <v>0</v>
      </c>
      <c r="N1916" s="31" t="n">
        <v>0</v>
      </c>
      <c r="O1916" s="31" t="n"/>
      <c r="P1916" s="31" t="n"/>
      <c r="Q1916" s="31" t="n">
        <v>0</v>
      </c>
      <c r="R1916" s="31" t="n"/>
      <c r="S1916" s="32" t="n"/>
      <c r="T1916" s="32" t="n"/>
      <c r="V1916" t="inlineStr">
        <is>
          <t>04f6q</t>
        </is>
      </c>
      <c r="W1916" t="n">
        <v>6422</v>
      </c>
      <c r="X1916" t="n">
        <v>7813</v>
      </c>
      <c r="Y1916" t="inlineStr">
        <is>
          <t>7a803b31-0e1e-455a-90ba-6f983d16f747</t>
        </is>
      </c>
      <c r="Z1916" t="inlineStr">
        <is>
          <t>Brady Lyle ((N/A) D)</t>
        </is>
      </c>
    </row>
    <row r="1917">
      <c r="A1917" t="inlineStr">
        <is>
          <t>Brady Meyer</t>
        </is>
      </c>
      <c r="B1917" t="inlineStr">
        <is>
          <t>(N/A)</t>
        </is>
      </c>
      <c r="C1917" t="inlineStr">
        <is>
          <t>C</t>
        </is>
      </c>
      <c r="D1917" t="inlineStr">
        <is>
          <t>F</t>
        </is>
      </c>
      <c r="E1917" t="n">
        <v>25</v>
      </c>
      <c r="F1917" t="inlineStr">
        <is>
          <t>FA</t>
        </is>
      </c>
      <c r="G1917" t="inlineStr">
        <is>
          <t>FA</t>
        </is>
      </c>
      <c r="H1917" s="30" t="n">
        <v>1</v>
      </c>
      <c r="I1917" s="31" t="n">
        <v>0</v>
      </c>
      <c r="J1917" s="31" t="n"/>
      <c r="K1917" s="31" t="n">
        <v>0</v>
      </c>
      <c r="L1917" s="32" t="n"/>
      <c r="M1917" s="31" t="n">
        <v>0</v>
      </c>
      <c r="N1917" s="31" t="n">
        <v>0</v>
      </c>
      <c r="O1917" s="31" t="n"/>
      <c r="P1917" s="31" t="n"/>
      <c r="Q1917" s="31" t="n">
        <v>0</v>
      </c>
      <c r="R1917" s="31" t="n"/>
      <c r="S1917" s="32" t="n"/>
      <c r="T1917" s="32" t="n"/>
      <c r="V1917" t="inlineStr">
        <is>
          <t>05o4d</t>
        </is>
      </c>
      <c r="Z1917" t="inlineStr">
        <is>
          <t>Brady Meyer ((N/A) C)</t>
        </is>
      </c>
    </row>
    <row r="1918">
      <c r="A1918" t="inlineStr">
        <is>
          <t>Brady Murray</t>
        </is>
      </c>
      <c r="B1918" t="inlineStr">
        <is>
          <t>(N/A)</t>
        </is>
      </c>
      <c r="C1918" t="inlineStr">
        <is>
          <t>LW</t>
        </is>
      </c>
      <c r="D1918" t="inlineStr">
        <is>
          <t>F</t>
        </is>
      </c>
      <c r="E1918" t="n">
        <v>42</v>
      </c>
      <c r="F1918" t="inlineStr">
        <is>
          <t>FA</t>
        </is>
      </c>
      <c r="G1918" t="inlineStr">
        <is>
          <t>FA</t>
        </is>
      </c>
      <c r="H1918" s="30" t="n">
        <v>1</v>
      </c>
      <c r="I1918" s="31" t="n">
        <v>0</v>
      </c>
      <c r="J1918" s="31" t="n"/>
      <c r="K1918" s="31" t="n">
        <v>0</v>
      </c>
      <c r="L1918" s="32" t="n"/>
      <c r="M1918" s="31" t="n">
        <v>0</v>
      </c>
      <c r="N1918" s="31" t="n">
        <v>0</v>
      </c>
      <c r="O1918" s="31" t="n"/>
      <c r="P1918" s="31" t="n"/>
      <c r="Q1918" s="31" t="n">
        <v>0</v>
      </c>
      <c r="R1918" s="31" t="n"/>
      <c r="S1918" s="32" t="n"/>
      <c r="T1918" s="32" t="n"/>
      <c r="V1918" t="inlineStr">
        <is>
          <t>003tc</t>
        </is>
      </c>
      <c r="W1918" t="n">
        <v>2634</v>
      </c>
      <c r="X1918" t="n">
        <v>4168</v>
      </c>
      <c r="Z1918" t="inlineStr">
        <is>
          <t>Brady Murray ((N/A) LW)</t>
        </is>
      </c>
    </row>
    <row r="1919">
      <c r="A1919" t="inlineStr">
        <is>
          <t>Brady Pataki</t>
        </is>
      </c>
      <c r="B1919" t="inlineStr">
        <is>
          <t>(N/A)</t>
        </is>
      </c>
      <c r="C1919" t="inlineStr">
        <is>
          <t>RW</t>
        </is>
      </c>
      <c r="D1919" t="inlineStr">
        <is>
          <t>F</t>
        </is>
      </c>
      <c r="E1919" t="n">
        <v>27</v>
      </c>
      <c r="F1919" t="inlineStr">
        <is>
          <t>FA</t>
        </is>
      </c>
      <c r="G1919" t="inlineStr">
        <is>
          <t>FA</t>
        </is>
      </c>
      <c r="H1919" s="30" t="n">
        <v>1</v>
      </c>
      <c r="I1919" s="31" t="n">
        <v>0</v>
      </c>
      <c r="J1919" s="31" t="n"/>
      <c r="K1919" s="31" t="n">
        <v>0</v>
      </c>
      <c r="L1919" s="32" t="n"/>
      <c r="M1919" s="31" t="n">
        <v>0</v>
      </c>
      <c r="N1919" s="31" t="n">
        <v>0</v>
      </c>
      <c r="O1919" s="31" t="n"/>
      <c r="P1919" s="31" t="n"/>
      <c r="Q1919" s="31" t="n">
        <v>0</v>
      </c>
      <c r="R1919" s="31" t="n"/>
      <c r="S1919" s="32" t="n"/>
      <c r="T1919" s="32" t="n"/>
      <c r="V1919" t="inlineStr">
        <is>
          <t>04xho</t>
        </is>
      </c>
      <c r="Z1919" t="inlineStr">
        <is>
          <t>Brady Pataki ((N/A) RW)</t>
        </is>
      </c>
    </row>
    <row r="1920">
      <c r="A1920" t="inlineStr">
        <is>
          <t>Brady Peddle</t>
        </is>
      </c>
      <c r="B1920" t="inlineStr">
        <is>
          <t>PIT</t>
        </is>
      </c>
      <c r="C1920" t="inlineStr">
        <is>
          <t>D</t>
        </is>
      </c>
      <c r="D1920" t="inlineStr">
        <is>
          <t>D</t>
        </is>
      </c>
      <c r="E1920" t="n">
        <v>19</v>
      </c>
      <c r="F1920" t="inlineStr">
        <is>
          <t>T</t>
        </is>
      </c>
      <c r="G1920" t="inlineStr">
        <is>
          <t>The Last Place Lukes</t>
        </is>
      </c>
      <c r="H1920" s="30" t="n">
        <v>1</v>
      </c>
      <c r="I1920" s="31" t="n">
        <v>0</v>
      </c>
      <c r="J1920" s="31" t="n"/>
      <c r="K1920" s="31" t="n">
        <v>0</v>
      </c>
      <c r="L1920" s="32" t="n"/>
      <c r="M1920" s="31" t="n">
        <v>0</v>
      </c>
      <c r="N1920" s="31" t="n">
        <v>0</v>
      </c>
      <c r="O1920" s="31" t="n"/>
      <c r="P1920" s="31" t="n"/>
      <c r="Q1920" s="31" t="n">
        <v>0</v>
      </c>
      <c r="R1920" s="31" t="n"/>
      <c r="S1920" s="32" t="n"/>
      <c r="T1920" s="32" t="n"/>
      <c r="V1920" t="inlineStr">
        <is>
          <t>06uvd</t>
        </is>
      </c>
      <c r="W1920" t="n">
        <v>7495</v>
      </c>
      <c r="Y1920" t="inlineStr">
        <is>
          <t>8224723d-2953-4740-8d7b-581c32c023f4</t>
        </is>
      </c>
      <c r="Z1920" t="inlineStr">
        <is>
          <t>Brady Peddle (PIT D)</t>
        </is>
      </c>
    </row>
    <row r="1921">
      <c r="A1921" t="inlineStr">
        <is>
          <t>Brady Shaw</t>
        </is>
      </c>
      <c r="B1921" t="inlineStr">
        <is>
          <t>(N/A)</t>
        </is>
      </c>
      <c r="C1921" t="inlineStr">
        <is>
          <t>LW</t>
        </is>
      </c>
      <c r="D1921" t="inlineStr">
        <is>
          <t>F</t>
        </is>
      </c>
      <c r="E1921" t="n">
        <v>33</v>
      </c>
      <c r="F1921" t="inlineStr">
        <is>
          <t>FA</t>
        </is>
      </c>
      <c r="G1921" t="inlineStr">
        <is>
          <t>FA</t>
        </is>
      </c>
      <c r="H1921" s="30" t="n">
        <v>1</v>
      </c>
      <c r="I1921" s="31" t="n">
        <v>0</v>
      </c>
      <c r="J1921" s="31" t="n"/>
      <c r="K1921" s="31" t="n">
        <v>0</v>
      </c>
      <c r="L1921" s="32" t="n"/>
      <c r="M1921" s="31" t="n">
        <v>0</v>
      </c>
      <c r="N1921" s="31" t="n">
        <v>0</v>
      </c>
      <c r="O1921" s="31" t="n"/>
      <c r="P1921" s="31" t="n"/>
      <c r="Q1921" s="31" t="n">
        <v>0</v>
      </c>
      <c r="R1921" s="31" t="n"/>
      <c r="S1921" s="32" t="n"/>
      <c r="T1921" s="32" t="n"/>
      <c r="V1921" t="inlineStr">
        <is>
          <t>04l8s</t>
        </is>
      </c>
      <c r="X1921" t="n">
        <v>7823</v>
      </c>
      <c r="Z1921" t="inlineStr">
        <is>
          <t>Brady Shaw ((N/A) LW)</t>
        </is>
      </c>
    </row>
    <row r="1922">
      <c r="A1922" t="inlineStr">
        <is>
          <t>Brady Stonehouse</t>
        </is>
      </c>
      <c r="B1922" t="inlineStr">
        <is>
          <t>EDM</t>
        </is>
      </c>
      <c r="C1922" t="inlineStr">
        <is>
          <t>RW</t>
        </is>
      </c>
      <c r="D1922" t="inlineStr">
        <is>
          <t>F</t>
        </is>
      </c>
      <c r="E1922" t="n">
        <v>22</v>
      </c>
      <c r="F1922" t="inlineStr">
        <is>
          <t>FA</t>
        </is>
      </c>
      <c r="G1922" t="inlineStr">
        <is>
          <t>FA</t>
        </is>
      </c>
      <c r="H1922" s="30" t="n">
        <v>821667</v>
      </c>
      <c r="I1922" s="31" t="n">
        <v>0</v>
      </c>
      <c r="J1922" s="31" t="n"/>
      <c r="K1922" s="31" t="n">
        <v>0</v>
      </c>
      <c r="L1922" s="32" t="n"/>
      <c r="M1922" s="31" t="n">
        <v>0</v>
      </c>
      <c r="N1922" s="31" t="n">
        <v>0</v>
      </c>
      <c r="O1922" s="31" t="n"/>
      <c r="P1922" s="31" t="n"/>
      <c r="Q1922" s="31" t="n">
        <v>0</v>
      </c>
      <c r="R1922" s="31" t="n"/>
      <c r="S1922" s="32" t="n"/>
      <c r="T1922" s="32" t="n"/>
      <c r="V1922" t="inlineStr">
        <is>
          <t>0637u</t>
        </is>
      </c>
      <c r="W1922" t="n">
        <v>7057</v>
      </c>
      <c r="Y1922" t="inlineStr">
        <is>
          <t>adaff0c4-6707-4cab-b6e1-5a4fc8ea69e4</t>
        </is>
      </c>
      <c r="Z1922" t="inlineStr">
        <is>
          <t>Brady Stonehouse (EDM RW)</t>
        </is>
      </c>
    </row>
    <row r="1923">
      <c r="A1923" t="inlineStr">
        <is>
          <t>Brady Turko</t>
        </is>
      </c>
      <c r="B1923" t="inlineStr">
        <is>
          <t>ANA</t>
        </is>
      </c>
      <c r="C1923" t="inlineStr">
        <is>
          <t>RW</t>
        </is>
      </c>
      <c r="D1923" t="inlineStr">
        <is>
          <t>F</t>
        </is>
      </c>
      <c r="E1923" t="n">
        <v>19</v>
      </c>
      <c r="F1923" t="inlineStr">
        <is>
          <t>FA</t>
        </is>
      </c>
      <c r="G1923" t="inlineStr">
        <is>
          <t>FA</t>
        </is>
      </c>
      <c r="H1923" s="30" t="n">
        <v>1</v>
      </c>
      <c r="I1923" s="31" t="n">
        <v>0</v>
      </c>
      <c r="J1923" s="31" t="n"/>
      <c r="K1923" s="31" t="n">
        <v>0</v>
      </c>
      <c r="L1923" s="32" t="n"/>
      <c r="M1923" s="31" t="n">
        <v>0</v>
      </c>
      <c r="N1923" s="31" t="n">
        <v>0</v>
      </c>
      <c r="O1923" s="31" t="n"/>
      <c r="P1923" s="31" t="n"/>
      <c r="Q1923" s="31" t="n">
        <v>0</v>
      </c>
      <c r="R1923" s="31" t="n"/>
      <c r="S1923" s="32" t="n"/>
      <c r="T1923" s="32" t="n"/>
      <c r="V1923" t="inlineStr">
        <is>
          <t>06xxo</t>
        </is>
      </c>
      <c r="Y1923" t="inlineStr">
        <is>
          <t>652228a5-0b4c-4422-b978-9b42f2bacec8</t>
        </is>
      </c>
      <c r="Z1923" t="inlineStr">
        <is>
          <t>Brady Turko (ANA RW)</t>
        </is>
      </c>
    </row>
    <row r="1924">
      <c r="A1924" t="inlineStr">
        <is>
          <t>Brady Vail</t>
        </is>
      </c>
      <c r="B1924" t="inlineStr">
        <is>
          <t>(N/A)</t>
        </is>
      </c>
      <c r="C1924" t="inlineStr">
        <is>
          <t>C</t>
        </is>
      </c>
      <c r="D1924" t="inlineStr">
        <is>
          <t>F</t>
        </is>
      </c>
      <c r="E1924" t="n">
        <v>32</v>
      </c>
      <c r="F1924" t="inlineStr">
        <is>
          <t>FA</t>
        </is>
      </c>
      <c r="G1924" t="inlineStr">
        <is>
          <t>FA</t>
        </is>
      </c>
      <c r="H1924" s="30" t="n">
        <v>1</v>
      </c>
      <c r="I1924" s="31" t="n">
        <v>0</v>
      </c>
      <c r="J1924" s="31" t="n"/>
      <c r="K1924" s="31" t="n">
        <v>0</v>
      </c>
      <c r="L1924" s="32" t="n"/>
      <c r="M1924" s="31" t="n">
        <v>0</v>
      </c>
      <c r="N1924" s="31" t="n">
        <v>0</v>
      </c>
      <c r="O1924" s="31" t="n"/>
      <c r="P1924" s="31" t="n"/>
      <c r="Q1924" s="31" t="n">
        <v>0</v>
      </c>
      <c r="R1924" s="31" t="n"/>
      <c r="S1924" s="32" t="n"/>
      <c r="T1924" s="32" t="n"/>
      <c r="V1924" t="inlineStr">
        <is>
          <t>02nql</t>
        </is>
      </c>
      <c r="W1924" t="n">
        <v>4026</v>
      </c>
      <c r="X1924" t="n">
        <v>5784</v>
      </c>
      <c r="Z1924" t="inlineStr">
        <is>
          <t>Brady Vail ((N/A) C)</t>
        </is>
      </c>
    </row>
    <row r="1925">
      <c r="A1925" t="inlineStr">
        <is>
          <t>Braeden Kressler</t>
        </is>
      </c>
      <c r="B1925" t="inlineStr">
        <is>
          <t>TOR</t>
        </is>
      </c>
      <c r="C1925" t="inlineStr">
        <is>
          <t>C</t>
        </is>
      </c>
      <c r="D1925" t="inlineStr">
        <is>
          <t>F</t>
        </is>
      </c>
      <c r="E1925" t="n">
        <v>23</v>
      </c>
      <c r="F1925" t="inlineStr">
        <is>
          <t>FA</t>
        </is>
      </c>
      <c r="G1925" t="inlineStr">
        <is>
          <t>FA</t>
        </is>
      </c>
      <c r="H1925" s="30" t="n">
        <v>800556</v>
      </c>
      <c r="I1925" s="31" t="n">
        <v>0</v>
      </c>
      <c r="J1925" s="31" t="n"/>
      <c r="K1925" s="31" t="n">
        <v>0</v>
      </c>
      <c r="L1925" s="32" t="n"/>
      <c r="M1925" s="31" t="n">
        <v>0</v>
      </c>
      <c r="N1925" s="31" t="n">
        <v>0</v>
      </c>
      <c r="O1925" s="31" t="n"/>
      <c r="P1925" s="31" t="n"/>
      <c r="Q1925" s="31" t="n">
        <v>0</v>
      </c>
      <c r="R1925" s="31" t="n"/>
      <c r="S1925" s="32" t="n"/>
      <c r="T1925" s="32" t="n"/>
      <c r="V1925" t="inlineStr">
        <is>
          <t>05xkv</t>
        </is>
      </c>
      <c r="W1925" t="n">
        <v>6587</v>
      </c>
      <c r="Y1925" t="inlineStr">
        <is>
          <t>2ec6cc23-0fc7-42f9-bae1-c0461ee941ab</t>
        </is>
      </c>
      <c r="Z1925" t="inlineStr">
        <is>
          <t>Braeden Kressler (TOR C)</t>
        </is>
      </c>
    </row>
    <row r="1926">
      <c r="A1926" t="inlineStr">
        <is>
          <t>Braidon Kerbs</t>
        </is>
      </c>
      <c r="B1926" t="inlineStr">
        <is>
          <t>(N/A)</t>
        </is>
      </c>
      <c r="C1926" t="inlineStr">
        <is>
          <t>F</t>
        </is>
      </c>
      <c r="D1926" t="inlineStr">
        <is>
          <t>F</t>
        </is>
      </c>
      <c r="E1926" t="n">
        <v>28</v>
      </c>
      <c r="F1926" t="inlineStr">
        <is>
          <t>FA</t>
        </is>
      </c>
      <c r="G1926" t="inlineStr">
        <is>
          <t>FA</t>
        </is>
      </c>
      <c r="H1926" s="30" t="n">
        <v>1</v>
      </c>
      <c r="I1926" s="31" t="n">
        <v>0</v>
      </c>
      <c r="J1926" s="31" t="n"/>
      <c r="K1926" s="31" t="n">
        <v>0</v>
      </c>
      <c r="L1926" s="32" t="n"/>
      <c r="M1926" s="31" t="n">
        <v>0</v>
      </c>
      <c r="N1926" s="31" t="n">
        <v>0</v>
      </c>
      <c r="O1926" s="31" t="n"/>
      <c r="P1926" s="31" t="n"/>
      <c r="Q1926" s="31" t="n">
        <v>0</v>
      </c>
      <c r="R1926" s="31" t="n"/>
      <c r="S1926" s="32" t="n"/>
      <c r="T1926" s="32" t="n"/>
      <c r="V1926" t="inlineStr">
        <is>
          <t>04lo1</t>
        </is>
      </c>
      <c r="Z1926" t="inlineStr">
        <is>
          <t>Braidon Kerbs ((N/A) F)</t>
        </is>
      </c>
    </row>
    <row r="1927">
      <c r="A1927" t="inlineStr">
        <is>
          <t>Braidy Wassilyn</t>
        </is>
      </c>
      <c r="B1927" t="inlineStr">
        <is>
          <t>(N/A)</t>
        </is>
      </c>
      <c r="C1927" t="inlineStr">
        <is>
          <t>F</t>
        </is>
      </c>
      <c r="D1927" t="inlineStr">
        <is>
          <t>F</t>
        </is>
      </c>
      <c r="E1927" t="n">
        <v>18</v>
      </c>
      <c r="F1927" t="inlineStr">
        <is>
          <t>FA</t>
        </is>
      </c>
      <c r="G1927" t="inlineStr">
        <is>
          <t>FA</t>
        </is>
      </c>
      <c r="H1927" s="30" t="n">
        <v>1</v>
      </c>
      <c r="I1927" s="31" t="n">
        <v>0</v>
      </c>
      <c r="J1927" s="31" t="n"/>
      <c r="K1927" s="31" t="n">
        <v>0</v>
      </c>
      <c r="L1927" s="32" t="n"/>
      <c r="M1927" s="31" t="n">
        <v>0</v>
      </c>
      <c r="N1927" s="31" t="n">
        <v>0</v>
      </c>
      <c r="O1927" s="31" t="n"/>
      <c r="P1927" s="31" t="n"/>
      <c r="Q1927" s="31" t="n">
        <v>0</v>
      </c>
      <c r="R1927" s="31" t="n"/>
      <c r="S1927" s="32" t="n"/>
      <c r="T1927" s="32" t="n"/>
      <c r="V1927" t="inlineStr">
        <is>
          <t>070ft</t>
        </is>
      </c>
      <c r="Z1927" t="inlineStr">
        <is>
          <t>Braidy Wassilyn ((N/A) F)</t>
        </is>
      </c>
    </row>
    <row r="1928">
      <c r="A1928" t="inlineStr">
        <is>
          <t>Branden Troock</t>
        </is>
      </c>
      <c r="B1928" t="inlineStr">
        <is>
          <t>(N/A)</t>
        </is>
      </c>
      <c r="C1928" t="inlineStr">
        <is>
          <t>RW</t>
        </is>
      </c>
      <c r="D1928" t="inlineStr">
        <is>
          <t>F</t>
        </is>
      </c>
      <c r="E1928" t="n">
        <v>32</v>
      </c>
      <c r="F1928" t="inlineStr">
        <is>
          <t>FA</t>
        </is>
      </c>
      <c r="G1928" t="inlineStr">
        <is>
          <t>FA</t>
        </is>
      </c>
      <c r="H1928" s="30" t="n">
        <v>1</v>
      </c>
      <c r="I1928" s="31" t="n">
        <v>0</v>
      </c>
      <c r="J1928" s="31" t="n"/>
      <c r="K1928" s="31" t="n">
        <v>0</v>
      </c>
      <c r="L1928" s="32" t="n"/>
      <c r="M1928" s="31" t="n">
        <v>0</v>
      </c>
      <c r="N1928" s="31" t="n">
        <v>0</v>
      </c>
      <c r="O1928" s="31" t="n"/>
      <c r="P1928" s="31" t="n"/>
      <c r="Q1928" s="31" t="n">
        <v>0</v>
      </c>
      <c r="R1928" s="31" t="n"/>
      <c r="S1928" s="32" t="n"/>
      <c r="T1928" s="32" t="n"/>
      <c r="V1928" t="inlineStr">
        <is>
          <t>02o7v</t>
        </is>
      </c>
      <c r="W1928" t="n">
        <v>4022</v>
      </c>
      <c r="X1928" t="n">
        <v>5824</v>
      </c>
      <c r="Z1928" t="inlineStr">
        <is>
          <t>Branden Troock ((N/A) RW)</t>
        </is>
      </c>
    </row>
    <row r="1929">
      <c r="A1929" t="inlineStr">
        <is>
          <t>Brandon Alderson</t>
        </is>
      </c>
      <c r="B1929" t="inlineStr">
        <is>
          <t>(N/A)</t>
        </is>
      </c>
      <c r="C1929" t="inlineStr">
        <is>
          <t>RW</t>
        </is>
      </c>
      <c r="D1929" t="inlineStr">
        <is>
          <t>F</t>
        </is>
      </c>
      <c r="E1929" t="n">
        <v>34</v>
      </c>
      <c r="F1929" t="inlineStr">
        <is>
          <t>FA</t>
        </is>
      </c>
      <c r="G1929" t="inlineStr">
        <is>
          <t>FA</t>
        </is>
      </c>
      <c r="H1929" s="30" t="n">
        <v>1</v>
      </c>
      <c r="I1929" s="31" t="n">
        <v>0</v>
      </c>
      <c r="J1929" s="31" t="n"/>
      <c r="K1929" s="31" t="n">
        <v>0</v>
      </c>
      <c r="L1929" s="32" t="n"/>
      <c r="M1929" s="31" t="n">
        <v>0</v>
      </c>
      <c r="N1929" s="31" t="n">
        <v>0</v>
      </c>
      <c r="O1929" s="31" t="n"/>
      <c r="P1929" s="31" t="n"/>
      <c r="Q1929" s="31" t="n">
        <v>0</v>
      </c>
      <c r="R1929" s="31" t="n"/>
      <c r="S1929" s="32" t="n"/>
      <c r="T1929" s="32" t="n"/>
      <c r="V1929" t="inlineStr">
        <is>
          <t>02yry</t>
        </is>
      </c>
      <c r="X1929" t="n">
        <v>5911</v>
      </c>
      <c r="Z1929" t="inlineStr">
        <is>
          <t>Brandon Alderson ((N/A) RW)</t>
        </is>
      </c>
    </row>
    <row r="1930">
      <c r="A1930" t="inlineStr">
        <is>
          <t>Brandon Anderson</t>
        </is>
      </c>
      <c r="B1930" t="inlineStr">
        <is>
          <t>(N/A)</t>
        </is>
      </c>
      <c r="C1930" t="inlineStr">
        <is>
          <t>G</t>
        </is>
      </c>
      <c r="D1930" t="inlineStr">
        <is>
          <t>G</t>
        </is>
      </c>
      <c r="E1930" t="n">
        <v>34</v>
      </c>
      <c r="F1930" t="inlineStr">
        <is>
          <t>FA</t>
        </is>
      </c>
      <c r="G1930" t="inlineStr">
        <is>
          <t>FA</t>
        </is>
      </c>
      <c r="H1930" s="30" t="n">
        <v>1</v>
      </c>
      <c r="I1930" s="31" t="n">
        <v>0</v>
      </c>
      <c r="J1930" s="31" t="n"/>
      <c r="K1930" s="31" t="n">
        <v>0</v>
      </c>
      <c r="L1930" s="32" t="n"/>
      <c r="M1930" s="31" t="n">
        <v>0</v>
      </c>
      <c r="N1930" s="31" t="n">
        <v>0</v>
      </c>
      <c r="O1930" s="31" t="n"/>
      <c r="P1930" s="31" t="n"/>
      <c r="Q1930" s="31" t="n">
        <v>0</v>
      </c>
      <c r="R1930" s="31" t="n"/>
      <c r="S1930" s="32" t="n"/>
      <c r="T1930" s="32" t="n"/>
      <c r="V1930" t="inlineStr">
        <is>
          <t>023p1</t>
        </is>
      </c>
      <c r="W1930" t="n">
        <v>3615</v>
      </c>
      <c r="X1930" t="n">
        <v>5209</v>
      </c>
      <c r="Z1930" t="inlineStr">
        <is>
          <t>Brandon Anderson ((N/A) G)</t>
        </is>
      </c>
    </row>
    <row r="1931">
      <c r="A1931" t="inlineStr">
        <is>
          <t>Brandon Anselmini</t>
        </is>
      </c>
      <c r="B1931" t="inlineStr">
        <is>
          <t>(N/A)</t>
        </is>
      </c>
      <c r="C1931" t="inlineStr">
        <is>
          <t>D</t>
        </is>
      </c>
      <c r="D1931" t="inlineStr">
        <is>
          <t>D</t>
        </is>
      </c>
      <c r="E1931" t="n">
        <v>33</v>
      </c>
      <c r="F1931" t="inlineStr">
        <is>
          <t>FA</t>
        </is>
      </c>
      <c r="G1931" t="inlineStr">
        <is>
          <t>FA</t>
        </is>
      </c>
      <c r="H1931" s="30" t="n">
        <v>1</v>
      </c>
      <c r="I1931" s="31" t="n">
        <v>0</v>
      </c>
      <c r="J1931" s="31" t="n"/>
      <c r="K1931" s="31" t="n">
        <v>0</v>
      </c>
      <c r="L1931" s="32" t="n"/>
      <c r="M1931" s="31" t="n">
        <v>0</v>
      </c>
      <c r="N1931" s="31" t="n">
        <v>0</v>
      </c>
      <c r="O1931" s="31" t="n"/>
      <c r="P1931" s="31" t="n"/>
      <c r="Q1931" s="31" t="n">
        <v>0</v>
      </c>
      <c r="R1931" s="31" t="n"/>
      <c r="S1931" s="32" t="n"/>
      <c r="T1931" s="32" t="n"/>
      <c r="V1931" t="inlineStr">
        <is>
          <t>048te</t>
        </is>
      </c>
      <c r="X1931" t="n">
        <v>7371</v>
      </c>
      <c r="Z1931" t="inlineStr">
        <is>
          <t>Brandon Anselmini ((N/A) D)</t>
        </is>
      </c>
    </row>
    <row r="1932">
      <c r="A1932" t="inlineStr">
        <is>
          <t>Brandon Archibald</t>
        </is>
      </c>
      <c r="B1932" t="inlineStr">
        <is>
          <t>(N/A)</t>
        </is>
      </c>
      <c r="C1932" t="inlineStr">
        <is>
          <t>D</t>
        </is>
      </c>
      <c r="D1932" t="inlineStr">
        <is>
          <t>D</t>
        </is>
      </c>
      <c r="E1932" t="n">
        <v>34</v>
      </c>
      <c r="F1932" t="inlineStr">
        <is>
          <t>FA</t>
        </is>
      </c>
      <c r="G1932" t="inlineStr">
        <is>
          <t>FA</t>
        </is>
      </c>
      <c r="H1932" s="30" t="n">
        <v>1</v>
      </c>
      <c r="I1932" s="31" t="n">
        <v>0</v>
      </c>
      <c r="J1932" s="31" t="n"/>
      <c r="K1932" s="31" t="n">
        <v>0</v>
      </c>
      <c r="L1932" s="32" t="n"/>
      <c r="M1932" s="31" t="n">
        <v>0</v>
      </c>
      <c r="N1932" s="31" t="n">
        <v>0</v>
      </c>
      <c r="O1932" s="31" t="n"/>
      <c r="P1932" s="31" t="n"/>
      <c r="Q1932" s="31" t="n">
        <v>0</v>
      </c>
      <c r="R1932" s="31" t="n"/>
      <c r="S1932" s="32" t="n"/>
      <c r="T1932" s="32" t="n"/>
      <c r="V1932" t="inlineStr">
        <is>
          <t>01zuq</t>
        </is>
      </c>
      <c r="X1932" t="n">
        <v>5067</v>
      </c>
      <c r="Z1932" t="inlineStr">
        <is>
          <t>Brandon Archibald ((N/A) D)</t>
        </is>
      </c>
    </row>
    <row r="1933">
      <c r="A1933" t="inlineStr">
        <is>
          <t>Brandon Baddock</t>
        </is>
      </c>
      <c r="B1933" t="inlineStr">
        <is>
          <t>TOR</t>
        </is>
      </c>
      <c r="C1933" t="inlineStr">
        <is>
          <t>LW</t>
        </is>
      </c>
      <c r="D1933" t="inlineStr">
        <is>
          <t>F</t>
        </is>
      </c>
      <c r="E1933" t="n">
        <v>31</v>
      </c>
      <c r="F1933" t="inlineStr">
        <is>
          <t>FA</t>
        </is>
      </c>
      <c r="G1933" t="inlineStr">
        <is>
          <t>FA</t>
        </is>
      </c>
      <c r="H1933" s="30" t="n">
        <v>1</v>
      </c>
      <c r="I1933" s="31" t="n">
        <v>0</v>
      </c>
      <c r="J1933" s="31" t="n"/>
      <c r="K1933" s="31" t="n">
        <v>0</v>
      </c>
      <c r="L1933" s="32" t="n"/>
      <c r="M1933" s="31" t="n">
        <v>0</v>
      </c>
      <c r="N1933" s="31" t="n">
        <v>0</v>
      </c>
      <c r="O1933" s="31" t="n"/>
      <c r="P1933" s="31" t="n"/>
      <c r="Q1933" s="31" t="n">
        <v>0</v>
      </c>
      <c r="R1933" s="31" t="n"/>
      <c r="S1933" s="32" t="n"/>
      <c r="T1933" s="32" t="n"/>
      <c r="V1933" t="inlineStr">
        <is>
          <t>03edj</t>
        </is>
      </c>
      <c r="W1933" t="n">
        <v>4574</v>
      </c>
      <c r="X1933" t="n">
        <v>6529</v>
      </c>
      <c r="Y1933" t="inlineStr">
        <is>
          <t>cd6d9bca-4104-4dd9-880a-f087ac3610c2</t>
        </is>
      </c>
      <c r="Z1933" t="inlineStr">
        <is>
          <t>Brandon Baddock (TOR LW)</t>
        </is>
      </c>
    </row>
    <row r="1934">
      <c r="A1934" t="inlineStr">
        <is>
          <t>Brandon Biro</t>
        </is>
      </c>
      <c r="B1934" t="inlineStr">
        <is>
          <t>SEA</t>
        </is>
      </c>
      <c r="C1934" t="inlineStr">
        <is>
          <t>LW</t>
        </is>
      </c>
      <c r="D1934" t="inlineStr">
        <is>
          <t>F</t>
        </is>
      </c>
      <c r="E1934" t="n">
        <v>28</v>
      </c>
      <c r="F1934" t="inlineStr">
        <is>
          <t>FA</t>
        </is>
      </c>
      <c r="G1934" t="inlineStr">
        <is>
          <t>FA</t>
        </is>
      </c>
      <c r="H1934" s="30" t="n">
        <v>1</v>
      </c>
      <c r="I1934" s="31" t="n">
        <v>0</v>
      </c>
      <c r="J1934" s="31" t="n"/>
      <c r="K1934" s="31" t="n">
        <v>0</v>
      </c>
      <c r="L1934" s="32" t="n"/>
      <c r="M1934" s="31" t="n">
        <v>0</v>
      </c>
      <c r="N1934" s="31" t="n">
        <v>0</v>
      </c>
      <c r="O1934" s="31" t="n"/>
      <c r="P1934" s="31" t="n"/>
      <c r="Q1934" s="31" t="n">
        <v>0</v>
      </c>
      <c r="R1934" s="31" t="n"/>
      <c r="S1934" s="32" t="n"/>
      <c r="T1934" s="32" t="n"/>
      <c r="V1934" t="inlineStr">
        <is>
          <t>05a2b</t>
        </is>
      </c>
      <c r="W1934" t="n">
        <v>6228</v>
      </c>
      <c r="X1934" t="n">
        <v>8593</v>
      </c>
      <c r="Y1934" t="inlineStr">
        <is>
          <t>ff9e2fe2-24c9-4340-a124-2db738ce20e6</t>
        </is>
      </c>
      <c r="Z1934" t="inlineStr">
        <is>
          <t>Brandon Biro (SEA LW)</t>
        </is>
      </c>
    </row>
    <row r="1935">
      <c r="A1935" t="inlineStr">
        <is>
          <t>Brandon Buhr</t>
        </is>
      </c>
      <c r="B1935" t="inlineStr">
        <is>
          <t>TOR</t>
        </is>
      </c>
      <c r="C1935" t="inlineStr">
        <is>
          <t>RW</t>
        </is>
      </c>
      <c r="D1935" t="inlineStr">
        <is>
          <t>F</t>
        </is>
      </c>
      <c r="E1935" t="n">
        <v>24</v>
      </c>
      <c r="F1935" t="inlineStr">
        <is>
          <t>FA</t>
        </is>
      </c>
      <c r="G1935" t="inlineStr">
        <is>
          <t>FA</t>
        </is>
      </c>
      <c r="H1935" s="30" t="n">
        <v>975000</v>
      </c>
      <c r="I1935" s="31" t="n">
        <v>0</v>
      </c>
      <c r="J1935" s="31" t="n"/>
      <c r="K1935" s="31" t="n">
        <v>0</v>
      </c>
      <c r="L1935" s="32" t="n"/>
      <c r="M1935" s="31" t="n">
        <v>0</v>
      </c>
      <c r="N1935" s="31" t="n">
        <v>0</v>
      </c>
      <c r="O1935" s="31" t="n"/>
      <c r="P1935" s="31" t="n"/>
      <c r="Q1935" s="31" t="n">
        <v>0</v>
      </c>
      <c r="R1935" s="31" t="n"/>
      <c r="S1935" s="32" t="n"/>
      <c r="T1935" s="32" t="n"/>
      <c r="V1935" t="inlineStr">
        <is>
          <t>0746g</t>
        </is>
      </c>
      <c r="W1935" t="n">
        <v>7640</v>
      </c>
      <c r="Y1935" t="inlineStr">
        <is>
          <t>857af11a-6c61-4533-b2b1-deae328a33ba</t>
        </is>
      </c>
      <c r="Z1935" t="inlineStr">
        <is>
          <t>Brandon Buhr (TOR RW)</t>
        </is>
      </c>
    </row>
    <row r="1936">
      <c r="A1936" t="inlineStr">
        <is>
          <t>Brandon Burlon</t>
        </is>
      </c>
      <c r="B1936" t="inlineStr">
        <is>
          <t>(N/A)</t>
        </is>
      </c>
      <c r="C1936" t="inlineStr">
        <is>
          <t>D</t>
        </is>
      </c>
      <c r="D1936" t="inlineStr">
        <is>
          <t>D</t>
        </is>
      </c>
      <c r="E1936" t="n">
        <v>36</v>
      </c>
      <c r="F1936" t="inlineStr">
        <is>
          <t>FA</t>
        </is>
      </c>
      <c r="G1936" t="inlineStr">
        <is>
          <t>FA</t>
        </is>
      </c>
      <c r="H1936" s="30" t="n">
        <v>1</v>
      </c>
      <c r="I1936" s="31" t="n">
        <v>0</v>
      </c>
      <c r="J1936" s="31" t="n"/>
      <c r="K1936" s="31" t="n">
        <v>0</v>
      </c>
      <c r="L1936" s="32" t="n"/>
      <c r="M1936" s="31" t="n">
        <v>0</v>
      </c>
      <c r="N1936" s="31" t="n">
        <v>0</v>
      </c>
      <c r="O1936" s="31" t="n"/>
      <c r="P1936" s="31" t="n"/>
      <c r="Q1936" s="31" t="n">
        <v>0</v>
      </c>
      <c r="R1936" s="31" t="n"/>
      <c r="S1936" s="32" t="n"/>
      <c r="T1936" s="32" t="n"/>
      <c r="V1936" t="inlineStr">
        <is>
          <t>01gjw</t>
        </is>
      </c>
      <c r="W1936" t="n">
        <v>3047</v>
      </c>
      <c r="X1936" t="n">
        <v>5354</v>
      </c>
      <c r="Z1936" t="inlineStr">
        <is>
          <t>Brandon Burlon ((N/A) D)</t>
        </is>
      </c>
    </row>
    <row r="1937">
      <c r="A1937" t="inlineStr">
        <is>
          <t>Brandon Coe</t>
        </is>
      </c>
      <c r="B1937" t="inlineStr">
        <is>
          <t>(N/A)</t>
        </is>
      </c>
      <c r="C1937" t="inlineStr">
        <is>
          <t>RW</t>
        </is>
      </c>
      <c r="D1937" t="inlineStr">
        <is>
          <t>F</t>
        </is>
      </c>
      <c r="E1937" t="n">
        <v>24</v>
      </c>
      <c r="F1937" t="inlineStr">
        <is>
          <t>FA</t>
        </is>
      </c>
      <c r="G1937" t="inlineStr">
        <is>
          <t>FA</t>
        </is>
      </c>
      <c r="H1937" s="30" t="n">
        <v>1</v>
      </c>
      <c r="I1937" s="31" t="n">
        <v>0</v>
      </c>
      <c r="J1937" s="31" t="n"/>
      <c r="K1937" s="31" t="n">
        <v>0</v>
      </c>
      <c r="L1937" s="32" t="n"/>
      <c r="M1937" s="31" t="n">
        <v>0</v>
      </c>
      <c r="N1937" s="31" t="n">
        <v>0</v>
      </c>
      <c r="O1937" s="31" t="n"/>
      <c r="P1937" s="31" t="n"/>
      <c r="Q1937" s="31" t="n">
        <v>0</v>
      </c>
      <c r="R1937" s="31" t="n"/>
      <c r="S1937" s="32" t="n"/>
      <c r="T1937" s="32" t="n"/>
      <c r="V1937" t="inlineStr">
        <is>
          <t>05k8e</t>
        </is>
      </c>
      <c r="W1937" t="n">
        <v>6325</v>
      </c>
      <c r="Y1937" t="inlineStr">
        <is>
          <t>eda714e7-9cb8-4fc9-9ffe-2651a14f5f06</t>
        </is>
      </c>
      <c r="Z1937" t="inlineStr">
        <is>
          <t>Brandon Coe ((N/A) RW)</t>
        </is>
      </c>
    </row>
    <row r="1938">
      <c r="A1938" t="inlineStr">
        <is>
          <t>Brandon Crawley</t>
        </is>
      </c>
      <c r="B1938" t="inlineStr">
        <is>
          <t>NYR</t>
        </is>
      </c>
      <c r="C1938" t="inlineStr">
        <is>
          <t>D</t>
        </is>
      </c>
      <c r="D1938" t="inlineStr">
        <is>
          <t>D</t>
        </is>
      </c>
      <c r="E1938" t="n">
        <v>29</v>
      </c>
      <c r="F1938" t="inlineStr">
        <is>
          <t>FA</t>
        </is>
      </c>
      <c r="G1938" t="inlineStr">
        <is>
          <t>FA</t>
        </is>
      </c>
      <c r="H1938" s="30" t="n">
        <v>1</v>
      </c>
      <c r="I1938" s="31" t="n">
        <v>0</v>
      </c>
      <c r="J1938" s="31" t="n"/>
      <c r="K1938" s="31" t="n">
        <v>0</v>
      </c>
      <c r="L1938" s="32" t="n"/>
      <c r="M1938" s="31" t="n">
        <v>0</v>
      </c>
      <c r="N1938" s="31" t="n">
        <v>0</v>
      </c>
      <c r="O1938" s="31" t="n"/>
      <c r="P1938" s="31" t="n"/>
      <c r="Q1938" s="31" t="n">
        <v>0</v>
      </c>
      <c r="R1938" s="31" t="n"/>
      <c r="S1938" s="32" t="n"/>
      <c r="T1938" s="32" t="n"/>
      <c r="V1938" t="inlineStr">
        <is>
          <t>048xu</t>
        </is>
      </c>
      <c r="W1938" t="n">
        <v>5299</v>
      </c>
      <c r="X1938" t="n">
        <v>7420</v>
      </c>
      <c r="Y1938" t="inlineStr">
        <is>
          <t>82755c08-866f-49f9-be1c-a07195a48dcb</t>
        </is>
      </c>
      <c r="Z1938" t="inlineStr">
        <is>
          <t>Brandon Crawley (NYR D)</t>
        </is>
      </c>
    </row>
    <row r="1939">
      <c r="A1939" t="inlineStr">
        <is>
          <t>Brandon Davidson</t>
        </is>
      </c>
      <c r="B1939" t="inlineStr">
        <is>
          <t>BUF</t>
        </is>
      </c>
      <c r="C1939" t="inlineStr">
        <is>
          <t>D</t>
        </is>
      </c>
      <c r="D1939" t="inlineStr">
        <is>
          <t>D</t>
        </is>
      </c>
      <c r="E1939" t="n">
        <v>35</v>
      </c>
      <c r="F1939" t="inlineStr">
        <is>
          <t>FA</t>
        </is>
      </c>
      <c r="G1939" t="inlineStr">
        <is>
          <t>FA</t>
        </is>
      </c>
      <c r="H1939" s="30" t="n">
        <v>1</v>
      </c>
      <c r="I1939" s="31" t="n">
        <v>0</v>
      </c>
      <c r="J1939" s="31" t="n"/>
      <c r="K1939" s="31" t="n">
        <v>0</v>
      </c>
      <c r="L1939" s="32" t="n"/>
      <c r="M1939" s="31" t="n">
        <v>0</v>
      </c>
      <c r="N1939" s="31" t="n">
        <v>0</v>
      </c>
      <c r="O1939" s="31" t="n"/>
      <c r="P1939" s="31" t="n"/>
      <c r="Q1939" s="31" t="n">
        <v>0</v>
      </c>
      <c r="R1939" s="31" t="n"/>
      <c r="S1939" s="32" t="n"/>
      <c r="T1939" s="32" t="n"/>
      <c r="V1939" t="inlineStr">
        <is>
          <t>01zr1</t>
        </is>
      </c>
      <c r="W1939" t="n">
        <v>4276</v>
      </c>
      <c r="X1939" t="n">
        <v>5136</v>
      </c>
      <c r="Y1939" t="inlineStr">
        <is>
          <t>9030e573-af25-4b53-b519-ae3a159f1bf6</t>
        </is>
      </c>
      <c r="Z1939" t="inlineStr">
        <is>
          <t>Brandon Davidson (BUF D)</t>
        </is>
      </c>
    </row>
    <row r="1940">
      <c r="A1940" t="inlineStr">
        <is>
          <t>Brandon DeFazio</t>
        </is>
      </c>
      <c r="B1940" t="inlineStr">
        <is>
          <t>(N/A)</t>
        </is>
      </c>
      <c r="C1940" t="inlineStr">
        <is>
          <t>LW</t>
        </is>
      </c>
      <c r="D1940" t="inlineStr">
        <is>
          <t>F</t>
        </is>
      </c>
      <c r="E1940" t="n">
        <v>37</v>
      </c>
      <c r="F1940" t="inlineStr">
        <is>
          <t>FA</t>
        </is>
      </c>
      <c r="G1940" t="inlineStr">
        <is>
          <t>FA</t>
        </is>
      </c>
      <c r="H1940" s="30" t="n">
        <v>1</v>
      </c>
      <c r="I1940" s="31" t="n">
        <v>0</v>
      </c>
      <c r="J1940" s="31" t="n"/>
      <c r="K1940" s="31" t="n">
        <v>0</v>
      </c>
      <c r="L1940" s="32" t="n"/>
      <c r="M1940" s="31" t="n">
        <v>0</v>
      </c>
      <c r="N1940" s="31" t="n">
        <v>0</v>
      </c>
      <c r="O1940" s="31" t="n"/>
      <c r="P1940" s="31" t="n"/>
      <c r="Q1940" s="31" t="n">
        <v>0</v>
      </c>
      <c r="R1940" s="31" t="n"/>
      <c r="S1940" s="32" t="n"/>
      <c r="T1940" s="32" t="n"/>
      <c r="V1940" t="inlineStr">
        <is>
          <t>02ni9</t>
        </is>
      </c>
      <c r="W1940" t="n">
        <v>4048</v>
      </c>
      <c r="X1940" t="n">
        <v>5715</v>
      </c>
      <c r="Z1940" t="inlineStr">
        <is>
          <t>Brandon DeFazio ((N/A) LW)</t>
        </is>
      </c>
    </row>
    <row r="1941">
      <c r="A1941" t="inlineStr">
        <is>
          <t>Brandon Devlin</t>
        </is>
      </c>
      <c r="B1941" t="inlineStr">
        <is>
          <t>(N/A)</t>
        </is>
      </c>
      <c r="C1941" t="inlineStr">
        <is>
          <t>D</t>
        </is>
      </c>
      <c r="D1941" t="inlineStr">
        <is>
          <t>D</t>
        </is>
      </c>
      <c r="E1941" t="n">
        <v>32</v>
      </c>
      <c r="F1941" t="inlineStr">
        <is>
          <t>FA</t>
        </is>
      </c>
      <c r="G1941" t="inlineStr">
        <is>
          <t>FA</t>
        </is>
      </c>
      <c r="H1941" s="30" t="n">
        <v>1</v>
      </c>
      <c r="I1941" s="31" t="n">
        <v>0</v>
      </c>
      <c r="J1941" s="31" t="n"/>
      <c r="K1941" s="31" t="n">
        <v>0</v>
      </c>
      <c r="L1941" s="32" t="n"/>
      <c r="M1941" s="31" t="n">
        <v>0</v>
      </c>
      <c r="N1941" s="31" t="n">
        <v>0</v>
      </c>
      <c r="O1941" s="31" t="n"/>
      <c r="P1941" s="31" t="n"/>
      <c r="Q1941" s="31" t="n">
        <v>0</v>
      </c>
      <c r="R1941" s="31" t="n"/>
      <c r="S1941" s="32" t="n"/>
      <c r="T1941" s="32" t="n"/>
      <c r="V1941" t="inlineStr">
        <is>
          <t>030vl</t>
        </is>
      </c>
      <c r="Z1941" t="inlineStr">
        <is>
          <t>Brandon Devlin ((N/A) D)</t>
        </is>
      </c>
    </row>
    <row r="1942">
      <c r="A1942" t="inlineStr">
        <is>
          <t>Brandon Dubinsky</t>
        </is>
      </c>
      <c r="B1942" t="inlineStr">
        <is>
          <t>(N/A)</t>
        </is>
      </c>
      <c r="C1942" t="inlineStr">
        <is>
          <t>C</t>
        </is>
      </c>
      <c r="D1942" t="inlineStr">
        <is>
          <t>F</t>
        </is>
      </c>
      <c r="E1942" t="n">
        <v>40</v>
      </c>
      <c r="F1942" t="inlineStr">
        <is>
          <t>FA</t>
        </is>
      </c>
      <c r="G1942" t="inlineStr">
        <is>
          <t>FA</t>
        </is>
      </c>
      <c r="H1942" s="30" t="n">
        <v>1</v>
      </c>
      <c r="I1942" s="31" t="n">
        <v>0</v>
      </c>
      <c r="J1942" s="31" t="n"/>
      <c r="K1942" s="31" t="n">
        <v>0</v>
      </c>
      <c r="L1942" s="32" t="n"/>
      <c r="M1942" s="31" t="n">
        <v>0</v>
      </c>
      <c r="N1942" s="31" t="n">
        <v>0</v>
      </c>
      <c r="O1942" s="31" t="n"/>
      <c r="P1942" s="31" t="n"/>
      <c r="Q1942" s="31" t="n">
        <v>0</v>
      </c>
      <c r="R1942" s="31" t="n"/>
      <c r="S1942" s="32" t="n"/>
      <c r="T1942" s="32" t="n"/>
      <c r="V1942" t="inlineStr">
        <is>
          <t>0040d</t>
        </is>
      </c>
      <c r="W1942" t="n">
        <v>2221</v>
      </c>
      <c r="X1942" t="n">
        <v>3880</v>
      </c>
      <c r="Y1942" t="inlineStr">
        <is>
          <t>432e0928-0f24-11e2-8525-18a905767e44</t>
        </is>
      </c>
      <c r="Z1942" t="inlineStr">
        <is>
          <t>Brandon Dubinsky ((N/A) C)</t>
        </is>
      </c>
    </row>
    <row r="1943">
      <c r="A1943" t="inlineStr">
        <is>
          <t>Brandon Fortunato</t>
        </is>
      </c>
      <c r="B1943" t="inlineStr">
        <is>
          <t>BUF</t>
        </is>
      </c>
      <c r="C1943" t="inlineStr">
        <is>
          <t>D</t>
        </is>
      </c>
      <c r="D1943" t="inlineStr">
        <is>
          <t>D</t>
        </is>
      </c>
      <c r="E1943" t="n">
        <v>30</v>
      </c>
      <c r="F1943" t="inlineStr">
        <is>
          <t>FA</t>
        </is>
      </c>
      <c r="G1943" t="inlineStr">
        <is>
          <t>FA</t>
        </is>
      </c>
      <c r="H1943" s="30" t="n">
        <v>1</v>
      </c>
      <c r="I1943" s="31" t="n">
        <v>0</v>
      </c>
      <c r="J1943" s="31" t="n"/>
      <c r="K1943" s="31" t="n">
        <v>0</v>
      </c>
      <c r="L1943" s="32" t="n"/>
      <c r="M1943" s="31" t="n">
        <v>0</v>
      </c>
      <c r="N1943" s="31" t="n">
        <v>0</v>
      </c>
      <c r="O1943" s="31" t="n"/>
      <c r="P1943" s="31" t="n"/>
      <c r="Q1943" s="31" t="n">
        <v>0</v>
      </c>
      <c r="R1943" s="31" t="n"/>
      <c r="S1943" s="32" t="n"/>
      <c r="T1943" s="32" t="n"/>
      <c r="V1943" t="inlineStr">
        <is>
          <t>03yl6</t>
        </is>
      </c>
      <c r="W1943" t="n">
        <v>5962</v>
      </c>
      <c r="X1943" t="n">
        <v>8254</v>
      </c>
      <c r="Y1943" t="inlineStr">
        <is>
          <t>aa10a921-e6e3-46e0-9420-7545b8af2c73</t>
        </is>
      </c>
      <c r="Z1943" t="inlineStr">
        <is>
          <t>Brandon Fortunato (BUF D)</t>
        </is>
      </c>
    </row>
    <row r="1944">
      <c r="A1944" t="inlineStr">
        <is>
          <t>Brandon Gignac</t>
        </is>
      </c>
      <c r="B1944" t="inlineStr">
        <is>
          <t>MTL</t>
        </is>
      </c>
      <c r="C1944" t="inlineStr">
        <is>
          <t>C</t>
        </is>
      </c>
      <c r="D1944" t="inlineStr">
        <is>
          <t>F</t>
        </is>
      </c>
      <c r="E1944" t="n">
        <v>28</v>
      </c>
      <c r="F1944" t="inlineStr">
        <is>
          <t>FA</t>
        </is>
      </c>
      <c r="G1944" t="inlineStr">
        <is>
          <t>FA</t>
        </is>
      </c>
      <c r="H1944" s="30" t="n">
        <v>1</v>
      </c>
      <c r="I1944" s="31" t="n">
        <v>0</v>
      </c>
      <c r="J1944" s="31" t="n"/>
      <c r="K1944" s="31" t="n">
        <v>0</v>
      </c>
      <c r="L1944" s="32" t="n"/>
      <c r="M1944" s="31" t="n">
        <v>0</v>
      </c>
      <c r="N1944" s="31" t="n">
        <v>0</v>
      </c>
      <c r="O1944" s="31" t="n"/>
      <c r="P1944" s="31" t="n"/>
      <c r="Q1944" s="31" t="n">
        <v>0</v>
      </c>
      <c r="R1944" s="31" t="n"/>
      <c r="S1944" s="32" t="n"/>
      <c r="T1944" s="32" t="n"/>
      <c r="V1944" t="inlineStr">
        <is>
          <t>042wg</t>
        </is>
      </c>
      <c r="W1944" t="n">
        <v>5247</v>
      </c>
      <c r="X1944" t="n">
        <v>7188</v>
      </c>
      <c r="Y1944" t="inlineStr">
        <is>
          <t>5773728a-97ba-41bc-8c35-4ad22784cd00</t>
        </is>
      </c>
      <c r="Z1944" t="inlineStr">
        <is>
          <t>Brandon Gignac (MTL C)</t>
        </is>
      </c>
    </row>
    <row r="1945">
      <c r="A1945" t="inlineStr">
        <is>
          <t>Brandon Gormley</t>
        </is>
      </c>
      <c r="B1945" t="inlineStr">
        <is>
          <t>(N/A)</t>
        </is>
      </c>
      <c r="C1945" t="inlineStr">
        <is>
          <t>D</t>
        </is>
      </c>
      <c r="D1945" t="inlineStr">
        <is>
          <t>D</t>
        </is>
      </c>
      <c r="E1945" t="n">
        <v>34</v>
      </c>
      <c r="F1945" t="inlineStr">
        <is>
          <t>FA</t>
        </is>
      </c>
      <c r="G1945" t="inlineStr">
        <is>
          <t>FA</t>
        </is>
      </c>
      <c r="H1945" s="30" t="n">
        <v>1</v>
      </c>
      <c r="I1945" s="31" t="n">
        <v>0</v>
      </c>
      <c r="J1945" s="31" t="n"/>
      <c r="K1945" s="31" t="n">
        <v>0</v>
      </c>
      <c r="L1945" s="32" t="n"/>
      <c r="M1945" s="31" t="n">
        <v>0</v>
      </c>
      <c r="N1945" s="31" t="n">
        <v>0</v>
      </c>
      <c r="O1945" s="31" t="n"/>
      <c r="P1945" s="31" t="n"/>
      <c r="Q1945" s="31" t="n">
        <v>0</v>
      </c>
      <c r="R1945" s="31" t="n"/>
      <c r="S1945" s="32" t="n"/>
      <c r="T1945" s="32" t="n"/>
      <c r="V1945" t="inlineStr">
        <is>
          <t>01zre</t>
        </is>
      </c>
      <c r="W1945" t="n">
        <v>3509</v>
      </c>
      <c r="X1945" t="n">
        <v>4973</v>
      </c>
      <c r="Z1945" t="inlineStr">
        <is>
          <t>Brandon Gormley ((N/A) D)</t>
        </is>
      </c>
    </row>
    <row r="1946">
      <c r="A1946" t="inlineStr">
        <is>
          <t>Brandon Gorzynski</t>
        </is>
      </c>
      <c r="B1946" t="inlineStr">
        <is>
          <t>DAL</t>
        </is>
      </c>
      <c r="C1946" t="inlineStr">
        <is>
          <t>LW</t>
        </is>
      </c>
      <c r="D1946" t="inlineStr">
        <is>
          <t>F</t>
        </is>
      </c>
      <c r="E1946" t="n">
        <v>19</v>
      </c>
      <c r="F1946" t="inlineStr">
        <is>
          <t>FA</t>
        </is>
      </c>
      <c r="G1946" t="inlineStr">
        <is>
          <t>FA</t>
        </is>
      </c>
      <c r="H1946" s="30" t="n">
        <v>1</v>
      </c>
      <c r="I1946" s="31" t="n">
        <v>0</v>
      </c>
      <c r="J1946" s="31" t="n"/>
      <c r="K1946" s="31" t="n">
        <v>0</v>
      </c>
      <c r="L1946" s="32" t="n"/>
      <c r="M1946" s="31" t="n">
        <v>0</v>
      </c>
      <c r="N1946" s="31" t="n">
        <v>0</v>
      </c>
      <c r="O1946" s="31" t="n"/>
      <c r="P1946" s="31" t="n"/>
      <c r="Q1946" s="31" t="n">
        <v>0</v>
      </c>
      <c r="R1946" s="31" t="n"/>
      <c r="S1946" s="32" t="n"/>
      <c r="T1946" s="32" t="n"/>
      <c r="V1946" t="inlineStr">
        <is>
          <t>06tat</t>
        </is>
      </c>
      <c r="W1946" t="n">
        <v>7469</v>
      </c>
      <c r="Y1946" t="inlineStr">
        <is>
          <t>7a14153f-3900-417a-b633-973c3572e1fd</t>
        </is>
      </c>
      <c r="Z1946" t="inlineStr">
        <is>
          <t>Brandon Gorzynski (DAL LW)</t>
        </is>
      </c>
    </row>
    <row r="1947">
      <c r="A1947" t="inlineStr">
        <is>
          <t>Brandon Hickey</t>
        </is>
      </c>
      <c r="B1947" t="inlineStr">
        <is>
          <t>(N/A)</t>
        </is>
      </c>
      <c r="C1947" t="inlineStr">
        <is>
          <t>D</t>
        </is>
      </c>
      <c r="D1947" t="inlineStr">
        <is>
          <t>D</t>
        </is>
      </c>
      <c r="E1947" t="n">
        <v>30</v>
      </c>
      <c r="F1947" t="inlineStr">
        <is>
          <t>FA</t>
        </is>
      </c>
      <c r="G1947" t="inlineStr">
        <is>
          <t>FA</t>
        </is>
      </c>
      <c r="H1947" s="30" t="n">
        <v>1</v>
      </c>
      <c r="I1947" s="31" t="n">
        <v>0</v>
      </c>
      <c r="J1947" s="31" t="n"/>
      <c r="K1947" s="31" t="n">
        <v>0</v>
      </c>
      <c r="L1947" s="32" t="n"/>
      <c r="M1947" s="31" t="n">
        <v>0</v>
      </c>
      <c r="N1947" s="31" t="n">
        <v>0</v>
      </c>
      <c r="O1947" s="31" t="n"/>
      <c r="P1947" s="31" t="n"/>
      <c r="Q1947" s="31" t="n">
        <v>0</v>
      </c>
      <c r="R1947" s="31" t="n"/>
      <c r="S1947" s="32" t="n"/>
      <c r="T1947" s="32" t="n"/>
      <c r="V1947" t="inlineStr">
        <is>
          <t>03eb9</t>
        </is>
      </c>
      <c r="W1947" t="n">
        <v>4465</v>
      </c>
      <c r="X1947" t="n">
        <v>6433</v>
      </c>
      <c r="Y1947" t="inlineStr">
        <is>
          <t>a7010324-1917-4a0e-a919-20a105c5f676</t>
        </is>
      </c>
      <c r="Z1947" t="inlineStr">
        <is>
          <t>Brandon Hickey ((N/A) D)</t>
        </is>
      </c>
    </row>
    <row r="1948">
      <c r="A1948" t="inlineStr">
        <is>
          <t>Brandon Holt</t>
        </is>
      </c>
      <c r="B1948" t="inlineStr">
        <is>
          <t>(N/A)</t>
        </is>
      </c>
      <c r="C1948" t="inlineStr">
        <is>
          <t>D</t>
        </is>
      </c>
      <c r="D1948" t="inlineStr">
        <is>
          <t>D</t>
        </is>
      </c>
      <c r="E1948" t="n">
        <v>25</v>
      </c>
      <c r="F1948" t="inlineStr">
        <is>
          <t>FA</t>
        </is>
      </c>
      <c r="G1948" t="inlineStr">
        <is>
          <t>FA</t>
        </is>
      </c>
      <c r="H1948" s="30" t="n">
        <v>1</v>
      </c>
      <c r="I1948" s="31" t="n">
        <v>0</v>
      </c>
      <c r="J1948" s="31" t="n"/>
      <c r="K1948" s="31" t="n">
        <v>0</v>
      </c>
      <c r="L1948" s="32" t="n"/>
      <c r="M1948" s="31" t="n">
        <v>0</v>
      </c>
      <c r="N1948" s="31" t="n">
        <v>0</v>
      </c>
      <c r="O1948" s="31" t="n"/>
      <c r="P1948" s="31" t="n"/>
      <c r="Q1948" s="31" t="n">
        <v>0</v>
      </c>
      <c r="R1948" s="31" t="n"/>
      <c r="S1948" s="32" t="n"/>
      <c r="T1948" s="32" t="n"/>
      <c r="V1948" t="inlineStr">
        <is>
          <t>06rmu</t>
        </is>
      </c>
      <c r="Y1948" t="inlineStr">
        <is>
          <t>6b19d7b4-8a86-4053-840d-50ebfa8bbe69</t>
        </is>
      </c>
      <c r="Z1948" t="inlineStr">
        <is>
          <t>Brandon Holt ((N/A) D)</t>
        </is>
      </c>
    </row>
    <row r="1949">
      <c r="A1949" t="inlineStr">
        <is>
          <t>Brandon Hope</t>
        </is>
      </c>
      <c r="B1949" t="inlineStr">
        <is>
          <t>(N/A)</t>
        </is>
      </c>
      <c r="C1949" t="inlineStr">
        <is>
          <t>G</t>
        </is>
      </c>
      <c r="D1949" t="inlineStr">
        <is>
          <t>G</t>
        </is>
      </c>
      <c r="E1949" t="n">
        <v>32</v>
      </c>
      <c r="F1949" t="inlineStr">
        <is>
          <t>FA</t>
        </is>
      </c>
      <c r="G1949" t="inlineStr">
        <is>
          <t>FA</t>
        </is>
      </c>
      <c r="H1949" s="30" t="n">
        <v>1</v>
      </c>
      <c r="I1949" s="31" t="n">
        <v>0</v>
      </c>
      <c r="J1949" s="31" t="n"/>
      <c r="K1949" s="31" t="n">
        <v>0</v>
      </c>
      <c r="L1949" s="32" t="n"/>
      <c r="M1949" s="31" t="n">
        <v>0</v>
      </c>
      <c r="N1949" s="31" t="n">
        <v>0</v>
      </c>
      <c r="O1949" s="31" t="n"/>
      <c r="P1949" s="31" t="n"/>
      <c r="Q1949" s="31" t="n">
        <v>0</v>
      </c>
      <c r="R1949" s="31" t="n"/>
      <c r="S1949" s="32" t="n"/>
      <c r="T1949" s="32" t="n"/>
      <c r="V1949" t="inlineStr">
        <is>
          <t>03wlg</t>
        </is>
      </c>
      <c r="X1949" t="n">
        <v>6999</v>
      </c>
      <c r="Z1949" t="inlineStr">
        <is>
          <t>Brandon Hope ((N/A) G)</t>
        </is>
      </c>
    </row>
    <row r="1950">
      <c r="A1950" t="inlineStr">
        <is>
          <t>Brandon Klein</t>
        </is>
      </c>
      <c r="B1950" t="inlineStr">
        <is>
          <t>(N/A)</t>
        </is>
      </c>
      <c r="C1950" t="inlineStr">
        <is>
          <t>G</t>
        </is>
      </c>
      <c r="D1950" t="inlineStr">
        <is>
          <t>G</t>
        </is>
      </c>
      <c r="E1950" t="n">
        <v>32</v>
      </c>
      <c r="F1950" t="inlineStr">
        <is>
          <t>FA</t>
        </is>
      </c>
      <c r="G1950" t="inlineStr">
        <is>
          <t>FA</t>
        </is>
      </c>
      <c r="H1950" s="30" t="n">
        <v>1</v>
      </c>
      <c r="I1950" s="31" t="n">
        <v>0</v>
      </c>
      <c r="J1950" s="31" t="n"/>
      <c r="K1950" s="31" t="n">
        <v>0</v>
      </c>
      <c r="L1950" s="32" t="n"/>
      <c r="M1950" s="31" t="n">
        <v>0</v>
      </c>
      <c r="N1950" s="31" t="n">
        <v>0</v>
      </c>
      <c r="O1950" s="31" t="n"/>
      <c r="P1950" s="31" t="n"/>
      <c r="Q1950" s="31" t="n">
        <v>0</v>
      </c>
      <c r="R1950" s="31" t="n"/>
      <c r="S1950" s="32" t="n"/>
      <c r="T1950" s="32" t="n"/>
      <c r="V1950" t="inlineStr">
        <is>
          <t>04m5x</t>
        </is>
      </c>
      <c r="Z1950" t="inlineStr">
        <is>
          <t>Brandon Klein ((N/A) G)</t>
        </is>
      </c>
    </row>
    <row r="1951">
      <c r="A1951" t="inlineStr">
        <is>
          <t>Brandon Kozun</t>
        </is>
      </c>
      <c r="B1951" t="inlineStr">
        <is>
          <t>COL</t>
        </is>
      </c>
      <c r="C1951" t="inlineStr">
        <is>
          <t>RW</t>
        </is>
      </c>
      <c r="D1951" t="inlineStr">
        <is>
          <t>F</t>
        </is>
      </c>
      <c r="E1951" t="n">
        <v>36</v>
      </c>
      <c r="F1951" t="inlineStr">
        <is>
          <t>FA</t>
        </is>
      </c>
      <c r="G1951" t="inlineStr">
        <is>
          <t>FA</t>
        </is>
      </c>
      <c r="H1951" s="30" t="n">
        <v>1</v>
      </c>
      <c r="I1951" s="31" t="n">
        <v>0</v>
      </c>
      <c r="J1951" s="31" t="n"/>
      <c r="K1951" s="31" t="n">
        <v>0</v>
      </c>
      <c r="L1951" s="32" t="n"/>
      <c r="M1951" s="31" t="n">
        <v>0</v>
      </c>
      <c r="N1951" s="31" t="n">
        <v>0</v>
      </c>
      <c r="O1951" s="31" t="n"/>
      <c r="P1951" s="31" t="n"/>
      <c r="Q1951" s="31" t="n">
        <v>0</v>
      </c>
      <c r="R1951" s="31" t="n"/>
      <c r="S1951" s="32" t="n"/>
      <c r="T1951" s="32" t="n"/>
      <c r="V1951" t="inlineStr">
        <is>
          <t>01n7k</t>
        </is>
      </c>
      <c r="W1951" t="n">
        <v>4306</v>
      </c>
      <c r="X1951" t="n">
        <v>4868</v>
      </c>
      <c r="Y1951" t="inlineStr">
        <is>
          <t>4280497d-0f24-11e2-8525-18a905767e44</t>
        </is>
      </c>
      <c r="Z1951" t="inlineStr">
        <is>
          <t>Brandon Kozun (COL RW)</t>
        </is>
      </c>
    </row>
    <row r="1952">
      <c r="A1952" t="inlineStr">
        <is>
          <t>Brandon Kruse</t>
        </is>
      </c>
      <c r="B1952" t="inlineStr">
        <is>
          <t>VGK</t>
        </is>
      </c>
      <c r="C1952" t="inlineStr">
        <is>
          <t>LW</t>
        </is>
      </c>
      <c r="D1952" t="inlineStr">
        <is>
          <t>F</t>
        </is>
      </c>
      <c r="E1952" t="n">
        <v>27</v>
      </c>
      <c r="F1952" t="inlineStr">
        <is>
          <t>FA</t>
        </is>
      </c>
      <c r="G1952" t="inlineStr">
        <is>
          <t>FA</t>
        </is>
      </c>
      <c r="H1952" s="30" t="n">
        <v>1</v>
      </c>
      <c r="I1952" s="31" t="n">
        <v>0</v>
      </c>
      <c r="J1952" s="31" t="n"/>
      <c r="K1952" s="31" t="n">
        <v>0</v>
      </c>
      <c r="L1952" s="32" t="n"/>
      <c r="M1952" s="31" t="n">
        <v>0</v>
      </c>
      <c r="N1952" s="31" t="n">
        <v>0</v>
      </c>
      <c r="O1952" s="31" t="n"/>
      <c r="P1952" s="31" t="n"/>
      <c r="Q1952" s="31" t="n">
        <v>0</v>
      </c>
      <c r="R1952" s="31" t="n"/>
      <c r="S1952" s="32" t="n"/>
      <c r="T1952" s="32" t="n"/>
      <c r="V1952" t="inlineStr">
        <is>
          <t>04r00</t>
        </is>
      </c>
      <c r="Z1952" t="inlineStr">
        <is>
          <t>Brandon Kruse (VGK LW)</t>
        </is>
      </c>
    </row>
    <row r="1953">
      <c r="A1953" t="inlineStr">
        <is>
          <t>Brandon Lajoie</t>
        </is>
      </c>
      <c r="B1953" t="inlineStr">
        <is>
          <t>(N/A)</t>
        </is>
      </c>
      <c r="C1953" t="inlineStr">
        <is>
          <t>LW</t>
        </is>
      </c>
      <c r="D1953" t="inlineStr">
        <is>
          <t>F</t>
        </is>
      </c>
      <c r="E1953" t="n">
        <v>24</v>
      </c>
      <c r="F1953" t="inlineStr">
        <is>
          <t>FA</t>
        </is>
      </c>
      <c r="G1953" t="inlineStr">
        <is>
          <t>FA</t>
        </is>
      </c>
      <c r="H1953" s="30" t="n">
        <v>1</v>
      </c>
      <c r="I1953" s="31" t="n">
        <v>0</v>
      </c>
      <c r="J1953" s="31" t="n"/>
      <c r="K1953" s="31" t="n">
        <v>0</v>
      </c>
      <c r="L1953" s="32" t="n"/>
      <c r="M1953" s="31" t="n">
        <v>0</v>
      </c>
      <c r="N1953" s="31" t="n">
        <v>0</v>
      </c>
      <c r="O1953" s="31" t="n"/>
      <c r="P1953" s="31" t="n"/>
      <c r="Q1953" s="31" t="n">
        <v>0</v>
      </c>
      <c r="R1953" s="31" t="n"/>
      <c r="S1953" s="32" t="n"/>
      <c r="T1953" s="32" t="n"/>
      <c r="V1953" t="inlineStr">
        <is>
          <t>0646j</t>
        </is>
      </c>
      <c r="Z1953" t="inlineStr">
        <is>
          <t>Brandon Lajoie ((N/A) LW)</t>
        </is>
      </c>
    </row>
    <row r="1954">
      <c r="A1954" t="inlineStr">
        <is>
          <t>Brandon Lisowsky</t>
        </is>
      </c>
      <c r="B1954" t="inlineStr">
        <is>
          <t>TOR</t>
        </is>
      </c>
      <c r="C1954" t="inlineStr">
        <is>
          <t>LW</t>
        </is>
      </c>
      <c r="D1954" t="inlineStr">
        <is>
          <t>F</t>
        </is>
      </c>
      <c r="E1954" t="n">
        <v>22</v>
      </c>
      <c r="F1954" t="inlineStr">
        <is>
          <t>FA</t>
        </is>
      </c>
      <c r="G1954" t="inlineStr">
        <is>
          <t>FA</t>
        </is>
      </c>
      <c r="H1954" s="30" t="n">
        <v>1</v>
      </c>
      <c r="I1954" s="31" t="n">
        <v>0</v>
      </c>
      <c r="J1954" s="31" t="n"/>
      <c r="K1954" s="31" t="n">
        <v>0</v>
      </c>
      <c r="L1954" s="32" t="n"/>
      <c r="M1954" s="31" t="n">
        <v>0</v>
      </c>
      <c r="N1954" s="31" t="n">
        <v>0</v>
      </c>
      <c r="O1954" s="31" t="n"/>
      <c r="P1954" s="31" t="n"/>
      <c r="Q1954" s="31" t="n">
        <v>0</v>
      </c>
      <c r="R1954" s="31" t="n"/>
      <c r="S1954" s="32" t="n"/>
      <c r="T1954" s="32" t="n"/>
      <c r="V1954" t="inlineStr">
        <is>
          <t>060wv</t>
        </is>
      </c>
      <c r="Y1954" t="inlineStr">
        <is>
          <t>80e89f7b-5382-4c05-bd32-926b66df650a</t>
        </is>
      </c>
      <c r="Z1954" t="inlineStr">
        <is>
          <t>Brandon Lisowsky (TOR LW)</t>
        </is>
      </c>
    </row>
    <row r="1955">
      <c r="A1955" t="inlineStr">
        <is>
          <t>Brandon Magee</t>
        </is>
      </c>
      <c r="B1955" t="inlineStr">
        <is>
          <t>(N/A)</t>
        </is>
      </c>
      <c r="C1955" t="inlineStr">
        <is>
          <t>C</t>
        </is>
      </c>
      <c r="D1955" t="inlineStr">
        <is>
          <t>F</t>
        </is>
      </c>
      <c r="E1955" t="n">
        <v>32</v>
      </c>
      <c r="F1955" t="inlineStr">
        <is>
          <t>FA</t>
        </is>
      </c>
      <c r="G1955" t="inlineStr">
        <is>
          <t>FA</t>
        </is>
      </c>
      <c r="H1955" s="30" t="n">
        <v>1</v>
      </c>
      <c r="I1955" s="31" t="n">
        <v>0</v>
      </c>
      <c r="J1955" s="31" t="n"/>
      <c r="K1955" s="31" t="n">
        <v>0</v>
      </c>
      <c r="L1955" s="32" t="n"/>
      <c r="M1955" s="31" t="n">
        <v>0</v>
      </c>
      <c r="N1955" s="31" t="n">
        <v>0</v>
      </c>
      <c r="O1955" s="31" t="n"/>
      <c r="P1955" s="31" t="n"/>
      <c r="Q1955" s="31" t="n">
        <v>0</v>
      </c>
      <c r="R1955" s="31" t="n"/>
      <c r="S1955" s="32" t="n"/>
      <c r="T1955" s="32" t="n"/>
      <c r="V1955" t="inlineStr">
        <is>
          <t>03klv</t>
        </is>
      </c>
      <c r="X1955" t="n">
        <v>6637</v>
      </c>
      <c r="Z1955" t="inlineStr">
        <is>
          <t>Brandon Magee ((N/A) C)</t>
        </is>
      </c>
    </row>
    <row r="1956">
      <c r="A1956" t="inlineStr">
        <is>
          <t>Brandon Manning</t>
        </is>
      </c>
      <c r="B1956" t="inlineStr">
        <is>
          <t>(N/A)</t>
        </is>
      </c>
      <c r="C1956" t="inlineStr">
        <is>
          <t>D</t>
        </is>
      </c>
      <c r="D1956" t="inlineStr">
        <is>
          <t>D</t>
        </is>
      </c>
      <c r="E1956" t="n">
        <v>36</v>
      </c>
      <c r="F1956" t="inlineStr">
        <is>
          <t>FA</t>
        </is>
      </c>
      <c r="G1956" t="inlineStr">
        <is>
          <t>FA</t>
        </is>
      </c>
      <c r="H1956" s="30" t="n">
        <v>1</v>
      </c>
      <c r="I1956" s="31" t="n">
        <v>0</v>
      </c>
      <c r="J1956" s="31" t="n"/>
      <c r="K1956" s="31" t="n">
        <v>0</v>
      </c>
      <c r="L1956" s="32" t="n"/>
      <c r="M1956" s="31" t="n">
        <v>0</v>
      </c>
      <c r="N1956" s="31" t="n">
        <v>0</v>
      </c>
      <c r="O1956" s="31" t="n"/>
      <c r="P1956" s="31" t="n"/>
      <c r="Q1956" s="31" t="n">
        <v>0</v>
      </c>
      <c r="R1956" s="31" t="n"/>
      <c r="S1956" s="32" t="n"/>
      <c r="T1956" s="32" t="n"/>
      <c r="V1956" t="inlineStr">
        <is>
          <t>024wb</t>
        </is>
      </c>
      <c r="W1956" t="n">
        <v>3899</v>
      </c>
      <c r="X1956" t="n">
        <v>5613</v>
      </c>
      <c r="Y1956" t="inlineStr">
        <is>
          <t>433ba492-0f24-11e2-8525-18a905767e44</t>
        </is>
      </c>
      <c r="Z1956" t="inlineStr">
        <is>
          <t>Brandon Manning ((N/A) D)</t>
        </is>
      </c>
    </row>
    <row r="1957">
      <c r="A1957" t="inlineStr">
        <is>
          <t>Brandon Mashinter</t>
        </is>
      </c>
      <c r="B1957" t="inlineStr">
        <is>
          <t>(N/A)</t>
        </is>
      </c>
      <c r="C1957" t="inlineStr">
        <is>
          <t>LW</t>
        </is>
      </c>
      <c r="D1957" t="inlineStr">
        <is>
          <t>F</t>
        </is>
      </c>
      <c r="E1957" t="n">
        <v>37</v>
      </c>
      <c r="F1957" t="inlineStr">
        <is>
          <t>FA</t>
        </is>
      </c>
      <c r="G1957" t="inlineStr">
        <is>
          <t>FA</t>
        </is>
      </c>
      <c r="H1957" s="30" t="n">
        <v>1</v>
      </c>
      <c r="I1957" s="31" t="n">
        <v>0</v>
      </c>
      <c r="J1957" s="31" t="n"/>
      <c r="K1957" s="31" t="n">
        <v>0</v>
      </c>
      <c r="L1957" s="32" t="n"/>
      <c r="M1957" s="31" t="n">
        <v>0</v>
      </c>
      <c r="N1957" s="31" t="n">
        <v>0</v>
      </c>
      <c r="O1957" s="31" t="n"/>
      <c r="P1957" s="31" t="n"/>
      <c r="Q1957" s="31" t="n">
        <v>0</v>
      </c>
      <c r="R1957" s="31" t="n"/>
      <c r="S1957" s="32" t="n"/>
      <c r="T1957" s="32" t="n"/>
      <c r="V1957" t="inlineStr">
        <is>
          <t>01c44</t>
        </is>
      </c>
      <c r="W1957" t="n">
        <v>3192</v>
      </c>
      <c r="X1957" t="n">
        <v>4602</v>
      </c>
      <c r="Z1957" t="inlineStr">
        <is>
          <t>Brandon Mashinter ((N/A) LW)</t>
        </is>
      </c>
    </row>
    <row r="1958">
      <c r="A1958" t="inlineStr">
        <is>
          <t>Brandon Maxwell</t>
        </is>
      </c>
      <c r="B1958" t="inlineStr">
        <is>
          <t>(N/A)</t>
        </is>
      </c>
      <c r="C1958" t="inlineStr">
        <is>
          <t>G</t>
        </is>
      </c>
      <c r="D1958" t="inlineStr">
        <is>
          <t>G</t>
        </is>
      </c>
      <c r="E1958" t="n">
        <v>35</v>
      </c>
      <c r="F1958" t="inlineStr">
        <is>
          <t>FA</t>
        </is>
      </c>
      <c r="G1958" t="inlineStr">
        <is>
          <t>FA</t>
        </is>
      </c>
      <c r="H1958" s="30" t="n">
        <v>1</v>
      </c>
      <c r="I1958" s="31" t="n">
        <v>0</v>
      </c>
      <c r="J1958" s="31" t="n"/>
      <c r="K1958" s="31" t="n">
        <v>0</v>
      </c>
      <c r="L1958" s="32" t="n"/>
      <c r="M1958" s="31" t="n">
        <v>0</v>
      </c>
      <c r="N1958" s="31" t="n">
        <v>0</v>
      </c>
      <c r="O1958" s="31" t="n"/>
      <c r="P1958" s="31" t="n"/>
      <c r="Q1958" s="31" t="n">
        <v>0</v>
      </c>
      <c r="R1958" s="31" t="n"/>
      <c r="S1958" s="32" t="n"/>
      <c r="T1958" s="32" t="n"/>
      <c r="V1958" t="inlineStr">
        <is>
          <t>020f7</t>
        </is>
      </c>
      <c r="X1958" t="n">
        <v>6649</v>
      </c>
      <c r="Z1958" t="inlineStr">
        <is>
          <t>Brandon Maxwell ((N/A) G)</t>
        </is>
      </c>
    </row>
    <row r="1959">
      <c r="A1959" t="inlineStr">
        <is>
          <t>Brandon McMillan</t>
        </is>
      </c>
      <c r="B1959" t="inlineStr">
        <is>
          <t>(N/A)</t>
        </is>
      </c>
      <c r="C1959" t="inlineStr">
        <is>
          <t>LW</t>
        </is>
      </c>
      <c r="D1959" t="inlineStr">
        <is>
          <t>F</t>
        </is>
      </c>
      <c r="E1959" t="n">
        <v>36</v>
      </c>
      <c r="F1959" t="inlineStr">
        <is>
          <t>FA</t>
        </is>
      </c>
      <c r="G1959" t="inlineStr">
        <is>
          <t>FA</t>
        </is>
      </c>
      <c r="H1959" s="30" t="n">
        <v>1</v>
      </c>
      <c r="I1959" s="31" t="n">
        <v>0</v>
      </c>
      <c r="J1959" s="31" t="n"/>
      <c r="K1959" s="31" t="n">
        <v>0</v>
      </c>
      <c r="L1959" s="32" t="n"/>
      <c r="M1959" s="31" t="n">
        <v>0</v>
      </c>
      <c r="N1959" s="31" t="n">
        <v>0</v>
      </c>
      <c r="O1959" s="31" t="n"/>
      <c r="P1959" s="31" t="n"/>
      <c r="Q1959" s="31" t="n">
        <v>0</v>
      </c>
      <c r="R1959" s="31" t="n"/>
      <c r="S1959" s="32" t="n"/>
      <c r="T1959" s="32" t="n"/>
      <c r="V1959" t="inlineStr">
        <is>
          <t>01mk6</t>
        </is>
      </c>
      <c r="W1959" t="n">
        <v>3642</v>
      </c>
      <c r="X1959" t="n">
        <v>4782</v>
      </c>
      <c r="Z1959" t="inlineStr">
        <is>
          <t>Brandon McMillan ((N/A) LW)</t>
        </is>
      </c>
    </row>
    <row r="1960">
      <c r="A1960" t="inlineStr">
        <is>
          <t>Brandon McNally</t>
        </is>
      </c>
      <c r="B1960" t="inlineStr">
        <is>
          <t>MTL</t>
        </is>
      </c>
      <c r="C1960" t="inlineStr">
        <is>
          <t>LW</t>
        </is>
      </c>
      <c r="D1960" t="inlineStr">
        <is>
          <t>F</t>
        </is>
      </c>
      <c r="E1960" t="n">
        <v>34</v>
      </c>
      <c r="F1960" t="inlineStr">
        <is>
          <t>FA</t>
        </is>
      </c>
      <c r="G1960" t="inlineStr">
        <is>
          <t>FA</t>
        </is>
      </c>
      <c r="H1960" s="30" t="n">
        <v>1</v>
      </c>
      <c r="I1960" s="31" t="n">
        <v>0</v>
      </c>
      <c r="J1960" s="31" t="n"/>
      <c r="K1960" s="31" t="n">
        <v>0</v>
      </c>
      <c r="L1960" s="32" t="n"/>
      <c r="M1960" s="31" t="n">
        <v>0</v>
      </c>
      <c r="N1960" s="31" t="n">
        <v>0</v>
      </c>
      <c r="O1960" s="31" t="n"/>
      <c r="P1960" s="31" t="n"/>
      <c r="Q1960" s="31" t="n">
        <v>0</v>
      </c>
      <c r="R1960" s="31" t="n"/>
      <c r="S1960" s="32" t="n"/>
      <c r="T1960" s="32" t="n"/>
      <c r="V1960" t="inlineStr">
        <is>
          <t>03wol</t>
        </is>
      </c>
      <c r="X1960" t="n">
        <v>7058</v>
      </c>
      <c r="Z1960" t="inlineStr">
        <is>
          <t>Brandon McNally (MTL LW)</t>
        </is>
      </c>
    </row>
    <row r="1961">
      <c r="A1961" t="inlineStr">
        <is>
          <t>Brandon Nolan</t>
        </is>
      </c>
      <c r="B1961" t="inlineStr">
        <is>
          <t>(N/A)</t>
        </is>
      </c>
      <c r="C1961" t="inlineStr">
        <is>
          <t>C</t>
        </is>
      </c>
      <c r="D1961" t="inlineStr">
        <is>
          <t>F</t>
        </is>
      </c>
      <c r="E1961" t="n">
        <v>43</v>
      </c>
      <c r="F1961" t="inlineStr">
        <is>
          <t>FA</t>
        </is>
      </c>
      <c r="G1961" t="inlineStr">
        <is>
          <t>FA</t>
        </is>
      </c>
      <c r="H1961" s="30" t="n">
        <v>1</v>
      </c>
      <c r="I1961" s="31" t="n">
        <v>0</v>
      </c>
      <c r="J1961" s="31" t="n"/>
      <c r="K1961" s="31" t="n">
        <v>0</v>
      </c>
      <c r="L1961" s="32" t="n"/>
      <c r="M1961" s="31" t="n">
        <v>0</v>
      </c>
      <c r="N1961" s="31" t="n">
        <v>0</v>
      </c>
      <c r="O1961" s="31" t="n"/>
      <c r="P1961" s="31" t="n"/>
      <c r="Q1961" s="31" t="n">
        <v>0</v>
      </c>
      <c r="R1961" s="31" t="n"/>
      <c r="S1961" s="32" t="n"/>
      <c r="T1961" s="32" t="n"/>
      <c r="V1961" t="inlineStr">
        <is>
          <t>003jh</t>
        </is>
      </c>
      <c r="W1961" t="n">
        <v>2923</v>
      </c>
      <c r="X1961" t="n">
        <v>3280</v>
      </c>
      <c r="Z1961" t="inlineStr">
        <is>
          <t>Brandon Nolan ((N/A) C)</t>
        </is>
      </c>
    </row>
    <row r="1962">
      <c r="A1962" t="inlineStr">
        <is>
          <t>Brandon Pirri</t>
        </is>
      </c>
      <c r="B1962" t="inlineStr">
        <is>
          <t>CHI</t>
        </is>
      </c>
      <c r="C1962" t="inlineStr">
        <is>
          <t>C</t>
        </is>
      </c>
      <c r="D1962" t="inlineStr">
        <is>
          <t>F</t>
        </is>
      </c>
      <c r="E1962" t="n">
        <v>35</v>
      </c>
      <c r="F1962" t="inlineStr">
        <is>
          <t>FA</t>
        </is>
      </c>
      <c r="G1962" t="inlineStr">
        <is>
          <t>FA</t>
        </is>
      </c>
      <c r="H1962" s="30" t="n">
        <v>1</v>
      </c>
      <c r="I1962" s="31" t="n">
        <v>0</v>
      </c>
      <c r="J1962" s="31" t="n"/>
      <c r="K1962" s="31" t="n">
        <v>0</v>
      </c>
      <c r="L1962" s="32" t="n"/>
      <c r="M1962" s="31" t="n">
        <v>0</v>
      </c>
      <c r="N1962" s="31" t="n">
        <v>0</v>
      </c>
      <c r="O1962" s="31" t="n"/>
      <c r="P1962" s="31" t="n"/>
      <c r="Q1962" s="31" t="n">
        <v>0</v>
      </c>
      <c r="R1962" s="31" t="n"/>
      <c r="S1962" s="32" t="n"/>
      <c r="T1962" s="32" t="n"/>
      <c r="V1962" t="inlineStr">
        <is>
          <t>01mnz</t>
        </is>
      </c>
      <c r="W1962" t="n">
        <v>3326</v>
      </c>
      <c r="X1962" t="n">
        <v>5193</v>
      </c>
      <c r="Y1962" t="inlineStr">
        <is>
          <t>42c12726-0f24-11e2-8525-18a905767e44</t>
        </is>
      </c>
      <c r="Z1962" t="inlineStr">
        <is>
          <t>Brandon Pirri (CHI C)</t>
        </is>
      </c>
    </row>
    <row r="1963">
      <c r="A1963" t="inlineStr">
        <is>
          <t>Brandon Prust</t>
        </is>
      </c>
      <c r="B1963" t="inlineStr">
        <is>
          <t>(N/A)</t>
        </is>
      </c>
      <c r="C1963" t="inlineStr">
        <is>
          <t>LW</t>
        </is>
      </c>
      <c r="D1963" t="inlineStr">
        <is>
          <t>F</t>
        </is>
      </c>
      <c r="E1963" t="n">
        <v>42</v>
      </c>
      <c r="F1963" t="inlineStr">
        <is>
          <t>FA</t>
        </is>
      </c>
      <c r="G1963" t="inlineStr">
        <is>
          <t>FA</t>
        </is>
      </c>
      <c r="H1963" s="30" t="n">
        <v>1</v>
      </c>
      <c r="I1963" s="31" t="n">
        <v>0</v>
      </c>
      <c r="J1963" s="31" t="n"/>
      <c r="K1963" s="31" t="n">
        <v>0</v>
      </c>
      <c r="L1963" s="32" t="n"/>
      <c r="M1963" s="31" t="n">
        <v>0</v>
      </c>
      <c r="N1963" s="31" t="n">
        <v>0</v>
      </c>
      <c r="O1963" s="31" t="n"/>
      <c r="P1963" s="31" t="n"/>
      <c r="Q1963" s="31" t="n">
        <v>0</v>
      </c>
      <c r="R1963" s="31" t="n"/>
      <c r="S1963" s="32" t="n"/>
      <c r="T1963" s="32" t="n"/>
      <c r="V1963" t="inlineStr">
        <is>
          <t>003ig</t>
        </is>
      </c>
      <c r="W1963" t="n">
        <v>2695</v>
      </c>
      <c r="X1963" t="n">
        <v>3748</v>
      </c>
      <c r="Z1963" t="inlineStr">
        <is>
          <t>Brandon Prust ((N/A) LW)</t>
        </is>
      </c>
    </row>
    <row r="1964">
      <c r="A1964" t="inlineStr">
        <is>
          <t>Brandon Robinson</t>
        </is>
      </c>
      <c r="B1964" t="inlineStr">
        <is>
          <t>(N/A)</t>
        </is>
      </c>
      <c r="C1964" t="inlineStr">
        <is>
          <t>LW</t>
        </is>
      </c>
      <c r="D1964" t="inlineStr">
        <is>
          <t>F</t>
        </is>
      </c>
      <c r="E1964" t="n">
        <v>30</v>
      </c>
      <c r="F1964" t="inlineStr">
        <is>
          <t>FA</t>
        </is>
      </c>
      <c r="G1964" t="inlineStr">
        <is>
          <t>FA</t>
        </is>
      </c>
      <c r="H1964" s="30" t="n">
        <v>1</v>
      </c>
      <c r="I1964" s="31" t="n">
        <v>0</v>
      </c>
      <c r="J1964" s="31" t="n"/>
      <c r="K1964" s="31" t="n">
        <v>0</v>
      </c>
      <c r="L1964" s="32" t="n"/>
      <c r="M1964" s="31" t="n">
        <v>0</v>
      </c>
      <c r="N1964" s="31" t="n">
        <v>0</v>
      </c>
      <c r="O1964" s="31" t="n"/>
      <c r="P1964" s="31" t="n"/>
      <c r="Q1964" s="31" t="n">
        <v>0</v>
      </c>
      <c r="R1964" s="31" t="n"/>
      <c r="S1964" s="32" t="n"/>
      <c r="T1964" s="32" t="n"/>
      <c r="V1964" t="inlineStr">
        <is>
          <t>02yjq</t>
        </is>
      </c>
      <c r="X1964" t="n">
        <v>6665</v>
      </c>
      <c r="Z1964" t="inlineStr">
        <is>
          <t>Brandon Robinson ((N/A) LW)</t>
        </is>
      </c>
    </row>
    <row r="1965">
      <c r="A1965" t="inlineStr">
        <is>
          <t>Brandon Saigeon</t>
        </is>
      </c>
      <c r="B1965" t="inlineStr">
        <is>
          <t>COL</t>
        </is>
      </c>
      <c r="C1965" t="inlineStr">
        <is>
          <t>C</t>
        </is>
      </c>
      <c r="D1965" t="inlineStr">
        <is>
          <t>F</t>
        </is>
      </c>
      <c r="E1965" t="n">
        <v>28</v>
      </c>
      <c r="F1965" t="inlineStr">
        <is>
          <t>FA</t>
        </is>
      </c>
      <c r="G1965" t="inlineStr">
        <is>
          <t>FA</t>
        </is>
      </c>
      <c r="H1965" s="30" t="n">
        <v>1</v>
      </c>
      <c r="I1965" s="31" t="n">
        <v>0</v>
      </c>
      <c r="J1965" s="31" t="n"/>
      <c r="K1965" s="31" t="n">
        <v>0</v>
      </c>
      <c r="L1965" s="32" t="n"/>
      <c r="M1965" s="31" t="n">
        <v>0</v>
      </c>
      <c r="N1965" s="31" t="n">
        <v>0</v>
      </c>
      <c r="O1965" s="31" t="n"/>
      <c r="P1965" s="31" t="n"/>
      <c r="Q1965" s="31" t="n">
        <v>0</v>
      </c>
      <c r="R1965" s="31" t="n"/>
      <c r="S1965" s="32" t="n"/>
      <c r="T1965" s="32" t="n"/>
      <c r="V1965" t="inlineStr">
        <is>
          <t>04r04</t>
        </is>
      </c>
      <c r="X1965" t="n">
        <v>8037</v>
      </c>
      <c r="Z1965" t="inlineStr">
        <is>
          <t>Brandon Saigeon (COL C)</t>
        </is>
      </c>
    </row>
    <row r="1966">
      <c r="A1966" t="inlineStr">
        <is>
          <t>Brandon Scanlin</t>
        </is>
      </c>
      <c r="B1966" t="inlineStr">
        <is>
          <t>NYR</t>
        </is>
      </c>
      <c r="C1966" t="inlineStr">
        <is>
          <t>D</t>
        </is>
      </c>
      <c r="D1966" t="inlineStr">
        <is>
          <t>D</t>
        </is>
      </c>
      <c r="E1966" t="n">
        <v>27</v>
      </c>
      <c r="F1966" t="inlineStr">
        <is>
          <t>FA</t>
        </is>
      </c>
      <c r="G1966" t="inlineStr">
        <is>
          <t>FA</t>
        </is>
      </c>
      <c r="H1966" s="30" t="n">
        <v>775000</v>
      </c>
      <c r="I1966" s="31" t="n">
        <v>0</v>
      </c>
      <c r="J1966" s="31" t="n"/>
      <c r="K1966" s="31" t="n">
        <v>0</v>
      </c>
      <c r="L1966" s="32" t="n"/>
      <c r="M1966" s="31" t="n">
        <v>0</v>
      </c>
      <c r="N1966" s="31" t="n">
        <v>0</v>
      </c>
      <c r="O1966" s="31" t="n"/>
      <c r="P1966" s="31" t="n"/>
      <c r="Q1966" s="31" t="n">
        <v>0</v>
      </c>
      <c r="R1966" s="31" t="n"/>
      <c r="S1966" s="32" t="n"/>
      <c r="T1966" s="32" t="n"/>
      <c r="V1966" t="inlineStr">
        <is>
          <t>05rgh</t>
        </is>
      </c>
      <c r="W1966" t="n">
        <v>6621</v>
      </c>
      <c r="Y1966" t="inlineStr">
        <is>
          <t>e904615a-80a1-4b92-8498-6615ed6009d9</t>
        </is>
      </c>
      <c r="Z1966" t="inlineStr">
        <is>
          <t>Brandon Scanlin (NYR D)</t>
        </is>
      </c>
    </row>
    <row r="1967">
      <c r="A1967" t="inlineStr">
        <is>
          <t>Brandon Segal</t>
        </is>
      </c>
      <c r="B1967" t="inlineStr">
        <is>
          <t>(N/A)</t>
        </is>
      </c>
      <c r="C1967" t="inlineStr">
        <is>
          <t>RW</t>
        </is>
      </c>
      <c r="D1967" t="inlineStr">
        <is>
          <t>F</t>
        </is>
      </c>
      <c r="E1967" t="n">
        <v>43</v>
      </c>
      <c r="F1967" t="inlineStr">
        <is>
          <t>FA</t>
        </is>
      </c>
      <c r="G1967" t="inlineStr">
        <is>
          <t>FA</t>
        </is>
      </c>
      <c r="H1967" s="30" t="n">
        <v>1</v>
      </c>
      <c r="I1967" s="31" t="n">
        <v>0</v>
      </c>
      <c r="J1967" s="31" t="n"/>
      <c r="K1967" s="31" t="n">
        <v>0</v>
      </c>
      <c r="L1967" s="32" t="n"/>
      <c r="M1967" s="31" t="n">
        <v>0</v>
      </c>
      <c r="N1967" s="31" t="n">
        <v>0</v>
      </c>
      <c r="O1967" s="31" t="n"/>
      <c r="P1967" s="31" t="n"/>
      <c r="Q1967" s="31" t="n">
        <v>0</v>
      </c>
      <c r="R1967" s="31" t="n"/>
      <c r="S1967" s="32" t="n"/>
      <c r="T1967" s="32" t="n"/>
      <c r="V1967" t="inlineStr">
        <is>
          <t>003e3</t>
        </is>
      </c>
      <c r="W1967" t="n">
        <v>2860</v>
      </c>
      <c r="X1967" t="n">
        <v>3278</v>
      </c>
      <c r="Z1967" t="inlineStr">
        <is>
          <t>Brandon Segal ((N/A) RW)</t>
        </is>
      </c>
    </row>
    <row r="1968">
      <c r="A1968" t="inlineStr">
        <is>
          <t>Brandon Sutter</t>
        </is>
      </c>
      <c r="B1968" t="inlineStr">
        <is>
          <t>(N/A)</t>
        </is>
      </c>
      <c r="C1968" t="inlineStr">
        <is>
          <t>C</t>
        </is>
      </c>
      <c r="D1968" t="inlineStr">
        <is>
          <t>F</t>
        </is>
      </c>
      <c r="E1968" t="n">
        <v>37</v>
      </c>
      <c r="F1968" t="inlineStr">
        <is>
          <t>FA</t>
        </is>
      </c>
      <c r="G1968" t="inlineStr">
        <is>
          <t>FA</t>
        </is>
      </c>
      <c r="H1968" s="30" t="n">
        <v>1</v>
      </c>
      <c r="I1968" s="31" t="n">
        <v>0</v>
      </c>
      <c r="J1968" s="31" t="n"/>
      <c r="K1968" s="31" t="n">
        <v>0</v>
      </c>
      <c r="L1968" s="32" t="n"/>
      <c r="M1968" s="31" t="n">
        <v>0</v>
      </c>
      <c r="N1968" s="31" t="n">
        <v>0</v>
      </c>
      <c r="O1968" s="31" t="n"/>
      <c r="P1968" s="31" t="n"/>
      <c r="Q1968" s="31" t="n">
        <v>0</v>
      </c>
      <c r="R1968" s="31" t="n"/>
      <c r="S1968" s="32" t="n"/>
      <c r="T1968" s="32" t="n"/>
      <c r="V1968" t="inlineStr">
        <is>
          <t>003jn</t>
        </is>
      </c>
      <c r="W1968" t="n">
        <v>2789</v>
      </c>
      <c r="X1968" t="n">
        <v>4250</v>
      </c>
      <c r="Y1968" t="inlineStr">
        <is>
          <t>435b4170-0f24-11e2-8525-18a905767e44</t>
        </is>
      </c>
      <c r="Z1968" t="inlineStr">
        <is>
          <t>Brandon Sutter ((N/A) C)</t>
        </is>
      </c>
    </row>
    <row r="1969">
      <c r="A1969" t="inlineStr">
        <is>
          <t>Brandon Svoboda</t>
        </is>
      </c>
      <c r="B1969" t="inlineStr">
        <is>
          <t>OTT</t>
        </is>
      </c>
      <c r="C1969" t="inlineStr">
        <is>
          <t>C</t>
        </is>
      </c>
      <c r="D1969" t="inlineStr">
        <is>
          <t>F</t>
        </is>
      </c>
      <c r="E1969" t="n">
        <v>21</v>
      </c>
      <c r="F1969" t="inlineStr">
        <is>
          <t>FA</t>
        </is>
      </c>
      <c r="G1969" t="inlineStr">
        <is>
          <t>FA</t>
        </is>
      </c>
      <c r="H1969" s="30" t="n">
        <v>1</v>
      </c>
      <c r="I1969" s="31" t="n">
        <v>0</v>
      </c>
      <c r="J1969" s="31" t="n"/>
      <c r="K1969" s="31" t="n">
        <v>0</v>
      </c>
      <c r="L1969" s="32" t="n"/>
      <c r="M1969" s="31" t="n">
        <v>0</v>
      </c>
      <c r="N1969" s="31" t="n">
        <v>0</v>
      </c>
      <c r="O1969" s="31" t="n"/>
      <c r="P1969" s="31" t="n"/>
      <c r="Q1969" s="31" t="n">
        <v>0</v>
      </c>
      <c r="R1969" s="31" t="n"/>
      <c r="S1969" s="32" t="n"/>
      <c r="T1969" s="32" t="n"/>
      <c r="V1969" t="inlineStr">
        <is>
          <t>06c5t</t>
        </is>
      </c>
      <c r="W1969" t="n">
        <v>7019</v>
      </c>
      <c r="Y1969" t="inlineStr">
        <is>
          <t>27f6cb0d-777b-4ea0-b844-d634e24a5738</t>
        </is>
      </c>
      <c r="Z1969" t="inlineStr">
        <is>
          <t>Brandon Svoboda (OTT C)</t>
        </is>
      </c>
    </row>
    <row r="1970">
      <c r="A1970" t="inlineStr">
        <is>
          <t>Brandon Whitney</t>
        </is>
      </c>
      <c r="B1970" t="inlineStr">
        <is>
          <t>NSH</t>
        </is>
      </c>
      <c r="C1970" t="inlineStr">
        <is>
          <t>G</t>
        </is>
      </c>
      <c r="D1970" t="inlineStr">
        <is>
          <t>G</t>
        </is>
      </c>
      <c r="E1970" t="n">
        <v>32</v>
      </c>
      <c r="F1970" t="inlineStr">
        <is>
          <t>FA</t>
        </is>
      </c>
      <c r="G1970" t="inlineStr">
        <is>
          <t>FA</t>
        </is>
      </c>
      <c r="H1970" s="30" t="n">
        <v>1</v>
      </c>
      <c r="I1970" s="31" t="n">
        <v>0</v>
      </c>
      <c r="J1970" s="31" t="n"/>
      <c r="K1970" s="31" t="n">
        <v>0</v>
      </c>
      <c r="L1970" s="32" t="n"/>
      <c r="M1970" s="31" t="n">
        <v>0</v>
      </c>
      <c r="N1970" s="31" t="n">
        <v>0</v>
      </c>
      <c r="O1970" s="31" t="n"/>
      <c r="P1970" s="31" t="n"/>
      <c r="Q1970" s="31" t="n">
        <v>0</v>
      </c>
      <c r="R1970" s="31" t="n"/>
      <c r="S1970" s="32" t="n"/>
      <c r="T1970" s="32" t="n"/>
      <c r="V1970" t="inlineStr">
        <is>
          <t>02o8d</t>
        </is>
      </c>
      <c r="X1970" t="n">
        <v>5880</v>
      </c>
      <c r="Z1970" t="inlineStr">
        <is>
          <t>Brandon Whitney (NSH G)</t>
        </is>
      </c>
    </row>
    <row r="1971">
      <c r="A1971" t="inlineStr">
        <is>
          <t>Brandon Wong</t>
        </is>
      </c>
      <c r="B1971" t="inlineStr">
        <is>
          <t>OTT</t>
        </is>
      </c>
      <c r="C1971" t="inlineStr">
        <is>
          <t>C</t>
        </is>
      </c>
      <c r="D1971" t="inlineStr">
        <is>
          <t>F</t>
        </is>
      </c>
      <c r="E1971" t="n">
        <v>39</v>
      </c>
      <c r="F1971" t="inlineStr">
        <is>
          <t>FA</t>
        </is>
      </c>
      <c r="G1971" t="inlineStr">
        <is>
          <t>FA</t>
        </is>
      </c>
      <c r="H1971" s="30" t="n">
        <v>1</v>
      </c>
      <c r="I1971" s="31" t="n">
        <v>0</v>
      </c>
      <c r="J1971" s="31" t="n"/>
      <c r="K1971" s="31" t="n">
        <v>0</v>
      </c>
      <c r="L1971" s="32" t="n"/>
      <c r="M1971" s="31" t="n">
        <v>0</v>
      </c>
      <c r="N1971" s="31" t="n">
        <v>0</v>
      </c>
      <c r="O1971" s="31" t="n"/>
      <c r="P1971" s="31" t="n"/>
      <c r="Q1971" s="31" t="n">
        <v>0</v>
      </c>
      <c r="R1971" s="31" t="n"/>
      <c r="S1971" s="32" t="n"/>
      <c r="T1971" s="32" t="n"/>
      <c r="V1971" t="inlineStr">
        <is>
          <t>03ko3</t>
        </is>
      </c>
      <c r="X1971" t="n">
        <v>6685</v>
      </c>
      <c r="Z1971" t="inlineStr">
        <is>
          <t>Brandon Wong (OTT C)</t>
        </is>
      </c>
    </row>
    <row r="1972">
      <c r="A1972" t="inlineStr">
        <is>
          <t>Brandon Yip</t>
        </is>
      </c>
      <c r="B1972" t="inlineStr">
        <is>
          <t>(N/A)</t>
        </is>
      </c>
      <c r="C1972" t="inlineStr">
        <is>
          <t>RW</t>
        </is>
      </c>
      <c r="D1972" t="inlineStr">
        <is>
          <t>F</t>
        </is>
      </c>
      <c r="E1972" t="n">
        <v>41</v>
      </c>
      <c r="F1972" t="inlineStr">
        <is>
          <t>FA</t>
        </is>
      </c>
      <c r="G1972" t="inlineStr">
        <is>
          <t>FA</t>
        </is>
      </c>
      <c r="H1972" s="30" t="n">
        <v>1</v>
      </c>
      <c r="I1972" s="31" t="n">
        <v>0</v>
      </c>
      <c r="J1972" s="31" t="n"/>
      <c r="K1972" s="31" t="n">
        <v>0</v>
      </c>
      <c r="L1972" s="32" t="n"/>
      <c r="M1972" s="31" t="n">
        <v>0</v>
      </c>
      <c r="N1972" s="31" t="n">
        <v>0</v>
      </c>
      <c r="O1972" s="31" t="n"/>
      <c r="P1972" s="31" t="n"/>
      <c r="Q1972" s="31" t="n">
        <v>0</v>
      </c>
      <c r="R1972" s="31" t="n"/>
      <c r="S1972" s="32" t="n"/>
      <c r="T1972" s="32" t="n"/>
      <c r="V1972" t="inlineStr">
        <is>
          <t>01g52</t>
        </is>
      </c>
      <c r="W1972" t="n">
        <v>3360</v>
      </c>
      <c r="X1972" t="n">
        <v>4735</v>
      </c>
      <c r="Z1972" t="inlineStr">
        <is>
          <t>Brandon Yip ((N/A) RW)</t>
        </is>
      </c>
    </row>
    <row r="1973">
      <c r="A1973" t="inlineStr">
        <is>
          <t>Brannon McManus</t>
        </is>
      </c>
      <c r="B1973" t="inlineStr">
        <is>
          <t>(N/A)</t>
        </is>
      </c>
      <c r="C1973" t="inlineStr">
        <is>
          <t>RW</t>
        </is>
      </c>
      <c r="D1973" t="inlineStr">
        <is>
          <t>F</t>
        </is>
      </c>
      <c r="E1973" t="n">
        <v>27</v>
      </c>
      <c r="F1973" t="inlineStr">
        <is>
          <t>FA</t>
        </is>
      </c>
      <c r="G1973" t="inlineStr">
        <is>
          <t>FA</t>
        </is>
      </c>
      <c r="H1973" s="30" t="n">
        <v>1</v>
      </c>
      <c r="I1973" s="31" t="n">
        <v>0</v>
      </c>
      <c r="J1973" s="31" t="n"/>
      <c r="K1973" s="31" t="n">
        <v>0</v>
      </c>
      <c r="L1973" s="32" t="n"/>
      <c r="M1973" s="31" t="n">
        <v>0</v>
      </c>
      <c r="N1973" s="31" t="n">
        <v>0</v>
      </c>
      <c r="O1973" s="31" t="n"/>
      <c r="P1973" s="31" t="n"/>
      <c r="Q1973" s="31" t="n">
        <v>0</v>
      </c>
      <c r="R1973" s="31" t="n"/>
      <c r="S1973" s="32" t="n"/>
      <c r="T1973" s="32" t="n"/>
      <c r="V1973" t="inlineStr">
        <is>
          <t>04geo</t>
        </is>
      </c>
      <c r="Z1973" t="inlineStr">
        <is>
          <t>Brannon McManus ((N/A) RW)</t>
        </is>
      </c>
    </row>
    <row r="1974">
      <c r="A1974" t="inlineStr">
        <is>
          <t>Brayden Burke</t>
        </is>
      </c>
      <c r="B1974" t="inlineStr">
        <is>
          <t>(N/A)</t>
        </is>
      </c>
      <c r="C1974" t="inlineStr">
        <is>
          <t>LW</t>
        </is>
      </c>
      <c r="D1974" t="inlineStr">
        <is>
          <t>F</t>
        </is>
      </c>
      <c r="E1974" t="n">
        <v>29</v>
      </c>
      <c r="F1974" t="inlineStr">
        <is>
          <t>FA</t>
        </is>
      </c>
      <c r="G1974" t="inlineStr">
        <is>
          <t>FA</t>
        </is>
      </c>
      <c r="H1974" s="30" t="n">
        <v>1</v>
      </c>
      <c r="I1974" s="31" t="n">
        <v>0</v>
      </c>
      <c r="J1974" s="31" t="n"/>
      <c r="K1974" s="31" t="n">
        <v>0</v>
      </c>
      <c r="L1974" s="32" t="n"/>
      <c r="M1974" s="31" t="n">
        <v>0</v>
      </c>
      <c r="N1974" s="31" t="n">
        <v>0</v>
      </c>
      <c r="O1974" s="31" t="n"/>
      <c r="P1974" s="31" t="n"/>
      <c r="Q1974" s="31" t="n">
        <v>0</v>
      </c>
      <c r="R1974" s="31" t="n"/>
      <c r="S1974" s="32" t="n"/>
      <c r="T1974" s="32" t="n"/>
      <c r="V1974" t="inlineStr">
        <is>
          <t>03xma</t>
        </is>
      </c>
      <c r="W1974" t="n">
        <v>5296</v>
      </c>
      <c r="X1974" t="n">
        <v>7438</v>
      </c>
      <c r="Y1974" t="inlineStr">
        <is>
          <t>d93ebaf5-f3a2-4668-893f-79e588b103e5</t>
        </is>
      </c>
      <c r="Z1974" t="inlineStr">
        <is>
          <t>Brayden Burke ((N/A) LW)</t>
        </is>
      </c>
    </row>
    <row r="1975">
      <c r="A1975" t="inlineStr">
        <is>
          <t>Brayden Chizen</t>
        </is>
      </c>
      <c r="B1975" t="inlineStr">
        <is>
          <t>MIN</t>
        </is>
      </c>
      <c r="C1975" t="inlineStr">
        <is>
          <t>D</t>
        </is>
      </c>
      <c r="D1975" t="inlineStr">
        <is>
          <t>D</t>
        </is>
      </c>
      <c r="E1975" t="n">
        <v>28</v>
      </c>
      <c r="F1975" t="inlineStr">
        <is>
          <t>FA</t>
        </is>
      </c>
      <c r="G1975" t="inlineStr">
        <is>
          <t>FA</t>
        </is>
      </c>
      <c r="H1975" s="30" t="n">
        <v>1</v>
      </c>
      <c r="I1975" s="31" t="n">
        <v>0</v>
      </c>
      <c r="J1975" s="31" t="n"/>
      <c r="K1975" s="31" t="n">
        <v>0</v>
      </c>
      <c r="L1975" s="32" t="n"/>
      <c r="M1975" s="31" t="n">
        <v>0</v>
      </c>
      <c r="N1975" s="31" t="n">
        <v>0</v>
      </c>
      <c r="O1975" s="31" t="n"/>
      <c r="P1975" s="31" t="n"/>
      <c r="Q1975" s="31" t="n">
        <v>0</v>
      </c>
      <c r="R1975" s="31" t="n"/>
      <c r="S1975" s="32" t="n"/>
      <c r="T1975" s="32" t="n"/>
      <c r="V1975" t="inlineStr">
        <is>
          <t>0430q</t>
        </is>
      </c>
      <c r="X1975" t="n">
        <v>7307</v>
      </c>
      <c r="Z1975" t="inlineStr">
        <is>
          <t>Brayden Chizen (MIN D)</t>
        </is>
      </c>
    </row>
    <row r="1976">
      <c r="A1976" t="inlineStr">
        <is>
          <t>Brayden Edwards</t>
        </is>
      </c>
      <c r="B1976" t="inlineStr">
        <is>
          <t>PIT</t>
        </is>
      </c>
      <c r="C1976" t="inlineStr">
        <is>
          <t>RW</t>
        </is>
      </c>
      <c r="D1976" t="inlineStr">
        <is>
          <t>F</t>
        </is>
      </c>
      <c r="E1976" t="n">
        <v>21</v>
      </c>
      <c r="F1976" t="inlineStr">
        <is>
          <t>FA</t>
        </is>
      </c>
      <c r="G1976" t="inlineStr">
        <is>
          <t>FA</t>
        </is>
      </c>
      <c r="H1976" s="30" t="n">
        <v>1</v>
      </c>
      <c r="I1976" s="31" t="n">
        <v>0</v>
      </c>
      <c r="J1976" s="31" t="n"/>
      <c r="K1976" s="31" t="n">
        <v>0</v>
      </c>
      <c r="L1976" s="32" t="n"/>
      <c r="M1976" s="31" t="n">
        <v>0</v>
      </c>
      <c r="N1976" s="31" t="n">
        <v>0</v>
      </c>
      <c r="O1976" s="31" t="n"/>
      <c r="P1976" s="31" t="n"/>
      <c r="Q1976" s="31" t="n">
        <v>0</v>
      </c>
      <c r="R1976" s="31" t="n"/>
      <c r="S1976" s="32" t="n"/>
      <c r="T1976" s="32" t="n"/>
      <c r="V1976" t="inlineStr">
        <is>
          <t>065ph</t>
        </is>
      </c>
      <c r="Y1976" t="inlineStr">
        <is>
          <t>52df456c-594b-4f28-bde6-81cb34ba9b81</t>
        </is>
      </c>
      <c r="Z1976" t="inlineStr">
        <is>
          <t>Brayden Edwards (PIT RW)</t>
        </is>
      </c>
    </row>
    <row r="1977">
      <c r="A1977" t="inlineStr">
        <is>
          <t>Brayden Guy</t>
        </is>
      </c>
      <c r="B1977" t="inlineStr">
        <is>
          <t>STL</t>
        </is>
      </c>
      <c r="C1977" t="inlineStr">
        <is>
          <t>RW</t>
        </is>
      </c>
      <c r="D1977" t="inlineStr">
        <is>
          <t>F</t>
        </is>
      </c>
      <c r="E1977" t="n">
        <v>25</v>
      </c>
      <c r="F1977" t="inlineStr">
        <is>
          <t>FA</t>
        </is>
      </c>
      <c r="G1977" t="inlineStr">
        <is>
          <t>FA</t>
        </is>
      </c>
      <c r="H1977" s="30" t="n">
        <v>1</v>
      </c>
      <c r="I1977" s="31" t="n">
        <v>0</v>
      </c>
      <c r="J1977" s="31" t="n"/>
      <c r="K1977" s="31" t="n">
        <v>0</v>
      </c>
      <c r="L1977" s="32" t="n"/>
      <c r="M1977" s="31" t="n">
        <v>0</v>
      </c>
      <c r="N1977" s="31" t="n">
        <v>0</v>
      </c>
      <c r="O1977" s="31" t="n"/>
      <c r="P1977" s="31" t="n"/>
      <c r="Q1977" s="31" t="n">
        <v>0</v>
      </c>
      <c r="R1977" s="31" t="n"/>
      <c r="S1977" s="32" t="n"/>
      <c r="T1977" s="32" t="n"/>
      <c r="V1977" t="inlineStr">
        <is>
          <t>06532</t>
        </is>
      </c>
      <c r="Y1977" t="inlineStr">
        <is>
          <t>5195274c-2060-4f4a-84ac-7bce3d633d1b</t>
        </is>
      </c>
      <c r="Z1977" t="inlineStr">
        <is>
          <t>Brayden Guy (STL RW)</t>
        </is>
      </c>
    </row>
    <row r="1978">
      <c r="A1978" t="inlineStr">
        <is>
          <t>Brayden Irwin</t>
        </is>
      </c>
      <c r="B1978" t="inlineStr">
        <is>
          <t>TOR</t>
        </is>
      </c>
      <c r="C1978" t="inlineStr">
        <is>
          <t>C</t>
        </is>
      </c>
      <c r="D1978" t="inlineStr">
        <is>
          <t>F</t>
        </is>
      </c>
      <c r="E1978" t="n">
        <v>39</v>
      </c>
      <c r="F1978" t="inlineStr">
        <is>
          <t>FA</t>
        </is>
      </c>
      <c r="G1978" t="inlineStr">
        <is>
          <t>FA</t>
        </is>
      </c>
      <c r="H1978" s="30" t="n">
        <v>1</v>
      </c>
      <c r="I1978" s="31" t="n">
        <v>0</v>
      </c>
      <c r="J1978" s="31" t="n"/>
      <c r="K1978" s="31" t="n">
        <v>0</v>
      </c>
      <c r="L1978" s="32" t="n"/>
      <c r="M1978" s="31" t="n">
        <v>0</v>
      </c>
      <c r="N1978" s="31" t="n">
        <v>0</v>
      </c>
      <c r="O1978" s="31" t="n"/>
      <c r="P1978" s="31" t="n"/>
      <c r="Q1978" s="31" t="n">
        <v>0</v>
      </c>
      <c r="R1978" s="31" t="n"/>
      <c r="S1978" s="32" t="n"/>
      <c r="T1978" s="32" t="n"/>
      <c r="V1978" t="inlineStr">
        <is>
          <t>01t5r</t>
        </is>
      </c>
      <c r="W1978" t="n">
        <v>3453</v>
      </c>
      <c r="X1978" t="n">
        <v>4852</v>
      </c>
      <c r="Z1978" t="inlineStr">
        <is>
          <t>Brayden Irwin (TOR C)</t>
        </is>
      </c>
    </row>
    <row r="1979">
      <c r="A1979" t="inlineStr">
        <is>
          <t>Brayden Klimpke</t>
        </is>
      </c>
      <c r="B1979" t="inlineStr">
        <is>
          <t>MTL</t>
        </is>
      </c>
      <c r="C1979" t="inlineStr">
        <is>
          <t>D</t>
        </is>
      </c>
      <c r="D1979" t="inlineStr">
        <is>
          <t>D</t>
        </is>
      </c>
      <c r="E1979" t="n">
        <v>18</v>
      </c>
      <c r="F1979" t="inlineStr">
        <is>
          <t>FA</t>
        </is>
      </c>
      <c r="G1979" t="inlineStr">
        <is>
          <t>FA</t>
        </is>
      </c>
      <c r="H1979" s="30" t="n">
        <v>1</v>
      </c>
      <c r="I1979" s="31" t="n">
        <v>0</v>
      </c>
      <c r="J1979" s="31" t="n"/>
      <c r="K1979" s="31" t="n">
        <v>0</v>
      </c>
      <c r="L1979" s="32" t="n"/>
      <c r="M1979" s="31" t="n">
        <v>0</v>
      </c>
      <c r="N1979" s="31" t="n">
        <v>0</v>
      </c>
      <c r="O1979" s="31" t="n"/>
      <c r="P1979" s="31" t="n"/>
      <c r="Q1979" s="31" t="n">
        <v>0</v>
      </c>
      <c r="R1979" s="31" t="n"/>
      <c r="S1979" s="32" t="n"/>
      <c r="T1979" s="32" t="n"/>
      <c r="V1979" t="inlineStr">
        <is>
          <t>076q8</t>
        </is>
      </c>
      <c r="Y1979" t="inlineStr">
        <is>
          <t>b1510b1c-94e4-497b-9326-897d72a1c26a</t>
        </is>
      </c>
      <c r="Z1979" t="inlineStr">
        <is>
          <t>Brayden Klimpke (MTL D)</t>
        </is>
      </c>
    </row>
    <row r="1980">
      <c r="A1980" t="inlineStr">
        <is>
          <t>Brayden Peters</t>
        </is>
      </c>
      <c r="B1980" t="inlineStr">
        <is>
          <t>(N/A)</t>
        </is>
      </c>
      <c r="C1980" t="inlineStr">
        <is>
          <t>G</t>
        </is>
      </c>
      <c r="D1980" t="inlineStr">
        <is>
          <t>G</t>
        </is>
      </c>
      <c r="E1980" t="n">
        <v>24</v>
      </c>
      <c r="F1980" t="inlineStr">
        <is>
          <t>FA</t>
        </is>
      </c>
      <c r="G1980" t="inlineStr">
        <is>
          <t>FA</t>
        </is>
      </c>
      <c r="H1980" s="30" t="n">
        <v>1</v>
      </c>
      <c r="I1980" s="31" t="n">
        <v>0</v>
      </c>
      <c r="J1980" s="31" t="n"/>
      <c r="K1980" s="31" t="n">
        <v>0</v>
      </c>
      <c r="L1980" s="32" t="n"/>
      <c r="M1980" s="31" t="n">
        <v>0</v>
      </c>
      <c r="N1980" s="31" t="n">
        <v>0</v>
      </c>
      <c r="O1980" s="31" t="n"/>
      <c r="P1980" s="31" t="n"/>
      <c r="Q1980" s="31" t="n">
        <v>0</v>
      </c>
      <c r="R1980" s="31" t="n"/>
      <c r="S1980" s="32" t="n"/>
      <c r="T1980" s="32" t="n"/>
      <c r="V1980" t="inlineStr">
        <is>
          <t>05n1k</t>
        </is>
      </c>
      <c r="Z1980" t="inlineStr">
        <is>
          <t>Brayden Peters ((N/A) G)</t>
        </is>
      </c>
    </row>
    <row r="1981">
      <c r="A1981" t="inlineStr">
        <is>
          <t>Brayden Schuurman</t>
        </is>
      </c>
      <c r="B1981" t="inlineStr">
        <is>
          <t>(N/A)</t>
        </is>
      </c>
      <c r="C1981" t="inlineStr">
        <is>
          <t>RW</t>
        </is>
      </c>
      <c r="D1981" t="inlineStr">
        <is>
          <t>F</t>
        </is>
      </c>
      <c r="E1981" t="n">
        <v>22</v>
      </c>
      <c r="F1981" t="inlineStr">
        <is>
          <t>FA</t>
        </is>
      </c>
      <c r="G1981" t="inlineStr">
        <is>
          <t>FA</t>
        </is>
      </c>
      <c r="H1981" s="30" t="n">
        <v>1</v>
      </c>
      <c r="I1981" s="31" t="n">
        <v>0</v>
      </c>
      <c r="J1981" s="31" t="n"/>
      <c r="K1981" s="31" t="n">
        <v>0</v>
      </c>
      <c r="L1981" s="32" t="n"/>
      <c r="M1981" s="31" t="n">
        <v>0</v>
      </c>
      <c r="N1981" s="31" t="n">
        <v>0</v>
      </c>
      <c r="O1981" s="31" t="n"/>
      <c r="P1981" s="31" t="n"/>
      <c r="Q1981" s="31" t="n">
        <v>0</v>
      </c>
      <c r="R1981" s="31" t="n"/>
      <c r="S1981" s="32" t="n"/>
      <c r="T1981" s="32" t="n"/>
      <c r="V1981" t="inlineStr">
        <is>
          <t>060nl</t>
        </is>
      </c>
      <c r="Z1981" t="inlineStr">
        <is>
          <t>Brayden Schuurman ((N/A) RW)</t>
        </is>
      </c>
    </row>
    <row r="1982">
      <c r="A1982" t="inlineStr">
        <is>
          <t>Brayden Stortz</t>
        </is>
      </c>
      <c r="B1982" t="inlineStr">
        <is>
          <t>(N/A)</t>
        </is>
      </c>
      <c r="C1982" t="inlineStr">
        <is>
          <t>RW</t>
        </is>
      </c>
      <c r="D1982" t="inlineStr">
        <is>
          <t>F</t>
        </is>
      </c>
      <c r="E1982" t="n">
        <v>30</v>
      </c>
      <c r="F1982" t="inlineStr">
        <is>
          <t>FA</t>
        </is>
      </c>
      <c r="G1982" t="inlineStr">
        <is>
          <t>FA</t>
        </is>
      </c>
      <c r="H1982" s="30" t="n">
        <v>1</v>
      </c>
      <c r="I1982" s="31" t="n">
        <v>0</v>
      </c>
      <c r="J1982" s="31" t="n"/>
      <c r="K1982" s="31" t="n">
        <v>0</v>
      </c>
      <c r="L1982" s="32" t="n"/>
      <c r="M1982" s="31" t="n">
        <v>0</v>
      </c>
      <c r="N1982" s="31" t="n">
        <v>0</v>
      </c>
      <c r="O1982" s="31" t="n"/>
      <c r="P1982" s="31" t="n"/>
      <c r="Q1982" s="31" t="n">
        <v>0</v>
      </c>
      <c r="R1982" s="31" t="n"/>
      <c r="S1982" s="32" t="n"/>
      <c r="T1982" s="32" t="n"/>
      <c r="V1982" t="inlineStr">
        <is>
          <t>04fwc</t>
        </is>
      </c>
      <c r="Z1982" t="inlineStr">
        <is>
          <t>Brayden Stortz ((N/A) RW)</t>
        </is>
      </c>
    </row>
    <row r="1983">
      <c r="A1983" t="inlineStr">
        <is>
          <t>Brayden Tracey</t>
        </is>
      </c>
      <c r="B1983" t="inlineStr">
        <is>
          <t>(N/A)</t>
        </is>
      </c>
      <c r="C1983" t="inlineStr">
        <is>
          <t>LW</t>
        </is>
      </c>
      <c r="D1983" t="inlineStr">
        <is>
          <t>F</t>
        </is>
      </c>
      <c r="E1983" t="n">
        <v>25</v>
      </c>
      <c r="F1983" t="inlineStr">
        <is>
          <t>FA</t>
        </is>
      </c>
      <c r="G1983" t="inlineStr">
        <is>
          <t>FA</t>
        </is>
      </c>
      <c r="H1983" s="30" t="n">
        <v>1</v>
      </c>
      <c r="I1983" s="31" t="n">
        <v>0</v>
      </c>
      <c r="J1983" s="31" t="n"/>
      <c r="K1983" s="31" t="n">
        <v>0</v>
      </c>
      <c r="L1983" s="32" t="n"/>
      <c r="M1983" s="31" t="n">
        <v>0</v>
      </c>
      <c r="N1983" s="31" t="n">
        <v>0</v>
      </c>
      <c r="O1983" s="31" t="n"/>
      <c r="P1983" s="31" t="n"/>
      <c r="Q1983" s="31" t="n">
        <v>0</v>
      </c>
      <c r="R1983" s="31" t="n"/>
      <c r="S1983" s="32" t="n"/>
      <c r="T1983" s="32" t="n"/>
      <c r="V1983" t="inlineStr">
        <is>
          <t>04zo4</t>
        </is>
      </c>
      <c r="W1983" t="n">
        <v>6067</v>
      </c>
      <c r="X1983" t="n">
        <v>8307</v>
      </c>
      <c r="Y1983" t="inlineStr">
        <is>
          <t>5866f35c-9e50-4828-b48c-9b739ebf518b</t>
        </is>
      </c>
      <c r="Z1983" t="inlineStr">
        <is>
          <t>Brayden Tracey ((N/A) LW)</t>
        </is>
      </c>
    </row>
    <row r="1984">
      <c r="A1984" t="inlineStr">
        <is>
          <t>Brayden Willis</t>
        </is>
      </c>
      <c r="B1984" t="inlineStr">
        <is>
          <t>(N/A)</t>
        </is>
      </c>
      <c r="C1984" t="inlineStr">
        <is>
          <t>RW</t>
        </is>
      </c>
      <c r="D1984" t="inlineStr">
        <is>
          <t>F</t>
        </is>
      </c>
      <c r="E1984" t="n">
        <v>16</v>
      </c>
      <c r="F1984" t="inlineStr">
        <is>
          <t>FA</t>
        </is>
      </c>
      <c r="G1984" t="inlineStr">
        <is>
          <t>FA</t>
        </is>
      </c>
      <c r="H1984" s="30" t="n">
        <v>1</v>
      </c>
      <c r="I1984" s="31" t="n">
        <v>0</v>
      </c>
      <c r="J1984" s="31" t="n"/>
      <c r="K1984" s="31" t="n">
        <v>0</v>
      </c>
      <c r="L1984" s="32" t="n"/>
      <c r="M1984" s="31" t="n">
        <v>0</v>
      </c>
      <c r="N1984" s="31" t="n">
        <v>0</v>
      </c>
      <c r="O1984" s="31" t="n"/>
      <c r="P1984" s="31" t="n"/>
      <c r="Q1984" s="31" t="n">
        <v>0</v>
      </c>
      <c r="R1984" s="31" t="n"/>
      <c r="S1984" s="32" t="n"/>
      <c r="T1984" s="32" t="n"/>
      <c r="V1984" t="inlineStr">
        <is>
          <t>074uz</t>
        </is>
      </c>
      <c r="Z1984" t="inlineStr">
        <is>
          <t>Brayden Willis ((N/A) RW)</t>
        </is>
      </c>
    </row>
    <row r="1985">
      <c r="A1985" t="inlineStr">
        <is>
          <t>Braydon Coburn</t>
        </is>
      </c>
      <c r="B1985" t="inlineStr">
        <is>
          <t>(N/A)</t>
        </is>
      </c>
      <c r="C1985" t="inlineStr">
        <is>
          <t>D</t>
        </is>
      </c>
      <c r="D1985" t="inlineStr">
        <is>
          <t>D</t>
        </is>
      </c>
      <c r="E1985" t="n">
        <v>41</v>
      </c>
      <c r="F1985" t="inlineStr">
        <is>
          <t>FA</t>
        </is>
      </c>
      <c r="G1985" t="inlineStr">
        <is>
          <t>FA</t>
        </is>
      </c>
      <c r="H1985" s="30" t="n">
        <v>1</v>
      </c>
      <c r="I1985" s="31" t="n">
        <v>0</v>
      </c>
      <c r="J1985" s="31" t="n"/>
      <c r="K1985" s="31" t="n">
        <v>0</v>
      </c>
      <c r="L1985" s="32" t="n"/>
      <c r="M1985" s="31" t="n">
        <v>0</v>
      </c>
      <c r="N1985" s="31" t="n">
        <v>0</v>
      </c>
      <c r="O1985" s="31" t="n"/>
      <c r="P1985" s="31" t="n"/>
      <c r="Q1985" s="31" t="n">
        <v>0</v>
      </c>
      <c r="R1985" s="31" t="n"/>
      <c r="S1985" s="32" t="n"/>
      <c r="T1985" s="32" t="n"/>
      <c r="V1985" t="inlineStr">
        <is>
          <t>0042k</t>
        </is>
      </c>
      <c r="W1985" t="n">
        <v>1910</v>
      </c>
      <c r="X1985" t="n">
        <v>3346</v>
      </c>
      <c r="Y1985" t="inlineStr">
        <is>
          <t>433a6984-0f24-11e2-8525-18a905767e44</t>
        </is>
      </c>
      <c r="Z1985" t="inlineStr">
        <is>
          <t>Braydon Coburn ((N/A) D)</t>
        </is>
      </c>
    </row>
    <row r="1986">
      <c r="A1986" t="inlineStr">
        <is>
          <t>Braydon McCallum</t>
        </is>
      </c>
      <c r="B1986" t="inlineStr">
        <is>
          <t>CAR</t>
        </is>
      </c>
      <c r="C1986" t="inlineStr">
        <is>
          <t>C</t>
        </is>
      </c>
      <c r="D1986" t="inlineStr">
        <is>
          <t>F</t>
        </is>
      </c>
      <c r="E1986" t="n">
        <v>20</v>
      </c>
      <c r="F1986" t="inlineStr">
        <is>
          <t>FA</t>
        </is>
      </c>
      <c r="G1986" t="inlineStr">
        <is>
          <t>FA</t>
        </is>
      </c>
      <c r="H1986" s="30" t="n">
        <v>1</v>
      </c>
      <c r="I1986" s="31" t="n">
        <v>0</v>
      </c>
      <c r="J1986" s="31" t="n"/>
      <c r="K1986" s="31" t="n">
        <v>0</v>
      </c>
      <c r="L1986" s="32" t="n"/>
      <c r="M1986" s="31" t="n">
        <v>0</v>
      </c>
      <c r="N1986" s="31" t="n">
        <v>0</v>
      </c>
      <c r="O1986" s="31" t="n"/>
      <c r="P1986" s="31" t="n"/>
      <c r="Q1986" s="31" t="n">
        <v>0</v>
      </c>
      <c r="R1986" s="31" t="n"/>
      <c r="S1986" s="32" t="n"/>
      <c r="T1986" s="32" t="n"/>
      <c r="V1986" t="inlineStr">
        <is>
          <t>06pud</t>
        </is>
      </c>
      <c r="Y1986" t="inlineStr">
        <is>
          <t>d91e7320-e683-4094-8fb7-d64df4360aa8</t>
        </is>
      </c>
      <c r="Z1986" t="inlineStr">
        <is>
          <t>Braydon McCallum (CAR C)</t>
        </is>
      </c>
    </row>
    <row r="1987">
      <c r="A1987" t="inlineStr">
        <is>
          <t>Brek Liske</t>
        </is>
      </c>
      <c r="B1987" t="inlineStr">
        <is>
          <t>PHI</t>
        </is>
      </c>
      <c r="C1987" t="inlineStr">
        <is>
          <t>D</t>
        </is>
      </c>
      <c r="D1987" t="inlineStr">
        <is>
          <t>D</t>
        </is>
      </c>
      <c r="E1987" t="n">
        <v>18</v>
      </c>
      <c r="F1987" t="inlineStr">
        <is>
          <t>FA</t>
        </is>
      </c>
      <c r="G1987" t="inlineStr">
        <is>
          <t>FA</t>
        </is>
      </c>
      <c r="H1987" s="30" t="n">
        <v>1</v>
      </c>
      <c r="I1987" s="31" t="n">
        <v>0</v>
      </c>
      <c r="J1987" s="31" t="n"/>
      <c r="K1987" s="31" t="n">
        <v>0</v>
      </c>
      <c r="L1987" s="32" t="n"/>
      <c r="M1987" s="31" t="n">
        <v>0</v>
      </c>
      <c r="N1987" s="31" t="n">
        <v>0</v>
      </c>
      <c r="O1987" s="31" t="n"/>
      <c r="P1987" s="31" t="n"/>
      <c r="Q1987" s="31" t="n">
        <v>0</v>
      </c>
      <c r="R1987" s="31" t="n"/>
      <c r="S1987" s="32" t="n"/>
      <c r="T1987" s="32" t="n"/>
      <c r="V1987" t="inlineStr">
        <is>
          <t>0765k</t>
        </is>
      </c>
      <c r="W1987" t="n">
        <v>7743</v>
      </c>
      <c r="Y1987" t="inlineStr">
        <is>
          <t>1c329b54-b82f-40f4-8b88-1de77e5fc3c5</t>
        </is>
      </c>
      <c r="Z1987" t="inlineStr">
        <is>
          <t>Brek Liske (PHI D)</t>
        </is>
      </c>
    </row>
    <row r="1988">
      <c r="A1988" t="inlineStr">
        <is>
          <t>Brendan Budy</t>
        </is>
      </c>
      <c r="B1988" t="inlineStr">
        <is>
          <t>(N/A)</t>
        </is>
      </c>
      <c r="C1988" t="inlineStr">
        <is>
          <t>LW</t>
        </is>
      </c>
      <c r="D1988" t="inlineStr">
        <is>
          <t>F</t>
        </is>
      </c>
      <c r="E1988" t="n">
        <v>26</v>
      </c>
      <c r="F1988" t="inlineStr">
        <is>
          <t>FA</t>
        </is>
      </c>
      <c r="G1988" t="inlineStr">
        <is>
          <t>FA</t>
        </is>
      </c>
      <c r="H1988" s="30" t="n">
        <v>1</v>
      </c>
      <c r="I1988" s="31" t="n">
        <v>0</v>
      </c>
      <c r="J1988" s="31" t="n"/>
      <c r="K1988" s="31" t="n">
        <v>0</v>
      </c>
      <c r="L1988" s="32" t="n"/>
      <c r="M1988" s="31" t="n">
        <v>0</v>
      </c>
      <c r="N1988" s="31" t="n">
        <v>0</v>
      </c>
      <c r="O1988" s="31" t="n"/>
      <c r="P1988" s="31" t="n"/>
      <c r="Q1988" s="31" t="n">
        <v>0</v>
      </c>
      <c r="R1988" s="31" t="n"/>
      <c r="S1988" s="32" t="n"/>
      <c r="T1988" s="32" t="n"/>
      <c r="V1988" t="inlineStr">
        <is>
          <t>04rjg</t>
        </is>
      </c>
      <c r="Z1988" t="inlineStr">
        <is>
          <t>Brendan Budy ((N/A) LW)</t>
        </is>
      </c>
    </row>
    <row r="1989">
      <c r="A1989" t="inlineStr">
        <is>
          <t>Brendan Burke</t>
        </is>
      </c>
      <c r="B1989" t="inlineStr">
        <is>
          <t>(N/A)</t>
        </is>
      </c>
      <c r="C1989" t="inlineStr">
        <is>
          <t>G</t>
        </is>
      </c>
      <c r="D1989" t="inlineStr">
        <is>
          <t>G</t>
        </is>
      </c>
      <c r="E1989" t="n">
        <v>31</v>
      </c>
      <c r="F1989" t="inlineStr">
        <is>
          <t>FA</t>
        </is>
      </c>
      <c r="G1989" t="inlineStr">
        <is>
          <t>FA</t>
        </is>
      </c>
      <c r="H1989" s="30" t="n">
        <v>1</v>
      </c>
      <c r="I1989" s="31" t="n">
        <v>0</v>
      </c>
      <c r="J1989" s="31" t="n"/>
      <c r="K1989" s="31" t="n">
        <v>0</v>
      </c>
      <c r="L1989" s="32" t="n"/>
      <c r="M1989" s="31" t="n">
        <v>0</v>
      </c>
      <c r="N1989" s="31" t="n">
        <v>0</v>
      </c>
      <c r="O1989" s="31" t="n"/>
      <c r="P1989" s="31" t="n"/>
      <c r="Q1989" s="31" t="n">
        <v>0</v>
      </c>
      <c r="R1989" s="31" t="n"/>
      <c r="S1989" s="32" t="n"/>
      <c r="T1989" s="32" t="n"/>
      <c r="V1989" t="inlineStr">
        <is>
          <t>031si</t>
        </is>
      </c>
      <c r="X1989" t="n">
        <v>6143</v>
      </c>
      <c r="Z1989" t="inlineStr">
        <is>
          <t>Brendan Burke ((N/A) G)</t>
        </is>
      </c>
    </row>
    <row r="1990">
      <c r="A1990" t="inlineStr">
        <is>
          <t>Brendan Collier</t>
        </is>
      </c>
      <c r="B1990" t="inlineStr">
        <is>
          <t>CAR</t>
        </is>
      </c>
      <c r="C1990" t="inlineStr">
        <is>
          <t>LW</t>
        </is>
      </c>
      <c r="D1990" t="inlineStr">
        <is>
          <t>F</t>
        </is>
      </c>
      <c r="E1990" t="n">
        <v>32</v>
      </c>
      <c r="F1990" t="inlineStr">
        <is>
          <t>FA</t>
        </is>
      </c>
      <c r="G1990" t="inlineStr">
        <is>
          <t>FA</t>
        </is>
      </c>
      <c r="H1990" s="30" t="n">
        <v>1</v>
      </c>
      <c r="I1990" s="31" t="n">
        <v>0</v>
      </c>
      <c r="J1990" s="31" t="n"/>
      <c r="K1990" s="31" t="n">
        <v>0</v>
      </c>
      <c r="L1990" s="32" t="n"/>
      <c r="M1990" s="31" t="n">
        <v>0</v>
      </c>
      <c r="N1990" s="31" t="n">
        <v>0</v>
      </c>
      <c r="O1990" s="31" t="n"/>
      <c r="P1990" s="31" t="n"/>
      <c r="Q1990" s="31" t="n">
        <v>0</v>
      </c>
      <c r="R1990" s="31" t="n"/>
      <c r="S1990" s="32" t="n"/>
      <c r="T1990" s="32" t="n"/>
      <c r="V1990" t="inlineStr">
        <is>
          <t>02odp</t>
        </is>
      </c>
      <c r="Z1990" t="inlineStr">
        <is>
          <t>Brendan Collier (CAR LW)</t>
        </is>
      </c>
    </row>
    <row r="1991">
      <c r="A1991" t="inlineStr">
        <is>
          <t>Brendan De Jong</t>
        </is>
      </c>
      <c r="B1991" t="inlineStr">
        <is>
          <t>CAR</t>
        </is>
      </c>
      <c r="C1991" t="inlineStr">
        <is>
          <t>D</t>
        </is>
      </c>
      <c r="D1991" t="inlineStr">
        <is>
          <t>D</t>
        </is>
      </c>
      <c r="E1991" t="n">
        <v>28</v>
      </c>
      <c r="F1991" t="inlineStr">
        <is>
          <t>FA</t>
        </is>
      </c>
      <c r="G1991" t="inlineStr">
        <is>
          <t>FA</t>
        </is>
      </c>
      <c r="H1991" s="30" t="n">
        <v>1</v>
      </c>
      <c r="I1991" s="31" t="n">
        <v>0</v>
      </c>
      <c r="J1991" s="31" t="n"/>
      <c r="K1991" s="31" t="n">
        <v>0</v>
      </c>
      <c r="L1991" s="32" t="n"/>
      <c r="M1991" s="31" t="n">
        <v>0</v>
      </c>
      <c r="N1991" s="31" t="n">
        <v>0</v>
      </c>
      <c r="O1991" s="31" t="n"/>
      <c r="P1991" s="31" t="n"/>
      <c r="Q1991" s="31" t="n">
        <v>0</v>
      </c>
      <c r="R1991" s="31" t="n"/>
      <c r="S1991" s="32" t="n"/>
      <c r="T1991" s="32" t="n"/>
      <c r="V1991" t="inlineStr">
        <is>
          <t>04f7t</t>
        </is>
      </c>
      <c r="X1991" t="n">
        <v>7681</v>
      </c>
      <c r="Z1991" t="inlineStr">
        <is>
          <t>Brendan De Jong (CAR D)</t>
        </is>
      </c>
    </row>
    <row r="1992">
      <c r="A1992" t="inlineStr">
        <is>
          <t>Brendan Dunphy</t>
        </is>
      </c>
      <c r="B1992" t="inlineStr">
        <is>
          <t>FLA</t>
        </is>
      </c>
      <c r="C1992" t="inlineStr">
        <is>
          <t>D</t>
        </is>
      </c>
      <c r="D1992" t="inlineStr">
        <is>
          <t>D</t>
        </is>
      </c>
      <c r="E1992" t="n">
        <v>20</v>
      </c>
      <c r="F1992" t="inlineStr">
        <is>
          <t>FA</t>
        </is>
      </c>
      <c r="G1992" t="inlineStr">
        <is>
          <t>FA</t>
        </is>
      </c>
      <c r="H1992" s="30" t="n">
        <v>1</v>
      </c>
      <c r="I1992" s="31" t="n">
        <v>0</v>
      </c>
      <c r="J1992" s="31" t="n"/>
      <c r="K1992" s="31" t="n">
        <v>0</v>
      </c>
      <c r="L1992" s="32" t="n"/>
      <c r="M1992" s="31" t="n">
        <v>0</v>
      </c>
      <c r="N1992" s="31" t="n">
        <v>0</v>
      </c>
      <c r="O1992" s="31" t="n"/>
      <c r="P1992" s="31" t="n"/>
      <c r="Q1992" s="31" t="n">
        <v>0</v>
      </c>
      <c r="R1992" s="31" t="n"/>
      <c r="S1992" s="32" t="n"/>
      <c r="T1992" s="32" t="n"/>
      <c r="V1992" t="inlineStr">
        <is>
          <t>06xxt</t>
        </is>
      </c>
      <c r="Y1992" t="inlineStr">
        <is>
          <t>2830b357-e426-4a94-a81b-260332a88743</t>
        </is>
      </c>
      <c r="Z1992" t="inlineStr">
        <is>
          <t>Brendan Dunphy (FLA D)</t>
        </is>
      </c>
    </row>
    <row r="1993">
      <c r="A1993" t="inlineStr">
        <is>
          <t>Brendan Ellis</t>
        </is>
      </c>
      <c r="B1993" t="inlineStr">
        <is>
          <t>SJS</t>
        </is>
      </c>
      <c r="C1993" t="inlineStr">
        <is>
          <t>D</t>
        </is>
      </c>
      <c r="D1993" t="inlineStr">
        <is>
          <t>D</t>
        </is>
      </c>
      <c r="E1993" t="n">
        <v>37</v>
      </c>
      <c r="F1993" t="inlineStr">
        <is>
          <t>FA</t>
        </is>
      </c>
      <c r="G1993" t="inlineStr">
        <is>
          <t>FA</t>
        </is>
      </c>
      <c r="H1993" s="30" t="n">
        <v>1</v>
      </c>
      <c r="I1993" s="31" t="n">
        <v>0</v>
      </c>
      <c r="J1993" s="31" t="n"/>
      <c r="K1993" s="31" t="n">
        <v>0</v>
      </c>
      <c r="L1993" s="32" t="n"/>
      <c r="M1993" s="31" t="n">
        <v>0</v>
      </c>
      <c r="N1993" s="31" t="n">
        <v>0</v>
      </c>
      <c r="O1993" s="31" t="n"/>
      <c r="P1993" s="31" t="n"/>
      <c r="Q1993" s="31" t="n">
        <v>0</v>
      </c>
      <c r="R1993" s="31" t="n"/>
      <c r="S1993" s="32" t="n"/>
      <c r="T1993" s="32" t="n"/>
      <c r="V1993" t="inlineStr">
        <is>
          <t>03kgu</t>
        </is>
      </c>
      <c r="X1993" t="n">
        <v>6591</v>
      </c>
      <c r="Z1993" t="inlineStr">
        <is>
          <t>Brendan Ellis (SJS D)</t>
        </is>
      </c>
    </row>
    <row r="1994">
      <c r="A1994" t="inlineStr">
        <is>
          <t>Brendan Furry</t>
        </is>
      </c>
      <c r="B1994" t="inlineStr">
        <is>
          <t>TBL</t>
        </is>
      </c>
      <c r="C1994" t="inlineStr">
        <is>
          <t>LW</t>
        </is>
      </c>
      <c r="D1994" t="inlineStr">
        <is>
          <t>F</t>
        </is>
      </c>
      <c r="E1994" t="n">
        <v>28</v>
      </c>
      <c r="F1994" t="inlineStr">
        <is>
          <t>FA</t>
        </is>
      </c>
      <c r="G1994" t="inlineStr">
        <is>
          <t>FA</t>
        </is>
      </c>
      <c r="H1994" s="30" t="n">
        <v>1</v>
      </c>
      <c r="I1994" s="31" t="n">
        <v>0</v>
      </c>
      <c r="J1994" s="31" t="n"/>
      <c r="K1994" s="31" t="n">
        <v>0</v>
      </c>
      <c r="L1994" s="32" t="n"/>
      <c r="M1994" s="31" t="n">
        <v>0</v>
      </c>
      <c r="N1994" s="31" t="n">
        <v>0</v>
      </c>
      <c r="O1994" s="31" t="n"/>
      <c r="P1994" s="31" t="n"/>
      <c r="Q1994" s="31" t="n">
        <v>0</v>
      </c>
      <c r="R1994" s="31" t="n"/>
      <c r="S1994" s="32" t="n"/>
      <c r="T1994" s="32" t="n"/>
      <c r="V1994" t="inlineStr">
        <is>
          <t>063c6</t>
        </is>
      </c>
      <c r="Y1994" t="inlineStr">
        <is>
          <t>5b1bd41d-85b2-4416-913e-b972dd43e577</t>
        </is>
      </c>
      <c r="Z1994" t="inlineStr">
        <is>
          <t>Brendan Furry (TBL LW)</t>
        </is>
      </c>
    </row>
    <row r="1995">
      <c r="A1995" t="inlineStr">
        <is>
          <t>Brendan Guhle</t>
        </is>
      </c>
      <c r="B1995" t="inlineStr">
        <is>
          <t>(N/A)</t>
        </is>
      </c>
      <c r="C1995" t="inlineStr">
        <is>
          <t>D</t>
        </is>
      </c>
      <c r="D1995" t="inlineStr">
        <is>
          <t>D</t>
        </is>
      </c>
      <c r="E1995" t="n">
        <v>29</v>
      </c>
      <c r="F1995" t="inlineStr">
        <is>
          <t>FA</t>
        </is>
      </c>
      <c r="G1995" t="inlineStr">
        <is>
          <t>FA</t>
        </is>
      </c>
      <c r="H1995" s="30" t="n">
        <v>1</v>
      </c>
      <c r="I1995" s="31" t="n">
        <v>0</v>
      </c>
      <c r="J1995" s="31" t="n"/>
      <c r="K1995" s="31" t="n">
        <v>0</v>
      </c>
      <c r="L1995" s="32" t="n"/>
      <c r="M1995" s="31" t="n">
        <v>0</v>
      </c>
      <c r="N1995" s="31" t="n">
        <v>0</v>
      </c>
      <c r="O1995" s="31" t="n"/>
      <c r="P1995" s="31" t="n"/>
      <c r="Q1995" s="31" t="n">
        <v>0</v>
      </c>
      <c r="R1995" s="31" t="n"/>
      <c r="S1995" s="32" t="n"/>
      <c r="T1995" s="32" t="n"/>
      <c r="V1995" t="inlineStr">
        <is>
          <t>03rf4</t>
        </is>
      </c>
      <c r="W1995" t="n">
        <v>4941</v>
      </c>
      <c r="X1995" t="n">
        <v>6793</v>
      </c>
      <c r="Y1995" t="inlineStr">
        <is>
          <t>b3e7060b-854d-4d98-bf86-6e1358f1fb68</t>
        </is>
      </c>
      <c r="Z1995" t="inlineStr">
        <is>
          <t>Brendan Guhle ((N/A) D)</t>
        </is>
      </c>
    </row>
    <row r="1996">
      <c r="A1996" t="inlineStr">
        <is>
          <t>Brendan Harms</t>
        </is>
      </c>
      <c r="B1996" t="inlineStr">
        <is>
          <t>(N/A)</t>
        </is>
      </c>
      <c r="C1996" t="inlineStr">
        <is>
          <t>RW</t>
        </is>
      </c>
      <c r="D1996" t="inlineStr">
        <is>
          <t>F</t>
        </is>
      </c>
      <c r="E1996" t="n">
        <v>31</v>
      </c>
      <c r="F1996" t="inlineStr">
        <is>
          <t>FA</t>
        </is>
      </c>
      <c r="G1996" t="inlineStr">
        <is>
          <t>FA</t>
        </is>
      </c>
      <c r="H1996" s="30" t="n">
        <v>1</v>
      </c>
      <c r="I1996" s="31" t="n">
        <v>0</v>
      </c>
      <c r="J1996" s="31" t="n"/>
      <c r="K1996" s="31" t="n">
        <v>0</v>
      </c>
      <c r="L1996" s="32" t="n"/>
      <c r="M1996" s="31" t="n">
        <v>0</v>
      </c>
      <c r="N1996" s="31" t="n">
        <v>0</v>
      </c>
      <c r="O1996" s="31" t="n"/>
      <c r="P1996" s="31" t="n"/>
      <c r="Q1996" s="31" t="n">
        <v>0</v>
      </c>
      <c r="R1996" s="31" t="n"/>
      <c r="S1996" s="32" t="n"/>
      <c r="T1996" s="32" t="n"/>
      <c r="V1996" t="inlineStr">
        <is>
          <t>032df</t>
        </is>
      </c>
      <c r="Z1996" t="inlineStr">
        <is>
          <t>Brendan Harms ((N/A) RW)</t>
        </is>
      </c>
    </row>
    <row r="1997">
      <c r="A1997" t="inlineStr">
        <is>
          <t>Brendan Leipsic</t>
        </is>
      </c>
      <c r="B1997" t="inlineStr">
        <is>
          <t>(N/A)</t>
        </is>
      </c>
      <c r="C1997" t="inlineStr">
        <is>
          <t>LW</t>
        </is>
      </c>
      <c r="D1997" t="inlineStr">
        <is>
          <t>F</t>
        </is>
      </c>
      <c r="E1997" t="n">
        <v>32</v>
      </c>
      <c r="F1997" t="inlineStr">
        <is>
          <t>FA</t>
        </is>
      </c>
      <c r="G1997" t="inlineStr">
        <is>
          <t>FA</t>
        </is>
      </c>
      <c r="H1997" s="30" t="n">
        <v>1</v>
      </c>
      <c r="I1997" s="31" t="n">
        <v>0</v>
      </c>
      <c r="J1997" s="31" t="n"/>
      <c r="K1997" s="31" t="n">
        <v>0</v>
      </c>
      <c r="L1997" s="32" t="n"/>
      <c r="M1997" s="31" t="n">
        <v>0</v>
      </c>
      <c r="N1997" s="31" t="n">
        <v>0</v>
      </c>
      <c r="O1997" s="31" t="n"/>
      <c r="P1997" s="31" t="n"/>
      <c r="Q1997" s="31" t="n">
        <v>0</v>
      </c>
      <c r="R1997" s="31" t="n"/>
      <c r="S1997" s="32" t="n"/>
      <c r="T1997" s="32" t="n"/>
      <c r="V1997" t="inlineStr">
        <is>
          <t>02nqd</t>
        </is>
      </c>
      <c r="W1997" t="n">
        <v>4143</v>
      </c>
      <c r="X1997" t="n">
        <v>5779</v>
      </c>
      <c r="Z1997" t="inlineStr">
        <is>
          <t>Brendan Leipsic ((N/A) LW)</t>
        </is>
      </c>
    </row>
    <row r="1998">
      <c r="A1998" t="inlineStr">
        <is>
          <t>Brendan Lemieux</t>
        </is>
      </c>
      <c r="B1998" t="inlineStr">
        <is>
          <t>CAR</t>
        </is>
      </c>
      <c r="C1998" t="inlineStr">
        <is>
          <t>LW</t>
        </is>
      </c>
      <c r="D1998" t="inlineStr">
        <is>
          <t>F</t>
        </is>
      </c>
      <c r="E1998" t="n">
        <v>30</v>
      </c>
      <c r="F1998" t="inlineStr">
        <is>
          <t>FA</t>
        </is>
      </c>
      <c r="G1998" t="inlineStr">
        <is>
          <t>FA</t>
        </is>
      </c>
      <c r="H1998" s="30" t="n">
        <v>1</v>
      </c>
      <c r="I1998" s="31" t="n">
        <v>0</v>
      </c>
      <c r="J1998" s="31" t="n"/>
      <c r="K1998" s="31" t="n">
        <v>0</v>
      </c>
      <c r="L1998" s="32" t="n"/>
      <c r="M1998" s="31" t="n">
        <v>0</v>
      </c>
      <c r="N1998" s="31" t="n">
        <v>0</v>
      </c>
      <c r="O1998" s="31" t="n"/>
      <c r="P1998" s="31" t="n"/>
      <c r="Q1998" s="31" t="n">
        <v>0</v>
      </c>
      <c r="R1998" s="31" t="n"/>
      <c r="S1998" s="32" t="n"/>
      <c r="T1998" s="32" t="n"/>
      <c r="V1998" t="inlineStr">
        <is>
          <t>03e1p</t>
        </is>
      </c>
      <c r="W1998" t="n">
        <v>4419</v>
      </c>
      <c r="X1998" t="n">
        <v>6400</v>
      </c>
      <c r="Y1998" t="inlineStr">
        <is>
          <t>e8459271-b33b-4749-81b7-47478e1f2915</t>
        </is>
      </c>
      <c r="Z1998" t="inlineStr">
        <is>
          <t>Brendan Lemieux (CAR LW)</t>
        </is>
      </c>
    </row>
    <row r="1999">
      <c r="A1999" t="inlineStr">
        <is>
          <t>Brendan McMorrow</t>
        </is>
      </c>
      <c r="B1999" t="inlineStr">
        <is>
          <t>LAK</t>
        </is>
      </c>
      <c r="C1999" t="inlineStr">
        <is>
          <t>LW</t>
        </is>
      </c>
      <c r="D1999" t="inlineStr">
        <is>
          <t>F</t>
        </is>
      </c>
      <c r="E1999" t="n">
        <v>20</v>
      </c>
      <c r="F1999" t="inlineStr">
        <is>
          <t>FA</t>
        </is>
      </c>
      <c r="G1999" t="inlineStr">
        <is>
          <t>FA</t>
        </is>
      </c>
      <c r="H1999" s="30" t="n">
        <v>1</v>
      </c>
      <c r="I1999" s="31" t="n">
        <v>0</v>
      </c>
      <c r="J1999" s="31" t="n"/>
      <c r="K1999" s="31" t="n">
        <v>0</v>
      </c>
      <c r="L1999" s="32" t="n"/>
      <c r="M1999" s="31" t="n">
        <v>0</v>
      </c>
      <c r="N1999" s="31" t="n">
        <v>0</v>
      </c>
      <c r="O1999" s="31" t="n"/>
      <c r="P1999" s="31" t="n"/>
      <c r="Q1999" s="31" t="n">
        <v>0</v>
      </c>
      <c r="R1999" s="31" t="n"/>
      <c r="S1999" s="32" t="n"/>
      <c r="T1999" s="32" t="n"/>
      <c r="V1999" t="inlineStr">
        <is>
          <t>06mj7</t>
        </is>
      </c>
      <c r="Y1999" t="inlineStr">
        <is>
          <t>d3225024-3ad6-4533-ab81-5f8c3558e397</t>
        </is>
      </c>
      <c r="Z1999" t="inlineStr">
        <is>
          <t>Brendan McMorrow (LAK LW)</t>
        </is>
      </c>
    </row>
    <row r="2000">
      <c r="A2000" t="inlineStr">
        <is>
          <t>Brendan Mikkelson</t>
        </is>
      </c>
      <c r="B2000" t="inlineStr">
        <is>
          <t>(N/A)</t>
        </is>
      </c>
      <c r="C2000" t="inlineStr">
        <is>
          <t>D</t>
        </is>
      </c>
      <c r="D2000" t="inlineStr">
        <is>
          <t>D</t>
        </is>
      </c>
      <c r="E2000" t="n">
        <v>39</v>
      </c>
      <c r="F2000" t="inlineStr">
        <is>
          <t>FA</t>
        </is>
      </c>
      <c r="G2000" t="inlineStr">
        <is>
          <t>FA</t>
        </is>
      </c>
      <c r="H2000" s="30" t="n">
        <v>1</v>
      </c>
      <c r="I2000" s="31" t="n">
        <v>0</v>
      </c>
      <c r="J2000" s="31" t="n"/>
      <c r="K2000" s="31" t="n">
        <v>0</v>
      </c>
      <c r="L2000" s="32" t="n"/>
      <c r="M2000" s="31" t="n">
        <v>0</v>
      </c>
      <c r="N2000" s="31" t="n">
        <v>0</v>
      </c>
      <c r="O2000" s="31" t="n"/>
      <c r="P2000" s="31" t="n"/>
      <c r="Q2000" s="31" t="n">
        <v>0</v>
      </c>
      <c r="R2000" s="31" t="n"/>
      <c r="S2000" s="32" t="n"/>
      <c r="T2000" s="32" t="n"/>
      <c r="V2000" t="inlineStr">
        <is>
          <t>003dm</t>
        </is>
      </c>
      <c r="W2000" t="n">
        <v>2328</v>
      </c>
      <c r="X2000" t="n">
        <v>3810</v>
      </c>
      <c r="Z2000" t="inlineStr">
        <is>
          <t>Brendan Mikkelson ((N/A) D)</t>
        </is>
      </c>
    </row>
    <row r="2001">
      <c r="A2001" t="inlineStr">
        <is>
          <t>Brendan O`Donnell</t>
        </is>
      </c>
      <c r="B2001" t="inlineStr">
        <is>
          <t>TBL</t>
        </is>
      </c>
      <c r="C2001" t="inlineStr">
        <is>
          <t>C</t>
        </is>
      </c>
      <c r="D2001" t="inlineStr">
        <is>
          <t>F</t>
        </is>
      </c>
      <c r="E2001" t="n">
        <v>34</v>
      </c>
      <c r="F2001" t="inlineStr">
        <is>
          <t>FA</t>
        </is>
      </c>
      <c r="G2001" t="inlineStr">
        <is>
          <t>FA</t>
        </is>
      </c>
      <c r="H2001" s="30" t="n">
        <v>1</v>
      </c>
      <c r="I2001" s="31" t="n">
        <v>0</v>
      </c>
      <c r="J2001" s="31" t="n"/>
      <c r="K2001" s="31" t="n">
        <v>0</v>
      </c>
      <c r="L2001" s="32" t="n"/>
      <c r="M2001" s="31" t="n">
        <v>0</v>
      </c>
      <c r="N2001" s="31" t="n">
        <v>0</v>
      </c>
      <c r="O2001" s="31" t="n"/>
      <c r="P2001" s="31" t="n"/>
      <c r="Q2001" s="31" t="n">
        <v>0</v>
      </c>
      <c r="R2001" s="31" t="n"/>
      <c r="S2001" s="32" t="n"/>
      <c r="T2001" s="32" t="n"/>
      <c r="V2001" t="inlineStr">
        <is>
          <t>01zqs</t>
        </is>
      </c>
      <c r="Z2001" t="inlineStr">
        <is>
          <t>Brendan O`Donnell (TBL C)</t>
        </is>
      </c>
    </row>
    <row r="2002">
      <c r="A2002" t="inlineStr">
        <is>
          <t>Brendan Perlini</t>
        </is>
      </c>
      <c r="B2002" t="inlineStr">
        <is>
          <t>(N/A)</t>
        </is>
      </c>
      <c r="C2002" t="inlineStr">
        <is>
          <t>LW</t>
        </is>
      </c>
      <c r="D2002" t="inlineStr">
        <is>
          <t>F</t>
        </is>
      </c>
      <c r="E2002" t="n">
        <v>30</v>
      </c>
      <c r="F2002" t="inlineStr">
        <is>
          <t>FA</t>
        </is>
      </c>
      <c r="G2002" t="inlineStr">
        <is>
          <t>FA</t>
        </is>
      </c>
      <c r="H2002" s="30" t="n">
        <v>1</v>
      </c>
      <c r="I2002" s="31" t="n">
        <v>0</v>
      </c>
      <c r="J2002" s="31" t="n"/>
      <c r="K2002" s="31" t="n">
        <v>0</v>
      </c>
      <c r="L2002" s="32" t="n"/>
      <c r="M2002" s="31" t="n">
        <v>0</v>
      </c>
      <c r="N2002" s="31" t="n">
        <v>0</v>
      </c>
      <c r="O2002" s="31" t="n"/>
      <c r="P2002" s="31" t="n"/>
      <c r="Q2002" s="31" t="n">
        <v>0</v>
      </c>
      <c r="R2002" s="31" t="n"/>
      <c r="S2002" s="32" t="n"/>
      <c r="T2002" s="32" t="n"/>
      <c r="V2002" t="inlineStr">
        <is>
          <t>03asb</t>
        </is>
      </c>
      <c r="W2002" t="n">
        <v>4394</v>
      </c>
      <c r="X2002" t="n">
        <v>6378</v>
      </c>
      <c r="Y2002" t="inlineStr">
        <is>
          <t>4a73fd71-0fa1-40d6-b20f-085087aa2bd9</t>
        </is>
      </c>
      <c r="Z2002" t="inlineStr">
        <is>
          <t>Brendan Perlini ((N/A) LW)</t>
        </is>
      </c>
    </row>
    <row r="2003">
      <c r="A2003" t="inlineStr">
        <is>
          <t>Brendan Ranford</t>
        </is>
      </c>
      <c r="B2003" t="inlineStr">
        <is>
          <t>(N/A)</t>
        </is>
      </c>
      <c r="C2003" t="inlineStr">
        <is>
          <t>LW</t>
        </is>
      </c>
      <c r="D2003" t="inlineStr">
        <is>
          <t>F</t>
        </is>
      </c>
      <c r="E2003" t="n">
        <v>34</v>
      </c>
      <c r="F2003" t="inlineStr">
        <is>
          <t>FA</t>
        </is>
      </c>
      <c r="G2003" t="inlineStr">
        <is>
          <t>FA</t>
        </is>
      </c>
      <c r="H2003" s="30" t="n">
        <v>1</v>
      </c>
      <c r="I2003" s="31" t="n">
        <v>0</v>
      </c>
      <c r="J2003" s="31" t="n"/>
      <c r="K2003" s="31" t="n">
        <v>0</v>
      </c>
      <c r="L2003" s="32" t="n"/>
      <c r="M2003" s="31" t="n">
        <v>0</v>
      </c>
      <c r="N2003" s="31" t="n">
        <v>0</v>
      </c>
      <c r="O2003" s="31" t="n"/>
      <c r="P2003" s="31" t="n"/>
      <c r="Q2003" s="31" t="n">
        <v>0</v>
      </c>
      <c r="R2003" s="31" t="n"/>
      <c r="S2003" s="32" t="n"/>
      <c r="T2003" s="32" t="n"/>
      <c r="V2003" t="inlineStr">
        <is>
          <t>01zsr</t>
        </is>
      </c>
      <c r="W2003" t="n">
        <v>3689</v>
      </c>
      <c r="X2003" t="n">
        <v>5183</v>
      </c>
      <c r="Z2003" t="inlineStr">
        <is>
          <t>Brendan Ranford ((N/A) LW)</t>
        </is>
      </c>
    </row>
    <row r="2004">
      <c r="A2004" t="inlineStr">
        <is>
          <t>Brendan Semchuk</t>
        </is>
      </c>
      <c r="B2004" t="inlineStr">
        <is>
          <t>(N/A)</t>
        </is>
      </c>
      <c r="C2004" t="inlineStr">
        <is>
          <t>RW</t>
        </is>
      </c>
      <c r="D2004" t="inlineStr">
        <is>
          <t>F</t>
        </is>
      </c>
      <c r="E2004" t="n">
        <v>27</v>
      </c>
      <c r="F2004" t="inlineStr">
        <is>
          <t>FA</t>
        </is>
      </c>
      <c r="G2004" t="inlineStr">
        <is>
          <t>FA</t>
        </is>
      </c>
      <c r="H2004" s="30" t="n">
        <v>1</v>
      </c>
      <c r="I2004" s="31" t="n">
        <v>0</v>
      </c>
      <c r="J2004" s="31" t="n"/>
      <c r="K2004" s="31" t="n">
        <v>0</v>
      </c>
      <c r="L2004" s="32" t="n"/>
      <c r="M2004" s="31" t="n">
        <v>0</v>
      </c>
      <c r="N2004" s="31" t="n">
        <v>0</v>
      </c>
      <c r="O2004" s="31" t="n"/>
      <c r="P2004" s="31" t="n"/>
      <c r="Q2004" s="31" t="n">
        <v>0</v>
      </c>
      <c r="R2004" s="31" t="n"/>
      <c r="S2004" s="32" t="n"/>
      <c r="T2004" s="32" t="n"/>
      <c r="V2004" t="inlineStr">
        <is>
          <t>04l3w</t>
        </is>
      </c>
      <c r="X2004" t="n">
        <v>7779</v>
      </c>
      <c r="Z2004" t="inlineStr">
        <is>
          <t>Brendan Semchuk ((N/A) RW)</t>
        </is>
      </c>
    </row>
    <row r="2005">
      <c r="A2005" t="inlineStr">
        <is>
          <t>Brendan Shinnimin</t>
        </is>
      </c>
      <c r="B2005" t="inlineStr">
        <is>
          <t>(N/A)</t>
        </is>
      </c>
      <c r="C2005" t="inlineStr">
        <is>
          <t>C</t>
        </is>
      </c>
      <c r="D2005" t="inlineStr">
        <is>
          <t>F</t>
        </is>
      </c>
      <c r="E2005" t="n">
        <v>35</v>
      </c>
      <c r="F2005" t="inlineStr">
        <is>
          <t>FA</t>
        </is>
      </c>
      <c r="G2005" t="inlineStr">
        <is>
          <t>FA</t>
        </is>
      </c>
      <c r="H2005" s="30" t="n">
        <v>1</v>
      </c>
      <c r="I2005" s="31" t="n">
        <v>0</v>
      </c>
      <c r="J2005" s="31" t="n"/>
      <c r="K2005" s="31" t="n">
        <v>0</v>
      </c>
      <c r="L2005" s="32" t="n"/>
      <c r="M2005" s="31" t="n">
        <v>0</v>
      </c>
      <c r="N2005" s="31" t="n">
        <v>0</v>
      </c>
      <c r="O2005" s="31" t="n"/>
      <c r="P2005" s="31" t="n"/>
      <c r="Q2005" s="31" t="n">
        <v>0</v>
      </c>
      <c r="R2005" s="31" t="n"/>
      <c r="S2005" s="32" t="n"/>
      <c r="T2005" s="32" t="n"/>
      <c r="V2005" t="inlineStr">
        <is>
          <t>025sz</t>
        </is>
      </c>
      <c r="W2005" t="n">
        <v>3923</v>
      </c>
      <c r="X2005" t="n">
        <v>5617</v>
      </c>
      <c r="Z2005" t="inlineStr">
        <is>
          <t>Brendan Shinnimin ((N/A) C)</t>
        </is>
      </c>
    </row>
    <row r="2006">
      <c r="A2006" t="inlineStr">
        <is>
          <t>Brendan Warren</t>
        </is>
      </c>
      <c r="B2006" t="inlineStr">
        <is>
          <t>BUF</t>
        </is>
      </c>
      <c r="C2006" t="inlineStr">
        <is>
          <t>LW</t>
        </is>
      </c>
      <c r="D2006" t="inlineStr">
        <is>
          <t>F</t>
        </is>
      </c>
      <c r="E2006" t="n">
        <v>29</v>
      </c>
      <c r="F2006" t="inlineStr">
        <is>
          <t>FA</t>
        </is>
      </c>
      <c r="G2006" t="inlineStr">
        <is>
          <t>FA</t>
        </is>
      </c>
      <c r="H2006" s="30" t="n">
        <v>1</v>
      </c>
      <c r="I2006" s="31" t="n">
        <v>0</v>
      </c>
      <c r="J2006" s="31" t="n"/>
      <c r="K2006" s="31" t="n">
        <v>0</v>
      </c>
      <c r="L2006" s="32" t="n"/>
      <c r="M2006" s="31" t="n">
        <v>0</v>
      </c>
      <c r="N2006" s="31" t="n">
        <v>0</v>
      </c>
      <c r="O2006" s="31" t="n"/>
      <c r="P2006" s="31" t="n"/>
      <c r="Q2006" s="31" t="n">
        <v>0</v>
      </c>
      <c r="R2006" s="31" t="n"/>
      <c r="S2006" s="32" t="n"/>
      <c r="T2006" s="32" t="n"/>
      <c r="V2006" t="inlineStr">
        <is>
          <t>03rft</t>
        </is>
      </c>
      <c r="X2006" t="n">
        <v>6823</v>
      </c>
      <c r="Y2006" t="inlineStr">
        <is>
          <t>6f1920c7-c7ee-4844-a7f0-8758674f5fb3</t>
        </is>
      </c>
      <c r="Z2006" t="inlineStr">
        <is>
          <t>Brendan Warren (BUF LW)</t>
        </is>
      </c>
    </row>
    <row r="2007">
      <c r="A2007" t="inlineStr">
        <is>
          <t>Brendan Woods</t>
        </is>
      </c>
      <c r="B2007" t="inlineStr">
        <is>
          <t>BOS</t>
        </is>
      </c>
      <c r="C2007" t="inlineStr">
        <is>
          <t>LW</t>
        </is>
      </c>
      <c r="D2007" t="inlineStr">
        <is>
          <t>F</t>
        </is>
      </c>
      <c r="E2007" t="n">
        <v>34</v>
      </c>
      <c r="F2007" t="inlineStr">
        <is>
          <t>FA</t>
        </is>
      </c>
      <c r="G2007" t="inlineStr">
        <is>
          <t>FA</t>
        </is>
      </c>
      <c r="H2007" s="30" t="n">
        <v>1</v>
      </c>
      <c r="I2007" s="31" t="n">
        <v>0</v>
      </c>
      <c r="J2007" s="31" t="n"/>
      <c r="K2007" s="31" t="n">
        <v>0</v>
      </c>
      <c r="L2007" s="32" t="n"/>
      <c r="M2007" s="31" t="n">
        <v>0</v>
      </c>
      <c r="N2007" s="31" t="n">
        <v>0</v>
      </c>
      <c r="O2007" s="31" t="n"/>
      <c r="P2007" s="31" t="n"/>
      <c r="Q2007" s="31" t="n">
        <v>0</v>
      </c>
      <c r="R2007" s="31" t="n"/>
      <c r="S2007" s="32" t="n"/>
      <c r="T2007" s="32" t="n"/>
      <c r="V2007" t="inlineStr">
        <is>
          <t>02o7r</t>
        </is>
      </c>
      <c r="W2007" t="n">
        <v>4126</v>
      </c>
      <c r="X2007" t="n">
        <v>5819</v>
      </c>
      <c r="Z2007" t="inlineStr">
        <is>
          <t>Brendan Woods (BOS LW)</t>
        </is>
      </c>
    </row>
    <row r="2008">
      <c r="A2008" t="inlineStr">
        <is>
          <t>Brendan van Riemsdyk</t>
        </is>
      </c>
      <c r="B2008" t="inlineStr">
        <is>
          <t>(N/A)</t>
        </is>
      </c>
      <c r="C2008" t="inlineStr">
        <is>
          <t>C</t>
        </is>
      </c>
      <c r="D2008" t="inlineStr">
        <is>
          <t>F</t>
        </is>
      </c>
      <c r="E2008" t="n">
        <v>30</v>
      </c>
      <c r="F2008" t="inlineStr">
        <is>
          <t>FA</t>
        </is>
      </c>
      <c r="G2008" t="inlineStr">
        <is>
          <t>FA</t>
        </is>
      </c>
      <c r="H2008" s="30" t="n">
        <v>1</v>
      </c>
      <c r="I2008" s="31" t="n">
        <v>0</v>
      </c>
      <c r="J2008" s="31" t="n"/>
      <c r="K2008" s="31" t="n">
        <v>0</v>
      </c>
      <c r="L2008" s="32" t="n"/>
      <c r="M2008" s="31" t="n">
        <v>0</v>
      </c>
      <c r="N2008" s="31" t="n">
        <v>0</v>
      </c>
      <c r="O2008" s="31" t="n"/>
      <c r="P2008" s="31" t="n"/>
      <c r="Q2008" s="31" t="n">
        <v>0</v>
      </c>
      <c r="R2008" s="31" t="n"/>
      <c r="S2008" s="32" t="n"/>
      <c r="T2008" s="32" t="n"/>
      <c r="V2008" t="inlineStr">
        <is>
          <t>03enb</t>
        </is>
      </c>
      <c r="Z2008" t="inlineStr">
        <is>
          <t>Brendan van Riemsdyk ((N/A) C)</t>
        </is>
      </c>
    </row>
    <row r="2009">
      <c r="A2009" t="inlineStr">
        <is>
          <t>Brenden Kichton</t>
        </is>
      </c>
      <c r="B2009" t="inlineStr">
        <is>
          <t>(N/A)</t>
        </is>
      </c>
      <c r="C2009" t="inlineStr">
        <is>
          <t>D</t>
        </is>
      </c>
      <c r="D2009" t="inlineStr">
        <is>
          <t>D</t>
        </is>
      </c>
      <c r="E2009" t="n">
        <v>34</v>
      </c>
      <c r="F2009" t="inlineStr">
        <is>
          <t>FA</t>
        </is>
      </c>
      <c r="G2009" t="inlineStr">
        <is>
          <t>FA</t>
        </is>
      </c>
      <c r="H2009" s="30" t="n">
        <v>1</v>
      </c>
      <c r="I2009" s="31" t="n">
        <v>0</v>
      </c>
      <c r="J2009" s="31" t="n"/>
      <c r="K2009" s="31" t="n">
        <v>0</v>
      </c>
      <c r="L2009" s="32" t="n"/>
      <c r="M2009" s="31" t="n">
        <v>0</v>
      </c>
      <c r="N2009" s="31" t="n">
        <v>0</v>
      </c>
      <c r="O2009" s="31" t="n"/>
      <c r="P2009" s="31" t="n"/>
      <c r="Q2009" s="31" t="n">
        <v>0</v>
      </c>
      <c r="R2009" s="31" t="n"/>
      <c r="S2009" s="32" t="n"/>
      <c r="T2009" s="32" t="n"/>
      <c r="V2009" t="inlineStr">
        <is>
          <t>02fno</t>
        </is>
      </c>
      <c r="W2009" t="n">
        <v>4563</v>
      </c>
      <c r="X2009" t="n">
        <v>5492</v>
      </c>
      <c r="Z2009" t="inlineStr">
        <is>
          <t>Brenden Kichton ((N/A) D)</t>
        </is>
      </c>
    </row>
    <row r="2010">
      <c r="A2010" t="inlineStr">
        <is>
          <t>Brenden Kotyk</t>
        </is>
      </c>
      <c r="B2010" t="inlineStr">
        <is>
          <t>(N/A)</t>
        </is>
      </c>
      <c r="C2010" t="inlineStr">
        <is>
          <t>D</t>
        </is>
      </c>
      <c r="D2010" t="inlineStr">
        <is>
          <t>D</t>
        </is>
      </c>
      <c r="E2010" t="n">
        <v>35</v>
      </c>
      <c r="F2010" t="inlineStr">
        <is>
          <t>FA</t>
        </is>
      </c>
      <c r="G2010" t="inlineStr">
        <is>
          <t>FA</t>
        </is>
      </c>
      <c r="H2010" s="30" t="n">
        <v>1</v>
      </c>
      <c r="I2010" s="31" t="n">
        <v>0</v>
      </c>
      <c r="J2010" s="31" t="n"/>
      <c r="K2010" s="31" t="n">
        <v>0</v>
      </c>
      <c r="L2010" s="32" t="n"/>
      <c r="M2010" s="31" t="n">
        <v>0</v>
      </c>
      <c r="N2010" s="31" t="n">
        <v>0</v>
      </c>
      <c r="O2010" s="31" t="n"/>
      <c r="P2010" s="31" t="n"/>
      <c r="Q2010" s="31" t="n">
        <v>0</v>
      </c>
      <c r="R2010" s="31" t="n"/>
      <c r="S2010" s="32" t="n"/>
      <c r="T2010" s="32" t="n"/>
      <c r="V2010" t="inlineStr">
        <is>
          <t>04l3y</t>
        </is>
      </c>
      <c r="X2010" t="n">
        <v>7781</v>
      </c>
      <c r="Z2010" t="inlineStr">
        <is>
          <t>Brenden Kotyk ((N/A) D)</t>
        </is>
      </c>
    </row>
    <row r="2011">
      <c r="A2011" t="inlineStr">
        <is>
          <t>Brenden Miller</t>
        </is>
      </c>
      <c r="B2011" t="inlineStr">
        <is>
          <t>MIN</t>
        </is>
      </c>
      <c r="C2011" t="inlineStr">
        <is>
          <t>D</t>
        </is>
      </c>
      <c r="D2011" t="inlineStr">
        <is>
          <t>D</t>
        </is>
      </c>
      <c r="E2011" t="n">
        <v>32</v>
      </c>
      <c r="F2011" t="inlineStr">
        <is>
          <t>FA</t>
        </is>
      </c>
      <c r="G2011" t="inlineStr">
        <is>
          <t>FA</t>
        </is>
      </c>
      <c r="H2011" s="30" t="n">
        <v>1</v>
      </c>
      <c r="I2011" s="31" t="n">
        <v>0</v>
      </c>
      <c r="J2011" s="31" t="n"/>
      <c r="K2011" s="31" t="n">
        <v>0</v>
      </c>
      <c r="L2011" s="32" t="n"/>
      <c r="M2011" s="31" t="n">
        <v>0</v>
      </c>
      <c r="N2011" s="31" t="n">
        <v>0</v>
      </c>
      <c r="O2011" s="31" t="n"/>
      <c r="P2011" s="31" t="n"/>
      <c r="Q2011" s="31" t="n">
        <v>0</v>
      </c>
      <c r="R2011" s="31" t="n"/>
      <c r="S2011" s="32" t="n"/>
      <c r="T2011" s="32" t="n"/>
      <c r="V2011" t="inlineStr">
        <is>
          <t>03ry1</t>
        </is>
      </c>
      <c r="X2011" t="n">
        <v>7453</v>
      </c>
      <c r="Y2011" t="inlineStr">
        <is>
          <t>bfb714ca-4f2f-4e6a-a1c1-92c10dcfb26a</t>
        </is>
      </c>
      <c r="Z2011" t="inlineStr">
        <is>
          <t>Brenden Miller (MIN D)</t>
        </is>
      </c>
    </row>
    <row r="2012">
      <c r="A2012" t="inlineStr">
        <is>
          <t>Brenden Walker</t>
        </is>
      </c>
      <c r="B2012" t="inlineStr">
        <is>
          <t>UTA</t>
        </is>
      </c>
      <c r="C2012" t="inlineStr">
        <is>
          <t>C</t>
        </is>
      </c>
      <c r="D2012" t="inlineStr">
        <is>
          <t>F</t>
        </is>
      </c>
      <c r="E2012" t="n">
        <v>34</v>
      </c>
      <c r="F2012" t="inlineStr">
        <is>
          <t>FA</t>
        </is>
      </c>
      <c r="G2012" t="inlineStr">
        <is>
          <t>FA</t>
        </is>
      </c>
      <c r="H2012" s="30" t="n">
        <v>1</v>
      </c>
      <c r="I2012" s="31" t="n">
        <v>0</v>
      </c>
      <c r="J2012" s="31" t="n"/>
      <c r="K2012" s="31" t="n">
        <v>0</v>
      </c>
      <c r="L2012" s="32" t="n"/>
      <c r="M2012" s="31" t="n">
        <v>0</v>
      </c>
      <c r="N2012" s="31" t="n">
        <v>0</v>
      </c>
      <c r="O2012" s="31" t="n"/>
      <c r="P2012" s="31" t="n"/>
      <c r="Q2012" s="31" t="n">
        <v>0</v>
      </c>
      <c r="R2012" s="31" t="n"/>
      <c r="S2012" s="32" t="n"/>
      <c r="T2012" s="32" t="n"/>
      <c r="V2012" t="inlineStr">
        <is>
          <t>02yx9</t>
        </is>
      </c>
      <c r="X2012" t="n">
        <v>6265</v>
      </c>
      <c r="Z2012" t="inlineStr">
        <is>
          <t>Brenden Walker (UTA C)</t>
        </is>
      </c>
    </row>
    <row r="2013">
      <c r="A2013" t="inlineStr">
        <is>
          <t>Brendon Nash</t>
        </is>
      </c>
      <c r="B2013" t="inlineStr">
        <is>
          <t>(N/A)</t>
        </is>
      </c>
      <c r="C2013" t="inlineStr">
        <is>
          <t>D</t>
        </is>
      </c>
      <c r="D2013" t="inlineStr">
        <is>
          <t>D</t>
        </is>
      </c>
      <c r="E2013" t="n">
        <v>39</v>
      </c>
      <c r="F2013" t="inlineStr">
        <is>
          <t>FA</t>
        </is>
      </c>
      <c r="G2013" t="inlineStr">
        <is>
          <t>FA</t>
        </is>
      </c>
      <c r="H2013" s="30" t="n">
        <v>1</v>
      </c>
      <c r="I2013" s="31" t="n">
        <v>0</v>
      </c>
      <c r="J2013" s="31" t="n"/>
      <c r="K2013" s="31" t="n">
        <v>0</v>
      </c>
      <c r="L2013" s="32" t="n"/>
      <c r="M2013" s="31" t="n">
        <v>0</v>
      </c>
      <c r="N2013" s="31" t="n">
        <v>0</v>
      </c>
      <c r="O2013" s="31" t="n"/>
      <c r="P2013" s="31" t="n"/>
      <c r="Q2013" s="31" t="n">
        <v>0</v>
      </c>
      <c r="R2013" s="31" t="n"/>
      <c r="S2013" s="32" t="n"/>
      <c r="T2013" s="32" t="n"/>
      <c r="V2013" t="inlineStr">
        <is>
          <t>01t66</t>
        </is>
      </c>
      <c r="W2013" t="n">
        <v>3665</v>
      </c>
      <c r="X2013" t="n">
        <v>4856</v>
      </c>
      <c r="Z2013" t="inlineStr">
        <is>
          <t>Brendon Nash ((N/A) D)</t>
        </is>
      </c>
    </row>
    <row r="2014">
      <c r="A2014" t="inlineStr">
        <is>
          <t>Brennan Ali</t>
        </is>
      </c>
      <c r="B2014" t="inlineStr">
        <is>
          <t>DET</t>
        </is>
      </c>
      <c r="C2014" t="inlineStr">
        <is>
          <t>C</t>
        </is>
      </c>
      <c r="D2014" t="inlineStr">
        <is>
          <t>F</t>
        </is>
      </c>
      <c r="E2014" t="n">
        <v>22</v>
      </c>
      <c r="F2014" t="inlineStr">
        <is>
          <t>FA</t>
        </is>
      </c>
      <c r="G2014" t="inlineStr">
        <is>
          <t>FA</t>
        </is>
      </c>
      <c r="H2014" s="30" t="n">
        <v>1</v>
      </c>
      <c r="I2014" s="31" t="n">
        <v>0</v>
      </c>
      <c r="J2014" s="31" t="n"/>
      <c r="K2014" s="31" t="n">
        <v>0</v>
      </c>
      <c r="L2014" s="32" t="n"/>
      <c r="M2014" s="31" t="n">
        <v>0</v>
      </c>
      <c r="N2014" s="31" t="n">
        <v>0</v>
      </c>
      <c r="O2014" s="31" t="n"/>
      <c r="P2014" s="31" t="n"/>
      <c r="Q2014" s="31" t="n">
        <v>0</v>
      </c>
      <c r="R2014" s="31" t="n"/>
      <c r="S2014" s="32" t="n"/>
      <c r="T2014" s="32" t="n"/>
      <c r="V2014" t="inlineStr">
        <is>
          <t>060ok</t>
        </is>
      </c>
      <c r="Z2014" t="inlineStr">
        <is>
          <t>Brennan Ali (DET C)</t>
        </is>
      </c>
    </row>
    <row r="2015">
      <c r="A2015" t="inlineStr">
        <is>
          <t>Brennan Evans</t>
        </is>
      </c>
      <c r="B2015" t="inlineStr">
        <is>
          <t>(N/A)</t>
        </is>
      </c>
      <c r="C2015" t="inlineStr">
        <is>
          <t>D</t>
        </is>
      </c>
      <c r="D2015" t="inlineStr">
        <is>
          <t>D</t>
        </is>
      </c>
      <c r="E2015" t="n">
        <v>44</v>
      </c>
      <c r="F2015" t="inlineStr">
        <is>
          <t>FA</t>
        </is>
      </c>
      <c r="G2015" t="inlineStr">
        <is>
          <t>FA</t>
        </is>
      </c>
      <c r="H2015" s="30" t="n">
        <v>1</v>
      </c>
      <c r="I2015" s="31" t="n">
        <v>0</v>
      </c>
      <c r="J2015" s="31" t="n"/>
      <c r="K2015" s="31" t="n">
        <v>0</v>
      </c>
      <c r="L2015" s="32" t="n"/>
      <c r="M2015" s="31" t="n">
        <v>0</v>
      </c>
      <c r="N2015" s="31" t="n">
        <v>0</v>
      </c>
      <c r="O2015" s="31" t="n"/>
      <c r="P2015" s="31" t="n"/>
      <c r="Q2015" s="31" t="n">
        <v>0</v>
      </c>
      <c r="R2015" s="31" t="n"/>
      <c r="S2015" s="32" t="n"/>
      <c r="T2015" s="32" t="n"/>
      <c r="V2015" t="inlineStr">
        <is>
          <t>0046b</t>
        </is>
      </c>
      <c r="W2015" t="n">
        <v>2140</v>
      </c>
      <c r="X2015" t="n">
        <v>3488</v>
      </c>
      <c r="Z2015" t="inlineStr">
        <is>
          <t>Brennan Evans ((N/A) D)</t>
        </is>
      </c>
    </row>
    <row r="2016">
      <c r="A2016" t="inlineStr">
        <is>
          <t>Brennan Kapcheck</t>
        </is>
      </c>
      <c r="B2016" t="inlineStr">
        <is>
          <t>(N/A)</t>
        </is>
      </c>
      <c r="C2016" t="inlineStr">
        <is>
          <t>D</t>
        </is>
      </c>
      <c r="D2016" t="inlineStr">
        <is>
          <t>D</t>
        </is>
      </c>
      <c r="E2016" t="n">
        <v>29</v>
      </c>
      <c r="F2016" t="inlineStr">
        <is>
          <t>FA</t>
        </is>
      </c>
      <c r="G2016" t="inlineStr">
        <is>
          <t>FA</t>
        </is>
      </c>
      <c r="H2016" s="30" t="n">
        <v>1</v>
      </c>
      <c r="I2016" s="31" t="n">
        <v>0</v>
      </c>
      <c r="J2016" s="31" t="n"/>
      <c r="K2016" s="31" t="n">
        <v>0</v>
      </c>
      <c r="L2016" s="32" t="n"/>
      <c r="M2016" s="31" t="n">
        <v>0</v>
      </c>
      <c r="N2016" s="31" t="n">
        <v>0</v>
      </c>
      <c r="O2016" s="31" t="n"/>
      <c r="P2016" s="31" t="n"/>
      <c r="Q2016" s="31" t="n">
        <v>0</v>
      </c>
      <c r="R2016" s="31" t="n"/>
      <c r="S2016" s="32" t="n"/>
      <c r="T2016" s="32" t="n"/>
      <c r="V2016" t="inlineStr">
        <is>
          <t>05vya</t>
        </is>
      </c>
      <c r="Z2016" t="inlineStr">
        <is>
          <t>Brennan Kapcheck ((N/A) D)</t>
        </is>
      </c>
    </row>
    <row r="2017">
      <c r="A2017" t="inlineStr">
        <is>
          <t>Brennan Menell</t>
        </is>
      </c>
      <c r="B2017" t="inlineStr">
        <is>
          <t>(N/A)</t>
        </is>
      </c>
      <c r="C2017" t="inlineStr">
        <is>
          <t>D</t>
        </is>
      </c>
      <c r="D2017" t="inlineStr">
        <is>
          <t>D</t>
        </is>
      </c>
      <c r="E2017" t="n">
        <v>29</v>
      </c>
      <c r="F2017" t="inlineStr">
        <is>
          <t>FA</t>
        </is>
      </c>
      <c r="G2017" t="inlineStr">
        <is>
          <t>FA</t>
        </is>
      </c>
      <c r="H2017" s="30" t="n">
        <v>1</v>
      </c>
      <c r="I2017" s="31" t="n">
        <v>0</v>
      </c>
      <c r="J2017" s="31" t="n"/>
      <c r="K2017" s="31" t="n">
        <v>0</v>
      </c>
      <c r="L2017" s="32" t="n"/>
      <c r="M2017" s="31" t="n">
        <v>0</v>
      </c>
      <c r="N2017" s="31" t="n">
        <v>0</v>
      </c>
      <c r="O2017" s="31" t="n"/>
      <c r="P2017" s="31" t="n"/>
      <c r="Q2017" s="31" t="n">
        <v>0</v>
      </c>
      <c r="R2017" s="31" t="n"/>
      <c r="S2017" s="32" t="n"/>
      <c r="T2017" s="32" t="n"/>
      <c r="V2017" t="inlineStr">
        <is>
          <t>048lj</t>
        </is>
      </c>
      <c r="W2017" t="n">
        <v>5601</v>
      </c>
      <c r="X2017" t="n">
        <v>7356</v>
      </c>
      <c r="Y2017" t="inlineStr">
        <is>
          <t>445a08a8-17f7-4ee6-b7c6-aa03c2cf96e0</t>
        </is>
      </c>
      <c r="Z2017" t="inlineStr">
        <is>
          <t>Brennan Menell ((N/A) D)</t>
        </is>
      </c>
    </row>
    <row r="2018">
      <c r="A2018" t="inlineStr">
        <is>
          <t>Brennan Saulnier</t>
        </is>
      </c>
      <c r="B2018" t="inlineStr">
        <is>
          <t>WSH</t>
        </is>
      </c>
      <c r="C2018" t="inlineStr">
        <is>
          <t>C</t>
        </is>
      </c>
      <c r="D2018" t="inlineStr">
        <is>
          <t>F</t>
        </is>
      </c>
      <c r="E2018" t="n">
        <v>32</v>
      </c>
      <c r="F2018" t="inlineStr">
        <is>
          <t>FA</t>
        </is>
      </c>
      <c r="G2018" t="inlineStr">
        <is>
          <t>FA</t>
        </is>
      </c>
      <c r="H2018" s="30" t="n">
        <v>1</v>
      </c>
      <c r="I2018" s="31" t="n">
        <v>0</v>
      </c>
      <c r="J2018" s="31" t="n"/>
      <c r="K2018" s="31" t="n">
        <v>0</v>
      </c>
      <c r="L2018" s="32" t="n"/>
      <c r="M2018" s="31" t="n">
        <v>0</v>
      </c>
      <c r="N2018" s="31" t="n">
        <v>0</v>
      </c>
      <c r="O2018" s="31" t="n"/>
      <c r="P2018" s="31" t="n"/>
      <c r="Q2018" s="31" t="n">
        <v>0</v>
      </c>
      <c r="R2018" s="31" t="n"/>
      <c r="S2018" s="32" t="n"/>
      <c r="T2018" s="32" t="n"/>
      <c r="V2018" t="inlineStr">
        <is>
          <t>065g0</t>
        </is>
      </c>
      <c r="Y2018" t="inlineStr">
        <is>
          <t>6d685e7f-6c69-42ad-9744-96dba8f39efa</t>
        </is>
      </c>
      <c r="Z2018" t="inlineStr">
        <is>
          <t>Brennan Saulnier (WSH C)</t>
        </is>
      </c>
    </row>
    <row r="2019">
      <c r="A2019" t="inlineStr">
        <is>
          <t>Brennan Serville</t>
        </is>
      </c>
      <c r="B2019" t="inlineStr">
        <is>
          <t>(N/A)</t>
        </is>
      </c>
      <c r="C2019" t="inlineStr">
        <is>
          <t>D</t>
        </is>
      </c>
      <c r="D2019" t="inlineStr">
        <is>
          <t>D</t>
        </is>
      </c>
      <c r="E2019" t="n">
        <v>33</v>
      </c>
      <c r="F2019" t="inlineStr">
        <is>
          <t>FA</t>
        </is>
      </c>
      <c r="G2019" t="inlineStr">
        <is>
          <t>FA</t>
        </is>
      </c>
      <c r="H2019" s="30" t="n">
        <v>1</v>
      </c>
      <c r="I2019" s="31" t="n">
        <v>0</v>
      </c>
      <c r="J2019" s="31" t="n"/>
      <c r="K2019" s="31" t="n">
        <v>0</v>
      </c>
      <c r="L2019" s="32" t="n"/>
      <c r="M2019" s="31" t="n">
        <v>0</v>
      </c>
      <c r="N2019" s="31" t="n">
        <v>0</v>
      </c>
      <c r="O2019" s="31" t="n"/>
      <c r="P2019" s="31" t="n"/>
      <c r="Q2019" s="31" t="n">
        <v>0</v>
      </c>
      <c r="R2019" s="31" t="n"/>
      <c r="S2019" s="32" t="n"/>
      <c r="T2019" s="32" t="n"/>
      <c r="V2019" t="inlineStr">
        <is>
          <t>02fzv</t>
        </is>
      </c>
      <c r="W2019" t="n">
        <v>3842</v>
      </c>
      <c r="X2019" t="n">
        <v>5444</v>
      </c>
      <c r="Z2019" t="inlineStr">
        <is>
          <t>Brennan Serville ((N/A) D)</t>
        </is>
      </c>
    </row>
    <row r="2020">
      <c r="A2020" t="inlineStr">
        <is>
          <t>Brent Andrews</t>
        </is>
      </c>
      <c r="B2020" t="inlineStr">
        <is>
          <t>(N/A)</t>
        </is>
      </c>
      <c r="C2020" t="inlineStr">
        <is>
          <t>LW</t>
        </is>
      </c>
      <c r="D2020" t="inlineStr">
        <is>
          <t>F</t>
        </is>
      </c>
      <c r="E2020" t="n">
        <v>33</v>
      </c>
      <c r="F2020" t="inlineStr">
        <is>
          <t>FA</t>
        </is>
      </c>
      <c r="G2020" t="inlineStr">
        <is>
          <t>FA</t>
        </is>
      </c>
      <c r="H2020" s="30" t="n">
        <v>1</v>
      </c>
      <c r="I2020" s="31" t="n">
        <v>0</v>
      </c>
      <c r="J2020" s="31" t="n"/>
      <c r="K2020" s="31" t="n">
        <v>0</v>
      </c>
      <c r="L2020" s="32" t="n"/>
      <c r="M2020" s="31" t="n">
        <v>0</v>
      </c>
      <c r="N2020" s="31" t="n">
        <v>0</v>
      </c>
      <c r="O2020" s="31" t="n"/>
      <c r="P2020" s="31" t="n"/>
      <c r="Q2020" s="31" t="n">
        <v>0</v>
      </c>
      <c r="R2020" s="31" t="n"/>
      <c r="S2020" s="32" t="n"/>
      <c r="T2020" s="32" t="n"/>
      <c r="V2020" t="inlineStr">
        <is>
          <t>02fk7</t>
        </is>
      </c>
      <c r="X2020" t="n">
        <v>5567</v>
      </c>
      <c r="Z2020" t="inlineStr">
        <is>
          <t>Brent Andrews ((N/A) LW)</t>
        </is>
      </c>
    </row>
    <row r="2021">
      <c r="A2021" t="inlineStr">
        <is>
          <t>Brent Aubin</t>
        </is>
      </c>
      <c r="B2021" t="inlineStr">
        <is>
          <t>(N/A)</t>
        </is>
      </c>
      <c r="C2021" t="inlineStr">
        <is>
          <t>RW</t>
        </is>
      </c>
      <c r="D2021" t="inlineStr">
        <is>
          <t>F</t>
        </is>
      </c>
      <c r="E2021" t="n">
        <v>40</v>
      </c>
      <c r="F2021" t="inlineStr">
        <is>
          <t>FA</t>
        </is>
      </c>
      <c r="G2021" t="inlineStr">
        <is>
          <t>FA</t>
        </is>
      </c>
      <c r="H2021" s="30" t="n">
        <v>1</v>
      </c>
      <c r="I2021" s="31" t="n">
        <v>0</v>
      </c>
      <c r="J2021" s="31" t="n"/>
      <c r="K2021" s="31" t="n">
        <v>0</v>
      </c>
      <c r="L2021" s="32" t="n"/>
      <c r="M2021" s="31" t="n">
        <v>0</v>
      </c>
      <c r="N2021" s="31" t="n">
        <v>0</v>
      </c>
      <c r="O2021" s="31" t="n"/>
      <c r="P2021" s="31" t="n"/>
      <c r="Q2021" s="31" t="n">
        <v>0</v>
      </c>
      <c r="R2021" s="31" t="n"/>
      <c r="S2021" s="32" t="n"/>
      <c r="T2021" s="32" t="n"/>
      <c r="V2021" t="inlineStr">
        <is>
          <t>004m9</t>
        </is>
      </c>
      <c r="X2021" t="n">
        <v>4047</v>
      </c>
      <c r="Z2021" t="inlineStr">
        <is>
          <t>Brent Aubin ((N/A) RW)</t>
        </is>
      </c>
    </row>
    <row r="2022">
      <c r="A2022" t="inlineStr">
        <is>
          <t>Brent Benson</t>
        </is>
      </c>
      <c r="B2022" t="inlineStr">
        <is>
          <t>(N/A)</t>
        </is>
      </c>
      <c r="C2022" t="inlineStr">
        <is>
          <t>C</t>
        </is>
      </c>
      <c r="D2022" t="inlineStr">
        <is>
          <t>F</t>
        </is>
      </c>
      <c r="E2022" t="n">
        <v>33</v>
      </c>
      <c r="F2022" t="inlineStr">
        <is>
          <t>FA</t>
        </is>
      </c>
      <c r="G2022" t="inlineStr">
        <is>
          <t>FA</t>
        </is>
      </c>
      <c r="H2022" s="30" t="n">
        <v>1</v>
      </c>
      <c r="I2022" s="31" t="n">
        <v>0</v>
      </c>
      <c r="J2022" s="31" t="n"/>
      <c r="K2022" s="31" t="n">
        <v>0</v>
      </c>
      <c r="L2022" s="32" t="n"/>
      <c r="M2022" s="31" t="n">
        <v>0</v>
      </c>
      <c r="N2022" s="31" t="n">
        <v>0</v>
      </c>
      <c r="O2022" s="31" t="n"/>
      <c r="P2022" s="31" t="n"/>
      <c r="Q2022" s="31" t="n">
        <v>0</v>
      </c>
      <c r="R2022" s="31" t="n"/>
      <c r="S2022" s="32" t="n"/>
      <c r="T2022" s="32" t="n"/>
      <c r="V2022" t="inlineStr">
        <is>
          <t>02g2a</t>
        </is>
      </c>
      <c r="Z2022" t="inlineStr">
        <is>
          <t>Brent Benson ((N/A) C)</t>
        </is>
      </c>
    </row>
    <row r="2023">
      <c r="A2023" t="inlineStr">
        <is>
          <t>Brent Johnson</t>
        </is>
      </c>
      <c r="B2023" t="inlineStr">
        <is>
          <t>PIT</t>
        </is>
      </c>
      <c r="C2023" t="inlineStr">
        <is>
          <t>D</t>
        </is>
      </c>
      <c r="D2023" t="inlineStr">
        <is>
          <t>D</t>
        </is>
      </c>
      <c r="E2023" t="n">
        <v>23</v>
      </c>
      <c r="F2023" t="inlineStr">
        <is>
          <t>FA</t>
        </is>
      </c>
      <c r="G2023" t="inlineStr">
        <is>
          <t>FA</t>
        </is>
      </c>
      <c r="H2023" s="30" t="n">
        <v>1</v>
      </c>
      <c r="I2023" s="31" t="n">
        <v>0</v>
      </c>
      <c r="J2023" s="31" t="n"/>
      <c r="K2023" s="31" t="n">
        <v>0</v>
      </c>
      <c r="L2023" s="32" t="n"/>
      <c r="M2023" s="31" t="n">
        <v>0</v>
      </c>
      <c r="N2023" s="31" t="n">
        <v>0</v>
      </c>
      <c r="O2023" s="31" t="n"/>
      <c r="P2023" s="31" t="n"/>
      <c r="Q2023" s="31" t="n">
        <v>0</v>
      </c>
      <c r="R2023" s="31" t="n"/>
      <c r="S2023" s="32" t="n"/>
      <c r="T2023" s="32" t="n"/>
      <c r="V2023" t="inlineStr">
        <is>
          <t>05rjv</t>
        </is>
      </c>
      <c r="W2023" t="n">
        <v>6510</v>
      </c>
      <c r="Y2023" t="inlineStr">
        <is>
          <t>732148c0-dde3-46fe-b7a3-2921cf2993bb</t>
        </is>
      </c>
      <c r="Z2023" t="inlineStr">
        <is>
          <t>Brent Johnson (PIT D)</t>
        </is>
      </c>
    </row>
    <row r="2024">
      <c r="A2024" t="inlineStr">
        <is>
          <t>Brent Moran</t>
        </is>
      </c>
      <c r="B2024" t="inlineStr">
        <is>
          <t>NYI</t>
        </is>
      </c>
      <c r="C2024" t="inlineStr">
        <is>
          <t>G</t>
        </is>
      </c>
      <c r="D2024" t="inlineStr">
        <is>
          <t>G</t>
        </is>
      </c>
      <c r="E2024" t="n">
        <v>30</v>
      </c>
      <c r="F2024" t="inlineStr">
        <is>
          <t>FA</t>
        </is>
      </c>
      <c r="G2024" t="inlineStr">
        <is>
          <t>FA</t>
        </is>
      </c>
      <c r="H2024" s="30" t="n">
        <v>1</v>
      </c>
      <c r="I2024" s="31" t="n">
        <v>0</v>
      </c>
      <c r="J2024" s="31" t="n"/>
      <c r="K2024" s="31" t="n">
        <v>0</v>
      </c>
      <c r="L2024" s="32" t="n"/>
      <c r="M2024" s="31" t="n">
        <v>0</v>
      </c>
      <c r="N2024" s="31" t="n">
        <v>0</v>
      </c>
      <c r="O2024" s="31" t="n"/>
      <c r="P2024" s="31" t="n"/>
      <c r="Q2024" s="31" t="n">
        <v>0</v>
      </c>
      <c r="R2024" s="31" t="n"/>
      <c r="S2024" s="32" t="n"/>
      <c r="T2024" s="32" t="n"/>
      <c r="V2024" t="inlineStr">
        <is>
          <t>03d13</t>
        </is>
      </c>
      <c r="Y2024" t="inlineStr">
        <is>
          <t>23c7ea59-813b-43e9-bdaa-ceae889c39a3</t>
        </is>
      </c>
      <c r="Z2024" t="inlineStr">
        <is>
          <t>Brent Moran (NYI G)</t>
        </is>
      </c>
    </row>
    <row r="2025">
      <c r="A2025" t="inlineStr">
        <is>
          <t>Brent Pedersen</t>
        </is>
      </c>
      <c r="B2025" t="inlineStr">
        <is>
          <t>TBL</t>
        </is>
      </c>
      <c r="C2025" t="inlineStr">
        <is>
          <t>LW</t>
        </is>
      </c>
      <c r="D2025" t="inlineStr">
        <is>
          <t>F</t>
        </is>
      </c>
      <c r="E2025" t="n">
        <v>31</v>
      </c>
      <c r="F2025" t="inlineStr">
        <is>
          <t>FA</t>
        </is>
      </c>
      <c r="G2025" t="inlineStr">
        <is>
          <t>FA</t>
        </is>
      </c>
      <c r="H2025" s="30" t="n">
        <v>1</v>
      </c>
      <c r="I2025" s="31" t="n">
        <v>0</v>
      </c>
      <c r="J2025" s="31" t="n"/>
      <c r="K2025" s="31" t="n">
        <v>0</v>
      </c>
      <c r="L2025" s="32" t="n"/>
      <c r="M2025" s="31" t="n">
        <v>0</v>
      </c>
      <c r="N2025" s="31" t="n">
        <v>0</v>
      </c>
      <c r="O2025" s="31" t="n"/>
      <c r="P2025" s="31" t="n"/>
      <c r="Q2025" s="31" t="n">
        <v>0</v>
      </c>
      <c r="R2025" s="31" t="n"/>
      <c r="S2025" s="32" t="n"/>
      <c r="T2025" s="32" t="n"/>
      <c r="V2025" t="inlineStr">
        <is>
          <t>031qc</t>
        </is>
      </c>
      <c r="X2025" t="n">
        <v>6106</v>
      </c>
      <c r="Z2025" t="inlineStr">
        <is>
          <t>Brent Pedersen (TBL LW)</t>
        </is>
      </c>
    </row>
    <row r="2026">
      <c r="A2026" t="inlineStr">
        <is>
          <t>Brent Raedeke</t>
        </is>
      </c>
      <c r="B2026" t="inlineStr">
        <is>
          <t>(N/A)</t>
        </is>
      </c>
      <c r="C2026" t="inlineStr">
        <is>
          <t>LW</t>
        </is>
      </c>
      <c r="D2026" t="inlineStr">
        <is>
          <t>F</t>
        </is>
      </c>
      <c r="E2026" t="n">
        <v>36</v>
      </c>
      <c r="F2026" t="inlineStr">
        <is>
          <t>FA</t>
        </is>
      </c>
      <c r="G2026" t="inlineStr">
        <is>
          <t>FA</t>
        </is>
      </c>
      <c r="H2026" s="30" t="n">
        <v>1</v>
      </c>
      <c r="I2026" s="31" t="n">
        <v>0</v>
      </c>
      <c r="J2026" s="31" t="n"/>
      <c r="K2026" s="31" t="n">
        <v>0</v>
      </c>
      <c r="L2026" s="32" t="n"/>
      <c r="M2026" s="31" t="n">
        <v>0</v>
      </c>
      <c r="N2026" s="31" t="n">
        <v>0</v>
      </c>
      <c r="O2026" s="31" t="n"/>
      <c r="P2026" s="31" t="n"/>
      <c r="Q2026" s="31" t="n">
        <v>0</v>
      </c>
      <c r="R2026" s="31" t="n"/>
      <c r="S2026" s="32" t="n"/>
      <c r="T2026" s="32" t="n"/>
      <c r="V2026" t="inlineStr">
        <is>
          <t>015y7</t>
        </is>
      </c>
      <c r="X2026" t="n">
        <v>4579</v>
      </c>
      <c r="Z2026" t="inlineStr">
        <is>
          <t>Brent Raedeke ((N/A) LW)</t>
        </is>
      </c>
    </row>
    <row r="2027">
      <c r="A2027" t="inlineStr">
        <is>
          <t>Brent Regner</t>
        </is>
      </c>
      <c r="B2027" t="inlineStr">
        <is>
          <t>(N/A)</t>
        </is>
      </c>
      <c r="C2027" t="inlineStr">
        <is>
          <t>D</t>
        </is>
      </c>
      <c r="D2027" t="inlineStr">
        <is>
          <t>D</t>
        </is>
      </c>
      <c r="E2027" t="n">
        <v>37</v>
      </c>
      <c r="F2027" t="inlineStr">
        <is>
          <t>FA</t>
        </is>
      </c>
      <c r="G2027" t="inlineStr">
        <is>
          <t>FA</t>
        </is>
      </c>
      <c r="H2027" s="30" t="n">
        <v>1</v>
      </c>
      <c r="I2027" s="31" t="n">
        <v>0</v>
      </c>
      <c r="J2027" s="31" t="n"/>
      <c r="K2027" s="31" t="n">
        <v>0</v>
      </c>
      <c r="L2027" s="32" t="n"/>
      <c r="M2027" s="31" t="n">
        <v>0</v>
      </c>
      <c r="N2027" s="31" t="n">
        <v>0</v>
      </c>
      <c r="O2027" s="31" t="n"/>
      <c r="P2027" s="31" t="n"/>
      <c r="Q2027" s="31" t="n">
        <v>0</v>
      </c>
      <c r="R2027" s="31" t="n"/>
      <c r="S2027" s="32" t="n"/>
      <c r="T2027" s="32" t="n"/>
      <c r="V2027" t="inlineStr">
        <is>
          <t>01eza</t>
        </is>
      </c>
      <c r="W2027" t="n">
        <v>3190</v>
      </c>
      <c r="X2027" t="n">
        <v>4712</v>
      </c>
      <c r="Z2027" t="inlineStr">
        <is>
          <t>Brent Regner ((N/A) D)</t>
        </is>
      </c>
    </row>
    <row r="2028">
      <c r="A2028" t="inlineStr">
        <is>
          <t>Brent Solomon</t>
        </is>
      </c>
      <c r="B2028" t="inlineStr">
        <is>
          <t>DET</t>
        </is>
      </c>
      <c r="C2028" t="inlineStr">
        <is>
          <t>RW</t>
        </is>
      </c>
      <c r="D2028" t="inlineStr">
        <is>
          <t>F</t>
        </is>
      </c>
      <c r="E2028" t="n">
        <v>19</v>
      </c>
      <c r="F2028" t="inlineStr">
        <is>
          <t>FA</t>
        </is>
      </c>
      <c r="G2028" t="inlineStr">
        <is>
          <t>FA</t>
        </is>
      </c>
      <c r="H2028" s="30" t="n">
        <v>1</v>
      </c>
      <c r="I2028" s="31" t="n">
        <v>0</v>
      </c>
      <c r="J2028" s="31" t="n"/>
      <c r="K2028" s="31" t="n">
        <v>0</v>
      </c>
      <c r="L2028" s="32" t="n"/>
      <c r="M2028" s="31" t="n">
        <v>0</v>
      </c>
      <c r="N2028" s="31" t="n">
        <v>0</v>
      </c>
      <c r="O2028" s="31" t="n"/>
      <c r="P2028" s="31" t="n"/>
      <c r="Q2028" s="31" t="n">
        <v>0</v>
      </c>
      <c r="R2028" s="31" t="n"/>
      <c r="S2028" s="32" t="n"/>
      <c r="T2028" s="32" t="n"/>
      <c r="V2028" t="inlineStr">
        <is>
          <t>06xxw</t>
        </is>
      </c>
      <c r="Y2028" t="inlineStr">
        <is>
          <t>580db031-1ccd-4289-8d53-9928bb009caf</t>
        </is>
      </c>
      <c r="Z2028" t="inlineStr">
        <is>
          <t>Brent Solomon (DET RW)</t>
        </is>
      </c>
    </row>
    <row r="2029">
      <c r="A2029" t="inlineStr">
        <is>
          <t>Brett Beauvais</t>
        </is>
      </c>
      <c r="B2029" t="inlineStr">
        <is>
          <t>(N/A)</t>
        </is>
      </c>
      <c r="C2029" t="inlineStr">
        <is>
          <t>D</t>
        </is>
      </c>
      <c r="D2029" t="inlineStr">
        <is>
          <t>D</t>
        </is>
      </c>
      <c r="E2029" t="n">
        <v>31</v>
      </c>
      <c r="F2029" t="inlineStr">
        <is>
          <t>FA</t>
        </is>
      </c>
      <c r="G2029" t="inlineStr">
        <is>
          <t>FA</t>
        </is>
      </c>
      <c r="H2029" s="30" t="n">
        <v>1</v>
      </c>
      <c r="I2029" s="31" t="n">
        <v>0</v>
      </c>
      <c r="J2029" s="31" t="n"/>
      <c r="K2029" s="31" t="n">
        <v>0</v>
      </c>
      <c r="L2029" s="32" t="n"/>
      <c r="M2029" s="31" t="n">
        <v>0</v>
      </c>
      <c r="N2029" s="31" t="n">
        <v>0</v>
      </c>
      <c r="O2029" s="31" t="n"/>
      <c r="P2029" s="31" t="n"/>
      <c r="Q2029" s="31" t="n">
        <v>0</v>
      </c>
      <c r="R2029" s="31" t="n"/>
      <c r="S2029" s="32" t="n"/>
      <c r="T2029" s="32" t="n"/>
      <c r="V2029" t="inlineStr">
        <is>
          <t>03id9</t>
        </is>
      </c>
      <c r="Z2029" t="inlineStr">
        <is>
          <t>Brett Beauvais ((N/A) D)</t>
        </is>
      </c>
    </row>
    <row r="2030">
      <c r="A2030" t="inlineStr">
        <is>
          <t>Brett Bellemore</t>
        </is>
      </c>
      <c r="B2030" t="inlineStr">
        <is>
          <t>(N/A)</t>
        </is>
      </c>
      <c r="C2030" t="inlineStr">
        <is>
          <t>D</t>
        </is>
      </c>
      <c r="D2030" t="inlineStr">
        <is>
          <t>D</t>
        </is>
      </c>
      <c r="E2030" t="n">
        <v>38</v>
      </c>
      <c r="F2030" t="inlineStr">
        <is>
          <t>FA</t>
        </is>
      </c>
      <c r="G2030" t="inlineStr">
        <is>
          <t>FA</t>
        </is>
      </c>
      <c r="H2030" s="30" t="n">
        <v>1</v>
      </c>
      <c r="I2030" s="31" t="n">
        <v>0</v>
      </c>
      <c r="J2030" s="31" t="n"/>
      <c r="K2030" s="31" t="n">
        <v>0</v>
      </c>
      <c r="L2030" s="32" t="n"/>
      <c r="M2030" s="31" t="n">
        <v>0</v>
      </c>
      <c r="N2030" s="31" t="n">
        <v>0</v>
      </c>
      <c r="O2030" s="31" t="n"/>
      <c r="P2030" s="31" t="n"/>
      <c r="Q2030" s="31" t="n">
        <v>0</v>
      </c>
      <c r="R2030" s="31" t="n"/>
      <c r="S2030" s="32" t="n"/>
      <c r="T2030" s="32" t="n"/>
      <c r="V2030" t="inlineStr">
        <is>
          <t>005hx</t>
        </is>
      </c>
      <c r="W2030" t="n">
        <v>2983</v>
      </c>
      <c r="X2030" t="n">
        <v>4447</v>
      </c>
      <c r="Z2030" t="inlineStr">
        <is>
          <t>Brett Bellemore ((N/A) D)</t>
        </is>
      </c>
    </row>
    <row r="2031">
      <c r="A2031" t="inlineStr">
        <is>
          <t>Brett Bennett</t>
        </is>
      </c>
      <c r="B2031" t="inlineStr">
        <is>
          <t>UTA</t>
        </is>
      </c>
      <c r="C2031" t="inlineStr">
        <is>
          <t>G</t>
        </is>
      </c>
      <c r="D2031" t="inlineStr">
        <is>
          <t>G</t>
        </is>
      </c>
      <c r="E2031" t="n">
        <v>38</v>
      </c>
      <c r="F2031" t="inlineStr">
        <is>
          <t>FA</t>
        </is>
      </c>
      <c r="G2031" t="inlineStr">
        <is>
          <t>FA</t>
        </is>
      </c>
      <c r="H2031" s="30" t="n">
        <v>1</v>
      </c>
      <c r="I2031" s="31" t="n">
        <v>0</v>
      </c>
      <c r="J2031" s="31" t="n"/>
      <c r="K2031" s="31" t="n">
        <v>0</v>
      </c>
      <c r="L2031" s="32" t="n"/>
      <c r="M2031" s="31" t="n">
        <v>0</v>
      </c>
      <c r="N2031" s="31" t="n">
        <v>0</v>
      </c>
      <c r="O2031" s="31" t="n"/>
      <c r="P2031" s="31" t="n"/>
      <c r="Q2031" s="31" t="n">
        <v>0</v>
      </c>
      <c r="R2031" s="31" t="n"/>
      <c r="S2031" s="32" t="n"/>
      <c r="T2031" s="32" t="n"/>
      <c r="V2031" t="inlineStr">
        <is>
          <t>02j3y</t>
        </is>
      </c>
      <c r="Z2031" t="inlineStr">
        <is>
          <t>Brett Bennett (UTA G)</t>
        </is>
      </c>
    </row>
    <row r="2032">
      <c r="A2032" t="inlineStr">
        <is>
          <t>Brett Brochu</t>
        </is>
      </c>
      <c r="B2032" t="inlineStr">
        <is>
          <t>EDM</t>
        </is>
      </c>
      <c r="C2032" t="inlineStr">
        <is>
          <t>G</t>
        </is>
      </c>
      <c r="D2032" t="inlineStr">
        <is>
          <t>G</t>
        </is>
      </c>
      <c r="E2032" t="n">
        <v>24</v>
      </c>
      <c r="F2032" t="inlineStr">
        <is>
          <t>FA</t>
        </is>
      </c>
      <c r="G2032" t="inlineStr">
        <is>
          <t>FA</t>
        </is>
      </c>
      <c r="H2032" s="30" t="n">
        <v>1</v>
      </c>
      <c r="I2032" s="31" t="n">
        <v>0</v>
      </c>
      <c r="J2032" s="31" t="n"/>
      <c r="K2032" s="31" t="n">
        <v>0</v>
      </c>
      <c r="L2032" s="32" t="n"/>
      <c r="M2032" s="31" t="n">
        <v>0</v>
      </c>
      <c r="N2032" s="31" t="n">
        <v>0</v>
      </c>
      <c r="O2032" s="31" t="n"/>
      <c r="P2032" s="31" t="n"/>
      <c r="Q2032" s="31" t="n">
        <v>0</v>
      </c>
      <c r="R2032" s="31" t="n"/>
      <c r="S2032" s="32" t="n"/>
      <c r="T2032" s="32" t="n"/>
      <c r="V2032" t="inlineStr">
        <is>
          <t>05nfs</t>
        </is>
      </c>
      <c r="Y2032" t="inlineStr">
        <is>
          <t>eb87cabc-d130-46ca-9537-706004671330</t>
        </is>
      </c>
      <c r="Z2032" t="inlineStr">
        <is>
          <t>Brett Brochu (EDM G)</t>
        </is>
      </c>
    </row>
    <row r="2033">
      <c r="A2033" t="inlineStr">
        <is>
          <t>Brett Budgell</t>
        </is>
      </c>
      <c r="B2033" t="inlineStr">
        <is>
          <t>NYR</t>
        </is>
      </c>
      <c r="C2033" t="inlineStr">
        <is>
          <t>LW</t>
        </is>
      </c>
      <c r="D2033" t="inlineStr">
        <is>
          <t>F</t>
        </is>
      </c>
      <c r="E2033" t="n">
        <v>25</v>
      </c>
      <c r="F2033" t="inlineStr">
        <is>
          <t>FA</t>
        </is>
      </c>
      <c r="G2033" t="inlineStr">
        <is>
          <t>FA</t>
        </is>
      </c>
      <c r="H2033" s="30" t="n">
        <v>1</v>
      </c>
      <c r="I2033" s="31" t="n">
        <v>0</v>
      </c>
      <c r="J2033" s="31" t="n"/>
      <c r="K2033" s="31" t="n">
        <v>0</v>
      </c>
      <c r="L2033" s="32" t="n"/>
      <c r="M2033" s="31" t="n">
        <v>0</v>
      </c>
      <c r="N2033" s="31" t="n">
        <v>0</v>
      </c>
      <c r="O2033" s="31" t="n"/>
      <c r="P2033" s="31" t="n"/>
      <c r="Q2033" s="31" t="n">
        <v>0</v>
      </c>
      <c r="R2033" s="31" t="n"/>
      <c r="S2033" s="32" t="n"/>
      <c r="T2033" s="32" t="n"/>
      <c r="V2033" t="inlineStr">
        <is>
          <t>05ww6</t>
        </is>
      </c>
      <c r="Y2033" t="inlineStr">
        <is>
          <t>4fd4a239-021f-4f5e-88c6-f6ceb1cd3b1b</t>
        </is>
      </c>
      <c r="Z2033" t="inlineStr">
        <is>
          <t>Brett Budgell (NYR LW)</t>
        </is>
      </c>
    </row>
    <row r="2034">
      <c r="A2034" t="inlineStr">
        <is>
          <t>Brett Bulmer</t>
        </is>
      </c>
      <c r="B2034" t="inlineStr">
        <is>
          <t>(N/A)</t>
        </is>
      </c>
      <c r="C2034" t="inlineStr">
        <is>
          <t>RW</t>
        </is>
      </c>
      <c r="D2034" t="inlineStr">
        <is>
          <t>F</t>
        </is>
      </c>
      <c r="E2034" t="n">
        <v>34</v>
      </c>
      <c r="F2034" t="inlineStr">
        <is>
          <t>FA</t>
        </is>
      </c>
      <c r="G2034" t="inlineStr">
        <is>
          <t>FA</t>
        </is>
      </c>
      <c r="H2034" s="30" t="n">
        <v>1</v>
      </c>
      <c r="I2034" s="31" t="n">
        <v>0</v>
      </c>
      <c r="J2034" s="31" t="n"/>
      <c r="K2034" s="31" t="n">
        <v>0</v>
      </c>
      <c r="L2034" s="32" t="n"/>
      <c r="M2034" s="31" t="n">
        <v>0</v>
      </c>
      <c r="N2034" s="31" t="n">
        <v>0</v>
      </c>
      <c r="O2034" s="31" t="n"/>
      <c r="P2034" s="31" t="n"/>
      <c r="Q2034" s="31" t="n">
        <v>0</v>
      </c>
      <c r="R2034" s="31" t="n"/>
      <c r="S2034" s="32" t="n"/>
      <c r="T2034" s="32" t="n"/>
      <c r="V2034" t="inlineStr">
        <is>
          <t>01zvm</t>
        </is>
      </c>
      <c r="W2034" t="n">
        <v>3575</v>
      </c>
      <c r="X2034" t="n">
        <v>5012</v>
      </c>
      <c r="Z2034" t="inlineStr">
        <is>
          <t>Brett Bulmer ((N/A) RW)</t>
        </is>
      </c>
    </row>
    <row r="2035">
      <c r="A2035" t="inlineStr">
        <is>
          <t>Brett Carson</t>
        </is>
      </c>
      <c r="B2035" t="inlineStr">
        <is>
          <t>(N/A)</t>
        </is>
      </c>
      <c r="C2035" t="inlineStr">
        <is>
          <t>D</t>
        </is>
      </c>
      <c r="D2035" t="inlineStr">
        <is>
          <t>D</t>
        </is>
      </c>
      <c r="E2035" t="n">
        <v>40</v>
      </c>
      <c r="F2035" t="inlineStr">
        <is>
          <t>FA</t>
        </is>
      </c>
      <c r="G2035" t="inlineStr">
        <is>
          <t>FA</t>
        </is>
      </c>
      <c r="H2035" s="30" t="n">
        <v>1</v>
      </c>
      <c r="I2035" s="31" t="n">
        <v>0</v>
      </c>
      <c r="J2035" s="31" t="n"/>
      <c r="K2035" s="31" t="n">
        <v>0</v>
      </c>
      <c r="L2035" s="32" t="n"/>
      <c r="M2035" s="31" t="n">
        <v>0</v>
      </c>
      <c r="N2035" s="31" t="n">
        <v>0</v>
      </c>
      <c r="O2035" s="31" t="n"/>
      <c r="P2035" s="31" t="n"/>
      <c r="Q2035" s="31" t="n">
        <v>0</v>
      </c>
      <c r="R2035" s="31" t="n"/>
      <c r="S2035" s="32" t="n"/>
      <c r="T2035" s="32" t="n"/>
      <c r="V2035" t="inlineStr">
        <is>
          <t>003iy</t>
        </is>
      </c>
      <c r="W2035" t="n">
        <v>2893</v>
      </c>
      <c r="X2035" t="n">
        <v>3905</v>
      </c>
      <c r="Z2035" t="inlineStr">
        <is>
          <t>Brett Carson ((N/A) D)</t>
        </is>
      </c>
    </row>
    <row r="2036">
      <c r="A2036" t="inlineStr">
        <is>
          <t>Brett Chorske</t>
        </is>
      </c>
      <c r="B2036" t="inlineStr">
        <is>
          <t>FLA</t>
        </is>
      </c>
      <c r="C2036" t="inlineStr">
        <is>
          <t>C</t>
        </is>
      </c>
      <c r="D2036" t="inlineStr">
        <is>
          <t>F</t>
        </is>
      </c>
      <c r="E2036" t="n">
        <v>25</v>
      </c>
      <c r="F2036" t="inlineStr">
        <is>
          <t>FA</t>
        </is>
      </c>
      <c r="G2036" t="inlineStr">
        <is>
          <t>FA</t>
        </is>
      </c>
      <c r="H2036" s="30" t="n">
        <v>1</v>
      </c>
      <c r="I2036" s="31" t="n">
        <v>0</v>
      </c>
      <c r="J2036" s="31" t="n"/>
      <c r="K2036" s="31" t="n">
        <v>0</v>
      </c>
      <c r="L2036" s="32" t="n"/>
      <c r="M2036" s="31" t="n">
        <v>0</v>
      </c>
      <c r="N2036" s="31" t="n">
        <v>0</v>
      </c>
      <c r="O2036" s="31" t="n"/>
      <c r="P2036" s="31" t="n"/>
      <c r="Q2036" s="31" t="n">
        <v>0</v>
      </c>
      <c r="R2036" s="31" t="n"/>
      <c r="S2036" s="32" t="n"/>
      <c r="T2036" s="32" t="n"/>
      <c r="V2036" t="inlineStr">
        <is>
          <t>06iai</t>
        </is>
      </c>
      <c r="Y2036" t="inlineStr">
        <is>
          <t>8d48f872-f6c9-40ba-8473-2a4fdc9908ba</t>
        </is>
      </c>
      <c r="Z2036" t="inlineStr">
        <is>
          <t>Brett Chorske (FLA C)</t>
        </is>
      </c>
    </row>
    <row r="2037">
      <c r="A2037" t="inlineStr">
        <is>
          <t>Brett Connolly</t>
        </is>
      </c>
      <c r="B2037" t="inlineStr">
        <is>
          <t>(N/A)</t>
        </is>
      </c>
      <c r="C2037" t="inlineStr">
        <is>
          <t>RW</t>
        </is>
      </c>
      <c r="D2037" t="inlineStr">
        <is>
          <t>F</t>
        </is>
      </c>
      <c r="E2037" t="n">
        <v>34</v>
      </c>
      <c r="F2037" t="inlineStr">
        <is>
          <t>FA</t>
        </is>
      </c>
      <c r="G2037" t="inlineStr">
        <is>
          <t>FA</t>
        </is>
      </c>
      <c r="H2037" s="30" t="n">
        <v>1</v>
      </c>
      <c r="I2037" s="31" t="n">
        <v>0</v>
      </c>
      <c r="J2037" s="31" t="n"/>
      <c r="K2037" s="31" t="n">
        <v>0</v>
      </c>
      <c r="L2037" s="32" t="n"/>
      <c r="M2037" s="31" t="n">
        <v>0</v>
      </c>
      <c r="N2037" s="31" t="n">
        <v>0</v>
      </c>
      <c r="O2037" s="31" t="n"/>
      <c r="P2037" s="31" t="n"/>
      <c r="Q2037" s="31" t="n">
        <v>0</v>
      </c>
      <c r="R2037" s="31" t="n"/>
      <c r="S2037" s="32" t="n"/>
      <c r="T2037" s="32" t="n"/>
      <c r="V2037" t="inlineStr">
        <is>
          <t>01wlq</t>
        </is>
      </c>
      <c r="W2037" t="n">
        <v>3506</v>
      </c>
      <c r="X2037" t="n">
        <v>4966</v>
      </c>
      <c r="Y2037" t="inlineStr">
        <is>
          <t>ae26b18b-2382-4eae-ad45-76767190cde6</t>
        </is>
      </c>
      <c r="Z2037" t="inlineStr">
        <is>
          <t>Brett Connolly ((N/A) RW)</t>
        </is>
      </c>
    </row>
    <row r="2038">
      <c r="A2038" t="inlineStr">
        <is>
          <t>Brett Cote</t>
        </is>
      </c>
      <c r="B2038" t="inlineStr">
        <is>
          <t>(N/A)</t>
        </is>
      </c>
      <c r="C2038" t="inlineStr">
        <is>
          <t>D</t>
        </is>
      </c>
      <c r="D2038" t="inlineStr">
        <is>
          <t>D</t>
        </is>
      </c>
      <c r="E2038" t="n">
        <v>32</v>
      </c>
      <c r="F2038" t="inlineStr">
        <is>
          <t>FA</t>
        </is>
      </c>
      <c r="G2038" t="inlineStr">
        <is>
          <t>FA</t>
        </is>
      </c>
      <c r="H2038" s="30" t="n">
        <v>1</v>
      </c>
      <c r="I2038" s="31" t="n">
        <v>0</v>
      </c>
      <c r="J2038" s="31" t="n"/>
      <c r="K2038" s="31" t="n">
        <v>0</v>
      </c>
      <c r="L2038" s="32" t="n"/>
      <c r="M2038" s="31" t="n">
        <v>0</v>
      </c>
      <c r="N2038" s="31" t="n">
        <v>0</v>
      </c>
      <c r="O2038" s="31" t="n"/>
      <c r="P2038" s="31" t="n"/>
      <c r="Q2038" s="31" t="n">
        <v>0</v>
      </c>
      <c r="R2038" s="31" t="n"/>
      <c r="S2038" s="32" t="n"/>
      <c r="T2038" s="32" t="n"/>
      <c r="V2038" t="inlineStr">
        <is>
          <t>030vk</t>
        </is>
      </c>
      <c r="Z2038" t="inlineStr">
        <is>
          <t>Brett Cote ((N/A) D)</t>
        </is>
      </c>
    </row>
    <row r="2039">
      <c r="A2039" t="inlineStr">
        <is>
          <t>Brett Davis</t>
        </is>
      </c>
      <c r="B2039" t="inlineStr">
        <is>
          <t>DAL</t>
        </is>
      </c>
      <c r="C2039" t="inlineStr">
        <is>
          <t>RW</t>
        </is>
      </c>
      <c r="D2039" t="inlineStr">
        <is>
          <t>F</t>
        </is>
      </c>
      <c r="E2039" t="n">
        <v>27</v>
      </c>
      <c r="F2039" t="inlineStr">
        <is>
          <t>FA</t>
        </is>
      </c>
      <c r="G2039" t="inlineStr">
        <is>
          <t>FA</t>
        </is>
      </c>
      <c r="H2039" s="30" t="n">
        <v>1</v>
      </c>
      <c r="I2039" s="31" t="n">
        <v>0</v>
      </c>
      <c r="J2039" s="31" t="n"/>
      <c r="K2039" s="31" t="n">
        <v>0</v>
      </c>
      <c r="L2039" s="32" t="n"/>
      <c r="M2039" s="31" t="n">
        <v>0</v>
      </c>
      <c r="N2039" s="31" t="n">
        <v>0</v>
      </c>
      <c r="O2039" s="31" t="n"/>
      <c r="P2039" s="31" t="n"/>
      <c r="Q2039" s="31" t="n">
        <v>0</v>
      </c>
      <c r="R2039" s="31" t="n"/>
      <c r="S2039" s="32" t="n"/>
      <c r="T2039" s="32" t="n"/>
      <c r="V2039" t="inlineStr">
        <is>
          <t>04f7q</t>
        </is>
      </c>
      <c r="X2039" t="n">
        <v>7678</v>
      </c>
      <c r="Z2039" t="inlineStr">
        <is>
          <t>Brett Davis (DAL RW)</t>
        </is>
      </c>
    </row>
    <row r="2040">
      <c r="A2040" t="inlineStr">
        <is>
          <t>Brett Festerling</t>
        </is>
      </c>
      <c r="B2040" t="inlineStr">
        <is>
          <t>(N/A)</t>
        </is>
      </c>
      <c r="C2040" t="inlineStr">
        <is>
          <t>D</t>
        </is>
      </c>
      <c r="D2040" t="inlineStr">
        <is>
          <t>D</t>
        </is>
      </c>
      <c r="E2040" t="n">
        <v>40</v>
      </c>
      <c r="F2040" t="inlineStr">
        <is>
          <t>FA</t>
        </is>
      </c>
      <c r="G2040" t="inlineStr">
        <is>
          <t>FA</t>
        </is>
      </c>
      <c r="H2040" s="30" t="n">
        <v>1</v>
      </c>
      <c r="I2040" s="31" t="n">
        <v>0</v>
      </c>
      <c r="J2040" s="31" t="n"/>
      <c r="K2040" s="31" t="n">
        <v>0</v>
      </c>
      <c r="L2040" s="32" t="n"/>
      <c r="M2040" s="31" t="n">
        <v>0</v>
      </c>
      <c r="N2040" s="31" t="n">
        <v>0</v>
      </c>
      <c r="O2040" s="31" t="n"/>
      <c r="P2040" s="31" t="n"/>
      <c r="Q2040" s="31" t="n">
        <v>0</v>
      </c>
      <c r="R2040" s="31" t="n"/>
      <c r="S2040" s="32" t="n"/>
      <c r="T2040" s="32" t="n"/>
      <c r="V2040" t="inlineStr">
        <is>
          <t>003d8</t>
        </is>
      </c>
      <c r="W2040" t="n">
        <v>2423</v>
      </c>
      <c r="X2040" t="n">
        <v>3817</v>
      </c>
      <c r="Z2040" t="inlineStr">
        <is>
          <t>Brett Festerling ((N/A) D)</t>
        </is>
      </c>
    </row>
    <row r="2041">
      <c r="A2041" t="inlineStr">
        <is>
          <t>Brett Findlay</t>
        </is>
      </c>
      <c r="B2041" t="inlineStr">
        <is>
          <t>(N/A)</t>
        </is>
      </c>
      <c r="C2041" t="inlineStr">
        <is>
          <t>C</t>
        </is>
      </c>
      <c r="D2041" t="inlineStr">
        <is>
          <t>F</t>
        </is>
      </c>
      <c r="E2041" t="n">
        <v>33</v>
      </c>
      <c r="F2041" t="inlineStr">
        <is>
          <t>FA</t>
        </is>
      </c>
      <c r="G2041" t="inlineStr">
        <is>
          <t>FA</t>
        </is>
      </c>
      <c r="H2041" s="30" t="n">
        <v>1</v>
      </c>
      <c r="I2041" s="31" t="n">
        <v>0</v>
      </c>
      <c r="J2041" s="31" t="n"/>
      <c r="K2041" s="31" t="n">
        <v>0</v>
      </c>
      <c r="L2041" s="32" t="n"/>
      <c r="M2041" s="31" t="n">
        <v>0</v>
      </c>
      <c r="N2041" s="31" t="n">
        <v>0</v>
      </c>
      <c r="O2041" s="31" t="n"/>
      <c r="P2041" s="31" t="n"/>
      <c r="Q2041" s="31" t="n">
        <v>0</v>
      </c>
      <c r="R2041" s="31" t="n"/>
      <c r="S2041" s="32" t="n"/>
      <c r="T2041" s="32" t="n"/>
      <c r="V2041" t="inlineStr">
        <is>
          <t>03kog</t>
        </is>
      </c>
      <c r="X2041" t="n">
        <v>6691</v>
      </c>
      <c r="Z2041" t="inlineStr">
        <is>
          <t>Brett Findlay ((N/A) C)</t>
        </is>
      </c>
    </row>
    <row r="2042">
      <c r="A2042" t="inlineStr">
        <is>
          <t>Brett Flemming</t>
        </is>
      </c>
      <c r="B2042" t="inlineStr">
        <is>
          <t>PHI</t>
        </is>
      </c>
      <c r="C2042" t="inlineStr">
        <is>
          <t>D</t>
        </is>
      </c>
      <c r="D2042" t="inlineStr">
        <is>
          <t>D</t>
        </is>
      </c>
      <c r="E2042" t="n">
        <v>35</v>
      </c>
      <c r="F2042" t="inlineStr">
        <is>
          <t>FA</t>
        </is>
      </c>
      <c r="G2042" t="inlineStr">
        <is>
          <t>FA</t>
        </is>
      </c>
      <c r="H2042" s="30" t="n">
        <v>1</v>
      </c>
      <c r="I2042" s="31" t="n">
        <v>0</v>
      </c>
      <c r="J2042" s="31" t="n"/>
      <c r="K2042" s="31" t="n">
        <v>0</v>
      </c>
      <c r="L2042" s="32" t="n"/>
      <c r="M2042" s="31" t="n">
        <v>0</v>
      </c>
      <c r="N2042" s="31" t="n">
        <v>0</v>
      </c>
      <c r="O2042" s="31" t="n"/>
      <c r="P2042" s="31" t="n"/>
      <c r="Q2042" s="31" t="n">
        <v>0</v>
      </c>
      <c r="R2042" s="31" t="n"/>
      <c r="S2042" s="32" t="n"/>
      <c r="T2042" s="32" t="n"/>
      <c r="V2042" t="inlineStr">
        <is>
          <t>0254f</t>
        </is>
      </c>
      <c r="X2042" t="n">
        <v>5243</v>
      </c>
      <c r="Z2042" t="inlineStr">
        <is>
          <t>Brett Flemming (PHI D)</t>
        </is>
      </c>
    </row>
    <row r="2043">
      <c r="A2043" t="inlineStr">
        <is>
          <t>Brett Gallant</t>
        </is>
      </c>
      <c r="B2043" t="inlineStr">
        <is>
          <t>CBJ</t>
        </is>
      </c>
      <c r="C2043" t="inlineStr">
        <is>
          <t>LW</t>
        </is>
      </c>
      <c r="D2043" t="inlineStr">
        <is>
          <t>F</t>
        </is>
      </c>
      <c r="E2043" t="n">
        <v>37</v>
      </c>
      <c r="F2043" t="inlineStr">
        <is>
          <t>FA</t>
        </is>
      </c>
      <c r="G2043" t="inlineStr">
        <is>
          <t>FA</t>
        </is>
      </c>
      <c r="H2043" s="30" t="n">
        <v>1</v>
      </c>
      <c r="I2043" s="31" t="n">
        <v>0</v>
      </c>
      <c r="J2043" s="31" t="n"/>
      <c r="K2043" s="31" t="n">
        <v>0</v>
      </c>
      <c r="L2043" s="32" t="n"/>
      <c r="M2043" s="31" t="n">
        <v>0</v>
      </c>
      <c r="N2043" s="31" t="n">
        <v>0</v>
      </c>
      <c r="O2043" s="31" t="n"/>
      <c r="P2043" s="31" t="n"/>
      <c r="Q2043" s="31" t="n">
        <v>0</v>
      </c>
      <c r="R2043" s="31" t="n"/>
      <c r="S2043" s="32" t="n"/>
      <c r="T2043" s="32" t="n"/>
      <c r="V2043" t="inlineStr">
        <is>
          <t>02yk1</t>
        </is>
      </c>
      <c r="W2043" t="n">
        <v>4352</v>
      </c>
      <c r="X2043" t="n">
        <v>5910</v>
      </c>
      <c r="Y2043" t="inlineStr">
        <is>
          <t>04b70735-6004-470f-9417-22fbf6161760</t>
        </is>
      </c>
      <c r="Z2043" t="inlineStr">
        <is>
          <t>Brett Gallant (CBJ LW)</t>
        </is>
      </c>
    </row>
    <row r="2044">
      <c r="A2044" t="inlineStr">
        <is>
          <t>Brett Gensler</t>
        </is>
      </c>
      <c r="B2044" t="inlineStr">
        <is>
          <t>(N/A)</t>
        </is>
      </c>
      <c r="C2044" t="inlineStr">
        <is>
          <t>F</t>
        </is>
      </c>
      <c r="D2044" t="inlineStr">
        <is>
          <t>F</t>
        </is>
      </c>
      <c r="E2044" t="n">
        <v>35</v>
      </c>
      <c r="F2044" t="inlineStr">
        <is>
          <t>FA</t>
        </is>
      </c>
      <c r="G2044" t="inlineStr">
        <is>
          <t>FA</t>
        </is>
      </c>
      <c r="H2044" s="30" t="n">
        <v>1</v>
      </c>
      <c r="I2044" s="31" t="n">
        <v>0</v>
      </c>
      <c r="J2044" s="31" t="n"/>
      <c r="K2044" s="31" t="n">
        <v>0</v>
      </c>
      <c r="L2044" s="32" t="n"/>
      <c r="M2044" s="31" t="n">
        <v>0</v>
      </c>
      <c r="N2044" s="31" t="n">
        <v>0</v>
      </c>
      <c r="O2044" s="31" t="n"/>
      <c r="P2044" s="31" t="n"/>
      <c r="Q2044" s="31" t="n">
        <v>0</v>
      </c>
      <c r="R2044" s="31" t="n"/>
      <c r="S2044" s="32" t="n"/>
      <c r="T2044" s="32" t="n"/>
      <c r="V2044" t="inlineStr">
        <is>
          <t>02yc9</t>
        </is>
      </c>
      <c r="Z2044" t="inlineStr">
        <is>
          <t>Brett Gensler ((N/A) F)</t>
        </is>
      </c>
    </row>
    <row r="2045">
      <c r="A2045" t="inlineStr">
        <is>
          <t>Brett Harrison</t>
        </is>
      </c>
      <c r="B2045" t="inlineStr">
        <is>
          <t>(N/A)</t>
        </is>
      </c>
      <c r="C2045" t="inlineStr">
        <is>
          <t>C</t>
        </is>
      </c>
      <c r="D2045" t="inlineStr">
        <is>
          <t>F</t>
        </is>
      </c>
      <c r="E2045" t="n">
        <v>23</v>
      </c>
      <c r="F2045" t="inlineStr">
        <is>
          <t>T</t>
        </is>
      </c>
      <c r="G2045" t="inlineStr">
        <is>
          <t>A Bunch of Dusters</t>
        </is>
      </c>
      <c r="H2045" s="30" t="n">
        <v>1</v>
      </c>
      <c r="I2045" s="31" t="n">
        <v>0</v>
      </c>
      <c r="J2045" s="31" t="n"/>
      <c r="K2045" s="31" t="n">
        <v>0</v>
      </c>
      <c r="L2045" s="32" t="n"/>
      <c r="M2045" s="31" t="n">
        <v>0</v>
      </c>
      <c r="N2045" s="31" t="n">
        <v>0</v>
      </c>
      <c r="O2045" s="31" t="n"/>
      <c r="P2045" s="31" t="n"/>
      <c r="Q2045" s="31" t="n">
        <v>0</v>
      </c>
      <c r="R2045" s="31" t="n"/>
      <c r="S2045" s="32" t="n"/>
      <c r="T2045" s="32" t="n"/>
      <c r="V2045" t="inlineStr">
        <is>
          <t>05rf1</t>
        </is>
      </c>
      <c r="W2045" t="n">
        <v>6503</v>
      </c>
      <c r="Y2045" t="inlineStr">
        <is>
          <t>7c9ea1ff-6496-4ba6-b9a8-f27cb244fbe9</t>
        </is>
      </c>
      <c r="Z2045" t="inlineStr">
        <is>
          <t>Brett Harrison ((N/A) C)</t>
        </is>
      </c>
    </row>
    <row r="2046">
      <c r="A2046" t="inlineStr">
        <is>
          <t>Brett Hextall</t>
        </is>
      </c>
      <c r="B2046" t="inlineStr">
        <is>
          <t>PHI</t>
        </is>
      </c>
      <c r="C2046" t="inlineStr">
        <is>
          <t>C</t>
        </is>
      </c>
      <c r="D2046" t="inlineStr">
        <is>
          <t>F</t>
        </is>
      </c>
      <c r="E2046" t="n">
        <v>38</v>
      </c>
      <c r="F2046" t="inlineStr">
        <is>
          <t>FA</t>
        </is>
      </c>
      <c r="G2046" t="inlineStr">
        <is>
          <t>FA</t>
        </is>
      </c>
      <c r="H2046" s="30" t="n">
        <v>1</v>
      </c>
      <c r="I2046" s="31" t="n">
        <v>0</v>
      </c>
      <c r="J2046" s="31" t="n"/>
      <c r="K2046" s="31" t="n">
        <v>0</v>
      </c>
      <c r="L2046" s="32" t="n"/>
      <c r="M2046" s="31" t="n">
        <v>0</v>
      </c>
      <c r="N2046" s="31" t="n">
        <v>0</v>
      </c>
      <c r="O2046" s="31" t="n"/>
      <c r="P2046" s="31" t="n"/>
      <c r="Q2046" s="31" t="n">
        <v>0</v>
      </c>
      <c r="R2046" s="31" t="n"/>
      <c r="S2046" s="32" t="n"/>
      <c r="T2046" s="32" t="n"/>
      <c r="V2046" t="inlineStr">
        <is>
          <t>026sz</t>
        </is>
      </c>
      <c r="W2046" t="n">
        <v>3728</v>
      </c>
      <c r="X2046" t="n">
        <v>5322</v>
      </c>
      <c r="Z2046" t="inlineStr">
        <is>
          <t>Brett Hextall (PHI C)</t>
        </is>
      </c>
    </row>
    <row r="2047">
      <c r="A2047" t="inlineStr">
        <is>
          <t>Brett Hyland</t>
        </is>
      </c>
      <c r="B2047" t="inlineStr">
        <is>
          <t>WSH</t>
        </is>
      </c>
      <c r="C2047" t="inlineStr">
        <is>
          <t>C</t>
        </is>
      </c>
      <c r="D2047" t="inlineStr">
        <is>
          <t>F</t>
        </is>
      </c>
      <c r="E2047" t="n">
        <v>23</v>
      </c>
      <c r="F2047" t="inlineStr">
        <is>
          <t>FA</t>
        </is>
      </c>
      <c r="G2047" t="inlineStr">
        <is>
          <t>FA</t>
        </is>
      </c>
      <c r="H2047" s="30" t="n">
        <v>1</v>
      </c>
      <c r="I2047" s="31" t="n">
        <v>0</v>
      </c>
      <c r="J2047" s="31" t="n"/>
      <c r="K2047" s="31" t="n">
        <v>0</v>
      </c>
      <c r="L2047" s="32" t="n"/>
      <c r="M2047" s="31" t="n">
        <v>0</v>
      </c>
      <c r="N2047" s="31" t="n">
        <v>0</v>
      </c>
      <c r="O2047" s="31" t="n"/>
      <c r="P2047" s="31" t="n"/>
      <c r="Q2047" s="31" t="n">
        <v>0</v>
      </c>
      <c r="R2047" s="31" t="n"/>
      <c r="S2047" s="32" t="n"/>
      <c r="T2047" s="32" t="n"/>
      <c r="V2047" t="inlineStr">
        <is>
          <t>05xcz</t>
        </is>
      </c>
      <c r="Y2047" t="inlineStr">
        <is>
          <t>cb8da590-bb2b-4c8a-9e8a-33d37e8a41bc</t>
        </is>
      </c>
      <c r="Z2047" t="inlineStr">
        <is>
          <t>Brett Hyland (WSH C)</t>
        </is>
      </c>
    </row>
    <row r="2048">
      <c r="A2048" t="inlineStr">
        <is>
          <t>Brett Kemp</t>
        </is>
      </c>
      <c r="B2048" t="inlineStr">
        <is>
          <t>(N/A)</t>
        </is>
      </c>
      <c r="C2048" t="inlineStr">
        <is>
          <t>C</t>
        </is>
      </c>
      <c r="D2048" t="inlineStr">
        <is>
          <t>F</t>
        </is>
      </c>
      <c r="E2048" t="n">
        <v>26</v>
      </c>
      <c r="F2048" t="inlineStr">
        <is>
          <t>FA</t>
        </is>
      </c>
      <c r="G2048" t="inlineStr">
        <is>
          <t>FA</t>
        </is>
      </c>
      <c r="H2048" s="30" t="n">
        <v>1</v>
      </c>
      <c r="I2048" s="31" t="n">
        <v>0</v>
      </c>
      <c r="J2048" s="31" t="n"/>
      <c r="K2048" s="31" t="n">
        <v>0</v>
      </c>
      <c r="L2048" s="32" t="n"/>
      <c r="M2048" s="31" t="n">
        <v>0</v>
      </c>
      <c r="N2048" s="31" t="n">
        <v>0</v>
      </c>
      <c r="O2048" s="31" t="n"/>
      <c r="P2048" s="31" t="n"/>
      <c r="Q2048" s="31" t="n">
        <v>0</v>
      </c>
      <c r="R2048" s="31" t="n"/>
      <c r="S2048" s="32" t="n"/>
      <c r="T2048" s="32" t="n"/>
      <c r="V2048" t="inlineStr">
        <is>
          <t>04yn2</t>
        </is>
      </c>
      <c r="Y2048" t="inlineStr">
        <is>
          <t>54b77b24-59fb-4a81-b101-b380a36e3749</t>
        </is>
      </c>
      <c r="Z2048" t="inlineStr">
        <is>
          <t>Brett Kemp ((N/A) C)</t>
        </is>
      </c>
    </row>
    <row r="2049">
      <c r="A2049" t="inlineStr">
        <is>
          <t>Brett Lernout</t>
        </is>
      </c>
      <c r="B2049" t="inlineStr">
        <is>
          <t>(N/A)</t>
        </is>
      </c>
      <c r="C2049" t="inlineStr">
        <is>
          <t>D</t>
        </is>
      </c>
      <c r="D2049" t="inlineStr">
        <is>
          <t>D</t>
        </is>
      </c>
      <c r="E2049" t="n">
        <v>30</v>
      </c>
      <c r="F2049" t="inlineStr">
        <is>
          <t>FA</t>
        </is>
      </c>
      <c r="G2049" t="inlineStr">
        <is>
          <t>FA</t>
        </is>
      </c>
      <c r="H2049" s="30" t="n">
        <v>1</v>
      </c>
      <c r="I2049" s="31" t="n">
        <v>0</v>
      </c>
      <c r="J2049" s="31" t="n"/>
      <c r="K2049" s="31" t="n">
        <v>0</v>
      </c>
      <c r="L2049" s="32" t="n"/>
      <c r="M2049" s="31" t="n">
        <v>0</v>
      </c>
      <c r="N2049" s="31" t="n">
        <v>0</v>
      </c>
      <c r="O2049" s="31" t="n"/>
      <c r="P2049" s="31" t="n"/>
      <c r="Q2049" s="31" t="n">
        <v>0</v>
      </c>
      <c r="R2049" s="31" t="n"/>
      <c r="S2049" s="32" t="n"/>
      <c r="T2049" s="32" t="n"/>
      <c r="V2049" t="inlineStr">
        <is>
          <t>03ebf</t>
        </is>
      </c>
      <c r="W2049" t="n">
        <v>4473</v>
      </c>
      <c r="X2049" t="n">
        <v>6442</v>
      </c>
      <c r="Z2049" t="inlineStr">
        <is>
          <t>Brett Lernout ((N/A) D)</t>
        </is>
      </c>
    </row>
    <row r="2050">
      <c r="A2050" t="inlineStr">
        <is>
          <t>Brett McKenzie</t>
        </is>
      </c>
      <c r="B2050" t="inlineStr">
        <is>
          <t>(N/A)</t>
        </is>
      </c>
      <c r="C2050" t="inlineStr">
        <is>
          <t>C</t>
        </is>
      </c>
      <c r="D2050" t="inlineStr">
        <is>
          <t>F</t>
        </is>
      </c>
      <c r="E2050" t="n">
        <v>29</v>
      </c>
      <c r="F2050" t="inlineStr">
        <is>
          <t>FA</t>
        </is>
      </c>
      <c r="G2050" t="inlineStr">
        <is>
          <t>FA</t>
        </is>
      </c>
      <c r="H2050" s="30" t="n">
        <v>1</v>
      </c>
      <c r="I2050" s="31" t="n">
        <v>0</v>
      </c>
      <c r="J2050" s="31" t="n"/>
      <c r="K2050" s="31" t="n">
        <v>0</v>
      </c>
      <c r="L2050" s="32" t="n"/>
      <c r="M2050" s="31" t="n">
        <v>0</v>
      </c>
      <c r="N2050" s="31" t="n">
        <v>0</v>
      </c>
      <c r="O2050" s="31" t="n"/>
      <c r="P2050" s="31" t="n"/>
      <c r="Q2050" s="31" t="n">
        <v>0</v>
      </c>
      <c r="R2050" s="31" t="n"/>
      <c r="S2050" s="32" t="n"/>
      <c r="T2050" s="32" t="n"/>
      <c r="V2050" t="inlineStr">
        <is>
          <t>03rob</t>
        </is>
      </c>
      <c r="X2050" t="n">
        <v>7299</v>
      </c>
      <c r="Z2050" t="inlineStr">
        <is>
          <t>Brett McKenzie ((N/A) C)</t>
        </is>
      </c>
    </row>
    <row r="2051">
      <c r="A2051" t="inlineStr">
        <is>
          <t>Brett Mirwald</t>
        </is>
      </c>
      <c r="B2051" t="inlineStr">
        <is>
          <t>(N/A)</t>
        </is>
      </c>
      <c r="C2051" t="inlineStr">
        <is>
          <t>G</t>
        </is>
      </c>
      <c r="D2051" t="inlineStr">
        <is>
          <t>G</t>
        </is>
      </c>
      <c r="E2051" t="n">
        <v>22</v>
      </c>
      <c r="F2051" t="inlineStr">
        <is>
          <t>FA</t>
        </is>
      </c>
      <c r="G2051" t="inlineStr">
        <is>
          <t>FA</t>
        </is>
      </c>
      <c r="H2051" s="30" t="n">
        <v>1</v>
      </c>
      <c r="I2051" s="31" t="n">
        <v>0</v>
      </c>
      <c r="J2051" s="31" t="n"/>
      <c r="K2051" s="31" t="n">
        <v>0</v>
      </c>
      <c r="L2051" s="32" t="n"/>
      <c r="M2051" s="31" t="n">
        <v>0</v>
      </c>
      <c r="N2051" s="31" t="n">
        <v>0</v>
      </c>
      <c r="O2051" s="31" t="n"/>
      <c r="P2051" s="31" t="n"/>
      <c r="Q2051" s="31" t="n">
        <v>0</v>
      </c>
      <c r="R2051" s="31" t="n"/>
      <c r="S2051" s="32" t="n"/>
      <c r="T2051" s="32" t="n"/>
      <c r="V2051" t="inlineStr">
        <is>
          <t>06kyy</t>
        </is>
      </c>
      <c r="Z2051" t="inlineStr">
        <is>
          <t>Brett Mirwald ((N/A) G)</t>
        </is>
      </c>
    </row>
    <row r="2052">
      <c r="A2052" t="inlineStr">
        <is>
          <t>Brett Murray</t>
        </is>
      </c>
      <c r="B2052" t="inlineStr">
        <is>
          <t>PIT</t>
        </is>
      </c>
      <c r="C2052" t="inlineStr">
        <is>
          <t>LW</t>
        </is>
      </c>
      <c r="D2052" t="inlineStr">
        <is>
          <t>F</t>
        </is>
      </c>
      <c r="E2052" t="n">
        <v>28</v>
      </c>
      <c r="F2052" t="inlineStr">
        <is>
          <t>FA</t>
        </is>
      </c>
      <c r="G2052" t="inlineStr">
        <is>
          <t>FA</t>
        </is>
      </c>
      <c r="H2052" s="30" t="n">
        <v>1</v>
      </c>
      <c r="I2052" s="31" t="n">
        <v>0</v>
      </c>
      <c r="J2052" s="31" t="n"/>
      <c r="K2052" s="31" t="n">
        <v>0</v>
      </c>
      <c r="L2052" s="32" t="n"/>
      <c r="M2052" s="31" t="n">
        <v>0</v>
      </c>
      <c r="N2052" s="31" t="n">
        <v>0</v>
      </c>
      <c r="O2052" s="31" t="n"/>
      <c r="P2052" s="31" t="n"/>
      <c r="Q2052" s="31" t="n">
        <v>0</v>
      </c>
      <c r="R2052" s="31" t="n"/>
      <c r="S2052" s="32" t="n"/>
      <c r="T2052" s="32" t="n"/>
      <c r="V2052" t="inlineStr">
        <is>
          <t>042wt</t>
        </is>
      </c>
      <c r="W2052" t="n">
        <v>5215</v>
      </c>
      <c r="X2052" t="n">
        <v>7206</v>
      </c>
      <c r="Y2052" t="inlineStr">
        <is>
          <t>088c414c-ec04-4d96-a2bc-581fdfbf45bb</t>
        </is>
      </c>
      <c r="Z2052" t="inlineStr">
        <is>
          <t>Brett Murray (PIT LW)</t>
        </is>
      </c>
    </row>
    <row r="2053">
      <c r="A2053" t="inlineStr">
        <is>
          <t>Brett Neumann</t>
        </is>
      </c>
      <c r="B2053" t="inlineStr">
        <is>
          <t>NYI</t>
        </is>
      </c>
      <c r="C2053" t="inlineStr">
        <is>
          <t>C</t>
        </is>
      </c>
      <c r="D2053" t="inlineStr">
        <is>
          <t>F</t>
        </is>
      </c>
      <c r="E2053" t="n">
        <v>27</v>
      </c>
      <c r="F2053" t="inlineStr">
        <is>
          <t>FA</t>
        </is>
      </c>
      <c r="G2053" t="inlineStr">
        <is>
          <t>FA</t>
        </is>
      </c>
      <c r="H2053" s="30" t="n">
        <v>1</v>
      </c>
      <c r="I2053" s="31" t="n">
        <v>0</v>
      </c>
      <c r="J2053" s="31" t="n"/>
      <c r="K2053" s="31" t="n">
        <v>0</v>
      </c>
      <c r="L2053" s="32" t="n"/>
      <c r="M2053" s="31" t="n">
        <v>0</v>
      </c>
      <c r="N2053" s="31" t="n">
        <v>0</v>
      </c>
      <c r="O2053" s="31" t="n"/>
      <c r="P2053" s="31" t="n"/>
      <c r="Q2053" s="31" t="n">
        <v>0</v>
      </c>
      <c r="R2053" s="31" t="n"/>
      <c r="S2053" s="32" t="n"/>
      <c r="T2053" s="32" t="n"/>
      <c r="V2053" t="inlineStr">
        <is>
          <t>059aa</t>
        </is>
      </c>
      <c r="X2053" t="n">
        <v>8578</v>
      </c>
      <c r="Z2053" t="inlineStr">
        <is>
          <t>Brett Neumann (NYI C)</t>
        </is>
      </c>
    </row>
    <row r="2054">
      <c r="A2054" t="inlineStr">
        <is>
          <t>Brett Olson</t>
        </is>
      </c>
      <c r="B2054" t="inlineStr">
        <is>
          <t>(N/A)</t>
        </is>
      </c>
      <c r="C2054" t="inlineStr">
        <is>
          <t>C</t>
        </is>
      </c>
      <c r="D2054" t="inlineStr">
        <is>
          <t>F</t>
        </is>
      </c>
      <c r="E2054" t="n">
        <v>39</v>
      </c>
      <c r="F2054" t="inlineStr">
        <is>
          <t>FA</t>
        </is>
      </c>
      <c r="G2054" t="inlineStr">
        <is>
          <t>FA</t>
        </is>
      </c>
      <c r="H2054" s="30" t="n">
        <v>1</v>
      </c>
      <c r="I2054" s="31" t="n">
        <v>0</v>
      </c>
      <c r="J2054" s="31" t="n"/>
      <c r="K2054" s="31" t="n">
        <v>0</v>
      </c>
      <c r="L2054" s="32" t="n"/>
      <c r="M2054" s="31" t="n">
        <v>0</v>
      </c>
      <c r="N2054" s="31" t="n">
        <v>0</v>
      </c>
      <c r="O2054" s="31" t="n"/>
      <c r="P2054" s="31" t="n"/>
      <c r="Q2054" s="31" t="n">
        <v>0</v>
      </c>
      <c r="R2054" s="31" t="n"/>
      <c r="S2054" s="32" t="n"/>
      <c r="T2054" s="32" t="n"/>
      <c r="V2054" t="inlineStr">
        <is>
          <t>038mg</t>
        </is>
      </c>
      <c r="W2054" t="n">
        <v>4499</v>
      </c>
      <c r="X2054" t="n">
        <v>6253</v>
      </c>
      <c r="Z2054" t="inlineStr">
        <is>
          <t>Brett Olson ((N/A) C)</t>
        </is>
      </c>
    </row>
    <row r="2055">
      <c r="A2055" t="inlineStr">
        <is>
          <t>Brett Palin</t>
        </is>
      </c>
      <c r="B2055" t="inlineStr">
        <is>
          <t>(N/A)</t>
        </is>
      </c>
      <c r="C2055" t="inlineStr">
        <is>
          <t>D</t>
        </is>
      </c>
      <c r="D2055" t="inlineStr">
        <is>
          <t>D</t>
        </is>
      </c>
      <c r="E2055" t="n">
        <v>42</v>
      </c>
      <c r="F2055" t="inlineStr">
        <is>
          <t>FA</t>
        </is>
      </c>
      <c r="G2055" t="inlineStr">
        <is>
          <t>FA</t>
        </is>
      </c>
      <c r="H2055" s="30" t="n">
        <v>1</v>
      </c>
      <c r="I2055" s="31" t="n">
        <v>0</v>
      </c>
      <c r="J2055" s="31" t="n"/>
      <c r="K2055" s="31" t="n">
        <v>0</v>
      </c>
      <c r="L2055" s="32" t="n"/>
      <c r="M2055" s="31" t="n">
        <v>0</v>
      </c>
      <c r="N2055" s="31" t="n">
        <v>0</v>
      </c>
      <c r="O2055" s="31" t="n"/>
      <c r="P2055" s="31" t="n"/>
      <c r="Q2055" s="31" t="n">
        <v>0</v>
      </c>
      <c r="R2055" s="31" t="n"/>
      <c r="S2055" s="32" t="n"/>
      <c r="T2055" s="32" t="n"/>
      <c r="V2055" t="inlineStr">
        <is>
          <t>003ia</t>
        </is>
      </c>
      <c r="W2055" t="n">
        <v>3596</v>
      </c>
      <c r="X2055" t="n">
        <v>3724</v>
      </c>
      <c r="Z2055" t="inlineStr">
        <is>
          <t>Brett Palin ((N/A) D)</t>
        </is>
      </c>
    </row>
    <row r="2056">
      <c r="A2056" t="inlineStr">
        <is>
          <t>Brett Parnham</t>
        </is>
      </c>
      <c r="B2056" t="inlineStr">
        <is>
          <t>OTT</t>
        </is>
      </c>
      <c r="C2056" t="inlineStr">
        <is>
          <t>C</t>
        </is>
      </c>
      <c r="D2056" t="inlineStr">
        <is>
          <t>F</t>
        </is>
      </c>
      <c r="E2056" t="n">
        <v>37</v>
      </c>
      <c r="F2056" t="inlineStr">
        <is>
          <t>FA</t>
        </is>
      </c>
      <c r="G2056" t="inlineStr">
        <is>
          <t>FA</t>
        </is>
      </c>
      <c r="H2056" s="30" t="n">
        <v>1</v>
      </c>
      <c r="I2056" s="31" t="n">
        <v>0</v>
      </c>
      <c r="J2056" s="31" t="n"/>
      <c r="K2056" s="31" t="n">
        <v>0</v>
      </c>
      <c r="L2056" s="32" t="n"/>
      <c r="M2056" s="31" t="n">
        <v>0</v>
      </c>
      <c r="N2056" s="31" t="n">
        <v>0</v>
      </c>
      <c r="O2056" s="31" t="n"/>
      <c r="P2056" s="31" t="n"/>
      <c r="Q2056" s="31" t="n">
        <v>0</v>
      </c>
      <c r="R2056" s="31" t="n"/>
      <c r="S2056" s="32" t="n"/>
      <c r="T2056" s="32" t="n"/>
      <c r="V2056" t="inlineStr">
        <is>
          <t>01iyo</t>
        </is>
      </c>
      <c r="Z2056" t="inlineStr">
        <is>
          <t>Brett Parnham (OTT C)</t>
        </is>
      </c>
    </row>
    <row r="2057">
      <c r="A2057" t="inlineStr">
        <is>
          <t>Brett Perlini</t>
        </is>
      </c>
      <c r="B2057" t="inlineStr">
        <is>
          <t>(N/A)</t>
        </is>
      </c>
      <c r="C2057" t="inlineStr">
        <is>
          <t>RW</t>
        </is>
      </c>
      <c r="D2057" t="inlineStr">
        <is>
          <t>F</t>
        </is>
      </c>
      <c r="E2057" t="n">
        <v>36</v>
      </c>
      <c r="F2057" t="inlineStr">
        <is>
          <t>FA</t>
        </is>
      </c>
      <c r="G2057" t="inlineStr">
        <is>
          <t>FA</t>
        </is>
      </c>
      <c r="H2057" s="30" t="n">
        <v>1</v>
      </c>
      <c r="I2057" s="31" t="n">
        <v>0</v>
      </c>
      <c r="J2057" s="31" t="n"/>
      <c r="K2057" s="31" t="n">
        <v>0</v>
      </c>
      <c r="L2057" s="32" t="n"/>
      <c r="M2057" s="31" t="n">
        <v>0</v>
      </c>
      <c r="N2057" s="31" t="n">
        <v>0</v>
      </c>
      <c r="O2057" s="31" t="n"/>
      <c r="P2057" s="31" t="n"/>
      <c r="Q2057" s="31" t="n">
        <v>0</v>
      </c>
      <c r="R2057" s="31" t="n"/>
      <c r="S2057" s="32" t="n"/>
      <c r="T2057" s="32" t="n"/>
      <c r="V2057" t="inlineStr">
        <is>
          <t>01zvh</t>
        </is>
      </c>
      <c r="Z2057" t="inlineStr">
        <is>
          <t>Brett Perlini ((N/A) RW)</t>
        </is>
      </c>
    </row>
    <row r="2058">
      <c r="A2058" t="inlineStr">
        <is>
          <t>Brett Pollock</t>
        </is>
      </c>
      <c r="B2058" t="inlineStr">
        <is>
          <t>(N/A)</t>
        </is>
      </c>
      <c r="C2058" t="inlineStr">
        <is>
          <t>LW</t>
        </is>
      </c>
      <c r="D2058" t="inlineStr">
        <is>
          <t>F</t>
        </is>
      </c>
      <c r="E2058" t="n">
        <v>30</v>
      </c>
      <c r="F2058" t="inlineStr">
        <is>
          <t>FA</t>
        </is>
      </c>
      <c r="G2058" t="inlineStr">
        <is>
          <t>FA</t>
        </is>
      </c>
      <c r="H2058" s="30" t="n">
        <v>1</v>
      </c>
      <c r="I2058" s="31" t="n">
        <v>0</v>
      </c>
      <c r="J2058" s="31" t="n"/>
      <c r="K2058" s="31" t="n">
        <v>0</v>
      </c>
      <c r="L2058" s="32" t="n"/>
      <c r="M2058" s="31" t="n">
        <v>0</v>
      </c>
      <c r="N2058" s="31" t="n">
        <v>0</v>
      </c>
      <c r="O2058" s="31" t="n"/>
      <c r="P2058" s="31" t="n"/>
      <c r="Q2058" s="31" t="n">
        <v>0</v>
      </c>
      <c r="R2058" s="31" t="n"/>
      <c r="S2058" s="32" t="n"/>
      <c r="T2058" s="32" t="n"/>
      <c r="V2058" t="inlineStr">
        <is>
          <t>03eas</t>
        </is>
      </c>
      <c r="W2058" t="n">
        <v>4415</v>
      </c>
      <c r="X2058" t="n">
        <v>6414</v>
      </c>
      <c r="Z2058" t="inlineStr">
        <is>
          <t>Brett Pollock ((N/A) LW)</t>
        </is>
      </c>
    </row>
    <row r="2059">
      <c r="A2059" t="inlineStr">
        <is>
          <t>Brett Ponich</t>
        </is>
      </c>
      <c r="B2059" t="inlineStr">
        <is>
          <t>(N/A)</t>
        </is>
      </c>
      <c r="C2059" t="inlineStr">
        <is>
          <t>D</t>
        </is>
      </c>
      <c r="D2059" t="inlineStr">
        <is>
          <t>D</t>
        </is>
      </c>
      <c r="E2059" t="n">
        <v>35</v>
      </c>
      <c r="F2059" t="inlineStr">
        <is>
          <t>FA</t>
        </is>
      </c>
      <c r="G2059" t="inlineStr">
        <is>
          <t>FA</t>
        </is>
      </c>
      <c r="H2059" s="30" t="n">
        <v>1</v>
      </c>
      <c r="I2059" s="31" t="n">
        <v>0</v>
      </c>
      <c r="J2059" s="31" t="n"/>
      <c r="K2059" s="31" t="n">
        <v>0</v>
      </c>
      <c r="L2059" s="32" t="n"/>
      <c r="M2059" s="31" t="n">
        <v>0</v>
      </c>
      <c r="N2059" s="31" t="n">
        <v>0</v>
      </c>
      <c r="O2059" s="31" t="n"/>
      <c r="P2059" s="31" t="n"/>
      <c r="Q2059" s="31" t="n">
        <v>0</v>
      </c>
      <c r="R2059" s="31" t="n"/>
      <c r="S2059" s="32" t="n"/>
      <c r="T2059" s="32" t="n"/>
      <c r="V2059" t="inlineStr">
        <is>
          <t>01mnu</t>
        </is>
      </c>
      <c r="W2059" t="n">
        <v>3321</v>
      </c>
      <c r="X2059" t="n">
        <v>4865</v>
      </c>
      <c r="Z2059" t="inlineStr">
        <is>
          <t>Brett Ponich ((N/A) D)</t>
        </is>
      </c>
    </row>
    <row r="2060">
      <c r="A2060" t="inlineStr">
        <is>
          <t>Brett Ritchie</t>
        </is>
      </c>
      <c r="B2060" t="inlineStr">
        <is>
          <t>FLA</t>
        </is>
      </c>
      <c r="C2060" t="inlineStr">
        <is>
          <t>RW</t>
        </is>
      </c>
      <c r="D2060" t="inlineStr">
        <is>
          <t>F</t>
        </is>
      </c>
      <c r="E2060" t="n">
        <v>33</v>
      </c>
      <c r="F2060" t="inlineStr">
        <is>
          <t>FA</t>
        </is>
      </c>
      <c r="G2060" t="inlineStr">
        <is>
          <t>FA</t>
        </is>
      </c>
      <c r="H2060" s="30" t="n">
        <v>1</v>
      </c>
      <c r="I2060" s="31" t="n">
        <v>0</v>
      </c>
      <c r="J2060" s="31" t="n"/>
      <c r="K2060" s="31" t="n">
        <v>0</v>
      </c>
      <c r="L2060" s="32" t="n"/>
      <c r="M2060" s="31" t="n">
        <v>0</v>
      </c>
      <c r="N2060" s="31" t="n">
        <v>0</v>
      </c>
      <c r="O2060" s="31" t="n"/>
      <c r="P2060" s="31" t="n"/>
      <c r="Q2060" s="31" t="n">
        <v>0</v>
      </c>
      <c r="R2060" s="31" t="n"/>
      <c r="S2060" s="32" t="n"/>
      <c r="T2060" s="32" t="n"/>
      <c r="V2060" t="inlineStr">
        <is>
          <t>02b41</t>
        </is>
      </c>
      <c r="W2060" t="n">
        <v>3799</v>
      </c>
      <c r="X2060" t="n">
        <v>5412</v>
      </c>
      <c r="Y2060" t="inlineStr">
        <is>
          <t>6508aeb6-a04d-4023-9be5-e7d357ce6bbe</t>
        </is>
      </c>
      <c r="Z2060" t="inlineStr">
        <is>
          <t>Brett Ritchie (FLA RW)</t>
        </is>
      </c>
    </row>
    <row r="2061">
      <c r="A2061" t="inlineStr">
        <is>
          <t>Brett Seney</t>
        </is>
      </c>
      <c r="B2061" t="inlineStr">
        <is>
          <t>CHI</t>
        </is>
      </c>
      <c r="C2061" t="inlineStr">
        <is>
          <t>LW</t>
        </is>
      </c>
      <c r="D2061" t="inlineStr">
        <is>
          <t>F</t>
        </is>
      </c>
      <c r="E2061" t="n">
        <v>30</v>
      </c>
      <c r="F2061" t="inlineStr">
        <is>
          <t>FA</t>
        </is>
      </c>
      <c r="G2061" t="inlineStr">
        <is>
          <t>FA</t>
        </is>
      </c>
      <c r="H2061" s="30" t="n">
        <v>1</v>
      </c>
      <c r="I2061" s="31" t="n">
        <v>0</v>
      </c>
      <c r="J2061" s="31" t="n"/>
      <c r="K2061" s="31" t="n">
        <v>0</v>
      </c>
      <c r="L2061" s="32" t="n"/>
      <c r="M2061" s="31" t="n">
        <v>0</v>
      </c>
      <c r="N2061" s="31" t="n">
        <v>0</v>
      </c>
      <c r="O2061" s="31" t="n"/>
      <c r="P2061" s="31" t="n"/>
      <c r="Q2061" s="31" t="n">
        <v>0</v>
      </c>
      <c r="R2061" s="31" t="n"/>
      <c r="S2061" s="32" t="n"/>
      <c r="T2061" s="32" t="n"/>
      <c r="V2061" t="inlineStr">
        <is>
          <t>03ris</t>
        </is>
      </c>
      <c r="W2061" t="n">
        <v>5638</v>
      </c>
      <c r="X2061" t="n">
        <v>6899</v>
      </c>
      <c r="Y2061" t="inlineStr">
        <is>
          <t>3cb71df7-1b22-49e5-919d-f15fe34edde1</t>
        </is>
      </c>
      <c r="Z2061" t="inlineStr">
        <is>
          <t>Brett Seney (CHI LW)</t>
        </is>
      </c>
    </row>
    <row r="2062">
      <c r="A2062" t="inlineStr">
        <is>
          <t>Brett Skinner</t>
        </is>
      </c>
      <c r="B2062" t="inlineStr">
        <is>
          <t>(N/A)</t>
        </is>
      </c>
      <c r="C2062" t="inlineStr">
        <is>
          <t>D</t>
        </is>
      </c>
      <c r="D2062" t="inlineStr">
        <is>
          <t>D</t>
        </is>
      </c>
      <c r="E2062" t="n">
        <v>43</v>
      </c>
      <c r="F2062" t="inlineStr">
        <is>
          <t>FA</t>
        </is>
      </c>
      <c r="G2062" t="inlineStr">
        <is>
          <t>FA</t>
        </is>
      </c>
      <c r="H2062" s="30" t="n">
        <v>1</v>
      </c>
      <c r="I2062" s="31" t="n">
        <v>0</v>
      </c>
      <c r="J2062" s="31" t="n"/>
      <c r="K2062" s="31" t="n">
        <v>0</v>
      </c>
      <c r="L2062" s="32" t="n"/>
      <c r="M2062" s="31" t="n">
        <v>0</v>
      </c>
      <c r="N2062" s="31" t="n">
        <v>0</v>
      </c>
      <c r="O2062" s="31" t="n"/>
      <c r="P2062" s="31" t="n"/>
      <c r="Q2062" s="31" t="n">
        <v>0</v>
      </c>
      <c r="R2062" s="31" t="n"/>
      <c r="S2062" s="32" t="n"/>
      <c r="T2062" s="32" t="n"/>
      <c r="V2062" t="inlineStr">
        <is>
          <t>003gd</t>
        </is>
      </c>
      <c r="W2062" t="n">
        <v>2391</v>
      </c>
      <c r="X2062" t="n">
        <v>3837</v>
      </c>
      <c r="Z2062" t="inlineStr">
        <is>
          <t>Brett Skinner ((N/A) D)</t>
        </is>
      </c>
    </row>
    <row r="2063">
      <c r="A2063" t="inlineStr">
        <is>
          <t>Brett Sonne</t>
        </is>
      </c>
      <c r="B2063" t="inlineStr">
        <is>
          <t>(N/A)</t>
        </is>
      </c>
      <c r="C2063" t="inlineStr">
        <is>
          <t>C</t>
        </is>
      </c>
      <c r="D2063" t="inlineStr">
        <is>
          <t>F</t>
        </is>
      </c>
      <c r="E2063" t="n">
        <v>37</v>
      </c>
      <c r="F2063" t="inlineStr">
        <is>
          <t>FA</t>
        </is>
      </c>
      <c r="G2063" t="inlineStr">
        <is>
          <t>FA</t>
        </is>
      </c>
      <c r="H2063" s="30" t="n">
        <v>1</v>
      </c>
      <c r="I2063" s="31" t="n">
        <v>0</v>
      </c>
      <c r="J2063" s="31" t="n"/>
      <c r="K2063" s="31" t="n">
        <v>0</v>
      </c>
      <c r="L2063" s="32" t="n"/>
      <c r="M2063" s="31" t="n">
        <v>0</v>
      </c>
      <c r="N2063" s="31" t="n">
        <v>0</v>
      </c>
      <c r="O2063" s="31" t="n"/>
      <c r="P2063" s="31" t="n"/>
      <c r="Q2063" s="31" t="n">
        <v>0</v>
      </c>
      <c r="R2063" s="31" t="n"/>
      <c r="S2063" s="32" t="n"/>
      <c r="T2063" s="32" t="n"/>
      <c r="V2063" t="inlineStr">
        <is>
          <t>01c74</t>
        </is>
      </c>
      <c r="W2063" t="n">
        <v>3205</v>
      </c>
      <c r="X2063" t="n">
        <v>4605</v>
      </c>
      <c r="Z2063" t="inlineStr">
        <is>
          <t>Brett Sonne ((N/A) C)</t>
        </is>
      </c>
    </row>
    <row r="2064">
      <c r="A2064" t="inlineStr">
        <is>
          <t>Brett Stapley</t>
        </is>
      </c>
      <c r="B2064" t="inlineStr">
        <is>
          <t>MTL</t>
        </is>
      </c>
      <c r="C2064" t="inlineStr">
        <is>
          <t>C</t>
        </is>
      </c>
      <c r="D2064" t="inlineStr">
        <is>
          <t>F</t>
        </is>
      </c>
      <c r="E2064" t="n">
        <v>27</v>
      </c>
      <c r="F2064" t="inlineStr">
        <is>
          <t>FA</t>
        </is>
      </c>
      <c r="G2064" t="inlineStr">
        <is>
          <t>FA</t>
        </is>
      </c>
      <c r="H2064" s="30" t="n">
        <v>1</v>
      </c>
      <c r="I2064" s="31" t="n">
        <v>0</v>
      </c>
      <c r="J2064" s="31" t="n"/>
      <c r="K2064" s="31" t="n">
        <v>0</v>
      </c>
      <c r="L2064" s="32" t="n"/>
      <c r="M2064" s="31" t="n">
        <v>0</v>
      </c>
      <c r="N2064" s="31" t="n">
        <v>0</v>
      </c>
      <c r="O2064" s="31" t="n"/>
      <c r="P2064" s="31" t="n"/>
      <c r="Q2064" s="31" t="n">
        <v>0</v>
      </c>
      <c r="R2064" s="31" t="n"/>
      <c r="S2064" s="32" t="n"/>
      <c r="T2064" s="32" t="n"/>
      <c r="V2064" t="inlineStr">
        <is>
          <t>04r13</t>
        </is>
      </c>
      <c r="Y2064" t="inlineStr">
        <is>
          <t>0bdd00ce-1890-4b6d-8f8c-9b66369adbd6</t>
        </is>
      </c>
      <c r="Z2064" t="inlineStr">
        <is>
          <t>Brett Stapley (MTL C)</t>
        </is>
      </c>
    </row>
    <row r="2065">
      <c r="A2065" t="inlineStr">
        <is>
          <t>Brett Sterling</t>
        </is>
      </c>
      <c r="B2065" t="inlineStr">
        <is>
          <t>STL</t>
        </is>
      </c>
      <c r="C2065" t="inlineStr">
        <is>
          <t>LW</t>
        </is>
      </c>
      <c r="D2065" t="inlineStr">
        <is>
          <t>F</t>
        </is>
      </c>
      <c r="E2065" t="n">
        <v>42</v>
      </c>
      <c r="F2065" t="inlineStr">
        <is>
          <t>FA</t>
        </is>
      </c>
      <c r="G2065" t="inlineStr">
        <is>
          <t>FA</t>
        </is>
      </c>
      <c r="H2065" s="30" t="n">
        <v>1</v>
      </c>
      <c r="I2065" s="31" t="n">
        <v>0</v>
      </c>
      <c r="J2065" s="31" t="n"/>
      <c r="K2065" s="31" t="n">
        <v>0</v>
      </c>
      <c r="L2065" s="32" t="n"/>
      <c r="M2065" s="31" t="n">
        <v>0</v>
      </c>
      <c r="N2065" s="31" t="n">
        <v>0</v>
      </c>
      <c r="O2065" s="31" t="n"/>
      <c r="P2065" s="31" t="n"/>
      <c r="Q2065" s="31" t="n">
        <v>0</v>
      </c>
      <c r="R2065" s="31" t="n"/>
      <c r="S2065" s="32" t="n"/>
      <c r="T2065" s="32" t="n"/>
      <c r="V2065" t="inlineStr">
        <is>
          <t>003f9</t>
        </is>
      </c>
      <c r="W2065" t="n">
        <v>2295</v>
      </c>
      <c r="X2065" t="n">
        <v>4038</v>
      </c>
      <c r="Z2065" t="inlineStr">
        <is>
          <t>Brett Sterling (STL LW)</t>
        </is>
      </c>
    </row>
    <row r="2066">
      <c r="A2066" t="inlineStr">
        <is>
          <t>Brett Sutter</t>
        </is>
      </c>
      <c r="B2066" t="inlineStr">
        <is>
          <t>(N/A)</t>
        </is>
      </c>
      <c r="C2066" t="inlineStr">
        <is>
          <t>C</t>
        </is>
      </c>
      <c r="D2066" t="inlineStr">
        <is>
          <t>F</t>
        </is>
      </c>
      <c r="E2066" t="n">
        <v>39</v>
      </c>
      <c r="F2066" t="inlineStr">
        <is>
          <t>FA</t>
        </is>
      </c>
      <c r="G2066" t="inlineStr">
        <is>
          <t>FA</t>
        </is>
      </c>
      <c r="H2066" s="30" t="n">
        <v>1</v>
      </c>
      <c r="I2066" s="31" t="n">
        <v>0</v>
      </c>
      <c r="J2066" s="31" t="n"/>
      <c r="K2066" s="31" t="n">
        <v>0</v>
      </c>
      <c r="L2066" s="32" t="n"/>
      <c r="M2066" s="31" t="n">
        <v>0</v>
      </c>
      <c r="N2066" s="31" t="n">
        <v>0</v>
      </c>
      <c r="O2066" s="31" t="n"/>
      <c r="P2066" s="31" t="n"/>
      <c r="Q2066" s="31" t="n">
        <v>0</v>
      </c>
      <c r="R2066" s="31" t="n"/>
      <c r="S2066" s="32" t="n"/>
      <c r="T2066" s="32" t="n"/>
      <c r="V2066" t="inlineStr">
        <is>
          <t>003im</t>
        </is>
      </c>
      <c r="W2066" t="n">
        <v>821</v>
      </c>
      <c r="X2066" t="n">
        <v>4181</v>
      </c>
      <c r="Y2066" t="inlineStr">
        <is>
          <t>08dfcada-d6ea-4b2d-b8d6-3b6df7aed4f7</t>
        </is>
      </c>
      <c r="Z2066" t="inlineStr">
        <is>
          <t>Brett Sutter ((N/A) C)</t>
        </is>
      </c>
    </row>
    <row r="2067">
      <c r="A2067" t="inlineStr">
        <is>
          <t>Brian Billett</t>
        </is>
      </c>
      <c r="B2067" t="inlineStr">
        <is>
          <t>(N/A)</t>
        </is>
      </c>
      <c r="C2067" t="inlineStr">
        <is>
          <t>G</t>
        </is>
      </c>
      <c r="D2067" t="inlineStr">
        <is>
          <t>G</t>
        </is>
      </c>
      <c r="E2067" t="n">
        <v>34</v>
      </c>
      <c r="F2067" t="inlineStr">
        <is>
          <t>FA</t>
        </is>
      </c>
      <c r="G2067" t="inlineStr">
        <is>
          <t>FA</t>
        </is>
      </c>
      <c r="H2067" s="30" t="n">
        <v>1</v>
      </c>
      <c r="I2067" s="31" t="n">
        <v>0</v>
      </c>
      <c r="J2067" s="31" t="n"/>
      <c r="K2067" s="31" t="n">
        <v>0</v>
      </c>
      <c r="L2067" s="32" t="n"/>
      <c r="M2067" s="31" t="n">
        <v>0</v>
      </c>
      <c r="N2067" s="31" t="n">
        <v>0</v>
      </c>
      <c r="O2067" s="31" t="n"/>
      <c r="P2067" s="31" t="n"/>
      <c r="Q2067" s="31" t="n">
        <v>0</v>
      </c>
      <c r="R2067" s="31" t="n"/>
      <c r="S2067" s="32" t="n"/>
      <c r="T2067" s="32" t="n"/>
      <c r="V2067" t="inlineStr">
        <is>
          <t>02yep</t>
        </is>
      </c>
      <c r="Z2067" t="inlineStr">
        <is>
          <t>Brian Billett ((N/A) G)</t>
        </is>
      </c>
    </row>
    <row r="2068">
      <c r="A2068" t="inlineStr">
        <is>
          <t>Brian Boyle</t>
        </is>
      </c>
      <c r="B2068" t="inlineStr">
        <is>
          <t>(N/A)</t>
        </is>
      </c>
      <c r="C2068" t="inlineStr">
        <is>
          <t>C</t>
        </is>
      </c>
      <c r="D2068" t="inlineStr">
        <is>
          <t>F</t>
        </is>
      </c>
      <c r="E2068" t="n">
        <v>41</v>
      </c>
      <c r="F2068" t="inlineStr">
        <is>
          <t>FA</t>
        </is>
      </c>
      <c r="G2068" t="inlineStr">
        <is>
          <t>FA</t>
        </is>
      </c>
      <c r="H2068" s="30" t="n">
        <v>1</v>
      </c>
      <c r="I2068" s="31" t="n">
        <v>0</v>
      </c>
      <c r="J2068" s="31" t="n"/>
      <c r="K2068" s="31" t="n">
        <v>0</v>
      </c>
      <c r="L2068" s="32" t="n"/>
      <c r="M2068" s="31" t="n">
        <v>0</v>
      </c>
      <c r="N2068" s="31" t="n">
        <v>0</v>
      </c>
      <c r="O2068" s="31" t="n"/>
      <c r="P2068" s="31" t="n"/>
      <c r="Q2068" s="31" t="n">
        <v>0</v>
      </c>
      <c r="R2068" s="31" t="n"/>
      <c r="S2068" s="32" t="n"/>
      <c r="T2068" s="32" t="n"/>
      <c r="V2068" t="inlineStr">
        <is>
          <t>003so</t>
        </is>
      </c>
      <c r="W2068" t="n">
        <v>1933</v>
      </c>
      <c r="X2068" t="n">
        <v>3363</v>
      </c>
      <c r="Y2068" t="inlineStr">
        <is>
          <t>432c3963-0f24-11e2-8525-18a905767e44</t>
        </is>
      </c>
      <c r="Z2068" t="inlineStr">
        <is>
          <t>Brian Boyle ((N/A) C)</t>
        </is>
      </c>
    </row>
    <row r="2069">
      <c r="A2069" t="inlineStr">
        <is>
          <t>Brian Christie</t>
        </is>
      </c>
      <c r="B2069" t="inlineStr">
        <is>
          <t>(N/A)</t>
        </is>
      </c>
      <c r="C2069" t="inlineStr">
        <is>
          <t>C</t>
        </is>
      </c>
      <c r="D2069" t="inlineStr">
        <is>
          <t>F</t>
        </is>
      </c>
      <c r="E2069" t="n">
        <v>34</v>
      </c>
      <c r="F2069" t="inlineStr">
        <is>
          <t>FA</t>
        </is>
      </c>
      <c r="G2069" t="inlineStr">
        <is>
          <t>FA</t>
        </is>
      </c>
      <c r="H2069" s="30" t="n">
        <v>1</v>
      </c>
      <c r="I2069" s="31" t="n">
        <v>0</v>
      </c>
      <c r="J2069" s="31" t="n"/>
      <c r="K2069" s="31" t="n">
        <v>0</v>
      </c>
      <c r="L2069" s="32" t="n"/>
      <c r="M2069" s="31" t="n">
        <v>0</v>
      </c>
      <c r="N2069" s="31" t="n">
        <v>0</v>
      </c>
      <c r="O2069" s="31" t="n"/>
      <c r="P2069" s="31" t="n"/>
      <c r="Q2069" s="31" t="n">
        <v>0</v>
      </c>
      <c r="R2069" s="31" t="n"/>
      <c r="S2069" s="32" t="n"/>
      <c r="T2069" s="32" t="n"/>
      <c r="V2069" t="inlineStr">
        <is>
          <t>03nqf</t>
        </is>
      </c>
      <c r="Z2069" t="inlineStr">
        <is>
          <t>Brian Christie ((N/A) C)</t>
        </is>
      </c>
    </row>
    <row r="2070">
      <c r="A2070" t="inlineStr">
        <is>
          <t>Brian Connelly</t>
        </is>
      </c>
      <c r="B2070" t="inlineStr">
        <is>
          <t>(N/A)</t>
        </is>
      </c>
      <c r="C2070" t="inlineStr">
        <is>
          <t>D</t>
        </is>
      </c>
      <c r="D2070" t="inlineStr">
        <is>
          <t>D</t>
        </is>
      </c>
      <c r="E2070" t="n">
        <v>40</v>
      </c>
      <c r="F2070" t="inlineStr">
        <is>
          <t>FA</t>
        </is>
      </c>
      <c r="G2070" t="inlineStr">
        <is>
          <t>FA</t>
        </is>
      </c>
      <c r="H2070" s="30" t="n">
        <v>1</v>
      </c>
      <c r="I2070" s="31" t="n">
        <v>0</v>
      </c>
      <c r="J2070" s="31" t="n"/>
      <c r="K2070" s="31" t="n">
        <v>0</v>
      </c>
      <c r="L2070" s="32" t="n"/>
      <c r="M2070" s="31" t="n">
        <v>0</v>
      </c>
      <c r="N2070" s="31" t="n">
        <v>0</v>
      </c>
      <c r="O2070" s="31" t="n"/>
      <c r="P2070" s="31" t="n"/>
      <c r="Q2070" s="31" t="n">
        <v>0</v>
      </c>
      <c r="R2070" s="31" t="n"/>
      <c r="S2070" s="32" t="n"/>
      <c r="T2070" s="32" t="n"/>
      <c r="V2070" t="inlineStr">
        <is>
          <t>01dxk</t>
        </is>
      </c>
      <c r="W2070" t="n">
        <v>3384</v>
      </c>
      <c r="X2070" t="n">
        <v>4679</v>
      </c>
      <c r="Z2070" t="inlineStr">
        <is>
          <t>Brian Connelly ((N/A) D)</t>
        </is>
      </c>
    </row>
    <row r="2071">
      <c r="A2071" t="inlineStr">
        <is>
          <t>Brian Cooper</t>
        </is>
      </c>
      <c r="B2071" t="inlineStr">
        <is>
          <t>(N/A)</t>
        </is>
      </c>
      <c r="C2071" t="inlineStr">
        <is>
          <t>D</t>
        </is>
      </c>
      <c r="D2071" t="inlineStr">
        <is>
          <t>D</t>
        </is>
      </c>
      <c r="E2071" t="n">
        <v>32</v>
      </c>
      <c r="F2071" t="inlineStr">
        <is>
          <t>FA</t>
        </is>
      </c>
      <c r="G2071" t="inlineStr">
        <is>
          <t>FA</t>
        </is>
      </c>
      <c r="H2071" s="30" t="n">
        <v>1</v>
      </c>
      <c r="I2071" s="31" t="n">
        <v>0</v>
      </c>
      <c r="J2071" s="31" t="n"/>
      <c r="K2071" s="31" t="n">
        <v>0</v>
      </c>
      <c r="L2071" s="32" t="n"/>
      <c r="M2071" s="31" t="n">
        <v>0</v>
      </c>
      <c r="N2071" s="31" t="n">
        <v>0</v>
      </c>
      <c r="O2071" s="31" t="n"/>
      <c r="P2071" s="31" t="n"/>
      <c r="Q2071" s="31" t="n">
        <v>0</v>
      </c>
      <c r="R2071" s="31" t="n"/>
      <c r="S2071" s="32" t="n"/>
      <c r="T2071" s="32" t="n"/>
      <c r="V2071" t="inlineStr">
        <is>
          <t>02o7p</t>
        </is>
      </c>
      <c r="X2071" t="n">
        <v>5817</v>
      </c>
      <c r="Z2071" t="inlineStr">
        <is>
          <t>Brian Cooper ((N/A) D)</t>
        </is>
      </c>
    </row>
    <row r="2072">
      <c r="A2072" t="inlineStr">
        <is>
          <t>Brian Day</t>
        </is>
      </c>
      <c r="B2072" t="inlineStr">
        <is>
          <t>NYI</t>
        </is>
      </c>
      <c r="C2072" t="inlineStr">
        <is>
          <t>RW</t>
        </is>
      </c>
      <c r="D2072" t="inlineStr">
        <is>
          <t>F</t>
        </is>
      </c>
      <c r="E2072" t="n">
        <v>38</v>
      </c>
      <c r="F2072" t="inlineStr">
        <is>
          <t>FA</t>
        </is>
      </c>
      <c r="G2072" t="inlineStr">
        <is>
          <t>FA</t>
        </is>
      </c>
      <c r="H2072" s="30" t="n">
        <v>1</v>
      </c>
      <c r="I2072" s="31" t="n">
        <v>0</v>
      </c>
      <c r="J2072" s="31" t="n"/>
      <c r="K2072" s="31" t="n">
        <v>0</v>
      </c>
      <c r="L2072" s="32" t="n"/>
      <c r="M2072" s="31" t="n">
        <v>0</v>
      </c>
      <c r="N2072" s="31" t="n">
        <v>0</v>
      </c>
      <c r="O2072" s="31" t="n"/>
      <c r="P2072" s="31" t="n"/>
      <c r="Q2072" s="31" t="n">
        <v>0</v>
      </c>
      <c r="R2072" s="31" t="n"/>
      <c r="S2072" s="32" t="n"/>
      <c r="T2072" s="32" t="n"/>
      <c r="V2072" t="inlineStr">
        <is>
          <t>024di</t>
        </is>
      </c>
      <c r="Z2072" t="inlineStr">
        <is>
          <t>Brian Day (NYI RW)</t>
        </is>
      </c>
    </row>
    <row r="2073">
      <c r="A2073" t="inlineStr">
        <is>
          <t>Brian Elliott</t>
        </is>
      </c>
      <c r="B2073" t="inlineStr">
        <is>
          <t>(N/A)</t>
        </is>
      </c>
      <c r="C2073" t="inlineStr">
        <is>
          <t>G</t>
        </is>
      </c>
      <c r="D2073" t="inlineStr">
        <is>
          <t>G</t>
        </is>
      </c>
      <c r="E2073" t="n">
        <v>41</v>
      </c>
      <c r="F2073" t="inlineStr">
        <is>
          <t>FA</t>
        </is>
      </c>
      <c r="G2073" t="inlineStr">
        <is>
          <t>FA</t>
        </is>
      </c>
      <c r="H2073" s="30" t="n">
        <v>1</v>
      </c>
      <c r="I2073" s="31" t="n">
        <v>0</v>
      </c>
      <c r="J2073" s="31" t="n"/>
      <c r="K2073" s="31" t="n">
        <v>0</v>
      </c>
      <c r="L2073" s="32" t="n"/>
      <c r="M2073" s="31" t="n">
        <v>0</v>
      </c>
      <c r="N2073" s="31" t="n">
        <v>0</v>
      </c>
      <c r="O2073" s="31" t="n"/>
      <c r="P2073" s="31" t="n"/>
      <c r="Q2073" s="31" t="n">
        <v>0</v>
      </c>
      <c r="R2073" s="31" t="n"/>
      <c r="S2073" s="32" t="n"/>
      <c r="T2073" s="32" t="n"/>
      <c r="V2073" t="inlineStr">
        <is>
          <t>0041j</t>
        </is>
      </c>
      <c r="W2073" t="n">
        <v>2890</v>
      </c>
      <c r="X2073" t="n">
        <v>4136</v>
      </c>
      <c r="Y2073" t="inlineStr">
        <is>
          <t>42d65d03-0f24-11e2-8525-18a905767e44</t>
        </is>
      </c>
      <c r="Z2073" t="inlineStr">
        <is>
          <t>Brian Elliott ((N/A) G)</t>
        </is>
      </c>
    </row>
    <row r="2074">
      <c r="A2074" t="inlineStr">
        <is>
          <t>Brian Ferlin</t>
        </is>
      </c>
      <c r="B2074" t="inlineStr">
        <is>
          <t>(N/A)</t>
        </is>
      </c>
      <c r="C2074" t="inlineStr">
        <is>
          <t>RW</t>
        </is>
      </c>
      <c r="D2074" t="inlineStr">
        <is>
          <t>F</t>
        </is>
      </c>
      <c r="E2074" t="n">
        <v>34</v>
      </c>
      <c r="F2074" t="inlineStr">
        <is>
          <t>FA</t>
        </is>
      </c>
      <c r="G2074" t="inlineStr">
        <is>
          <t>FA</t>
        </is>
      </c>
      <c r="H2074" s="30" t="n">
        <v>1</v>
      </c>
      <c r="I2074" s="31" t="n">
        <v>0</v>
      </c>
      <c r="J2074" s="31" t="n"/>
      <c r="K2074" s="31" t="n">
        <v>0</v>
      </c>
      <c r="L2074" s="32" t="n"/>
      <c r="M2074" s="31" t="n">
        <v>0</v>
      </c>
      <c r="N2074" s="31" t="n">
        <v>0</v>
      </c>
      <c r="O2074" s="31" t="n"/>
      <c r="P2074" s="31" t="n"/>
      <c r="Q2074" s="31" t="n">
        <v>0</v>
      </c>
      <c r="R2074" s="31" t="n"/>
      <c r="S2074" s="32" t="n"/>
      <c r="T2074" s="32" t="n"/>
      <c r="V2074" t="inlineStr">
        <is>
          <t>02fzi</t>
        </is>
      </c>
      <c r="W2074" t="n">
        <v>4144</v>
      </c>
      <c r="X2074" t="n">
        <v>5486</v>
      </c>
      <c r="Z2074" t="inlineStr">
        <is>
          <t>Brian Ferlin ((N/A) RW)</t>
        </is>
      </c>
    </row>
    <row r="2075">
      <c r="A2075" t="inlineStr">
        <is>
          <t>Brian Flynn</t>
        </is>
      </c>
      <c r="B2075" t="inlineStr">
        <is>
          <t>NJD</t>
        </is>
      </c>
      <c r="C2075" t="inlineStr">
        <is>
          <t>C</t>
        </is>
      </c>
      <c r="D2075" t="inlineStr">
        <is>
          <t>F</t>
        </is>
      </c>
      <c r="E2075" t="n">
        <v>38</v>
      </c>
      <c r="F2075" t="inlineStr">
        <is>
          <t>FA</t>
        </is>
      </c>
      <c r="G2075" t="inlineStr">
        <is>
          <t>FA</t>
        </is>
      </c>
      <c r="H2075" s="30" t="n">
        <v>1</v>
      </c>
      <c r="I2075" s="31" t="n">
        <v>0</v>
      </c>
      <c r="J2075" s="31" t="n"/>
      <c r="K2075" s="31" t="n">
        <v>0</v>
      </c>
      <c r="L2075" s="32" t="n"/>
      <c r="M2075" s="31" t="n">
        <v>0</v>
      </c>
      <c r="N2075" s="31" t="n">
        <v>0</v>
      </c>
      <c r="O2075" s="31" t="n"/>
      <c r="P2075" s="31" t="n"/>
      <c r="Q2075" s="31" t="n">
        <v>0</v>
      </c>
      <c r="R2075" s="31" t="n"/>
      <c r="S2075" s="32" t="n"/>
      <c r="T2075" s="32" t="n"/>
      <c r="V2075" t="inlineStr">
        <is>
          <t>02j1i</t>
        </is>
      </c>
      <c r="W2075" t="n">
        <v>3935</v>
      </c>
      <c r="X2075" t="n">
        <v>5642</v>
      </c>
      <c r="Y2075" t="inlineStr">
        <is>
          <t>3d1e8155-8371-11e2-a3e0-f4ce4684ea4c</t>
        </is>
      </c>
      <c r="Z2075" t="inlineStr">
        <is>
          <t>Brian Flynn (NJD C)</t>
        </is>
      </c>
    </row>
    <row r="2076">
      <c r="A2076" t="inlineStr">
        <is>
          <t>Brian Foster</t>
        </is>
      </c>
      <c r="B2076" t="inlineStr">
        <is>
          <t>(N/A)</t>
        </is>
      </c>
      <c r="C2076" t="inlineStr">
        <is>
          <t>G</t>
        </is>
      </c>
      <c r="D2076" t="inlineStr">
        <is>
          <t>G</t>
        </is>
      </c>
      <c r="E2076" t="n">
        <v>39</v>
      </c>
      <c r="F2076" t="inlineStr">
        <is>
          <t>FA</t>
        </is>
      </c>
      <c r="G2076" t="inlineStr">
        <is>
          <t>FA</t>
        </is>
      </c>
      <c r="H2076" s="30" t="n">
        <v>1</v>
      </c>
      <c r="I2076" s="31" t="n">
        <v>0</v>
      </c>
      <c r="J2076" s="31" t="n"/>
      <c r="K2076" s="31" t="n">
        <v>0</v>
      </c>
      <c r="L2076" s="32" t="n"/>
      <c r="M2076" s="31" t="n">
        <v>0</v>
      </c>
      <c r="N2076" s="31" t="n">
        <v>0</v>
      </c>
      <c r="O2076" s="31" t="n"/>
      <c r="P2076" s="31" t="n"/>
      <c r="Q2076" s="31" t="n">
        <v>0</v>
      </c>
      <c r="R2076" s="31" t="n"/>
      <c r="S2076" s="32" t="n"/>
      <c r="T2076" s="32" t="n"/>
      <c r="V2076" t="inlineStr">
        <is>
          <t>02fpz</t>
        </is>
      </c>
      <c r="W2076" t="n">
        <v>3908</v>
      </c>
      <c r="X2076" t="n">
        <v>5580</v>
      </c>
      <c r="Z2076" t="inlineStr">
        <is>
          <t>Brian Foster ((N/A) G)</t>
        </is>
      </c>
    </row>
    <row r="2077">
      <c r="A2077" t="inlineStr">
        <is>
          <t>Brian Gibbons</t>
        </is>
      </c>
      <c r="B2077" t="inlineStr">
        <is>
          <t>(N/A)</t>
        </is>
      </c>
      <c r="C2077" t="inlineStr">
        <is>
          <t>RW</t>
        </is>
      </c>
      <c r="D2077" t="inlineStr">
        <is>
          <t>F</t>
        </is>
      </c>
      <c r="E2077" t="n">
        <v>38</v>
      </c>
      <c r="F2077" t="inlineStr">
        <is>
          <t>FA</t>
        </is>
      </c>
      <c r="G2077" t="inlineStr">
        <is>
          <t>FA</t>
        </is>
      </c>
      <c r="H2077" s="30" t="n">
        <v>1</v>
      </c>
      <c r="I2077" s="31" t="n">
        <v>0</v>
      </c>
      <c r="J2077" s="31" t="n"/>
      <c r="K2077" s="31" t="n">
        <v>0</v>
      </c>
      <c r="L2077" s="32" t="n"/>
      <c r="M2077" s="31" t="n">
        <v>0</v>
      </c>
      <c r="N2077" s="31" t="n">
        <v>0</v>
      </c>
      <c r="O2077" s="31" t="n"/>
      <c r="P2077" s="31" t="n"/>
      <c r="Q2077" s="31" t="n">
        <v>0</v>
      </c>
      <c r="R2077" s="31" t="n"/>
      <c r="S2077" s="32" t="n"/>
      <c r="T2077" s="32" t="n"/>
      <c r="V2077" t="inlineStr">
        <is>
          <t>025re</t>
        </is>
      </c>
      <c r="W2077" t="n">
        <v>3711</v>
      </c>
      <c r="X2077" t="n">
        <v>5293</v>
      </c>
      <c r="Y2077" t="inlineStr">
        <is>
          <t>7b2a458b-6f80-47e2-ac58-a7d7184f4b00</t>
        </is>
      </c>
      <c r="Z2077" t="inlineStr">
        <is>
          <t>Brian Gibbons ((N/A) RW)</t>
        </is>
      </c>
    </row>
    <row r="2078">
      <c r="A2078" t="inlineStr">
        <is>
          <t>Brian Hart</t>
        </is>
      </c>
      <c r="B2078" t="inlineStr">
        <is>
          <t>(N/A)</t>
        </is>
      </c>
      <c r="C2078" t="inlineStr">
        <is>
          <t>RW</t>
        </is>
      </c>
      <c r="D2078" t="inlineStr">
        <is>
          <t>F</t>
        </is>
      </c>
      <c r="E2078" t="n">
        <v>32</v>
      </c>
      <c r="F2078" t="inlineStr">
        <is>
          <t>FA</t>
        </is>
      </c>
      <c r="G2078" t="inlineStr">
        <is>
          <t>FA</t>
        </is>
      </c>
      <c r="H2078" s="30" t="n">
        <v>1</v>
      </c>
      <c r="I2078" s="31" t="n">
        <v>0</v>
      </c>
      <c r="J2078" s="31" t="n"/>
      <c r="K2078" s="31" t="n">
        <v>0</v>
      </c>
      <c r="L2078" s="32" t="n"/>
      <c r="M2078" s="31" t="n">
        <v>0</v>
      </c>
      <c r="N2078" s="31" t="n">
        <v>0</v>
      </c>
      <c r="O2078" s="31" t="n"/>
      <c r="P2078" s="31" t="n"/>
      <c r="Q2078" s="31" t="n">
        <v>0</v>
      </c>
      <c r="R2078" s="31" t="n"/>
      <c r="S2078" s="32" t="n"/>
      <c r="T2078" s="32" t="n"/>
      <c r="V2078" t="inlineStr">
        <is>
          <t>02npe</t>
        </is>
      </c>
      <c r="W2078" t="n">
        <v>4024</v>
      </c>
      <c r="X2078" t="n">
        <v>5742</v>
      </c>
      <c r="Z2078" t="inlineStr">
        <is>
          <t>Brian Hart ((N/A) RW)</t>
        </is>
      </c>
    </row>
    <row r="2079">
      <c r="A2079" t="inlineStr">
        <is>
          <t>Brian Ihnacak</t>
        </is>
      </c>
      <c r="B2079" t="inlineStr">
        <is>
          <t>(N/A)</t>
        </is>
      </c>
      <c r="C2079" t="inlineStr">
        <is>
          <t>C</t>
        </is>
      </c>
      <c r="D2079" t="inlineStr">
        <is>
          <t>F</t>
        </is>
      </c>
      <c r="E2079" t="n">
        <v>41</v>
      </c>
      <c r="F2079" t="inlineStr">
        <is>
          <t>FA</t>
        </is>
      </c>
      <c r="G2079" t="inlineStr">
        <is>
          <t>FA</t>
        </is>
      </c>
      <c r="H2079" s="30" t="n">
        <v>1</v>
      </c>
      <c r="I2079" s="31" t="n">
        <v>0</v>
      </c>
      <c r="J2079" s="31" t="n"/>
      <c r="K2079" s="31" t="n">
        <v>0</v>
      </c>
      <c r="L2079" s="32" t="n"/>
      <c r="M2079" s="31" t="n">
        <v>0</v>
      </c>
      <c r="N2079" s="31" t="n">
        <v>0</v>
      </c>
      <c r="O2079" s="31" t="n"/>
      <c r="P2079" s="31" t="n"/>
      <c r="Q2079" s="31" t="n">
        <v>0</v>
      </c>
      <c r="R2079" s="31" t="n"/>
      <c r="S2079" s="32" t="n"/>
      <c r="T2079" s="32" t="n"/>
      <c r="V2079" t="inlineStr">
        <is>
          <t>0243q</t>
        </is>
      </c>
      <c r="Z2079" t="inlineStr">
        <is>
          <t>Brian Ihnacak ((N/A) C)</t>
        </is>
      </c>
    </row>
    <row r="2080">
      <c r="A2080" t="inlineStr">
        <is>
          <t>Brian Lashoff</t>
        </is>
      </c>
      <c r="B2080" t="inlineStr">
        <is>
          <t>DET</t>
        </is>
      </c>
      <c r="C2080" t="inlineStr">
        <is>
          <t>D</t>
        </is>
      </c>
      <c r="D2080" t="inlineStr">
        <is>
          <t>D</t>
        </is>
      </c>
      <c r="E2080" t="n">
        <v>36</v>
      </c>
      <c r="F2080" t="inlineStr">
        <is>
          <t>FA</t>
        </is>
      </c>
      <c r="G2080" t="inlineStr">
        <is>
          <t>FA</t>
        </is>
      </c>
      <c r="H2080" s="30" t="n">
        <v>1</v>
      </c>
      <c r="I2080" s="31" t="n">
        <v>0</v>
      </c>
      <c r="J2080" s="31" t="n"/>
      <c r="K2080" s="31" t="n">
        <v>0</v>
      </c>
      <c r="L2080" s="32" t="n"/>
      <c r="M2080" s="31" t="n">
        <v>0</v>
      </c>
      <c r="N2080" s="31" t="n">
        <v>0</v>
      </c>
      <c r="O2080" s="31" t="n"/>
      <c r="P2080" s="31" t="n"/>
      <c r="Q2080" s="31" t="n">
        <v>0</v>
      </c>
      <c r="R2080" s="31" t="n"/>
      <c r="S2080" s="32" t="n"/>
      <c r="T2080" s="32" t="n"/>
      <c r="V2080" t="inlineStr">
        <is>
          <t>015y6</t>
        </is>
      </c>
      <c r="W2080" t="n">
        <v>4083</v>
      </c>
      <c r="X2080" t="n">
        <v>4580</v>
      </c>
      <c r="Y2080" t="inlineStr">
        <is>
          <t>42e5f57d-0f24-11e2-8525-18a905767e44</t>
        </is>
      </c>
      <c r="Z2080" t="inlineStr">
        <is>
          <t>Brian Lashoff (DET D)</t>
        </is>
      </c>
    </row>
    <row r="2081">
      <c r="A2081" t="inlineStr">
        <is>
          <t>Brian Lee</t>
        </is>
      </c>
      <c r="B2081" t="inlineStr">
        <is>
          <t>(N/A)</t>
        </is>
      </c>
      <c r="C2081" t="inlineStr">
        <is>
          <t>D</t>
        </is>
      </c>
      <c r="D2081" t="inlineStr">
        <is>
          <t>D</t>
        </is>
      </c>
      <c r="E2081" t="n">
        <v>39</v>
      </c>
      <c r="F2081" t="inlineStr">
        <is>
          <t>FA</t>
        </is>
      </c>
      <c r="G2081" t="inlineStr">
        <is>
          <t>FA</t>
        </is>
      </c>
      <c r="H2081" s="30" t="n">
        <v>1</v>
      </c>
      <c r="I2081" s="31" t="n">
        <v>0</v>
      </c>
      <c r="J2081" s="31" t="n"/>
      <c r="K2081" s="31" t="n">
        <v>0</v>
      </c>
      <c r="L2081" s="32" t="n"/>
      <c r="M2081" s="31" t="n">
        <v>0</v>
      </c>
      <c r="N2081" s="31" t="n">
        <v>0</v>
      </c>
      <c r="O2081" s="31" t="n"/>
      <c r="P2081" s="31" t="n"/>
      <c r="Q2081" s="31" t="n">
        <v>0</v>
      </c>
      <c r="R2081" s="31" t="n"/>
      <c r="S2081" s="32" t="n"/>
      <c r="T2081" s="32" t="n"/>
      <c r="V2081" t="inlineStr">
        <is>
          <t>0041u</t>
        </is>
      </c>
      <c r="W2081" t="n">
        <v>2308</v>
      </c>
      <c r="X2081" t="n">
        <v>3786</v>
      </c>
      <c r="Z2081" t="inlineStr">
        <is>
          <t>Brian Lee ((N/A) D)</t>
        </is>
      </c>
    </row>
    <row r="2082">
      <c r="A2082" t="inlineStr">
        <is>
          <t>Brian McFadden</t>
        </is>
      </c>
      <c r="B2082" t="inlineStr">
        <is>
          <t>WSH</t>
        </is>
      </c>
      <c r="C2082" t="inlineStr">
        <is>
          <t>D</t>
        </is>
      </c>
      <c r="D2082" t="inlineStr">
        <is>
          <t>D</t>
        </is>
      </c>
      <c r="E2082" t="n">
        <v>18</v>
      </c>
      <c r="F2082" t="inlineStr">
        <is>
          <t>FA</t>
        </is>
      </c>
      <c r="G2082" t="inlineStr">
        <is>
          <t>FA</t>
        </is>
      </c>
      <c r="H2082" s="30" t="n">
        <v>1</v>
      </c>
      <c r="I2082" s="31" t="n">
        <v>0</v>
      </c>
      <c r="J2082" s="31" t="n"/>
      <c r="K2082" s="31" t="n">
        <v>0</v>
      </c>
      <c r="L2082" s="32" t="n"/>
      <c r="M2082" s="31" t="n">
        <v>0</v>
      </c>
      <c r="N2082" s="31" t="n">
        <v>0</v>
      </c>
      <c r="O2082" s="31" t="n"/>
      <c r="P2082" s="31" t="n"/>
      <c r="Q2082" s="31" t="n">
        <v>0</v>
      </c>
      <c r="R2082" s="31" t="n"/>
      <c r="S2082" s="32" t="n"/>
      <c r="T2082" s="32" t="n"/>
      <c r="V2082" t="inlineStr">
        <is>
          <t>076xd</t>
        </is>
      </c>
      <c r="Y2082" t="inlineStr">
        <is>
          <t>77320ebe-82f7-4411-b605-f2721d206159</t>
        </is>
      </c>
      <c r="Z2082" t="inlineStr">
        <is>
          <t>Brian McFadden (WSH D)</t>
        </is>
      </c>
    </row>
    <row r="2083">
      <c r="A2083" t="inlineStr">
        <is>
          <t>Brian Nicholas</t>
        </is>
      </c>
      <c r="B2083" t="inlineStr">
        <is>
          <t>(N/A)</t>
        </is>
      </c>
      <c r="C2083" t="inlineStr">
        <is>
          <t>LW</t>
        </is>
      </c>
      <c r="D2083" t="inlineStr">
        <is>
          <t>F</t>
        </is>
      </c>
      <c r="E2083" t="n">
        <v>21</v>
      </c>
      <c r="F2083" t="inlineStr">
        <is>
          <t>FA</t>
        </is>
      </c>
      <c r="G2083" t="inlineStr">
        <is>
          <t>FA</t>
        </is>
      </c>
      <c r="H2083" s="30" t="n">
        <v>1</v>
      </c>
      <c r="I2083" s="31" t="n">
        <v>0</v>
      </c>
      <c r="J2083" s="31" t="n"/>
      <c r="K2083" s="31" t="n">
        <v>0</v>
      </c>
      <c r="L2083" s="32" t="n"/>
      <c r="M2083" s="31" t="n">
        <v>0</v>
      </c>
      <c r="N2083" s="31" t="n">
        <v>0</v>
      </c>
      <c r="O2083" s="31" t="n"/>
      <c r="P2083" s="31" t="n"/>
      <c r="Q2083" s="31" t="n">
        <v>0</v>
      </c>
      <c r="R2083" s="31" t="n"/>
      <c r="S2083" s="32" t="n"/>
      <c r="T2083" s="32" t="n"/>
      <c r="V2083" t="inlineStr">
        <is>
          <t>071t3</t>
        </is>
      </c>
      <c r="Z2083" t="inlineStr">
        <is>
          <t>Brian Nicholas ((N/A) LW)</t>
        </is>
      </c>
    </row>
    <row r="2084">
      <c r="A2084" t="inlineStr">
        <is>
          <t>Brian O'Neill</t>
        </is>
      </c>
      <c r="B2084" t="inlineStr">
        <is>
          <t>(N/A)</t>
        </is>
      </c>
      <c r="C2084" t="inlineStr">
        <is>
          <t>RW</t>
        </is>
      </c>
      <c r="D2084" t="inlineStr">
        <is>
          <t>F</t>
        </is>
      </c>
      <c r="E2084" t="n">
        <v>38</v>
      </c>
      <c r="F2084" t="inlineStr">
        <is>
          <t>FA</t>
        </is>
      </c>
      <c r="G2084" t="inlineStr">
        <is>
          <t>FA</t>
        </is>
      </c>
      <c r="H2084" s="30" t="n">
        <v>1</v>
      </c>
      <c r="I2084" s="31" t="n">
        <v>0</v>
      </c>
      <c r="J2084" s="31" t="n"/>
      <c r="K2084" s="31" t="n">
        <v>0</v>
      </c>
      <c r="L2084" s="32" t="n"/>
      <c r="M2084" s="31" t="n">
        <v>0</v>
      </c>
      <c r="N2084" s="31" t="n">
        <v>0</v>
      </c>
      <c r="O2084" s="31" t="n"/>
      <c r="P2084" s="31" t="n"/>
      <c r="Q2084" s="31" t="n">
        <v>0</v>
      </c>
      <c r="R2084" s="31" t="n"/>
      <c r="S2084" s="32" t="n"/>
      <c r="T2084" s="32" t="n"/>
      <c r="V2084" t="inlineStr">
        <is>
          <t>02iad</t>
        </is>
      </c>
      <c r="W2084" t="n">
        <v>3925</v>
      </c>
      <c r="X2084" t="n">
        <v>5623</v>
      </c>
      <c r="Z2084" t="inlineStr">
        <is>
          <t>Brian O'Neill ((N/A) RW)</t>
        </is>
      </c>
    </row>
    <row r="2085">
      <c r="A2085" t="inlineStr">
        <is>
          <t>Brian Pinho</t>
        </is>
      </c>
      <c r="B2085" t="inlineStr">
        <is>
          <t>NYI</t>
        </is>
      </c>
      <c r="C2085" t="inlineStr">
        <is>
          <t>C</t>
        </is>
      </c>
      <c r="D2085" t="inlineStr">
        <is>
          <t>F</t>
        </is>
      </c>
      <c r="E2085" t="n">
        <v>31</v>
      </c>
      <c r="F2085" t="inlineStr">
        <is>
          <t>FA</t>
        </is>
      </c>
      <c r="G2085" t="inlineStr">
        <is>
          <t>FA</t>
        </is>
      </c>
      <c r="H2085" s="30" t="n">
        <v>1</v>
      </c>
      <c r="I2085" s="31" t="n">
        <v>0</v>
      </c>
      <c r="J2085" s="31" t="n"/>
      <c r="K2085" s="31" t="n">
        <v>0</v>
      </c>
      <c r="L2085" s="32" t="n"/>
      <c r="M2085" s="31" t="n">
        <v>0</v>
      </c>
      <c r="N2085" s="31" t="n">
        <v>0</v>
      </c>
      <c r="O2085" s="31" t="n"/>
      <c r="P2085" s="31" t="n"/>
      <c r="Q2085" s="31" t="n">
        <v>0</v>
      </c>
      <c r="R2085" s="31" t="n"/>
      <c r="S2085" s="32" t="n"/>
      <c r="T2085" s="32" t="n"/>
      <c r="V2085" t="inlineStr">
        <is>
          <t>031ss</t>
        </is>
      </c>
      <c r="W2085" t="n">
        <v>5661</v>
      </c>
      <c r="X2085" t="n">
        <v>6153</v>
      </c>
      <c r="Y2085" t="inlineStr">
        <is>
          <t>c87fc86d-849f-4d18-ad7c-7d2baec96c72</t>
        </is>
      </c>
      <c r="Z2085" t="inlineStr">
        <is>
          <t>Brian Pinho (NYI C)</t>
        </is>
      </c>
    </row>
    <row r="2086">
      <c r="A2086" t="inlineStr">
        <is>
          <t>Brian Salcido</t>
        </is>
      </c>
      <c r="B2086" t="inlineStr">
        <is>
          <t>(N/A)</t>
        </is>
      </c>
      <c r="C2086" t="inlineStr">
        <is>
          <t>D</t>
        </is>
      </c>
      <c r="D2086" t="inlineStr">
        <is>
          <t>D</t>
        </is>
      </c>
      <c r="E2086" t="n">
        <v>41</v>
      </c>
      <c r="F2086" t="inlineStr">
        <is>
          <t>FA</t>
        </is>
      </c>
      <c r="G2086" t="inlineStr">
        <is>
          <t>FA</t>
        </is>
      </c>
      <c r="H2086" s="30" t="n">
        <v>1</v>
      </c>
      <c r="I2086" s="31" t="n">
        <v>0</v>
      </c>
      <c r="J2086" s="31" t="n"/>
      <c r="K2086" s="31" t="n">
        <v>0</v>
      </c>
      <c r="L2086" s="32" t="n"/>
      <c r="M2086" s="31" t="n">
        <v>0</v>
      </c>
      <c r="N2086" s="31" t="n">
        <v>0</v>
      </c>
      <c r="O2086" s="31" t="n"/>
      <c r="P2086" s="31" t="n"/>
      <c r="Q2086" s="31" t="n">
        <v>0</v>
      </c>
      <c r="R2086" s="31" t="n"/>
      <c r="S2086" s="32" t="n"/>
      <c r="T2086" s="32" t="n"/>
      <c r="V2086" t="inlineStr">
        <is>
          <t>003e1</t>
        </is>
      </c>
      <c r="W2086" t="n">
        <v>3188</v>
      </c>
      <c r="X2086" t="n">
        <v>4028</v>
      </c>
      <c r="Z2086" t="inlineStr">
        <is>
          <t>Brian Salcido ((N/A) D)</t>
        </is>
      </c>
    </row>
    <row r="2087">
      <c r="A2087" t="inlineStr">
        <is>
          <t>Brian Stewart</t>
        </is>
      </c>
      <c r="B2087" t="inlineStr">
        <is>
          <t>(N/A)</t>
        </is>
      </c>
      <c r="C2087" t="inlineStr">
        <is>
          <t>G</t>
        </is>
      </c>
      <c r="D2087" t="inlineStr">
        <is>
          <t>G</t>
        </is>
      </c>
      <c r="E2087" t="n">
        <v>41</v>
      </c>
      <c r="F2087" t="inlineStr">
        <is>
          <t>FA</t>
        </is>
      </c>
      <c r="G2087" t="inlineStr">
        <is>
          <t>FA</t>
        </is>
      </c>
      <c r="H2087" s="30" t="n">
        <v>1</v>
      </c>
      <c r="I2087" s="31" t="n">
        <v>0</v>
      </c>
      <c r="J2087" s="31" t="n"/>
      <c r="K2087" s="31" t="n">
        <v>0</v>
      </c>
      <c r="L2087" s="32" t="n"/>
      <c r="M2087" s="31" t="n">
        <v>0</v>
      </c>
      <c r="N2087" s="31" t="n">
        <v>0</v>
      </c>
      <c r="O2087" s="31" t="n"/>
      <c r="P2087" s="31" t="n"/>
      <c r="Q2087" s="31" t="n">
        <v>0</v>
      </c>
      <c r="R2087" s="31" t="n"/>
      <c r="S2087" s="32" t="n"/>
      <c r="T2087" s="32" t="n"/>
      <c r="V2087" t="inlineStr">
        <is>
          <t>01ucz</t>
        </is>
      </c>
      <c r="X2087" t="n">
        <v>4903</v>
      </c>
      <c r="Z2087" t="inlineStr">
        <is>
          <t>Brian Stewart ((N/A) G)</t>
        </is>
      </c>
    </row>
    <row r="2088">
      <c r="A2088" t="inlineStr">
        <is>
          <t>Brian Strait</t>
        </is>
      </c>
      <c r="B2088" t="inlineStr">
        <is>
          <t>(N/A)</t>
        </is>
      </c>
      <c r="C2088" t="inlineStr">
        <is>
          <t>D</t>
        </is>
      </c>
      <c r="D2088" t="inlineStr">
        <is>
          <t>D</t>
        </is>
      </c>
      <c r="E2088" t="n">
        <v>38</v>
      </c>
      <c r="F2088" t="inlineStr">
        <is>
          <t>FA</t>
        </is>
      </c>
      <c r="G2088" t="inlineStr">
        <is>
          <t>FA</t>
        </is>
      </c>
      <c r="H2088" s="30" t="n">
        <v>1</v>
      </c>
      <c r="I2088" s="31" t="n">
        <v>0</v>
      </c>
      <c r="J2088" s="31" t="n"/>
      <c r="K2088" s="31" t="n">
        <v>0</v>
      </c>
      <c r="L2088" s="32" t="n"/>
      <c r="M2088" s="31" t="n">
        <v>0</v>
      </c>
      <c r="N2088" s="31" t="n">
        <v>0</v>
      </c>
      <c r="O2088" s="31" t="n"/>
      <c r="P2088" s="31" t="n"/>
      <c r="Q2088" s="31" t="n">
        <v>0</v>
      </c>
      <c r="R2088" s="31" t="n"/>
      <c r="S2088" s="32" t="n"/>
      <c r="T2088" s="32" t="n"/>
      <c r="V2088" t="inlineStr">
        <is>
          <t>01ez2</t>
        </is>
      </c>
      <c r="W2088" t="n">
        <v>3669</v>
      </c>
      <c r="X2088" t="n">
        <v>4713</v>
      </c>
      <c r="Z2088" t="inlineStr">
        <is>
          <t>Brian Strait ((N/A) D)</t>
        </is>
      </c>
    </row>
    <row r="2089">
      <c r="A2089" t="inlineStr">
        <is>
          <t>Brian Zanetti</t>
        </is>
      </c>
      <c r="B2089" t="inlineStr">
        <is>
          <t>PHI</t>
        </is>
      </c>
      <c r="C2089" t="inlineStr">
        <is>
          <t>D</t>
        </is>
      </c>
      <c r="D2089" t="inlineStr">
        <is>
          <t>D</t>
        </is>
      </c>
      <c r="E2089" t="n">
        <v>23</v>
      </c>
      <c r="F2089" t="inlineStr">
        <is>
          <t>FA</t>
        </is>
      </c>
      <c r="G2089" t="inlineStr">
        <is>
          <t>FA</t>
        </is>
      </c>
      <c r="H2089" s="30" t="n">
        <v>1</v>
      </c>
      <c r="I2089" s="31" t="n">
        <v>0</v>
      </c>
      <c r="J2089" s="31" t="n"/>
      <c r="K2089" s="31" t="n">
        <v>0</v>
      </c>
      <c r="L2089" s="32" t="n"/>
      <c r="M2089" s="31" t="n">
        <v>0</v>
      </c>
      <c r="N2089" s="31" t="n">
        <v>0</v>
      </c>
      <c r="O2089" s="31" t="n"/>
      <c r="P2089" s="31" t="n"/>
      <c r="Q2089" s="31" t="n">
        <v>0</v>
      </c>
      <c r="R2089" s="31" t="n"/>
      <c r="S2089" s="32" t="n"/>
      <c r="T2089" s="32" t="n"/>
      <c r="V2089" t="inlineStr">
        <is>
          <t>05ufa</t>
        </is>
      </c>
      <c r="Y2089" t="inlineStr">
        <is>
          <t>8ce66b2f-4887-4170-9731-87064435749a</t>
        </is>
      </c>
      <c r="Z2089" t="inlineStr">
        <is>
          <t>Brian Zanetti (PHI D)</t>
        </is>
      </c>
    </row>
    <row r="2090">
      <c r="A2090" t="inlineStr">
        <is>
          <t>Briley Wood</t>
        </is>
      </c>
      <c r="B2090" t="inlineStr">
        <is>
          <t>COL</t>
        </is>
      </c>
      <c r="C2090" t="inlineStr">
        <is>
          <t>C</t>
        </is>
      </c>
      <c r="D2090" t="inlineStr">
        <is>
          <t>F</t>
        </is>
      </c>
      <c r="E2090" t="n">
        <v>23</v>
      </c>
      <c r="F2090" t="inlineStr">
        <is>
          <t>FA</t>
        </is>
      </c>
      <c r="G2090" t="inlineStr">
        <is>
          <t>FA</t>
        </is>
      </c>
      <c r="H2090" s="30" t="n">
        <v>1</v>
      </c>
      <c r="I2090" s="31" t="n">
        <v>0</v>
      </c>
      <c r="J2090" s="31" t="n"/>
      <c r="K2090" s="31" t="n">
        <v>0</v>
      </c>
      <c r="L2090" s="32" t="n"/>
      <c r="M2090" s="31" t="n">
        <v>0</v>
      </c>
      <c r="N2090" s="31" t="n">
        <v>0</v>
      </c>
      <c r="O2090" s="31" t="n"/>
      <c r="P2090" s="31" t="n"/>
      <c r="Q2090" s="31" t="n">
        <v>0</v>
      </c>
      <c r="R2090" s="31" t="n"/>
      <c r="S2090" s="32" t="n"/>
      <c r="T2090" s="32" t="n"/>
      <c r="V2090" t="inlineStr">
        <is>
          <t>06pou</t>
        </is>
      </c>
      <c r="Y2090" t="inlineStr">
        <is>
          <t>be5e706e-03e0-4e1f-9418-512a896c34a5</t>
        </is>
      </c>
      <c r="Z2090" t="inlineStr">
        <is>
          <t>Briley Wood (COL C)</t>
        </is>
      </c>
    </row>
    <row r="2091">
      <c r="A2091" t="inlineStr">
        <is>
          <t>Brinson Pasichnuk</t>
        </is>
      </c>
      <c r="B2091" t="inlineStr">
        <is>
          <t>SJS</t>
        </is>
      </c>
      <c r="C2091" t="inlineStr">
        <is>
          <t>D</t>
        </is>
      </c>
      <c r="D2091" t="inlineStr">
        <is>
          <t>D</t>
        </is>
      </c>
      <c r="E2091" t="n">
        <v>28</v>
      </c>
      <c r="F2091" t="inlineStr">
        <is>
          <t>FA</t>
        </is>
      </c>
      <c r="G2091" t="inlineStr">
        <is>
          <t>FA</t>
        </is>
      </c>
      <c r="H2091" s="30" t="n">
        <v>1</v>
      </c>
      <c r="I2091" s="31" t="n">
        <v>0</v>
      </c>
      <c r="J2091" s="31" t="n"/>
      <c r="K2091" s="31" t="n">
        <v>0</v>
      </c>
      <c r="L2091" s="32" t="n"/>
      <c r="M2091" s="31" t="n">
        <v>0</v>
      </c>
      <c r="N2091" s="31" t="n">
        <v>0</v>
      </c>
      <c r="O2091" s="31" t="n"/>
      <c r="P2091" s="31" t="n"/>
      <c r="Q2091" s="31" t="n">
        <v>0</v>
      </c>
      <c r="R2091" s="31" t="n"/>
      <c r="S2091" s="32" t="n"/>
      <c r="T2091" s="32" t="n"/>
      <c r="V2091" t="inlineStr">
        <is>
          <t>043c6</t>
        </is>
      </c>
      <c r="W2091" t="n">
        <v>6249</v>
      </c>
      <c r="X2091" t="n">
        <v>8605</v>
      </c>
      <c r="Y2091" t="inlineStr">
        <is>
          <t>a4c9a7dd-cf7b-4b8b-bea1-fb67262a9313</t>
        </is>
      </c>
      <c r="Z2091" t="inlineStr">
        <is>
          <t>Brinson Pasichnuk (SJS D)</t>
        </is>
      </c>
    </row>
    <row r="2092">
      <c r="A2092" t="inlineStr">
        <is>
          <t>Broc Little</t>
        </is>
      </c>
      <c r="B2092" t="inlineStr">
        <is>
          <t>CBJ</t>
        </is>
      </c>
      <c r="C2092" t="inlineStr">
        <is>
          <t>LW</t>
        </is>
      </c>
      <c r="D2092" t="inlineStr">
        <is>
          <t>F</t>
        </is>
      </c>
      <c r="E2092" t="n">
        <v>38</v>
      </c>
      <c r="F2092" t="inlineStr">
        <is>
          <t>FA</t>
        </is>
      </c>
      <c r="G2092" t="inlineStr">
        <is>
          <t>FA</t>
        </is>
      </c>
      <c r="H2092" s="30" t="n">
        <v>1</v>
      </c>
      <c r="I2092" s="31" t="n">
        <v>0</v>
      </c>
      <c r="J2092" s="31" t="n"/>
      <c r="K2092" s="31" t="n">
        <v>0</v>
      </c>
      <c r="L2092" s="32" t="n"/>
      <c r="M2092" s="31" t="n">
        <v>0</v>
      </c>
      <c r="N2092" s="31" t="n">
        <v>0</v>
      </c>
      <c r="O2092" s="31" t="n"/>
      <c r="P2092" s="31" t="n"/>
      <c r="Q2092" s="31" t="n">
        <v>0</v>
      </c>
      <c r="R2092" s="31" t="n"/>
      <c r="S2092" s="32" t="n"/>
      <c r="T2092" s="32" t="n"/>
      <c r="V2092" t="inlineStr">
        <is>
          <t>038ie</t>
        </is>
      </c>
      <c r="X2092" t="n">
        <v>6218</v>
      </c>
      <c r="Z2092" t="inlineStr">
        <is>
          <t>Broc Little (CBJ LW)</t>
        </is>
      </c>
    </row>
    <row r="2093">
      <c r="A2093" t="inlineStr">
        <is>
          <t>Brock Beukeboom</t>
        </is>
      </c>
      <c r="B2093" t="inlineStr">
        <is>
          <t>(N/A)</t>
        </is>
      </c>
      <c r="C2093" t="inlineStr">
        <is>
          <t>D</t>
        </is>
      </c>
      <c r="D2093" t="inlineStr">
        <is>
          <t>D</t>
        </is>
      </c>
      <c r="E2093" t="n">
        <v>34</v>
      </c>
      <c r="F2093" t="inlineStr">
        <is>
          <t>FA</t>
        </is>
      </c>
      <c r="G2093" t="inlineStr">
        <is>
          <t>FA</t>
        </is>
      </c>
      <c r="H2093" s="30" t="n">
        <v>1</v>
      </c>
      <c r="I2093" s="31" t="n">
        <v>0</v>
      </c>
      <c r="J2093" s="31" t="n"/>
      <c r="K2093" s="31" t="n">
        <v>0</v>
      </c>
      <c r="L2093" s="32" t="n"/>
      <c r="M2093" s="31" t="n">
        <v>0</v>
      </c>
      <c r="N2093" s="31" t="n">
        <v>0</v>
      </c>
      <c r="O2093" s="31" t="n"/>
      <c r="P2093" s="31" t="n"/>
      <c r="Q2093" s="31" t="n">
        <v>0</v>
      </c>
      <c r="R2093" s="31" t="n"/>
      <c r="S2093" s="32" t="n"/>
      <c r="T2093" s="32" t="n"/>
      <c r="V2093" t="inlineStr">
        <is>
          <t>01zul</t>
        </is>
      </c>
      <c r="W2093" t="n">
        <v>3551</v>
      </c>
      <c r="X2093" t="n">
        <v>5036</v>
      </c>
      <c r="Z2093" t="inlineStr">
        <is>
          <t>Brock Beukeboom ((N/A) D)</t>
        </is>
      </c>
    </row>
    <row r="2094">
      <c r="A2094" t="inlineStr">
        <is>
          <t>Brock Bradford</t>
        </is>
      </c>
      <c r="B2094" t="inlineStr">
        <is>
          <t>BOS</t>
        </is>
      </c>
      <c r="C2094" t="inlineStr">
        <is>
          <t>C</t>
        </is>
      </c>
      <c r="D2094" t="inlineStr">
        <is>
          <t>F</t>
        </is>
      </c>
      <c r="E2094" t="n">
        <v>39</v>
      </c>
      <c r="F2094" t="inlineStr">
        <is>
          <t>FA</t>
        </is>
      </c>
      <c r="G2094" t="inlineStr">
        <is>
          <t>FA</t>
        </is>
      </c>
      <c r="H2094" s="30" t="n">
        <v>1</v>
      </c>
      <c r="I2094" s="31" t="n">
        <v>0</v>
      </c>
      <c r="J2094" s="31" t="n"/>
      <c r="K2094" s="31" t="n">
        <v>0</v>
      </c>
      <c r="L2094" s="32" t="n"/>
      <c r="M2094" s="31" t="n">
        <v>0</v>
      </c>
      <c r="N2094" s="31" t="n">
        <v>0</v>
      </c>
      <c r="O2094" s="31" t="n"/>
      <c r="P2094" s="31" t="n"/>
      <c r="Q2094" s="31" t="n">
        <v>0</v>
      </c>
      <c r="R2094" s="31" t="n"/>
      <c r="S2094" s="32" t="n"/>
      <c r="T2094" s="32" t="n"/>
      <c r="V2094" t="inlineStr">
        <is>
          <t>02g1m</t>
        </is>
      </c>
      <c r="Z2094" t="inlineStr">
        <is>
          <t>Brock Bradford (BOS C)</t>
        </is>
      </c>
    </row>
    <row r="2095">
      <c r="A2095" t="inlineStr">
        <is>
          <t>Brock Caufield</t>
        </is>
      </c>
      <c r="B2095" t="inlineStr">
        <is>
          <t>(N/A)</t>
        </is>
      </c>
      <c r="C2095" t="inlineStr">
        <is>
          <t>RW</t>
        </is>
      </c>
      <c r="D2095" t="inlineStr">
        <is>
          <t>F</t>
        </is>
      </c>
      <c r="E2095" t="n">
        <v>27</v>
      </c>
      <c r="F2095" t="inlineStr">
        <is>
          <t>FA</t>
        </is>
      </c>
      <c r="G2095" t="inlineStr">
        <is>
          <t>FA</t>
        </is>
      </c>
      <c r="H2095" s="30" t="n">
        <v>1</v>
      </c>
      <c r="I2095" s="31" t="n">
        <v>0</v>
      </c>
      <c r="J2095" s="31" t="n"/>
      <c r="K2095" s="31" t="n">
        <v>0</v>
      </c>
      <c r="L2095" s="32" t="n"/>
      <c r="M2095" s="31" t="n">
        <v>0</v>
      </c>
      <c r="N2095" s="31" t="n">
        <v>0</v>
      </c>
      <c r="O2095" s="31" t="n"/>
      <c r="P2095" s="31" t="n"/>
      <c r="Q2095" s="31" t="n">
        <v>0</v>
      </c>
      <c r="R2095" s="31" t="n"/>
      <c r="S2095" s="32" t="n"/>
      <c r="T2095" s="32" t="n"/>
      <c r="V2095" t="inlineStr">
        <is>
          <t>06hhs</t>
        </is>
      </c>
      <c r="Z2095" t="inlineStr">
        <is>
          <t>Brock Caufield ((N/A) RW)</t>
        </is>
      </c>
    </row>
    <row r="2096">
      <c r="A2096" t="inlineStr">
        <is>
          <t>Brock Cripps</t>
        </is>
      </c>
      <c r="B2096" t="inlineStr">
        <is>
          <t>(N/A)</t>
        </is>
      </c>
      <c r="C2096" t="inlineStr">
        <is>
          <t>D</t>
        </is>
      </c>
      <c r="D2096" t="inlineStr">
        <is>
          <t>D</t>
        </is>
      </c>
      <c r="E2096" t="n">
        <v>17</v>
      </c>
      <c r="F2096" t="inlineStr">
        <is>
          <t>FA</t>
        </is>
      </c>
      <c r="G2096" t="inlineStr">
        <is>
          <t>FA</t>
        </is>
      </c>
      <c r="H2096" s="30" t="n">
        <v>1</v>
      </c>
      <c r="I2096" s="31" t="n">
        <v>0</v>
      </c>
      <c r="J2096" s="31" t="n"/>
      <c r="K2096" s="31" t="n">
        <v>0</v>
      </c>
      <c r="L2096" s="32" t="n"/>
      <c r="M2096" s="31" t="n">
        <v>0</v>
      </c>
      <c r="N2096" s="31" t="n">
        <v>0</v>
      </c>
      <c r="O2096" s="31" t="n"/>
      <c r="P2096" s="31" t="n"/>
      <c r="Q2096" s="31" t="n">
        <v>0</v>
      </c>
      <c r="R2096" s="31" t="n"/>
      <c r="S2096" s="32" t="n"/>
      <c r="T2096" s="32" t="n"/>
      <c r="V2096" t="inlineStr">
        <is>
          <t>0760e</t>
        </is>
      </c>
      <c r="Z2096" t="inlineStr">
        <is>
          <t>Brock Cripps ((N/A) D)</t>
        </is>
      </c>
    </row>
    <row r="2097">
      <c r="A2097" t="inlineStr">
        <is>
          <t>Brock England</t>
        </is>
      </c>
      <c r="B2097" t="inlineStr">
        <is>
          <t>(N/A)</t>
        </is>
      </c>
      <c r="C2097" t="inlineStr">
        <is>
          <t>C</t>
        </is>
      </c>
      <c r="D2097" t="inlineStr">
        <is>
          <t>F</t>
        </is>
      </c>
      <c r="E2097" t="n">
        <v>17</v>
      </c>
      <c r="F2097" t="inlineStr">
        <is>
          <t>FA</t>
        </is>
      </c>
      <c r="G2097" t="inlineStr">
        <is>
          <t>FA</t>
        </is>
      </c>
      <c r="H2097" s="30" t="n">
        <v>1</v>
      </c>
      <c r="I2097" s="31" t="n">
        <v>0</v>
      </c>
      <c r="J2097" s="31" t="n"/>
      <c r="K2097" s="31" t="n">
        <v>0</v>
      </c>
      <c r="L2097" s="32" t="n"/>
      <c r="M2097" s="31" t="n">
        <v>0</v>
      </c>
      <c r="N2097" s="31" t="n">
        <v>0</v>
      </c>
      <c r="O2097" s="31" t="n"/>
      <c r="P2097" s="31" t="n"/>
      <c r="Q2097" s="31" t="n">
        <v>0</v>
      </c>
      <c r="R2097" s="31" t="n"/>
      <c r="S2097" s="32" t="n"/>
      <c r="T2097" s="32" t="n"/>
      <c r="V2097" t="inlineStr">
        <is>
          <t>0733a</t>
        </is>
      </c>
      <c r="Z2097" t="inlineStr">
        <is>
          <t>Brock England ((N/A) C)</t>
        </is>
      </c>
    </row>
    <row r="2098">
      <c r="A2098" t="inlineStr">
        <is>
          <t>Brock Gould</t>
        </is>
      </c>
      <c r="B2098" t="inlineStr">
        <is>
          <t>(N/A)</t>
        </is>
      </c>
      <c r="C2098" t="inlineStr">
        <is>
          <t>G</t>
        </is>
      </c>
      <c r="D2098" t="inlineStr">
        <is>
          <t>G</t>
        </is>
      </c>
      <c r="E2098" t="n">
        <v>24</v>
      </c>
      <c r="F2098" t="inlineStr">
        <is>
          <t>FA</t>
        </is>
      </c>
      <c r="G2098" t="inlineStr">
        <is>
          <t>FA</t>
        </is>
      </c>
      <c r="H2098" s="30" t="n">
        <v>1</v>
      </c>
      <c r="I2098" s="31" t="n">
        <v>0</v>
      </c>
      <c r="J2098" s="31" t="n"/>
      <c r="K2098" s="31" t="n">
        <v>0</v>
      </c>
      <c r="L2098" s="32" t="n"/>
      <c r="M2098" s="31" t="n">
        <v>0</v>
      </c>
      <c r="N2098" s="31" t="n">
        <v>0</v>
      </c>
      <c r="O2098" s="31" t="n"/>
      <c r="P2098" s="31" t="n"/>
      <c r="Q2098" s="31" t="n">
        <v>0</v>
      </c>
      <c r="R2098" s="31" t="n"/>
      <c r="S2098" s="32" t="n"/>
      <c r="T2098" s="32" t="n"/>
      <c r="V2098" t="inlineStr">
        <is>
          <t>05o6p</t>
        </is>
      </c>
      <c r="Z2098" t="inlineStr">
        <is>
          <t>Brock Gould ((N/A) G)</t>
        </is>
      </c>
    </row>
    <row r="2099">
      <c r="A2099" t="inlineStr">
        <is>
          <t>Brock Higgs</t>
        </is>
      </c>
      <c r="B2099" t="inlineStr">
        <is>
          <t>(N/A)</t>
        </is>
      </c>
      <c r="C2099" t="inlineStr">
        <is>
          <t>C</t>
        </is>
      </c>
      <c r="D2099" t="inlineStr">
        <is>
          <t>F</t>
        </is>
      </c>
      <c r="E2099" t="n">
        <v>34</v>
      </c>
      <c r="F2099" t="inlineStr">
        <is>
          <t>FA</t>
        </is>
      </c>
      <c r="G2099" t="inlineStr">
        <is>
          <t>FA</t>
        </is>
      </c>
      <c r="H2099" s="30" t="n">
        <v>1</v>
      </c>
      <c r="I2099" s="31" t="n">
        <v>0</v>
      </c>
      <c r="J2099" s="31" t="n"/>
      <c r="K2099" s="31" t="n">
        <v>0</v>
      </c>
      <c r="L2099" s="32" t="n"/>
      <c r="M2099" s="31" t="n">
        <v>0</v>
      </c>
      <c r="N2099" s="31" t="n">
        <v>0</v>
      </c>
      <c r="O2099" s="31" t="n"/>
      <c r="P2099" s="31" t="n"/>
      <c r="Q2099" s="31" t="n">
        <v>0</v>
      </c>
      <c r="R2099" s="31" t="n"/>
      <c r="S2099" s="32" t="n"/>
      <c r="T2099" s="32" t="n"/>
      <c r="V2099" t="inlineStr">
        <is>
          <t>03d0j</t>
        </is>
      </c>
      <c r="Z2099" t="inlineStr">
        <is>
          <t>Brock Higgs ((N/A) C)</t>
        </is>
      </c>
    </row>
    <row r="2100">
      <c r="A2100" t="inlineStr">
        <is>
          <t>Brock McGinn</t>
        </is>
      </c>
      <c r="B2100" t="inlineStr">
        <is>
          <t>(N/A)</t>
        </is>
      </c>
      <c r="C2100" t="inlineStr">
        <is>
          <t>LW</t>
        </is>
      </c>
      <c r="D2100" t="inlineStr">
        <is>
          <t>F</t>
        </is>
      </c>
      <c r="E2100" t="n">
        <v>32</v>
      </c>
      <c r="F2100" t="inlineStr">
        <is>
          <t>FA</t>
        </is>
      </c>
      <c r="G2100" t="inlineStr">
        <is>
          <t>FA</t>
        </is>
      </c>
      <c r="H2100" s="30" t="n">
        <v>1</v>
      </c>
      <c r="I2100" s="31" t="n">
        <v>0</v>
      </c>
      <c r="J2100" s="31" t="n"/>
      <c r="K2100" s="31" t="n">
        <v>0</v>
      </c>
      <c r="L2100" s="32" t="n"/>
      <c r="M2100" s="31" t="n">
        <v>0</v>
      </c>
      <c r="N2100" s="31" t="n">
        <v>0</v>
      </c>
      <c r="O2100" s="31" t="n"/>
      <c r="P2100" s="31" t="n"/>
      <c r="Q2100" s="31" t="n">
        <v>0</v>
      </c>
      <c r="R2100" s="31" t="n"/>
      <c r="S2100" s="32" t="n"/>
      <c r="T2100" s="32" t="n"/>
      <c r="V2100" t="inlineStr">
        <is>
          <t>02np9</t>
        </is>
      </c>
      <c r="W2100" t="n">
        <v>4037</v>
      </c>
      <c r="X2100" t="n">
        <v>5736</v>
      </c>
      <c r="Y2100" t="inlineStr">
        <is>
          <t>0a4d7367-8dd3-4499-b524-d2ae6f57c027</t>
        </is>
      </c>
      <c r="Z2100" t="inlineStr">
        <is>
          <t>Brock McGinn ((N/A) LW)</t>
        </is>
      </c>
    </row>
    <row r="2101">
      <c r="A2101" t="inlineStr">
        <is>
          <t>Brock Montgomery</t>
        </is>
      </c>
      <c r="B2101" t="inlineStr">
        <is>
          <t>(N/A)</t>
        </is>
      </c>
      <c r="C2101" t="inlineStr">
        <is>
          <t>RW</t>
        </is>
      </c>
      <c r="D2101" t="inlineStr">
        <is>
          <t>F</t>
        </is>
      </c>
      <c r="E2101" t="n">
        <v>34</v>
      </c>
      <c r="F2101" t="inlineStr">
        <is>
          <t>FA</t>
        </is>
      </c>
      <c r="G2101" t="inlineStr">
        <is>
          <t>FA</t>
        </is>
      </c>
      <c r="H2101" s="30" t="n">
        <v>1</v>
      </c>
      <c r="I2101" s="31" t="n">
        <v>0</v>
      </c>
      <c r="J2101" s="31" t="n"/>
      <c r="K2101" s="31" t="n">
        <v>0</v>
      </c>
      <c r="L2101" s="32" t="n"/>
      <c r="M2101" s="31" t="n">
        <v>0</v>
      </c>
      <c r="N2101" s="31" t="n">
        <v>0</v>
      </c>
      <c r="O2101" s="31" t="n"/>
      <c r="P2101" s="31" t="n"/>
      <c r="Q2101" s="31" t="n">
        <v>0</v>
      </c>
      <c r="R2101" s="31" t="n"/>
      <c r="S2101" s="32" t="n"/>
      <c r="T2101" s="32" t="n"/>
      <c r="V2101" t="inlineStr">
        <is>
          <t>038ih</t>
        </is>
      </c>
      <c r="X2101" t="n">
        <v>6222</v>
      </c>
      <c r="Z2101" t="inlineStr">
        <is>
          <t>Brock Montgomery ((N/A) RW)</t>
        </is>
      </c>
    </row>
    <row r="2102">
      <c r="A2102" t="inlineStr">
        <is>
          <t>Brock Souch</t>
        </is>
      </c>
      <c r="B2102" t="inlineStr">
        <is>
          <t>(N/A)</t>
        </is>
      </c>
      <c r="C2102" t="inlineStr">
        <is>
          <t>F</t>
        </is>
      </c>
      <c r="D2102" t="inlineStr">
        <is>
          <t>F</t>
        </is>
      </c>
      <c r="F2102" t="inlineStr">
        <is>
          <t>FA</t>
        </is>
      </c>
      <c r="G2102" t="inlineStr">
        <is>
          <t>FA</t>
        </is>
      </c>
      <c r="H2102" s="30" t="n"/>
      <c r="I2102" s="31" t="n"/>
      <c r="J2102" s="31" t="n"/>
      <c r="K2102" s="31" t="n"/>
      <c r="L2102" s="32" t="n"/>
      <c r="M2102" s="31" t="n"/>
      <c r="N2102" s="31" t="n"/>
      <c r="O2102" s="31" t="n"/>
      <c r="P2102" s="31" t="n"/>
      <c r="Q2102" s="31" t="n"/>
      <c r="R2102" s="31" t="n"/>
      <c r="S2102" s="32" t="n"/>
      <c r="T2102" s="32" t="n"/>
      <c r="V2102" t="inlineStr">
        <is>
          <t>079wi</t>
        </is>
      </c>
      <c r="Z2102" t="inlineStr">
        <is>
          <t>Brock Souch ((N/A) F)</t>
        </is>
      </c>
    </row>
    <row r="2103">
      <c r="A2103" t="inlineStr">
        <is>
          <t>Brock Trotter</t>
        </is>
      </c>
      <c r="B2103" t="inlineStr">
        <is>
          <t>(N/A)</t>
        </is>
      </c>
      <c r="C2103" t="inlineStr">
        <is>
          <t>C</t>
        </is>
      </c>
      <c r="D2103" t="inlineStr">
        <is>
          <t>F</t>
        </is>
      </c>
      <c r="E2103" t="n">
        <v>39</v>
      </c>
      <c r="F2103" t="inlineStr">
        <is>
          <t>FA</t>
        </is>
      </c>
      <c r="G2103" t="inlineStr">
        <is>
          <t>FA</t>
        </is>
      </c>
      <c r="H2103" s="30" t="n">
        <v>1</v>
      </c>
      <c r="I2103" s="31" t="n">
        <v>0</v>
      </c>
      <c r="J2103" s="31" t="n"/>
      <c r="K2103" s="31" t="n">
        <v>0</v>
      </c>
      <c r="L2103" s="32" t="n"/>
      <c r="M2103" s="31" t="n">
        <v>0</v>
      </c>
      <c r="N2103" s="31" t="n">
        <v>0</v>
      </c>
      <c r="O2103" s="31" t="n"/>
      <c r="P2103" s="31" t="n"/>
      <c r="Q2103" s="31" t="n">
        <v>0</v>
      </c>
      <c r="R2103" s="31" t="n"/>
      <c r="S2103" s="32" t="n"/>
      <c r="T2103" s="32" t="n"/>
      <c r="V2103" t="inlineStr">
        <is>
          <t>0054h</t>
        </is>
      </c>
      <c r="W2103" t="n">
        <v>2938</v>
      </c>
      <c r="X2103" t="n">
        <v>4360</v>
      </c>
      <c r="Z2103" t="inlineStr">
        <is>
          <t>Brock Trotter ((N/A) C)</t>
        </is>
      </c>
    </row>
    <row r="2104">
      <c r="A2104" t="inlineStr">
        <is>
          <t>Brodi Stuart</t>
        </is>
      </c>
      <c r="B2104" t="inlineStr">
        <is>
          <t>(N/A)</t>
        </is>
      </c>
      <c r="C2104" t="inlineStr">
        <is>
          <t>LW</t>
        </is>
      </c>
      <c r="D2104" t="inlineStr">
        <is>
          <t>F</t>
        </is>
      </c>
      <c r="E2104" t="n">
        <v>26</v>
      </c>
      <c r="F2104" t="inlineStr">
        <is>
          <t>FA</t>
        </is>
      </c>
      <c r="G2104" t="inlineStr">
        <is>
          <t>FA</t>
        </is>
      </c>
      <c r="H2104" s="30" t="n">
        <v>1</v>
      </c>
      <c r="I2104" s="31" t="n">
        <v>0</v>
      </c>
      <c r="J2104" s="31" t="n"/>
      <c r="K2104" s="31" t="n">
        <v>0</v>
      </c>
      <c r="L2104" s="32" t="n"/>
      <c r="M2104" s="31" t="n">
        <v>0</v>
      </c>
      <c r="N2104" s="31" t="n">
        <v>0</v>
      </c>
      <c r="O2104" s="31" t="n"/>
      <c r="P2104" s="31" t="n"/>
      <c r="Q2104" s="31" t="n">
        <v>0</v>
      </c>
      <c r="R2104" s="31" t="n"/>
      <c r="S2104" s="32" t="n"/>
      <c r="T2104" s="32" t="n"/>
      <c r="V2104" t="inlineStr">
        <is>
          <t>04rir</t>
        </is>
      </c>
      <c r="Z2104" t="inlineStr">
        <is>
          <t>Brodi Stuart ((N/A) LW)</t>
        </is>
      </c>
    </row>
    <row r="2105">
      <c r="A2105" t="inlineStr">
        <is>
          <t>Brodie Dupont</t>
        </is>
      </c>
      <c r="B2105" t="inlineStr">
        <is>
          <t>(N/A)</t>
        </is>
      </c>
      <c r="C2105" t="inlineStr">
        <is>
          <t>C</t>
        </is>
      </c>
      <c r="D2105" t="inlineStr">
        <is>
          <t>F</t>
        </is>
      </c>
      <c r="E2105" t="n">
        <v>39</v>
      </c>
      <c r="F2105" t="inlineStr">
        <is>
          <t>FA</t>
        </is>
      </c>
      <c r="G2105" t="inlineStr">
        <is>
          <t>FA</t>
        </is>
      </c>
      <c r="H2105" s="30" t="n">
        <v>1</v>
      </c>
      <c r="I2105" s="31" t="n">
        <v>0</v>
      </c>
      <c r="J2105" s="31" t="n"/>
      <c r="K2105" s="31" t="n">
        <v>0</v>
      </c>
      <c r="L2105" s="32" t="n"/>
      <c r="M2105" s="31" t="n">
        <v>0</v>
      </c>
      <c r="N2105" s="31" t="n">
        <v>0</v>
      </c>
      <c r="O2105" s="31" t="n"/>
      <c r="P2105" s="31" t="n"/>
      <c r="Q2105" s="31" t="n">
        <v>0</v>
      </c>
      <c r="R2105" s="31" t="n"/>
      <c r="S2105" s="32" t="n"/>
      <c r="T2105" s="32" t="n"/>
      <c r="V2105" t="inlineStr">
        <is>
          <t>004ne</t>
        </is>
      </c>
      <c r="W2105" t="n">
        <v>2767</v>
      </c>
      <c r="X2105" t="n">
        <v>4177</v>
      </c>
      <c r="Z2105" t="inlineStr">
        <is>
          <t>Brodie Dupont ((N/A) C)</t>
        </is>
      </c>
    </row>
    <row r="2106">
      <c r="A2106" t="inlineStr">
        <is>
          <t>Brodie Reid</t>
        </is>
      </c>
      <c r="B2106" t="inlineStr">
        <is>
          <t>(N/A)</t>
        </is>
      </c>
      <c r="C2106" t="inlineStr">
        <is>
          <t>RW</t>
        </is>
      </c>
      <c r="D2106" t="inlineStr">
        <is>
          <t>F</t>
        </is>
      </c>
      <c r="E2106" t="n">
        <v>37</v>
      </c>
      <c r="F2106" t="inlineStr">
        <is>
          <t>FA</t>
        </is>
      </c>
      <c r="G2106" t="inlineStr">
        <is>
          <t>FA</t>
        </is>
      </c>
      <c r="H2106" s="30" t="n">
        <v>1</v>
      </c>
      <c r="I2106" s="31" t="n">
        <v>0</v>
      </c>
      <c r="J2106" s="31" t="n"/>
      <c r="K2106" s="31" t="n">
        <v>0</v>
      </c>
      <c r="L2106" s="32" t="n"/>
      <c r="M2106" s="31" t="n">
        <v>0</v>
      </c>
      <c r="N2106" s="31" t="n">
        <v>0</v>
      </c>
      <c r="O2106" s="31" t="n"/>
      <c r="P2106" s="31" t="n"/>
      <c r="Q2106" s="31" t="n">
        <v>0</v>
      </c>
      <c r="R2106" s="31" t="n"/>
      <c r="S2106" s="32" t="n"/>
      <c r="T2106" s="32" t="n"/>
      <c r="V2106" t="inlineStr">
        <is>
          <t>026mb</t>
        </is>
      </c>
      <c r="W2106" t="n">
        <v>3722</v>
      </c>
      <c r="X2106" t="n">
        <v>5314</v>
      </c>
      <c r="Z2106" t="inlineStr">
        <is>
          <t>Brodie Reid ((N/A) RW)</t>
        </is>
      </c>
    </row>
    <row r="2107">
      <c r="A2107" t="inlineStr">
        <is>
          <t>Brodie Ziemer</t>
        </is>
      </c>
      <c r="B2107" t="inlineStr">
        <is>
          <t>BUF</t>
        </is>
      </c>
      <c r="C2107" t="inlineStr">
        <is>
          <t>RW</t>
        </is>
      </c>
      <c r="D2107" t="inlineStr">
        <is>
          <t>F</t>
        </is>
      </c>
      <c r="E2107" t="n">
        <v>20</v>
      </c>
      <c r="F2107" t="inlineStr">
        <is>
          <t>FA</t>
        </is>
      </c>
      <c r="G2107" t="inlineStr">
        <is>
          <t>FA</t>
        </is>
      </c>
      <c r="H2107" s="30" t="n">
        <v>1</v>
      </c>
      <c r="I2107" s="31" t="n">
        <v>0</v>
      </c>
      <c r="J2107" s="31" t="n"/>
      <c r="K2107" s="31" t="n">
        <v>0</v>
      </c>
      <c r="L2107" s="32" t="n"/>
      <c r="M2107" s="31" t="n">
        <v>0</v>
      </c>
      <c r="N2107" s="31" t="n">
        <v>0</v>
      </c>
      <c r="O2107" s="31" t="n"/>
      <c r="P2107" s="31" t="n"/>
      <c r="Q2107" s="31" t="n">
        <v>0</v>
      </c>
      <c r="R2107" s="31" t="n"/>
      <c r="S2107" s="32" t="n"/>
      <c r="T2107" s="32" t="n"/>
      <c r="V2107" t="inlineStr">
        <is>
          <t>06mcn</t>
        </is>
      </c>
      <c r="W2107" t="n">
        <v>7220</v>
      </c>
      <c r="Y2107" t="inlineStr">
        <is>
          <t>865e8dfa-313a-4bf0-9301-7914da7caf98</t>
        </is>
      </c>
      <c r="Z2107" t="inlineStr">
        <is>
          <t>Brodie Ziemer (BUF RW)</t>
        </is>
      </c>
    </row>
    <row r="2108">
      <c r="A2108" t="inlineStr">
        <is>
          <t>Brody Crane</t>
        </is>
      </c>
      <c r="B2108" t="inlineStr">
        <is>
          <t>(N/A)</t>
        </is>
      </c>
      <c r="C2108" t="inlineStr">
        <is>
          <t>LW</t>
        </is>
      </c>
      <c r="D2108" t="inlineStr">
        <is>
          <t>F</t>
        </is>
      </c>
      <c r="E2108" t="n">
        <v>22</v>
      </c>
      <c r="F2108" t="inlineStr">
        <is>
          <t>FA</t>
        </is>
      </c>
      <c r="G2108" t="inlineStr">
        <is>
          <t>FA</t>
        </is>
      </c>
      <c r="H2108" s="30" t="n">
        <v>1</v>
      </c>
      <c r="I2108" s="31" t="n">
        <v>0</v>
      </c>
      <c r="J2108" s="31" t="n"/>
      <c r="K2108" s="31" t="n">
        <v>0</v>
      </c>
      <c r="L2108" s="32" t="n"/>
      <c r="M2108" s="31" t="n">
        <v>0</v>
      </c>
      <c r="N2108" s="31" t="n">
        <v>0</v>
      </c>
      <c r="O2108" s="31" t="n"/>
      <c r="P2108" s="31" t="n"/>
      <c r="Q2108" s="31" t="n">
        <v>0</v>
      </c>
      <c r="R2108" s="31" t="n"/>
      <c r="S2108" s="32" t="n"/>
      <c r="T2108" s="32" t="n"/>
      <c r="V2108" t="inlineStr">
        <is>
          <t>0643q</t>
        </is>
      </c>
      <c r="Z2108" t="inlineStr">
        <is>
          <t>Brody Crane ((N/A) LW)</t>
        </is>
      </c>
    </row>
    <row r="2109">
      <c r="A2109" t="inlineStr">
        <is>
          <t>Brody Hoffman</t>
        </is>
      </c>
      <c r="B2109" t="inlineStr">
        <is>
          <t>(N/A)</t>
        </is>
      </c>
      <c r="C2109" t="inlineStr">
        <is>
          <t>G</t>
        </is>
      </c>
      <c r="D2109" t="inlineStr">
        <is>
          <t>G</t>
        </is>
      </c>
      <c r="E2109" t="n">
        <v>35</v>
      </c>
      <c r="F2109" t="inlineStr">
        <is>
          <t>FA</t>
        </is>
      </c>
      <c r="G2109" t="inlineStr">
        <is>
          <t>FA</t>
        </is>
      </c>
      <c r="H2109" s="30" t="n">
        <v>1</v>
      </c>
      <c r="I2109" s="31" t="n">
        <v>0</v>
      </c>
      <c r="J2109" s="31" t="n"/>
      <c r="K2109" s="31" t="n">
        <v>0</v>
      </c>
      <c r="L2109" s="32" t="n"/>
      <c r="M2109" s="31" t="n">
        <v>0</v>
      </c>
      <c r="N2109" s="31" t="n">
        <v>0</v>
      </c>
      <c r="O2109" s="31" t="n"/>
      <c r="P2109" s="31" t="n"/>
      <c r="Q2109" s="31" t="n">
        <v>0</v>
      </c>
      <c r="R2109" s="31" t="n"/>
      <c r="S2109" s="32" t="n"/>
      <c r="T2109" s="32" t="n"/>
      <c r="V2109" t="inlineStr">
        <is>
          <t>02yce</t>
        </is>
      </c>
      <c r="X2109" t="n">
        <v>6719</v>
      </c>
      <c r="Z2109" t="inlineStr">
        <is>
          <t>Brody Hoffman ((N/A) G)</t>
        </is>
      </c>
    </row>
    <row r="2110">
      <c r="A2110" t="inlineStr">
        <is>
          <t>Brody Lamb</t>
        </is>
      </c>
      <c r="B2110" t="inlineStr">
        <is>
          <t>NYR</t>
        </is>
      </c>
      <c r="C2110" t="inlineStr">
        <is>
          <t>RW</t>
        </is>
      </c>
      <c r="D2110" t="inlineStr">
        <is>
          <t>F</t>
        </is>
      </c>
      <c r="E2110" t="n">
        <v>23</v>
      </c>
      <c r="F2110" t="inlineStr">
        <is>
          <t>FA</t>
        </is>
      </c>
      <c r="G2110" t="inlineStr">
        <is>
          <t>FA</t>
        </is>
      </c>
      <c r="H2110" s="30" t="n">
        <v>1</v>
      </c>
      <c r="I2110" s="31" t="n">
        <v>0</v>
      </c>
      <c r="J2110" s="31" t="n"/>
      <c r="K2110" s="31" t="n">
        <v>0</v>
      </c>
      <c r="L2110" s="32" t="n"/>
      <c r="M2110" s="31" t="n">
        <v>0</v>
      </c>
      <c r="N2110" s="31" t="n">
        <v>0</v>
      </c>
      <c r="O2110" s="31" t="n"/>
      <c r="P2110" s="31" t="n"/>
      <c r="Q2110" s="31" t="n">
        <v>0</v>
      </c>
      <c r="R2110" s="31" t="n"/>
      <c r="S2110" s="32" t="n"/>
      <c r="T2110" s="32" t="n"/>
      <c r="V2110" t="inlineStr">
        <is>
          <t>05tpt</t>
        </is>
      </c>
      <c r="W2110" t="n">
        <v>7634</v>
      </c>
      <c r="Y2110" t="inlineStr">
        <is>
          <t>d09e5a3d-7340-43b1-b200-84aabb111a37</t>
        </is>
      </c>
      <c r="Z2110" t="inlineStr">
        <is>
          <t>Brody Lamb (NYR RW)</t>
        </is>
      </c>
    </row>
    <row r="2111">
      <c r="A2111" t="inlineStr">
        <is>
          <t>Brody Pepoy</t>
        </is>
      </c>
      <c r="B2111" t="inlineStr">
        <is>
          <t>TOR</t>
        </is>
      </c>
      <c r="C2111" t="inlineStr">
        <is>
          <t>RW</t>
        </is>
      </c>
      <c r="D2111" t="inlineStr">
        <is>
          <t>F</t>
        </is>
      </c>
      <c r="E2111" t="n">
        <v>18</v>
      </c>
      <c r="F2111" t="inlineStr">
        <is>
          <t>FA</t>
        </is>
      </c>
      <c r="G2111" t="inlineStr">
        <is>
          <t>FA</t>
        </is>
      </c>
      <c r="H2111" s="30" t="n">
        <v>1</v>
      </c>
      <c r="I2111" s="31" t="n">
        <v>0</v>
      </c>
      <c r="J2111" s="31" t="n"/>
      <c r="K2111" s="31" t="n">
        <v>0</v>
      </c>
      <c r="L2111" s="32" t="n"/>
      <c r="M2111" s="31" t="n">
        <v>0</v>
      </c>
      <c r="N2111" s="31" t="n">
        <v>0</v>
      </c>
      <c r="O2111" s="31" t="n"/>
      <c r="P2111" s="31" t="n"/>
      <c r="Q2111" s="31" t="n">
        <v>0</v>
      </c>
      <c r="R2111" s="31" t="n"/>
      <c r="S2111" s="32" t="n"/>
      <c r="T2111" s="32" t="n"/>
      <c r="V2111" t="inlineStr">
        <is>
          <t>076yb</t>
        </is>
      </c>
      <c r="Y2111" t="inlineStr">
        <is>
          <t>8c610076-80e3-4f05-b5ff-5f5a26fdc359</t>
        </is>
      </c>
      <c r="Z2111" t="inlineStr">
        <is>
          <t>Brody Pepoy (TOR RW)</t>
        </is>
      </c>
    </row>
    <row r="2112">
      <c r="A2112" t="inlineStr">
        <is>
          <t>Brody Silk</t>
        </is>
      </c>
      <c r="B2112" t="inlineStr">
        <is>
          <t>(N/A)</t>
        </is>
      </c>
      <c r="C2112" t="inlineStr">
        <is>
          <t>C</t>
        </is>
      </c>
      <c r="D2112" t="inlineStr">
        <is>
          <t>F</t>
        </is>
      </c>
      <c r="E2112" t="n">
        <v>31</v>
      </c>
      <c r="F2112" t="inlineStr">
        <is>
          <t>FA</t>
        </is>
      </c>
      <c r="G2112" t="inlineStr">
        <is>
          <t>FA</t>
        </is>
      </c>
      <c r="H2112" s="30" t="n">
        <v>1</v>
      </c>
      <c r="I2112" s="31" t="n">
        <v>0</v>
      </c>
      <c r="J2112" s="31" t="n"/>
      <c r="K2112" s="31" t="n">
        <v>0</v>
      </c>
      <c r="L2112" s="32" t="n"/>
      <c r="M2112" s="31" t="n">
        <v>0</v>
      </c>
      <c r="N2112" s="31" t="n">
        <v>0</v>
      </c>
      <c r="O2112" s="31" t="n"/>
      <c r="P2112" s="31" t="n"/>
      <c r="Q2112" s="31" t="n">
        <v>0</v>
      </c>
      <c r="R2112" s="31" t="n"/>
      <c r="S2112" s="32" t="n"/>
      <c r="T2112" s="32" t="n"/>
      <c r="V2112" t="inlineStr">
        <is>
          <t>0321i</t>
        </is>
      </c>
      <c r="Z2112" t="inlineStr">
        <is>
          <t>Brody Silk ((N/A) C)</t>
        </is>
      </c>
    </row>
    <row r="2113">
      <c r="A2113" t="inlineStr">
        <is>
          <t>Brody Sutter</t>
        </is>
      </c>
      <c r="B2113" t="inlineStr">
        <is>
          <t>(N/A)</t>
        </is>
      </c>
      <c r="C2113" t="inlineStr">
        <is>
          <t>C</t>
        </is>
      </c>
      <c r="D2113" t="inlineStr">
        <is>
          <t>F</t>
        </is>
      </c>
      <c r="E2113" t="n">
        <v>34</v>
      </c>
      <c r="F2113" t="inlineStr">
        <is>
          <t>FA</t>
        </is>
      </c>
      <c r="G2113" t="inlineStr">
        <is>
          <t>FA</t>
        </is>
      </c>
      <c r="H2113" s="30" t="n">
        <v>1</v>
      </c>
      <c r="I2113" s="31" t="n">
        <v>0</v>
      </c>
      <c r="J2113" s="31" t="n"/>
      <c r="K2113" s="31" t="n">
        <v>0</v>
      </c>
      <c r="L2113" s="32" t="n"/>
      <c r="M2113" s="31" t="n">
        <v>0</v>
      </c>
      <c r="N2113" s="31" t="n">
        <v>0</v>
      </c>
      <c r="O2113" s="31" t="n"/>
      <c r="P2113" s="31" t="n"/>
      <c r="Q2113" s="31" t="n">
        <v>0</v>
      </c>
      <c r="R2113" s="31" t="n"/>
      <c r="S2113" s="32" t="n"/>
      <c r="T2113" s="32" t="n"/>
      <c r="V2113" t="inlineStr">
        <is>
          <t>02fmi</t>
        </is>
      </c>
      <c r="W2113" t="n">
        <v>3964</v>
      </c>
      <c r="X2113" t="n">
        <v>5558</v>
      </c>
      <c r="Z2113" t="inlineStr">
        <is>
          <t>Brody Sutter ((N/A) C)</t>
        </is>
      </c>
    </row>
    <row r="2114">
      <c r="A2114" t="inlineStr">
        <is>
          <t>Brogan O'Brien</t>
        </is>
      </c>
      <c r="B2114" t="inlineStr">
        <is>
          <t>COL</t>
        </is>
      </c>
      <c r="C2114" t="inlineStr">
        <is>
          <t>LW</t>
        </is>
      </c>
      <c r="D2114" t="inlineStr">
        <is>
          <t>F</t>
        </is>
      </c>
      <c r="E2114" t="n">
        <v>29</v>
      </c>
      <c r="F2114" t="inlineStr">
        <is>
          <t>FA</t>
        </is>
      </c>
      <c r="G2114" t="inlineStr">
        <is>
          <t>FA</t>
        </is>
      </c>
      <c r="H2114" s="30" t="n">
        <v>1</v>
      </c>
      <c r="I2114" s="31" t="n">
        <v>0</v>
      </c>
      <c r="J2114" s="31" t="n"/>
      <c r="K2114" s="31" t="n">
        <v>0</v>
      </c>
      <c r="L2114" s="32" t="n"/>
      <c r="M2114" s="31" t="n">
        <v>0</v>
      </c>
      <c r="N2114" s="31" t="n">
        <v>0</v>
      </c>
      <c r="O2114" s="31" t="n"/>
      <c r="P2114" s="31" t="n"/>
      <c r="Q2114" s="31" t="n">
        <v>0</v>
      </c>
      <c r="R2114" s="31" t="n"/>
      <c r="S2114" s="32" t="n"/>
      <c r="T2114" s="32" t="n"/>
      <c r="V2114" t="inlineStr">
        <is>
          <t>048ti</t>
        </is>
      </c>
      <c r="X2114" t="n">
        <v>7372</v>
      </c>
      <c r="Z2114" t="inlineStr">
        <is>
          <t>Brogan O'Brien (COL LW)</t>
        </is>
      </c>
    </row>
    <row r="2115">
      <c r="A2115" t="inlineStr">
        <is>
          <t>Brogan Rafferty</t>
        </is>
      </c>
      <c r="B2115" t="inlineStr">
        <is>
          <t>DET</t>
        </is>
      </c>
      <c r="C2115" t="inlineStr">
        <is>
          <t>D</t>
        </is>
      </c>
      <c r="D2115" t="inlineStr">
        <is>
          <t>D</t>
        </is>
      </c>
      <c r="E2115" t="n">
        <v>31</v>
      </c>
      <c r="F2115" t="inlineStr">
        <is>
          <t>FA</t>
        </is>
      </c>
      <c r="G2115" t="inlineStr">
        <is>
          <t>FA</t>
        </is>
      </c>
      <c r="H2115" s="30" t="n">
        <v>1</v>
      </c>
      <c r="I2115" s="31" t="n">
        <v>0</v>
      </c>
      <c r="J2115" s="31" t="n"/>
      <c r="K2115" s="31" t="n">
        <v>0</v>
      </c>
      <c r="L2115" s="32" t="n"/>
      <c r="M2115" s="31" t="n">
        <v>0</v>
      </c>
      <c r="N2115" s="31" t="n">
        <v>0</v>
      </c>
      <c r="O2115" s="31" t="n"/>
      <c r="P2115" s="31" t="n"/>
      <c r="Q2115" s="31" t="n">
        <v>0</v>
      </c>
      <c r="R2115" s="31" t="n"/>
      <c r="S2115" s="32" t="n"/>
      <c r="T2115" s="32" t="n"/>
      <c r="V2115" t="inlineStr">
        <is>
          <t>04mr5</t>
        </is>
      </c>
      <c r="W2115" t="n">
        <v>5953</v>
      </c>
      <c r="X2115" t="n">
        <v>8247</v>
      </c>
      <c r="Y2115" t="inlineStr">
        <is>
          <t>cc35c00d-8517-4a4f-b12b-f69e9c355bdc</t>
        </is>
      </c>
      <c r="Z2115" t="inlineStr">
        <is>
          <t>Brogan Rafferty (DET D)</t>
        </is>
      </c>
    </row>
    <row r="2116">
      <c r="A2116" t="inlineStr">
        <is>
          <t>Bronson Ride</t>
        </is>
      </c>
      <c r="B2116" t="inlineStr">
        <is>
          <t>VGK</t>
        </is>
      </c>
      <c r="C2116" t="inlineStr">
        <is>
          <t>D</t>
        </is>
      </c>
      <c r="D2116" t="inlineStr">
        <is>
          <t>D</t>
        </is>
      </c>
      <c r="E2116" t="n">
        <v>21</v>
      </c>
      <c r="F2116" t="inlineStr">
        <is>
          <t>FA</t>
        </is>
      </c>
      <c r="G2116" t="inlineStr">
        <is>
          <t>FA</t>
        </is>
      </c>
      <c r="H2116" s="30" t="n">
        <v>1</v>
      </c>
      <c r="I2116" s="31" t="n">
        <v>0</v>
      </c>
      <c r="J2116" s="31" t="n"/>
      <c r="K2116" s="31" t="n">
        <v>0</v>
      </c>
      <c r="L2116" s="32" t="n"/>
      <c r="M2116" s="31" t="n">
        <v>0</v>
      </c>
      <c r="N2116" s="31" t="n">
        <v>0</v>
      </c>
      <c r="O2116" s="31" t="n"/>
      <c r="P2116" s="31" t="n"/>
      <c r="Q2116" s="31" t="n">
        <v>0</v>
      </c>
      <c r="R2116" s="31" t="n"/>
      <c r="S2116" s="32" t="n"/>
      <c r="T2116" s="32" t="n"/>
      <c r="V2116" t="inlineStr">
        <is>
          <t>071mi</t>
        </is>
      </c>
      <c r="W2116" t="n">
        <v>7637</v>
      </c>
      <c r="Y2116" t="inlineStr">
        <is>
          <t>ffa196ec-dcc9-46e1-a012-e00e0919a091</t>
        </is>
      </c>
      <c r="Z2116" t="inlineStr">
        <is>
          <t>Bronson Ride (VGK D)</t>
        </is>
      </c>
    </row>
    <row r="2117">
      <c r="A2117" t="inlineStr">
        <is>
          <t>Brooklyn Kalmikov</t>
        </is>
      </c>
      <c r="B2117" t="inlineStr">
        <is>
          <t>PIT</t>
        </is>
      </c>
      <c r="C2117" t="inlineStr">
        <is>
          <t>LW</t>
        </is>
      </c>
      <c r="D2117" t="inlineStr">
        <is>
          <t>F</t>
        </is>
      </c>
      <c r="E2117" t="n">
        <v>25</v>
      </c>
      <c r="F2117" t="inlineStr">
        <is>
          <t>FA</t>
        </is>
      </c>
      <c r="G2117" t="inlineStr">
        <is>
          <t>FA</t>
        </is>
      </c>
      <c r="H2117" s="30" t="n">
        <v>1</v>
      </c>
      <c r="I2117" s="31" t="n">
        <v>0</v>
      </c>
      <c r="J2117" s="31" t="n"/>
      <c r="K2117" s="31" t="n">
        <v>0</v>
      </c>
      <c r="L2117" s="32" t="n"/>
      <c r="M2117" s="31" t="n">
        <v>0</v>
      </c>
      <c r="N2117" s="31" t="n">
        <v>0</v>
      </c>
      <c r="O2117" s="31" t="n"/>
      <c r="P2117" s="31" t="n"/>
      <c r="Q2117" s="31" t="n">
        <v>0</v>
      </c>
      <c r="R2117" s="31" t="n"/>
      <c r="S2117" s="32" t="n"/>
      <c r="T2117" s="32" t="n"/>
      <c r="V2117" t="inlineStr">
        <is>
          <t>06619</t>
        </is>
      </c>
      <c r="Y2117" t="inlineStr">
        <is>
          <t>06b9dd8d-7d80-4df8-9c38-32e243051207</t>
        </is>
      </c>
      <c r="Z2117" t="inlineStr">
        <is>
          <t>Brooklyn Kalmikov (PIT LW)</t>
        </is>
      </c>
    </row>
    <row r="2118">
      <c r="A2118" t="inlineStr">
        <is>
          <t>Brooks Laich</t>
        </is>
      </c>
      <c r="B2118" t="inlineStr">
        <is>
          <t>(N/A)</t>
        </is>
      </c>
      <c r="C2118" t="inlineStr">
        <is>
          <t>C</t>
        </is>
      </c>
      <c r="D2118" t="inlineStr">
        <is>
          <t>F</t>
        </is>
      </c>
      <c r="E2118" t="n">
        <v>43</v>
      </c>
      <c r="F2118" t="inlineStr">
        <is>
          <t>FA</t>
        </is>
      </c>
      <c r="G2118" t="inlineStr">
        <is>
          <t>FA</t>
        </is>
      </c>
      <c r="H2118" s="30" t="n">
        <v>1</v>
      </c>
      <c r="I2118" s="31" t="n">
        <v>0</v>
      </c>
      <c r="J2118" s="31" t="n"/>
      <c r="K2118" s="31" t="n">
        <v>0</v>
      </c>
      <c r="L2118" s="32" t="n"/>
      <c r="M2118" s="31" t="n">
        <v>0</v>
      </c>
      <c r="N2118" s="31" t="n">
        <v>0</v>
      </c>
      <c r="O2118" s="31" t="n"/>
      <c r="P2118" s="31" t="n"/>
      <c r="Q2118" s="31" t="n">
        <v>0</v>
      </c>
      <c r="R2118" s="31" t="n"/>
      <c r="S2118" s="32" t="n"/>
      <c r="T2118" s="32" t="n"/>
      <c r="V2118" t="inlineStr">
        <is>
          <t>004ci</t>
        </is>
      </c>
      <c r="W2118" t="n">
        <v>2035</v>
      </c>
      <c r="X2118" t="n">
        <v>3287</v>
      </c>
      <c r="Z2118" t="inlineStr">
        <is>
          <t>Brooks Laich ((N/A) C)</t>
        </is>
      </c>
    </row>
    <row r="2119">
      <c r="A2119" t="inlineStr">
        <is>
          <t>Brooks Macek</t>
        </is>
      </c>
      <c r="B2119" t="inlineStr">
        <is>
          <t>(N/A)</t>
        </is>
      </c>
      <c r="C2119" t="inlineStr">
        <is>
          <t>C</t>
        </is>
      </c>
      <c r="D2119" t="inlineStr">
        <is>
          <t>F</t>
        </is>
      </c>
      <c r="E2119" t="n">
        <v>34</v>
      </c>
      <c r="F2119" t="inlineStr">
        <is>
          <t>FA</t>
        </is>
      </c>
      <c r="G2119" t="inlineStr">
        <is>
          <t>FA</t>
        </is>
      </c>
      <c r="H2119" s="30" t="n">
        <v>1</v>
      </c>
      <c r="I2119" s="31" t="n">
        <v>0</v>
      </c>
      <c r="J2119" s="31" t="n"/>
      <c r="K2119" s="31" t="n">
        <v>0</v>
      </c>
      <c r="L2119" s="32" t="n"/>
      <c r="M2119" s="31" t="n">
        <v>0</v>
      </c>
      <c r="N2119" s="31" t="n">
        <v>0</v>
      </c>
      <c r="O2119" s="31" t="n"/>
      <c r="P2119" s="31" t="n"/>
      <c r="Q2119" s="31" t="n">
        <v>0</v>
      </c>
      <c r="R2119" s="31" t="n"/>
      <c r="S2119" s="32" t="n"/>
      <c r="T2119" s="32" t="n"/>
      <c r="V2119" t="inlineStr">
        <is>
          <t>01zte</t>
        </is>
      </c>
      <c r="W2119" t="n">
        <v>5852</v>
      </c>
      <c r="X2119" t="n">
        <v>5145</v>
      </c>
      <c r="Z2119" t="inlineStr">
        <is>
          <t>Brooks Macek ((N/A) C)</t>
        </is>
      </c>
    </row>
    <row r="2120">
      <c r="A2120" t="inlineStr">
        <is>
          <t>Brooks Rogowski</t>
        </is>
      </c>
      <c r="B2120" t="inlineStr">
        <is>
          <t>VAN</t>
        </is>
      </c>
      <c r="C2120" t="inlineStr">
        <is>
          <t>C</t>
        </is>
      </c>
      <c r="D2120" t="inlineStr">
        <is>
          <t>F</t>
        </is>
      </c>
      <c r="E2120" t="n">
        <v>18</v>
      </c>
      <c r="F2120" t="inlineStr">
        <is>
          <t>FA</t>
        </is>
      </c>
      <c r="G2120" t="inlineStr">
        <is>
          <t>FA</t>
        </is>
      </c>
      <c r="H2120" s="30" t="n">
        <v>1</v>
      </c>
      <c r="I2120" s="31" t="n">
        <v>0</v>
      </c>
      <c r="J2120" s="31" t="n"/>
      <c r="K2120" s="31" t="n">
        <v>0</v>
      </c>
      <c r="L2120" s="32" t="n"/>
      <c r="M2120" s="31" t="n">
        <v>0</v>
      </c>
      <c r="N2120" s="31" t="n">
        <v>0</v>
      </c>
      <c r="O2120" s="31" t="n"/>
      <c r="P2120" s="31" t="n"/>
      <c r="Q2120" s="31" t="n">
        <v>0</v>
      </c>
      <c r="R2120" s="31" t="n"/>
      <c r="S2120" s="32" t="n"/>
      <c r="T2120" s="32" t="n"/>
      <c r="V2120" t="inlineStr">
        <is>
          <t>0760y</t>
        </is>
      </c>
      <c r="W2120" t="n">
        <v>7710</v>
      </c>
      <c r="Y2120" t="inlineStr">
        <is>
          <t>01b782d8-83d1-4ce8-8955-9513a19511f1</t>
        </is>
      </c>
      <c r="Z2120" t="inlineStr">
        <is>
          <t>Brooks Rogowski (VAN C)</t>
        </is>
      </c>
    </row>
    <row r="2121">
      <c r="A2121" t="inlineStr">
        <is>
          <t>Bruno Gervais</t>
        </is>
      </c>
      <c r="B2121" t="inlineStr">
        <is>
          <t>(N/A)</t>
        </is>
      </c>
      <c r="C2121" t="inlineStr">
        <is>
          <t>D</t>
        </is>
      </c>
      <c r="D2121" t="inlineStr">
        <is>
          <t>D</t>
        </is>
      </c>
      <c r="E2121" t="n">
        <v>41</v>
      </c>
      <c r="F2121" t="inlineStr">
        <is>
          <t>FA</t>
        </is>
      </c>
      <c r="G2121" t="inlineStr">
        <is>
          <t>FA</t>
        </is>
      </c>
      <c r="H2121" s="30" t="n">
        <v>1</v>
      </c>
      <c r="I2121" s="31" t="n">
        <v>0</v>
      </c>
      <c r="J2121" s="31" t="n"/>
      <c r="K2121" s="31" t="n">
        <v>0</v>
      </c>
      <c r="L2121" s="32" t="n"/>
      <c r="M2121" s="31" t="n">
        <v>0</v>
      </c>
      <c r="N2121" s="31" t="n">
        <v>0</v>
      </c>
      <c r="O2121" s="31" t="n"/>
      <c r="P2121" s="31" t="n"/>
      <c r="Q2121" s="31" t="n">
        <v>0</v>
      </c>
      <c r="R2121" s="31" t="n"/>
      <c r="S2121" s="32" t="n"/>
      <c r="T2121" s="32" t="n"/>
      <c r="V2121" t="inlineStr">
        <is>
          <t>003z9</t>
        </is>
      </c>
      <c r="W2121" t="n">
        <v>2029</v>
      </c>
      <c r="X2121" t="n">
        <v>3539</v>
      </c>
      <c r="Z2121" t="inlineStr">
        <is>
          <t>Bruno Gervais ((N/A) D)</t>
        </is>
      </c>
    </row>
    <row r="2122">
      <c r="A2122" t="inlineStr">
        <is>
          <t>Bruno Idzan</t>
        </is>
      </c>
      <c r="B2122" t="inlineStr">
        <is>
          <t>OTT</t>
        </is>
      </c>
      <c r="C2122" t="inlineStr">
        <is>
          <t>LW</t>
        </is>
      </c>
      <c r="D2122" t="inlineStr">
        <is>
          <t>F</t>
        </is>
      </c>
      <c r="E2122" t="n">
        <v>20</v>
      </c>
      <c r="F2122" t="inlineStr">
        <is>
          <t>FA</t>
        </is>
      </c>
      <c r="G2122" t="inlineStr">
        <is>
          <t>FA</t>
        </is>
      </c>
      <c r="H2122" s="30" t="n">
        <v>1</v>
      </c>
      <c r="I2122" s="31" t="n">
        <v>0</v>
      </c>
      <c r="J2122" s="31" t="n"/>
      <c r="K2122" s="31" t="n">
        <v>0</v>
      </c>
      <c r="L2122" s="32" t="n"/>
      <c r="M2122" s="31" t="n">
        <v>0</v>
      </c>
      <c r="N2122" s="31" t="n">
        <v>0</v>
      </c>
      <c r="O2122" s="31" t="n"/>
      <c r="P2122" s="31" t="n"/>
      <c r="Q2122" s="31" t="n">
        <v>0</v>
      </c>
      <c r="R2122" s="31" t="n"/>
      <c r="S2122" s="32" t="n"/>
      <c r="T2122" s="32" t="n"/>
      <c r="V2122" t="inlineStr">
        <is>
          <t>06xwn</t>
        </is>
      </c>
      <c r="Y2122" t="inlineStr">
        <is>
          <t>8392d46e-ca9d-4c42-a851-de94a61a4d79</t>
        </is>
      </c>
      <c r="Z2122" t="inlineStr">
        <is>
          <t>Bruno Idzan (OTT LW)</t>
        </is>
      </c>
    </row>
    <row r="2123">
      <c r="A2123" t="inlineStr">
        <is>
          <t>Bruno Osmanis</t>
        </is>
      </c>
      <c r="B2123" t="inlineStr">
        <is>
          <t>(N/A)</t>
        </is>
      </c>
      <c r="C2123" t="inlineStr">
        <is>
          <t>RW</t>
        </is>
      </c>
      <c r="D2123" t="inlineStr">
        <is>
          <t>F</t>
        </is>
      </c>
      <c r="E2123" t="n">
        <v>19</v>
      </c>
      <c r="F2123" t="inlineStr">
        <is>
          <t>FA</t>
        </is>
      </c>
      <c r="G2123" t="inlineStr">
        <is>
          <t>FA</t>
        </is>
      </c>
      <c r="H2123" s="30" t="n">
        <v>1</v>
      </c>
      <c r="I2123" s="31" t="n">
        <v>0</v>
      </c>
      <c r="J2123" s="31" t="n"/>
      <c r="K2123" s="31" t="n">
        <v>0</v>
      </c>
      <c r="L2123" s="32" t="n"/>
      <c r="M2123" s="31" t="n">
        <v>0</v>
      </c>
      <c r="N2123" s="31" t="n">
        <v>0</v>
      </c>
      <c r="O2123" s="31" t="n"/>
      <c r="P2123" s="31" t="n"/>
      <c r="Q2123" s="31" t="n">
        <v>0</v>
      </c>
      <c r="R2123" s="31" t="n"/>
      <c r="S2123" s="32" t="n"/>
      <c r="T2123" s="32" t="n"/>
      <c r="V2123" t="inlineStr">
        <is>
          <t>06rql</t>
        </is>
      </c>
      <c r="Z2123" t="inlineStr">
        <is>
          <t>Bruno Osmanis ((N/A) RW)</t>
        </is>
      </c>
    </row>
    <row r="2124">
      <c r="A2124" t="inlineStr">
        <is>
          <t>Bryan Bridges</t>
        </is>
      </c>
      <c r="B2124" t="inlineStr">
        <is>
          <t>(N/A)</t>
        </is>
      </c>
      <c r="C2124" t="inlineStr">
        <is>
          <t>G</t>
        </is>
      </c>
      <c r="D2124" t="inlineStr">
        <is>
          <t>G</t>
        </is>
      </c>
      <c r="E2124" t="n">
        <v>40</v>
      </c>
      <c r="F2124" t="inlineStr">
        <is>
          <t>FA</t>
        </is>
      </c>
      <c r="G2124" t="inlineStr">
        <is>
          <t>FA</t>
        </is>
      </c>
      <c r="H2124" s="30" t="n">
        <v>1</v>
      </c>
      <c r="I2124" s="31" t="n">
        <v>0</v>
      </c>
      <c r="J2124" s="31" t="n"/>
      <c r="K2124" s="31" t="n">
        <v>0</v>
      </c>
      <c r="L2124" s="32" t="n"/>
      <c r="M2124" s="31" t="n">
        <v>0</v>
      </c>
      <c r="N2124" s="31" t="n">
        <v>0</v>
      </c>
      <c r="O2124" s="31" t="n"/>
      <c r="P2124" s="31" t="n"/>
      <c r="Q2124" s="31" t="n">
        <v>0</v>
      </c>
      <c r="R2124" s="31" t="n"/>
      <c r="S2124" s="32" t="n"/>
      <c r="T2124" s="32" t="n"/>
      <c r="V2124" t="inlineStr">
        <is>
          <t>02yen</t>
        </is>
      </c>
      <c r="Z2124" t="inlineStr">
        <is>
          <t>Bryan Bridges ((N/A) G)</t>
        </is>
      </c>
    </row>
    <row r="2125">
      <c r="A2125" t="inlineStr">
        <is>
          <t>Bryan Cameron</t>
        </is>
      </c>
      <c r="B2125" t="inlineStr">
        <is>
          <t>(N/A)</t>
        </is>
      </c>
      <c r="C2125" t="inlineStr">
        <is>
          <t>RW</t>
        </is>
      </c>
      <c r="D2125" t="inlineStr">
        <is>
          <t>F</t>
        </is>
      </c>
      <c r="E2125" t="n">
        <v>37</v>
      </c>
      <c r="F2125" t="inlineStr">
        <is>
          <t>FA</t>
        </is>
      </c>
      <c r="G2125" t="inlineStr">
        <is>
          <t>FA</t>
        </is>
      </c>
      <c r="H2125" s="30" t="n">
        <v>1</v>
      </c>
      <c r="I2125" s="31" t="n">
        <v>0</v>
      </c>
      <c r="J2125" s="31" t="n"/>
      <c r="K2125" s="31" t="n">
        <v>0</v>
      </c>
      <c r="L2125" s="32" t="n"/>
      <c r="M2125" s="31" t="n">
        <v>0</v>
      </c>
      <c r="N2125" s="31" t="n">
        <v>0</v>
      </c>
      <c r="O2125" s="31" t="n"/>
      <c r="P2125" s="31" t="n"/>
      <c r="Q2125" s="31" t="n">
        <v>0</v>
      </c>
      <c r="R2125" s="31" t="n"/>
      <c r="S2125" s="32" t="n"/>
      <c r="T2125" s="32" t="n"/>
      <c r="V2125" t="inlineStr">
        <is>
          <t>01ua8</t>
        </is>
      </c>
      <c r="X2125" t="n">
        <v>4897</v>
      </c>
      <c r="Z2125" t="inlineStr">
        <is>
          <t>Bryan Cameron ((N/A) RW)</t>
        </is>
      </c>
    </row>
    <row r="2126">
      <c r="A2126" t="inlineStr">
        <is>
          <t>Bryan Hogan</t>
        </is>
      </c>
      <c r="B2126" t="inlineStr">
        <is>
          <t>(N/A)</t>
        </is>
      </c>
      <c r="C2126" t="inlineStr">
        <is>
          <t>G</t>
        </is>
      </c>
      <c r="D2126" t="inlineStr">
        <is>
          <t>G</t>
        </is>
      </c>
      <c r="E2126" t="n">
        <v>37</v>
      </c>
      <c r="F2126" t="inlineStr">
        <is>
          <t>FA</t>
        </is>
      </c>
      <c r="G2126" t="inlineStr">
        <is>
          <t>FA</t>
        </is>
      </c>
      <c r="H2126" s="30" t="n">
        <v>1</v>
      </c>
      <c r="I2126" s="31" t="n">
        <v>0</v>
      </c>
      <c r="J2126" s="31" t="n"/>
      <c r="K2126" s="31" t="n">
        <v>0</v>
      </c>
      <c r="L2126" s="32" t="n"/>
      <c r="M2126" s="31" t="n">
        <v>0</v>
      </c>
      <c r="N2126" s="31" t="n">
        <v>0</v>
      </c>
      <c r="O2126" s="31" t="n"/>
      <c r="P2126" s="31" t="n"/>
      <c r="Q2126" s="31" t="n">
        <v>0</v>
      </c>
      <c r="R2126" s="31" t="n"/>
      <c r="S2126" s="32" t="n"/>
      <c r="T2126" s="32" t="n"/>
      <c r="V2126" t="inlineStr">
        <is>
          <t>025gr</t>
        </is>
      </c>
      <c r="Z2126" t="inlineStr">
        <is>
          <t>Bryan Hogan ((N/A) G)</t>
        </is>
      </c>
    </row>
    <row r="2127">
      <c r="A2127" t="inlineStr">
        <is>
          <t>Bryan Lerg</t>
        </is>
      </c>
      <c r="B2127" t="inlineStr">
        <is>
          <t>(N/A)</t>
        </is>
      </c>
      <c r="C2127" t="inlineStr">
        <is>
          <t>LW</t>
        </is>
      </c>
      <c r="D2127" t="inlineStr">
        <is>
          <t>F</t>
        </is>
      </c>
      <c r="E2127" t="n">
        <v>40</v>
      </c>
      <c r="F2127" t="inlineStr">
        <is>
          <t>FA</t>
        </is>
      </c>
      <c r="G2127" t="inlineStr">
        <is>
          <t>FA</t>
        </is>
      </c>
      <c r="H2127" s="30" t="n">
        <v>1</v>
      </c>
      <c r="I2127" s="31" t="n">
        <v>0</v>
      </c>
      <c r="J2127" s="31" t="n"/>
      <c r="K2127" s="31" t="n">
        <v>0</v>
      </c>
      <c r="L2127" s="32" t="n"/>
      <c r="M2127" s="31" t="n">
        <v>0</v>
      </c>
      <c r="N2127" s="31" t="n">
        <v>0</v>
      </c>
      <c r="O2127" s="31" t="n"/>
      <c r="P2127" s="31" t="n"/>
      <c r="Q2127" s="31" t="n">
        <v>0</v>
      </c>
      <c r="R2127" s="31" t="n"/>
      <c r="S2127" s="32" t="n"/>
      <c r="T2127" s="32" t="n"/>
      <c r="V2127" t="inlineStr">
        <is>
          <t>0057a</t>
        </is>
      </c>
      <c r="W2127" t="n">
        <v>4501</v>
      </c>
      <c r="X2127" t="n">
        <v>4392</v>
      </c>
      <c r="Z2127" t="inlineStr">
        <is>
          <t>Bryan Lerg ((N/A) LW)</t>
        </is>
      </c>
    </row>
    <row r="2128">
      <c r="A2128" t="inlineStr">
        <is>
          <t>Bryan Little</t>
        </is>
      </c>
      <c r="B2128" t="inlineStr">
        <is>
          <t>(N/A)</t>
        </is>
      </c>
      <c r="C2128" t="inlineStr">
        <is>
          <t>C</t>
        </is>
      </c>
      <c r="D2128" t="inlineStr">
        <is>
          <t>F</t>
        </is>
      </c>
      <c r="E2128" t="n">
        <v>38</v>
      </c>
      <c r="F2128" t="inlineStr">
        <is>
          <t>FA</t>
        </is>
      </c>
      <c r="G2128" t="inlineStr">
        <is>
          <t>FA</t>
        </is>
      </c>
      <c r="H2128" s="30" t="n">
        <v>1</v>
      </c>
      <c r="I2128" s="31" t="n">
        <v>0</v>
      </c>
      <c r="J2128" s="31" t="n"/>
      <c r="K2128" s="31" t="n">
        <v>0</v>
      </c>
      <c r="L2128" s="32" t="n"/>
      <c r="M2128" s="31" t="n">
        <v>0</v>
      </c>
      <c r="N2128" s="31" t="n">
        <v>0</v>
      </c>
      <c r="O2128" s="31" t="n"/>
      <c r="P2128" s="31" t="n"/>
      <c r="Q2128" s="31" t="n">
        <v>0</v>
      </c>
      <c r="R2128" s="31" t="n"/>
      <c r="S2128" s="32" t="n"/>
      <c r="T2128" s="32" t="n"/>
      <c r="V2128" t="inlineStr">
        <is>
          <t>003ex</t>
        </is>
      </c>
      <c r="W2128" t="n">
        <v>2251</v>
      </c>
      <c r="X2128" t="n">
        <v>3994</v>
      </c>
      <c r="Y2128" t="inlineStr">
        <is>
          <t>4352aba7-0f24-11e2-8525-18a905767e44</t>
        </is>
      </c>
      <c r="Z2128" t="inlineStr">
        <is>
          <t>Bryan Little ((N/A) C)</t>
        </is>
      </c>
    </row>
    <row r="2129">
      <c r="A2129" t="inlineStr">
        <is>
          <t>Bryan Moore</t>
        </is>
      </c>
      <c r="B2129" t="inlineStr">
        <is>
          <t>(N/A)</t>
        </is>
      </c>
      <c r="C2129" t="inlineStr">
        <is>
          <t>LW</t>
        </is>
      </c>
      <c r="D2129" t="inlineStr">
        <is>
          <t>F</t>
        </is>
      </c>
      <c r="E2129" t="n">
        <v>32</v>
      </c>
      <c r="F2129" t="inlineStr">
        <is>
          <t>FA</t>
        </is>
      </c>
      <c r="G2129" t="inlineStr">
        <is>
          <t>FA</t>
        </is>
      </c>
      <c r="H2129" s="30" t="n">
        <v>1</v>
      </c>
      <c r="I2129" s="31" t="n">
        <v>0</v>
      </c>
      <c r="J2129" s="31" t="n"/>
      <c r="K2129" s="31" t="n">
        <v>0</v>
      </c>
      <c r="L2129" s="32" t="n"/>
      <c r="M2129" s="31" t="n">
        <v>0</v>
      </c>
      <c r="N2129" s="31" t="n">
        <v>0</v>
      </c>
      <c r="O2129" s="31" t="n"/>
      <c r="P2129" s="31" t="n"/>
      <c r="Q2129" s="31" t="n">
        <v>0</v>
      </c>
      <c r="R2129" s="31" t="n"/>
      <c r="S2129" s="32" t="n"/>
      <c r="T2129" s="32" t="n"/>
      <c r="V2129" t="inlineStr">
        <is>
          <t>03l0z</t>
        </is>
      </c>
      <c r="X2129" t="n">
        <v>6972</v>
      </c>
      <c r="Z2129" t="inlineStr">
        <is>
          <t>Bryan Moore ((N/A) LW)</t>
        </is>
      </c>
    </row>
    <row r="2130">
      <c r="A2130" t="inlineStr">
        <is>
          <t>Bryan Pitton</t>
        </is>
      </c>
      <c r="B2130" t="inlineStr">
        <is>
          <t>(N/A)</t>
        </is>
      </c>
      <c r="C2130" t="inlineStr">
        <is>
          <t>G</t>
        </is>
      </c>
      <c r="D2130" t="inlineStr">
        <is>
          <t>G</t>
        </is>
      </c>
      <c r="E2130" t="n">
        <v>38</v>
      </c>
      <c r="F2130" t="inlineStr">
        <is>
          <t>FA</t>
        </is>
      </c>
      <c r="G2130" t="inlineStr">
        <is>
          <t>FA</t>
        </is>
      </c>
      <c r="H2130" s="30" t="n">
        <v>1</v>
      </c>
      <c r="I2130" s="31" t="n">
        <v>0</v>
      </c>
      <c r="J2130" s="31" t="n"/>
      <c r="K2130" s="31" t="n">
        <v>0</v>
      </c>
      <c r="L2130" s="32" t="n"/>
      <c r="M2130" s="31" t="n">
        <v>0</v>
      </c>
      <c r="N2130" s="31" t="n">
        <v>0</v>
      </c>
      <c r="O2130" s="31" t="n"/>
      <c r="P2130" s="31" t="n"/>
      <c r="Q2130" s="31" t="n">
        <v>0</v>
      </c>
      <c r="R2130" s="31" t="n"/>
      <c r="S2130" s="32" t="n"/>
      <c r="T2130" s="32" t="n"/>
      <c r="V2130" t="inlineStr">
        <is>
          <t>005hs</t>
        </is>
      </c>
      <c r="W2130" t="n">
        <v>3415</v>
      </c>
      <c r="X2130" t="n">
        <v>4445</v>
      </c>
      <c r="Z2130" t="inlineStr">
        <is>
          <t>Bryan Pitton ((N/A) G)</t>
        </is>
      </c>
    </row>
    <row r="2131">
      <c r="A2131" t="inlineStr">
        <is>
          <t>Bryan Rodney</t>
        </is>
      </c>
      <c r="B2131" t="inlineStr">
        <is>
          <t>(N/A)</t>
        </is>
      </c>
      <c r="C2131" t="inlineStr">
        <is>
          <t>D</t>
        </is>
      </c>
      <c r="D2131" t="inlineStr">
        <is>
          <t>D</t>
        </is>
      </c>
      <c r="E2131" t="n">
        <v>42</v>
      </c>
      <c r="F2131" t="inlineStr">
        <is>
          <t>FA</t>
        </is>
      </c>
      <c r="G2131" t="inlineStr">
        <is>
          <t>FA</t>
        </is>
      </c>
      <c r="H2131" s="30" t="n">
        <v>1</v>
      </c>
      <c r="I2131" s="31" t="n">
        <v>0</v>
      </c>
      <c r="J2131" s="31" t="n"/>
      <c r="K2131" s="31" t="n">
        <v>0</v>
      </c>
      <c r="L2131" s="32" t="n"/>
      <c r="M2131" s="31" t="n">
        <v>0</v>
      </c>
      <c r="N2131" s="31" t="n">
        <v>0</v>
      </c>
      <c r="O2131" s="31" t="n"/>
      <c r="P2131" s="31" t="n"/>
      <c r="Q2131" s="31" t="n">
        <v>0</v>
      </c>
      <c r="R2131" s="31" t="n"/>
      <c r="S2131" s="32" t="n"/>
      <c r="T2131" s="32" t="n"/>
      <c r="V2131" t="inlineStr">
        <is>
          <t>005ht</t>
        </is>
      </c>
      <c r="W2131" t="n">
        <v>3172</v>
      </c>
      <c r="X2131" t="n">
        <v>4446</v>
      </c>
      <c r="Z2131" t="inlineStr">
        <is>
          <t>Bryan Rodney ((N/A) D)</t>
        </is>
      </c>
    </row>
    <row r="2132">
      <c r="A2132" t="inlineStr">
        <is>
          <t>Bryan Yoon</t>
        </is>
      </c>
      <c r="B2132" t="inlineStr">
        <is>
          <t>COL</t>
        </is>
      </c>
      <c r="C2132" t="inlineStr">
        <is>
          <t>D</t>
        </is>
      </c>
      <c r="D2132" t="inlineStr">
        <is>
          <t>D</t>
        </is>
      </c>
      <c r="E2132" t="n">
        <v>28</v>
      </c>
      <c r="F2132" t="inlineStr">
        <is>
          <t>FA</t>
        </is>
      </c>
      <c r="G2132" t="inlineStr">
        <is>
          <t>FA</t>
        </is>
      </c>
      <c r="H2132" s="30" t="n">
        <v>1</v>
      </c>
      <c r="I2132" s="31" t="n">
        <v>0</v>
      </c>
      <c r="J2132" s="31" t="n"/>
      <c r="K2132" s="31" t="n">
        <v>0</v>
      </c>
      <c r="L2132" s="32" t="n"/>
      <c r="M2132" s="31" t="n">
        <v>0</v>
      </c>
      <c r="N2132" s="31" t="n">
        <v>0</v>
      </c>
      <c r="O2132" s="31" t="n"/>
      <c r="P2132" s="31" t="n"/>
      <c r="Q2132" s="31" t="n">
        <v>0</v>
      </c>
      <c r="R2132" s="31" t="n"/>
      <c r="S2132" s="32" t="n"/>
      <c r="T2132" s="32" t="n"/>
      <c r="V2132" t="inlineStr">
        <is>
          <t>06pua</t>
        </is>
      </c>
      <c r="Y2132" t="inlineStr">
        <is>
          <t>c8ad0cec-4a72-4df7-88c1-6d3bd93f45ca</t>
        </is>
      </c>
      <c r="Z2132" t="inlineStr">
        <is>
          <t>Bryan Yoon (COL D)</t>
        </is>
      </c>
    </row>
    <row r="2133">
      <c r="A2133" t="inlineStr">
        <is>
          <t>Bryan Young</t>
        </is>
      </c>
      <c r="B2133" t="inlineStr">
        <is>
          <t>EDM</t>
        </is>
      </c>
      <c r="C2133" t="inlineStr">
        <is>
          <t>D</t>
        </is>
      </c>
      <c r="D2133" t="inlineStr">
        <is>
          <t>D</t>
        </is>
      </c>
      <c r="E2133" t="n">
        <v>40</v>
      </c>
      <c r="F2133" t="inlineStr">
        <is>
          <t>FA</t>
        </is>
      </c>
      <c r="G2133" t="inlineStr">
        <is>
          <t>FA</t>
        </is>
      </c>
      <c r="H2133" s="30" t="n">
        <v>1</v>
      </c>
      <c r="I2133" s="31" t="n">
        <v>0</v>
      </c>
      <c r="J2133" s="31" t="n"/>
      <c r="K2133" s="31" t="n">
        <v>0</v>
      </c>
      <c r="L2133" s="32" t="n"/>
      <c r="M2133" s="31" t="n">
        <v>0</v>
      </c>
      <c r="N2133" s="31" t="n">
        <v>0</v>
      </c>
      <c r="O2133" s="31" t="n"/>
      <c r="P2133" s="31" t="n"/>
      <c r="Q2133" s="31" t="n">
        <v>0</v>
      </c>
      <c r="R2133" s="31" t="n"/>
      <c r="S2133" s="32" t="n"/>
      <c r="T2133" s="32" t="n"/>
      <c r="V2133" t="inlineStr">
        <is>
          <t>003ra</t>
        </is>
      </c>
      <c r="W2133" t="n">
        <v>2546</v>
      </c>
      <c r="X2133" t="n">
        <v>3916</v>
      </c>
      <c r="Z2133" t="inlineStr">
        <is>
          <t>Bryan Young (EDM D)</t>
        </is>
      </c>
    </row>
    <row r="2134">
      <c r="A2134" t="inlineStr">
        <is>
          <t>Bryce Aneloski</t>
        </is>
      </c>
      <c r="B2134" t="inlineStr">
        <is>
          <t>OTT</t>
        </is>
      </c>
      <c r="C2134" t="inlineStr">
        <is>
          <t>D</t>
        </is>
      </c>
      <c r="D2134" t="inlineStr">
        <is>
          <t>D</t>
        </is>
      </c>
      <c r="E2134" t="n">
        <v>36</v>
      </c>
      <c r="F2134" t="inlineStr">
        <is>
          <t>FA</t>
        </is>
      </c>
      <c r="G2134" t="inlineStr">
        <is>
          <t>FA</t>
        </is>
      </c>
      <c r="H2134" s="30" t="n">
        <v>1</v>
      </c>
      <c r="I2134" s="31" t="n">
        <v>0</v>
      </c>
      <c r="J2134" s="31" t="n"/>
      <c r="K2134" s="31" t="n">
        <v>0</v>
      </c>
      <c r="L2134" s="32" t="n"/>
      <c r="M2134" s="31" t="n">
        <v>0</v>
      </c>
      <c r="N2134" s="31" t="n">
        <v>0</v>
      </c>
      <c r="O2134" s="31" t="n"/>
      <c r="P2134" s="31" t="n"/>
      <c r="Q2134" s="31" t="n">
        <v>0</v>
      </c>
      <c r="R2134" s="31" t="n"/>
      <c r="S2134" s="32" t="n"/>
      <c r="T2134" s="32" t="n"/>
      <c r="V2134" t="inlineStr">
        <is>
          <t>01zuj</t>
        </is>
      </c>
      <c r="Z2134" t="inlineStr">
        <is>
          <t>Bryce Aneloski (OTT D)</t>
        </is>
      </c>
    </row>
    <row r="2135">
      <c r="A2135" t="inlineStr">
        <is>
          <t>Bryce Brodzinski</t>
        </is>
      </c>
      <c r="B2135" t="inlineStr">
        <is>
          <t>LAK</t>
        </is>
      </c>
      <c r="C2135" t="inlineStr">
        <is>
          <t>RW</t>
        </is>
      </c>
      <c r="D2135" t="inlineStr">
        <is>
          <t>F</t>
        </is>
      </c>
      <c r="E2135" t="n">
        <v>26</v>
      </c>
      <c r="F2135" t="inlineStr">
        <is>
          <t>FA</t>
        </is>
      </c>
      <c r="G2135" t="inlineStr">
        <is>
          <t>FA</t>
        </is>
      </c>
      <c r="H2135" s="30" t="n">
        <v>1</v>
      </c>
      <c r="I2135" s="31" t="n">
        <v>0</v>
      </c>
      <c r="J2135" s="31" t="n"/>
      <c r="K2135" s="31" t="n">
        <v>0</v>
      </c>
      <c r="L2135" s="32" t="n"/>
      <c r="M2135" s="31" t="n">
        <v>0</v>
      </c>
      <c r="N2135" s="31" t="n">
        <v>0</v>
      </c>
      <c r="O2135" s="31" t="n"/>
      <c r="P2135" s="31" t="n"/>
      <c r="Q2135" s="31" t="n">
        <v>0</v>
      </c>
      <c r="R2135" s="31" t="n"/>
      <c r="S2135" s="32" t="n"/>
      <c r="T2135" s="32" t="n"/>
      <c r="V2135" t="inlineStr">
        <is>
          <t>04z4k</t>
        </is>
      </c>
      <c r="Y2135" t="inlineStr">
        <is>
          <t>b36f4d34-ed2d-464a-aeb6-949570ce0b2a</t>
        </is>
      </c>
      <c r="Z2135" t="inlineStr">
        <is>
          <t>Bryce Brodzinski (LAK RW)</t>
        </is>
      </c>
    </row>
    <row r="2136">
      <c r="A2136" t="inlineStr">
        <is>
          <t>Bryce Gervais</t>
        </is>
      </c>
      <c r="B2136" t="inlineStr">
        <is>
          <t>(N/A)</t>
        </is>
      </c>
      <c r="C2136" t="inlineStr">
        <is>
          <t>C</t>
        </is>
      </c>
      <c r="D2136" t="inlineStr">
        <is>
          <t>F</t>
        </is>
      </c>
      <c r="E2136" t="n">
        <v>34</v>
      </c>
      <c r="F2136" t="inlineStr">
        <is>
          <t>FA</t>
        </is>
      </c>
      <c r="G2136" t="inlineStr">
        <is>
          <t>FA</t>
        </is>
      </c>
      <c r="H2136" s="30" t="n">
        <v>1</v>
      </c>
      <c r="I2136" s="31" t="n">
        <v>0</v>
      </c>
      <c r="J2136" s="31" t="n"/>
      <c r="K2136" s="31" t="n">
        <v>0</v>
      </c>
      <c r="L2136" s="32" t="n"/>
      <c r="M2136" s="31" t="n">
        <v>0</v>
      </c>
      <c r="N2136" s="31" t="n">
        <v>0</v>
      </c>
      <c r="O2136" s="31" t="n"/>
      <c r="P2136" s="31" t="n"/>
      <c r="Q2136" s="31" t="n">
        <v>0</v>
      </c>
      <c r="R2136" s="31" t="n"/>
      <c r="S2136" s="32" t="n"/>
      <c r="T2136" s="32" t="n"/>
      <c r="V2136" t="inlineStr">
        <is>
          <t>03o3r</t>
        </is>
      </c>
      <c r="W2136" t="n">
        <v>5289</v>
      </c>
      <c r="X2136" t="n">
        <v>7458</v>
      </c>
      <c r="Z2136" t="inlineStr">
        <is>
          <t>Bryce Gervais ((N/A) C)</t>
        </is>
      </c>
    </row>
    <row r="2137">
      <c r="A2137" t="inlineStr">
        <is>
          <t>Bryce Kindopp</t>
        </is>
      </c>
      <c r="B2137" t="inlineStr">
        <is>
          <t>(N/A)</t>
        </is>
      </c>
      <c r="C2137" t="inlineStr">
        <is>
          <t>RW</t>
        </is>
      </c>
      <c r="D2137" t="inlineStr">
        <is>
          <t>F</t>
        </is>
      </c>
      <c r="E2137" t="n">
        <v>27</v>
      </c>
      <c r="F2137" t="inlineStr">
        <is>
          <t>FA</t>
        </is>
      </c>
      <c r="G2137" t="inlineStr">
        <is>
          <t>FA</t>
        </is>
      </c>
      <c r="H2137" s="30" t="n">
        <v>1</v>
      </c>
      <c r="I2137" s="31" t="n">
        <v>0</v>
      </c>
      <c r="J2137" s="31" t="n"/>
      <c r="K2137" s="31" t="n">
        <v>0</v>
      </c>
      <c r="L2137" s="32" t="n"/>
      <c r="M2137" s="31" t="n">
        <v>0</v>
      </c>
      <c r="N2137" s="31" t="n">
        <v>0</v>
      </c>
      <c r="O2137" s="31" t="n"/>
      <c r="P2137" s="31" t="n"/>
      <c r="Q2137" s="31" t="n">
        <v>0</v>
      </c>
      <c r="R2137" s="31" t="n"/>
      <c r="S2137" s="32" t="n"/>
      <c r="T2137" s="32" t="n"/>
      <c r="V2137" t="inlineStr">
        <is>
          <t>05a8j</t>
        </is>
      </c>
      <c r="W2137" t="n">
        <v>6223</v>
      </c>
      <c r="X2137" t="n">
        <v>8587</v>
      </c>
      <c r="Y2137" t="inlineStr">
        <is>
          <t>35f0326a-ce37-47f9-8bb5-7c5c76e74426</t>
        </is>
      </c>
      <c r="Z2137" t="inlineStr">
        <is>
          <t>Bryce Kindopp ((N/A) RW)</t>
        </is>
      </c>
    </row>
    <row r="2138">
      <c r="A2138" t="inlineStr">
        <is>
          <t>Bryce McConnell-Barker</t>
        </is>
      </c>
      <c r="B2138" t="inlineStr">
        <is>
          <t>NYR</t>
        </is>
      </c>
      <c r="C2138" t="inlineStr">
        <is>
          <t>C</t>
        </is>
      </c>
      <c r="D2138" t="inlineStr">
        <is>
          <t>F</t>
        </is>
      </c>
      <c r="E2138" t="n">
        <v>22</v>
      </c>
      <c r="F2138" t="inlineStr">
        <is>
          <t>FA</t>
        </is>
      </c>
      <c r="G2138" t="inlineStr">
        <is>
          <t>FA</t>
        </is>
      </c>
      <c r="H2138" s="30" t="n">
        <v>838333</v>
      </c>
      <c r="I2138" s="31" t="n">
        <v>0</v>
      </c>
      <c r="J2138" s="31" t="n"/>
      <c r="K2138" s="31" t="n">
        <v>0</v>
      </c>
      <c r="L2138" s="32" t="n"/>
      <c r="M2138" s="31" t="n">
        <v>0</v>
      </c>
      <c r="N2138" s="31" t="n">
        <v>0</v>
      </c>
      <c r="O2138" s="31" t="n"/>
      <c r="P2138" s="31" t="n"/>
      <c r="Q2138" s="31" t="n">
        <v>0</v>
      </c>
      <c r="R2138" s="31" t="n"/>
      <c r="S2138" s="32" t="n"/>
      <c r="T2138" s="32" t="n"/>
      <c r="V2138" t="inlineStr">
        <is>
          <t>05ymy</t>
        </is>
      </c>
      <c r="W2138" t="n">
        <v>6730</v>
      </c>
      <c r="Y2138" t="inlineStr">
        <is>
          <t>e24b6de6-139a-467b-b011-4a38c44e58b2</t>
        </is>
      </c>
      <c r="Z2138" t="inlineStr">
        <is>
          <t>Bryce McConnell-Barker (NYR C)</t>
        </is>
      </c>
    </row>
    <row r="2139">
      <c r="A2139" t="inlineStr">
        <is>
          <t>Bryce Misley</t>
        </is>
      </c>
      <c r="B2139" t="inlineStr">
        <is>
          <t>(N/A)</t>
        </is>
      </c>
      <c r="C2139" t="inlineStr">
        <is>
          <t>C</t>
        </is>
      </c>
      <c r="D2139" t="inlineStr">
        <is>
          <t>F</t>
        </is>
      </c>
      <c r="E2139" t="n">
        <v>27</v>
      </c>
      <c r="F2139" t="inlineStr">
        <is>
          <t>FA</t>
        </is>
      </c>
      <c r="G2139" t="inlineStr">
        <is>
          <t>FA</t>
        </is>
      </c>
      <c r="H2139" s="30" t="n">
        <v>1</v>
      </c>
      <c r="I2139" s="31" t="n">
        <v>0</v>
      </c>
      <c r="J2139" s="31" t="n"/>
      <c r="K2139" s="31" t="n">
        <v>0</v>
      </c>
      <c r="L2139" s="32" t="n"/>
      <c r="M2139" s="31" t="n">
        <v>0</v>
      </c>
      <c r="N2139" s="31" t="n">
        <v>0</v>
      </c>
      <c r="O2139" s="31" t="n"/>
      <c r="P2139" s="31" t="n"/>
      <c r="Q2139" s="31" t="n">
        <v>0</v>
      </c>
      <c r="R2139" s="31" t="n"/>
      <c r="S2139" s="32" t="n"/>
      <c r="T2139" s="32" t="n"/>
      <c r="V2139" t="inlineStr">
        <is>
          <t>04f28</t>
        </is>
      </c>
      <c r="X2139" t="n">
        <v>7631</v>
      </c>
      <c r="Y2139" t="inlineStr">
        <is>
          <t>b46895ea-aba0-4de7-9b6d-2969587da039</t>
        </is>
      </c>
      <c r="Z2139" t="inlineStr">
        <is>
          <t>Bryce Misley ((N/A) C)</t>
        </is>
      </c>
    </row>
    <row r="2140">
      <c r="A2140" t="inlineStr">
        <is>
          <t>Bryce Montgomery</t>
        </is>
      </c>
      <c r="B2140" t="inlineStr">
        <is>
          <t>CAR</t>
        </is>
      </c>
      <c r="C2140" t="inlineStr">
        <is>
          <t>D</t>
        </is>
      </c>
      <c r="D2140" t="inlineStr">
        <is>
          <t>D</t>
        </is>
      </c>
      <c r="E2140" t="n">
        <v>23</v>
      </c>
      <c r="F2140" t="inlineStr">
        <is>
          <t>FA</t>
        </is>
      </c>
      <c r="G2140" t="inlineStr">
        <is>
          <t>FA</t>
        </is>
      </c>
      <c r="H2140" s="30" t="n">
        <v>854910</v>
      </c>
      <c r="I2140" s="31" t="n">
        <v>0</v>
      </c>
      <c r="J2140" s="31" t="n"/>
      <c r="K2140" s="31" t="n">
        <v>0</v>
      </c>
      <c r="L2140" s="32" t="n"/>
      <c r="M2140" s="31" t="n">
        <v>0</v>
      </c>
      <c r="N2140" s="31" t="n">
        <v>0</v>
      </c>
      <c r="O2140" s="31" t="n"/>
      <c r="P2140" s="31" t="n"/>
      <c r="Q2140" s="31" t="n">
        <v>0</v>
      </c>
      <c r="R2140" s="31" t="n"/>
      <c r="S2140" s="32" t="n"/>
      <c r="T2140" s="32" t="n"/>
      <c r="V2140" t="inlineStr">
        <is>
          <t>05u3a</t>
        </is>
      </c>
      <c r="W2140" t="n">
        <v>7278</v>
      </c>
      <c r="Y2140" t="inlineStr">
        <is>
          <t>327e8e21-166a-4cef-8698-cc08ab49ffec</t>
        </is>
      </c>
      <c r="Z2140" t="inlineStr">
        <is>
          <t>Bryce Montgomery (CAR D)</t>
        </is>
      </c>
    </row>
    <row r="2141">
      <c r="A2141" t="inlineStr">
        <is>
          <t>Bryce Pickford</t>
        </is>
      </c>
      <c r="B2141" t="inlineStr">
        <is>
          <t>MTL</t>
        </is>
      </c>
      <c r="C2141" t="inlineStr">
        <is>
          <t>D</t>
        </is>
      </c>
      <c r="D2141" t="inlineStr">
        <is>
          <t>D</t>
        </is>
      </c>
      <c r="E2141" t="n">
        <v>20</v>
      </c>
      <c r="F2141" t="inlineStr">
        <is>
          <t>T</t>
        </is>
      </c>
      <c r="G2141" t="inlineStr">
        <is>
          <t>Deef-Fence</t>
        </is>
      </c>
      <c r="H2141" s="30" t="n">
        <v>965000</v>
      </c>
      <c r="I2141" s="31" t="n">
        <v>0</v>
      </c>
      <c r="J2141" s="31" t="n"/>
      <c r="K2141" s="31" t="n">
        <v>0</v>
      </c>
      <c r="L2141" s="32" t="n"/>
      <c r="M2141" s="31" t="n">
        <v>0</v>
      </c>
      <c r="N2141" s="31" t="n">
        <v>0</v>
      </c>
      <c r="O2141" s="31" t="n"/>
      <c r="P2141" s="31" t="n"/>
      <c r="Q2141" s="31" t="n">
        <v>0</v>
      </c>
      <c r="R2141" s="31" t="n"/>
      <c r="S2141" s="32" t="n"/>
      <c r="T2141" s="32" t="n"/>
      <c r="V2141" t="inlineStr">
        <is>
          <t>06qfa</t>
        </is>
      </c>
      <c r="W2141" t="n">
        <v>7476</v>
      </c>
      <c r="Y2141" t="inlineStr">
        <is>
          <t>4fa8e5e5-bf7c-4499-864d-2b204cf0713f</t>
        </is>
      </c>
      <c r="Z2141" t="inlineStr">
        <is>
          <t>Bryce Pickford (MTL D)</t>
        </is>
      </c>
    </row>
    <row r="2142">
      <c r="A2142" t="inlineStr">
        <is>
          <t>Bryce Swan</t>
        </is>
      </c>
      <c r="B2142" t="inlineStr">
        <is>
          <t>(N/A)</t>
        </is>
      </c>
      <c r="C2142" t="inlineStr">
        <is>
          <t>RW</t>
        </is>
      </c>
      <c r="D2142" t="inlineStr">
        <is>
          <t>F</t>
        </is>
      </c>
      <c r="E2142" t="n">
        <v>38</v>
      </c>
      <c r="F2142" t="inlineStr">
        <is>
          <t>FA</t>
        </is>
      </c>
      <c r="G2142" t="inlineStr">
        <is>
          <t>FA</t>
        </is>
      </c>
      <c r="H2142" s="30" t="n">
        <v>1</v>
      </c>
      <c r="I2142" s="31" t="n">
        <v>0</v>
      </c>
      <c r="J2142" s="31" t="n"/>
      <c r="K2142" s="31" t="n">
        <v>0</v>
      </c>
      <c r="L2142" s="32" t="n"/>
      <c r="M2142" s="31" t="n">
        <v>0</v>
      </c>
      <c r="N2142" s="31" t="n">
        <v>0</v>
      </c>
      <c r="O2142" s="31" t="n"/>
      <c r="P2142" s="31" t="n"/>
      <c r="Q2142" s="31" t="n">
        <v>0</v>
      </c>
      <c r="R2142" s="31" t="n"/>
      <c r="S2142" s="32" t="n"/>
      <c r="T2142" s="32" t="n"/>
      <c r="V2142" t="inlineStr">
        <is>
          <t>0244v</t>
        </is>
      </c>
      <c r="W2142" t="n">
        <v>2592</v>
      </c>
      <c r="Z2142" t="inlineStr">
        <is>
          <t>Bryce Swan ((N/A) RW)</t>
        </is>
      </c>
    </row>
    <row r="2143">
      <c r="A2143" t="inlineStr">
        <is>
          <t>Bryce Van Brabant</t>
        </is>
      </c>
      <c r="B2143" t="inlineStr">
        <is>
          <t>(N/A)</t>
        </is>
      </c>
      <c r="C2143" t="inlineStr">
        <is>
          <t>LW</t>
        </is>
      </c>
      <c r="D2143" t="inlineStr">
        <is>
          <t>F</t>
        </is>
      </c>
      <c r="E2143" t="n">
        <v>34</v>
      </c>
      <c r="F2143" t="inlineStr">
        <is>
          <t>FA</t>
        </is>
      </c>
      <c r="G2143" t="inlineStr">
        <is>
          <t>FA</t>
        </is>
      </c>
      <c r="H2143" s="30" t="n">
        <v>1</v>
      </c>
      <c r="I2143" s="31" t="n">
        <v>0</v>
      </c>
      <c r="J2143" s="31" t="n"/>
      <c r="K2143" s="31" t="n">
        <v>0</v>
      </c>
      <c r="L2143" s="32" t="n"/>
      <c r="M2143" s="31" t="n">
        <v>0</v>
      </c>
      <c r="N2143" s="31" t="n">
        <v>0</v>
      </c>
      <c r="O2143" s="31" t="n"/>
      <c r="P2143" s="31" t="n"/>
      <c r="Q2143" s="31" t="n">
        <v>0</v>
      </c>
      <c r="R2143" s="31" t="n"/>
      <c r="S2143" s="32" t="n"/>
      <c r="T2143" s="32" t="n"/>
      <c r="V2143" t="inlineStr">
        <is>
          <t>03bnh</t>
        </is>
      </c>
      <c r="W2143" t="n">
        <v>4343</v>
      </c>
      <c r="X2143" t="n">
        <v>6345</v>
      </c>
      <c r="Z2143" t="inlineStr">
        <is>
          <t>Bryce Van Brabant ((N/A) LW)</t>
        </is>
      </c>
    </row>
    <row r="2144">
      <c r="A2144" t="inlineStr">
        <is>
          <t>Brycen Martin</t>
        </is>
      </c>
      <c r="B2144" t="inlineStr">
        <is>
          <t>(N/A)</t>
        </is>
      </c>
      <c r="C2144" t="inlineStr">
        <is>
          <t>D</t>
        </is>
      </c>
      <c r="D2144" t="inlineStr">
        <is>
          <t>D</t>
        </is>
      </c>
      <c r="E2144" t="n">
        <v>30</v>
      </c>
      <c r="F2144" t="inlineStr">
        <is>
          <t>FA</t>
        </is>
      </c>
      <c r="G2144" t="inlineStr">
        <is>
          <t>FA</t>
        </is>
      </c>
      <c r="H2144" s="30" t="n">
        <v>1</v>
      </c>
      <c r="I2144" s="31" t="n">
        <v>0</v>
      </c>
      <c r="J2144" s="31" t="n"/>
      <c r="K2144" s="31" t="n">
        <v>0</v>
      </c>
      <c r="L2144" s="32" t="n"/>
      <c r="M2144" s="31" t="n">
        <v>0</v>
      </c>
      <c r="N2144" s="31" t="n">
        <v>0</v>
      </c>
      <c r="O2144" s="31" t="n"/>
      <c r="P2144" s="31" t="n"/>
      <c r="Q2144" s="31" t="n">
        <v>0</v>
      </c>
      <c r="R2144" s="31" t="n"/>
      <c r="S2144" s="32" t="n"/>
      <c r="T2144" s="32" t="n"/>
      <c r="V2144" t="inlineStr">
        <is>
          <t>03ebg</t>
        </is>
      </c>
      <c r="W2144" t="n">
        <v>4433</v>
      </c>
      <c r="X2144" t="n">
        <v>6443</v>
      </c>
      <c r="Z2144" t="inlineStr">
        <is>
          <t>Brycen Martin ((N/A) D)</t>
        </is>
      </c>
    </row>
    <row r="2145">
      <c r="A2145" t="inlineStr">
        <is>
          <t>Bud Holloway</t>
        </is>
      </c>
      <c r="B2145" t="inlineStr">
        <is>
          <t>(N/A)</t>
        </is>
      </c>
      <c r="C2145" t="inlineStr">
        <is>
          <t>C</t>
        </is>
      </c>
      <c r="D2145" t="inlineStr">
        <is>
          <t>F</t>
        </is>
      </c>
      <c r="E2145" t="n">
        <v>38</v>
      </c>
      <c r="F2145" t="inlineStr">
        <is>
          <t>FA</t>
        </is>
      </c>
      <c r="G2145" t="inlineStr">
        <is>
          <t>FA</t>
        </is>
      </c>
      <c r="H2145" s="30" t="n">
        <v>1</v>
      </c>
      <c r="I2145" s="31" t="n">
        <v>0</v>
      </c>
      <c r="J2145" s="31" t="n"/>
      <c r="K2145" s="31" t="n">
        <v>0</v>
      </c>
      <c r="L2145" s="32" t="n"/>
      <c r="M2145" s="31" t="n">
        <v>0</v>
      </c>
      <c r="N2145" s="31" t="n">
        <v>0</v>
      </c>
      <c r="O2145" s="31" t="n"/>
      <c r="P2145" s="31" t="n"/>
      <c r="Q2145" s="31" t="n">
        <v>0</v>
      </c>
      <c r="R2145" s="31" t="n"/>
      <c r="S2145" s="32" t="n"/>
      <c r="T2145" s="32" t="n"/>
      <c r="V2145" t="inlineStr">
        <is>
          <t>005aw</t>
        </is>
      </c>
      <c r="X2145" t="n">
        <v>4422</v>
      </c>
      <c r="Z2145" t="inlineStr">
        <is>
          <t>Bud Holloway ((N/A) C)</t>
        </is>
      </c>
    </row>
    <row r="2146">
      <c r="A2146" t="inlineStr">
        <is>
          <t>Buddy Robinson</t>
        </is>
      </c>
      <c r="B2146" t="inlineStr">
        <is>
          <t>CHI</t>
        </is>
      </c>
      <c r="C2146" t="inlineStr">
        <is>
          <t>RW</t>
        </is>
      </c>
      <c r="D2146" t="inlineStr">
        <is>
          <t>F</t>
        </is>
      </c>
      <c r="E2146" t="n">
        <v>34</v>
      </c>
      <c r="F2146" t="inlineStr">
        <is>
          <t>FA</t>
        </is>
      </c>
      <c r="G2146" t="inlineStr">
        <is>
          <t>FA</t>
        </is>
      </c>
      <c r="H2146" s="30" t="n">
        <v>1</v>
      </c>
      <c r="I2146" s="31" t="n">
        <v>0</v>
      </c>
      <c r="J2146" s="31" t="n"/>
      <c r="K2146" s="31" t="n">
        <v>0</v>
      </c>
      <c r="L2146" s="32" t="n"/>
      <c r="M2146" s="31" t="n">
        <v>0</v>
      </c>
      <c r="N2146" s="31" t="n">
        <v>0</v>
      </c>
      <c r="O2146" s="31" t="n"/>
      <c r="P2146" s="31" t="n"/>
      <c r="Q2146" s="31" t="n">
        <v>0</v>
      </c>
      <c r="R2146" s="31" t="n"/>
      <c r="S2146" s="32" t="n"/>
      <c r="T2146" s="32" t="n"/>
      <c r="V2146" t="inlineStr">
        <is>
          <t>02zbg</t>
        </is>
      </c>
      <c r="W2146" t="n">
        <v>4557</v>
      </c>
      <c r="X2146" t="n">
        <v>5923</v>
      </c>
      <c r="Y2146" t="inlineStr">
        <is>
          <t>9ca1c949-559b-4ad9-9f77-9c1ac722a72c</t>
        </is>
      </c>
      <c r="Z2146" t="inlineStr">
        <is>
          <t>Buddy Robinson (CHI RW)</t>
        </is>
      </c>
    </row>
    <row r="2147">
      <c r="A2147" t="inlineStr">
        <is>
          <t>Bulat Shafigullin</t>
        </is>
      </c>
      <c r="B2147" t="inlineStr">
        <is>
          <t>LAK</t>
        </is>
      </c>
      <c r="C2147" t="inlineStr">
        <is>
          <t>LW</t>
        </is>
      </c>
      <c r="D2147" t="inlineStr">
        <is>
          <t>F</t>
        </is>
      </c>
      <c r="E2147" t="n">
        <v>26</v>
      </c>
      <c r="F2147" t="inlineStr">
        <is>
          <t>FA</t>
        </is>
      </c>
      <c r="G2147" t="inlineStr">
        <is>
          <t>FA</t>
        </is>
      </c>
      <c r="H2147" s="30" t="n">
        <v>1</v>
      </c>
      <c r="I2147" s="31" t="n">
        <v>0</v>
      </c>
      <c r="J2147" s="31" t="n"/>
      <c r="K2147" s="31" t="n">
        <v>0</v>
      </c>
      <c r="L2147" s="32" t="n"/>
      <c r="M2147" s="31" t="n">
        <v>0</v>
      </c>
      <c r="N2147" s="31" t="n">
        <v>0</v>
      </c>
      <c r="O2147" s="31" t="n"/>
      <c r="P2147" s="31" t="n"/>
      <c r="Q2147" s="31" t="n">
        <v>0</v>
      </c>
      <c r="R2147" s="31" t="n"/>
      <c r="S2147" s="32" t="n"/>
      <c r="T2147" s="32" t="n"/>
      <c r="V2147" t="inlineStr">
        <is>
          <t>04qys</t>
        </is>
      </c>
      <c r="Z2147" t="inlineStr">
        <is>
          <t>Bulat Shafigullin (LAK LW)</t>
        </is>
      </c>
    </row>
    <row r="2148">
      <c r="A2148" t="inlineStr">
        <is>
          <t>Burke Hood</t>
        </is>
      </c>
      <c r="B2148" t="inlineStr">
        <is>
          <t>NYI</t>
        </is>
      </c>
      <c r="C2148" t="inlineStr">
        <is>
          <t>G</t>
        </is>
      </c>
      <c r="D2148" t="inlineStr">
        <is>
          <t>G</t>
        </is>
      </c>
      <c r="E2148" t="n">
        <v>19</v>
      </c>
      <c r="F2148" t="inlineStr">
        <is>
          <t>FA</t>
        </is>
      </c>
      <c r="G2148" t="inlineStr">
        <is>
          <t>FA</t>
        </is>
      </c>
      <c r="H2148" s="30" t="n">
        <v>1</v>
      </c>
      <c r="I2148" s="31" t="n">
        <v>0</v>
      </c>
      <c r="J2148" s="31" t="n"/>
      <c r="K2148" s="31" t="n">
        <v>0</v>
      </c>
      <c r="L2148" s="32" t="n"/>
      <c r="M2148" s="31" t="n">
        <v>0</v>
      </c>
      <c r="N2148" s="31" t="n">
        <v>0</v>
      </c>
      <c r="O2148" s="31" t="n"/>
      <c r="P2148" s="31" t="n"/>
      <c r="Q2148" s="31" t="n">
        <v>0</v>
      </c>
      <c r="R2148" s="31" t="n"/>
      <c r="S2148" s="32" t="n"/>
      <c r="T2148" s="32" t="n"/>
      <c r="V2148" t="inlineStr">
        <is>
          <t>06ung</t>
        </is>
      </c>
      <c r="Y2148" t="inlineStr">
        <is>
          <t>f2fafa38-da52-4820-af43-3ee90fefbaeb</t>
        </is>
      </c>
      <c r="Z2148" t="inlineStr">
        <is>
          <t>Burke Hood (NYI G)</t>
        </is>
      </c>
    </row>
    <row r="2149">
      <c r="A2149" t="inlineStr">
        <is>
          <t>Byron Bitz</t>
        </is>
      </c>
      <c r="B2149" t="inlineStr">
        <is>
          <t>(N/A)</t>
        </is>
      </c>
      <c r="C2149" t="inlineStr">
        <is>
          <t>RW</t>
        </is>
      </c>
      <c r="D2149" t="inlineStr">
        <is>
          <t>F</t>
        </is>
      </c>
      <c r="E2149" t="n">
        <v>42</v>
      </c>
      <c r="F2149" t="inlineStr">
        <is>
          <t>FA</t>
        </is>
      </c>
      <c r="G2149" t="inlineStr">
        <is>
          <t>FA</t>
        </is>
      </c>
      <c r="H2149" s="30" t="n">
        <v>1</v>
      </c>
      <c r="I2149" s="31" t="n">
        <v>0</v>
      </c>
      <c r="J2149" s="31" t="n"/>
      <c r="K2149" s="31" t="n">
        <v>0</v>
      </c>
      <c r="L2149" s="32" t="n"/>
      <c r="M2149" s="31" t="n">
        <v>0</v>
      </c>
      <c r="N2149" s="31" t="n">
        <v>0</v>
      </c>
      <c r="O2149" s="31" t="n"/>
      <c r="P2149" s="31" t="n"/>
      <c r="Q2149" s="31" t="n">
        <v>0</v>
      </c>
      <c r="R2149" s="31" t="n"/>
      <c r="S2149" s="32" t="n"/>
      <c r="T2149" s="32" t="n"/>
      <c r="V2149" t="inlineStr">
        <is>
          <t>003fk</t>
        </is>
      </c>
      <c r="W2149" t="n">
        <v>3177</v>
      </c>
      <c r="X2149" t="n">
        <v>4285</v>
      </c>
      <c r="Z2149" t="inlineStr">
        <is>
          <t>Byron Bitz ((N/A) RW)</t>
        </is>
      </c>
    </row>
    <row r="2150">
      <c r="A2150" t="inlineStr">
        <is>
          <t>Byron Froese</t>
        </is>
      </c>
      <c r="B2150" t="inlineStr">
        <is>
          <t>(N/A)</t>
        </is>
      </c>
      <c r="C2150" t="inlineStr">
        <is>
          <t>C</t>
        </is>
      </c>
      <c r="D2150" t="inlineStr">
        <is>
          <t>F</t>
        </is>
      </c>
      <c r="E2150" t="n">
        <v>35</v>
      </c>
      <c r="F2150" t="inlineStr">
        <is>
          <t>FA</t>
        </is>
      </c>
      <c r="G2150" t="inlineStr">
        <is>
          <t>FA</t>
        </is>
      </c>
      <c r="H2150" s="30" t="n">
        <v>1</v>
      </c>
      <c r="I2150" s="31" t="n">
        <v>0</v>
      </c>
      <c r="J2150" s="31" t="n"/>
      <c r="K2150" s="31" t="n">
        <v>0</v>
      </c>
      <c r="L2150" s="32" t="n"/>
      <c r="M2150" s="31" t="n">
        <v>0</v>
      </c>
      <c r="N2150" s="31" t="n">
        <v>0</v>
      </c>
      <c r="O2150" s="31" t="n"/>
      <c r="P2150" s="31" t="n"/>
      <c r="Q2150" s="31" t="n">
        <v>0</v>
      </c>
      <c r="R2150" s="31" t="n"/>
      <c r="S2150" s="32" t="n"/>
      <c r="T2150" s="32" t="n"/>
      <c r="V2150" t="inlineStr">
        <is>
          <t>027c7</t>
        </is>
      </c>
      <c r="W2150" t="n">
        <v>3802</v>
      </c>
      <c r="X2150" t="n">
        <v>5344</v>
      </c>
      <c r="Y2150" t="inlineStr">
        <is>
          <t>512f7042-c3e5-4f14-b210-f49d6a9ae22a</t>
        </is>
      </c>
      <c r="Z2150" t="inlineStr">
        <is>
          <t>Byron Froese ((N/A) C)</t>
        </is>
      </c>
    </row>
    <row r="2151">
      <c r="A2151" t="inlineStr">
        <is>
          <t>C.J. Foley</t>
        </is>
      </c>
      <c r="B2151" t="inlineStr">
        <is>
          <t>(N/A)</t>
        </is>
      </c>
      <c r="C2151" t="inlineStr">
        <is>
          <t>D</t>
        </is>
      </c>
      <c r="D2151" t="inlineStr">
        <is>
          <t>D</t>
        </is>
      </c>
      <c r="E2151" t="n">
        <v>22</v>
      </c>
      <c r="F2151" t="inlineStr">
        <is>
          <t>FA</t>
        </is>
      </c>
      <c r="G2151" t="inlineStr">
        <is>
          <t>FA</t>
        </is>
      </c>
      <c r="H2151" s="30" t="n">
        <v>1</v>
      </c>
      <c r="I2151" s="31" t="n">
        <v>0</v>
      </c>
      <c r="J2151" s="31" t="n"/>
      <c r="K2151" s="31" t="n">
        <v>0</v>
      </c>
      <c r="L2151" s="32" t="n"/>
      <c r="M2151" s="31" t="n">
        <v>0</v>
      </c>
      <c r="N2151" s="31" t="n">
        <v>0</v>
      </c>
      <c r="O2151" s="31" t="n"/>
      <c r="P2151" s="31" t="n"/>
      <c r="Q2151" s="31" t="n">
        <v>0</v>
      </c>
      <c r="R2151" s="31" t="n"/>
      <c r="S2151" s="32" t="n"/>
      <c r="T2151" s="32" t="n"/>
      <c r="V2151" t="inlineStr">
        <is>
          <t>06kxa</t>
        </is>
      </c>
      <c r="Z2151" t="inlineStr">
        <is>
          <t>C.J. Foley ((N/A) D)</t>
        </is>
      </c>
    </row>
    <row r="2152">
      <c r="A2152" t="inlineStr">
        <is>
          <t>C.J. Garcia</t>
        </is>
      </c>
      <c r="B2152" t="inlineStr">
        <is>
          <t>(N/A)</t>
        </is>
      </c>
      <c r="C2152" t="inlineStr">
        <is>
          <t>D</t>
        </is>
      </c>
      <c r="D2152" t="inlineStr">
        <is>
          <t>D</t>
        </is>
      </c>
      <c r="E2152" t="n">
        <v>30</v>
      </c>
      <c r="F2152" t="inlineStr">
        <is>
          <t>FA</t>
        </is>
      </c>
      <c r="G2152" t="inlineStr">
        <is>
          <t>FA</t>
        </is>
      </c>
      <c r="H2152" s="30" t="n">
        <v>1</v>
      </c>
      <c r="I2152" s="31" t="n">
        <v>0</v>
      </c>
      <c r="J2152" s="31" t="n"/>
      <c r="K2152" s="31" t="n">
        <v>0</v>
      </c>
      <c r="L2152" s="32" t="n"/>
      <c r="M2152" s="31" t="n">
        <v>0</v>
      </c>
      <c r="N2152" s="31" t="n">
        <v>0</v>
      </c>
      <c r="O2152" s="31" t="n"/>
      <c r="P2152" s="31" t="n"/>
      <c r="Q2152" s="31" t="n">
        <v>0</v>
      </c>
      <c r="R2152" s="31" t="n"/>
      <c r="S2152" s="32" t="n"/>
      <c r="T2152" s="32" t="n"/>
      <c r="V2152" t="inlineStr">
        <is>
          <t>03wkl</t>
        </is>
      </c>
      <c r="X2152" t="n">
        <v>6975</v>
      </c>
      <c r="Z2152" t="inlineStr">
        <is>
          <t>C.J. Garcia ((N/A) D)</t>
        </is>
      </c>
    </row>
    <row r="2153">
      <c r="A2153" t="inlineStr">
        <is>
          <t>C.J. Ludwig</t>
        </is>
      </c>
      <c r="B2153" t="inlineStr">
        <is>
          <t>EDM</t>
        </is>
      </c>
      <c r="C2153" t="inlineStr">
        <is>
          <t>D</t>
        </is>
      </c>
      <c r="D2153" t="inlineStr">
        <is>
          <t>D</t>
        </is>
      </c>
      <c r="E2153" t="n">
        <v>36</v>
      </c>
      <c r="F2153" t="inlineStr">
        <is>
          <t>FA</t>
        </is>
      </c>
      <c r="G2153" t="inlineStr">
        <is>
          <t>FA</t>
        </is>
      </c>
      <c r="H2153" s="30" t="n">
        <v>1</v>
      </c>
      <c r="I2153" s="31" t="n">
        <v>0</v>
      </c>
      <c r="J2153" s="31" t="n"/>
      <c r="K2153" s="31" t="n">
        <v>0</v>
      </c>
      <c r="L2153" s="32" t="n"/>
      <c r="M2153" s="31" t="n">
        <v>0</v>
      </c>
      <c r="N2153" s="31" t="n">
        <v>0</v>
      </c>
      <c r="O2153" s="31" t="n"/>
      <c r="P2153" s="31" t="n"/>
      <c r="Q2153" s="31" t="n">
        <v>0</v>
      </c>
      <c r="R2153" s="31" t="n"/>
      <c r="S2153" s="32" t="n"/>
      <c r="T2153" s="32" t="n"/>
      <c r="V2153" t="inlineStr">
        <is>
          <t>03kqn</t>
        </is>
      </c>
      <c r="X2153" t="n">
        <v>6699</v>
      </c>
      <c r="Z2153" t="inlineStr">
        <is>
          <t>C.J. Ludwig (EDM D)</t>
        </is>
      </c>
    </row>
    <row r="2154">
      <c r="A2154" t="inlineStr">
        <is>
          <t>C.J. Motte</t>
        </is>
      </c>
      <c r="B2154" t="inlineStr">
        <is>
          <t>(N/A)</t>
        </is>
      </c>
      <c r="C2154" t="inlineStr">
        <is>
          <t>G</t>
        </is>
      </c>
      <c r="D2154" t="inlineStr">
        <is>
          <t>G</t>
        </is>
      </c>
      <c r="E2154" t="n">
        <v>34</v>
      </c>
      <c r="F2154" t="inlineStr">
        <is>
          <t>FA</t>
        </is>
      </c>
      <c r="G2154" t="inlineStr">
        <is>
          <t>FA</t>
        </is>
      </c>
      <c r="H2154" s="30" t="n">
        <v>1</v>
      </c>
      <c r="I2154" s="31" t="n">
        <v>0</v>
      </c>
      <c r="J2154" s="31" t="n"/>
      <c r="K2154" s="31" t="n">
        <v>0</v>
      </c>
      <c r="L2154" s="32" t="n"/>
      <c r="M2154" s="31" t="n">
        <v>0</v>
      </c>
      <c r="N2154" s="31" t="n">
        <v>0</v>
      </c>
      <c r="O2154" s="31" t="n"/>
      <c r="P2154" s="31" t="n"/>
      <c r="Q2154" s="31" t="n">
        <v>0</v>
      </c>
      <c r="R2154" s="31" t="n"/>
      <c r="S2154" s="32" t="n"/>
      <c r="T2154" s="32" t="n"/>
      <c r="V2154" t="inlineStr">
        <is>
          <t>03ai8</t>
        </is>
      </c>
      <c r="W2154" t="n">
        <v>4753</v>
      </c>
      <c r="X2154" t="n">
        <v>6994</v>
      </c>
      <c r="Y2154" t="inlineStr">
        <is>
          <t>14c45171-7b22-4177-8a0e-08f9b745d5c6</t>
        </is>
      </c>
      <c r="Z2154" t="inlineStr">
        <is>
          <t>C.J. Motte ((N/A) G)</t>
        </is>
      </c>
    </row>
    <row r="2155">
      <c r="A2155" t="inlineStr">
        <is>
          <t>C.J. Smith</t>
        </is>
      </c>
      <c r="B2155" t="inlineStr">
        <is>
          <t>NYR</t>
        </is>
      </c>
      <c r="C2155" t="inlineStr">
        <is>
          <t>LW</t>
        </is>
      </c>
      <c r="D2155" t="inlineStr">
        <is>
          <t>F</t>
        </is>
      </c>
      <c r="E2155" t="n">
        <v>31</v>
      </c>
      <c r="F2155" t="inlineStr">
        <is>
          <t>FA</t>
        </is>
      </c>
      <c r="G2155" t="inlineStr">
        <is>
          <t>FA</t>
        </is>
      </c>
      <c r="H2155" s="30" t="n">
        <v>1</v>
      </c>
      <c r="I2155" s="31" t="n">
        <v>0</v>
      </c>
      <c r="J2155" s="31" t="n"/>
      <c r="K2155" s="31" t="n">
        <v>0</v>
      </c>
      <c r="L2155" s="32" t="n"/>
      <c r="M2155" s="31" t="n">
        <v>0</v>
      </c>
      <c r="N2155" s="31" t="n">
        <v>0</v>
      </c>
      <c r="O2155" s="31" t="n"/>
      <c r="P2155" s="31" t="n"/>
      <c r="Q2155" s="31" t="n">
        <v>0</v>
      </c>
      <c r="R2155" s="31" t="n"/>
      <c r="S2155" s="32" t="n"/>
      <c r="T2155" s="32" t="n"/>
      <c r="V2155" t="inlineStr">
        <is>
          <t>04aof</t>
        </is>
      </c>
      <c r="W2155" t="n">
        <v>5366</v>
      </c>
      <c r="X2155" t="n">
        <v>7487</v>
      </c>
      <c r="Y2155" t="inlineStr">
        <is>
          <t>3b5c3626-88a7-40e6-beb3-f6209f0ac07a</t>
        </is>
      </c>
      <c r="Z2155" t="inlineStr">
        <is>
          <t>C.J. Smith (NYR LW)</t>
        </is>
      </c>
    </row>
    <row r="2156">
      <c r="A2156" t="inlineStr">
        <is>
          <t>C.J. Stretch</t>
        </is>
      </c>
      <c r="B2156" t="inlineStr">
        <is>
          <t>(N/A)</t>
        </is>
      </c>
      <c r="C2156" t="inlineStr">
        <is>
          <t>C</t>
        </is>
      </c>
      <c r="D2156" t="inlineStr">
        <is>
          <t>F</t>
        </is>
      </c>
      <c r="E2156" t="n">
        <v>37</v>
      </c>
      <c r="F2156" t="inlineStr">
        <is>
          <t>FA</t>
        </is>
      </c>
      <c r="G2156" t="inlineStr">
        <is>
          <t>FA</t>
        </is>
      </c>
      <c r="H2156" s="30" t="n">
        <v>1</v>
      </c>
      <c r="I2156" s="31" t="n">
        <v>0</v>
      </c>
      <c r="J2156" s="31" t="n"/>
      <c r="K2156" s="31" t="n">
        <v>0</v>
      </c>
      <c r="L2156" s="32" t="n"/>
      <c r="M2156" s="31" t="n">
        <v>0</v>
      </c>
      <c r="N2156" s="31" t="n">
        <v>0</v>
      </c>
      <c r="O2156" s="31" t="n"/>
      <c r="P2156" s="31" t="n"/>
      <c r="Q2156" s="31" t="n">
        <v>0</v>
      </c>
      <c r="R2156" s="31" t="n"/>
      <c r="S2156" s="32" t="n"/>
      <c r="T2156" s="32" t="n"/>
      <c r="V2156" t="inlineStr">
        <is>
          <t>038lc</t>
        </is>
      </c>
      <c r="X2156" t="n">
        <v>6246</v>
      </c>
      <c r="Z2156" t="inlineStr">
        <is>
          <t>C.J. Stretch ((N/A) C)</t>
        </is>
      </c>
    </row>
    <row r="2157">
      <c r="A2157" t="inlineStr">
        <is>
          <t>C.J. Suess</t>
        </is>
      </c>
      <c r="B2157" t="inlineStr">
        <is>
          <t>(N/A)</t>
        </is>
      </c>
      <c r="C2157" t="inlineStr">
        <is>
          <t>LW</t>
        </is>
      </c>
      <c r="D2157" t="inlineStr">
        <is>
          <t>F</t>
        </is>
      </c>
      <c r="E2157" t="n">
        <v>32</v>
      </c>
      <c r="F2157" t="inlineStr">
        <is>
          <t>FA</t>
        </is>
      </c>
      <c r="G2157" t="inlineStr">
        <is>
          <t>FA</t>
        </is>
      </c>
      <c r="H2157" s="30" t="n">
        <v>1</v>
      </c>
      <c r="I2157" s="31" t="n">
        <v>0</v>
      </c>
      <c r="J2157" s="31" t="n"/>
      <c r="K2157" s="31" t="n">
        <v>0</v>
      </c>
      <c r="L2157" s="32" t="n"/>
      <c r="M2157" s="31" t="n">
        <v>0</v>
      </c>
      <c r="N2157" s="31" t="n">
        <v>0</v>
      </c>
      <c r="O2157" s="31" t="n"/>
      <c r="P2157" s="31" t="n"/>
      <c r="Q2157" s="31" t="n">
        <v>0</v>
      </c>
      <c r="R2157" s="31" t="n"/>
      <c r="S2157" s="32" t="n"/>
      <c r="T2157" s="32" t="n"/>
      <c r="V2157" t="inlineStr">
        <is>
          <t>03eco</t>
        </is>
      </c>
      <c r="W2157" t="n">
        <v>5649</v>
      </c>
      <c r="X2157" t="n">
        <v>6497</v>
      </c>
      <c r="Y2157" t="inlineStr">
        <is>
          <t>2a350a02-70d1-4d53-969b-6c07110fad7f</t>
        </is>
      </c>
      <c r="Z2157" t="inlineStr">
        <is>
          <t>C.J. Suess ((N/A) LW)</t>
        </is>
      </c>
    </row>
    <row r="2158">
      <c r="A2158" t="inlineStr">
        <is>
          <t>C.J. Yakimowicz</t>
        </is>
      </c>
      <c r="B2158" t="inlineStr">
        <is>
          <t>STL</t>
        </is>
      </c>
      <c r="C2158" t="inlineStr">
        <is>
          <t>RW</t>
        </is>
      </c>
      <c r="D2158" t="inlineStr">
        <is>
          <t>F</t>
        </is>
      </c>
      <c r="E2158" t="n">
        <v>30</v>
      </c>
      <c r="F2158" t="inlineStr">
        <is>
          <t>FA</t>
        </is>
      </c>
      <c r="G2158" t="inlineStr">
        <is>
          <t>FA</t>
        </is>
      </c>
      <c r="H2158" s="30" t="n">
        <v>1</v>
      </c>
      <c r="I2158" s="31" t="n">
        <v>0</v>
      </c>
      <c r="J2158" s="31" t="n"/>
      <c r="K2158" s="31" t="n">
        <v>0</v>
      </c>
      <c r="L2158" s="32" t="n"/>
      <c r="M2158" s="31" t="n">
        <v>0</v>
      </c>
      <c r="N2158" s="31" t="n">
        <v>0</v>
      </c>
      <c r="O2158" s="31" t="n"/>
      <c r="P2158" s="31" t="n"/>
      <c r="Q2158" s="31" t="n">
        <v>0</v>
      </c>
      <c r="R2158" s="31" t="n"/>
      <c r="S2158" s="32" t="n"/>
      <c r="T2158" s="32" t="n"/>
      <c r="V2158" t="inlineStr">
        <is>
          <t>03edu</t>
        </is>
      </c>
      <c r="X2158" t="n">
        <v>6540</v>
      </c>
      <c r="Z2158" t="inlineStr">
        <is>
          <t>C.J. Yakimowicz (STL RW)</t>
        </is>
      </c>
    </row>
    <row r="2159">
      <c r="A2159" t="inlineStr">
        <is>
          <t>Cade Ahrenholz</t>
        </is>
      </c>
      <c r="B2159" t="inlineStr">
        <is>
          <t>(N/A)</t>
        </is>
      </c>
      <c r="C2159" t="inlineStr">
        <is>
          <t>RW</t>
        </is>
      </c>
      <c r="D2159" t="inlineStr">
        <is>
          <t>F</t>
        </is>
      </c>
      <c r="E2159" t="n">
        <v>23</v>
      </c>
      <c r="F2159" t="inlineStr">
        <is>
          <t>FA</t>
        </is>
      </c>
      <c r="G2159" t="inlineStr">
        <is>
          <t>FA</t>
        </is>
      </c>
      <c r="H2159" s="30" t="n">
        <v>1</v>
      </c>
      <c r="I2159" s="31" t="n">
        <v>0</v>
      </c>
      <c r="J2159" s="31" t="n"/>
      <c r="K2159" s="31" t="n">
        <v>0</v>
      </c>
      <c r="L2159" s="32" t="n"/>
      <c r="M2159" s="31" t="n">
        <v>0</v>
      </c>
      <c r="N2159" s="31" t="n">
        <v>0</v>
      </c>
      <c r="O2159" s="31" t="n"/>
      <c r="P2159" s="31" t="n"/>
      <c r="Q2159" s="31" t="n">
        <v>0</v>
      </c>
      <c r="R2159" s="31" t="n"/>
      <c r="S2159" s="32" t="n"/>
      <c r="T2159" s="32" t="n"/>
      <c r="V2159" t="inlineStr">
        <is>
          <t>05uvz</t>
        </is>
      </c>
      <c r="Z2159" t="inlineStr">
        <is>
          <t>Cade Ahrenholz ((N/A) RW)</t>
        </is>
      </c>
    </row>
    <row r="2160">
      <c r="A2160" t="inlineStr">
        <is>
          <t>Cade Fairchild</t>
        </is>
      </c>
      <c r="B2160" t="inlineStr">
        <is>
          <t>(N/A)</t>
        </is>
      </c>
      <c r="C2160" t="inlineStr">
        <is>
          <t>D</t>
        </is>
      </c>
      <c r="D2160" t="inlineStr">
        <is>
          <t>D</t>
        </is>
      </c>
      <c r="E2160" t="n">
        <v>37</v>
      </c>
      <c r="F2160" t="inlineStr">
        <is>
          <t>FA</t>
        </is>
      </c>
      <c r="G2160" t="inlineStr">
        <is>
          <t>FA</t>
        </is>
      </c>
      <c r="H2160" s="30" t="n">
        <v>1</v>
      </c>
      <c r="I2160" s="31" t="n">
        <v>0</v>
      </c>
      <c r="J2160" s="31" t="n"/>
      <c r="K2160" s="31" t="n">
        <v>0</v>
      </c>
      <c r="L2160" s="32" t="n"/>
      <c r="M2160" s="31" t="n">
        <v>0</v>
      </c>
      <c r="N2160" s="31" t="n">
        <v>0</v>
      </c>
      <c r="O2160" s="31" t="n"/>
      <c r="P2160" s="31" t="n"/>
      <c r="Q2160" s="31" t="n">
        <v>0</v>
      </c>
      <c r="R2160" s="31" t="n"/>
      <c r="S2160" s="32" t="n"/>
      <c r="T2160" s="32" t="n"/>
      <c r="V2160" t="inlineStr">
        <is>
          <t>01wt9</t>
        </is>
      </c>
      <c r="W2160" t="n">
        <v>2929</v>
      </c>
      <c r="X2160" t="n">
        <v>5268</v>
      </c>
      <c r="Z2160" t="inlineStr">
        <is>
          <t>Cade Fairchild ((N/A) D)</t>
        </is>
      </c>
    </row>
    <row r="2161">
      <c r="A2161" t="inlineStr">
        <is>
          <t>Cade Littler</t>
        </is>
      </c>
      <c r="B2161" t="inlineStr">
        <is>
          <t>CGY</t>
        </is>
      </c>
      <c r="C2161" t="inlineStr">
        <is>
          <t>C</t>
        </is>
      </c>
      <c r="D2161" t="inlineStr">
        <is>
          <t>F</t>
        </is>
      </c>
      <c r="E2161" t="n">
        <v>22</v>
      </c>
      <c r="F2161" t="inlineStr">
        <is>
          <t>FA</t>
        </is>
      </c>
      <c r="G2161" t="inlineStr">
        <is>
          <t>FA</t>
        </is>
      </c>
      <c r="H2161" s="30" t="n">
        <v>1</v>
      </c>
      <c r="I2161" s="31" t="n">
        <v>0</v>
      </c>
      <c r="J2161" s="31" t="n"/>
      <c r="K2161" s="31" t="n">
        <v>0</v>
      </c>
      <c r="L2161" s="32" t="n"/>
      <c r="M2161" s="31" t="n">
        <v>0</v>
      </c>
      <c r="N2161" s="31" t="n">
        <v>0</v>
      </c>
      <c r="O2161" s="31" t="n"/>
      <c r="P2161" s="31" t="n"/>
      <c r="Q2161" s="31" t="n">
        <v>0</v>
      </c>
      <c r="R2161" s="31" t="n"/>
      <c r="S2161" s="32" t="n"/>
      <c r="T2161" s="32" t="n"/>
      <c r="V2161" t="inlineStr">
        <is>
          <t>062sl</t>
        </is>
      </c>
      <c r="Z2161" t="inlineStr">
        <is>
          <t>Cade Littler (CGY C)</t>
        </is>
      </c>
    </row>
    <row r="2162">
      <c r="A2162" t="inlineStr">
        <is>
          <t>Cade McNelly</t>
        </is>
      </c>
      <c r="B2162" t="inlineStr">
        <is>
          <t>LAK</t>
        </is>
      </c>
      <c r="C2162" t="inlineStr">
        <is>
          <t>D</t>
        </is>
      </c>
      <c r="D2162" t="inlineStr">
        <is>
          <t>D</t>
        </is>
      </c>
      <c r="E2162" t="n">
        <v>24</v>
      </c>
      <c r="F2162" t="inlineStr">
        <is>
          <t>FA</t>
        </is>
      </c>
      <c r="G2162" t="inlineStr">
        <is>
          <t>FA</t>
        </is>
      </c>
      <c r="H2162" s="30" t="n">
        <v>1</v>
      </c>
      <c r="I2162" s="31" t="n">
        <v>0</v>
      </c>
      <c r="J2162" s="31" t="n"/>
      <c r="K2162" s="31" t="n">
        <v>0</v>
      </c>
      <c r="L2162" s="32" t="n"/>
      <c r="M2162" s="31" t="n">
        <v>0</v>
      </c>
      <c r="N2162" s="31" t="n">
        <v>0</v>
      </c>
      <c r="O2162" s="31" t="n"/>
      <c r="P2162" s="31" t="n"/>
      <c r="Q2162" s="31" t="n">
        <v>0</v>
      </c>
      <c r="R2162" s="31" t="n"/>
      <c r="S2162" s="32" t="n"/>
      <c r="T2162" s="32" t="n"/>
      <c r="V2162" t="inlineStr">
        <is>
          <t>05xd1</t>
        </is>
      </c>
      <c r="Y2162" t="inlineStr">
        <is>
          <t>275e6d26-9c96-4ea6-ae0c-2f28b0686ae9</t>
        </is>
      </c>
      <c r="Z2162" t="inlineStr">
        <is>
          <t>Cade McNelly (LAK D)</t>
        </is>
      </c>
    </row>
    <row r="2163">
      <c r="A2163" t="inlineStr">
        <is>
          <t>Cade Webber</t>
        </is>
      </c>
      <c r="B2163" t="inlineStr">
        <is>
          <t>TOR</t>
        </is>
      </c>
      <c r="C2163" t="inlineStr">
        <is>
          <t>D</t>
        </is>
      </c>
      <c r="D2163" t="inlineStr">
        <is>
          <t>D</t>
        </is>
      </c>
      <c r="E2163" t="n">
        <v>25</v>
      </c>
      <c r="F2163" t="inlineStr">
        <is>
          <t>FA</t>
        </is>
      </c>
      <c r="G2163" t="inlineStr">
        <is>
          <t>FA</t>
        </is>
      </c>
      <c r="H2163" s="30" t="n">
        <v>825000</v>
      </c>
      <c r="I2163" s="31" t="n">
        <v>0</v>
      </c>
      <c r="J2163" s="31" t="n"/>
      <c r="K2163" s="31" t="n">
        <v>0</v>
      </c>
      <c r="L2163" s="32" t="n"/>
      <c r="M2163" s="31" t="n">
        <v>0</v>
      </c>
      <c r="N2163" s="31" t="n">
        <v>0</v>
      </c>
      <c r="O2163" s="31" t="n"/>
      <c r="P2163" s="31" t="n"/>
      <c r="Q2163" s="31" t="n">
        <v>0</v>
      </c>
      <c r="R2163" s="31" t="n"/>
      <c r="S2163" s="32" t="n"/>
      <c r="T2163" s="32" t="n"/>
      <c r="V2163" t="inlineStr">
        <is>
          <t>051u3</t>
        </is>
      </c>
      <c r="W2163" t="n">
        <v>7079</v>
      </c>
      <c r="Y2163" t="inlineStr">
        <is>
          <t>a97088de-6241-49d3-abd8-eebc55fd8c1b</t>
        </is>
      </c>
      <c r="Z2163" t="inlineStr">
        <is>
          <t>Cade Webber (TOR D)</t>
        </is>
      </c>
    </row>
    <row r="2164">
      <c r="A2164" t="inlineStr">
        <is>
          <t>Caden Brown</t>
        </is>
      </c>
      <c r="B2164" t="inlineStr">
        <is>
          <t>(N/A)</t>
        </is>
      </c>
      <c r="C2164" t="inlineStr">
        <is>
          <t>LW</t>
        </is>
      </c>
      <c r="D2164" t="inlineStr">
        <is>
          <t>F</t>
        </is>
      </c>
      <c r="E2164" t="n">
        <v>23</v>
      </c>
      <c r="F2164" t="inlineStr">
        <is>
          <t>FA</t>
        </is>
      </c>
      <c r="G2164" t="inlineStr">
        <is>
          <t>FA</t>
        </is>
      </c>
      <c r="H2164" s="30" t="n">
        <v>1</v>
      </c>
      <c r="I2164" s="31" t="n">
        <v>0</v>
      </c>
      <c r="J2164" s="31" t="n"/>
      <c r="K2164" s="31" t="n">
        <v>0</v>
      </c>
      <c r="L2164" s="32" t="n"/>
      <c r="M2164" s="31" t="n">
        <v>0</v>
      </c>
      <c r="N2164" s="31" t="n">
        <v>0</v>
      </c>
      <c r="O2164" s="31" t="n"/>
      <c r="P2164" s="31" t="n"/>
      <c r="Q2164" s="31" t="n">
        <v>0</v>
      </c>
      <c r="R2164" s="31" t="n"/>
      <c r="S2164" s="32" t="n"/>
      <c r="T2164" s="32" t="n"/>
      <c r="V2164" t="inlineStr">
        <is>
          <t>05xnc</t>
        </is>
      </c>
      <c r="Z2164" t="inlineStr">
        <is>
          <t>Caden Brown ((N/A) LW)</t>
        </is>
      </c>
    </row>
    <row r="2165">
      <c r="A2165" t="inlineStr">
        <is>
          <t>Caden Harvey</t>
        </is>
      </c>
      <c r="B2165" t="inlineStr">
        <is>
          <t>EDM</t>
        </is>
      </c>
      <c r="C2165" t="inlineStr">
        <is>
          <t>RW</t>
        </is>
      </c>
      <c r="D2165" t="inlineStr">
        <is>
          <t>F</t>
        </is>
      </c>
      <c r="E2165" t="n">
        <v>18</v>
      </c>
      <c r="F2165" t="inlineStr">
        <is>
          <t>FA</t>
        </is>
      </c>
      <c r="G2165" t="inlineStr">
        <is>
          <t>FA</t>
        </is>
      </c>
      <c r="H2165" s="30" t="n">
        <v>1</v>
      </c>
      <c r="I2165" s="31" t="n">
        <v>0</v>
      </c>
      <c r="J2165" s="31" t="n"/>
      <c r="K2165" s="31" t="n">
        <v>0</v>
      </c>
      <c r="L2165" s="32" t="n"/>
      <c r="M2165" s="31" t="n">
        <v>0</v>
      </c>
      <c r="N2165" s="31" t="n">
        <v>0</v>
      </c>
      <c r="O2165" s="31" t="n"/>
      <c r="P2165" s="31" t="n"/>
      <c r="Q2165" s="31" t="n">
        <v>0</v>
      </c>
      <c r="R2165" s="31" t="n"/>
      <c r="S2165" s="32" t="n"/>
      <c r="T2165" s="32" t="n"/>
      <c r="V2165" t="inlineStr">
        <is>
          <t>076yn</t>
        </is>
      </c>
      <c r="Y2165" t="inlineStr">
        <is>
          <t>f08078e6-71a4-4838-9621-f5e0bbef140a</t>
        </is>
      </c>
      <c r="Z2165" t="inlineStr">
        <is>
          <t>Caden Harvey (EDM RW)</t>
        </is>
      </c>
    </row>
    <row r="2166">
      <c r="A2166" t="inlineStr">
        <is>
          <t>Caden Price</t>
        </is>
      </c>
      <c r="B2166" t="inlineStr">
        <is>
          <t>SEA</t>
        </is>
      </c>
      <c r="C2166" t="inlineStr">
        <is>
          <t>D</t>
        </is>
      </c>
      <c r="D2166" t="inlineStr">
        <is>
          <t>D</t>
        </is>
      </c>
      <c r="E2166" t="n">
        <v>21</v>
      </c>
      <c r="F2166" t="inlineStr">
        <is>
          <t>T</t>
        </is>
      </c>
      <c r="G2166" t="inlineStr">
        <is>
          <t>Brown Noesen</t>
        </is>
      </c>
      <c r="H2166" s="30" t="n">
        <v>835000</v>
      </c>
      <c r="I2166" s="31" t="n">
        <v>0</v>
      </c>
      <c r="J2166" s="31" t="n"/>
      <c r="K2166" s="31" t="n">
        <v>0</v>
      </c>
      <c r="L2166" s="32" t="n"/>
      <c r="M2166" s="31" t="n">
        <v>0</v>
      </c>
      <c r="N2166" s="31" t="n">
        <v>0</v>
      </c>
      <c r="O2166" s="31" t="n"/>
      <c r="P2166" s="31" t="n"/>
      <c r="Q2166" s="31" t="n">
        <v>0</v>
      </c>
      <c r="R2166" s="31" t="n"/>
      <c r="S2166" s="32" t="n"/>
      <c r="T2166" s="32" t="n"/>
      <c r="V2166" t="inlineStr">
        <is>
          <t>06ay0</t>
        </is>
      </c>
      <c r="W2166" t="n">
        <v>6965</v>
      </c>
      <c r="Y2166" t="inlineStr">
        <is>
          <t>c7a2381c-245e-44a3-9378-3f0fda65d15d</t>
        </is>
      </c>
      <c r="Z2166" t="inlineStr">
        <is>
          <t>Caden Price (SEA D)</t>
        </is>
      </c>
    </row>
    <row r="2167">
      <c r="A2167" t="inlineStr">
        <is>
          <t>Caden Taylor</t>
        </is>
      </c>
      <c r="B2167" t="inlineStr">
        <is>
          <t>PIT</t>
        </is>
      </c>
      <c r="C2167" t="inlineStr">
        <is>
          <t>RW</t>
        </is>
      </c>
      <c r="D2167" t="inlineStr">
        <is>
          <t>F</t>
        </is>
      </c>
      <c r="E2167" t="n">
        <v>19</v>
      </c>
      <c r="F2167" t="inlineStr">
        <is>
          <t>FA</t>
        </is>
      </c>
      <c r="G2167" t="inlineStr">
        <is>
          <t>FA</t>
        </is>
      </c>
      <c r="H2167" s="30" t="n">
        <v>1</v>
      </c>
      <c r="I2167" s="31" t="n">
        <v>0</v>
      </c>
      <c r="J2167" s="31" t="n"/>
      <c r="K2167" s="31" t="n">
        <v>0</v>
      </c>
      <c r="L2167" s="32" t="n"/>
      <c r="M2167" s="31" t="n">
        <v>0</v>
      </c>
      <c r="N2167" s="31" t="n">
        <v>0</v>
      </c>
      <c r="O2167" s="31" t="n"/>
      <c r="P2167" s="31" t="n"/>
      <c r="Q2167" s="31" t="n">
        <v>0</v>
      </c>
      <c r="R2167" s="31" t="n"/>
      <c r="S2167" s="32" t="n"/>
      <c r="T2167" s="32" t="n"/>
      <c r="V2167" t="inlineStr">
        <is>
          <t>070fx</t>
        </is>
      </c>
      <c r="Y2167" t="inlineStr">
        <is>
          <t>8507c1c0-c5ba-4313-9e17-d238c18b3970</t>
        </is>
      </c>
      <c r="Z2167" t="inlineStr">
        <is>
          <t>Caden Taylor (PIT RW)</t>
        </is>
      </c>
    </row>
    <row r="2168">
      <c r="A2168" t="inlineStr">
        <is>
          <t>Caedan Bankier</t>
        </is>
      </c>
      <c r="B2168" t="inlineStr">
        <is>
          <t>MIN</t>
        </is>
      </c>
      <c r="C2168" t="inlineStr">
        <is>
          <t>C</t>
        </is>
      </c>
      <c r="D2168" t="inlineStr">
        <is>
          <t>F</t>
        </is>
      </c>
      <c r="E2168" t="n">
        <v>23</v>
      </c>
      <c r="F2168" t="inlineStr">
        <is>
          <t>FA</t>
        </is>
      </c>
      <c r="G2168" t="inlineStr">
        <is>
          <t>FA</t>
        </is>
      </c>
      <c r="H2168" s="30" t="n">
        <v>867500</v>
      </c>
      <c r="I2168" s="31" t="n">
        <v>0</v>
      </c>
      <c r="J2168" s="31" t="n"/>
      <c r="K2168" s="31" t="n">
        <v>0</v>
      </c>
      <c r="L2168" s="32" t="n"/>
      <c r="M2168" s="31" t="n">
        <v>0</v>
      </c>
      <c r="N2168" s="31" t="n">
        <v>0</v>
      </c>
      <c r="O2168" s="31" t="n"/>
      <c r="P2168" s="31" t="n"/>
      <c r="Q2168" s="31" t="n">
        <v>0</v>
      </c>
      <c r="R2168" s="31" t="n"/>
      <c r="S2168" s="32" t="n"/>
      <c r="T2168" s="32" t="n"/>
      <c r="V2168" t="inlineStr">
        <is>
          <t>05uep</t>
        </is>
      </c>
      <c r="W2168" t="n">
        <v>6568</v>
      </c>
      <c r="Y2168" t="inlineStr">
        <is>
          <t>ec571d13-54c9-4df8-8d8e-ec3c7c23d902</t>
        </is>
      </c>
      <c r="Z2168" t="inlineStr">
        <is>
          <t>Caedan Bankier (MIN C)</t>
        </is>
      </c>
    </row>
    <row r="2169">
      <c r="A2169" t="inlineStr">
        <is>
          <t>Caeden Herrington</t>
        </is>
      </c>
      <c r="B2169" t="inlineStr">
        <is>
          <t>LAK</t>
        </is>
      </c>
      <c r="C2169" t="inlineStr">
        <is>
          <t>D</t>
        </is>
      </c>
      <c r="D2169" t="inlineStr">
        <is>
          <t>D</t>
        </is>
      </c>
      <c r="E2169" t="n">
        <v>20</v>
      </c>
      <c r="F2169" t="inlineStr">
        <is>
          <t>FA</t>
        </is>
      </c>
      <c r="G2169" t="inlineStr">
        <is>
          <t>FA</t>
        </is>
      </c>
      <c r="H2169" s="30" t="n">
        <v>1</v>
      </c>
      <c r="I2169" s="31" t="n">
        <v>0</v>
      </c>
      <c r="J2169" s="31" t="n"/>
      <c r="K2169" s="31" t="n">
        <v>0</v>
      </c>
      <c r="L2169" s="32" t="n"/>
      <c r="M2169" s="31" t="n">
        <v>0</v>
      </c>
      <c r="N2169" s="31" t="n">
        <v>0</v>
      </c>
      <c r="O2169" s="31" t="n"/>
      <c r="P2169" s="31" t="n"/>
      <c r="Q2169" s="31" t="n">
        <v>0</v>
      </c>
      <c r="R2169" s="31" t="n"/>
      <c r="S2169" s="32" t="n"/>
      <c r="T2169" s="32" t="n"/>
      <c r="V2169" t="inlineStr">
        <is>
          <t>06oxx</t>
        </is>
      </c>
      <c r="Y2169" t="inlineStr">
        <is>
          <t>5f15e243-ac9a-4cb5-97d5-80f723692875</t>
        </is>
      </c>
      <c r="Z2169" t="inlineStr">
        <is>
          <t>Caeden Herrington (LAK D)</t>
        </is>
      </c>
    </row>
    <row r="2170">
      <c r="A2170" t="inlineStr">
        <is>
          <t>Caelan Joudrey</t>
        </is>
      </c>
      <c r="B2170" t="inlineStr">
        <is>
          <t>(N/A)</t>
        </is>
      </c>
      <c r="C2170" t="inlineStr">
        <is>
          <t>RW</t>
        </is>
      </c>
      <c r="D2170" t="inlineStr">
        <is>
          <t>F</t>
        </is>
      </c>
      <c r="E2170" t="n">
        <v>18</v>
      </c>
      <c r="F2170" t="inlineStr">
        <is>
          <t>FA</t>
        </is>
      </c>
      <c r="G2170" t="inlineStr">
        <is>
          <t>FA</t>
        </is>
      </c>
      <c r="H2170" s="30" t="n">
        <v>1</v>
      </c>
      <c r="I2170" s="31" t="n">
        <v>0</v>
      </c>
      <c r="J2170" s="31" t="n"/>
      <c r="K2170" s="31" t="n">
        <v>0</v>
      </c>
      <c r="L2170" s="32" t="n"/>
      <c r="M2170" s="31" t="n">
        <v>0</v>
      </c>
      <c r="N2170" s="31" t="n">
        <v>0</v>
      </c>
      <c r="O2170" s="31" t="n"/>
      <c r="P2170" s="31" t="n"/>
      <c r="Q2170" s="31" t="n">
        <v>0</v>
      </c>
      <c r="R2170" s="31" t="n"/>
      <c r="S2170" s="32" t="n"/>
      <c r="T2170" s="32" t="n"/>
      <c r="V2170" t="inlineStr">
        <is>
          <t>077wj</t>
        </is>
      </c>
      <c r="Z2170" t="inlineStr">
        <is>
          <t>Caelan Joudrey ((N/A) RW)</t>
        </is>
      </c>
    </row>
    <row r="2171">
      <c r="A2171" t="inlineStr">
        <is>
          <t>Cal Clutterbuck</t>
        </is>
      </c>
      <c r="B2171" t="inlineStr">
        <is>
          <t>(N/A)</t>
        </is>
      </c>
      <c r="C2171" t="inlineStr">
        <is>
          <t>RW</t>
        </is>
      </c>
      <c r="D2171" t="inlineStr">
        <is>
          <t>F</t>
        </is>
      </c>
      <c r="E2171" t="n">
        <v>38</v>
      </c>
      <c r="F2171" t="inlineStr">
        <is>
          <t>FA</t>
        </is>
      </c>
      <c r="G2171" t="inlineStr">
        <is>
          <t>FA</t>
        </is>
      </c>
      <c r="H2171" s="30" t="n">
        <v>1</v>
      </c>
      <c r="I2171" s="31" t="n">
        <v>0</v>
      </c>
      <c r="J2171" s="31" t="n"/>
      <c r="K2171" s="31" t="n">
        <v>0</v>
      </c>
      <c r="L2171" s="32" t="n"/>
      <c r="M2171" s="31" t="n">
        <v>0</v>
      </c>
      <c r="N2171" s="31" t="n">
        <v>0</v>
      </c>
      <c r="O2171" s="31" t="n"/>
      <c r="P2171" s="31" t="n"/>
      <c r="Q2171" s="31" t="n">
        <v>0</v>
      </c>
      <c r="R2171" s="31" t="n"/>
      <c r="S2171" s="32" t="n"/>
      <c r="T2171" s="32" t="n"/>
      <c r="V2171" t="inlineStr">
        <is>
          <t>003u1</t>
        </is>
      </c>
      <c r="W2171" t="n">
        <v>2907</v>
      </c>
      <c r="X2171" t="n">
        <v>4194</v>
      </c>
      <c r="Y2171" t="inlineStr">
        <is>
          <t>42ba2b77-0f24-11e2-8525-18a905767e44</t>
        </is>
      </c>
      <c r="Z2171" t="inlineStr">
        <is>
          <t>Cal Clutterbuck ((N/A) RW)</t>
        </is>
      </c>
    </row>
    <row r="2172">
      <c r="A2172" t="inlineStr">
        <is>
          <t>Cal Foote</t>
        </is>
      </c>
      <c r="B2172" t="inlineStr">
        <is>
          <t>(N/A)</t>
        </is>
      </c>
      <c r="C2172" t="inlineStr">
        <is>
          <t>D</t>
        </is>
      </c>
      <c r="D2172" t="inlineStr">
        <is>
          <t>D</t>
        </is>
      </c>
      <c r="E2172" t="n">
        <v>27</v>
      </c>
      <c r="F2172" t="inlineStr">
        <is>
          <t>FA</t>
        </is>
      </c>
      <c r="G2172" t="inlineStr">
        <is>
          <t>FA</t>
        </is>
      </c>
      <c r="H2172" s="30" t="n">
        <v>1</v>
      </c>
      <c r="I2172" s="31" t="n">
        <v>0</v>
      </c>
      <c r="J2172" s="31" t="n"/>
      <c r="K2172" s="31" t="n">
        <v>0</v>
      </c>
      <c r="L2172" s="32" t="n"/>
      <c r="M2172" s="31" t="n">
        <v>0</v>
      </c>
      <c r="N2172" s="31" t="n">
        <v>0</v>
      </c>
      <c r="O2172" s="31" t="n"/>
      <c r="P2172" s="31" t="n"/>
      <c r="Q2172" s="31" t="n">
        <v>0</v>
      </c>
      <c r="R2172" s="31" t="n"/>
      <c r="S2172" s="32" t="n"/>
      <c r="T2172" s="32" t="n"/>
      <c r="V2172" t="inlineStr">
        <is>
          <t>0457d</t>
        </is>
      </c>
      <c r="W2172" t="n">
        <v>5411</v>
      </c>
      <c r="X2172" t="n">
        <v>7529</v>
      </c>
      <c r="Y2172" t="inlineStr">
        <is>
          <t>47799708-4df8-459b-9412-5143c7dc8de1</t>
        </is>
      </c>
      <c r="Z2172" t="inlineStr">
        <is>
          <t>Cal Foote ((N/A) D)</t>
        </is>
      </c>
    </row>
    <row r="2173">
      <c r="A2173" t="inlineStr">
        <is>
          <t>Cal Heeter</t>
        </is>
      </c>
      <c r="B2173" t="inlineStr">
        <is>
          <t>TOR</t>
        </is>
      </c>
      <c r="C2173" t="inlineStr">
        <is>
          <t>G</t>
        </is>
      </c>
      <c r="D2173" t="inlineStr">
        <is>
          <t>G</t>
        </is>
      </c>
      <c r="E2173" t="n">
        <v>37</v>
      </c>
      <c r="F2173" t="inlineStr">
        <is>
          <t>FA</t>
        </is>
      </c>
      <c r="G2173" t="inlineStr">
        <is>
          <t>FA</t>
        </is>
      </c>
      <c r="H2173" s="30" t="n">
        <v>1</v>
      </c>
      <c r="I2173" s="31" t="n">
        <v>0</v>
      </c>
      <c r="J2173" s="31" t="n"/>
      <c r="K2173" s="31" t="n">
        <v>0</v>
      </c>
      <c r="L2173" s="32" t="n"/>
      <c r="M2173" s="31" t="n">
        <v>0</v>
      </c>
      <c r="N2173" s="31" t="n">
        <v>0</v>
      </c>
      <c r="O2173" s="31" t="n"/>
      <c r="P2173" s="31" t="n"/>
      <c r="Q2173" s="31" t="n">
        <v>0</v>
      </c>
      <c r="R2173" s="31" t="n"/>
      <c r="S2173" s="32" t="n"/>
      <c r="T2173" s="32" t="n"/>
      <c r="V2173" t="inlineStr">
        <is>
          <t>02i59</t>
        </is>
      </c>
      <c r="W2173" t="n">
        <v>4115</v>
      </c>
      <c r="X2173" t="n">
        <v>5649</v>
      </c>
      <c r="Z2173" t="inlineStr">
        <is>
          <t>Cal Heeter (TOR G)</t>
        </is>
      </c>
    </row>
    <row r="2174">
      <c r="A2174" t="inlineStr">
        <is>
          <t>Cal O'Reilly</t>
        </is>
      </c>
      <c r="B2174" t="inlineStr">
        <is>
          <t>NSH</t>
        </is>
      </c>
      <c r="C2174" t="inlineStr">
        <is>
          <t>C</t>
        </is>
      </c>
      <c r="D2174" t="inlineStr">
        <is>
          <t>F</t>
        </is>
      </c>
      <c r="E2174" t="n">
        <v>39</v>
      </c>
      <c r="F2174" t="inlineStr">
        <is>
          <t>FA</t>
        </is>
      </c>
      <c r="G2174" t="inlineStr">
        <is>
          <t>FA</t>
        </is>
      </c>
      <c r="H2174" s="30" t="n">
        <v>1</v>
      </c>
      <c r="I2174" s="31" t="n">
        <v>0</v>
      </c>
      <c r="J2174" s="31" t="n"/>
      <c r="K2174" s="31" t="n">
        <v>0</v>
      </c>
      <c r="L2174" s="32" t="n"/>
      <c r="M2174" s="31" t="n">
        <v>0</v>
      </c>
      <c r="N2174" s="31" t="n">
        <v>0</v>
      </c>
      <c r="O2174" s="31" t="n"/>
      <c r="P2174" s="31" t="n"/>
      <c r="Q2174" s="31" t="n">
        <v>0</v>
      </c>
      <c r="R2174" s="31" t="n"/>
      <c r="S2174" s="32" t="n"/>
      <c r="T2174" s="32" t="n"/>
      <c r="V2174" t="inlineStr">
        <is>
          <t>003ws</t>
        </is>
      </c>
      <c r="W2174" t="n">
        <v>3189</v>
      </c>
      <c r="X2174" t="n">
        <v>4098</v>
      </c>
      <c r="Y2174" t="inlineStr">
        <is>
          <t>52eeaf38-ad1f-487c-8854-04ad083354e9</t>
        </is>
      </c>
      <c r="Z2174" t="inlineStr">
        <is>
          <t>Cal O'Reilly (NSH C)</t>
        </is>
      </c>
    </row>
    <row r="2175">
      <c r="A2175" t="inlineStr">
        <is>
          <t>Cal Petersen</t>
        </is>
      </c>
      <c r="B2175" t="inlineStr">
        <is>
          <t>WSH</t>
        </is>
      </c>
      <c r="C2175" t="inlineStr">
        <is>
          <t>G</t>
        </is>
      </c>
      <c r="D2175" t="inlineStr">
        <is>
          <t>G</t>
        </is>
      </c>
      <c r="E2175" t="n">
        <v>31</v>
      </c>
      <c r="F2175" t="inlineStr">
        <is>
          <t>FA</t>
        </is>
      </c>
      <c r="G2175" t="inlineStr">
        <is>
          <t>FA</t>
        </is>
      </c>
      <c r="H2175" s="30" t="n">
        <v>775000</v>
      </c>
      <c r="I2175" s="31" t="n">
        <v>0</v>
      </c>
      <c r="J2175" s="31" t="n"/>
      <c r="K2175" s="31" t="n">
        <v>0</v>
      </c>
      <c r="L2175" s="32" t="n"/>
      <c r="M2175" s="31" t="n">
        <v>0</v>
      </c>
      <c r="N2175" s="31" t="n">
        <v>0</v>
      </c>
      <c r="O2175" s="31" t="n"/>
      <c r="P2175" s="31" t="n"/>
      <c r="Q2175" s="31" t="n">
        <v>0</v>
      </c>
      <c r="R2175" s="31" t="n"/>
      <c r="S2175" s="32" t="n"/>
      <c r="T2175" s="32" t="n"/>
      <c r="V2175" t="inlineStr">
        <is>
          <t>031qf</t>
        </is>
      </c>
      <c r="W2175" t="n">
        <v>5438</v>
      </c>
      <c r="X2175" t="n">
        <v>6109</v>
      </c>
      <c r="Y2175" t="inlineStr">
        <is>
          <t>7f2c1e3b-ea4b-4319-8545-6cf5a0cc3c92</t>
        </is>
      </c>
      <c r="Z2175" t="inlineStr">
        <is>
          <t>Cal Petersen (WSH G)</t>
        </is>
      </c>
    </row>
    <row r="2176">
      <c r="A2176" t="inlineStr">
        <is>
          <t>Cal Thomas</t>
        </is>
      </c>
      <c r="B2176" t="inlineStr">
        <is>
          <t>UTA</t>
        </is>
      </c>
      <c r="C2176" t="inlineStr">
        <is>
          <t>D</t>
        </is>
      </c>
      <c r="D2176" t="inlineStr">
        <is>
          <t>D</t>
        </is>
      </c>
      <c r="E2176" t="n">
        <v>23</v>
      </c>
      <c r="F2176" t="inlineStr">
        <is>
          <t>FA</t>
        </is>
      </c>
      <c r="G2176" t="inlineStr">
        <is>
          <t>FA</t>
        </is>
      </c>
      <c r="H2176" s="30" t="n">
        <v>1</v>
      </c>
      <c r="I2176" s="31" t="n">
        <v>0</v>
      </c>
      <c r="J2176" s="31" t="n"/>
      <c r="K2176" s="31" t="n">
        <v>0</v>
      </c>
      <c r="L2176" s="32" t="n"/>
      <c r="M2176" s="31" t="n">
        <v>0</v>
      </c>
      <c r="N2176" s="31" t="n">
        <v>0</v>
      </c>
      <c r="O2176" s="31" t="n"/>
      <c r="P2176" s="31" t="n"/>
      <c r="Q2176" s="31" t="n">
        <v>0</v>
      </c>
      <c r="R2176" s="31" t="n"/>
      <c r="S2176" s="32" t="n"/>
      <c r="T2176" s="32" t="n"/>
      <c r="V2176" t="inlineStr">
        <is>
          <t>05ufz</t>
        </is>
      </c>
      <c r="Y2176" t="inlineStr">
        <is>
          <t>363dd15f-ea68-4c9b-9f4e-cae0ae90dd91</t>
        </is>
      </c>
      <c r="Z2176" t="inlineStr">
        <is>
          <t>Cal Thomas (UTA D)</t>
        </is>
      </c>
    </row>
    <row r="2177">
      <c r="A2177" t="inlineStr">
        <is>
          <t>Calder Brooks</t>
        </is>
      </c>
      <c r="B2177" t="inlineStr">
        <is>
          <t>(N/A)</t>
        </is>
      </c>
      <c r="C2177" t="inlineStr">
        <is>
          <t>C</t>
        </is>
      </c>
      <c r="D2177" t="inlineStr">
        <is>
          <t>F</t>
        </is>
      </c>
      <c r="E2177" t="n">
        <v>32</v>
      </c>
      <c r="F2177" t="inlineStr">
        <is>
          <t>FA</t>
        </is>
      </c>
      <c r="G2177" t="inlineStr">
        <is>
          <t>FA</t>
        </is>
      </c>
      <c r="H2177" s="30" t="n">
        <v>1</v>
      </c>
      <c r="I2177" s="31" t="n">
        <v>0</v>
      </c>
      <c r="J2177" s="31" t="n"/>
      <c r="K2177" s="31" t="n">
        <v>0</v>
      </c>
      <c r="L2177" s="32" t="n"/>
      <c r="M2177" s="31" t="n">
        <v>0</v>
      </c>
      <c r="N2177" s="31" t="n">
        <v>0</v>
      </c>
      <c r="O2177" s="31" t="n"/>
      <c r="P2177" s="31" t="n"/>
      <c r="Q2177" s="31" t="n">
        <v>0</v>
      </c>
      <c r="R2177" s="31" t="n"/>
      <c r="S2177" s="32" t="n"/>
      <c r="T2177" s="32" t="n"/>
      <c r="V2177" t="inlineStr">
        <is>
          <t>065gv</t>
        </is>
      </c>
      <c r="Y2177" t="inlineStr">
        <is>
          <t>a7f8bd6e-a3b0-4290-b6cc-4fd721a3ca70</t>
        </is>
      </c>
      <c r="Z2177" t="inlineStr">
        <is>
          <t>Calder Brooks ((N/A) C)</t>
        </is>
      </c>
    </row>
    <row r="2178">
      <c r="A2178" t="inlineStr">
        <is>
          <t>Cale Morris</t>
        </is>
      </c>
      <c r="B2178" t="inlineStr">
        <is>
          <t>CHI</t>
        </is>
      </c>
      <c r="C2178" t="inlineStr">
        <is>
          <t>G</t>
        </is>
      </c>
      <c r="D2178" t="inlineStr">
        <is>
          <t>G</t>
        </is>
      </c>
      <c r="E2178" t="n">
        <v>30</v>
      </c>
      <c r="F2178" t="inlineStr">
        <is>
          <t>FA</t>
        </is>
      </c>
      <c r="G2178" t="inlineStr">
        <is>
          <t>FA</t>
        </is>
      </c>
      <c r="H2178" s="30" t="n">
        <v>1</v>
      </c>
      <c r="I2178" s="31" t="n">
        <v>0</v>
      </c>
      <c r="J2178" s="31" t="n"/>
      <c r="K2178" s="31" t="n">
        <v>0</v>
      </c>
      <c r="L2178" s="32" t="n"/>
      <c r="M2178" s="31" t="n">
        <v>0</v>
      </c>
      <c r="N2178" s="31" t="n">
        <v>0</v>
      </c>
      <c r="O2178" s="31" t="n"/>
      <c r="P2178" s="31" t="n"/>
      <c r="Q2178" s="31" t="n">
        <v>0</v>
      </c>
      <c r="R2178" s="31" t="n"/>
      <c r="S2178" s="32" t="n"/>
      <c r="T2178" s="32" t="n"/>
      <c r="V2178" t="inlineStr">
        <is>
          <t>03ry9</t>
        </is>
      </c>
      <c r="W2178" t="n">
        <v>6597</v>
      </c>
      <c r="Y2178" t="inlineStr">
        <is>
          <t>42e9aa73-05c3-4d19-a79e-21e1dadf8579</t>
        </is>
      </c>
      <c r="Z2178" t="inlineStr">
        <is>
          <t>Cale Morris (CHI G)</t>
        </is>
      </c>
    </row>
    <row r="2179">
      <c r="A2179" t="inlineStr">
        <is>
          <t>Caleb Desnoyers</t>
        </is>
      </c>
      <c r="B2179" t="inlineStr">
        <is>
          <t>UTA</t>
        </is>
      </c>
      <c r="C2179" t="inlineStr">
        <is>
          <t>C</t>
        </is>
      </c>
      <c r="D2179" t="inlineStr">
        <is>
          <t>F</t>
        </is>
      </c>
      <c r="E2179" t="n">
        <v>19</v>
      </c>
      <c r="F2179" t="inlineStr">
        <is>
          <t>T</t>
        </is>
      </c>
      <c r="G2179" t="inlineStr">
        <is>
          <t>Sidizen Kanes</t>
        </is>
      </c>
      <c r="H2179" s="30" t="n">
        <v>1075000</v>
      </c>
      <c r="I2179" s="31" t="n">
        <v>0</v>
      </c>
      <c r="J2179" s="31" t="n"/>
      <c r="K2179" s="31" t="n">
        <v>0</v>
      </c>
      <c r="L2179" s="32" t="n"/>
      <c r="M2179" s="31" t="n">
        <v>0</v>
      </c>
      <c r="N2179" s="31" t="n">
        <v>0</v>
      </c>
      <c r="O2179" s="31" t="n"/>
      <c r="P2179" s="31" t="n"/>
      <c r="Q2179" s="31" t="n">
        <v>0</v>
      </c>
      <c r="R2179" s="31" t="n"/>
      <c r="S2179" s="32" t="n"/>
      <c r="T2179" s="32" t="n"/>
      <c r="V2179" t="inlineStr">
        <is>
          <t>06loq</t>
        </is>
      </c>
      <c r="W2179" t="n">
        <v>7383</v>
      </c>
      <c r="Y2179" t="inlineStr">
        <is>
          <t>56bacaaf-0585-44e5-a489-9740461763f0</t>
        </is>
      </c>
      <c r="Z2179" t="inlineStr">
        <is>
          <t>Caleb Desnoyers (UTA C)</t>
        </is>
      </c>
    </row>
    <row r="2180">
      <c r="A2180" t="inlineStr">
        <is>
          <t>Caleb Heil</t>
        </is>
      </c>
      <c r="B2180" t="inlineStr">
        <is>
          <t>TBL</t>
        </is>
      </c>
      <c r="C2180" t="inlineStr">
        <is>
          <t>G</t>
        </is>
      </c>
      <c r="D2180" t="inlineStr">
        <is>
          <t>G</t>
        </is>
      </c>
      <c r="E2180" t="n">
        <v>20</v>
      </c>
      <c r="F2180" t="inlineStr">
        <is>
          <t>FA</t>
        </is>
      </c>
      <c r="G2180" t="inlineStr">
        <is>
          <t>FA</t>
        </is>
      </c>
      <c r="H2180" s="30" t="n">
        <v>1</v>
      </c>
      <c r="I2180" s="31" t="n">
        <v>0</v>
      </c>
      <c r="J2180" s="31" t="n"/>
      <c r="K2180" s="31" t="n">
        <v>0</v>
      </c>
      <c r="L2180" s="32" t="n"/>
      <c r="M2180" s="31" t="n">
        <v>0</v>
      </c>
      <c r="N2180" s="31" t="n">
        <v>0</v>
      </c>
      <c r="O2180" s="31" t="n"/>
      <c r="P2180" s="31" t="n"/>
      <c r="Q2180" s="31" t="n">
        <v>0</v>
      </c>
      <c r="R2180" s="31" t="n"/>
      <c r="S2180" s="32" t="n"/>
      <c r="T2180" s="32" t="n"/>
      <c r="V2180" t="inlineStr">
        <is>
          <t>06pdu</t>
        </is>
      </c>
      <c r="Y2180" t="inlineStr">
        <is>
          <t>d976824f-e3f3-47c1-95c2-fcbdd09c9756</t>
        </is>
      </c>
      <c r="Z2180" t="inlineStr">
        <is>
          <t>Caleb Heil (TBL G)</t>
        </is>
      </c>
    </row>
    <row r="2181">
      <c r="A2181" t="inlineStr">
        <is>
          <t>Caleb Herbert</t>
        </is>
      </c>
      <c r="B2181" t="inlineStr">
        <is>
          <t>(N/A)</t>
        </is>
      </c>
      <c r="C2181" t="inlineStr">
        <is>
          <t>C</t>
        </is>
      </c>
      <c r="D2181" t="inlineStr">
        <is>
          <t>F</t>
        </is>
      </c>
      <c r="E2181" t="n">
        <v>34</v>
      </c>
      <c r="F2181" t="inlineStr">
        <is>
          <t>FA</t>
        </is>
      </c>
      <c r="G2181" t="inlineStr">
        <is>
          <t>FA</t>
        </is>
      </c>
      <c r="H2181" s="30" t="n">
        <v>1</v>
      </c>
      <c r="I2181" s="31" t="n">
        <v>0</v>
      </c>
      <c r="J2181" s="31" t="n"/>
      <c r="K2181" s="31" t="n">
        <v>0</v>
      </c>
      <c r="L2181" s="32" t="n"/>
      <c r="M2181" s="31" t="n">
        <v>0</v>
      </c>
      <c r="N2181" s="31" t="n">
        <v>0</v>
      </c>
      <c r="O2181" s="31" t="n"/>
      <c r="P2181" s="31" t="n"/>
      <c r="Q2181" s="31" t="n">
        <v>0</v>
      </c>
      <c r="R2181" s="31" t="n"/>
      <c r="S2181" s="32" t="n"/>
      <c r="T2181" s="32" t="n"/>
      <c r="V2181" t="inlineStr">
        <is>
          <t>01ztl</t>
        </is>
      </c>
      <c r="W2181" t="n">
        <v>4331</v>
      </c>
      <c r="X2181" t="n">
        <v>5115</v>
      </c>
      <c r="Z2181" t="inlineStr">
        <is>
          <t>Caleb Herbert ((N/A) C)</t>
        </is>
      </c>
    </row>
    <row r="2182">
      <c r="A2182" t="inlineStr">
        <is>
          <t>Caleb MacDonald</t>
        </is>
      </c>
      <c r="B2182" t="inlineStr">
        <is>
          <t>CBJ</t>
        </is>
      </c>
      <c r="C2182" t="inlineStr">
        <is>
          <t>D</t>
        </is>
      </c>
      <c r="D2182" t="inlineStr">
        <is>
          <t>D</t>
        </is>
      </c>
      <c r="E2182" t="n">
        <v>23</v>
      </c>
      <c r="F2182" t="inlineStr">
        <is>
          <t>FA</t>
        </is>
      </c>
      <c r="G2182" t="inlineStr">
        <is>
          <t>FA</t>
        </is>
      </c>
      <c r="H2182" s="30" t="n">
        <v>922500</v>
      </c>
      <c r="I2182" s="31" t="n">
        <v>0</v>
      </c>
      <c r="J2182" s="31" t="n"/>
      <c r="K2182" s="31" t="n">
        <v>0</v>
      </c>
      <c r="L2182" s="32" t="n"/>
      <c r="M2182" s="31" t="n">
        <v>0</v>
      </c>
      <c r="N2182" s="31" t="n">
        <v>0</v>
      </c>
      <c r="O2182" s="31" t="n"/>
      <c r="P2182" s="31" t="n"/>
      <c r="Q2182" s="31" t="n">
        <v>0</v>
      </c>
      <c r="R2182" s="31" t="n"/>
      <c r="S2182" s="32" t="n"/>
      <c r="T2182" s="32" t="n"/>
      <c r="V2182" t="inlineStr">
        <is>
          <t>06rog</t>
        </is>
      </c>
      <c r="W2182" t="n">
        <v>7324</v>
      </c>
      <c r="Y2182" t="inlineStr">
        <is>
          <t>385dfdf3-ca56-4ca6-95ba-a8fc2c94726d</t>
        </is>
      </c>
      <c r="Z2182" t="inlineStr">
        <is>
          <t>Caleb MacDonald (CBJ D)</t>
        </is>
      </c>
    </row>
    <row r="2183">
      <c r="A2183" t="inlineStr">
        <is>
          <t>Caleb Malhotra</t>
        </is>
      </c>
      <c r="B2183" t="inlineStr">
        <is>
          <t>VAN</t>
        </is>
      </c>
      <c r="C2183" t="inlineStr">
        <is>
          <t>C</t>
        </is>
      </c>
      <c r="D2183" t="inlineStr">
        <is>
          <t>F</t>
        </is>
      </c>
      <c r="E2183" t="n">
        <v>18</v>
      </c>
      <c r="F2183" t="inlineStr">
        <is>
          <t>FA</t>
        </is>
      </c>
      <c r="G2183" t="inlineStr">
        <is>
          <t>FA</t>
        </is>
      </c>
      <c r="H2183" s="30" t="n">
        <v>1</v>
      </c>
      <c r="I2183" s="31" t="n">
        <v>0</v>
      </c>
      <c r="J2183" s="31" t="n"/>
      <c r="K2183" s="31" t="n">
        <v>0</v>
      </c>
      <c r="L2183" s="32" t="n"/>
      <c r="M2183" s="31" t="n">
        <v>0</v>
      </c>
      <c r="N2183" s="31" t="n">
        <v>0</v>
      </c>
      <c r="O2183" s="31" t="n"/>
      <c r="P2183" s="31" t="n"/>
      <c r="Q2183" s="31" t="n">
        <v>0</v>
      </c>
      <c r="R2183" s="31" t="n"/>
      <c r="S2183" s="32" t="n"/>
      <c r="T2183" s="32" t="n"/>
      <c r="V2183" t="inlineStr">
        <is>
          <t>0725x</t>
        </is>
      </c>
      <c r="W2183" t="n">
        <v>7664</v>
      </c>
      <c r="Y2183" t="inlineStr">
        <is>
          <t>879f3a08-353d-4155-a6fa-62ec0bbf7f65</t>
        </is>
      </c>
      <c r="Z2183" t="inlineStr">
        <is>
          <t>Caleb Malhotra (VAN C)</t>
        </is>
      </c>
    </row>
    <row r="2184">
      <c r="A2184" t="inlineStr">
        <is>
          <t>Caleb Mitchell</t>
        </is>
      </c>
      <c r="B2184" t="inlineStr">
        <is>
          <t>(N/A)</t>
        </is>
      </c>
      <c r="C2184" t="inlineStr">
        <is>
          <t>D</t>
        </is>
      </c>
      <c r="D2184" t="inlineStr">
        <is>
          <t>D</t>
        </is>
      </c>
      <c r="E2184" t="n">
        <v>18</v>
      </c>
      <c r="F2184" t="inlineStr">
        <is>
          <t>FA</t>
        </is>
      </c>
      <c r="G2184" t="inlineStr">
        <is>
          <t>FA</t>
        </is>
      </c>
      <c r="H2184" s="30" t="n">
        <v>1</v>
      </c>
      <c r="I2184" s="31" t="n">
        <v>0</v>
      </c>
      <c r="J2184" s="31" t="n"/>
      <c r="K2184" s="31" t="n">
        <v>0</v>
      </c>
      <c r="L2184" s="32" t="n"/>
      <c r="M2184" s="31" t="n">
        <v>0</v>
      </c>
      <c r="N2184" s="31" t="n">
        <v>0</v>
      </c>
      <c r="O2184" s="31" t="n"/>
      <c r="P2184" s="31" t="n"/>
      <c r="Q2184" s="31" t="n">
        <v>0</v>
      </c>
      <c r="R2184" s="31" t="n"/>
      <c r="S2184" s="32" t="n"/>
      <c r="T2184" s="32" t="n"/>
      <c r="V2184" t="inlineStr">
        <is>
          <t>075kp</t>
        </is>
      </c>
      <c r="Z2184" t="inlineStr">
        <is>
          <t>Caleb Mitchell ((N/A) D)</t>
        </is>
      </c>
    </row>
    <row r="2185">
      <c r="A2185" t="inlineStr">
        <is>
          <t>Calem Mangone</t>
        </is>
      </c>
      <c r="B2185" t="inlineStr">
        <is>
          <t>(N/A)</t>
        </is>
      </c>
      <c r="C2185" t="inlineStr">
        <is>
          <t>RW</t>
        </is>
      </c>
      <c r="D2185" t="inlineStr">
        <is>
          <t>F</t>
        </is>
      </c>
      <c r="E2185" t="n">
        <v>21</v>
      </c>
      <c r="F2185" t="inlineStr">
        <is>
          <t>FA</t>
        </is>
      </c>
      <c r="G2185" t="inlineStr">
        <is>
          <t>FA</t>
        </is>
      </c>
      <c r="H2185" s="30" t="n">
        <v>1</v>
      </c>
      <c r="I2185" s="31" t="n">
        <v>0</v>
      </c>
      <c r="J2185" s="31" t="n"/>
      <c r="K2185" s="31" t="n">
        <v>0</v>
      </c>
      <c r="L2185" s="32" t="n"/>
      <c r="M2185" s="31" t="n">
        <v>0</v>
      </c>
      <c r="N2185" s="31" t="n">
        <v>0</v>
      </c>
      <c r="O2185" s="31" t="n"/>
      <c r="P2185" s="31" t="n"/>
      <c r="Q2185" s="31" t="n">
        <v>0</v>
      </c>
      <c r="R2185" s="31" t="n"/>
      <c r="S2185" s="32" t="n"/>
      <c r="T2185" s="32" t="n"/>
      <c r="V2185" t="inlineStr">
        <is>
          <t>06c6t</t>
        </is>
      </c>
      <c r="Y2185" t="inlineStr">
        <is>
          <t>5e9ecabb-b527-454c-858d-7a6da6f68df7</t>
        </is>
      </c>
      <c r="Z2185" t="inlineStr">
        <is>
          <t>Calem Mangone ((N/A) RW)</t>
        </is>
      </c>
    </row>
    <row r="2186">
      <c r="A2186" t="inlineStr">
        <is>
          <t>Calen Addison</t>
        </is>
      </c>
      <c r="B2186" t="inlineStr">
        <is>
          <t>(N/A)</t>
        </is>
      </c>
      <c r="C2186" t="inlineStr">
        <is>
          <t>D</t>
        </is>
      </c>
      <c r="D2186" t="inlineStr">
        <is>
          <t>D</t>
        </is>
      </c>
      <c r="E2186" t="n">
        <v>26</v>
      </c>
      <c r="F2186" t="inlineStr">
        <is>
          <t>FA</t>
        </is>
      </c>
      <c r="G2186" t="inlineStr">
        <is>
          <t>FA</t>
        </is>
      </c>
      <c r="H2186" s="30" t="n">
        <v>1</v>
      </c>
      <c r="I2186" s="31" t="n">
        <v>0</v>
      </c>
      <c r="J2186" s="31" t="n"/>
      <c r="K2186" s="31" t="n">
        <v>0</v>
      </c>
      <c r="L2186" s="32" t="n"/>
      <c r="M2186" s="31" t="n">
        <v>0</v>
      </c>
      <c r="N2186" s="31" t="n">
        <v>0</v>
      </c>
      <c r="O2186" s="31" t="n"/>
      <c r="P2186" s="31" t="n"/>
      <c r="Q2186" s="31" t="n">
        <v>0</v>
      </c>
      <c r="R2186" s="31" t="n"/>
      <c r="S2186" s="32" t="n"/>
      <c r="T2186" s="32" t="n"/>
      <c r="V2186" t="inlineStr">
        <is>
          <t>04lcz</t>
        </is>
      </c>
      <c r="W2186" t="n">
        <v>5708</v>
      </c>
      <c r="X2186" t="n">
        <v>7951</v>
      </c>
      <c r="Y2186" t="inlineStr">
        <is>
          <t>1ecfe8d4-c313-4538-bfee-b56d13976e2e</t>
        </is>
      </c>
      <c r="Z2186" t="inlineStr">
        <is>
          <t>Calen Addison ((N/A) D)</t>
        </is>
      </c>
    </row>
    <row r="2187">
      <c r="A2187" t="inlineStr">
        <is>
          <t>Callahan Burke</t>
        </is>
      </c>
      <c r="B2187" t="inlineStr">
        <is>
          <t>PIT</t>
        </is>
      </c>
      <c r="C2187" t="inlineStr">
        <is>
          <t>RW</t>
        </is>
      </c>
      <c r="D2187" t="inlineStr">
        <is>
          <t>F</t>
        </is>
      </c>
      <c r="E2187" t="n">
        <v>29</v>
      </c>
      <c r="F2187" t="inlineStr">
        <is>
          <t>FA</t>
        </is>
      </c>
      <c r="G2187" t="inlineStr">
        <is>
          <t>FA</t>
        </is>
      </c>
      <c r="H2187" s="30" t="n">
        <v>1</v>
      </c>
      <c r="I2187" s="31" t="n">
        <v>0</v>
      </c>
      <c r="J2187" s="31" t="n"/>
      <c r="K2187" s="31" t="n">
        <v>0</v>
      </c>
      <c r="L2187" s="32" t="n"/>
      <c r="M2187" s="31" t="n">
        <v>0</v>
      </c>
      <c r="N2187" s="31" t="n">
        <v>0</v>
      </c>
      <c r="O2187" s="31" t="n"/>
      <c r="P2187" s="31" t="n"/>
      <c r="Q2187" s="31" t="n">
        <v>0</v>
      </c>
      <c r="R2187" s="31" t="n"/>
      <c r="S2187" s="32" t="n"/>
      <c r="T2187" s="32" t="n"/>
      <c r="V2187" t="inlineStr">
        <is>
          <t>04xp7</t>
        </is>
      </c>
      <c r="W2187" t="n">
        <v>6595</v>
      </c>
      <c r="Y2187" t="inlineStr">
        <is>
          <t>46a6ee61-0f43-4313-b9df-b97e788aedbc</t>
        </is>
      </c>
      <c r="Z2187" t="inlineStr">
        <is>
          <t>Callahan Burke (PIT RW)</t>
        </is>
      </c>
    </row>
    <row r="2188">
      <c r="A2188" t="inlineStr">
        <is>
          <t>Calle Andersson</t>
        </is>
      </c>
      <c r="B2188" t="inlineStr">
        <is>
          <t>(N/A)</t>
        </is>
      </c>
      <c r="C2188" t="inlineStr">
        <is>
          <t>D</t>
        </is>
      </c>
      <c r="D2188" t="inlineStr">
        <is>
          <t>D</t>
        </is>
      </c>
      <c r="E2188" t="n">
        <v>32</v>
      </c>
      <c r="F2188" t="inlineStr">
        <is>
          <t>FA</t>
        </is>
      </c>
      <c r="G2188" t="inlineStr">
        <is>
          <t>FA</t>
        </is>
      </c>
      <c r="H2188" s="30" t="n">
        <v>1</v>
      </c>
      <c r="I2188" s="31" t="n">
        <v>0</v>
      </c>
      <c r="J2188" s="31" t="n"/>
      <c r="K2188" s="31" t="n">
        <v>0</v>
      </c>
      <c r="L2188" s="32" t="n"/>
      <c r="M2188" s="31" t="n">
        <v>0</v>
      </c>
      <c r="N2188" s="31" t="n">
        <v>0</v>
      </c>
      <c r="O2188" s="31" t="n"/>
      <c r="P2188" s="31" t="n"/>
      <c r="Q2188" s="31" t="n">
        <v>0</v>
      </c>
      <c r="R2188" s="31" t="n"/>
      <c r="S2188" s="32" t="n"/>
      <c r="T2188" s="32" t="n"/>
      <c r="V2188" t="inlineStr">
        <is>
          <t>02nqm</t>
        </is>
      </c>
      <c r="X2188" t="n">
        <v>5809</v>
      </c>
      <c r="Z2188" t="inlineStr">
        <is>
          <t>Calle Andersson ((N/A) D)</t>
        </is>
      </c>
    </row>
    <row r="2189">
      <c r="A2189" t="inlineStr">
        <is>
          <t>Calle Clang</t>
        </is>
      </c>
      <c r="B2189" t="inlineStr">
        <is>
          <t>ANA</t>
        </is>
      </c>
      <c r="C2189" t="inlineStr">
        <is>
          <t>G</t>
        </is>
      </c>
      <c r="D2189" t="inlineStr">
        <is>
          <t>G</t>
        </is>
      </c>
      <c r="E2189" t="n">
        <v>24</v>
      </c>
      <c r="F2189" t="inlineStr">
        <is>
          <t>FA</t>
        </is>
      </c>
      <c r="G2189" t="inlineStr">
        <is>
          <t>FA</t>
        </is>
      </c>
      <c r="H2189" s="30" t="n">
        <v>775000</v>
      </c>
      <c r="I2189" s="31" t="n">
        <v>0</v>
      </c>
      <c r="J2189" s="31" t="n"/>
      <c r="K2189" s="31" t="n">
        <v>0</v>
      </c>
      <c r="L2189" s="32" t="n"/>
      <c r="M2189" s="31" t="n">
        <v>0</v>
      </c>
      <c r="N2189" s="31" t="n">
        <v>0</v>
      </c>
      <c r="O2189" s="31" t="n"/>
      <c r="P2189" s="31" t="n"/>
      <c r="Q2189" s="31" t="n">
        <v>0</v>
      </c>
      <c r="R2189" s="31" t="n"/>
      <c r="S2189" s="32" t="n"/>
      <c r="T2189" s="32" t="n"/>
      <c r="V2189" t="inlineStr">
        <is>
          <t>05lui</t>
        </is>
      </c>
      <c r="W2189" t="n">
        <v>6322</v>
      </c>
      <c r="Y2189" t="inlineStr">
        <is>
          <t>b7ce1d74-816f-406e-a25b-e9738307190d</t>
        </is>
      </c>
      <c r="Z2189" t="inlineStr">
        <is>
          <t>Calle Clang (ANA G)</t>
        </is>
      </c>
    </row>
    <row r="2190">
      <c r="A2190" t="inlineStr">
        <is>
          <t>Calle Odelius</t>
        </is>
      </c>
      <c r="B2190" t="inlineStr">
        <is>
          <t>NYI</t>
        </is>
      </c>
      <c r="C2190" t="inlineStr">
        <is>
          <t>D</t>
        </is>
      </c>
      <c r="D2190" t="inlineStr">
        <is>
          <t>D</t>
        </is>
      </c>
      <c r="E2190" t="n">
        <v>22</v>
      </c>
      <c r="F2190" t="inlineStr">
        <is>
          <t>FA</t>
        </is>
      </c>
      <c r="G2190" t="inlineStr">
        <is>
          <t>FA</t>
        </is>
      </c>
      <c r="H2190" s="30" t="n">
        <v>815000</v>
      </c>
      <c r="I2190" s="31" t="n">
        <v>0</v>
      </c>
      <c r="J2190" s="31" t="n"/>
      <c r="K2190" s="31" t="n">
        <v>0</v>
      </c>
      <c r="L2190" s="32" t="n"/>
      <c r="M2190" s="31" t="n">
        <v>0</v>
      </c>
      <c r="N2190" s="31" t="n">
        <v>0</v>
      </c>
      <c r="O2190" s="31" t="n"/>
      <c r="P2190" s="31" t="n"/>
      <c r="Q2190" s="31" t="n">
        <v>0</v>
      </c>
      <c r="R2190" s="31" t="n"/>
      <c r="S2190" s="32" t="n"/>
      <c r="T2190" s="32" t="n"/>
      <c r="V2190" t="inlineStr">
        <is>
          <t>060ho</t>
        </is>
      </c>
      <c r="W2190" t="n">
        <v>6752</v>
      </c>
      <c r="Y2190" t="inlineStr">
        <is>
          <t>57a187cc-149d-4f23-a1e0-4d9463cae7d7</t>
        </is>
      </c>
      <c r="Z2190" t="inlineStr">
        <is>
          <t>Calle Odelius (NYI D)</t>
        </is>
      </c>
    </row>
    <row r="2191">
      <c r="A2191" t="inlineStr">
        <is>
          <t>Calle Ridderwall</t>
        </is>
      </c>
      <c r="B2191" t="inlineStr">
        <is>
          <t>(N/A)</t>
        </is>
      </c>
      <c r="C2191" t="inlineStr">
        <is>
          <t>LW</t>
        </is>
      </c>
      <c r="D2191" t="inlineStr">
        <is>
          <t>F</t>
        </is>
      </c>
      <c r="E2191" t="n">
        <v>38</v>
      </c>
      <c r="F2191" t="inlineStr">
        <is>
          <t>FA</t>
        </is>
      </c>
      <c r="G2191" t="inlineStr">
        <is>
          <t>FA</t>
        </is>
      </c>
      <c r="H2191" s="30" t="n">
        <v>1</v>
      </c>
      <c r="I2191" s="31" t="n">
        <v>0</v>
      </c>
      <c r="J2191" s="31" t="n"/>
      <c r="K2191" s="31" t="n">
        <v>0</v>
      </c>
      <c r="L2191" s="32" t="n"/>
      <c r="M2191" s="31" t="n">
        <v>0</v>
      </c>
      <c r="N2191" s="31" t="n">
        <v>0</v>
      </c>
      <c r="O2191" s="31" t="n"/>
      <c r="P2191" s="31" t="n"/>
      <c r="Q2191" s="31" t="n">
        <v>0</v>
      </c>
      <c r="R2191" s="31" t="n"/>
      <c r="S2191" s="32" t="n"/>
      <c r="T2191" s="32" t="n"/>
      <c r="V2191" t="inlineStr">
        <is>
          <t>03d0q</t>
        </is>
      </c>
      <c r="Z2191" t="inlineStr">
        <is>
          <t>Calle Ridderwall ((N/A) LW)</t>
        </is>
      </c>
    </row>
    <row r="2192">
      <c r="A2192" t="inlineStr">
        <is>
          <t>Calle Sjalin</t>
        </is>
      </c>
      <c r="B2192" t="inlineStr">
        <is>
          <t>(N/A)</t>
        </is>
      </c>
      <c r="C2192" t="inlineStr">
        <is>
          <t>D</t>
        </is>
      </c>
      <c r="D2192" t="inlineStr">
        <is>
          <t>D</t>
        </is>
      </c>
      <c r="E2192" t="n">
        <v>27</v>
      </c>
      <c r="F2192" t="inlineStr">
        <is>
          <t>FA</t>
        </is>
      </c>
      <c r="G2192" t="inlineStr">
        <is>
          <t>FA</t>
        </is>
      </c>
      <c r="H2192" s="30" t="n">
        <v>1</v>
      </c>
      <c r="I2192" s="31" t="n">
        <v>0</v>
      </c>
      <c r="J2192" s="31" t="n"/>
      <c r="K2192" s="31" t="n">
        <v>0</v>
      </c>
      <c r="L2192" s="32" t="n"/>
      <c r="M2192" s="31" t="n">
        <v>0</v>
      </c>
      <c r="N2192" s="31" t="n">
        <v>0</v>
      </c>
      <c r="O2192" s="31" t="n"/>
      <c r="P2192" s="31" t="n"/>
      <c r="Q2192" s="31" t="n">
        <v>0</v>
      </c>
      <c r="R2192" s="31" t="n"/>
      <c r="S2192" s="32" t="n"/>
      <c r="T2192" s="32" t="n"/>
      <c r="V2192" t="inlineStr">
        <is>
          <t>04f7c</t>
        </is>
      </c>
      <c r="W2192" t="n">
        <v>6722</v>
      </c>
      <c r="X2192" t="n">
        <v>7660</v>
      </c>
      <c r="Y2192" t="inlineStr">
        <is>
          <t>8d3c61a3-7c8b-4f2f-bafd-78e4947da28a</t>
        </is>
      </c>
      <c r="Z2192" t="inlineStr">
        <is>
          <t>Calle Sjalin ((N/A) D)</t>
        </is>
      </c>
    </row>
    <row r="2193">
      <c r="A2193" t="inlineStr">
        <is>
          <t>Callum Booth</t>
        </is>
      </c>
      <c r="B2193" t="inlineStr">
        <is>
          <t>(N/A)</t>
        </is>
      </c>
      <c r="C2193" t="inlineStr">
        <is>
          <t>G</t>
        </is>
      </c>
      <c r="D2193" t="inlineStr">
        <is>
          <t>G</t>
        </is>
      </c>
      <c r="E2193" t="n">
        <v>29</v>
      </c>
      <c r="F2193" t="inlineStr">
        <is>
          <t>FA</t>
        </is>
      </c>
      <c r="G2193" t="inlineStr">
        <is>
          <t>FA</t>
        </is>
      </c>
      <c r="H2193" s="30" t="n">
        <v>1</v>
      </c>
      <c r="I2193" s="31" t="n">
        <v>0</v>
      </c>
      <c r="J2193" s="31" t="n"/>
      <c r="K2193" s="31" t="n">
        <v>0</v>
      </c>
      <c r="L2193" s="32" t="n"/>
      <c r="M2193" s="31" t="n">
        <v>0</v>
      </c>
      <c r="N2193" s="31" t="n">
        <v>0</v>
      </c>
      <c r="O2193" s="31" t="n"/>
      <c r="P2193" s="31" t="n"/>
      <c r="Q2193" s="31" t="n">
        <v>0</v>
      </c>
      <c r="R2193" s="31" t="n"/>
      <c r="S2193" s="32" t="n"/>
      <c r="T2193" s="32" t="n"/>
      <c r="V2193" t="inlineStr">
        <is>
          <t>03o2c</t>
        </is>
      </c>
      <c r="W2193" t="n">
        <v>4805</v>
      </c>
      <c r="X2193" t="n">
        <v>6835</v>
      </c>
      <c r="Y2193" t="inlineStr">
        <is>
          <t>ddc7a507-3aee-48f3-94c0-c37c66ba9d25</t>
        </is>
      </c>
      <c r="Z2193" t="inlineStr">
        <is>
          <t>Callum Booth ((N/A) G)</t>
        </is>
      </c>
    </row>
    <row r="2194">
      <c r="A2194" t="inlineStr">
        <is>
          <t>Callum Brooks</t>
        </is>
      </c>
      <c r="B2194" t="inlineStr">
        <is>
          <t>(N/A)</t>
        </is>
      </c>
      <c r="C2194" t="inlineStr">
        <is>
          <t>C</t>
        </is>
      </c>
      <c r="D2194" t="inlineStr">
        <is>
          <t>F</t>
        </is>
      </c>
      <c r="E2194" t="n">
        <v>14</v>
      </c>
      <c r="F2194" t="inlineStr">
        <is>
          <t>FA</t>
        </is>
      </c>
      <c r="G2194" t="inlineStr">
        <is>
          <t>FA</t>
        </is>
      </c>
      <c r="H2194" s="30" t="n">
        <v>1</v>
      </c>
      <c r="I2194" s="31" t="n">
        <v>0</v>
      </c>
      <c r="J2194" s="31" t="n"/>
      <c r="K2194" s="31" t="n">
        <v>0</v>
      </c>
      <c r="L2194" s="32" t="n"/>
      <c r="M2194" s="31" t="n">
        <v>0</v>
      </c>
      <c r="N2194" s="31" t="n">
        <v>0</v>
      </c>
      <c r="O2194" s="31" t="n"/>
      <c r="P2194" s="31" t="n"/>
      <c r="Q2194" s="31" t="n">
        <v>0</v>
      </c>
      <c r="R2194" s="31" t="n"/>
      <c r="S2194" s="32" t="n"/>
      <c r="T2194" s="32" t="n"/>
      <c r="V2194" t="inlineStr">
        <is>
          <t>0770u</t>
        </is>
      </c>
      <c r="Z2194" t="inlineStr">
        <is>
          <t>Callum Brooks ((N/A) C)</t>
        </is>
      </c>
    </row>
    <row r="2195">
      <c r="A2195" t="inlineStr">
        <is>
          <t>Callum Croskery</t>
        </is>
      </c>
      <c r="B2195" t="inlineStr">
        <is>
          <t>(N/A)</t>
        </is>
      </c>
      <c r="C2195" t="inlineStr">
        <is>
          <t>D</t>
        </is>
      </c>
      <c r="D2195" t="inlineStr">
        <is>
          <t>D</t>
        </is>
      </c>
      <c r="E2195" t="n">
        <v>18</v>
      </c>
      <c r="F2195" t="inlineStr">
        <is>
          <t>FA</t>
        </is>
      </c>
      <c r="G2195" t="inlineStr">
        <is>
          <t>FA</t>
        </is>
      </c>
      <c r="H2195" s="30" t="n">
        <v>1</v>
      </c>
      <c r="I2195" s="31" t="n">
        <v>0</v>
      </c>
      <c r="J2195" s="31" t="n"/>
      <c r="K2195" s="31" t="n">
        <v>0</v>
      </c>
      <c r="L2195" s="32" t="n"/>
      <c r="M2195" s="31" t="n">
        <v>0</v>
      </c>
      <c r="N2195" s="31" t="n">
        <v>0</v>
      </c>
      <c r="O2195" s="31" t="n"/>
      <c r="P2195" s="31" t="n"/>
      <c r="Q2195" s="31" t="n">
        <v>0</v>
      </c>
      <c r="R2195" s="31" t="n"/>
      <c r="S2195" s="32" t="n"/>
      <c r="T2195" s="32" t="n"/>
      <c r="V2195" t="inlineStr">
        <is>
          <t>072js</t>
        </is>
      </c>
      <c r="Y2195" t="inlineStr">
        <is>
          <t>8be209e0-ffeb-463d-b83e-d1a6b9a6aba0</t>
        </is>
      </c>
      <c r="Z2195" t="inlineStr">
        <is>
          <t>Callum Croskery ((N/A) D)</t>
        </is>
      </c>
    </row>
    <row r="2196">
      <c r="A2196" t="inlineStr">
        <is>
          <t>Callum Tung</t>
        </is>
      </c>
      <c r="B2196" t="inlineStr">
        <is>
          <t>NYR</t>
        </is>
      </c>
      <c r="C2196" t="inlineStr">
        <is>
          <t>G</t>
        </is>
      </c>
      <c r="D2196" t="inlineStr">
        <is>
          <t>G</t>
        </is>
      </c>
      <c r="E2196" t="n">
        <v>22</v>
      </c>
      <c r="F2196" t="inlineStr">
        <is>
          <t>FA</t>
        </is>
      </c>
      <c r="G2196" t="inlineStr">
        <is>
          <t>FA</t>
        </is>
      </c>
      <c r="H2196" s="30" t="n">
        <v>872500</v>
      </c>
      <c r="I2196" s="31" t="n">
        <v>0</v>
      </c>
      <c r="J2196" s="31" t="n"/>
      <c r="K2196" s="31" t="n">
        <v>0</v>
      </c>
      <c r="L2196" s="32" t="n"/>
      <c r="M2196" s="31" t="n">
        <v>0</v>
      </c>
      <c r="N2196" s="31" t="n">
        <v>0</v>
      </c>
      <c r="O2196" s="31" t="n"/>
      <c r="P2196" s="31" t="n"/>
      <c r="Q2196" s="31" t="n">
        <v>0</v>
      </c>
      <c r="R2196" s="31" t="n"/>
      <c r="S2196" s="32" t="n"/>
      <c r="T2196" s="32" t="n"/>
      <c r="V2196" t="inlineStr">
        <is>
          <t>06rmm</t>
        </is>
      </c>
      <c r="W2196" t="n">
        <v>7336</v>
      </c>
      <c r="Y2196" t="inlineStr">
        <is>
          <t>4df88334-007b-4401-a84d-068dfb9fefe1</t>
        </is>
      </c>
      <c r="Z2196" t="inlineStr">
        <is>
          <t>Callum Tung (NYR G)</t>
        </is>
      </c>
    </row>
    <row r="2197">
      <c r="A2197" t="inlineStr">
        <is>
          <t>Calvin Thurkauf</t>
        </is>
      </c>
      <c r="B2197" t="inlineStr">
        <is>
          <t>CBJ</t>
        </is>
      </c>
      <c r="C2197" t="inlineStr">
        <is>
          <t>C</t>
        </is>
      </c>
      <c r="D2197" t="inlineStr">
        <is>
          <t>F</t>
        </is>
      </c>
      <c r="E2197" t="n">
        <v>29</v>
      </c>
      <c r="F2197" t="inlineStr">
        <is>
          <t>FA</t>
        </is>
      </c>
      <c r="G2197" t="inlineStr">
        <is>
          <t>FA</t>
        </is>
      </c>
      <c r="H2197" s="30" t="n">
        <v>1</v>
      </c>
      <c r="I2197" s="31" t="n">
        <v>0</v>
      </c>
      <c r="J2197" s="31" t="n"/>
      <c r="K2197" s="31" t="n">
        <v>0</v>
      </c>
      <c r="L2197" s="32" t="n"/>
      <c r="M2197" s="31" t="n">
        <v>0</v>
      </c>
      <c r="N2197" s="31" t="n">
        <v>0</v>
      </c>
      <c r="O2197" s="31" t="n"/>
      <c r="P2197" s="31" t="n"/>
      <c r="Q2197" s="31" t="n">
        <v>0</v>
      </c>
      <c r="R2197" s="31" t="n"/>
      <c r="S2197" s="32" t="n"/>
      <c r="T2197" s="32" t="n"/>
      <c r="V2197" t="inlineStr">
        <is>
          <t>0430b</t>
        </is>
      </c>
      <c r="W2197" t="n">
        <v>5329</v>
      </c>
      <c r="X2197" t="n">
        <v>7290</v>
      </c>
      <c r="Z2197" t="inlineStr">
        <is>
          <t>Calvin Thurkauf (CBJ C)</t>
        </is>
      </c>
    </row>
    <row r="2198">
      <c r="A2198" t="inlineStr">
        <is>
          <t>Calvin Vachon</t>
        </is>
      </c>
      <c r="B2198" t="inlineStr">
        <is>
          <t>(N/A)</t>
        </is>
      </c>
      <c r="C2198" t="inlineStr">
        <is>
          <t>G</t>
        </is>
      </c>
      <c r="D2198" t="inlineStr">
        <is>
          <t>G</t>
        </is>
      </c>
      <c r="E2198" t="n">
        <v>21</v>
      </c>
      <c r="F2198" t="inlineStr">
        <is>
          <t>FA</t>
        </is>
      </c>
      <c r="G2198" t="inlineStr">
        <is>
          <t>FA</t>
        </is>
      </c>
      <c r="H2198" s="30" t="n">
        <v>1</v>
      </c>
      <c r="I2198" s="31" t="n">
        <v>0</v>
      </c>
      <c r="J2198" s="31" t="n"/>
      <c r="K2198" s="31" t="n">
        <v>0</v>
      </c>
      <c r="L2198" s="32" t="n"/>
      <c r="M2198" s="31" t="n">
        <v>0</v>
      </c>
      <c r="N2198" s="31" t="n">
        <v>0</v>
      </c>
      <c r="O2198" s="31" t="n"/>
      <c r="P2198" s="31" t="n"/>
      <c r="Q2198" s="31" t="n">
        <v>0</v>
      </c>
      <c r="R2198" s="31" t="n"/>
      <c r="S2198" s="32" t="n"/>
      <c r="T2198" s="32" t="n"/>
      <c r="V2198" t="inlineStr">
        <is>
          <t>06c1t</t>
        </is>
      </c>
      <c r="Z2198" t="inlineStr">
        <is>
          <t>Calvin Vachon ((N/A) G)</t>
        </is>
      </c>
    </row>
    <row r="2199">
      <c r="A2199" t="inlineStr">
        <is>
          <t>Calvin de Haan</t>
        </is>
      </c>
      <c r="B2199" t="inlineStr">
        <is>
          <t>(N/A)</t>
        </is>
      </c>
      <c r="C2199" t="inlineStr">
        <is>
          <t>D</t>
        </is>
      </c>
      <c r="D2199" t="inlineStr">
        <is>
          <t>D</t>
        </is>
      </c>
      <c r="E2199" t="n">
        <v>35</v>
      </c>
      <c r="F2199" t="inlineStr">
        <is>
          <t>FA</t>
        </is>
      </c>
      <c r="G2199" t="inlineStr">
        <is>
          <t>FA</t>
        </is>
      </c>
      <c r="H2199" s="30" t="n">
        <v>1</v>
      </c>
      <c r="I2199" s="31" t="n">
        <v>0</v>
      </c>
      <c r="J2199" s="31" t="n"/>
      <c r="K2199" s="31" t="n">
        <v>0</v>
      </c>
      <c r="L2199" s="32" t="n"/>
      <c r="M2199" s="31" t="n">
        <v>0</v>
      </c>
      <c r="N2199" s="31" t="n">
        <v>0</v>
      </c>
      <c r="O2199" s="31" t="n"/>
      <c r="P2199" s="31" t="n"/>
      <c r="Q2199" s="31" t="n">
        <v>0</v>
      </c>
      <c r="R2199" s="31" t="n"/>
      <c r="S2199" s="32" t="n"/>
      <c r="T2199" s="32" t="n"/>
      <c r="V2199" t="inlineStr">
        <is>
          <t>01f3j</t>
        </is>
      </c>
      <c r="W2199" t="n">
        <v>3268</v>
      </c>
      <c r="X2199" t="n">
        <v>4692</v>
      </c>
      <c r="Y2199" t="inlineStr">
        <is>
          <t>4328d3f9-0f24-11e2-8525-18a905767e44</t>
        </is>
      </c>
      <c r="Z2199" t="inlineStr">
        <is>
          <t>Calvin de Haan ((N/A) D)</t>
        </is>
      </c>
    </row>
    <row r="2200">
      <c r="A2200" t="inlineStr">
        <is>
          <t>Cam Atkinson</t>
        </is>
      </c>
      <c r="B2200" t="inlineStr">
        <is>
          <t>(N/A)</t>
        </is>
      </c>
      <c r="C2200" t="inlineStr">
        <is>
          <t>RW</t>
        </is>
      </c>
      <c r="D2200" t="inlineStr">
        <is>
          <t>F</t>
        </is>
      </c>
      <c r="E2200" t="n">
        <v>37</v>
      </c>
      <c r="F2200" t="inlineStr">
        <is>
          <t>FA</t>
        </is>
      </c>
      <c r="G2200" t="inlineStr">
        <is>
          <t>FA</t>
        </is>
      </c>
      <c r="H2200" s="30" t="n">
        <v>1</v>
      </c>
      <c r="I2200" s="31" t="n">
        <v>0</v>
      </c>
      <c r="J2200" s="31" t="n"/>
      <c r="K2200" s="31" t="n">
        <v>0</v>
      </c>
      <c r="L2200" s="32" t="n"/>
      <c r="M2200" s="31" t="n">
        <v>0</v>
      </c>
      <c r="N2200" s="31" t="n">
        <v>0</v>
      </c>
      <c r="O2200" s="31" t="n"/>
      <c r="P2200" s="31" t="n"/>
      <c r="Q2200" s="31" t="n">
        <v>0</v>
      </c>
      <c r="R2200" s="31" t="n"/>
      <c r="S2200" s="32" t="n"/>
      <c r="T2200" s="32" t="n"/>
      <c r="V2200" t="inlineStr">
        <is>
          <t>01yj4</t>
        </is>
      </c>
      <c r="W2200" t="n">
        <v>3699</v>
      </c>
      <c r="X2200" t="n">
        <v>5282</v>
      </c>
      <c r="Y2200" t="inlineStr">
        <is>
          <t>436d74ac-0f24-11e2-8525-18a905767e44</t>
        </is>
      </c>
      <c r="Z2200" t="inlineStr">
        <is>
          <t>Cam Atkinson ((N/A) RW)</t>
        </is>
      </c>
    </row>
    <row r="2201">
      <c r="A2201" t="inlineStr">
        <is>
          <t>Cam Barker</t>
        </is>
      </c>
      <c r="B2201" t="inlineStr">
        <is>
          <t>(N/A)</t>
        </is>
      </c>
      <c r="C2201" t="inlineStr">
        <is>
          <t>D</t>
        </is>
      </c>
      <c r="D2201" t="inlineStr">
        <is>
          <t>D</t>
        </is>
      </c>
      <c r="E2201" t="n">
        <v>40</v>
      </c>
      <c r="F2201" t="inlineStr">
        <is>
          <t>FA</t>
        </is>
      </c>
      <c r="G2201" t="inlineStr">
        <is>
          <t>FA</t>
        </is>
      </c>
      <c r="H2201" s="30" t="n">
        <v>1</v>
      </c>
      <c r="I2201" s="31" t="n">
        <v>0</v>
      </c>
      <c r="J2201" s="31" t="n"/>
      <c r="K2201" s="31" t="n">
        <v>0</v>
      </c>
      <c r="L2201" s="32" t="n"/>
      <c r="M2201" s="31" t="n">
        <v>0</v>
      </c>
      <c r="N2201" s="31" t="n">
        <v>0</v>
      </c>
      <c r="O2201" s="31" t="n"/>
      <c r="P2201" s="31" t="n"/>
      <c r="Q2201" s="31" t="n">
        <v>0</v>
      </c>
      <c r="R2201" s="31" t="n"/>
      <c r="S2201" s="32" t="n"/>
      <c r="T2201" s="32" t="n"/>
      <c r="V2201" t="inlineStr">
        <is>
          <t>003jx</t>
        </is>
      </c>
      <c r="W2201" t="n">
        <v>2161</v>
      </c>
      <c r="X2201" t="n">
        <v>3639</v>
      </c>
      <c r="Z2201" t="inlineStr">
        <is>
          <t>Cam Barker ((N/A) D)</t>
        </is>
      </c>
    </row>
    <row r="2202">
      <c r="A2202" t="inlineStr">
        <is>
          <t>Cam Brown</t>
        </is>
      </c>
      <c r="B2202" t="inlineStr">
        <is>
          <t>(N/A)</t>
        </is>
      </c>
      <c r="C2202" t="inlineStr">
        <is>
          <t>C</t>
        </is>
      </c>
      <c r="D2202" t="inlineStr">
        <is>
          <t>F</t>
        </is>
      </c>
      <c r="E2202" t="n">
        <v>33</v>
      </c>
      <c r="F2202" t="inlineStr">
        <is>
          <t>FA</t>
        </is>
      </c>
      <c r="G2202" t="inlineStr">
        <is>
          <t>FA</t>
        </is>
      </c>
      <c r="H2202" s="30" t="n">
        <v>1</v>
      </c>
      <c r="I2202" s="31" t="n">
        <v>0</v>
      </c>
      <c r="J2202" s="31" t="n"/>
      <c r="K2202" s="31" t="n">
        <v>0</v>
      </c>
      <c r="L2202" s="32" t="n"/>
      <c r="M2202" s="31" t="n">
        <v>0</v>
      </c>
      <c r="N2202" s="31" t="n">
        <v>0</v>
      </c>
      <c r="O2202" s="31" t="n"/>
      <c r="P2202" s="31" t="n"/>
      <c r="Q2202" s="31" t="n">
        <v>0</v>
      </c>
      <c r="R2202" s="31" t="n"/>
      <c r="S2202" s="32" t="n"/>
      <c r="T2202" s="32" t="n"/>
      <c r="V2202" t="inlineStr">
        <is>
          <t>04juu</t>
        </is>
      </c>
      <c r="Z2202" t="inlineStr">
        <is>
          <t>Cam Brown ((N/A) C)</t>
        </is>
      </c>
    </row>
    <row r="2203">
      <c r="A2203" t="inlineStr">
        <is>
          <t>Cam Cunning</t>
        </is>
      </c>
      <c r="B2203" t="inlineStr">
        <is>
          <t>(N/A)</t>
        </is>
      </c>
      <c r="C2203" t="inlineStr">
        <is>
          <t>LW</t>
        </is>
      </c>
      <c r="D2203" t="inlineStr">
        <is>
          <t>F</t>
        </is>
      </c>
      <c r="E2203" t="n">
        <v>41</v>
      </c>
      <c r="F2203" t="inlineStr">
        <is>
          <t>FA</t>
        </is>
      </c>
      <c r="G2203" t="inlineStr">
        <is>
          <t>FA</t>
        </is>
      </c>
      <c r="H2203" s="30" t="n">
        <v>1</v>
      </c>
      <c r="I2203" s="31" t="n">
        <v>0</v>
      </c>
      <c r="J2203" s="31" t="n"/>
      <c r="K2203" s="31" t="n">
        <v>0</v>
      </c>
      <c r="L2203" s="32" t="n"/>
      <c r="M2203" s="31" t="n">
        <v>0</v>
      </c>
      <c r="N2203" s="31" t="n">
        <v>0</v>
      </c>
      <c r="O2203" s="31" t="n"/>
      <c r="P2203" s="31" t="n"/>
      <c r="Q2203" s="31" t="n">
        <v>0</v>
      </c>
      <c r="R2203" s="31" t="n"/>
      <c r="S2203" s="32" t="n"/>
      <c r="T2203" s="32" t="n"/>
      <c r="V2203" t="inlineStr">
        <is>
          <t>004mi</t>
        </is>
      </c>
      <c r="W2203" t="n">
        <v>2884</v>
      </c>
      <c r="X2203" t="n">
        <v>3485</v>
      </c>
      <c r="Z2203" t="inlineStr">
        <is>
          <t>Cam Cunning ((N/A) LW)</t>
        </is>
      </c>
    </row>
    <row r="2204">
      <c r="A2204" t="inlineStr">
        <is>
          <t>Cam Darcy</t>
        </is>
      </c>
      <c r="B2204" t="inlineStr">
        <is>
          <t>STL</t>
        </is>
      </c>
      <c r="C2204" t="inlineStr">
        <is>
          <t>C</t>
        </is>
      </c>
      <c r="D2204" t="inlineStr">
        <is>
          <t>F</t>
        </is>
      </c>
      <c r="E2204" t="n">
        <v>32</v>
      </c>
      <c r="F2204" t="inlineStr">
        <is>
          <t>FA</t>
        </is>
      </c>
      <c r="G2204" t="inlineStr">
        <is>
          <t>FA</t>
        </is>
      </c>
      <c r="H2204" s="30" t="n">
        <v>1</v>
      </c>
      <c r="I2204" s="31" t="n">
        <v>0</v>
      </c>
      <c r="J2204" s="31" t="n"/>
      <c r="K2204" s="31" t="n">
        <v>0</v>
      </c>
      <c r="L2204" s="32" t="n"/>
      <c r="M2204" s="31" t="n">
        <v>0</v>
      </c>
      <c r="N2204" s="31" t="n">
        <v>0</v>
      </c>
      <c r="O2204" s="31" t="n"/>
      <c r="P2204" s="31" t="n"/>
      <c r="Q2204" s="31" t="n">
        <v>0</v>
      </c>
      <c r="R2204" s="31" t="n"/>
      <c r="S2204" s="32" t="n"/>
      <c r="T2204" s="32" t="n"/>
      <c r="V2204" t="inlineStr">
        <is>
          <t>03ee7</t>
        </is>
      </c>
      <c r="W2204" t="n">
        <v>4765</v>
      </c>
      <c r="X2204" t="n">
        <v>6552</v>
      </c>
      <c r="Z2204" t="inlineStr">
        <is>
          <t>Cam Darcy (STL C)</t>
        </is>
      </c>
    </row>
    <row r="2205">
      <c r="A2205" t="inlineStr">
        <is>
          <t>Cam Dineen</t>
        </is>
      </c>
      <c r="B2205" t="inlineStr">
        <is>
          <t>PHI</t>
        </is>
      </c>
      <c r="C2205" t="inlineStr">
        <is>
          <t>D</t>
        </is>
      </c>
      <c r="D2205" t="inlineStr">
        <is>
          <t>D</t>
        </is>
      </c>
      <c r="E2205" t="n">
        <v>28</v>
      </c>
      <c r="F2205" t="inlineStr">
        <is>
          <t>FA</t>
        </is>
      </c>
      <c r="G2205" t="inlineStr">
        <is>
          <t>FA</t>
        </is>
      </c>
      <c r="H2205" s="30" t="n">
        <v>875000</v>
      </c>
      <c r="I2205" s="31" t="n">
        <v>0</v>
      </c>
      <c r="J2205" s="31" t="n"/>
      <c r="K2205" s="31" t="n">
        <v>0</v>
      </c>
      <c r="L2205" s="32" t="n"/>
      <c r="M2205" s="31" t="n">
        <v>0</v>
      </c>
      <c r="N2205" s="31" t="n">
        <v>0</v>
      </c>
      <c r="O2205" s="31" t="n"/>
      <c r="P2205" s="31" t="n"/>
      <c r="Q2205" s="31" t="n">
        <v>0</v>
      </c>
      <c r="R2205" s="31" t="n"/>
      <c r="S2205" s="32" t="n"/>
      <c r="T2205" s="32" t="n"/>
      <c r="V2205" t="inlineStr">
        <is>
          <t>042w6</t>
        </is>
      </c>
      <c r="W2205" t="n">
        <v>5209</v>
      </c>
      <c r="X2205" t="n">
        <v>7176</v>
      </c>
      <c r="Y2205" t="inlineStr">
        <is>
          <t>1fe92918-e9b7-48b0-8f0c-df9813862f83</t>
        </is>
      </c>
      <c r="Z2205" t="inlineStr">
        <is>
          <t>Cam Dineen (PHI D)</t>
        </is>
      </c>
    </row>
    <row r="2206">
      <c r="A2206" t="inlineStr">
        <is>
          <t>Cam Janssen</t>
        </is>
      </c>
      <c r="B2206" t="inlineStr">
        <is>
          <t>(N/A)</t>
        </is>
      </c>
      <c r="C2206" t="inlineStr">
        <is>
          <t>RW</t>
        </is>
      </c>
      <c r="D2206" t="inlineStr">
        <is>
          <t>F</t>
        </is>
      </c>
      <c r="E2206" t="n">
        <v>42</v>
      </c>
      <c r="F2206" t="inlineStr">
        <is>
          <t>FA</t>
        </is>
      </c>
      <c r="G2206" t="inlineStr">
        <is>
          <t>FA</t>
        </is>
      </c>
      <c r="H2206" s="30" t="n">
        <v>1</v>
      </c>
      <c r="I2206" s="31" t="n">
        <v>0</v>
      </c>
      <c r="J2206" s="31" t="n"/>
      <c r="K2206" s="31" t="n">
        <v>0</v>
      </c>
      <c r="L2206" s="32" t="n"/>
      <c r="M2206" s="31" t="n">
        <v>0</v>
      </c>
      <c r="N2206" s="31" t="n">
        <v>0</v>
      </c>
      <c r="O2206" s="31" t="n"/>
      <c r="P2206" s="31" t="n"/>
      <c r="Q2206" s="31" t="n">
        <v>0</v>
      </c>
      <c r="R2206" s="31" t="n"/>
      <c r="S2206" s="32" t="n"/>
      <c r="T2206" s="32" t="n"/>
      <c r="V2206" t="inlineStr">
        <is>
          <t>003xt</t>
        </is>
      </c>
      <c r="W2206" t="n">
        <v>2513</v>
      </c>
      <c r="X2206" t="n">
        <v>3552</v>
      </c>
      <c r="Z2206" t="inlineStr">
        <is>
          <t>Cam Janssen ((N/A) RW)</t>
        </is>
      </c>
    </row>
    <row r="2207">
      <c r="A2207" t="inlineStr">
        <is>
          <t>Cam Johnson</t>
        </is>
      </c>
      <c r="B2207" t="inlineStr">
        <is>
          <t>CBJ</t>
        </is>
      </c>
      <c r="C2207" t="inlineStr">
        <is>
          <t>G</t>
        </is>
      </c>
      <c r="D2207" t="inlineStr">
        <is>
          <t>G</t>
        </is>
      </c>
      <c r="E2207" t="n">
        <v>32</v>
      </c>
      <c r="F2207" t="inlineStr">
        <is>
          <t>FA</t>
        </is>
      </c>
      <c r="G2207" t="inlineStr">
        <is>
          <t>FA</t>
        </is>
      </c>
      <c r="H2207" s="30" t="n">
        <v>1</v>
      </c>
      <c r="I2207" s="31" t="n">
        <v>0</v>
      </c>
      <c r="J2207" s="31" t="n"/>
      <c r="K2207" s="31" t="n">
        <v>0</v>
      </c>
      <c r="L2207" s="32" t="n"/>
      <c r="M2207" s="31" t="n">
        <v>0</v>
      </c>
      <c r="N2207" s="31" t="n">
        <v>0</v>
      </c>
      <c r="O2207" s="31" t="n"/>
      <c r="P2207" s="31" t="n"/>
      <c r="Q2207" s="31" t="n">
        <v>0</v>
      </c>
      <c r="R2207" s="31" t="n"/>
      <c r="S2207" s="32" t="n"/>
      <c r="T2207" s="32" t="n"/>
      <c r="V2207" t="inlineStr">
        <is>
          <t>03yjq</t>
        </is>
      </c>
      <c r="W2207" t="n">
        <v>5643</v>
      </c>
      <c r="X2207" t="n">
        <v>7857</v>
      </c>
      <c r="Y2207" t="inlineStr">
        <is>
          <t>e8e3b918-b006-4f32-986b-f431564d4cf7</t>
        </is>
      </c>
      <c r="Z2207" t="inlineStr">
        <is>
          <t>Cam Johnson (CBJ G)</t>
        </is>
      </c>
    </row>
    <row r="2208">
      <c r="A2208" t="inlineStr">
        <is>
          <t>Cam Lanigan</t>
        </is>
      </c>
      <c r="B2208" t="inlineStr">
        <is>
          <t>DET</t>
        </is>
      </c>
      <c r="C2208" t="inlineStr">
        <is>
          <t>G</t>
        </is>
      </c>
      <c r="D2208" t="inlineStr">
        <is>
          <t>G</t>
        </is>
      </c>
      <c r="E2208" t="n">
        <v>34</v>
      </c>
      <c r="F2208" t="inlineStr">
        <is>
          <t>FA</t>
        </is>
      </c>
      <c r="G2208" t="inlineStr">
        <is>
          <t>FA</t>
        </is>
      </c>
      <c r="H2208" s="30" t="n">
        <v>1</v>
      </c>
      <c r="I2208" s="31" t="n">
        <v>0</v>
      </c>
      <c r="J2208" s="31" t="n"/>
      <c r="K2208" s="31" t="n">
        <v>0</v>
      </c>
      <c r="L2208" s="32" t="n"/>
      <c r="M2208" s="31" t="n">
        <v>0</v>
      </c>
      <c r="N2208" s="31" t="n">
        <v>0</v>
      </c>
      <c r="O2208" s="31" t="n"/>
      <c r="P2208" s="31" t="n"/>
      <c r="Q2208" s="31" t="n">
        <v>0</v>
      </c>
      <c r="R2208" s="31" t="n"/>
      <c r="S2208" s="32" t="n"/>
      <c r="T2208" s="32" t="n"/>
      <c r="V2208" t="inlineStr">
        <is>
          <t>038st</t>
        </is>
      </c>
      <c r="X2208" t="n">
        <v>6293</v>
      </c>
      <c r="Z2208" t="inlineStr">
        <is>
          <t>Cam Lanigan (DET G)</t>
        </is>
      </c>
    </row>
    <row r="2209">
      <c r="A2209" t="inlineStr">
        <is>
          <t>Cam MacIntyre</t>
        </is>
      </c>
      <c r="B2209" t="inlineStr">
        <is>
          <t>(N/A)</t>
        </is>
      </c>
      <c r="C2209" t="inlineStr">
        <is>
          <t>RW</t>
        </is>
      </c>
      <c r="D2209" t="inlineStr">
        <is>
          <t>F</t>
        </is>
      </c>
      <c r="E2209" t="n">
        <v>40</v>
      </c>
      <c r="F2209" t="inlineStr">
        <is>
          <t>FA</t>
        </is>
      </c>
      <c r="G2209" t="inlineStr">
        <is>
          <t>FA</t>
        </is>
      </c>
      <c r="H2209" s="30" t="n">
        <v>1</v>
      </c>
      <c r="I2209" s="31" t="n">
        <v>0</v>
      </c>
      <c r="J2209" s="31" t="n"/>
      <c r="K2209" s="31" t="n">
        <v>0</v>
      </c>
      <c r="L2209" s="32" t="n"/>
      <c r="M2209" s="31" t="n">
        <v>0</v>
      </c>
      <c r="N2209" s="31" t="n">
        <v>0</v>
      </c>
      <c r="O2209" s="31" t="n"/>
      <c r="P2209" s="31" t="n"/>
      <c r="Q2209" s="31" t="n">
        <v>0</v>
      </c>
      <c r="R2209" s="31" t="n"/>
      <c r="S2209" s="32" t="n"/>
      <c r="T2209" s="32" t="n"/>
      <c r="V2209" t="inlineStr">
        <is>
          <t>01tcw</t>
        </is>
      </c>
      <c r="W2209" t="n">
        <v>3461</v>
      </c>
      <c r="X2209" t="n">
        <v>4873</v>
      </c>
      <c r="Z2209" t="inlineStr">
        <is>
          <t>Cam MacIntyre ((N/A) RW)</t>
        </is>
      </c>
    </row>
    <row r="2210">
      <c r="A2210" t="inlineStr">
        <is>
          <t>Cam Paddock</t>
        </is>
      </c>
      <c r="B2210" t="inlineStr">
        <is>
          <t>(N/A)</t>
        </is>
      </c>
      <c r="C2210" t="inlineStr">
        <is>
          <t>C</t>
        </is>
      </c>
      <c r="D2210" t="inlineStr">
        <is>
          <t>F</t>
        </is>
      </c>
      <c r="E2210" t="n">
        <v>43</v>
      </c>
      <c r="F2210" t="inlineStr">
        <is>
          <t>FA</t>
        </is>
      </c>
      <c r="G2210" t="inlineStr">
        <is>
          <t>FA</t>
        </is>
      </c>
      <c r="H2210" s="30" t="n">
        <v>1</v>
      </c>
      <c r="I2210" s="31" t="n">
        <v>0</v>
      </c>
      <c r="J2210" s="31" t="n"/>
      <c r="K2210" s="31" t="n">
        <v>0</v>
      </c>
      <c r="L2210" s="32" t="n"/>
      <c r="M2210" s="31" t="n">
        <v>0</v>
      </c>
      <c r="N2210" s="31" t="n">
        <v>0</v>
      </c>
      <c r="O2210" s="31" t="n"/>
      <c r="P2210" s="31" t="n"/>
      <c r="Q2210" s="31" t="n">
        <v>0</v>
      </c>
      <c r="R2210" s="31" t="n"/>
      <c r="S2210" s="32" t="n"/>
      <c r="T2210" s="32" t="n"/>
      <c r="V2210" t="inlineStr">
        <is>
          <t>00qs3</t>
        </is>
      </c>
      <c r="W2210" t="n">
        <v>3164</v>
      </c>
      <c r="X2210" t="n">
        <v>3559</v>
      </c>
      <c r="Z2210" t="inlineStr">
        <is>
          <t>Cam Paddock ((N/A) C)</t>
        </is>
      </c>
    </row>
    <row r="2211">
      <c r="A2211" t="inlineStr">
        <is>
          <t>Cam Squires</t>
        </is>
      </c>
      <c r="B2211" t="inlineStr">
        <is>
          <t>NJD</t>
        </is>
      </c>
      <c r="C2211" t="inlineStr">
        <is>
          <t>RW</t>
        </is>
      </c>
      <c r="D2211" t="inlineStr">
        <is>
          <t>F</t>
        </is>
      </c>
      <c r="E2211" t="n">
        <v>21</v>
      </c>
      <c r="F2211" t="inlineStr">
        <is>
          <t>FA</t>
        </is>
      </c>
      <c r="G2211" t="inlineStr">
        <is>
          <t>FA</t>
        </is>
      </c>
      <c r="H2211" s="30" t="n">
        <v>838333</v>
      </c>
      <c r="I2211" s="31" t="n">
        <v>0</v>
      </c>
      <c r="J2211" s="31" t="n"/>
      <c r="K2211" s="31" t="n">
        <v>0</v>
      </c>
      <c r="L2211" s="32" t="n"/>
      <c r="M2211" s="31" t="n">
        <v>0</v>
      </c>
      <c r="N2211" s="31" t="n">
        <v>0</v>
      </c>
      <c r="O2211" s="31" t="n"/>
      <c r="P2211" s="31" t="n"/>
      <c r="Q2211" s="31" t="n">
        <v>0</v>
      </c>
      <c r="R2211" s="31" t="n"/>
      <c r="S2211" s="32" t="n"/>
      <c r="T2211" s="32" t="n"/>
      <c r="V2211" t="inlineStr">
        <is>
          <t>06be8</t>
        </is>
      </c>
      <c r="W2211" t="n">
        <v>7264</v>
      </c>
      <c r="Y2211" t="inlineStr">
        <is>
          <t>8740e236-9bc4-4342-9731-76ada5e2290e</t>
        </is>
      </c>
      <c r="Z2211" t="inlineStr">
        <is>
          <t>Cam Squires (NJD RW)</t>
        </is>
      </c>
    </row>
    <row r="2212">
      <c r="A2212" t="inlineStr">
        <is>
          <t>Cam Thiesing</t>
        </is>
      </c>
      <c r="B2212" t="inlineStr">
        <is>
          <t>(N/A)</t>
        </is>
      </c>
      <c r="C2212" t="inlineStr">
        <is>
          <t>C</t>
        </is>
      </c>
      <c r="D2212" t="inlineStr">
        <is>
          <t>F</t>
        </is>
      </c>
      <c r="E2212" t="n">
        <v>25</v>
      </c>
      <c r="F2212" t="inlineStr">
        <is>
          <t>FA</t>
        </is>
      </c>
      <c r="G2212" t="inlineStr">
        <is>
          <t>FA</t>
        </is>
      </c>
      <c r="H2212" s="30" t="n">
        <v>1</v>
      </c>
      <c r="I2212" s="31" t="n">
        <v>0</v>
      </c>
      <c r="J2212" s="31" t="n"/>
      <c r="K2212" s="31" t="n">
        <v>0</v>
      </c>
      <c r="L2212" s="32" t="n"/>
      <c r="M2212" s="31" t="n">
        <v>0</v>
      </c>
      <c r="N2212" s="31" t="n">
        <v>0</v>
      </c>
      <c r="O2212" s="31" t="n"/>
      <c r="P2212" s="31" t="n"/>
      <c r="Q2212" s="31" t="n">
        <v>0</v>
      </c>
      <c r="R2212" s="31" t="n"/>
      <c r="S2212" s="32" t="n"/>
      <c r="T2212" s="32" t="n"/>
      <c r="V2212" t="inlineStr">
        <is>
          <t>06l23</t>
        </is>
      </c>
      <c r="W2212" t="n">
        <v>7093</v>
      </c>
      <c r="Y2212" t="inlineStr">
        <is>
          <t>ae58afd5-153f-4470-a643-2ec1c4c62d03</t>
        </is>
      </c>
      <c r="Z2212" t="inlineStr">
        <is>
          <t>Cam Thiesing ((N/A) C)</t>
        </is>
      </c>
    </row>
    <row r="2213">
      <c r="A2213" t="inlineStr">
        <is>
          <t>Cameron Abney</t>
        </is>
      </c>
      <c r="B2213" t="inlineStr">
        <is>
          <t>(N/A)</t>
        </is>
      </c>
      <c r="C2213" t="inlineStr">
        <is>
          <t>RW</t>
        </is>
      </c>
      <c r="D2213" t="inlineStr">
        <is>
          <t>F</t>
        </is>
      </c>
      <c r="E2213" t="n">
        <v>35</v>
      </c>
      <c r="F2213" t="inlineStr">
        <is>
          <t>FA</t>
        </is>
      </c>
      <c r="G2213" t="inlineStr">
        <is>
          <t>FA</t>
        </is>
      </c>
      <c r="H2213" s="30" t="n">
        <v>1</v>
      </c>
      <c r="I2213" s="31" t="n">
        <v>0</v>
      </c>
      <c r="J2213" s="31" t="n"/>
      <c r="K2213" s="31" t="n">
        <v>0</v>
      </c>
      <c r="L2213" s="32" t="n"/>
      <c r="M2213" s="31" t="n">
        <v>0</v>
      </c>
      <c r="N2213" s="31" t="n">
        <v>0</v>
      </c>
      <c r="O2213" s="31" t="n"/>
      <c r="P2213" s="31" t="n"/>
      <c r="Q2213" s="31" t="n">
        <v>0</v>
      </c>
      <c r="R2213" s="31" t="n"/>
      <c r="S2213" s="32" t="n"/>
      <c r="T2213" s="32" t="n"/>
      <c r="V2213" t="inlineStr">
        <is>
          <t>01mzm</t>
        </is>
      </c>
      <c r="W2213" t="n">
        <v>3342</v>
      </c>
      <c r="X2213" t="n">
        <v>5321</v>
      </c>
      <c r="Z2213" t="inlineStr">
        <is>
          <t>Cameron Abney ((N/A) RW)</t>
        </is>
      </c>
    </row>
    <row r="2214">
      <c r="A2214" t="inlineStr">
        <is>
          <t>Cameron Allen</t>
        </is>
      </c>
      <c r="B2214" t="inlineStr">
        <is>
          <t>WSH</t>
        </is>
      </c>
      <c r="C2214" t="inlineStr">
        <is>
          <t>D</t>
        </is>
      </c>
      <c r="D2214" t="inlineStr">
        <is>
          <t>D</t>
        </is>
      </c>
      <c r="E2214" t="n">
        <v>21</v>
      </c>
      <c r="F2214" t="inlineStr">
        <is>
          <t>FA</t>
        </is>
      </c>
      <c r="G2214" t="inlineStr">
        <is>
          <t>FA</t>
        </is>
      </c>
      <c r="H2214" s="30" t="n">
        <v>855000</v>
      </c>
      <c r="I2214" s="31" t="n">
        <v>0</v>
      </c>
      <c r="J2214" s="31" t="n"/>
      <c r="K2214" s="31" t="n">
        <v>0</v>
      </c>
      <c r="L2214" s="32" t="n"/>
      <c r="M2214" s="31" t="n">
        <v>0</v>
      </c>
      <c r="N2214" s="31" t="n">
        <v>0</v>
      </c>
      <c r="O2214" s="31" t="n"/>
      <c r="P2214" s="31" t="n"/>
      <c r="Q2214" s="31" t="n">
        <v>0</v>
      </c>
      <c r="R2214" s="31" t="n"/>
      <c r="S2214" s="32" t="n"/>
      <c r="T2214" s="32" t="n"/>
      <c r="V2214" t="inlineStr">
        <is>
          <t>062dx</t>
        </is>
      </c>
      <c r="W2214" t="n">
        <v>6966</v>
      </c>
      <c r="Y2214" t="inlineStr">
        <is>
          <t>0b2f5801-e372-4f6e-96e6-0eea6bb14f84</t>
        </is>
      </c>
      <c r="Z2214" t="inlineStr">
        <is>
          <t>Cameron Allen (WSH D)</t>
        </is>
      </c>
    </row>
    <row r="2215">
      <c r="A2215" t="inlineStr">
        <is>
          <t>Cameron Askew</t>
        </is>
      </c>
      <c r="B2215" t="inlineStr">
        <is>
          <t>(N/A)</t>
        </is>
      </c>
      <c r="C2215" t="inlineStr">
        <is>
          <t>C</t>
        </is>
      </c>
      <c r="D2215" t="inlineStr">
        <is>
          <t>F</t>
        </is>
      </c>
      <c r="E2215" t="n">
        <v>29</v>
      </c>
      <c r="F2215" t="inlineStr">
        <is>
          <t>FA</t>
        </is>
      </c>
      <c r="G2215" t="inlineStr">
        <is>
          <t>FA</t>
        </is>
      </c>
      <c r="H2215" s="30" t="n">
        <v>1</v>
      </c>
      <c r="I2215" s="31" t="n">
        <v>0</v>
      </c>
      <c r="J2215" s="31" t="n"/>
      <c r="K2215" s="31" t="n">
        <v>0</v>
      </c>
      <c r="L2215" s="32" t="n"/>
      <c r="M2215" s="31" t="n">
        <v>0</v>
      </c>
      <c r="N2215" s="31" t="n">
        <v>0</v>
      </c>
      <c r="O2215" s="31" t="n"/>
      <c r="P2215" s="31" t="n"/>
      <c r="Q2215" s="31" t="n">
        <v>0</v>
      </c>
      <c r="R2215" s="31" t="n"/>
      <c r="S2215" s="32" t="n"/>
      <c r="T2215" s="32" t="n"/>
      <c r="V2215" t="inlineStr">
        <is>
          <t>03rod</t>
        </is>
      </c>
      <c r="Z2215" t="inlineStr">
        <is>
          <t>Cameron Askew ((N/A) C)</t>
        </is>
      </c>
    </row>
    <row r="2216">
      <c r="A2216" t="inlineStr">
        <is>
          <t>Cameron Berg</t>
        </is>
      </c>
      <c r="B2216" t="inlineStr">
        <is>
          <t>NYI</t>
        </is>
      </c>
      <c r="C2216" t="inlineStr">
        <is>
          <t>C</t>
        </is>
      </c>
      <c r="D2216" t="inlineStr">
        <is>
          <t>F</t>
        </is>
      </c>
      <c r="E2216" t="n">
        <v>24</v>
      </c>
      <c r="F2216" t="inlineStr">
        <is>
          <t>FA</t>
        </is>
      </c>
      <c r="G2216" t="inlineStr">
        <is>
          <t>FA</t>
        </is>
      </c>
      <c r="H2216" s="30" t="n">
        <v>1</v>
      </c>
      <c r="I2216" s="31" t="n">
        <v>0</v>
      </c>
      <c r="J2216" s="31" t="n"/>
      <c r="K2216" s="31" t="n">
        <v>0</v>
      </c>
      <c r="L2216" s="32" t="n"/>
      <c r="M2216" s="31" t="n">
        <v>0</v>
      </c>
      <c r="N2216" s="31" t="n">
        <v>0</v>
      </c>
      <c r="O2216" s="31" t="n"/>
      <c r="P2216" s="31" t="n"/>
      <c r="Q2216" s="31" t="n">
        <v>0</v>
      </c>
      <c r="R2216" s="31" t="n"/>
      <c r="S2216" s="32" t="n"/>
      <c r="T2216" s="32" t="n"/>
      <c r="V2216" t="inlineStr">
        <is>
          <t>05nfv</t>
        </is>
      </c>
      <c r="Y2216" t="inlineStr">
        <is>
          <t>36de2948-3713-49fb-b4b2-b2e93f114ae0</t>
        </is>
      </c>
      <c r="Z2216" t="inlineStr">
        <is>
          <t>Cameron Berg (NYI C)</t>
        </is>
      </c>
    </row>
    <row r="2217">
      <c r="A2217" t="inlineStr">
        <is>
          <t>Cameron Brace</t>
        </is>
      </c>
      <c r="B2217" t="inlineStr">
        <is>
          <t>(N/A)</t>
        </is>
      </c>
      <c r="C2217" t="inlineStr">
        <is>
          <t>C</t>
        </is>
      </c>
      <c r="D2217" t="inlineStr">
        <is>
          <t>F</t>
        </is>
      </c>
      <c r="E2217" t="n">
        <v>33</v>
      </c>
      <c r="F2217" t="inlineStr">
        <is>
          <t>FA</t>
        </is>
      </c>
      <c r="G2217" t="inlineStr">
        <is>
          <t>FA</t>
        </is>
      </c>
      <c r="H2217" s="30" t="n">
        <v>1</v>
      </c>
      <c r="I2217" s="31" t="n">
        <v>0</v>
      </c>
      <c r="J2217" s="31" t="n"/>
      <c r="K2217" s="31" t="n">
        <v>0</v>
      </c>
      <c r="L2217" s="32" t="n"/>
      <c r="M2217" s="31" t="n">
        <v>0</v>
      </c>
      <c r="N2217" s="31" t="n">
        <v>0</v>
      </c>
      <c r="O2217" s="31" t="n"/>
      <c r="P2217" s="31" t="n"/>
      <c r="Q2217" s="31" t="n">
        <v>0</v>
      </c>
      <c r="R2217" s="31" t="n"/>
      <c r="S2217" s="32" t="n"/>
      <c r="T2217" s="32" t="n"/>
      <c r="V2217" t="inlineStr">
        <is>
          <t>03cz8</t>
        </is>
      </c>
      <c r="Z2217" t="inlineStr">
        <is>
          <t>Cameron Brace ((N/A) C)</t>
        </is>
      </c>
    </row>
    <row r="2218">
      <c r="A2218" t="inlineStr">
        <is>
          <t>Cameron Buhl</t>
        </is>
      </c>
      <c r="B2218" t="inlineStr">
        <is>
          <t>(N/A)</t>
        </is>
      </c>
      <c r="C2218" t="inlineStr">
        <is>
          <t>F</t>
        </is>
      </c>
      <c r="D2218" t="inlineStr">
        <is>
          <t>F</t>
        </is>
      </c>
      <c r="E2218" t="n">
        <v>27</v>
      </c>
      <c r="F2218" t="inlineStr">
        <is>
          <t>FA</t>
        </is>
      </c>
      <c r="G2218" t="inlineStr">
        <is>
          <t>FA</t>
        </is>
      </c>
      <c r="H2218" s="30" t="n">
        <v>1</v>
      </c>
      <c r="I2218" s="31" t="n">
        <v>0</v>
      </c>
      <c r="J2218" s="31" t="n"/>
      <c r="K2218" s="31" t="n">
        <v>0</v>
      </c>
      <c r="L2218" s="32" t="n"/>
      <c r="M2218" s="31" t="n">
        <v>0</v>
      </c>
      <c r="N2218" s="31" t="n">
        <v>0</v>
      </c>
      <c r="O2218" s="31" t="n"/>
      <c r="P2218" s="31" t="n"/>
      <c r="Q2218" s="31" t="n">
        <v>0</v>
      </c>
      <c r="R2218" s="31" t="n"/>
      <c r="S2218" s="32" t="n"/>
      <c r="T2218" s="32" t="n"/>
      <c r="V2218" t="inlineStr">
        <is>
          <t>05uxt</t>
        </is>
      </c>
      <c r="Z2218" t="inlineStr">
        <is>
          <t>Cameron Buhl ((N/A) F)</t>
        </is>
      </c>
    </row>
    <row r="2219">
      <c r="A2219" t="inlineStr">
        <is>
          <t>Cameron Butler</t>
        </is>
      </c>
      <c r="B2219" t="inlineStr">
        <is>
          <t>DET</t>
        </is>
      </c>
      <c r="C2219" t="inlineStr">
        <is>
          <t>RW</t>
        </is>
      </c>
      <c r="D2219" t="inlineStr">
        <is>
          <t>F</t>
        </is>
      </c>
      <c r="E2219" t="n">
        <v>24</v>
      </c>
      <c r="F2219" t="inlineStr">
        <is>
          <t>FA</t>
        </is>
      </c>
      <c r="G2219" t="inlineStr">
        <is>
          <t>FA</t>
        </is>
      </c>
      <c r="H2219" s="30" t="n">
        <v>850000</v>
      </c>
      <c r="I2219" s="31" t="n">
        <v>0</v>
      </c>
      <c r="J2219" s="31" t="n"/>
      <c r="K2219" s="31" t="n">
        <v>0</v>
      </c>
      <c r="L2219" s="32" t="n"/>
      <c r="M2219" s="31" t="n">
        <v>0</v>
      </c>
      <c r="N2219" s="31" t="n">
        <v>0</v>
      </c>
      <c r="O2219" s="31" t="n"/>
      <c r="P2219" s="31" t="n"/>
      <c r="Q2219" s="31" t="n">
        <v>0</v>
      </c>
      <c r="R2219" s="31" t="n"/>
      <c r="S2219" s="32" t="n"/>
      <c r="T2219" s="32" t="n"/>
      <c r="V2219" t="inlineStr">
        <is>
          <t>06am8</t>
        </is>
      </c>
      <c r="W2219" t="n">
        <v>6869</v>
      </c>
      <c r="Y2219" t="inlineStr">
        <is>
          <t>614d6c25-ed69-4aa6-94e0-d6f957b3d792</t>
        </is>
      </c>
      <c r="Z2219" t="inlineStr">
        <is>
          <t>Cameron Butler (DET RW)</t>
        </is>
      </c>
    </row>
    <row r="2220">
      <c r="A2220" t="inlineStr">
        <is>
          <t>Cameron Chartrand</t>
        </is>
      </c>
      <c r="B2220" t="inlineStr">
        <is>
          <t>(N/A)</t>
        </is>
      </c>
      <c r="C2220" t="inlineStr">
        <is>
          <t>D</t>
        </is>
      </c>
      <c r="D2220" t="inlineStr">
        <is>
          <t>D</t>
        </is>
      </c>
      <c r="E2220" t="n">
        <v>18</v>
      </c>
      <c r="F2220" t="inlineStr">
        <is>
          <t>FA</t>
        </is>
      </c>
      <c r="G2220" t="inlineStr">
        <is>
          <t>FA</t>
        </is>
      </c>
      <c r="H2220" s="30" t="n">
        <v>1</v>
      </c>
      <c r="I2220" s="31" t="n">
        <v>0</v>
      </c>
      <c r="J2220" s="31" t="n"/>
      <c r="K2220" s="31" t="n">
        <v>0</v>
      </c>
      <c r="L2220" s="32" t="n"/>
      <c r="M2220" s="31" t="n">
        <v>0</v>
      </c>
      <c r="N2220" s="31" t="n">
        <v>0</v>
      </c>
      <c r="O2220" s="31" t="n"/>
      <c r="P2220" s="31" t="n"/>
      <c r="Q2220" s="31" t="n">
        <v>0</v>
      </c>
      <c r="R2220" s="31" t="n"/>
      <c r="S2220" s="32" t="n"/>
      <c r="T2220" s="32" t="n"/>
      <c r="V2220" t="inlineStr">
        <is>
          <t>078r4</t>
        </is>
      </c>
      <c r="Z2220" t="inlineStr">
        <is>
          <t>Cameron Chartrand ((N/A) D)</t>
        </is>
      </c>
    </row>
    <row r="2221">
      <c r="A2221" t="inlineStr">
        <is>
          <t>Cameron Clarke</t>
        </is>
      </c>
      <c r="B2221" t="inlineStr">
        <is>
          <t>BOS</t>
        </is>
      </c>
      <c r="C2221" t="inlineStr">
        <is>
          <t>D</t>
        </is>
      </c>
      <c r="D2221" t="inlineStr">
        <is>
          <t>D</t>
        </is>
      </c>
      <c r="E2221" t="n">
        <v>30</v>
      </c>
      <c r="F2221" t="inlineStr">
        <is>
          <t>FA</t>
        </is>
      </c>
      <c r="G2221" t="inlineStr">
        <is>
          <t>FA</t>
        </is>
      </c>
      <c r="H2221" s="30" t="n">
        <v>1</v>
      </c>
      <c r="I2221" s="31" t="n">
        <v>0</v>
      </c>
      <c r="J2221" s="31" t="n"/>
      <c r="K2221" s="31" t="n">
        <v>0</v>
      </c>
      <c r="L2221" s="32" t="n"/>
      <c r="M2221" s="31" t="n">
        <v>0</v>
      </c>
      <c r="N2221" s="31" t="n">
        <v>0</v>
      </c>
      <c r="O2221" s="31" t="n"/>
      <c r="P2221" s="31" t="n"/>
      <c r="Q2221" s="31" t="n">
        <v>0</v>
      </c>
      <c r="R2221" s="31" t="n"/>
      <c r="S2221" s="32" t="n"/>
      <c r="T2221" s="32" t="n"/>
      <c r="V2221" t="inlineStr">
        <is>
          <t>042xp</t>
        </is>
      </c>
      <c r="X2221" t="n">
        <v>7242</v>
      </c>
      <c r="Z2221" t="inlineStr">
        <is>
          <t>Cameron Clarke (BOS D)</t>
        </is>
      </c>
    </row>
    <row r="2222">
      <c r="A2222" t="inlineStr">
        <is>
          <t>Cameron Gaunce</t>
        </is>
      </c>
      <c r="B2222" t="inlineStr">
        <is>
          <t>(N/A)</t>
        </is>
      </c>
      <c r="C2222" t="inlineStr">
        <is>
          <t>D</t>
        </is>
      </c>
      <c r="D2222" t="inlineStr">
        <is>
          <t>D</t>
        </is>
      </c>
      <c r="E2222" t="n">
        <v>36</v>
      </c>
      <c r="F2222" t="inlineStr">
        <is>
          <t>FA</t>
        </is>
      </c>
      <c r="G2222" t="inlineStr">
        <is>
          <t>FA</t>
        </is>
      </c>
      <c r="H2222" s="30" t="n">
        <v>1</v>
      </c>
      <c r="I2222" s="31" t="n">
        <v>0</v>
      </c>
      <c r="J2222" s="31" t="n"/>
      <c r="K2222" s="31" t="n">
        <v>0</v>
      </c>
      <c r="L2222" s="32" t="n"/>
      <c r="M2222" s="31" t="n">
        <v>0</v>
      </c>
      <c r="N2222" s="31" t="n">
        <v>0</v>
      </c>
      <c r="O2222" s="31" t="n"/>
      <c r="P2222" s="31" t="n"/>
      <c r="Q2222" s="31" t="n">
        <v>0</v>
      </c>
      <c r="R2222" s="31" t="n"/>
      <c r="S2222" s="32" t="n"/>
      <c r="T2222" s="32" t="n"/>
      <c r="V2222" t="inlineStr">
        <is>
          <t>01dcc</t>
        </is>
      </c>
      <c r="W2222" t="n">
        <v>3076</v>
      </c>
      <c r="X2222" t="n">
        <v>4661</v>
      </c>
      <c r="Y2222" t="inlineStr">
        <is>
          <t>42ab4eab-0f24-11e2-8525-18a905767e44</t>
        </is>
      </c>
      <c r="Z2222" t="inlineStr">
        <is>
          <t>Cameron Gaunce ((N/A) D)</t>
        </is>
      </c>
    </row>
    <row r="2223">
      <c r="A2223" t="inlineStr">
        <is>
          <t>Cameron Hausinger</t>
        </is>
      </c>
      <c r="B2223" t="inlineStr">
        <is>
          <t>NSH</t>
        </is>
      </c>
      <c r="C2223" t="inlineStr">
        <is>
          <t>RW</t>
        </is>
      </c>
      <c r="D2223" t="inlineStr">
        <is>
          <t>F</t>
        </is>
      </c>
      <c r="E2223" t="n">
        <v>27</v>
      </c>
      <c r="F2223" t="inlineStr">
        <is>
          <t>FA</t>
        </is>
      </c>
      <c r="G2223" t="inlineStr">
        <is>
          <t>FA</t>
        </is>
      </c>
      <c r="H2223" s="30" t="n">
        <v>1</v>
      </c>
      <c r="I2223" s="31" t="n">
        <v>0</v>
      </c>
      <c r="J2223" s="31" t="n"/>
      <c r="K2223" s="31" t="n">
        <v>0</v>
      </c>
      <c r="L2223" s="32" t="n"/>
      <c r="M2223" s="31" t="n">
        <v>0</v>
      </c>
      <c r="N2223" s="31" t="n">
        <v>0</v>
      </c>
      <c r="O2223" s="31" t="n"/>
      <c r="P2223" s="31" t="n"/>
      <c r="Q2223" s="31" t="n">
        <v>0</v>
      </c>
      <c r="R2223" s="31" t="n"/>
      <c r="S2223" s="32" t="n"/>
      <c r="T2223" s="32" t="n"/>
      <c r="V2223" t="inlineStr">
        <is>
          <t>064ts</t>
        </is>
      </c>
      <c r="Y2223" t="inlineStr">
        <is>
          <t>5ad2aaf1-22af-410a-9a7e-f4456a621339</t>
        </is>
      </c>
      <c r="Z2223" t="inlineStr">
        <is>
          <t>Cameron Hausinger (NSH RW)</t>
        </is>
      </c>
    </row>
    <row r="2224">
      <c r="A2224" t="inlineStr">
        <is>
          <t>Cameron Hebig</t>
        </is>
      </c>
      <c r="B2224" t="inlineStr">
        <is>
          <t>UTA</t>
        </is>
      </c>
      <c r="C2224" t="inlineStr">
        <is>
          <t>C</t>
        </is>
      </c>
      <c r="D2224" t="inlineStr">
        <is>
          <t>F</t>
        </is>
      </c>
      <c r="E2224" t="n">
        <v>29</v>
      </c>
      <c r="F2224" t="inlineStr">
        <is>
          <t>FA</t>
        </is>
      </c>
      <c r="G2224" t="inlineStr">
        <is>
          <t>FA</t>
        </is>
      </c>
      <c r="H2224" s="30" t="n">
        <v>775000</v>
      </c>
      <c r="I2224" s="31" t="n">
        <v>0</v>
      </c>
      <c r="J2224" s="31" t="n"/>
      <c r="K2224" s="31" t="n">
        <v>0</v>
      </c>
      <c r="L2224" s="32" t="n"/>
      <c r="M2224" s="31" t="n">
        <v>0</v>
      </c>
      <c r="N2224" s="31" t="n">
        <v>0</v>
      </c>
      <c r="O2224" s="31" t="n"/>
      <c r="P2224" s="31" t="n"/>
      <c r="Q2224" s="31" t="n">
        <v>0</v>
      </c>
      <c r="R2224" s="31" t="n"/>
      <c r="S2224" s="32" t="n"/>
      <c r="T2224" s="32" t="n"/>
      <c r="V2224" t="inlineStr">
        <is>
          <t>04mjp</t>
        </is>
      </c>
      <c r="W2224" t="n">
        <v>5616</v>
      </c>
      <c r="X2224" t="n">
        <v>7849</v>
      </c>
      <c r="Y2224" t="inlineStr">
        <is>
          <t>5f7ea3bf-9d82-4e75-b4fa-7d49c7d9acbe</t>
        </is>
      </c>
      <c r="Z2224" t="inlineStr">
        <is>
          <t>Cameron Hebig (UTA C)</t>
        </is>
      </c>
    </row>
    <row r="2225">
      <c r="A2225" t="inlineStr">
        <is>
          <t>Cameron Hillis</t>
        </is>
      </c>
      <c r="B2225" t="inlineStr">
        <is>
          <t>(N/A)</t>
        </is>
      </c>
      <c r="C2225" t="inlineStr">
        <is>
          <t>C</t>
        </is>
      </c>
      <c r="D2225" t="inlineStr">
        <is>
          <t>F</t>
        </is>
      </c>
      <c r="E2225" t="n">
        <v>26</v>
      </c>
      <c r="F2225" t="inlineStr">
        <is>
          <t>FA</t>
        </is>
      </c>
      <c r="G2225" t="inlineStr">
        <is>
          <t>FA</t>
        </is>
      </c>
      <c r="H2225" s="30" t="n">
        <v>1</v>
      </c>
      <c r="I2225" s="31" t="n">
        <v>0</v>
      </c>
      <c r="J2225" s="31" t="n"/>
      <c r="K2225" s="31" t="n">
        <v>0</v>
      </c>
      <c r="L2225" s="32" t="n"/>
      <c r="M2225" s="31" t="n">
        <v>0</v>
      </c>
      <c r="N2225" s="31" t="n">
        <v>0</v>
      </c>
      <c r="O2225" s="31" t="n"/>
      <c r="P2225" s="31" t="n"/>
      <c r="Q2225" s="31" t="n">
        <v>0</v>
      </c>
      <c r="R2225" s="31" t="n"/>
      <c r="S2225" s="32" t="n"/>
      <c r="T2225" s="32" t="n"/>
      <c r="V2225" t="inlineStr">
        <is>
          <t>04qyf</t>
        </is>
      </c>
      <c r="W2225" t="n">
        <v>5725</v>
      </c>
      <c r="X2225" t="n">
        <v>7964</v>
      </c>
      <c r="Y2225" t="inlineStr">
        <is>
          <t>08d8e479-92ab-4e39-be71-b85f8627171e</t>
        </is>
      </c>
      <c r="Z2225" t="inlineStr">
        <is>
          <t>Cameron Hillis ((N/A) C)</t>
        </is>
      </c>
    </row>
    <row r="2226">
      <c r="A2226" t="inlineStr">
        <is>
          <t>Cameron Korpi</t>
        </is>
      </c>
      <c r="B2226" t="inlineStr">
        <is>
          <t>(N/A)</t>
        </is>
      </c>
      <c r="C2226" t="inlineStr">
        <is>
          <t>G</t>
        </is>
      </c>
      <c r="D2226" t="inlineStr">
        <is>
          <t>G</t>
        </is>
      </c>
      <c r="E2226" t="n">
        <v>22</v>
      </c>
      <c r="F2226" t="inlineStr">
        <is>
          <t>FA</t>
        </is>
      </c>
      <c r="G2226" t="inlineStr">
        <is>
          <t>FA</t>
        </is>
      </c>
      <c r="H2226" s="30" t="n">
        <v>1</v>
      </c>
      <c r="I2226" s="31" t="n">
        <v>0</v>
      </c>
      <c r="J2226" s="31" t="n"/>
      <c r="K2226" s="31" t="n">
        <v>0</v>
      </c>
      <c r="L2226" s="32" t="n"/>
      <c r="M2226" s="31" t="n">
        <v>0</v>
      </c>
      <c r="N2226" s="31" t="n">
        <v>0</v>
      </c>
      <c r="O2226" s="31" t="n"/>
      <c r="P2226" s="31" t="n"/>
      <c r="Q2226" s="31" t="n">
        <v>0</v>
      </c>
      <c r="R2226" s="31" t="n"/>
      <c r="S2226" s="32" t="n"/>
      <c r="T2226" s="32" t="n"/>
      <c r="V2226" t="inlineStr">
        <is>
          <t>06qha</t>
        </is>
      </c>
      <c r="Z2226" t="inlineStr">
        <is>
          <t>Cameron Korpi ((N/A) G)</t>
        </is>
      </c>
    </row>
    <row r="2227">
      <c r="A2227" t="inlineStr">
        <is>
          <t>Cameron Kuzma</t>
        </is>
      </c>
      <c r="B2227" t="inlineStr">
        <is>
          <t>(N/A)</t>
        </is>
      </c>
      <c r="C2227" t="inlineStr">
        <is>
          <t>C</t>
        </is>
      </c>
      <c r="D2227" t="inlineStr">
        <is>
          <t>F</t>
        </is>
      </c>
      <c r="E2227" t="n">
        <v>18</v>
      </c>
      <c r="F2227" t="inlineStr">
        <is>
          <t>FA</t>
        </is>
      </c>
      <c r="G2227" t="inlineStr">
        <is>
          <t>FA</t>
        </is>
      </c>
      <c r="H2227" s="30" t="n">
        <v>1</v>
      </c>
      <c r="I2227" s="31" t="n">
        <v>0</v>
      </c>
      <c r="J2227" s="31" t="n"/>
      <c r="K2227" s="31" t="n">
        <v>0</v>
      </c>
      <c r="L2227" s="32" t="n"/>
      <c r="M2227" s="31" t="n">
        <v>0</v>
      </c>
      <c r="N2227" s="31" t="n">
        <v>0</v>
      </c>
      <c r="O2227" s="31" t="n"/>
      <c r="P2227" s="31" t="n"/>
      <c r="Q2227" s="31" t="n">
        <v>0</v>
      </c>
      <c r="R2227" s="31" t="n"/>
      <c r="S2227" s="32" t="n"/>
      <c r="T2227" s="32" t="n"/>
      <c r="V2227" t="inlineStr">
        <is>
          <t>077bj</t>
        </is>
      </c>
      <c r="Z2227" t="inlineStr">
        <is>
          <t>Cameron Kuzma ((N/A) C)</t>
        </is>
      </c>
    </row>
    <row r="2228">
      <c r="A2228" t="inlineStr">
        <is>
          <t>Cameron Lee</t>
        </is>
      </c>
      <c r="B2228" t="inlineStr">
        <is>
          <t>PIT</t>
        </is>
      </c>
      <c r="C2228" t="inlineStr">
        <is>
          <t>D</t>
        </is>
      </c>
      <c r="D2228" t="inlineStr">
        <is>
          <t>D</t>
        </is>
      </c>
      <c r="E2228" t="n">
        <v>29</v>
      </c>
      <c r="F2228" t="inlineStr">
        <is>
          <t>FA</t>
        </is>
      </c>
      <c r="G2228" t="inlineStr">
        <is>
          <t>FA</t>
        </is>
      </c>
      <c r="H2228" s="30" t="n">
        <v>1</v>
      </c>
      <c r="I2228" s="31" t="n">
        <v>0</v>
      </c>
      <c r="J2228" s="31" t="n"/>
      <c r="K2228" s="31" t="n">
        <v>0</v>
      </c>
      <c r="L2228" s="32" t="n"/>
      <c r="M2228" s="31" t="n">
        <v>0</v>
      </c>
      <c r="N2228" s="31" t="n">
        <v>0</v>
      </c>
      <c r="O2228" s="31" t="n"/>
      <c r="P2228" s="31" t="n"/>
      <c r="Q2228" s="31" t="n">
        <v>0</v>
      </c>
      <c r="R2228" s="31" t="n"/>
      <c r="S2228" s="32" t="n"/>
      <c r="T2228" s="32" t="n"/>
      <c r="V2228" t="inlineStr">
        <is>
          <t>04xtf</t>
        </is>
      </c>
      <c r="W2228" t="n">
        <v>6229</v>
      </c>
      <c r="X2228" t="n">
        <v>8591</v>
      </c>
      <c r="Y2228" t="inlineStr">
        <is>
          <t>b2920a70-5fc8-4cbf-a62d-b12702b55720</t>
        </is>
      </c>
      <c r="Z2228" t="inlineStr">
        <is>
          <t>Cameron Lee (PIT D)</t>
        </is>
      </c>
    </row>
    <row r="2229">
      <c r="A2229" t="inlineStr">
        <is>
          <t>Cameron Lund</t>
        </is>
      </c>
      <c r="B2229" t="inlineStr">
        <is>
          <t>SJS</t>
        </is>
      </c>
      <c r="C2229" t="inlineStr">
        <is>
          <t>RW</t>
        </is>
      </c>
      <c r="D2229" t="inlineStr">
        <is>
          <t>F</t>
        </is>
      </c>
      <c r="E2229" t="n">
        <v>22</v>
      </c>
      <c r="F2229" t="inlineStr">
        <is>
          <t>T</t>
        </is>
      </c>
      <c r="G2229" t="inlineStr">
        <is>
          <t>Brost</t>
        </is>
      </c>
      <c r="H2229" s="30" t="n">
        <v>941667</v>
      </c>
      <c r="I2229" s="31" t="n">
        <v>0</v>
      </c>
      <c r="J2229" s="31" t="n"/>
      <c r="K2229" s="31" t="n">
        <v>0</v>
      </c>
      <c r="L2229" s="32" t="n"/>
      <c r="M2229" s="31" t="n">
        <v>0</v>
      </c>
      <c r="N2229" s="31" t="n">
        <v>0</v>
      </c>
      <c r="O2229" s="31" t="n"/>
      <c r="P2229" s="31" t="n"/>
      <c r="Q2229" s="31" t="n">
        <v>0</v>
      </c>
      <c r="R2229" s="31" t="n"/>
      <c r="S2229" s="32" t="n"/>
      <c r="T2229" s="32" t="n"/>
      <c r="V2229" t="inlineStr">
        <is>
          <t>05yn4</t>
        </is>
      </c>
      <c r="W2229" t="n">
        <v>6710</v>
      </c>
      <c r="Z2229" t="inlineStr">
        <is>
          <t>Cameron Lund (SJS RW)</t>
        </is>
      </c>
    </row>
    <row r="2230">
      <c r="A2230" t="inlineStr">
        <is>
          <t>Cameron MacDonald</t>
        </is>
      </c>
      <c r="B2230" t="inlineStr">
        <is>
          <t>UTA</t>
        </is>
      </c>
      <c r="C2230" t="inlineStr">
        <is>
          <t>C</t>
        </is>
      </c>
      <c r="D2230" t="inlineStr">
        <is>
          <t>F</t>
        </is>
      </c>
      <c r="E2230" t="n">
        <v>23</v>
      </c>
      <c r="F2230" t="inlineStr">
        <is>
          <t>FA</t>
        </is>
      </c>
      <c r="G2230" t="inlineStr">
        <is>
          <t>FA</t>
        </is>
      </c>
      <c r="H2230" s="30" t="n">
        <v>1</v>
      </c>
      <c r="I2230" s="31" t="n">
        <v>0</v>
      </c>
      <c r="J2230" s="31" t="n"/>
      <c r="K2230" s="31" t="n">
        <v>0</v>
      </c>
      <c r="L2230" s="32" t="n"/>
      <c r="M2230" s="31" t="n">
        <v>0</v>
      </c>
      <c r="N2230" s="31" t="n">
        <v>0</v>
      </c>
      <c r="O2230" s="31" t="n"/>
      <c r="P2230" s="31" t="n"/>
      <c r="Q2230" s="31" t="n">
        <v>0</v>
      </c>
      <c r="R2230" s="31" t="n"/>
      <c r="S2230" s="32" t="n"/>
      <c r="T2230" s="32" t="n"/>
      <c r="V2230" t="inlineStr">
        <is>
          <t>04zj0</t>
        </is>
      </c>
      <c r="Y2230" t="inlineStr">
        <is>
          <t>ef5a130e-83c8-4ce6-8a84-4c4a2f5252ab</t>
        </is>
      </c>
      <c r="Z2230" t="inlineStr">
        <is>
          <t>Cameron MacDonald (UTA C)</t>
        </is>
      </c>
    </row>
    <row r="2231">
      <c r="A2231" t="inlineStr">
        <is>
          <t>Cameron Maclise</t>
        </is>
      </c>
      <c r="B2231" t="inlineStr">
        <is>
          <t>(N/A)</t>
        </is>
      </c>
      <c r="C2231" t="inlineStr">
        <is>
          <t>RW</t>
        </is>
      </c>
      <c r="D2231" t="inlineStr">
        <is>
          <t>F</t>
        </is>
      </c>
      <c r="E2231" t="n">
        <v>34</v>
      </c>
      <c r="F2231" t="inlineStr">
        <is>
          <t>FA</t>
        </is>
      </c>
      <c r="G2231" t="inlineStr">
        <is>
          <t>FA</t>
        </is>
      </c>
      <c r="H2231" s="30" t="n">
        <v>1</v>
      </c>
      <c r="I2231" s="31" t="n">
        <v>0</v>
      </c>
      <c r="J2231" s="31" t="n"/>
      <c r="K2231" s="31" t="n">
        <v>0</v>
      </c>
      <c r="L2231" s="32" t="n"/>
      <c r="M2231" s="31" t="n">
        <v>0</v>
      </c>
      <c r="N2231" s="31" t="n">
        <v>0</v>
      </c>
      <c r="O2231" s="31" t="n"/>
      <c r="P2231" s="31" t="n"/>
      <c r="Q2231" s="31" t="n">
        <v>0</v>
      </c>
      <c r="R2231" s="31" t="n"/>
      <c r="S2231" s="32" t="n"/>
      <c r="T2231" s="32" t="n"/>
      <c r="V2231" t="inlineStr">
        <is>
          <t>038lh</t>
        </is>
      </c>
      <c r="X2231" t="n">
        <v>6251</v>
      </c>
      <c r="Z2231" t="inlineStr">
        <is>
          <t>Cameron Maclise ((N/A) RW)</t>
        </is>
      </c>
    </row>
    <row r="2232">
      <c r="A2232" t="inlineStr">
        <is>
          <t>Cameron Morrison</t>
        </is>
      </c>
      <c r="B2232" t="inlineStr">
        <is>
          <t>CHI</t>
        </is>
      </c>
      <c r="C2232" t="inlineStr">
        <is>
          <t>C</t>
        </is>
      </c>
      <c r="D2232" t="inlineStr">
        <is>
          <t>F</t>
        </is>
      </c>
      <c r="E2232" t="n">
        <v>28</v>
      </c>
      <c r="F2232" t="inlineStr">
        <is>
          <t>FA</t>
        </is>
      </c>
      <c r="G2232" t="inlineStr">
        <is>
          <t>FA</t>
        </is>
      </c>
      <c r="H2232" s="30" t="n">
        <v>1</v>
      </c>
      <c r="I2232" s="31" t="n">
        <v>0</v>
      </c>
      <c r="J2232" s="31" t="n"/>
      <c r="K2232" s="31" t="n">
        <v>0</v>
      </c>
      <c r="L2232" s="32" t="n"/>
      <c r="M2232" s="31" t="n">
        <v>0</v>
      </c>
      <c r="N2232" s="31" t="n">
        <v>0</v>
      </c>
      <c r="O2232" s="31" t="n"/>
      <c r="P2232" s="31" t="n"/>
      <c r="Q2232" s="31" t="n">
        <v>0</v>
      </c>
      <c r="R2232" s="31" t="n"/>
      <c r="S2232" s="32" t="n"/>
      <c r="T2232" s="32" t="n"/>
      <c r="V2232" t="inlineStr">
        <is>
          <t>042vp</t>
        </is>
      </c>
      <c r="W2232" t="n">
        <v>5179</v>
      </c>
      <c r="X2232" t="n">
        <v>7148</v>
      </c>
      <c r="Y2232" t="inlineStr">
        <is>
          <t>d24e083b-7a4f-48d9-8b4c-621a6f6a0c87</t>
        </is>
      </c>
      <c r="Z2232" t="inlineStr">
        <is>
          <t>Cameron Morrison (CHI C)</t>
        </is>
      </c>
    </row>
    <row r="2233">
      <c r="A2233" t="inlineStr">
        <is>
          <t>Cameron O'Neill</t>
        </is>
      </c>
      <c r="B2233" t="inlineStr">
        <is>
          <t>OTT</t>
        </is>
      </c>
      <c r="C2233" t="inlineStr">
        <is>
          <t>RW</t>
        </is>
      </c>
      <c r="D2233" t="inlineStr">
        <is>
          <t>F</t>
        </is>
      </c>
      <c r="E2233" t="n">
        <v>22</v>
      </c>
      <c r="F2233" t="inlineStr">
        <is>
          <t>FA</t>
        </is>
      </c>
      <c r="G2233" t="inlineStr">
        <is>
          <t>FA</t>
        </is>
      </c>
      <c r="H2233" s="30" t="n">
        <v>1</v>
      </c>
      <c r="I2233" s="31" t="n">
        <v>0</v>
      </c>
      <c r="J2233" s="31" t="n"/>
      <c r="K2233" s="31" t="n">
        <v>0</v>
      </c>
      <c r="L2233" s="32" t="n"/>
      <c r="M2233" s="31" t="n">
        <v>0</v>
      </c>
      <c r="N2233" s="31" t="n">
        <v>0</v>
      </c>
      <c r="O2233" s="31" t="n"/>
      <c r="P2233" s="31" t="n"/>
      <c r="Q2233" s="31" t="n">
        <v>0</v>
      </c>
      <c r="R2233" s="31" t="n"/>
      <c r="S2233" s="32" t="n"/>
      <c r="T2233" s="32" t="n"/>
      <c r="V2233" t="inlineStr">
        <is>
          <t>0618e</t>
        </is>
      </c>
      <c r="Z2233" t="inlineStr">
        <is>
          <t>Cameron O'Neill (OTT RW)</t>
        </is>
      </c>
    </row>
    <row r="2234">
      <c r="A2234" t="inlineStr">
        <is>
          <t>Cameron Reid</t>
        </is>
      </c>
      <c r="B2234" t="inlineStr">
        <is>
          <t>NSH</t>
        </is>
      </c>
      <c r="C2234" t="inlineStr">
        <is>
          <t>D</t>
        </is>
      </c>
      <c r="D2234" t="inlineStr">
        <is>
          <t>D</t>
        </is>
      </c>
      <c r="E2234" t="n">
        <v>19</v>
      </c>
      <c r="F2234" t="inlineStr">
        <is>
          <t>T</t>
        </is>
      </c>
      <c r="G2234" t="inlineStr">
        <is>
          <t>Sidizen Kanes</t>
        </is>
      </c>
      <c r="H2234" s="30" t="n">
        <v>1</v>
      </c>
      <c r="I2234" s="31" t="n">
        <v>0</v>
      </c>
      <c r="J2234" s="31" t="n"/>
      <c r="K2234" s="31" t="n">
        <v>0</v>
      </c>
      <c r="L2234" s="32" t="n"/>
      <c r="M2234" s="31" t="n">
        <v>0</v>
      </c>
      <c r="N2234" s="31" t="n">
        <v>0</v>
      </c>
      <c r="O2234" s="31" t="n"/>
      <c r="P2234" s="31" t="n"/>
      <c r="Q2234" s="31" t="n">
        <v>0</v>
      </c>
      <c r="R2234" s="31" t="n"/>
      <c r="S2234" s="32" t="n"/>
      <c r="T2234" s="32" t="n"/>
      <c r="V2234" t="inlineStr">
        <is>
          <t>06rut</t>
        </is>
      </c>
      <c r="W2234" t="n">
        <v>7400</v>
      </c>
      <c r="Y2234" t="inlineStr">
        <is>
          <t>917d1b63-6902-4a0f-900b-af062f4d5d4d</t>
        </is>
      </c>
      <c r="Z2234" t="inlineStr">
        <is>
          <t>Cameron Reid (NSH D)</t>
        </is>
      </c>
    </row>
    <row r="2235">
      <c r="A2235" t="inlineStr">
        <is>
          <t>Cameron Rowe</t>
        </is>
      </c>
      <c r="B2235" t="inlineStr">
        <is>
          <t>(N/A)</t>
        </is>
      </c>
      <c r="C2235" t="inlineStr">
        <is>
          <t>G</t>
        </is>
      </c>
      <c r="D2235" t="inlineStr">
        <is>
          <t>G</t>
        </is>
      </c>
      <c r="E2235" t="n">
        <v>25</v>
      </c>
      <c r="F2235" t="inlineStr">
        <is>
          <t>FA</t>
        </is>
      </c>
      <c r="G2235" t="inlineStr">
        <is>
          <t>FA</t>
        </is>
      </c>
      <c r="H2235" s="30" t="n">
        <v>1</v>
      </c>
      <c r="I2235" s="31" t="n">
        <v>0</v>
      </c>
      <c r="J2235" s="31" t="n"/>
      <c r="K2235" s="31" t="n">
        <v>0</v>
      </c>
      <c r="L2235" s="32" t="n"/>
      <c r="M2235" s="31" t="n">
        <v>0</v>
      </c>
      <c r="N2235" s="31" t="n">
        <v>0</v>
      </c>
      <c r="O2235" s="31" t="n"/>
      <c r="P2235" s="31" t="n"/>
      <c r="Q2235" s="31" t="n">
        <v>0</v>
      </c>
      <c r="R2235" s="31" t="n"/>
      <c r="S2235" s="32" t="n"/>
      <c r="T2235" s="32" t="n"/>
      <c r="V2235" t="inlineStr">
        <is>
          <t>051x4</t>
        </is>
      </c>
      <c r="Z2235" t="inlineStr">
        <is>
          <t>Cameron Rowe ((N/A) G)</t>
        </is>
      </c>
    </row>
    <row r="2236">
      <c r="A2236" t="inlineStr">
        <is>
          <t>Cameron Schilling</t>
        </is>
      </c>
      <c r="B2236" t="inlineStr">
        <is>
          <t>WSH</t>
        </is>
      </c>
      <c r="C2236" t="inlineStr">
        <is>
          <t>D</t>
        </is>
      </c>
      <c r="D2236" t="inlineStr">
        <is>
          <t>D</t>
        </is>
      </c>
      <c r="E2236" t="n">
        <v>37</v>
      </c>
      <c r="F2236" t="inlineStr">
        <is>
          <t>FA</t>
        </is>
      </c>
      <c r="G2236" t="inlineStr">
        <is>
          <t>FA</t>
        </is>
      </c>
      <c r="H2236" s="30" t="n">
        <v>1</v>
      </c>
      <c r="I2236" s="31" t="n">
        <v>0</v>
      </c>
      <c r="J2236" s="31" t="n"/>
      <c r="K2236" s="31" t="n">
        <v>0</v>
      </c>
      <c r="L2236" s="32" t="n"/>
      <c r="M2236" s="31" t="n">
        <v>0</v>
      </c>
      <c r="N2236" s="31" t="n">
        <v>0</v>
      </c>
      <c r="O2236" s="31" t="n"/>
      <c r="P2236" s="31" t="n"/>
      <c r="Q2236" s="31" t="n">
        <v>0</v>
      </c>
      <c r="R2236" s="31" t="n"/>
      <c r="S2236" s="32" t="n"/>
      <c r="T2236" s="32" t="n"/>
      <c r="V2236" t="inlineStr">
        <is>
          <t>02j0r</t>
        </is>
      </c>
      <c r="W2236" t="n">
        <v>3932</v>
      </c>
      <c r="X2236" t="n">
        <v>5635</v>
      </c>
      <c r="Y2236" t="inlineStr">
        <is>
          <t>f5b88018-8b34-11e2-bcc0-f4ce4684ea4c</t>
        </is>
      </c>
      <c r="Z2236" t="inlineStr">
        <is>
          <t>Cameron Schilling (WSH D)</t>
        </is>
      </c>
    </row>
    <row r="2237">
      <c r="A2237" t="inlineStr">
        <is>
          <t>Cameron Schmidt</t>
        </is>
      </c>
      <c r="B2237" t="inlineStr">
        <is>
          <t>DAL</t>
        </is>
      </c>
      <c r="C2237" t="inlineStr">
        <is>
          <t>RW</t>
        </is>
      </c>
      <c r="D2237" t="inlineStr">
        <is>
          <t>F</t>
        </is>
      </c>
      <c r="E2237" t="n">
        <v>19</v>
      </c>
      <c r="F2237" t="inlineStr">
        <is>
          <t>T</t>
        </is>
      </c>
      <c r="G2237" t="inlineStr">
        <is>
          <t>Kurtis</t>
        </is>
      </c>
      <c r="H2237" s="30" t="n">
        <v>1</v>
      </c>
      <c r="I2237" s="31" t="n">
        <v>0</v>
      </c>
      <c r="J2237" s="31" t="n"/>
      <c r="K2237" s="31" t="n">
        <v>0</v>
      </c>
      <c r="L2237" s="32" t="n"/>
      <c r="M2237" s="31" t="n">
        <v>0</v>
      </c>
      <c r="N2237" s="31" t="n">
        <v>0</v>
      </c>
      <c r="O2237" s="31" t="n"/>
      <c r="P2237" s="31" t="n"/>
      <c r="Q2237" s="31" t="n">
        <v>0</v>
      </c>
      <c r="R2237" s="31" t="n"/>
      <c r="S2237" s="32" t="n"/>
      <c r="T2237" s="32" t="n"/>
      <c r="V2237" t="inlineStr">
        <is>
          <t>06pys</t>
        </is>
      </c>
      <c r="W2237" t="n">
        <v>7455</v>
      </c>
      <c r="Y2237" t="inlineStr">
        <is>
          <t>fb1946a5-1b94-4465-843c-a0e164a7fe8a</t>
        </is>
      </c>
      <c r="Z2237" t="inlineStr">
        <is>
          <t>Cameron Schmidt (DAL RW)</t>
        </is>
      </c>
    </row>
    <row r="2238">
      <c r="A2238" t="inlineStr">
        <is>
          <t>Cameron Supryka</t>
        </is>
      </c>
      <c r="B2238" t="inlineStr">
        <is>
          <t>LAK</t>
        </is>
      </c>
      <c r="C2238" t="inlineStr">
        <is>
          <t>D</t>
        </is>
      </c>
      <c r="D2238" t="inlineStr">
        <is>
          <t>D</t>
        </is>
      </c>
      <c r="E2238" t="n">
        <v>24</v>
      </c>
      <c r="F2238" t="inlineStr">
        <is>
          <t>FA</t>
        </is>
      </c>
      <c r="G2238" t="inlineStr">
        <is>
          <t>FA</t>
        </is>
      </c>
      <c r="H2238" s="30" t="n">
        <v>1</v>
      </c>
      <c r="I2238" s="31" t="n">
        <v>0</v>
      </c>
      <c r="J2238" s="31" t="n"/>
      <c r="K2238" s="31" t="n">
        <v>0</v>
      </c>
      <c r="L2238" s="32" t="n"/>
      <c r="M2238" s="31" t="n">
        <v>0</v>
      </c>
      <c r="N2238" s="31" t="n">
        <v>0</v>
      </c>
      <c r="O2238" s="31" t="n"/>
      <c r="P2238" s="31" t="n"/>
      <c r="Q2238" s="31" t="n">
        <v>0</v>
      </c>
      <c r="R2238" s="31" t="n"/>
      <c r="S2238" s="32" t="n"/>
      <c r="T2238" s="32" t="n"/>
      <c r="V2238" t="inlineStr">
        <is>
          <t>05xd0</t>
        </is>
      </c>
      <c r="Y2238" t="inlineStr">
        <is>
          <t>d2b9e15a-d6bb-401d-a1d0-856c3e425d08</t>
        </is>
      </c>
      <c r="Z2238" t="inlineStr">
        <is>
          <t>Cameron Supryka (LAK D)</t>
        </is>
      </c>
    </row>
    <row r="2239">
      <c r="A2239" t="inlineStr">
        <is>
          <t>Cameron Tolnai</t>
        </is>
      </c>
      <c r="B2239" t="inlineStr">
        <is>
          <t>(N/A)</t>
        </is>
      </c>
      <c r="C2239" t="inlineStr">
        <is>
          <t>C</t>
        </is>
      </c>
      <c r="D2239" t="inlineStr">
        <is>
          <t>F</t>
        </is>
      </c>
      <c r="E2239" t="n">
        <v>24</v>
      </c>
      <c r="F2239" t="inlineStr">
        <is>
          <t>FA</t>
        </is>
      </c>
      <c r="G2239" t="inlineStr">
        <is>
          <t>FA</t>
        </is>
      </c>
      <c r="H2239" s="30" t="n">
        <v>1</v>
      </c>
      <c r="I2239" s="31" t="n">
        <v>0</v>
      </c>
      <c r="J2239" s="31" t="n"/>
      <c r="K2239" s="31" t="n">
        <v>0</v>
      </c>
      <c r="L2239" s="32" t="n"/>
      <c r="M2239" s="31" t="n">
        <v>0</v>
      </c>
      <c r="N2239" s="31" t="n">
        <v>0</v>
      </c>
      <c r="O2239" s="31" t="n"/>
      <c r="P2239" s="31" t="n"/>
      <c r="Q2239" s="31" t="n">
        <v>0</v>
      </c>
      <c r="R2239" s="31" t="n"/>
      <c r="S2239" s="32" t="n"/>
      <c r="T2239" s="32" t="n"/>
      <c r="V2239" t="inlineStr">
        <is>
          <t>05ojc</t>
        </is>
      </c>
      <c r="Z2239" t="inlineStr">
        <is>
          <t>Cameron Tolnai ((N/A) C)</t>
        </is>
      </c>
    </row>
    <row r="2240">
      <c r="A2240" t="inlineStr">
        <is>
          <t>Cameron Whitehead</t>
        </is>
      </c>
      <c r="B2240" t="inlineStr">
        <is>
          <t>VGK</t>
        </is>
      </c>
      <c r="C2240" t="inlineStr">
        <is>
          <t>G</t>
        </is>
      </c>
      <c r="D2240" t="inlineStr">
        <is>
          <t>G</t>
        </is>
      </c>
      <c r="E2240" t="n">
        <v>23</v>
      </c>
      <c r="F2240" t="inlineStr">
        <is>
          <t>FA</t>
        </is>
      </c>
      <c r="G2240" t="inlineStr">
        <is>
          <t>FA</t>
        </is>
      </c>
      <c r="H2240" s="30" t="n">
        <v>875000</v>
      </c>
      <c r="I2240" s="31" t="n">
        <v>0</v>
      </c>
      <c r="J2240" s="31" t="n"/>
      <c r="K2240" s="31" t="n">
        <v>0</v>
      </c>
      <c r="L2240" s="32" t="n"/>
      <c r="M2240" s="31" t="n">
        <v>0</v>
      </c>
      <c r="N2240" s="31" t="n">
        <v>0</v>
      </c>
      <c r="O2240" s="31" t="n"/>
      <c r="P2240" s="31" t="n"/>
      <c r="Q2240" s="31" t="n">
        <v>0</v>
      </c>
      <c r="R2240" s="31" t="n"/>
      <c r="S2240" s="32" t="n"/>
      <c r="T2240" s="32" t="n"/>
      <c r="V2240" t="inlineStr">
        <is>
          <t>060ni</t>
        </is>
      </c>
      <c r="W2240" t="n">
        <v>7327</v>
      </c>
      <c r="Y2240" t="inlineStr">
        <is>
          <t>a39c2c56-ac99-43ef-8f37-a49c3b5db969</t>
        </is>
      </c>
      <c r="Z2240" t="inlineStr">
        <is>
          <t>Cameron Whitehead (VGK G)</t>
        </is>
      </c>
    </row>
    <row r="2241">
      <c r="A2241" t="inlineStr">
        <is>
          <t>Cameron Whynot</t>
        </is>
      </c>
      <c r="B2241" t="inlineStr">
        <is>
          <t>(N/A)</t>
        </is>
      </c>
      <c r="C2241" t="inlineStr">
        <is>
          <t>D</t>
        </is>
      </c>
      <c r="D2241" t="inlineStr">
        <is>
          <t>D</t>
        </is>
      </c>
      <c r="E2241" t="n">
        <v>23</v>
      </c>
      <c r="F2241" t="inlineStr">
        <is>
          <t>FA</t>
        </is>
      </c>
      <c r="G2241" t="inlineStr">
        <is>
          <t>FA</t>
        </is>
      </c>
      <c r="H2241" s="30" t="n">
        <v>1</v>
      </c>
      <c r="I2241" s="31" t="n">
        <v>0</v>
      </c>
      <c r="J2241" s="31" t="n"/>
      <c r="K2241" s="31" t="n">
        <v>0</v>
      </c>
      <c r="L2241" s="32" t="n"/>
      <c r="M2241" s="31" t="n">
        <v>0</v>
      </c>
      <c r="N2241" s="31" t="n">
        <v>0</v>
      </c>
      <c r="O2241" s="31" t="n"/>
      <c r="P2241" s="31" t="n"/>
      <c r="Q2241" s="31" t="n">
        <v>0</v>
      </c>
      <c r="R2241" s="31" t="n"/>
      <c r="S2241" s="32" t="n"/>
      <c r="T2241" s="32" t="n"/>
      <c r="V2241" t="inlineStr">
        <is>
          <t>05tut</t>
        </is>
      </c>
      <c r="W2241" t="n">
        <v>6524</v>
      </c>
      <c r="Y2241" t="inlineStr">
        <is>
          <t>73a140bf-bc77-434d-9aed-09ca300f0b22</t>
        </is>
      </c>
      <c r="Z2241" t="inlineStr">
        <is>
          <t>Cameron Whynot ((N/A) D)</t>
        </is>
      </c>
    </row>
    <row r="2242">
      <c r="A2242" t="inlineStr">
        <is>
          <t>Cameron Wright</t>
        </is>
      </c>
      <c r="B2242" t="inlineStr">
        <is>
          <t>EDM</t>
        </is>
      </c>
      <c r="C2242" t="inlineStr">
        <is>
          <t>RW</t>
        </is>
      </c>
      <c r="D2242" t="inlineStr">
        <is>
          <t>F</t>
        </is>
      </c>
      <c r="E2242" t="n">
        <v>28</v>
      </c>
      <c r="F2242" t="inlineStr">
        <is>
          <t>FA</t>
        </is>
      </c>
      <c r="G2242" t="inlineStr">
        <is>
          <t>FA</t>
        </is>
      </c>
      <c r="H2242" s="30" t="n">
        <v>1</v>
      </c>
      <c r="I2242" s="31" t="n">
        <v>0</v>
      </c>
      <c r="J2242" s="31" t="n"/>
      <c r="K2242" s="31" t="n">
        <v>0</v>
      </c>
      <c r="L2242" s="32" t="n"/>
      <c r="M2242" s="31" t="n">
        <v>0</v>
      </c>
      <c r="N2242" s="31" t="n">
        <v>0</v>
      </c>
      <c r="O2242" s="31" t="n"/>
      <c r="P2242" s="31" t="n"/>
      <c r="Q2242" s="31" t="n">
        <v>0</v>
      </c>
      <c r="R2242" s="31" t="n"/>
      <c r="S2242" s="32" t="n"/>
      <c r="T2242" s="32" t="n"/>
      <c r="V2242" t="inlineStr">
        <is>
          <t>04fwb</t>
        </is>
      </c>
      <c r="W2242" t="n">
        <v>7279</v>
      </c>
      <c r="Z2242" t="inlineStr">
        <is>
          <t>Cameron Wright (EDM RW)</t>
        </is>
      </c>
    </row>
    <row r="2243">
      <c r="A2243" t="inlineStr">
        <is>
          <t>Carey Price</t>
        </is>
      </c>
      <c r="B2243" t="inlineStr">
        <is>
          <t>SJS</t>
        </is>
      </c>
      <c r="C2243" t="inlineStr">
        <is>
          <t>G</t>
        </is>
      </c>
      <c r="D2243" t="inlineStr">
        <is>
          <t>G</t>
        </is>
      </c>
      <c r="E2243" t="n">
        <v>39</v>
      </c>
      <c r="F2243" t="inlineStr">
        <is>
          <t>FA</t>
        </is>
      </c>
      <c r="G2243" t="inlineStr">
        <is>
          <t>FA</t>
        </is>
      </c>
      <c r="H2243" s="30" t="n">
        <v>10500000</v>
      </c>
      <c r="I2243" s="31" t="n">
        <v>0</v>
      </c>
      <c r="J2243" s="31" t="n"/>
      <c r="K2243" s="31" t="n">
        <v>0</v>
      </c>
      <c r="L2243" s="32" t="n"/>
      <c r="M2243" s="31" t="n">
        <v>0</v>
      </c>
      <c r="N2243" s="31" t="n">
        <v>0</v>
      </c>
      <c r="O2243" s="31" t="n"/>
      <c r="P2243" s="31" t="n"/>
      <c r="Q2243" s="31" t="n">
        <v>0</v>
      </c>
      <c r="R2243" s="31" t="n"/>
      <c r="S2243" s="32" t="n"/>
      <c r="T2243" s="32" t="n"/>
      <c r="U2243" t="n">
        <v>292.5</v>
      </c>
      <c r="V2243" t="inlineStr">
        <is>
          <t>003vz</t>
        </is>
      </c>
      <c r="W2243" t="n">
        <v>2300</v>
      </c>
      <c r="X2243" t="n">
        <v>3782</v>
      </c>
      <c r="Y2243" t="inlineStr">
        <is>
          <t>4312478a-0f24-11e2-8525-18a905767e44</t>
        </is>
      </c>
      <c r="Z2243" t="inlineStr">
        <is>
          <t>Carey Price (SJS G)</t>
        </is>
      </c>
    </row>
    <row r="2244">
      <c r="A2244" t="inlineStr">
        <is>
          <t>Carey Terrance</t>
        </is>
      </c>
      <c r="B2244" t="inlineStr">
        <is>
          <t>NYR</t>
        </is>
      </c>
      <c r="C2244" t="inlineStr">
        <is>
          <t>C</t>
        </is>
      </c>
      <c r="D2244" t="inlineStr">
        <is>
          <t>F</t>
        </is>
      </c>
      <c r="E2244" t="n">
        <v>21</v>
      </c>
      <c r="F2244" t="inlineStr">
        <is>
          <t>FA</t>
        </is>
      </c>
      <c r="G2244" t="inlineStr">
        <is>
          <t>FA</t>
        </is>
      </c>
      <c r="H2244" s="30" t="n">
        <v>886667</v>
      </c>
      <c r="I2244" s="31" t="n">
        <v>0</v>
      </c>
      <c r="J2244" s="31" t="n"/>
      <c r="K2244" s="31" t="n">
        <v>0</v>
      </c>
      <c r="L2244" s="32" t="n"/>
      <c r="M2244" s="31" t="n">
        <v>0</v>
      </c>
      <c r="N2244" s="31" t="n">
        <v>0</v>
      </c>
      <c r="O2244" s="31" t="n"/>
      <c r="P2244" s="31" t="n"/>
      <c r="Q2244" s="31" t="n">
        <v>0</v>
      </c>
      <c r="R2244" s="31" t="n"/>
      <c r="S2244" s="32" t="n"/>
      <c r="T2244" s="32" t="n"/>
      <c r="V2244" t="inlineStr">
        <is>
          <t>06be9</t>
        </is>
      </c>
      <c r="W2244" t="n">
        <v>6963</v>
      </c>
      <c r="Y2244" t="inlineStr">
        <is>
          <t>7c7b2411-5d02-4f8f-abda-9f4f243eb0b2</t>
        </is>
      </c>
      <c r="Z2244" t="inlineStr">
        <is>
          <t>Carey Terrance (NYR C)</t>
        </is>
      </c>
    </row>
    <row r="2245">
      <c r="A2245" t="inlineStr">
        <is>
          <t>Carl Ackered</t>
        </is>
      </c>
      <c r="B2245" t="inlineStr">
        <is>
          <t>(N/A)</t>
        </is>
      </c>
      <c r="C2245" t="inlineStr">
        <is>
          <t>D</t>
        </is>
      </c>
      <c r="D2245" t="inlineStr">
        <is>
          <t>D</t>
        </is>
      </c>
      <c r="E2245" t="n">
        <v>35</v>
      </c>
      <c r="F2245" t="inlineStr">
        <is>
          <t>FA</t>
        </is>
      </c>
      <c r="G2245" t="inlineStr">
        <is>
          <t>FA</t>
        </is>
      </c>
      <c r="H2245" s="30" t="n">
        <v>1</v>
      </c>
      <c r="I2245" s="31" t="n">
        <v>0</v>
      </c>
      <c r="J2245" s="31" t="n"/>
      <c r="K2245" s="31" t="n">
        <v>0</v>
      </c>
      <c r="L2245" s="32" t="n"/>
      <c r="M2245" s="31" t="n">
        <v>0</v>
      </c>
      <c r="N2245" s="31" t="n">
        <v>0</v>
      </c>
      <c r="O2245" s="31" t="n"/>
      <c r="P2245" s="31" t="n"/>
      <c r="Q2245" s="31" t="n">
        <v>0</v>
      </c>
      <c r="R2245" s="31" t="n"/>
      <c r="S2245" s="32" t="n"/>
      <c r="T2245" s="32" t="n"/>
      <c r="V2245" t="inlineStr">
        <is>
          <t>03d03</t>
        </is>
      </c>
      <c r="Z2245" t="inlineStr">
        <is>
          <t>Carl Ackered ((N/A) D)</t>
        </is>
      </c>
    </row>
    <row r="2246">
      <c r="A2246" t="inlineStr">
        <is>
          <t>Carl Axelsson</t>
        </is>
      </c>
      <c r="B2246" t="inlineStr">
        <is>
          <t>UTA</t>
        </is>
      </c>
      <c r="C2246" t="inlineStr">
        <is>
          <t>G</t>
        </is>
      </c>
      <c r="D2246" t="inlineStr">
        <is>
          <t>G</t>
        </is>
      </c>
      <c r="E2246" t="n">
        <v>19</v>
      </c>
      <c r="F2246" t="inlineStr">
        <is>
          <t>FA</t>
        </is>
      </c>
      <c r="G2246" t="inlineStr">
        <is>
          <t>FA</t>
        </is>
      </c>
      <c r="H2246" s="30" t="n">
        <v>1</v>
      </c>
      <c r="I2246" s="31" t="n">
        <v>0</v>
      </c>
      <c r="J2246" s="31" t="n"/>
      <c r="K2246" s="31" t="n">
        <v>0</v>
      </c>
      <c r="L2246" s="32" t="n"/>
      <c r="M2246" s="31" t="n">
        <v>0</v>
      </c>
      <c r="N2246" s="31" t="n">
        <v>0</v>
      </c>
      <c r="O2246" s="31" t="n"/>
      <c r="P2246" s="31" t="n"/>
      <c r="Q2246" s="31" t="n">
        <v>0</v>
      </c>
      <c r="R2246" s="31" t="n"/>
      <c r="S2246" s="32" t="n"/>
      <c r="T2246" s="32" t="n"/>
      <c r="V2246" t="inlineStr">
        <is>
          <t>06uvb</t>
        </is>
      </c>
      <c r="Y2246" t="inlineStr">
        <is>
          <t>7fd3c3f2-90ab-4176-aa50-c696961a45f7</t>
        </is>
      </c>
      <c r="Z2246" t="inlineStr">
        <is>
          <t>Carl Axelsson (UTA G)</t>
        </is>
      </c>
    </row>
    <row r="2247">
      <c r="A2247" t="inlineStr">
        <is>
          <t>Carl Berglund</t>
        </is>
      </c>
      <c r="B2247" t="inlineStr">
        <is>
          <t>(N/A)</t>
        </is>
      </c>
      <c r="C2247" t="inlineStr">
        <is>
          <t>C</t>
        </is>
      </c>
      <c r="D2247" t="inlineStr">
        <is>
          <t>F</t>
        </is>
      </c>
      <c r="E2247" t="n">
        <v>26</v>
      </c>
      <c r="F2247" t="inlineStr">
        <is>
          <t>FA</t>
        </is>
      </c>
      <c r="G2247" t="inlineStr">
        <is>
          <t>FA</t>
        </is>
      </c>
      <c r="H2247" s="30" t="n">
        <v>1</v>
      </c>
      <c r="I2247" s="31" t="n">
        <v>0</v>
      </c>
      <c r="J2247" s="31" t="n"/>
      <c r="K2247" s="31" t="n">
        <v>0</v>
      </c>
      <c r="L2247" s="32" t="n"/>
      <c r="M2247" s="31" t="n">
        <v>0</v>
      </c>
      <c r="N2247" s="31" t="n">
        <v>0</v>
      </c>
      <c r="O2247" s="31" t="n"/>
      <c r="P2247" s="31" t="n"/>
      <c r="Q2247" s="31" t="n">
        <v>0</v>
      </c>
      <c r="R2247" s="31" t="n"/>
      <c r="S2247" s="32" t="n"/>
      <c r="T2247" s="32" t="n"/>
      <c r="V2247" t="inlineStr">
        <is>
          <t>06h7o</t>
        </is>
      </c>
      <c r="W2247" t="n">
        <v>6877</v>
      </c>
      <c r="Y2247" t="inlineStr">
        <is>
          <t>09841b43-d2f7-4f24-a5a6-32d5e38e2e7a</t>
        </is>
      </c>
      <c r="Z2247" t="inlineStr">
        <is>
          <t>Carl Berglund ((N/A) C)</t>
        </is>
      </c>
    </row>
    <row r="2248">
      <c r="A2248" t="inlineStr">
        <is>
          <t>Carl Dahlstrom</t>
        </is>
      </c>
      <c r="B2248" t="inlineStr">
        <is>
          <t>TOR</t>
        </is>
      </c>
      <c r="C2248" t="inlineStr">
        <is>
          <t>D</t>
        </is>
      </c>
      <c r="D2248" t="inlineStr">
        <is>
          <t>D,F</t>
        </is>
      </c>
      <c r="E2248" t="n">
        <v>31</v>
      </c>
      <c r="F2248" t="inlineStr">
        <is>
          <t>FA</t>
        </is>
      </c>
      <c r="G2248" t="inlineStr">
        <is>
          <t>FA</t>
        </is>
      </c>
      <c r="H2248" s="30" t="n">
        <v>1</v>
      </c>
      <c r="I2248" s="31" t="n">
        <v>0</v>
      </c>
      <c r="J2248" s="31" t="n"/>
      <c r="K2248" s="31" t="n">
        <v>0</v>
      </c>
      <c r="L2248" s="32" t="n"/>
      <c r="M2248" s="31" t="n">
        <v>0</v>
      </c>
      <c r="N2248" s="31" t="n">
        <v>0</v>
      </c>
      <c r="O2248" s="31" t="n"/>
      <c r="P2248" s="31" t="n"/>
      <c r="Q2248" s="31" t="n">
        <v>0</v>
      </c>
      <c r="R2248" s="31" t="n"/>
      <c r="S2248" s="32" t="n"/>
      <c r="T2248" s="32" t="n"/>
      <c r="V2248" t="inlineStr">
        <is>
          <t>031ob</t>
        </is>
      </c>
      <c r="W2248" t="n">
        <v>4203</v>
      </c>
      <c r="X2248" t="n">
        <v>6031</v>
      </c>
      <c r="Y2248" t="inlineStr">
        <is>
          <t>5d8d18c3-7642-4db2-8363-62eaf149a5fd</t>
        </is>
      </c>
      <c r="Z2248" t="inlineStr">
        <is>
          <t>Carl Dahlstrom (TOR D)</t>
        </is>
      </c>
    </row>
    <row r="2249">
      <c r="A2249" t="inlineStr">
        <is>
          <t>Carl Hagelin</t>
        </is>
      </c>
      <c r="B2249" t="inlineStr">
        <is>
          <t>(N/A)</t>
        </is>
      </c>
      <c r="C2249" t="inlineStr">
        <is>
          <t>LW</t>
        </is>
      </c>
      <c r="D2249" t="inlineStr">
        <is>
          <t>F</t>
        </is>
      </c>
      <c r="E2249" t="n">
        <v>38</v>
      </c>
      <c r="F2249" t="inlineStr">
        <is>
          <t>FA</t>
        </is>
      </c>
      <c r="G2249" t="inlineStr">
        <is>
          <t>FA</t>
        </is>
      </c>
      <c r="H2249" s="30" t="n">
        <v>1</v>
      </c>
      <c r="I2249" s="31" t="n">
        <v>0</v>
      </c>
      <c r="J2249" s="31" t="n"/>
      <c r="K2249" s="31" t="n">
        <v>0</v>
      </c>
      <c r="L2249" s="32" t="n"/>
      <c r="M2249" s="31" t="n">
        <v>0</v>
      </c>
      <c r="N2249" s="31" t="n">
        <v>0</v>
      </c>
      <c r="O2249" s="31" t="n"/>
      <c r="P2249" s="31" t="n"/>
      <c r="Q2249" s="31" t="n">
        <v>0</v>
      </c>
      <c r="R2249" s="31" t="n"/>
      <c r="S2249" s="32" t="n"/>
      <c r="T2249" s="32" t="n"/>
      <c r="V2249" t="inlineStr">
        <is>
          <t>01svj</t>
        </is>
      </c>
      <c r="W2249" t="n">
        <v>3680</v>
      </c>
      <c r="X2249" t="n">
        <v>5598</v>
      </c>
      <c r="Y2249" t="inlineStr">
        <is>
          <t>432e9520-0f24-11e2-8525-18a905767e44</t>
        </is>
      </c>
      <c r="Z2249" t="inlineStr">
        <is>
          <t>Carl Hagelin ((N/A) LW)</t>
        </is>
      </c>
    </row>
    <row r="2250">
      <c r="A2250" t="inlineStr">
        <is>
          <t>Carl Hudson</t>
        </is>
      </c>
      <c r="B2250" t="inlineStr">
        <is>
          <t>FLA</t>
        </is>
      </c>
      <c r="C2250" t="inlineStr">
        <is>
          <t>D</t>
        </is>
      </c>
      <c r="D2250" t="inlineStr">
        <is>
          <t>D</t>
        </is>
      </c>
      <c r="E2250" t="n">
        <v>40</v>
      </c>
      <c r="F2250" t="inlineStr">
        <is>
          <t>FA</t>
        </is>
      </c>
      <c r="G2250" t="inlineStr">
        <is>
          <t>FA</t>
        </is>
      </c>
      <c r="H2250" s="30" t="n">
        <v>1</v>
      </c>
      <c r="I2250" s="31" t="n">
        <v>0</v>
      </c>
      <c r="J2250" s="31" t="n"/>
      <c r="K2250" s="31" t="n">
        <v>0</v>
      </c>
      <c r="L2250" s="32" t="n"/>
      <c r="M2250" s="31" t="n">
        <v>0</v>
      </c>
      <c r="N2250" s="31" t="n">
        <v>0</v>
      </c>
      <c r="O2250" s="31" t="n"/>
      <c r="P2250" s="31" t="n"/>
      <c r="Q2250" s="31" t="n">
        <v>0</v>
      </c>
      <c r="R2250" s="31" t="n"/>
      <c r="S2250" s="32" t="n"/>
      <c r="T2250" s="32" t="n"/>
      <c r="V2250" t="inlineStr">
        <is>
          <t>01vl7</t>
        </is>
      </c>
      <c r="X2250" t="n">
        <v>4998</v>
      </c>
      <c r="Z2250" t="inlineStr">
        <is>
          <t>Carl Hudson (FLA D)</t>
        </is>
      </c>
    </row>
    <row r="2251">
      <c r="A2251" t="inlineStr">
        <is>
          <t>Carl Jakobsson</t>
        </is>
      </c>
      <c r="B2251" t="inlineStr">
        <is>
          <t>(N/A)</t>
        </is>
      </c>
      <c r="C2251" t="inlineStr">
        <is>
          <t>LW</t>
        </is>
      </c>
      <c r="D2251" t="inlineStr">
        <is>
          <t>F</t>
        </is>
      </c>
      <c r="E2251" t="n">
        <v>26</v>
      </c>
      <c r="F2251" t="inlineStr">
        <is>
          <t>FA</t>
        </is>
      </c>
      <c r="G2251" t="inlineStr">
        <is>
          <t>FA</t>
        </is>
      </c>
      <c r="H2251" s="30" t="n">
        <v>1</v>
      </c>
      <c r="I2251" s="31" t="n">
        <v>0</v>
      </c>
      <c r="J2251" s="31" t="n"/>
      <c r="K2251" s="31" t="n">
        <v>0</v>
      </c>
      <c r="L2251" s="32" t="n"/>
      <c r="M2251" s="31" t="n">
        <v>0</v>
      </c>
      <c r="N2251" s="31" t="n">
        <v>0</v>
      </c>
      <c r="O2251" s="31" t="n"/>
      <c r="P2251" s="31" t="n"/>
      <c r="Q2251" s="31" t="n">
        <v>0</v>
      </c>
      <c r="R2251" s="31" t="n"/>
      <c r="S2251" s="32" t="n"/>
      <c r="T2251" s="32" t="n"/>
      <c r="V2251" t="inlineStr">
        <is>
          <t>04xdr</t>
        </is>
      </c>
      <c r="Z2251" t="inlineStr">
        <is>
          <t>Carl Jakobsson ((N/A) LW)</t>
        </is>
      </c>
    </row>
    <row r="2252">
      <c r="A2252" t="inlineStr">
        <is>
          <t>Carl Klingberg</t>
        </is>
      </c>
      <c r="B2252" t="inlineStr">
        <is>
          <t>(N/A)</t>
        </is>
      </c>
      <c r="C2252" t="inlineStr">
        <is>
          <t>LW</t>
        </is>
      </c>
      <c r="D2252" t="inlineStr">
        <is>
          <t>F</t>
        </is>
      </c>
      <c r="E2252" t="n">
        <v>35</v>
      </c>
      <c r="F2252" t="inlineStr">
        <is>
          <t>FA</t>
        </is>
      </c>
      <c r="G2252" t="inlineStr">
        <is>
          <t>FA</t>
        </is>
      </c>
      <c r="H2252" s="30" t="n">
        <v>1</v>
      </c>
      <c r="I2252" s="31" t="n">
        <v>0</v>
      </c>
      <c r="J2252" s="31" t="n"/>
      <c r="K2252" s="31" t="n">
        <v>0</v>
      </c>
      <c r="L2252" s="32" t="n"/>
      <c r="M2252" s="31" t="n">
        <v>0</v>
      </c>
      <c r="N2252" s="31" t="n">
        <v>0</v>
      </c>
      <c r="O2252" s="31" t="n"/>
      <c r="P2252" s="31" t="n"/>
      <c r="Q2252" s="31" t="n">
        <v>0</v>
      </c>
      <c r="R2252" s="31" t="n"/>
      <c r="S2252" s="32" t="n"/>
      <c r="T2252" s="32" t="n"/>
      <c r="V2252" t="inlineStr">
        <is>
          <t>01f6e</t>
        </is>
      </c>
      <c r="W2252" t="n">
        <v>3283</v>
      </c>
      <c r="X2252" t="n">
        <v>4936</v>
      </c>
      <c r="Z2252" t="inlineStr">
        <is>
          <t>Carl Klingberg ((N/A) LW)</t>
        </is>
      </c>
    </row>
    <row r="2253">
      <c r="A2253" t="inlineStr">
        <is>
          <t>Carl Neill</t>
        </is>
      </c>
      <c r="B2253" t="inlineStr">
        <is>
          <t>MTL</t>
        </is>
      </c>
      <c r="C2253" t="inlineStr">
        <is>
          <t>D</t>
        </is>
      </c>
      <c r="D2253" t="inlineStr">
        <is>
          <t>D</t>
        </is>
      </c>
      <c r="E2253" t="n">
        <v>30</v>
      </c>
      <c r="F2253" t="inlineStr">
        <is>
          <t>FA</t>
        </is>
      </c>
      <c r="G2253" t="inlineStr">
        <is>
          <t>FA</t>
        </is>
      </c>
      <c r="H2253" s="30" t="n">
        <v>1</v>
      </c>
      <c r="I2253" s="31" t="n">
        <v>0</v>
      </c>
      <c r="J2253" s="31" t="n"/>
      <c r="K2253" s="31" t="n">
        <v>0</v>
      </c>
      <c r="L2253" s="32" t="n"/>
      <c r="M2253" s="31" t="n">
        <v>0</v>
      </c>
      <c r="N2253" s="31" t="n">
        <v>0</v>
      </c>
      <c r="O2253" s="31" t="n"/>
      <c r="P2253" s="31" t="n"/>
      <c r="Q2253" s="31" t="n">
        <v>0</v>
      </c>
      <c r="R2253" s="31" t="n"/>
      <c r="S2253" s="32" t="n"/>
      <c r="T2253" s="32" t="n"/>
      <c r="V2253" t="inlineStr">
        <is>
          <t>03rig</t>
        </is>
      </c>
      <c r="X2253" t="n">
        <v>6886</v>
      </c>
      <c r="Y2253" t="inlineStr">
        <is>
          <t>270b1737-94d4-4890-8096-9fdbff81eb31</t>
        </is>
      </c>
      <c r="Z2253" t="inlineStr">
        <is>
          <t>Carl Neill (MTL D)</t>
        </is>
      </c>
    </row>
    <row r="2254">
      <c r="A2254" t="inlineStr">
        <is>
          <t>Carl Nielsen</t>
        </is>
      </c>
      <c r="B2254" t="inlineStr">
        <is>
          <t>TBL</t>
        </is>
      </c>
      <c r="C2254" t="inlineStr">
        <is>
          <t>RW</t>
        </is>
      </c>
      <c r="D2254" t="inlineStr">
        <is>
          <t>F</t>
        </is>
      </c>
      <c r="E2254" t="n">
        <v>38</v>
      </c>
      <c r="F2254" t="inlineStr">
        <is>
          <t>FA</t>
        </is>
      </c>
      <c r="G2254" t="inlineStr">
        <is>
          <t>FA</t>
        </is>
      </c>
      <c r="H2254" s="30" t="n">
        <v>1</v>
      </c>
      <c r="I2254" s="31" t="n">
        <v>0</v>
      </c>
      <c r="J2254" s="31" t="n"/>
      <c r="K2254" s="31" t="n">
        <v>0</v>
      </c>
      <c r="L2254" s="32" t="n"/>
      <c r="M2254" s="31" t="n">
        <v>0</v>
      </c>
      <c r="N2254" s="31" t="n">
        <v>0</v>
      </c>
      <c r="O2254" s="31" t="n"/>
      <c r="P2254" s="31" t="n"/>
      <c r="Q2254" s="31" t="n">
        <v>0</v>
      </c>
      <c r="R2254" s="31" t="n"/>
      <c r="S2254" s="32" t="n"/>
      <c r="T2254" s="32" t="n"/>
      <c r="V2254" t="inlineStr">
        <is>
          <t>038to</t>
        </is>
      </c>
      <c r="X2254" t="n">
        <v>6321</v>
      </c>
      <c r="Z2254" t="inlineStr">
        <is>
          <t>Carl Nielsen (TBL RW)</t>
        </is>
      </c>
    </row>
    <row r="2255">
      <c r="A2255" t="inlineStr">
        <is>
          <t>Carl Persson</t>
        </is>
      </c>
      <c r="B2255" t="inlineStr">
        <is>
          <t>(N/A)</t>
        </is>
      </c>
      <c r="C2255" t="inlineStr">
        <is>
          <t>C</t>
        </is>
      </c>
      <c r="D2255" t="inlineStr">
        <is>
          <t>F</t>
        </is>
      </c>
      <c r="E2255" t="n">
        <v>31</v>
      </c>
      <c r="F2255" t="inlineStr">
        <is>
          <t>FA</t>
        </is>
      </c>
      <c r="G2255" t="inlineStr">
        <is>
          <t>FA</t>
        </is>
      </c>
      <c r="H2255" s="30" t="n">
        <v>1</v>
      </c>
      <c r="I2255" s="31" t="n">
        <v>0</v>
      </c>
      <c r="J2255" s="31" t="n"/>
      <c r="K2255" s="31" t="n">
        <v>0</v>
      </c>
      <c r="L2255" s="32" t="n"/>
      <c r="M2255" s="31" t="n">
        <v>0</v>
      </c>
      <c r="N2255" s="31" t="n">
        <v>0</v>
      </c>
      <c r="O2255" s="31" t="n"/>
      <c r="P2255" s="31" t="n"/>
      <c r="Q2255" s="31" t="n">
        <v>0</v>
      </c>
      <c r="R2255" s="31" t="n"/>
      <c r="S2255" s="32" t="n"/>
      <c r="T2255" s="32" t="n"/>
      <c r="V2255" t="inlineStr">
        <is>
          <t>04ov5</t>
        </is>
      </c>
      <c r="W2255" t="n">
        <v>5785</v>
      </c>
      <c r="X2255" t="n">
        <v>7879</v>
      </c>
      <c r="Z2255" t="inlineStr">
        <is>
          <t>Carl Persson ((N/A) C)</t>
        </is>
      </c>
    </row>
    <row r="2256">
      <c r="A2256" t="inlineStr">
        <is>
          <t>Carl Sneep</t>
        </is>
      </c>
      <c r="B2256" t="inlineStr">
        <is>
          <t>(N/A)</t>
        </is>
      </c>
      <c r="C2256" t="inlineStr">
        <is>
          <t>D</t>
        </is>
      </c>
      <c r="D2256" t="inlineStr">
        <is>
          <t>D</t>
        </is>
      </c>
      <c r="E2256" t="n">
        <v>38</v>
      </c>
      <c r="F2256" t="inlineStr">
        <is>
          <t>FA</t>
        </is>
      </c>
      <c r="G2256" t="inlineStr">
        <is>
          <t>FA</t>
        </is>
      </c>
      <c r="H2256" s="30" t="n">
        <v>1</v>
      </c>
      <c r="I2256" s="31" t="n">
        <v>0</v>
      </c>
      <c r="J2256" s="31" t="n"/>
      <c r="K2256" s="31" t="n">
        <v>0</v>
      </c>
      <c r="L2256" s="32" t="n"/>
      <c r="M2256" s="31" t="n">
        <v>0</v>
      </c>
      <c r="N2256" s="31" t="n">
        <v>0</v>
      </c>
      <c r="O2256" s="31" t="n"/>
      <c r="P2256" s="31" t="n"/>
      <c r="Q2256" s="31" t="n">
        <v>0</v>
      </c>
      <c r="R2256" s="31" t="n"/>
      <c r="S2256" s="32" t="n"/>
      <c r="T2256" s="32" t="n"/>
      <c r="V2256" t="inlineStr">
        <is>
          <t>01n46</t>
        </is>
      </c>
      <c r="W2256" t="n">
        <v>2586</v>
      </c>
      <c r="X2256" t="n">
        <v>4878</v>
      </c>
      <c r="Z2256" t="inlineStr">
        <is>
          <t>Carl Sneep ((N/A) D)</t>
        </is>
      </c>
    </row>
    <row r="2257">
      <c r="A2257" t="inlineStr">
        <is>
          <t>Carl Soderberg</t>
        </is>
      </c>
      <c r="B2257" t="inlineStr">
        <is>
          <t>(N/A)</t>
        </is>
      </c>
      <c r="C2257" t="inlineStr">
        <is>
          <t>C</t>
        </is>
      </c>
      <c r="D2257" t="inlineStr">
        <is>
          <t>F</t>
        </is>
      </c>
      <c r="E2257" t="n">
        <v>40</v>
      </c>
      <c r="F2257" t="inlineStr">
        <is>
          <t>FA</t>
        </is>
      </c>
      <c r="G2257" t="inlineStr">
        <is>
          <t>FA</t>
        </is>
      </c>
      <c r="H2257" s="30" t="n">
        <v>1</v>
      </c>
      <c r="I2257" s="31" t="n">
        <v>0</v>
      </c>
      <c r="J2257" s="31" t="n"/>
      <c r="K2257" s="31" t="n">
        <v>0</v>
      </c>
      <c r="L2257" s="32" t="n"/>
      <c r="M2257" s="31" t="n">
        <v>0</v>
      </c>
      <c r="N2257" s="31" t="n">
        <v>0</v>
      </c>
      <c r="O2257" s="31" t="n"/>
      <c r="P2257" s="31" t="n"/>
      <c r="Q2257" s="31" t="n">
        <v>0</v>
      </c>
      <c r="R2257" s="31" t="n"/>
      <c r="S2257" s="32" t="n"/>
      <c r="T2257" s="32" t="n"/>
      <c r="V2257" t="inlineStr">
        <is>
          <t>004q6</t>
        </is>
      </c>
      <c r="W2257" t="n">
        <v>2215</v>
      </c>
      <c r="X2257" t="n">
        <v>3928</v>
      </c>
      <c r="Y2257" t="inlineStr">
        <is>
          <t>fb8a0886-a51d-11e2-a01b-f4ce4684ea4c</t>
        </is>
      </c>
      <c r="Z2257" t="inlineStr">
        <is>
          <t>Carl Soderberg ((N/A) C)</t>
        </is>
      </c>
    </row>
    <row r="2258">
      <c r="A2258" t="inlineStr">
        <is>
          <t>Carl Wassenius</t>
        </is>
      </c>
      <c r="B2258" t="inlineStr">
        <is>
          <t>(N/A)</t>
        </is>
      </c>
      <c r="C2258" t="inlineStr">
        <is>
          <t>C</t>
        </is>
      </c>
      <c r="D2258" t="inlineStr">
        <is>
          <t>F</t>
        </is>
      </c>
      <c r="E2258" t="n">
        <v>26</v>
      </c>
      <c r="F2258" t="inlineStr">
        <is>
          <t>FA</t>
        </is>
      </c>
      <c r="G2258" t="inlineStr">
        <is>
          <t>FA</t>
        </is>
      </c>
      <c r="H2258" s="30" t="n">
        <v>1</v>
      </c>
      <c r="I2258" s="31" t="n">
        <v>0</v>
      </c>
      <c r="J2258" s="31" t="n"/>
      <c r="K2258" s="31" t="n">
        <v>0</v>
      </c>
      <c r="L2258" s="32" t="n"/>
      <c r="M2258" s="31" t="n">
        <v>0</v>
      </c>
      <c r="N2258" s="31" t="n">
        <v>0</v>
      </c>
      <c r="O2258" s="31" t="n"/>
      <c r="P2258" s="31" t="n"/>
      <c r="Q2258" s="31" t="n">
        <v>0</v>
      </c>
      <c r="R2258" s="31" t="n"/>
      <c r="S2258" s="32" t="n"/>
      <c r="T2258" s="32" t="n"/>
      <c r="V2258" t="inlineStr">
        <is>
          <t>04rnj</t>
        </is>
      </c>
      <c r="Z2258" t="inlineStr">
        <is>
          <t>Carl Wassenius ((N/A) C)</t>
        </is>
      </c>
    </row>
    <row r="2259">
      <c r="A2259" t="inlineStr">
        <is>
          <t>Carl-Johan Lerby</t>
        </is>
      </c>
      <c r="B2259" t="inlineStr">
        <is>
          <t>CGY</t>
        </is>
      </c>
      <c r="C2259" t="inlineStr">
        <is>
          <t>D</t>
        </is>
      </c>
      <c r="D2259" t="inlineStr">
        <is>
          <t>D</t>
        </is>
      </c>
      <c r="E2259" t="n">
        <v>29</v>
      </c>
      <c r="F2259" t="inlineStr">
        <is>
          <t>FA</t>
        </is>
      </c>
      <c r="G2259" t="inlineStr">
        <is>
          <t>FA</t>
        </is>
      </c>
      <c r="H2259" s="30" t="n">
        <v>1</v>
      </c>
      <c r="I2259" s="31" t="n">
        <v>0</v>
      </c>
      <c r="J2259" s="31" t="n"/>
      <c r="K2259" s="31" t="n">
        <v>0</v>
      </c>
      <c r="L2259" s="32" t="n"/>
      <c r="M2259" s="31" t="n">
        <v>0</v>
      </c>
      <c r="N2259" s="31" t="n">
        <v>0</v>
      </c>
      <c r="O2259" s="31" t="n"/>
      <c r="P2259" s="31" t="n"/>
      <c r="Q2259" s="31" t="n">
        <v>0</v>
      </c>
      <c r="R2259" s="31" t="n"/>
      <c r="S2259" s="32" t="n"/>
      <c r="T2259" s="32" t="n"/>
      <c r="V2259" t="inlineStr">
        <is>
          <t>04m9a</t>
        </is>
      </c>
      <c r="W2259" t="n">
        <v>6049</v>
      </c>
      <c r="X2259" t="n">
        <v>8263</v>
      </c>
      <c r="Y2259" t="inlineStr">
        <is>
          <t>e3c33d27-1c93-4703-b3ee-eb3c5ed076ca</t>
        </is>
      </c>
      <c r="Z2259" t="inlineStr">
        <is>
          <t>Carl-Johan Lerby (CGY D)</t>
        </is>
      </c>
    </row>
    <row r="2260">
      <c r="A2260" t="inlineStr">
        <is>
          <t>Carlos Handel</t>
        </is>
      </c>
      <c r="B2260" t="inlineStr">
        <is>
          <t>MTL</t>
        </is>
      </c>
      <c r="C2260" t="inlineStr">
        <is>
          <t>D</t>
        </is>
      </c>
      <c r="D2260" t="inlineStr">
        <is>
          <t>D</t>
        </is>
      </c>
      <c r="E2260" t="n">
        <v>19</v>
      </c>
      <c r="F2260" t="inlineStr">
        <is>
          <t>FA</t>
        </is>
      </c>
      <c r="G2260" t="inlineStr">
        <is>
          <t>FA</t>
        </is>
      </c>
      <c r="H2260" s="30" t="n">
        <v>1</v>
      </c>
      <c r="I2260" s="31" t="n">
        <v>0</v>
      </c>
      <c r="J2260" s="31" t="n"/>
      <c r="K2260" s="31" t="n">
        <v>0</v>
      </c>
      <c r="L2260" s="32" t="n"/>
      <c r="M2260" s="31" t="n">
        <v>0</v>
      </c>
      <c r="N2260" s="31" t="n">
        <v>0</v>
      </c>
      <c r="O2260" s="31" t="n"/>
      <c r="P2260" s="31" t="n"/>
      <c r="Q2260" s="31" t="n">
        <v>0</v>
      </c>
      <c r="R2260" s="31" t="n"/>
      <c r="S2260" s="32" t="n"/>
      <c r="T2260" s="32" t="n"/>
      <c r="V2260" t="inlineStr">
        <is>
          <t>06tmp</t>
        </is>
      </c>
      <c r="Y2260" t="inlineStr">
        <is>
          <t>14748dc3-db13-4933-915a-dc7e8694f590</t>
        </is>
      </c>
      <c r="Z2260" t="inlineStr">
        <is>
          <t>Carlos Handel (MTL D)</t>
        </is>
      </c>
    </row>
    <row r="2261">
      <c r="A2261" t="inlineStr">
        <is>
          <t>Carsen Chubak</t>
        </is>
      </c>
      <c r="B2261" t="inlineStr">
        <is>
          <t>PHI</t>
        </is>
      </c>
      <c r="C2261" t="inlineStr">
        <is>
          <t>G</t>
        </is>
      </c>
      <c r="D2261" t="inlineStr">
        <is>
          <t>G</t>
        </is>
      </c>
      <c r="E2261" t="n">
        <v>37</v>
      </c>
      <c r="F2261" t="inlineStr">
        <is>
          <t>FA</t>
        </is>
      </c>
      <c r="G2261" t="inlineStr">
        <is>
          <t>FA</t>
        </is>
      </c>
      <c r="H2261" s="30" t="n">
        <v>1</v>
      </c>
      <c r="I2261" s="31" t="n">
        <v>0</v>
      </c>
      <c r="J2261" s="31" t="n"/>
      <c r="K2261" s="31" t="n">
        <v>0</v>
      </c>
      <c r="L2261" s="32" t="n"/>
      <c r="M2261" s="31" t="n">
        <v>0</v>
      </c>
      <c r="N2261" s="31" t="n">
        <v>0</v>
      </c>
      <c r="O2261" s="31" t="n"/>
      <c r="P2261" s="31" t="n"/>
      <c r="Q2261" s="31" t="n">
        <v>0</v>
      </c>
      <c r="R2261" s="31" t="n"/>
      <c r="S2261" s="32" t="n"/>
      <c r="T2261" s="32" t="n"/>
      <c r="V2261" t="inlineStr">
        <is>
          <t>02yc7</t>
        </is>
      </c>
      <c r="W2261" t="n">
        <v>4138</v>
      </c>
      <c r="X2261" t="n">
        <v>6262</v>
      </c>
      <c r="Z2261" t="inlineStr">
        <is>
          <t>Carsen Chubak (PHI G)</t>
        </is>
      </c>
    </row>
    <row r="2262">
      <c r="A2262" t="inlineStr">
        <is>
          <t>Carsen Musser</t>
        </is>
      </c>
      <c r="B2262" t="inlineStr">
        <is>
          <t>UTA</t>
        </is>
      </c>
      <c r="C2262" t="inlineStr">
        <is>
          <t>G</t>
        </is>
      </c>
      <c r="D2262" t="inlineStr">
        <is>
          <t>G</t>
        </is>
      </c>
      <c r="E2262" t="n">
        <v>21</v>
      </c>
      <c r="F2262" t="inlineStr">
        <is>
          <t>FA</t>
        </is>
      </c>
      <c r="G2262" t="inlineStr">
        <is>
          <t>FA</t>
        </is>
      </c>
      <c r="H2262" s="30" t="n">
        <v>1</v>
      </c>
      <c r="I2262" s="31" t="n">
        <v>0</v>
      </c>
      <c r="J2262" s="31" t="n"/>
      <c r="K2262" s="31" t="n">
        <v>0</v>
      </c>
      <c r="L2262" s="32" t="n"/>
      <c r="M2262" s="31" t="n">
        <v>0</v>
      </c>
      <c r="N2262" s="31" t="n">
        <v>0</v>
      </c>
      <c r="O2262" s="31" t="n"/>
      <c r="P2262" s="31" t="n"/>
      <c r="Q2262" s="31" t="n">
        <v>0</v>
      </c>
      <c r="R2262" s="31" t="n"/>
      <c r="S2262" s="32" t="n"/>
      <c r="T2262" s="32" t="n"/>
      <c r="V2262" t="inlineStr">
        <is>
          <t>06bnh</t>
        </is>
      </c>
      <c r="Y2262" t="inlineStr">
        <is>
          <t>ae887d48-f171-440f-8a30-40b712579209</t>
        </is>
      </c>
      <c r="Z2262" t="inlineStr">
        <is>
          <t>Carsen Musser (UTA G)</t>
        </is>
      </c>
    </row>
    <row r="2263">
      <c r="A2263" t="inlineStr">
        <is>
          <t>Carsen Richels</t>
        </is>
      </c>
      <c r="B2263" t="inlineStr">
        <is>
          <t>(N/A)</t>
        </is>
      </c>
      <c r="C2263" t="inlineStr">
        <is>
          <t>LW</t>
        </is>
      </c>
      <c r="D2263" t="inlineStr">
        <is>
          <t>F</t>
        </is>
      </c>
      <c r="E2263" t="n">
        <v>24</v>
      </c>
      <c r="F2263" t="inlineStr">
        <is>
          <t>FA</t>
        </is>
      </c>
      <c r="G2263" t="inlineStr">
        <is>
          <t>FA</t>
        </is>
      </c>
      <c r="H2263" s="30" t="n">
        <v>1</v>
      </c>
      <c r="I2263" s="31" t="n">
        <v>0</v>
      </c>
      <c r="J2263" s="31" t="n"/>
      <c r="K2263" s="31" t="n">
        <v>0</v>
      </c>
      <c r="L2263" s="32" t="n"/>
      <c r="M2263" s="31" t="n">
        <v>0</v>
      </c>
      <c r="N2263" s="31" t="n">
        <v>0</v>
      </c>
      <c r="O2263" s="31" t="n"/>
      <c r="P2263" s="31" t="n"/>
      <c r="Q2263" s="31" t="n">
        <v>0</v>
      </c>
      <c r="R2263" s="31" t="n"/>
      <c r="S2263" s="32" t="n"/>
      <c r="T2263" s="32" t="n"/>
      <c r="V2263" t="inlineStr">
        <is>
          <t>05og8</t>
        </is>
      </c>
      <c r="Z2263" t="inlineStr">
        <is>
          <t>Carsen Richels ((N/A) LW)</t>
        </is>
      </c>
    </row>
    <row r="2264">
      <c r="A2264" t="inlineStr">
        <is>
          <t>Carsen Twarynski</t>
        </is>
      </c>
      <c r="B2264" t="inlineStr">
        <is>
          <t>VAN</t>
        </is>
      </c>
      <c r="C2264" t="inlineStr">
        <is>
          <t>LW</t>
        </is>
      </c>
      <c r="D2264" t="inlineStr">
        <is>
          <t>F</t>
        </is>
      </c>
      <c r="E2264" t="n">
        <v>28</v>
      </c>
      <c r="F2264" t="inlineStr">
        <is>
          <t>FA</t>
        </is>
      </c>
      <c r="G2264" t="inlineStr">
        <is>
          <t>FA</t>
        </is>
      </c>
      <c r="H2264" s="30" t="n">
        <v>1</v>
      </c>
      <c r="I2264" s="31" t="n">
        <v>0</v>
      </c>
      <c r="J2264" s="31" t="n"/>
      <c r="K2264" s="31" t="n">
        <v>0</v>
      </c>
      <c r="L2264" s="32" t="n"/>
      <c r="M2264" s="31" t="n">
        <v>0</v>
      </c>
      <c r="N2264" s="31" t="n">
        <v>0</v>
      </c>
      <c r="O2264" s="31" t="n"/>
      <c r="P2264" s="31" t="n"/>
      <c r="Q2264" s="31" t="n">
        <v>0</v>
      </c>
      <c r="R2264" s="31" t="n"/>
      <c r="S2264" s="32" t="n"/>
      <c r="T2264" s="32" t="n"/>
      <c r="V2264" t="inlineStr">
        <is>
          <t>042wh</t>
        </is>
      </c>
      <c r="W2264" t="n">
        <v>5211</v>
      </c>
      <c r="X2264" t="n">
        <v>7190</v>
      </c>
      <c r="Y2264" t="inlineStr">
        <is>
          <t>d3e76c53-9f30-4d96-b49d-d0e399a722cc</t>
        </is>
      </c>
      <c r="Z2264" t="inlineStr">
        <is>
          <t>Carsen Twarynski (VAN LW)</t>
        </is>
      </c>
    </row>
    <row r="2265">
      <c r="A2265" t="inlineStr">
        <is>
          <t>Carson Bantle</t>
        </is>
      </c>
      <c r="B2265" t="inlineStr">
        <is>
          <t>DET</t>
        </is>
      </c>
      <c r="C2265" t="inlineStr">
        <is>
          <t>LW</t>
        </is>
      </c>
      <c r="D2265" t="inlineStr">
        <is>
          <t>F</t>
        </is>
      </c>
      <c r="E2265" t="n">
        <v>24</v>
      </c>
      <c r="F2265" t="inlineStr">
        <is>
          <t>FA</t>
        </is>
      </c>
      <c r="G2265" t="inlineStr">
        <is>
          <t>FA</t>
        </is>
      </c>
      <c r="H2265" s="30" t="n">
        <v>1</v>
      </c>
      <c r="I2265" s="31" t="n">
        <v>0</v>
      </c>
      <c r="J2265" s="31" t="n"/>
      <c r="K2265" s="31" t="n">
        <v>0</v>
      </c>
      <c r="L2265" s="32" t="n"/>
      <c r="M2265" s="31" t="n">
        <v>0</v>
      </c>
      <c r="N2265" s="31" t="n">
        <v>0</v>
      </c>
      <c r="O2265" s="31" t="n"/>
      <c r="P2265" s="31" t="n"/>
      <c r="Q2265" s="31" t="n">
        <v>0</v>
      </c>
      <c r="R2265" s="31" t="n"/>
      <c r="S2265" s="32" t="n"/>
      <c r="T2265" s="32" t="n"/>
      <c r="V2265" t="inlineStr">
        <is>
          <t>05ltd</t>
        </is>
      </c>
      <c r="Y2265" t="inlineStr">
        <is>
          <t>967a4498-70e5-4c8e-9e23-e73d6a74e8a6</t>
        </is>
      </c>
      <c r="Z2265" t="inlineStr">
        <is>
          <t>Carson Bantle (DET LW)</t>
        </is>
      </c>
    </row>
    <row r="2266">
      <c r="A2266" t="inlineStr">
        <is>
          <t>Carson Bjarnason</t>
        </is>
      </c>
      <c r="B2266" t="inlineStr">
        <is>
          <t>PHI</t>
        </is>
      </c>
      <c r="C2266" t="inlineStr">
        <is>
          <t>G</t>
        </is>
      </c>
      <c r="D2266" t="inlineStr">
        <is>
          <t>G</t>
        </is>
      </c>
      <c r="E2266" t="n">
        <v>21</v>
      </c>
      <c r="F2266" t="inlineStr">
        <is>
          <t>FA</t>
        </is>
      </c>
      <c r="G2266" t="inlineStr">
        <is>
          <t>FA</t>
        </is>
      </c>
      <c r="H2266" s="30" t="n">
        <v>850000</v>
      </c>
      <c r="I2266" s="31" t="n">
        <v>0</v>
      </c>
      <c r="J2266" s="31" t="n"/>
      <c r="K2266" s="31" t="n">
        <v>0</v>
      </c>
      <c r="L2266" s="32" t="n"/>
      <c r="M2266" s="31" t="n">
        <v>0</v>
      </c>
      <c r="N2266" s="31" t="n">
        <v>0</v>
      </c>
      <c r="O2266" s="31" t="n"/>
      <c r="P2266" s="31" t="n"/>
      <c r="Q2266" s="31" t="n">
        <v>0</v>
      </c>
      <c r="R2266" s="31" t="n"/>
      <c r="S2266" s="32" t="n"/>
      <c r="T2266" s="32" t="n"/>
      <c r="V2266" t="inlineStr">
        <is>
          <t>066pa</t>
        </is>
      </c>
      <c r="W2266" t="n">
        <v>6985</v>
      </c>
      <c r="Y2266" t="inlineStr">
        <is>
          <t>e6294d59-a7cc-47bf-8536-3782eb04963d</t>
        </is>
      </c>
      <c r="Z2266" t="inlineStr">
        <is>
          <t>Carson Bjarnason (PHI G)</t>
        </is>
      </c>
    </row>
    <row r="2267">
      <c r="A2267" t="inlineStr">
        <is>
          <t>Carson Briere</t>
        </is>
      </c>
      <c r="B2267" t="inlineStr">
        <is>
          <t>(N/A)</t>
        </is>
      </c>
      <c r="C2267" t="inlineStr">
        <is>
          <t>C</t>
        </is>
      </c>
      <c r="D2267" t="inlineStr">
        <is>
          <t>F</t>
        </is>
      </c>
      <c r="E2267" t="n">
        <v>26</v>
      </c>
      <c r="F2267" t="inlineStr">
        <is>
          <t>FA</t>
        </is>
      </c>
      <c r="G2267" t="inlineStr">
        <is>
          <t>FA</t>
        </is>
      </c>
      <c r="H2267" s="30" t="n">
        <v>1</v>
      </c>
      <c r="I2267" s="31" t="n">
        <v>0</v>
      </c>
      <c r="J2267" s="31" t="n"/>
      <c r="K2267" s="31" t="n">
        <v>0</v>
      </c>
      <c r="L2267" s="32" t="n"/>
      <c r="M2267" s="31" t="n">
        <v>0</v>
      </c>
      <c r="N2267" s="31" t="n">
        <v>0</v>
      </c>
      <c r="O2267" s="31" t="n"/>
      <c r="P2267" s="31" t="n"/>
      <c r="Q2267" s="31" t="n">
        <v>0</v>
      </c>
      <c r="R2267" s="31" t="n"/>
      <c r="S2267" s="32" t="n"/>
      <c r="T2267" s="32" t="n"/>
      <c r="V2267" t="inlineStr">
        <is>
          <t>05xw4</t>
        </is>
      </c>
      <c r="Z2267" t="inlineStr">
        <is>
          <t>Carson Briere ((N/A) C)</t>
        </is>
      </c>
    </row>
    <row r="2268">
      <c r="A2268" t="inlineStr">
        <is>
          <t>Carson Cameron</t>
        </is>
      </c>
      <c r="B2268" t="inlineStr">
        <is>
          <t>FLA</t>
        </is>
      </c>
      <c r="C2268" t="inlineStr">
        <is>
          <t>D</t>
        </is>
      </c>
      <c r="D2268" t="inlineStr">
        <is>
          <t>D</t>
        </is>
      </c>
      <c r="E2268" t="n">
        <v>19</v>
      </c>
      <c r="F2268" t="inlineStr">
        <is>
          <t>FA</t>
        </is>
      </c>
      <c r="G2268" t="inlineStr">
        <is>
          <t>FA</t>
        </is>
      </c>
      <c r="H2268" s="30" t="n">
        <v>1</v>
      </c>
      <c r="I2268" s="31" t="n">
        <v>0</v>
      </c>
      <c r="J2268" s="31" t="n"/>
      <c r="K2268" s="31" t="n">
        <v>0</v>
      </c>
      <c r="L2268" s="32" t="n"/>
      <c r="M2268" s="31" t="n">
        <v>0</v>
      </c>
      <c r="N2268" s="31" t="n">
        <v>0</v>
      </c>
      <c r="O2268" s="31" t="n"/>
      <c r="P2268" s="31" t="n"/>
      <c r="Q2268" s="31" t="n">
        <v>0</v>
      </c>
      <c r="R2268" s="31" t="n"/>
      <c r="S2268" s="32" t="n"/>
      <c r="T2268" s="32" t="n"/>
      <c r="V2268" t="inlineStr">
        <is>
          <t>06uvf</t>
        </is>
      </c>
      <c r="Y2268" t="inlineStr">
        <is>
          <t>b79c7a45-ce27-43f5-8846-5cfddf21be93</t>
        </is>
      </c>
      <c r="Z2268" t="inlineStr">
        <is>
          <t>Carson Cameron (FLA D)</t>
        </is>
      </c>
    </row>
    <row r="2269">
      <c r="A2269" t="inlineStr">
        <is>
          <t>Carson Carels</t>
        </is>
      </c>
      <c r="B2269" t="inlineStr">
        <is>
          <t>CGY</t>
        </is>
      </c>
      <c r="C2269" t="inlineStr">
        <is>
          <t>D</t>
        </is>
      </c>
      <c r="D2269" t="inlineStr">
        <is>
          <t>D</t>
        </is>
      </c>
      <c r="E2269" t="n">
        <v>18</v>
      </c>
      <c r="F2269" t="inlineStr">
        <is>
          <t>FA</t>
        </is>
      </c>
      <c r="G2269" t="inlineStr">
        <is>
          <t>FA</t>
        </is>
      </c>
      <c r="H2269" s="30" t="n">
        <v>1</v>
      </c>
      <c r="I2269" s="31" t="n">
        <v>0</v>
      </c>
      <c r="J2269" s="31" t="n"/>
      <c r="K2269" s="31" t="n">
        <v>0</v>
      </c>
      <c r="L2269" s="32" t="n"/>
      <c r="M2269" s="31" t="n">
        <v>0</v>
      </c>
      <c r="N2269" s="31" t="n">
        <v>0</v>
      </c>
      <c r="O2269" s="31" t="n"/>
      <c r="P2269" s="31" t="n"/>
      <c r="Q2269" s="31" t="n">
        <v>0</v>
      </c>
      <c r="R2269" s="31" t="n"/>
      <c r="S2269" s="32" t="n"/>
      <c r="T2269" s="32" t="n"/>
      <c r="V2269" t="inlineStr">
        <is>
          <t>071wj</t>
        </is>
      </c>
      <c r="W2269" t="n">
        <v>7660</v>
      </c>
      <c r="Y2269" t="inlineStr">
        <is>
          <t>914b15b0-cef9-49f9-88f6-a056d3b36603</t>
        </is>
      </c>
      <c r="Z2269" t="inlineStr">
        <is>
          <t>Carson Carels (CGY D)</t>
        </is>
      </c>
    </row>
    <row r="2270">
      <c r="A2270" t="inlineStr">
        <is>
          <t>Carson Focht</t>
        </is>
      </c>
      <c r="B2270" t="inlineStr">
        <is>
          <t>(N/A)</t>
        </is>
      </c>
      <c r="C2270" t="inlineStr">
        <is>
          <t>C</t>
        </is>
      </c>
      <c r="D2270" t="inlineStr">
        <is>
          <t>F</t>
        </is>
      </c>
      <c r="E2270" t="n">
        <v>26</v>
      </c>
      <c r="F2270" t="inlineStr">
        <is>
          <t>FA</t>
        </is>
      </c>
      <c r="G2270" t="inlineStr">
        <is>
          <t>FA</t>
        </is>
      </c>
      <c r="H2270" s="30" t="n">
        <v>1</v>
      </c>
      <c r="I2270" s="31" t="n">
        <v>0</v>
      </c>
      <c r="J2270" s="31" t="n"/>
      <c r="K2270" s="31" t="n">
        <v>0</v>
      </c>
      <c r="L2270" s="32" t="n"/>
      <c r="M2270" s="31" t="n">
        <v>0</v>
      </c>
      <c r="N2270" s="31" t="n">
        <v>0</v>
      </c>
      <c r="O2270" s="31" t="n"/>
      <c r="P2270" s="31" t="n"/>
      <c r="Q2270" s="31" t="n">
        <v>0</v>
      </c>
      <c r="R2270" s="31" t="n"/>
      <c r="S2270" s="32" t="n"/>
      <c r="T2270" s="32" t="n"/>
      <c r="V2270" t="inlineStr">
        <is>
          <t>051uo</t>
        </is>
      </c>
      <c r="W2270" t="n">
        <v>6388</v>
      </c>
      <c r="X2270" t="n">
        <v>8410</v>
      </c>
      <c r="Y2270" t="inlineStr">
        <is>
          <t>c8e5d137-468e-4a6e-bc13-cde996656fc1</t>
        </is>
      </c>
      <c r="Z2270" t="inlineStr">
        <is>
          <t>Carson Focht ((N/A) C)</t>
        </is>
      </c>
    </row>
    <row r="2271">
      <c r="A2271" t="inlineStr">
        <is>
          <t>Carson Gicewicz</t>
        </is>
      </c>
      <c r="B2271" t="inlineStr">
        <is>
          <t>NSH</t>
        </is>
      </c>
      <c r="C2271" t="inlineStr">
        <is>
          <t>C</t>
        </is>
      </c>
      <c r="D2271" t="inlineStr">
        <is>
          <t>F</t>
        </is>
      </c>
      <c r="E2271" t="n">
        <v>29</v>
      </c>
      <c r="F2271" t="inlineStr">
        <is>
          <t>FA</t>
        </is>
      </c>
      <c r="G2271" t="inlineStr">
        <is>
          <t>FA</t>
        </is>
      </c>
      <c r="H2271" s="30" t="n">
        <v>1</v>
      </c>
      <c r="I2271" s="31" t="n">
        <v>0</v>
      </c>
      <c r="J2271" s="31" t="n"/>
      <c r="K2271" s="31" t="n">
        <v>0</v>
      </c>
      <c r="L2271" s="32" t="n"/>
      <c r="M2271" s="31" t="n">
        <v>0</v>
      </c>
      <c r="N2271" s="31" t="n">
        <v>0</v>
      </c>
      <c r="O2271" s="31" t="n"/>
      <c r="P2271" s="31" t="n"/>
      <c r="Q2271" s="31" t="n">
        <v>0</v>
      </c>
      <c r="R2271" s="31" t="n"/>
      <c r="S2271" s="32" t="n"/>
      <c r="T2271" s="32" t="n"/>
      <c r="V2271" t="inlineStr">
        <is>
          <t>05xdd</t>
        </is>
      </c>
      <c r="Y2271" t="inlineStr">
        <is>
          <t>c3043a3c-4108-4f2c-b66f-b3e1aea499d2</t>
        </is>
      </c>
      <c r="Z2271" t="inlineStr">
        <is>
          <t>Carson Gicewicz (NSH C)</t>
        </is>
      </c>
    </row>
    <row r="2272">
      <c r="A2272" t="inlineStr">
        <is>
          <t>Carson Golder</t>
        </is>
      </c>
      <c r="B2272" t="inlineStr">
        <is>
          <t>(N/A)</t>
        </is>
      </c>
      <c r="C2272" t="inlineStr">
        <is>
          <t>LW</t>
        </is>
      </c>
      <c r="D2272" t="inlineStr">
        <is>
          <t>F</t>
        </is>
      </c>
      <c r="E2272" t="n">
        <v>23</v>
      </c>
      <c r="F2272" t="inlineStr">
        <is>
          <t>FA</t>
        </is>
      </c>
      <c r="G2272" t="inlineStr">
        <is>
          <t>FA</t>
        </is>
      </c>
      <c r="H2272" s="30" t="n">
        <v>1</v>
      </c>
      <c r="I2272" s="31" t="n">
        <v>0</v>
      </c>
      <c r="J2272" s="31" t="n"/>
      <c r="K2272" s="31" t="n">
        <v>0</v>
      </c>
      <c r="L2272" s="32" t="n"/>
      <c r="M2272" s="31" t="n">
        <v>0</v>
      </c>
      <c r="N2272" s="31" t="n">
        <v>0</v>
      </c>
      <c r="O2272" s="31" t="n"/>
      <c r="P2272" s="31" t="n"/>
      <c r="Q2272" s="31" t="n">
        <v>0</v>
      </c>
      <c r="R2272" s="31" t="n"/>
      <c r="S2272" s="32" t="n"/>
      <c r="T2272" s="32" t="n"/>
      <c r="V2272" t="inlineStr">
        <is>
          <t>06mcv</t>
        </is>
      </c>
      <c r="Y2272" t="inlineStr">
        <is>
          <t>474d8dce-fdcb-4e66-af55-3f6c6aec590f</t>
        </is>
      </c>
      <c r="Z2272" t="inlineStr">
        <is>
          <t>Carson Golder ((N/A) LW)</t>
        </is>
      </c>
    </row>
    <row r="2273">
      <c r="A2273" t="inlineStr">
        <is>
          <t>Carson Harmer</t>
        </is>
      </c>
      <c r="B2273" t="inlineStr">
        <is>
          <t>UTA</t>
        </is>
      </c>
      <c r="C2273" t="inlineStr">
        <is>
          <t>C</t>
        </is>
      </c>
      <c r="D2273" t="inlineStr">
        <is>
          <t>F</t>
        </is>
      </c>
      <c r="E2273" t="n">
        <v>19</v>
      </c>
      <c r="F2273" t="inlineStr">
        <is>
          <t>FA</t>
        </is>
      </c>
      <c r="G2273" t="inlineStr">
        <is>
          <t>FA</t>
        </is>
      </c>
      <c r="H2273" s="30" t="n">
        <v>1</v>
      </c>
      <c r="I2273" s="31" t="n">
        <v>0</v>
      </c>
      <c r="J2273" s="31" t="n"/>
      <c r="K2273" s="31" t="n">
        <v>0</v>
      </c>
      <c r="L2273" s="32" t="n"/>
      <c r="M2273" s="31" t="n">
        <v>0</v>
      </c>
      <c r="N2273" s="31" t="n">
        <v>0</v>
      </c>
      <c r="O2273" s="31" t="n"/>
      <c r="P2273" s="31" t="n"/>
      <c r="Q2273" s="31" t="n">
        <v>0</v>
      </c>
      <c r="R2273" s="31" t="n"/>
      <c r="S2273" s="32" t="n"/>
      <c r="T2273" s="32" t="n"/>
      <c r="V2273" t="inlineStr">
        <is>
          <t>06ujf</t>
        </is>
      </c>
      <c r="Y2273" t="inlineStr">
        <is>
          <t>4190377b-345e-4d74-af25-e15395b553a8</t>
        </is>
      </c>
      <c r="Z2273" t="inlineStr">
        <is>
          <t>Carson Harmer (UTA C)</t>
        </is>
      </c>
    </row>
    <row r="2274">
      <c r="A2274" t="inlineStr">
        <is>
          <t>Carson Latimer</t>
        </is>
      </c>
      <c r="B2274" t="inlineStr">
        <is>
          <t>(N/A)</t>
        </is>
      </c>
      <c r="C2274" t="inlineStr">
        <is>
          <t>RW</t>
        </is>
      </c>
      <c r="D2274" t="inlineStr">
        <is>
          <t>F</t>
        </is>
      </c>
      <c r="E2274" t="n">
        <v>23</v>
      </c>
      <c r="F2274" t="inlineStr">
        <is>
          <t>FA</t>
        </is>
      </c>
      <c r="G2274" t="inlineStr">
        <is>
          <t>FA</t>
        </is>
      </c>
      <c r="H2274" s="30" t="n">
        <v>1</v>
      </c>
      <c r="I2274" s="31" t="n">
        <v>0</v>
      </c>
      <c r="J2274" s="31" t="n"/>
      <c r="K2274" s="31" t="n">
        <v>0</v>
      </c>
      <c r="L2274" s="32" t="n"/>
      <c r="M2274" s="31" t="n">
        <v>0</v>
      </c>
      <c r="N2274" s="31" t="n">
        <v>0</v>
      </c>
      <c r="O2274" s="31" t="n"/>
      <c r="P2274" s="31" t="n"/>
      <c r="Q2274" s="31" t="n">
        <v>0</v>
      </c>
      <c r="R2274" s="31" t="n"/>
      <c r="S2274" s="32" t="n"/>
      <c r="T2274" s="32" t="n"/>
      <c r="V2274" t="inlineStr">
        <is>
          <t>05uf8</t>
        </is>
      </c>
      <c r="Y2274" t="inlineStr">
        <is>
          <t>8d79334b-f74f-40cb-9f3f-8a5aca9aca73</t>
        </is>
      </c>
      <c r="Z2274" t="inlineStr">
        <is>
          <t>Carson Latimer ((N/A) RW)</t>
        </is>
      </c>
    </row>
    <row r="2275">
      <c r="A2275" t="inlineStr">
        <is>
          <t>Carson McMillan</t>
        </is>
      </c>
      <c r="B2275" t="inlineStr">
        <is>
          <t>TOR</t>
        </is>
      </c>
      <c r="C2275" t="inlineStr">
        <is>
          <t>RW</t>
        </is>
      </c>
      <c r="D2275" t="inlineStr">
        <is>
          <t>F</t>
        </is>
      </c>
      <c r="E2275" t="n">
        <v>38</v>
      </c>
      <c r="F2275" t="inlineStr">
        <is>
          <t>FA</t>
        </is>
      </c>
      <c r="G2275" t="inlineStr">
        <is>
          <t>FA</t>
        </is>
      </c>
      <c r="H2275" s="30" t="n">
        <v>1</v>
      </c>
      <c r="I2275" s="31" t="n">
        <v>0</v>
      </c>
      <c r="J2275" s="31" t="n"/>
      <c r="K2275" s="31" t="n">
        <v>0</v>
      </c>
      <c r="L2275" s="32" t="n"/>
      <c r="M2275" s="31" t="n">
        <v>0</v>
      </c>
      <c r="N2275" s="31" t="n">
        <v>0</v>
      </c>
      <c r="O2275" s="31" t="n"/>
      <c r="P2275" s="31" t="n"/>
      <c r="Q2275" s="31" t="n">
        <v>0</v>
      </c>
      <c r="R2275" s="31" t="n"/>
      <c r="S2275" s="32" t="n"/>
      <c r="T2275" s="32" t="n"/>
      <c r="V2275" t="inlineStr">
        <is>
          <t>01cxn</t>
        </is>
      </c>
      <c r="W2275" t="n">
        <v>3707</v>
      </c>
      <c r="X2275" t="n">
        <v>4657</v>
      </c>
      <c r="Z2275" t="inlineStr">
        <is>
          <t>Carson McMillan (TOR RW)</t>
        </is>
      </c>
    </row>
    <row r="2276">
      <c r="A2276" t="inlineStr">
        <is>
          <t>Carson Meyer</t>
        </is>
      </c>
      <c r="B2276" t="inlineStr">
        <is>
          <t>BUF</t>
        </is>
      </c>
      <c r="C2276" t="inlineStr">
        <is>
          <t>RW</t>
        </is>
      </c>
      <c r="D2276" t="inlineStr">
        <is>
          <t>F</t>
        </is>
      </c>
      <c r="E2276" t="n">
        <v>29</v>
      </c>
      <c r="F2276" t="inlineStr">
        <is>
          <t>FA</t>
        </is>
      </c>
      <c r="G2276" t="inlineStr">
        <is>
          <t>FA</t>
        </is>
      </c>
      <c r="H2276" s="30" t="n">
        <v>775000</v>
      </c>
      <c r="I2276" s="31" t="n">
        <v>0</v>
      </c>
      <c r="J2276" s="31" t="n"/>
      <c r="K2276" s="31" t="n">
        <v>0</v>
      </c>
      <c r="L2276" s="32" t="n"/>
      <c r="M2276" s="31" t="n">
        <v>0</v>
      </c>
      <c r="N2276" s="31" t="n">
        <v>0</v>
      </c>
      <c r="O2276" s="31" t="n"/>
      <c r="P2276" s="31" t="n"/>
      <c r="Q2276" s="31" t="n">
        <v>0</v>
      </c>
      <c r="R2276" s="31" t="n"/>
      <c r="S2276" s="32" t="n"/>
      <c r="T2276" s="32" t="n"/>
      <c r="V2276" t="inlineStr">
        <is>
          <t>04f84</t>
        </is>
      </c>
      <c r="W2276" t="n">
        <v>6421</v>
      </c>
      <c r="X2276" t="n">
        <v>7694</v>
      </c>
      <c r="Y2276" t="inlineStr">
        <is>
          <t>e8223f5b-edba-48db-bb66-403ef836a5ef</t>
        </is>
      </c>
      <c r="Z2276" t="inlineStr">
        <is>
          <t>Carson Meyer (BUF RW)</t>
        </is>
      </c>
    </row>
    <row r="2277">
      <c r="A2277" t="inlineStr">
        <is>
          <t>Carson Rehkopf</t>
        </is>
      </c>
      <c r="B2277" t="inlineStr">
        <is>
          <t>SEA</t>
        </is>
      </c>
      <c r="C2277" t="inlineStr">
        <is>
          <t>C</t>
        </is>
      </c>
      <c r="D2277" t="inlineStr">
        <is>
          <t>F</t>
        </is>
      </c>
      <c r="E2277" t="n">
        <v>21</v>
      </c>
      <c r="F2277" t="inlineStr">
        <is>
          <t>T</t>
        </is>
      </c>
      <c r="G2277" t="inlineStr">
        <is>
          <t>Deef-Fence</t>
        </is>
      </c>
      <c r="H2277" s="30" t="n">
        <v>891666</v>
      </c>
      <c r="I2277" s="31" t="n">
        <v>0</v>
      </c>
      <c r="J2277" s="31" t="n"/>
      <c r="K2277" s="31" t="n">
        <v>0</v>
      </c>
      <c r="L2277" s="32" t="n"/>
      <c r="M2277" s="31" t="n">
        <v>0</v>
      </c>
      <c r="N2277" s="31" t="n">
        <v>0</v>
      </c>
      <c r="O2277" s="31" t="n"/>
      <c r="P2277" s="31" t="n"/>
      <c r="Q2277" s="31" t="n">
        <v>0</v>
      </c>
      <c r="R2277" s="31" t="n"/>
      <c r="S2277" s="32" t="n"/>
      <c r="T2277" s="32" t="n"/>
      <c r="V2277" t="inlineStr">
        <is>
          <t>06bag</t>
        </is>
      </c>
      <c r="W2277" t="n">
        <v>6954</v>
      </c>
      <c r="Y2277" t="inlineStr">
        <is>
          <t>0e0c1461-4578-4687-805d-1c3ea9e6226d</t>
        </is>
      </c>
      <c r="Z2277" t="inlineStr">
        <is>
          <t>Carson Rehkopf (SEA C)</t>
        </is>
      </c>
    </row>
    <row r="2278">
      <c r="A2278" t="inlineStr">
        <is>
          <t>Carson Wetsch</t>
        </is>
      </c>
      <c r="B2278" t="inlineStr">
        <is>
          <t>SJS</t>
        </is>
      </c>
      <c r="C2278" t="inlineStr">
        <is>
          <t>RW</t>
        </is>
      </c>
      <c r="D2278" t="inlineStr">
        <is>
          <t>F</t>
        </is>
      </c>
      <c r="E2278" t="n">
        <v>20</v>
      </c>
      <c r="F2278" t="inlineStr">
        <is>
          <t>T</t>
        </is>
      </c>
      <c r="G2278" t="inlineStr">
        <is>
          <t>Sidizen Kanes</t>
        </is>
      </c>
      <c r="H2278" s="30" t="n">
        <v>997500</v>
      </c>
      <c r="I2278" s="31" t="n">
        <v>0</v>
      </c>
      <c r="J2278" s="31" t="n"/>
      <c r="K2278" s="31" t="n">
        <v>0</v>
      </c>
      <c r="L2278" s="32" t="n"/>
      <c r="M2278" s="31" t="n">
        <v>0</v>
      </c>
      <c r="N2278" s="31" t="n">
        <v>0</v>
      </c>
      <c r="O2278" s="31" t="n"/>
      <c r="P2278" s="31" t="n"/>
      <c r="Q2278" s="31" t="n">
        <v>0</v>
      </c>
      <c r="R2278" s="31" t="n"/>
      <c r="S2278" s="32" t="n"/>
      <c r="T2278" s="32" t="n"/>
      <c r="V2278" t="inlineStr">
        <is>
          <t>06mcj</t>
        </is>
      </c>
      <c r="W2278" t="n">
        <v>7216</v>
      </c>
      <c r="Y2278" t="inlineStr">
        <is>
          <t>8159b935-f3ac-4c35-8d84-4082d11693ff</t>
        </is>
      </c>
      <c r="Z2278" t="inlineStr">
        <is>
          <t>Carson Wetsch (SJS RW)</t>
        </is>
      </c>
    </row>
    <row r="2279">
      <c r="A2279" t="inlineStr">
        <is>
          <t>Carson Woodall</t>
        </is>
      </c>
      <c r="B2279" t="inlineStr">
        <is>
          <t>(N/A)</t>
        </is>
      </c>
      <c r="C2279" t="inlineStr">
        <is>
          <t>D</t>
        </is>
      </c>
      <c r="D2279" t="inlineStr">
        <is>
          <t>D</t>
        </is>
      </c>
      <c r="E2279" t="n">
        <v>20</v>
      </c>
      <c r="F2279" t="inlineStr">
        <is>
          <t>FA</t>
        </is>
      </c>
      <c r="G2279" t="inlineStr">
        <is>
          <t>FA</t>
        </is>
      </c>
      <c r="H2279" s="30" t="n">
        <v>1</v>
      </c>
      <c r="I2279" s="31" t="n">
        <v>0</v>
      </c>
      <c r="J2279" s="31" t="n"/>
      <c r="K2279" s="31" t="n">
        <v>0</v>
      </c>
      <c r="L2279" s="32" t="n"/>
      <c r="M2279" s="31" t="n">
        <v>0</v>
      </c>
      <c r="N2279" s="31" t="n">
        <v>0</v>
      </c>
      <c r="O2279" s="31" t="n"/>
      <c r="P2279" s="31" t="n"/>
      <c r="Q2279" s="31" t="n">
        <v>0</v>
      </c>
      <c r="R2279" s="31" t="n"/>
      <c r="S2279" s="32" t="n"/>
      <c r="T2279" s="32" t="n"/>
      <c r="V2279" t="inlineStr">
        <is>
          <t>072dx</t>
        </is>
      </c>
      <c r="Z2279" t="inlineStr">
        <is>
          <t>Carson Woodall ((N/A) D)</t>
        </is>
      </c>
    </row>
    <row r="2280">
      <c r="A2280" t="inlineStr">
        <is>
          <t>Carter Amico</t>
        </is>
      </c>
      <c r="B2280" t="inlineStr">
        <is>
          <t>PHI</t>
        </is>
      </c>
      <c r="C2280" t="inlineStr">
        <is>
          <t>D</t>
        </is>
      </c>
      <c r="D2280" t="inlineStr">
        <is>
          <t>D</t>
        </is>
      </c>
      <c r="E2280" t="n">
        <v>19</v>
      </c>
      <c r="F2280" t="inlineStr">
        <is>
          <t>FA</t>
        </is>
      </c>
      <c r="G2280" t="inlineStr">
        <is>
          <t>FA</t>
        </is>
      </c>
      <c r="H2280" s="30" t="n">
        <v>1</v>
      </c>
      <c r="I2280" s="31" t="n">
        <v>0</v>
      </c>
      <c r="J2280" s="31" t="n"/>
      <c r="K2280" s="31" t="n">
        <v>0</v>
      </c>
      <c r="L2280" s="32" t="n"/>
      <c r="M2280" s="31" t="n">
        <v>0</v>
      </c>
      <c r="N2280" s="31" t="n">
        <v>0</v>
      </c>
      <c r="O2280" s="31" t="n"/>
      <c r="P2280" s="31" t="n"/>
      <c r="Q2280" s="31" t="n">
        <v>0</v>
      </c>
      <c r="R2280" s="31" t="n"/>
      <c r="S2280" s="32" t="n"/>
      <c r="T2280" s="32" t="n"/>
      <c r="V2280" t="inlineStr">
        <is>
          <t>06sqi</t>
        </is>
      </c>
      <c r="W2280" t="n">
        <v>7406</v>
      </c>
      <c r="Y2280" t="inlineStr">
        <is>
          <t>cec5767b-ce57-474a-9309-61e5154c8ce9</t>
        </is>
      </c>
      <c r="Z2280" t="inlineStr">
        <is>
          <t>Carter Amico (PHI D)</t>
        </is>
      </c>
    </row>
    <row r="2281">
      <c r="A2281" t="inlineStr">
        <is>
          <t>Carter Ashton</t>
        </is>
      </c>
      <c r="B2281" t="inlineStr">
        <is>
          <t>(N/A)</t>
        </is>
      </c>
      <c r="C2281" t="inlineStr">
        <is>
          <t>RW</t>
        </is>
      </c>
      <c r="D2281" t="inlineStr">
        <is>
          <t>F</t>
        </is>
      </c>
      <c r="E2281" t="n">
        <v>35</v>
      </c>
      <c r="F2281" t="inlineStr">
        <is>
          <t>FA</t>
        </is>
      </c>
      <c r="G2281" t="inlineStr">
        <is>
          <t>FA</t>
        </is>
      </c>
      <c r="H2281" s="30" t="n">
        <v>1</v>
      </c>
      <c r="I2281" s="31" t="n">
        <v>0</v>
      </c>
      <c r="J2281" s="31" t="n"/>
      <c r="K2281" s="31" t="n">
        <v>0</v>
      </c>
      <c r="L2281" s="32" t="n"/>
      <c r="M2281" s="31" t="n">
        <v>0</v>
      </c>
      <c r="N2281" s="31" t="n">
        <v>0</v>
      </c>
      <c r="O2281" s="31" t="n"/>
      <c r="P2281" s="31" t="n"/>
      <c r="Q2281" s="31" t="n">
        <v>0</v>
      </c>
      <c r="R2281" s="31" t="n"/>
      <c r="S2281" s="32" t="n"/>
      <c r="T2281" s="32" t="n"/>
      <c r="V2281" t="inlineStr">
        <is>
          <t>01f69</t>
        </is>
      </c>
      <c r="W2281" t="n">
        <v>3266</v>
      </c>
      <c r="X2281" t="n">
        <v>4709</v>
      </c>
      <c r="Z2281" t="inlineStr">
        <is>
          <t>Carter Ashton ((N/A) RW)</t>
        </is>
      </c>
    </row>
    <row r="2282">
      <c r="A2282" t="inlineStr">
        <is>
          <t>Carter Bancks</t>
        </is>
      </c>
      <c r="B2282" t="inlineStr">
        <is>
          <t>VAN</t>
        </is>
      </c>
      <c r="C2282" t="inlineStr">
        <is>
          <t>LW</t>
        </is>
      </c>
      <c r="D2282" t="inlineStr">
        <is>
          <t>F</t>
        </is>
      </c>
      <c r="E2282" t="n">
        <v>37</v>
      </c>
      <c r="F2282" t="inlineStr">
        <is>
          <t>FA</t>
        </is>
      </c>
      <c r="G2282" t="inlineStr">
        <is>
          <t>FA</t>
        </is>
      </c>
      <c r="H2282" s="30" t="n">
        <v>1</v>
      </c>
      <c r="I2282" s="31" t="n">
        <v>0</v>
      </c>
      <c r="J2282" s="31" t="n"/>
      <c r="K2282" s="31" t="n">
        <v>0</v>
      </c>
      <c r="L2282" s="32" t="n"/>
      <c r="M2282" s="31" t="n">
        <v>0</v>
      </c>
      <c r="N2282" s="31" t="n">
        <v>0</v>
      </c>
      <c r="O2282" s="31" t="n"/>
      <c r="P2282" s="31" t="n"/>
      <c r="Q2282" s="31" t="n">
        <v>0</v>
      </c>
      <c r="R2282" s="31" t="n"/>
      <c r="S2282" s="32" t="n"/>
      <c r="T2282" s="32" t="n"/>
      <c r="V2282" t="inlineStr">
        <is>
          <t>023ok</t>
        </is>
      </c>
      <c r="W2282" t="n">
        <v>4134</v>
      </c>
      <c r="X2282" t="n">
        <v>5206</v>
      </c>
      <c r="Z2282" t="inlineStr">
        <is>
          <t>Carter Bancks (VAN LW)</t>
        </is>
      </c>
    </row>
    <row r="2283">
      <c r="A2283" t="inlineStr">
        <is>
          <t>Carter Batchelder</t>
        </is>
      </c>
      <c r="B2283" t="inlineStr">
        <is>
          <t>(N/A)</t>
        </is>
      </c>
      <c r="C2283" t="inlineStr">
        <is>
          <t>LW</t>
        </is>
      </c>
      <c r="D2283" t="inlineStr">
        <is>
          <t>F</t>
        </is>
      </c>
      <c r="E2283" t="n">
        <v>23</v>
      </c>
      <c r="F2283" t="inlineStr">
        <is>
          <t>FA</t>
        </is>
      </c>
      <c r="G2283" t="inlineStr">
        <is>
          <t>FA</t>
        </is>
      </c>
      <c r="H2283" s="30" t="n">
        <v>1</v>
      </c>
      <c r="I2283" s="31" t="n">
        <v>0</v>
      </c>
      <c r="J2283" s="31" t="n"/>
      <c r="K2283" s="31" t="n">
        <v>0</v>
      </c>
      <c r="L2283" s="32" t="n"/>
      <c r="M2283" s="31" t="n">
        <v>0</v>
      </c>
      <c r="N2283" s="31" t="n">
        <v>0</v>
      </c>
      <c r="O2283" s="31" t="n"/>
      <c r="P2283" s="31" t="n"/>
      <c r="Q2283" s="31" t="n">
        <v>0</v>
      </c>
      <c r="R2283" s="31" t="n"/>
      <c r="S2283" s="32" t="n"/>
      <c r="T2283" s="32" t="n"/>
      <c r="V2283" t="inlineStr">
        <is>
          <t>05uas</t>
        </is>
      </c>
      <c r="Z2283" t="inlineStr">
        <is>
          <t>Carter Batchelder ((N/A) LW)</t>
        </is>
      </c>
    </row>
    <row r="2284">
      <c r="A2284" t="inlineStr">
        <is>
          <t>Carter Bear</t>
        </is>
      </c>
      <c r="B2284" t="inlineStr">
        <is>
          <t>DET</t>
        </is>
      </c>
      <c r="C2284" t="inlineStr">
        <is>
          <t>C</t>
        </is>
      </c>
      <c r="D2284" t="inlineStr">
        <is>
          <t>F</t>
        </is>
      </c>
      <c r="E2284" t="n">
        <v>19</v>
      </c>
      <c r="F2284" t="inlineStr">
        <is>
          <t>T</t>
        </is>
      </c>
      <c r="G2284" t="inlineStr">
        <is>
          <t>Aznfungus</t>
        </is>
      </c>
      <c r="H2284" s="30" t="n">
        <v>975000</v>
      </c>
      <c r="I2284" s="31" t="n">
        <v>0</v>
      </c>
      <c r="J2284" s="31" t="n"/>
      <c r="K2284" s="31" t="n">
        <v>0</v>
      </c>
      <c r="L2284" s="32" t="n"/>
      <c r="M2284" s="31" t="n">
        <v>0</v>
      </c>
      <c r="N2284" s="31" t="n">
        <v>0</v>
      </c>
      <c r="O2284" s="31" t="n"/>
      <c r="P2284" s="31" t="n"/>
      <c r="Q2284" s="31" t="n">
        <v>0</v>
      </c>
      <c r="R2284" s="31" t="n"/>
      <c r="S2284" s="32" t="n"/>
      <c r="T2284" s="32" t="n"/>
      <c r="V2284" t="inlineStr">
        <is>
          <t>06rqm</t>
        </is>
      </c>
      <c r="W2284" t="n">
        <v>7388</v>
      </c>
      <c r="Y2284" t="inlineStr">
        <is>
          <t>72d7253c-0dac-412d-a3c7-c78450d4c688</t>
        </is>
      </c>
      <c r="Z2284" t="inlineStr">
        <is>
          <t>Carter Bear (DET C)</t>
        </is>
      </c>
    </row>
    <row r="2285">
      <c r="A2285" t="inlineStr">
        <is>
          <t>Carter Berger</t>
        </is>
      </c>
      <c r="B2285" t="inlineStr">
        <is>
          <t>NYR</t>
        </is>
      </c>
      <c r="C2285" t="inlineStr">
        <is>
          <t>D</t>
        </is>
      </c>
      <c r="D2285" t="inlineStr">
        <is>
          <t>D</t>
        </is>
      </c>
      <c r="E2285" t="n">
        <v>26</v>
      </c>
      <c r="F2285" t="inlineStr">
        <is>
          <t>FA</t>
        </is>
      </c>
      <c r="G2285" t="inlineStr">
        <is>
          <t>FA</t>
        </is>
      </c>
      <c r="H2285" s="30" t="n">
        <v>1</v>
      </c>
      <c r="I2285" s="31" t="n">
        <v>0</v>
      </c>
      <c r="J2285" s="31" t="n"/>
      <c r="K2285" s="31" t="n">
        <v>0</v>
      </c>
      <c r="L2285" s="32" t="n"/>
      <c r="M2285" s="31" t="n">
        <v>0</v>
      </c>
      <c r="N2285" s="31" t="n">
        <v>0</v>
      </c>
      <c r="O2285" s="31" t="n"/>
      <c r="P2285" s="31" t="n"/>
      <c r="Q2285" s="31" t="n">
        <v>0</v>
      </c>
      <c r="R2285" s="31" t="n"/>
      <c r="S2285" s="32" t="n"/>
      <c r="T2285" s="32" t="n"/>
      <c r="V2285" t="inlineStr">
        <is>
          <t>050y3</t>
        </is>
      </c>
      <c r="Y2285" t="inlineStr">
        <is>
          <t>2679d7fd-eea4-4639-8816-389d87422bbe</t>
        </is>
      </c>
      <c r="Z2285" t="inlineStr">
        <is>
          <t>Carter Berger (NYR D)</t>
        </is>
      </c>
    </row>
    <row r="2286">
      <c r="A2286" t="inlineStr">
        <is>
          <t>Carter Camper</t>
        </is>
      </c>
      <c r="B2286" t="inlineStr">
        <is>
          <t>VAN</t>
        </is>
      </c>
      <c r="C2286" t="inlineStr">
        <is>
          <t>C</t>
        </is>
      </c>
      <c r="D2286" t="inlineStr">
        <is>
          <t>F</t>
        </is>
      </c>
      <c r="E2286" t="n">
        <v>38</v>
      </c>
      <c r="F2286" t="inlineStr">
        <is>
          <t>FA</t>
        </is>
      </c>
      <c r="G2286" t="inlineStr">
        <is>
          <t>FA</t>
        </is>
      </c>
      <c r="H2286" s="30" t="n">
        <v>1</v>
      </c>
      <c r="I2286" s="31" t="n">
        <v>0</v>
      </c>
      <c r="J2286" s="31" t="n"/>
      <c r="K2286" s="31" t="n">
        <v>0</v>
      </c>
      <c r="L2286" s="32" t="n"/>
      <c r="M2286" s="31" t="n">
        <v>0</v>
      </c>
      <c r="N2286" s="31" t="n">
        <v>0</v>
      </c>
      <c r="O2286" s="31" t="n"/>
      <c r="P2286" s="31" t="n"/>
      <c r="Q2286" s="31" t="n">
        <v>0</v>
      </c>
      <c r="R2286" s="31" t="n"/>
      <c r="S2286" s="32" t="n"/>
      <c r="T2286" s="32" t="n"/>
      <c r="V2286" t="inlineStr">
        <is>
          <t>024p0</t>
        </is>
      </c>
      <c r="W2286" t="n">
        <v>3713</v>
      </c>
      <c r="X2286" t="n">
        <v>5299</v>
      </c>
      <c r="Z2286" t="inlineStr">
        <is>
          <t>Carter Camper (VAN C)</t>
        </is>
      </c>
    </row>
    <row r="2287">
      <c r="A2287" t="inlineStr">
        <is>
          <t>Carter Casey</t>
        </is>
      </c>
      <c r="B2287" t="inlineStr">
        <is>
          <t>(N/A)</t>
        </is>
      </c>
      <c r="C2287" t="inlineStr">
        <is>
          <t>G</t>
        </is>
      </c>
      <c r="D2287" t="inlineStr">
        <is>
          <t>G</t>
        </is>
      </c>
      <c r="E2287" t="n">
        <v>18</v>
      </c>
      <c r="F2287" t="inlineStr">
        <is>
          <t>FA</t>
        </is>
      </c>
      <c r="G2287" t="inlineStr">
        <is>
          <t>FA</t>
        </is>
      </c>
      <c r="H2287" s="30" t="n">
        <v>1</v>
      </c>
      <c r="I2287" s="31" t="n">
        <v>0</v>
      </c>
      <c r="J2287" s="31" t="n"/>
      <c r="K2287" s="31" t="n">
        <v>0</v>
      </c>
      <c r="L2287" s="32" t="n"/>
      <c r="M2287" s="31" t="n">
        <v>0</v>
      </c>
      <c r="N2287" s="31" t="n">
        <v>0</v>
      </c>
      <c r="O2287" s="31" t="n"/>
      <c r="P2287" s="31" t="n"/>
      <c r="Q2287" s="31" t="n">
        <v>0</v>
      </c>
      <c r="R2287" s="31" t="n"/>
      <c r="S2287" s="32" t="n"/>
      <c r="T2287" s="32" t="n"/>
      <c r="V2287" t="inlineStr">
        <is>
          <t>06uk4</t>
        </is>
      </c>
      <c r="Z2287" t="inlineStr">
        <is>
          <t>Carter Casey ((N/A) G)</t>
        </is>
      </c>
    </row>
    <row r="2288">
      <c r="A2288" t="inlineStr">
        <is>
          <t>Carter Esler</t>
        </is>
      </c>
      <c r="B2288" t="inlineStr">
        <is>
          <t>(N/A)</t>
        </is>
      </c>
      <c r="C2288" t="inlineStr">
        <is>
          <t>G</t>
        </is>
      </c>
      <c r="D2288" t="inlineStr">
        <is>
          <t>G</t>
        </is>
      </c>
      <c r="F2288" t="inlineStr">
        <is>
          <t>WW</t>
        </is>
      </c>
      <c r="G2288" t="inlineStr">
        <is>
          <t>FA</t>
        </is>
      </c>
      <c r="H2288" s="30" t="n"/>
      <c r="I2288" s="31" t="n"/>
      <c r="J2288" s="31" t="n"/>
      <c r="K2288" s="31" t="n"/>
      <c r="L2288" s="32" t="n"/>
      <c r="M2288" s="31" t="n"/>
      <c r="N2288" s="31" t="n"/>
      <c r="O2288" s="31" t="n"/>
      <c r="P2288" s="31" t="n"/>
      <c r="Q2288" s="31" t="n"/>
      <c r="R2288" s="31" t="n"/>
      <c r="S2288" s="32" t="n"/>
      <c r="T2288" s="32" t="n"/>
      <c r="V2288" t="inlineStr">
        <is>
          <t>07a2w</t>
        </is>
      </c>
      <c r="Z2288" t="inlineStr">
        <is>
          <t>Carter Esler ((N/A) G)</t>
        </is>
      </c>
    </row>
    <row r="2289">
      <c r="A2289" t="inlineStr">
        <is>
          <t>Carter Foguth</t>
        </is>
      </c>
      <c r="B2289" t="inlineStr">
        <is>
          <t>(N/A)</t>
        </is>
      </c>
      <c r="C2289" t="inlineStr">
        <is>
          <t>D</t>
        </is>
      </c>
      <c r="D2289" t="inlineStr">
        <is>
          <t>D</t>
        </is>
      </c>
      <c r="E2289" t="n">
        <v>34</v>
      </c>
      <c r="F2289" t="inlineStr">
        <is>
          <t>FA</t>
        </is>
      </c>
      <c r="G2289" t="inlineStr">
        <is>
          <t>FA</t>
        </is>
      </c>
      <c r="H2289" s="30" t="n">
        <v>1</v>
      </c>
      <c r="I2289" s="31" t="n">
        <v>0</v>
      </c>
      <c r="J2289" s="31" t="n"/>
      <c r="K2289" s="31" t="n">
        <v>0</v>
      </c>
      <c r="L2289" s="32" t="n"/>
      <c r="M2289" s="31" t="n">
        <v>0</v>
      </c>
      <c r="N2289" s="31" t="n">
        <v>0</v>
      </c>
      <c r="O2289" s="31" t="n"/>
      <c r="P2289" s="31" t="n"/>
      <c r="Q2289" s="31" t="n">
        <v>0</v>
      </c>
      <c r="R2289" s="31" t="n"/>
      <c r="S2289" s="32" t="n"/>
      <c r="T2289" s="32" t="n"/>
      <c r="V2289" t="inlineStr">
        <is>
          <t>0440f</t>
        </is>
      </c>
      <c r="Z2289" t="inlineStr">
        <is>
          <t>Carter Foguth ((N/A) D)</t>
        </is>
      </c>
    </row>
    <row r="2290">
      <c r="A2290" t="inlineStr">
        <is>
          <t>Carter George</t>
        </is>
      </c>
      <c r="B2290" t="inlineStr">
        <is>
          <t>LAK</t>
        </is>
      </c>
      <c r="C2290" t="inlineStr">
        <is>
          <t>G</t>
        </is>
      </c>
      <c r="D2290" t="inlineStr">
        <is>
          <t>G</t>
        </is>
      </c>
      <c r="E2290" t="n">
        <v>20</v>
      </c>
      <c r="F2290" t="inlineStr">
        <is>
          <t>T</t>
        </is>
      </c>
      <c r="G2290" t="inlineStr">
        <is>
          <t>Nathan</t>
        </is>
      </c>
      <c r="H2290" s="30" t="n">
        <v>845833</v>
      </c>
      <c r="I2290" s="31" t="n">
        <v>0</v>
      </c>
      <c r="J2290" s="31" t="n"/>
      <c r="K2290" s="31" t="n">
        <v>0</v>
      </c>
      <c r="L2290" s="32" t="n"/>
      <c r="M2290" s="31" t="n">
        <v>0</v>
      </c>
      <c r="N2290" s="31" t="n">
        <v>0</v>
      </c>
      <c r="O2290" s="31" t="n"/>
      <c r="P2290" s="31" t="n"/>
      <c r="Q2290" s="31" t="n">
        <v>0</v>
      </c>
      <c r="R2290" s="31" t="n"/>
      <c r="S2290" s="32" t="n"/>
      <c r="T2290" s="32" t="n"/>
      <c r="V2290" t="inlineStr">
        <is>
          <t>06hk8</t>
        </is>
      </c>
      <c r="W2290" t="n">
        <v>7181</v>
      </c>
      <c r="Y2290" t="inlineStr">
        <is>
          <t>63649eb3-4906-4aa7-9c3a-15cb46f117dd</t>
        </is>
      </c>
      <c r="Z2290" t="inlineStr">
        <is>
          <t>Carter George (LAK G)</t>
        </is>
      </c>
    </row>
    <row r="2291">
      <c r="A2291" t="inlineStr">
        <is>
          <t>Carter Gylander</t>
        </is>
      </c>
      <c r="B2291" t="inlineStr">
        <is>
          <t>DET</t>
        </is>
      </c>
      <c r="C2291" t="inlineStr">
        <is>
          <t>G</t>
        </is>
      </c>
      <c r="D2291" t="inlineStr">
        <is>
          <t>G</t>
        </is>
      </c>
      <c r="E2291" t="n">
        <v>25</v>
      </c>
      <c r="F2291" t="inlineStr">
        <is>
          <t>FA</t>
        </is>
      </c>
      <c r="G2291" t="inlineStr">
        <is>
          <t>FA</t>
        </is>
      </c>
      <c r="H2291" s="30" t="n">
        <v>855000</v>
      </c>
      <c r="I2291" s="31" t="n">
        <v>0</v>
      </c>
      <c r="J2291" s="31" t="n"/>
      <c r="K2291" s="31" t="n">
        <v>0</v>
      </c>
      <c r="L2291" s="32" t="n"/>
      <c r="M2291" s="31" t="n">
        <v>0</v>
      </c>
      <c r="N2291" s="31" t="n">
        <v>0</v>
      </c>
      <c r="O2291" s="31" t="n"/>
      <c r="P2291" s="31" t="n"/>
      <c r="Q2291" s="31" t="n">
        <v>0</v>
      </c>
      <c r="R2291" s="31" t="n"/>
      <c r="S2291" s="32" t="n"/>
      <c r="T2291" s="32" t="n"/>
      <c r="V2291" t="inlineStr">
        <is>
          <t>051vy</t>
        </is>
      </c>
      <c r="W2291" t="n">
        <v>7089</v>
      </c>
      <c r="Y2291" t="inlineStr">
        <is>
          <t>a70a8e2d-d863-41cd-8ea8-566494fa4040</t>
        </is>
      </c>
      <c r="Z2291" t="inlineStr">
        <is>
          <t>Carter Gylander (DET G)</t>
        </is>
      </c>
    </row>
    <row r="2292">
      <c r="A2292" t="inlineStr">
        <is>
          <t>Carter King</t>
        </is>
      </c>
      <c r="B2292" t="inlineStr">
        <is>
          <t>(N/A)</t>
        </is>
      </c>
      <c r="C2292" t="inlineStr">
        <is>
          <t>LW</t>
        </is>
      </c>
      <c r="D2292" t="inlineStr">
        <is>
          <t>F</t>
        </is>
      </c>
      <c r="E2292" t="n">
        <v>25</v>
      </c>
      <c r="F2292" t="inlineStr">
        <is>
          <t>FA</t>
        </is>
      </c>
      <c r="G2292" t="inlineStr">
        <is>
          <t>FA</t>
        </is>
      </c>
      <c r="H2292" s="30" t="n">
        <v>1</v>
      </c>
      <c r="I2292" s="31" t="n">
        <v>0</v>
      </c>
      <c r="J2292" s="31" t="n"/>
      <c r="K2292" s="31" t="n">
        <v>0</v>
      </c>
      <c r="L2292" s="32" t="n"/>
      <c r="M2292" s="31" t="n">
        <v>0</v>
      </c>
      <c r="N2292" s="31" t="n">
        <v>0</v>
      </c>
      <c r="O2292" s="31" t="n"/>
      <c r="P2292" s="31" t="n"/>
      <c r="Q2292" s="31" t="n">
        <v>0</v>
      </c>
      <c r="R2292" s="31" t="n"/>
      <c r="S2292" s="32" t="n"/>
      <c r="T2292" s="32" t="n"/>
      <c r="V2292" t="inlineStr">
        <is>
          <t>06idc</t>
        </is>
      </c>
      <c r="W2292" t="n">
        <v>7354</v>
      </c>
      <c r="Y2292" t="inlineStr">
        <is>
          <t>37eb0cd7-5011-4bd1-9737-1f6068e38ded</t>
        </is>
      </c>
      <c r="Z2292" t="inlineStr">
        <is>
          <t>Carter King ((N/A) LW)</t>
        </is>
      </c>
    </row>
    <row r="2293">
      <c r="A2293" t="inlineStr">
        <is>
          <t>Carter Klippenstein</t>
        </is>
      </c>
      <c r="B2293" t="inlineStr">
        <is>
          <t>MIN</t>
        </is>
      </c>
      <c r="C2293" t="inlineStr">
        <is>
          <t>C</t>
        </is>
      </c>
      <c r="D2293" t="inlineStr">
        <is>
          <t>F</t>
        </is>
      </c>
      <c r="E2293" t="n">
        <v>19</v>
      </c>
      <c r="F2293" t="inlineStr">
        <is>
          <t>FA</t>
        </is>
      </c>
      <c r="G2293" t="inlineStr">
        <is>
          <t>FA</t>
        </is>
      </c>
      <c r="H2293" s="30" t="n">
        <v>1</v>
      </c>
      <c r="I2293" s="31" t="n">
        <v>0</v>
      </c>
      <c r="J2293" s="31" t="n"/>
      <c r="K2293" s="31" t="n">
        <v>0</v>
      </c>
      <c r="L2293" s="32" t="n"/>
      <c r="M2293" s="31" t="n">
        <v>0</v>
      </c>
      <c r="N2293" s="31" t="n">
        <v>0</v>
      </c>
      <c r="O2293" s="31" t="n"/>
      <c r="P2293" s="31" t="n"/>
      <c r="Q2293" s="31" t="n">
        <v>0</v>
      </c>
      <c r="R2293" s="31" t="n"/>
      <c r="S2293" s="32" t="n"/>
      <c r="T2293" s="32" t="n"/>
      <c r="V2293" t="inlineStr">
        <is>
          <t>06xxr</t>
        </is>
      </c>
      <c r="W2293" t="n">
        <v>7434</v>
      </c>
      <c r="Y2293" t="inlineStr">
        <is>
          <t>e19ab803-7cc3-4c2c-a752-52fc31e5995b</t>
        </is>
      </c>
      <c r="Z2293" t="inlineStr">
        <is>
          <t>Carter Klippenstein (MIN C)</t>
        </is>
      </c>
    </row>
    <row r="2294">
      <c r="A2294" t="inlineStr">
        <is>
          <t>Carter Kowalyk</t>
        </is>
      </c>
      <c r="B2294" t="inlineStr">
        <is>
          <t>CAR</t>
        </is>
      </c>
      <c r="C2294" t="inlineStr">
        <is>
          <t>D</t>
        </is>
      </c>
      <c r="D2294" t="inlineStr">
        <is>
          <t>D</t>
        </is>
      </c>
      <c r="E2294" t="n">
        <v>21</v>
      </c>
      <c r="F2294" t="inlineStr">
        <is>
          <t>FA</t>
        </is>
      </c>
      <c r="G2294" t="inlineStr">
        <is>
          <t>FA</t>
        </is>
      </c>
      <c r="H2294" s="30" t="n">
        <v>1</v>
      </c>
      <c r="I2294" s="31" t="n">
        <v>0</v>
      </c>
      <c r="J2294" s="31" t="n"/>
      <c r="K2294" s="31" t="n">
        <v>0</v>
      </c>
      <c r="L2294" s="32" t="n"/>
      <c r="M2294" s="31" t="n">
        <v>0</v>
      </c>
      <c r="N2294" s="31" t="n">
        <v>0</v>
      </c>
      <c r="O2294" s="31" t="n"/>
      <c r="P2294" s="31" t="n"/>
      <c r="Q2294" s="31" t="n">
        <v>0</v>
      </c>
      <c r="R2294" s="31" t="n"/>
      <c r="S2294" s="32" t="n"/>
      <c r="T2294" s="32" t="n"/>
      <c r="V2294" t="inlineStr">
        <is>
          <t>06puc</t>
        </is>
      </c>
      <c r="Y2294" t="inlineStr">
        <is>
          <t>88ed317f-075a-44ce-9a9c-acf8056cec2a</t>
        </is>
      </c>
      <c r="Z2294" t="inlineStr">
        <is>
          <t>Carter Kowalyk (CAR D)</t>
        </is>
      </c>
    </row>
    <row r="2295">
      <c r="A2295" t="inlineStr">
        <is>
          <t>Carter Malette</t>
        </is>
      </c>
      <c r="B2295" t="inlineStr">
        <is>
          <t>(N/A)</t>
        </is>
      </c>
      <c r="C2295" t="inlineStr">
        <is>
          <t>LW</t>
        </is>
      </c>
      <c r="D2295" t="inlineStr">
        <is>
          <t>F</t>
        </is>
      </c>
      <c r="E2295" t="n">
        <v>29</v>
      </c>
      <c r="F2295" t="inlineStr">
        <is>
          <t>FA</t>
        </is>
      </c>
      <c r="G2295" t="inlineStr">
        <is>
          <t>FA</t>
        </is>
      </c>
      <c r="H2295" s="30" t="n">
        <v>1</v>
      </c>
      <c r="I2295" s="31" t="n">
        <v>0</v>
      </c>
      <c r="J2295" s="31" t="n"/>
      <c r="K2295" s="31" t="n">
        <v>0</v>
      </c>
      <c r="L2295" s="32" t="n"/>
      <c r="M2295" s="31" t="n">
        <v>0</v>
      </c>
      <c r="N2295" s="31" t="n">
        <v>0</v>
      </c>
      <c r="O2295" s="31" t="n"/>
      <c r="P2295" s="31" t="n"/>
      <c r="Q2295" s="31" t="n">
        <v>0</v>
      </c>
      <c r="R2295" s="31" t="n"/>
      <c r="S2295" s="32" t="n"/>
      <c r="T2295" s="32" t="n"/>
      <c r="V2295" t="inlineStr">
        <is>
          <t>04k21</t>
        </is>
      </c>
      <c r="Z2295" t="inlineStr">
        <is>
          <t>Carter Malette ((N/A) LW)</t>
        </is>
      </c>
    </row>
    <row r="2296">
      <c r="A2296" t="inlineStr">
        <is>
          <t>Carter Massier</t>
        </is>
      </c>
      <c r="B2296" t="inlineStr">
        <is>
          <t>(N/A)</t>
        </is>
      </c>
      <c r="C2296" t="inlineStr">
        <is>
          <t>RW</t>
        </is>
      </c>
      <c r="D2296" t="inlineStr">
        <is>
          <t>F</t>
        </is>
      </c>
      <c r="E2296" t="n">
        <v>25</v>
      </c>
      <c r="F2296" t="inlineStr">
        <is>
          <t>FA</t>
        </is>
      </c>
      <c r="G2296" t="inlineStr">
        <is>
          <t>FA</t>
        </is>
      </c>
      <c r="H2296" s="30" t="n">
        <v>1</v>
      </c>
      <c r="I2296" s="31" t="n">
        <v>0</v>
      </c>
      <c r="J2296" s="31" t="n"/>
      <c r="K2296" s="31" t="n">
        <v>0</v>
      </c>
      <c r="L2296" s="32" t="n"/>
      <c r="M2296" s="31" t="n">
        <v>0</v>
      </c>
      <c r="N2296" s="31" t="n">
        <v>0</v>
      </c>
      <c r="O2296" s="31" t="n"/>
      <c r="P2296" s="31" t="n"/>
      <c r="Q2296" s="31" t="n">
        <v>0</v>
      </c>
      <c r="R2296" s="31" t="n"/>
      <c r="S2296" s="32" t="n"/>
      <c r="T2296" s="32" t="n"/>
      <c r="V2296" t="inlineStr">
        <is>
          <t>05rj6</t>
        </is>
      </c>
      <c r="Z2296" t="inlineStr">
        <is>
          <t>Carter Massier ((N/A) RW)</t>
        </is>
      </c>
    </row>
    <row r="2297">
      <c r="A2297" t="inlineStr">
        <is>
          <t>Carter Meyer</t>
        </is>
      </c>
      <c r="B2297" t="inlineStr">
        <is>
          <t>(N/A)</t>
        </is>
      </c>
      <c r="C2297" t="inlineStr">
        <is>
          <t>C</t>
        </is>
      </c>
      <c r="D2297" t="inlineStr">
        <is>
          <t>F</t>
        </is>
      </c>
      <c r="E2297" t="n">
        <v>17</v>
      </c>
      <c r="F2297" t="inlineStr">
        <is>
          <t>FA</t>
        </is>
      </c>
      <c r="G2297" t="inlineStr">
        <is>
          <t>FA</t>
        </is>
      </c>
      <c r="H2297" s="30" t="n">
        <v>1</v>
      </c>
      <c r="I2297" s="31" t="n">
        <v>0</v>
      </c>
      <c r="J2297" s="31" t="n"/>
      <c r="K2297" s="31" t="n">
        <v>0</v>
      </c>
      <c r="L2297" s="32" t="n"/>
      <c r="M2297" s="31" t="n">
        <v>0</v>
      </c>
      <c r="N2297" s="31" t="n">
        <v>0</v>
      </c>
      <c r="O2297" s="31" t="n"/>
      <c r="P2297" s="31" t="n"/>
      <c r="Q2297" s="31" t="n">
        <v>0</v>
      </c>
      <c r="R2297" s="31" t="n"/>
      <c r="S2297" s="32" t="n"/>
      <c r="T2297" s="32" t="n"/>
      <c r="V2297" t="inlineStr">
        <is>
          <t>0730u</t>
        </is>
      </c>
      <c r="Z2297" t="inlineStr">
        <is>
          <t>Carter Meyer ((N/A) C)</t>
        </is>
      </c>
    </row>
    <row r="2298">
      <c r="A2298" t="inlineStr">
        <is>
          <t>Carter Rigby</t>
        </is>
      </c>
      <c r="B2298" t="inlineStr">
        <is>
          <t>(N/A)</t>
        </is>
      </c>
      <c r="C2298" t="inlineStr">
        <is>
          <t>RW</t>
        </is>
      </c>
      <c r="D2298" t="inlineStr">
        <is>
          <t>F</t>
        </is>
      </c>
      <c r="E2298" t="n">
        <v>32</v>
      </c>
      <c r="F2298" t="inlineStr">
        <is>
          <t>FA</t>
        </is>
      </c>
      <c r="G2298" t="inlineStr">
        <is>
          <t>FA</t>
        </is>
      </c>
      <c r="H2298" s="30" t="n">
        <v>1</v>
      </c>
      <c r="I2298" s="31" t="n">
        <v>0</v>
      </c>
      <c r="J2298" s="31" t="n"/>
      <c r="K2298" s="31" t="n">
        <v>0</v>
      </c>
      <c r="L2298" s="32" t="n"/>
      <c r="M2298" s="31" t="n">
        <v>0</v>
      </c>
      <c r="N2298" s="31" t="n">
        <v>0</v>
      </c>
      <c r="O2298" s="31" t="n"/>
      <c r="P2298" s="31" t="n"/>
      <c r="Q2298" s="31" t="n">
        <v>0</v>
      </c>
      <c r="R2298" s="31" t="n"/>
      <c r="S2298" s="32" t="n"/>
      <c r="T2298" s="32" t="n"/>
      <c r="V2298" t="inlineStr">
        <is>
          <t>02oz0</t>
        </is>
      </c>
      <c r="X2298" t="n">
        <v>7015</v>
      </c>
      <c r="Z2298" t="inlineStr">
        <is>
          <t>Carter Rigby ((N/A) RW)</t>
        </is>
      </c>
    </row>
    <row r="2299">
      <c r="A2299" t="inlineStr">
        <is>
          <t>Carter Robertson</t>
        </is>
      </c>
      <c r="B2299" t="inlineStr">
        <is>
          <t>(N/A)</t>
        </is>
      </c>
      <c r="C2299" t="inlineStr">
        <is>
          <t>D</t>
        </is>
      </c>
      <c r="D2299" t="inlineStr">
        <is>
          <t>D</t>
        </is>
      </c>
      <c r="E2299" t="n">
        <v>26</v>
      </c>
      <c r="F2299" t="inlineStr">
        <is>
          <t>FA</t>
        </is>
      </c>
      <c r="G2299" t="inlineStr">
        <is>
          <t>FA</t>
        </is>
      </c>
      <c r="H2299" s="30" t="n">
        <v>1</v>
      </c>
      <c r="I2299" s="31" t="n">
        <v>0</v>
      </c>
      <c r="J2299" s="31" t="n"/>
      <c r="K2299" s="31" t="n">
        <v>0</v>
      </c>
      <c r="L2299" s="32" t="n"/>
      <c r="M2299" s="31" t="n">
        <v>0</v>
      </c>
      <c r="N2299" s="31" t="n">
        <v>0</v>
      </c>
      <c r="O2299" s="31" t="n"/>
      <c r="P2299" s="31" t="n"/>
      <c r="Q2299" s="31" t="n">
        <v>0</v>
      </c>
      <c r="R2299" s="31" t="n"/>
      <c r="S2299" s="32" t="n"/>
      <c r="T2299" s="32" t="n"/>
      <c r="V2299" t="inlineStr">
        <is>
          <t>04rnh</t>
        </is>
      </c>
      <c r="Z2299" t="inlineStr">
        <is>
          <t>Carter Robertson ((N/A) D)</t>
        </is>
      </c>
    </row>
    <row r="2300">
      <c r="A2300" t="inlineStr">
        <is>
          <t>Carter Robinson</t>
        </is>
      </c>
      <c r="B2300" t="inlineStr">
        <is>
          <t>(N/A)</t>
        </is>
      </c>
      <c r="C2300" t="inlineStr">
        <is>
          <t>C</t>
        </is>
      </c>
      <c r="D2300" t="inlineStr">
        <is>
          <t>F</t>
        </is>
      </c>
      <c r="E2300" t="n">
        <v>28</v>
      </c>
      <c r="F2300" t="inlineStr">
        <is>
          <t>FA</t>
        </is>
      </c>
      <c r="G2300" t="inlineStr">
        <is>
          <t>FA</t>
        </is>
      </c>
      <c r="H2300" s="30" t="n">
        <v>1</v>
      </c>
      <c r="I2300" s="31" t="n">
        <v>0</v>
      </c>
      <c r="J2300" s="31" t="n"/>
      <c r="K2300" s="31" t="n">
        <v>0</v>
      </c>
      <c r="L2300" s="32" t="n"/>
      <c r="M2300" s="31" t="n">
        <v>0</v>
      </c>
      <c r="N2300" s="31" t="n">
        <v>0</v>
      </c>
      <c r="O2300" s="31" t="n"/>
      <c r="P2300" s="31" t="n"/>
      <c r="Q2300" s="31" t="n">
        <v>0</v>
      </c>
      <c r="R2300" s="31" t="n"/>
      <c r="S2300" s="32" t="n"/>
      <c r="T2300" s="32" t="n"/>
      <c r="V2300" t="inlineStr">
        <is>
          <t>049tk</t>
        </is>
      </c>
      <c r="Z2300" t="inlineStr">
        <is>
          <t>Carter Robinson ((N/A) C)</t>
        </is>
      </c>
    </row>
    <row r="2301">
      <c r="A2301" t="inlineStr">
        <is>
          <t>Carter Rowney</t>
        </is>
      </c>
      <c r="B2301" t="inlineStr">
        <is>
          <t>(N/A)</t>
        </is>
      </c>
      <c r="C2301" t="inlineStr">
        <is>
          <t>C</t>
        </is>
      </c>
      <c r="D2301" t="inlineStr">
        <is>
          <t>F</t>
        </is>
      </c>
      <c r="E2301" t="n">
        <v>37</v>
      </c>
      <c r="F2301" t="inlineStr">
        <is>
          <t>FA</t>
        </is>
      </c>
      <c r="G2301" t="inlineStr">
        <is>
          <t>FA</t>
        </is>
      </c>
      <c r="H2301" s="30" t="n">
        <v>1</v>
      </c>
      <c r="I2301" s="31" t="n">
        <v>0</v>
      </c>
      <c r="J2301" s="31" t="n"/>
      <c r="K2301" s="31" t="n">
        <v>0</v>
      </c>
      <c r="L2301" s="32" t="n"/>
      <c r="M2301" s="31" t="n">
        <v>0</v>
      </c>
      <c r="N2301" s="31" t="n">
        <v>0</v>
      </c>
      <c r="O2301" s="31" t="n"/>
      <c r="P2301" s="31" t="n"/>
      <c r="Q2301" s="31" t="n">
        <v>0</v>
      </c>
      <c r="R2301" s="31" t="n"/>
      <c r="S2301" s="32" t="n"/>
      <c r="T2301" s="32" t="n"/>
      <c r="V2301" t="inlineStr">
        <is>
          <t>03wos</t>
        </is>
      </c>
      <c r="W2301" t="n">
        <v>4956</v>
      </c>
      <c r="X2301" t="n">
        <v>7067</v>
      </c>
      <c r="Y2301" t="inlineStr">
        <is>
          <t>0494ba91-b183-425c-a133-f8c3d471bd50</t>
        </is>
      </c>
      <c r="Z2301" t="inlineStr">
        <is>
          <t>Carter Rowney ((N/A) C)</t>
        </is>
      </c>
    </row>
    <row r="2302">
      <c r="A2302" t="inlineStr">
        <is>
          <t>Carter Sanderson</t>
        </is>
      </c>
      <c r="B2302" t="inlineStr">
        <is>
          <t>PIT</t>
        </is>
      </c>
      <c r="C2302" t="inlineStr">
        <is>
          <t>LW</t>
        </is>
      </c>
      <c r="D2302" t="inlineStr">
        <is>
          <t>F</t>
        </is>
      </c>
      <c r="E2302" t="n">
        <v>19</v>
      </c>
      <c r="F2302" t="inlineStr">
        <is>
          <t>FA</t>
        </is>
      </c>
      <c r="G2302" t="inlineStr">
        <is>
          <t>FA</t>
        </is>
      </c>
      <c r="H2302" s="30" t="n">
        <v>1</v>
      </c>
      <c r="I2302" s="31" t="n">
        <v>0</v>
      </c>
      <c r="J2302" s="31" t="n"/>
      <c r="K2302" s="31" t="n">
        <v>0</v>
      </c>
      <c r="L2302" s="32" t="n"/>
      <c r="M2302" s="31" t="n">
        <v>0</v>
      </c>
      <c r="N2302" s="31" t="n">
        <v>0</v>
      </c>
      <c r="O2302" s="31" t="n"/>
      <c r="P2302" s="31" t="n"/>
      <c r="Q2302" s="31" t="n">
        <v>0</v>
      </c>
      <c r="R2302" s="31" t="n"/>
      <c r="S2302" s="32" t="n"/>
      <c r="T2302" s="32" t="n"/>
      <c r="V2302" t="inlineStr">
        <is>
          <t>06xwh</t>
        </is>
      </c>
      <c r="Y2302" t="inlineStr">
        <is>
          <t>93eff15a-fde8-48a6-846a-41b904090dee</t>
        </is>
      </c>
      <c r="Z2302" t="inlineStr">
        <is>
          <t>Carter Sanderson (PIT LW)</t>
        </is>
      </c>
    </row>
    <row r="2303">
      <c r="A2303" t="inlineStr">
        <is>
          <t>Carter Sandlak</t>
        </is>
      </c>
      <c r="B2303" t="inlineStr">
        <is>
          <t>(N/A)</t>
        </is>
      </c>
      <c r="C2303" t="inlineStr">
        <is>
          <t>LW</t>
        </is>
      </c>
      <c r="D2303" t="inlineStr">
        <is>
          <t>F</t>
        </is>
      </c>
      <c r="E2303" t="n">
        <v>33</v>
      </c>
      <c r="F2303" t="inlineStr">
        <is>
          <t>FA</t>
        </is>
      </c>
      <c r="G2303" t="inlineStr">
        <is>
          <t>FA</t>
        </is>
      </c>
      <c r="H2303" s="30" t="n">
        <v>1</v>
      </c>
      <c r="I2303" s="31" t="n">
        <v>0</v>
      </c>
      <c r="J2303" s="31" t="n"/>
      <c r="K2303" s="31" t="n">
        <v>0</v>
      </c>
      <c r="L2303" s="32" t="n"/>
      <c r="M2303" s="31" t="n">
        <v>0</v>
      </c>
      <c r="N2303" s="31" t="n">
        <v>0</v>
      </c>
      <c r="O2303" s="31" t="n"/>
      <c r="P2303" s="31" t="n"/>
      <c r="Q2303" s="31" t="n">
        <v>0</v>
      </c>
      <c r="R2303" s="31" t="n"/>
      <c r="S2303" s="32" t="n"/>
      <c r="T2303" s="32" t="n"/>
      <c r="V2303" t="inlineStr">
        <is>
          <t>038t6</t>
        </is>
      </c>
      <c r="W2303" t="n">
        <v>4525</v>
      </c>
      <c r="X2303" t="n">
        <v>6310</v>
      </c>
      <c r="Z2303" t="inlineStr">
        <is>
          <t>Carter Sandlak ((N/A) LW)</t>
        </is>
      </c>
    </row>
    <row r="2304">
      <c r="A2304" t="inlineStr">
        <is>
          <t>Carter Savoie</t>
        </is>
      </c>
      <c r="B2304" t="inlineStr">
        <is>
          <t>(N/A)</t>
        </is>
      </c>
      <c r="C2304" t="inlineStr">
        <is>
          <t>LW</t>
        </is>
      </c>
      <c r="D2304" t="inlineStr">
        <is>
          <t>F</t>
        </is>
      </c>
      <c r="E2304" t="n">
        <v>24</v>
      </c>
      <c r="F2304" t="inlineStr">
        <is>
          <t>T</t>
        </is>
      </c>
      <c r="G2304" t="inlineStr">
        <is>
          <t>Aznfungus</t>
        </is>
      </c>
      <c r="H2304" s="30" t="n">
        <v>1</v>
      </c>
      <c r="I2304" s="31" t="n">
        <v>0</v>
      </c>
      <c r="J2304" s="31" t="n"/>
      <c r="K2304" s="31" t="n">
        <v>0</v>
      </c>
      <c r="L2304" s="32" t="n"/>
      <c r="M2304" s="31" t="n">
        <v>0</v>
      </c>
      <c r="N2304" s="31" t="n">
        <v>0</v>
      </c>
      <c r="O2304" s="31" t="n"/>
      <c r="P2304" s="31" t="n"/>
      <c r="Q2304" s="31" t="n">
        <v>0</v>
      </c>
      <c r="R2304" s="31" t="n"/>
      <c r="S2304" s="32" t="n"/>
      <c r="T2304" s="32" t="n"/>
      <c r="V2304" t="inlineStr">
        <is>
          <t>05k9d</t>
        </is>
      </c>
      <c r="W2304" t="n">
        <v>6312</v>
      </c>
      <c r="Y2304" t="inlineStr">
        <is>
          <t>0ea70f8c-c22b-4a70-87ea-c8951454c875</t>
        </is>
      </c>
      <c r="Z2304" t="inlineStr">
        <is>
          <t>Carter Savoie ((N/A) LW)</t>
        </is>
      </c>
    </row>
    <row r="2305">
      <c r="A2305" t="inlineStr">
        <is>
          <t>Carter Serhyenko</t>
        </is>
      </c>
      <c r="B2305" t="inlineStr">
        <is>
          <t>(N/A)</t>
        </is>
      </c>
      <c r="C2305" t="inlineStr">
        <is>
          <t>G</t>
        </is>
      </c>
      <c r="D2305" t="inlineStr">
        <is>
          <t>G</t>
        </is>
      </c>
      <c r="E2305" t="n">
        <v>23</v>
      </c>
      <c r="F2305" t="inlineStr">
        <is>
          <t>FA</t>
        </is>
      </c>
      <c r="G2305" t="inlineStr">
        <is>
          <t>FA</t>
        </is>
      </c>
      <c r="H2305" s="30" t="n">
        <v>1</v>
      </c>
      <c r="I2305" s="31" t="n">
        <v>0</v>
      </c>
      <c r="J2305" s="31" t="n"/>
      <c r="K2305" s="31" t="n">
        <v>0</v>
      </c>
      <c r="L2305" s="32" t="n"/>
      <c r="M2305" s="31" t="n">
        <v>0</v>
      </c>
      <c r="N2305" s="31" t="n">
        <v>0</v>
      </c>
      <c r="O2305" s="31" t="n"/>
      <c r="P2305" s="31" t="n"/>
      <c r="Q2305" s="31" t="n">
        <v>0</v>
      </c>
      <c r="R2305" s="31" t="n"/>
      <c r="S2305" s="32" t="n"/>
      <c r="T2305" s="32" t="n"/>
      <c r="V2305" t="inlineStr">
        <is>
          <t>05td5</t>
        </is>
      </c>
      <c r="Y2305" t="inlineStr">
        <is>
          <t>171c0758-b923-4ca4-a19c-c6114ac8b339</t>
        </is>
      </c>
      <c r="Z2305" t="inlineStr">
        <is>
          <t>Carter Serhyenko ((N/A) G)</t>
        </is>
      </c>
    </row>
    <row r="2306">
      <c r="A2306" t="inlineStr">
        <is>
          <t>Carter Sotheran</t>
        </is>
      </c>
      <c r="B2306" t="inlineStr">
        <is>
          <t>VGK</t>
        </is>
      </c>
      <c r="C2306" t="inlineStr">
        <is>
          <t>D</t>
        </is>
      </c>
      <c r="D2306" t="inlineStr">
        <is>
          <t>D</t>
        </is>
      </c>
      <c r="E2306" t="n">
        <v>21</v>
      </c>
      <c r="F2306" t="inlineStr">
        <is>
          <t>FA</t>
        </is>
      </c>
      <c r="G2306" t="inlineStr">
        <is>
          <t>FA</t>
        </is>
      </c>
      <c r="H2306" s="30" t="n">
        <v>1</v>
      </c>
      <c r="I2306" s="31" t="n">
        <v>0</v>
      </c>
      <c r="J2306" s="31" t="n"/>
      <c r="K2306" s="31" t="n">
        <v>0</v>
      </c>
      <c r="L2306" s="32" t="n"/>
      <c r="M2306" s="31" t="n">
        <v>0</v>
      </c>
      <c r="N2306" s="31" t="n">
        <v>0</v>
      </c>
      <c r="O2306" s="31" t="n"/>
      <c r="P2306" s="31" t="n"/>
      <c r="Q2306" s="31" t="n">
        <v>0</v>
      </c>
      <c r="R2306" s="31" t="n"/>
      <c r="S2306" s="32" t="n"/>
      <c r="T2306" s="32" t="n"/>
      <c r="V2306" t="inlineStr">
        <is>
          <t>06bds</t>
        </is>
      </c>
      <c r="Y2306" t="inlineStr">
        <is>
          <t>668aa0b4-c212-4595-8332-d24c6d32778f</t>
        </is>
      </c>
      <c r="Z2306" t="inlineStr">
        <is>
          <t>Carter Sotheran (VGK D)</t>
        </is>
      </c>
    </row>
    <row r="2307">
      <c r="A2307" t="inlineStr">
        <is>
          <t>Carter Stevens</t>
        </is>
      </c>
      <c r="B2307" t="inlineStr">
        <is>
          <t>STL</t>
        </is>
      </c>
      <c r="C2307" t="inlineStr">
        <is>
          <t>C</t>
        </is>
      </c>
      <c r="D2307" t="inlineStr">
        <is>
          <t>F</t>
        </is>
      </c>
      <c r="E2307" t="n">
        <v>18</v>
      </c>
      <c r="F2307" t="inlineStr">
        <is>
          <t>FA</t>
        </is>
      </c>
      <c r="G2307" t="inlineStr">
        <is>
          <t>FA</t>
        </is>
      </c>
      <c r="H2307" s="30" t="n">
        <v>1</v>
      </c>
      <c r="I2307" s="31" t="n">
        <v>0</v>
      </c>
      <c r="J2307" s="31" t="n"/>
      <c r="K2307" s="31" t="n">
        <v>0</v>
      </c>
      <c r="L2307" s="32" t="n"/>
      <c r="M2307" s="31" t="n">
        <v>0</v>
      </c>
      <c r="N2307" s="31" t="n">
        <v>0</v>
      </c>
      <c r="O2307" s="31" t="n"/>
      <c r="P2307" s="31" t="n"/>
      <c r="Q2307" s="31" t="n">
        <v>0</v>
      </c>
      <c r="R2307" s="31" t="n"/>
      <c r="S2307" s="32" t="n"/>
      <c r="T2307" s="32" t="n"/>
      <c r="V2307" t="inlineStr">
        <is>
          <t>076xt</t>
        </is>
      </c>
      <c r="Y2307" t="inlineStr">
        <is>
          <t>095eee45-848c-4415-870a-61a2f701b6b2</t>
        </is>
      </c>
      <c r="Z2307" t="inlineStr">
        <is>
          <t>Carter Stevens (STL C)</t>
        </is>
      </c>
    </row>
    <row r="2308">
      <c r="A2308" t="inlineStr">
        <is>
          <t>Carter Wilkie</t>
        </is>
      </c>
      <c r="B2308" t="inlineStr">
        <is>
          <t>CGY</t>
        </is>
      </c>
      <c r="C2308" t="inlineStr">
        <is>
          <t>RW</t>
        </is>
      </c>
      <c r="D2308" t="inlineStr">
        <is>
          <t>F</t>
        </is>
      </c>
      <c r="E2308" t="n">
        <v>26</v>
      </c>
      <c r="F2308" t="inlineStr">
        <is>
          <t>FA</t>
        </is>
      </c>
      <c r="G2308" t="inlineStr">
        <is>
          <t>FA</t>
        </is>
      </c>
      <c r="H2308" s="30" t="n">
        <v>1</v>
      </c>
      <c r="I2308" s="31" t="n">
        <v>0</v>
      </c>
      <c r="J2308" s="31" t="n"/>
      <c r="K2308" s="31" t="n">
        <v>0</v>
      </c>
      <c r="L2308" s="32" t="n"/>
      <c r="M2308" s="31" t="n">
        <v>0</v>
      </c>
      <c r="N2308" s="31" t="n">
        <v>0</v>
      </c>
      <c r="O2308" s="31" t="n"/>
      <c r="P2308" s="31" t="n"/>
      <c r="Q2308" s="31" t="n">
        <v>0</v>
      </c>
      <c r="R2308" s="31" t="n"/>
      <c r="S2308" s="32" t="n"/>
      <c r="T2308" s="32" t="n"/>
      <c r="V2308" t="inlineStr">
        <is>
          <t>06imr</t>
        </is>
      </c>
      <c r="Y2308" t="inlineStr">
        <is>
          <t>da0b74aa-7305-43cb-8313-a758c680a2a4</t>
        </is>
      </c>
      <c r="Z2308" t="inlineStr">
        <is>
          <t>Carter Wilkie (CGY RW)</t>
        </is>
      </c>
    </row>
    <row r="2309">
      <c r="A2309" t="inlineStr">
        <is>
          <t>Case McCarthy</t>
        </is>
      </c>
      <c r="B2309" t="inlineStr">
        <is>
          <t>NYR</t>
        </is>
      </c>
      <c r="C2309" t="inlineStr">
        <is>
          <t>D</t>
        </is>
      </c>
      <c r="D2309" t="inlineStr">
        <is>
          <t>D</t>
        </is>
      </c>
      <c r="E2309" t="n">
        <v>25</v>
      </c>
      <c r="F2309" t="inlineStr">
        <is>
          <t>FA</t>
        </is>
      </c>
      <c r="G2309" t="inlineStr">
        <is>
          <t>FA</t>
        </is>
      </c>
      <c r="H2309" s="30" t="n">
        <v>1</v>
      </c>
      <c r="I2309" s="31" t="n">
        <v>0</v>
      </c>
      <c r="J2309" s="31" t="n"/>
      <c r="K2309" s="31" t="n">
        <v>0</v>
      </c>
      <c r="L2309" s="32" t="n"/>
      <c r="M2309" s="31" t="n">
        <v>0</v>
      </c>
      <c r="N2309" s="31" t="n">
        <v>0</v>
      </c>
      <c r="O2309" s="31" t="n"/>
      <c r="P2309" s="31" t="n"/>
      <c r="Q2309" s="31" t="n">
        <v>0</v>
      </c>
      <c r="R2309" s="31" t="n"/>
      <c r="S2309" s="32" t="n"/>
      <c r="T2309" s="32" t="n"/>
      <c r="V2309" t="inlineStr">
        <is>
          <t>051ue</t>
        </is>
      </c>
      <c r="Y2309" t="inlineStr">
        <is>
          <t>1adde0cc-8e0b-46b2-bd57-74a2fd27f551</t>
        </is>
      </c>
      <c r="Z2309" t="inlineStr">
        <is>
          <t>Case McCarthy (NYR D)</t>
        </is>
      </c>
    </row>
    <row r="2310">
      <c r="A2310" t="inlineStr">
        <is>
          <t>Casey Bailey</t>
        </is>
      </c>
      <c r="B2310" t="inlineStr">
        <is>
          <t>WSH</t>
        </is>
      </c>
      <c r="C2310" t="inlineStr">
        <is>
          <t>RW</t>
        </is>
      </c>
      <c r="D2310" t="inlineStr">
        <is>
          <t>F</t>
        </is>
      </c>
      <c r="E2310" t="n">
        <v>34</v>
      </c>
      <c r="F2310" t="inlineStr">
        <is>
          <t>FA</t>
        </is>
      </c>
      <c r="G2310" t="inlineStr">
        <is>
          <t>FA</t>
        </is>
      </c>
      <c r="H2310" s="30" t="n">
        <v>1</v>
      </c>
      <c r="I2310" s="31" t="n">
        <v>0</v>
      </c>
      <c r="J2310" s="31" t="n"/>
      <c r="K2310" s="31" t="n">
        <v>0</v>
      </c>
      <c r="L2310" s="32" t="n"/>
      <c r="M2310" s="31" t="n">
        <v>0</v>
      </c>
      <c r="N2310" s="31" t="n">
        <v>0</v>
      </c>
      <c r="O2310" s="31" t="n"/>
      <c r="P2310" s="31" t="n"/>
      <c r="Q2310" s="31" t="n">
        <v>0</v>
      </c>
      <c r="R2310" s="31" t="n"/>
      <c r="S2310" s="32" t="n"/>
      <c r="T2310" s="32" t="n"/>
      <c r="V2310" t="inlineStr">
        <is>
          <t>03m3r</t>
        </is>
      </c>
      <c r="W2310" t="n">
        <v>4746</v>
      </c>
      <c r="X2310" t="n">
        <v>6714</v>
      </c>
      <c r="Z2310" t="inlineStr">
        <is>
          <t>Casey Bailey (WSH RW)</t>
        </is>
      </c>
    </row>
    <row r="2311">
      <c r="A2311" t="inlineStr">
        <is>
          <t>Casey Borer</t>
        </is>
      </c>
      <c r="B2311" t="inlineStr">
        <is>
          <t>(N/A)</t>
        </is>
      </c>
      <c r="C2311" t="inlineStr">
        <is>
          <t>D</t>
        </is>
      </c>
      <c r="D2311" t="inlineStr">
        <is>
          <t>D</t>
        </is>
      </c>
      <c r="E2311" t="n">
        <v>41</v>
      </c>
      <c r="F2311" t="inlineStr">
        <is>
          <t>FA</t>
        </is>
      </c>
      <c r="G2311" t="inlineStr">
        <is>
          <t>FA</t>
        </is>
      </c>
      <c r="H2311" s="30" t="n">
        <v>1</v>
      </c>
      <c r="I2311" s="31" t="n">
        <v>0</v>
      </c>
      <c r="J2311" s="31" t="n"/>
      <c r="K2311" s="31" t="n">
        <v>0</v>
      </c>
      <c r="L2311" s="32" t="n"/>
      <c r="M2311" s="31" t="n">
        <v>0</v>
      </c>
      <c r="N2311" s="31" t="n">
        <v>0</v>
      </c>
      <c r="O2311" s="31" t="n"/>
      <c r="P2311" s="31" t="n"/>
      <c r="Q2311" s="31" t="n">
        <v>0</v>
      </c>
      <c r="R2311" s="31" t="n"/>
      <c r="S2311" s="32" t="n"/>
      <c r="T2311" s="32" t="n"/>
      <c r="V2311" t="inlineStr">
        <is>
          <t>003iv</t>
        </is>
      </c>
      <c r="W2311" t="n">
        <v>2766</v>
      </c>
      <c r="X2311" t="n">
        <v>4175</v>
      </c>
      <c r="Z2311" t="inlineStr">
        <is>
          <t>Casey Borer ((N/A) D)</t>
        </is>
      </c>
    </row>
    <row r="2312">
      <c r="A2312" t="inlineStr">
        <is>
          <t>Casey Dornbach</t>
        </is>
      </c>
      <c r="B2312" t="inlineStr">
        <is>
          <t>MIN</t>
        </is>
      </c>
      <c r="C2312" t="inlineStr">
        <is>
          <t>RW</t>
        </is>
      </c>
      <c r="D2312" t="inlineStr">
        <is>
          <t>F</t>
        </is>
      </c>
      <c r="E2312" t="n">
        <v>29</v>
      </c>
      <c r="F2312" t="inlineStr">
        <is>
          <t>FA</t>
        </is>
      </c>
      <c r="G2312" t="inlineStr">
        <is>
          <t>FA</t>
        </is>
      </c>
      <c r="H2312" s="30" t="n">
        <v>1</v>
      </c>
      <c r="I2312" s="31" t="n">
        <v>0</v>
      </c>
      <c r="J2312" s="31" t="n"/>
      <c r="K2312" s="31" t="n">
        <v>0</v>
      </c>
      <c r="L2312" s="32" t="n"/>
      <c r="M2312" s="31" t="n">
        <v>0</v>
      </c>
      <c r="N2312" s="31" t="n">
        <v>0</v>
      </c>
      <c r="O2312" s="31" t="n"/>
      <c r="P2312" s="31" t="n"/>
      <c r="Q2312" s="31" t="n">
        <v>0</v>
      </c>
      <c r="R2312" s="31" t="n"/>
      <c r="S2312" s="32" t="n"/>
      <c r="T2312" s="32" t="n"/>
      <c r="V2312" t="inlineStr">
        <is>
          <t>04z8t</t>
        </is>
      </c>
      <c r="Y2312" t="inlineStr">
        <is>
          <t>ff88eabd-e0d5-47c2-9cfc-7fbfc7953acf</t>
        </is>
      </c>
      <c r="Z2312" t="inlineStr">
        <is>
          <t>Casey Dornbach (MIN RW)</t>
        </is>
      </c>
    </row>
    <row r="2313">
      <c r="A2313" t="inlineStr">
        <is>
          <t>Casey Fitzgerald</t>
        </is>
      </c>
      <c r="B2313" t="inlineStr">
        <is>
          <t>FLA</t>
        </is>
      </c>
      <c r="C2313" t="inlineStr">
        <is>
          <t>D</t>
        </is>
      </c>
      <c r="D2313" t="inlineStr">
        <is>
          <t>D</t>
        </is>
      </c>
      <c r="E2313" t="n">
        <v>29</v>
      </c>
      <c r="F2313" t="inlineStr">
        <is>
          <t>FA</t>
        </is>
      </c>
      <c r="G2313" t="inlineStr">
        <is>
          <t>FA</t>
        </is>
      </c>
      <c r="H2313" s="30" t="n">
        <v>850000</v>
      </c>
      <c r="I2313" s="31" t="n">
        <v>0</v>
      </c>
      <c r="J2313" s="31" t="n"/>
      <c r="K2313" s="31" t="n">
        <v>0</v>
      </c>
      <c r="L2313" s="32" t="n"/>
      <c r="M2313" s="31" t="n">
        <v>0</v>
      </c>
      <c r="N2313" s="31" t="n">
        <v>0</v>
      </c>
      <c r="O2313" s="31" t="n"/>
      <c r="P2313" s="31" t="n"/>
      <c r="Q2313" s="31" t="n">
        <v>0</v>
      </c>
      <c r="R2313" s="31" t="n"/>
      <c r="S2313" s="32" t="n"/>
      <c r="T2313" s="32" t="n"/>
      <c r="V2313" t="inlineStr">
        <is>
          <t>03wok</t>
        </is>
      </c>
      <c r="W2313" t="n">
        <v>5230</v>
      </c>
      <c r="X2313" t="n">
        <v>7194</v>
      </c>
      <c r="Y2313" t="inlineStr">
        <is>
          <t>7ee07d20-b48d-4993-ae1d-0cc4d2d881b4</t>
        </is>
      </c>
      <c r="Z2313" t="inlineStr">
        <is>
          <t>Casey Fitzgerald (FLA D)</t>
        </is>
      </c>
    </row>
    <row r="2314">
      <c r="A2314" t="inlineStr">
        <is>
          <t>Casey Mutryn</t>
        </is>
      </c>
      <c r="B2314" t="inlineStr">
        <is>
          <t>SEA</t>
        </is>
      </c>
      <c r="C2314" t="inlineStr">
        <is>
          <t>RW</t>
        </is>
      </c>
      <c r="D2314" t="inlineStr">
        <is>
          <t>F</t>
        </is>
      </c>
      <c r="E2314" t="n">
        <v>18</v>
      </c>
      <c r="F2314" t="inlineStr">
        <is>
          <t>FA</t>
        </is>
      </c>
      <c r="G2314" t="inlineStr">
        <is>
          <t>FA</t>
        </is>
      </c>
      <c r="H2314" s="30" t="n">
        <v>1</v>
      </c>
      <c r="I2314" s="31" t="n">
        <v>0</v>
      </c>
      <c r="J2314" s="31" t="n"/>
      <c r="K2314" s="31" t="n">
        <v>0</v>
      </c>
      <c r="L2314" s="32" t="n"/>
      <c r="M2314" s="31" t="n">
        <v>0</v>
      </c>
      <c r="N2314" s="31" t="n">
        <v>0</v>
      </c>
      <c r="O2314" s="31" t="n"/>
      <c r="P2314" s="31" t="n"/>
      <c r="Q2314" s="31" t="n">
        <v>0</v>
      </c>
      <c r="R2314" s="31" t="n"/>
      <c r="S2314" s="32" t="n"/>
      <c r="T2314" s="32" t="n"/>
      <c r="V2314" t="inlineStr">
        <is>
          <t>0760i</t>
        </is>
      </c>
      <c r="W2314" t="n">
        <v>7693</v>
      </c>
      <c r="Y2314" t="inlineStr">
        <is>
          <t>0f24590d-5b59-45a2-9a5f-9b174c8bb942</t>
        </is>
      </c>
      <c r="Z2314" t="inlineStr">
        <is>
          <t>Casey Mutryn (SEA RW)</t>
        </is>
      </c>
    </row>
    <row r="2315">
      <c r="A2315" t="inlineStr">
        <is>
          <t>Casey Nelson</t>
        </is>
      </c>
      <c r="B2315" t="inlineStr">
        <is>
          <t>BUF</t>
        </is>
      </c>
      <c r="C2315" t="inlineStr">
        <is>
          <t>D</t>
        </is>
      </c>
      <c r="D2315" t="inlineStr">
        <is>
          <t>D</t>
        </is>
      </c>
      <c r="E2315" t="n">
        <v>34</v>
      </c>
      <c r="F2315" t="inlineStr">
        <is>
          <t>FA</t>
        </is>
      </c>
      <c r="G2315" t="inlineStr">
        <is>
          <t>FA</t>
        </is>
      </c>
      <c r="H2315" s="30" t="n">
        <v>1</v>
      </c>
      <c r="I2315" s="31" t="n">
        <v>0</v>
      </c>
      <c r="J2315" s="31" t="n"/>
      <c r="K2315" s="31" t="n">
        <v>0</v>
      </c>
      <c r="L2315" s="32" t="n"/>
      <c r="M2315" s="31" t="n">
        <v>0</v>
      </c>
      <c r="N2315" s="31" t="n">
        <v>0</v>
      </c>
      <c r="O2315" s="31" t="n"/>
      <c r="P2315" s="31" t="n"/>
      <c r="Q2315" s="31" t="n">
        <v>0</v>
      </c>
      <c r="R2315" s="31" t="n"/>
      <c r="S2315" s="32" t="n"/>
      <c r="T2315" s="32" t="n"/>
      <c r="V2315" t="inlineStr">
        <is>
          <t>03mbo</t>
        </is>
      </c>
      <c r="W2315" t="n">
        <v>5066</v>
      </c>
      <c r="X2315" t="n">
        <v>7077</v>
      </c>
      <c r="Y2315" t="inlineStr">
        <is>
          <t>51f883e8-3d4a-4cfa-9dbb-d9f3b90aba17</t>
        </is>
      </c>
      <c r="Z2315" t="inlineStr">
        <is>
          <t>Casey Nelson (BUF D)</t>
        </is>
      </c>
    </row>
    <row r="2316">
      <c r="A2316" t="inlineStr">
        <is>
          <t>Casey Pierro-Zabotel</t>
        </is>
      </c>
      <c r="B2316" t="inlineStr">
        <is>
          <t>(N/A)</t>
        </is>
      </c>
      <c r="C2316" t="inlineStr">
        <is>
          <t>LW</t>
        </is>
      </c>
      <c r="D2316" t="inlineStr">
        <is>
          <t>F</t>
        </is>
      </c>
      <c r="E2316" t="n">
        <v>37</v>
      </c>
      <c r="F2316" t="inlineStr">
        <is>
          <t>FA</t>
        </is>
      </c>
      <c r="G2316" t="inlineStr">
        <is>
          <t>FA</t>
        </is>
      </c>
      <c r="H2316" s="30" t="n">
        <v>1</v>
      </c>
      <c r="I2316" s="31" t="n">
        <v>0</v>
      </c>
      <c r="J2316" s="31" t="n"/>
      <c r="K2316" s="31" t="n">
        <v>0</v>
      </c>
      <c r="L2316" s="32" t="n"/>
      <c r="M2316" s="31" t="n">
        <v>0</v>
      </c>
      <c r="N2316" s="31" t="n">
        <v>0</v>
      </c>
      <c r="O2316" s="31" t="n"/>
      <c r="P2316" s="31" t="n"/>
      <c r="Q2316" s="31" t="n">
        <v>0</v>
      </c>
      <c r="R2316" s="31" t="n"/>
      <c r="S2316" s="32" t="n"/>
      <c r="T2316" s="32" t="n"/>
      <c r="V2316" t="inlineStr">
        <is>
          <t>01d95</t>
        </is>
      </c>
      <c r="W2316" t="n">
        <v>3185</v>
      </c>
      <c r="X2316" t="n">
        <v>4660</v>
      </c>
      <c r="Z2316" t="inlineStr">
        <is>
          <t>Casey Pierro-Zabotel ((N/A) LW)</t>
        </is>
      </c>
    </row>
    <row r="2317">
      <c r="A2317" t="inlineStr">
        <is>
          <t>Casey Staum</t>
        </is>
      </c>
      <c r="B2317" t="inlineStr">
        <is>
          <t>MTL</t>
        </is>
      </c>
      <c r="C2317" t="inlineStr">
        <is>
          <t>D</t>
        </is>
      </c>
      <c r="D2317" t="inlineStr">
        <is>
          <t>D</t>
        </is>
      </c>
      <c r="E2317" t="n">
        <v>28</v>
      </c>
      <c r="F2317" t="inlineStr">
        <is>
          <t>FA</t>
        </is>
      </c>
      <c r="G2317" t="inlineStr">
        <is>
          <t>FA</t>
        </is>
      </c>
      <c r="H2317" s="30" t="n">
        <v>1</v>
      </c>
      <c r="I2317" s="31" t="n">
        <v>0</v>
      </c>
      <c r="J2317" s="31" t="n"/>
      <c r="K2317" s="31" t="n">
        <v>0</v>
      </c>
      <c r="L2317" s="32" t="n"/>
      <c r="M2317" s="31" t="n">
        <v>0</v>
      </c>
      <c r="N2317" s="31" t="n">
        <v>0</v>
      </c>
      <c r="O2317" s="31" t="n"/>
      <c r="P2317" s="31" t="n"/>
      <c r="Q2317" s="31" t="n">
        <v>0</v>
      </c>
      <c r="R2317" s="31" t="n"/>
      <c r="S2317" s="32" t="n"/>
      <c r="T2317" s="32" t="n"/>
      <c r="V2317" t="inlineStr">
        <is>
          <t>042xf</t>
        </is>
      </c>
      <c r="X2317" t="n">
        <v>7230</v>
      </c>
      <c r="Z2317" t="inlineStr">
        <is>
          <t>Casey Staum (MTL D)</t>
        </is>
      </c>
    </row>
    <row r="2318">
      <c r="A2318" t="inlineStr">
        <is>
          <t>Casey Wellman</t>
        </is>
      </c>
      <c r="B2318" t="inlineStr">
        <is>
          <t>(N/A)</t>
        </is>
      </c>
      <c r="C2318" t="inlineStr">
        <is>
          <t>RW</t>
        </is>
      </c>
      <c r="D2318" t="inlineStr">
        <is>
          <t>F</t>
        </is>
      </c>
      <c r="E2318" t="n">
        <v>38</v>
      </c>
      <c r="F2318" t="inlineStr">
        <is>
          <t>FA</t>
        </is>
      </c>
      <c r="G2318" t="inlineStr">
        <is>
          <t>FA</t>
        </is>
      </c>
      <c r="H2318" s="30" t="n">
        <v>1</v>
      </c>
      <c r="I2318" s="31" t="n">
        <v>0</v>
      </c>
      <c r="J2318" s="31" t="n"/>
      <c r="K2318" s="31" t="n">
        <v>0</v>
      </c>
      <c r="L2318" s="32" t="n"/>
      <c r="M2318" s="31" t="n">
        <v>0</v>
      </c>
      <c r="N2318" s="31" t="n">
        <v>0</v>
      </c>
      <c r="O2318" s="31" t="n"/>
      <c r="P2318" s="31" t="n"/>
      <c r="Q2318" s="31" t="n">
        <v>0</v>
      </c>
      <c r="R2318" s="31" t="n"/>
      <c r="S2318" s="32" t="n"/>
      <c r="T2318" s="32" t="n"/>
      <c r="V2318" t="inlineStr">
        <is>
          <t>01sul</t>
        </is>
      </c>
      <c r="W2318" t="n">
        <v>3433</v>
      </c>
      <c r="X2318" t="n">
        <v>4829</v>
      </c>
      <c r="Z2318" t="inlineStr">
        <is>
          <t>Casey Wellman ((N/A) RW)</t>
        </is>
      </c>
    </row>
    <row r="2319">
      <c r="A2319" t="inlineStr">
        <is>
          <t>Cash Koch</t>
        </is>
      </c>
      <c r="B2319" t="inlineStr">
        <is>
          <t>(N/A)</t>
        </is>
      </c>
      <c r="C2319" t="inlineStr">
        <is>
          <t>LW</t>
        </is>
      </c>
      <c r="D2319" t="inlineStr">
        <is>
          <t>F</t>
        </is>
      </c>
      <c r="E2319" t="n">
        <v>19</v>
      </c>
      <c r="F2319" t="inlineStr">
        <is>
          <t>FA</t>
        </is>
      </c>
      <c r="G2319" t="inlineStr">
        <is>
          <t>FA</t>
        </is>
      </c>
      <c r="H2319" s="30" t="n">
        <v>1</v>
      </c>
      <c r="I2319" s="31" t="n">
        <v>0</v>
      </c>
      <c r="J2319" s="31" t="n"/>
      <c r="K2319" s="31" t="n">
        <v>0</v>
      </c>
      <c r="L2319" s="32" t="n"/>
      <c r="M2319" s="31" t="n">
        <v>0</v>
      </c>
      <c r="N2319" s="31" t="n">
        <v>0</v>
      </c>
      <c r="O2319" s="31" t="n"/>
      <c r="P2319" s="31" t="n"/>
      <c r="Q2319" s="31" t="n">
        <v>0</v>
      </c>
      <c r="R2319" s="31" t="n"/>
      <c r="S2319" s="32" t="n"/>
      <c r="T2319" s="32" t="n"/>
      <c r="V2319" t="inlineStr">
        <is>
          <t>06taq</t>
        </is>
      </c>
      <c r="Z2319" t="inlineStr">
        <is>
          <t>Cash Koch ((N/A) LW)</t>
        </is>
      </c>
    </row>
    <row r="2320">
      <c r="A2320" t="inlineStr">
        <is>
          <t>Cason Hohmann</t>
        </is>
      </c>
      <c r="B2320" t="inlineStr">
        <is>
          <t>(N/A)</t>
        </is>
      </c>
      <c r="C2320" t="inlineStr">
        <is>
          <t>RW</t>
        </is>
      </c>
      <c r="D2320" t="inlineStr">
        <is>
          <t>F</t>
        </is>
      </c>
      <c r="E2320" t="n">
        <v>33</v>
      </c>
      <c r="F2320" t="inlineStr">
        <is>
          <t>FA</t>
        </is>
      </c>
      <c r="G2320" t="inlineStr">
        <is>
          <t>FA</t>
        </is>
      </c>
      <c r="H2320" s="30" t="n">
        <v>1</v>
      </c>
      <c r="I2320" s="31" t="n">
        <v>0</v>
      </c>
      <c r="J2320" s="31" t="n"/>
      <c r="K2320" s="31" t="n">
        <v>0</v>
      </c>
      <c r="L2320" s="32" t="n"/>
      <c r="M2320" s="31" t="n">
        <v>0</v>
      </c>
      <c r="N2320" s="31" t="n">
        <v>0</v>
      </c>
      <c r="O2320" s="31" t="n"/>
      <c r="P2320" s="31" t="n"/>
      <c r="Q2320" s="31" t="n">
        <v>0</v>
      </c>
      <c r="R2320" s="31" t="n"/>
      <c r="S2320" s="32" t="n"/>
      <c r="T2320" s="32" t="n"/>
      <c r="V2320" t="inlineStr">
        <is>
          <t>03wl8</t>
        </is>
      </c>
      <c r="X2320" t="n">
        <v>6987</v>
      </c>
      <c r="Z2320" t="inlineStr">
        <is>
          <t>Cason Hohmann ((N/A) RW)</t>
        </is>
      </c>
    </row>
    <row r="2321">
      <c r="A2321" t="inlineStr">
        <is>
          <t>Casper Juustovaara Karlsson</t>
        </is>
      </c>
      <c r="B2321" t="inlineStr">
        <is>
          <t>(N/A)</t>
        </is>
      </c>
      <c r="C2321" t="inlineStr">
        <is>
          <t>C</t>
        </is>
      </c>
      <c r="D2321" t="inlineStr">
        <is>
          <t>F</t>
        </is>
      </c>
      <c r="E2321" t="n">
        <v>18</v>
      </c>
      <c r="F2321" t="inlineStr">
        <is>
          <t>FA</t>
        </is>
      </c>
      <c r="G2321" t="inlineStr">
        <is>
          <t>FA</t>
        </is>
      </c>
      <c r="H2321" s="30" t="n">
        <v>1</v>
      </c>
      <c r="I2321" s="31" t="n">
        <v>0</v>
      </c>
      <c r="J2321" s="31" t="n"/>
      <c r="K2321" s="31" t="n">
        <v>0</v>
      </c>
      <c r="L2321" s="32" t="n"/>
      <c r="M2321" s="31" t="n">
        <v>0</v>
      </c>
      <c r="N2321" s="31" t="n">
        <v>0</v>
      </c>
      <c r="O2321" s="31" t="n"/>
      <c r="P2321" s="31" t="n"/>
      <c r="Q2321" s="31" t="n">
        <v>0</v>
      </c>
      <c r="R2321" s="31" t="n"/>
      <c r="S2321" s="32" t="n"/>
      <c r="T2321" s="32" t="n"/>
      <c r="V2321" t="inlineStr">
        <is>
          <t>07741</t>
        </is>
      </c>
      <c r="Z2321" t="inlineStr">
        <is>
          <t>Casper Juustovaara Karlsson ((N/A) C)</t>
        </is>
      </c>
    </row>
    <row r="2322">
      <c r="A2322" t="inlineStr">
        <is>
          <t>Casper Kjolmoen</t>
        </is>
      </c>
      <c r="B2322" t="inlineStr">
        <is>
          <t>(N/A)</t>
        </is>
      </c>
      <c r="C2322" t="inlineStr">
        <is>
          <t>RW</t>
        </is>
      </c>
      <c r="D2322" t="inlineStr">
        <is>
          <t>F</t>
        </is>
      </c>
      <c r="E2322" t="n">
        <v>18</v>
      </c>
      <c r="F2322" t="inlineStr">
        <is>
          <t>FA</t>
        </is>
      </c>
      <c r="G2322" t="inlineStr">
        <is>
          <t>FA</t>
        </is>
      </c>
      <c r="H2322" s="30" t="n">
        <v>1</v>
      </c>
      <c r="I2322" s="31" t="n">
        <v>0</v>
      </c>
      <c r="J2322" s="31" t="n"/>
      <c r="K2322" s="31" t="n">
        <v>0</v>
      </c>
      <c r="L2322" s="32" t="n"/>
      <c r="M2322" s="31" t="n">
        <v>0</v>
      </c>
      <c r="N2322" s="31" t="n">
        <v>0</v>
      </c>
      <c r="O2322" s="31" t="n"/>
      <c r="P2322" s="31" t="n"/>
      <c r="Q2322" s="31" t="n">
        <v>0</v>
      </c>
      <c r="R2322" s="31" t="n"/>
      <c r="S2322" s="32" t="n"/>
      <c r="T2322" s="32" t="n"/>
      <c r="V2322" t="inlineStr">
        <is>
          <t>078co</t>
        </is>
      </c>
      <c r="Z2322" t="inlineStr">
        <is>
          <t>Casper Kjolmoen ((N/A) RW)</t>
        </is>
      </c>
    </row>
    <row r="2323">
      <c r="A2323" t="inlineStr">
        <is>
          <t>Casper Nassen</t>
        </is>
      </c>
      <c r="B2323" t="inlineStr">
        <is>
          <t>BOS</t>
        </is>
      </c>
      <c r="C2323" t="inlineStr">
        <is>
          <t>RW</t>
        </is>
      </c>
      <c r="D2323" t="inlineStr">
        <is>
          <t>F</t>
        </is>
      </c>
      <c r="E2323" t="n">
        <v>22</v>
      </c>
      <c r="F2323" t="inlineStr">
        <is>
          <t>FA</t>
        </is>
      </c>
      <c r="G2323" t="inlineStr">
        <is>
          <t>FA</t>
        </is>
      </c>
      <c r="H2323" s="30" t="n">
        <v>1</v>
      </c>
      <c r="I2323" s="31" t="n">
        <v>0</v>
      </c>
      <c r="J2323" s="31" t="n"/>
      <c r="K2323" s="31" t="n">
        <v>0</v>
      </c>
      <c r="L2323" s="32" t="n"/>
      <c r="M2323" s="31" t="n">
        <v>0</v>
      </c>
      <c r="N2323" s="31" t="n">
        <v>0</v>
      </c>
      <c r="O2323" s="31" t="n"/>
      <c r="P2323" s="31" t="n"/>
      <c r="Q2323" s="31" t="n">
        <v>0</v>
      </c>
      <c r="R2323" s="31" t="n"/>
      <c r="S2323" s="32" t="n"/>
      <c r="T2323" s="32" t="n"/>
      <c r="V2323" t="inlineStr">
        <is>
          <t>06cli</t>
        </is>
      </c>
      <c r="Y2323" t="inlineStr">
        <is>
          <t>2e60df83-9ef6-44d3-97c3-e017c25ac6a8</t>
        </is>
      </c>
      <c r="Z2323" t="inlineStr">
        <is>
          <t>Casper Nassen (BOS RW)</t>
        </is>
      </c>
    </row>
    <row r="2324">
      <c r="A2324" t="inlineStr">
        <is>
          <t>Caton Ryan</t>
        </is>
      </c>
      <c r="B2324" t="inlineStr">
        <is>
          <t>(N/A)</t>
        </is>
      </c>
      <c r="C2324" t="inlineStr">
        <is>
          <t>LW</t>
        </is>
      </c>
      <c r="D2324" t="inlineStr">
        <is>
          <t>F</t>
        </is>
      </c>
      <c r="E2324" t="n">
        <v>20</v>
      </c>
      <c r="F2324" t="inlineStr">
        <is>
          <t>FA</t>
        </is>
      </c>
      <c r="G2324" t="inlineStr">
        <is>
          <t>FA</t>
        </is>
      </c>
      <c r="H2324" s="30" t="n">
        <v>1</v>
      </c>
      <c r="I2324" s="31" t="n">
        <v>0</v>
      </c>
      <c r="J2324" s="31" t="n"/>
      <c r="K2324" s="31" t="n">
        <v>0</v>
      </c>
      <c r="L2324" s="32" t="n"/>
      <c r="M2324" s="31" t="n">
        <v>0</v>
      </c>
      <c r="N2324" s="31" t="n">
        <v>0</v>
      </c>
      <c r="O2324" s="31" t="n"/>
      <c r="P2324" s="31" t="n"/>
      <c r="Q2324" s="31" t="n">
        <v>0</v>
      </c>
      <c r="R2324" s="31" t="n"/>
      <c r="S2324" s="32" t="n"/>
      <c r="T2324" s="32" t="n"/>
      <c r="V2324" t="inlineStr">
        <is>
          <t>0733f</t>
        </is>
      </c>
      <c r="Z2324" t="inlineStr">
        <is>
          <t>Caton Ryan ((N/A) LW)</t>
        </is>
      </c>
    </row>
    <row r="2325">
      <c r="A2325" t="inlineStr">
        <is>
          <t>Cavan Fitzgerald</t>
        </is>
      </c>
      <c r="B2325" t="inlineStr">
        <is>
          <t>CHI</t>
        </is>
      </c>
      <c r="C2325" t="inlineStr">
        <is>
          <t>D</t>
        </is>
      </c>
      <c r="D2325" t="inlineStr">
        <is>
          <t>D</t>
        </is>
      </c>
      <c r="E2325" t="n">
        <v>30</v>
      </c>
      <c r="F2325" t="inlineStr">
        <is>
          <t>FA</t>
        </is>
      </c>
      <c r="G2325" t="inlineStr">
        <is>
          <t>FA</t>
        </is>
      </c>
      <c r="H2325" s="30" t="n">
        <v>1</v>
      </c>
      <c r="I2325" s="31" t="n">
        <v>0</v>
      </c>
      <c r="J2325" s="31" t="n"/>
      <c r="K2325" s="31" t="n">
        <v>0</v>
      </c>
      <c r="L2325" s="32" t="n"/>
      <c r="M2325" s="31" t="n">
        <v>0</v>
      </c>
      <c r="N2325" s="31" t="n">
        <v>0</v>
      </c>
      <c r="O2325" s="31" t="n"/>
      <c r="P2325" s="31" t="n"/>
      <c r="Q2325" s="31" t="n">
        <v>0</v>
      </c>
      <c r="R2325" s="31" t="n"/>
      <c r="S2325" s="32" t="n"/>
      <c r="T2325" s="32" t="n"/>
      <c r="V2325" t="inlineStr">
        <is>
          <t>03wo7</t>
        </is>
      </c>
      <c r="W2325" t="n">
        <v>5030</v>
      </c>
      <c r="X2325" t="n">
        <v>7049</v>
      </c>
      <c r="Y2325" t="inlineStr">
        <is>
          <t>700cb297-904a-4c38-b82f-993795608007</t>
        </is>
      </c>
      <c r="Z2325" t="inlineStr">
        <is>
          <t>Cavan Fitzgerald (CHI D)</t>
        </is>
      </c>
    </row>
    <row r="2326">
      <c r="A2326" t="inlineStr">
        <is>
          <t>Cayden Lindstrom</t>
        </is>
      </c>
      <c r="B2326" t="inlineStr">
        <is>
          <t>CBJ</t>
        </is>
      </c>
      <c r="C2326" t="inlineStr">
        <is>
          <t>LW</t>
        </is>
      </c>
      <c r="D2326" t="inlineStr">
        <is>
          <t>F</t>
        </is>
      </c>
      <c r="E2326" t="n">
        <v>20</v>
      </c>
      <c r="F2326" t="inlineStr">
        <is>
          <t>T</t>
        </is>
      </c>
      <c r="G2326" t="inlineStr">
        <is>
          <t>Anybody but the Leafs</t>
        </is>
      </c>
      <c r="H2326" s="30" t="n">
        <v>1</v>
      </c>
      <c r="I2326" s="31" t="n">
        <v>0</v>
      </c>
      <c r="J2326" s="31" t="n"/>
      <c r="K2326" s="31" t="n">
        <v>0</v>
      </c>
      <c r="L2326" s="32" t="n"/>
      <c r="M2326" s="31" t="n">
        <v>0</v>
      </c>
      <c r="N2326" s="31" t="n">
        <v>0</v>
      </c>
      <c r="O2326" s="31" t="n"/>
      <c r="P2326" s="31" t="n"/>
      <c r="Q2326" s="31" t="n">
        <v>0</v>
      </c>
      <c r="R2326" s="31" t="n"/>
      <c r="S2326" s="32" t="n"/>
      <c r="T2326" s="32" t="n"/>
      <c r="V2326" t="inlineStr">
        <is>
          <t>06ig3</t>
        </is>
      </c>
      <c r="W2326" t="n">
        <v>7134</v>
      </c>
      <c r="Y2326" t="inlineStr">
        <is>
          <t>b17b3655-1aa6-465d-9e86-7ded413332de</t>
        </is>
      </c>
      <c r="Z2326" t="inlineStr">
        <is>
          <t>Cayden Lindstrom (CBJ LW)</t>
        </is>
      </c>
    </row>
    <row r="2327">
      <c r="A2327" t="inlineStr">
        <is>
          <t>Cedric Desruisseaux</t>
        </is>
      </c>
      <c r="B2327" t="inlineStr">
        <is>
          <t>MTL</t>
        </is>
      </c>
      <c r="C2327" t="inlineStr">
        <is>
          <t>RW</t>
        </is>
      </c>
      <c r="D2327" t="inlineStr">
        <is>
          <t>F</t>
        </is>
      </c>
      <c r="E2327" t="n">
        <v>26</v>
      </c>
      <c r="F2327" t="inlineStr">
        <is>
          <t>FA</t>
        </is>
      </c>
      <c r="G2327" t="inlineStr">
        <is>
          <t>FA</t>
        </is>
      </c>
      <c r="H2327" s="30" t="n">
        <v>1</v>
      </c>
      <c r="I2327" s="31" t="n">
        <v>0</v>
      </c>
      <c r="J2327" s="31" t="n"/>
      <c r="K2327" s="31" t="n">
        <v>0</v>
      </c>
      <c r="L2327" s="32" t="n"/>
      <c r="M2327" s="31" t="n">
        <v>0</v>
      </c>
      <c r="N2327" s="31" t="n">
        <v>0</v>
      </c>
      <c r="O2327" s="31" t="n"/>
      <c r="P2327" s="31" t="n"/>
      <c r="Q2327" s="31" t="n">
        <v>0</v>
      </c>
      <c r="R2327" s="31" t="n"/>
      <c r="S2327" s="32" t="n"/>
      <c r="T2327" s="32" t="n"/>
      <c r="V2327" t="inlineStr">
        <is>
          <t>05rew</t>
        </is>
      </c>
      <c r="Y2327" t="inlineStr">
        <is>
          <t>8f14e2be-ea75-4721-b0e2-4158c8880fff</t>
        </is>
      </c>
      <c r="Z2327" t="inlineStr">
        <is>
          <t>Cedric Desruisseaux (MTL RW)</t>
        </is>
      </c>
    </row>
    <row r="2328">
      <c r="A2328" t="inlineStr">
        <is>
          <t>Cedric Lacroix</t>
        </is>
      </c>
      <c r="B2328" t="inlineStr">
        <is>
          <t>DET</t>
        </is>
      </c>
      <c r="C2328" t="inlineStr">
        <is>
          <t>C</t>
        </is>
      </c>
      <c r="D2328" t="inlineStr">
        <is>
          <t>F</t>
        </is>
      </c>
      <c r="E2328" t="n">
        <v>31</v>
      </c>
      <c r="F2328" t="inlineStr">
        <is>
          <t>FA</t>
        </is>
      </c>
      <c r="G2328" t="inlineStr">
        <is>
          <t>FA</t>
        </is>
      </c>
      <c r="H2328" s="30" t="n">
        <v>1</v>
      </c>
      <c r="I2328" s="31" t="n">
        <v>0</v>
      </c>
      <c r="J2328" s="31" t="n"/>
      <c r="K2328" s="31" t="n">
        <v>0</v>
      </c>
      <c r="L2328" s="32" t="n"/>
      <c r="M2328" s="31" t="n">
        <v>0</v>
      </c>
      <c r="N2328" s="31" t="n">
        <v>0</v>
      </c>
      <c r="O2328" s="31" t="n"/>
      <c r="P2328" s="31" t="n"/>
      <c r="Q2328" s="31" t="n">
        <v>0</v>
      </c>
      <c r="R2328" s="31" t="n"/>
      <c r="S2328" s="32" t="n"/>
      <c r="T2328" s="32" t="n"/>
      <c r="V2328" t="inlineStr">
        <is>
          <t>065gz</t>
        </is>
      </c>
      <c r="Y2328" t="inlineStr">
        <is>
          <t>7f28ec7d-7ed0-4e72-81f8-deca7bf95539</t>
        </is>
      </c>
      <c r="Z2328" t="inlineStr">
        <is>
          <t>Cedric Lacroix (DET C)</t>
        </is>
      </c>
    </row>
    <row r="2329">
      <c r="A2329" t="inlineStr">
        <is>
          <t>Cedric McNicoll</t>
        </is>
      </c>
      <c r="B2329" t="inlineStr">
        <is>
          <t>(N/A)</t>
        </is>
      </c>
      <c r="C2329" t="inlineStr">
        <is>
          <t>C</t>
        </is>
      </c>
      <c r="D2329" t="inlineStr">
        <is>
          <t>F</t>
        </is>
      </c>
      <c r="E2329" t="n">
        <v>38</v>
      </c>
      <c r="F2329" t="inlineStr">
        <is>
          <t>FA</t>
        </is>
      </c>
      <c r="G2329" t="inlineStr">
        <is>
          <t>FA</t>
        </is>
      </c>
      <c r="H2329" s="30" t="n">
        <v>1</v>
      </c>
      <c r="I2329" s="31" t="n">
        <v>0</v>
      </c>
      <c r="J2329" s="31" t="n"/>
      <c r="K2329" s="31" t="n">
        <v>0</v>
      </c>
      <c r="L2329" s="32" t="n"/>
      <c r="M2329" s="31" t="n">
        <v>0</v>
      </c>
      <c r="N2329" s="31" t="n">
        <v>0</v>
      </c>
      <c r="O2329" s="31" t="n"/>
      <c r="P2329" s="31" t="n"/>
      <c r="Q2329" s="31" t="n">
        <v>0</v>
      </c>
      <c r="R2329" s="31" t="n"/>
      <c r="S2329" s="32" t="n"/>
      <c r="T2329" s="32" t="n"/>
      <c r="V2329" t="inlineStr">
        <is>
          <t>01cep</t>
        </is>
      </c>
      <c r="W2329" t="n">
        <v>3611</v>
      </c>
      <c r="X2329" t="n">
        <v>4618</v>
      </c>
      <c r="Z2329" t="inlineStr">
        <is>
          <t>Cedric McNicoll ((N/A) C)</t>
        </is>
      </c>
    </row>
    <row r="2330">
      <c r="A2330" t="inlineStr">
        <is>
          <t>Cedric Paquette</t>
        </is>
      </c>
      <c r="B2330" t="inlineStr">
        <is>
          <t>(N/A)</t>
        </is>
      </c>
      <c r="C2330" t="inlineStr">
        <is>
          <t>C</t>
        </is>
      </c>
      <c r="D2330" t="inlineStr">
        <is>
          <t>F</t>
        </is>
      </c>
      <c r="E2330" t="n">
        <v>33</v>
      </c>
      <c r="F2330" t="inlineStr">
        <is>
          <t>FA</t>
        </is>
      </c>
      <c r="G2330" t="inlineStr">
        <is>
          <t>FA</t>
        </is>
      </c>
      <c r="H2330" s="30" t="n">
        <v>1</v>
      </c>
      <c r="I2330" s="31" t="n">
        <v>0</v>
      </c>
      <c r="J2330" s="31" t="n"/>
      <c r="K2330" s="31" t="n">
        <v>0</v>
      </c>
      <c r="L2330" s="32" t="n"/>
      <c r="M2330" s="31" t="n">
        <v>0</v>
      </c>
      <c r="N2330" s="31" t="n">
        <v>0</v>
      </c>
      <c r="O2330" s="31" t="n"/>
      <c r="P2330" s="31" t="n"/>
      <c r="Q2330" s="31" t="n">
        <v>0</v>
      </c>
      <c r="R2330" s="31" t="n"/>
      <c r="S2330" s="32" t="n"/>
      <c r="T2330" s="32" t="n"/>
      <c r="V2330" t="inlineStr">
        <is>
          <t>02o75</t>
        </is>
      </c>
      <c r="W2330" t="n">
        <v>4356</v>
      </c>
      <c r="X2330" t="n">
        <v>5791</v>
      </c>
      <c r="Y2330" t="inlineStr">
        <is>
          <t>dd2d6bbf-2a89-453c-8cea-b10c5e253e72</t>
        </is>
      </c>
      <c r="Z2330" t="inlineStr">
        <is>
          <t>Cedric Paquette ((N/A) C)</t>
        </is>
      </c>
    </row>
    <row r="2331">
      <c r="A2331" t="inlineStr">
        <is>
          <t>Cedric Pare</t>
        </is>
      </c>
      <c r="B2331" t="inlineStr">
        <is>
          <t>(N/A)</t>
        </is>
      </c>
      <c r="C2331" t="inlineStr">
        <is>
          <t>C</t>
        </is>
      </c>
      <c r="D2331" t="inlineStr">
        <is>
          <t>F</t>
        </is>
      </c>
      <c r="E2331" t="n">
        <v>27</v>
      </c>
      <c r="F2331" t="inlineStr">
        <is>
          <t>FA</t>
        </is>
      </c>
      <c r="G2331" t="inlineStr">
        <is>
          <t>FA</t>
        </is>
      </c>
      <c r="H2331" s="30" t="n">
        <v>1</v>
      </c>
      <c r="I2331" s="31" t="n">
        <v>0</v>
      </c>
      <c r="J2331" s="31" t="n"/>
      <c r="K2331" s="31" t="n">
        <v>0</v>
      </c>
      <c r="L2331" s="32" t="n"/>
      <c r="M2331" s="31" t="n">
        <v>0</v>
      </c>
      <c r="N2331" s="31" t="n">
        <v>0</v>
      </c>
      <c r="O2331" s="31" t="n"/>
      <c r="P2331" s="31" t="n"/>
      <c r="Q2331" s="31" t="n">
        <v>0</v>
      </c>
      <c r="R2331" s="31" t="n"/>
      <c r="S2331" s="32" t="n"/>
      <c r="T2331" s="32" t="n"/>
      <c r="V2331" t="inlineStr">
        <is>
          <t>04f7z</t>
        </is>
      </c>
      <c r="W2331" t="n">
        <v>5595</v>
      </c>
      <c r="X2331" t="n">
        <v>7688</v>
      </c>
      <c r="Y2331" t="inlineStr">
        <is>
          <t>721c7310-0e31-477a-84ba-bad649ec2e7f</t>
        </is>
      </c>
      <c r="Z2331" t="inlineStr">
        <is>
          <t>Cedric Pare ((N/A) C)</t>
        </is>
      </c>
    </row>
    <row r="2332">
      <c r="A2332" t="inlineStr">
        <is>
          <t>Cedrick Andree</t>
        </is>
      </c>
      <c r="B2332" t="inlineStr">
        <is>
          <t>(N/A)</t>
        </is>
      </c>
      <c r="C2332" t="inlineStr">
        <is>
          <t>G</t>
        </is>
      </c>
      <c r="D2332" t="inlineStr">
        <is>
          <t>G</t>
        </is>
      </c>
      <c r="E2332" t="n">
        <v>26</v>
      </c>
      <c r="F2332" t="inlineStr">
        <is>
          <t>FA</t>
        </is>
      </c>
      <c r="G2332" t="inlineStr">
        <is>
          <t>FA</t>
        </is>
      </c>
      <c r="H2332" s="30" t="n">
        <v>1</v>
      </c>
      <c r="I2332" s="31" t="n">
        <v>0</v>
      </c>
      <c r="J2332" s="31" t="n"/>
      <c r="K2332" s="31" t="n">
        <v>0</v>
      </c>
      <c r="L2332" s="32" t="n"/>
      <c r="M2332" s="31" t="n">
        <v>0</v>
      </c>
      <c r="N2332" s="31" t="n">
        <v>0</v>
      </c>
      <c r="O2332" s="31" t="n"/>
      <c r="P2332" s="31" t="n"/>
      <c r="Q2332" s="31" t="n">
        <v>0</v>
      </c>
      <c r="R2332" s="31" t="n"/>
      <c r="S2332" s="32" t="n"/>
      <c r="T2332" s="32" t="n"/>
      <c r="V2332" t="inlineStr">
        <is>
          <t>05224</t>
        </is>
      </c>
      <c r="Z2332" t="inlineStr">
        <is>
          <t>Cedrick Andree ((N/A) G)</t>
        </is>
      </c>
    </row>
    <row r="2333">
      <c r="A2333" t="inlineStr">
        <is>
          <t>Cedrick Desjardins</t>
        </is>
      </c>
      <c r="B2333" t="inlineStr">
        <is>
          <t>(N/A)</t>
        </is>
      </c>
      <c r="C2333" t="inlineStr">
        <is>
          <t>G</t>
        </is>
      </c>
      <c r="D2333" t="inlineStr">
        <is>
          <t>G</t>
        </is>
      </c>
      <c r="E2333" t="n">
        <v>40</v>
      </c>
      <c r="F2333" t="inlineStr">
        <is>
          <t>FA</t>
        </is>
      </c>
      <c r="G2333" t="inlineStr">
        <is>
          <t>FA</t>
        </is>
      </c>
      <c r="H2333" s="30" t="n">
        <v>1</v>
      </c>
      <c r="I2333" s="31" t="n">
        <v>0</v>
      </c>
      <c r="J2333" s="31" t="n"/>
      <c r="K2333" s="31" t="n">
        <v>0</v>
      </c>
      <c r="L2333" s="32" t="n"/>
      <c r="M2333" s="31" t="n">
        <v>0</v>
      </c>
      <c r="N2333" s="31" t="n">
        <v>0</v>
      </c>
      <c r="O2333" s="31" t="n"/>
      <c r="P2333" s="31" t="n"/>
      <c r="Q2333" s="31" t="n">
        <v>0</v>
      </c>
      <c r="R2333" s="31" t="n"/>
      <c r="S2333" s="32" t="n"/>
      <c r="T2333" s="32" t="n"/>
      <c r="V2333" t="inlineStr">
        <is>
          <t>00qks</t>
        </is>
      </c>
      <c r="W2333" t="n">
        <v>3101</v>
      </c>
      <c r="X2333" t="n">
        <v>4511</v>
      </c>
      <c r="Z2333" t="inlineStr">
        <is>
          <t>Cedrick Desjardins ((N/A) G)</t>
        </is>
      </c>
    </row>
    <row r="2334">
      <c r="A2334" t="inlineStr">
        <is>
          <t>Cedrick Guindon</t>
        </is>
      </c>
      <c r="B2334" t="inlineStr">
        <is>
          <t>MTL</t>
        </is>
      </c>
      <c r="C2334" t="inlineStr">
        <is>
          <t>C</t>
        </is>
      </c>
      <c r="D2334" t="inlineStr">
        <is>
          <t>F</t>
        </is>
      </c>
      <c r="E2334" t="n">
        <v>22</v>
      </c>
      <c r="F2334" t="inlineStr">
        <is>
          <t>FA</t>
        </is>
      </c>
      <c r="G2334" t="inlineStr">
        <is>
          <t>FA</t>
        </is>
      </c>
      <c r="H2334" s="30" t="n">
        <v>1</v>
      </c>
      <c r="I2334" s="31" t="n">
        <v>0</v>
      </c>
      <c r="J2334" s="31" t="n"/>
      <c r="K2334" s="31" t="n">
        <v>0</v>
      </c>
      <c r="L2334" s="32" t="n"/>
      <c r="M2334" s="31" t="n">
        <v>0</v>
      </c>
      <c r="N2334" s="31" t="n">
        <v>0</v>
      </c>
      <c r="O2334" s="31" t="n"/>
      <c r="P2334" s="31" t="n"/>
      <c r="Q2334" s="31" t="n">
        <v>0</v>
      </c>
      <c r="R2334" s="31" t="n"/>
      <c r="S2334" s="32" t="n"/>
      <c r="T2334" s="32" t="n"/>
      <c r="V2334" t="inlineStr">
        <is>
          <t>060v1</t>
        </is>
      </c>
      <c r="W2334" t="n">
        <v>6792</v>
      </c>
      <c r="Y2334" t="inlineStr">
        <is>
          <t>2970c10b-7954-4bd0-8e96-128d9b8d4384</t>
        </is>
      </c>
      <c r="Z2334" t="inlineStr">
        <is>
          <t>Cedrick Guindon (MTL C)</t>
        </is>
      </c>
    </row>
    <row r="2335">
      <c r="A2335" t="inlineStr">
        <is>
          <t>Cedrick Henley</t>
        </is>
      </c>
      <c r="B2335" t="inlineStr">
        <is>
          <t>(N/A)</t>
        </is>
      </c>
      <c r="C2335" t="inlineStr">
        <is>
          <t>LW</t>
        </is>
      </c>
      <c r="D2335" t="inlineStr">
        <is>
          <t>F</t>
        </is>
      </c>
      <c r="E2335" t="n">
        <v>34</v>
      </c>
      <c r="F2335" t="inlineStr">
        <is>
          <t>FA</t>
        </is>
      </c>
      <c r="G2335" t="inlineStr">
        <is>
          <t>FA</t>
        </is>
      </c>
      <c r="H2335" s="30" t="n">
        <v>1</v>
      </c>
      <c r="I2335" s="31" t="n">
        <v>0</v>
      </c>
      <c r="J2335" s="31" t="n"/>
      <c r="K2335" s="31" t="n">
        <v>0</v>
      </c>
      <c r="L2335" s="32" t="n"/>
      <c r="M2335" s="31" t="n">
        <v>0</v>
      </c>
      <c r="N2335" s="31" t="n">
        <v>0</v>
      </c>
      <c r="O2335" s="31" t="n"/>
      <c r="P2335" s="31" t="n"/>
      <c r="Q2335" s="31" t="n">
        <v>0</v>
      </c>
      <c r="R2335" s="31" t="n"/>
      <c r="S2335" s="32" t="n"/>
      <c r="T2335" s="32" t="n"/>
      <c r="V2335" t="inlineStr">
        <is>
          <t>01zsh</t>
        </is>
      </c>
      <c r="X2335" t="n">
        <v>5147</v>
      </c>
      <c r="Z2335" t="inlineStr">
        <is>
          <t>Cedrick Henley ((N/A) LW)</t>
        </is>
      </c>
    </row>
    <row r="2336">
      <c r="A2336" t="inlineStr">
        <is>
          <t>Chad Anderson</t>
        </is>
      </c>
      <c r="B2336" t="inlineStr">
        <is>
          <t>MTL</t>
        </is>
      </c>
      <c r="C2336" t="inlineStr">
        <is>
          <t>D</t>
        </is>
      </c>
      <c r="D2336" t="inlineStr">
        <is>
          <t>D</t>
        </is>
      </c>
      <c r="E2336" t="n">
        <v>44</v>
      </c>
      <c r="F2336" t="inlineStr">
        <is>
          <t>FA</t>
        </is>
      </c>
      <c r="G2336" t="inlineStr">
        <is>
          <t>FA</t>
        </is>
      </c>
      <c r="H2336" s="30" t="n">
        <v>1</v>
      </c>
      <c r="I2336" s="31" t="n">
        <v>0</v>
      </c>
      <c r="J2336" s="31" t="n"/>
      <c r="K2336" s="31" t="n">
        <v>0</v>
      </c>
      <c r="L2336" s="32" t="n"/>
      <c r="M2336" s="31" t="n">
        <v>0</v>
      </c>
      <c r="N2336" s="31" t="n">
        <v>0</v>
      </c>
      <c r="O2336" s="31" t="n"/>
      <c r="P2336" s="31" t="n"/>
      <c r="Q2336" s="31" t="n">
        <v>0</v>
      </c>
      <c r="R2336" s="31" t="n"/>
      <c r="S2336" s="32" t="n"/>
      <c r="T2336" s="32" t="n"/>
      <c r="V2336" t="inlineStr">
        <is>
          <t>00zfw</t>
        </is>
      </c>
      <c r="W2336" t="n">
        <v>3129</v>
      </c>
      <c r="X2336" t="n">
        <v>4532</v>
      </c>
      <c r="Z2336" t="inlineStr">
        <is>
          <t>Chad Anderson (MTL D)</t>
        </is>
      </c>
    </row>
    <row r="2337">
      <c r="A2337" t="inlineStr">
        <is>
          <t>Chad Billins</t>
        </is>
      </c>
      <c r="B2337" t="inlineStr">
        <is>
          <t>(N/A)</t>
        </is>
      </c>
      <c r="C2337" t="inlineStr">
        <is>
          <t>D</t>
        </is>
      </c>
      <c r="D2337" t="inlineStr">
        <is>
          <t>D</t>
        </is>
      </c>
      <c r="E2337" t="n">
        <v>37</v>
      </c>
      <c r="F2337" t="inlineStr">
        <is>
          <t>FA</t>
        </is>
      </c>
      <c r="G2337" t="inlineStr">
        <is>
          <t>FA</t>
        </is>
      </c>
      <c r="H2337" s="30" t="n">
        <v>1</v>
      </c>
      <c r="I2337" s="31" t="n">
        <v>0</v>
      </c>
      <c r="J2337" s="31" t="n"/>
      <c r="K2337" s="31" t="n">
        <v>0</v>
      </c>
      <c r="L2337" s="32" t="n"/>
      <c r="M2337" s="31" t="n">
        <v>0</v>
      </c>
      <c r="N2337" s="31" t="n">
        <v>0</v>
      </c>
      <c r="O2337" s="31" t="n"/>
      <c r="P2337" s="31" t="n"/>
      <c r="Q2337" s="31" t="n">
        <v>0</v>
      </c>
      <c r="R2337" s="31" t="n"/>
      <c r="S2337" s="32" t="n"/>
      <c r="T2337" s="32" t="n"/>
      <c r="V2337" t="inlineStr">
        <is>
          <t>02xyh</t>
        </is>
      </c>
      <c r="W2337" t="n">
        <v>4282</v>
      </c>
      <c r="X2337" t="n">
        <v>5975</v>
      </c>
      <c r="Z2337" t="inlineStr">
        <is>
          <t>Chad Billins ((N/A) D)</t>
        </is>
      </c>
    </row>
    <row r="2338">
      <c r="A2338" t="inlineStr">
        <is>
          <t>Chad Butcher</t>
        </is>
      </c>
      <c r="B2338" t="inlineStr">
        <is>
          <t>(N/A)</t>
        </is>
      </c>
      <c r="C2338" t="inlineStr">
        <is>
          <t>RW</t>
        </is>
      </c>
      <c r="D2338" t="inlineStr">
        <is>
          <t>F</t>
        </is>
      </c>
      <c r="E2338" t="n">
        <v>30</v>
      </c>
      <c r="F2338" t="inlineStr">
        <is>
          <t>FA</t>
        </is>
      </c>
      <c r="G2338" t="inlineStr">
        <is>
          <t>FA</t>
        </is>
      </c>
      <c r="H2338" s="30" t="n">
        <v>1</v>
      </c>
      <c r="I2338" s="31" t="n">
        <v>0</v>
      </c>
      <c r="J2338" s="31" t="n"/>
      <c r="K2338" s="31" t="n">
        <v>0</v>
      </c>
      <c r="L2338" s="32" t="n"/>
      <c r="M2338" s="31" t="n">
        <v>0</v>
      </c>
      <c r="N2338" s="31" t="n">
        <v>0</v>
      </c>
      <c r="O2338" s="31" t="n"/>
      <c r="P2338" s="31" t="n"/>
      <c r="Q2338" s="31" t="n">
        <v>0</v>
      </c>
      <c r="R2338" s="31" t="n"/>
      <c r="S2338" s="32" t="n"/>
      <c r="T2338" s="32" t="n"/>
      <c r="V2338" t="inlineStr">
        <is>
          <t>049kq</t>
        </is>
      </c>
      <c r="X2338" t="n">
        <v>7791</v>
      </c>
      <c r="Z2338" t="inlineStr">
        <is>
          <t>Chad Butcher ((N/A) RW)</t>
        </is>
      </c>
    </row>
    <row r="2339">
      <c r="A2339" t="inlineStr">
        <is>
          <t>Chad Denny</t>
        </is>
      </c>
      <c r="B2339" t="inlineStr">
        <is>
          <t>PHI</t>
        </is>
      </c>
      <c r="C2339" t="inlineStr">
        <is>
          <t>D</t>
        </is>
      </c>
      <c r="D2339" t="inlineStr">
        <is>
          <t>D</t>
        </is>
      </c>
      <c r="E2339" t="n">
        <v>39</v>
      </c>
      <c r="F2339" t="inlineStr">
        <is>
          <t>FA</t>
        </is>
      </c>
      <c r="G2339" t="inlineStr">
        <is>
          <t>FA</t>
        </is>
      </c>
      <c r="H2339" s="30" t="n">
        <v>1</v>
      </c>
      <c r="I2339" s="31" t="n">
        <v>0</v>
      </c>
      <c r="J2339" s="31" t="n"/>
      <c r="K2339" s="31" t="n">
        <v>0</v>
      </c>
      <c r="L2339" s="32" t="n"/>
      <c r="M2339" s="31" t="n">
        <v>0</v>
      </c>
      <c r="N2339" s="31" t="n">
        <v>0</v>
      </c>
      <c r="O2339" s="31" t="n"/>
      <c r="P2339" s="31" t="n"/>
      <c r="Q2339" s="31" t="n">
        <v>0</v>
      </c>
      <c r="R2339" s="31" t="n"/>
      <c r="S2339" s="32" t="n"/>
      <c r="T2339" s="32" t="n"/>
      <c r="V2339" t="inlineStr">
        <is>
          <t>004o6</t>
        </is>
      </c>
      <c r="W2339" t="n">
        <v>2345</v>
      </c>
      <c r="X2339" t="n">
        <v>4215</v>
      </c>
      <c r="Z2339" t="inlineStr">
        <is>
          <t>Chad Denny (PHI D)</t>
        </is>
      </c>
    </row>
    <row r="2340">
      <c r="A2340" t="inlineStr">
        <is>
          <t>Chad Hillebrand</t>
        </is>
      </c>
      <c r="B2340" t="inlineStr">
        <is>
          <t>COL</t>
        </is>
      </c>
      <c r="C2340" t="inlineStr">
        <is>
          <t>LW</t>
        </is>
      </c>
      <c r="D2340" t="inlineStr">
        <is>
          <t>F</t>
        </is>
      </c>
      <c r="E2340" t="n">
        <v>27</v>
      </c>
      <c r="F2340" t="inlineStr">
        <is>
          <t>FA</t>
        </is>
      </c>
      <c r="G2340" t="inlineStr">
        <is>
          <t>FA</t>
        </is>
      </c>
      <c r="H2340" s="30" t="n">
        <v>1</v>
      </c>
      <c r="I2340" s="31" t="n">
        <v>0</v>
      </c>
      <c r="J2340" s="31" t="n"/>
      <c r="K2340" s="31" t="n">
        <v>0</v>
      </c>
      <c r="L2340" s="32" t="n"/>
      <c r="M2340" s="31" t="n">
        <v>0</v>
      </c>
      <c r="N2340" s="31" t="n">
        <v>0</v>
      </c>
      <c r="O2340" s="31" t="n"/>
      <c r="P2340" s="31" t="n"/>
      <c r="Q2340" s="31" t="n">
        <v>0</v>
      </c>
      <c r="R2340" s="31" t="n"/>
      <c r="S2340" s="32" t="n"/>
      <c r="T2340" s="32" t="n"/>
      <c r="V2340" t="inlineStr">
        <is>
          <t>06pot</t>
        </is>
      </c>
      <c r="Y2340" t="inlineStr">
        <is>
          <t>68ab51d8-729d-4bcf-8c7c-0adb4850a724</t>
        </is>
      </c>
      <c r="Z2340" t="inlineStr">
        <is>
          <t>Chad Hillebrand (COL LW)</t>
        </is>
      </c>
    </row>
    <row r="2341">
      <c r="A2341" t="inlineStr">
        <is>
          <t>Chad Johnson</t>
        </is>
      </c>
      <c r="B2341" t="inlineStr">
        <is>
          <t>(N/A)</t>
        </is>
      </c>
      <c r="C2341" t="inlineStr">
        <is>
          <t>G</t>
        </is>
      </c>
      <c r="D2341" t="inlineStr">
        <is>
          <t>G</t>
        </is>
      </c>
      <c r="E2341" t="n">
        <v>40</v>
      </c>
      <c r="F2341" t="inlineStr">
        <is>
          <t>FA</t>
        </is>
      </c>
      <c r="G2341" t="inlineStr">
        <is>
          <t>FA</t>
        </is>
      </c>
      <c r="H2341" s="30" t="n">
        <v>1</v>
      </c>
      <c r="I2341" s="31" t="n">
        <v>0</v>
      </c>
      <c r="J2341" s="31" t="n"/>
      <c r="K2341" s="31" t="n">
        <v>0</v>
      </c>
      <c r="L2341" s="32" t="n"/>
      <c r="M2341" s="31" t="n">
        <v>0</v>
      </c>
      <c r="N2341" s="31" t="n">
        <v>0</v>
      </c>
      <c r="O2341" s="31" t="n"/>
      <c r="P2341" s="31" t="n"/>
      <c r="Q2341" s="31" t="n">
        <v>0</v>
      </c>
      <c r="R2341" s="31" t="n"/>
      <c r="S2341" s="32" t="n"/>
      <c r="T2341" s="32" t="n"/>
      <c r="V2341" t="inlineStr">
        <is>
          <t>01fj6</t>
        </is>
      </c>
      <c r="W2341" t="n">
        <v>3414</v>
      </c>
      <c r="X2341" t="n">
        <v>4726</v>
      </c>
      <c r="Z2341" t="inlineStr">
        <is>
          <t>Chad Johnson ((N/A) G)</t>
        </is>
      </c>
    </row>
    <row r="2342">
      <c r="A2342" t="inlineStr">
        <is>
          <t>Chad Kolarik</t>
        </is>
      </c>
      <c r="B2342" t="inlineStr">
        <is>
          <t>(N/A)</t>
        </is>
      </c>
      <c r="C2342" t="inlineStr">
        <is>
          <t>C</t>
        </is>
      </c>
      <c r="D2342" t="inlineStr">
        <is>
          <t>F</t>
        </is>
      </c>
      <c r="E2342" t="n">
        <v>40</v>
      </c>
      <c r="F2342" t="inlineStr">
        <is>
          <t>FA</t>
        </is>
      </c>
      <c r="G2342" t="inlineStr">
        <is>
          <t>FA</t>
        </is>
      </c>
      <c r="H2342" s="30" t="n">
        <v>1</v>
      </c>
      <c r="I2342" s="31" t="n">
        <v>0</v>
      </c>
      <c r="J2342" s="31" t="n"/>
      <c r="K2342" s="31" t="n">
        <v>0</v>
      </c>
      <c r="L2342" s="32" t="n"/>
      <c r="M2342" s="31" t="n">
        <v>0</v>
      </c>
      <c r="N2342" s="31" t="n">
        <v>0</v>
      </c>
      <c r="O2342" s="31" t="n"/>
      <c r="P2342" s="31" t="n"/>
      <c r="Q2342" s="31" t="n">
        <v>0</v>
      </c>
      <c r="R2342" s="31" t="n"/>
      <c r="S2342" s="32" t="n"/>
      <c r="T2342" s="32" t="n"/>
      <c r="V2342" t="inlineStr">
        <is>
          <t>0058f</t>
        </is>
      </c>
      <c r="W2342" t="n">
        <v>2971</v>
      </c>
      <c r="X2342" t="n">
        <v>4409</v>
      </c>
      <c r="Z2342" t="inlineStr">
        <is>
          <t>Chad Kolarik ((N/A) C)</t>
        </is>
      </c>
    </row>
    <row r="2343">
      <c r="A2343" t="inlineStr">
        <is>
          <t>Chad Krys</t>
        </is>
      </c>
      <c r="B2343" t="inlineStr">
        <is>
          <t>(N/A)</t>
        </is>
      </c>
      <c r="C2343" t="inlineStr">
        <is>
          <t>D</t>
        </is>
      </c>
      <c r="D2343" t="inlineStr">
        <is>
          <t>D</t>
        </is>
      </c>
      <c r="E2343" t="n">
        <v>28</v>
      </c>
      <c r="F2343" t="inlineStr">
        <is>
          <t>FA</t>
        </is>
      </c>
      <c r="G2343" t="inlineStr">
        <is>
          <t>FA</t>
        </is>
      </c>
      <c r="H2343" s="30" t="n">
        <v>1</v>
      </c>
      <c r="I2343" s="31" t="n">
        <v>0</v>
      </c>
      <c r="J2343" s="31" t="n"/>
      <c r="K2343" s="31" t="n">
        <v>0</v>
      </c>
      <c r="L2343" s="32" t="n"/>
      <c r="M2343" s="31" t="n">
        <v>0</v>
      </c>
      <c r="N2343" s="31" t="n">
        <v>0</v>
      </c>
      <c r="O2343" s="31" t="n"/>
      <c r="P2343" s="31" t="n"/>
      <c r="Q2343" s="31" t="n">
        <v>0</v>
      </c>
      <c r="R2343" s="31" t="n"/>
      <c r="S2343" s="32" t="n"/>
      <c r="T2343" s="32" t="n"/>
      <c r="V2343" t="inlineStr">
        <is>
          <t>03w5p</t>
        </is>
      </c>
      <c r="W2343" t="n">
        <v>5167</v>
      </c>
      <c r="X2343" t="n">
        <v>7153</v>
      </c>
      <c r="Y2343" t="inlineStr">
        <is>
          <t>acd5052a-72ff-456f-8813-8946065267ac</t>
        </is>
      </c>
      <c r="Z2343" t="inlineStr">
        <is>
          <t>Chad Krys ((N/A) D)</t>
        </is>
      </c>
    </row>
    <row r="2344">
      <c r="A2344" t="inlineStr">
        <is>
          <t>Chad Marescalchi</t>
        </is>
      </c>
      <c r="B2344" t="inlineStr">
        <is>
          <t>(N/A)</t>
        </is>
      </c>
      <c r="C2344" t="inlineStr">
        <is>
          <t>LW</t>
        </is>
      </c>
      <c r="D2344" t="inlineStr">
        <is>
          <t>F</t>
        </is>
      </c>
      <c r="E2344" t="n">
        <v>28</v>
      </c>
      <c r="F2344" t="inlineStr">
        <is>
          <t>FA</t>
        </is>
      </c>
      <c r="G2344" t="inlineStr">
        <is>
          <t>FA</t>
        </is>
      </c>
      <c r="H2344" s="30" t="n">
        <v>1</v>
      </c>
      <c r="I2344" s="31" t="n">
        <v>0</v>
      </c>
      <c r="J2344" s="31" t="n"/>
      <c r="K2344" s="31" t="n">
        <v>0</v>
      </c>
      <c r="L2344" s="32" t="n"/>
      <c r="M2344" s="31" t="n">
        <v>0</v>
      </c>
      <c r="N2344" s="31" t="n">
        <v>0</v>
      </c>
      <c r="O2344" s="31" t="n"/>
      <c r="P2344" s="31" t="n"/>
      <c r="Q2344" s="31" t="n">
        <v>0</v>
      </c>
      <c r="R2344" s="31" t="n"/>
      <c r="S2344" s="32" t="n"/>
      <c r="T2344" s="32" t="n"/>
      <c r="V2344" t="inlineStr">
        <is>
          <t>04vu3</t>
        </is>
      </c>
      <c r="Z2344" t="inlineStr">
        <is>
          <t>Chad Marescalchi ((N/A) LW)</t>
        </is>
      </c>
    </row>
    <row r="2345">
      <c r="A2345" t="inlineStr">
        <is>
          <t>Chad Nehring</t>
        </is>
      </c>
      <c r="B2345" t="inlineStr">
        <is>
          <t>(N/A)</t>
        </is>
      </c>
      <c r="C2345" t="inlineStr">
        <is>
          <t>C</t>
        </is>
      </c>
      <c r="D2345" t="inlineStr">
        <is>
          <t>F</t>
        </is>
      </c>
      <c r="E2345" t="n">
        <v>39</v>
      </c>
      <c r="F2345" t="inlineStr">
        <is>
          <t>FA</t>
        </is>
      </c>
      <c r="G2345" t="inlineStr">
        <is>
          <t>FA</t>
        </is>
      </c>
      <c r="H2345" s="30" t="n">
        <v>1</v>
      </c>
      <c r="I2345" s="31" t="n">
        <v>0</v>
      </c>
      <c r="J2345" s="31" t="n"/>
      <c r="K2345" s="31" t="n">
        <v>0</v>
      </c>
      <c r="L2345" s="32" t="n"/>
      <c r="M2345" s="31" t="n">
        <v>0</v>
      </c>
      <c r="N2345" s="31" t="n">
        <v>0</v>
      </c>
      <c r="O2345" s="31" t="n"/>
      <c r="P2345" s="31" t="n"/>
      <c r="Q2345" s="31" t="n">
        <v>0</v>
      </c>
      <c r="R2345" s="31" t="n"/>
      <c r="S2345" s="32" t="n"/>
      <c r="T2345" s="32" t="n"/>
      <c r="V2345" t="inlineStr">
        <is>
          <t>03wmc</t>
        </is>
      </c>
      <c r="W2345" t="n">
        <v>5263</v>
      </c>
      <c r="X2345" t="n">
        <v>7020</v>
      </c>
      <c r="Z2345" t="inlineStr">
        <is>
          <t>Chad Nehring ((N/A) C)</t>
        </is>
      </c>
    </row>
    <row r="2346">
      <c r="A2346" t="inlineStr">
        <is>
          <t>Chad Nychuk</t>
        </is>
      </c>
      <c r="B2346" t="inlineStr">
        <is>
          <t>NSH</t>
        </is>
      </c>
      <c r="C2346" t="inlineStr">
        <is>
          <t>D</t>
        </is>
      </c>
      <c r="D2346" t="inlineStr">
        <is>
          <t>D</t>
        </is>
      </c>
      <c r="E2346" t="n">
        <v>25</v>
      </c>
      <c r="F2346" t="inlineStr">
        <is>
          <t>FA</t>
        </is>
      </c>
      <c r="G2346" t="inlineStr">
        <is>
          <t>FA</t>
        </is>
      </c>
      <c r="H2346" s="30" t="n">
        <v>1</v>
      </c>
      <c r="I2346" s="31" t="n">
        <v>0</v>
      </c>
      <c r="J2346" s="31" t="n"/>
      <c r="K2346" s="31" t="n">
        <v>0</v>
      </c>
      <c r="L2346" s="32" t="n"/>
      <c r="M2346" s="31" t="n">
        <v>0</v>
      </c>
      <c r="N2346" s="31" t="n">
        <v>0</v>
      </c>
      <c r="O2346" s="31" t="n"/>
      <c r="P2346" s="31" t="n"/>
      <c r="Q2346" s="31" t="n">
        <v>0</v>
      </c>
      <c r="R2346" s="31" t="n"/>
      <c r="S2346" s="32" t="n"/>
      <c r="T2346" s="32" t="n"/>
      <c r="V2346" t="inlineStr">
        <is>
          <t>062z1</t>
        </is>
      </c>
      <c r="Y2346" t="inlineStr">
        <is>
          <t>d904a80f-9e67-42c7-a8a6-e85d36b12d78</t>
        </is>
      </c>
      <c r="Z2346" t="inlineStr">
        <is>
          <t>Chad Nychuk (NSH D)</t>
        </is>
      </c>
    </row>
    <row r="2347">
      <c r="A2347" t="inlineStr">
        <is>
          <t>Chad Painchaud</t>
        </is>
      </c>
      <c r="B2347" t="inlineStr">
        <is>
          <t>(N/A)</t>
        </is>
      </c>
      <c r="C2347" t="inlineStr">
        <is>
          <t>LW</t>
        </is>
      </c>
      <c r="D2347" t="inlineStr">
        <is>
          <t>F</t>
        </is>
      </c>
      <c r="E2347" t="n">
        <v>40</v>
      </c>
      <c r="F2347" t="inlineStr">
        <is>
          <t>FA</t>
        </is>
      </c>
      <c r="G2347" t="inlineStr">
        <is>
          <t>FA</t>
        </is>
      </c>
      <c r="H2347" s="30" t="n">
        <v>1</v>
      </c>
      <c r="I2347" s="31" t="n">
        <v>0</v>
      </c>
      <c r="J2347" s="31" t="n"/>
      <c r="K2347" s="31" t="n">
        <v>0</v>
      </c>
      <c r="L2347" s="32" t="n"/>
      <c r="M2347" s="31" t="n">
        <v>0</v>
      </c>
      <c r="N2347" s="31" t="n">
        <v>0</v>
      </c>
      <c r="O2347" s="31" t="n"/>
      <c r="P2347" s="31" t="n"/>
      <c r="Q2347" s="31" t="n">
        <v>0</v>
      </c>
      <c r="R2347" s="31" t="n"/>
      <c r="S2347" s="32" t="n"/>
      <c r="T2347" s="32" t="n"/>
      <c r="V2347" t="inlineStr">
        <is>
          <t>004o8</t>
        </is>
      </c>
      <c r="X2347" t="n">
        <v>3941</v>
      </c>
      <c r="Z2347" t="inlineStr">
        <is>
          <t>Chad Painchaud ((N/A) LW)</t>
        </is>
      </c>
    </row>
    <row r="2348">
      <c r="A2348" t="inlineStr">
        <is>
          <t>Chad Rau</t>
        </is>
      </c>
      <c r="B2348" t="inlineStr">
        <is>
          <t>(N/A)</t>
        </is>
      </c>
      <c r="C2348" t="inlineStr">
        <is>
          <t>C</t>
        </is>
      </c>
      <c r="D2348" t="inlineStr">
        <is>
          <t>F</t>
        </is>
      </c>
      <c r="E2348" t="n">
        <v>39</v>
      </c>
      <c r="F2348" t="inlineStr">
        <is>
          <t>FA</t>
        </is>
      </c>
      <c r="G2348" t="inlineStr">
        <is>
          <t>FA</t>
        </is>
      </c>
      <c r="H2348" s="30" t="n">
        <v>1</v>
      </c>
      <c r="I2348" s="31" t="n">
        <v>0</v>
      </c>
      <c r="J2348" s="31" t="n"/>
      <c r="K2348" s="31" t="n">
        <v>0</v>
      </c>
      <c r="L2348" s="32" t="n"/>
      <c r="M2348" s="31" t="n">
        <v>0</v>
      </c>
      <c r="N2348" s="31" t="n">
        <v>0</v>
      </c>
      <c r="O2348" s="31" t="n"/>
      <c r="P2348" s="31" t="n"/>
      <c r="Q2348" s="31" t="n">
        <v>0</v>
      </c>
      <c r="R2348" s="31" t="n"/>
      <c r="S2348" s="32" t="n"/>
      <c r="T2348" s="32" t="n"/>
      <c r="V2348" t="inlineStr">
        <is>
          <t>01uj3</t>
        </is>
      </c>
      <c r="W2348" t="n">
        <v>3905</v>
      </c>
      <c r="X2348" t="n">
        <v>4913</v>
      </c>
      <c r="Z2348" t="inlineStr">
        <is>
          <t>Chad Rau ((N/A) C)</t>
        </is>
      </c>
    </row>
    <row r="2349">
      <c r="A2349" t="inlineStr">
        <is>
          <t>Chad Yetman</t>
        </is>
      </c>
      <c r="B2349" t="inlineStr">
        <is>
          <t>CHI</t>
        </is>
      </c>
      <c r="C2349" t="inlineStr">
        <is>
          <t>RW</t>
        </is>
      </c>
      <c r="D2349" t="inlineStr">
        <is>
          <t>F</t>
        </is>
      </c>
      <c r="E2349" t="n">
        <v>26</v>
      </c>
      <c r="F2349" t="inlineStr">
        <is>
          <t>FA</t>
        </is>
      </c>
      <c r="G2349" t="inlineStr">
        <is>
          <t>FA</t>
        </is>
      </c>
      <c r="H2349" s="30" t="n">
        <v>1</v>
      </c>
      <c r="I2349" s="31" t="n">
        <v>0</v>
      </c>
      <c r="J2349" s="31" t="n"/>
      <c r="K2349" s="31" t="n">
        <v>0</v>
      </c>
      <c r="L2349" s="32" t="n"/>
      <c r="M2349" s="31" t="n">
        <v>0</v>
      </c>
      <c r="N2349" s="31" t="n">
        <v>0</v>
      </c>
      <c r="O2349" s="31" t="n"/>
      <c r="P2349" s="31" t="n"/>
      <c r="Q2349" s="31" t="n">
        <v>0</v>
      </c>
      <c r="R2349" s="31" t="n"/>
      <c r="S2349" s="32" t="n"/>
      <c r="T2349" s="32" t="n"/>
      <c r="V2349" t="inlineStr">
        <is>
          <t>0597x</t>
        </is>
      </c>
      <c r="X2349" t="n">
        <v>8519</v>
      </c>
      <c r="Y2349" t="inlineStr">
        <is>
          <t>b1888858-46f5-4306-9f5b-6eaa74dcd73c</t>
        </is>
      </c>
      <c r="Z2349" t="inlineStr">
        <is>
          <t>Chad Yetman (CHI RW)</t>
        </is>
      </c>
    </row>
    <row r="2350">
      <c r="A2350" t="inlineStr">
        <is>
          <t>Chance Braid</t>
        </is>
      </c>
      <c r="B2350" t="inlineStr">
        <is>
          <t>WSH</t>
        </is>
      </c>
      <c r="C2350" t="inlineStr">
        <is>
          <t>LW</t>
        </is>
      </c>
      <c r="D2350" t="inlineStr">
        <is>
          <t>F</t>
        </is>
      </c>
      <c r="E2350" t="n">
        <v>31</v>
      </c>
      <c r="F2350" t="inlineStr">
        <is>
          <t>FA</t>
        </is>
      </c>
      <c r="G2350" t="inlineStr">
        <is>
          <t>FA</t>
        </is>
      </c>
      <c r="H2350" s="30" t="n">
        <v>1</v>
      </c>
      <c r="I2350" s="31" t="n">
        <v>0</v>
      </c>
      <c r="J2350" s="31" t="n"/>
      <c r="K2350" s="31" t="n">
        <v>0</v>
      </c>
      <c r="L2350" s="32" t="n"/>
      <c r="M2350" s="31" t="n">
        <v>0</v>
      </c>
      <c r="N2350" s="31" t="n">
        <v>0</v>
      </c>
      <c r="O2350" s="31" t="n"/>
      <c r="P2350" s="31" t="n"/>
      <c r="Q2350" s="31" t="n">
        <v>0</v>
      </c>
      <c r="R2350" s="31" t="n"/>
      <c r="S2350" s="32" t="n"/>
      <c r="T2350" s="32" t="n"/>
      <c r="V2350" t="inlineStr">
        <is>
          <t>038k1</t>
        </is>
      </c>
      <c r="X2350" t="n">
        <v>6225</v>
      </c>
      <c r="Z2350" t="inlineStr">
        <is>
          <t>Chance Braid (WSH LW)</t>
        </is>
      </c>
    </row>
    <row r="2351">
      <c r="A2351" t="inlineStr">
        <is>
          <t>Chandler Romeo</t>
        </is>
      </c>
      <c r="B2351" t="inlineStr">
        <is>
          <t>(N/A)</t>
        </is>
      </c>
      <c r="C2351" t="inlineStr">
        <is>
          <t>D</t>
        </is>
      </c>
      <c r="D2351" t="inlineStr">
        <is>
          <t>D</t>
        </is>
      </c>
      <c r="E2351" t="n">
        <v>23</v>
      </c>
      <c r="F2351" t="inlineStr">
        <is>
          <t>FA</t>
        </is>
      </c>
      <c r="G2351" t="inlineStr">
        <is>
          <t>FA</t>
        </is>
      </c>
      <c r="H2351" s="30" t="n">
        <v>1</v>
      </c>
      <c r="I2351" s="31" t="n">
        <v>0</v>
      </c>
      <c r="J2351" s="31" t="n"/>
      <c r="K2351" s="31" t="n">
        <v>0</v>
      </c>
      <c r="L2351" s="32" t="n"/>
      <c r="M2351" s="31" t="n">
        <v>0</v>
      </c>
      <c r="N2351" s="31" t="n">
        <v>0</v>
      </c>
      <c r="O2351" s="31" t="n"/>
      <c r="P2351" s="31" t="n"/>
      <c r="Q2351" s="31" t="n">
        <v>0</v>
      </c>
      <c r="R2351" s="31" t="n"/>
      <c r="S2351" s="32" t="n"/>
      <c r="T2351" s="32" t="n"/>
      <c r="V2351" t="inlineStr">
        <is>
          <t>05ugj</t>
        </is>
      </c>
      <c r="Y2351" t="inlineStr">
        <is>
          <t>69bf461d-b428-4b9a-8f48-2d5f054114c2</t>
        </is>
      </c>
      <c r="Z2351" t="inlineStr">
        <is>
          <t>Chandler Romeo ((N/A) D)</t>
        </is>
      </c>
    </row>
    <row r="2352">
      <c r="A2352" t="inlineStr">
        <is>
          <t>Charles Arend</t>
        </is>
      </c>
      <c r="B2352" t="inlineStr">
        <is>
          <t>(N/A)</t>
        </is>
      </c>
      <c r="C2352" t="inlineStr">
        <is>
          <t>LW</t>
        </is>
      </c>
      <c r="D2352" t="inlineStr">
        <is>
          <t>F</t>
        </is>
      </c>
      <c r="E2352" t="n">
        <v>20</v>
      </c>
      <c r="F2352" t="inlineStr">
        <is>
          <t>FA</t>
        </is>
      </c>
      <c r="G2352" t="inlineStr">
        <is>
          <t>FA</t>
        </is>
      </c>
      <c r="H2352" s="30" t="n">
        <v>1</v>
      </c>
      <c r="I2352" s="31" t="n">
        <v>0</v>
      </c>
      <c r="J2352" s="31" t="n"/>
      <c r="K2352" s="31" t="n">
        <v>0</v>
      </c>
      <c r="L2352" s="32" t="n"/>
      <c r="M2352" s="31" t="n">
        <v>0</v>
      </c>
      <c r="N2352" s="31" t="n">
        <v>0</v>
      </c>
      <c r="O2352" s="31" t="n"/>
      <c r="P2352" s="31" t="n"/>
      <c r="Q2352" s="31" t="n">
        <v>0</v>
      </c>
      <c r="R2352" s="31" t="n"/>
      <c r="S2352" s="32" t="n"/>
      <c r="T2352" s="32" t="n"/>
      <c r="V2352" t="inlineStr">
        <is>
          <t>06mb9</t>
        </is>
      </c>
      <c r="Z2352" t="inlineStr">
        <is>
          <t>Charles Arend ((N/A) LW)</t>
        </is>
      </c>
    </row>
    <row r="2353">
      <c r="A2353" t="inlineStr">
        <is>
          <t>Charles Bertrand</t>
        </is>
      </c>
      <c r="B2353" t="inlineStr">
        <is>
          <t>(N/A)</t>
        </is>
      </c>
      <c r="C2353" t="inlineStr">
        <is>
          <t>RW</t>
        </is>
      </c>
      <c r="D2353" t="inlineStr">
        <is>
          <t>F</t>
        </is>
      </c>
      <c r="E2353" t="n">
        <v>35</v>
      </c>
      <c r="F2353" t="inlineStr">
        <is>
          <t>FA</t>
        </is>
      </c>
      <c r="G2353" t="inlineStr">
        <is>
          <t>FA</t>
        </is>
      </c>
      <c r="H2353" s="30" t="n">
        <v>1</v>
      </c>
      <c r="I2353" s="31" t="n">
        <v>0</v>
      </c>
      <c r="J2353" s="31" t="n"/>
      <c r="K2353" s="31" t="n">
        <v>0</v>
      </c>
      <c r="L2353" s="32" t="n"/>
      <c r="M2353" s="31" t="n">
        <v>0</v>
      </c>
      <c r="N2353" s="31" t="n">
        <v>0</v>
      </c>
      <c r="O2353" s="31" t="n"/>
      <c r="P2353" s="31" t="n"/>
      <c r="Q2353" s="31" t="n">
        <v>0</v>
      </c>
      <c r="R2353" s="31" t="n"/>
      <c r="S2353" s="32" t="n"/>
      <c r="T2353" s="32" t="n"/>
      <c r="V2353" t="inlineStr">
        <is>
          <t>04n4p</t>
        </is>
      </c>
      <c r="Z2353" t="inlineStr">
        <is>
          <t>Charles Bertrand ((N/A) RW)</t>
        </is>
      </c>
    </row>
    <row r="2354">
      <c r="A2354" t="inlineStr">
        <is>
          <t>Charles Cote</t>
        </is>
      </c>
      <c r="B2354" t="inlineStr">
        <is>
          <t>(N/A)</t>
        </is>
      </c>
      <c r="C2354" t="inlineStr">
        <is>
          <t>D</t>
        </is>
      </c>
      <c r="D2354" t="inlineStr">
        <is>
          <t>D</t>
        </is>
      </c>
      <c r="E2354" t="n">
        <v>22</v>
      </c>
      <c r="F2354" t="inlineStr">
        <is>
          <t>FA</t>
        </is>
      </c>
      <c r="G2354" t="inlineStr">
        <is>
          <t>FA</t>
        </is>
      </c>
      <c r="H2354" s="30" t="n">
        <v>1</v>
      </c>
      <c r="I2354" s="31" t="n">
        <v>0</v>
      </c>
      <c r="J2354" s="31" t="n"/>
      <c r="K2354" s="31" t="n">
        <v>0</v>
      </c>
      <c r="L2354" s="32" t="n"/>
      <c r="M2354" s="31" t="n">
        <v>0</v>
      </c>
      <c r="N2354" s="31" t="n">
        <v>0</v>
      </c>
      <c r="O2354" s="31" t="n"/>
      <c r="P2354" s="31" t="n"/>
      <c r="Q2354" s="31" t="n">
        <v>0</v>
      </c>
      <c r="R2354" s="31" t="n"/>
      <c r="S2354" s="32" t="n"/>
      <c r="T2354" s="32" t="n"/>
      <c r="V2354" t="inlineStr">
        <is>
          <t>065h4</t>
        </is>
      </c>
      <c r="Y2354" t="inlineStr">
        <is>
          <t>70c645d6-0ec5-4d98-9c9d-3953005a30d6</t>
        </is>
      </c>
      <c r="Z2354" t="inlineStr">
        <is>
          <t>Charles Cote ((N/A) D)</t>
        </is>
      </c>
    </row>
    <row r="2355">
      <c r="A2355" t="inlineStr">
        <is>
          <t>Charles Hilton</t>
        </is>
      </c>
      <c r="B2355" t="inlineStr">
        <is>
          <t>(N/A)</t>
        </is>
      </c>
      <c r="C2355" t="inlineStr">
        <is>
          <t>LW</t>
        </is>
      </c>
      <c r="D2355" t="inlineStr">
        <is>
          <t>F</t>
        </is>
      </c>
      <c r="E2355" t="n">
        <v>19</v>
      </c>
      <c r="F2355" t="inlineStr">
        <is>
          <t>FA</t>
        </is>
      </c>
      <c r="G2355" t="inlineStr">
        <is>
          <t>FA</t>
        </is>
      </c>
      <c r="H2355" s="30" t="n">
        <v>1</v>
      </c>
      <c r="I2355" s="31" t="n">
        <v>0</v>
      </c>
      <c r="J2355" s="31" t="n"/>
      <c r="K2355" s="31" t="n">
        <v>0</v>
      </c>
      <c r="L2355" s="32" t="n"/>
      <c r="M2355" s="31" t="n">
        <v>0</v>
      </c>
      <c r="N2355" s="31" t="n">
        <v>0</v>
      </c>
      <c r="O2355" s="31" t="n"/>
      <c r="P2355" s="31" t="n"/>
      <c r="Q2355" s="31" t="n">
        <v>0</v>
      </c>
      <c r="R2355" s="31" t="n"/>
      <c r="S2355" s="32" t="n"/>
      <c r="T2355" s="32" t="n"/>
      <c r="V2355" t="inlineStr">
        <is>
          <t>06oxv</t>
        </is>
      </c>
      <c r="Z2355" t="inlineStr">
        <is>
          <t>Charles Hilton ((N/A) LW)</t>
        </is>
      </c>
    </row>
    <row r="2356">
      <c r="A2356" t="inlineStr">
        <is>
          <t>Charles Hudon</t>
        </is>
      </c>
      <c r="B2356" t="inlineStr">
        <is>
          <t>LAK</t>
        </is>
      </c>
      <c r="C2356" t="inlineStr">
        <is>
          <t>LW</t>
        </is>
      </c>
      <c r="D2356" t="inlineStr">
        <is>
          <t>F</t>
        </is>
      </c>
      <c r="E2356" t="n">
        <v>32</v>
      </c>
      <c r="F2356" t="inlineStr">
        <is>
          <t>FA</t>
        </is>
      </c>
      <c r="G2356" t="inlineStr">
        <is>
          <t>FA</t>
        </is>
      </c>
      <c r="H2356" s="30" t="n">
        <v>1</v>
      </c>
      <c r="I2356" s="31" t="n">
        <v>0</v>
      </c>
      <c r="J2356" s="31" t="n"/>
      <c r="K2356" s="31" t="n">
        <v>0</v>
      </c>
      <c r="L2356" s="32" t="n"/>
      <c r="M2356" s="31" t="n">
        <v>0</v>
      </c>
      <c r="N2356" s="31" t="n">
        <v>0</v>
      </c>
      <c r="O2356" s="31" t="n"/>
      <c r="P2356" s="31" t="n"/>
      <c r="Q2356" s="31" t="n">
        <v>0</v>
      </c>
      <c r="R2356" s="31" t="n"/>
      <c r="S2356" s="32" t="n"/>
      <c r="T2356" s="32" t="n"/>
      <c r="V2356" t="inlineStr">
        <is>
          <t>02nqi</t>
        </is>
      </c>
      <c r="W2356" t="n">
        <v>4310</v>
      </c>
      <c r="X2356" t="n">
        <v>5812</v>
      </c>
      <c r="Y2356" t="inlineStr">
        <is>
          <t>b7d24f0a-473e-45f2-81af-d045834fd713</t>
        </is>
      </c>
      <c r="Z2356" t="inlineStr">
        <is>
          <t>Charles Hudon (LAK LW)</t>
        </is>
      </c>
    </row>
    <row r="2357">
      <c r="A2357" t="inlineStr">
        <is>
          <t>Charles Landry</t>
        </is>
      </c>
      <c r="B2357" t="inlineStr">
        <is>
          <t>(N/A)</t>
        </is>
      </c>
      <c r="C2357" t="inlineStr">
        <is>
          <t>D</t>
        </is>
      </c>
      <c r="D2357" t="inlineStr">
        <is>
          <t>D</t>
        </is>
      </c>
      <c r="E2357" t="n">
        <v>35</v>
      </c>
      <c r="F2357" t="inlineStr">
        <is>
          <t>FA</t>
        </is>
      </c>
      <c r="G2357" t="inlineStr">
        <is>
          <t>FA</t>
        </is>
      </c>
      <c r="H2357" s="30" t="n">
        <v>1</v>
      </c>
      <c r="I2357" s="31" t="n">
        <v>0</v>
      </c>
      <c r="J2357" s="31" t="n"/>
      <c r="K2357" s="31" t="n">
        <v>0</v>
      </c>
      <c r="L2357" s="32" t="n"/>
      <c r="M2357" s="31" t="n">
        <v>0</v>
      </c>
      <c r="N2357" s="31" t="n">
        <v>0</v>
      </c>
      <c r="O2357" s="31" t="n"/>
      <c r="P2357" s="31" t="n"/>
      <c r="Q2357" s="31" t="n">
        <v>0</v>
      </c>
      <c r="R2357" s="31" t="n"/>
      <c r="S2357" s="32" t="n"/>
      <c r="T2357" s="32" t="n"/>
      <c r="V2357" t="inlineStr">
        <is>
          <t>023bp</t>
        </is>
      </c>
      <c r="W2357" t="n">
        <v>3613</v>
      </c>
      <c r="X2357" t="n">
        <v>5197</v>
      </c>
      <c r="Z2357" t="inlineStr">
        <is>
          <t>Charles Landry ((N/A) D)</t>
        </is>
      </c>
    </row>
    <row r="2358">
      <c r="A2358" t="inlineStr">
        <is>
          <t>Charles-David Beaudoin</t>
        </is>
      </c>
      <c r="B2358" t="inlineStr">
        <is>
          <t>MTL</t>
        </is>
      </c>
      <c r="C2358" t="inlineStr">
        <is>
          <t>D</t>
        </is>
      </c>
      <c r="D2358" t="inlineStr">
        <is>
          <t>D</t>
        </is>
      </c>
      <c r="E2358" t="n">
        <v>32</v>
      </c>
      <c r="F2358" t="inlineStr">
        <is>
          <t>FA</t>
        </is>
      </c>
      <c r="G2358" t="inlineStr">
        <is>
          <t>FA</t>
        </is>
      </c>
      <c r="H2358" s="30" t="n">
        <v>1</v>
      </c>
      <c r="I2358" s="31" t="n">
        <v>0</v>
      </c>
      <c r="J2358" s="31" t="n"/>
      <c r="K2358" s="31" t="n">
        <v>0</v>
      </c>
      <c r="L2358" s="32" t="n"/>
      <c r="M2358" s="31" t="n">
        <v>0</v>
      </c>
      <c r="N2358" s="31" t="n">
        <v>0</v>
      </c>
      <c r="O2358" s="31" t="n"/>
      <c r="P2358" s="31" t="n"/>
      <c r="Q2358" s="31" t="n">
        <v>0</v>
      </c>
      <c r="R2358" s="31" t="n"/>
      <c r="S2358" s="32" t="n"/>
      <c r="T2358" s="32" t="n"/>
      <c r="V2358" t="inlineStr">
        <is>
          <t>04l8x</t>
        </is>
      </c>
      <c r="X2358" t="n">
        <v>7830</v>
      </c>
      <c r="Y2358" t="inlineStr">
        <is>
          <t>3ab8f46a-0aaf-4631-8c86-b95f4678edca</t>
        </is>
      </c>
      <c r="Z2358" t="inlineStr">
        <is>
          <t>Charles-David Beaudoin (MTL D)</t>
        </is>
      </c>
    </row>
    <row r="2359">
      <c r="A2359" t="inlineStr">
        <is>
          <t>Charles-Edward Gravel</t>
        </is>
      </c>
      <c r="B2359" t="inlineStr">
        <is>
          <t>(N/A)</t>
        </is>
      </c>
      <c r="C2359" t="inlineStr">
        <is>
          <t>G</t>
        </is>
      </c>
      <c r="D2359" t="inlineStr">
        <is>
          <t>G</t>
        </is>
      </c>
      <c r="E2359" t="n">
        <v>22</v>
      </c>
      <c r="F2359" t="inlineStr">
        <is>
          <t>FA</t>
        </is>
      </c>
      <c r="G2359" t="inlineStr">
        <is>
          <t>FA</t>
        </is>
      </c>
      <c r="H2359" s="30" t="n">
        <v>1</v>
      </c>
      <c r="I2359" s="31" t="n">
        <v>0</v>
      </c>
      <c r="J2359" s="31" t="n"/>
      <c r="K2359" s="31" t="n">
        <v>0</v>
      </c>
      <c r="L2359" s="32" t="n"/>
      <c r="M2359" s="31" t="n">
        <v>0</v>
      </c>
      <c r="N2359" s="31" t="n">
        <v>0</v>
      </c>
      <c r="O2359" s="31" t="n"/>
      <c r="P2359" s="31" t="n"/>
      <c r="Q2359" s="31" t="n">
        <v>0</v>
      </c>
      <c r="R2359" s="31" t="n"/>
      <c r="S2359" s="32" t="n"/>
      <c r="T2359" s="32" t="n"/>
      <c r="V2359" t="inlineStr">
        <is>
          <t>06cfe</t>
        </is>
      </c>
      <c r="Z2359" t="inlineStr">
        <is>
          <t>Charles-Edward Gravel ((N/A) G)</t>
        </is>
      </c>
    </row>
    <row r="2360">
      <c r="A2360" t="inlineStr">
        <is>
          <t>Charles-Olivier Roussel</t>
        </is>
      </c>
      <c r="B2360" t="inlineStr">
        <is>
          <t>(N/A)</t>
        </is>
      </c>
      <c r="C2360" t="inlineStr">
        <is>
          <t>D</t>
        </is>
      </c>
      <c r="D2360" t="inlineStr">
        <is>
          <t>D</t>
        </is>
      </c>
      <c r="E2360" t="n">
        <v>34</v>
      </c>
      <c r="F2360" t="inlineStr">
        <is>
          <t>FA</t>
        </is>
      </c>
      <c r="G2360" t="inlineStr">
        <is>
          <t>FA</t>
        </is>
      </c>
      <c r="H2360" s="30" t="n">
        <v>1</v>
      </c>
      <c r="I2360" s="31" t="n">
        <v>0</v>
      </c>
      <c r="J2360" s="31" t="n"/>
      <c r="K2360" s="31" t="n">
        <v>0</v>
      </c>
      <c r="L2360" s="32" t="n"/>
      <c r="M2360" s="31" t="n">
        <v>0</v>
      </c>
      <c r="N2360" s="31" t="n">
        <v>0</v>
      </c>
      <c r="O2360" s="31" t="n"/>
      <c r="P2360" s="31" t="n"/>
      <c r="Q2360" s="31" t="n">
        <v>0</v>
      </c>
      <c r="R2360" s="31" t="n"/>
      <c r="S2360" s="32" t="n"/>
      <c r="T2360" s="32" t="n"/>
      <c r="V2360" t="inlineStr">
        <is>
          <t>01f6n</t>
        </is>
      </c>
      <c r="W2360" t="n">
        <v>3281</v>
      </c>
      <c r="X2360" t="n">
        <v>4884</v>
      </c>
      <c r="Z2360" t="inlineStr">
        <is>
          <t>Charles-Olivier Roussel ((N/A) D)</t>
        </is>
      </c>
    </row>
    <row r="2361">
      <c r="A2361" t="inlineStr">
        <is>
          <t>Charley Graaskamp</t>
        </is>
      </c>
      <c r="B2361" t="inlineStr">
        <is>
          <t>(N/A)</t>
        </is>
      </c>
      <c r="C2361" t="inlineStr">
        <is>
          <t>C</t>
        </is>
      </c>
      <c r="D2361" t="inlineStr">
        <is>
          <t>F</t>
        </is>
      </c>
      <c r="E2361" t="n">
        <v>30</v>
      </c>
      <c r="F2361" t="inlineStr">
        <is>
          <t>FA</t>
        </is>
      </c>
      <c r="G2361" t="inlineStr">
        <is>
          <t>FA</t>
        </is>
      </c>
      <c r="H2361" s="30" t="n">
        <v>1</v>
      </c>
      <c r="I2361" s="31" t="n">
        <v>0</v>
      </c>
      <c r="J2361" s="31" t="n"/>
      <c r="K2361" s="31" t="n">
        <v>0</v>
      </c>
      <c r="L2361" s="32" t="n"/>
      <c r="M2361" s="31" t="n">
        <v>0</v>
      </c>
      <c r="N2361" s="31" t="n">
        <v>0</v>
      </c>
      <c r="O2361" s="31" t="n"/>
      <c r="P2361" s="31" t="n"/>
      <c r="Q2361" s="31" t="n">
        <v>0</v>
      </c>
      <c r="R2361" s="31" t="n"/>
      <c r="S2361" s="32" t="n"/>
      <c r="T2361" s="32" t="n"/>
      <c r="V2361" t="inlineStr">
        <is>
          <t>03jvz</t>
        </is>
      </c>
      <c r="Z2361" t="inlineStr">
        <is>
          <t>Charley Graaskamp ((N/A) C)</t>
        </is>
      </c>
    </row>
    <row r="2362">
      <c r="A2362" t="inlineStr">
        <is>
          <t>Charlie Cerrato</t>
        </is>
      </c>
      <c r="B2362" t="inlineStr">
        <is>
          <t>CAR</t>
        </is>
      </c>
      <c r="C2362" t="inlineStr">
        <is>
          <t>LW</t>
        </is>
      </c>
      <c r="D2362" t="inlineStr">
        <is>
          <t>F</t>
        </is>
      </c>
      <c r="E2362" t="n">
        <v>21</v>
      </c>
      <c r="F2362" t="inlineStr">
        <is>
          <t>FA</t>
        </is>
      </c>
      <c r="G2362" t="inlineStr">
        <is>
          <t>FA</t>
        </is>
      </c>
      <c r="H2362" s="30" t="n">
        <v>915000</v>
      </c>
      <c r="I2362" s="31" t="n">
        <v>0</v>
      </c>
      <c r="J2362" s="31" t="n"/>
      <c r="K2362" s="31" t="n">
        <v>0</v>
      </c>
      <c r="L2362" s="32" t="n"/>
      <c r="M2362" s="31" t="n">
        <v>0</v>
      </c>
      <c r="N2362" s="31" t="n">
        <v>0</v>
      </c>
      <c r="O2362" s="31" t="n"/>
      <c r="P2362" s="31" t="n"/>
      <c r="Q2362" s="31" t="n">
        <v>0</v>
      </c>
      <c r="R2362" s="31" t="n"/>
      <c r="S2362" s="32" t="n"/>
      <c r="T2362" s="32" t="n"/>
      <c r="V2362" t="inlineStr">
        <is>
          <t>06cfb</t>
        </is>
      </c>
      <c r="W2362" t="n">
        <v>7478</v>
      </c>
      <c r="Y2362" t="inlineStr">
        <is>
          <t>92cf954a-f14d-49df-bcab-e5c79bfb3f12</t>
        </is>
      </c>
      <c r="Z2362" t="inlineStr">
        <is>
          <t>Charlie Cerrato (CAR LW)</t>
        </is>
      </c>
    </row>
    <row r="2363">
      <c r="A2363" t="inlineStr">
        <is>
          <t>Charlie Desroches</t>
        </is>
      </c>
      <c r="B2363" t="inlineStr">
        <is>
          <t>(N/A)</t>
        </is>
      </c>
      <c r="C2363" t="inlineStr">
        <is>
          <t>D</t>
        </is>
      </c>
      <c r="D2363" t="inlineStr">
        <is>
          <t>D</t>
        </is>
      </c>
      <c r="E2363" t="n">
        <v>24</v>
      </c>
      <c r="F2363" t="inlineStr">
        <is>
          <t>FA</t>
        </is>
      </c>
      <c r="G2363" t="inlineStr">
        <is>
          <t>FA</t>
        </is>
      </c>
      <c r="H2363" s="30" t="n">
        <v>1</v>
      </c>
      <c r="I2363" s="31" t="n">
        <v>0</v>
      </c>
      <c r="J2363" s="31" t="n"/>
      <c r="K2363" s="31" t="n">
        <v>0</v>
      </c>
      <c r="L2363" s="32" t="n"/>
      <c r="M2363" s="31" t="n">
        <v>0</v>
      </c>
      <c r="N2363" s="31" t="n">
        <v>0</v>
      </c>
      <c r="O2363" s="31" t="n"/>
      <c r="P2363" s="31" t="n"/>
      <c r="Q2363" s="31" t="n">
        <v>0</v>
      </c>
      <c r="R2363" s="31" t="n"/>
      <c r="S2363" s="32" t="n"/>
      <c r="T2363" s="32" t="n"/>
      <c r="V2363" t="inlineStr">
        <is>
          <t>05nxw</t>
        </is>
      </c>
      <c r="Z2363" t="inlineStr">
        <is>
          <t>Charlie Desroches ((N/A) D)</t>
        </is>
      </c>
    </row>
    <row r="2364">
      <c r="A2364" t="inlineStr">
        <is>
          <t>Charlie Dodero</t>
        </is>
      </c>
      <c r="B2364" t="inlineStr">
        <is>
          <t>TBL</t>
        </is>
      </c>
      <c r="C2364" t="inlineStr">
        <is>
          <t>D</t>
        </is>
      </c>
      <c r="D2364" t="inlineStr">
        <is>
          <t>D</t>
        </is>
      </c>
      <c r="E2364" t="n">
        <v>33</v>
      </c>
      <c r="F2364" t="inlineStr">
        <is>
          <t>FA</t>
        </is>
      </c>
      <c r="G2364" t="inlineStr">
        <is>
          <t>FA</t>
        </is>
      </c>
      <c r="H2364" s="30" t="n">
        <v>1</v>
      </c>
      <c r="I2364" s="31" t="n">
        <v>0</v>
      </c>
      <c r="J2364" s="31" t="n"/>
      <c r="K2364" s="31" t="n">
        <v>0</v>
      </c>
      <c r="L2364" s="32" t="n"/>
      <c r="M2364" s="31" t="n">
        <v>0</v>
      </c>
      <c r="N2364" s="31" t="n">
        <v>0</v>
      </c>
      <c r="O2364" s="31" t="n"/>
      <c r="P2364" s="31" t="n"/>
      <c r="Q2364" s="31" t="n">
        <v>0</v>
      </c>
      <c r="R2364" s="31" t="n"/>
      <c r="S2364" s="32" t="n"/>
      <c r="T2364" s="32" t="n"/>
      <c r="V2364" t="inlineStr">
        <is>
          <t>03wnn</t>
        </is>
      </c>
      <c r="X2364" t="n">
        <v>7031</v>
      </c>
      <c r="Z2364" t="inlineStr">
        <is>
          <t>Charlie Dodero (TBL D)</t>
        </is>
      </c>
    </row>
    <row r="2365">
      <c r="A2365" t="inlineStr">
        <is>
          <t>Charlie Elick</t>
        </is>
      </c>
      <c r="B2365" t="inlineStr">
        <is>
          <t>CBJ</t>
        </is>
      </c>
      <c r="C2365" t="inlineStr">
        <is>
          <t>D</t>
        </is>
      </c>
      <c r="D2365" t="inlineStr">
        <is>
          <t>D</t>
        </is>
      </c>
      <c r="E2365" t="n">
        <v>20</v>
      </c>
      <c r="F2365" t="inlineStr">
        <is>
          <t>T</t>
        </is>
      </c>
      <c r="G2365" t="inlineStr">
        <is>
          <t>Keith</t>
        </is>
      </c>
      <c r="H2365" s="30" t="n">
        <v>906667</v>
      </c>
      <c r="I2365" s="31" t="n">
        <v>0</v>
      </c>
      <c r="J2365" s="31" t="n"/>
      <c r="K2365" s="31" t="n">
        <v>0</v>
      </c>
      <c r="L2365" s="32" t="n"/>
      <c r="M2365" s="31" t="n">
        <v>0</v>
      </c>
      <c r="N2365" s="31" t="n">
        <v>0</v>
      </c>
      <c r="O2365" s="31" t="n"/>
      <c r="P2365" s="31" t="n"/>
      <c r="Q2365" s="31" t="n">
        <v>0</v>
      </c>
      <c r="R2365" s="31" t="n"/>
      <c r="S2365" s="32" t="n"/>
      <c r="T2365" s="32" t="n"/>
      <c r="V2365" t="inlineStr">
        <is>
          <t>06hct</t>
        </is>
      </c>
      <c r="W2365" t="n">
        <v>7148</v>
      </c>
      <c r="Y2365" t="inlineStr">
        <is>
          <t>7279e289-6e36-4a5a-a10e-0afdfa95cec3</t>
        </is>
      </c>
      <c r="Z2365" t="inlineStr">
        <is>
          <t>Charlie Elick (CBJ D)</t>
        </is>
      </c>
    </row>
    <row r="2366">
      <c r="A2366" t="inlineStr">
        <is>
          <t>Charlie Finn</t>
        </is>
      </c>
      <c r="B2366" t="inlineStr">
        <is>
          <t>(N/A)</t>
        </is>
      </c>
      <c r="C2366" t="inlineStr">
        <is>
          <t>G</t>
        </is>
      </c>
      <c r="D2366" t="inlineStr">
        <is>
          <t>G</t>
        </is>
      </c>
      <c r="E2366" t="n">
        <v>33</v>
      </c>
      <c r="F2366" t="inlineStr">
        <is>
          <t>FA</t>
        </is>
      </c>
      <c r="G2366" t="inlineStr">
        <is>
          <t>FA</t>
        </is>
      </c>
      <c r="H2366" s="30" t="n">
        <v>1</v>
      </c>
      <c r="I2366" s="31" t="n">
        <v>0</v>
      </c>
      <c r="J2366" s="31" t="n"/>
      <c r="K2366" s="31" t="n">
        <v>0</v>
      </c>
      <c r="L2366" s="32" t="n"/>
      <c r="M2366" s="31" t="n">
        <v>0</v>
      </c>
      <c r="N2366" s="31" t="n">
        <v>0</v>
      </c>
      <c r="O2366" s="31" t="n"/>
      <c r="P2366" s="31" t="n"/>
      <c r="Q2366" s="31" t="n">
        <v>0</v>
      </c>
      <c r="R2366" s="31" t="n"/>
      <c r="S2366" s="32" t="n"/>
      <c r="T2366" s="32" t="n"/>
      <c r="V2366" t="inlineStr">
        <is>
          <t>03llr</t>
        </is>
      </c>
      <c r="Z2366" t="inlineStr">
        <is>
          <t>Charlie Finn ((N/A) G)</t>
        </is>
      </c>
    </row>
    <row r="2367">
      <c r="A2367" t="inlineStr">
        <is>
          <t>Charlie Forslund</t>
        </is>
      </c>
      <c r="B2367" t="inlineStr">
        <is>
          <t>DET</t>
        </is>
      </c>
      <c r="C2367" t="inlineStr">
        <is>
          <t>LW</t>
        </is>
      </c>
      <c r="D2367" t="inlineStr">
        <is>
          <t>F</t>
        </is>
      </c>
      <c r="E2367" t="n">
        <v>20</v>
      </c>
      <c r="F2367" t="inlineStr">
        <is>
          <t>FA</t>
        </is>
      </c>
      <c r="G2367" t="inlineStr">
        <is>
          <t>FA</t>
        </is>
      </c>
      <c r="H2367" s="30" t="n">
        <v>1</v>
      </c>
      <c r="I2367" s="31" t="n">
        <v>0</v>
      </c>
      <c r="J2367" s="31" t="n"/>
      <c r="K2367" s="31" t="n">
        <v>0</v>
      </c>
      <c r="L2367" s="32" t="n"/>
      <c r="M2367" s="31" t="n">
        <v>0</v>
      </c>
      <c r="N2367" s="31" t="n">
        <v>0</v>
      </c>
      <c r="O2367" s="31" t="n"/>
      <c r="P2367" s="31" t="n"/>
      <c r="Q2367" s="31" t="n">
        <v>0</v>
      </c>
      <c r="R2367" s="31" t="n"/>
      <c r="S2367" s="32" t="n"/>
      <c r="T2367" s="32" t="n"/>
      <c r="V2367" t="inlineStr">
        <is>
          <t>06mgx</t>
        </is>
      </c>
      <c r="Y2367" t="inlineStr">
        <is>
          <t>4afe432a-d232-4c78-98f1-10bbad192c2e</t>
        </is>
      </c>
      <c r="Z2367" t="inlineStr">
        <is>
          <t>Charlie Forslund (DET LW)</t>
        </is>
      </c>
    </row>
    <row r="2368">
      <c r="A2368" t="inlineStr">
        <is>
          <t>Charlie Gerard</t>
        </is>
      </c>
      <c r="B2368" t="inlineStr">
        <is>
          <t>PHI</t>
        </is>
      </c>
      <c r="C2368" t="inlineStr">
        <is>
          <t>RW</t>
        </is>
      </c>
      <c r="D2368" t="inlineStr">
        <is>
          <t>F</t>
        </is>
      </c>
      <c r="E2368" t="n">
        <v>30</v>
      </c>
      <c r="F2368" t="inlineStr">
        <is>
          <t>FA</t>
        </is>
      </c>
      <c r="G2368" t="inlineStr">
        <is>
          <t>FA</t>
        </is>
      </c>
      <c r="H2368" s="30" t="n">
        <v>1</v>
      </c>
      <c r="I2368" s="31" t="n">
        <v>0</v>
      </c>
      <c r="J2368" s="31" t="n"/>
      <c r="K2368" s="31" t="n">
        <v>0</v>
      </c>
      <c r="L2368" s="32" t="n"/>
      <c r="M2368" s="31" t="n">
        <v>0</v>
      </c>
      <c r="N2368" s="31" t="n">
        <v>0</v>
      </c>
      <c r="O2368" s="31" t="n"/>
      <c r="P2368" s="31" t="n"/>
      <c r="Q2368" s="31" t="n">
        <v>0</v>
      </c>
      <c r="R2368" s="31" t="n"/>
      <c r="S2368" s="32" t="n"/>
      <c r="T2368" s="32" t="n"/>
      <c r="V2368" t="inlineStr">
        <is>
          <t>065at</t>
        </is>
      </c>
      <c r="Y2368" t="inlineStr">
        <is>
          <t>aa6c2e2a-a309-4f5e-85cb-ed4d263f3a7e</t>
        </is>
      </c>
      <c r="Z2368" t="inlineStr">
        <is>
          <t>Charlie Gerard (PHI RW)</t>
        </is>
      </c>
    </row>
    <row r="2369">
      <c r="A2369" t="inlineStr">
        <is>
          <t>Charlie Leddy</t>
        </is>
      </c>
      <c r="B2369" t="inlineStr">
        <is>
          <t>NJD</t>
        </is>
      </c>
      <c r="C2369" t="inlineStr">
        <is>
          <t>D</t>
        </is>
      </c>
      <c r="D2369" t="inlineStr">
        <is>
          <t>D</t>
        </is>
      </c>
      <c r="E2369" t="n">
        <v>22</v>
      </c>
      <c r="F2369" t="inlineStr">
        <is>
          <t>FA</t>
        </is>
      </c>
      <c r="G2369" t="inlineStr">
        <is>
          <t>FA</t>
        </is>
      </c>
      <c r="H2369" s="30" t="n">
        <v>1</v>
      </c>
      <c r="I2369" s="31" t="n">
        <v>0</v>
      </c>
      <c r="J2369" s="31" t="n"/>
      <c r="K2369" s="31" t="n">
        <v>0</v>
      </c>
      <c r="L2369" s="32" t="n"/>
      <c r="M2369" s="31" t="n">
        <v>0</v>
      </c>
      <c r="N2369" s="31" t="n">
        <v>0</v>
      </c>
      <c r="O2369" s="31" t="n"/>
      <c r="P2369" s="31" t="n"/>
      <c r="Q2369" s="31" t="n">
        <v>0</v>
      </c>
      <c r="R2369" s="31" t="n"/>
      <c r="S2369" s="32" t="n"/>
      <c r="T2369" s="32" t="n"/>
      <c r="V2369" t="inlineStr">
        <is>
          <t>060wu</t>
        </is>
      </c>
      <c r="Y2369" t="inlineStr">
        <is>
          <t>fe04175e-3987-4ccc-91d8-0d5121daf385</t>
        </is>
      </c>
      <c r="Z2369" t="inlineStr">
        <is>
          <t>Charlie Leddy (NJD D)</t>
        </is>
      </c>
    </row>
    <row r="2370">
      <c r="A2370" t="inlineStr">
        <is>
          <t>Charlie Lurie</t>
        </is>
      </c>
      <c r="B2370" t="inlineStr">
        <is>
          <t>(N/A)</t>
        </is>
      </c>
      <c r="C2370" t="inlineStr">
        <is>
          <t>F</t>
        </is>
      </c>
      <c r="D2370" t="inlineStr">
        <is>
          <t>F</t>
        </is>
      </c>
      <c r="E2370" t="n">
        <v>23</v>
      </c>
      <c r="F2370" t="inlineStr">
        <is>
          <t>FA</t>
        </is>
      </c>
      <c r="G2370" t="inlineStr">
        <is>
          <t>FA</t>
        </is>
      </c>
      <c r="H2370" s="30" t="n">
        <v>1</v>
      </c>
      <c r="I2370" s="31" t="n">
        <v>0</v>
      </c>
      <c r="J2370" s="31" t="n"/>
      <c r="K2370" s="31" t="n">
        <v>0</v>
      </c>
      <c r="L2370" s="32" t="n"/>
      <c r="M2370" s="31" t="n">
        <v>0</v>
      </c>
      <c r="N2370" s="31" t="n">
        <v>0</v>
      </c>
      <c r="O2370" s="31" t="n"/>
      <c r="P2370" s="31" t="n"/>
      <c r="Q2370" s="31" t="n">
        <v>0</v>
      </c>
      <c r="R2370" s="31" t="n"/>
      <c r="S2370" s="32" t="n"/>
      <c r="T2370" s="32" t="n"/>
      <c r="V2370" t="inlineStr">
        <is>
          <t>05uxg</t>
        </is>
      </c>
      <c r="Z2370" t="inlineStr">
        <is>
          <t>Charlie Lurie ((N/A) F)</t>
        </is>
      </c>
    </row>
    <row r="2371">
      <c r="A2371" t="inlineStr">
        <is>
          <t>Charlie Major</t>
        </is>
      </c>
      <c r="B2371" t="inlineStr">
        <is>
          <t>(N/A)</t>
        </is>
      </c>
      <c r="C2371" t="inlineStr">
        <is>
          <t>RW</t>
        </is>
      </c>
      <c r="D2371" t="inlineStr">
        <is>
          <t>F</t>
        </is>
      </c>
      <c r="E2371" t="n">
        <v>21</v>
      </c>
      <c r="F2371" t="inlineStr">
        <is>
          <t>FA</t>
        </is>
      </c>
      <c r="G2371" t="inlineStr">
        <is>
          <t>FA</t>
        </is>
      </c>
      <c r="H2371" s="30" t="n">
        <v>1</v>
      </c>
      <c r="I2371" s="31" t="n">
        <v>0</v>
      </c>
      <c r="J2371" s="31" t="n"/>
      <c r="K2371" s="31" t="n">
        <v>0</v>
      </c>
      <c r="L2371" s="32" t="n"/>
      <c r="M2371" s="31" t="n">
        <v>0</v>
      </c>
      <c r="N2371" s="31" t="n">
        <v>0</v>
      </c>
      <c r="O2371" s="31" t="n"/>
      <c r="P2371" s="31" t="n"/>
      <c r="Q2371" s="31" t="n">
        <v>0</v>
      </c>
      <c r="R2371" s="31" t="n"/>
      <c r="S2371" s="32" t="n"/>
      <c r="T2371" s="32" t="n"/>
      <c r="V2371" t="inlineStr">
        <is>
          <t>06mbd</t>
        </is>
      </c>
      <c r="Z2371" t="inlineStr">
        <is>
          <t>Charlie Major ((N/A) RW)</t>
        </is>
      </c>
    </row>
    <row r="2372">
      <c r="A2372" t="inlineStr">
        <is>
          <t>Charlie Morrison</t>
        </is>
      </c>
      <c r="B2372" t="inlineStr">
        <is>
          <t>NYR</t>
        </is>
      </c>
      <c r="C2372" t="inlineStr">
        <is>
          <t>D</t>
        </is>
      </c>
      <c r="D2372" t="inlineStr">
        <is>
          <t>D</t>
        </is>
      </c>
      <c r="E2372" t="n">
        <v>18</v>
      </c>
      <c r="F2372" t="inlineStr">
        <is>
          <t>FA</t>
        </is>
      </c>
      <c r="G2372" t="inlineStr">
        <is>
          <t>FA</t>
        </is>
      </c>
      <c r="H2372" s="30" t="n">
        <v>1</v>
      </c>
      <c r="I2372" s="31" t="n">
        <v>0</v>
      </c>
      <c r="J2372" s="31" t="n"/>
      <c r="K2372" s="31" t="n">
        <v>0</v>
      </c>
      <c r="L2372" s="32" t="n"/>
      <c r="M2372" s="31" t="n">
        <v>0</v>
      </c>
      <c r="N2372" s="31" t="n">
        <v>0</v>
      </c>
      <c r="O2372" s="31" t="n"/>
      <c r="P2372" s="31" t="n"/>
      <c r="Q2372" s="31" t="n">
        <v>0</v>
      </c>
      <c r="R2372" s="31" t="n"/>
      <c r="S2372" s="32" t="n"/>
      <c r="T2372" s="32" t="n"/>
      <c r="V2372" t="inlineStr">
        <is>
          <t>076wm</t>
        </is>
      </c>
      <c r="W2372" t="n">
        <v>7744</v>
      </c>
      <c r="Y2372" t="inlineStr">
        <is>
          <t>5d18c286-669f-4532-8bd1-2966d4c45965</t>
        </is>
      </c>
      <c r="Z2372" t="inlineStr">
        <is>
          <t>Charlie Morrison (NYR D)</t>
        </is>
      </c>
    </row>
    <row r="2373">
      <c r="A2373" t="inlineStr">
        <is>
          <t>Charlie Paquette</t>
        </is>
      </c>
      <c r="B2373" t="inlineStr">
        <is>
          <t>DAL</t>
        </is>
      </c>
      <c r="C2373" t="inlineStr">
        <is>
          <t>RW</t>
        </is>
      </c>
      <c r="D2373" t="inlineStr">
        <is>
          <t>F</t>
        </is>
      </c>
      <c r="E2373" t="n">
        <v>20</v>
      </c>
      <c r="F2373" t="inlineStr">
        <is>
          <t>FA</t>
        </is>
      </c>
      <c r="G2373" t="inlineStr">
        <is>
          <t>FA</t>
        </is>
      </c>
      <c r="H2373" s="30" t="n">
        <v>1</v>
      </c>
      <c r="I2373" s="31" t="n">
        <v>0</v>
      </c>
      <c r="J2373" s="31" t="n"/>
      <c r="K2373" s="31" t="n">
        <v>0</v>
      </c>
      <c r="L2373" s="32" t="n"/>
      <c r="M2373" s="31" t="n">
        <v>0</v>
      </c>
      <c r="N2373" s="31" t="n">
        <v>0</v>
      </c>
      <c r="O2373" s="31" t="n"/>
      <c r="P2373" s="31" t="n"/>
      <c r="Q2373" s="31" t="n">
        <v>0</v>
      </c>
      <c r="R2373" s="31" t="n"/>
      <c r="S2373" s="32" t="n"/>
      <c r="T2373" s="32" t="n"/>
      <c r="V2373" t="inlineStr">
        <is>
          <t>06poa</t>
        </is>
      </c>
      <c r="Y2373" t="inlineStr">
        <is>
          <t>1119ea21-a7dc-4d1d-bf3a-93b7ceba6af4</t>
        </is>
      </c>
      <c r="Z2373" t="inlineStr">
        <is>
          <t>Charlie Paquette (DAL RW)</t>
        </is>
      </c>
    </row>
    <row r="2374">
      <c r="A2374" t="inlineStr">
        <is>
          <t>Charlie Puglisi</t>
        </is>
      </c>
      <c r="B2374" t="inlineStr">
        <is>
          <t>NSH</t>
        </is>
      </c>
      <c r="C2374" t="inlineStr">
        <is>
          <t>RW</t>
        </is>
      </c>
      <c r="D2374" t="inlineStr">
        <is>
          <t>F</t>
        </is>
      </c>
      <c r="E2374" t="n">
        <v>18</v>
      </c>
      <c r="F2374" t="inlineStr">
        <is>
          <t>FA</t>
        </is>
      </c>
      <c r="G2374" t="inlineStr">
        <is>
          <t>FA</t>
        </is>
      </c>
      <c r="H2374" s="30" t="n">
        <v>1</v>
      </c>
      <c r="I2374" s="31" t="n">
        <v>0</v>
      </c>
      <c r="J2374" s="31" t="n"/>
      <c r="K2374" s="31" t="n">
        <v>0</v>
      </c>
      <c r="L2374" s="32" t="n"/>
      <c r="M2374" s="31" t="n">
        <v>0</v>
      </c>
      <c r="N2374" s="31" t="n">
        <v>0</v>
      </c>
      <c r="O2374" s="31" t="n"/>
      <c r="P2374" s="31" t="n"/>
      <c r="Q2374" s="31" t="n">
        <v>0</v>
      </c>
      <c r="R2374" s="31" t="n"/>
      <c r="S2374" s="32" t="n"/>
      <c r="T2374" s="32" t="n"/>
      <c r="V2374" t="inlineStr">
        <is>
          <t>076xa</t>
        </is>
      </c>
      <c r="Y2374" t="inlineStr">
        <is>
          <t>d0410efd-723a-472f-8609-f71706a68340</t>
        </is>
      </c>
      <c r="Z2374" t="inlineStr">
        <is>
          <t>Charlie Puglisi (NSH RW)</t>
        </is>
      </c>
    </row>
    <row r="2375">
      <c r="A2375" t="inlineStr">
        <is>
          <t>Charlie Robertson</t>
        </is>
      </c>
      <c r="B2375" t="inlineStr">
        <is>
          <t>(N/A)</t>
        </is>
      </c>
      <c r="C2375" t="inlineStr">
        <is>
          <t>G</t>
        </is>
      </c>
      <c r="D2375" t="inlineStr">
        <is>
          <t>G</t>
        </is>
      </c>
      <c r="E2375" t="n">
        <v>21</v>
      </c>
      <c r="F2375" t="inlineStr">
        <is>
          <t>FA</t>
        </is>
      </c>
      <c r="G2375" t="inlineStr">
        <is>
          <t>FA</t>
        </is>
      </c>
      <c r="H2375" s="30" t="n">
        <v>1</v>
      </c>
      <c r="I2375" s="31" t="n">
        <v>0</v>
      </c>
      <c r="J2375" s="31" t="n"/>
      <c r="K2375" s="31" t="n">
        <v>0</v>
      </c>
      <c r="L2375" s="32" t="n"/>
      <c r="M2375" s="31" t="n">
        <v>0</v>
      </c>
      <c r="N2375" s="31" t="n">
        <v>0</v>
      </c>
      <c r="O2375" s="31" t="n"/>
      <c r="P2375" s="31" t="n"/>
      <c r="Q2375" s="31" t="n">
        <v>0</v>
      </c>
      <c r="R2375" s="31" t="n"/>
      <c r="S2375" s="32" t="n"/>
      <c r="T2375" s="32" t="n"/>
      <c r="V2375" t="inlineStr">
        <is>
          <t>06c9g</t>
        </is>
      </c>
      <c r="Z2375" t="inlineStr">
        <is>
          <t>Charlie Robertson ((N/A) G)</t>
        </is>
      </c>
    </row>
    <row r="2376">
      <c r="A2376" t="inlineStr">
        <is>
          <t>Charlie Sampair</t>
        </is>
      </c>
      <c r="B2376" t="inlineStr">
        <is>
          <t>STL</t>
        </is>
      </c>
      <c r="C2376" t="inlineStr">
        <is>
          <t>C</t>
        </is>
      </c>
      <c r="D2376" t="inlineStr">
        <is>
          <t>F</t>
        </is>
      </c>
      <c r="E2376" t="n">
        <v>32</v>
      </c>
      <c r="F2376" t="inlineStr">
        <is>
          <t>FA</t>
        </is>
      </c>
      <c r="G2376" t="inlineStr">
        <is>
          <t>FA</t>
        </is>
      </c>
      <c r="H2376" s="30" t="n">
        <v>1</v>
      </c>
      <c r="I2376" s="31" t="n">
        <v>0</v>
      </c>
      <c r="J2376" s="31" t="n"/>
      <c r="K2376" s="31" t="n">
        <v>0</v>
      </c>
      <c r="L2376" s="32" t="n"/>
      <c r="M2376" s="31" t="n">
        <v>0</v>
      </c>
      <c r="N2376" s="31" t="n">
        <v>0</v>
      </c>
      <c r="O2376" s="31" t="n"/>
      <c r="P2376" s="31" t="n"/>
      <c r="Q2376" s="31" t="n">
        <v>0</v>
      </c>
      <c r="R2376" s="31" t="n"/>
      <c r="S2376" s="32" t="n"/>
      <c r="T2376" s="32" t="n"/>
      <c r="V2376" t="inlineStr">
        <is>
          <t>04w51</t>
        </is>
      </c>
      <c r="X2376" t="n">
        <v>8123</v>
      </c>
      <c r="Z2376" t="inlineStr">
        <is>
          <t>Charlie Sampair (STL C)</t>
        </is>
      </c>
    </row>
    <row r="2377">
      <c r="A2377" t="inlineStr">
        <is>
          <t>Charlie Sarault</t>
        </is>
      </c>
      <c r="B2377" t="inlineStr">
        <is>
          <t>(N/A)</t>
        </is>
      </c>
      <c r="C2377" t="inlineStr">
        <is>
          <t>C</t>
        </is>
      </c>
      <c r="D2377" t="inlineStr">
        <is>
          <t>F</t>
        </is>
      </c>
      <c r="E2377" t="n">
        <v>34</v>
      </c>
      <c r="F2377" t="inlineStr">
        <is>
          <t>FA</t>
        </is>
      </c>
      <c r="G2377" t="inlineStr">
        <is>
          <t>FA</t>
        </is>
      </c>
      <c r="H2377" s="30" t="n">
        <v>1</v>
      </c>
      <c r="I2377" s="31" t="n">
        <v>0</v>
      </c>
      <c r="J2377" s="31" t="n"/>
      <c r="K2377" s="31" t="n">
        <v>0</v>
      </c>
      <c r="L2377" s="32" t="n"/>
      <c r="M2377" s="31" t="n">
        <v>0</v>
      </c>
      <c r="N2377" s="31" t="n">
        <v>0</v>
      </c>
      <c r="O2377" s="31" t="n"/>
      <c r="P2377" s="31" t="n"/>
      <c r="Q2377" s="31" t="n">
        <v>0</v>
      </c>
      <c r="R2377" s="31" t="n"/>
      <c r="S2377" s="32" t="n"/>
      <c r="T2377" s="32" t="n"/>
      <c r="V2377" t="inlineStr">
        <is>
          <t>02y91</t>
        </is>
      </c>
      <c r="W2377" t="n">
        <v>4088</v>
      </c>
      <c r="X2377" t="n">
        <v>5913</v>
      </c>
      <c r="Z2377" t="inlineStr">
        <is>
          <t>Charlie Sarault ((N/A) C)</t>
        </is>
      </c>
    </row>
    <row r="2378">
      <c r="A2378" t="inlineStr">
        <is>
          <t>Charlie Schenkel</t>
        </is>
      </c>
      <c r="B2378" t="inlineStr">
        <is>
          <t>(N/A)</t>
        </is>
      </c>
      <c r="C2378" t="inlineStr">
        <is>
          <t>G</t>
        </is>
      </c>
      <c r="D2378" t="inlineStr">
        <is>
          <t>G</t>
        </is>
      </c>
      <c r="E2378" t="n">
        <v>22</v>
      </c>
      <c r="F2378" t="inlineStr">
        <is>
          <t>FA</t>
        </is>
      </c>
      <c r="G2378" t="inlineStr">
        <is>
          <t>FA</t>
        </is>
      </c>
      <c r="H2378" s="30" t="n">
        <v>1</v>
      </c>
      <c r="I2378" s="31" t="n">
        <v>0</v>
      </c>
      <c r="J2378" s="31" t="n"/>
      <c r="K2378" s="31" t="n">
        <v>0</v>
      </c>
      <c r="L2378" s="32" t="n"/>
      <c r="M2378" s="31" t="n">
        <v>0</v>
      </c>
      <c r="N2378" s="31" t="n">
        <v>0</v>
      </c>
      <c r="O2378" s="31" t="n"/>
      <c r="P2378" s="31" t="n"/>
      <c r="Q2378" s="31" t="n">
        <v>0</v>
      </c>
      <c r="R2378" s="31" t="n"/>
      <c r="S2378" s="32" t="n"/>
      <c r="T2378" s="32" t="n"/>
      <c r="V2378" t="inlineStr">
        <is>
          <t>060y9</t>
        </is>
      </c>
      <c r="Y2378" t="inlineStr">
        <is>
          <t>10e14c67-fad1-4e3e-80ad-226f0338b9cb</t>
        </is>
      </c>
      <c r="Z2378" t="inlineStr">
        <is>
          <t>Charlie Schenkel ((N/A) G)</t>
        </is>
      </c>
    </row>
    <row r="2379">
      <c r="A2379" t="inlineStr">
        <is>
          <t>Charlie Stramel</t>
        </is>
      </c>
      <c r="B2379" t="inlineStr">
        <is>
          <t>MIN</t>
        </is>
      </c>
      <c r="C2379" t="inlineStr">
        <is>
          <t>RW</t>
        </is>
      </c>
      <c r="D2379" t="inlineStr">
        <is>
          <t>F</t>
        </is>
      </c>
      <c r="E2379" t="n">
        <v>21</v>
      </c>
      <c r="F2379" t="inlineStr">
        <is>
          <t>T</t>
        </is>
      </c>
      <c r="G2379" t="inlineStr">
        <is>
          <t>Brost</t>
        </is>
      </c>
      <c r="H2379" s="30" t="n">
        <v>1075000</v>
      </c>
      <c r="I2379" s="31" t="n">
        <v>0</v>
      </c>
      <c r="J2379" s="31" t="n"/>
      <c r="K2379" s="31" t="n">
        <v>0</v>
      </c>
      <c r="L2379" s="32" t="n"/>
      <c r="M2379" s="31" t="n">
        <v>0</v>
      </c>
      <c r="N2379" s="31" t="n">
        <v>0</v>
      </c>
      <c r="O2379" s="31" t="n"/>
      <c r="P2379" s="31" t="n"/>
      <c r="Q2379" s="31" t="n">
        <v>0</v>
      </c>
      <c r="R2379" s="31" t="n"/>
      <c r="S2379" s="32" t="n"/>
      <c r="T2379" s="32" t="n"/>
      <c r="V2379" t="inlineStr">
        <is>
          <t>064mz</t>
        </is>
      </c>
      <c r="W2379" t="n">
        <v>6938</v>
      </c>
      <c r="Y2379" t="inlineStr">
        <is>
          <t>3a040612-3736-487a-a877-21e94c6973cb</t>
        </is>
      </c>
      <c r="Z2379" t="inlineStr">
        <is>
          <t>Charlie Stramel (MIN RW)</t>
        </is>
      </c>
    </row>
    <row r="2380">
      <c r="A2380" t="inlineStr">
        <is>
          <t>Charlie Trethewey</t>
        </is>
      </c>
      <c r="B2380" t="inlineStr">
        <is>
          <t>PIT</t>
        </is>
      </c>
      <c r="C2380" t="inlineStr">
        <is>
          <t>D</t>
        </is>
      </c>
      <c r="D2380" t="inlineStr">
        <is>
          <t>D</t>
        </is>
      </c>
      <c r="E2380" t="n">
        <v>19</v>
      </c>
      <c r="F2380" t="inlineStr">
        <is>
          <t>FA</t>
        </is>
      </c>
      <c r="G2380" t="inlineStr">
        <is>
          <t>FA</t>
        </is>
      </c>
      <c r="H2380" s="30" t="n">
        <v>1</v>
      </c>
      <c r="I2380" s="31" t="n">
        <v>0</v>
      </c>
      <c r="J2380" s="31" t="n"/>
      <c r="K2380" s="31" t="n">
        <v>0</v>
      </c>
      <c r="L2380" s="32" t="n"/>
      <c r="M2380" s="31" t="n">
        <v>0</v>
      </c>
      <c r="N2380" s="31" t="n">
        <v>0</v>
      </c>
      <c r="O2380" s="31" t="n"/>
      <c r="P2380" s="31" t="n"/>
      <c r="Q2380" s="31" t="n">
        <v>0</v>
      </c>
      <c r="R2380" s="31" t="n"/>
      <c r="S2380" s="32" t="n"/>
      <c r="T2380" s="32" t="n"/>
      <c r="V2380" t="inlineStr">
        <is>
          <t>06pyj</t>
        </is>
      </c>
      <c r="Y2380" t="inlineStr">
        <is>
          <t>dcfdced2-ef57-4a49-b947-ac997c310175</t>
        </is>
      </c>
      <c r="Z2380" t="inlineStr">
        <is>
          <t>Charlie Trethewey (PIT D)</t>
        </is>
      </c>
    </row>
    <row r="2381">
      <c r="A2381" t="inlineStr">
        <is>
          <t>Charlie Vasaturo</t>
        </is>
      </c>
      <c r="B2381" t="inlineStr">
        <is>
          <t>TBL</t>
        </is>
      </c>
      <c r="C2381" t="inlineStr">
        <is>
          <t>D</t>
        </is>
      </c>
      <c r="D2381" t="inlineStr">
        <is>
          <t>D</t>
        </is>
      </c>
      <c r="E2381" t="n">
        <v>35</v>
      </c>
      <c r="F2381" t="inlineStr">
        <is>
          <t>FA</t>
        </is>
      </c>
      <c r="G2381" t="inlineStr">
        <is>
          <t>FA</t>
        </is>
      </c>
      <c r="H2381" s="30" t="n">
        <v>1</v>
      </c>
      <c r="I2381" s="31" t="n">
        <v>0</v>
      </c>
      <c r="J2381" s="31" t="n"/>
      <c r="K2381" s="31" t="n">
        <v>0</v>
      </c>
      <c r="L2381" s="32" t="n"/>
      <c r="M2381" s="31" t="n">
        <v>0</v>
      </c>
      <c r="N2381" s="31" t="n">
        <v>0</v>
      </c>
      <c r="O2381" s="31" t="n"/>
      <c r="P2381" s="31" t="n"/>
      <c r="Q2381" s="31" t="n">
        <v>0</v>
      </c>
      <c r="R2381" s="31" t="n"/>
      <c r="S2381" s="32" t="n"/>
      <c r="T2381" s="32" t="n"/>
      <c r="V2381" t="inlineStr">
        <is>
          <t>048kt</t>
        </is>
      </c>
      <c r="X2381" t="n">
        <v>7349</v>
      </c>
      <c r="Z2381" t="inlineStr">
        <is>
          <t>Charlie Vasaturo (TBL D)</t>
        </is>
      </c>
    </row>
    <row r="2382">
      <c r="A2382" t="inlineStr">
        <is>
          <t>Chas Sharpe</t>
        </is>
      </c>
      <c r="B2382" t="inlineStr">
        <is>
          <t>TOR</t>
        </is>
      </c>
      <c r="C2382" t="inlineStr">
        <is>
          <t>D</t>
        </is>
      </c>
      <c r="D2382" t="inlineStr">
        <is>
          <t>D</t>
        </is>
      </c>
      <c r="E2382" t="n">
        <v>22</v>
      </c>
      <c r="F2382" t="inlineStr">
        <is>
          <t>FA</t>
        </is>
      </c>
      <c r="G2382" t="inlineStr">
        <is>
          <t>FA</t>
        </is>
      </c>
      <c r="H2382" s="30" t="n">
        <v>1</v>
      </c>
      <c r="I2382" s="31" t="n">
        <v>0</v>
      </c>
      <c r="J2382" s="31" t="n"/>
      <c r="K2382" s="31" t="n">
        <v>0</v>
      </c>
      <c r="L2382" s="32" t="n"/>
      <c r="M2382" s="31" t="n">
        <v>0</v>
      </c>
      <c r="N2382" s="31" t="n">
        <v>0</v>
      </c>
      <c r="O2382" s="31" t="n"/>
      <c r="P2382" s="31" t="n"/>
      <c r="Q2382" s="31" t="n">
        <v>0</v>
      </c>
      <c r="R2382" s="31" t="n"/>
      <c r="S2382" s="32" t="n"/>
      <c r="T2382" s="32" t="n"/>
      <c r="V2382" t="inlineStr">
        <is>
          <t>06own</t>
        </is>
      </c>
      <c r="Y2382" t="inlineStr">
        <is>
          <t>86324394-1887-4a67-8716-e78b97077ad1</t>
        </is>
      </c>
      <c r="Z2382" t="inlineStr">
        <is>
          <t>Chas Sharpe (TOR D)</t>
        </is>
      </c>
    </row>
    <row r="2383">
      <c r="A2383" t="inlineStr">
        <is>
          <t>Chase Balisy</t>
        </is>
      </c>
      <c r="B2383" t="inlineStr">
        <is>
          <t>(N/A)</t>
        </is>
      </c>
      <c r="C2383" t="inlineStr">
        <is>
          <t>C</t>
        </is>
      </c>
      <c r="D2383" t="inlineStr">
        <is>
          <t>F</t>
        </is>
      </c>
      <c r="E2383" t="n">
        <v>34</v>
      </c>
      <c r="F2383" t="inlineStr">
        <is>
          <t>FA</t>
        </is>
      </c>
      <c r="G2383" t="inlineStr">
        <is>
          <t>FA</t>
        </is>
      </c>
      <c r="H2383" s="30" t="n">
        <v>1</v>
      </c>
      <c r="I2383" s="31" t="n">
        <v>0</v>
      </c>
      <c r="J2383" s="31" t="n"/>
      <c r="K2383" s="31" t="n">
        <v>0</v>
      </c>
      <c r="L2383" s="32" t="n"/>
      <c r="M2383" s="31" t="n">
        <v>0</v>
      </c>
      <c r="N2383" s="31" t="n">
        <v>0</v>
      </c>
      <c r="O2383" s="31" t="n"/>
      <c r="P2383" s="31" t="n"/>
      <c r="Q2383" s="31" t="n">
        <v>0</v>
      </c>
      <c r="R2383" s="31" t="n"/>
      <c r="S2383" s="32" t="n"/>
      <c r="T2383" s="32" t="n"/>
      <c r="V2383" t="inlineStr">
        <is>
          <t>02g6g</t>
        </is>
      </c>
      <c r="W2383" t="n">
        <v>4930</v>
      </c>
      <c r="X2383" t="n">
        <v>5535</v>
      </c>
      <c r="Z2383" t="inlineStr">
        <is>
          <t>Chase Balisy ((N/A) C)</t>
        </is>
      </c>
    </row>
    <row r="2384">
      <c r="A2384" t="inlineStr">
        <is>
          <t>Chase Berger</t>
        </is>
      </c>
      <c r="B2384" t="inlineStr">
        <is>
          <t>PIT</t>
        </is>
      </c>
      <c r="C2384" t="inlineStr">
        <is>
          <t>C</t>
        </is>
      </c>
      <c r="D2384" t="inlineStr">
        <is>
          <t>F</t>
        </is>
      </c>
      <c r="E2384" t="n">
        <v>31</v>
      </c>
      <c r="F2384" t="inlineStr">
        <is>
          <t>FA</t>
        </is>
      </c>
      <c r="G2384" t="inlineStr">
        <is>
          <t>FA</t>
        </is>
      </c>
      <c r="H2384" s="30" t="n">
        <v>1</v>
      </c>
      <c r="I2384" s="31" t="n">
        <v>0</v>
      </c>
      <c r="J2384" s="31" t="n"/>
      <c r="K2384" s="31" t="n">
        <v>0</v>
      </c>
      <c r="L2384" s="32" t="n"/>
      <c r="M2384" s="31" t="n">
        <v>0</v>
      </c>
      <c r="N2384" s="31" t="n">
        <v>0</v>
      </c>
      <c r="O2384" s="31" t="n"/>
      <c r="P2384" s="31" t="n"/>
      <c r="Q2384" s="31" t="n">
        <v>0</v>
      </c>
      <c r="R2384" s="31" t="n"/>
      <c r="S2384" s="32" t="n"/>
      <c r="T2384" s="32" t="n"/>
      <c r="V2384" t="inlineStr">
        <is>
          <t>04zja</t>
        </is>
      </c>
      <c r="X2384" t="n">
        <v>8582</v>
      </c>
      <c r="Z2384" t="inlineStr">
        <is>
          <t>Chase Berger (PIT C)</t>
        </is>
      </c>
    </row>
    <row r="2385">
      <c r="A2385" t="inlineStr">
        <is>
          <t>Chase Blackmun</t>
        </is>
      </c>
      <c r="B2385" t="inlineStr">
        <is>
          <t>(N/A)</t>
        </is>
      </c>
      <c r="C2385" t="inlineStr">
        <is>
          <t>D</t>
        </is>
      </c>
      <c r="D2385" t="inlineStr">
        <is>
          <t>D</t>
        </is>
      </c>
      <c r="E2385" t="n">
        <v>27</v>
      </c>
      <c r="F2385" t="inlineStr">
        <is>
          <t>FA</t>
        </is>
      </c>
      <c r="G2385" t="inlineStr">
        <is>
          <t>FA</t>
        </is>
      </c>
      <c r="H2385" s="30" t="n">
        <v>1</v>
      </c>
      <c r="I2385" s="31" t="n">
        <v>0</v>
      </c>
      <c r="J2385" s="31" t="n"/>
      <c r="K2385" s="31" t="n">
        <v>0</v>
      </c>
      <c r="L2385" s="32" t="n"/>
      <c r="M2385" s="31" t="n">
        <v>0</v>
      </c>
      <c r="N2385" s="31" t="n">
        <v>0</v>
      </c>
      <c r="O2385" s="31" t="n"/>
      <c r="P2385" s="31" t="n"/>
      <c r="Q2385" s="31" t="n">
        <v>0</v>
      </c>
      <c r="R2385" s="31" t="n"/>
      <c r="S2385" s="32" t="n"/>
      <c r="T2385" s="32" t="n"/>
      <c r="V2385" t="inlineStr">
        <is>
          <t>05r8f</t>
        </is>
      </c>
      <c r="Z2385" t="inlineStr">
        <is>
          <t>Chase Blackmun ((N/A) D)</t>
        </is>
      </c>
    </row>
    <row r="2386">
      <c r="A2386" t="inlineStr">
        <is>
          <t>Chase Bradley</t>
        </is>
      </c>
      <c r="B2386" t="inlineStr">
        <is>
          <t>NSH</t>
        </is>
      </c>
      <c r="C2386" t="inlineStr">
        <is>
          <t>LW</t>
        </is>
      </c>
      <c r="D2386" t="inlineStr">
        <is>
          <t>F</t>
        </is>
      </c>
      <c r="E2386" t="n">
        <v>24</v>
      </c>
      <c r="F2386" t="inlineStr">
        <is>
          <t>FA</t>
        </is>
      </c>
      <c r="G2386" t="inlineStr">
        <is>
          <t>FA</t>
        </is>
      </c>
      <c r="H2386" s="30" t="n">
        <v>875000</v>
      </c>
      <c r="I2386" s="31" t="n">
        <v>0</v>
      </c>
      <c r="J2386" s="31" t="n"/>
      <c r="K2386" s="31" t="n">
        <v>0</v>
      </c>
      <c r="L2386" s="32" t="n"/>
      <c r="M2386" s="31" t="n">
        <v>0</v>
      </c>
      <c r="N2386" s="31" t="n">
        <v>0</v>
      </c>
      <c r="O2386" s="31" t="n"/>
      <c r="P2386" s="31" t="n"/>
      <c r="Q2386" s="31" t="n">
        <v>0</v>
      </c>
      <c r="R2386" s="31" t="n"/>
      <c r="S2386" s="32" t="n"/>
      <c r="T2386" s="32" t="n"/>
      <c r="V2386" t="inlineStr">
        <is>
          <t>05oyf</t>
        </is>
      </c>
      <c r="W2386" t="n">
        <v>7260</v>
      </c>
      <c r="Y2386" t="inlineStr">
        <is>
          <t>4e46d603-bbd0-417c-ad51-af7ee3fc7ee3</t>
        </is>
      </c>
      <c r="Z2386" t="inlineStr">
        <is>
          <t>Chase Bradley (NSH LW)</t>
        </is>
      </c>
    </row>
    <row r="2387">
      <c r="A2387" t="inlineStr">
        <is>
          <t>Chase Cheslock</t>
        </is>
      </c>
      <c r="B2387" t="inlineStr">
        <is>
          <t>NJD</t>
        </is>
      </c>
      <c r="C2387" t="inlineStr">
        <is>
          <t>D</t>
        </is>
      </c>
      <c r="D2387" t="inlineStr">
        <is>
          <t>D</t>
        </is>
      </c>
      <c r="E2387" t="n">
        <v>21</v>
      </c>
      <c r="F2387" t="inlineStr">
        <is>
          <t>FA</t>
        </is>
      </c>
      <c r="G2387" t="inlineStr">
        <is>
          <t>FA</t>
        </is>
      </c>
      <c r="H2387" s="30" t="n">
        <v>1</v>
      </c>
      <c r="I2387" s="31" t="n">
        <v>0</v>
      </c>
      <c r="J2387" s="31" t="n"/>
      <c r="K2387" s="31" t="n">
        <v>0</v>
      </c>
      <c r="L2387" s="32" t="n"/>
      <c r="M2387" s="31" t="n">
        <v>0</v>
      </c>
      <c r="N2387" s="31" t="n">
        <v>0</v>
      </c>
      <c r="O2387" s="31" t="n"/>
      <c r="P2387" s="31" t="n"/>
      <c r="Q2387" s="31" t="n">
        <v>0</v>
      </c>
      <c r="R2387" s="31" t="n"/>
      <c r="S2387" s="32" t="n"/>
      <c r="T2387" s="32" t="n"/>
      <c r="V2387" t="inlineStr">
        <is>
          <t>06c6x</t>
        </is>
      </c>
      <c r="Y2387" t="inlineStr">
        <is>
          <t>cc2c58d7-2e45-41b6-984b-38e3bb6fd418</t>
        </is>
      </c>
      <c r="Z2387" t="inlineStr">
        <is>
          <t>Chase Cheslock (NJD D)</t>
        </is>
      </c>
    </row>
    <row r="2388">
      <c r="A2388" t="inlineStr">
        <is>
          <t>Chase Clark</t>
        </is>
      </c>
      <c r="B2388" t="inlineStr">
        <is>
          <t>WSH</t>
        </is>
      </c>
      <c r="C2388" t="inlineStr">
        <is>
          <t>G</t>
        </is>
      </c>
      <c r="D2388" t="inlineStr">
        <is>
          <t>G</t>
        </is>
      </c>
      <c r="E2388" t="n">
        <v>24</v>
      </c>
      <c r="F2388" t="inlineStr">
        <is>
          <t>FA</t>
        </is>
      </c>
      <c r="G2388" t="inlineStr">
        <is>
          <t>FA</t>
        </is>
      </c>
      <c r="H2388" s="30" t="n">
        <v>1</v>
      </c>
      <c r="I2388" s="31" t="n">
        <v>0</v>
      </c>
      <c r="J2388" s="31" t="n"/>
      <c r="K2388" s="31" t="n">
        <v>0</v>
      </c>
      <c r="L2388" s="32" t="n"/>
      <c r="M2388" s="31" t="n">
        <v>0</v>
      </c>
      <c r="N2388" s="31" t="n">
        <v>0</v>
      </c>
      <c r="O2388" s="31" t="n"/>
      <c r="P2388" s="31" t="n"/>
      <c r="Q2388" s="31" t="n">
        <v>0</v>
      </c>
      <c r="R2388" s="31" t="n"/>
      <c r="S2388" s="32" t="n"/>
      <c r="T2388" s="32" t="n"/>
      <c r="V2388" t="inlineStr">
        <is>
          <t>05uat</t>
        </is>
      </c>
      <c r="Y2388" t="inlineStr">
        <is>
          <t>06ec1e61-fbb7-42b2-b522-4876f441b3bc</t>
        </is>
      </c>
      <c r="Z2388" t="inlineStr">
        <is>
          <t>Chase Clark (WSH G)</t>
        </is>
      </c>
    </row>
    <row r="2389">
      <c r="A2389" t="inlineStr">
        <is>
          <t>Chase De Leo</t>
        </is>
      </c>
      <c r="B2389" t="inlineStr">
        <is>
          <t>(N/A)</t>
        </is>
      </c>
      <c r="C2389" t="inlineStr">
        <is>
          <t>C</t>
        </is>
      </c>
      <c r="D2389" t="inlineStr">
        <is>
          <t>F</t>
        </is>
      </c>
      <c r="E2389" t="n">
        <v>30</v>
      </c>
      <c r="F2389" t="inlineStr">
        <is>
          <t>FA</t>
        </is>
      </c>
      <c r="G2389" t="inlineStr">
        <is>
          <t>FA</t>
        </is>
      </c>
      <c r="H2389" s="30" t="n">
        <v>1</v>
      </c>
      <c r="I2389" s="31" t="n">
        <v>0</v>
      </c>
      <c r="J2389" s="31" t="n"/>
      <c r="K2389" s="31" t="n">
        <v>0</v>
      </c>
      <c r="L2389" s="32" t="n"/>
      <c r="M2389" s="31" t="n">
        <v>0</v>
      </c>
      <c r="N2389" s="31" t="n">
        <v>0</v>
      </c>
      <c r="O2389" s="31" t="n"/>
      <c r="P2389" s="31" t="n"/>
      <c r="Q2389" s="31" t="n">
        <v>0</v>
      </c>
      <c r="R2389" s="31" t="n"/>
      <c r="S2389" s="32" t="n"/>
      <c r="T2389" s="32" t="n"/>
      <c r="V2389" t="inlineStr">
        <is>
          <t>03cyt</t>
        </is>
      </c>
      <c r="W2389" t="n">
        <v>4505</v>
      </c>
      <c r="X2389" t="n">
        <v>6467</v>
      </c>
      <c r="Y2389" t="inlineStr">
        <is>
          <t>7b9167fd-6705-4c25-96ed-6adb65d3d609</t>
        </is>
      </c>
      <c r="Z2389" t="inlineStr">
        <is>
          <t>Chase De Leo ((N/A) C)</t>
        </is>
      </c>
    </row>
    <row r="2390">
      <c r="A2390" t="inlineStr">
        <is>
          <t>Chase Harrington</t>
        </is>
      </c>
      <c r="B2390" t="inlineStr">
        <is>
          <t>CGY</t>
        </is>
      </c>
      <c r="C2390" t="inlineStr">
        <is>
          <t>LW</t>
        </is>
      </c>
      <c r="D2390" t="inlineStr">
        <is>
          <t>F</t>
        </is>
      </c>
      <c r="E2390" t="n">
        <v>18</v>
      </c>
      <c r="F2390" t="inlineStr">
        <is>
          <t>FA</t>
        </is>
      </c>
      <c r="G2390" t="inlineStr">
        <is>
          <t>FA</t>
        </is>
      </c>
      <c r="H2390" s="30" t="n">
        <v>1</v>
      </c>
      <c r="I2390" s="31" t="n">
        <v>0</v>
      </c>
      <c r="J2390" s="31" t="n"/>
      <c r="K2390" s="31" t="n">
        <v>0</v>
      </c>
      <c r="L2390" s="32" t="n"/>
      <c r="M2390" s="31" t="n">
        <v>0</v>
      </c>
      <c r="N2390" s="31" t="n">
        <v>0</v>
      </c>
      <c r="O2390" s="31" t="n"/>
      <c r="P2390" s="31" t="n"/>
      <c r="Q2390" s="31" t="n">
        <v>0</v>
      </c>
      <c r="R2390" s="31" t="n"/>
      <c r="S2390" s="32" t="n"/>
      <c r="T2390" s="32" t="n"/>
      <c r="V2390" t="inlineStr">
        <is>
          <t>076r6</t>
        </is>
      </c>
      <c r="W2390" t="n">
        <v>7689</v>
      </c>
      <c r="Y2390" t="inlineStr">
        <is>
          <t>bfb0a408-e987-45b9-9c08-fc9876900006</t>
        </is>
      </c>
      <c r="Z2390" t="inlineStr">
        <is>
          <t>Chase Harrington (CGY LW)</t>
        </is>
      </c>
    </row>
    <row r="2391">
      <c r="A2391" t="inlineStr">
        <is>
          <t>Chase Harrison</t>
        </is>
      </c>
      <c r="B2391" t="inlineStr">
        <is>
          <t>(N/A)</t>
        </is>
      </c>
      <c r="C2391" t="inlineStr">
        <is>
          <t>D</t>
        </is>
      </c>
      <c r="D2391" t="inlineStr">
        <is>
          <t>D</t>
        </is>
      </c>
      <c r="E2391" t="n">
        <v>29</v>
      </c>
      <c r="F2391" t="inlineStr">
        <is>
          <t>FA</t>
        </is>
      </c>
      <c r="G2391" t="inlineStr">
        <is>
          <t>FA</t>
        </is>
      </c>
      <c r="H2391" s="30" t="n">
        <v>1</v>
      </c>
      <c r="I2391" s="31" t="n">
        <v>0</v>
      </c>
      <c r="J2391" s="31" t="n"/>
      <c r="K2391" s="31" t="n">
        <v>0</v>
      </c>
      <c r="L2391" s="32" t="n"/>
      <c r="M2391" s="31" t="n">
        <v>0</v>
      </c>
      <c r="N2391" s="31" t="n">
        <v>0</v>
      </c>
      <c r="O2391" s="31" t="n"/>
      <c r="P2391" s="31" t="n"/>
      <c r="Q2391" s="31" t="n">
        <v>0</v>
      </c>
      <c r="R2391" s="31" t="n"/>
      <c r="S2391" s="32" t="n"/>
      <c r="T2391" s="32" t="n"/>
      <c r="V2391" t="inlineStr">
        <is>
          <t>049tx</t>
        </is>
      </c>
      <c r="Z2391" t="inlineStr">
        <is>
          <t>Chase Harrison ((N/A) D)</t>
        </is>
      </c>
    </row>
    <row r="2392">
      <c r="A2392" t="inlineStr">
        <is>
          <t>Chase LaPinta</t>
        </is>
      </c>
      <c r="B2392" t="inlineStr">
        <is>
          <t>(N/A)</t>
        </is>
      </c>
      <c r="C2392" t="inlineStr">
        <is>
          <t>RW</t>
        </is>
      </c>
      <c r="D2392" t="inlineStr">
        <is>
          <t>F</t>
        </is>
      </c>
      <c r="E2392" t="n">
        <v>22</v>
      </c>
      <c r="F2392" t="inlineStr">
        <is>
          <t>FA</t>
        </is>
      </c>
      <c r="G2392" t="inlineStr">
        <is>
          <t>FA</t>
        </is>
      </c>
      <c r="H2392" s="30" t="n">
        <v>1</v>
      </c>
      <c r="I2392" s="31" t="n">
        <v>0</v>
      </c>
      <c r="J2392" s="31" t="n"/>
      <c r="K2392" s="31" t="n">
        <v>0</v>
      </c>
      <c r="L2392" s="32" t="n"/>
      <c r="M2392" s="31" t="n">
        <v>0</v>
      </c>
      <c r="N2392" s="31" t="n">
        <v>0</v>
      </c>
      <c r="O2392" s="31" t="n"/>
      <c r="P2392" s="31" t="n"/>
      <c r="Q2392" s="31" t="n">
        <v>0</v>
      </c>
      <c r="R2392" s="31" t="n"/>
      <c r="S2392" s="32" t="n"/>
      <c r="T2392" s="32" t="n"/>
      <c r="V2392" t="inlineStr">
        <is>
          <t>06kwt</t>
        </is>
      </c>
      <c r="Z2392" t="inlineStr">
        <is>
          <t>Chase LaPinta ((N/A) RW)</t>
        </is>
      </c>
    </row>
    <row r="2393">
      <c r="A2393" t="inlineStr">
        <is>
          <t>Chase Lang</t>
        </is>
      </c>
      <c r="B2393" t="inlineStr">
        <is>
          <t>(N/A)</t>
        </is>
      </c>
      <c r="C2393" t="inlineStr">
        <is>
          <t>C</t>
        </is>
      </c>
      <c r="D2393" t="inlineStr">
        <is>
          <t>F</t>
        </is>
      </c>
      <c r="E2393" t="n">
        <v>29</v>
      </c>
      <c r="F2393" t="inlineStr">
        <is>
          <t>FA</t>
        </is>
      </c>
      <c r="G2393" t="inlineStr">
        <is>
          <t>FA</t>
        </is>
      </c>
      <c r="H2393" s="30" t="n">
        <v>1</v>
      </c>
      <c r="I2393" s="31" t="n">
        <v>0</v>
      </c>
      <c r="J2393" s="31" t="n"/>
      <c r="K2393" s="31" t="n">
        <v>0</v>
      </c>
      <c r="L2393" s="32" t="n"/>
      <c r="M2393" s="31" t="n">
        <v>0</v>
      </c>
      <c r="N2393" s="31" t="n">
        <v>0</v>
      </c>
      <c r="O2393" s="31" t="n"/>
      <c r="P2393" s="31" t="n"/>
      <c r="Q2393" s="31" t="n">
        <v>0</v>
      </c>
      <c r="R2393" s="31" t="n"/>
      <c r="S2393" s="32" t="n"/>
      <c r="T2393" s="32" t="n"/>
      <c r="V2393" t="inlineStr">
        <is>
          <t>03edp</t>
        </is>
      </c>
      <c r="W2393" t="n">
        <v>4591</v>
      </c>
      <c r="X2393" t="n">
        <v>6535</v>
      </c>
      <c r="Z2393" t="inlineStr">
        <is>
          <t>Chase Lang ((N/A) C)</t>
        </is>
      </c>
    </row>
    <row r="2394">
      <c r="A2394" t="inlineStr">
        <is>
          <t>Chase Marchand</t>
        </is>
      </c>
      <c r="B2394" t="inlineStr">
        <is>
          <t>(N/A)</t>
        </is>
      </c>
      <c r="C2394" t="inlineStr">
        <is>
          <t>G</t>
        </is>
      </c>
      <c r="D2394" t="inlineStr">
        <is>
          <t>G</t>
        </is>
      </c>
      <c r="E2394" t="n">
        <v>30</v>
      </c>
      <c r="F2394" t="inlineStr">
        <is>
          <t>FA</t>
        </is>
      </c>
      <c r="G2394" t="inlineStr">
        <is>
          <t>FA</t>
        </is>
      </c>
      <c r="H2394" s="30" t="n">
        <v>1</v>
      </c>
      <c r="I2394" s="31" t="n">
        <v>0</v>
      </c>
      <c r="J2394" s="31" t="n"/>
      <c r="K2394" s="31" t="n">
        <v>0</v>
      </c>
      <c r="L2394" s="32" t="n"/>
      <c r="M2394" s="31" t="n">
        <v>0</v>
      </c>
      <c r="N2394" s="31" t="n">
        <v>0</v>
      </c>
      <c r="O2394" s="31" t="n"/>
      <c r="P2394" s="31" t="n"/>
      <c r="Q2394" s="31" t="n">
        <v>0</v>
      </c>
      <c r="R2394" s="31" t="n"/>
      <c r="S2394" s="32" t="n"/>
      <c r="T2394" s="32" t="n"/>
      <c r="V2394" t="inlineStr">
        <is>
          <t>03yct</t>
        </is>
      </c>
      <c r="Z2394" t="inlineStr">
        <is>
          <t>Chase Marchand ((N/A) G)</t>
        </is>
      </c>
    </row>
    <row r="2395">
      <c r="A2395" t="inlineStr">
        <is>
          <t>Chase McLane</t>
        </is>
      </c>
      <c r="B2395" t="inlineStr">
        <is>
          <t>NSH</t>
        </is>
      </c>
      <c r="C2395" t="inlineStr">
        <is>
          <t>C</t>
        </is>
      </c>
      <c r="D2395" t="inlineStr">
        <is>
          <t>F</t>
        </is>
      </c>
      <c r="E2395" t="n">
        <v>26</v>
      </c>
      <c r="F2395" t="inlineStr">
        <is>
          <t>FA</t>
        </is>
      </c>
      <c r="G2395" t="inlineStr">
        <is>
          <t>FA</t>
        </is>
      </c>
      <c r="H2395" s="30" t="n">
        <v>1</v>
      </c>
      <c r="I2395" s="31" t="n">
        <v>0</v>
      </c>
      <c r="J2395" s="31" t="n"/>
      <c r="K2395" s="31" t="n">
        <v>0</v>
      </c>
      <c r="L2395" s="32" t="n"/>
      <c r="M2395" s="31" t="n">
        <v>0</v>
      </c>
      <c r="N2395" s="31" t="n">
        <v>0</v>
      </c>
      <c r="O2395" s="31" t="n"/>
      <c r="P2395" s="31" t="n"/>
      <c r="Q2395" s="31" t="n">
        <v>0</v>
      </c>
      <c r="R2395" s="31" t="n"/>
      <c r="S2395" s="32" t="n"/>
      <c r="T2395" s="32" t="n"/>
      <c r="V2395" t="inlineStr">
        <is>
          <t>05oyi</t>
        </is>
      </c>
      <c r="Y2395" t="inlineStr">
        <is>
          <t>dc76c1f7-99bc-4091-ab56-f987478bbffe</t>
        </is>
      </c>
      <c r="Z2395" t="inlineStr">
        <is>
          <t>Chase McLane (NSH C)</t>
        </is>
      </c>
    </row>
    <row r="2396">
      <c r="A2396" t="inlineStr">
        <is>
          <t>Chase Pearson</t>
        </is>
      </c>
      <c r="B2396" t="inlineStr">
        <is>
          <t>DET</t>
        </is>
      </c>
      <c r="C2396" t="inlineStr">
        <is>
          <t>C</t>
        </is>
      </c>
      <c r="D2396" t="inlineStr">
        <is>
          <t>F</t>
        </is>
      </c>
      <c r="E2396" t="n">
        <v>29</v>
      </c>
      <c r="F2396" t="inlineStr">
        <is>
          <t>FA</t>
        </is>
      </c>
      <c r="G2396" t="inlineStr">
        <is>
          <t>FA</t>
        </is>
      </c>
      <c r="H2396" s="30" t="n">
        <v>1</v>
      </c>
      <c r="I2396" s="31" t="n">
        <v>0</v>
      </c>
      <c r="J2396" s="31" t="n"/>
      <c r="K2396" s="31" t="n">
        <v>0</v>
      </c>
      <c r="L2396" s="32" t="n"/>
      <c r="M2396" s="31" t="n">
        <v>0</v>
      </c>
      <c r="N2396" s="31" t="n">
        <v>0</v>
      </c>
      <c r="O2396" s="31" t="n"/>
      <c r="P2396" s="31" t="n"/>
      <c r="Q2396" s="31" t="n">
        <v>0</v>
      </c>
      <c r="R2396" s="31" t="n"/>
      <c r="S2396" s="32" t="n"/>
      <c r="T2396" s="32" t="n"/>
      <c r="V2396" t="inlineStr">
        <is>
          <t>03ric</t>
        </is>
      </c>
      <c r="W2396" t="n">
        <v>6180</v>
      </c>
      <c r="X2396" t="n">
        <v>6882</v>
      </c>
      <c r="Y2396" t="inlineStr">
        <is>
          <t>3d6cc984-b461-4ffa-b053-81ec0fc8643b</t>
        </is>
      </c>
      <c r="Z2396" t="inlineStr">
        <is>
          <t>Chase Pearson (DET C)</t>
        </is>
      </c>
    </row>
    <row r="2397">
      <c r="A2397" t="inlineStr">
        <is>
          <t>Chase Perry</t>
        </is>
      </c>
      <c r="B2397" t="inlineStr">
        <is>
          <t>DET</t>
        </is>
      </c>
      <c r="C2397" t="inlineStr">
        <is>
          <t>G</t>
        </is>
      </c>
      <c r="D2397" t="inlineStr">
        <is>
          <t>G</t>
        </is>
      </c>
      <c r="E2397" t="n">
        <v>30</v>
      </c>
      <c r="F2397" t="inlineStr">
        <is>
          <t>FA</t>
        </is>
      </c>
      <c r="G2397" t="inlineStr">
        <is>
          <t>FA</t>
        </is>
      </c>
      <c r="H2397" s="30" t="n">
        <v>1</v>
      </c>
      <c r="I2397" s="31" t="n">
        <v>0</v>
      </c>
      <c r="J2397" s="31" t="n"/>
      <c r="K2397" s="31" t="n">
        <v>0</v>
      </c>
      <c r="L2397" s="32" t="n"/>
      <c r="M2397" s="31" t="n">
        <v>0</v>
      </c>
      <c r="N2397" s="31" t="n">
        <v>0</v>
      </c>
      <c r="O2397" s="31" t="n"/>
      <c r="P2397" s="31" t="n"/>
      <c r="Q2397" s="31" t="n">
        <v>0</v>
      </c>
      <c r="R2397" s="31" t="n"/>
      <c r="S2397" s="32" t="n"/>
      <c r="T2397" s="32" t="n"/>
      <c r="V2397" t="inlineStr">
        <is>
          <t>03ecu</t>
        </is>
      </c>
      <c r="Z2397" t="inlineStr">
        <is>
          <t>Chase Perry (DET G)</t>
        </is>
      </c>
    </row>
    <row r="2398">
      <c r="A2398" t="inlineStr">
        <is>
          <t>Chase Pietila</t>
        </is>
      </c>
      <c r="B2398" t="inlineStr">
        <is>
          <t>PIT</t>
        </is>
      </c>
      <c r="C2398" t="inlineStr">
        <is>
          <t>D</t>
        </is>
      </c>
      <c r="D2398" t="inlineStr">
        <is>
          <t>D</t>
        </is>
      </c>
      <c r="E2398" t="n">
        <v>22</v>
      </c>
      <c r="F2398" t="inlineStr">
        <is>
          <t>FA</t>
        </is>
      </c>
      <c r="G2398" t="inlineStr">
        <is>
          <t>FA</t>
        </is>
      </c>
      <c r="H2398" s="30" t="n">
        <v>860000</v>
      </c>
      <c r="I2398" s="31" t="n">
        <v>0</v>
      </c>
      <c r="J2398" s="31" t="n"/>
      <c r="K2398" s="31" t="n">
        <v>0</v>
      </c>
      <c r="L2398" s="32" t="n"/>
      <c r="M2398" s="31" t="n">
        <v>0</v>
      </c>
      <c r="N2398" s="31" t="n">
        <v>0</v>
      </c>
      <c r="O2398" s="31" t="n"/>
      <c r="P2398" s="31" t="n"/>
      <c r="Q2398" s="31" t="n">
        <v>0</v>
      </c>
      <c r="R2398" s="31" t="n"/>
      <c r="S2398" s="32" t="n"/>
      <c r="T2398" s="32" t="n"/>
      <c r="V2398" t="inlineStr">
        <is>
          <t>06lv4</t>
        </is>
      </c>
      <c r="W2398" t="n">
        <v>7305</v>
      </c>
      <c r="Y2398" t="inlineStr">
        <is>
          <t>87d46882-3035-4897-83ee-b817a98eccb9</t>
        </is>
      </c>
      <c r="Z2398" t="inlineStr">
        <is>
          <t>Chase Pietila (PIT D)</t>
        </is>
      </c>
    </row>
    <row r="2399">
      <c r="A2399" t="inlineStr">
        <is>
          <t>Chase Polacek</t>
        </is>
      </c>
      <c r="B2399" t="inlineStr">
        <is>
          <t>(N/A)</t>
        </is>
      </c>
      <c r="C2399" t="inlineStr">
        <is>
          <t>RW</t>
        </is>
      </c>
      <c r="D2399" t="inlineStr">
        <is>
          <t>F</t>
        </is>
      </c>
      <c r="E2399" t="n">
        <v>37</v>
      </c>
      <c r="F2399" t="inlineStr">
        <is>
          <t>FA</t>
        </is>
      </c>
      <c r="G2399" t="inlineStr">
        <is>
          <t>FA</t>
        </is>
      </c>
      <c r="H2399" s="30" t="n">
        <v>1</v>
      </c>
      <c r="I2399" s="31" t="n">
        <v>0</v>
      </c>
      <c r="J2399" s="31" t="n"/>
      <c r="K2399" s="31" t="n">
        <v>0</v>
      </c>
      <c r="L2399" s="32" t="n"/>
      <c r="M2399" s="31" t="n">
        <v>0</v>
      </c>
      <c r="N2399" s="31" t="n">
        <v>0</v>
      </c>
      <c r="O2399" s="31" t="n"/>
      <c r="P2399" s="31" t="n"/>
      <c r="Q2399" s="31" t="n">
        <v>0</v>
      </c>
      <c r="R2399" s="31" t="n"/>
      <c r="S2399" s="32" t="n"/>
      <c r="T2399" s="32" t="n"/>
      <c r="V2399" t="inlineStr">
        <is>
          <t>026h8</t>
        </is>
      </c>
      <c r="X2399" t="n">
        <v>5600</v>
      </c>
      <c r="Z2399" t="inlineStr">
        <is>
          <t>Chase Polacek ((N/A) RW)</t>
        </is>
      </c>
    </row>
    <row r="2400">
      <c r="A2400" t="inlineStr">
        <is>
          <t>Chase Priskie</t>
        </is>
      </c>
      <c r="B2400" t="inlineStr">
        <is>
          <t>MIN</t>
        </is>
      </c>
      <c r="C2400" t="inlineStr">
        <is>
          <t>D</t>
        </is>
      </c>
      <c r="D2400" t="inlineStr">
        <is>
          <t>D</t>
        </is>
      </c>
      <c r="E2400" t="n">
        <v>30</v>
      </c>
      <c r="F2400" t="inlineStr">
        <is>
          <t>FA</t>
        </is>
      </c>
      <c r="G2400" t="inlineStr">
        <is>
          <t>FA</t>
        </is>
      </c>
      <c r="H2400" s="30" t="n">
        <v>800000</v>
      </c>
      <c r="I2400" s="31" t="n">
        <v>0</v>
      </c>
      <c r="J2400" s="31" t="n"/>
      <c r="K2400" s="31" t="n">
        <v>0</v>
      </c>
      <c r="L2400" s="32" t="n"/>
      <c r="M2400" s="31" t="n">
        <v>0</v>
      </c>
      <c r="N2400" s="31" t="n">
        <v>0</v>
      </c>
      <c r="O2400" s="31" t="n"/>
      <c r="P2400" s="31" t="n"/>
      <c r="Q2400" s="31" t="n">
        <v>0</v>
      </c>
      <c r="R2400" s="31" t="n"/>
      <c r="S2400" s="32" t="n"/>
      <c r="T2400" s="32" t="n"/>
      <c r="V2400" t="inlineStr">
        <is>
          <t>042ys</t>
        </is>
      </c>
      <c r="W2400" t="n">
        <v>5258</v>
      </c>
      <c r="X2400" t="n">
        <v>7282</v>
      </c>
      <c r="Y2400" t="inlineStr">
        <is>
          <t>00435c91-4c07-4c34-940d-713756698e26</t>
        </is>
      </c>
      <c r="Z2400" t="inlineStr">
        <is>
          <t>Chase Priskie (MIN D)</t>
        </is>
      </c>
    </row>
    <row r="2401">
      <c r="A2401" t="inlineStr">
        <is>
          <t>Chase Reid</t>
        </is>
      </c>
      <c r="B2401" t="inlineStr">
        <is>
          <t>SEA</t>
        </is>
      </c>
      <c r="C2401" t="inlineStr">
        <is>
          <t>D</t>
        </is>
      </c>
      <c r="D2401" t="inlineStr">
        <is>
          <t>D</t>
        </is>
      </c>
      <c r="E2401" t="n">
        <v>18</v>
      </c>
      <c r="F2401" t="inlineStr">
        <is>
          <t>FA</t>
        </is>
      </c>
      <c r="G2401" t="inlineStr">
        <is>
          <t>FA</t>
        </is>
      </c>
      <c r="H2401" s="30" t="n">
        <v>1</v>
      </c>
      <c r="I2401" s="31" t="n">
        <v>0</v>
      </c>
      <c r="J2401" s="31" t="n"/>
      <c r="K2401" s="31" t="n">
        <v>0</v>
      </c>
      <c r="L2401" s="32" t="n"/>
      <c r="M2401" s="31" t="n">
        <v>0</v>
      </c>
      <c r="N2401" s="31" t="n">
        <v>0</v>
      </c>
      <c r="O2401" s="31" t="n"/>
      <c r="P2401" s="31" t="n"/>
      <c r="Q2401" s="31" t="n">
        <v>0</v>
      </c>
      <c r="R2401" s="31" t="n"/>
      <c r="S2401" s="32" t="n"/>
      <c r="T2401" s="32" t="n"/>
      <c r="U2401" t="n">
        <v>284.1</v>
      </c>
      <c r="V2401" t="inlineStr">
        <is>
          <t>070fo</t>
        </is>
      </c>
      <c r="W2401" t="n">
        <v>7658</v>
      </c>
      <c r="Y2401" t="inlineStr">
        <is>
          <t>71be5cf4-49a7-4d5b-9fad-2ade7d4519c5</t>
        </is>
      </c>
      <c r="Z2401" t="inlineStr">
        <is>
          <t>Chase Reid (SEA D)</t>
        </is>
      </c>
    </row>
    <row r="2402">
      <c r="A2402" t="inlineStr">
        <is>
          <t>Chase Sakic</t>
        </is>
      </c>
      <c r="B2402" t="inlineStr">
        <is>
          <t>(N/A)</t>
        </is>
      </c>
      <c r="C2402" t="inlineStr">
        <is>
          <t>LW</t>
        </is>
      </c>
      <c r="D2402" t="inlineStr">
        <is>
          <t>F</t>
        </is>
      </c>
      <c r="E2402" t="n">
        <v>25</v>
      </c>
      <c r="F2402" t="inlineStr">
        <is>
          <t>FA</t>
        </is>
      </c>
      <c r="G2402" t="inlineStr">
        <is>
          <t>FA</t>
        </is>
      </c>
      <c r="H2402" s="30" t="n">
        <v>1</v>
      </c>
      <c r="I2402" s="31" t="n">
        <v>0</v>
      </c>
      <c r="J2402" s="31" t="n"/>
      <c r="K2402" s="31" t="n">
        <v>0</v>
      </c>
      <c r="L2402" s="32" t="n"/>
      <c r="M2402" s="31" t="n">
        <v>0</v>
      </c>
      <c r="N2402" s="31" t="n">
        <v>0</v>
      </c>
      <c r="O2402" s="31" t="n"/>
      <c r="P2402" s="31" t="n"/>
      <c r="Q2402" s="31" t="n">
        <v>0</v>
      </c>
      <c r="R2402" s="31" t="n"/>
      <c r="S2402" s="32" t="n"/>
      <c r="T2402" s="32" t="n"/>
      <c r="V2402" t="inlineStr">
        <is>
          <t>051xe</t>
        </is>
      </c>
      <c r="Z2402" t="inlineStr">
        <is>
          <t>Chase Sakic ((N/A) LW)</t>
        </is>
      </c>
    </row>
    <row r="2403">
      <c r="A2403" t="inlineStr">
        <is>
          <t>Chase Stillman</t>
        </is>
      </c>
      <c r="B2403" t="inlineStr">
        <is>
          <t>DET</t>
        </is>
      </c>
      <c r="C2403" t="inlineStr">
        <is>
          <t>RW</t>
        </is>
      </c>
      <c r="D2403" t="inlineStr">
        <is>
          <t>F</t>
        </is>
      </c>
      <c r="E2403" t="n">
        <v>23</v>
      </c>
      <c r="F2403" t="inlineStr">
        <is>
          <t>T</t>
        </is>
      </c>
      <c r="G2403" t="inlineStr">
        <is>
          <t>Brost</t>
        </is>
      </c>
      <c r="H2403" s="30" t="n">
        <v>850000</v>
      </c>
      <c r="I2403" s="31" t="n">
        <v>0</v>
      </c>
      <c r="J2403" s="31" t="n"/>
      <c r="K2403" s="31" t="n">
        <v>0</v>
      </c>
      <c r="L2403" s="32" t="n"/>
      <c r="M2403" s="31" t="n">
        <v>0</v>
      </c>
      <c r="N2403" s="31" t="n">
        <v>0</v>
      </c>
      <c r="O2403" s="31" t="n"/>
      <c r="P2403" s="31" t="n"/>
      <c r="Q2403" s="31" t="n">
        <v>0</v>
      </c>
      <c r="R2403" s="31" t="n"/>
      <c r="S2403" s="32" t="n"/>
      <c r="T2403" s="32" t="n"/>
      <c r="V2403" t="inlineStr">
        <is>
          <t>05tqv</t>
        </is>
      </c>
      <c r="W2403" t="n">
        <v>6531</v>
      </c>
      <c r="Y2403" t="inlineStr">
        <is>
          <t>956438df-b051-468b-b3bc-d495c7cc716c</t>
        </is>
      </c>
      <c r="Z2403" t="inlineStr">
        <is>
          <t>Chase Stillman (DET RW)</t>
        </is>
      </c>
    </row>
    <row r="2404">
      <c r="A2404" t="inlineStr">
        <is>
          <t>Chase Wheatcroft</t>
        </is>
      </c>
      <c r="B2404" t="inlineStr">
        <is>
          <t>(N/A)</t>
        </is>
      </c>
      <c r="C2404" t="inlineStr">
        <is>
          <t>C</t>
        </is>
      </c>
      <c r="D2404" t="inlineStr">
        <is>
          <t>F</t>
        </is>
      </c>
      <c r="E2404" t="n">
        <v>24</v>
      </c>
      <c r="F2404" t="inlineStr">
        <is>
          <t>FA</t>
        </is>
      </c>
      <c r="G2404" t="inlineStr">
        <is>
          <t>FA</t>
        </is>
      </c>
      <c r="H2404" s="30" t="n">
        <v>1</v>
      </c>
      <c r="I2404" s="31" t="n">
        <v>0</v>
      </c>
      <c r="J2404" s="31" t="n"/>
      <c r="K2404" s="31" t="n">
        <v>0</v>
      </c>
      <c r="L2404" s="32" t="n"/>
      <c r="M2404" s="31" t="n">
        <v>0</v>
      </c>
      <c r="N2404" s="31" t="n">
        <v>0</v>
      </c>
      <c r="O2404" s="31" t="n"/>
      <c r="P2404" s="31" t="n"/>
      <c r="Q2404" s="31" t="n">
        <v>0</v>
      </c>
      <c r="R2404" s="31" t="n"/>
      <c r="S2404" s="32" t="n"/>
      <c r="T2404" s="32" t="n"/>
      <c r="V2404" t="inlineStr">
        <is>
          <t>067zw</t>
        </is>
      </c>
      <c r="W2404" t="n">
        <v>6871</v>
      </c>
      <c r="Y2404" t="inlineStr">
        <is>
          <t>d57c940c-738a-405e-954c-30369d4f05b6</t>
        </is>
      </c>
      <c r="Z2404" t="inlineStr">
        <is>
          <t>Chase Wheatcroft ((N/A) C)</t>
        </is>
      </c>
    </row>
    <row r="2405">
      <c r="A2405" t="inlineStr">
        <is>
          <t>Chase Witala</t>
        </is>
      </c>
      <c r="B2405" t="inlineStr">
        <is>
          <t>TOR</t>
        </is>
      </c>
      <c r="C2405" t="inlineStr">
        <is>
          <t>LW</t>
        </is>
      </c>
      <c r="D2405" t="inlineStr">
        <is>
          <t>F</t>
        </is>
      </c>
      <c r="E2405" t="n">
        <v>31</v>
      </c>
      <c r="F2405" t="inlineStr">
        <is>
          <t>FA</t>
        </is>
      </c>
      <c r="G2405" t="inlineStr">
        <is>
          <t>FA</t>
        </is>
      </c>
      <c r="H2405" s="30" t="n">
        <v>1</v>
      </c>
      <c r="I2405" s="31" t="n">
        <v>0</v>
      </c>
      <c r="J2405" s="31" t="n"/>
      <c r="K2405" s="31" t="n">
        <v>0</v>
      </c>
      <c r="L2405" s="32" t="n"/>
      <c r="M2405" s="31" t="n">
        <v>0</v>
      </c>
      <c r="N2405" s="31" t="n">
        <v>0</v>
      </c>
      <c r="O2405" s="31" t="n"/>
      <c r="P2405" s="31" t="n"/>
      <c r="Q2405" s="31" t="n">
        <v>0</v>
      </c>
      <c r="R2405" s="31" t="n"/>
      <c r="S2405" s="32" t="n"/>
      <c r="T2405" s="32" t="n"/>
      <c r="V2405" t="inlineStr">
        <is>
          <t>048zn</t>
        </is>
      </c>
      <c r="X2405" t="n">
        <v>7450</v>
      </c>
      <c r="Z2405" t="inlineStr">
        <is>
          <t>Chase Witala (TOR LW)</t>
        </is>
      </c>
    </row>
    <row r="2406">
      <c r="A2406" t="inlineStr">
        <is>
          <t>Chase Wouters</t>
        </is>
      </c>
      <c r="B2406" t="inlineStr">
        <is>
          <t>VAN</t>
        </is>
      </c>
      <c r="C2406" t="inlineStr">
        <is>
          <t>C</t>
        </is>
      </c>
      <c r="D2406" t="inlineStr">
        <is>
          <t>F</t>
        </is>
      </c>
      <c r="E2406" t="n">
        <v>26</v>
      </c>
      <c r="F2406" t="inlineStr">
        <is>
          <t>FA</t>
        </is>
      </c>
      <c r="G2406" t="inlineStr">
        <is>
          <t>FA</t>
        </is>
      </c>
      <c r="H2406" s="30" t="n">
        <v>850000</v>
      </c>
      <c r="I2406" s="31" t="n">
        <v>0</v>
      </c>
      <c r="J2406" s="31" t="n"/>
      <c r="K2406" s="31" t="n">
        <v>0</v>
      </c>
      <c r="L2406" s="32" t="n"/>
      <c r="M2406" s="31" t="n">
        <v>0</v>
      </c>
      <c r="N2406" s="31" t="n">
        <v>0</v>
      </c>
      <c r="O2406" s="31" t="n"/>
      <c r="P2406" s="31" t="n"/>
      <c r="Q2406" s="31" t="n">
        <v>0</v>
      </c>
      <c r="R2406" s="31" t="n"/>
      <c r="S2406" s="32" t="n"/>
      <c r="T2406" s="32" t="n"/>
      <c r="V2406" t="inlineStr">
        <is>
          <t>04rdw</t>
        </is>
      </c>
      <c r="W2406" t="n">
        <v>5771</v>
      </c>
      <c r="X2406" t="n">
        <v>8148</v>
      </c>
      <c r="Y2406" t="inlineStr">
        <is>
          <t>d5351891-80bb-4121-a32f-c5712896f142</t>
        </is>
      </c>
      <c r="Z2406" t="inlineStr">
        <is>
          <t>Chase Wouters (VAN C)</t>
        </is>
      </c>
    </row>
    <row r="2407">
      <c r="A2407" t="inlineStr">
        <is>
          <t>Chase Wutzke</t>
        </is>
      </c>
      <c r="B2407" t="inlineStr">
        <is>
          <t>MIN</t>
        </is>
      </c>
      <c r="C2407" t="inlineStr">
        <is>
          <t>G</t>
        </is>
      </c>
      <c r="D2407" t="inlineStr">
        <is>
          <t>G</t>
        </is>
      </c>
      <c r="E2407" t="n">
        <v>20</v>
      </c>
      <c r="F2407" t="inlineStr">
        <is>
          <t>FA</t>
        </is>
      </c>
      <c r="G2407" t="inlineStr">
        <is>
          <t>FA</t>
        </is>
      </c>
      <c r="H2407" s="30" t="n">
        <v>955833</v>
      </c>
      <c r="I2407" s="31" t="n">
        <v>0</v>
      </c>
      <c r="J2407" s="31" t="n"/>
      <c r="K2407" s="31" t="n">
        <v>0</v>
      </c>
      <c r="L2407" s="32" t="n"/>
      <c r="M2407" s="31" t="n">
        <v>0</v>
      </c>
      <c r="N2407" s="31" t="n">
        <v>0</v>
      </c>
      <c r="O2407" s="31" t="n"/>
      <c r="P2407" s="31" t="n"/>
      <c r="Q2407" s="31" t="n">
        <v>0</v>
      </c>
      <c r="R2407" s="31" t="n"/>
      <c r="S2407" s="32" t="n"/>
      <c r="T2407" s="32" t="n"/>
      <c r="V2407" t="inlineStr">
        <is>
          <t>06miy</t>
        </is>
      </c>
      <c r="W2407" t="n">
        <v>7516</v>
      </c>
      <c r="Y2407" t="inlineStr">
        <is>
          <t>4149919e-7900-40af-87d0-04310b680f75</t>
        </is>
      </c>
      <c r="Z2407" t="inlineStr">
        <is>
          <t>Chase Wutzke (MIN G)</t>
        </is>
      </c>
    </row>
    <row r="2408">
      <c r="A2408" t="inlineStr">
        <is>
          <t>Chase Yoder</t>
        </is>
      </c>
      <c r="B2408" t="inlineStr">
        <is>
          <t>PIT</t>
        </is>
      </c>
      <c r="C2408" t="inlineStr">
        <is>
          <t>C</t>
        </is>
      </c>
      <c r="D2408" t="inlineStr">
        <is>
          <t>F</t>
        </is>
      </c>
      <c r="E2408" t="n">
        <v>24</v>
      </c>
      <c r="F2408" t="inlineStr">
        <is>
          <t>FA</t>
        </is>
      </c>
      <c r="G2408" t="inlineStr">
        <is>
          <t>FA</t>
        </is>
      </c>
      <c r="H2408" s="30" t="n">
        <v>1</v>
      </c>
      <c r="I2408" s="31" t="n">
        <v>0</v>
      </c>
      <c r="J2408" s="31" t="n"/>
      <c r="K2408" s="31" t="n">
        <v>0</v>
      </c>
      <c r="L2408" s="32" t="n"/>
      <c r="M2408" s="31" t="n">
        <v>0</v>
      </c>
      <c r="N2408" s="31" t="n">
        <v>0</v>
      </c>
      <c r="O2408" s="31" t="n"/>
      <c r="P2408" s="31" t="n"/>
      <c r="Q2408" s="31" t="n">
        <v>0</v>
      </c>
      <c r="R2408" s="31" t="n"/>
      <c r="S2408" s="32" t="n"/>
      <c r="T2408" s="32" t="n"/>
      <c r="V2408" t="inlineStr">
        <is>
          <t>05oy3</t>
        </is>
      </c>
      <c r="Y2408" t="inlineStr">
        <is>
          <t>df9732d3-aa06-485f-92a3-3b9869f124b1</t>
        </is>
      </c>
      <c r="Z2408" t="inlineStr">
        <is>
          <t>Chase Yoder (PIT C)</t>
        </is>
      </c>
    </row>
    <row r="2409">
      <c r="A2409" t="inlineStr">
        <is>
          <t>Chay Genoway</t>
        </is>
      </c>
      <c r="B2409" t="inlineStr">
        <is>
          <t>(N/A)</t>
        </is>
      </c>
      <c r="C2409" t="inlineStr">
        <is>
          <t>D</t>
        </is>
      </c>
      <c r="D2409" t="inlineStr">
        <is>
          <t>D</t>
        </is>
      </c>
      <c r="E2409" t="n">
        <v>39</v>
      </c>
      <c r="F2409" t="inlineStr">
        <is>
          <t>FA</t>
        </is>
      </c>
      <c r="G2409" t="inlineStr">
        <is>
          <t>FA</t>
        </is>
      </c>
      <c r="H2409" s="30" t="n">
        <v>1</v>
      </c>
      <c r="I2409" s="31" t="n">
        <v>0</v>
      </c>
      <c r="J2409" s="31" t="n"/>
      <c r="K2409" s="31" t="n">
        <v>0</v>
      </c>
      <c r="L2409" s="32" t="n"/>
      <c r="M2409" s="31" t="n">
        <v>0</v>
      </c>
      <c r="N2409" s="31" t="n">
        <v>0</v>
      </c>
      <c r="O2409" s="31" t="n"/>
      <c r="P2409" s="31" t="n"/>
      <c r="Q2409" s="31" t="n">
        <v>0</v>
      </c>
      <c r="R2409" s="31" t="n"/>
      <c r="S2409" s="32" t="n"/>
      <c r="T2409" s="32" t="n"/>
      <c r="V2409" t="inlineStr">
        <is>
          <t>026ks</t>
        </is>
      </c>
      <c r="W2409" t="n">
        <v>3719</v>
      </c>
      <c r="X2409" t="n">
        <v>5309</v>
      </c>
      <c r="Z2409" t="inlineStr">
        <is>
          <t>Chay Genoway ((N/A) D)</t>
        </is>
      </c>
    </row>
    <row r="2410">
      <c r="A2410" t="inlineStr">
        <is>
          <t>Chayse Primeau</t>
        </is>
      </c>
      <c r="B2410" t="inlineStr">
        <is>
          <t>(N/A)</t>
        </is>
      </c>
      <c r="C2410" t="inlineStr">
        <is>
          <t>LW</t>
        </is>
      </c>
      <c r="D2410" t="inlineStr">
        <is>
          <t>F</t>
        </is>
      </c>
      <c r="E2410" t="n">
        <v>28</v>
      </c>
      <c r="F2410" t="inlineStr">
        <is>
          <t>FA</t>
        </is>
      </c>
      <c r="G2410" t="inlineStr">
        <is>
          <t>FA</t>
        </is>
      </c>
      <c r="H2410" s="30" t="n">
        <v>1</v>
      </c>
      <c r="I2410" s="31" t="n">
        <v>0</v>
      </c>
      <c r="J2410" s="31" t="n"/>
      <c r="K2410" s="31" t="n">
        <v>0</v>
      </c>
      <c r="L2410" s="32" t="n"/>
      <c r="M2410" s="31" t="n">
        <v>0</v>
      </c>
      <c r="N2410" s="31" t="n">
        <v>0</v>
      </c>
      <c r="O2410" s="31" t="n"/>
      <c r="P2410" s="31" t="n"/>
      <c r="Q2410" s="31" t="n">
        <v>0</v>
      </c>
      <c r="R2410" s="31" t="n"/>
      <c r="S2410" s="32" t="n"/>
      <c r="T2410" s="32" t="n"/>
      <c r="V2410" t="inlineStr">
        <is>
          <t>05r9i</t>
        </is>
      </c>
      <c r="Z2410" t="inlineStr">
        <is>
          <t>Chayse Primeau ((N/A) LW)</t>
        </is>
      </c>
    </row>
    <row r="2411">
      <c r="A2411" t="inlineStr">
        <is>
          <t>Chaz Reddekopp</t>
        </is>
      </c>
      <c r="B2411" t="inlineStr">
        <is>
          <t>(N/A)</t>
        </is>
      </c>
      <c r="C2411" t="inlineStr">
        <is>
          <t>D</t>
        </is>
      </c>
      <c r="D2411" t="inlineStr">
        <is>
          <t>D</t>
        </is>
      </c>
      <c r="E2411" t="n">
        <v>29</v>
      </c>
      <c r="F2411" t="inlineStr">
        <is>
          <t>FA</t>
        </is>
      </c>
      <c r="G2411" t="inlineStr">
        <is>
          <t>FA</t>
        </is>
      </c>
      <c r="H2411" s="30" t="n">
        <v>1</v>
      </c>
      <c r="I2411" s="31" t="n">
        <v>0</v>
      </c>
      <c r="J2411" s="31" t="n"/>
      <c r="K2411" s="31" t="n">
        <v>0</v>
      </c>
      <c r="L2411" s="32" t="n"/>
      <c r="M2411" s="31" t="n">
        <v>0</v>
      </c>
      <c r="N2411" s="31" t="n">
        <v>0</v>
      </c>
      <c r="O2411" s="31" t="n"/>
      <c r="P2411" s="31" t="n"/>
      <c r="Q2411" s="31" t="n">
        <v>0</v>
      </c>
      <c r="R2411" s="31" t="n"/>
      <c r="S2411" s="32" t="n"/>
      <c r="T2411" s="32" t="n"/>
      <c r="V2411" t="inlineStr">
        <is>
          <t>03rjj</t>
        </is>
      </c>
      <c r="W2411" t="n">
        <v>5381</v>
      </c>
      <c r="X2411" t="n">
        <v>6929</v>
      </c>
      <c r="Z2411" t="inlineStr">
        <is>
          <t>Chaz Reddekopp ((N/A) D)</t>
        </is>
      </c>
    </row>
    <row r="2412">
      <c r="A2412" t="inlineStr">
        <is>
          <t>Chet Pickard</t>
        </is>
      </c>
      <c r="B2412" t="inlineStr">
        <is>
          <t>(N/A)</t>
        </is>
      </c>
      <c r="C2412" t="inlineStr">
        <is>
          <t>G</t>
        </is>
      </c>
      <c r="D2412" t="inlineStr">
        <is>
          <t>G</t>
        </is>
      </c>
      <c r="E2412" t="n">
        <v>36</v>
      </c>
      <c r="F2412" t="inlineStr">
        <is>
          <t>FA</t>
        </is>
      </c>
      <c r="G2412" t="inlineStr">
        <is>
          <t>FA</t>
        </is>
      </c>
      <c r="H2412" s="30" t="n">
        <v>1</v>
      </c>
      <c r="I2412" s="31" t="n">
        <v>0</v>
      </c>
      <c r="J2412" s="31" t="n"/>
      <c r="K2412" s="31" t="n">
        <v>0</v>
      </c>
      <c r="L2412" s="32" t="n"/>
      <c r="M2412" s="31" t="n">
        <v>0</v>
      </c>
      <c r="N2412" s="31" t="n">
        <v>0</v>
      </c>
      <c r="O2412" s="31" t="n"/>
      <c r="P2412" s="31" t="n"/>
      <c r="Q2412" s="31" t="n">
        <v>0</v>
      </c>
      <c r="R2412" s="31" t="n"/>
      <c r="S2412" s="32" t="n"/>
      <c r="T2412" s="32" t="n"/>
      <c r="V2412" t="inlineStr">
        <is>
          <t>01073</t>
        </is>
      </c>
      <c r="W2412" t="n">
        <v>2989</v>
      </c>
      <c r="X2412" t="n">
        <v>4494</v>
      </c>
      <c r="Z2412" t="inlineStr">
        <is>
          <t>Chet Pickard ((N/A) G)</t>
        </is>
      </c>
    </row>
    <row r="2413">
      <c r="A2413" t="inlineStr">
        <is>
          <t>Chris Baltisberger</t>
        </is>
      </c>
      <c r="B2413" t="inlineStr">
        <is>
          <t>(N/A)</t>
        </is>
      </c>
      <c r="C2413" t="inlineStr">
        <is>
          <t>RW</t>
        </is>
      </c>
      <c r="D2413" t="inlineStr">
        <is>
          <t>F</t>
        </is>
      </c>
      <c r="E2413" t="n">
        <v>34</v>
      </c>
      <c r="F2413" t="inlineStr">
        <is>
          <t>FA</t>
        </is>
      </c>
      <c r="G2413" t="inlineStr">
        <is>
          <t>FA</t>
        </is>
      </c>
      <c r="H2413" s="30" t="n">
        <v>1</v>
      </c>
      <c r="I2413" s="31" t="n">
        <v>0</v>
      </c>
      <c r="J2413" s="31" t="n"/>
      <c r="K2413" s="31" t="n">
        <v>0</v>
      </c>
      <c r="L2413" s="32" t="n"/>
      <c r="M2413" s="31" t="n">
        <v>0</v>
      </c>
      <c r="N2413" s="31" t="n">
        <v>0</v>
      </c>
      <c r="O2413" s="31" t="n"/>
      <c r="P2413" s="31" t="n"/>
      <c r="Q2413" s="31" t="n">
        <v>0</v>
      </c>
      <c r="R2413" s="31" t="n"/>
      <c r="S2413" s="32" t="n"/>
      <c r="T2413" s="32" t="n"/>
      <c r="V2413" t="inlineStr">
        <is>
          <t>03kit</t>
        </is>
      </c>
      <c r="X2413" t="n">
        <v>6631</v>
      </c>
      <c r="Z2413" t="inlineStr">
        <is>
          <t>Chris Baltisberger ((N/A) RW)</t>
        </is>
      </c>
    </row>
    <row r="2414">
      <c r="A2414" t="inlineStr">
        <is>
          <t>Chris Beckford-Tseu</t>
        </is>
      </c>
      <c r="B2414" t="inlineStr">
        <is>
          <t>(N/A)</t>
        </is>
      </c>
      <c r="C2414" t="inlineStr">
        <is>
          <t>G</t>
        </is>
      </c>
      <c r="D2414" t="inlineStr">
        <is>
          <t>G</t>
        </is>
      </c>
      <c r="E2414" t="n">
        <v>42</v>
      </c>
      <c r="F2414" t="inlineStr">
        <is>
          <t>FA</t>
        </is>
      </c>
      <c r="G2414" t="inlineStr">
        <is>
          <t>FA</t>
        </is>
      </c>
      <c r="H2414" s="30" t="n">
        <v>1</v>
      </c>
      <c r="I2414" s="31" t="n">
        <v>0</v>
      </c>
      <c r="J2414" s="31" t="n"/>
      <c r="K2414" s="31" t="n">
        <v>0</v>
      </c>
      <c r="L2414" s="32" t="n"/>
      <c r="M2414" s="31" t="n">
        <v>0</v>
      </c>
      <c r="N2414" s="31" t="n">
        <v>0</v>
      </c>
      <c r="O2414" s="31" t="n"/>
      <c r="P2414" s="31" t="n"/>
      <c r="Q2414" s="31" t="n">
        <v>0</v>
      </c>
      <c r="R2414" s="31" t="n"/>
      <c r="S2414" s="32" t="n"/>
      <c r="T2414" s="32" t="n"/>
      <c r="V2414" t="inlineStr">
        <is>
          <t>004sm</t>
        </is>
      </c>
      <c r="W2414" t="n">
        <v>2025</v>
      </c>
      <c r="X2414" t="n">
        <v>3675</v>
      </c>
      <c r="Z2414" t="inlineStr">
        <is>
          <t>Chris Beckford-Tseu ((N/A) G)</t>
        </is>
      </c>
    </row>
    <row r="2415">
      <c r="A2415" t="inlineStr">
        <is>
          <t>Chris Bigras</t>
        </is>
      </c>
      <c r="B2415" t="inlineStr">
        <is>
          <t>(N/A)</t>
        </is>
      </c>
      <c r="C2415" t="inlineStr">
        <is>
          <t>D</t>
        </is>
      </c>
      <c r="D2415" t="inlineStr">
        <is>
          <t>D</t>
        </is>
      </c>
      <c r="E2415" t="n">
        <v>31</v>
      </c>
      <c r="F2415" t="inlineStr">
        <is>
          <t>FA</t>
        </is>
      </c>
      <c r="G2415" t="inlineStr">
        <is>
          <t>FA</t>
        </is>
      </c>
      <c r="H2415" s="30" t="n">
        <v>1</v>
      </c>
      <c r="I2415" s="31" t="n">
        <v>0</v>
      </c>
      <c r="J2415" s="31" t="n"/>
      <c r="K2415" s="31" t="n">
        <v>0</v>
      </c>
      <c r="L2415" s="32" t="n"/>
      <c r="M2415" s="31" t="n">
        <v>0</v>
      </c>
      <c r="N2415" s="31" t="n">
        <v>0</v>
      </c>
      <c r="O2415" s="31" t="n"/>
      <c r="P2415" s="31" t="n"/>
      <c r="Q2415" s="31" t="n">
        <v>0</v>
      </c>
      <c r="R2415" s="31" t="n"/>
      <c r="S2415" s="32" t="n"/>
      <c r="T2415" s="32" t="n"/>
      <c r="V2415" t="inlineStr">
        <is>
          <t>031o1</t>
        </is>
      </c>
      <c r="W2415" t="n">
        <v>4173</v>
      </c>
      <c r="X2415" t="n">
        <v>6012</v>
      </c>
      <c r="Y2415" t="inlineStr">
        <is>
          <t>c013a284-8e88-4967-a1b0-79f3ab3c06e8</t>
        </is>
      </c>
      <c r="Z2415" t="inlineStr">
        <is>
          <t>Chris Bigras ((N/A) D)</t>
        </is>
      </c>
    </row>
    <row r="2416">
      <c r="A2416" t="inlineStr">
        <is>
          <t>Chris Bodo</t>
        </is>
      </c>
      <c r="B2416" t="inlineStr">
        <is>
          <t>(N/A)</t>
        </is>
      </c>
      <c r="C2416" t="inlineStr">
        <is>
          <t>LW</t>
        </is>
      </c>
      <c r="D2416" t="inlineStr">
        <is>
          <t>F</t>
        </is>
      </c>
      <c r="E2416" t="n">
        <v>35</v>
      </c>
      <c r="F2416" t="inlineStr">
        <is>
          <t>FA</t>
        </is>
      </c>
      <c r="G2416" t="inlineStr">
        <is>
          <t>FA</t>
        </is>
      </c>
      <c r="H2416" s="30" t="n">
        <v>1</v>
      </c>
      <c r="I2416" s="31" t="n">
        <v>0</v>
      </c>
      <c r="J2416" s="31" t="n"/>
      <c r="K2416" s="31" t="n">
        <v>0</v>
      </c>
      <c r="L2416" s="32" t="n"/>
      <c r="M2416" s="31" t="n">
        <v>0</v>
      </c>
      <c r="N2416" s="31" t="n">
        <v>0</v>
      </c>
      <c r="O2416" s="31" t="n"/>
      <c r="P2416" s="31" t="n"/>
      <c r="Q2416" s="31" t="n">
        <v>0</v>
      </c>
      <c r="R2416" s="31" t="n"/>
      <c r="S2416" s="32" t="n"/>
      <c r="T2416" s="32" t="n"/>
      <c r="V2416" t="inlineStr">
        <is>
          <t>02yc6</t>
        </is>
      </c>
      <c r="Z2416" t="inlineStr">
        <is>
          <t>Chris Bodo ((N/A) LW)</t>
        </is>
      </c>
    </row>
    <row r="2417">
      <c r="A2417" t="inlineStr">
        <is>
          <t>Chris Bourque</t>
        </is>
      </c>
      <c r="B2417" t="inlineStr">
        <is>
          <t>(N/A)</t>
        </is>
      </c>
      <c r="C2417" t="inlineStr">
        <is>
          <t>LW</t>
        </is>
      </c>
      <c r="D2417" t="inlineStr">
        <is>
          <t>F</t>
        </is>
      </c>
      <c r="E2417" t="n">
        <v>40</v>
      </c>
      <c r="F2417" t="inlineStr">
        <is>
          <t>FA</t>
        </is>
      </c>
      <c r="G2417" t="inlineStr">
        <is>
          <t>FA</t>
        </is>
      </c>
      <c r="H2417" s="30" t="n">
        <v>1</v>
      </c>
      <c r="I2417" s="31" t="n">
        <v>0</v>
      </c>
      <c r="J2417" s="31" t="n"/>
      <c r="K2417" s="31" t="n">
        <v>0</v>
      </c>
      <c r="L2417" s="32" t="n"/>
      <c r="M2417" s="31" t="n">
        <v>0</v>
      </c>
      <c r="N2417" s="31" t="n">
        <v>0</v>
      </c>
      <c r="O2417" s="31" t="n"/>
      <c r="P2417" s="31" t="n"/>
      <c r="Q2417" s="31" t="n">
        <v>0</v>
      </c>
      <c r="R2417" s="31" t="n"/>
      <c r="S2417" s="32" t="n"/>
      <c r="T2417" s="32" t="n"/>
      <c r="V2417" t="inlineStr">
        <is>
          <t>004c0</t>
        </is>
      </c>
      <c r="W2417" t="n">
        <v>2204</v>
      </c>
      <c r="X2417" t="n">
        <v>3754</v>
      </c>
      <c r="Z2417" t="inlineStr">
        <is>
          <t>Chris Bourque ((N/A) LW)</t>
        </is>
      </c>
    </row>
    <row r="2418">
      <c r="A2418" t="inlineStr">
        <is>
          <t>Chris Breen</t>
        </is>
      </c>
      <c r="B2418" t="inlineStr">
        <is>
          <t>BOS</t>
        </is>
      </c>
      <c r="C2418" t="inlineStr">
        <is>
          <t>D</t>
        </is>
      </c>
      <c r="D2418" t="inlineStr">
        <is>
          <t>D</t>
        </is>
      </c>
      <c r="E2418" t="n">
        <v>37</v>
      </c>
      <c r="F2418" t="inlineStr">
        <is>
          <t>FA</t>
        </is>
      </c>
      <c r="G2418" t="inlineStr">
        <is>
          <t>FA</t>
        </is>
      </c>
      <c r="H2418" s="30" t="n">
        <v>1</v>
      </c>
      <c r="I2418" s="31" t="n">
        <v>0</v>
      </c>
      <c r="J2418" s="31" t="n"/>
      <c r="K2418" s="31" t="n">
        <v>0</v>
      </c>
      <c r="L2418" s="32" t="n"/>
      <c r="M2418" s="31" t="n">
        <v>0</v>
      </c>
      <c r="N2418" s="31" t="n">
        <v>0</v>
      </c>
      <c r="O2418" s="31" t="n"/>
      <c r="P2418" s="31" t="n"/>
      <c r="Q2418" s="31" t="n">
        <v>0</v>
      </c>
      <c r="R2418" s="31" t="n"/>
      <c r="S2418" s="32" t="n"/>
      <c r="T2418" s="32" t="n"/>
      <c r="V2418" t="inlineStr">
        <is>
          <t>01uom</t>
        </is>
      </c>
      <c r="W2418" t="n">
        <v>4247</v>
      </c>
      <c r="X2418" t="n">
        <v>4938</v>
      </c>
      <c r="Z2418" t="inlineStr">
        <is>
          <t>Chris Breen (BOS D)</t>
        </is>
      </c>
    </row>
    <row r="2419">
      <c r="A2419" t="inlineStr">
        <is>
          <t>Chris Brown</t>
        </is>
      </c>
      <c r="B2419" t="inlineStr">
        <is>
          <t>(N/A)</t>
        </is>
      </c>
      <c r="C2419" t="inlineStr">
        <is>
          <t>C</t>
        </is>
      </c>
      <c r="D2419" t="inlineStr">
        <is>
          <t>F</t>
        </is>
      </c>
      <c r="E2419" t="n">
        <v>35</v>
      </c>
      <c r="F2419" t="inlineStr">
        <is>
          <t>FA</t>
        </is>
      </c>
      <c r="G2419" t="inlineStr">
        <is>
          <t>FA</t>
        </is>
      </c>
      <c r="H2419" s="30" t="n">
        <v>1</v>
      </c>
      <c r="I2419" s="31" t="n">
        <v>0</v>
      </c>
      <c r="J2419" s="31" t="n"/>
      <c r="K2419" s="31" t="n">
        <v>0</v>
      </c>
      <c r="L2419" s="32" t="n"/>
      <c r="M2419" s="31" t="n">
        <v>0</v>
      </c>
      <c r="N2419" s="31" t="n">
        <v>0</v>
      </c>
      <c r="O2419" s="31" t="n"/>
      <c r="P2419" s="31" t="n"/>
      <c r="Q2419" s="31" t="n">
        <v>0</v>
      </c>
      <c r="R2419" s="31" t="n"/>
      <c r="S2419" s="32" t="n"/>
      <c r="T2419" s="32" t="n"/>
      <c r="V2419" t="inlineStr">
        <is>
          <t>01f6g</t>
        </is>
      </c>
      <c r="W2419" t="n">
        <v>3307</v>
      </c>
      <c r="X2419" t="n">
        <v>5644</v>
      </c>
      <c r="Z2419" t="inlineStr">
        <is>
          <t>Chris Brown ((N/A) C)</t>
        </is>
      </c>
    </row>
    <row r="2420">
      <c r="A2420" t="inlineStr">
        <is>
          <t>Chris Bruton</t>
        </is>
      </c>
      <c r="B2420" t="inlineStr">
        <is>
          <t>(N/A)</t>
        </is>
      </c>
      <c r="C2420" t="inlineStr">
        <is>
          <t>RW</t>
        </is>
      </c>
      <c r="D2420" t="inlineStr">
        <is>
          <t>F</t>
        </is>
      </c>
      <c r="E2420" t="n">
        <v>39</v>
      </c>
      <c r="F2420" t="inlineStr">
        <is>
          <t>FA</t>
        </is>
      </c>
      <c r="G2420" t="inlineStr">
        <is>
          <t>FA</t>
        </is>
      </c>
      <c r="H2420" s="30" t="n">
        <v>1</v>
      </c>
      <c r="I2420" s="31" t="n">
        <v>0</v>
      </c>
      <c r="J2420" s="31" t="n"/>
      <c r="K2420" s="31" t="n">
        <v>0</v>
      </c>
      <c r="L2420" s="32" t="n"/>
      <c r="M2420" s="31" t="n">
        <v>0</v>
      </c>
      <c r="N2420" s="31" t="n">
        <v>0</v>
      </c>
      <c r="O2420" s="31" t="n"/>
      <c r="P2420" s="31" t="n"/>
      <c r="Q2420" s="31" t="n">
        <v>0</v>
      </c>
      <c r="R2420" s="31" t="n"/>
      <c r="S2420" s="32" t="n"/>
      <c r="T2420" s="32" t="n"/>
      <c r="V2420" t="inlineStr">
        <is>
          <t>030wz</t>
        </is>
      </c>
      <c r="X2420" t="n">
        <v>5964</v>
      </c>
      <c r="Z2420" t="inlineStr">
        <is>
          <t>Chris Bruton ((N/A) RW)</t>
        </is>
      </c>
    </row>
    <row r="2421">
      <c r="A2421" t="inlineStr">
        <is>
          <t>Chris Calnan</t>
        </is>
      </c>
      <c r="B2421" t="inlineStr">
        <is>
          <t>CHI</t>
        </is>
      </c>
      <c r="C2421" t="inlineStr">
        <is>
          <t>RW</t>
        </is>
      </c>
      <c r="D2421" t="inlineStr">
        <is>
          <t>F</t>
        </is>
      </c>
      <c r="E2421" t="n">
        <v>32</v>
      </c>
      <c r="F2421" t="inlineStr">
        <is>
          <t>FA</t>
        </is>
      </c>
      <c r="G2421" t="inlineStr">
        <is>
          <t>FA</t>
        </is>
      </c>
      <c r="H2421" s="30" t="n">
        <v>1</v>
      </c>
      <c r="I2421" s="31" t="n">
        <v>0</v>
      </c>
      <c r="J2421" s="31" t="n"/>
      <c r="K2421" s="31" t="n">
        <v>0</v>
      </c>
      <c r="L2421" s="32" t="n"/>
      <c r="M2421" s="31" t="n">
        <v>0</v>
      </c>
      <c r="N2421" s="31" t="n">
        <v>0</v>
      </c>
      <c r="O2421" s="31" t="n"/>
      <c r="P2421" s="31" t="n"/>
      <c r="Q2421" s="31" t="n">
        <v>0</v>
      </c>
      <c r="R2421" s="31" t="n"/>
      <c r="S2421" s="32" t="n"/>
      <c r="T2421" s="32" t="n"/>
      <c r="V2421" t="inlineStr">
        <is>
          <t>02nq4</t>
        </is>
      </c>
      <c r="Z2421" t="inlineStr">
        <is>
          <t>Chris Calnan (CHI RW)</t>
        </is>
      </c>
    </row>
    <row r="2422">
      <c r="A2422" t="inlineStr">
        <is>
          <t>Chris Campoli</t>
        </is>
      </c>
      <c r="B2422" t="inlineStr">
        <is>
          <t>(N/A)</t>
        </is>
      </c>
      <c r="C2422" t="inlineStr">
        <is>
          <t>D</t>
        </is>
      </c>
      <c r="D2422" t="inlineStr">
        <is>
          <t>D</t>
        </is>
      </c>
      <c r="E2422" t="n">
        <v>42</v>
      </c>
      <c r="F2422" t="inlineStr">
        <is>
          <t>FA</t>
        </is>
      </c>
      <c r="G2422" t="inlineStr">
        <is>
          <t>FA</t>
        </is>
      </c>
      <c r="H2422" s="30" t="n">
        <v>1</v>
      </c>
      <c r="I2422" s="31" t="n">
        <v>0</v>
      </c>
      <c r="J2422" s="31" t="n"/>
      <c r="K2422" s="31" t="n">
        <v>0</v>
      </c>
      <c r="L2422" s="32" t="n"/>
      <c r="M2422" s="31" t="n">
        <v>0</v>
      </c>
      <c r="N2422" s="31" t="n">
        <v>0</v>
      </c>
      <c r="O2422" s="31" t="n"/>
      <c r="P2422" s="31" t="n"/>
      <c r="Q2422" s="31" t="n">
        <v>0</v>
      </c>
      <c r="R2422" s="31" t="n"/>
      <c r="S2422" s="32" t="n"/>
      <c r="T2422" s="32" t="n"/>
      <c r="V2422" t="inlineStr">
        <is>
          <t>003yz</t>
        </is>
      </c>
      <c r="W2422" t="n">
        <v>2263</v>
      </c>
      <c r="X2422" t="n">
        <v>3672</v>
      </c>
      <c r="Z2422" t="inlineStr">
        <is>
          <t>Chris Campoli ((N/A) D)</t>
        </is>
      </c>
    </row>
    <row r="2423">
      <c r="A2423" t="inlineStr">
        <is>
          <t>Chris Carlisle</t>
        </is>
      </c>
      <c r="B2423" t="inlineStr">
        <is>
          <t>(N/A)</t>
        </is>
      </c>
      <c r="C2423" t="inlineStr">
        <is>
          <t>D</t>
        </is>
      </c>
      <c r="D2423" t="inlineStr">
        <is>
          <t>D</t>
        </is>
      </c>
      <c r="E2423" t="n">
        <v>31</v>
      </c>
      <c r="F2423" t="inlineStr">
        <is>
          <t>FA</t>
        </is>
      </c>
      <c r="G2423" t="inlineStr">
        <is>
          <t>FA</t>
        </is>
      </c>
      <c r="H2423" s="30" t="n">
        <v>1</v>
      </c>
      <c r="I2423" s="31" t="n">
        <v>0</v>
      </c>
      <c r="J2423" s="31" t="n"/>
      <c r="K2423" s="31" t="n">
        <v>0</v>
      </c>
      <c r="L2423" s="32" t="n"/>
      <c r="M2423" s="31" t="n">
        <v>0</v>
      </c>
      <c r="N2423" s="31" t="n">
        <v>0</v>
      </c>
      <c r="O2423" s="31" t="n"/>
      <c r="P2423" s="31" t="n"/>
      <c r="Q2423" s="31" t="n">
        <v>0</v>
      </c>
      <c r="R2423" s="31" t="n"/>
      <c r="S2423" s="32" t="n"/>
      <c r="T2423" s="32" t="n"/>
      <c r="V2423" t="inlineStr">
        <is>
          <t>03woj</t>
        </is>
      </c>
      <c r="X2423" t="n">
        <v>7055</v>
      </c>
      <c r="Z2423" t="inlineStr">
        <is>
          <t>Chris Carlisle ((N/A) D)</t>
        </is>
      </c>
    </row>
    <row r="2424">
      <c r="A2424" t="inlineStr">
        <is>
          <t>Chris Carrozzi</t>
        </is>
      </c>
      <c r="B2424" t="inlineStr">
        <is>
          <t>(N/A)</t>
        </is>
      </c>
      <c r="C2424" t="inlineStr">
        <is>
          <t>G</t>
        </is>
      </c>
      <c r="D2424" t="inlineStr">
        <is>
          <t>G</t>
        </is>
      </c>
      <c r="E2424" t="n">
        <v>36</v>
      </c>
      <c r="F2424" t="inlineStr">
        <is>
          <t>FA</t>
        </is>
      </c>
      <c r="G2424" t="inlineStr">
        <is>
          <t>FA</t>
        </is>
      </c>
      <c r="H2424" s="30" t="n">
        <v>1</v>
      </c>
      <c r="I2424" s="31" t="n">
        <v>0</v>
      </c>
      <c r="J2424" s="31" t="n"/>
      <c r="K2424" s="31" t="n">
        <v>0</v>
      </c>
      <c r="L2424" s="32" t="n"/>
      <c r="M2424" s="31" t="n">
        <v>0</v>
      </c>
      <c r="N2424" s="31" t="n">
        <v>0</v>
      </c>
      <c r="O2424" s="31" t="n"/>
      <c r="P2424" s="31" t="n"/>
      <c r="Q2424" s="31" t="n">
        <v>0</v>
      </c>
      <c r="R2424" s="31" t="n"/>
      <c r="S2424" s="32" t="n"/>
      <c r="T2424" s="32" t="n"/>
      <c r="V2424" t="inlineStr">
        <is>
          <t>01unv</t>
        </is>
      </c>
      <c r="X2424" t="n">
        <v>4916</v>
      </c>
      <c r="Z2424" t="inlineStr">
        <is>
          <t>Chris Carrozzi ((N/A) G)</t>
        </is>
      </c>
    </row>
    <row r="2425">
      <c r="A2425" t="inlineStr">
        <is>
          <t>Chris Casto</t>
        </is>
      </c>
      <c r="B2425" t="inlineStr">
        <is>
          <t>(N/A)</t>
        </is>
      </c>
      <c r="C2425" t="inlineStr">
        <is>
          <t>D</t>
        </is>
      </c>
      <c r="D2425" t="inlineStr">
        <is>
          <t>D</t>
        </is>
      </c>
      <c r="E2425" t="n">
        <v>34</v>
      </c>
      <c r="F2425" t="inlineStr">
        <is>
          <t>FA</t>
        </is>
      </c>
      <c r="G2425" t="inlineStr">
        <is>
          <t>FA</t>
        </is>
      </c>
      <c r="H2425" s="30" t="n">
        <v>1</v>
      </c>
      <c r="I2425" s="31" t="n">
        <v>0</v>
      </c>
      <c r="J2425" s="31" t="n"/>
      <c r="K2425" s="31" t="n">
        <v>0</v>
      </c>
      <c r="L2425" s="32" t="n"/>
      <c r="M2425" s="31" t="n">
        <v>0</v>
      </c>
      <c r="N2425" s="31" t="n">
        <v>0</v>
      </c>
      <c r="O2425" s="31" t="n"/>
      <c r="P2425" s="31" t="n"/>
      <c r="Q2425" s="31" t="n">
        <v>0</v>
      </c>
      <c r="R2425" s="31" t="n"/>
      <c r="S2425" s="32" t="n"/>
      <c r="T2425" s="32" t="n"/>
      <c r="V2425" t="inlineStr">
        <is>
          <t>02zg8</t>
        </is>
      </c>
      <c r="W2425" t="n">
        <v>4502</v>
      </c>
      <c r="X2425" t="n">
        <v>5924</v>
      </c>
      <c r="Z2425" t="inlineStr">
        <is>
          <t>Chris Casto ((N/A) D)</t>
        </is>
      </c>
    </row>
    <row r="2426">
      <c r="A2426" t="inlineStr">
        <is>
          <t>Chris Chappell</t>
        </is>
      </c>
      <c r="B2426" t="inlineStr">
        <is>
          <t>(N/A)</t>
        </is>
      </c>
      <c r="C2426" t="inlineStr">
        <is>
          <t>LW</t>
        </is>
      </c>
      <c r="D2426" t="inlineStr">
        <is>
          <t>F</t>
        </is>
      </c>
      <c r="E2426" t="n">
        <v>38</v>
      </c>
      <c r="F2426" t="inlineStr">
        <is>
          <t>FA</t>
        </is>
      </c>
      <c r="G2426" t="inlineStr">
        <is>
          <t>FA</t>
        </is>
      </c>
      <c r="H2426" s="30" t="n">
        <v>1</v>
      </c>
      <c r="I2426" s="31" t="n">
        <v>0</v>
      </c>
      <c r="J2426" s="31" t="n"/>
      <c r="K2426" s="31" t="n">
        <v>0</v>
      </c>
      <c r="L2426" s="32" t="n"/>
      <c r="M2426" s="31" t="n">
        <v>0</v>
      </c>
      <c r="N2426" s="31" t="n">
        <v>0</v>
      </c>
      <c r="O2426" s="31" t="n"/>
      <c r="P2426" s="31" t="n"/>
      <c r="Q2426" s="31" t="n">
        <v>0</v>
      </c>
      <c r="R2426" s="31" t="n"/>
      <c r="S2426" s="32" t="n"/>
      <c r="T2426" s="32" t="n"/>
      <c r="V2426" t="inlineStr">
        <is>
          <t>01f08</t>
        </is>
      </c>
      <c r="X2426" t="n">
        <v>4715</v>
      </c>
      <c r="Z2426" t="inlineStr">
        <is>
          <t>Chris Chappell ((N/A) LW)</t>
        </is>
      </c>
    </row>
    <row r="2427">
      <c r="A2427" t="inlineStr">
        <is>
          <t>Chris Collins</t>
        </is>
      </c>
      <c r="B2427" t="inlineStr">
        <is>
          <t>PIT</t>
        </is>
      </c>
      <c r="C2427" t="inlineStr">
        <is>
          <t>LW</t>
        </is>
      </c>
      <c r="D2427" t="inlineStr">
        <is>
          <t>F</t>
        </is>
      </c>
      <c r="E2427" t="n">
        <v>42</v>
      </c>
      <c r="F2427" t="inlineStr">
        <is>
          <t>FA</t>
        </is>
      </c>
      <c r="G2427" t="inlineStr">
        <is>
          <t>FA</t>
        </is>
      </c>
      <c r="H2427" s="30" t="n">
        <v>1</v>
      </c>
      <c r="I2427" s="31" t="n">
        <v>0</v>
      </c>
      <c r="J2427" s="31" t="n"/>
      <c r="K2427" s="31" t="n">
        <v>0</v>
      </c>
      <c r="L2427" s="32" t="n"/>
      <c r="M2427" s="31" t="n">
        <v>0</v>
      </c>
      <c r="N2427" s="31" t="n">
        <v>0</v>
      </c>
      <c r="O2427" s="31" t="n"/>
      <c r="P2427" s="31" t="n"/>
      <c r="Q2427" s="31" t="n">
        <v>0</v>
      </c>
      <c r="R2427" s="31" t="n"/>
      <c r="S2427" s="32" t="n"/>
      <c r="T2427" s="32" t="n"/>
      <c r="V2427" t="inlineStr">
        <is>
          <t>004od</t>
        </is>
      </c>
      <c r="W2427" t="n">
        <v>2625</v>
      </c>
      <c r="X2427" t="n">
        <v>3970</v>
      </c>
      <c r="Z2427" t="inlineStr">
        <is>
          <t>Chris Collins (PIT LW)</t>
        </is>
      </c>
    </row>
    <row r="2428">
      <c r="A2428" t="inlineStr">
        <is>
          <t>Chris Conner</t>
        </is>
      </c>
      <c r="B2428" t="inlineStr">
        <is>
          <t>(N/A)</t>
        </is>
      </c>
      <c r="C2428" t="inlineStr">
        <is>
          <t>RW</t>
        </is>
      </c>
      <c r="D2428" t="inlineStr">
        <is>
          <t>F</t>
        </is>
      </c>
      <c r="E2428" t="n">
        <v>42</v>
      </c>
      <c r="F2428" t="inlineStr">
        <is>
          <t>FA</t>
        </is>
      </c>
      <c r="G2428" t="inlineStr">
        <is>
          <t>FA</t>
        </is>
      </c>
      <c r="H2428" s="30" t="n">
        <v>1</v>
      </c>
      <c r="I2428" s="31" t="n">
        <v>0</v>
      </c>
      <c r="J2428" s="31" t="n"/>
      <c r="K2428" s="31" t="n">
        <v>0</v>
      </c>
      <c r="L2428" s="32" t="n"/>
      <c r="M2428" s="31" t="n">
        <v>0</v>
      </c>
      <c r="N2428" s="31" t="n">
        <v>0</v>
      </c>
      <c r="O2428" s="31" t="n"/>
      <c r="P2428" s="31" t="n"/>
      <c r="Q2428" s="31" t="n">
        <v>0</v>
      </c>
      <c r="R2428" s="31" t="n"/>
      <c r="S2428" s="32" t="n"/>
      <c r="T2428" s="32" t="n"/>
      <c r="V2428" t="inlineStr">
        <is>
          <t>003nl</t>
        </is>
      </c>
      <c r="W2428" t="n">
        <v>2710</v>
      </c>
      <c r="X2428" t="n">
        <v>3977</v>
      </c>
      <c r="Z2428" t="inlineStr">
        <is>
          <t>Chris Conner ((N/A) RW)</t>
        </is>
      </c>
    </row>
    <row r="2429">
      <c r="A2429" t="inlineStr">
        <is>
          <t>Chris Crane</t>
        </is>
      </c>
      <c r="B2429" t="inlineStr">
        <is>
          <t>(N/A)</t>
        </is>
      </c>
      <c r="C2429" t="inlineStr">
        <is>
          <t>RW</t>
        </is>
      </c>
      <c r="D2429" t="inlineStr">
        <is>
          <t>F</t>
        </is>
      </c>
      <c r="E2429" t="n">
        <v>34</v>
      </c>
      <c r="F2429" t="inlineStr">
        <is>
          <t>FA</t>
        </is>
      </c>
      <c r="G2429" t="inlineStr">
        <is>
          <t>FA</t>
        </is>
      </c>
      <c r="H2429" s="30" t="n">
        <v>1</v>
      </c>
      <c r="I2429" s="31" t="n">
        <v>0</v>
      </c>
      <c r="J2429" s="31" t="n"/>
      <c r="K2429" s="31" t="n">
        <v>0</v>
      </c>
      <c r="L2429" s="32" t="n"/>
      <c r="M2429" s="31" t="n">
        <v>0</v>
      </c>
      <c r="N2429" s="31" t="n">
        <v>0</v>
      </c>
      <c r="O2429" s="31" t="n"/>
      <c r="P2429" s="31" t="n"/>
      <c r="Q2429" s="31" t="n">
        <v>0</v>
      </c>
      <c r="R2429" s="31" t="n"/>
      <c r="S2429" s="32" t="n"/>
      <c r="T2429" s="32" t="n"/>
      <c r="V2429" t="inlineStr">
        <is>
          <t>01zvd</t>
        </is>
      </c>
      <c r="X2429" t="n">
        <v>5174</v>
      </c>
      <c r="Z2429" t="inlineStr">
        <is>
          <t>Chris Crane ((N/A) RW)</t>
        </is>
      </c>
    </row>
    <row r="2430">
      <c r="A2430" t="inlineStr">
        <is>
          <t>Chris DeSousa</t>
        </is>
      </c>
      <c r="B2430" t="inlineStr">
        <is>
          <t>(N/A)</t>
        </is>
      </c>
      <c r="C2430" t="inlineStr">
        <is>
          <t>LW</t>
        </is>
      </c>
      <c r="D2430" t="inlineStr">
        <is>
          <t>F</t>
        </is>
      </c>
      <c r="E2430" t="n">
        <v>35</v>
      </c>
      <c r="F2430" t="inlineStr">
        <is>
          <t>FA</t>
        </is>
      </c>
      <c r="G2430" t="inlineStr">
        <is>
          <t>FA</t>
        </is>
      </c>
      <c r="H2430" s="30" t="n">
        <v>1</v>
      </c>
      <c r="I2430" s="31" t="n">
        <v>0</v>
      </c>
      <c r="J2430" s="31" t="n"/>
      <c r="K2430" s="31" t="n">
        <v>0</v>
      </c>
      <c r="L2430" s="32" t="n"/>
      <c r="M2430" s="31" t="n">
        <v>0</v>
      </c>
      <c r="N2430" s="31" t="n">
        <v>0</v>
      </c>
      <c r="O2430" s="31" t="n"/>
      <c r="P2430" s="31" t="n"/>
      <c r="Q2430" s="31" t="n">
        <v>0</v>
      </c>
      <c r="R2430" s="31" t="n"/>
      <c r="S2430" s="32" t="n"/>
      <c r="T2430" s="32" t="n"/>
      <c r="V2430" t="inlineStr">
        <is>
          <t>03wl6</t>
        </is>
      </c>
      <c r="W2430" t="n">
        <v>4963</v>
      </c>
      <c r="X2430" t="n">
        <v>6996</v>
      </c>
      <c r="Z2430" t="inlineStr">
        <is>
          <t>Chris DeSousa ((N/A) LW)</t>
        </is>
      </c>
    </row>
    <row r="2431">
      <c r="A2431" t="inlineStr">
        <is>
          <t>Chris Doyle</t>
        </is>
      </c>
      <c r="B2431" t="inlineStr">
        <is>
          <t>NYR</t>
        </is>
      </c>
      <c r="C2431" t="inlineStr">
        <is>
          <t>C</t>
        </is>
      </c>
      <c r="D2431" t="inlineStr">
        <is>
          <t>F</t>
        </is>
      </c>
      <c r="E2431" t="n">
        <v>36</v>
      </c>
      <c r="F2431" t="inlineStr">
        <is>
          <t>FA</t>
        </is>
      </c>
      <c r="G2431" t="inlineStr">
        <is>
          <t>FA</t>
        </is>
      </c>
      <c r="H2431" s="30" t="n">
        <v>1</v>
      </c>
      <c r="I2431" s="31" t="n">
        <v>0</v>
      </c>
      <c r="J2431" s="31" t="n"/>
      <c r="K2431" s="31" t="n">
        <v>0</v>
      </c>
      <c r="L2431" s="32" t="n"/>
      <c r="M2431" s="31" t="n">
        <v>0</v>
      </c>
      <c r="N2431" s="31" t="n">
        <v>0</v>
      </c>
      <c r="O2431" s="31" t="n"/>
      <c r="P2431" s="31" t="n"/>
      <c r="Q2431" s="31" t="n">
        <v>0</v>
      </c>
      <c r="R2431" s="31" t="n"/>
      <c r="S2431" s="32" t="n"/>
      <c r="T2431" s="32" t="n"/>
      <c r="V2431" t="inlineStr">
        <is>
          <t>02g1o</t>
        </is>
      </c>
      <c r="Z2431" t="inlineStr">
        <is>
          <t>Chris Doyle (NYR C)</t>
        </is>
      </c>
    </row>
    <row r="2432">
      <c r="A2432" t="inlineStr">
        <is>
          <t>Chris Driedger</t>
        </is>
      </c>
      <c r="B2432" t="inlineStr">
        <is>
          <t>VAN</t>
        </is>
      </c>
      <c r="C2432" t="inlineStr">
        <is>
          <t>G</t>
        </is>
      </c>
      <c r="D2432" t="inlineStr">
        <is>
          <t>G</t>
        </is>
      </c>
      <c r="E2432" t="n">
        <v>32</v>
      </c>
      <c r="F2432" t="inlineStr">
        <is>
          <t>FA</t>
        </is>
      </c>
      <c r="G2432" t="inlineStr">
        <is>
          <t>FA</t>
        </is>
      </c>
      <c r="H2432" s="30" t="n">
        <v>1</v>
      </c>
      <c r="I2432" s="31" t="n">
        <v>0</v>
      </c>
      <c r="J2432" s="31" t="n"/>
      <c r="K2432" s="31" t="n">
        <v>0</v>
      </c>
      <c r="L2432" s="32" t="n"/>
      <c r="M2432" s="31" t="n">
        <v>0</v>
      </c>
      <c r="N2432" s="31" t="n">
        <v>0</v>
      </c>
      <c r="O2432" s="31" t="n"/>
      <c r="P2432" s="31" t="n"/>
      <c r="Q2432" s="31" t="n">
        <v>0</v>
      </c>
      <c r="R2432" s="31" t="n"/>
      <c r="S2432" s="32" t="n"/>
      <c r="T2432" s="32" t="n"/>
      <c r="V2432" t="inlineStr">
        <is>
          <t>02nq1</t>
        </is>
      </c>
      <c r="W2432" t="n">
        <v>4556</v>
      </c>
      <c r="X2432" t="n">
        <v>5767</v>
      </c>
      <c r="Y2432" t="inlineStr">
        <is>
          <t>159ed409-9c55-471b-a2d4-ca82e0485675</t>
        </is>
      </c>
      <c r="Z2432" t="inlineStr">
        <is>
          <t>Chris Driedger (VAN G)</t>
        </is>
      </c>
    </row>
    <row r="2433">
      <c r="A2433" t="inlineStr">
        <is>
          <t>Chris Forney</t>
        </is>
      </c>
      <c r="B2433" t="inlineStr">
        <is>
          <t>BOS</t>
        </is>
      </c>
      <c r="C2433" t="inlineStr">
        <is>
          <t>D</t>
        </is>
      </c>
      <c r="D2433" t="inlineStr">
        <is>
          <t>D</t>
        </is>
      </c>
      <c r="E2433" t="n">
        <v>31</v>
      </c>
      <c r="F2433" t="inlineStr">
        <is>
          <t>FA</t>
        </is>
      </c>
      <c r="G2433" t="inlineStr">
        <is>
          <t>FA</t>
        </is>
      </c>
      <c r="H2433" s="30" t="n">
        <v>1</v>
      </c>
      <c r="I2433" s="31" t="n">
        <v>0</v>
      </c>
      <c r="J2433" s="31" t="n"/>
      <c r="K2433" s="31" t="n">
        <v>0</v>
      </c>
      <c r="L2433" s="32" t="n"/>
      <c r="M2433" s="31" t="n">
        <v>0</v>
      </c>
      <c r="N2433" s="31" t="n">
        <v>0</v>
      </c>
      <c r="O2433" s="31" t="n"/>
      <c r="P2433" s="31" t="n"/>
      <c r="Q2433" s="31" t="n">
        <v>0</v>
      </c>
      <c r="R2433" s="31" t="n"/>
      <c r="S2433" s="32" t="n"/>
      <c r="T2433" s="32" t="n"/>
      <c r="V2433" t="inlineStr">
        <is>
          <t>04xaw</t>
        </is>
      </c>
      <c r="X2433" t="n">
        <v>8158</v>
      </c>
      <c r="Z2433" t="inlineStr">
        <is>
          <t>Chris Forney (BOS D)</t>
        </is>
      </c>
    </row>
    <row r="2434">
      <c r="A2434" t="inlineStr">
        <is>
          <t>Chris Frank</t>
        </is>
      </c>
      <c r="B2434" t="inlineStr">
        <is>
          <t>UTA</t>
        </is>
      </c>
      <c r="C2434" t="inlineStr">
        <is>
          <t>D</t>
        </is>
      </c>
      <c r="D2434" t="inlineStr">
        <is>
          <t>D</t>
        </is>
      </c>
      <c r="E2434" t="n">
        <v>40</v>
      </c>
      <c r="F2434" t="inlineStr">
        <is>
          <t>FA</t>
        </is>
      </c>
      <c r="G2434" t="inlineStr">
        <is>
          <t>FA</t>
        </is>
      </c>
      <c r="H2434" s="30" t="n">
        <v>1</v>
      </c>
      <c r="I2434" s="31" t="n">
        <v>0</v>
      </c>
      <c r="J2434" s="31" t="n"/>
      <c r="K2434" s="31" t="n">
        <v>0</v>
      </c>
      <c r="L2434" s="32" t="n"/>
      <c r="M2434" s="31" t="n">
        <v>0</v>
      </c>
      <c r="N2434" s="31" t="n">
        <v>0</v>
      </c>
      <c r="O2434" s="31" t="n"/>
      <c r="P2434" s="31" t="n"/>
      <c r="Q2434" s="31" t="n">
        <v>0</v>
      </c>
      <c r="R2434" s="31" t="n"/>
      <c r="S2434" s="32" t="n"/>
      <c r="T2434" s="32" t="n"/>
      <c r="V2434" t="inlineStr">
        <is>
          <t>01mnr</t>
        </is>
      </c>
      <c r="X2434" t="n">
        <v>4810</v>
      </c>
      <c r="Z2434" t="inlineStr">
        <is>
          <t>Chris Frank (UTA D)</t>
        </is>
      </c>
    </row>
    <row r="2435">
      <c r="A2435" t="inlineStr">
        <is>
          <t>Chris Gibson</t>
        </is>
      </c>
      <c r="B2435" t="inlineStr">
        <is>
          <t>DAL</t>
        </is>
      </c>
      <c r="C2435" t="inlineStr">
        <is>
          <t>G</t>
        </is>
      </c>
      <c r="D2435" t="inlineStr">
        <is>
          <t>G</t>
        </is>
      </c>
      <c r="E2435" t="n">
        <v>33</v>
      </c>
      <c r="F2435" t="inlineStr">
        <is>
          <t>FA</t>
        </is>
      </c>
      <c r="G2435" t="inlineStr">
        <is>
          <t>FA</t>
        </is>
      </c>
      <c r="H2435" s="30" t="n">
        <v>1</v>
      </c>
      <c r="I2435" s="31" t="n">
        <v>0</v>
      </c>
      <c r="J2435" s="31" t="n"/>
      <c r="K2435" s="31" t="n">
        <v>0</v>
      </c>
      <c r="L2435" s="32" t="n"/>
      <c r="M2435" s="31" t="n">
        <v>0</v>
      </c>
      <c r="N2435" s="31" t="n">
        <v>0</v>
      </c>
      <c r="O2435" s="31" t="n"/>
      <c r="P2435" s="31" t="n"/>
      <c r="Q2435" s="31" t="n">
        <v>0</v>
      </c>
      <c r="R2435" s="31" t="n"/>
      <c r="S2435" s="32" t="n"/>
      <c r="T2435" s="32" t="n"/>
      <c r="V2435" t="inlineStr">
        <is>
          <t>02b6s</t>
        </is>
      </c>
      <c r="W2435" t="n">
        <v>3770</v>
      </c>
      <c r="X2435" t="n">
        <v>5417</v>
      </c>
      <c r="Y2435" t="inlineStr">
        <is>
          <t>42843988-0f24-11e2-8525-18a905767e44</t>
        </is>
      </c>
      <c r="Z2435" t="inlineStr">
        <is>
          <t>Chris Gibson (DAL G)</t>
        </is>
      </c>
    </row>
    <row r="2436">
      <c r="A2436" t="inlineStr">
        <is>
          <t>Chris Hedden</t>
        </is>
      </c>
      <c r="B2436" t="inlineStr">
        <is>
          <t>(N/A)</t>
        </is>
      </c>
      <c r="C2436" t="inlineStr">
        <is>
          <t>D</t>
        </is>
      </c>
      <c r="D2436" t="inlineStr">
        <is>
          <t>D</t>
        </is>
      </c>
      <c r="E2436" t="n">
        <v>23</v>
      </c>
      <c r="F2436" t="inlineStr">
        <is>
          <t>FA</t>
        </is>
      </c>
      <c r="G2436" t="inlineStr">
        <is>
          <t>FA</t>
        </is>
      </c>
      <c r="H2436" s="30" t="n">
        <v>1</v>
      </c>
      <c r="I2436" s="31" t="n">
        <v>0</v>
      </c>
      <c r="J2436" s="31" t="n"/>
      <c r="K2436" s="31" t="n">
        <v>0</v>
      </c>
      <c r="L2436" s="32" t="n"/>
      <c r="M2436" s="31" t="n">
        <v>0</v>
      </c>
      <c r="N2436" s="31" t="n">
        <v>0</v>
      </c>
      <c r="O2436" s="31" t="n"/>
      <c r="P2436" s="31" t="n"/>
      <c r="Q2436" s="31" t="n">
        <v>0</v>
      </c>
      <c r="R2436" s="31" t="n"/>
      <c r="S2436" s="32" t="n"/>
      <c r="T2436" s="32" t="n"/>
      <c r="V2436" t="inlineStr">
        <is>
          <t>06kj0</t>
        </is>
      </c>
      <c r="Z2436" t="inlineStr">
        <is>
          <t>Chris Hedden ((N/A) D)</t>
        </is>
      </c>
    </row>
    <row r="2437">
      <c r="A2437" t="inlineStr">
        <is>
          <t>Chris Higgins</t>
        </is>
      </c>
      <c r="B2437" t="inlineStr">
        <is>
          <t>(N/A)</t>
        </is>
      </c>
      <c r="C2437" t="inlineStr">
        <is>
          <t>LW</t>
        </is>
      </c>
      <c r="D2437" t="inlineStr">
        <is>
          <t>F</t>
        </is>
      </c>
      <c r="E2437" t="n">
        <v>43</v>
      </c>
      <c r="F2437" t="inlineStr">
        <is>
          <t>FA</t>
        </is>
      </c>
      <c r="G2437" t="inlineStr">
        <is>
          <t>FA</t>
        </is>
      </c>
      <c r="H2437" s="30" t="n">
        <v>1</v>
      </c>
      <c r="I2437" s="31" t="n">
        <v>0</v>
      </c>
      <c r="J2437" s="31" t="n"/>
      <c r="K2437" s="31" t="n">
        <v>0</v>
      </c>
      <c r="L2437" s="32" t="n"/>
      <c r="M2437" s="31" t="n">
        <v>0</v>
      </c>
      <c r="N2437" s="31" t="n">
        <v>0</v>
      </c>
      <c r="O2437" s="31" t="n"/>
      <c r="P2437" s="31" t="n"/>
      <c r="Q2437" s="31" t="n">
        <v>0</v>
      </c>
      <c r="R2437" s="31" t="n"/>
      <c r="S2437" s="32" t="n"/>
      <c r="T2437" s="32" t="n"/>
      <c r="V2437" t="inlineStr">
        <is>
          <t>003vg</t>
        </is>
      </c>
      <c r="W2437" t="n">
        <v>1683</v>
      </c>
      <c r="X2437" t="n">
        <v>3091</v>
      </c>
      <c r="Z2437" t="inlineStr">
        <is>
          <t>Chris Higgins ((N/A) LW)</t>
        </is>
      </c>
    </row>
    <row r="2438">
      <c r="A2438" t="inlineStr">
        <is>
          <t>Chris Holt</t>
        </is>
      </c>
      <c r="B2438" t="inlineStr">
        <is>
          <t>OTT</t>
        </is>
      </c>
      <c r="C2438" t="inlineStr">
        <is>
          <t>G</t>
        </is>
      </c>
      <c r="D2438" t="inlineStr">
        <is>
          <t>G</t>
        </is>
      </c>
      <c r="E2438" t="n">
        <v>41</v>
      </c>
      <c r="F2438" t="inlineStr">
        <is>
          <t>FA</t>
        </is>
      </c>
      <c r="G2438" t="inlineStr">
        <is>
          <t>FA</t>
        </is>
      </c>
      <c r="H2438" s="30" t="n">
        <v>1</v>
      </c>
      <c r="I2438" s="31" t="n">
        <v>0</v>
      </c>
      <c r="J2438" s="31" t="n"/>
      <c r="K2438" s="31" t="n">
        <v>0</v>
      </c>
      <c r="L2438" s="32" t="n"/>
      <c r="M2438" s="31" t="n">
        <v>0</v>
      </c>
      <c r="N2438" s="31" t="n">
        <v>0</v>
      </c>
      <c r="O2438" s="31" t="n"/>
      <c r="P2438" s="31" t="n"/>
      <c r="Q2438" s="31" t="n">
        <v>0</v>
      </c>
      <c r="R2438" s="31" t="n"/>
      <c r="S2438" s="32" t="n"/>
      <c r="T2438" s="32" t="n"/>
      <c r="V2438" t="inlineStr">
        <is>
          <t>0040i</t>
        </is>
      </c>
      <c r="W2438" t="n">
        <v>2374</v>
      </c>
      <c r="X2438" t="n">
        <v>3757</v>
      </c>
      <c r="Z2438" t="inlineStr">
        <is>
          <t>Chris Holt (OTT G)</t>
        </is>
      </c>
    </row>
    <row r="2439">
      <c r="A2439" t="inlineStr">
        <is>
          <t>Chris Langkow</t>
        </is>
      </c>
      <c r="B2439" t="inlineStr">
        <is>
          <t>(N/A)</t>
        </is>
      </c>
      <c r="C2439" t="inlineStr">
        <is>
          <t>C</t>
        </is>
      </c>
      <c r="D2439" t="inlineStr">
        <is>
          <t>F</t>
        </is>
      </c>
      <c r="E2439" t="n">
        <v>37</v>
      </c>
      <c r="F2439" t="inlineStr">
        <is>
          <t>FA</t>
        </is>
      </c>
      <c r="G2439" t="inlineStr">
        <is>
          <t>FA</t>
        </is>
      </c>
      <c r="H2439" s="30" t="n">
        <v>1</v>
      </c>
      <c r="I2439" s="31" t="n">
        <v>0</v>
      </c>
      <c r="J2439" s="31" t="n"/>
      <c r="K2439" s="31" t="n">
        <v>0</v>
      </c>
      <c r="L2439" s="32" t="n"/>
      <c r="M2439" s="31" t="n">
        <v>0</v>
      </c>
      <c r="N2439" s="31" t="n">
        <v>0</v>
      </c>
      <c r="O2439" s="31" t="n"/>
      <c r="P2439" s="31" t="n"/>
      <c r="Q2439" s="31" t="n">
        <v>0</v>
      </c>
      <c r="R2439" s="31" t="n"/>
      <c r="S2439" s="32" t="n"/>
      <c r="T2439" s="32" t="n"/>
      <c r="V2439" t="inlineStr">
        <is>
          <t>03kny</t>
        </is>
      </c>
      <c r="X2439" t="n">
        <v>6679</v>
      </c>
      <c r="Z2439" t="inlineStr">
        <is>
          <t>Chris Langkow ((N/A) C)</t>
        </is>
      </c>
    </row>
    <row r="2440">
      <c r="A2440" t="inlineStr">
        <is>
          <t>Chris Lawrence</t>
        </is>
      </c>
      <c r="B2440" t="inlineStr">
        <is>
          <t>(N/A)</t>
        </is>
      </c>
      <c r="C2440" t="inlineStr">
        <is>
          <t>C</t>
        </is>
      </c>
      <c r="D2440" t="inlineStr">
        <is>
          <t>F</t>
        </is>
      </c>
      <c r="E2440" t="n">
        <v>39</v>
      </c>
      <c r="F2440" t="inlineStr">
        <is>
          <t>FA</t>
        </is>
      </c>
      <c r="G2440" t="inlineStr">
        <is>
          <t>FA</t>
        </is>
      </c>
      <c r="H2440" s="30" t="n">
        <v>1</v>
      </c>
      <c r="I2440" s="31" t="n">
        <v>0</v>
      </c>
      <c r="J2440" s="31" t="n"/>
      <c r="K2440" s="31" t="n">
        <v>0</v>
      </c>
      <c r="L2440" s="32" t="n"/>
      <c r="M2440" s="31" t="n">
        <v>0</v>
      </c>
      <c r="N2440" s="31" t="n">
        <v>0</v>
      </c>
      <c r="O2440" s="31" t="n"/>
      <c r="P2440" s="31" t="n"/>
      <c r="Q2440" s="31" t="n">
        <v>0</v>
      </c>
      <c r="R2440" s="31" t="n"/>
      <c r="S2440" s="32" t="n"/>
      <c r="T2440" s="32" t="n"/>
      <c r="V2440" t="inlineStr">
        <is>
          <t>004jz</t>
        </is>
      </c>
      <c r="W2440" t="n">
        <v>2417</v>
      </c>
      <c r="X2440" t="n">
        <v>4197</v>
      </c>
      <c r="Z2440" t="inlineStr">
        <is>
          <t>Chris Lawrence ((N/A) C)</t>
        </is>
      </c>
    </row>
    <row r="2441">
      <c r="A2441" t="inlineStr">
        <is>
          <t>Chris Leblanc</t>
        </is>
      </c>
      <c r="B2441" t="inlineStr">
        <is>
          <t>OTT</t>
        </is>
      </c>
      <c r="C2441" t="inlineStr">
        <is>
          <t>RW</t>
        </is>
      </c>
      <c r="D2441" t="inlineStr">
        <is>
          <t>F</t>
        </is>
      </c>
      <c r="E2441" t="n">
        <v>32</v>
      </c>
      <c r="F2441" t="inlineStr">
        <is>
          <t>FA</t>
        </is>
      </c>
      <c r="G2441" t="inlineStr">
        <is>
          <t>FA</t>
        </is>
      </c>
      <c r="H2441" s="30" t="n">
        <v>1</v>
      </c>
      <c r="I2441" s="31" t="n">
        <v>0</v>
      </c>
      <c r="J2441" s="31" t="n"/>
      <c r="K2441" s="31" t="n">
        <v>0</v>
      </c>
      <c r="L2441" s="32" t="n"/>
      <c r="M2441" s="31" t="n">
        <v>0</v>
      </c>
      <c r="N2441" s="31" t="n">
        <v>0</v>
      </c>
      <c r="O2441" s="31" t="n"/>
      <c r="P2441" s="31" t="n"/>
      <c r="Q2441" s="31" t="n">
        <v>0</v>
      </c>
      <c r="R2441" s="31" t="n"/>
      <c r="S2441" s="32" t="n"/>
      <c r="T2441" s="32" t="n"/>
      <c r="V2441" t="inlineStr">
        <is>
          <t>031sg</t>
        </is>
      </c>
      <c r="Z2441" t="inlineStr">
        <is>
          <t>Chris Leblanc (OTT RW)</t>
        </is>
      </c>
    </row>
    <row r="2442">
      <c r="A2442" t="inlineStr">
        <is>
          <t>Chris Martenet</t>
        </is>
      </c>
      <c r="B2442" t="inlineStr">
        <is>
          <t>(N/A)</t>
        </is>
      </c>
      <c r="C2442" t="inlineStr">
        <is>
          <t>D</t>
        </is>
      </c>
      <c r="D2442" t="inlineStr">
        <is>
          <t>D</t>
        </is>
      </c>
      <c r="E2442" t="n">
        <v>29</v>
      </c>
      <c r="F2442" t="inlineStr">
        <is>
          <t>FA</t>
        </is>
      </c>
      <c r="G2442" t="inlineStr">
        <is>
          <t>FA</t>
        </is>
      </c>
      <c r="H2442" s="30" t="n">
        <v>1</v>
      </c>
      <c r="I2442" s="31" t="n">
        <v>0</v>
      </c>
      <c r="J2442" s="31" t="n"/>
      <c r="K2442" s="31" t="n">
        <v>0</v>
      </c>
      <c r="L2442" s="32" t="n"/>
      <c r="M2442" s="31" t="n">
        <v>0</v>
      </c>
      <c r="N2442" s="31" t="n">
        <v>0</v>
      </c>
      <c r="O2442" s="31" t="n"/>
      <c r="P2442" s="31" t="n"/>
      <c r="Q2442" s="31" t="n">
        <v>0</v>
      </c>
      <c r="R2442" s="31" t="n"/>
      <c r="S2442" s="32" t="n"/>
      <c r="T2442" s="32" t="n"/>
      <c r="V2442" t="inlineStr">
        <is>
          <t>03rg9</t>
        </is>
      </c>
      <c r="W2442" t="n">
        <v>5120</v>
      </c>
      <c r="X2442" t="n">
        <v>6845</v>
      </c>
      <c r="Z2442" t="inlineStr">
        <is>
          <t>Chris Martenet ((N/A) D)</t>
        </is>
      </c>
    </row>
    <row r="2443">
      <c r="A2443" t="inlineStr">
        <is>
          <t>Chris McCarthy</t>
        </is>
      </c>
      <c r="B2443" t="inlineStr">
        <is>
          <t>WSH</t>
        </is>
      </c>
      <c r="C2443" t="inlineStr">
        <is>
          <t>C</t>
        </is>
      </c>
      <c r="D2443" t="inlineStr">
        <is>
          <t>F</t>
        </is>
      </c>
      <c r="E2443" t="n">
        <v>35</v>
      </c>
      <c r="F2443" t="inlineStr">
        <is>
          <t>FA</t>
        </is>
      </c>
      <c r="G2443" t="inlineStr">
        <is>
          <t>FA</t>
        </is>
      </c>
      <c r="H2443" s="30" t="n">
        <v>1</v>
      </c>
      <c r="I2443" s="31" t="n">
        <v>0</v>
      </c>
      <c r="J2443" s="31" t="n"/>
      <c r="K2443" s="31" t="n">
        <v>0</v>
      </c>
      <c r="L2443" s="32" t="n"/>
      <c r="M2443" s="31" t="n">
        <v>0</v>
      </c>
      <c r="N2443" s="31" t="n">
        <v>0</v>
      </c>
      <c r="O2443" s="31" t="n"/>
      <c r="P2443" s="31" t="n"/>
      <c r="Q2443" s="31" t="n">
        <v>0</v>
      </c>
      <c r="R2443" s="31" t="n"/>
      <c r="S2443" s="32" t="n"/>
      <c r="T2443" s="32" t="n"/>
      <c r="V2443" t="inlineStr">
        <is>
          <t>03bnl</t>
        </is>
      </c>
      <c r="X2443" t="n">
        <v>6347</v>
      </c>
      <c r="Z2443" t="inlineStr">
        <is>
          <t>Chris McCarthy (WSH C)</t>
        </is>
      </c>
    </row>
    <row r="2444">
      <c r="A2444" t="inlineStr">
        <is>
          <t>Chris Mueller</t>
        </is>
      </c>
      <c r="B2444" t="inlineStr">
        <is>
          <t>(N/A)</t>
        </is>
      </c>
      <c r="C2444" t="inlineStr">
        <is>
          <t>C</t>
        </is>
      </c>
      <c r="D2444" t="inlineStr">
        <is>
          <t>F</t>
        </is>
      </c>
      <c r="E2444" t="n">
        <v>40</v>
      </c>
      <c r="F2444" t="inlineStr">
        <is>
          <t>FA</t>
        </is>
      </c>
      <c r="G2444" t="inlineStr">
        <is>
          <t>FA</t>
        </is>
      </c>
      <c r="H2444" s="30" t="n">
        <v>1</v>
      </c>
      <c r="I2444" s="31" t="n">
        <v>0</v>
      </c>
      <c r="J2444" s="31" t="n"/>
      <c r="K2444" s="31" t="n">
        <v>0</v>
      </c>
      <c r="L2444" s="32" t="n"/>
      <c r="M2444" s="31" t="n">
        <v>0</v>
      </c>
      <c r="N2444" s="31" t="n">
        <v>0</v>
      </c>
      <c r="O2444" s="31" t="n"/>
      <c r="P2444" s="31" t="n"/>
      <c r="Q2444" s="31" t="n">
        <v>0</v>
      </c>
      <c r="R2444" s="31" t="n"/>
      <c r="S2444" s="32" t="n"/>
      <c r="T2444" s="32" t="n"/>
      <c r="V2444" t="inlineStr">
        <is>
          <t>0259x</t>
        </is>
      </c>
      <c r="W2444" t="n">
        <v>3652</v>
      </c>
      <c r="X2444" t="n">
        <v>5247</v>
      </c>
      <c r="Z2444" t="inlineStr">
        <is>
          <t>Chris Mueller ((N/A) C)</t>
        </is>
      </c>
    </row>
    <row r="2445">
      <c r="A2445" t="inlineStr">
        <is>
          <t>Chris Nell</t>
        </is>
      </c>
      <c r="B2445" t="inlineStr">
        <is>
          <t>(N/A)</t>
        </is>
      </c>
      <c r="C2445" t="inlineStr">
        <is>
          <t>G</t>
        </is>
      </c>
      <c r="D2445" t="inlineStr">
        <is>
          <t>G</t>
        </is>
      </c>
      <c r="E2445" t="n">
        <v>32</v>
      </c>
      <c r="F2445" t="inlineStr">
        <is>
          <t>FA</t>
        </is>
      </c>
      <c r="G2445" t="inlineStr">
        <is>
          <t>FA</t>
        </is>
      </c>
      <c r="H2445" s="30" t="n">
        <v>1</v>
      </c>
      <c r="I2445" s="31" t="n">
        <v>0</v>
      </c>
      <c r="J2445" s="31" t="n"/>
      <c r="K2445" s="31" t="n">
        <v>0</v>
      </c>
      <c r="L2445" s="32" t="n"/>
      <c r="M2445" s="31" t="n">
        <v>0</v>
      </c>
      <c r="N2445" s="31" t="n">
        <v>0</v>
      </c>
      <c r="O2445" s="31" t="n"/>
      <c r="P2445" s="31" t="n"/>
      <c r="Q2445" s="31" t="n">
        <v>0</v>
      </c>
      <c r="R2445" s="31" t="n"/>
      <c r="S2445" s="32" t="n"/>
      <c r="T2445" s="32" t="n"/>
      <c r="V2445" t="inlineStr">
        <is>
          <t>03xyo</t>
        </is>
      </c>
      <c r="W2445" t="n">
        <v>5352</v>
      </c>
      <c r="X2445" t="n">
        <v>7478</v>
      </c>
      <c r="Z2445" t="inlineStr">
        <is>
          <t>Chris Nell ((N/A) G)</t>
        </is>
      </c>
    </row>
    <row r="2446">
      <c r="A2446" t="inlineStr">
        <is>
          <t>Chris Owens</t>
        </is>
      </c>
      <c r="B2446" t="inlineStr">
        <is>
          <t>(N/A)</t>
        </is>
      </c>
      <c r="C2446" t="inlineStr">
        <is>
          <t>D</t>
        </is>
      </c>
      <c r="D2446" t="inlineStr">
        <is>
          <t>D</t>
        </is>
      </c>
      <c r="E2446" t="n">
        <v>37</v>
      </c>
      <c r="F2446" t="inlineStr">
        <is>
          <t>FA</t>
        </is>
      </c>
      <c r="G2446" t="inlineStr">
        <is>
          <t>FA</t>
        </is>
      </c>
      <c r="H2446" s="30" t="n">
        <v>1</v>
      </c>
      <c r="I2446" s="31" t="n">
        <v>0</v>
      </c>
      <c r="J2446" s="31" t="n"/>
      <c r="K2446" s="31" t="n">
        <v>0</v>
      </c>
      <c r="L2446" s="32" t="n"/>
      <c r="M2446" s="31" t="n">
        <v>0</v>
      </c>
      <c r="N2446" s="31" t="n">
        <v>0</v>
      </c>
      <c r="O2446" s="31" t="n"/>
      <c r="P2446" s="31" t="n"/>
      <c r="Q2446" s="31" t="n">
        <v>0</v>
      </c>
      <c r="R2446" s="31" t="n"/>
      <c r="S2446" s="32" t="n"/>
      <c r="T2446" s="32" t="n"/>
      <c r="V2446" t="inlineStr">
        <is>
          <t>05rl0</t>
        </is>
      </c>
      <c r="Z2446" t="inlineStr">
        <is>
          <t>Chris Owens ((N/A) D)</t>
        </is>
      </c>
    </row>
    <row r="2447">
      <c r="A2447" t="inlineStr">
        <is>
          <t>Chris Porter</t>
        </is>
      </c>
      <c r="B2447" t="inlineStr">
        <is>
          <t>(N/A)</t>
        </is>
      </c>
      <c r="C2447" t="inlineStr">
        <is>
          <t>LW</t>
        </is>
      </c>
      <c r="D2447" t="inlineStr">
        <is>
          <t>F</t>
        </is>
      </c>
      <c r="E2447" t="n">
        <v>42</v>
      </c>
      <c r="F2447" t="inlineStr">
        <is>
          <t>FA</t>
        </is>
      </c>
      <c r="G2447" t="inlineStr">
        <is>
          <t>FA</t>
        </is>
      </c>
      <c r="H2447" s="30" t="n">
        <v>1</v>
      </c>
      <c r="I2447" s="31" t="n">
        <v>0</v>
      </c>
      <c r="J2447" s="31" t="n"/>
      <c r="K2447" s="31" t="n">
        <v>0</v>
      </c>
      <c r="L2447" s="32" t="n"/>
      <c r="M2447" s="31" t="n">
        <v>0</v>
      </c>
      <c r="N2447" s="31" t="n">
        <v>0</v>
      </c>
      <c r="O2447" s="31" t="n"/>
      <c r="P2447" s="31" t="n"/>
      <c r="Q2447" s="31" t="n">
        <v>0</v>
      </c>
      <c r="R2447" s="31" t="n"/>
      <c r="S2447" s="32" t="n"/>
      <c r="T2447" s="32" t="n"/>
      <c r="V2447" t="inlineStr">
        <is>
          <t>0047z</t>
        </is>
      </c>
      <c r="W2447" t="n">
        <v>2879</v>
      </c>
      <c r="X2447" t="n">
        <v>4313</v>
      </c>
      <c r="Z2447" t="inlineStr">
        <is>
          <t>Chris Porter ((N/A) LW)</t>
        </is>
      </c>
    </row>
    <row r="2448">
      <c r="A2448" t="inlineStr">
        <is>
          <t>Chris Rawlings</t>
        </is>
      </c>
      <c r="B2448" t="inlineStr">
        <is>
          <t>(N/A)</t>
        </is>
      </c>
      <c r="C2448" t="inlineStr">
        <is>
          <t>G</t>
        </is>
      </c>
      <c r="D2448" t="inlineStr">
        <is>
          <t>G</t>
        </is>
      </c>
      <c r="E2448" t="n">
        <v>37</v>
      </c>
      <c r="F2448" t="inlineStr">
        <is>
          <t>FA</t>
        </is>
      </c>
      <c r="G2448" t="inlineStr">
        <is>
          <t>FA</t>
        </is>
      </c>
      <c r="H2448" s="30" t="n">
        <v>1</v>
      </c>
      <c r="I2448" s="31" t="n">
        <v>0</v>
      </c>
      <c r="J2448" s="31" t="n"/>
      <c r="K2448" s="31" t="n">
        <v>0</v>
      </c>
      <c r="L2448" s="32" t="n"/>
      <c r="M2448" s="31" t="n">
        <v>0</v>
      </c>
      <c r="N2448" s="31" t="n">
        <v>0</v>
      </c>
      <c r="O2448" s="31" t="n"/>
      <c r="P2448" s="31" t="n"/>
      <c r="Q2448" s="31" t="n">
        <v>0</v>
      </c>
      <c r="R2448" s="31" t="n"/>
      <c r="S2448" s="32" t="n"/>
      <c r="T2448" s="32" t="n"/>
      <c r="V2448" t="inlineStr">
        <is>
          <t>027gu</t>
        </is>
      </c>
      <c r="Z2448" t="inlineStr">
        <is>
          <t>Chris Rawlings ((N/A) G)</t>
        </is>
      </c>
    </row>
    <row r="2449">
      <c r="A2449" t="inlineStr">
        <is>
          <t>Chris Rumble</t>
        </is>
      </c>
      <c r="B2449" t="inlineStr">
        <is>
          <t>(N/A)</t>
        </is>
      </c>
      <c r="C2449" t="inlineStr">
        <is>
          <t>D</t>
        </is>
      </c>
      <c r="D2449" t="inlineStr">
        <is>
          <t>D</t>
        </is>
      </c>
      <c r="E2449" t="n">
        <v>36</v>
      </c>
      <c r="F2449" t="inlineStr">
        <is>
          <t>FA</t>
        </is>
      </c>
      <c r="G2449" t="inlineStr">
        <is>
          <t>FA</t>
        </is>
      </c>
      <c r="H2449" s="30" t="n">
        <v>1</v>
      </c>
      <c r="I2449" s="31" t="n">
        <v>0</v>
      </c>
      <c r="J2449" s="31" t="n"/>
      <c r="K2449" s="31" t="n">
        <v>0</v>
      </c>
      <c r="L2449" s="32" t="n"/>
      <c r="M2449" s="31" t="n">
        <v>0</v>
      </c>
      <c r="N2449" s="31" t="n">
        <v>0</v>
      </c>
      <c r="O2449" s="31" t="n"/>
      <c r="P2449" s="31" t="n"/>
      <c r="Q2449" s="31" t="n">
        <v>0</v>
      </c>
      <c r="R2449" s="31" t="n"/>
      <c r="S2449" s="32" t="n"/>
      <c r="T2449" s="32" t="n"/>
      <c r="V2449" t="inlineStr">
        <is>
          <t>03woh</t>
        </is>
      </c>
      <c r="X2449" t="n">
        <v>7052</v>
      </c>
      <c r="Z2449" t="inlineStr">
        <is>
          <t>Chris Rumble ((N/A) D)</t>
        </is>
      </c>
    </row>
    <row r="2450">
      <c r="A2450" t="inlineStr">
        <is>
          <t>Chris Stewart</t>
        </is>
      </c>
      <c r="B2450" t="inlineStr">
        <is>
          <t>(N/A)</t>
        </is>
      </c>
      <c r="C2450" t="inlineStr">
        <is>
          <t>RW</t>
        </is>
      </c>
      <c r="D2450" t="inlineStr">
        <is>
          <t>F</t>
        </is>
      </c>
      <c r="E2450" t="n">
        <v>38</v>
      </c>
      <c r="F2450" t="inlineStr">
        <is>
          <t>FA</t>
        </is>
      </c>
      <c r="G2450" t="inlineStr">
        <is>
          <t>FA</t>
        </is>
      </c>
      <c r="H2450" s="30" t="n">
        <v>1</v>
      </c>
      <c r="I2450" s="31" t="n">
        <v>0</v>
      </c>
      <c r="J2450" s="31" t="n"/>
      <c r="K2450" s="31" t="n">
        <v>0</v>
      </c>
      <c r="L2450" s="32" t="n"/>
      <c r="M2450" s="31" t="n">
        <v>0</v>
      </c>
      <c r="N2450" s="31" t="n">
        <v>0</v>
      </c>
      <c r="O2450" s="31" t="n"/>
      <c r="P2450" s="31" t="n"/>
      <c r="Q2450" s="31" t="n">
        <v>0</v>
      </c>
      <c r="R2450" s="31" t="n"/>
      <c r="S2450" s="32" t="n"/>
      <c r="T2450" s="32" t="n"/>
      <c r="V2450" t="inlineStr">
        <is>
          <t>003m2</t>
        </is>
      </c>
      <c r="W2450" t="n">
        <v>2564</v>
      </c>
      <c r="X2450" t="n">
        <v>3998</v>
      </c>
      <c r="Z2450" t="inlineStr">
        <is>
          <t>Chris Stewart ((N/A) RW)</t>
        </is>
      </c>
    </row>
    <row r="2451">
      <c r="A2451" t="inlineStr">
        <is>
          <t>Chris Summers</t>
        </is>
      </c>
      <c r="B2451" t="inlineStr">
        <is>
          <t>(N/A)</t>
        </is>
      </c>
      <c r="C2451" t="inlineStr">
        <is>
          <t>D</t>
        </is>
      </c>
      <c r="D2451" t="inlineStr">
        <is>
          <t>D</t>
        </is>
      </c>
      <c r="E2451" t="n">
        <v>38</v>
      </c>
      <c r="F2451" t="inlineStr">
        <is>
          <t>FA</t>
        </is>
      </c>
      <c r="G2451" t="inlineStr">
        <is>
          <t>FA</t>
        </is>
      </c>
      <c r="H2451" s="30" t="n">
        <v>1</v>
      </c>
      <c r="I2451" s="31" t="n">
        <v>0</v>
      </c>
      <c r="J2451" s="31" t="n"/>
      <c r="K2451" s="31" t="n">
        <v>0</v>
      </c>
      <c r="L2451" s="32" t="n"/>
      <c r="M2451" s="31" t="n">
        <v>0</v>
      </c>
      <c r="N2451" s="31" t="n">
        <v>0</v>
      </c>
      <c r="O2451" s="31" t="n"/>
      <c r="P2451" s="31" t="n"/>
      <c r="Q2451" s="31" t="n">
        <v>0</v>
      </c>
      <c r="R2451" s="31" t="n"/>
      <c r="S2451" s="32" t="n"/>
      <c r="T2451" s="32" t="n"/>
      <c r="V2451" t="inlineStr">
        <is>
          <t>01t6a</t>
        </is>
      </c>
      <c r="W2451" t="n">
        <v>2583</v>
      </c>
      <c r="X2451" t="n">
        <v>4009</v>
      </c>
      <c r="Z2451" t="inlineStr">
        <is>
          <t>Chris Summers ((N/A) D)</t>
        </is>
      </c>
    </row>
    <row r="2452">
      <c r="A2452" t="inlineStr">
        <is>
          <t>Chris Terry</t>
        </is>
      </c>
      <c r="B2452" t="inlineStr">
        <is>
          <t>NYI</t>
        </is>
      </c>
      <c r="C2452" t="inlineStr">
        <is>
          <t>RW</t>
        </is>
      </c>
      <c r="D2452" t="inlineStr">
        <is>
          <t>F</t>
        </is>
      </c>
      <c r="E2452" t="n">
        <v>37</v>
      </c>
      <c r="F2452" t="inlineStr">
        <is>
          <t>FA</t>
        </is>
      </c>
      <c r="G2452" t="inlineStr">
        <is>
          <t>FA</t>
        </is>
      </c>
      <c r="H2452" s="30" t="n">
        <v>1</v>
      </c>
      <c r="I2452" s="31" t="n">
        <v>0</v>
      </c>
      <c r="J2452" s="31" t="n"/>
      <c r="K2452" s="31" t="n">
        <v>0</v>
      </c>
      <c r="L2452" s="32" t="n"/>
      <c r="M2452" s="31" t="n">
        <v>0</v>
      </c>
      <c r="N2452" s="31" t="n">
        <v>0</v>
      </c>
      <c r="O2452" s="31" t="n"/>
      <c r="P2452" s="31" t="n"/>
      <c r="Q2452" s="31" t="n">
        <v>0</v>
      </c>
      <c r="R2452" s="31" t="n"/>
      <c r="S2452" s="32" t="n"/>
      <c r="T2452" s="32" t="n"/>
      <c r="V2452" t="inlineStr">
        <is>
          <t>01doq</t>
        </is>
      </c>
      <c r="W2452" t="n">
        <v>3244</v>
      </c>
      <c r="X2452" t="n">
        <v>4671</v>
      </c>
      <c r="Y2452" t="inlineStr">
        <is>
          <t>d390874a-d1cd-43a3-acbc-30387d482e42</t>
        </is>
      </c>
      <c r="Z2452" t="inlineStr">
        <is>
          <t>Chris Terry (NYI RW)</t>
        </is>
      </c>
    </row>
    <row r="2453">
      <c r="A2453" t="inlineStr">
        <is>
          <t>Chris Tierney</t>
        </is>
      </c>
      <c r="B2453" t="inlineStr">
        <is>
          <t>(N/A)</t>
        </is>
      </c>
      <c r="C2453" t="inlineStr">
        <is>
          <t>C</t>
        </is>
      </c>
      <c r="D2453" t="inlineStr">
        <is>
          <t>F</t>
        </is>
      </c>
      <c r="E2453" t="n">
        <v>32</v>
      </c>
      <c r="F2453" t="inlineStr">
        <is>
          <t>FA</t>
        </is>
      </c>
      <c r="G2453" t="inlineStr">
        <is>
          <t>FA</t>
        </is>
      </c>
      <c r="H2453" s="30" t="n">
        <v>1</v>
      </c>
      <c r="I2453" s="31" t="n">
        <v>0</v>
      </c>
      <c r="J2453" s="31" t="n"/>
      <c r="K2453" s="31" t="n">
        <v>0</v>
      </c>
      <c r="L2453" s="32" t="n"/>
      <c r="M2453" s="31" t="n">
        <v>0</v>
      </c>
      <c r="N2453" s="31" t="n">
        <v>0</v>
      </c>
      <c r="O2453" s="31" t="n"/>
      <c r="P2453" s="31" t="n"/>
      <c r="Q2453" s="31" t="n">
        <v>0</v>
      </c>
      <c r="R2453" s="31" t="n"/>
      <c r="S2453" s="32" t="n"/>
      <c r="T2453" s="32" t="n"/>
      <c r="V2453" t="inlineStr">
        <is>
          <t>02npg</t>
        </is>
      </c>
      <c r="W2453" t="n">
        <v>4040</v>
      </c>
      <c r="X2453" t="n">
        <v>5744</v>
      </c>
      <c r="Y2453" t="inlineStr">
        <is>
          <t>fd82a383-bbaf-4045-93c6-462103c1180e</t>
        </is>
      </c>
      <c r="Z2453" t="inlineStr">
        <is>
          <t>Chris Tierney ((N/A) C)</t>
        </is>
      </c>
    </row>
    <row r="2454">
      <c r="A2454" t="inlineStr">
        <is>
          <t>Chris Van Os-Shaw</t>
        </is>
      </c>
      <c r="B2454" t="inlineStr">
        <is>
          <t>(N/A)</t>
        </is>
      </c>
      <c r="C2454" t="inlineStr">
        <is>
          <t>LW</t>
        </is>
      </c>
      <c r="D2454" t="inlineStr">
        <is>
          <t>F</t>
        </is>
      </c>
      <c r="E2454" t="n">
        <v>29</v>
      </c>
      <c r="F2454" t="inlineStr">
        <is>
          <t>FA</t>
        </is>
      </c>
      <c r="G2454" t="inlineStr">
        <is>
          <t>FA</t>
        </is>
      </c>
      <c r="H2454" s="30" t="n">
        <v>1</v>
      </c>
      <c r="I2454" s="31" t="n">
        <v>0</v>
      </c>
      <c r="J2454" s="31" t="n"/>
      <c r="K2454" s="31" t="n">
        <v>0</v>
      </c>
      <c r="L2454" s="32" t="n"/>
      <c r="M2454" s="31" t="n">
        <v>0</v>
      </c>
      <c r="N2454" s="31" t="n">
        <v>0</v>
      </c>
      <c r="O2454" s="31" t="n"/>
      <c r="P2454" s="31" t="n"/>
      <c r="Q2454" s="31" t="n">
        <v>0</v>
      </c>
      <c r="R2454" s="31" t="n"/>
      <c r="S2454" s="32" t="n"/>
      <c r="T2454" s="32" t="n"/>
      <c r="V2454" t="inlineStr">
        <is>
          <t>051yy</t>
        </is>
      </c>
      <c r="Z2454" t="inlineStr">
        <is>
          <t>Chris Van Os-Shaw ((N/A) LW)</t>
        </is>
      </c>
    </row>
    <row r="2455">
      <c r="A2455" t="inlineStr">
        <is>
          <t>Chris VandeVelde</t>
        </is>
      </c>
      <c r="B2455" t="inlineStr">
        <is>
          <t>(N/A)</t>
        </is>
      </c>
      <c r="C2455" t="inlineStr">
        <is>
          <t>C</t>
        </is>
      </c>
      <c r="D2455" t="inlineStr">
        <is>
          <t>F</t>
        </is>
      </c>
      <c r="E2455" t="n">
        <v>39</v>
      </c>
      <c r="F2455" t="inlineStr">
        <is>
          <t>FA</t>
        </is>
      </c>
      <c r="G2455" t="inlineStr">
        <is>
          <t>FA</t>
        </is>
      </c>
      <c r="H2455" s="30" t="n">
        <v>1</v>
      </c>
      <c r="I2455" s="31" t="n">
        <v>0</v>
      </c>
      <c r="J2455" s="31" t="n"/>
      <c r="K2455" s="31" t="n">
        <v>0</v>
      </c>
      <c r="L2455" s="32" t="n"/>
      <c r="M2455" s="31" t="n">
        <v>0</v>
      </c>
      <c r="N2455" s="31" t="n">
        <v>0</v>
      </c>
      <c r="O2455" s="31" t="n"/>
      <c r="P2455" s="31" t="n"/>
      <c r="Q2455" s="31" t="n">
        <v>0</v>
      </c>
      <c r="R2455" s="31" t="n"/>
      <c r="S2455" s="32" t="n"/>
      <c r="T2455" s="32" t="n"/>
      <c r="V2455" t="inlineStr">
        <is>
          <t>023os</t>
        </is>
      </c>
      <c r="W2455" t="n">
        <v>3691</v>
      </c>
      <c r="X2455" t="n">
        <v>4874</v>
      </c>
      <c r="Z2455" t="inlineStr">
        <is>
          <t>Chris VandeVelde ((N/A) C)</t>
        </is>
      </c>
    </row>
    <row r="2456">
      <c r="A2456" t="inlineStr">
        <is>
          <t>Chris Wagner</t>
        </is>
      </c>
      <c r="B2456" t="inlineStr">
        <is>
          <t>STL</t>
        </is>
      </c>
      <c r="C2456" t="inlineStr">
        <is>
          <t>RW</t>
        </is>
      </c>
      <c r="D2456" t="inlineStr">
        <is>
          <t>F</t>
        </is>
      </c>
      <c r="E2456" t="n">
        <v>35</v>
      </c>
      <c r="F2456" t="inlineStr">
        <is>
          <t>FA</t>
        </is>
      </c>
      <c r="G2456" t="inlineStr">
        <is>
          <t>FA</t>
        </is>
      </c>
      <c r="H2456" s="30" t="n">
        <v>1</v>
      </c>
      <c r="I2456" s="31" t="n">
        <v>0</v>
      </c>
      <c r="J2456" s="31" t="n"/>
      <c r="K2456" s="31" t="n">
        <v>0</v>
      </c>
      <c r="L2456" s="32" t="n"/>
      <c r="M2456" s="31" t="n">
        <v>0</v>
      </c>
      <c r="N2456" s="31" t="n">
        <v>0</v>
      </c>
      <c r="O2456" s="31" t="n"/>
      <c r="P2456" s="31" t="n"/>
      <c r="Q2456" s="31" t="n">
        <v>0</v>
      </c>
      <c r="R2456" s="31" t="n"/>
      <c r="S2456" s="32" t="n"/>
      <c r="T2456" s="32" t="n"/>
      <c r="V2456" t="inlineStr">
        <is>
          <t>01zvi</t>
        </is>
      </c>
      <c r="W2456" t="n">
        <v>3944</v>
      </c>
      <c r="X2456" t="n">
        <v>5095</v>
      </c>
      <c r="Y2456" t="inlineStr">
        <is>
          <t>55888206-cde2-4d2e-b30d-fe6c6ad902ad</t>
        </is>
      </c>
      <c r="Z2456" t="inlineStr">
        <is>
          <t>Chris Wagner (STL RW)</t>
        </is>
      </c>
    </row>
    <row r="2457">
      <c r="A2457" t="inlineStr">
        <is>
          <t>Chris Wideman</t>
        </is>
      </c>
      <c r="B2457" t="inlineStr">
        <is>
          <t>MTL</t>
        </is>
      </c>
      <c r="C2457" t="inlineStr">
        <is>
          <t>D</t>
        </is>
      </c>
      <c r="D2457" t="inlineStr">
        <is>
          <t>D</t>
        </is>
      </c>
      <c r="E2457" t="n">
        <v>36</v>
      </c>
      <c r="F2457" t="inlineStr">
        <is>
          <t>FA</t>
        </is>
      </c>
      <c r="G2457" t="inlineStr">
        <is>
          <t>FA</t>
        </is>
      </c>
      <c r="H2457" s="30" t="n">
        <v>1</v>
      </c>
      <c r="I2457" s="31" t="n">
        <v>0</v>
      </c>
      <c r="J2457" s="31" t="n"/>
      <c r="K2457" s="31" t="n">
        <v>0</v>
      </c>
      <c r="L2457" s="32" t="n"/>
      <c r="M2457" s="31" t="n">
        <v>0</v>
      </c>
      <c r="N2457" s="31" t="n">
        <v>0</v>
      </c>
      <c r="O2457" s="31" t="n"/>
      <c r="P2457" s="31" t="n"/>
      <c r="Q2457" s="31" t="n">
        <v>0</v>
      </c>
      <c r="R2457" s="31" t="n"/>
      <c r="S2457" s="32" t="n"/>
      <c r="T2457" s="32" t="n"/>
      <c r="V2457" t="inlineStr">
        <is>
          <t>0241k</t>
        </is>
      </c>
      <c r="W2457" t="n">
        <v>4451</v>
      </c>
      <c r="X2457" t="n">
        <v>5638</v>
      </c>
      <c r="Y2457" t="inlineStr">
        <is>
          <t>d917f3cb-3ba3-4f77-895d-712eb93f5e0d</t>
        </is>
      </c>
      <c r="Z2457" t="inlineStr">
        <is>
          <t>Chris Wideman (MTL D)</t>
        </is>
      </c>
    </row>
    <row r="2458">
      <c r="A2458" t="inlineStr">
        <is>
          <t>Christian Djoos</t>
        </is>
      </c>
      <c r="B2458" t="inlineStr">
        <is>
          <t>(N/A)</t>
        </is>
      </c>
      <c r="C2458" t="inlineStr">
        <is>
          <t>D</t>
        </is>
      </c>
      <c r="D2458" t="inlineStr">
        <is>
          <t>D</t>
        </is>
      </c>
      <c r="E2458" t="n">
        <v>32</v>
      </c>
      <c r="F2458" t="inlineStr">
        <is>
          <t>FA</t>
        </is>
      </c>
      <c r="G2458" t="inlineStr">
        <is>
          <t>FA</t>
        </is>
      </c>
      <c r="H2458" s="30" t="n">
        <v>1</v>
      </c>
      <c r="I2458" s="31" t="n">
        <v>0</v>
      </c>
      <c r="J2458" s="31" t="n"/>
      <c r="K2458" s="31" t="n">
        <v>0</v>
      </c>
      <c r="L2458" s="32" t="n"/>
      <c r="M2458" s="31" t="n">
        <v>0</v>
      </c>
      <c r="N2458" s="31" t="n">
        <v>0</v>
      </c>
      <c r="O2458" s="31" t="n"/>
      <c r="P2458" s="31" t="n"/>
      <c r="Q2458" s="31" t="n">
        <v>0</v>
      </c>
      <c r="R2458" s="31" t="n"/>
      <c r="S2458" s="32" t="n"/>
      <c r="T2458" s="32" t="n"/>
      <c r="V2458" t="inlineStr">
        <is>
          <t>02odt</t>
        </is>
      </c>
      <c r="W2458" t="n">
        <v>4641</v>
      </c>
      <c r="X2458" t="n">
        <v>5884</v>
      </c>
      <c r="Y2458" t="inlineStr">
        <is>
          <t>fa894f95-aefb-4640-b22d-86fb391fa88e</t>
        </is>
      </c>
      <c r="Z2458" t="inlineStr">
        <is>
          <t>Christian Djoos ((N/A) D)</t>
        </is>
      </c>
    </row>
    <row r="2459">
      <c r="A2459" t="inlineStr">
        <is>
          <t>Christian Engstrand</t>
        </is>
      </c>
      <c r="B2459" t="inlineStr">
        <is>
          <t>(N/A)</t>
        </is>
      </c>
      <c r="C2459" t="inlineStr">
        <is>
          <t>G</t>
        </is>
      </c>
      <c r="D2459" t="inlineStr">
        <is>
          <t>G</t>
        </is>
      </c>
      <c r="E2459" t="n">
        <v>37</v>
      </c>
      <c r="F2459" t="inlineStr">
        <is>
          <t>FA</t>
        </is>
      </c>
      <c r="G2459" t="inlineStr">
        <is>
          <t>FA</t>
        </is>
      </c>
      <c r="H2459" s="30" t="n">
        <v>1</v>
      </c>
      <c r="I2459" s="31" t="n">
        <v>0</v>
      </c>
      <c r="J2459" s="31" t="n"/>
      <c r="K2459" s="31" t="n">
        <v>0</v>
      </c>
      <c r="L2459" s="32" t="n"/>
      <c r="M2459" s="31" t="n">
        <v>0</v>
      </c>
      <c r="N2459" s="31" t="n">
        <v>0</v>
      </c>
      <c r="O2459" s="31" t="n"/>
      <c r="P2459" s="31" t="n"/>
      <c r="Q2459" s="31" t="n">
        <v>0</v>
      </c>
      <c r="R2459" s="31" t="n"/>
      <c r="S2459" s="32" t="n"/>
      <c r="T2459" s="32" t="n"/>
      <c r="V2459" t="inlineStr">
        <is>
          <t>030vn</t>
        </is>
      </c>
      <c r="Z2459" t="inlineStr">
        <is>
          <t>Christian Engstrand ((N/A) G)</t>
        </is>
      </c>
    </row>
    <row r="2460">
      <c r="A2460" t="inlineStr">
        <is>
          <t>Christian Felton</t>
        </is>
      </c>
      <c r="B2460" t="inlineStr">
        <is>
          <t>(N/A)</t>
        </is>
      </c>
      <c r="C2460" t="inlineStr">
        <is>
          <t>D</t>
        </is>
      </c>
      <c r="D2460" t="inlineStr">
        <is>
          <t>D</t>
        </is>
      </c>
      <c r="E2460" t="n">
        <v>26</v>
      </c>
      <c r="F2460" t="inlineStr">
        <is>
          <t>FA</t>
        </is>
      </c>
      <c r="G2460" t="inlineStr">
        <is>
          <t>FA</t>
        </is>
      </c>
      <c r="H2460" s="30" t="n">
        <v>1</v>
      </c>
      <c r="I2460" s="31" t="n">
        <v>0</v>
      </c>
      <c r="J2460" s="31" t="n"/>
      <c r="K2460" s="31" t="n">
        <v>0</v>
      </c>
      <c r="L2460" s="32" t="n"/>
      <c r="M2460" s="31" t="n">
        <v>0</v>
      </c>
      <c r="N2460" s="31" t="n">
        <v>0</v>
      </c>
      <c r="O2460" s="31" t="n"/>
      <c r="P2460" s="31" t="n"/>
      <c r="Q2460" s="31" t="n">
        <v>0</v>
      </c>
      <c r="R2460" s="31" t="n"/>
      <c r="S2460" s="32" t="n"/>
      <c r="T2460" s="32" t="n"/>
      <c r="V2460" t="inlineStr">
        <is>
          <t>06kx3</t>
        </is>
      </c>
      <c r="W2460" t="n">
        <v>7084</v>
      </c>
      <c r="Y2460" t="inlineStr">
        <is>
          <t>9731a63b-cd1d-4036-a007-638e64194f2e</t>
        </is>
      </c>
      <c r="Z2460" t="inlineStr">
        <is>
          <t>Christian Felton ((N/A) D)</t>
        </is>
      </c>
    </row>
    <row r="2461">
      <c r="A2461" t="inlineStr">
        <is>
          <t>Christian Fitzgerald</t>
        </is>
      </c>
      <c r="B2461" t="inlineStr">
        <is>
          <t>DAL</t>
        </is>
      </c>
      <c r="C2461" t="inlineStr">
        <is>
          <t>LW</t>
        </is>
      </c>
      <c r="D2461" t="inlineStr">
        <is>
          <t>F</t>
        </is>
      </c>
      <c r="E2461" t="n">
        <v>24</v>
      </c>
      <c r="F2461" t="inlineStr">
        <is>
          <t>FA</t>
        </is>
      </c>
      <c r="G2461" t="inlineStr">
        <is>
          <t>FA</t>
        </is>
      </c>
      <c r="H2461" s="30" t="n">
        <v>952500</v>
      </c>
      <c r="I2461" s="31" t="n">
        <v>0</v>
      </c>
      <c r="J2461" s="31" t="n"/>
      <c r="K2461" s="31" t="n">
        <v>0</v>
      </c>
      <c r="L2461" s="32" t="n"/>
      <c r="M2461" s="31" t="n">
        <v>0</v>
      </c>
      <c r="N2461" s="31" t="n">
        <v>0</v>
      </c>
      <c r="O2461" s="31" t="n"/>
      <c r="P2461" s="31" t="n"/>
      <c r="Q2461" s="31" t="n">
        <v>0</v>
      </c>
      <c r="R2461" s="31" t="n"/>
      <c r="S2461" s="32" t="n"/>
      <c r="T2461" s="32" t="n"/>
      <c r="V2461" t="inlineStr">
        <is>
          <t>06fqc</t>
        </is>
      </c>
      <c r="W2461" t="n">
        <v>7679</v>
      </c>
      <c r="Y2461" t="inlineStr">
        <is>
          <t>3f686726-8488-41bb-bba8-71cf9b6021a2</t>
        </is>
      </c>
      <c r="Z2461" t="inlineStr">
        <is>
          <t>Christian Fitzgerald (DAL LW)</t>
        </is>
      </c>
    </row>
    <row r="2462">
      <c r="A2462" t="inlineStr">
        <is>
          <t>Christian Folin</t>
        </is>
      </c>
      <c r="B2462" t="inlineStr">
        <is>
          <t>(N/A)</t>
        </is>
      </c>
      <c r="C2462" t="inlineStr">
        <is>
          <t>D</t>
        </is>
      </c>
      <c r="D2462" t="inlineStr">
        <is>
          <t>D</t>
        </is>
      </c>
      <c r="E2462" t="n">
        <v>35</v>
      </c>
      <c r="F2462" t="inlineStr">
        <is>
          <t>FA</t>
        </is>
      </c>
      <c r="G2462" t="inlineStr">
        <is>
          <t>FA</t>
        </is>
      </c>
      <c r="H2462" s="30" t="n">
        <v>1</v>
      </c>
      <c r="I2462" s="31" t="n">
        <v>0</v>
      </c>
      <c r="J2462" s="31" t="n"/>
      <c r="K2462" s="31" t="n">
        <v>0</v>
      </c>
      <c r="L2462" s="32" t="n"/>
      <c r="M2462" s="31" t="n">
        <v>0</v>
      </c>
      <c r="N2462" s="31" t="n">
        <v>0</v>
      </c>
      <c r="O2462" s="31" t="n"/>
      <c r="P2462" s="31" t="n"/>
      <c r="Q2462" s="31" t="n">
        <v>0</v>
      </c>
      <c r="R2462" s="31" t="n"/>
      <c r="S2462" s="32" t="n"/>
      <c r="T2462" s="32" t="n"/>
      <c r="V2462" t="inlineStr">
        <is>
          <t>0310p</t>
        </is>
      </c>
      <c r="W2462" t="n">
        <v>4346</v>
      </c>
      <c r="X2462" t="n">
        <v>6348</v>
      </c>
      <c r="Y2462" t="inlineStr">
        <is>
          <t>eea49a1a-d674-4bd1-a14b-2f4a8b879520</t>
        </is>
      </c>
      <c r="Z2462" t="inlineStr">
        <is>
          <t>Christian Folin ((N/A) D)</t>
        </is>
      </c>
    </row>
    <row r="2463">
      <c r="A2463" t="inlineStr">
        <is>
          <t>Christian Hanson</t>
        </is>
      </c>
      <c r="B2463" t="inlineStr">
        <is>
          <t>(N/A)</t>
        </is>
      </c>
      <c r="C2463" t="inlineStr">
        <is>
          <t>C</t>
        </is>
      </c>
      <c r="D2463" t="inlineStr">
        <is>
          <t>F</t>
        </is>
      </c>
      <c r="E2463" t="n">
        <v>40</v>
      </c>
      <c r="F2463" t="inlineStr">
        <is>
          <t>FA</t>
        </is>
      </c>
      <c r="G2463" t="inlineStr">
        <is>
          <t>FA</t>
        </is>
      </c>
      <c r="H2463" s="30" t="n">
        <v>1</v>
      </c>
      <c r="I2463" s="31" t="n">
        <v>0</v>
      </c>
      <c r="J2463" s="31" t="n"/>
      <c r="K2463" s="31" t="n">
        <v>0</v>
      </c>
      <c r="L2463" s="32" t="n"/>
      <c r="M2463" s="31" t="n">
        <v>0</v>
      </c>
      <c r="N2463" s="31" t="n">
        <v>0</v>
      </c>
      <c r="O2463" s="31" t="n"/>
      <c r="P2463" s="31" t="n"/>
      <c r="Q2463" s="31" t="n">
        <v>0</v>
      </c>
      <c r="R2463" s="31" t="n"/>
      <c r="S2463" s="32" t="n"/>
      <c r="T2463" s="32" t="n"/>
      <c r="V2463" t="inlineStr">
        <is>
          <t>01cf0</t>
        </is>
      </c>
      <c r="W2463" t="n">
        <v>3210</v>
      </c>
      <c r="X2463" t="n">
        <v>4620</v>
      </c>
      <c r="Z2463" t="inlineStr">
        <is>
          <t>Christian Hanson ((N/A) C)</t>
        </is>
      </c>
    </row>
    <row r="2464">
      <c r="A2464" t="inlineStr">
        <is>
          <t>Christian Heljanko</t>
        </is>
      </c>
      <c r="B2464" t="inlineStr">
        <is>
          <t>(N/A)</t>
        </is>
      </c>
      <c r="C2464" t="inlineStr">
        <is>
          <t>G</t>
        </is>
      </c>
      <c r="D2464" t="inlineStr">
        <is>
          <t>G</t>
        </is>
      </c>
      <c r="E2464" t="n">
        <v>29</v>
      </c>
      <c r="F2464" t="inlineStr">
        <is>
          <t>FA</t>
        </is>
      </c>
      <c r="G2464" t="inlineStr">
        <is>
          <t>FA</t>
        </is>
      </c>
      <c r="H2464" s="30" t="n">
        <v>1</v>
      </c>
      <c r="I2464" s="31" t="n">
        <v>0</v>
      </c>
      <c r="J2464" s="31" t="n"/>
      <c r="K2464" s="31" t="n">
        <v>0</v>
      </c>
      <c r="L2464" s="32" t="n"/>
      <c r="M2464" s="31" t="n">
        <v>0</v>
      </c>
      <c r="N2464" s="31" t="n">
        <v>0</v>
      </c>
      <c r="O2464" s="31" t="n"/>
      <c r="P2464" s="31" t="n"/>
      <c r="Q2464" s="31" t="n">
        <v>0</v>
      </c>
      <c r="R2464" s="31" t="n"/>
      <c r="S2464" s="32" t="n"/>
      <c r="T2464" s="32" t="n"/>
      <c r="V2464" t="inlineStr">
        <is>
          <t>060z0</t>
        </is>
      </c>
      <c r="Z2464" t="inlineStr">
        <is>
          <t>Christian Heljanko ((N/A) G)</t>
        </is>
      </c>
    </row>
    <row r="2465">
      <c r="A2465" t="inlineStr">
        <is>
          <t>Christian Hilbrich</t>
        </is>
      </c>
      <c r="B2465" t="inlineStr">
        <is>
          <t>PIT</t>
        </is>
      </c>
      <c r="C2465" t="inlineStr">
        <is>
          <t>LW</t>
        </is>
      </c>
      <c r="D2465" t="inlineStr">
        <is>
          <t>F</t>
        </is>
      </c>
      <c r="E2465" t="n">
        <v>34</v>
      </c>
      <c r="F2465" t="inlineStr">
        <is>
          <t>FA</t>
        </is>
      </c>
      <c r="G2465" t="inlineStr">
        <is>
          <t>FA</t>
        </is>
      </c>
      <c r="H2465" s="30" t="n">
        <v>1</v>
      </c>
      <c r="I2465" s="31" t="n">
        <v>0</v>
      </c>
      <c r="J2465" s="31" t="n"/>
      <c r="K2465" s="31" t="n">
        <v>0</v>
      </c>
      <c r="L2465" s="32" t="n"/>
      <c r="M2465" s="31" t="n">
        <v>0</v>
      </c>
      <c r="N2465" s="31" t="n">
        <v>0</v>
      </c>
      <c r="O2465" s="31" t="n"/>
      <c r="P2465" s="31" t="n"/>
      <c r="Q2465" s="31" t="n">
        <v>0</v>
      </c>
      <c r="R2465" s="31" t="n"/>
      <c r="S2465" s="32" t="n"/>
      <c r="T2465" s="32" t="n"/>
      <c r="V2465" t="inlineStr">
        <is>
          <t>04338</t>
        </is>
      </c>
      <c r="X2465" t="n">
        <v>7425</v>
      </c>
      <c r="Z2465" t="inlineStr">
        <is>
          <t>Christian Hilbrich (PIT LW)</t>
        </is>
      </c>
    </row>
    <row r="2466">
      <c r="A2466" t="inlineStr">
        <is>
          <t>Christian Humphreys</t>
        </is>
      </c>
      <c r="B2466" t="inlineStr">
        <is>
          <t>COL</t>
        </is>
      </c>
      <c r="C2466" t="inlineStr">
        <is>
          <t>C</t>
        </is>
      </c>
      <c r="D2466" t="inlineStr">
        <is>
          <t>F</t>
        </is>
      </c>
      <c r="E2466" t="n">
        <v>20</v>
      </c>
      <c r="F2466" t="inlineStr">
        <is>
          <t>FA</t>
        </is>
      </c>
      <c r="G2466" t="inlineStr">
        <is>
          <t>FA</t>
        </is>
      </c>
      <c r="H2466" s="30" t="n">
        <v>1</v>
      </c>
      <c r="I2466" s="31" t="n">
        <v>0</v>
      </c>
      <c r="J2466" s="31" t="n"/>
      <c r="K2466" s="31" t="n">
        <v>0</v>
      </c>
      <c r="L2466" s="32" t="n"/>
      <c r="M2466" s="31" t="n">
        <v>0</v>
      </c>
      <c r="N2466" s="31" t="n">
        <v>0</v>
      </c>
      <c r="O2466" s="31" t="n"/>
      <c r="P2466" s="31" t="n"/>
      <c r="Q2466" s="31" t="n">
        <v>0</v>
      </c>
      <c r="R2466" s="31" t="n"/>
      <c r="S2466" s="32" t="n"/>
      <c r="T2466" s="32" t="n"/>
      <c r="V2466" t="inlineStr">
        <is>
          <t>06lod</t>
        </is>
      </c>
      <c r="W2466" t="n">
        <v>7186</v>
      </c>
      <c r="Y2466" t="inlineStr">
        <is>
          <t>ac655838-8747-4eb3-8337-b037fb74763d</t>
        </is>
      </c>
      <c r="Z2466" t="inlineStr">
        <is>
          <t>Christian Humphreys (COL C)</t>
        </is>
      </c>
    </row>
    <row r="2467">
      <c r="A2467" t="inlineStr">
        <is>
          <t>Christian Isackson</t>
        </is>
      </c>
      <c r="B2467" t="inlineStr">
        <is>
          <t>BUF</t>
        </is>
      </c>
      <c r="C2467" t="inlineStr">
        <is>
          <t>RW</t>
        </is>
      </c>
      <c r="D2467" t="inlineStr">
        <is>
          <t>F</t>
        </is>
      </c>
      <c r="E2467" t="n">
        <v>34</v>
      </c>
      <c r="F2467" t="inlineStr">
        <is>
          <t>FA</t>
        </is>
      </c>
      <c r="G2467" t="inlineStr">
        <is>
          <t>FA</t>
        </is>
      </c>
      <c r="H2467" s="30" t="n">
        <v>1</v>
      </c>
      <c r="I2467" s="31" t="n">
        <v>0</v>
      </c>
      <c r="J2467" s="31" t="n"/>
      <c r="K2467" s="31" t="n">
        <v>0</v>
      </c>
      <c r="L2467" s="32" t="n"/>
      <c r="M2467" s="31" t="n">
        <v>0</v>
      </c>
      <c r="N2467" s="31" t="n">
        <v>0</v>
      </c>
      <c r="O2467" s="31" t="n"/>
      <c r="P2467" s="31" t="n"/>
      <c r="Q2467" s="31" t="n">
        <v>0</v>
      </c>
      <c r="R2467" s="31" t="n"/>
      <c r="S2467" s="32" t="n"/>
      <c r="T2467" s="32" t="n"/>
      <c r="V2467" t="inlineStr">
        <is>
          <t>01zuy</t>
        </is>
      </c>
      <c r="Z2467" t="inlineStr">
        <is>
          <t>Christian Isackson (BUF RW)</t>
        </is>
      </c>
    </row>
    <row r="2468">
      <c r="A2468" t="inlineStr">
        <is>
          <t>Christian Jaros</t>
        </is>
      </c>
      <c r="B2468" t="inlineStr">
        <is>
          <t>(N/A)</t>
        </is>
      </c>
      <c r="C2468" t="inlineStr">
        <is>
          <t>D</t>
        </is>
      </c>
      <c r="D2468" t="inlineStr">
        <is>
          <t>D</t>
        </is>
      </c>
      <c r="E2468" t="n">
        <v>30</v>
      </c>
      <c r="F2468" t="inlineStr">
        <is>
          <t>FA</t>
        </is>
      </c>
      <c r="G2468" t="inlineStr">
        <is>
          <t>FA</t>
        </is>
      </c>
      <c r="H2468" s="30" t="n">
        <v>1</v>
      </c>
      <c r="I2468" s="31" t="n">
        <v>0</v>
      </c>
      <c r="J2468" s="31" t="n"/>
      <c r="K2468" s="31" t="n">
        <v>0</v>
      </c>
      <c r="L2468" s="32" t="n"/>
      <c r="M2468" s="31" t="n">
        <v>0</v>
      </c>
      <c r="N2468" s="31" t="n">
        <v>0</v>
      </c>
      <c r="O2468" s="31" t="n"/>
      <c r="P2468" s="31" t="n"/>
      <c r="Q2468" s="31" t="n">
        <v>0</v>
      </c>
      <c r="R2468" s="31" t="n"/>
      <c r="S2468" s="32" t="n"/>
      <c r="T2468" s="32" t="n"/>
      <c r="V2468" t="inlineStr">
        <is>
          <t>03rib</t>
        </is>
      </c>
      <c r="W2468" t="n">
        <v>5524</v>
      </c>
      <c r="X2468" t="n">
        <v>6881</v>
      </c>
      <c r="Y2468" t="inlineStr">
        <is>
          <t>8640b610-1f30-4aa1-b75e-42406541404d</t>
        </is>
      </c>
      <c r="Z2468" t="inlineStr">
        <is>
          <t>Christian Jaros ((N/A) D)</t>
        </is>
      </c>
    </row>
    <row r="2469">
      <c r="A2469" t="inlineStr">
        <is>
          <t>Christian Kirsch</t>
        </is>
      </c>
      <c r="B2469" t="inlineStr">
        <is>
          <t>SJS</t>
        </is>
      </c>
      <c r="C2469" t="inlineStr">
        <is>
          <t>G</t>
        </is>
      </c>
      <c r="D2469" t="inlineStr">
        <is>
          <t>G</t>
        </is>
      </c>
      <c r="E2469" t="n">
        <v>20</v>
      </c>
      <c r="F2469" t="inlineStr">
        <is>
          <t>FA</t>
        </is>
      </c>
      <c r="G2469" t="inlineStr">
        <is>
          <t>FA</t>
        </is>
      </c>
      <c r="H2469" s="30" t="n">
        <v>1</v>
      </c>
      <c r="I2469" s="31" t="n">
        <v>0</v>
      </c>
      <c r="J2469" s="31" t="n"/>
      <c r="K2469" s="31" t="n">
        <v>0</v>
      </c>
      <c r="L2469" s="32" t="n"/>
      <c r="M2469" s="31" t="n">
        <v>0</v>
      </c>
      <c r="N2469" s="31" t="n">
        <v>0</v>
      </c>
      <c r="O2469" s="31" t="n"/>
      <c r="P2469" s="31" t="n"/>
      <c r="Q2469" s="31" t="n">
        <v>0</v>
      </c>
      <c r="R2469" s="31" t="n"/>
      <c r="S2469" s="32" t="n"/>
      <c r="T2469" s="32" t="n"/>
      <c r="V2469" t="inlineStr">
        <is>
          <t>06hcv</t>
        </is>
      </c>
      <c r="Y2469" t="inlineStr">
        <is>
          <t>42089fc4-4bb1-44ce-b074-ad769be8b03d</t>
        </is>
      </c>
      <c r="Z2469" t="inlineStr">
        <is>
          <t>Christian Kirsch (SJS G)</t>
        </is>
      </c>
    </row>
    <row r="2470">
      <c r="A2470" t="inlineStr">
        <is>
          <t>Christian Krygier</t>
        </is>
      </c>
      <c r="B2470" t="inlineStr">
        <is>
          <t>(N/A)</t>
        </is>
      </c>
      <c r="C2470" t="inlineStr">
        <is>
          <t>D</t>
        </is>
      </c>
      <c r="D2470" t="inlineStr">
        <is>
          <t>D</t>
        </is>
      </c>
      <c r="E2470" t="n">
        <v>26</v>
      </c>
      <c r="F2470" t="inlineStr">
        <is>
          <t>FA</t>
        </is>
      </c>
      <c r="G2470" t="inlineStr">
        <is>
          <t>FA</t>
        </is>
      </c>
      <c r="H2470" s="30" t="n">
        <v>1</v>
      </c>
      <c r="I2470" s="31" t="n">
        <v>0</v>
      </c>
      <c r="J2470" s="31" t="n"/>
      <c r="K2470" s="31" t="n">
        <v>0</v>
      </c>
      <c r="L2470" s="32" t="n"/>
      <c r="M2470" s="31" t="n">
        <v>0</v>
      </c>
      <c r="N2470" s="31" t="n">
        <v>0</v>
      </c>
      <c r="O2470" s="31" t="n"/>
      <c r="P2470" s="31" t="n"/>
      <c r="Q2470" s="31" t="n">
        <v>0</v>
      </c>
      <c r="R2470" s="31" t="n"/>
      <c r="S2470" s="32" t="n"/>
      <c r="T2470" s="32" t="n"/>
      <c r="V2470" t="inlineStr">
        <is>
          <t>04r19</t>
        </is>
      </c>
      <c r="X2470" t="n">
        <v>8094</v>
      </c>
      <c r="Y2470" t="inlineStr">
        <is>
          <t>de4d1a4f-28dd-45d4-805c-f0d6b17f39f9</t>
        </is>
      </c>
      <c r="Z2470" t="inlineStr">
        <is>
          <t>Christian Krygier ((N/A) D)</t>
        </is>
      </c>
    </row>
    <row r="2471">
      <c r="A2471" t="inlineStr">
        <is>
          <t>Christian Kyrou</t>
        </is>
      </c>
      <c r="B2471" t="inlineStr">
        <is>
          <t>OTT</t>
        </is>
      </c>
      <c r="C2471" t="inlineStr">
        <is>
          <t>D</t>
        </is>
      </c>
      <c r="D2471" t="inlineStr">
        <is>
          <t>D</t>
        </is>
      </c>
      <c r="E2471" t="n">
        <v>22</v>
      </c>
      <c r="F2471" t="inlineStr">
        <is>
          <t>FA</t>
        </is>
      </c>
      <c r="G2471" t="inlineStr">
        <is>
          <t>FA</t>
        </is>
      </c>
      <c r="H2471" s="30" t="n">
        <v>850000</v>
      </c>
      <c r="I2471" s="31" t="n">
        <v>0</v>
      </c>
      <c r="J2471" s="31" t="n"/>
      <c r="K2471" s="31" t="n">
        <v>0</v>
      </c>
      <c r="L2471" s="32" t="n"/>
      <c r="M2471" s="31" t="n">
        <v>0</v>
      </c>
      <c r="N2471" s="31" t="n">
        <v>0</v>
      </c>
      <c r="O2471" s="31" t="n"/>
      <c r="P2471" s="31" t="n"/>
      <c r="Q2471" s="31" t="n">
        <v>0</v>
      </c>
      <c r="R2471" s="31" t="n"/>
      <c r="S2471" s="32" t="n"/>
      <c r="T2471" s="32" t="n"/>
      <c r="V2471" t="inlineStr">
        <is>
          <t>060xj</t>
        </is>
      </c>
      <c r="W2471" t="n">
        <v>6763</v>
      </c>
      <c r="Y2471" t="inlineStr">
        <is>
          <t>ace8a82b-e183-4b1a-927e-3184274ed604</t>
        </is>
      </c>
      <c r="Z2471" t="inlineStr">
        <is>
          <t>Christian Kyrou (OTT D)</t>
        </is>
      </c>
    </row>
    <row r="2472">
      <c r="A2472" t="inlineStr">
        <is>
          <t>Christian Marti</t>
        </is>
      </c>
      <c r="B2472" t="inlineStr">
        <is>
          <t>(N/A)</t>
        </is>
      </c>
      <c r="C2472" t="inlineStr">
        <is>
          <t>D</t>
        </is>
      </c>
      <c r="D2472" t="inlineStr">
        <is>
          <t>D</t>
        </is>
      </c>
      <c r="E2472" t="n">
        <v>33</v>
      </c>
      <c r="F2472" t="inlineStr">
        <is>
          <t>FA</t>
        </is>
      </c>
      <c r="G2472" t="inlineStr">
        <is>
          <t>FA</t>
        </is>
      </c>
      <c r="H2472" s="30" t="n">
        <v>1</v>
      </c>
      <c r="I2472" s="31" t="n">
        <v>0</v>
      </c>
      <c r="J2472" s="31" t="n"/>
      <c r="K2472" s="31" t="n">
        <v>0</v>
      </c>
      <c r="L2472" s="32" t="n"/>
      <c r="M2472" s="31" t="n">
        <v>0</v>
      </c>
      <c r="N2472" s="31" t="n">
        <v>0</v>
      </c>
      <c r="O2472" s="31" t="n"/>
      <c r="P2472" s="31" t="n"/>
      <c r="Q2472" s="31" t="n">
        <v>0</v>
      </c>
      <c r="R2472" s="31" t="n"/>
      <c r="S2472" s="32" t="n"/>
      <c r="T2472" s="32" t="n"/>
      <c r="V2472" t="inlineStr">
        <is>
          <t>03okk</t>
        </is>
      </c>
      <c r="W2472" t="n">
        <v>5020</v>
      </c>
      <c r="X2472" t="n">
        <v>6729</v>
      </c>
      <c r="Z2472" t="inlineStr">
        <is>
          <t>Christian Marti ((N/A) D)</t>
        </is>
      </c>
    </row>
    <row r="2473">
      <c r="A2473" t="inlineStr">
        <is>
          <t>Christian Stoever</t>
        </is>
      </c>
      <c r="B2473" t="inlineStr">
        <is>
          <t>(N/A)</t>
        </is>
      </c>
      <c r="C2473" t="inlineStr">
        <is>
          <t>G</t>
        </is>
      </c>
      <c r="D2473" t="inlineStr">
        <is>
          <t>G</t>
        </is>
      </c>
      <c r="E2473" t="n">
        <v>26</v>
      </c>
      <c r="F2473" t="inlineStr">
        <is>
          <t>FA</t>
        </is>
      </c>
      <c r="G2473" t="inlineStr">
        <is>
          <t>FA</t>
        </is>
      </c>
      <c r="H2473" s="30" t="n">
        <v>1</v>
      </c>
      <c r="I2473" s="31" t="n">
        <v>0</v>
      </c>
      <c r="J2473" s="31" t="n"/>
      <c r="K2473" s="31" t="n">
        <v>0</v>
      </c>
      <c r="L2473" s="32" t="n"/>
      <c r="M2473" s="31" t="n">
        <v>0</v>
      </c>
      <c r="N2473" s="31" t="n">
        <v>0</v>
      </c>
      <c r="O2473" s="31" t="n"/>
      <c r="P2473" s="31" t="n"/>
      <c r="Q2473" s="31" t="n">
        <v>0</v>
      </c>
      <c r="R2473" s="31" t="n"/>
      <c r="S2473" s="32" t="n"/>
      <c r="T2473" s="32" t="n"/>
      <c r="V2473" t="inlineStr">
        <is>
          <t>06sn4</t>
        </is>
      </c>
      <c r="Z2473" t="inlineStr">
        <is>
          <t>Christian Stoever ((N/A) G)</t>
        </is>
      </c>
    </row>
    <row r="2474">
      <c r="A2474" t="inlineStr">
        <is>
          <t>Christian Thomas</t>
        </is>
      </c>
      <c r="B2474" t="inlineStr">
        <is>
          <t>(N/A)</t>
        </is>
      </c>
      <c r="C2474" t="inlineStr">
        <is>
          <t>LW</t>
        </is>
      </c>
      <c r="D2474" t="inlineStr">
        <is>
          <t>F</t>
        </is>
      </c>
      <c r="E2474" t="n">
        <v>34</v>
      </c>
      <c r="F2474" t="inlineStr">
        <is>
          <t>FA</t>
        </is>
      </c>
      <c r="G2474" t="inlineStr">
        <is>
          <t>FA</t>
        </is>
      </c>
      <c r="H2474" s="30" t="n">
        <v>1</v>
      </c>
      <c r="I2474" s="31" t="n">
        <v>0</v>
      </c>
      <c r="J2474" s="31" t="n"/>
      <c r="K2474" s="31" t="n">
        <v>0</v>
      </c>
      <c r="L2474" s="32" t="n"/>
      <c r="M2474" s="31" t="n">
        <v>0</v>
      </c>
      <c r="N2474" s="31" t="n">
        <v>0</v>
      </c>
      <c r="O2474" s="31" t="n"/>
      <c r="P2474" s="31" t="n"/>
      <c r="Q2474" s="31" t="n">
        <v>0</v>
      </c>
      <c r="R2474" s="31" t="n"/>
      <c r="S2474" s="32" t="n"/>
      <c r="T2474" s="32" t="n"/>
      <c r="V2474" t="inlineStr">
        <is>
          <t>01zv4</t>
        </is>
      </c>
      <c r="W2474" t="n">
        <v>3576</v>
      </c>
      <c r="X2474" t="n">
        <v>5013</v>
      </c>
      <c r="Z2474" t="inlineStr">
        <is>
          <t>Christian Thomas ((N/A) LW)</t>
        </is>
      </c>
    </row>
    <row r="2475">
      <c r="A2475" t="inlineStr">
        <is>
          <t>Christian Wolanin</t>
        </is>
      </c>
      <c r="B2475" t="inlineStr">
        <is>
          <t>COL</t>
        </is>
      </c>
      <c r="C2475" t="inlineStr">
        <is>
          <t>D</t>
        </is>
      </c>
      <c r="D2475" t="inlineStr">
        <is>
          <t>D</t>
        </is>
      </c>
      <c r="E2475" t="n">
        <v>31</v>
      </c>
      <c r="F2475" t="inlineStr">
        <is>
          <t>FA</t>
        </is>
      </c>
      <c r="G2475" t="inlineStr">
        <is>
          <t>FA</t>
        </is>
      </c>
      <c r="H2475" s="30" t="n">
        <v>850000</v>
      </c>
      <c r="I2475" s="31" t="n">
        <v>0</v>
      </c>
      <c r="J2475" s="31" t="n"/>
      <c r="K2475" s="31" t="n">
        <v>0</v>
      </c>
      <c r="L2475" s="32" t="n"/>
      <c r="M2475" s="31" t="n">
        <v>0</v>
      </c>
      <c r="N2475" s="31" t="n">
        <v>0</v>
      </c>
      <c r="O2475" s="31" t="n"/>
      <c r="P2475" s="31" t="n"/>
      <c r="Q2475" s="31" t="n">
        <v>0</v>
      </c>
      <c r="R2475" s="31" t="n"/>
      <c r="S2475" s="32" t="n"/>
      <c r="T2475" s="32" t="n"/>
      <c r="V2475" t="inlineStr">
        <is>
          <t>03rgc</t>
        </is>
      </c>
      <c r="W2475" t="n">
        <v>5641</v>
      </c>
      <c r="X2475" t="n">
        <v>6849</v>
      </c>
      <c r="Y2475" t="inlineStr">
        <is>
          <t>4c1b294b-f615-4129-a236-c0cb0722202b</t>
        </is>
      </c>
      <c r="Z2475" t="inlineStr">
        <is>
          <t>Christian Wolanin (COL D)</t>
        </is>
      </c>
    </row>
    <row r="2476">
      <c r="A2476" t="inlineStr">
        <is>
          <t>Christoffer Bengtsberg</t>
        </is>
      </c>
      <c r="B2476" t="inlineStr">
        <is>
          <t>(N/A)</t>
        </is>
      </c>
      <c r="C2476" t="inlineStr">
        <is>
          <t>G</t>
        </is>
      </c>
      <c r="D2476" t="inlineStr">
        <is>
          <t>G</t>
        </is>
      </c>
      <c r="E2476" t="n">
        <v>36</v>
      </c>
      <c r="F2476" t="inlineStr">
        <is>
          <t>FA</t>
        </is>
      </c>
      <c r="G2476" t="inlineStr">
        <is>
          <t>FA</t>
        </is>
      </c>
      <c r="H2476" s="30" t="n">
        <v>1</v>
      </c>
      <c r="I2476" s="31" t="n">
        <v>0</v>
      </c>
      <c r="J2476" s="31" t="n"/>
      <c r="K2476" s="31" t="n">
        <v>0</v>
      </c>
      <c r="L2476" s="32" t="n"/>
      <c r="M2476" s="31" t="n">
        <v>0</v>
      </c>
      <c r="N2476" s="31" t="n">
        <v>0</v>
      </c>
      <c r="O2476" s="31" t="n"/>
      <c r="P2476" s="31" t="n"/>
      <c r="Q2476" s="31" t="n">
        <v>0</v>
      </c>
      <c r="R2476" s="31" t="n"/>
      <c r="S2476" s="32" t="n"/>
      <c r="T2476" s="32" t="n"/>
      <c r="V2476" t="inlineStr">
        <is>
          <t>03sct</t>
        </is>
      </c>
      <c r="Z2476" t="inlineStr">
        <is>
          <t>Christoffer Bengtsberg ((N/A) G)</t>
        </is>
      </c>
    </row>
    <row r="2477">
      <c r="A2477" t="inlineStr">
        <is>
          <t>Christoffer Ehn</t>
        </is>
      </c>
      <c r="B2477" t="inlineStr">
        <is>
          <t>(N/A)</t>
        </is>
      </c>
      <c r="C2477" t="inlineStr">
        <is>
          <t>C</t>
        </is>
      </c>
      <c r="D2477" t="inlineStr">
        <is>
          <t>F</t>
        </is>
      </c>
      <c r="E2477" t="n">
        <v>30</v>
      </c>
      <c r="F2477" t="inlineStr">
        <is>
          <t>FA</t>
        </is>
      </c>
      <c r="G2477" t="inlineStr">
        <is>
          <t>FA</t>
        </is>
      </c>
      <c r="H2477" s="30" t="n">
        <v>1</v>
      </c>
      <c r="I2477" s="31" t="n">
        <v>0</v>
      </c>
      <c r="J2477" s="31" t="n"/>
      <c r="K2477" s="31" t="n">
        <v>0</v>
      </c>
      <c r="L2477" s="32" t="n"/>
      <c r="M2477" s="31" t="n">
        <v>0</v>
      </c>
      <c r="N2477" s="31" t="n">
        <v>0</v>
      </c>
      <c r="O2477" s="31" t="n"/>
      <c r="P2477" s="31" t="n"/>
      <c r="Q2477" s="31" t="n">
        <v>0</v>
      </c>
      <c r="R2477" s="31" t="n"/>
      <c r="S2477" s="32" t="n"/>
      <c r="T2477" s="32" t="n"/>
      <c r="V2477" t="inlineStr">
        <is>
          <t>03ec4</t>
        </is>
      </c>
      <c r="W2477" t="n">
        <v>5387</v>
      </c>
      <c r="X2477" t="n">
        <v>6474</v>
      </c>
      <c r="Y2477" t="inlineStr">
        <is>
          <t>ccb27aa6-e423-498a-a2fa-8cc3187c4f63</t>
        </is>
      </c>
      <c r="Z2477" t="inlineStr">
        <is>
          <t>Christoffer Ehn ((N/A) C)</t>
        </is>
      </c>
    </row>
    <row r="2478">
      <c r="A2478" t="inlineStr">
        <is>
          <t>Christoffer Hernberg</t>
        </is>
      </c>
      <c r="B2478" t="inlineStr">
        <is>
          <t>(N/A)</t>
        </is>
      </c>
      <c r="C2478" t="inlineStr">
        <is>
          <t>G</t>
        </is>
      </c>
      <c r="D2478" t="inlineStr">
        <is>
          <t>G</t>
        </is>
      </c>
      <c r="E2478" t="n">
        <v>31</v>
      </c>
      <c r="F2478" t="inlineStr">
        <is>
          <t>FA</t>
        </is>
      </c>
      <c r="G2478" t="inlineStr">
        <is>
          <t>FA</t>
        </is>
      </c>
      <c r="H2478" s="30" t="n">
        <v>1</v>
      </c>
      <c r="I2478" s="31" t="n">
        <v>0</v>
      </c>
      <c r="J2478" s="31" t="n"/>
      <c r="K2478" s="31" t="n">
        <v>0</v>
      </c>
      <c r="L2478" s="32" t="n"/>
      <c r="M2478" s="31" t="n">
        <v>0</v>
      </c>
      <c r="N2478" s="31" t="n">
        <v>0</v>
      </c>
      <c r="O2478" s="31" t="n"/>
      <c r="P2478" s="31" t="n"/>
      <c r="Q2478" s="31" t="n">
        <v>0</v>
      </c>
      <c r="R2478" s="31" t="n"/>
      <c r="S2478" s="32" t="n"/>
      <c r="T2478" s="32" t="n"/>
      <c r="V2478" t="inlineStr">
        <is>
          <t>04lq5</t>
        </is>
      </c>
      <c r="Z2478" t="inlineStr">
        <is>
          <t>Christoffer Hernberg ((N/A) G)</t>
        </is>
      </c>
    </row>
    <row r="2479">
      <c r="A2479" t="inlineStr">
        <is>
          <t>Christoffer Rifalk</t>
        </is>
      </c>
      <c r="B2479" t="inlineStr">
        <is>
          <t>(N/A)</t>
        </is>
      </c>
      <c r="C2479" t="inlineStr">
        <is>
          <t>G</t>
        </is>
      </c>
      <c r="D2479" t="inlineStr">
        <is>
          <t>G</t>
        </is>
      </c>
      <c r="E2479" t="n">
        <v>30</v>
      </c>
      <c r="F2479" t="inlineStr">
        <is>
          <t>FA</t>
        </is>
      </c>
      <c r="G2479" t="inlineStr">
        <is>
          <t>FA</t>
        </is>
      </c>
      <c r="H2479" s="30" t="n">
        <v>1</v>
      </c>
      <c r="I2479" s="31" t="n">
        <v>0</v>
      </c>
      <c r="J2479" s="31" t="n"/>
      <c r="K2479" s="31" t="n">
        <v>0</v>
      </c>
      <c r="L2479" s="32" t="n"/>
      <c r="M2479" s="31" t="n">
        <v>0</v>
      </c>
      <c r="N2479" s="31" t="n">
        <v>0</v>
      </c>
      <c r="O2479" s="31" t="n"/>
      <c r="P2479" s="31" t="n"/>
      <c r="Q2479" s="31" t="n">
        <v>0</v>
      </c>
      <c r="R2479" s="31" t="n"/>
      <c r="S2479" s="32" t="n"/>
      <c r="T2479" s="32" t="n"/>
      <c r="V2479" t="inlineStr">
        <is>
          <t>05a12</t>
        </is>
      </c>
      <c r="Z2479" t="inlineStr">
        <is>
          <t>Christoffer Rifalk ((N/A) G)</t>
        </is>
      </c>
    </row>
    <row r="2480">
      <c r="A2480" t="inlineStr">
        <is>
          <t>Christoffer Sedoff</t>
        </is>
      </c>
      <c r="B2480" t="inlineStr">
        <is>
          <t>(N/A)</t>
        </is>
      </c>
      <c r="C2480" t="inlineStr">
        <is>
          <t>D</t>
        </is>
      </c>
      <c r="D2480" t="inlineStr">
        <is>
          <t>D</t>
        </is>
      </c>
      <c r="E2480" t="n">
        <v>24</v>
      </c>
      <c r="F2480" t="inlineStr">
        <is>
          <t>FA</t>
        </is>
      </c>
      <c r="G2480" t="inlineStr">
        <is>
          <t>FA</t>
        </is>
      </c>
      <c r="H2480" s="30" t="n">
        <v>1</v>
      </c>
      <c r="I2480" s="31" t="n">
        <v>0</v>
      </c>
      <c r="J2480" s="31" t="n"/>
      <c r="K2480" s="31" t="n">
        <v>0</v>
      </c>
      <c r="L2480" s="32" t="n"/>
      <c r="M2480" s="31" t="n">
        <v>0</v>
      </c>
      <c r="N2480" s="31" t="n">
        <v>0</v>
      </c>
      <c r="O2480" s="31" t="n"/>
      <c r="P2480" s="31" t="n"/>
      <c r="Q2480" s="31" t="n">
        <v>0</v>
      </c>
      <c r="R2480" s="31" t="n"/>
      <c r="S2480" s="32" t="n"/>
      <c r="T2480" s="32" t="n"/>
      <c r="V2480" t="inlineStr">
        <is>
          <t>05lu2</t>
        </is>
      </c>
      <c r="W2480" t="n">
        <v>6855</v>
      </c>
      <c r="Y2480" t="inlineStr">
        <is>
          <t>e1afabc5-81f8-4c65-bd81-15322ce1587b</t>
        </is>
      </c>
      <c r="Z2480" t="inlineStr">
        <is>
          <t>Christoffer Sedoff ((N/A) D)</t>
        </is>
      </c>
    </row>
    <row r="2481">
      <c r="A2481" t="inlineStr">
        <is>
          <t>Christoph Bertschy</t>
        </is>
      </c>
      <c r="B2481" t="inlineStr">
        <is>
          <t>(N/A)</t>
        </is>
      </c>
      <c r="C2481" t="inlineStr">
        <is>
          <t>C</t>
        </is>
      </c>
      <c r="D2481" t="inlineStr">
        <is>
          <t>F</t>
        </is>
      </c>
      <c r="E2481" t="n">
        <v>32</v>
      </c>
      <c r="F2481" t="inlineStr">
        <is>
          <t>FA</t>
        </is>
      </c>
      <c r="G2481" t="inlineStr">
        <is>
          <t>FA</t>
        </is>
      </c>
      <c r="H2481" s="30" t="n">
        <v>1</v>
      </c>
      <c r="I2481" s="31" t="n">
        <v>0</v>
      </c>
      <c r="J2481" s="31" t="n"/>
      <c r="K2481" s="31" t="n">
        <v>0</v>
      </c>
      <c r="L2481" s="32" t="n"/>
      <c r="M2481" s="31" t="n">
        <v>0</v>
      </c>
      <c r="N2481" s="31" t="n">
        <v>0</v>
      </c>
      <c r="O2481" s="31" t="n"/>
      <c r="P2481" s="31" t="n"/>
      <c r="Q2481" s="31" t="n">
        <v>0</v>
      </c>
      <c r="R2481" s="31" t="n"/>
      <c r="S2481" s="32" t="n"/>
      <c r="T2481" s="32" t="n"/>
      <c r="V2481" t="inlineStr">
        <is>
          <t>02oam</t>
        </is>
      </c>
      <c r="W2481" t="n">
        <v>4802</v>
      </c>
      <c r="X2481" t="n">
        <v>5848</v>
      </c>
      <c r="Z2481" t="inlineStr">
        <is>
          <t>Christoph Bertschy ((N/A) C)</t>
        </is>
      </c>
    </row>
    <row r="2482">
      <c r="A2482" t="inlineStr">
        <is>
          <t>Christophe Lalancette</t>
        </is>
      </c>
      <c r="B2482" t="inlineStr">
        <is>
          <t>(N/A)</t>
        </is>
      </c>
      <c r="C2482" t="inlineStr">
        <is>
          <t>RW</t>
        </is>
      </c>
      <c r="D2482" t="inlineStr">
        <is>
          <t>F</t>
        </is>
      </c>
      <c r="E2482" t="n">
        <v>32</v>
      </c>
      <c r="F2482" t="inlineStr">
        <is>
          <t>FA</t>
        </is>
      </c>
      <c r="G2482" t="inlineStr">
        <is>
          <t>FA</t>
        </is>
      </c>
      <c r="H2482" s="30" t="n">
        <v>1</v>
      </c>
      <c r="I2482" s="31" t="n">
        <v>0</v>
      </c>
      <c r="J2482" s="31" t="n"/>
      <c r="K2482" s="31" t="n">
        <v>0</v>
      </c>
      <c r="L2482" s="32" t="n"/>
      <c r="M2482" s="31" t="n">
        <v>0</v>
      </c>
      <c r="N2482" s="31" t="n">
        <v>0</v>
      </c>
      <c r="O2482" s="31" t="n"/>
      <c r="P2482" s="31" t="n"/>
      <c r="Q2482" s="31" t="n">
        <v>0</v>
      </c>
      <c r="R2482" s="31" t="n"/>
      <c r="S2482" s="32" t="n"/>
      <c r="T2482" s="32" t="n"/>
      <c r="V2482" t="inlineStr">
        <is>
          <t>02o7c</t>
        </is>
      </c>
      <c r="X2482" t="n">
        <v>5799</v>
      </c>
      <c r="Z2482" t="inlineStr">
        <is>
          <t>Christophe Lalancette ((N/A) RW)</t>
        </is>
      </c>
    </row>
    <row r="2483">
      <c r="A2483" t="inlineStr">
        <is>
          <t>Christopher Brown</t>
        </is>
      </c>
      <c r="B2483" t="inlineStr">
        <is>
          <t>BUF</t>
        </is>
      </c>
      <c r="C2483" t="inlineStr">
        <is>
          <t>C</t>
        </is>
      </c>
      <c r="D2483" t="inlineStr">
        <is>
          <t>F</t>
        </is>
      </c>
      <c r="E2483" t="n">
        <v>30</v>
      </c>
      <c r="F2483" t="inlineStr">
        <is>
          <t>FA</t>
        </is>
      </c>
      <c r="G2483" t="inlineStr">
        <is>
          <t>FA</t>
        </is>
      </c>
      <c r="H2483" s="30" t="n">
        <v>1</v>
      </c>
      <c r="I2483" s="31" t="n">
        <v>0</v>
      </c>
      <c r="J2483" s="31" t="n"/>
      <c r="K2483" s="31" t="n">
        <v>0</v>
      </c>
      <c r="L2483" s="32" t="n"/>
      <c r="M2483" s="31" t="n">
        <v>0</v>
      </c>
      <c r="N2483" s="31" t="n">
        <v>0</v>
      </c>
      <c r="O2483" s="31" t="n"/>
      <c r="P2483" s="31" t="n"/>
      <c r="Q2483" s="31" t="n">
        <v>0</v>
      </c>
      <c r="R2483" s="31" t="n"/>
      <c r="S2483" s="32" t="n"/>
      <c r="T2483" s="32" t="n"/>
      <c r="V2483" t="inlineStr">
        <is>
          <t>03ed9</t>
        </is>
      </c>
      <c r="Y2483" t="inlineStr">
        <is>
          <t>c7bb14eb-a931-4343-b56c-ffe0ab14a33d</t>
        </is>
      </c>
      <c r="Z2483" t="inlineStr">
        <is>
          <t>Christopher Brown (BUF C)</t>
        </is>
      </c>
    </row>
    <row r="2484">
      <c r="A2484" t="inlineStr">
        <is>
          <t>Christopher Clapperton</t>
        </is>
      </c>
      <c r="B2484" t="inlineStr">
        <is>
          <t>OTT</t>
        </is>
      </c>
      <c r="C2484" t="inlineStr">
        <is>
          <t>LW</t>
        </is>
      </c>
      <c r="D2484" t="inlineStr">
        <is>
          <t>F</t>
        </is>
      </c>
      <c r="E2484" t="n">
        <v>32</v>
      </c>
      <c r="F2484" t="inlineStr">
        <is>
          <t>FA</t>
        </is>
      </c>
      <c r="G2484" t="inlineStr">
        <is>
          <t>FA</t>
        </is>
      </c>
      <c r="H2484" s="30" t="n">
        <v>1</v>
      </c>
      <c r="I2484" s="31" t="n">
        <v>0</v>
      </c>
      <c r="J2484" s="31" t="n"/>
      <c r="K2484" s="31" t="n">
        <v>0</v>
      </c>
      <c r="L2484" s="32" t="n"/>
      <c r="M2484" s="31" t="n">
        <v>0</v>
      </c>
      <c r="N2484" s="31" t="n">
        <v>0</v>
      </c>
      <c r="O2484" s="31" t="n"/>
      <c r="P2484" s="31" t="n"/>
      <c r="Q2484" s="31" t="n">
        <v>0</v>
      </c>
      <c r="R2484" s="31" t="n"/>
      <c r="S2484" s="32" t="n"/>
      <c r="T2484" s="32" t="n"/>
      <c r="V2484" t="inlineStr">
        <is>
          <t>031q8</t>
        </is>
      </c>
      <c r="X2484" t="n">
        <v>6102</v>
      </c>
      <c r="Z2484" t="inlineStr">
        <is>
          <t>Christopher Clapperton (OTT LW)</t>
        </is>
      </c>
    </row>
    <row r="2485">
      <c r="A2485" t="inlineStr">
        <is>
          <t>Christopher DiDomenico</t>
        </is>
      </c>
      <c r="B2485" t="inlineStr">
        <is>
          <t>(N/A)</t>
        </is>
      </c>
      <c r="C2485" t="inlineStr">
        <is>
          <t>RW</t>
        </is>
      </c>
      <c r="D2485" t="inlineStr">
        <is>
          <t>F</t>
        </is>
      </c>
      <c r="E2485" t="n">
        <v>37</v>
      </c>
      <c r="F2485" t="inlineStr">
        <is>
          <t>FA</t>
        </is>
      </c>
      <c r="G2485" t="inlineStr">
        <is>
          <t>FA</t>
        </is>
      </c>
      <c r="H2485" s="30" t="n">
        <v>1</v>
      </c>
      <c r="I2485" s="31" t="n">
        <v>0</v>
      </c>
      <c r="J2485" s="31" t="n"/>
      <c r="K2485" s="31" t="n">
        <v>0</v>
      </c>
      <c r="L2485" s="32" t="n"/>
      <c r="M2485" s="31" t="n">
        <v>0</v>
      </c>
      <c r="N2485" s="31" t="n">
        <v>0</v>
      </c>
      <c r="O2485" s="31" t="n"/>
      <c r="P2485" s="31" t="n"/>
      <c r="Q2485" s="31" t="n">
        <v>0</v>
      </c>
      <c r="R2485" s="31" t="n"/>
      <c r="S2485" s="32" t="n"/>
      <c r="T2485" s="32" t="n"/>
      <c r="V2485" t="inlineStr">
        <is>
          <t>015te</t>
        </is>
      </c>
      <c r="W2485" t="n">
        <v>3196</v>
      </c>
      <c r="X2485" t="n">
        <v>4573</v>
      </c>
      <c r="Z2485" t="inlineStr">
        <is>
          <t>Christopher DiDomenico ((N/A) RW)</t>
        </is>
      </c>
    </row>
    <row r="2486">
      <c r="A2486" t="inlineStr">
        <is>
          <t>Christopher Giroday</t>
        </is>
      </c>
      <c r="B2486" t="inlineStr">
        <is>
          <t>(N/A)</t>
        </is>
      </c>
      <c r="C2486" t="inlineStr">
        <is>
          <t>D</t>
        </is>
      </c>
      <c r="D2486" t="inlineStr">
        <is>
          <t>D</t>
        </is>
      </c>
      <c r="E2486" t="n">
        <v>25</v>
      </c>
      <c r="F2486" t="inlineStr">
        <is>
          <t>FA</t>
        </is>
      </c>
      <c r="G2486" t="inlineStr">
        <is>
          <t>FA</t>
        </is>
      </c>
      <c r="H2486" s="30" t="n">
        <v>1</v>
      </c>
      <c r="I2486" s="31" t="n">
        <v>0</v>
      </c>
      <c r="J2486" s="31" t="n"/>
      <c r="K2486" s="31" t="n">
        <v>0</v>
      </c>
      <c r="L2486" s="32" t="n"/>
      <c r="M2486" s="31" t="n">
        <v>0</v>
      </c>
      <c r="N2486" s="31" t="n">
        <v>0</v>
      </c>
      <c r="O2486" s="31" t="n"/>
      <c r="P2486" s="31" t="n"/>
      <c r="Q2486" s="31" t="n">
        <v>0</v>
      </c>
      <c r="R2486" s="31" t="n"/>
      <c r="S2486" s="32" t="n"/>
      <c r="T2486" s="32" t="n"/>
      <c r="V2486" t="inlineStr">
        <is>
          <t>051xd</t>
        </is>
      </c>
      <c r="Z2486" t="inlineStr">
        <is>
          <t>Christopher Giroday ((N/A) D)</t>
        </is>
      </c>
    </row>
    <row r="2487">
      <c r="A2487" t="inlineStr">
        <is>
          <t>Christopher Merisier-Ortiz</t>
        </is>
      </c>
      <c r="B2487" t="inlineStr">
        <is>
          <t>NYR</t>
        </is>
      </c>
      <c r="C2487" t="inlineStr">
        <is>
          <t>D</t>
        </is>
      </c>
      <c r="D2487" t="inlineStr">
        <is>
          <t>D</t>
        </is>
      </c>
      <c r="E2487" t="n">
        <v>25</v>
      </c>
      <c r="F2487" t="inlineStr">
        <is>
          <t>FA</t>
        </is>
      </c>
      <c r="G2487" t="inlineStr">
        <is>
          <t>FA</t>
        </is>
      </c>
      <c r="H2487" s="30" t="n">
        <v>1</v>
      </c>
      <c r="I2487" s="31" t="n">
        <v>0</v>
      </c>
      <c r="J2487" s="31" t="n"/>
      <c r="K2487" s="31" t="n">
        <v>0</v>
      </c>
      <c r="L2487" s="32" t="n"/>
      <c r="M2487" s="31" t="n">
        <v>0</v>
      </c>
      <c r="N2487" s="31" t="n">
        <v>0</v>
      </c>
      <c r="O2487" s="31" t="n"/>
      <c r="P2487" s="31" t="n"/>
      <c r="Q2487" s="31" t="n">
        <v>0</v>
      </c>
      <c r="R2487" s="31" t="n"/>
      <c r="S2487" s="32" t="n"/>
      <c r="T2487" s="32" t="n"/>
      <c r="V2487" t="inlineStr">
        <is>
          <t>05mgi</t>
        </is>
      </c>
      <c r="Y2487" t="inlineStr">
        <is>
          <t>8d13a7fe-7545-4a44-9836-5eac23cd1e9c</t>
        </is>
      </c>
      <c r="Z2487" t="inlineStr">
        <is>
          <t>Christopher Merisier-Ortiz (NYR D)</t>
        </is>
      </c>
    </row>
    <row r="2488">
      <c r="A2488" t="inlineStr">
        <is>
          <t>Christopher Paquette</t>
        </is>
      </c>
      <c r="B2488" t="inlineStr">
        <is>
          <t>TBL</t>
        </is>
      </c>
      <c r="C2488" t="inlineStr">
        <is>
          <t>C</t>
        </is>
      </c>
      <c r="D2488" t="inlineStr">
        <is>
          <t>F</t>
        </is>
      </c>
      <c r="E2488" t="n">
        <v>28</v>
      </c>
      <c r="F2488" t="inlineStr">
        <is>
          <t>FA</t>
        </is>
      </c>
      <c r="G2488" t="inlineStr">
        <is>
          <t>FA</t>
        </is>
      </c>
      <c r="H2488" s="30" t="n">
        <v>1</v>
      </c>
      <c r="I2488" s="31" t="n">
        <v>0</v>
      </c>
      <c r="J2488" s="31" t="n"/>
      <c r="K2488" s="31" t="n">
        <v>0</v>
      </c>
      <c r="L2488" s="32" t="n"/>
      <c r="M2488" s="31" t="n">
        <v>0</v>
      </c>
      <c r="N2488" s="31" t="n">
        <v>0</v>
      </c>
      <c r="O2488" s="31" t="n"/>
      <c r="P2488" s="31" t="n"/>
      <c r="Q2488" s="31" t="n">
        <v>0</v>
      </c>
      <c r="R2488" s="31" t="n"/>
      <c r="S2488" s="32" t="n"/>
      <c r="T2488" s="32" t="n"/>
      <c r="V2488" t="inlineStr">
        <is>
          <t>042y0</t>
        </is>
      </c>
      <c r="X2488" t="n">
        <v>7253</v>
      </c>
      <c r="Z2488" t="inlineStr">
        <is>
          <t>Christopher Paquette (TBL C)</t>
        </is>
      </c>
    </row>
    <row r="2489">
      <c r="A2489" t="inlineStr">
        <is>
          <t>Christopher Pelosi</t>
        </is>
      </c>
      <c r="B2489" t="inlineStr">
        <is>
          <t>BOS</t>
        </is>
      </c>
      <c r="C2489" t="inlineStr">
        <is>
          <t>C</t>
        </is>
      </c>
      <c r="D2489" t="inlineStr">
        <is>
          <t>F</t>
        </is>
      </c>
      <c r="E2489" t="n">
        <v>21</v>
      </c>
      <c r="F2489" t="inlineStr">
        <is>
          <t>FA</t>
        </is>
      </c>
      <c r="G2489" t="inlineStr">
        <is>
          <t>FA</t>
        </is>
      </c>
      <c r="H2489" s="30" t="n">
        <v>1</v>
      </c>
      <c r="I2489" s="31" t="n">
        <v>0</v>
      </c>
      <c r="J2489" s="31" t="n"/>
      <c r="K2489" s="31" t="n">
        <v>0</v>
      </c>
      <c r="L2489" s="32" t="n"/>
      <c r="M2489" s="31" t="n">
        <v>0</v>
      </c>
      <c r="N2489" s="31" t="n">
        <v>0</v>
      </c>
      <c r="O2489" s="31" t="n"/>
      <c r="P2489" s="31" t="n"/>
      <c r="Q2489" s="31" t="n">
        <v>0</v>
      </c>
      <c r="R2489" s="31" t="n"/>
      <c r="S2489" s="32" t="n"/>
      <c r="T2489" s="32" t="n"/>
      <c r="V2489" t="inlineStr">
        <is>
          <t>06ckc</t>
        </is>
      </c>
      <c r="W2489" t="n">
        <v>7030</v>
      </c>
      <c r="Y2489" t="inlineStr">
        <is>
          <t>c40a82b6-7a9c-4d3a-9cff-e48a536f1b05</t>
        </is>
      </c>
      <c r="Z2489" t="inlineStr">
        <is>
          <t>Christopher Pelosi (BOS C)</t>
        </is>
      </c>
    </row>
    <row r="2490">
      <c r="A2490" t="inlineStr">
        <is>
          <t>Christopher Romaine</t>
        </is>
      </c>
      <c r="B2490" t="inlineStr">
        <is>
          <t>COL</t>
        </is>
      </c>
      <c r="C2490" t="inlineStr">
        <is>
          <t>D</t>
        </is>
      </c>
      <c r="D2490" t="inlineStr">
        <is>
          <t>D</t>
        </is>
      </c>
      <c r="E2490" t="n">
        <v>22</v>
      </c>
      <c r="F2490" t="inlineStr">
        <is>
          <t>FA</t>
        </is>
      </c>
      <c r="G2490" t="inlineStr">
        <is>
          <t>FA</t>
        </is>
      </c>
      <c r="H2490" s="30" t="n">
        <v>1</v>
      </c>
      <c r="I2490" s="31" t="n">
        <v>0</v>
      </c>
      <c r="J2490" s="31" t="n"/>
      <c r="K2490" s="31" t="n">
        <v>0</v>
      </c>
      <c r="L2490" s="32" t="n"/>
      <c r="M2490" s="31" t="n">
        <v>0</v>
      </c>
      <c r="N2490" s="31" t="n">
        <v>0</v>
      </c>
      <c r="O2490" s="31" t="n"/>
      <c r="P2490" s="31" t="n"/>
      <c r="Q2490" s="31" t="n">
        <v>0</v>
      </c>
      <c r="R2490" s="31" t="n"/>
      <c r="S2490" s="32" t="n"/>
      <c r="T2490" s="32" t="n"/>
      <c r="V2490" t="inlineStr">
        <is>
          <t>061jn</t>
        </is>
      </c>
      <c r="Z2490" t="inlineStr">
        <is>
          <t>Christopher Romaine (COL D)</t>
        </is>
      </c>
    </row>
    <row r="2491">
      <c r="A2491" t="inlineStr">
        <is>
          <t>Christopher Thibodeau</t>
        </is>
      </c>
      <c r="B2491" t="inlineStr">
        <is>
          <t>(N/A)</t>
        </is>
      </c>
      <c r="C2491" t="inlineStr">
        <is>
          <t>RW</t>
        </is>
      </c>
      <c r="D2491" t="inlineStr">
        <is>
          <t>F</t>
        </is>
      </c>
      <c r="E2491" t="n">
        <v>20</v>
      </c>
      <c r="F2491" t="inlineStr">
        <is>
          <t>FA</t>
        </is>
      </c>
      <c r="G2491" t="inlineStr">
        <is>
          <t>FA</t>
        </is>
      </c>
      <c r="H2491" s="30" t="n">
        <v>1</v>
      </c>
      <c r="I2491" s="31" t="n">
        <v>0</v>
      </c>
      <c r="J2491" s="31" t="n"/>
      <c r="K2491" s="31" t="n">
        <v>0</v>
      </c>
      <c r="L2491" s="32" t="n"/>
      <c r="M2491" s="31" t="n">
        <v>0</v>
      </c>
      <c r="N2491" s="31" t="n">
        <v>0</v>
      </c>
      <c r="O2491" s="31" t="n"/>
      <c r="P2491" s="31" t="n"/>
      <c r="Q2491" s="31" t="n">
        <v>0</v>
      </c>
      <c r="R2491" s="31" t="n"/>
      <c r="S2491" s="32" t="n"/>
      <c r="T2491" s="32" t="n"/>
      <c r="V2491" t="inlineStr">
        <is>
          <t>06nz4</t>
        </is>
      </c>
      <c r="Z2491" t="inlineStr">
        <is>
          <t>Christopher Thibodeau ((N/A) RW)</t>
        </is>
      </c>
    </row>
    <row r="2492">
      <c r="A2492" t="inlineStr">
        <is>
          <t>Christopher Wilkie</t>
        </is>
      </c>
      <c r="B2492" t="inlineStr">
        <is>
          <t>CHI</t>
        </is>
      </c>
      <c r="C2492" t="inlineStr">
        <is>
          <t>RW</t>
        </is>
      </c>
      <c r="D2492" t="inlineStr">
        <is>
          <t>F</t>
        </is>
      </c>
      <c r="E2492" t="n">
        <v>30</v>
      </c>
      <c r="F2492" t="inlineStr">
        <is>
          <t>FA</t>
        </is>
      </c>
      <c r="G2492" t="inlineStr">
        <is>
          <t>FA</t>
        </is>
      </c>
      <c r="H2492" s="30" t="n">
        <v>1</v>
      </c>
      <c r="I2492" s="31" t="n">
        <v>0</v>
      </c>
      <c r="J2492" s="31" t="n"/>
      <c r="K2492" s="31" t="n">
        <v>0</v>
      </c>
      <c r="L2492" s="32" t="n"/>
      <c r="M2492" s="31" t="n">
        <v>0</v>
      </c>
      <c r="N2492" s="31" t="n">
        <v>0</v>
      </c>
      <c r="O2492" s="31" t="n"/>
      <c r="P2492" s="31" t="n"/>
      <c r="Q2492" s="31" t="n">
        <v>0</v>
      </c>
      <c r="R2492" s="31" t="n"/>
      <c r="S2492" s="32" t="n"/>
      <c r="T2492" s="32" t="n"/>
      <c r="V2492" t="inlineStr">
        <is>
          <t>03riw</t>
        </is>
      </c>
      <c r="X2492" t="n">
        <v>6904</v>
      </c>
      <c r="Y2492" t="inlineStr">
        <is>
          <t>b7c556e9-3213-49af-9e8a-5ce670c4a6b3</t>
        </is>
      </c>
      <c r="Z2492" t="inlineStr">
        <is>
          <t>Christopher Wilkie (CHI RW)</t>
        </is>
      </c>
    </row>
    <row r="2493">
      <c r="A2493" t="inlineStr">
        <is>
          <t>Clark Bishop</t>
        </is>
      </c>
      <c r="B2493" t="inlineStr">
        <is>
          <t>CGY</t>
        </is>
      </c>
      <c r="C2493" t="inlineStr">
        <is>
          <t>C</t>
        </is>
      </c>
      <c r="D2493" t="inlineStr">
        <is>
          <t>F</t>
        </is>
      </c>
      <c r="E2493" t="n">
        <v>30</v>
      </c>
      <c r="F2493" t="inlineStr">
        <is>
          <t>FA</t>
        </is>
      </c>
      <c r="G2493" t="inlineStr">
        <is>
          <t>FA</t>
        </is>
      </c>
      <c r="H2493" s="30" t="n">
        <v>775000</v>
      </c>
      <c r="I2493" s="31" t="n">
        <v>0</v>
      </c>
      <c r="J2493" s="31" t="n"/>
      <c r="K2493" s="31" t="n">
        <v>0</v>
      </c>
      <c r="L2493" s="32" t="n"/>
      <c r="M2493" s="31" t="n">
        <v>0</v>
      </c>
      <c r="N2493" s="31" t="n">
        <v>0</v>
      </c>
      <c r="O2493" s="31" t="n"/>
      <c r="P2493" s="31" t="n"/>
      <c r="Q2493" s="31" t="n">
        <v>0</v>
      </c>
      <c r="R2493" s="31" t="n"/>
      <c r="S2493" s="32" t="n"/>
      <c r="T2493" s="32" t="n"/>
      <c r="V2493" t="inlineStr">
        <is>
          <t>03ecm</t>
        </is>
      </c>
      <c r="W2493" t="n">
        <v>4580</v>
      </c>
      <c r="X2493" t="n">
        <v>6495</v>
      </c>
      <c r="Y2493" t="inlineStr">
        <is>
          <t>4a3b2bea-9013-4a83-9bee-403769080f7d</t>
        </is>
      </c>
      <c r="Z2493" t="inlineStr">
        <is>
          <t>Clark Bishop (CGY C)</t>
        </is>
      </c>
    </row>
    <row r="2494">
      <c r="A2494" t="inlineStr">
        <is>
          <t>Clark Seymour</t>
        </is>
      </c>
      <c r="B2494" t="inlineStr">
        <is>
          <t>(N/A)</t>
        </is>
      </c>
      <c r="C2494" t="inlineStr">
        <is>
          <t>D</t>
        </is>
      </c>
      <c r="D2494" t="inlineStr">
        <is>
          <t>D</t>
        </is>
      </c>
      <c r="E2494" t="n">
        <v>33</v>
      </c>
      <c r="F2494" t="inlineStr">
        <is>
          <t>FA</t>
        </is>
      </c>
      <c r="G2494" t="inlineStr">
        <is>
          <t>FA</t>
        </is>
      </c>
      <c r="H2494" s="30" t="n">
        <v>1</v>
      </c>
      <c r="I2494" s="31" t="n">
        <v>0</v>
      </c>
      <c r="J2494" s="31" t="n"/>
      <c r="K2494" s="31" t="n">
        <v>0</v>
      </c>
      <c r="L2494" s="32" t="n"/>
      <c r="M2494" s="31" t="n">
        <v>0</v>
      </c>
      <c r="N2494" s="31" t="n">
        <v>0</v>
      </c>
      <c r="O2494" s="31" t="n"/>
      <c r="P2494" s="31" t="n"/>
      <c r="Q2494" s="31" t="n">
        <v>0</v>
      </c>
      <c r="R2494" s="31" t="n"/>
      <c r="S2494" s="32" t="n"/>
      <c r="T2494" s="32" t="n"/>
      <c r="V2494" t="inlineStr">
        <is>
          <t>02o84</t>
        </is>
      </c>
      <c r="W2494" t="n">
        <v>5274</v>
      </c>
      <c r="X2494" t="n">
        <v>5833</v>
      </c>
      <c r="Z2494" t="inlineStr">
        <is>
          <t>Clark Seymour ((N/A) D)</t>
        </is>
      </c>
    </row>
    <row r="2495">
      <c r="A2495" t="inlineStr">
        <is>
          <t>Clarke Caswell</t>
        </is>
      </c>
      <c r="B2495" t="inlineStr">
        <is>
          <t>SEA</t>
        </is>
      </c>
      <c r="C2495" t="inlineStr">
        <is>
          <t>LW</t>
        </is>
      </c>
      <c r="D2495" t="inlineStr">
        <is>
          <t>F</t>
        </is>
      </c>
      <c r="E2495" t="n">
        <v>20</v>
      </c>
      <c r="F2495" t="inlineStr">
        <is>
          <t>FA</t>
        </is>
      </c>
      <c r="G2495" t="inlineStr">
        <is>
          <t>FA</t>
        </is>
      </c>
      <c r="H2495" s="30" t="n">
        <v>1</v>
      </c>
      <c r="I2495" s="31" t="n">
        <v>0</v>
      </c>
      <c r="J2495" s="31" t="n"/>
      <c r="K2495" s="31" t="n">
        <v>0</v>
      </c>
      <c r="L2495" s="32" t="n"/>
      <c r="M2495" s="31" t="n">
        <v>0</v>
      </c>
      <c r="N2495" s="31" t="n">
        <v>0</v>
      </c>
      <c r="O2495" s="31" t="n"/>
      <c r="P2495" s="31" t="n"/>
      <c r="Q2495" s="31" t="n">
        <v>0</v>
      </c>
      <c r="R2495" s="31" t="n"/>
      <c r="S2495" s="32" t="n"/>
      <c r="T2495" s="32" t="n"/>
      <c r="V2495" t="inlineStr">
        <is>
          <t>066om</t>
        </is>
      </c>
      <c r="W2495" t="n">
        <v>7171</v>
      </c>
      <c r="Y2495" t="inlineStr">
        <is>
          <t>1b849fe5-8b83-4b40-b21a-8fe31d25dc09</t>
        </is>
      </c>
      <c r="Z2495" t="inlineStr">
        <is>
          <t>Clarke Caswell (SEA LW)</t>
        </is>
      </c>
    </row>
    <row r="2496">
      <c r="A2496" t="inlineStr">
        <is>
          <t>Clarke Saunders</t>
        </is>
      </c>
      <c r="B2496" t="inlineStr">
        <is>
          <t>(N/A)</t>
        </is>
      </c>
      <c r="C2496" t="inlineStr">
        <is>
          <t>G</t>
        </is>
      </c>
      <c r="D2496" t="inlineStr">
        <is>
          <t>G</t>
        </is>
      </c>
      <c r="E2496" t="n">
        <v>37</v>
      </c>
      <c r="F2496" t="inlineStr">
        <is>
          <t>FA</t>
        </is>
      </c>
      <c r="G2496" t="inlineStr">
        <is>
          <t>FA</t>
        </is>
      </c>
      <c r="H2496" s="30" t="n">
        <v>1</v>
      </c>
      <c r="I2496" s="31" t="n">
        <v>0</v>
      </c>
      <c r="J2496" s="31" t="n"/>
      <c r="K2496" s="31" t="n">
        <v>0</v>
      </c>
      <c r="L2496" s="32" t="n"/>
      <c r="M2496" s="31" t="n">
        <v>0</v>
      </c>
      <c r="N2496" s="31" t="n">
        <v>0</v>
      </c>
      <c r="O2496" s="31" t="n"/>
      <c r="P2496" s="31" t="n"/>
      <c r="Q2496" s="31" t="n">
        <v>0</v>
      </c>
      <c r="R2496" s="31" t="n"/>
      <c r="S2496" s="32" t="n"/>
      <c r="T2496" s="32" t="n"/>
      <c r="V2496" t="inlineStr">
        <is>
          <t>02ze7</t>
        </is>
      </c>
      <c r="Z2496" t="inlineStr">
        <is>
          <t>Clarke Saunders ((N/A) G)</t>
        </is>
      </c>
    </row>
    <row r="2497">
      <c r="A2497" t="inlineStr">
        <is>
          <t>Clay Hanus</t>
        </is>
      </c>
      <c r="B2497" t="inlineStr">
        <is>
          <t>(N/A)</t>
        </is>
      </c>
      <c r="C2497" t="inlineStr">
        <is>
          <t>D</t>
        </is>
      </c>
      <c r="D2497" t="inlineStr">
        <is>
          <t>D</t>
        </is>
      </c>
      <c r="E2497" t="n">
        <v>25</v>
      </c>
      <c r="F2497" t="inlineStr">
        <is>
          <t>FA</t>
        </is>
      </c>
      <c r="G2497" t="inlineStr">
        <is>
          <t>FA</t>
        </is>
      </c>
      <c r="H2497" s="30" t="n">
        <v>1</v>
      </c>
      <c r="I2497" s="31" t="n">
        <v>0</v>
      </c>
      <c r="J2497" s="31" t="n"/>
      <c r="K2497" s="31" t="n">
        <v>0</v>
      </c>
      <c r="L2497" s="32" t="n"/>
      <c r="M2497" s="31" t="n">
        <v>0</v>
      </c>
      <c r="N2497" s="31" t="n">
        <v>0</v>
      </c>
      <c r="O2497" s="31" t="n"/>
      <c r="P2497" s="31" t="n"/>
      <c r="Q2497" s="31" t="n">
        <v>0</v>
      </c>
      <c r="R2497" s="31" t="n"/>
      <c r="S2497" s="32" t="n"/>
      <c r="T2497" s="32" t="n"/>
      <c r="V2497" t="inlineStr">
        <is>
          <t>051xj</t>
        </is>
      </c>
      <c r="Z2497" t="inlineStr">
        <is>
          <t>Clay Hanus ((N/A) D)</t>
        </is>
      </c>
    </row>
    <row r="2498">
      <c r="A2498" t="inlineStr">
        <is>
          <t>Clay Wilson</t>
        </is>
      </c>
      <c r="B2498" t="inlineStr">
        <is>
          <t>(N/A)</t>
        </is>
      </c>
      <c r="C2498" t="inlineStr">
        <is>
          <t>D</t>
        </is>
      </c>
      <c r="D2498" t="inlineStr">
        <is>
          <t>D</t>
        </is>
      </c>
      <c r="E2498" t="n">
        <v>43</v>
      </c>
      <c r="F2498" t="inlineStr">
        <is>
          <t>FA</t>
        </is>
      </c>
      <c r="G2498" t="inlineStr">
        <is>
          <t>FA</t>
        </is>
      </c>
      <c r="H2498" s="30" t="n">
        <v>1</v>
      </c>
      <c r="I2498" s="31" t="n">
        <v>0</v>
      </c>
      <c r="J2498" s="31" t="n"/>
      <c r="K2498" s="31" t="n">
        <v>0</v>
      </c>
      <c r="L2498" s="32" t="n"/>
      <c r="M2498" s="31" t="n">
        <v>0</v>
      </c>
      <c r="N2498" s="31" t="n">
        <v>0</v>
      </c>
      <c r="O2498" s="31" t="n"/>
      <c r="P2498" s="31" t="n"/>
      <c r="Q2498" s="31" t="n">
        <v>0</v>
      </c>
      <c r="R2498" s="31" t="n"/>
      <c r="S2498" s="32" t="n"/>
      <c r="T2498" s="32" t="n"/>
      <c r="V2498" t="inlineStr">
        <is>
          <t>003nf</t>
        </is>
      </c>
      <c r="W2498" t="n">
        <v>2511</v>
      </c>
      <c r="X2498" t="n">
        <v>3969</v>
      </c>
      <c r="Z2498" t="inlineStr">
        <is>
          <t>Clay Wilson ((N/A) D)</t>
        </is>
      </c>
    </row>
    <row r="2499">
      <c r="A2499" t="inlineStr">
        <is>
          <t>Clay Witt</t>
        </is>
      </c>
      <c r="B2499" t="inlineStr">
        <is>
          <t>(N/A)</t>
        </is>
      </c>
      <c r="C2499" t="inlineStr">
        <is>
          <t>G</t>
        </is>
      </c>
      <c r="D2499" t="inlineStr">
        <is>
          <t>G</t>
        </is>
      </c>
      <c r="E2499" t="n">
        <v>35</v>
      </c>
      <c r="F2499" t="inlineStr">
        <is>
          <t>FA</t>
        </is>
      </c>
      <c r="G2499" t="inlineStr">
        <is>
          <t>FA</t>
        </is>
      </c>
      <c r="H2499" s="30" t="n">
        <v>1</v>
      </c>
      <c r="I2499" s="31" t="n">
        <v>0</v>
      </c>
      <c r="J2499" s="31" t="n"/>
      <c r="K2499" s="31" t="n">
        <v>0</v>
      </c>
      <c r="L2499" s="32" t="n"/>
      <c r="M2499" s="31" t="n">
        <v>0</v>
      </c>
      <c r="N2499" s="31" t="n">
        <v>0</v>
      </c>
      <c r="O2499" s="31" t="n"/>
      <c r="P2499" s="31" t="n"/>
      <c r="Q2499" s="31" t="n">
        <v>0</v>
      </c>
      <c r="R2499" s="31" t="n"/>
      <c r="S2499" s="32" t="n"/>
      <c r="T2499" s="32" t="n"/>
      <c r="V2499" t="inlineStr">
        <is>
          <t>03av7</t>
        </is>
      </c>
      <c r="X2499" t="n">
        <v>7062</v>
      </c>
      <c r="Z2499" t="inlineStr">
        <is>
          <t>Clay Witt ((N/A) G)</t>
        </is>
      </c>
    </row>
    <row r="2500">
      <c r="A2500" t="inlineStr">
        <is>
          <t>Clayton Kirichenko</t>
        </is>
      </c>
      <c r="B2500" t="inlineStr">
        <is>
          <t>LAK</t>
        </is>
      </c>
      <c r="C2500" t="inlineStr">
        <is>
          <t>D</t>
        </is>
      </c>
      <c r="D2500" t="inlineStr">
        <is>
          <t>D</t>
        </is>
      </c>
      <c r="E2500" t="n">
        <v>30</v>
      </c>
      <c r="F2500" t="inlineStr">
        <is>
          <t>FA</t>
        </is>
      </c>
      <c r="G2500" t="inlineStr">
        <is>
          <t>FA</t>
        </is>
      </c>
      <c r="H2500" s="30" t="n">
        <v>1</v>
      </c>
      <c r="I2500" s="31" t="n">
        <v>0</v>
      </c>
      <c r="J2500" s="31" t="n"/>
      <c r="K2500" s="31" t="n">
        <v>0</v>
      </c>
      <c r="L2500" s="32" t="n"/>
      <c r="M2500" s="31" t="n">
        <v>0</v>
      </c>
      <c r="N2500" s="31" t="n">
        <v>0</v>
      </c>
      <c r="O2500" s="31" t="n"/>
      <c r="P2500" s="31" t="n"/>
      <c r="Q2500" s="31" t="n">
        <v>0</v>
      </c>
      <c r="R2500" s="31" t="n"/>
      <c r="S2500" s="32" t="n"/>
      <c r="T2500" s="32" t="n"/>
      <c r="V2500" t="inlineStr">
        <is>
          <t>04kyq</t>
        </is>
      </c>
      <c r="X2500" t="n">
        <v>7754</v>
      </c>
      <c r="Z2500" t="inlineStr">
        <is>
          <t>Clayton Kirichenko (LAK D)</t>
        </is>
      </c>
    </row>
    <row r="2501">
      <c r="A2501" t="inlineStr">
        <is>
          <t>Clayton Phillips</t>
        </is>
      </c>
      <c r="B2501" t="inlineStr">
        <is>
          <t>PIT</t>
        </is>
      </c>
      <c r="C2501" t="inlineStr">
        <is>
          <t>D</t>
        </is>
      </c>
      <c r="D2501" t="inlineStr">
        <is>
          <t>D</t>
        </is>
      </c>
      <c r="E2501" t="n">
        <v>27</v>
      </c>
      <c r="F2501" t="inlineStr">
        <is>
          <t>FA</t>
        </is>
      </c>
      <c r="G2501" t="inlineStr">
        <is>
          <t>FA</t>
        </is>
      </c>
      <c r="H2501" s="30" t="n">
        <v>1</v>
      </c>
      <c r="I2501" s="31" t="n">
        <v>0</v>
      </c>
      <c r="J2501" s="31" t="n"/>
      <c r="K2501" s="31" t="n">
        <v>0</v>
      </c>
      <c r="L2501" s="32" t="n"/>
      <c r="M2501" s="31" t="n">
        <v>0</v>
      </c>
      <c r="N2501" s="31" t="n">
        <v>0</v>
      </c>
      <c r="O2501" s="31" t="n"/>
      <c r="P2501" s="31" t="n"/>
      <c r="Q2501" s="31" t="n">
        <v>0</v>
      </c>
      <c r="R2501" s="31" t="n"/>
      <c r="S2501" s="32" t="n"/>
      <c r="T2501" s="32" t="n"/>
      <c r="V2501" t="inlineStr">
        <is>
          <t>04f1r</t>
        </is>
      </c>
      <c r="W2501" t="n">
        <v>5558</v>
      </c>
      <c r="X2501" t="n">
        <v>7608</v>
      </c>
      <c r="Z2501" t="inlineStr">
        <is>
          <t>Clayton Phillips (PIT D)</t>
        </is>
      </c>
    </row>
    <row r="2502">
      <c r="A2502" t="inlineStr">
        <is>
          <t>Clayton Stoner</t>
        </is>
      </c>
      <c r="B2502" t="inlineStr">
        <is>
          <t>(N/A)</t>
        </is>
      </c>
      <c r="C2502" t="inlineStr">
        <is>
          <t>D</t>
        </is>
      </c>
      <c r="D2502" t="inlineStr">
        <is>
          <t>D</t>
        </is>
      </c>
      <c r="E2502" t="n">
        <v>41</v>
      </c>
      <c r="F2502" t="inlineStr">
        <is>
          <t>FA</t>
        </is>
      </c>
      <c r="G2502" t="inlineStr">
        <is>
          <t>FA</t>
        </is>
      </c>
      <c r="H2502" s="30" t="n">
        <v>1</v>
      </c>
      <c r="I2502" s="31" t="n">
        <v>0</v>
      </c>
      <c r="J2502" s="31" t="n"/>
      <c r="K2502" s="31" t="n">
        <v>0</v>
      </c>
      <c r="L2502" s="32" t="n"/>
      <c r="M2502" s="31" t="n">
        <v>0</v>
      </c>
      <c r="N2502" s="31" t="n">
        <v>0</v>
      </c>
      <c r="O2502" s="31" t="n"/>
      <c r="P2502" s="31" t="n"/>
      <c r="Q2502" s="31" t="n">
        <v>0</v>
      </c>
      <c r="R2502" s="31" t="n"/>
      <c r="S2502" s="32" t="n"/>
      <c r="T2502" s="32" t="n"/>
      <c r="V2502" t="inlineStr">
        <is>
          <t>004n8</t>
        </is>
      </c>
      <c r="W2502" t="n">
        <v>2442</v>
      </c>
      <c r="X2502" t="n">
        <v>3809</v>
      </c>
      <c r="Z2502" t="inlineStr">
        <is>
          <t>Clayton Stoner ((N/A) D)</t>
        </is>
      </c>
    </row>
    <row r="2503">
      <c r="A2503" t="inlineStr">
        <is>
          <t>Cliff Pu</t>
        </is>
      </c>
      <c r="B2503" t="inlineStr">
        <is>
          <t>CBJ</t>
        </is>
      </c>
      <c r="C2503" t="inlineStr">
        <is>
          <t>RW</t>
        </is>
      </c>
      <c r="D2503" t="inlineStr">
        <is>
          <t>F</t>
        </is>
      </c>
      <c r="E2503" t="n">
        <v>28</v>
      </c>
      <c r="F2503" t="inlineStr">
        <is>
          <t>FA</t>
        </is>
      </c>
      <c r="G2503" t="inlineStr">
        <is>
          <t>FA</t>
        </is>
      </c>
      <c r="H2503" s="30" t="n">
        <v>1</v>
      </c>
      <c r="I2503" s="31" t="n">
        <v>0</v>
      </c>
      <c r="J2503" s="31" t="n"/>
      <c r="K2503" s="31" t="n">
        <v>0</v>
      </c>
      <c r="L2503" s="32" t="n"/>
      <c r="M2503" s="31" t="n">
        <v>0</v>
      </c>
      <c r="N2503" s="31" t="n">
        <v>0</v>
      </c>
      <c r="O2503" s="31" t="n"/>
      <c r="P2503" s="31" t="n"/>
      <c r="Q2503" s="31" t="n">
        <v>0</v>
      </c>
      <c r="R2503" s="31" t="n"/>
      <c r="S2503" s="32" t="n"/>
      <c r="T2503" s="32" t="n"/>
      <c r="V2503" t="inlineStr">
        <is>
          <t>042w7</t>
        </is>
      </c>
      <c r="W2503" t="n">
        <v>5150</v>
      </c>
      <c r="X2503" t="n">
        <v>7177</v>
      </c>
      <c r="Y2503" t="inlineStr">
        <is>
          <t>81f69eb9-12fc-4de9-935d-e479f535bb9a</t>
        </is>
      </c>
      <c r="Z2503" t="inlineStr">
        <is>
          <t>Cliff Pu (CBJ RW)</t>
        </is>
      </c>
    </row>
    <row r="2504">
      <c r="A2504" t="inlineStr">
        <is>
          <t>Clint Windsor</t>
        </is>
      </c>
      <c r="B2504" t="inlineStr">
        <is>
          <t>(N/A)</t>
        </is>
      </c>
      <c r="C2504" t="inlineStr">
        <is>
          <t>G</t>
        </is>
      </c>
      <c r="D2504" t="inlineStr">
        <is>
          <t>G</t>
        </is>
      </c>
      <c r="E2504" t="n">
        <v>32</v>
      </c>
      <c r="F2504" t="inlineStr">
        <is>
          <t>FA</t>
        </is>
      </c>
      <c r="G2504" t="inlineStr">
        <is>
          <t>FA</t>
        </is>
      </c>
      <c r="H2504" s="30" t="n">
        <v>1</v>
      </c>
      <c r="I2504" s="31" t="n">
        <v>0</v>
      </c>
      <c r="J2504" s="31" t="n"/>
      <c r="K2504" s="31" t="n">
        <v>0</v>
      </c>
      <c r="L2504" s="32" t="n"/>
      <c r="M2504" s="31" t="n">
        <v>0</v>
      </c>
      <c r="N2504" s="31" t="n">
        <v>0</v>
      </c>
      <c r="O2504" s="31" t="n"/>
      <c r="P2504" s="31" t="n"/>
      <c r="Q2504" s="31" t="n">
        <v>0</v>
      </c>
      <c r="R2504" s="31" t="n"/>
      <c r="S2504" s="32" t="n"/>
      <c r="T2504" s="32" t="n"/>
      <c r="V2504" t="inlineStr">
        <is>
          <t>05982</t>
        </is>
      </c>
      <c r="X2504" t="n">
        <v>8528</v>
      </c>
      <c r="Z2504" t="inlineStr">
        <is>
          <t>Clint Windsor ((N/A) G)</t>
        </is>
      </c>
    </row>
    <row r="2505">
      <c r="A2505" t="inlineStr">
        <is>
          <t>Coda Gordon</t>
        </is>
      </c>
      <c r="B2505" t="inlineStr">
        <is>
          <t>CGY</t>
        </is>
      </c>
      <c r="C2505" t="inlineStr">
        <is>
          <t>RW</t>
        </is>
      </c>
      <c r="D2505" t="inlineStr">
        <is>
          <t>F</t>
        </is>
      </c>
      <c r="E2505" t="n">
        <v>32</v>
      </c>
      <c r="F2505" t="inlineStr">
        <is>
          <t>FA</t>
        </is>
      </c>
      <c r="G2505" t="inlineStr">
        <is>
          <t>FA</t>
        </is>
      </c>
      <c r="H2505" s="30" t="n">
        <v>1</v>
      </c>
      <c r="I2505" s="31" t="n">
        <v>0</v>
      </c>
      <c r="J2505" s="31" t="n"/>
      <c r="K2505" s="31" t="n">
        <v>0</v>
      </c>
      <c r="L2505" s="32" t="n"/>
      <c r="M2505" s="31" t="n">
        <v>0</v>
      </c>
      <c r="N2505" s="31" t="n">
        <v>0</v>
      </c>
      <c r="O2505" s="31" t="n"/>
      <c r="P2505" s="31" t="n"/>
      <c r="Q2505" s="31" t="n">
        <v>0</v>
      </c>
      <c r="R2505" s="31" t="n"/>
      <c r="S2505" s="32" t="n"/>
      <c r="T2505" s="32" t="n"/>
      <c r="V2505" t="inlineStr">
        <is>
          <t>02oat</t>
        </is>
      </c>
      <c r="X2505" t="n">
        <v>5855</v>
      </c>
      <c r="Z2505" t="inlineStr">
        <is>
          <t>Coda Gordon (CGY RW)</t>
        </is>
      </c>
    </row>
    <row r="2506">
      <c r="A2506" t="inlineStr">
        <is>
          <t>Codey Burki</t>
        </is>
      </c>
      <c r="B2506" t="inlineStr">
        <is>
          <t>(N/A)</t>
        </is>
      </c>
      <c r="C2506" t="inlineStr">
        <is>
          <t>C</t>
        </is>
      </c>
      <c r="D2506" t="inlineStr">
        <is>
          <t>F</t>
        </is>
      </c>
      <c r="E2506" t="n">
        <v>38</v>
      </c>
      <c r="F2506" t="inlineStr">
        <is>
          <t>FA</t>
        </is>
      </c>
      <c r="G2506" t="inlineStr">
        <is>
          <t>FA</t>
        </is>
      </c>
      <c r="H2506" s="30" t="n">
        <v>1</v>
      </c>
      <c r="I2506" s="31" t="n">
        <v>0</v>
      </c>
      <c r="J2506" s="31" t="n"/>
      <c r="K2506" s="31" t="n">
        <v>0</v>
      </c>
      <c r="L2506" s="32" t="n"/>
      <c r="M2506" s="31" t="n">
        <v>0</v>
      </c>
      <c r="N2506" s="31" t="n">
        <v>0</v>
      </c>
      <c r="O2506" s="31" t="n"/>
      <c r="P2506" s="31" t="n"/>
      <c r="Q2506" s="31" t="n">
        <v>0</v>
      </c>
      <c r="R2506" s="31" t="n"/>
      <c r="S2506" s="32" t="n"/>
      <c r="T2506" s="32" t="n"/>
      <c r="V2506" t="inlineStr">
        <is>
          <t>004p9</t>
        </is>
      </c>
      <c r="W2506" t="n">
        <v>2609</v>
      </c>
      <c r="X2506" t="n">
        <v>4167</v>
      </c>
      <c r="Z2506" t="inlineStr">
        <is>
          <t>Codey Burki ((N/A) C)</t>
        </is>
      </c>
    </row>
    <row r="2507">
      <c r="A2507" t="inlineStr">
        <is>
          <t>Cody Almond</t>
        </is>
      </c>
      <c r="B2507" t="inlineStr">
        <is>
          <t>(N/A)</t>
        </is>
      </c>
      <c r="C2507" t="inlineStr">
        <is>
          <t>C</t>
        </is>
      </c>
      <c r="D2507" t="inlineStr">
        <is>
          <t>F</t>
        </is>
      </c>
      <c r="E2507" t="n">
        <v>37</v>
      </c>
      <c r="F2507" t="inlineStr">
        <is>
          <t>FA</t>
        </is>
      </c>
      <c r="G2507" t="inlineStr">
        <is>
          <t>FA</t>
        </is>
      </c>
      <c r="H2507" s="30" t="n">
        <v>1</v>
      </c>
      <c r="I2507" s="31" t="n">
        <v>0</v>
      </c>
      <c r="J2507" s="31" t="n"/>
      <c r="K2507" s="31" t="n">
        <v>0</v>
      </c>
      <c r="L2507" s="32" t="n"/>
      <c r="M2507" s="31" t="n">
        <v>0</v>
      </c>
      <c r="N2507" s="31" t="n">
        <v>0</v>
      </c>
      <c r="O2507" s="31" t="n"/>
      <c r="P2507" s="31" t="n"/>
      <c r="Q2507" s="31" t="n">
        <v>0</v>
      </c>
      <c r="R2507" s="31" t="n"/>
      <c r="S2507" s="32" t="n"/>
      <c r="T2507" s="32" t="n"/>
      <c r="V2507" t="inlineStr">
        <is>
          <t>01cfn</t>
        </is>
      </c>
      <c r="W2507" t="n">
        <v>3212</v>
      </c>
      <c r="X2507" t="n">
        <v>4624</v>
      </c>
      <c r="Z2507" t="inlineStr">
        <is>
          <t>Cody Almond ((N/A) C)</t>
        </is>
      </c>
    </row>
    <row r="2508">
      <c r="A2508" t="inlineStr">
        <is>
          <t>Cody Beach</t>
        </is>
      </c>
      <c r="B2508" t="inlineStr">
        <is>
          <t>(N/A)</t>
        </is>
      </c>
      <c r="C2508" t="inlineStr">
        <is>
          <t>RW</t>
        </is>
      </c>
      <c r="D2508" t="inlineStr">
        <is>
          <t>F</t>
        </is>
      </c>
      <c r="E2508" t="n">
        <v>34</v>
      </c>
      <c r="F2508" t="inlineStr">
        <is>
          <t>FA</t>
        </is>
      </c>
      <c r="G2508" t="inlineStr">
        <is>
          <t>FA</t>
        </is>
      </c>
      <c r="H2508" s="30" t="n">
        <v>1</v>
      </c>
      <c r="I2508" s="31" t="n">
        <v>0</v>
      </c>
      <c r="J2508" s="31" t="n"/>
      <c r="K2508" s="31" t="n">
        <v>0</v>
      </c>
      <c r="L2508" s="32" t="n"/>
      <c r="M2508" s="31" t="n">
        <v>0</v>
      </c>
      <c r="N2508" s="31" t="n">
        <v>0</v>
      </c>
      <c r="O2508" s="31" t="n"/>
      <c r="P2508" s="31" t="n"/>
      <c r="Q2508" s="31" t="n">
        <v>0</v>
      </c>
      <c r="R2508" s="31" t="n"/>
      <c r="S2508" s="32" t="n"/>
      <c r="T2508" s="32" t="n"/>
      <c r="V2508" t="inlineStr">
        <is>
          <t>01zv8</t>
        </is>
      </c>
      <c r="W2508" t="n">
        <v>4508</v>
      </c>
      <c r="X2508" t="n">
        <v>5107</v>
      </c>
      <c r="Z2508" t="inlineStr">
        <is>
          <t>Cody Beach ((N/A) RW)</t>
        </is>
      </c>
    </row>
    <row r="2509">
      <c r="A2509" t="inlineStr">
        <is>
          <t>Cody Bradley</t>
        </is>
      </c>
      <c r="B2509" t="inlineStr">
        <is>
          <t>(N/A)</t>
        </is>
      </c>
      <c r="C2509" t="inlineStr">
        <is>
          <t>LW</t>
        </is>
      </c>
      <c r="D2509" t="inlineStr">
        <is>
          <t>F</t>
        </is>
      </c>
      <c r="E2509" t="n">
        <v>32</v>
      </c>
      <c r="F2509" t="inlineStr">
        <is>
          <t>FA</t>
        </is>
      </c>
      <c r="G2509" t="inlineStr">
        <is>
          <t>FA</t>
        </is>
      </c>
      <c r="H2509" s="30" t="n">
        <v>1</v>
      </c>
      <c r="I2509" s="31" t="n">
        <v>0</v>
      </c>
      <c r="J2509" s="31" t="n"/>
      <c r="K2509" s="31" t="n">
        <v>0</v>
      </c>
      <c r="L2509" s="32" t="n"/>
      <c r="M2509" s="31" t="n">
        <v>0</v>
      </c>
      <c r="N2509" s="31" t="n">
        <v>0</v>
      </c>
      <c r="O2509" s="31" t="n"/>
      <c r="P2509" s="31" t="n"/>
      <c r="Q2509" s="31" t="n">
        <v>0</v>
      </c>
      <c r="R2509" s="31" t="n"/>
      <c r="S2509" s="32" t="n"/>
      <c r="T2509" s="32" t="n"/>
      <c r="V2509" t="inlineStr">
        <is>
          <t>048ta</t>
        </is>
      </c>
      <c r="X2509" t="n">
        <v>7366</v>
      </c>
      <c r="Z2509" t="inlineStr">
        <is>
          <t>Cody Bradley ((N/A) LW)</t>
        </is>
      </c>
    </row>
    <row r="2510">
      <c r="A2510" t="inlineStr">
        <is>
          <t>Cody Corbett</t>
        </is>
      </c>
      <c r="B2510" t="inlineStr">
        <is>
          <t>(N/A)</t>
        </is>
      </c>
      <c r="C2510" t="inlineStr">
        <is>
          <t>D</t>
        </is>
      </c>
      <c r="D2510" t="inlineStr">
        <is>
          <t>D</t>
        </is>
      </c>
      <c r="E2510" t="n">
        <v>32</v>
      </c>
      <c r="F2510" t="inlineStr">
        <is>
          <t>FA</t>
        </is>
      </c>
      <c r="G2510" t="inlineStr">
        <is>
          <t>FA</t>
        </is>
      </c>
      <c r="H2510" s="30" t="n">
        <v>1</v>
      </c>
      <c r="I2510" s="31" t="n">
        <v>0</v>
      </c>
      <c r="J2510" s="31" t="n"/>
      <c r="K2510" s="31" t="n">
        <v>0</v>
      </c>
      <c r="L2510" s="32" t="n"/>
      <c r="M2510" s="31" t="n">
        <v>0</v>
      </c>
      <c r="N2510" s="31" t="n">
        <v>0</v>
      </c>
      <c r="O2510" s="31" t="n"/>
      <c r="P2510" s="31" t="n"/>
      <c r="Q2510" s="31" t="n">
        <v>0</v>
      </c>
      <c r="R2510" s="31" t="n"/>
      <c r="S2510" s="32" t="n"/>
      <c r="T2510" s="32" t="n"/>
      <c r="V2510" t="inlineStr">
        <is>
          <t>038t8</t>
        </is>
      </c>
      <c r="W2510" t="n">
        <v>4605</v>
      </c>
      <c r="X2510" t="n">
        <v>6312</v>
      </c>
      <c r="Z2510" t="inlineStr">
        <is>
          <t>Cody Corbett ((N/A) D)</t>
        </is>
      </c>
    </row>
    <row r="2511">
      <c r="A2511" t="inlineStr">
        <is>
          <t>Cody Donaghey</t>
        </is>
      </c>
      <c r="B2511" t="inlineStr">
        <is>
          <t>(N/A)</t>
        </is>
      </c>
      <c r="C2511" t="inlineStr">
        <is>
          <t>D</t>
        </is>
      </c>
      <c r="D2511" t="inlineStr">
        <is>
          <t>D</t>
        </is>
      </c>
      <c r="E2511" t="n">
        <v>30</v>
      </c>
      <c r="F2511" t="inlineStr">
        <is>
          <t>FA</t>
        </is>
      </c>
      <c r="G2511" t="inlineStr">
        <is>
          <t>FA</t>
        </is>
      </c>
      <c r="H2511" s="30" t="n">
        <v>1</v>
      </c>
      <c r="I2511" s="31" t="n">
        <v>0</v>
      </c>
      <c r="J2511" s="31" t="n"/>
      <c r="K2511" s="31" t="n">
        <v>0</v>
      </c>
      <c r="L2511" s="32" t="n"/>
      <c r="M2511" s="31" t="n">
        <v>0</v>
      </c>
      <c r="N2511" s="31" t="n">
        <v>0</v>
      </c>
      <c r="O2511" s="31" t="n"/>
      <c r="P2511" s="31" t="n"/>
      <c r="Q2511" s="31" t="n">
        <v>0</v>
      </c>
      <c r="R2511" s="31" t="n"/>
      <c r="S2511" s="32" t="n"/>
      <c r="T2511" s="32" t="n"/>
      <c r="V2511" t="inlineStr">
        <is>
          <t>03kof</t>
        </is>
      </c>
      <c r="W2511" t="n">
        <v>4617</v>
      </c>
      <c r="X2511" t="n">
        <v>6690</v>
      </c>
      <c r="Z2511" t="inlineStr">
        <is>
          <t>Cody Donaghey ((N/A) D)</t>
        </is>
      </c>
    </row>
    <row r="2512">
      <c r="A2512" t="inlineStr">
        <is>
          <t>Cody Eakin</t>
        </is>
      </c>
      <c r="B2512" t="inlineStr">
        <is>
          <t>(N/A)</t>
        </is>
      </c>
      <c r="C2512" t="inlineStr">
        <is>
          <t>C</t>
        </is>
      </c>
      <c r="D2512" t="inlineStr">
        <is>
          <t>F</t>
        </is>
      </c>
      <c r="E2512" t="n">
        <v>35</v>
      </c>
      <c r="F2512" t="inlineStr">
        <is>
          <t>FA</t>
        </is>
      </c>
      <c r="G2512" t="inlineStr">
        <is>
          <t>FA</t>
        </is>
      </c>
      <c r="H2512" s="30" t="n">
        <v>1</v>
      </c>
      <c r="I2512" s="31" t="n">
        <v>0</v>
      </c>
      <c r="J2512" s="31" t="n"/>
      <c r="K2512" s="31" t="n">
        <v>0</v>
      </c>
      <c r="L2512" s="32" t="n"/>
      <c r="M2512" s="31" t="n">
        <v>0</v>
      </c>
      <c r="N2512" s="31" t="n">
        <v>0</v>
      </c>
      <c r="O2512" s="31" t="n"/>
      <c r="P2512" s="31" t="n"/>
      <c r="Q2512" s="31" t="n">
        <v>0</v>
      </c>
      <c r="R2512" s="31" t="n"/>
      <c r="S2512" s="32" t="n"/>
      <c r="T2512" s="32" t="n"/>
      <c r="V2512" t="inlineStr">
        <is>
          <t>01nrm</t>
        </is>
      </c>
      <c r="W2512" t="n">
        <v>3311</v>
      </c>
      <c r="X2512" t="n">
        <v>4817</v>
      </c>
      <c r="Y2512" t="inlineStr">
        <is>
          <t>4369c1c6-0f24-11e2-8525-18a905767e44</t>
        </is>
      </c>
      <c r="Z2512" t="inlineStr">
        <is>
          <t>Cody Eakin ((N/A) C)</t>
        </is>
      </c>
    </row>
    <row r="2513">
      <c r="A2513" t="inlineStr">
        <is>
          <t>Cody Ferriero</t>
        </is>
      </c>
      <c r="B2513" t="inlineStr">
        <is>
          <t>SJS</t>
        </is>
      </c>
      <c r="C2513" t="inlineStr">
        <is>
          <t>C</t>
        </is>
      </c>
      <c r="D2513" t="inlineStr">
        <is>
          <t>F</t>
        </is>
      </c>
      <c r="E2513" t="n">
        <v>34</v>
      </c>
      <c r="F2513" t="inlineStr">
        <is>
          <t>FA</t>
        </is>
      </c>
      <c r="G2513" t="inlineStr">
        <is>
          <t>FA</t>
        </is>
      </c>
      <c r="H2513" s="30" t="n">
        <v>1</v>
      </c>
      <c r="I2513" s="31" t="n">
        <v>0</v>
      </c>
      <c r="J2513" s="31" t="n"/>
      <c r="K2513" s="31" t="n">
        <v>0</v>
      </c>
      <c r="L2513" s="32" t="n"/>
      <c r="M2513" s="31" t="n">
        <v>0</v>
      </c>
      <c r="N2513" s="31" t="n">
        <v>0</v>
      </c>
      <c r="O2513" s="31" t="n"/>
      <c r="P2513" s="31" t="n"/>
      <c r="Q2513" s="31" t="n">
        <v>0</v>
      </c>
      <c r="R2513" s="31" t="n"/>
      <c r="S2513" s="32" t="n"/>
      <c r="T2513" s="32" t="n"/>
      <c r="V2513" t="inlineStr">
        <is>
          <t>01ztm</t>
        </is>
      </c>
      <c r="W2513" t="n">
        <v>3869</v>
      </c>
      <c r="Z2513" t="inlineStr">
        <is>
          <t>Cody Ferriero (SJS C)</t>
        </is>
      </c>
    </row>
    <row r="2514">
      <c r="A2514" t="inlineStr">
        <is>
          <t>Cody Franson</t>
        </is>
      </c>
      <c r="B2514" t="inlineStr">
        <is>
          <t>WSH</t>
        </is>
      </c>
      <c r="C2514" t="inlineStr">
        <is>
          <t>D</t>
        </is>
      </c>
      <c r="D2514" t="inlineStr">
        <is>
          <t>D</t>
        </is>
      </c>
      <c r="E2514" t="n">
        <v>39</v>
      </c>
      <c r="F2514" t="inlineStr">
        <is>
          <t>FA</t>
        </is>
      </c>
      <c r="G2514" t="inlineStr">
        <is>
          <t>FA</t>
        </is>
      </c>
      <c r="H2514" s="30" t="n">
        <v>1</v>
      </c>
      <c r="I2514" s="31" t="n">
        <v>0</v>
      </c>
      <c r="J2514" s="31" t="n"/>
      <c r="K2514" s="31" t="n">
        <v>0</v>
      </c>
      <c r="L2514" s="32" t="n"/>
      <c r="M2514" s="31" t="n">
        <v>0</v>
      </c>
      <c r="N2514" s="31" t="n">
        <v>0</v>
      </c>
      <c r="O2514" s="31" t="n"/>
      <c r="P2514" s="31" t="n"/>
      <c r="Q2514" s="31" t="n">
        <v>0</v>
      </c>
      <c r="R2514" s="31" t="n"/>
      <c r="S2514" s="32" t="n"/>
      <c r="T2514" s="32" t="n"/>
      <c r="V2514" t="inlineStr">
        <is>
          <t>003we</t>
        </is>
      </c>
      <c r="W2514" t="n">
        <v>2761</v>
      </c>
      <c r="X2514" t="n">
        <v>3952</v>
      </c>
      <c r="Y2514" t="inlineStr">
        <is>
          <t>43189de5-0f24-11e2-8525-18a905767e44</t>
        </is>
      </c>
      <c r="Z2514" t="inlineStr">
        <is>
          <t>Cody Franson (WSH D)</t>
        </is>
      </c>
    </row>
    <row r="2515">
      <c r="A2515" t="inlineStr">
        <is>
          <t>Cody Goloubef</t>
        </is>
      </c>
      <c r="B2515" t="inlineStr">
        <is>
          <t>MTL</t>
        </is>
      </c>
      <c r="C2515" t="inlineStr">
        <is>
          <t>D</t>
        </is>
      </c>
      <c r="D2515" t="inlineStr">
        <is>
          <t>D</t>
        </is>
      </c>
      <c r="E2515" t="n">
        <v>36</v>
      </c>
      <c r="F2515" t="inlineStr">
        <is>
          <t>FA</t>
        </is>
      </c>
      <c r="G2515" t="inlineStr">
        <is>
          <t>FA</t>
        </is>
      </c>
      <c r="H2515" s="30" t="n">
        <v>1</v>
      </c>
      <c r="I2515" s="31" t="n">
        <v>0</v>
      </c>
      <c r="J2515" s="31" t="n"/>
      <c r="K2515" s="31" t="n">
        <v>0</v>
      </c>
      <c r="L2515" s="32" t="n"/>
      <c r="M2515" s="31" t="n">
        <v>0</v>
      </c>
      <c r="N2515" s="31" t="n">
        <v>0</v>
      </c>
      <c r="O2515" s="31" t="n"/>
      <c r="P2515" s="31" t="n"/>
      <c r="Q2515" s="31" t="n">
        <v>0</v>
      </c>
      <c r="R2515" s="31" t="n"/>
      <c r="S2515" s="32" t="n"/>
      <c r="T2515" s="32" t="n"/>
      <c r="V2515" t="inlineStr">
        <is>
          <t>01gjo</t>
        </is>
      </c>
      <c r="W2515" t="n">
        <v>3030</v>
      </c>
      <c r="X2515" t="n">
        <v>4895</v>
      </c>
      <c r="Y2515" t="inlineStr">
        <is>
          <t>42dc8857-0f24-11e2-8525-18a905767e44</t>
        </is>
      </c>
      <c r="Z2515" t="inlineStr">
        <is>
          <t>Cody Goloubef (MTL D)</t>
        </is>
      </c>
    </row>
    <row r="2516">
      <c r="A2516" t="inlineStr">
        <is>
          <t>Cody Haiskanen</t>
        </is>
      </c>
      <c r="B2516" t="inlineStr">
        <is>
          <t>(N/A)</t>
        </is>
      </c>
      <c r="C2516" t="inlineStr">
        <is>
          <t>D</t>
        </is>
      </c>
      <c r="D2516" t="inlineStr">
        <is>
          <t>D</t>
        </is>
      </c>
      <c r="E2516" t="n">
        <v>29</v>
      </c>
      <c r="F2516" t="inlineStr">
        <is>
          <t>FA</t>
        </is>
      </c>
      <c r="G2516" t="inlineStr">
        <is>
          <t>FA</t>
        </is>
      </c>
      <c r="H2516" s="30" t="n">
        <v>1</v>
      </c>
      <c r="I2516" s="31" t="n">
        <v>0</v>
      </c>
      <c r="J2516" s="31" t="n"/>
      <c r="K2516" s="31" t="n">
        <v>0</v>
      </c>
      <c r="L2516" s="32" t="n"/>
      <c r="M2516" s="31" t="n">
        <v>0</v>
      </c>
      <c r="N2516" s="31" t="n">
        <v>0</v>
      </c>
      <c r="O2516" s="31" t="n"/>
      <c r="P2516" s="31" t="n"/>
      <c r="Q2516" s="31" t="n">
        <v>0</v>
      </c>
      <c r="R2516" s="31" t="n"/>
      <c r="S2516" s="32" t="n"/>
      <c r="T2516" s="32" t="n"/>
      <c r="V2516" t="inlineStr">
        <is>
          <t>06idf</t>
        </is>
      </c>
      <c r="Z2516" t="inlineStr">
        <is>
          <t>Cody Haiskanen ((N/A) D)</t>
        </is>
      </c>
    </row>
    <row r="2517">
      <c r="A2517" t="inlineStr">
        <is>
          <t>Cody Hodgson</t>
        </is>
      </c>
      <c r="B2517" t="inlineStr">
        <is>
          <t>(N/A)</t>
        </is>
      </c>
      <c r="C2517" t="inlineStr">
        <is>
          <t>C</t>
        </is>
      </c>
      <c r="D2517" t="inlineStr">
        <is>
          <t>F</t>
        </is>
      </c>
      <c r="E2517" t="n">
        <v>36</v>
      </c>
      <c r="F2517" t="inlineStr">
        <is>
          <t>FA</t>
        </is>
      </c>
      <c r="G2517" t="inlineStr">
        <is>
          <t>FA</t>
        </is>
      </c>
      <c r="H2517" s="30" t="n">
        <v>1</v>
      </c>
      <c r="I2517" s="31" t="n">
        <v>0</v>
      </c>
      <c r="J2517" s="31" t="n"/>
      <c r="K2517" s="31" t="n">
        <v>0</v>
      </c>
      <c r="L2517" s="32" t="n"/>
      <c r="M2517" s="31" t="n">
        <v>0</v>
      </c>
      <c r="N2517" s="31" t="n">
        <v>0</v>
      </c>
      <c r="O2517" s="31" t="n"/>
      <c r="P2517" s="31" t="n"/>
      <c r="Q2517" s="31" t="n">
        <v>0</v>
      </c>
      <c r="R2517" s="31" t="n"/>
      <c r="S2517" s="32" t="n"/>
      <c r="T2517" s="32" t="n"/>
      <c r="V2517" t="inlineStr">
        <is>
          <t>015pu</t>
        </is>
      </c>
      <c r="W2517" t="n">
        <v>3074</v>
      </c>
      <c r="X2517" t="n">
        <v>4483</v>
      </c>
      <c r="Z2517" t="inlineStr">
        <is>
          <t>Cody Hodgson ((N/A) C)</t>
        </is>
      </c>
    </row>
    <row r="2518">
      <c r="A2518" t="inlineStr">
        <is>
          <t>Cody Kunyk</t>
        </is>
      </c>
      <c r="B2518" t="inlineStr">
        <is>
          <t>(N/A)</t>
        </is>
      </c>
      <c r="C2518" t="inlineStr">
        <is>
          <t>RW</t>
        </is>
      </c>
      <c r="D2518" t="inlineStr">
        <is>
          <t>F</t>
        </is>
      </c>
      <c r="E2518" t="n">
        <v>36</v>
      </c>
      <c r="F2518" t="inlineStr">
        <is>
          <t>FA</t>
        </is>
      </c>
      <c r="G2518" t="inlineStr">
        <is>
          <t>FA</t>
        </is>
      </c>
      <c r="H2518" s="30" t="n">
        <v>1</v>
      </c>
      <c r="I2518" s="31" t="n">
        <v>0</v>
      </c>
      <c r="J2518" s="31" t="n"/>
      <c r="K2518" s="31" t="n">
        <v>0</v>
      </c>
      <c r="L2518" s="32" t="n"/>
      <c r="M2518" s="31" t="n">
        <v>0</v>
      </c>
      <c r="N2518" s="31" t="n">
        <v>0</v>
      </c>
      <c r="O2518" s="31" t="n"/>
      <c r="P2518" s="31" t="n"/>
      <c r="Q2518" s="31" t="n">
        <v>0</v>
      </c>
      <c r="R2518" s="31" t="n"/>
      <c r="S2518" s="32" t="n"/>
      <c r="T2518" s="32" t="n"/>
      <c r="V2518" t="inlineStr">
        <is>
          <t>03brn</t>
        </is>
      </c>
      <c r="W2518" t="n">
        <v>4328</v>
      </c>
      <c r="X2518" t="n">
        <v>6338</v>
      </c>
      <c r="Z2518" t="inlineStr">
        <is>
          <t>Cody Kunyk ((N/A) RW)</t>
        </is>
      </c>
    </row>
    <row r="2519">
      <c r="A2519" t="inlineStr">
        <is>
          <t>Cody Laskosky</t>
        </is>
      </c>
      <c r="B2519" t="inlineStr">
        <is>
          <t>(N/A)</t>
        </is>
      </c>
      <c r="C2519" t="inlineStr">
        <is>
          <t>RW</t>
        </is>
      </c>
      <c r="D2519" t="inlineStr">
        <is>
          <t>F</t>
        </is>
      </c>
      <c r="E2519" t="n">
        <v>27</v>
      </c>
      <c r="F2519" t="inlineStr">
        <is>
          <t>FA</t>
        </is>
      </c>
      <c r="G2519" t="inlineStr">
        <is>
          <t>FA</t>
        </is>
      </c>
      <c r="H2519" s="30" t="n">
        <v>1</v>
      </c>
      <c r="I2519" s="31" t="n">
        <v>0</v>
      </c>
      <c r="J2519" s="31" t="n"/>
      <c r="K2519" s="31" t="n">
        <v>0</v>
      </c>
      <c r="L2519" s="32" t="n"/>
      <c r="M2519" s="31" t="n">
        <v>0</v>
      </c>
      <c r="N2519" s="31" t="n">
        <v>0</v>
      </c>
      <c r="O2519" s="31" t="n"/>
      <c r="P2519" s="31" t="n"/>
      <c r="Q2519" s="31" t="n">
        <v>0</v>
      </c>
      <c r="R2519" s="31" t="n"/>
      <c r="S2519" s="32" t="n"/>
      <c r="T2519" s="32" t="n"/>
      <c r="V2519" t="inlineStr">
        <is>
          <t>06kv7</t>
        </is>
      </c>
      <c r="Z2519" t="inlineStr">
        <is>
          <t>Cody Laskosky ((N/A) RW)</t>
        </is>
      </c>
    </row>
    <row r="2520">
      <c r="A2520" t="inlineStr">
        <is>
          <t>Cody McCormick</t>
        </is>
      </c>
      <c r="B2520" t="inlineStr">
        <is>
          <t>(N/A)</t>
        </is>
      </c>
      <c r="C2520" t="inlineStr">
        <is>
          <t>C</t>
        </is>
      </c>
      <c r="D2520" t="inlineStr">
        <is>
          <t>F</t>
        </is>
      </c>
      <c r="E2520" t="n">
        <v>43</v>
      </c>
      <c r="F2520" t="inlineStr">
        <is>
          <t>FA</t>
        </is>
      </c>
      <c r="G2520" t="inlineStr">
        <is>
          <t>FA</t>
        </is>
      </c>
      <c r="H2520" s="30" t="n">
        <v>1</v>
      </c>
      <c r="I2520" s="31" t="n">
        <v>0</v>
      </c>
      <c r="J2520" s="31" t="n"/>
      <c r="K2520" s="31" t="n">
        <v>0</v>
      </c>
      <c r="L2520" s="32" t="n"/>
      <c r="M2520" s="31" t="n">
        <v>0</v>
      </c>
      <c r="N2520" s="31" t="n">
        <v>0</v>
      </c>
      <c r="O2520" s="31" t="n"/>
      <c r="P2520" s="31" t="n"/>
      <c r="Q2520" s="31" t="n">
        <v>0</v>
      </c>
      <c r="R2520" s="31" t="n"/>
      <c r="S2520" s="32" t="n"/>
      <c r="T2520" s="32" t="n"/>
      <c r="V2520" t="inlineStr">
        <is>
          <t>003lp</t>
        </is>
      </c>
      <c r="W2520" t="n">
        <v>1897</v>
      </c>
      <c r="X2520" t="n">
        <v>3208</v>
      </c>
      <c r="Z2520" t="inlineStr">
        <is>
          <t>Cody McCormick ((N/A) C)</t>
        </is>
      </c>
    </row>
    <row r="2521">
      <c r="A2521" t="inlineStr">
        <is>
          <t>Cody McLeod</t>
        </is>
      </c>
      <c r="B2521" t="inlineStr">
        <is>
          <t>(N/A)</t>
        </is>
      </c>
      <c r="C2521" t="inlineStr">
        <is>
          <t>LW</t>
        </is>
      </c>
      <c r="D2521" t="inlineStr">
        <is>
          <t>F</t>
        </is>
      </c>
      <c r="E2521" t="n">
        <v>42</v>
      </c>
      <c r="F2521" t="inlineStr">
        <is>
          <t>FA</t>
        </is>
      </c>
      <c r="G2521" t="inlineStr">
        <is>
          <t>FA</t>
        </is>
      </c>
      <c r="H2521" s="30" t="n">
        <v>1</v>
      </c>
      <c r="I2521" s="31" t="n">
        <v>0</v>
      </c>
      <c r="J2521" s="31" t="n"/>
      <c r="K2521" s="31" t="n">
        <v>0</v>
      </c>
      <c r="L2521" s="32" t="n"/>
      <c r="M2521" s="31" t="n">
        <v>0</v>
      </c>
      <c r="N2521" s="31" t="n">
        <v>0</v>
      </c>
      <c r="O2521" s="31" t="n"/>
      <c r="P2521" s="31" t="n"/>
      <c r="Q2521" s="31" t="n">
        <v>0</v>
      </c>
      <c r="R2521" s="31" t="n"/>
      <c r="S2521" s="32" t="n"/>
      <c r="T2521" s="32" t="n"/>
      <c r="V2521" t="inlineStr">
        <is>
          <t>003lq</t>
        </is>
      </c>
      <c r="W2521" t="n">
        <v>2919</v>
      </c>
      <c r="X2521" t="n">
        <v>4071</v>
      </c>
      <c r="Z2521" t="inlineStr">
        <is>
          <t>Cody McLeod ((N/A) LW)</t>
        </is>
      </c>
    </row>
    <row r="2522">
      <c r="A2522" t="inlineStr">
        <is>
          <t>Cody Morgan</t>
        </is>
      </c>
      <c r="B2522" t="inlineStr">
        <is>
          <t>(N/A)</t>
        </is>
      </c>
      <c r="C2522" t="inlineStr">
        <is>
          <t>C</t>
        </is>
      </c>
      <c r="D2522" t="inlineStr">
        <is>
          <t>F</t>
        </is>
      </c>
      <c r="E2522" t="n">
        <v>25</v>
      </c>
      <c r="F2522" t="inlineStr">
        <is>
          <t>FA</t>
        </is>
      </c>
      <c r="G2522" t="inlineStr">
        <is>
          <t>FA</t>
        </is>
      </c>
      <c r="H2522" s="30" t="n">
        <v>1</v>
      </c>
      <c r="I2522" s="31" t="n">
        <v>0</v>
      </c>
      <c r="J2522" s="31" t="n"/>
      <c r="K2522" s="31" t="n">
        <v>0</v>
      </c>
      <c r="L2522" s="32" t="n"/>
      <c r="M2522" s="31" t="n">
        <v>0</v>
      </c>
      <c r="N2522" s="31" t="n">
        <v>0</v>
      </c>
      <c r="O2522" s="31" t="n"/>
      <c r="P2522" s="31" t="n"/>
      <c r="Q2522" s="31" t="n">
        <v>0</v>
      </c>
      <c r="R2522" s="31" t="n"/>
      <c r="S2522" s="32" t="n"/>
      <c r="T2522" s="32" t="n"/>
      <c r="V2522" t="inlineStr">
        <is>
          <t>0597r</t>
        </is>
      </c>
      <c r="X2522" t="n">
        <v>8513</v>
      </c>
      <c r="Z2522" t="inlineStr">
        <is>
          <t>Cody Morgan ((N/A) C)</t>
        </is>
      </c>
    </row>
    <row r="2523">
      <c r="A2523" t="inlineStr">
        <is>
          <t>Cody Payne</t>
        </is>
      </c>
      <c r="B2523" t="inlineStr">
        <is>
          <t>DAL</t>
        </is>
      </c>
      <c r="C2523" t="inlineStr">
        <is>
          <t>RW</t>
        </is>
      </c>
      <c r="D2523" t="inlineStr">
        <is>
          <t>F</t>
        </is>
      </c>
      <c r="E2523" t="n">
        <v>32</v>
      </c>
      <c r="F2523" t="inlineStr">
        <is>
          <t>FA</t>
        </is>
      </c>
      <c r="G2523" t="inlineStr">
        <is>
          <t>FA</t>
        </is>
      </c>
      <c r="H2523" s="30" t="n">
        <v>1</v>
      </c>
      <c r="I2523" s="31" t="n">
        <v>0</v>
      </c>
      <c r="J2523" s="31" t="n"/>
      <c r="K2523" s="31" t="n">
        <v>0</v>
      </c>
      <c r="L2523" s="32" t="n"/>
      <c r="M2523" s="31" t="n">
        <v>0</v>
      </c>
      <c r="N2523" s="31" t="n">
        <v>0</v>
      </c>
      <c r="O2523" s="31" t="n"/>
      <c r="P2523" s="31" t="n"/>
      <c r="Q2523" s="31" t="n">
        <v>0</v>
      </c>
      <c r="R2523" s="31" t="n"/>
      <c r="S2523" s="32" t="n"/>
      <c r="T2523" s="32" t="n"/>
      <c r="V2523" t="inlineStr">
        <is>
          <t>02o86</t>
        </is>
      </c>
      <c r="W2523" t="n">
        <v>4113</v>
      </c>
      <c r="X2523" t="n">
        <v>5835</v>
      </c>
      <c r="Z2523" t="inlineStr">
        <is>
          <t>Cody Payne (DAL RW)</t>
        </is>
      </c>
    </row>
    <row r="2524">
      <c r="A2524" t="inlineStr">
        <is>
          <t>Cody Reichard</t>
        </is>
      </c>
      <c r="B2524" t="inlineStr">
        <is>
          <t>(N/A)</t>
        </is>
      </c>
      <c r="C2524" t="inlineStr">
        <is>
          <t>G</t>
        </is>
      </c>
      <c r="D2524" t="inlineStr">
        <is>
          <t>G</t>
        </is>
      </c>
      <c r="E2524" t="n">
        <v>39</v>
      </c>
      <c r="F2524" t="inlineStr">
        <is>
          <t>FA</t>
        </is>
      </c>
      <c r="G2524" t="inlineStr">
        <is>
          <t>FA</t>
        </is>
      </c>
      <c r="H2524" s="30" t="n">
        <v>1</v>
      </c>
      <c r="I2524" s="31" t="n">
        <v>0</v>
      </c>
      <c r="J2524" s="31" t="n"/>
      <c r="K2524" s="31" t="n">
        <v>0</v>
      </c>
      <c r="L2524" s="32" t="n"/>
      <c r="M2524" s="31" t="n">
        <v>0</v>
      </c>
      <c r="N2524" s="31" t="n">
        <v>0</v>
      </c>
      <c r="O2524" s="31" t="n"/>
      <c r="P2524" s="31" t="n"/>
      <c r="Q2524" s="31" t="n">
        <v>0</v>
      </c>
      <c r="R2524" s="31" t="n"/>
      <c r="S2524" s="32" t="n"/>
      <c r="T2524" s="32" t="n"/>
      <c r="V2524" t="inlineStr">
        <is>
          <t>024db</t>
        </is>
      </c>
      <c r="W2524" t="n">
        <v>3438</v>
      </c>
      <c r="X2524" t="n">
        <v>6213</v>
      </c>
      <c r="Z2524" t="inlineStr">
        <is>
          <t>Cody Reichard ((N/A) G)</t>
        </is>
      </c>
    </row>
    <row r="2525">
      <c r="A2525" t="inlineStr">
        <is>
          <t>Cody Rosen</t>
        </is>
      </c>
      <c r="B2525" t="inlineStr">
        <is>
          <t>NYI</t>
        </is>
      </c>
      <c r="C2525" t="inlineStr">
        <is>
          <t>G</t>
        </is>
      </c>
      <c r="D2525" t="inlineStr">
        <is>
          <t>G</t>
        </is>
      </c>
      <c r="E2525" t="n">
        <v>35</v>
      </c>
      <c r="F2525" t="inlineStr">
        <is>
          <t>FA</t>
        </is>
      </c>
      <c r="G2525" t="inlineStr">
        <is>
          <t>FA</t>
        </is>
      </c>
      <c r="H2525" s="30" t="n">
        <v>1</v>
      </c>
      <c r="I2525" s="31" t="n">
        <v>0</v>
      </c>
      <c r="J2525" s="31" t="n"/>
      <c r="K2525" s="31" t="n">
        <v>0</v>
      </c>
      <c r="L2525" s="32" t="n"/>
      <c r="M2525" s="31" t="n">
        <v>0</v>
      </c>
      <c r="N2525" s="31" t="n">
        <v>0</v>
      </c>
      <c r="O2525" s="31" t="n"/>
      <c r="P2525" s="31" t="n"/>
      <c r="Q2525" s="31" t="n">
        <v>0</v>
      </c>
      <c r="R2525" s="31" t="n"/>
      <c r="S2525" s="32" t="n"/>
      <c r="T2525" s="32" t="n"/>
      <c r="V2525" t="inlineStr">
        <is>
          <t>01zs2</t>
        </is>
      </c>
      <c r="Z2525" t="inlineStr">
        <is>
          <t>Cody Rosen (NYI G)</t>
        </is>
      </c>
    </row>
    <row r="2526">
      <c r="A2526" t="inlineStr">
        <is>
          <t>Cody Sol</t>
        </is>
      </c>
      <c r="B2526" t="inlineStr">
        <is>
          <t>(N/A)</t>
        </is>
      </c>
      <c r="C2526" t="inlineStr">
        <is>
          <t>D</t>
        </is>
      </c>
      <c r="D2526" t="inlineStr">
        <is>
          <t>D</t>
        </is>
      </c>
      <c r="E2526" t="n">
        <v>35</v>
      </c>
      <c r="F2526" t="inlineStr">
        <is>
          <t>FA</t>
        </is>
      </c>
      <c r="G2526" t="inlineStr">
        <is>
          <t>FA</t>
        </is>
      </c>
      <c r="H2526" s="30" t="n">
        <v>1</v>
      </c>
      <c r="I2526" s="31" t="n">
        <v>0</v>
      </c>
      <c r="J2526" s="31" t="n"/>
      <c r="K2526" s="31" t="n">
        <v>0</v>
      </c>
      <c r="L2526" s="32" t="n"/>
      <c r="M2526" s="31" t="n">
        <v>0</v>
      </c>
      <c r="N2526" s="31" t="n">
        <v>0</v>
      </c>
      <c r="O2526" s="31" t="n"/>
      <c r="P2526" s="31" t="n"/>
      <c r="Q2526" s="31" t="n">
        <v>0</v>
      </c>
      <c r="R2526" s="31" t="n"/>
      <c r="S2526" s="32" t="n"/>
      <c r="T2526" s="32" t="n"/>
      <c r="V2526" t="inlineStr">
        <is>
          <t>02ftl</t>
        </is>
      </c>
      <c r="X2526" t="n">
        <v>5610</v>
      </c>
      <c r="Z2526" t="inlineStr">
        <is>
          <t>Cody Sol ((N/A) D)</t>
        </is>
      </c>
    </row>
    <row r="2527">
      <c r="A2527" t="inlineStr">
        <is>
          <t>Cody Sylvester</t>
        </is>
      </c>
      <c r="B2527" t="inlineStr">
        <is>
          <t>(N/A)</t>
        </is>
      </c>
      <c r="C2527" t="inlineStr">
        <is>
          <t>C</t>
        </is>
      </c>
      <c r="D2527" t="inlineStr">
        <is>
          <t>F</t>
        </is>
      </c>
      <c r="E2527" t="n">
        <v>34</v>
      </c>
      <c r="F2527" t="inlineStr">
        <is>
          <t>FA</t>
        </is>
      </c>
      <c r="G2527" t="inlineStr">
        <is>
          <t>FA</t>
        </is>
      </c>
      <c r="H2527" s="30" t="n">
        <v>1</v>
      </c>
      <c r="I2527" s="31" t="n">
        <v>0</v>
      </c>
      <c r="J2527" s="31" t="n"/>
      <c r="K2527" s="31" t="n">
        <v>0</v>
      </c>
      <c r="L2527" s="32" t="n"/>
      <c r="M2527" s="31" t="n">
        <v>0</v>
      </c>
      <c r="N2527" s="31" t="n">
        <v>0</v>
      </c>
      <c r="O2527" s="31" t="n"/>
      <c r="P2527" s="31" t="n"/>
      <c r="Q2527" s="31" t="n">
        <v>0</v>
      </c>
      <c r="R2527" s="31" t="n"/>
      <c r="S2527" s="32" t="n"/>
      <c r="T2527" s="32" t="n"/>
      <c r="V2527" t="inlineStr">
        <is>
          <t>02yon</t>
        </is>
      </c>
      <c r="Z2527" t="inlineStr">
        <is>
          <t>Cody Sylvester ((N/A) C)</t>
        </is>
      </c>
    </row>
    <row r="2528">
      <c r="A2528" t="inlineStr">
        <is>
          <t>Cody Wild</t>
        </is>
      </c>
      <c r="B2528" t="inlineStr">
        <is>
          <t>(N/A)</t>
        </is>
      </c>
      <c r="C2528" t="inlineStr">
        <is>
          <t>D</t>
        </is>
      </c>
      <c r="D2528" t="inlineStr">
        <is>
          <t>D</t>
        </is>
      </c>
      <c r="E2528" t="n">
        <v>39</v>
      </c>
      <c r="F2528" t="inlineStr">
        <is>
          <t>FA</t>
        </is>
      </c>
      <c r="G2528" t="inlineStr">
        <is>
          <t>FA</t>
        </is>
      </c>
      <c r="H2528" s="30" t="n">
        <v>1</v>
      </c>
      <c r="I2528" s="31" t="n">
        <v>0</v>
      </c>
      <c r="J2528" s="31" t="n"/>
      <c r="K2528" s="31" t="n">
        <v>0</v>
      </c>
      <c r="L2528" s="32" t="n"/>
      <c r="M2528" s="31" t="n">
        <v>0</v>
      </c>
      <c r="N2528" s="31" t="n">
        <v>0</v>
      </c>
      <c r="O2528" s="31" t="n"/>
      <c r="P2528" s="31" t="n"/>
      <c r="Q2528" s="31" t="n">
        <v>0</v>
      </c>
      <c r="R2528" s="31" t="n"/>
      <c r="S2528" s="32" t="n"/>
      <c r="T2528" s="32" t="n"/>
      <c r="V2528" t="inlineStr">
        <is>
          <t>0056l</t>
        </is>
      </c>
      <c r="W2528" t="n">
        <v>3427</v>
      </c>
      <c r="X2528" t="n">
        <v>4378</v>
      </c>
      <c r="Z2528" t="inlineStr">
        <is>
          <t>Cody Wild ((N/A) D)</t>
        </is>
      </c>
    </row>
    <row r="2529">
      <c r="A2529" t="inlineStr">
        <is>
          <t>Cody Wydo</t>
        </is>
      </c>
      <c r="B2529" t="inlineStr">
        <is>
          <t>(N/A)</t>
        </is>
      </c>
      <c r="C2529" t="inlineStr">
        <is>
          <t>LW</t>
        </is>
      </c>
      <c r="D2529" t="inlineStr">
        <is>
          <t>F</t>
        </is>
      </c>
      <c r="E2529" t="n">
        <v>35</v>
      </c>
      <c r="F2529" t="inlineStr">
        <is>
          <t>FA</t>
        </is>
      </c>
      <c r="G2529" t="inlineStr">
        <is>
          <t>FA</t>
        </is>
      </c>
      <c r="H2529" s="30" t="n">
        <v>1</v>
      </c>
      <c r="I2529" s="31" t="n">
        <v>0</v>
      </c>
      <c r="J2529" s="31" t="n"/>
      <c r="K2529" s="31" t="n">
        <v>0</v>
      </c>
      <c r="L2529" s="32" t="n"/>
      <c r="M2529" s="31" t="n">
        <v>0</v>
      </c>
      <c r="N2529" s="31" t="n">
        <v>0</v>
      </c>
      <c r="O2529" s="31" t="n"/>
      <c r="P2529" s="31" t="n"/>
      <c r="Q2529" s="31" t="n">
        <v>0</v>
      </c>
      <c r="R2529" s="31" t="n"/>
      <c r="S2529" s="32" t="n"/>
      <c r="T2529" s="32" t="n"/>
      <c r="V2529" t="inlineStr">
        <is>
          <t>03c5d</t>
        </is>
      </c>
      <c r="Z2529" t="inlineStr">
        <is>
          <t>Cody Wydo ((N/A) LW)</t>
        </is>
      </c>
    </row>
    <row r="2530">
      <c r="A2530" t="inlineStr">
        <is>
          <t>Colby Ambrosio</t>
        </is>
      </c>
      <c r="B2530" t="inlineStr">
        <is>
          <t>COL</t>
        </is>
      </c>
      <c r="C2530" t="inlineStr">
        <is>
          <t>C</t>
        </is>
      </c>
      <c r="D2530" t="inlineStr">
        <is>
          <t>F</t>
        </is>
      </c>
      <c r="E2530" t="n">
        <v>24</v>
      </c>
      <c r="F2530" t="inlineStr">
        <is>
          <t>FA</t>
        </is>
      </c>
      <c r="G2530" t="inlineStr">
        <is>
          <t>FA</t>
        </is>
      </c>
      <c r="H2530" s="30" t="n">
        <v>1</v>
      </c>
      <c r="I2530" s="31" t="n">
        <v>0</v>
      </c>
      <c r="J2530" s="31" t="n"/>
      <c r="K2530" s="31" t="n">
        <v>0</v>
      </c>
      <c r="L2530" s="32" t="n"/>
      <c r="M2530" s="31" t="n">
        <v>0</v>
      </c>
      <c r="N2530" s="31" t="n">
        <v>0</v>
      </c>
      <c r="O2530" s="31" t="n"/>
      <c r="P2530" s="31" t="n"/>
      <c r="Q2530" s="31" t="n">
        <v>0</v>
      </c>
      <c r="R2530" s="31" t="n"/>
      <c r="S2530" s="32" t="n"/>
      <c r="T2530" s="32" t="n"/>
      <c r="V2530" t="inlineStr">
        <is>
          <t>05ltz</t>
        </is>
      </c>
      <c r="W2530" t="n">
        <v>6303</v>
      </c>
      <c r="Y2530" t="inlineStr">
        <is>
          <t>38cff79a-83c6-472f-a203-f4215c4ca876</t>
        </is>
      </c>
      <c r="Z2530" t="inlineStr">
        <is>
          <t>Colby Ambrosio (COL C)</t>
        </is>
      </c>
    </row>
    <row r="2531">
      <c r="A2531" t="inlineStr">
        <is>
          <t>Colby Armstrong</t>
        </is>
      </c>
      <c r="B2531" t="inlineStr">
        <is>
          <t>(N/A)</t>
        </is>
      </c>
      <c r="C2531" t="inlineStr">
        <is>
          <t>RW</t>
        </is>
      </c>
      <c r="D2531" t="inlineStr">
        <is>
          <t>F</t>
        </is>
      </c>
      <c r="E2531" t="n">
        <v>43</v>
      </c>
      <c r="F2531" t="inlineStr">
        <is>
          <t>FA</t>
        </is>
      </c>
      <c r="G2531" t="inlineStr">
        <is>
          <t>FA</t>
        </is>
      </c>
      <c r="H2531" s="30" t="n">
        <v>1</v>
      </c>
      <c r="I2531" s="31" t="n">
        <v>0</v>
      </c>
      <c r="J2531" s="31" t="n"/>
      <c r="K2531" s="31" t="n">
        <v>0</v>
      </c>
      <c r="L2531" s="32" t="n"/>
      <c r="M2531" s="31" t="n">
        <v>0</v>
      </c>
      <c r="N2531" s="31" t="n">
        <v>0</v>
      </c>
      <c r="O2531" s="31" t="n"/>
      <c r="P2531" s="31" t="n"/>
      <c r="Q2531" s="31" t="n">
        <v>0</v>
      </c>
      <c r="R2531" s="31" t="n"/>
      <c r="S2531" s="32" t="n"/>
      <c r="T2531" s="32" t="n"/>
      <c r="V2531" t="inlineStr">
        <is>
          <t>0044z</t>
        </is>
      </c>
      <c r="W2531" t="n">
        <v>1473</v>
      </c>
      <c r="X2531" t="n">
        <v>2857</v>
      </c>
      <c r="Z2531" t="inlineStr">
        <is>
          <t>Colby Armstrong ((N/A) RW)</t>
        </is>
      </c>
    </row>
    <row r="2532">
      <c r="A2532" t="inlineStr">
        <is>
          <t>Colby Barlow</t>
        </is>
      </c>
      <c r="B2532" t="inlineStr">
        <is>
          <t>WPG</t>
        </is>
      </c>
      <c r="C2532" t="inlineStr">
        <is>
          <t>RW</t>
        </is>
      </c>
      <c r="D2532" t="inlineStr">
        <is>
          <t>F</t>
        </is>
      </c>
      <c r="E2532" t="n">
        <v>21</v>
      </c>
      <c r="F2532" t="inlineStr">
        <is>
          <t>T</t>
        </is>
      </c>
      <c r="G2532" t="inlineStr">
        <is>
          <t>Keith</t>
        </is>
      </c>
      <c r="H2532" s="30" t="n">
        <v>886666</v>
      </c>
      <c r="I2532" s="31" t="n">
        <v>0</v>
      </c>
      <c r="J2532" s="31" t="n"/>
      <c r="K2532" s="31" t="n">
        <v>0</v>
      </c>
      <c r="L2532" s="32" t="n"/>
      <c r="M2532" s="31" t="n">
        <v>0</v>
      </c>
      <c r="N2532" s="31" t="n">
        <v>0</v>
      </c>
      <c r="O2532" s="31" t="n"/>
      <c r="P2532" s="31" t="n"/>
      <c r="Q2532" s="31" t="n">
        <v>0</v>
      </c>
      <c r="R2532" s="31" t="n"/>
      <c r="S2532" s="32" t="n"/>
      <c r="T2532" s="32" t="n"/>
      <c r="V2532" t="inlineStr">
        <is>
          <t>0644a</t>
        </is>
      </c>
      <c r="W2532" t="n">
        <v>6935</v>
      </c>
      <c r="Y2532" t="inlineStr">
        <is>
          <t>4a4c3e32-d40b-4e54-a0b6-554c1f1d2801</t>
        </is>
      </c>
      <c r="Z2532" t="inlineStr">
        <is>
          <t>Colby Barlow (WPG RW)</t>
        </is>
      </c>
    </row>
    <row r="2533">
      <c r="A2533" t="inlineStr">
        <is>
          <t>Colby Cohen</t>
        </is>
      </c>
      <c r="B2533" t="inlineStr">
        <is>
          <t>(N/A)</t>
        </is>
      </c>
      <c r="C2533" t="inlineStr">
        <is>
          <t>D</t>
        </is>
      </c>
      <c r="D2533" t="inlineStr">
        <is>
          <t>D</t>
        </is>
      </c>
      <c r="E2533" t="n">
        <v>37</v>
      </c>
      <c r="F2533" t="inlineStr">
        <is>
          <t>FA</t>
        </is>
      </c>
      <c r="G2533" t="inlineStr">
        <is>
          <t>FA</t>
        </is>
      </c>
      <c r="H2533" s="30" t="n">
        <v>1</v>
      </c>
      <c r="I2533" s="31" t="n">
        <v>0</v>
      </c>
      <c r="J2533" s="31" t="n"/>
      <c r="K2533" s="31" t="n">
        <v>0</v>
      </c>
      <c r="L2533" s="32" t="n"/>
      <c r="M2533" s="31" t="n">
        <v>0</v>
      </c>
      <c r="N2533" s="31" t="n">
        <v>0</v>
      </c>
      <c r="O2533" s="31" t="n"/>
      <c r="P2533" s="31" t="n"/>
      <c r="Q2533" s="31" t="n">
        <v>0</v>
      </c>
      <c r="R2533" s="31" t="n"/>
      <c r="S2533" s="32" t="n"/>
      <c r="T2533" s="32" t="n"/>
      <c r="V2533" t="inlineStr">
        <is>
          <t>01nln</t>
        </is>
      </c>
      <c r="W2533" t="n">
        <v>2819</v>
      </c>
      <c r="X2533" t="n">
        <v>4867</v>
      </c>
      <c r="Z2533" t="inlineStr">
        <is>
          <t>Colby Cohen ((N/A) D)</t>
        </is>
      </c>
    </row>
    <row r="2534">
      <c r="A2534" t="inlineStr">
        <is>
          <t>Colby McAuley</t>
        </is>
      </c>
      <c r="B2534" t="inlineStr">
        <is>
          <t>(N/A)</t>
        </is>
      </c>
      <c r="C2534" t="inlineStr">
        <is>
          <t>RW</t>
        </is>
      </c>
      <c r="D2534" t="inlineStr">
        <is>
          <t>F</t>
        </is>
      </c>
      <c r="E2534" t="n">
        <v>30</v>
      </c>
      <c r="F2534" t="inlineStr">
        <is>
          <t>FA</t>
        </is>
      </c>
      <c r="G2534" t="inlineStr">
        <is>
          <t>FA</t>
        </is>
      </c>
      <c r="H2534" s="30" t="n">
        <v>1</v>
      </c>
      <c r="I2534" s="31" t="n">
        <v>0</v>
      </c>
      <c r="J2534" s="31" t="n"/>
      <c r="K2534" s="31" t="n">
        <v>0</v>
      </c>
      <c r="L2534" s="32" t="n"/>
      <c r="M2534" s="31" t="n">
        <v>0</v>
      </c>
      <c r="N2534" s="31" t="n">
        <v>0</v>
      </c>
      <c r="O2534" s="31" t="n"/>
      <c r="P2534" s="31" t="n"/>
      <c r="Q2534" s="31" t="n">
        <v>0</v>
      </c>
      <c r="R2534" s="31" t="n"/>
      <c r="S2534" s="32" t="n"/>
      <c r="T2534" s="32" t="n"/>
      <c r="V2534" t="inlineStr">
        <is>
          <t>04l8z</t>
        </is>
      </c>
      <c r="X2534" t="n">
        <v>7833</v>
      </c>
      <c r="Z2534" t="inlineStr">
        <is>
          <t>Colby McAuley ((N/A) RW)</t>
        </is>
      </c>
    </row>
    <row r="2535">
      <c r="A2535" t="inlineStr">
        <is>
          <t>Colby Robak</t>
        </is>
      </c>
      <c r="B2535" t="inlineStr">
        <is>
          <t>(N/A)</t>
        </is>
      </c>
      <c r="C2535" t="inlineStr">
        <is>
          <t>D</t>
        </is>
      </c>
      <c r="D2535" t="inlineStr">
        <is>
          <t>D</t>
        </is>
      </c>
      <c r="E2535" t="n">
        <v>36</v>
      </c>
      <c r="F2535" t="inlineStr">
        <is>
          <t>FA</t>
        </is>
      </c>
      <c r="G2535" t="inlineStr">
        <is>
          <t>FA</t>
        </is>
      </c>
      <c r="H2535" s="30" t="n">
        <v>1</v>
      </c>
      <c r="I2535" s="31" t="n">
        <v>0</v>
      </c>
      <c r="J2535" s="31" t="n"/>
      <c r="K2535" s="31" t="n">
        <v>0</v>
      </c>
      <c r="L2535" s="32" t="n"/>
      <c r="M2535" s="31" t="n">
        <v>0</v>
      </c>
      <c r="N2535" s="31" t="n">
        <v>0</v>
      </c>
      <c r="O2535" s="31" t="n"/>
      <c r="P2535" s="31" t="n"/>
      <c r="Q2535" s="31" t="n">
        <v>0</v>
      </c>
      <c r="R2535" s="31" t="n"/>
      <c r="S2535" s="32" t="n"/>
      <c r="T2535" s="32" t="n"/>
      <c r="V2535" t="inlineStr">
        <is>
          <t>01mlu</t>
        </is>
      </c>
      <c r="W2535" t="n">
        <v>3007</v>
      </c>
      <c r="X2535" t="n">
        <v>4802</v>
      </c>
      <c r="Z2535" t="inlineStr">
        <is>
          <t>Colby Robak ((N/A) D)</t>
        </is>
      </c>
    </row>
    <row r="2536">
      <c r="A2536" t="inlineStr">
        <is>
          <t>Colby Sissons</t>
        </is>
      </c>
      <c r="B2536" t="inlineStr">
        <is>
          <t>NJD</t>
        </is>
      </c>
      <c r="C2536" t="inlineStr">
        <is>
          <t>D</t>
        </is>
      </c>
      <c r="D2536" t="inlineStr">
        <is>
          <t>D</t>
        </is>
      </c>
      <c r="E2536" t="n">
        <v>28</v>
      </c>
      <c r="F2536" t="inlineStr">
        <is>
          <t>FA</t>
        </is>
      </c>
      <c r="G2536" t="inlineStr">
        <is>
          <t>FA</t>
        </is>
      </c>
      <c r="H2536" s="30" t="n">
        <v>1</v>
      </c>
      <c r="I2536" s="31" t="n">
        <v>0</v>
      </c>
      <c r="J2536" s="31" t="n"/>
      <c r="K2536" s="31" t="n">
        <v>0</v>
      </c>
      <c r="L2536" s="32" t="n"/>
      <c r="M2536" s="31" t="n">
        <v>0</v>
      </c>
      <c r="N2536" s="31" t="n">
        <v>0</v>
      </c>
      <c r="O2536" s="31" t="n"/>
      <c r="P2536" s="31" t="n"/>
      <c r="Q2536" s="31" t="n">
        <v>0</v>
      </c>
      <c r="R2536" s="31" t="n"/>
      <c r="S2536" s="32" t="n"/>
      <c r="T2536" s="32" t="n"/>
      <c r="V2536" t="inlineStr">
        <is>
          <t>043cd</t>
        </is>
      </c>
      <c r="W2536" t="n">
        <v>5313</v>
      </c>
      <c r="X2536" t="n">
        <v>7434</v>
      </c>
      <c r="Y2536" t="inlineStr">
        <is>
          <t>d61eba79-1676-4a50-b86c-4fe955f41b07</t>
        </is>
      </c>
      <c r="Z2536" t="inlineStr">
        <is>
          <t>Colby Sissons (NJD D)</t>
        </is>
      </c>
    </row>
    <row r="2537">
      <c r="A2537" t="inlineStr">
        <is>
          <t>Colby Williams</t>
        </is>
      </c>
      <c r="B2537" t="inlineStr">
        <is>
          <t>OTT</t>
        </is>
      </c>
      <c r="C2537" t="inlineStr">
        <is>
          <t>D</t>
        </is>
      </c>
      <c r="D2537" t="inlineStr">
        <is>
          <t>D</t>
        </is>
      </c>
      <c r="E2537" t="n">
        <v>31</v>
      </c>
      <c r="F2537" t="inlineStr">
        <is>
          <t>FA</t>
        </is>
      </c>
      <c r="G2537" t="inlineStr">
        <is>
          <t>FA</t>
        </is>
      </c>
      <c r="H2537" s="30" t="n">
        <v>1</v>
      </c>
      <c r="I2537" s="31" t="n">
        <v>0</v>
      </c>
      <c r="J2537" s="31" t="n"/>
      <c r="K2537" s="31" t="n">
        <v>0</v>
      </c>
      <c r="L2537" s="32" t="n"/>
      <c r="M2537" s="31" t="n">
        <v>0</v>
      </c>
      <c r="N2537" s="31" t="n">
        <v>0</v>
      </c>
      <c r="O2537" s="31" t="n"/>
      <c r="P2537" s="31" t="n"/>
      <c r="Q2537" s="31" t="n">
        <v>0</v>
      </c>
      <c r="R2537" s="31" t="n"/>
      <c r="S2537" s="32" t="n"/>
      <c r="T2537" s="32" t="n"/>
      <c r="V2537" t="inlineStr">
        <is>
          <t>03rj5</t>
        </is>
      </c>
      <c r="W2537" t="n">
        <v>5336</v>
      </c>
      <c r="X2537" t="n">
        <v>6915</v>
      </c>
      <c r="Y2537" t="inlineStr">
        <is>
          <t>e515885b-16b8-43d8-ac7f-a729bba417a1</t>
        </is>
      </c>
      <c r="Z2537" t="inlineStr">
        <is>
          <t>Colby Williams (OTT D)</t>
        </is>
      </c>
    </row>
    <row r="2538">
      <c r="A2538" t="inlineStr">
        <is>
          <t>Cole Bardreau</t>
        </is>
      </c>
      <c r="B2538" t="inlineStr">
        <is>
          <t>(N/A)</t>
        </is>
      </c>
      <c r="C2538" t="inlineStr">
        <is>
          <t>C</t>
        </is>
      </c>
      <c r="D2538" t="inlineStr">
        <is>
          <t>F</t>
        </is>
      </c>
      <c r="E2538" t="n">
        <v>33</v>
      </c>
      <c r="F2538" t="inlineStr">
        <is>
          <t>FA</t>
        </is>
      </c>
      <c r="G2538" t="inlineStr">
        <is>
          <t>FA</t>
        </is>
      </c>
      <c r="H2538" s="30" t="n">
        <v>1</v>
      </c>
      <c r="I2538" s="31" t="n">
        <v>0</v>
      </c>
      <c r="J2538" s="31" t="n"/>
      <c r="K2538" s="31" t="n">
        <v>0</v>
      </c>
      <c r="L2538" s="32" t="n"/>
      <c r="M2538" s="31" t="n">
        <v>0</v>
      </c>
      <c r="N2538" s="31" t="n">
        <v>0</v>
      </c>
      <c r="O2538" s="31" t="n"/>
      <c r="P2538" s="31" t="n"/>
      <c r="Q2538" s="31" t="n">
        <v>0</v>
      </c>
      <c r="R2538" s="31" t="n"/>
      <c r="S2538" s="32" t="n"/>
      <c r="T2538" s="32" t="n"/>
      <c r="V2538" t="inlineStr">
        <is>
          <t>03kpf</t>
        </is>
      </c>
      <c r="W2538" t="n">
        <v>4740</v>
      </c>
      <c r="X2538" t="n">
        <v>6708</v>
      </c>
      <c r="Y2538" t="inlineStr">
        <is>
          <t>81b55261-19d0-4df6-b7aa-30e7f48b431c</t>
        </is>
      </c>
      <c r="Z2538" t="inlineStr">
        <is>
          <t>Cole Bardreau ((N/A) C)</t>
        </is>
      </c>
    </row>
    <row r="2539">
      <c r="A2539" t="inlineStr">
        <is>
          <t>Cole Beaudoin</t>
        </is>
      </c>
      <c r="B2539" t="inlineStr">
        <is>
          <t>NYR</t>
        </is>
      </c>
      <c r="C2539" t="inlineStr">
        <is>
          <t>C</t>
        </is>
      </c>
      <c r="D2539" t="inlineStr">
        <is>
          <t>F</t>
        </is>
      </c>
      <c r="E2539" t="n">
        <v>20</v>
      </c>
      <c r="F2539" t="inlineStr">
        <is>
          <t>T</t>
        </is>
      </c>
      <c r="G2539" t="inlineStr">
        <is>
          <t>Keith</t>
        </is>
      </c>
      <c r="H2539" s="30" t="n">
        <v>942500</v>
      </c>
      <c r="I2539" s="31" t="n">
        <v>0</v>
      </c>
      <c r="J2539" s="31" t="n"/>
      <c r="K2539" s="31" t="n">
        <v>0</v>
      </c>
      <c r="L2539" s="32" t="n"/>
      <c r="M2539" s="31" t="n">
        <v>0</v>
      </c>
      <c r="N2539" s="31" t="n">
        <v>0</v>
      </c>
      <c r="O2539" s="31" t="n"/>
      <c r="P2539" s="31" t="n"/>
      <c r="Q2539" s="31" t="n">
        <v>0</v>
      </c>
      <c r="R2539" s="31" t="n"/>
      <c r="S2539" s="32" t="n"/>
      <c r="T2539" s="32" t="n"/>
      <c r="V2539" t="inlineStr">
        <is>
          <t>06hri</t>
        </is>
      </c>
      <c r="W2539" t="n">
        <v>7236</v>
      </c>
      <c r="Y2539" t="inlineStr">
        <is>
          <t>97d702b8-ff19-483c-8375-4a5d56e1d59c</t>
        </is>
      </c>
      <c r="Z2539" t="inlineStr">
        <is>
          <t>Cole Beaudoin (NYR C)</t>
        </is>
      </c>
    </row>
    <row r="2540">
      <c r="A2540" t="inlineStr">
        <is>
          <t>Cole Brady</t>
        </is>
      </c>
      <c r="B2540" t="inlineStr">
        <is>
          <t>DAL</t>
        </is>
      </c>
      <c r="C2540" t="inlineStr">
        <is>
          <t>G</t>
        </is>
      </c>
      <c r="D2540" t="inlineStr">
        <is>
          <t>G</t>
        </is>
      </c>
      <c r="E2540" t="n">
        <v>25</v>
      </c>
      <c r="F2540" t="inlineStr">
        <is>
          <t>FA</t>
        </is>
      </c>
      <c r="G2540" t="inlineStr">
        <is>
          <t>FA</t>
        </is>
      </c>
      <c r="H2540" s="30" t="n">
        <v>1</v>
      </c>
      <c r="I2540" s="31" t="n">
        <v>0</v>
      </c>
      <c r="J2540" s="31" t="n"/>
      <c r="K2540" s="31" t="n">
        <v>0</v>
      </c>
      <c r="L2540" s="32" t="n"/>
      <c r="M2540" s="31" t="n">
        <v>0</v>
      </c>
      <c r="N2540" s="31" t="n">
        <v>0</v>
      </c>
      <c r="O2540" s="31" t="n"/>
      <c r="P2540" s="31" t="n"/>
      <c r="Q2540" s="31" t="n">
        <v>0</v>
      </c>
      <c r="R2540" s="31" t="n"/>
      <c r="S2540" s="32" t="n"/>
      <c r="T2540" s="32" t="n"/>
      <c r="V2540" t="inlineStr">
        <is>
          <t>051uk</t>
        </is>
      </c>
      <c r="W2540" t="n">
        <v>7068</v>
      </c>
      <c r="Z2540" t="inlineStr">
        <is>
          <t>Cole Brady (DAL G)</t>
        </is>
      </c>
    </row>
    <row r="2541">
      <c r="A2541" t="inlineStr">
        <is>
          <t>Cole Brown</t>
        </is>
      </c>
      <c r="B2541" t="inlineStr">
        <is>
          <t>NJD</t>
        </is>
      </c>
      <c r="C2541" t="inlineStr">
        <is>
          <t>RW</t>
        </is>
      </c>
      <c r="D2541" t="inlineStr">
        <is>
          <t>F</t>
        </is>
      </c>
      <c r="E2541" t="n">
        <v>21</v>
      </c>
      <c r="F2541" t="inlineStr">
        <is>
          <t>FA</t>
        </is>
      </c>
      <c r="G2541" t="inlineStr">
        <is>
          <t>FA</t>
        </is>
      </c>
      <c r="H2541" s="30" t="n">
        <v>1</v>
      </c>
      <c r="I2541" s="31" t="n">
        <v>0</v>
      </c>
      <c r="J2541" s="31" t="n"/>
      <c r="K2541" s="31" t="n">
        <v>0</v>
      </c>
      <c r="L2541" s="32" t="n"/>
      <c r="M2541" s="31" t="n">
        <v>0</v>
      </c>
      <c r="N2541" s="31" t="n">
        <v>0</v>
      </c>
      <c r="O2541" s="31" t="n"/>
      <c r="P2541" s="31" t="n"/>
      <c r="Q2541" s="31" t="n">
        <v>0</v>
      </c>
      <c r="R2541" s="31" t="n"/>
      <c r="S2541" s="32" t="n"/>
      <c r="T2541" s="32" t="n"/>
      <c r="V2541" t="inlineStr">
        <is>
          <t>06cdr</t>
        </is>
      </c>
      <c r="Y2541" t="inlineStr">
        <is>
          <t>2aa5dc86-db38-4f5b-9b97-666744e67a84</t>
        </is>
      </c>
      <c r="Z2541" t="inlineStr">
        <is>
          <t>Cole Brown (NJD RW)</t>
        </is>
      </c>
    </row>
    <row r="2542">
      <c r="A2542" t="inlineStr">
        <is>
          <t>Cole Burbidge</t>
        </is>
      </c>
      <c r="B2542" t="inlineStr">
        <is>
          <t>(N/A)</t>
        </is>
      </c>
      <c r="C2542" t="inlineStr">
        <is>
          <t>LW</t>
        </is>
      </c>
      <c r="D2542" t="inlineStr">
        <is>
          <t>F</t>
        </is>
      </c>
      <c r="E2542" t="n">
        <v>21</v>
      </c>
      <c r="F2542" t="inlineStr">
        <is>
          <t>FA</t>
        </is>
      </c>
      <c r="G2542" t="inlineStr">
        <is>
          <t>FA</t>
        </is>
      </c>
      <c r="H2542" s="30" t="n">
        <v>1</v>
      </c>
      <c r="I2542" s="31" t="n">
        <v>0</v>
      </c>
      <c r="J2542" s="31" t="n"/>
      <c r="K2542" s="31" t="n">
        <v>0</v>
      </c>
      <c r="L2542" s="32" t="n"/>
      <c r="M2542" s="31" t="n">
        <v>0</v>
      </c>
      <c r="N2542" s="31" t="n">
        <v>0</v>
      </c>
      <c r="O2542" s="31" t="n"/>
      <c r="P2542" s="31" t="n"/>
      <c r="Q2542" s="31" t="n">
        <v>0</v>
      </c>
      <c r="R2542" s="31" t="n"/>
      <c r="S2542" s="32" t="n"/>
      <c r="T2542" s="32" t="n"/>
      <c r="V2542" t="inlineStr">
        <is>
          <t>06ced</t>
        </is>
      </c>
      <c r="Z2542" t="inlineStr">
        <is>
          <t>Cole Burbidge ((N/A) LW)</t>
        </is>
      </c>
    </row>
    <row r="2543">
      <c r="A2543" t="inlineStr">
        <is>
          <t>Cole Candella</t>
        </is>
      </c>
      <c r="B2543" t="inlineStr">
        <is>
          <t>VAN</t>
        </is>
      </c>
      <c r="C2543" t="inlineStr">
        <is>
          <t>D</t>
        </is>
      </c>
      <c r="D2543" t="inlineStr">
        <is>
          <t>D</t>
        </is>
      </c>
      <c r="E2543" t="n">
        <v>28</v>
      </c>
      <c r="F2543" t="inlineStr">
        <is>
          <t>FA</t>
        </is>
      </c>
      <c r="G2543" t="inlineStr">
        <is>
          <t>FA</t>
        </is>
      </c>
      <c r="H2543" s="30" t="n">
        <v>1</v>
      </c>
      <c r="I2543" s="31" t="n">
        <v>0</v>
      </c>
      <c r="J2543" s="31" t="n"/>
      <c r="K2543" s="31" t="n">
        <v>0</v>
      </c>
      <c r="L2543" s="32" t="n"/>
      <c r="M2543" s="31" t="n">
        <v>0</v>
      </c>
      <c r="N2543" s="31" t="n">
        <v>0</v>
      </c>
      <c r="O2543" s="31" t="n"/>
      <c r="P2543" s="31" t="n"/>
      <c r="Q2543" s="31" t="n">
        <v>0</v>
      </c>
      <c r="R2543" s="31" t="n"/>
      <c r="S2543" s="32" t="n"/>
      <c r="T2543" s="32" t="n"/>
      <c r="V2543" t="inlineStr">
        <is>
          <t>042xt</t>
        </is>
      </c>
      <c r="X2543" t="n">
        <v>7246</v>
      </c>
      <c r="Z2543" t="inlineStr">
        <is>
          <t>Cole Candella (VAN D)</t>
        </is>
      </c>
    </row>
    <row r="2544">
      <c r="A2544" t="inlineStr">
        <is>
          <t>Cole Cassels</t>
        </is>
      </c>
      <c r="B2544" t="inlineStr">
        <is>
          <t>SJS</t>
        </is>
      </c>
      <c r="C2544" t="inlineStr">
        <is>
          <t>C</t>
        </is>
      </c>
      <c r="D2544" t="inlineStr">
        <is>
          <t>F</t>
        </is>
      </c>
      <c r="E2544" t="n">
        <v>31</v>
      </c>
      <c r="F2544" t="inlineStr">
        <is>
          <t>FA</t>
        </is>
      </c>
      <c r="G2544" t="inlineStr">
        <is>
          <t>FA</t>
        </is>
      </c>
      <c r="H2544" s="30" t="n">
        <v>1</v>
      </c>
      <c r="I2544" s="31" t="n">
        <v>0</v>
      </c>
      <c r="J2544" s="31" t="n"/>
      <c r="K2544" s="31" t="n">
        <v>0</v>
      </c>
      <c r="L2544" s="32" t="n"/>
      <c r="M2544" s="31" t="n">
        <v>0</v>
      </c>
      <c r="N2544" s="31" t="n">
        <v>0</v>
      </c>
      <c r="O2544" s="31" t="n"/>
      <c r="P2544" s="31" t="n"/>
      <c r="Q2544" s="31" t="n">
        <v>0</v>
      </c>
      <c r="R2544" s="31" t="n"/>
      <c r="S2544" s="32" t="n"/>
      <c r="T2544" s="32" t="n"/>
      <c r="V2544" t="inlineStr">
        <is>
          <t>031p6</t>
        </is>
      </c>
      <c r="W2544" t="n">
        <v>4233</v>
      </c>
      <c r="X2544" t="n">
        <v>6065</v>
      </c>
      <c r="Y2544" t="inlineStr">
        <is>
          <t>cb844de1-92c7-43d7-8103-193c84fcad38</t>
        </is>
      </c>
      <c r="Z2544" t="inlineStr">
        <is>
          <t>Cole Cassels (SJS C)</t>
        </is>
      </c>
    </row>
    <row r="2545">
      <c r="A2545" t="inlineStr">
        <is>
          <t>Cole Chandler</t>
        </is>
      </c>
      <c r="B2545" t="inlineStr">
        <is>
          <t>BOS</t>
        </is>
      </c>
      <c r="C2545" t="inlineStr">
        <is>
          <t>C</t>
        </is>
      </c>
      <c r="D2545" t="inlineStr">
        <is>
          <t>F</t>
        </is>
      </c>
      <c r="E2545" t="n">
        <v>19</v>
      </c>
      <c r="F2545" t="inlineStr">
        <is>
          <t>FA</t>
        </is>
      </c>
      <c r="G2545" t="inlineStr">
        <is>
          <t>FA</t>
        </is>
      </c>
      <c r="H2545" s="30" t="n">
        <v>1</v>
      </c>
      <c r="I2545" s="31" t="n">
        <v>0</v>
      </c>
      <c r="J2545" s="31" t="n"/>
      <c r="K2545" s="31" t="n">
        <v>0</v>
      </c>
      <c r="L2545" s="32" t="n"/>
      <c r="M2545" s="31" t="n">
        <v>0</v>
      </c>
      <c r="N2545" s="31" t="n">
        <v>0</v>
      </c>
      <c r="O2545" s="31" t="n"/>
      <c r="P2545" s="31" t="n"/>
      <c r="Q2545" s="31" t="n">
        <v>0</v>
      </c>
      <c r="R2545" s="31" t="n"/>
      <c r="S2545" s="32" t="n"/>
      <c r="T2545" s="32" t="n"/>
      <c r="V2545" t="inlineStr">
        <is>
          <t>06xxe</t>
        </is>
      </c>
      <c r="Y2545" t="inlineStr">
        <is>
          <t>3c9074a8-9fbf-4371-b1e2-25cdcd463c83</t>
        </is>
      </c>
      <c r="Z2545" t="inlineStr">
        <is>
          <t>Cole Chandler (BOS C)</t>
        </is>
      </c>
    </row>
    <row r="2546">
      <c r="A2546" t="inlineStr">
        <is>
          <t>Cole Cheveldave</t>
        </is>
      </c>
      <c r="B2546" t="inlineStr">
        <is>
          <t>(N/A)</t>
        </is>
      </c>
      <c r="C2546" t="inlineStr">
        <is>
          <t>G</t>
        </is>
      </c>
      <c r="D2546" t="inlineStr">
        <is>
          <t>G</t>
        </is>
      </c>
      <c r="E2546" t="n">
        <v>33</v>
      </c>
      <c r="F2546" t="inlineStr">
        <is>
          <t>FA</t>
        </is>
      </c>
      <c r="G2546" t="inlineStr">
        <is>
          <t>FA</t>
        </is>
      </c>
      <c r="H2546" s="30" t="n">
        <v>1</v>
      </c>
      <c r="I2546" s="31" t="n">
        <v>0</v>
      </c>
      <c r="J2546" s="31" t="n"/>
      <c r="K2546" s="31" t="n">
        <v>0</v>
      </c>
      <c r="L2546" s="32" t="n"/>
      <c r="M2546" s="31" t="n">
        <v>0</v>
      </c>
      <c r="N2546" s="31" t="n">
        <v>0</v>
      </c>
      <c r="O2546" s="31" t="n"/>
      <c r="P2546" s="31" t="n"/>
      <c r="Q2546" s="31" t="n">
        <v>0</v>
      </c>
      <c r="R2546" s="31" t="n"/>
      <c r="S2546" s="32" t="n"/>
      <c r="T2546" s="32" t="n"/>
      <c r="V2546" t="inlineStr">
        <is>
          <t>03afc</t>
        </is>
      </c>
      <c r="Z2546" t="inlineStr">
        <is>
          <t>Cole Cheveldave ((N/A) G)</t>
        </is>
      </c>
    </row>
    <row r="2547">
      <c r="A2547" t="inlineStr">
        <is>
          <t>Cole Clayton</t>
        </is>
      </c>
      <c r="B2547" t="inlineStr">
        <is>
          <t>VAN</t>
        </is>
      </c>
      <c r="C2547" t="inlineStr">
        <is>
          <t>D</t>
        </is>
      </c>
      <c r="D2547" t="inlineStr">
        <is>
          <t>D</t>
        </is>
      </c>
      <c r="E2547" t="n">
        <v>26</v>
      </c>
      <c r="F2547" t="inlineStr">
        <is>
          <t>FA</t>
        </is>
      </c>
      <c r="G2547" t="inlineStr">
        <is>
          <t>FA</t>
        </is>
      </c>
      <c r="H2547" s="30" t="n">
        <v>850000</v>
      </c>
      <c r="I2547" s="31" t="n">
        <v>0</v>
      </c>
      <c r="J2547" s="31" t="n"/>
      <c r="K2547" s="31" t="n">
        <v>0</v>
      </c>
      <c r="L2547" s="32" t="n"/>
      <c r="M2547" s="31" t="n">
        <v>0</v>
      </c>
      <c r="N2547" s="31" t="n">
        <v>0</v>
      </c>
      <c r="O2547" s="31" t="n"/>
      <c r="P2547" s="31" t="n"/>
      <c r="Q2547" s="31" t="n">
        <v>0</v>
      </c>
      <c r="R2547" s="31" t="n"/>
      <c r="S2547" s="32" t="n"/>
      <c r="T2547" s="32" t="n"/>
      <c r="V2547" t="inlineStr">
        <is>
          <t>05rkr</t>
        </is>
      </c>
      <c r="W2547" t="n">
        <v>7258</v>
      </c>
      <c r="Y2547" t="inlineStr">
        <is>
          <t>b83f715a-383d-4218-bfd3-97985353fe37</t>
        </is>
      </c>
      <c r="Z2547" t="inlineStr">
        <is>
          <t>Cole Clayton (VAN D)</t>
        </is>
      </c>
    </row>
    <row r="2548">
      <c r="A2548" t="inlineStr">
        <is>
          <t>Cole Coskey</t>
        </is>
      </c>
      <c r="B2548" t="inlineStr">
        <is>
          <t>(N/A)</t>
        </is>
      </c>
      <c r="C2548" t="inlineStr">
        <is>
          <t>RW</t>
        </is>
      </c>
      <c r="D2548" t="inlineStr">
        <is>
          <t>F</t>
        </is>
      </c>
      <c r="E2548" t="n">
        <v>27</v>
      </c>
      <c r="F2548" t="inlineStr">
        <is>
          <t>FA</t>
        </is>
      </c>
      <c r="G2548" t="inlineStr">
        <is>
          <t>FA</t>
        </is>
      </c>
      <c r="H2548" s="30" t="n">
        <v>1</v>
      </c>
      <c r="I2548" s="31" t="n">
        <v>0</v>
      </c>
      <c r="J2548" s="31" t="n"/>
      <c r="K2548" s="31" t="n">
        <v>0</v>
      </c>
      <c r="L2548" s="32" t="n"/>
      <c r="M2548" s="31" t="n">
        <v>0</v>
      </c>
      <c r="N2548" s="31" t="n">
        <v>0</v>
      </c>
      <c r="O2548" s="31" t="n"/>
      <c r="P2548" s="31" t="n"/>
      <c r="Q2548" s="31" t="n">
        <v>0</v>
      </c>
      <c r="R2548" s="31" t="n"/>
      <c r="S2548" s="32" t="n"/>
      <c r="T2548" s="32" t="n"/>
      <c r="V2548" t="inlineStr">
        <is>
          <t>04l92</t>
        </is>
      </c>
      <c r="W2548" t="n">
        <v>6323</v>
      </c>
      <c r="X2548" t="n">
        <v>7838</v>
      </c>
      <c r="Z2548" t="inlineStr">
        <is>
          <t>Cole Coskey ((N/A) RW)</t>
        </is>
      </c>
    </row>
    <row r="2549">
      <c r="A2549" t="inlineStr">
        <is>
          <t>Cole Davis</t>
        </is>
      </c>
      <c r="B2549" t="inlineStr">
        <is>
          <t>(N/A)</t>
        </is>
      </c>
      <c r="C2549" t="inlineStr">
        <is>
          <t>LW</t>
        </is>
      </c>
      <c r="D2549" t="inlineStr">
        <is>
          <t>F</t>
        </is>
      </c>
      <c r="E2549" t="n">
        <v>20</v>
      </c>
      <c r="F2549" t="inlineStr">
        <is>
          <t>FA</t>
        </is>
      </c>
      <c r="G2549" t="inlineStr">
        <is>
          <t>FA</t>
        </is>
      </c>
      <c r="H2549" s="30" t="n">
        <v>1</v>
      </c>
      <c r="I2549" s="31" t="n">
        <v>0</v>
      </c>
      <c r="J2549" s="31" t="n"/>
      <c r="K2549" s="31" t="n">
        <v>0</v>
      </c>
      <c r="L2549" s="32" t="n"/>
      <c r="M2549" s="31" t="n">
        <v>0</v>
      </c>
      <c r="N2549" s="31" t="n">
        <v>0</v>
      </c>
      <c r="O2549" s="31" t="n"/>
      <c r="P2549" s="31" t="n"/>
      <c r="Q2549" s="31" t="n">
        <v>0</v>
      </c>
      <c r="R2549" s="31" t="n"/>
      <c r="S2549" s="32" t="n"/>
      <c r="T2549" s="32" t="n"/>
      <c r="V2549" t="inlineStr">
        <is>
          <t>06lo6</t>
        </is>
      </c>
      <c r="Y2549" t="inlineStr">
        <is>
          <t>f5c5d450-b5ed-400e-84e6-822303b4e533</t>
        </is>
      </c>
      <c r="Z2549" t="inlineStr">
        <is>
          <t>Cole Davis ((N/A) LW)</t>
        </is>
      </c>
    </row>
    <row r="2550">
      <c r="A2550" t="inlineStr">
        <is>
          <t>Cole Eiserman</t>
        </is>
      </c>
      <c r="B2550" t="inlineStr">
        <is>
          <t>NYI</t>
        </is>
      </c>
      <c r="C2550" t="inlineStr">
        <is>
          <t>LW</t>
        </is>
      </c>
      <c r="D2550" t="inlineStr">
        <is>
          <t>F</t>
        </is>
      </c>
      <c r="E2550" t="n">
        <v>20</v>
      </c>
      <c r="F2550" t="inlineStr">
        <is>
          <t>T</t>
        </is>
      </c>
      <c r="G2550" t="inlineStr">
        <is>
          <t>Brown Noesen</t>
        </is>
      </c>
      <c r="H2550" s="30" t="n">
        <v>1075000</v>
      </c>
      <c r="I2550" s="31" t="n">
        <v>0</v>
      </c>
      <c r="J2550" s="31" t="n"/>
      <c r="K2550" s="31" t="n">
        <v>0</v>
      </c>
      <c r="L2550" s="32" t="n"/>
      <c r="M2550" s="31" t="n">
        <v>0</v>
      </c>
      <c r="N2550" s="31" t="n">
        <v>0</v>
      </c>
      <c r="O2550" s="31" t="n"/>
      <c r="P2550" s="31" t="n"/>
      <c r="Q2550" s="31" t="n">
        <v>0</v>
      </c>
      <c r="R2550" s="31" t="n"/>
      <c r="S2550" s="32" t="n"/>
      <c r="T2550" s="32" t="n"/>
      <c r="V2550" t="inlineStr">
        <is>
          <t>05rjy</t>
        </is>
      </c>
      <c r="W2550" t="n">
        <v>7139</v>
      </c>
      <c r="Y2550" t="inlineStr">
        <is>
          <t>42011ec7-73dc-421d-88a5-9b1a206e8091</t>
        </is>
      </c>
      <c r="Z2550" t="inlineStr">
        <is>
          <t>Cole Eiserman (NYI LW)</t>
        </is>
      </c>
    </row>
    <row r="2551">
      <c r="A2551" t="inlineStr">
        <is>
          <t>Cole Fonstad</t>
        </is>
      </c>
      <c r="B2551" t="inlineStr">
        <is>
          <t>CBJ</t>
        </is>
      </c>
      <c r="C2551" t="inlineStr">
        <is>
          <t>LW</t>
        </is>
      </c>
      <c r="D2551" t="inlineStr">
        <is>
          <t>F</t>
        </is>
      </c>
      <c r="E2551" t="n">
        <v>26</v>
      </c>
      <c r="F2551" t="inlineStr">
        <is>
          <t>FA</t>
        </is>
      </c>
      <c r="G2551" t="inlineStr">
        <is>
          <t>FA</t>
        </is>
      </c>
      <c r="H2551" s="30" t="n">
        <v>1</v>
      </c>
      <c r="I2551" s="31" t="n">
        <v>0</v>
      </c>
      <c r="J2551" s="31" t="n"/>
      <c r="K2551" s="31" t="n">
        <v>0</v>
      </c>
      <c r="L2551" s="32" t="n"/>
      <c r="M2551" s="31" t="n">
        <v>0</v>
      </c>
      <c r="N2551" s="31" t="n">
        <v>0</v>
      </c>
      <c r="O2551" s="31" t="n"/>
      <c r="P2551" s="31" t="n"/>
      <c r="Q2551" s="31" t="n">
        <v>0</v>
      </c>
      <c r="R2551" s="31" t="n"/>
      <c r="S2551" s="32" t="n"/>
      <c r="T2551" s="32" t="n"/>
      <c r="V2551" t="inlineStr">
        <is>
          <t>04qzv</t>
        </is>
      </c>
      <c r="W2551" t="n">
        <v>5732</v>
      </c>
      <c r="Y2551" t="inlineStr">
        <is>
          <t>672eef98-bb3a-4ebd-8503-2a11511f2f26</t>
        </is>
      </c>
      <c r="Z2551" t="inlineStr">
        <is>
          <t>Cole Fonstad (CBJ LW)</t>
        </is>
      </c>
    </row>
    <row r="2552">
      <c r="A2552" t="inlineStr">
        <is>
          <t>Cole Fraser</t>
        </is>
      </c>
      <c r="B2552" t="inlineStr">
        <is>
          <t>DET</t>
        </is>
      </c>
      <c r="C2552" t="inlineStr">
        <is>
          <t>D</t>
        </is>
      </c>
      <c r="D2552" t="inlineStr">
        <is>
          <t>D</t>
        </is>
      </c>
      <c r="E2552" t="n">
        <v>27</v>
      </c>
      <c r="F2552" t="inlineStr">
        <is>
          <t>FA</t>
        </is>
      </c>
      <c r="G2552" t="inlineStr">
        <is>
          <t>FA</t>
        </is>
      </c>
      <c r="H2552" s="30" t="n">
        <v>1</v>
      </c>
      <c r="I2552" s="31" t="n">
        <v>0</v>
      </c>
      <c r="J2552" s="31" t="n"/>
      <c r="K2552" s="31" t="n">
        <v>0</v>
      </c>
      <c r="L2552" s="32" t="n"/>
      <c r="M2552" s="31" t="n">
        <v>0</v>
      </c>
      <c r="N2552" s="31" t="n">
        <v>0</v>
      </c>
      <c r="O2552" s="31" t="n"/>
      <c r="P2552" s="31" t="n"/>
      <c r="Q2552" s="31" t="n">
        <v>0</v>
      </c>
      <c r="R2552" s="31" t="n"/>
      <c r="S2552" s="32" t="n"/>
      <c r="T2552" s="32" t="n"/>
      <c r="V2552" t="inlineStr">
        <is>
          <t>04f6z</t>
        </is>
      </c>
      <c r="X2552" t="n">
        <v>7646</v>
      </c>
      <c r="Z2552" t="inlineStr">
        <is>
          <t>Cole Fraser (DET D)</t>
        </is>
      </c>
    </row>
    <row r="2553">
      <c r="A2553" t="inlineStr">
        <is>
          <t>Cole Guttman</t>
        </is>
      </c>
      <c r="B2553" t="inlineStr">
        <is>
          <t>LAK</t>
        </is>
      </c>
      <c r="C2553" t="inlineStr">
        <is>
          <t>C</t>
        </is>
      </c>
      <c r="D2553" t="inlineStr">
        <is>
          <t>F</t>
        </is>
      </c>
      <c r="E2553" t="n">
        <v>27</v>
      </c>
      <c r="F2553" t="inlineStr">
        <is>
          <t>FA</t>
        </is>
      </c>
      <c r="G2553" t="inlineStr">
        <is>
          <t>FA</t>
        </is>
      </c>
      <c r="H2553" s="30" t="n">
        <v>775000</v>
      </c>
      <c r="I2553" s="31" t="n">
        <v>0</v>
      </c>
      <c r="J2553" s="31" t="n"/>
      <c r="K2553" s="31" t="n">
        <v>0</v>
      </c>
      <c r="L2553" s="32" t="n"/>
      <c r="M2553" s="31" t="n">
        <v>0</v>
      </c>
      <c r="N2553" s="31" t="n">
        <v>0</v>
      </c>
      <c r="O2553" s="31" t="n"/>
      <c r="P2553" s="31" t="n"/>
      <c r="Q2553" s="31" t="n">
        <v>0</v>
      </c>
      <c r="R2553" s="31" t="n"/>
      <c r="S2553" s="32" t="n"/>
      <c r="T2553" s="32" t="n"/>
      <c r="V2553" t="inlineStr">
        <is>
          <t>04f85</t>
        </is>
      </c>
      <c r="W2553" t="n">
        <v>6824</v>
      </c>
      <c r="X2553" t="n">
        <v>7695</v>
      </c>
      <c r="Y2553" t="inlineStr">
        <is>
          <t>9ae35e69-0723-4f2f-ba06-b7d2d0b6d7af</t>
        </is>
      </c>
      <c r="Z2553" t="inlineStr">
        <is>
          <t>Cole Guttman (LAK C)</t>
        </is>
      </c>
    </row>
    <row r="2554">
      <c r="A2554" t="inlineStr">
        <is>
          <t>Cole Huckins</t>
        </is>
      </c>
      <c r="B2554" t="inlineStr">
        <is>
          <t>(N/A)</t>
        </is>
      </c>
      <c r="C2554" t="inlineStr">
        <is>
          <t>C</t>
        </is>
      </c>
      <c r="D2554" t="inlineStr">
        <is>
          <t>F</t>
        </is>
      </c>
      <c r="E2554" t="n">
        <v>23</v>
      </c>
      <c r="F2554" t="inlineStr">
        <is>
          <t>FA</t>
        </is>
      </c>
      <c r="G2554" t="inlineStr">
        <is>
          <t>FA</t>
        </is>
      </c>
      <c r="H2554" s="30" t="n">
        <v>1</v>
      </c>
      <c r="I2554" s="31" t="n">
        <v>0</v>
      </c>
      <c r="J2554" s="31" t="n"/>
      <c r="K2554" s="31" t="n">
        <v>0</v>
      </c>
      <c r="L2554" s="32" t="n"/>
      <c r="M2554" s="31" t="n">
        <v>0</v>
      </c>
      <c r="N2554" s="31" t="n">
        <v>0</v>
      </c>
      <c r="O2554" s="31" t="n"/>
      <c r="P2554" s="31" t="n"/>
      <c r="Q2554" s="31" t="n">
        <v>0</v>
      </c>
      <c r="R2554" s="31" t="n"/>
      <c r="S2554" s="32" t="n"/>
      <c r="T2554" s="32" t="n"/>
      <c r="V2554" t="inlineStr">
        <is>
          <t>05rba</t>
        </is>
      </c>
      <c r="W2554" t="n">
        <v>6513</v>
      </c>
      <c r="Y2554" t="inlineStr">
        <is>
          <t>1eacdb51-7666-4338-a346-0359a8d462c4</t>
        </is>
      </c>
      <c r="Z2554" t="inlineStr">
        <is>
          <t>Cole Huckins ((N/A) C)</t>
        </is>
      </c>
    </row>
    <row r="2555">
      <c r="A2555" t="inlineStr">
        <is>
          <t>Cole Huggins</t>
        </is>
      </c>
      <c r="B2555" t="inlineStr">
        <is>
          <t>(N/A)</t>
        </is>
      </c>
      <c r="C2555" t="inlineStr">
        <is>
          <t>G</t>
        </is>
      </c>
      <c r="D2555" t="inlineStr">
        <is>
          <t>G</t>
        </is>
      </c>
      <c r="E2555" t="n">
        <v>34</v>
      </c>
      <c r="F2555" t="inlineStr">
        <is>
          <t>FA</t>
        </is>
      </c>
      <c r="G2555" t="inlineStr">
        <is>
          <t>FA</t>
        </is>
      </c>
      <c r="H2555" s="30" t="n">
        <v>1</v>
      </c>
      <c r="I2555" s="31" t="n">
        <v>0</v>
      </c>
      <c r="J2555" s="31" t="n"/>
      <c r="K2555" s="31" t="n">
        <v>0</v>
      </c>
      <c r="L2555" s="32" t="n"/>
      <c r="M2555" s="31" t="n">
        <v>0</v>
      </c>
      <c r="N2555" s="31" t="n">
        <v>0</v>
      </c>
      <c r="O2555" s="31" t="n"/>
      <c r="P2555" s="31" t="n"/>
      <c r="Q2555" s="31" t="n">
        <v>0</v>
      </c>
      <c r="R2555" s="31" t="n"/>
      <c r="S2555" s="32" t="n"/>
      <c r="T2555" s="32" t="n"/>
      <c r="V2555" t="inlineStr">
        <is>
          <t>03ai9</t>
        </is>
      </c>
      <c r="Z2555" t="inlineStr">
        <is>
          <t>Cole Huggins ((N/A) G)</t>
        </is>
      </c>
    </row>
    <row r="2556">
      <c r="A2556" t="inlineStr">
        <is>
          <t>Cole Jordan</t>
        </is>
      </c>
      <c r="B2556" t="inlineStr">
        <is>
          <t>CGY</t>
        </is>
      </c>
      <c r="C2556" t="inlineStr">
        <is>
          <t>D</t>
        </is>
      </c>
      <c r="D2556" t="inlineStr">
        <is>
          <t>D</t>
        </is>
      </c>
      <c r="E2556" t="n">
        <v>23</v>
      </c>
      <c r="F2556" t="inlineStr">
        <is>
          <t>FA</t>
        </is>
      </c>
      <c r="G2556" t="inlineStr">
        <is>
          <t>FA</t>
        </is>
      </c>
      <c r="H2556" s="30" t="n">
        <v>1</v>
      </c>
      <c r="I2556" s="31" t="n">
        <v>0</v>
      </c>
      <c r="J2556" s="31" t="n"/>
      <c r="K2556" s="31" t="n">
        <v>0</v>
      </c>
      <c r="L2556" s="32" t="n"/>
      <c r="M2556" s="31" t="n">
        <v>0</v>
      </c>
      <c r="N2556" s="31" t="n">
        <v>0</v>
      </c>
      <c r="O2556" s="31" t="n"/>
      <c r="P2556" s="31" t="n"/>
      <c r="Q2556" s="31" t="n">
        <v>0</v>
      </c>
      <c r="R2556" s="31" t="n"/>
      <c r="S2556" s="32" t="n"/>
      <c r="T2556" s="32" t="n"/>
      <c r="V2556" t="inlineStr">
        <is>
          <t>05u4h</t>
        </is>
      </c>
      <c r="Y2556" t="inlineStr">
        <is>
          <t>d9b188ef-50a1-494f-9c44-321854be581b</t>
        </is>
      </c>
      <c r="Z2556" t="inlineStr">
        <is>
          <t>Cole Jordan (CGY D)</t>
        </is>
      </c>
    </row>
    <row r="2557">
      <c r="A2557" t="inlineStr">
        <is>
          <t>Cole Knuble</t>
        </is>
      </c>
      <c r="B2557" t="inlineStr">
        <is>
          <t>PHI</t>
        </is>
      </c>
      <c r="C2557" t="inlineStr">
        <is>
          <t>RW</t>
        </is>
      </c>
      <c r="D2557" t="inlineStr">
        <is>
          <t>F</t>
        </is>
      </c>
      <c r="E2557" t="n">
        <v>22</v>
      </c>
      <c r="F2557" t="inlineStr">
        <is>
          <t>FA</t>
        </is>
      </c>
      <c r="G2557" t="inlineStr">
        <is>
          <t>FA</t>
        </is>
      </c>
      <c r="H2557" s="30" t="n">
        <v>980000</v>
      </c>
      <c r="I2557" s="31" t="n">
        <v>0</v>
      </c>
      <c r="J2557" s="31" t="n"/>
      <c r="K2557" s="31" t="n">
        <v>0</v>
      </c>
      <c r="L2557" s="32" t="n"/>
      <c r="M2557" s="31" t="n">
        <v>0</v>
      </c>
      <c r="N2557" s="31" t="n">
        <v>0</v>
      </c>
      <c r="O2557" s="31" t="n"/>
      <c r="P2557" s="31" t="n"/>
      <c r="Q2557" s="31" t="n">
        <v>0</v>
      </c>
      <c r="R2557" s="31" t="n"/>
      <c r="S2557" s="32" t="n"/>
      <c r="T2557" s="32" t="n"/>
      <c r="V2557" t="inlineStr">
        <is>
          <t>0618g</t>
        </is>
      </c>
      <c r="W2557" t="n">
        <v>6784</v>
      </c>
      <c r="Y2557" t="inlineStr">
        <is>
          <t>c224233d-7647-49dc-b87c-49e15c55ea9d</t>
        </is>
      </c>
      <c r="Z2557" t="inlineStr">
        <is>
          <t>Cole Knuble (PHI RW)</t>
        </is>
      </c>
    </row>
    <row r="2558">
      <c r="A2558" t="inlineStr">
        <is>
          <t>Cole Krygier</t>
        </is>
      </c>
      <c r="B2558" t="inlineStr">
        <is>
          <t>FLA</t>
        </is>
      </c>
      <c r="C2558" t="inlineStr">
        <is>
          <t>D</t>
        </is>
      </c>
      <c r="D2558" t="inlineStr">
        <is>
          <t>D</t>
        </is>
      </c>
      <c r="E2558" t="n">
        <v>26</v>
      </c>
      <c r="F2558" t="inlineStr">
        <is>
          <t>FA</t>
        </is>
      </c>
      <c r="G2558" t="inlineStr">
        <is>
          <t>FA</t>
        </is>
      </c>
      <c r="H2558" s="30" t="n">
        <v>1</v>
      </c>
      <c r="I2558" s="31" t="n">
        <v>0</v>
      </c>
      <c r="J2558" s="31" t="n"/>
      <c r="K2558" s="31" t="n">
        <v>0</v>
      </c>
      <c r="L2558" s="32" t="n"/>
      <c r="M2558" s="31" t="n">
        <v>0</v>
      </c>
      <c r="N2558" s="31" t="n">
        <v>0</v>
      </c>
      <c r="O2558" s="31" t="n"/>
      <c r="P2558" s="31" t="n"/>
      <c r="Q2558" s="31" t="n">
        <v>0</v>
      </c>
      <c r="R2558" s="31" t="n"/>
      <c r="S2558" s="32" t="n"/>
      <c r="T2558" s="32" t="n"/>
      <c r="V2558" t="inlineStr">
        <is>
          <t>04r1d</t>
        </is>
      </c>
      <c r="W2558" t="n">
        <v>6873</v>
      </c>
      <c r="Y2558" t="inlineStr">
        <is>
          <t>57761c7c-67f6-4a00-98df-9816d8d59cc5</t>
        </is>
      </c>
      <c r="Z2558" t="inlineStr">
        <is>
          <t>Cole Krygier (FLA D)</t>
        </is>
      </c>
    </row>
    <row r="2559">
      <c r="A2559" t="inlineStr">
        <is>
          <t>Cole Mackay</t>
        </is>
      </c>
      <c r="B2559" t="inlineStr">
        <is>
          <t>SEA</t>
        </is>
      </c>
      <c r="C2559" t="inlineStr">
        <is>
          <t>RW</t>
        </is>
      </c>
      <c r="D2559" t="inlineStr">
        <is>
          <t>F</t>
        </is>
      </c>
      <c r="E2559" t="n">
        <v>25</v>
      </c>
      <c r="F2559" t="inlineStr">
        <is>
          <t>FA</t>
        </is>
      </c>
      <c r="G2559" t="inlineStr">
        <is>
          <t>FA</t>
        </is>
      </c>
      <c r="H2559" s="30" t="n">
        <v>1</v>
      </c>
      <c r="I2559" s="31" t="n">
        <v>0</v>
      </c>
      <c r="J2559" s="31" t="n"/>
      <c r="K2559" s="31" t="n">
        <v>0</v>
      </c>
      <c r="L2559" s="32" t="n"/>
      <c r="M2559" s="31" t="n">
        <v>0</v>
      </c>
      <c r="N2559" s="31" t="n">
        <v>0</v>
      </c>
      <c r="O2559" s="31" t="n"/>
      <c r="P2559" s="31" t="n"/>
      <c r="Q2559" s="31" t="n">
        <v>0</v>
      </c>
      <c r="R2559" s="31" t="n"/>
      <c r="S2559" s="32" t="n"/>
      <c r="T2559" s="32" t="n"/>
      <c r="V2559" t="inlineStr">
        <is>
          <t>051wz</t>
        </is>
      </c>
      <c r="Y2559" t="inlineStr">
        <is>
          <t>43784e05-9842-4420-ae32-e6c5daa6073f</t>
        </is>
      </c>
      <c r="Z2559" t="inlineStr">
        <is>
          <t>Cole Mackay (SEA RW)</t>
        </is>
      </c>
    </row>
    <row r="2560">
      <c r="A2560" t="inlineStr">
        <is>
          <t>Cole Maier</t>
        </is>
      </c>
      <c r="B2560" t="inlineStr">
        <is>
          <t>(N/A)</t>
        </is>
      </c>
      <c r="C2560" t="inlineStr">
        <is>
          <t>C</t>
        </is>
      </c>
      <c r="D2560" t="inlineStr">
        <is>
          <t>F</t>
        </is>
      </c>
      <c r="E2560" t="n">
        <v>31</v>
      </c>
      <c r="F2560" t="inlineStr">
        <is>
          <t>FA</t>
        </is>
      </c>
      <c r="G2560" t="inlineStr">
        <is>
          <t>FA</t>
        </is>
      </c>
      <c r="H2560" s="30" t="n">
        <v>1</v>
      </c>
      <c r="I2560" s="31" t="n">
        <v>0</v>
      </c>
      <c r="J2560" s="31" t="n"/>
      <c r="K2560" s="31" t="n">
        <v>0</v>
      </c>
      <c r="L2560" s="32" t="n"/>
      <c r="M2560" s="31" t="n">
        <v>0</v>
      </c>
      <c r="N2560" s="31" t="n">
        <v>0</v>
      </c>
      <c r="O2560" s="31" t="n"/>
      <c r="P2560" s="31" t="n"/>
      <c r="Q2560" s="31" t="n">
        <v>0</v>
      </c>
      <c r="R2560" s="31" t="n"/>
      <c r="S2560" s="32" t="n"/>
      <c r="T2560" s="32" t="n"/>
      <c r="V2560" t="inlineStr">
        <is>
          <t>0598t</t>
        </is>
      </c>
      <c r="X2560" t="n">
        <v>8562</v>
      </c>
      <c r="Y2560" t="inlineStr">
        <is>
          <t>c11fc39b-1347-4126-88fc-500d6a66ad3b</t>
        </is>
      </c>
      <c r="Z2560" t="inlineStr">
        <is>
          <t>Cole Maier ((N/A) C)</t>
        </is>
      </c>
    </row>
    <row r="2561">
      <c r="A2561" t="inlineStr">
        <is>
          <t>Cole McKinney</t>
        </is>
      </c>
      <c r="B2561" t="inlineStr">
        <is>
          <t>SJS</t>
        </is>
      </c>
      <c r="C2561" t="inlineStr">
        <is>
          <t>C</t>
        </is>
      </c>
      <c r="D2561" t="inlineStr">
        <is>
          <t>F</t>
        </is>
      </c>
      <c r="E2561" t="n">
        <v>19</v>
      </c>
      <c r="F2561" t="inlineStr">
        <is>
          <t>FA</t>
        </is>
      </c>
      <c r="G2561" t="inlineStr">
        <is>
          <t>FA</t>
        </is>
      </c>
      <c r="H2561" s="30" t="n">
        <v>1</v>
      </c>
      <c r="I2561" s="31" t="n">
        <v>0</v>
      </c>
      <c r="J2561" s="31" t="n"/>
      <c r="K2561" s="31" t="n">
        <v>0</v>
      </c>
      <c r="L2561" s="32" t="n"/>
      <c r="M2561" s="31" t="n">
        <v>0</v>
      </c>
      <c r="N2561" s="31" t="n">
        <v>0</v>
      </c>
      <c r="O2561" s="31" t="n"/>
      <c r="P2561" s="31" t="n"/>
      <c r="Q2561" s="31" t="n">
        <v>0</v>
      </c>
      <c r="R2561" s="31" t="n"/>
      <c r="S2561" s="32" t="n"/>
      <c r="T2561" s="32" t="n"/>
      <c r="V2561" t="inlineStr">
        <is>
          <t>06pyt</t>
        </is>
      </c>
      <c r="W2561" t="n">
        <v>7437</v>
      </c>
      <c r="Y2561" t="inlineStr">
        <is>
          <t>21d8483c-ae58-47e1-a8da-bfa75cd5089c</t>
        </is>
      </c>
      <c r="Z2561" t="inlineStr">
        <is>
          <t>Cole McKinney (SJS C)</t>
        </is>
      </c>
    </row>
    <row r="2562">
      <c r="A2562" t="inlineStr">
        <is>
          <t>Cole Moberg</t>
        </is>
      </c>
      <c r="B2562" t="inlineStr">
        <is>
          <t>CHI</t>
        </is>
      </c>
      <c r="C2562" t="inlineStr">
        <is>
          <t>D</t>
        </is>
      </c>
      <c r="D2562" t="inlineStr">
        <is>
          <t>D</t>
        </is>
      </c>
      <c r="E2562" t="n">
        <v>25</v>
      </c>
      <c r="F2562" t="inlineStr">
        <is>
          <t>FA</t>
        </is>
      </c>
      <c r="G2562" t="inlineStr">
        <is>
          <t>FA</t>
        </is>
      </c>
      <c r="H2562" s="30" t="n">
        <v>1</v>
      </c>
      <c r="I2562" s="31" t="n">
        <v>0</v>
      </c>
      <c r="J2562" s="31" t="n"/>
      <c r="K2562" s="31" t="n">
        <v>0</v>
      </c>
      <c r="L2562" s="32" t="n"/>
      <c r="M2562" s="31" t="n">
        <v>0</v>
      </c>
      <c r="N2562" s="31" t="n">
        <v>0</v>
      </c>
      <c r="O2562" s="31" t="n"/>
      <c r="P2562" s="31" t="n"/>
      <c r="Q2562" s="31" t="n">
        <v>0</v>
      </c>
      <c r="R2562" s="31" t="n"/>
      <c r="S2562" s="32" t="n"/>
      <c r="T2562" s="32" t="n"/>
      <c r="V2562" t="inlineStr">
        <is>
          <t>051w1</t>
        </is>
      </c>
      <c r="Z2562" t="inlineStr">
        <is>
          <t>Cole Moberg (CHI D)</t>
        </is>
      </c>
    </row>
    <row r="2563">
      <c r="A2563" t="inlineStr">
        <is>
          <t>Cole Moore</t>
        </is>
      </c>
      <c r="B2563" t="inlineStr">
        <is>
          <t>(N/A)</t>
        </is>
      </c>
      <c r="C2563" t="inlineStr">
        <is>
          <t>G</t>
        </is>
      </c>
      <c r="D2563" t="inlineStr">
        <is>
          <t>G</t>
        </is>
      </c>
      <c r="E2563" t="n">
        <v>23</v>
      </c>
      <c r="F2563" t="inlineStr">
        <is>
          <t>FA</t>
        </is>
      </c>
      <c r="G2563" t="inlineStr">
        <is>
          <t>FA</t>
        </is>
      </c>
      <c r="H2563" s="30" t="n">
        <v>1</v>
      </c>
      <c r="I2563" s="31" t="n">
        <v>0</v>
      </c>
      <c r="J2563" s="31" t="n"/>
      <c r="K2563" s="31" t="n">
        <v>0</v>
      </c>
      <c r="L2563" s="32" t="n"/>
      <c r="M2563" s="31" t="n">
        <v>0</v>
      </c>
      <c r="N2563" s="31" t="n">
        <v>0</v>
      </c>
      <c r="O2563" s="31" t="n"/>
      <c r="P2563" s="31" t="n"/>
      <c r="Q2563" s="31" t="n">
        <v>0</v>
      </c>
      <c r="R2563" s="31" t="n"/>
      <c r="S2563" s="32" t="n"/>
      <c r="T2563" s="32" t="n"/>
      <c r="V2563" t="inlineStr">
        <is>
          <t>06l25</t>
        </is>
      </c>
      <c r="Z2563" t="inlineStr">
        <is>
          <t>Cole Moore ((N/A) G)</t>
        </is>
      </c>
    </row>
    <row r="2564">
      <c r="A2564" t="inlineStr">
        <is>
          <t>Cole Reschny</t>
        </is>
      </c>
      <c r="B2564" t="inlineStr">
        <is>
          <t>CGY</t>
        </is>
      </c>
      <c r="C2564" t="inlineStr">
        <is>
          <t>C</t>
        </is>
      </c>
      <c r="D2564" t="inlineStr">
        <is>
          <t>F</t>
        </is>
      </c>
      <c r="E2564" t="n">
        <v>19</v>
      </c>
      <c r="F2564" t="inlineStr">
        <is>
          <t>T</t>
        </is>
      </c>
      <c r="G2564" t="inlineStr">
        <is>
          <t>Mike</t>
        </is>
      </c>
      <c r="H2564" s="30" t="n">
        <v>1</v>
      </c>
      <c r="I2564" s="31" t="n">
        <v>0</v>
      </c>
      <c r="J2564" s="31" t="n"/>
      <c r="K2564" s="31" t="n">
        <v>0</v>
      </c>
      <c r="L2564" s="32" t="n"/>
      <c r="M2564" s="31" t="n">
        <v>0</v>
      </c>
      <c r="N2564" s="31" t="n">
        <v>0</v>
      </c>
      <c r="O2564" s="31" t="n"/>
      <c r="P2564" s="31" t="n"/>
      <c r="Q2564" s="31" t="n">
        <v>0</v>
      </c>
      <c r="R2564" s="31" t="n"/>
      <c r="S2564" s="32" t="n"/>
      <c r="T2564" s="32" t="n"/>
      <c r="V2564" t="inlineStr">
        <is>
          <t>06jhe</t>
        </is>
      </c>
      <c r="W2564" t="n">
        <v>7392</v>
      </c>
      <c r="Y2564" t="inlineStr">
        <is>
          <t>5aaff2f8-2553-4386-9ee4-9c8eaf2fb070</t>
        </is>
      </c>
      <c r="Z2564" t="inlineStr">
        <is>
          <t>Cole Reschny (CGY C)</t>
        </is>
      </c>
    </row>
    <row r="2565">
      <c r="A2565" t="inlineStr">
        <is>
          <t>Cole Sanford</t>
        </is>
      </c>
      <c r="B2565" t="inlineStr">
        <is>
          <t>COL</t>
        </is>
      </c>
      <c r="C2565" t="inlineStr">
        <is>
          <t>RW</t>
        </is>
      </c>
      <c r="D2565" t="inlineStr">
        <is>
          <t>F</t>
        </is>
      </c>
      <c r="E2565" t="n">
        <v>31</v>
      </c>
      <c r="F2565" t="inlineStr">
        <is>
          <t>FA</t>
        </is>
      </c>
      <c r="G2565" t="inlineStr">
        <is>
          <t>FA</t>
        </is>
      </c>
      <c r="H2565" s="30" t="n">
        <v>1</v>
      </c>
      <c r="I2565" s="31" t="n">
        <v>0</v>
      </c>
      <c r="J2565" s="31" t="n"/>
      <c r="K2565" s="31" t="n">
        <v>0</v>
      </c>
      <c r="L2565" s="32" t="n"/>
      <c r="M2565" s="31" t="n">
        <v>0</v>
      </c>
      <c r="N2565" s="31" t="n">
        <v>0</v>
      </c>
      <c r="O2565" s="31" t="n"/>
      <c r="P2565" s="31" t="n"/>
      <c r="Q2565" s="31" t="n">
        <v>0</v>
      </c>
      <c r="R2565" s="31" t="n"/>
      <c r="S2565" s="32" t="n"/>
      <c r="T2565" s="32" t="n"/>
      <c r="V2565" t="inlineStr">
        <is>
          <t>03mh1</t>
        </is>
      </c>
      <c r="X2565" t="n">
        <v>7011</v>
      </c>
      <c r="Z2565" t="inlineStr">
        <is>
          <t>Cole Sanford (COL RW)</t>
        </is>
      </c>
    </row>
    <row r="2566">
      <c r="A2566" t="inlineStr">
        <is>
          <t>Cole Schneider</t>
        </is>
      </c>
      <c r="B2566" t="inlineStr">
        <is>
          <t>(N/A)</t>
        </is>
      </c>
      <c r="C2566" t="inlineStr">
        <is>
          <t>LW</t>
        </is>
      </c>
      <c r="D2566" t="inlineStr">
        <is>
          <t>F</t>
        </is>
      </c>
      <c r="E2566" t="n">
        <v>36</v>
      </c>
      <c r="F2566" t="inlineStr">
        <is>
          <t>FA</t>
        </is>
      </c>
      <c r="G2566" t="inlineStr">
        <is>
          <t>FA</t>
        </is>
      </c>
      <c r="H2566" s="30" t="n">
        <v>1</v>
      </c>
      <c r="I2566" s="31" t="n">
        <v>0</v>
      </c>
      <c r="J2566" s="31" t="n"/>
      <c r="K2566" s="31" t="n">
        <v>0</v>
      </c>
      <c r="L2566" s="32" t="n"/>
      <c r="M2566" s="31" t="n">
        <v>0</v>
      </c>
      <c r="N2566" s="31" t="n">
        <v>0</v>
      </c>
      <c r="O2566" s="31" t="n"/>
      <c r="P2566" s="31" t="n"/>
      <c r="Q2566" s="31" t="n">
        <v>0</v>
      </c>
      <c r="R2566" s="31" t="n"/>
      <c r="S2566" s="32" t="n"/>
      <c r="T2566" s="32" t="n"/>
      <c r="V2566" t="inlineStr">
        <is>
          <t>02ia2</t>
        </is>
      </c>
      <c r="W2566" t="n">
        <v>4452</v>
      </c>
      <c r="X2566" t="n">
        <v>5621</v>
      </c>
      <c r="Y2566" t="inlineStr">
        <is>
          <t>bafb3460-43b7-4391-96ac-09a0dba4c54e</t>
        </is>
      </c>
      <c r="Z2566" t="inlineStr">
        <is>
          <t>Cole Schneider ((N/A) LW)</t>
        </is>
      </c>
    </row>
    <row r="2567">
      <c r="A2567" t="inlineStr">
        <is>
          <t>Cole Shepard</t>
        </is>
      </c>
      <c r="B2567" t="inlineStr">
        <is>
          <t>(N/A)</t>
        </is>
      </c>
      <c r="C2567" t="inlineStr">
        <is>
          <t>LW</t>
        </is>
      </c>
      <c r="D2567" t="inlineStr">
        <is>
          <t>F</t>
        </is>
      </c>
      <c r="E2567" t="n">
        <v>24</v>
      </c>
      <c r="F2567" t="inlineStr">
        <is>
          <t>FA</t>
        </is>
      </c>
      <c r="G2567" t="inlineStr">
        <is>
          <t>FA</t>
        </is>
      </c>
      <c r="H2567" s="30" t="n">
        <v>1</v>
      </c>
      <c r="I2567" s="31" t="n">
        <v>0</v>
      </c>
      <c r="J2567" s="31" t="n"/>
      <c r="K2567" s="31" t="n">
        <v>0</v>
      </c>
      <c r="L2567" s="32" t="n"/>
      <c r="M2567" s="31" t="n">
        <v>0</v>
      </c>
      <c r="N2567" s="31" t="n">
        <v>0</v>
      </c>
      <c r="O2567" s="31" t="n"/>
      <c r="P2567" s="31" t="n"/>
      <c r="Q2567" s="31" t="n">
        <v>0</v>
      </c>
      <c r="R2567" s="31" t="n"/>
      <c r="S2567" s="32" t="n"/>
      <c r="T2567" s="32" t="n"/>
      <c r="V2567" t="inlineStr">
        <is>
          <t>065ip</t>
        </is>
      </c>
      <c r="Y2567" t="inlineStr">
        <is>
          <t>0b806367-0f4a-43c8-88cc-7e8bc475d9c2</t>
        </is>
      </c>
      <c r="Z2567" t="inlineStr">
        <is>
          <t>Cole Shepard ((N/A) LW)</t>
        </is>
      </c>
    </row>
    <row r="2568">
      <c r="A2568" t="inlineStr">
        <is>
          <t>Cole Spicer</t>
        </is>
      </c>
      <c r="B2568" t="inlineStr">
        <is>
          <t>BOS</t>
        </is>
      </c>
      <c r="C2568" t="inlineStr">
        <is>
          <t>LW</t>
        </is>
      </c>
      <c r="D2568" t="inlineStr">
        <is>
          <t>F</t>
        </is>
      </c>
      <c r="E2568" t="n">
        <v>22</v>
      </c>
      <c r="F2568" t="inlineStr">
        <is>
          <t>FA</t>
        </is>
      </c>
      <c r="G2568" t="inlineStr">
        <is>
          <t>FA</t>
        </is>
      </c>
      <c r="H2568" s="30" t="n">
        <v>1</v>
      </c>
      <c r="I2568" s="31" t="n">
        <v>0</v>
      </c>
      <c r="J2568" s="31" t="n"/>
      <c r="K2568" s="31" t="n">
        <v>0</v>
      </c>
      <c r="L2568" s="32" t="n"/>
      <c r="M2568" s="31" t="n">
        <v>0</v>
      </c>
      <c r="N2568" s="31" t="n">
        <v>0</v>
      </c>
      <c r="O2568" s="31" t="n"/>
      <c r="P2568" s="31" t="n"/>
      <c r="Q2568" s="31" t="n">
        <v>0</v>
      </c>
      <c r="R2568" s="31" t="n"/>
      <c r="S2568" s="32" t="n"/>
      <c r="T2568" s="32" t="n"/>
      <c r="V2568" t="inlineStr">
        <is>
          <t>061jj</t>
        </is>
      </c>
      <c r="W2568" t="n">
        <v>6797</v>
      </c>
      <c r="Z2568" t="inlineStr">
        <is>
          <t>Cole Spicer (BOS LW)</t>
        </is>
      </c>
    </row>
    <row r="2569">
      <c r="A2569" t="inlineStr">
        <is>
          <t>Cole Temple</t>
        </is>
      </c>
      <c r="B2569" t="inlineStr">
        <is>
          <t>(N/A)</t>
        </is>
      </c>
      <c r="C2569" t="inlineStr">
        <is>
          <t>LW</t>
        </is>
      </c>
      <c r="D2569" t="inlineStr">
        <is>
          <t>F</t>
        </is>
      </c>
      <c r="E2569" t="n">
        <v>19</v>
      </c>
      <c r="F2569" t="inlineStr">
        <is>
          <t>FA</t>
        </is>
      </c>
      <c r="G2569" t="inlineStr">
        <is>
          <t>FA</t>
        </is>
      </c>
      <c r="H2569" s="30" t="n">
        <v>1</v>
      </c>
      <c r="I2569" s="31" t="n">
        <v>0</v>
      </c>
      <c r="J2569" s="31" t="n"/>
      <c r="K2569" s="31" t="n">
        <v>0</v>
      </c>
      <c r="L2569" s="32" t="n"/>
      <c r="M2569" s="31" t="n">
        <v>0</v>
      </c>
      <c r="N2569" s="31" t="n">
        <v>0</v>
      </c>
      <c r="O2569" s="31" t="n"/>
      <c r="P2569" s="31" t="n"/>
      <c r="Q2569" s="31" t="n">
        <v>0</v>
      </c>
      <c r="R2569" s="31" t="n"/>
      <c r="S2569" s="32" t="n"/>
      <c r="T2569" s="32" t="n"/>
      <c r="V2569" t="inlineStr">
        <is>
          <t>06tz6</t>
        </is>
      </c>
      <c r="Z2569" t="inlineStr">
        <is>
          <t>Cole Temple ((N/A) LW)</t>
        </is>
      </c>
    </row>
    <row r="2570">
      <c r="A2570" t="inlineStr">
        <is>
          <t>Cole Tuminaro</t>
        </is>
      </c>
      <c r="B2570" t="inlineStr">
        <is>
          <t>COL</t>
        </is>
      </c>
      <c r="C2570" t="inlineStr">
        <is>
          <t>D</t>
        </is>
      </c>
      <c r="D2570" t="inlineStr">
        <is>
          <t>D</t>
        </is>
      </c>
      <c r="E2570" t="n">
        <v>19</v>
      </c>
      <c r="F2570" t="inlineStr">
        <is>
          <t>FA</t>
        </is>
      </c>
      <c r="G2570" t="inlineStr">
        <is>
          <t>FA</t>
        </is>
      </c>
      <c r="H2570" s="30" t="n">
        <v>1</v>
      </c>
      <c r="I2570" s="31" t="n">
        <v>0</v>
      </c>
      <c r="J2570" s="31" t="n"/>
      <c r="K2570" s="31" t="n">
        <v>0</v>
      </c>
      <c r="L2570" s="32" t="n"/>
      <c r="M2570" s="31" t="n">
        <v>0</v>
      </c>
      <c r="N2570" s="31" t="n">
        <v>0</v>
      </c>
      <c r="O2570" s="31" t="n"/>
      <c r="P2570" s="31" t="n"/>
      <c r="Q2570" s="31" t="n">
        <v>0</v>
      </c>
      <c r="R2570" s="31" t="n"/>
      <c r="S2570" s="32" t="n"/>
      <c r="T2570" s="32" t="n"/>
      <c r="V2570" t="inlineStr">
        <is>
          <t>076x7</t>
        </is>
      </c>
      <c r="Y2570" t="inlineStr">
        <is>
          <t>778e66dd-61e3-46ce-8542-dcf5c4d369ba</t>
        </is>
      </c>
      <c r="Z2570" t="inlineStr">
        <is>
          <t>Cole Tuminaro (COL D)</t>
        </is>
      </c>
    </row>
    <row r="2571">
      <c r="A2571" t="inlineStr">
        <is>
          <t>Cole Tymkin</t>
        </is>
      </c>
      <c r="B2571" t="inlineStr">
        <is>
          <t>(N/A)</t>
        </is>
      </c>
      <c r="C2571" t="inlineStr">
        <is>
          <t>RW</t>
        </is>
      </c>
      <c r="D2571" t="inlineStr">
        <is>
          <t>F</t>
        </is>
      </c>
      <c r="E2571" t="n">
        <v>27</v>
      </c>
      <c r="F2571" t="inlineStr">
        <is>
          <t>FA</t>
        </is>
      </c>
      <c r="G2571" t="inlineStr">
        <is>
          <t>FA</t>
        </is>
      </c>
      <c r="H2571" s="30" t="n">
        <v>1</v>
      </c>
      <c r="I2571" s="31" t="n">
        <v>0</v>
      </c>
      <c r="J2571" s="31" t="n"/>
      <c r="K2571" s="31" t="n">
        <v>0</v>
      </c>
      <c r="L2571" s="32" t="n"/>
      <c r="M2571" s="31" t="n">
        <v>0</v>
      </c>
      <c r="N2571" s="31" t="n">
        <v>0</v>
      </c>
      <c r="O2571" s="31" t="n"/>
      <c r="P2571" s="31" t="n"/>
      <c r="Q2571" s="31" t="n">
        <v>0</v>
      </c>
      <c r="R2571" s="31" t="n"/>
      <c r="S2571" s="32" t="n"/>
      <c r="T2571" s="32" t="n"/>
      <c r="V2571" t="inlineStr">
        <is>
          <t>04l84</t>
        </is>
      </c>
      <c r="X2571" t="n">
        <v>7820</v>
      </c>
      <c r="Z2571" t="inlineStr">
        <is>
          <t>Cole Tymkin ((N/A) RW)</t>
        </is>
      </c>
    </row>
    <row r="2572">
      <c r="A2572" t="inlineStr">
        <is>
          <t>Cole Ully</t>
        </is>
      </c>
      <c r="B2572" t="inlineStr">
        <is>
          <t>(N/A)</t>
        </is>
      </c>
      <c r="C2572" t="inlineStr">
        <is>
          <t>LW</t>
        </is>
      </c>
      <c r="D2572" t="inlineStr">
        <is>
          <t>F</t>
        </is>
      </c>
      <c r="E2572" t="n">
        <v>31</v>
      </c>
      <c r="F2572" t="inlineStr">
        <is>
          <t>FA</t>
        </is>
      </c>
      <c r="G2572" t="inlineStr">
        <is>
          <t>FA</t>
        </is>
      </c>
      <c r="H2572" s="30" t="n">
        <v>1</v>
      </c>
      <c r="I2572" s="31" t="n">
        <v>0</v>
      </c>
      <c r="J2572" s="31" t="n"/>
      <c r="K2572" s="31" t="n">
        <v>0</v>
      </c>
      <c r="L2572" s="32" t="n"/>
      <c r="M2572" s="31" t="n">
        <v>0</v>
      </c>
      <c r="N2572" s="31" t="n">
        <v>0</v>
      </c>
      <c r="O2572" s="31" t="n"/>
      <c r="P2572" s="31" t="n"/>
      <c r="Q2572" s="31" t="n">
        <v>0</v>
      </c>
      <c r="R2572" s="31" t="n"/>
      <c r="S2572" s="32" t="n"/>
      <c r="T2572" s="32" t="n"/>
      <c r="V2572" t="inlineStr">
        <is>
          <t>031qh</t>
        </is>
      </c>
      <c r="W2572" t="n">
        <v>4719</v>
      </c>
      <c r="X2572" t="n">
        <v>6111</v>
      </c>
      <c r="Z2572" t="inlineStr">
        <is>
          <t>Cole Ully ((N/A) LW)</t>
        </is>
      </c>
    </row>
    <row r="2573">
      <c r="A2573" t="inlineStr">
        <is>
          <t>Cole Wilson</t>
        </is>
      </c>
      <c r="B2573" t="inlineStr">
        <is>
          <t>(N/A)</t>
        </is>
      </c>
      <c r="C2573" t="inlineStr">
        <is>
          <t>RW</t>
        </is>
      </c>
      <c r="D2573" t="inlineStr">
        <is>
          <t>F</t>
        </is>
      </c>
      <c r="E2573" t="n">
        <v>36</v>
      </c>
      <c r="F2573" t="inlineStr">
        <is>
          <t>FA</t>
        </is>
      </c>
      <c r="G2573" t="inlineStr">
        <is>
          <t>FA</t>
        </is>
      </c>
      <c r="H2573" s="30" t="n">
        <v>1</v>
      </c>
      <c r="I2573" s="31" t="n">
        <v>0</v>
      </c>
      <c r="J2573" s="31" t="n"/>
      <c r="K2573" s="31" t="n">
        <v>0</v>
      </c>
      <c r="L2573" s="32" t="n"/>
      <c r="M2573" s="31" t="n">
        <v>0</v>
      </c>
      <c r="N2573" s="31" t="n">
        <v>0</v>
      </c>
      <c r="O2573" s="31" t="n"/>
      <c r="P2573" s="31" t="n"/>
      <c r="Q2573" s="31" t="n">
        <v>0</v>
      </c>
      <c r="R2573" s="31" t="n"/>
      <c r="S2573" s="32" t="n"/>
      <c r="T2573" s="32" t="n"/>
      <c r="V2573" t="inlineStr">
        <is>
          <t>03wmf</t>
        </is>
      </c>
      <c r="X2573" t="n">
        <v>7026</v>
      </c>
      <c r="Z2573" t="inlineStr">
        <is>
          <t>Cole Wilson ((N/A) RW)</t>
        </is>
      </c>
    </row>
    <row r="2574">
      <c r="A2574" t="inlineStr">
        <is>
          <t>Cole Zurawski</t>
        </is>
      </c>
      <c r="B2574" t="inlineStr">
        <is>
          <t>FLA</t>
        </is>
      </c>
      <c r="C2574" t="inlineStr">
        <is>
          <t>RW</t>
        </is>
      </c>
      <c r="D2574" t="inlineStr">
        <is>
          <t>F</t>
        </is>
      </c>
      <c r="E2574" t="n">
        <v>18</v>
      </c>
      <c r="F2574" t="inlineStr">
        <is>
          <t>FA</t>
        </is>
      </c>
      <c r="G2574" t="inlineStr">
        <is>
          <t>FA</t>
        </is>
      </c>
      <c r="H2574" s="30" t="n">
        <v>1</v>
      </c>
      <c r="I2574" s="31" t="n">
        <v>0</v>
      </c>
      <c r="J2574" s="31" t="n"/>
      <c r="K2574" s="31" t="n">
        <v>0</v>
      </c>
      <c r="L2574" s="32" t="n"/>
      <c r="M2574" s="31" t="n">
        <v>0</v>
      </c>
      <c r="N2574" s="31" t="n">
        <v>0</v>
      </c>
      <c r="O2574" s="31" t="n"/>
      <c r="P2574" s="31" t="n"/>
      <c r="Q2574" s="31" t="n">
        <v>0</v>
      </c>
      <c r="R2574" s="31" t="n"/>
      <c r="S2574" s="32" t="n"/>
      <c r="T2574" s="32" t="n"/>
      <c r="V2574" t="inlineStr">
        <is>
          <t>076yo</t>
        </is>
      </c>
      <c r="Y2574" t="inlineStr">
        <is>
          <t>36466070-a4f8-4280-8e43-5087bf486f5f</t>
        </is>
      </c>
      <c r="Z2574" t="inlineStr">
        <is>
          <t>Cole Zurawski (FLA RW)</t>
        </is>
      </c>
    </row>
    <row r="2575">
      <c r="A2575" t="inlineStr">
        <is>
          <t>Coleman Vollrath</t>
        </is>
      </c>
      <c r="B2575" t="inlineStr">
        <is>
          <t>(N/A)</t>
        </is>
      </c>
      <c r="C2575" t="inlineStr">
        <is>
          <t>G</t>
        </is>
      </c>
      <c r="D2575" t="inlineStr">
        <is>
          <t>G</t>
        </is>
      </c>
      <c r="E2575" t="n">
        <v>31</v>
      </c>
      <c r="F2575" t="inlineStr">
        <is>
          <t>FA</t>
        </is>
      </c>
      <c r="G2575" t="inlineStr">
        <is>
          <t>FA</t>
        </is>
      </c>
      <c r="H2575" s="30" t="n">
        <v>1</v>
      </c>
      <c r="I2575" s="31" t="n">
        <v>0</v>
      </c>
      <c r="J2575" s="31" t="n"/>
      <c r="K2575" s="31" t="n">
        <v>0</v>
      </c>
      <c r="L2575" s="32" t="n"/>
      <c r="M2575" s="31" t="n">
        <v>0</v>
      </c>
      <c r="N2575" s="31" t="n">
        <v>0</v>
      </c>
      <c r="O2575" s="31" t="n"/>
      <c r="P2575" s="31" t="n"/>
      <c r="Q2575" s="31" t="n">
        <v>0</v>
      </c>
      <c r="R2575" s="31" t="n"/>
      <c r="S2575" s="32" t="n"/>
      <c r="T2575" s="32" t="n"/>
      <c r="V2575" t="inlineStr">
        <is>
          <t>03bmk</t>
        </is>
      </c>
      <c r="Z2575" t="inlineStr">
        <is>
          <t>Coleman Vollrath ((N/A) G)</t>
        </is>
      </c>
    </row>
    <row r="2576">
      <c r="A2576" t="inlineStr">
        <is>
          <t>Colin Campbell</t>
        </is>
      </c>
      <c r="B2576" t="inlineStr">
        <is>
          <t>COL</t>
        </is>
      </c>
      <c r="C2576" t="inlineStr">
        <is>
          <t>C</t>
        </is>
      </c>
      <c r="D2576" t="inlineStr">
        <is>
          <t>F</t>
        </is>
      </c>
      <c r="E2576" t="n">
        <v>35</v>
      </c>
      <c r="F2576" t="inlineStr">
        <is>
          <t>FA</t>
        </is>
      </c>
      <c r="G2576" t="inlineStr">
        <is>
          <t>FA</t>
        </is>
      </c>
      <c r="H2576" s="30" t="n">
        <v>1</v>
      </c>
      <c r="I2576" s="31" t="n">
        <v>0</v>
      </c>
      <c r="J2576" s="31" t="n"/>
      <c r="K2576" s="31" t="n">
        <v>0</v>
      </c>
      <c r="L2576" s="32" t="n"/>
      <c r="M2576" s="31" t="n">
        <v>0</v>
      </c>
      <c r="N2576" s="31" t="n">
        <v>0</v>
      </c>
      <c r="O2576" s="31" t="n"/>
      <c r="P2576" s="31" t="n"/>
      <c r="Q2576" s="31" t="n">
        <v>0</v>
      </c>
      <c r="R2576" s="31" t="n"/>
      <c r="S2576" s="32" t="n"/>
      <c r="T2576" s="32" t="n"/>
      <c r="V2576" t="inlineStr">
        <is>
          <t>03bni</t>
        </is>
      </c>
      <c r="W2576" t="n">
        <v>4645</v>
      </c>
      <c r="X2576" t="n">
        <v>6334</v>
      </c>
      <c r="Z2576" t="inlineStr">
        <is>
          <t>Colin Campbell (COL C)</t>
        </is>
      </c>
    </row>
    <row r="2577">
      <c r="A2577" t="inlineStr">
        <is>
          <t>Colin Felix</t>
        </is>
      </c>
      <c r="B2577" t="inlineStr">
        <is>
          <t>PHI</t>
        </is>
      </c>
      <c r="C2577" t="inlineStr">
        <is>
          <t>D</t>
        </is>
      </c>
      <c r="D2577" t="inlineStr">
        <is>
          <t>D</t>
        </is>
      </c>
      <c r="E2577" t="n">
        <v>27</v>
      </c>
      <c r="F2577" t="inlineStr">
        <is>
          <t>FA</t>
        </is>
      </c>
      <c r="G2577" t="inlineStr">
        <is>
          <t>FA</t>
        </is>
      </c>
      <c r="H2577" s="30" t="n">
        <v>1</v>
      </c>
      <c r="I2577" s="31" t="n">
        <v>0</v>
      </c>
      <c r="J2577" s="31" t="n"/>
      <c r="K2577" s="31" t="n">
        <v>0</v>
      </c>
      <c r="L2577" s="32" t="n"/>
      <c r="M2577" s="31" t="n">
        <v>0</v>
      </c>
      <c r="N2577" s="31" t="n">
        <v>0</v>
      </c>
      <c r="O2577" s="31" t="n"/>
      <c r="P2577" s="31" t="n"/>
      <c r="Q2577" s="31" t="n">
        <v>0</v>
      </c>
      <c r="R2577" s="31" t="n"/>
      <c r="S2577" s="32" t="n"/>
      <c r="T2577" s="32" t="n"/>
      <c r="V2577" t="inlineStr">
        <is>
          <t>065aq</t>
        </is>
      </c>
      <c r="Y2577" t="inlineStr">
        <is>
          <t>126e4ed5-bdd6-459e-8b3a-a2faec717b28</t>
        </is>
      </c>
      <c r="Z2577" t="inlineStr">
        <is>
          <t>Colin Felix (PHI D)</t>
        </is>
      </c>
    </row>
    <row r="2578">
      <c r="A2578" t="inlineStr">
        <is>
          <t>Colin Fitzgerald</t>
        </is>
      </c>
      <c r="B2578" t="inlineStr">
        <is>
          <t>STL</t>
        </is>
      </c>
      <c r="C2578" t="inlineStr">
        <is>
          <t>C</t>
        </is>
      </c>
      <c r="D2578" t="inlineStr">
        <is>
          <t>F</t>
        </is>
      </c>
      <c r="E2578" t="n">
        <v>18</v>
      </c>
      <c r="F2578" t="inlineStr">
        <is>
          <t>FA</t>
        </is>
      </c>
      <c r="G2578" t="inlineStr">
        <is>
          <t>FA</t>
        </is>
      </c>
      <c r="H2578" s="30" t="n">
        <v>1</v>
      </c>
      <c r="I2578" s="31" t="n">
        <v>0</v>
      </c>
      <c r="J2578" s="31" t="n"/>
      <c r="K2578" s="31" t="n">
        <v>0</v>
      </c>
      <c r="L2578" s="32" t="n"/>
      <c r="M2578" s="31" t="n">
        <v>0</v>
      </c>
      <c r="N2578" s="31" t="n">
        <v>0</v>
      </c>
      <c r="O2578" s="31" t="n"/>
      <c r="P2578" s="31" t="n"/>
      <c r="Q2578" s="31" t="n">
        <v>0</v>
      </c>
      <c r="R2578" s="31" t="n"/>
      <c r="S2578" s="32" t="n"/>
      <c r="T2578" s="32" t="n"/>
      <c r="V2578" t="inlineStr">
        <is>
          <t>0765l</t>
        </is>
      </c>
      <c r="Y2578" t="inlineStr">
        <is>
          <t>01882680-3b22-4b27-9e14-fa682fa25278</t>
        </is>
      </c>
      <c r="Z2578" t="inlineStr">
        <is>
          <t>Colin Fitzgerald (STL C)</t>
        </is>
      </c>
    </row>
    <row r="2579">
      <c r="A2579" t="inlineStr">
        <is>
          <t>Colin Fraser</t>
        </is>
      </c>
      <c r="B2579" t="inlineStr">
        <is>
          <t>(N/A)</t>
        </is>
      </c>
      <c r="C2579" t="inlineStr">
        <is>
          <t>C</t>
        </is>
      </c>
      <c r="D2579" t="inlineStr">
        <is>
          <t>F</t>
        </is>
      </c>
      <c r="E2579" t="n">
        <v>41</v>
      </c>
      <c r="F2579" t="inlineStr">
        <is>
          <t>FA</t>
        </is>
      </c>
      <c r="G2579" t="inlineStr">
        <is>
          <t>FA</t>
        </is>
      </c>
      <c r="H2579" s="30" t="n">
        <v>1</v>
      </c>
      <c r="I2579" s="31" t="n">
        <v>0</v>
      </c>
      <c r="J2579" s="31" t="n"/>
      <c r="K2579" s="31" t="n">
        <v>0</v>
      </c>
      <c r="L2579" s="32" t="n"/>
      <c r="M2579" s="31" t="n">
        <v>0</v>
      </c>
      <c r="N2579" s="31" t="n">
        <v>0</v>
      </c>
      <c r="O2579" s="31" t="n"/>
      <c r="P2579" s="31" t="n"/>
      <c r="Q2579" s="31" t="n">
        <v>0</v>
      </c>
      <c r="R2579" s="31" t="n"/>
      <c r="S2579" s="32" t="n"/>
      <c r="T2579" s="32" t="n"/>
      <c r="V2579" t="inlineStr">
        <is>
          <t>003kb</t>
        </is>
      </c>
      <c r="W2579" t="n">
        <v>2116</v>
      </c>
      <c r="X2579" t="n">
        <v>3565</v>
      </c>
      <c r="Z2579" t="inlineStr">
        <is>
          <t>Colin Fraser ((N/A) C)</t>
        </is>
      </c>
    </row>
    <row r="2580">
      <c r="A2580" t="inlineStr">
        <is>
          <t>Colin Jacobs</t>
        </is>
      </c>
      <c r="B2580" t="inlineStr">
        <is>
          <t>(N/A)</t>
        </is>
      </c>
      <c r="C2580" t="inlineStr">
        <is>
          <t>C</t>
        </is>
      </c>
      <c r="D2580" t="inlineStr">
        <is>
          <t>F</t>
        </is>
      </c>
      <c r="E2580" t="n">
        <v>33</v>
      </c>
      <c r="F2580" t="inlineStr">
        <is>
          <t>FA</t>
        </is>
      </c>
      <c r="G2580" t="inlineStr">
        <is>
          <t>FA</t>
        </is>
      </c>
      <c r="H2580" s="30" t="n">
        <v>1</v>
      </c>
      <c r="I2580" s="31" t="n">
        <v>0</v>
      </c>
      <c r="J2580" s="31" t="n"/>
      <c r="K2580" s="31" t="n">
        <v>0</v>
      </c>
      <c r="L2580" s="32" t="n"/>
      <c r="M2580" s="31" t="n">
        <v>0</v>
      </c>
      <c r="N2580" s="31" t="n">
        <v>0</v>
      </c>
      <c r="O2580" s="31" t="n"/>
      <c r="P2580" s="31" t="n"/>
      <c r="Q2580" s="31" t="n">
        <v>0</v>
      </c>
      <c r="R2580" s="31" t="n"/>
      <c r="S2580" s="32" t="n"/>
      <c r="T2580" s="32" t="n"/>
      <c r="V2580" t="inlineStr">
        <is>
          <t>02g22</t>
        </is>
      </c>
      <c r="W2580" t="n">
        <v>3786</v>
      </c>
      <c r="X2580" t="n">
        <v>5473</v>
      </c>
      <c r="Z2580" t="inlineStr">
        <is>
          <t>Colin Jacobs ((N/A) C)</t>
        </is>
      </c>
    </row>
    <row r="2581">
      <c r="A2581" t="inlineStr">
        <is>
          <t>Colin Kessler</t>
        </is>
      </c>
      <c r="B2581" t="inlineStr">
        <is>
          <t>(N/A)</t>
        </is>
      </c>
      <c r="C2581" t="inlineStr">
        <is>
          <t>LW</t>
        </is>
      </c>
      <c r="D2581" t="inlineStr">
        <is>
          <t>F</t>
        </is>
      </c>
      <c r="E2581" t="n">
        <v>22</v>
      </c>
      <c r="F2581" t="inlineStr">
        <is>
          <t>FA</t>
        </is>
      </c>
      <c r="G2581" t="inlineStr">
        <is>
          <t>FA</t>
        </is>
      </c>
      <c r="H2581" s="30" t="n">
        <v>1</v>
      </c>
      <c r="I2581" s="31" t="n">
        <v>0</v>
      </c>
      <c r="J2581" s="31" t="n"/>
      <c r="K2581" s="31" t="n">
        <v>0</v>
      </c>
      <c r="L2581" s="32" t="n"/>
      <c r="M2581" s="31" t="n">
        <v>0</v>
      </c>
      <c r="N2581" s="31" t="n">
        <v>0</v>
      </c>
      <c r="O2581" s="31" t="n"/>
      <c r="P2581" s="31" t="n"/>
      <c r="Q2581" s="31" t="n">
        <v>0</v>
      </c>
      <c r="R2581" s="31" t="n"/>
      <c r="S2581" s="32" t="n"/>
      <c r="T2581" s="32" t="n"/>
      <c r="V2581" t="inlineStr">
        <is>
          <t>061mk</t>
        </is>
      </c>
      <c r="Z2581" t="inlineStr">
        <is>
          <t>Colin Kessler ((N/A) LW)</t>
        </is>
      </c>
    </row>
    <row r="2582">
      <c r="A2582" t="inlineStr">
        <is>
          <t>Colin Larkin</t>
        </is>
      </c>
      <c r="B2582" t="inlineStr">
        <is>
          <t>(N/A)</t>
        </is>
      </c>
      <c r="C2582" t="inlineStr">
        <is>
          <t>C</t>
        </is>
      </c>
      <c r="D2582" t="inlineStr">
        <is>
          <t>F</t>
        </is>
      </c>
      <c r="E2582" t="n">
        <v>32</v>
      </c>
      <c r="F2582" t="inlineStr">
        <is>
          <t>FA</t>
        </is>
      </c>
      <c r="G2582" t="inlineStr">
        <is>
          <t>FA</t>
        </is>
      </c>
      <c r="H2582" s="30" t="n">
        <v>1</v>
      </c>
      <c r="I2582" s="31" t="n">
        <v>0</v>
      </c>
      <c r="J2582" s="31" t="n"/>
      <c r="K2582" s="31" t="n">
        <v>0</v>
      </c>
      <c r="L2582" s="32" t="n"/>
      <c r="M2582" s="31" t="n">
        <v>0</v>
      </c>
      <c r="N2582" s="31" t="n">
        <v>0</v>
      </c>
      <c r="O2582" s="31" t="n"/>
      <c r="P2582" s="31" t="n"/>
      <c r="Q2582" s="31" t="n">
        <v>0</v>
      </c>
      <c r="R2582" s="31" t="n"/>
      <c r="S2582" s="32" t="n"/>
      <c r="T2582" s="32" t="n"/>
      <c r="V2582" t="inlineStr">
        <is>
          <t>04n1o</t>
        </is>
      </c>
      <c r="W2582" t="n">
        <v>5629</v>
      </c>
      <c r="X2582" t="n">
        <v>7850</v>
      </c>
      <c r="Z2582" t="inlineStr">
        <is>
          <t>Colin Larkin ((N/A) C)</t>
        </is>
      </c>
    </row>
    <row r="2583">
      <c r="A2583" t="inlineStr">
        <is>
          <t>Colin Long</t>
        </is>
      </c>
      <c r="B2583" t="inlineStr">
        <is>
          <t>(N/A)</t>
        </is>
      </c>
      <c r="C2583" t="inlineStr">
        <is>
          <t>C</t>
        </is>
      </c>
      <c r="D2583" t="inlineStr">
        <is>
          <t>F</t>
        </is>
      </c>
      <c r="E2583" t="n">
        <v>37</v>
      </c>
      <c r="F2583" t="inlineStr">
        <is>
          <t>FA</t>
        </is>
      </c>
      <c r="G2583" t="inlineStr">
        <is>
          <t>FA</t>
        </is>
      </c>
      <c r="H2583" s="30" t="n">
        <v>1</v>
      </c>
      <c r="I2583" s="31" t="n">
        <v>0</v>
      </c>
      <c r="J2583" s="31" t="n"/>
      <c r="K2583" s="31" t="n">
        <v>0</v>
      </c>
      <c r="L2583" s="32" t="n"/>
      <c r="M2583" s="31" t="n">
        <v>0</v>
      </c>
      <c r="N2583" s="31" t="n">
        <v>0</v>
      </c>
      <c r="O2583" s="31" t="n"/>
      <c r="P2583" s="31" t="n"/>
      <c r="Q2583" s="31" t="n">
        <v>0</v>
      </c>
      <c r="R2583" s="31" t="n"/>
      <c r="S2583" s="32" t="n"/>
      <c r="T2583" s="32" t="n"/>
      <c r="V2583" t="inlineStr">
        <is>
          <t>01fx0</t>
        </is>
      </c>
      <c r="W2583" t="n">
        <v>3395</v>
      </c>
      <c r="X2583" t="n">
        <v>4764</v>
      </c>
      <c r="Z2583" t="inlineStr">
        <is>
          <t>Colin Long ((N/A) C)</t>
        </is>
      </c>
    </row>
    <row r="2584">
      <c r="A2584" t="inlineStr">
        <is>
          <t>Colin Markison</t>
        </is>
      </c>
      <c r="B2584" t="inlineStr">
        <is>
          <t>CAR</t>
        </is>
      </c>
      <c r="C2584" t="inlineStr">
        <is>
          <t>RW</t>
        </is>
      </c>
      <c r="D2584" t="inlineStr">
        <is>
          <t>F</t>
        </is>
      </c>
      <c r="E2584" t="n">
        <v>34</v>
      </c>
      <c r="F2584" t="inlineStr">
        <is>
          <t>FA</t>
        </is>
      </c>
      <c r="G2584" t="inlineStr">
        <is>
          <t>FA</t>
        </is>
      </c>
      <c r="H2584" s="30" t="n">
        <v>1</v>
      </c>
      <c r="I2584" s="31" t="n">
        <v>0</v>
      </c>
      <c r="J2584" s="31" t="n"/>
      <c r="K2584" s="31" t="n">
        <v>0</v>
      </c>
      <c r="L2584" s="32" t="n"/>
      <c r="M2584" s="31" t="n">
        <v>0</v>
      </c>
      <c r="N2584" s="31" t="n">
        <v>0</v>
      </c>
      <c r="O2584" s="31" t="n"/>
      <c r="P2584" s="31" t="n"/>
      <c r="Q2584" s="31" t="n">
        <v>0</v>
      </c>
      <c r="R2584" s="31" t="n"/>
      <c r="S2584" s="32" t="n"/>
      <c r="T2584" s="32" t="n"/>
      <c r="V2584" t="inlineStr">
        <is>
          <t>048t7</t>
        </is>
      </c>
      <c r="W2584" t="n">
        <v>5285</v>
      </c>
      <c r="X2584" t="n">
        <v>7361</v>
      </c>
      <c r="Z2584" t="inlineStr">
        <is>
          <t>Colin Markison (CAR RW)</t>
        </is>
      </c>
    </row>
    <row r="2585">
      <c r="A2585" t="inlineStr">
        <is>
          <t>Colin McDonald</t>
        </is>
      </c>
      <c r="B2585" t="inlineStr">
        <is>
          <t>NYI</t>
        </is>
      </c>
      <c r="C2585" t="inlineStr">
        <is>
          <t>RW</t>
        </is>
      </c>
      <c r="D2585" t="inlineStr">
        <is>
          <t>F</t>
        </is>
      </c>
      <c r="E2585" t="n">
        <v>41</v>
      </c>
      <c r="F2585" t="inlineStr">
        <is>
          <t>FA</t>
        </is>
      </c>
      <c r="G2585" t="inlineStr">
        <is>
          <t>FA</t>
        </is>
      </c>
      <c r="H2585" s="30" t="n">
        <v>1</v>
      </c>
      <c r="I2585" s="31" t="n">
        <v>0</v>
      </c>
      <c r="J2585" s="31" t="n"/>
      <c r="K2585" s="31" t="n">
        <v>0</v>
      </c>
      <c r="L2585" s="32" t="n"/>
      <c r="M2585" s="31" t="n">
        <v>0</v>
      </c>
      <c r="N2585" s="31" t="n">
        <v>0</v>
      </c>
      <c r="O2585" s="31" t="n"/>
      <c r="P2585" s="31" t="n"/>
      <c r="Q2585" s="31" t="n">
        <v>0</v>
      </c>
      <c r="R2585" s="31" t="n"/>
      <c r="S2585" s="32" t="n"/>
      <c r="T2585" s="32" t="n"/>
      <c r="V2585" t="inlineStr">
        <is>
          <t>004og</t>
        </is>
      </c>
      <c r="W2585" t="n">
        <v>1956</v>
      </c>
      <c r="X2585" t="n">
        <v>3389</v>
      </c>
      <c r="Z2585" t="inlineStr">
        <is>
          <t>Colin McDonald (NYI RW)</t>
        </is>
      </c>
    </row>
    <row r="2586">
      <c r="A2586" t="inlineStr">
        <is>
          <t>Colin Purcell</t>
        </is>
      </c>
      <c r="B2586" t="inlineStr">
        <is>
          <t>(N/A)</t>
        </is>
      </c>
      <c r="C2586" t="inlineStr">
        <is>
          <t>G</t>
        </is>
      </c>
      <c r="D2586" t="inlineStr">
        <is>
          <t>G</t>
        </is>
      </c>
      <c r="E2586" t="n">
        <v>24</v>
      </c>
      <c r="F2586" t="inlineStr">
        <is>
          <t>FA</t>
        </is>
      </c>
      <c r="G2586" t="inlineStr">
        <is>
          <t>FA</t>
        </is>
      </c>
      <c r="H2586" s="30" t="n">
        <v>1</v>
      </c>
      <c r="I2586" s="31" t="n">
        <v>0</v>
      </c>
      <c r="J2586" s="31" t="n"/>
      <c r="K2586" s="31" t="n">
        <v>0</v>
      </c>
      <c r="L2586" s="32" t="n"/>
      <c r="M2586" s="31" t="n">
        <v>0</v>
      </c>
      <c r="N2586" s="31" t="n">
        <v>0</v>
      </c>
      <c r="O2586" s="31" t="n"/>
      <c r="P2586" s="31" t="n"/>
      <c r="Q2586" s="31" t="n">
        <v>0</v>
      </c>
      <c r="R2586" s="31" t="n"/>
      <c r="S2586" s="32" t="n"/>
      <c r="T2586" s="32" t="n"/>
      <c r="V2586" t="inlineStr">
        <is>
          <t>05ojd</t>
        </is>
      </c>
      <c r="Z2586" t="inlineStr">
        <is>
          <t>Colin Purcell ((N/A) G)</t>
        </is>
      </c>
    </row>
    <row r="2587">
      <c r="A2587" t="inlineStr">
        <is>
          <t>Colin Ralph</t>
        </is>
      </c>
      <c r="B2587" t="inlineStr">
        <is>
          <t>STL</t>
        </is>
      </c>
      <c r="C2587" t="inlineStr">
        <is>
          <t>D</t>
        </is>
      </c>
      <c r="D2587" t="inlineStr">
        <is>
          <t>D</t>
        </is>
      </c>
      <c r="E2587" t="n">
        <v>20</v>
      </c>
      <c r="F2587" t="inlineStr">
        <is>
          <t>FA</t>
        </is>
      </c>
      <c r="G2587" t="inlineStr">
        <is>
          <t>FA</t>
        </is>
      </c>
      <c r="H2587" s="30" t="n">
        <v>1075000</v>
      </c>
      <c r="I2587" s="31" t="n">
        <v>0</v>
      </c>
      <c r="J2587" s="31" t="n"/>
      <c r="K2587" s="31" t="n">
        <v>0</v>
      </c>
      <c r="L2587" s="32" t="n"/>
      <c r="M2587" s="31" t="n">
        <v>0</v>
      </c>
      <c r="N2587" s="31" t="n">
        <v>0</v>
      </c>
      <c r="O2587" s="31" t="n"/>
      <c r="P2587" s="31" t="n"/>
      <c r="Q2587" s="31" t="n">
        <v>0</v>
      </c>
      <c r="R2587" s="31" t="n"/>
      <c r="S2587" s="32" t="n"/>
      <c r="T2587" s="32" t="n"/>
      <c r="V2587" t="inlineStr">
        <is>
          <t>06mgv</t>
        </is>
      </c>
      <c r="W2587" t="n">
        <v>7239</v>
      </c>
      <c r="Y2587" t="inlineStr">
        <is>
          <t>f4348092-e176-405b-8856-434f0fd21cc1</t>
        </is>
      </c>
      <c r="Z2587" t="inlineStr">
        <is>
          <t>Colin Ralph (STL D)</t>
        </is>
      </c>
    </row>
    <row r="2588">
      <c r="A2588" t="inlineStr">
        <is>
          <t>Colin Schmidt</t>
        </is>
      </c>
      <c r="B2588" t="inlineStr">
        <is>
          <t>(N/A)</t>
        </is>
      </c>
      <c r="C2588" t="inlineStr">
        <is>
          <t>C</t>
        </is>
      </c>
      <c r="D2588" t="inlineStr">
        <is>
          <t>F</t>
        </is>
      </c>
      <c r="E2588" t="n">
        <v>26</v>
      </c>
      <c r="F2588" t="inlineStr">
        <is>
          <t>FA</t>
        </is>
      </c>
      <c r="G2588" t="inlineStr">
        <is>
          <t>FA</t>
        </is>
      </c>
      <c r="H2588" s="30" t="n">
        <v>1</v>
      </c>
      <c r="I2588" s="31" t="n">
        <v>0</v>
      </c>
      <c r="J2588" s="31" t="n"/>
      <c r="K2588" s="31" t="n">
        <v>0</v>
      </c>
      <c r="L2588" s="32" t="n"/>
      <c r="M2588" s="31" t="n">
        <v>0</v>
      </c>
      <c r="N2588" s="31" t="n">
        <v>0</v>
      </c>
      <c r="O2588" s="31" t="n"/>
      <c r="P2588" s="31" t="n"/>
      <c r="Q2588" s="31" t="n">
        <v>0</v>
      </c>
      <c r="R2588" s="31" t="n"/>
      <c r="S2588" s="32" t="n"/>
      <c r="T2588" s="32" t="n"/>
      <c r="V2588" t="inlineStr">
        <is>
          <t>04xds</t>
        </is>
      </c>
      <c r="Z2588" t="inlineStr">
        <is>
          <t>Colin Schmidt ((N/A) C)</t>
        </is>
      </c>
    </row>
    <row r="2589">
      <c r="A2589" t="inlineStr">
        <is>
          <t>Colin Shirley</t>
        </is>
      </c>
      <c r="B2589" t="inlineStr">
        <is>
          <t>(N/A)</t>
        </is>
      </c>
      <c r="C2589" t="inlineStr">
        <is>
          <t>LW</t>
        </is>
      </c>
      <c r="D2589" t="inlineStr">
        <is>
          <t>F</t>
        </is>
      </c>
      <c r="E2589" t="n">
        <v>30</v>
      </c>
      <c r="F2589" t="inlineStr">
        <is>
          <t>FA</t>
        </is>
      </c>
      <c r="G2589" t="inlineStr">
        <is>
          <t>FA</t>
        </is>
      </c>
      <c r="H2589" s="30" t="n">
        <v>1</v>
      </c>
      <c r="I2589" s="31" t="n">
        <v>0</v>
      </c>
      <c r="J2589" s="31" t="n"/>
      <c r="K2589" s="31" t="n">
        <v>0</v>
      </c>
      <c r="L2589" s="32" t="n"/>
      <c r="M2589" s="31" t="n">
        <v>0</v>
      </c>
      <c r="N2589" s="31" t="n">
        <v>0</v>
      </c>
      <c r="O2589" s="31" t="n"/>
      <c r="P2589" s="31" t="n"/>
      <c r="Q2589" s="31" t="n">
        <v>0</v>
      </c>
      <c r="R2589" s="31" t="n"/>
      <c r="S2589" s="32" t="n"/>
      <c r="T2589" s="32" t="n"/>
      <c r="V2589" t="inlineStr">
        <is>
          <t>046ti</t>
        </is>
      </c>
      <c r="Z2589" t="inlineStr">
        <is>
          <t>Colin Shirley ((N/A) LW)</t>
        </is>
      </c>
    </row>
    <row r="2590">
      <c r="A2590" t="inlineStr">
        <is>
          <t>Colin Smith</t>
        </is>
      </c>
      <c r="B2590" t="inlineStr">
        <is>
          <t>(N/A)</t>
        </is>
      </c>
      <c r="C2590" t="inlineStr">
        <is>
          <t>C</t>
        </is>
      </c>
      <c r="D2590" t="inlineStr">
        <is>
          <t>F</t>
        </is>
      </c>
      <c r="E2590" t="n">
        <v>33</v>
      </c>
      <c r="F2590" t="inlineStr">
        <is>
          <t>FA</t>
        </is>
      </c>
      <c r="G2590" t="inlineStr">
        <is>
          <t>FA</t>
        </is>
      </c>
      <c r="H2590" s="30" t="n">
        <v>1</v>
      </c>
      <c r="I2590" s="31" t="n">
        <v>0</v>
      </c>
      <c r="J2590" s="31" t="n"/>
      <c r="K2590" s="31" t="n">
        <v>0</v>
      </c>
      <c r="L2590" s="32" t="n"/>
      <c r="M2590" s="31" t="n">
        <v>0</v>
      </c>
      <c r="N2590" s="31" t="n">
        <v>0</v>
      </c>
      <c r="O2590" s="31" t="n"/>
      <c r="P2590" s="31" t="n"/>
      <c r="Q2590" s="31" t="n">
        <v>0</v>
      </c>
      <c r="R2590" s="31" t="n"/>
      <c r="S2590" s="32" t="n"/>
      <c r="T2590" s="32" t="n"/>
      <c r="V2590" t="inlineStr">
        <is>
          <t>02g21</t>
        </is>
      </c>
      <c r="W2590" t="n">
        <v>4715</v>
      </c>
      <c r="X2590" t="n">
        <v>5881</v>
      </c>
      <c r="Z2590" t="inlineStr">
        <is>
          <t>Colin Smith ((N/A) C)</t>
        </is>
      </c>
    </row>
    <row r="2591">
      <c r="A2591" t="inlineStr">
        <is>
          <t>Colin Stevens</t>
        </is>
      </c>
      <c r="B2591" t="inlineStr">
        <is>
          <t>(N/A)</t>
        </is>
      </c>
      <c r="C2591" t="inlineStr">
        <is>
          <t>G</t>
        </is>
      </c>
      <c r="D2591" t="inlineStr">
        <is>
          <t>G</t>
        </is>
      </c>
      <c r="E2591" t="n">
        <v>33</v>
      </c>
      <c r="F2591" t="inlineStr">
        <is>
          <t>FA</t>
        </is>
      </c>
      <c r="G2591" t="inlineStr">
        <is>
          <t>FA</t>
        </is>
      </c>
      <c r="H2591" s="30" t="n">
        <v>1</v>
      </c>
      <c r="I2591" s="31" t="n">
        <v>0</v>
      </c>
      <c r="J2591" s="31" t="n"/>
      <c r="K2591" s="31" t="n">
        <v>0</v>
      </c>
      <c r="L2591" s="32" t="n"/>
      <c r="M2591" s="31" t="n">
        <v>0</v>
      </c>
      <c r="N2591" s="31" t="n">
        <v>0</v>
      </c>
      <c r="O2591" s="31" t="n"/>
      <c r="P2591" s="31" t="n"/>
      <c r="Q2591" s="31" t="n">
        <v>0</v>
      </c>
      <c r="R2591" s="31" t="n"/>
      <c r="S2591" s="32" t="n"/>
      <c r="T2591" s="32" t="n"/>
      <c r="V2591" t="inlineStr">
        <is>
          <t>03ca4</t>
        </is>
      </c>
      <c r="X2591" t="n">
        <v>6712</v>
      </c>
      <c r="Z2591" t="inlineStr">
        <is>
          <t>Colin Stevens ((N/A) G)</t>
        </is>
      </c>
    </row>
    <row r="2592">
      <c r="A2592" t="inlineStr">
        <is>
          <t>Colin Suellentrop</t>
        </is>
      </c>
      <c r="B2592" t="inlineStr">
        <is>
          <t>(N/A)</t>
        </is>
      </c>
      <c r="C2592" t="inlineStr">
        <is>
          <t>D</t>
        </is>
      </c>
      <c r="D2592" t="inlineStr">
        <is>
          <t>D</t>
        </is>
      </c>
      <c r="E2592" t="n">
        <v>33</v>
      </c>
      <c r="F2592" t="inlineStr">
        <is>
          <t>FA</t>
        </is>
      </c>
      <c r="G2592" t="inlineStr">
        <is>
          <t>FA</t>
        </is>
      </c>
      <c r="H2592" s="30" t="n">
        <v>1</v>
      </c>
      <c r="I2592" s="31" t="n">
        <v>0</v>
      </c>
      <c r="J2592" s="31" t="n"/>
      <c r="K2592" s="31" t="n">
        <v>0</v>
      </c>
      <c r="L2592" s="32" t="n"/>
      <c r="M2592" s="31" t="n">
        <v>0</v>
      </c>
      <c r="N2592" s="31" t="n">
        <v>0</v>
      </c>
      <c r="O2592" s="31" t="n"/>
      <c r="P2592" s="31" t="n"/>
      <c r="Q2592" s="31" t="n">
        <v>0</v>
      </c>
      <c r="R2592" s="31" t="n"/>
      <c r="S2592" s="32" t="n"/>
      <c r="T2592" s="32" t="n"/>
      <c r="V2592" t="inlineStr">
        <is>
          <t>02fq6</t>
        </is>
      </c>
      <c r="X2592" t="n">
        <v>5482</v>
      </c>
      <c r="Z2592" t="inlineStr">
        <is>
          <t>Colin Suellentrop ((N/A) D)</t>
        </is>
      </c>
    </row>
    <row r="2593">
      <c r="A2593" t="inlineStr">
        <is>
          <t>Colin Sullivan</t>
        </is>
      </c>
      <c r="B2593" t="inlineStr">
        <is>
          <t>MTL</t>
        </is>
      </c>
      <c r="C2593" t="inlineStr">
        <is>
          <t>D</t>
        </is>
      </c>
      <c r="D2593" t="inlineStr">
        <is>
          <t>D</t>
        </is>
      </c>
      <c r="E2593" t="n">
        <v>33</v>
      </c>
      <c r="F2593" t="inlineStr">
        <is>
          <t>FA</t>
        </is>
      </c>
      <c r="G2593" t="inlineStr">
        <is>
          <t>FA</t>
        </is>
      </c>
      <c r="H2593" s="30" t="n">
        <v>1</v>
      </c>
      <c r="I2593" s="31" t="n">
        <v>0</v>
      </c>
      <c r="J2593" s="31" t="n"/>
      <c r="K2593" s="31" t="n">
        <v>0</v>
      </c>
      <c r="L2593" s="32" t="n"/>
      <c r="M2593" s="31" t="n">
        <v>0</v>
      </c>
      <c r="N2593" s="31" t="n">
        <v>0</v>
      </c>
      <c r="O2593" s="31" t="n"/>
      <c r="P2593" s="31" t="n"/>
      <c r="Q2593" s="31" t="n">
        <v>0</v>
      </c>
      <c r="R2593" s="31" t="n"/>
      <c r="S2593" s="32" t="n"/>
      <c r="T2593" s="32" t="n"/>
      <c r="V2593" t="inlineStr">
        <is>
          <t>02g25</t>
        </is>
      </c>
      <c r="Z2593" t="inlineStr">
        <is>
          <t>Colin Sullivan (MTL D)</t>
        </is>
      </c>
    </row>
    <row r="2594">
      <c r="A2594" t="inlineStr">
        <is>
          <t>Colin Swoyer</t>
        </is>
      </c>
      <c r="B2594" t="inlineStr">
        <is>
          <t>WSH</t>
        </is>
      </c>
      <c r="C2594" t="inlineStr">
        <is>
          <t>D</t>
        </is>
      </c>
      <c r="D2594" t="inlineStr">
        <is>
          <t>D</t>
        </is>
      </c>
      <c r="E2594" t="n">
        <v>28</v>
      </c>
      <c r="F2594" t="inlineStr">
        <is>
          <t>FA</t>
        </is>
      </c>
      <c r="G2594" t="inlineStr">
        <is>
          <t>FA</t>
        </is>
      </c>
      <c r="H2594" s="30" t="n">
        <v>1</v>
      </c>
      <c r="I2594" s="31" t="n">
        <v>0</v>
      </c>
      <c r="J2594" s="31" t="n"/>
      <c r="K2594" s="31" t="n">
        <v>0</v>
      </c>
      <c r="L2594" s="32" t="n"/>
      <c r="M2594" s="31" t="n">
        <v>0</v>
      </c>
      <c r="N2594" s="31" t="n">
        <v>0</v>
      </c>
      <c r="O2594" s="31" t="n"/>
      <c r="P2594" s="31" t="n"/>
      <c r="Q2594" s="31" t="n">
        <v>0</v>
      </c>
      <c r="R2594" s="31" t="n"/>
      <c r="S2594" s="32" t="n"/>
      <c r="T2594" s="32" t="n"/>
      <c r="V2594" t="inlineStr">
        <is>
          <t>060q9</t>
        </is>
      </c>
      <c r="W2594" t="n">
        <v>6630</v>
      </c>
      <c r="Y2594" t="inlineStr">
        <is>
          <t>c6733c2e-87e9-4a50-ba09-2748a6f091f2</t>
        </is>
      </c>
      <c r="Z2594" t="inlineStr">
        <is>
          <t>Colin Swoyer (WSH D)</t>
        </is>
      </c>
    </row>
    <row r="2595">
      <c r="A2595" t="inlineStr">
        <is>
          <t>Colin Theisen</t>
        </is>
      </c>
      <c r="B2595" t="inlineStr">
        <is>
          <t>UTA</t>
        </is>
      </c>
      <c r="C2595" t="inlineStr">
        <is>
          <t>LW</t>
        </is>
      </c>
      <c r="D2595" t="inlineStr">
        <is>
          <t>F</t>
        </is>
      </c>
      <c r="E2595" t="n">
        <v>28</v>
      </c>
      <c r="F2595" t="inlineStr">
        <is>
          <t>FA</t>
        </is>
      </c>
      <c r="G2595" t="inlineStr">
        <is>
          <t>FA</t>
        </is>
      </c>
      <c r="H2595" s="30" t="n">
        <v>1</v>
      </c>
      <c r="I2595" s="31" t="n">
        <v>0</v>
      </c>
      <c r="J2595" s="31" t="n"/>
      <c r="K2595" s="31" t="n">
        <v>0</v>
      </c>
      <c r="L2595" s="32" t="n"/>
      <c r="M2595" s="31" t="n">
        <v>0</v>
      </c>
      <c r="N2595" s="31" t="n">
        <v>0</v>
      </c>
      <c r="O2595" s="31" t="n"/>
      <c r="P2595" s="31" t="n"/>
      <c r="Q2595" s="31" t="n">
        <v>0</v>
      </c>
      <c r="R2595" s="31" t="n"/>
      <c r="S2595" s="32" t="n"/>
      <c r="T2595" s="32" t="n"/>
      <c r="V2595" t="inlineStr">
        <is>
          <t>06147</t>
        </is>
      </c>
      <c r="Y2595" t="inlineStr">
        <is>
          <t>5588a587-ca7e-4c09-93c0-0a9cb4eaa02f</t>
        </is>
      </c>
      <c r="Z2595" t="inlineStr">
        <is>
          <t>Colin Theisen (UTA LW)</t>
        </is>
      </c>
    </row>
    <row r="2596">
      <c r="A2596" t="inlineStr">
        <is>
          <t>Colin White</t>
        </is>
      </c>
      <c r="B2596" t="inlineStr">
        <is>
          <t>NJD</t>
        </is>
      </c>
      <c r="C2596" t="inlineStr">
        <is>
          <t>RW</t>
        </is>
      </c>
      <c r="D2596" t="inlineStr">
        <is>
          <t>F</t>
        </is>
      </c>
      <c r="E2596" t="n">
        <v>29</v>
      </c>
      <c r="F2596" t="inlineStr">
        <is>
          <t>FA</t>
        </is>
      </c>
      <c r="G2596" t="inlineStr">
        <is>
          <t>FA</t>
        </is>
      </c>
      <c r="H2596" s="30" t="n">
        <v>775000</v>
      </c>
      <c r="I2596" s="31" t="n">
        <v>0</v>
      </c>
      <c r="J2596" s="31" t="n"/>
      <c r="K2596" s="31" t="n">
        <v>0</v>
      </c>
      <c r="L2596" s="32" t="n"/>
      <c r="M2596" s="31" t="n">
        <v>0</v>
      </c>
      <c r="N2596" s="31" t="n">
        <v>0</v>
      </c>
      <c r="O2596" s="31" t="n"/>
      <c r="P2596" s="31" t="n"/>
      <c r="Q2596" s="31" t="n">
        <v>0</v>
      </c>
      <c r="R2596" s="31" t="n"/>
      <c r="S2596" s="32" t="n"/>
      <c r="T2596" s="32" t="n"/>
      <c r="V2596" t="inlineStr">
        <is>
          <t>03p70</t>
        </is>
      </c>
      <c r="W2596" t="n">
        <v>4796</v>
      </c>
      <c r="X2596" t="n">
        <v>6763</v>
      </c>
      <c r="Y2596" t="inlineStr">
        <is>
          <t>462246d3-b396-48c9-aa6e-c1c5e3c1adff</t>
        </is>
      </c>
      <c r="Z2596" t="inlineStr">
        <is>
          <t>Colin White (NJD RW)</t>
        </is>
      </c>
    </row>
    <row r="2597">
      <c r="A2597" t="inlineStr">
        <is>
          <t>Colin Wilson</t>
        </is>
      </c>
      <c r="B2597" t="inlineStr">
        <is>
          <t>(N/A)</t>
        </is>
      </c>
      <c r="C2597" t="inlineStr">
        <is>
          <t>C</t>
        </is>
      </c>
      <c r="D2597" t="inlineStr">
        <is>
          <t>F</t>
        </is>
      </c>
      <c r="E2597" t="n">
        <v>36</v>
      </c>
      <c r="F2597" t="inlineStr">
        <is>
          <t>FA</t>
        </is>
      </c>
      <c r="G2597" t="inlineStr">
        <is>
          <t>FA</t>
        </is>
      </c>
      <c r="H2597" s="30" t="n">
        <v>1</v>
      </c>
      <c r="I2597" s="31" t="n">
        <v>0</v>
      </c>
      <c r="J2597" s="31" t="n"/>
      <c r="K2597" s="31" t="n">
        <v>0</v>
      </c>
      <c r="L2597" s="32" t="n"/>
      <c r="M2597" s="31" t="n">
        <v>0</v>
      </c>
      <c r="N2597" s="31" t="n">
        <v>0</v>
      </c>
      <c r="O2597" s="31" t="n"/>
      <c r="P2597" s="31" t="n"/>
      <c r="Q2597" s="31" t="n">
        <v>0</v>
      </c>
      <c r="R2597" s="31" t="n"/>
      <c r="S2597" s="32" t="n"/>
      <c r="T2597" s="32" t="n"/>
      <c r="V2597" t="inlineStr">
        <is>
          <t>016g2</t>
        </is>
      </c>
      <c r="W2597" t="n">
        <v>2996</v>
      </c>
      <c r="X2597" t="n">
        <v>4480</v>
      </c>
      <c r="Y2597" t="inlineStr">
        <is>
          <t>42c8ddef-0f24-11e2-8525-18a905767e44</t>
        </is>
      </c>
      <c r="Z2597" t="inlineStr">
        <is>
          <t>Colin Wilson ((N/A) C)</t>
        </is>
      </c>
    </row>
    <row r="2598">
      <c r="A2598" t="inlineStr">
        <is>
          <t>Collin Adams</t>
        </is>
      </c>
      <c r="B2598" t="inlineStr">
        <is>
          <t>(N/A)</t>
        </is>
      </c>
      <c r="C2598" t="inlineStr">
        <is>
          <t>LW</t>
        </is>
      </c>
      <c r="D2598" t="inlineStr">
        <is>
          <t>F</t>
        </is>
      </c>
      <c r="E2598" t="n">
        <v>28</v>
      </c>
      <c r="F2598" t="inlineStr">
        <is>
          <t>FA</t>
        </is>
      </c>
      <c r="G2598" t="inlineStr">
        <is>
          <t>FA</t>
        </is>
      </c>
      <c r="H2598" s="30" t="n">
        <v>1</v>
      </c>
      <c r="I2598" s="31" t="n">
        <v>0</v>
      </c>
      <c r="J2598" s="31" t="n"/>
      <c r="K2598" s="31" t="n">
        <v>0</v>
      </c>
      <c r="L2598" s="32" t="n"/>
      <c r="M2598" s="31" t="n">
        <v>0</v>
      </c>
      <c r="N2598" s="31" t="n">
        <v>0</v>
      </c>
      <c r="O2598" s="31" t="n"/>
      <c r="P2598" s="31" t="n"/>
      <c r="Q2598" s="31" t="n">
        <v>0</v>
      </c>
      <c r="R2598" s="31" t="n"/>
      <c r="S2598" s="32" t="n"/>
      <c r="T2598" s="32" t="n"/>
      <c r="V2598" t="inlineStr">
        <is>
          <t>042ym</t>
        </is>
      </c>
      <c r="W2598" t="n">
        <v>6419</v>
      </c>
      <c r="X2598" t="n">
        <v>7275</v>
      </c>
      <c r="Y2598" t="inlineStr">
        <is>
          <t>0889dc5c-2378-4a86-a764-11d3c6e78e76</t>
        </is>
      </c>
      <c r="Z2598" t="inlineStr">
        <is>
          <t>Collin Adams ((N/A) LW)</t>
        </is>
      </c>
    </row>
    <row r="2599">
      <c r="A2599" t="inlineStr">
        <is>
          <t>Collin Delia</t>
        </is>
      </c>
      <c r="B2599" t="inlineStr">
        <is>
          <t>EDM</t>
        </is>
      </c>
      <c r="C2599" t="inlineStr">
        <is>
          <t>G</t>
        </is>
      </c>
      <c r="D2599" t="inlineStr">
        <is>
          <t>G</t>
        </is>
      </c>
      <c r="E2599" t="n">
        <v>32</v>
      </c>
      <c r="F2599" t="inlineStr">
        <is>
          <t>FA</t>
        </is>
      </c>
      <c r="G2599" t="inlineStr">
        <is>
          <t>FA</t>
        </is>
      </c>
      <c r="H2599" s="30" t="n">
        <v>775000</v>
      </c>
      <c r="I2599" s="31" t="n">
        <v>0</v>
      </c>
      <c r="J2599" s="31" t="n"/>
      <c r="K2599" s="31" t="n">
        <v>0</v>
      </c>
      <c r="L2599" s="32" t="n"/>
      <c r="M2599" s="31" t="n">
        <v>0</v>
      </c>
      <c r="N2599" s="31" t="n">
        <v>0</v>
      </c>
      <c r="O2599" s="31" t="n"/>
      <c r="P2599" s="31" t="n"/>
      <c r="Q2599" s="31" t="n">
        <v>0</v>
      </c>
      <c r="R2599" s="31" t="n"/>
      <c r="S2599" s="32" t="n"/>
      <c r="T2599" s="32" t="n"/>
      <c r="V2599" t="inlineStr">
        <is>
          <t>03sr3</t>
        </is>
      </c>
      <c r="W2599" t="n">
        <v>5583</v>
      </c>
      <c r="X2599" t="n">
        <v>7737</v>
      </c>
      <c r="Y2599" t="inlineStr">
        <is>
          <t>b379d277-3436-4597-94df-6cad22e556c1</t>
        </is>
      </c>
      <c r="Z2599" t="inlineStr">
        <is>
          <t>Collin Delia (EDM G)</t>
        </is>
      </c>
    </row>
    <row r="2600">
      <c r="A2600" t="inlineStr">
        <is>
          <t>Collin Olson</t>
        </is>
      </c>
      <c r="B2600" t="inlineStr">
        <is>
          <t>CAR</t>
        </is>
      </c>
      <c r="C2600" t="inlineStr">
        <is>
          <t>G</t>
        </is>
      </c>
      <c r="D2600" t="inlineStr">
        <is>
          <t>G</t>
        </is>
      </c>
      <c r="E2600" t="n">
        <v>32</v>
      </c>
      <c r="F2600" t="inlineStr">
        <is>
          <t>FA</t>
        </is>
      </c>
      <c r="G2600" t="inlineStr">
        <is>
          <t>FA</t>
        </is>
      </c>
      <c r="H2600" s="30" t="n">
        <v>1</v>
      </c>
      <c r="I2600" s="31" t="n">
        <v>0</v>
      </c>
      <c r="J2600" s="31" t="n"/>
      <c r="K2600" s="31" t="n">
        <v>0</v>
      </c>
      <c r="L2600" s="32" t="n"/>
      <c r="M2600" s="31" t="n">
        <v>0</v>
      </c>
      <c r="N2600" s="31" t="n">
        <v>0</v>
      </c>
      <c r="O2600" s="31" t="n"/>
      <c r="P2600" s="31" t="n"/>
      <c r="Q2600" s="31" t="n">
        <v>0</v>
      </c>
      <c r="R2600" s="31" t="n"/>
      <c r="S2600" s="32" t="n"/>
      <c r="T2600" s="32" t="n"/>
      <c r="V2600" t="inlineStr">
        <is>
          <t>02oan</t>
        </is>
      </c>
      <c r="Z2600" t="inlineStr">
        <is>
          <t>Collin Olson (CAR G)</t>
        </is>
      </c>
    </row>
    <row r="2601">
      <c r="A2601" t="inlineStr">
        <is>
          <t>Colt Conrad</t>
        </is>
      </c>
      <c r="B2601" t="inlineStr">
        <is>
          <t>TOR</t>
        </is>
      </c>
      <c r="C2601" t="inlineStr">
        <is>
          <t>C</t>
        </is>
      </c>
      <c r="D2601" t="inlineStr">
        <is>
          <t>F</t>
        </is>
      </c>
      <c r="E2601" t="n">
        <v>29</v>
      </c>
      <c r="F2601" t="inlineStr">
        <is>
          <t>FA</t>
        </is>
      </c>
      <c r="G2601" t="inlineStr">
        <is>
          <t>FA</t>
        </is>
      </c>
      <c r="H2601" s="30" t="n">
        <v>1</v>
      </c>
      <c r="I2601" s="31" t="n">
        <v>0</v>
      </c>
      <c r="J2601" s="31" t="n"/>
      <c r="K2601" s="31" t="n">
        <v>0</v>
      </c>
      <c r="L2601" s="32" t="n"/>
      <c r="M2601" s="31" t="n">
        <v>0</v>
      </c>
      <c r="N2601" s="31" t="n">
        <v>0</v>
      </c>
      <c r="O2601" s="31" t="n"/>
      <c r="P2601" s="31" t="n"/>
      <c r="Q2601" s="31" t="n">
        <v>0</v>
      </c>
      <c r="R2601" s="31" t="n"/>
      <c r="S2601" s="32" t="n"/>
      <c r="T2601" s="32" t="n"/>
      <c r="V2601" t="inlineStr">
        <is>
          <t>04lgo</t>
        </is>
      </c>
      <c r="X2601" t="n">
        <v>8568</v>
      </c>
      <c r="Z2601" t="inlineStr">
        <is>
          <t>Colt Conrad (TOR C)</t>
        </is>
      </c>
    </row>
    <row r="2602">
      <c r="A2602" t="inlineStr">
        <is>
          <t>Colten St. Clair</t>
        </is>
      </c>
      <c r="B2602" t="inlineStr">
        <is>
          <t>(N/A)</t>
        </is>
      </c>
      <c r="C2602" t="inlineStr">
        <is>
          <t>C</t>
        </is>
      </c>
      <c r="D2602" t="inlineStr">
        <is>
          <t>F</t>
        </is>
      </c>
      <c r="E2602" t="n">
        <v>33</v>
      </c>
      <c r="F2602" t="inlineStr">
        <is>
          <t>FA</t>
        </is>
      </c>
      <c r="G2602" t="inlineStr">
        <is>
          <t>FA</t>
        </is>
      </c>
      <c r="H2602" s="30" t="n">
        <v>1</v>
      </c>
      <c r="I2602" s="31" t="n">
        <v>0</v>
      </c>
      <c r="J2602" s="31" t="n"/>
      <c r="K2602" s="31" t="n">
        <v>0</v>
      </c>
      <c r="L2602" s="32" t="n"/>
      <c r="M2602" s="31" t="n">
        <v>0</v>
      </c>
      <c r="N2602" s="31" t="n">
        <v>0</v>
      </c>
      <c r="O2602" s="31" t="n"/>
      <c r="P2602" s="31" t="n"/>
      <c r="Q2602" s="31" t="n">
        <v>0</v>
      </c>
      <c r="R2602" s="31" t="n"/>
      <c r="S2602" s="32" t="n"/>
      <c r="T2602" s="32" t="n"/>
      <c r="V2602" t="inlineStr">
        <is>
          <t>02g26</t>
        </is>
      </c>
      <c r="Z2602" t="inlineStr">
        <is>
          <t>Colten St. Clair ((N/A) C)</t>
        </is>
      </c>
    </row>
    <row r="2603">
      <c r="A2603" t="inlineStr">
        <is>
          <t>Colten Teubert</t>
        </is>
      </c>
      <c r="B2603" t="inlineStr">
        <is>
          <t>(N/A)</t>
        </is>
      </c>
      <c r="C2603" t="inlineStr">
        <is>
          <t>D</t>
        </is>
      </c>
      <c r="D2603" t="inlineStr">
        <is>
          <t>D</t>
        </is>
      </c>
      <c r="E2603" t="n">
        <v>36</v>
      </c>
      <c r="F2603" t="inlineStr">
        <is>
          <t>FA</t>
        </is>
      </c>
      <c r="G2603" t="inlineStr">
        <is>
          <t>FA</t>
        </is>
      </c>
      <c r="H2603" s="30" t="n">
        <v>1</v>
      </c>
      <c r="I2603" s="31" t="n">
        <v>0</v>
      </c>
      <c r="J2603" s="31" t="n"/>
      <c r="K2603" s="31" t="n">
        <v>0</v>
      </c>
      <c r="L2603" s="32" t="n"/>
      <c r="M2603" s="31" t="n">
        <v>0</v>
      </c>
      <c r="N2603" s="31" t="n">
        <v>0</v>
      </c>
      <c r="O2603" s="31" t="n"/>
      <c r="P2603" s="31" t="n"/>
      <c r="Q2603" s="31" t="n">
        <v>0</v>
      </c>
      <c r="R2603" s="31" t="n"/>
      <c r="S2603" s="32" t="n"/>
      <c r="T2603" s="32" t="n"/>
      <c r="V2603" t="inlineStr">
        <is>
          <t>013m7</t>
        </is>
      </c>
      <c r="W2603" t="n">
        <v>3002</v>
      </c>
      <c r="X2603" t="n">
        <v>4486</v>
      </c>
      <c r="Z2603" t="inlineStr">
        <is>
          <t>Colten Teubert ((N/A) D)</t>
        </is>
      </c>
    </row>
    <row r="2604">
      <c r="A2604" t="inlineStr">
        <is>
          <t>Colton Beck</t>
        </is>
      </c>
      <c r="B2604" t="inlineStr">
        <is>
          <t>(N/A)</t>
        </is>
      </c>
      <c r="C2604" t="inlineStr">
        <is>
          <t>LW</t>
        </is>
      </c>
      <c r="D2604" t="inlineStr">
        <is>
          <t>F</t>
        </is>
      </c>
      <c r="E2604" t="n">
        <v>36</v>
      </c>
      <c r="F2604" t="inlineStr">
        <is>
          <t>FA</t>
        </is>
      </c>
      <c r="G2604" t="inlineStr">
        <is>
          <t>FA</t>
        </is>
      </c>
      <c r="H2604" s="30" t="n">
        <v>1</v>
      </c>
      <c r="I2604" s="31" t="n">
        <v>0</v>
      </c>
      <c r="J2604" s="31" t="n"/>
      <c r="K2604" s="31" t="n">
        <v>0</v>
      </c>
      <c r="L2604" s="32" t="n"/>
      <c r="M2604" s="31" t="n">
        <v>0</v>
      </c>
      <c r="N2604" s="31" t="n">
        <v>0</v>
      </c>
      <c r="O2604" s="31" t="n"/>
      <c r="P2604" s="31" t="n"/>
      <c r="Q2604" s="31" t="n">
        <v>0</v>
      </c>
      <c r="R2604" s="31" t="n"/>
      <c r="S2604" s="32" t="n"/>
      <c r="T2604" s="32" t="n"/>
      <c r="V2604" t="inlineStr">
        <is>
          <t>03ca7</t>
        </is>
      </c>
      <c r="W2604" t="n">
        <v>5898</v>
      </c>
      <c r="X2604" t="n">
        <v>7461</v>
      </c>
      <c r="Z2604" t="inlineStr">
        <is>
          <t>Colton Beck ((N/A) LW)</t>
        </is>
      </c>
    </row>
    <row r="2605">
      <c r="A2605" t="inlineStr">
        <is>
          <t>Colton Gillies</t>
        </is>
      </c>
      <c r="B2605" t="inlineStr">
        <is>
          <t>(N/A)</t>
        </is>
      </c>
      <c r="C2605" t="inlineStr">
        <is>
          <t>LW</t>
        </is>
      </c>
      <c r="D2605" t="inlineStr">
        <is>
          <t>F</t>
        </is>
      </c>
      <c r="E2605" t="n">
        <v>37</v>
      </c>
      <c r="F2605" t="inlineStr">
        <is>
          <t>FA</t>
        </is>
      </c>
      <c r="G2605" t="inlineStr">
        <is>
          <t>FA</t>
        </is>
      </c>
      <c r="H2605" s="30" t="n">
        <v>1</v>
      </c>
      <c r="I2605" s="31" t="n">
        <v>0</v>
      </c>
      <c r="J2605" s="31" t="n"/>
      <c r="K2605" s="31" t="n">
        <v>0</v>
      </c>
      <c r="L2605" s="32" t="n"/>
      <c r="M2605" s="31" t="n">
        <v>0</v>
      </c>
      <c r="N2605" s="31" t="n">
        <v>0</v>
      </c>
      <c r="O2605" s="31" t="n"/>
      <c r="P2605" s="31" t="n"/>
      <c r="Q2605" s="31" t="n">
        <v>0</v>
      </c>
      <c r="R2605" s="31" t="n"/>
      <c r="S2605" s="32" t="n"/>
      <c r="T2605" s="32" t="n"/>
      <c r="V2605" t="inlineStr">
        <is>
          <t>003u8</t>
        </is>
      </c>
      <c r="W2605" t="n">
        <v>2792</v>
      </c>
      <c r="X2605" t="n">
        <v>4255</v>
      </c>
      <c r="Z2605" t="inlineStr">
        <is>
          <t>Colton Gillies ((N/A) LW)</t>
        </is>
      </c>
    </row>
    <row r="2606">
      <c r="A2606" t="inlineStr">
        <is>
          <t>Colton Hargrove</t>
        </is>
      </c>
      <c r="B2606" t="inlineStr">
        <is>
          <t>(N/A)</t>
        </is>
      </c>
      <c r="C2606" t="inlineStr">
        <is>
          <t>LW</t>
        </is>
      </c>
      <c r="D2606" t="inlineStr">
        <is>
          <t>F</t>
        </is>
      </c>
      <c r="E2606" t="n">
        <v>34</v>
      </c>
      <c r="F2606" t="inlineStr">
        <is>
          <t>FA</t>
        </is>
      </c>
      <c r="G2606" t="inlineStr">
        <is>
          <t>FA</t>
        </is>
      </c>
      <c r="H2606" s="30" t="n">
        <v>1</v>
      </c>
      <c r="I2606" s="31" t="n">
        <v>0</v>
      </c>
      <c r="J2606" s="31" t="n"/>
      <c r="K2606" s="31" t="n">
        <v>0</v>
      </c>
      <c r="L2606" s="32" t="n"/>
      <c r="M2606" s="31" t="n">
        <v>0</v>
      </c>
      <c r="N2606" s="31" t="n">
        <v>0</v>
      </c>
      <c r="O2606" s="31" t="n"/>
      <c r="P2606" s="31" t="n"/>
      <c r="Q2606" s="31" t="n">
        <v>0</v>
      </c>
      <c r="R2606" s="31" t="n"/>
      <c r="S2606" s="32" t="n"/>
      <c r="T2606" s="32" t="n"/>
      <c r="V2606" t="inlineStr">
        <is>
          <t>02oe2</t>
        </is>
      </c>
      <c r="W2606" t="n">
        <v>4755</v>
      </c>
      <c r="X2606" t="n">
        <v>5894</v>
      </c>
      <c r="Z2606" t="inlineStr">
        <is>
          <t>Colton Hargrove ((N/A) LW)</t>
        </is>
      </c>
    </row>
    <row r="2607">
      <c r="A2607" t="inlineStr">
        <is>
          <t>Colton Huard</t>
        </is>
      </c>
      <c r="B2607" t="inlineStr">
        <is>
          <t>FLA</t>
        </is>
      </c>
      <c r="C2607" t="inlineStr">
        <is>
          <t>D</t>
        </is>
      </c>
      <c r="D2607" t="inlineStr">
        <is>
          <t>D</t>
        </is>
      </c>
      <c r="E2607" t="n">
        <v>25</v>
      </c>
      <c r="F2607" t="inlineStr">
        <is>
          <t>FA</t>
        </is>
      </c>
      <c r="G2607" t="inlineStr">
        <is>
          <t>FA</t>
        </is>
      </c>
      <c r="H2607" s="30" t="n">
        <v>1</v>
      </c>
      <c r="I2607" s="31" t="n">
        <v>0</v>
      </c>
      <c r="J2607" s="31" t="n"/>
      <c r="K2607" s="31" t="n">
        <v>0</v>
      </c>
      <c r="L2607" s="32" t="n"/>
      <c r="M2607" s="31" t="n">
        <v>0</v>
      </c>
      <c r="N2607" s="31" t="n">
        <v>0</v>
      </c>
      <c r="O2607" s="31" t="n"/>
      <c r="P2607" s="31" t="n"/>
      <c r="Q2607" s="31" t="n">
        <v>0</v>
      </c>
      <c r="R2607" s="31" t="n"/>
      <c r="S2607" s="32" t="n"/>
      <c r="T2607" s="32" t="n"/>
      <c r="V2607" t="inlineStr">
        <is>
          <t>06ass</t>
        </is>
      </c>
      <c r="Y2607" t="inlineStr">
        <is>
          <t>1a996445-eec9-4fc0-8b48-af294b0b9698</t>
        </is>
      </c>
      <c r="Z2607" t="inlineStr">
        <is>
          <t>Colton Huard (FLA D)</t>
        </is>
      </c>
    </row>
    <row r="2608">
      <c r="A2608" t="inlineStr">
        <is>
          <t>Colton Jobke</t>
        </is>
      </c>
      <c r="B2608" t="inlineStr">
        <is>
          <t>(N/A)</t>
        </is>
      </c>
      <c r="C2608" t="inlineStr">
        <is>
          <t>D</t>
        </is>
      </c>
      <c r="D2608" t="inlineStr">
        <is>
          <t>D</t>
        </is>
      </c>
      <c r="E2608" t="n">
        <v>34</v>
      </c>
      <c r="F2608" t="inlineStr">
        <is>
          <t>FA</t>
        </is>
      </c>
      <c r="G2608" t="inlineStr">
        <is>
          <t>FA</t>
        </is>
      </c>
      <c r="H2608" s="30" t="n">
        <v>1</v>
      </c>
      <c r="I2608" s="31" t="n">
        <v>0</v>
      </c>
      <c r="J2608" s="31" t="n"/>
      <c r="K2608" s="31" t="n">
        <v>0</v>
      </c>
      <c r="L2608" s="32" t="n"/>
      <c r="M2608" s="31" t="n">
        <v>0</v>
      </c>
      <c r="N2608" s="31" t="n">
        <v>0</v>
      </c>
      <c r="O2608" s="31" t="n"/>
      <c r="P2608" s="31" t="n"/>
      <c r="Q2608" s="31" t="n">
        <v>0</v>
      </c>
      <c r="R2608" s="31" t="n"/>
      <c r="S2608" s="32" t="n"/>
      <c r="T2608" s="32" t="n"/>
      <c r="V2608" t="inlineStr">
        <is>
          <t>023w8</t>
        </is>
      </c>
      <c r="X2608" t="n">
        <v>5231</v>
      </c>
      <c r="Z2608" t="inlineStr">
        <is>
          <t>Colton Jobke ((N/A) D)</t>
        </is>
      </c>
    </row>
    <row r="2609">
      <c r="A2609" t="inlineStr">
        <is>
          <t>Colton Kehler</t>
        </is>
      </c>
      <c r="B2609" t="inlineStr">
        <is>
          <t>(N/A)</t>
        </is>
      </c>
      <c r="C2609" t="inlineStr">
        <is>
          <t>C</t>
        </is>
      </c>
      <c r="D2609" t="inlineStr">
        <is>
          <t>F</t>
        </is>
      </c>
      <c r="E2609" t="n">
        <v>29</v>
      </c>
      <c r="F2609" t="inlineStr">
        <is>
          <t>FA</t>
        </is>
      </c>
      <c r="G2609" t="inlineStr">
        <is>
          <t>FA</t>
        </is>
      </c>
      <c r="H2609" s="30" t="n">
        <v>1</v>
      </c>
      <c r="I2609" s="31" t="n">
        <v>0</v>
      </c>
      <c r="J2609" s="31" t="n"/>
      <c r="K2609" s="31" t="n">
        <v>0</v>
      </c>
      <c r="L2609" s="32" t="n"/>
      <c r="M2609" s="31" t="n">
        <v>0</v>
      </c>
      <c r="N2609" s="31" t="n">
        <v>0</v>
      </c>
      <c r="O2609" s="31" t="n"/>
      <c r="P2609" s="31" t="n"/>
      <c r="Q2609" s="31" t="n">
        <v>0</v>
      </c>
      <c r="R2609" s="31" t="n"/>
      <c r="S2609" s="32" t="n"/>
      <c r="T2609" s="32" t="n"/>
      <c r="V2609" t="inlineStr">
        <is>
          <t>04mx4</t>
        </is>
      </c>
      <c r="Z2609" t="inlineStr">
        <is>
          <t>Colton Kehler ((N/A) C)</t>
        </is>
      </c>
    </row>
    <row r="2610">
      <c r="A2610" t="inlineStr">
        <is>
          <t>Colton Phinney</t>
        </is>
      </c>
      <c r="B2610" t="inlineStr">
        <is>
          <t>(N/A)</t>
        </is>
      </c>
      <c r="C2610" t="inlineStr">
        <is>
          <t>G</t>
        </is>
      </c>
      <c r="D2610" t="inlineStr">
        <is>
          <t>G</t>
        </is>
      </c>
      <c r="E2610" t="n">
        <v>33</v>
      </c>
      <c r="F2610" t="inlineStr">
        <is>
          <t>FA</t>
        </is>
      </c>
      <c r="G2610" t="inlineStr">
        <is>
          <t>FA</t>
        </is>
      </c>
      <c r="H2610" s="30" t="n">
        <v>1</v>
      </c>
      <c r="I2610" s="31" t="n">
        <v>0</v>
      </c>
      <c r="J2610" s="31" t="n"/>
      <c r="K2610" s="31" t="n">
        <v>0</v>
      </c>
      <c r="L2610" s="32" t="n"/>
      <c r="M2610" s="31" t="n">
        <v>0</v>
      </c>
      <c r="N2610" s="31" t="n">
        <v>0</v>
      </c>
      <c r="O2610" s="31" t="n"/>
      <c r="P2610" s="31" t="n"/>
      <c r="Q2610" s="31" t="n">
        <v>0</v>
      </c>
      <c r="R2610" s="31" t="n"/>
      <c r="S2610" s="32" t="n"/>
      <c r="T2610" s="32" t="n"/>
      <c r="V2610" t="inlineStr">
        <is>
          <t>04xck</t>
        </is>
      </c>
      <c r="X2610" t="n">
        <v>8210</v>
      </c>
      <c r="Z2610" t="inlineStr">
        <is>
          <t>Colton Phinney ((N/A) G)</t>
        </is>
      </c>
    </row>
    <row r="2611">
      <c r="A2611" t="inlineStr">
        <is>
          <t>Colton Point</t>
        </is>
      </c>
      <c r="B2611" t="inlineStr">
        <is>
          <t>DAL</t>
        </is>
      </c>
      <c r="C2611" t="inlineStr">
        <is>
          <t>G</t>
        </is>
      </c>
      <c r="D2611" t="inlineStr">
        <is>
          <t>G</t>
        </is>
      </c>
      <c r="E2611" t="n">
        <v>28</v>
      </c>
      <c r="F2611" t="inlineStr">
        <is>
          <t>FA</t>
        </is>
      </c>
      <c r="G2611" t="inlineStr">
        <is>
          <t>FA</t>
        </is>
      </c>
      <c r="H2611" s="30" t="n">
        <v>1</v>
      </c>
      <c r="I2611" s="31" t="n">
        <v>0</v>
      </c>
      <c r="J2611" s="31" t="n"/>
      <c r="K2611" s="31" t="n">
        <v>0</v>
      </c>
      <c r="L2611" s="32" t="n"/>
      <c r="M2611" s="31" t="n">
        <v>0</v>
      </c>
      <c r="N2611" s="31" t="n">
        <v>0</v>
      </c>
      <c r="O2611" s="31" t="n"/>
      <c r="P2611" s="31" t="n"/>
      <c r="Q2611" s="31" t="n">
        <v>0</v>
      </c>
      <c r="R2611" s="31" t="n"/>
      <c r="S2611" s="32" t="n"/>
      <c r="T2611" s="32" t="n"/>
      <c r="V2611" t="inlineStr">
        <is>
          <t>042xi</t>
        </is>
      </c>
      <c r="W2611" t="n">
        <v>5206</v>
      </c>
      <c r="X2611" t="n">
        <v>7234</v>
      </c>
      <c r="Y2611" t="inlineStr">
        <is>
          <t>c45f30db-f23c-4b9f-b3eb-07596eaaa5d7</t>
        </is>
      </c>
      <c r="Z2611" t="inlineStr">
        <is>
          <t>Colton Point (DAL G)</t>
        </is>
      </c>
    </row>
    <row r="2612">
      <c r="A2612" t="inlineStr">
        <is>
          <t>Colton Poolman</t>
        </is>
      </c>
      <c r="B2612" t="inlineStr">
        <is>
          <t>PIT</t>
        </is>
      </c>
      <c r="C2612" t="inlineStr">
        <is>
          <t>D</t>
        </is>
      </c>
      <c r="D2612" t="inlineStr">
        <is>
          <t>D</t>
        </is>
      </c>
      <c r="E2612" t="n">
        <v>30</v>
      </c>
      <c r="F2612" t="inlineStr">
        <is>
          <t>FA</t>
        </is>
      </c>
      <c r="G2612" t="inlineStr">
        <is>
          <t>FA</t>
        </is>
      </c>
      <c r="H2612" s="30" t="n">
        <v>1</v>
      </c>
      <c r="I2612" s="31" t="n">
        <v>0</v>
      </c>
      <c r="J2612" s="31" t="n"/>
      <c r="K2612" s="31" t="n">
        <v>0</v>
      </c>
      <c r="L2612" s="32" t="n"/>
      <c r="M2612" s="31" t="n">
        <v>0</v>
      </c>
      <c r="N2612" s="31" t="n">
        <v>0</v>
      </c>
      <c r="O2612" s="31" t="n"/>
      <c r="P2612" s="31" t="n"/>
      <c r="Q2612" s="31" t="n">
        <v>0</v>
      </c>
      <c r="R2612" s="31" t="n"/>
      <c r="S2612" s="32" t="n"/>
      <c r="T2612" s="32" t="n"/>
      <c r="V2612" t="inlineStr">
        <is>
          <t>04ajh</t>
        </is>
      </c>
      <c r="W2612" t="n">
        <v>6236</v>
      </c>
      <c r="X2612" t="n">
        <v>8597</v>
      </c>
      <c r="Y2612" t="inlineStr">
        <is>
          <t>4cbf654f-4531-458f-8b07-076ba0573145</t>
        </is>
      </c>
      <c r="Z2612" t="inlineStr">
        <is>
          <t>Colton Poolman (PIT D)</t>
        </is>
      </c>
    </row>
    <row r="2613">
      <c r="A2613" t="inlineStr">
        <is>
          <t>Colton Roberts</t>
        </is>
      </c>
      <c r="B2613" t="inlineStr">
        <is>
          <t>SJS</t>
        </is>
      </c>
      <c r="C2613" t="inlineStr">
        <is>
          <t>D</t>
        </is>
      </c>
      <c r="D2613" t="inlineStr">
        <is>
          <t>D</t>
        </is>
      </c>
      <c r="E2613" t="n">
        <v>20</v>
      </c>
      <c r="F2613" t="inlineStr">
        <is>
          <t>FA</t>
        </is>
      </c>
      <c r="G2613" t="inlineStr">
        <is>
          <t>FA</t>
        </is>
      </c>
      <c r="H2613" s="30" t="n">
        <v>1</v>
      </c>
      <c r="I2613" s="31" t="n">
        <v>0</v>
      </c>
      <c r="J2613" s="31" t="n"/>
      <c r="K2613" s="31" t="n">
        <v>0</v>
      </c>
      <c r="L2613" s="32" t="n"/>
      <c r="M2613" s="31" t="n">
        <v>0</v>
      </c>
      <c r="N2613" s="31" t="n">
        <v>0</v>
      </c>
      <c r="O2613" s="31" t="n"/>
      <c r="P2613" s="31" t="n"/>
      <c r="Q2613" s="31" t="n">
        <v>0</v>
      </c>
      <c r="R2613" s="31" t="n"/>
      <c r="S2613" s="32" t="n"/>
      <c r="T2613" s="32" t="n"/>
      <c r="V2613" t="inlineStr">
        <is>
          <t>06ll4</t>
        </is>
      </c>
      <c r="W2613" t="n">
        <v>7206</v>
      </c>
      <c r="Y2613" t="inlineStr">
        <is>
          <t>41ad57fe-3096-46f8-a4e8-1ea1bad410ec</t>
        </is>
      </c>
      <c r="Z2613" t="inlineStr">
        <is>
          <t>Colton Roberts (SJS D)</t>
        </is>
      </c>
    </row>
    <row r="2614">
      <c r="A2614" t="inlineStr">
        <is>
          <t>Colton Sceviour</t>
        </is>
      </c>
      <c r="B2614" t="inlineStr">
        <is>
          <t>(N/A)</t>
        </is>
      </c>
      <c r="C2614" t="inlineStr">
        <is>
          <t>C</t>
        </is>
      </c>
      <c r="D2614" t="inlineStr">
        <is>
          <t>F</t>
        </is>
      </c>
      <c r="E2614" t="n">
        <v>37</v>
      </c>
      <c r="F2614" t="inlineStr">
        <is>
          <t>FA</t>
        </is>
      </c>
      <c r="G2614" t="inlineStr">
        <is>
          <t>FA</t>
        </is>
      </c>
      <c r="H2614" s="30" t="n">
        <v>1</v>
      </c>
      <c r="I2614" s="31" t="n">
        <v>0</v>
      </c>
      <c r="J2614" s="31" t="n"/>
      <c r="K2614" s="31" t="n">
        <v>0</v>
      </c>
      <c r="L2614" s="32" t="n"/>
      <c r="M2614" s="31" t="n">
        <v>0</v>
      </c>
      <c r="N2614" s="31" t="n">
        <v>0</v>
      </c>
      <c r="O2614" s="31" t="n"/>
      <c r="P2614" s="31" t="n"/>
      <c r="Q2614" s="31" t="n">
        <v>0</v>
      </c>
      <c r="R2614" s="31" t="n"/>
      <c r="S2614" s="32" t="n"/>
      <c r="T2614" s="32" t="n"/>
      <c r="V2614" t="inlineStr">
        <is>
          <t>01bvb</t>
        </is>
      </c>
      <c r="W2614" t="n">
        <v>3662</v>
      </c>
      <c r="X2614" t="n">
        <v>4599</v>
      </c>
      <c r="Y2614" t="inlineStr">
        <is>
          <t>8247adb7-9e3b-4808-a7b7-1a4f82659cc0</t>
        </is>
      </c>
      <c r="Z2614" t="inlineStr">
        <is>
          <t>Colton Sceviour ((N/A) C)</t>
        </is>
      </c>
    </row>
    <row r="2615">
      <c r="A2615" t="inlineStr">
        <is>
          <t>Conner Bleackley</t>
        </is>
      </c>
      <c r="B2615" t="inlineStr">
        <is>
          <t>(N/A)</t>
        </is>
      </c>
      <c r="C2615" t="inlineStr">
        <is>
          <t>C</t>
        </is>
      </c>
      <c r="D2615" t="inlineStr">
        <is>
          <t>F</t>
        </is>
      </c>
      <c r="E2615" t="n">
        <v>30</v>
      </c>
      <c r="F2615" t="inlineStr">
        <is>
          <t>FA</t>
        </is>
      </c>
      <c r="G2615" t="inlineStr">
        <is>
          <t>FA</t>
        </is>
      </c>
      <c r="H2615" s="30" t="n">
        <v>1</v>
      </c>
      <c r="I2615" s="31" t="n">
        <v>0</v>
      </c>
      <c r="J2615" s="31" t="n"/>
      <c r="K2615" s="31" t="n">
        <v>0</v>
      </c>
      <c r="L2615" s="32" t="n"/>
      <c r="M2615" s="31" t="n">
        <v>0</v>
      </c>
      <c r="N2615" s="31" t="n">
        <v>0</v>
      </c>
      <c r="O2615" s="31" t="n"/>
      <c r="P2615" s="31" t="n"/>
      <c r="Q2615" s="31" t="n">
        <v>0</v>
      </c>
      <c r="R2615" s="31" t="n"/>
      <c r="S2615" s="32" t="n"/>
      <c r="T2615" s="32" t="n"/>
      <c r="V2615" t="inlineStr">
        <is>
          <t>03e7q</t>
        </is>
      </c>
      <c r="W2615" t="n">
        <v>4412</v>
      </c>
      <c r="X2615" t="n">
        <v>6389</v>
      </c>
      <c r="Z2615" t="inlineStr">
        <is>
          <t>Conner Bleackley ((N/A) C)</t>
        </is>
      </c>
    </row>
    <row r="2616">
      <c r="A2616" t="inlineStr">
        <is>
          <t>Conner McDonald</t>
        </is>
      </c>
      <c r="B2616" t="inlineStr">
        <is>
          <t>(N/A)</t>
        </is>
      </c>
      <c r="C2616" t="inlineStr">
        <is>
          <t>D</t>
        </is>
      </c>
      <c r="D2616" t="inlineStr">
        <is>
          <t>D</t>
        </is>
      </c>
      <c r="E2616" t="n">
        <v>27</v>
      </c>
      <c r="F2616" t="inlineStr">
        <is>
          <t>FA</t>
        </is>
      </c>
      <c r="G2616" t="inlineStr">
        <is>
          <t>FA</t>
        </is>
      </c>
      <c r="H2616" s="30" t="n">
        <v>1</v>
      </c>
      <c r="I2616" s="31" t="n">
        <v>0</v>
      </c>
      <c r="J2616" s="31" t="n"/>
      <c r="K2616" s="31" t="n">
        <v>0</v>
      </c>
      <c r="L2616" s="32" t="n"/>
      <c r="M2616" s="31" t="n">
        <v>0</v>
      </c>
      <c r="N2616" s="31" t="n">
        <v>0</v>
      </c>
      <c r="O2616" s="31" t="n"/>
      <c r="P2616" s="31" t="n"/>
      <c r="Q2616" s="31" t="n">
        <v>0</v>
      </c>
      <c r="R2616" s="31" t="n"/>
      <c r="S2616" s="32" t="n"/>
      <c r="T2616" s="32" t="n"/>
      <c r="V2616" t="inlineStr">
        <is>
          <t>0598p</t>
        </is>
      </c>
      <c r="X2616" t="n">
        <v>8557</v>
      </c>
      <c r="Z2616" t="inlineStr">
        <is>
          <t>Conner McDonald ((N/A) D)</t>
        </is>
      </c>
    </row>
    <row r="2617">
      <c r="A2617" t="inlineStr">
        <is>
          <t>Conner Roulette</t>
        </is>
      </c>
      <c r="B2617" t="inlineStr">
        <is>
          <t>(N/A)</t>
        </is>
      </c>
      <c r="C2617" t="inlineStr">
        <is>
          <t>LW</t>
        </is>
      </c>
      <c r="D2617" t="inlineStr">
        <is>
          <t>F</t>
        </is>
      </c>
      <c r="E2617" t="n">
        <v>23</v>
      </c>
      <c r="F2617" t="inlineStr">
        <is>
          <t>FA</t>
        </is>
      </c>
      <c r="G2617" t="inlineStr">
        <is>
          <t>FA</t>
        </is>
      </c>
      <c r="H2617" s="30" t="n">
        <v>1</v>
      </c>
      <c r="I2617" s="31" t="n">
        <v>0</v>
      </c>
      <c r="J2617" s="31" t="n"/>
      <c r="K2617" s="31" t="n">
        <v>0</v>
      </c>
      <c r="L2617" s="32" t="n"/>
      <c r="M2617" s="31" t="n">
        <v>0</v>
      </c>
      <c r="N2617" s="31" t="n">
        <v>0</v>
      </c>
      <c r="O2617" s="31" t="n"/>
      <c r="P2617" s="31" t="n"/>
      <c r="Q2617" s="31" t="n">
        <v>0</v>
      </c>
      <c r="R2617" s="31" t="n"/>
      <c r="S2617" s="32" t="n"/>
      <c r="T2617" s="32" t="n"/>
      <c r="V2617" t="inlineStr">
        <is>
          <t>05tuk</t>
        </is>
      </c>
      <c r="W2617" t="n">
        <v>6497</v>
      </c>
      <c r="Y2617" t="inlineStr">
        <is>
          <t>63c181c6-8a33-4994-a9c3-1db4c5a7d192</t>
        </is>
      </c>
      <c r="Z2617" t="inlineStr">
        <is>
          <t>Conner Roulette ((N/A) LW)</t>
        </is>
      </c>
    </row>
    <row r="2618">
      <c r="A2618" t="inlineStr">
        <is>
          <t>Connor Boland</t>
        </is>
      </c>
      <c r="B2618" t="inlineStr">
        <is>
          <t>EDM</t>
        </is>
      </c>
      <c r="C2618" t="inlineStr">
        <is>
          <t>D</t>
        </is>
      </c>
      <c r="D2618" t="inlineStr">
        <is>
          <t>D</t>
        </is>
      </c>
      <c r="E2618" t="n">
        <v>31</v>
      </c>
      <c r="F2618" t="inlineStr">
        <is>
          <t>FA</t>
        </is>
      </c>
      <c r="G2618" t="inlineStr">
        <is>
          <t>FA</t>
        </is>
      </c>
      <c r="H2618" s="30" t="n">
        <v>1</v>
      </c>
      <c r="I2618" s="31" t="n">
        <v>0</v>
      </c>
      <c r="J2618" s="31" t="n"/>
      <c r="K2618" s="31" t="n">
        <v>0</v>
      </c>
      <c r="L2618" s="32" t="n"/>
      <c r="M2618" s="31" t="n">
        <v>0</v>
      </c>
      <c r="N2618" s="31" t="n">
        <v>0</v>
      </c>
      <c r="O2618" s="31" t="n"/>
      <c r="P2618" s="31" t="n"/>
      <c r="Q2618" s="31" t="n">
        <v>0</v>
      </c>
      <c r="R2618" s="31" t="n"/>
      <c r="S2618" s="32" t="n"/>
      <c r="T2618" s="32" t="n"/>
      <c r="V2618" t="inlineStr">
        <is>
          <t>03kqj</t>
        </is>
      </c>
      <c r="X2618" t="n">
        <v>6694</v>
      </c>
      <c r="Z2618" t="inlineStr">
        <is>
          <t>Connor Boland (EDM D)</t>
        </is>
      </c>
    </row>
    <row r="2619">
      <c r="A2619" t="inlineStr">
        <is>
          <t>Connor Brickley</t>
        </is>
      </c>
      <c r="B2619" t="inlineStr">
        <is>
          <t>(N/A)</t>
        </is>
      </c>
      <c r="C2619" t="inlineStr">
        <is>
          <t>RW</t>
        </is>
      </c>
      <c r="D2619" t="inlineStr">
        <is>
          <t>F</t>
        </is>
      </c>
      <c r="E2619" t="n">
        <v>34</v>
      </c>
      <c r="F2619" t="inlineStr">
        <is>
          <t>FA</t>
        </is>
      </c>
      <c r="G2619" t="inlineStr">
        <is>
          <t>FA</t>
        </is>
      </c>
      <c r="H2619" s="30" t="n">
        <v>1</v>
      </c>
      <c r="I2619" s="31" t="n">
        <v>0</v>
      </c>
      <c r="J2619" s="31" t="n"/>
      <c r="K2619" s="31" t="n">
        <v>0</v>
      </c>
      <c r="L2619" s="32" t="n"/>
      <c r="M2619" s="31" t="n">
        <v>0</v>
      </c>
      <c r="N2619" s="31" t="n">
        <v>0</v>
      </c>
      <c r="O2619" s="31" t="n"/>
      <c r="P2619" s="31" t="n"/>
      <c r="Q2619" s="31" t="n">
        <v>0</v>
      </c>
      <c r="R2619" s="31" t="n"/>
      <c r="S2619" s="32" t="n"/>
      <c r="T2619" s="32" t="n"/>
      <c r="V2619" t="inlineStr">
        <is>
          <t>01zqv</t>
        </is>
      </c>
      <c r="W2619" t="n">
        <v>3580</v>
      </c>
      <c r="X2619" t="n">
        <v>5023</v>
      </c>
      <c r="Z2619" t="inlineStr">
        <is>
          <t>Connor Brickley ((N/A) RW)</t>
        </is>
      </c>
    </row>
    <row r="2620">
      <c r="A2620" t="inlineStr">
        <is>
          <t>Connor Bunnaman</t>
        </is>
      </c>
      <c r="B2620" t="inlineStr">
        <is>
          <t>(N/A)</t>
        </is>
      </c>
      <c r="C2620" t="inlineStr">
        <is>
          <t>C</t>
        </is>
      </c>
      <c r="D2620" t="inlineStr">
        <is>
          <t>F</t>
        </is>
      </c>
      <c r="E2620" t="n">
        <v>28</v>
      </c>
      <c r="F2620" t="inlineStr">
        <is>
          <t>FA</t>
        </is>
      </c>
      <c r="G2620" t="inlineStr">
        <is>
          <t>FA</t>
        </is>
      </c>
      <c r="H2620" s="30" t="n">
        <v>1</v>
      </c>
      <c r="I2620" s="31" t="n">
        <v>0</v>
      </c>
      <c r="J2620" s="31" t="n"/>
      <c r="K2620" s="31" t="n">
        <v>0</v>
      </c>
      <c r="L2620" s="32" t="n"/>
      <c r="M2620" s="31" t="n">
        <v>0</v>
      </c>
      <c r="N2620" s="31" t="n">
        <v>0</v>
      </c>
      <c r="O2620" s="31" t="n"/>
      <c r="P2620" s="31" t="n"/>
      <c r="Q2620" s="31" t="n">
        <v>0</v>
      </c>
      <c r="R2620" s="31" t="n"/>
      <c r="S2620" s="32" t="n"/>
      <c r="T2620" s="32" t="n"/>
      <c r="V2620" t="inlineStr">
        <is>
          <t>042x3</t>
        </is>
      </c>
      <c r="W2620" t="n">
        <v>5390</v>
      </c>
      <c r="X2620" t="n">
        <v>7216</v>
      </c>
      <c r="Y2620" t="inlineStr">
        <is>
          <t>82fa125c-41b6-4de4-a335-58705901c355</t>
        </is>
      </c>
      <c r="Z2620" t="inlineStr">
        <is>
          <t>Connor Bunnaman ((N/A) C)</t>
        </is>
      </c>
    </row>
    <row r="2621">
      <c r="A2621" t="inlineStr">
        <is>
          <t>Connor Carrick</t>
        </is>
      </c>
      <c r="B2621" t="inlineStr">
        <is>
          <t>EDM</t>
        </is>
      </c>
      <c r="C2621" t="inlineStr">
        <is>
          <t>D</t>
        </is>
      </c>
      <c r="D2621" t="inlineStr">
        <is>
          <t>D</t>
        </is>
      </c>
      <c r="E2621" t="n">
        <v>32</v>
      </c>
      <c r="F2621" t="inlineStr">
        <is>
          <t>FA</t>
        </is>
      </c>
      <c r="G2621" t="inlineStr">
        <is>
          <t>FA</t>
        </is>
      </c>
      <c r="H2621" s="30" t="n">
        <v>1</v>
      </c>
      <c r="I2621" s="31" t="n">
        <v>0</v>
      </c>
      <c r="J2621" s="31" t="n"/>
      <c r="K2621" s="31" t="n">
        <v>0</v>
      </c>
      <c r="L2621" s="32" t="n"/>
      <c r="M2621" s="31" t="n">
        <v>0</v>
      </c>
      <c r="N2621" s="31" t="n">
        <v>0</v>
      </c>
      <c r="O2621" s="31" t="n"/>
      <c r="P2621" s="31" t="n"/>
      <c r="Q2621" s="31" t="n">
        <v>0</v>
      </c>
      <c r="R2621" s="31" t="n"/>
      <c r="S2621" s="32" t="n"/>
      <c r="T2621" s="32" t="n"/>
      <c r="V2621" t="inlineStr">
        <is>
          <t>02o7y</t>
        </is>
      </c>
      <c r="W2621" t="n">
        <v>4265</v>
      </c>
      <c r="X2621" t="n">
        <v>5827</v>
      </c>
      <c r="Y2621" t="inlineStr">
        <is>
          <t>06966019-1eb1-42b5-ac95-a31e19702350</t>
        </is>
      </c>
      <c r="Z2621" t="inlineStr">
        <is>
          <t>Connor Carrick (EDM D)</t>
        </is>
      </c>
    </row>
    <row r="2622">
      <c r="A2622" t="inlineStr">
        <is>
          <t>Connor Chatham</t>
        </is>
      </c>
      <c r="B2622" t="inlineStr">
        <is>
          <t>(N/A)</t>
        </is>
      </c>
      <c r="C2622" t="inlineStr">
        <is>
          <t>RW</t>
        </is>
      </c>
      <c r="D2622" t="inlineStr">
        <is>
          <t>F</t>
        </is>
      </c>
      <c r="E2622" t="n">
        <v>30</v>
      </c>
      <c r="F2622" t="inlineStr">
        <is>
          <t>FA</t>
        </is>
      </c>
      <c r="G2622" t="inlineStr">
        <is>
          <t>FA</t>
        </is>
      </c>
      <c r="H2622" s="30" t="n">
        <v>1</v>
      </c>
      <c r="I2622" s="31" t="n">
        <v>0</v>
      </c>
      <c r="J2622" s="31" t="n"/>
      <c r="K2622" s="31" t="n">
        <v>0</v>
      </c>
      <c r="L2622" s="32" t="n"/>
      <c r="M2622" s="31" t="n">
        <v>0</v>
      </c>
      <c r="N2622" s="31" t="n">
        <v>0</v>
      </c>
      <c r="O2622" s="31" t="n"/>
      <c r="P2622" s="31" t="n"/>
      <c r="Q2622" s="31" t="n">
        <v>0</v>
      </c>
      <c r="R2622" s="31" t="n"/>
      <c r="S2622" s="32" t="n"/>
      <c r="T2622" s="32" t="n"/>
      <c r="V2622" t="inlineStr">
        <is>
          <t>03dhn</t>
        </is>
      </c>
      <c r="W2622" t="n">
        <v>4471</v>
      </c>
      <c r="X2622" t="n">
        <v>6440</v>
      </c>
      <c r="Z2622" t="inlineStr">
        <is>
          <t>Connor Chatham ((N/A) RW)</t>
        </is>
      </c>
    </row>
    <row r="2623">
      <c r="A2623" t="inlineStr">
        <is>
          <t>Connor Corcoran</t>
        </is>
      </c>
      <c r="B2623" t="inlineStr">
        <is>
          <t>(N/A)</t>
        </is>
      </c>
      <c r="C2623" t="inlineStr">
        <is>
          <t>D</t>
        </is>
      </c>
      <c r="D2623" t="inlineStr">
        <is>
          <t>D</t>
        </is>
      </c>
      <c r="E2623" t="n">
        <v>26</v>
      </c>
      <c r="F2623" t="inlineStr">
        <is>
          <t>FA</t>
        </is>
      </c>
      <c r="G2623" t="inlineStr">
        <is>
          <t>FA</t>
        </is>
      </c>
      <c r="H2623" s="30" t="n">
        <v>1</v>
      </c>
      <c r="I2623" s="31" t="n">
        <v>0</v>
      </c>
      <c r="J2623" s="31" t="n"/>
      <c r="K2623" s="31" t="n">
        <v>0</v>
      </c>
      <c r="L2623" s="32" t="n"/>
      <c r="M2623" s="31" t="n">
        <v>0</v>
      </c>
      <c r="N2623" s="31" t="n">
        <v>0</v>
      </c>
      <c r="O2623" s="31" t="n"/>
      <c r="P2623" s="31" t="n"/>
      <c r="Q2623" s="31" t="n">
        <v>0</v>
      </c>
      <c r="R2623" s="31" t="n"/>
      <c r="S2623" s="32" t="n"/>
      <c r="T2623" s="32" t="n"/>
      <c r="V2623" t="inlineStr">
        <is>
          <t>04r0c</t>
        </is>
      </c>
      <c r="W2623" t="n">
        <v>6333</v>
      </c>
      <c r="X2623" t="n">
        <v>8051</v>
      </c>
      <c r="Y2623" t="inlineStr">
        <is>
          <t>6a90d9f1-da0b-4372-98e8-7e34cfa70f51</t>
        </is>
      </c>
      <c r="Z2623" t="inlineStr">
        <is>
          <t>Connor Corcoran ((N/A) D)</t>
        </is>
      </c>
    </row>
    <row r="2624">
      <c r="A2624" t="inlineStr">
        <is>
          <t>Connor Crisp</t>
        </is>
      </c>
      <c r="B2624" t="inlineStr">
        <is>
          <t>(N/A)</t>
        </is>
      </c>
      <c r="C2624" t="inlineStr">
        <is>
          <t>C</t>
        </is>
      </c>
      <c r="D2624" t="inlineStr">
        <is>
          <t>F</t>
        </is>
      </c>
      <c r="E2624" t="n">
        <v>32</v>
      </c>
      <c r="F2624" t="inlineStr">
        <is>
          <t>FA</t>
        </is>
      </c>
      <c r="G2624" t="inlineStr">
        <is>
          <t>FA</t>
        </is>
      </c>
      <c r="H2624" s="30" t="n">
        <v>1</v>
      </c>
      <c r="I2624" s="31" t="n">
        <v>0</v>
      </c>
      <c r="J2624" s="31" t="n"/>
      <c r="K2624" s="31" t="n">
        <v>0</v>
      </c>
      <c r="L2624" s="32" t="n"/>
      <c r="M2624" s="31" t="n">
        <v>0</v>
      </c>
      <c r="N2624" s="31" t="n">
        <v>0</v>
      </c>
      <c r="O2624" s="31" t="n"/>
      <c r="P2624" s="31" t="n"/>
      <c r="Q2624" s="31" t="n">
        <v>0</v>
      </c>
      <c r="R2624" s="31" t="n"/>
      <c r="S2624" s="32" t="n"/>
      <c r="T2624" s="32" t="n"/>
      <c r="V2624" t="inlineStr">
        <is>
          <t>031ov</t>
        </is>
      </c>
      <c r="W2624" t="n">
        <v>4219</v>
      </c>
      <c r="X2624" t="n">
        <v>6051</v>
      </c>
      <c r="Z2624" t="inlineStr">
        <is>
          <t>Connor Crisp ((N/A) C)</t>
        </is>
      </c>
    </row>
    <row r="2625">
      <c r="A2625" t="inlineStr">
        <is>
          <t>Connor Davis</t>
        </is>
      </c>
      <c r="B2625" t="inlineStr">
        <is>
          <t>VAN</t>
        </is>
      </c>
      <c r="C2625" t="inlineStr">
        <is>
          <t>RW</t>
        </is>
      </c>
      <c r="D2625" t="inlineStr">
        <is>
          <t>F</t>
        </is>
      </c>
      <c r="E2625" t="n">
        <v>19</v>
      </c>
      <c r="F2625" t="inlineStr">
        <is>
          <t>FA</t>
        </is>
      </c>
      <c r="G2625" t="inlineStr">
        <is>
          <t>FA</t>
        </is>
      </c>
      <c r="H2625" s="30" t="n">
        <v>1</v>
      </c>
      <c r="I2625" s="31" t="n">
        <v>0</v>
      </c>
      <c r="J2625" s="31" t="n"/>
      <c r="K2625" s="31" t="n">
        <v>0</v>
      </c>
      <c r="L2625" s="32" t="n"/>
      <c r="M2625" s="31" t="n">
        <v>0</v>
      </c>
      <c r="N2625" s="31" t="n">
        <v>0</v>
      </c>
      <c r="O2625" s="31" t="n"/>
      <c r="P2625" s="31" t="n"/>
      <c r="Q2625" s="31" t="n">
        <v>0</v>
      </c>
      <c r="R2625" s="31" t="n"/>
      <c r="S2625" s="32" t="n"/>
      <c r="T2625" s="32" t="n"/>
      <c r="V2625" t="inlineStr">
        <is>
          <t>076wp</t>
        </is>
      </c>
      <c r="Y2625" t="inlineStr">
        <is>
          <t>8afdd31c-6e16-41d2-8000-000047c6e93e</t>
        </is>
      </c>
      <c r="Z2625" t="inlineStr">
        <is>
          <t>Connor Davis (VAN RW)</t>
        </is>
      </c>
    </row>
    <row r="2626">
      <c r="A2626" t="inlineStr">
        <is>
          <t>Connor Ford</t>
        </is>
      </c>
      <c r="B2626" t="inlineStr">
        <is>
          <t>(N/A)</t>
        </is>
      </c>
      <c r="C2626" t="inlineStr">
        <is>
          <t>RW</t>
        </is>
      </c>
      <c r="D2626" t="inlineStr">
        <is>
          <t>F</t>
        </is>
      </c>
      <c r="E2626" t="n">
        <v>28</v>
      </c>
      <c r="F2626" t="inlineStr">
        <is>
          <t>FA</t>
        </is>
      </c>
      <c r="G2626" t="inlineStr">
        <is>
          <t>FA</t>
        </is>
      </c>
      <c r="H2626" s="30" t="n">
        <v>1</v>
      </c>
      <c r="I2626" s="31" t="n">
        <v>0</v>
      </c>
      <c r="J2626" s="31" t="n"/>
      <c r="K2626" s="31" t="n">
        <v>0</v>
      </c>
      <c r="L2626" s="32" t="n"/>
      <c r="M2626" s="31" t="n">
        <v>0</v>
      </c>
      <c r="N2626" s="31" t="n">
        <v>0</v>
      </c>
      <c r="O2626" s="31" t="n"/>
      <c r="P2626" s="31" t="n"/>
      <c r="Q2626" s="31" t="n">
        <v>0</v>
      </c>
      <c r="R2626" s="31" t="n"/>
      <c r="S2626" s="32" t="n"/>
      <c r="T2626" s="32" t="n"/>
      <c r="V2626" t="inlineStr">
        <is>
          <t>05ri4</t>
        </is>
      </c>
      <c r="Y2626" t="inlineStr">
        <is>
          <t>296747a6-c81a-43c0-aa5b-4d79dfbda66a</t>
        </is>
      </c>
      <c r="Z2626" t="inlineStr">
        <is>
          <t>Connor Ford ((N/A) RW)</t>
        </is>
      </c>
    </row>
    <row r="2627">
      <c r="A2627" t="inlineStr">
        <is>
          <t>Connor Graham</t>
        </is>
      </c>
      <c r="B2627" t="inlineStr">
        <is>
          <t>NYI</t>
        </is>
      </c>
      <c r="C2627" t="inlineStr">
        <is>
          <t>LW</t>
        </is>
      </c>
      <c r="D2627" t="inlineStr">
        <is>
          <t>F</t>
        </is>
      </c>
      <c r="E2627" t="n">
        <v>30</v>
      </c>
      <c r="F2627" t="inlineStr">
        <is>
          <t>FA</t>
        </is>
      </c>
      <c r="G2627" t="inlineStr">
        <is>
          <t>FA</t>
        </is>
      </c>
      <c r="H2627" s="30" t="n">
        <v>1</v>
      </c>
      <c r="I2627" s="31" t="n">
        <v>0</v>
      </c>
      <c r="J2627" s="31" t="n"/>
      <c r="K2627" s="31" t="n">
        <v>0</v>
      </c>
      <c r="L2627" s="32" t="n"/>
      <c r="M2627" s="31" t="n">
        <v>0</v>
      </c>
      <c r="N2627" s="31" t="n">
        <v>0</v>
      </c>
      <c r="O2627" s="31" t="n"/>
      <c r="P2627" s="31" t="n"/>
      <c r="Q2627" s="31" t="n">
        <v>0</v>
      </c>
      <c r="R2627" s="31" t="n"/>
      <c r="S2627" s="32" t="n"/>
      <c r="T2627" s="32" t="n"/>
      <c r="V2627" t="inlineStr">
        <is>
          <t>03knx</t>
        </is>
      </c>
      <c r="X2627" t="n">
        <v>6678</v>
      </c>
      <c r="Z2627" t="inlineStr">
        <is>
          <t>Connor Graham (NYI LW)</t>
        </is>
      </c>
    </row>
    <row r="2628">
      <c r="A2628" t="inlineStr">
        <is>
          <t>Connor Gutenberg</t>
        </is>
      </c>
      <c r="B2628" t="inlineStr">
        <is>
          <t>(N/A)</t>
        </is>
      </c>
      <c r="C2628" t="inlineStr">
        <is>
          <t>C</t>
        </is>
      </c>
      <c r="D2628" t="inlineStr">
        <is>
          <t>F</t>
        </is>
      </c>
      <c r="E2628" t="n">
        <v>27</v>
      </c>
      <c r="F2628" t="inlineStr">
        <is>
          <t>FA</t>
        </is>
      </c>
      <c r="G2628" t="inlineStr">
        <is>
          <t>FA</t>
        </is>
      </c>
      <c r="H2628" s="30" t="n">
        <v>1</v>
      </c>
      <c r="I2628" s="31" t="n">
        <v>0</v>
      </c>
      <c r="J2628" s="31" t="n"/>
      <c r="K2628" s="31" t="n">
        <v>0</v>
      </c>
      <c r="L2628" s="32" t="n"/>
      <c r="M2628" s="31" t="n">
        <v>0</v>
      </c>
      <c r="N2628" s="31" t="n">
        <v>0</v>
      </c>
      <c r="O2628" s="31" t="n"/>
      <c r="P2628" s="31" t="n"/>
      <c r="Q2628" s="31" t="n">
        <v>0</v>
      </c>
      <c r="R2628" s="31" t="n"/>
      <c r="S2628" s="32" t="n"/>
      <c r="T2628" s="32" t="n"/>
      <c r="V2628" t="inlineStr">
        <is>
          <t>04gen</t>
        </is>
      </c>
      <c r="Z2628" t="inlineStr">
        <is>
          <t>Connor Gutenberg ((N/A) C)</t>
        </is>
      </c>
    </row>
    <row r="2629">
      <c r="A2629" t="inlineStr">
        <is>
          <t>Connor Hall</t>
        </is>
      </c>
      <c r="B2629" t="inlineStr">
        <is>
          <t>(N/A)</t>
        </is>
      </c>
      <c r="C2629" t="inlineStr">
        <is>
          <t>D</t>
        </is>
      </c>
      <c r="D2629" t="inlineStr">
        <is>
          <t>D</t>
        </is>
      </c>
      <c r="E2629" t="n">
        <v>28</v>
      </c>
      <c r="F2629" t="inlineStr">
        <is>
          <t>FA</t>
        </is>
      </c>
      <c r="G2629" t="inlineStr">
        <is>
          <t>FA</t>
        </is>
      </c>
      <c r="H2629" s="30" t="n">
        <v>1</v>
      </c>
      <c r="I2629" s="31" t="n">
        <v>0</v>
      </c>
      <c r="J2629" s="31" t="n"/>
      <c r="K2629" s="31" t="n">
        <v>0</v>
      </c>
      <c r="L2629" s="32" t="n"/>
      <c r="M2629" s="31" t="n">
        <v>0</v>
      </c>
      <c r="N2629" s="31" t="n">
        <v>0</v>
      </c>
      <c r="O2629" s="31" t="n"/>
      <c r="P2629" s="31" t="n"/>
      <c r="Q2629" s="31" t="n">
        <v>0</v>
      </c>
      <c r="R2629" s="31" t="n"/>
      <c r="S2629" s="32" t="n"/>
      <c r="T2629" s="32" t="n"/>
      <c r="V2629" t="inlineStr">
        <is>
          <t>042wd</t>
        </is>
      </c>
      <c r="W2629" t="n">
        <v>5191</v>
      </c>
      <c r="X2629" t="n">
        <v>7185</v>
      </c>
      <c r="Z2629" t="inlineStr">
        <is>
          <t>Connor Hall ((N/A) D)</t>
        </is>
      </c>
    </row>
    <row r="2630">
      <c r="A2630" t="inlineStr">
        <is>
          <t>Connor Hicks</t>
        </is>
      </c>
      <c r="B2630" t="inlineStr">
        <is>
          <t>DET</t>
        </is>
      </c>
      <c r="C2630" t="inlineStr">
        <is>
          <t>G</t>
        </is>
      </c>
      <c r="D2630" t="inlineStr">
        <is>
          <t>G</t>
        </is>
      </c>
      <c r="E2630" t="n">
        <v>29</v>
      </c>
      <c r="F2630" t="inlineStr">
        <is>
          <t>FA</t>
        </is>
      </c>
      <c r="G2630" t="inlineStr">
        <is>
          <t>FA</t>
        </is>
      </c>
      <c r="H2630" s="30" t="n">
        <v>1</v>
      </c>
      <c r="I2630" s="31" t="n">
        <v>0</v>
      </c>
      <c r="J2630" s="31" t="n"/>
      <c r="K2630" s="31" t="n">
        <v>0</v>
      </c>
      <c r="L2630" s="32" t="n"/>
      <c r="M2630" s="31" t="n">
        <v>0</v>
      </c>
      <c r="N2630" s="31" t="n">
        <v>0</v>
      </c>
      <c r="O2630" s="31" t="n"/>
      <c r="P2630" s="31" t="n"/>
      <c r="Q2630" s="31" t="n">
        <v>0</v>
      </c>
      <c r="R2630" s="31" t="n"/>
      <c r="S2630" s="32" t="n"/>
      <c r="T2630" s="32" t="n"/>
      <c r="V2630" t="inlineStr">
        <is>
          <t>048w4</t>
        </is>
      </c>
      <c r="X2630" t="n">
        <v>7403</v>
      </c>
      <c r="Z2630" t="inlineStr">
        <is>
          <t>Connor Hicks (DET G)</t>
        </is>
      </c>
    </row>
    <row r="2631">
      <c r="A2631" t="inlineStr">
        <is>
          <t>Connor Hobbs</t>
        </is>
      </c>
      <c r="B2631" t="inlineStr">
        <is>
          <t>(N/A)</t>
        </is>
      </c>
      <c r="C2631" t="inlineStr">
        <is>
          <t>D</t>
        </is>
      </c>
      <c r="D2631" t="inlineStr">
        <is>
          <t>D</t>
        </is>
      </c>
      <c r="E2631" t="n">
        <v>29</v>
      </c>
      <c r="F2631" t="inlineStr">
        <is>
          <t>FA</t>
        </is>
      </c>
      <c r="G2631" t="inlineStr">
        <is>
          <t>FA</t>
        </is>
      </c>
      <c r="H2631" s="30" t="n">
        <v>1</v>
      </c>
      <c r="I2631" s="31" t="n">
        <v>0</v>
      </c>
      <c r="J2631" s="31" t="n"/>
      <c r="K2631" s="31" t="n">
        <v>0</v>
      </c>
      <c r="L2631" s="32" t="n"/>
      <c r="M2631" s="31" t="n">
        <v>0</v>
      </c>
      <c r="N2631" s="31" t="n">
        <v>0</v>
      </c>
      <c r="O2631" s="31" t="n"/>
      <c r="P2631" s="31" t="n"/>
      <c r="Q2631" s="31" t="n">
        <v>0</v>
      </c>
      <c r="R2631" s="31" t="n"/>
      <c r="S2631" s="32" t="n"/>
      <c r="T2631" s="32" t="n"/>
      <c r="V2631" t="inlineStr">
        <is>
          <t>03rif</t>
        </is>
      </c>
      <c r="W2631" t="n">
        <v>5260</v>
      </c>
      <c r="X2631" t="n">
        <v>6885</v>
      </c>
      <c r="Z2631" t="inlineStr">
        <is>
          <t>Connor Hobbs ((N/A) D)</t>
        </is>
      </c>
    </row>
    <row r="2632">
      <c r="A2632" t="inlineStr">
        <is>
          <t>Connor Hughes</t>
        </is>
      </c>
      <c r="B2632" t="inlineStr">
        <is>
          <t>MTL</t>
        </is>
      </c>
      <c r="C2632" t="inlineStr">
        <is>
          <t>G</t>
        </is>
      </c>
      <c r="D2632" t="inlineStr">
        <is>
          <t>G</t>
        </is>
      </c>
      <c r="E2632" t="n">
        <v>30</v>
      </c>
      <c r="F2632" t="inlineStr">
        <is>
          <t>FA</t>
        </is>
      </c>
      <c r="G2632" t="inlineStr">
        <is>
          <t>FA</t>
        </is>
      </c>
      <c r="H2632" s="30" t="n">
        <v>1</v>
      </c>
      <c r="I2632" s="31" t="n">
        <v>0</v>
      </c>
      <c r="J2632" s="31" t="n"/>
      <c r="K2632" s="31" t="n">
        <v>0</v>
      </c>
      <c r="L2632" s="32" t="n"/>
      <c r="M2632" s="31" t="n">
        <v>0</v>
      </c>
      <c r="N2632" s="31" t="n">
        <v>0</v>
      </c>
      <c r="O2632" s="31" t="n"/>
      <c r="P2632" s="31" t="n"/>
      <c r="Q2632" s="31" t="n">
        <v>0</v>
      </c>
      <c r="R2632" s="31" t="n"/>
      <c r="S2632" s="32" t="n"/>
      <c r="T2632" s="32" t="n"/>
      <c r="V2632" t="inlineStr">
        <is>
          <t>06mcl</t>
        </is>
      </c>
      <c r="Y2632" t="inlineStr">
        <is>
          <t>5fea41a2-b096-4bf2-8304-491e65d3aa28</t>
        </is>
      </c>
      <c r="Z2632" t="inlineStr">
        <is>
          <t>Connor Hughes (MTL G)</t>
        </is>
      </c>
    </row>
    <row r="2633">
      <c r="A2633" t="inlineStr">
        <is>
          <t>Connor Hurley</t>
        </is>
      </c>
      <c r="B2633" t="inlineStr">
        <is>
          <t>BUF</t>
        </is>
      </c>
      <c r="C2633" t="inlineStr">
        <is>
          <t>C</t>
        </is>
      </c>
      <c r="D2633" t="inlineStr">
        <is>
          <t>F</t>
        </is>
      </c>
      <c r="E2633" t="n">
        <v>30</v>
      </c>
      <c r="F2633" t="inlineStr">
        <is>
          <t>FA</t>
        </is>
      </c>
      <c r="G2633" t="inlineStr">
        <is>
          <t>FA</t>
        </is>
      </c>
      <c r="H2633" s="30" t="n">
        <v>1</v>
      </c>
      <c r="I2633" s="31" t="n">
        <v>0</v>
      </c>
      <c r="J2633" s="31" t="n"/>
      <c r="K2633" s="31" t="n">
        <v>0</v>
      </c>
      <c r="L2633" s="32" t="n"/>
      <c r="M2633" s="31" t="n">
        <v>0</v>
      </c>
      <c r="N2633" s="31" t="n">
        <v>0</v>
      </c>
      <c r="O2633" s="31" t="n"/>
      <c r="P2633" s="31" t="n"/>
      <c r="Q2633" s="31" t="n">
        <v>0</v>
      </c>
      <c r="R2633" s="31" t="n"/>
      <c r="S2633" s="32" t="n"/>
      <c r="T2633" s="32" t="n"/>
      <c r="V2633" t="inlineStr">
        <is>
          <t>031o2</t>
        </is>
      </c>
      <c r="W2633" t="n">
        <v>4194</v>
      </c>
      <c r="Z2633" t="inlineStr">
        <is>
          <t>Connor Hurley (BUF C)</t>
        </is>
      </c>
    </row>
    <row r="2634">
      <c r="A2634" t="inlineStr">
        <is>
          <t>Connor Hvidston</t>
        </is>
      </c>
      <c r="B2634" t="inlineStr">
        <is>
          <t>(N/A)</t>
        </is>
      </c>
      <c r="C2634" t="inlineStr">
        <is>
          <t>C</t>
        </is>
      </c>
      <c r="D2634" t="inlineStr">
        <is>
          <t>F</t>
        </is>
      </c>
      <c r="E2634" t="n">
        <v>22</v>
      </c>
      <c r="F2634" t="inlineStr">
        <is>
          <t>FA</t>
        </is>
      </c>
      <c r="G2634" t="inlineStr">
        <is>
          <t>FA</t>
        </is>
      </c>
      <c r="H2634" s="30" t="n">
        <v>1</v>
      </c>
      <c r="I2634" s="31" t="n">
        <v>0</v>
      </c>
      <c r="J2634" s="31" t="n"/>
      <c r="K2634" s="31" t="n">
        <v>0</v>
      </c>
      <c r="L2634" s="32" t="n"/>
      <c r="M2634" s="31" t="n">
        <v>0</v>
      </c>
      <c r="N2634" s="31" t="n">
        <v>0</v>
      </c>
      <c r="O2634" s="31" t="n"/>
      <c r="P2634" s="31" t="n"/>
      <c r="Q2634" s="31" t="n">
        <v>0</v>
      </c>
      <c r="R2634" s="31" t="n"/>
      <c r="S2634" s="32" t="n"/>
      <c r="T2634" s="32" t="n"/>
      <c r="V2634" t="inlineStr">
        <is>
          <t>061i8</t>
        </is>
      </c>
      <c r="Y2634" t="inlineStr">
        <is>
          <t>f7453005-dd4d-40a2-b268-2b968a4ba3bc</t>
        </is>
      </c>
      <c r="Z2634" t="inlineStr">
        <is>
          <t>Connor Hvidston ((N/A) C)</t>
        </is>
      </c>
    </row>
    <row r="2635">
      <c r="A2635" t="inlineStr">
        <is>
          <t>Connor Jones</t>
        </is>
      </c>
      <c r="B2635" t="inlineStr">
        <is>
          <t>(N/A)</t>
        </is>
      </c>
      <c r="C2635" t="inlineStr">
        <is>
          <t>C</t>
        </is>
      </c>
      <c r="D2635" t="inlineStr">
        <is>
          <t>F</t>
        </is>
      </c>
      <c r="E2635" t="n">
        <v>36</v>
      </c>
      <c r="F2635" t="inlineStr">
        <is>
          <t>FA</t>
        </is>
      </c>
      <c r="G2635" t="inlineStr">
        <is>
          <t>FA</t>
        </is>
      </c>
      <c r="H2635" s="30" t="n">
        <v>1</v>
      </c>
      <c r="I2635" s="31" t="n">
        <v>0</v>
      </c>
      <c r="J2635" s="31" t="n"/>
      <c r="K2635" s="31" t="n">
        <v>0</v>
      </c>
      <c r="L2635" s="32" t="n"/>
      <c r="M2635" s="31" t="n">
        <v>0</v>
      </c>
      <c r="N2635" s="31" t="n">
        <v>0</v>
      </c>
      <c r="O2635" s="31" t="n"/>
      <c r="P2635" s="31" t="n"/>
      <c r="Q2635" s="31" t="n">
        <v>0</v>
      </c>
      <c r="R2635" s="31" t="n"/>
      <c r="S2635" s="32" t="n"/>
      <c r="T2635" s="32" t="n"/>
      <c r="V2635" t="inlineStr">
        <is>
          <t>03aov</t>
        </is>
      </c>
      <c r="W2635" t="n">
        <v>4695</v>
      </c>
      <c r="X2635" t="n">
        <v>6697</v>
      </c>
      <c r="Z2635" t="inlineStr">
        <is>
          <t>Connor Jones ((N/A) C)</t>
        </is>
      </c>
    </row>
    <row r="2636">
      <c r="A2636" t="inlineStr">
        <is>
          <t>Connor Kelley</t>
        </is>
      </c>
      <c r="B2636" t="inlineStr">
        <is>
          <t>COL</t>
        </is>
      </c>
      <c r="C2636" t="inlineStr">
        <is>
          <t>D</t>
        </is>
      </c>
      <c r="D2636" t="inlineStr">
        <is>
          <t>D</t>
        </is>
      </c>
      <c r="E2636" t="n">
        <v>24</v>
      </c>
      <c r="F2636" t="inlineStr">
        <is>
          <t>FA</t>
        </is>
      </c>
      <c r="G2636" t="inlineStr">
        <is>
          <t>FA</t>
        </is>
      </c>
      <c r="H2636" s="30" t="n">
        <v>1</v>
      </c>
      <c r="I2636" s="31" t="n">
        <v>0</v>
      </c>
      <c r="J2636" s="31" t="n"/>
      <c r="K2636" s="31" t="n">
        <v>0</v>
      </c>
      <c r="L2636" s="32" t="n"/>
      <c r="M2636" s="31" t="n">
        <v>0</v>
      </c>
      <c r="N2636" s="31" t="n">
        <v>0</v>
      </c>
      <c r="O2636" s="31" t="n"/>
      <c r="P2636" s="31" t="n"/>
      <c r="Q2636" s="31" t="n">
        <v>0</v>
      </c>
      <c r="R2636" s="31" t="n"/>
      <c r="S2636" s="32" t="n"/>
      <c r="T2636" s="32" t="n"/>
      <c r="V2636" t="inlineStr">
        <is>
          <t>05ugq</t>
        </is>
      </c>
      <c r="Y2636" t="inlineStr">
        <is>
          <t>32d82a18-01c8-4175-8ec6-9db338cc7b98</t>
        </is>
      </c>
      <c r="Z2636" t="inlineStr">
        <is>
          <t>Connor Kelley (COL D)</t>
        </is>
      </c>
    </row>
    <row r="2637">
      <c r="A2637" t="inlineStr">
        <is>
          <t>Connor Knapp</t>
        </is>
      </c>
      <c r="B2637" t="inlineStr">
        <is>
          <t>(N/A)</t>
        </is>
      </c>
      <c r="C2637" t="inlineStr">
        <is>
          <t>G</t>
        </is>
      </c>
      <c r="D2637" t="inlineStr">
        <is>
          <t>G</t>
        </is>
      </c>
      <c r="E2637" t="n">
        <v>36</v>
      </c>
      <c r="F2637" t="inlineStr">
        <is>
          <t>FA</t>
        </is>
      </c>
      <c r="G2637" t="inlineStr">
        <is>
          <t>FA</t>
        </is>
      </c>
      <c r="H2637" s="30" t="n">
        <v>1</v>
      </c>
      <c r="I2637" s="31" t="n">
        <v>0</v>
      </c>
      <c r="J2637" s="31" t="n"/>
      <c r="K2637" s="31" t="n">
        <v>0</v>
      </c>
      <c r="L2637" s="32" t="n"/>
      <c r="M2637" s="31" t="n">
        <v>0</v>
      </c>
      <c r="N2637" s="31" t="n">
        <v>0</v>
      </c>
      <c r="O2637" s="31" t="n"/>
      <c r="P2637" s="31" t="n"/>
      <c r="Q2637" s="31" t="n">
        <v>0</v>
      </c>
      <c r="R2637" s="31" t="n"/>
      <c r="S2637" s="32" t="n"/>
      <c r="T2637" s="32" t="n"/>
      <c r="V2637" t="inlineStr">
        <is>
          <t>02g1j</t>
        </is>
      </c>
      <c r="W2637" t="n">
        <v>3942</v>
      </c>
      <c r="X2637" t="n">
        <v>5654</v>
      </c>
      <c r="Z2637" t="inlineStr">
        <is>
          <t>Connor Knapp ((N/A) G)</t>
        </is>
      </c>
    </row>
    <row r="2638">
      <c r="A2638" t="inlineStr">
        <is>
          <t>Connor Kurth</t>
        </is>
      </c>
      <c r="B2638" t="inlineStr">
        <is>
          <t>TBL</t>
        </is>
      </c>
      <c r="C2638" t="inlineStr">
        <is>
          <t>RW</t>
        </is>
      </c>
      <c r="D2638" t="inlineStr">
        <is>
          <t>F</t>
        </is>
      </c>
      <c r="E2638" t="n">
        <v>23</v>
      </c>
      <c r="F2638" t="inlineStr">
        <is>
          <t>FA</t>
        </is>
      </c>
      <c r="G2638" t="inlineStr">
        <is>
          <t>FA</t>
        </is>
      </c>
      <c r="H2638" s="30" t="n">
        <v>870000</v>
      </c>
      <c r="I2638" s="31" t="n">
        <v>0</v>
      </c>
      <c r="J2638" s="31" t="n"/>
      <c r="K2638" s="31" t="n">
        <v>0</v>
      </c>
      <c r="L2638" s="32" t="n"/>
      <c r="M2638" s="31" t="n">
        <v>0</v>
      </c>
      <c r="N2638" s="31" t="n">
        <v>0</v>
      </c>
      <c r="O2638" s="31" t="n"/>
      <c r="P2638" s="31" t="n"/>
      <c r="Q2638" s="31" t="n">
        <v>0</v>
      </c>
      <c r="R2638" s="31" t="n"/>
      <c r="S2638" s="32" t="n"/>
      <c r="T2638" s="32" t="n"/>
      <c r="V2638" t="inlineStr">
        <is>
          <t>05uo5</t>
        </is>
      </c>
      <c r="W2638" t="n">
        <v>7329</v>
      </c>
      <c r="Y2638" t="inlineStr">
        <is>
          <t>16026d6a-f10e-4e09-a8cc-4dd0df4531e4</t>
        </is>
      </c>
      <c r="Z2638" t="inlineStr">
        <is>
          <t>Connor Kurth (TBL RW)</t>
        </is>
      </c>
    </row>
    <row r="2639">
      <c r="A2639" t="inlineStr">
        <is>
          <t>Connor LaCouvee</t>
        </is>
      </c>
      <c r="B2639" t="inlineStr">
        <is>
          <t>MTL</t>
        </is>
      </c>
      <c r="C2639" t="inlineStr">
        <is>
          <t>G</t>
        </is>
      </c>
      <c r="D2639" t="inlineStr">
        <is>
          <t>G</t>
        </is>
      </c>
      <c r="E2639" t="n">
        <v>32</v>
      </c>
      <c r="F2639" t="inlineStr">
        <is>
          <t>FA</t>
        </is>
      </c>
      <c r="G2639" t="inlineStr">
        <is>
          <t>FA</t>
        </is>
      </c>
      <c r="H2639" s="30" t="n">
        <v>1</v>
      </c>
      <c r="I2639" s="31" t="n">
        <v>0</v>
      </c>
      <c r="J2639" s="31" t="n"/>
      <c r="K2639" s="31" t="n">
        <v>0</v>
      </c>
      <c r="L2639" s="32" t="n"/>
      <c r="M2639" s="31" t="n">
        <v>0</v>
      </c>
      <c r="N2639" s="31" t="n">
        <v>0</v>
      </c>
      <c r="O2639" s="31" t="n"/>
      <c r="P2639" s="31" t="n"/>
      <c r="Q2639" s="31" t="n">
        <v>0</v>
      </c>
      <c r="R2639" s="31" t="n"/>
      <c r="S2639" s="32" t="n"/>
      <c r="T2639" s="32" t="n"/>
      <c r="V2639" t="inlineStr">
        <is>
          <t>0598m</t>
        </is>
      </c>
      <c r="X2639" t="n">
        <v>8553</v>
      </c>
      <c r="Z2639" t="inlineStr">
        <is>
          <t>Connor LaCouvee (MTL G)</t>
        </is>
      </c>
    </row>
    <row r="2640">
      <c r="A2640" t="inlineStr">
        <is>
          <t>Connor Levis</t>
        </is>
      </c>
      <c r="B2640" t="inlineStr">
        <is>
          <t>WPG</t>
        </is>
      </c>
      <c r="C2640" t="inlineStr">
        <is>
          <t>C</t>
        </is>
      </c>
      <c r="D2640" t="inlineStr">
        <is>
          <t>F</t>
        </is>
      </c>
      <c r="E2640" t="n">
        <v>21</v>
      </c>
      <c r="F2640" t="inlineStr">
        <is>
          <t>FA</t>
        </is>
      </c>
      <c r="G2640" t="inlineStr">
        <is>
          <t>FA</t>
        </is>
      </c>
      <c r="H2640" s="30" t="n">
        <v>1</v>
      </c>
      <c r="I2640" s="31" t="n">
        <v>0</v>
      </c>
      <c r="J2640" s="31" t="n"/>
      <c r="K2640" s="31" t="n">
        <v>0</v>
      </c>
      <c r="L2640" s="32" t="n"/>
      <c r="M2640" s="31" t="n">
        <v>0</v>
      </c>
      <c r="N2640" s="31" t="n">
        <v>0</v>
      </c>
      <c r="O2640" s="31" t="n"/>
      <c r="P2640" s="31" t="n"/>
      <c r="Q2640" s="31" t="n">
        <v>0</v>
      </c>
      <c r="R2640" s="31" t="n"/>
      <c r="S2640" s="32" t="n"/>
      <c r="T2640" s="32" t="n"/>
      <c r="V2640" t="inlineStr">
        <is>
          <t>06axf</t>
        </is>
      </c>
      <c r="Y2640" t="inlineStr">
        <is>
          <t>753bec2a-cd88-4c72-bcf9-d94b4649856a</t>
        </is>
      </c>
      <c r="Z2640" t="inlineStr">
        <is>
          <t>Connor Levis (WPG C)</t>
        </is>
      </c>
    </row>
    <row r="2641">
      <c r="A2641" t="inlineStr">
        <is>
          <t>Connor Lockhart</t>
        </is>
      </c>
      <c r="B2641" t="inlineStr">
        <is>
          <t>(N/A)</t>
        </is>
      </c>
      <c r="C2641" t="inlineStr">
        <is>
          <t>C</t>
        </is>
      </c>
      <c r="D2641" t="inlineStr">
        <is>
          <t>F</t>
        </is>
      </c>
      <c r="E2641" t="n">
        <v>23</v>
      </c>
      <c r="F2641" t="inlineStr">
        <is>
          <t>FA</t>
        </is>
      </c>
      <c r="G2641" t="inlineStr">
        <is>
          <t>FA</t>
        </is>
      </c>
      <c r="H2641" s="30" t="n">
        <v>1</v>
      </c>
      <c r="I2641" s="31" t="n">
        <v>0</v>
      </c>
      <c r="J2641" s="31" t="n"/>
      <c r="K2641" s="31" t="n">
        <v>0</v>
      </c>
      <c r="L2641" s="32" t="n"/>
      <c r="M2641" s="31" t="n">
        <v>0</v>
      </c>
      <c r="N2641" s="31" t="n">
        <v>0</v>
      </c>
      <c r="O2641" s="31" t="n"/>
      <c r="P2641" s="31" t="n"/>
      <c r="Q2641" s="31" t="n">
        <v>0</v>
      </c>
      <c r="R2641" s="31" t="n"/>
      <c r="S2641" s="32" t="n"/>
      <c r="T2641" s="32" t="n"/>
      <c r="V2641" t="inlineStr">
        <is>
          <t>05u4j</t>
        </is>
      </c>
      <c r="Y2641" t="inlineStr">
        <is>
          <t>1f89b551-0830-4730-97f7-7feda2f9c282</t>
        </is>
      </c>
      <c r="Z2641" t="inlineStr">
        <is>
          <t>Connor Lockhart ((N/A) C)</t>
        </is>
      </c>
    </row>
    <row r="2642">
      <c r="A2642" t="inlineStr">
        <is>
          <t>Connor MacPherson</t>
        </is>
      </c>
      <c r="B2642" t="inlineStr">
        <is>
          <t>(N/A)</t>
        </is>
      </c>
      <c r="C2642" t="inlineStr">
        <is>
          <t>C</t>
        </is>
      </c>
      <c r="D2642" t="inlineStr">
        <is>
          <t>F</t>
        </is>
      </c>
      <c r="E2642" t="n">
        <v>21</v>
      </c>
      <c r="F2642" t="inlineStr">
        <is>
          <t>FA</t>
        </is>
      </c>
      <c r="G2642" t="inlineStr">
        <is>
          <t>FA</t>
        </is>
      </c>
      <c r="H2642" s="30" t="n">
        <v>1</v>
      </c>
      <c r="I2642" s="31" t="n">
        <v>0</v>
      </c>
      <c r="J2642" s="31" t="n"/>
      <c r="K2642" s="31" t="n">
        <v>0</v>
      </c>
      <c r="L2642" s="32" t="n"/>
      <c r="M2642" s="31" t="n">
        <v>0</v>
      </c>
      <c r="N2642" s="31" t="n">
        <v>0</v>
      </c>
      <c r="O2642" s="31" t="n"/>
      <c r="P2642" s="31" t="n"/>
      <c r="Q2642" s="31" t="n">
        <v>0</v>
      </c>
      <c r="R2642" s="31" t="n"/>
      <c r="S2642" s="32" t="n"/>
      <c r="T2642" s="32" t="n"/>
      <c r="V2642" t="inlineStr">
        <is>
          <t>06c9a</t>
        </is>
      </c>
      <c r="Y2642" t="inlineStr">
        <is>
          <t>fb7f260c-8736-4e01-a3b4-91b6e9c0c612</t>
        </is>
      </c>
      <c r="Z2642" t="inlineStr">
        <is>
          <t>Connor MacPherson ((N/A) C)</t>
        </is>
      </c>
    </row>
    <row r="2643">
      <c r="A2643" t="inlineStr">
        <is>
          <t>Connor McCarthy</t>
        </is>
      </c>
      <c r="B2643" t="inlineStr">
        <is>
          <t>NYI</t>
        </is>
      </c>
      <c r="C2643" t="inlineStr">
        <is>
          <t>D</t>
        </is>
      </c>
      <c r="D2643" t="inlineStr">
        <is>
          <t>D</t>
        </is>
      </c>
      <c r="E2643" t="n">
        <v>30</v>
      </c>
      <c r="F2643" t="inlineStr">
        <is>
          <t>FA</t>
        </is>
      </c>
      <c r="G2643" t="inlineStr">
        <is>
          <t>FA</t>
        </is>
      </c>
      <c r="H2643" s="30" t="n">
        <v>1</v>
      </c>
      <c r="I2643" s="31" t="n">
        <v>0</v>
      </c>
      <c r="J2643" s="31" t="n"/>
      <c r="K2643" s="31" t="n">
        <v>0</v>
      </c>
      <c r="L2643" s="32" t="n"/>
      <c r="M2643" s="31" t="n">
        <v>0</v>
      </c>
      <c r="N2643" s="31" t="n">
        <v>0</v>
      </c>
      <c r="O2643" s="31" t="n"/>
      <c r="P2643" s="31" t="n"/>
      <c r="Q2643" s="31" t="n">
        <v>0</v>
      </c>
      <c r="R2643" s="31" t="n"/>
      <c r="S2643" s="32" t="n"/>
      <c r="T2643" s="32" t="n"/>
      <c r="V2643" t="inlineStr">
        <is>
          <t>05xd4</t>
        </is>
      </c>
      <c r="Y2643" t="inlineStr">
        <is>
          <t>b917ca4c-d460-4217-b612-b469912a320e</t>
        </is>
      </c>
      <c r="Z2643" t="inlineStr">
        <is>
          <t>Connor McCarthy (NYI D)</t>
        </is>
      </c>
    </row>
    <row r="2644">
      <c r="A2644" t="inlineStr">
        <is>
          <t>Connor McClennon</t>
        </is>
      </c>
      <c r="B2644" t="inlineStr">
        <is>
          <t>PHI</t>
        </is>
      </c>
      <c r="C2644" t="inlineStr">
        <is>
          <t>RW</t>
        </is>
      </c>
      <c r="D2644" t="inlineStr">
        <is>
          <t>F</t>
        </is>
      </c>
      <c r="E2644" t="n">
        <v>24</v>
      </c>
      <c r="F2644" t="inlineStr">
        <is>
          <t>FA</t>
        </is>
      </c>
      <c r="G2644" t="inlineStr">
        <is>
          <t>FA</t>
        </is>
      </c>
      <c r="H2644" s="30" t="n">
        <v>1</v>
      </c>
      <c r="I2644" s="31" t="n">
        <v>0</v>
      </c>
      <c r="J2644" s="31" t="n"/>
      <c r="K2644" s="31" t="n">
        <v>0</v>
      </c>
      <c r="L2644" s="32" t="n"/>
      <c r="M2644" s="31" t="n">
        <v>0</v>
      </c>
      <c r="N2644" s="31" t="n">
        <v>0</v>
      </c>
      <c r="O2644" s="31" t="n"/>
      <c r="P2644" s="31" t="n"/>
      <c r="Q2644" s="31" t="n">
        <v>0</v>
      </c>
      <c r="R2644" s="31" t="n"/>
      <c r="S2644" s="32" t="n"/>
      <c r="T2644" s="32" t="n"/>
      <c r="V2644" t="inlineStr">
        <is>
          <t>04uqj</t>
        </is>
      </c>
      <c r="Y2644" t="inlineStr">
        <is>
          <t>a3466cd5-8311-4979-8b66-fdc7315bdbee</t>
        </is>
      </c>
      <c r="Z2644" t="inlineStr">
        <is>
          <t>Connor McClennon (PHI RW)</t>
        </is>
      </c>
    </row>
    <row r="2645">
      <c r="A2645" t="inlineStr">
        <is>
          <t>Connor Milburn</t>
        </is>
      </c>
      <c r="B2645" t="inlineStr">
        <is>
          <t>(N/A)</t>
        </is>
      </c>
      <c r="C2645" t="inlineStr">
        <is>
          <t>LW</t>
        </is>
      </c>
      <c r="D2645" t="inlineStr">
        <is>
          <t>F</t>
        </is>
      </c>
      <c r="E2645" t="n">
        <v>25</v>
      </c>
      <c r="F2645" t="inlineStr">
        <is>
          <t>FA</t>
        </is>
      </c>
      <c r="G2645" t="inlineStr">
        <is>
          <t>FA</t>
        </is>
      </c>
      <c r="H2645" s="30" t="n">
        <v>1</v>
      </c>
      <c r="I2645" s="31" t="n">
        <v>0</v>
      </c>
      <c r="J2645" s="31" t="n"/>
      <c r="K2645" s="31" t="n">
        <v>0</v>
      </c>
      <c r="L2645" s="32" t="n"/>
      <c r="M2645" s="31" t="n">
        <v>0</v>
      </c>
      <c r="N2645" s="31" t="n">
        <v>0</v>
      </c>
      <c r="O2645" s="31" t="n"/>
      <c r="P2645" s="31" t="n"/>
      <c r="Q2645" s="31" t="n">
        <v>0</v>
      </c>
      <c r="R2645" s="31" t="n"/>
      <c r="S2645" s="32" t="n"/>
      <c r="T2645" s="32" t="n"/>
      <c r="V2645" t="inlineStr">
        <is>
          <t>06r6b</t>
        </is>
      </c>
      <c r="Z2645" t="inlineStr">
        <is>
          <t>Connor Milburn ((N/A) LW)</t>
        </is>
      </c>
    </row>
    <row r="2646">
      <c r="A2646" t="inlineStr">
        <is>
          <t>Connor Murphy</t>
        </is>
      </c>
      <c r="B2646" t="inlineStr">
        <is>
          <t>(N/A)</t>
        </is>
      </c>
      <c r="C2646" t="inlineStr">
        <is>
          <t>G</t>
        </is>
      </c>
      <c r="D2646" t="inlineStr">
        <is>
          <t>G</t>
        </is>
      </c>
      <c r="E2646" t="n">
        <v>28</v>
      </c>
      <c r="F2646" t="inlineStr">
        <is>
          <t>FA</t>
        </is>
      </c>
      <c r="G2646" t="inlineStr">
        <is>
          <t>FA</t>
        </is>
      </c>
      <c r="H2646" s="30" t="n">
        <v>1</v>
      </c>
      <c r="I2646" s="31" t="n">
        <v>0</v>
      </c>
      <c r="J2646" s="31" t="n"/>
      <c r="K2646" s="31" t="n">
        <v>0</v>
      </c>
      <c r="L2646" s="32" t="n"/>
      <c r="M2646" s="31" t="n">
        <v>0</v>
      </c>
      <c r="N2646" s="31" t="n">
        <v>0</v>
      </c>
      <c r="O2646" s="31" t="n"/>
      <c r="P2646" s="31" t="n"/>
      <c r="Q2646" s="31" t="n">
        <v>0</v>
      </c>
      <c r="R2646" s="31" t="n"/>
      <c r="S2646" s="32" t="n"/>
      <c r="T2646" s="32" t="n"/>
      <c r="V2646" t="inlineStr">
        <is>
          <t>06h9a</t>
        </is>
      </c>
      <c r="W2646" t="n">
        <v>7051</v>
      </c>
      <c r="Y2646" t="inlineStr">
        <is>
          <t>b614fea8-d26f-4614-b0fd-a622852b3872</t>
        </is>
      </c>
      <c r="Z2646" t="inlineStr">
        <is>
          <t>Connor Murphy ((N/A) G)</t>
        </is>
      </c>
    </row>
    <row r="2647">
      <c r="A2647" t="inlineStr">
        <is>
          <t>Connor Murphy</t>
        </is>
      </c>
      <c r="B2647" t="inlineStr">
        <is>
          <t>(N/A)</t>
        </is>
      </c>
      <c r="C2647" t="inlineStr">
        <is>
          <t>C</t>
        </is>
      </c>
      <c r="D2647" t="inlineStr">
        <is>
          <t>F</t>
        </is>
      </c>
      <c r="E2647" t="n">
        <v>30</v>
      </c>
      <c r="F2647" t="inlineStr">
        <is>
          <t>FA</t>
        </is>
      </c>
      <c r="G2647" t="inlineStr">
        <is>
          <t>FA</t>
        </is>
      </c>
      <c r="H2647" s="30" t="n">
        <v>1</v>
      </c>
      <c r="I2647" s="31" t="n">
        <v>0</v>
      </c>
      <c r="J2647" s="31" t="n"/>
      <c r="K2647" s="31" t="n">
        <v>0</v>
      </c>
      <c r="L2647" s="32" t="n"/>
      <c r="M2647" s="31" t="n">
        <v>0</v>
      </c>
      <c r="N2647" s="31" t="n">
        <v>0</v>
      </c>
      <c r="O2647" s="31" t="n"/>
      <c r="P2647" s="31" t="n"/>
      <c r="Q2647" s="31" t="n">
        <v>0</v>
      </c>
      <c r="R2647" s="31" t="n"/>
      <c r="S2647" s="32" t="n"/>
      <c r="T2647" s="32" t="n"/>
      <c r="V2647" t="inlineStr">
        <is>
          <t>03i5q</t>
        </is>
      </c>
      <c r="Z2647" t="inlineStr">
        <is>
          <t>Connor Murphy ((N/A) C)</t>
        </is>
      </c>
    </row>
    <row r="2648">
      <c r="A2648" t="inlineStr">
        <is>
          <t>Connor Mylymok</t>
        </is>
      </c>
      <c r="B2648" t="inlineStr">
        <is>
          <t>CHI</t>
        </is>
      </c>
      <c r="C2648" t="inlineStr">
        <is>
          <t>LW</t>
        </is>
      </c>
      <c r="D2648" t="inlineStr">
        <is>
          <t>F</t>
        </is>
      </c>
      <c r="E2648" t="n">
        <v>26</v>
      </c>
      <c r="F2648" t="inlineStr">
        <is>
          <t>FA</t>
        </is>
      </c>
      <c r="G2648" t="inlineStr">
        <is>
          <t>FA</t>
        </is>
      </c>
      <c r="H2648" s="30" t="n">
        <v>850000</v>
      </c>
      <c r="I2648" s="31" t="n">
        <v>0</v>
      </c>
      <c r="J2648" s="31" t="n"/>
      <c r="K2648" s="31" t="n">
        <v>0</v>
      </c>
      <c r="L2648" s="32" t="n"/>
      <c r="M2648" s="31" t="n">
        <v>0</v>
      </c>
      <c r="N2648" s="31" t="n">
        <v>0</v>
      </c>
      <c r="O2648" s="31" t="n"/>
      <c r="P2648" s="31" t="n"/>
      <c r="Q2648" s="31" t="n">
        <v>0</v>
      </c>
      <c r="R2648" s="31" t="n"/>
      <c r="S2648" s="32" t="n"/>
      <c r="T2648" s="32" t="n"/>
      <c r="V2648" t="inlineStr">
        <is>
          <t>0777r</t>
        </is>
      </c>
      <c r="W2648" t="n">
        <v>7800</v>
      </c>
      <c r="Y2648" t="inlineStr">
        <is>
          <t>d33e235e-cec1-4e87-8177-2189fdfca98f</t>
        </is>
      </c>
      <c r="Z2648" t="inlineStr">
        <is>
          <t>Connor Mylymok (CHI LW)</t>
        </is>
      </c>
    </row>
    <row r="2649">
      <c r="A2649" t="inlineStr">
        <is>
          <t>Connor Punnett</t>
        </is>
      </c>
      <c r="B2649" t="inlineStr">
        <is>
          <t>DAL</t>
        </is>
      </c>
      <c r="C2649" t="inlineStr">
        <is>
          <t>D</t>
        </is>
      </c>
      <c r="D2649" t="inlineStr">
        <is>
          <t>D</t>
        </is>
      </c>
      <c r="E2649" t="n">
        <v>23</v>
      </c>
      <c r="F2649" t="inlineStr">
        <is>
          <t>FA</t>
        </is>
      </c>
      <c r="G2649" t="inlineStr">
        <is>
          <t>FA</t>
        </is>
      </c>
      <c r="H2649" s="30" t="n">
        <v>870000</v>
      </c>
      <c r="I2649" s="31" t="n">
        <v>0</v>
      </c>
      <c r="J2649" s="31" t="n"/>
      <c r="K2649" s="31" t="n">
        <v>0</v>
      </c>
      <c r="L2649" s="32" t="n"/>
      <c r="M2649" s="31" t="n">
        <v>0</v>
      </c>
      <c r="N2649" s="31" t="n">
        <v>0</v>
      </c>
      <c r="O2649" s="31" t="n"/>
      <c r="P2649" s="31" t="n"/>
      <c r="Q2649" s="31" t="n">
        <v>0</v>
      </c>
      <c r="R2649" s="31" t="n"/>
      <c r="S2649" s="32" t="n"/>
      <c r="T2649" s="32" t="n"/>
      <c r="V2649" t="inlineStr">
        <is>
          <t>06h7s</t>
        </is>
      </c>
      <c r="W2649" t="n">
        <v>7077</v>
      </c>
      <c r="Y2649" t="inlineStr">
        <is>
          <t>24fe4078-0c3d-4202-babe-dccc5e4e002b</t>
        </is>
      </c>
      <c r="Z2649" t="inlineStr">
        <is>
          <t>Connor Punnett (DAL D)</t>
        </is>
      </c>
    </row>
    <row r="2650">
      <c r="A2650" t="inlineStr">
        <is>
          <t>Connor Rankin</t>
        </is>
      </c>
      <c r="B2650" t="inlineStr">
        <is>
          <t>(N/A)</t>
        </is>
      </c>
      <c r="C2650" t="inlineStr">
        <is>
          <t>LW</t>
        </is>
      </c>
      <c r="D2650" t="inlineStr">
        <is>
          <t>F</t>
        </is>
      </c>
      <c r="E2650" t="n">
        <v>31</v>
      </c>
      <c r="F2650" t="inlineStr">
        <is>
          <t>FA</t>
        </is>
      </c>
      <c r="G2650" t="inlineStr">
        <is>
          <t>FA</t>
        </is>
      </c>
      <c r="H2650" s="30" t="n">
        <v>1</v>
      </c>
      <c r="I2650" s="31" t="n">
        <v>0</v>
      </c>
      <c r="J2650" s="31" t="n"/>
      <c r="K2650" s="31" t="n">
        <v>0</v>
      </c>
      <c r="L2650" s="32" t="n"/>
      <c r="M2650" s="31" t="n">
        <v>0</v>
      </c>
      <c r="N2650" s="31" t="n">
        <v>0</v>
      </c>
      <c r="O2650" s="31" t="n"/>
      <c r="P2650" s="31" t="n"/>
      <c r="Q2650" s="31" t="n">
        <v>0</v>
      </c>
      <c r="R2650" s="31" t="n"/>
      <c r="S2650" s="32" t="n"/>
      <c r="T2650" s="32" t="n"/>
      <c r="V2650" t="inlineStr">
        <is>
          <t>03cyy</t>
        </is>
      </c>
      <c r="X2650" t="n">
        <v>7010</v>
      </c>
      <c r="Z2650" t="inlineStr">
        <is>
          <t>Connor Rankin ((N/A) LW)</t>
        </is>
      </c>
    </row>
    <row r="2651">
      <c r="A2651" t="inlineStr">
        <is>
          <t>Connor Roberts</t>
        </is>
      </c>
      <c r="B2651" t="inlineStr">
        <is>
          <t>(N/A)</t>
        </is>
      </c>
      <c r="C2651" t="inlineStr">
        <is>
          <t>C</t>
        </is>
      </c>
      <c r="D2651" t="inlineStr">
        <is>
          <t>F</t>
        </is>
      </c>
      <c r="E2651" t="n">
        <v>26</v>
      </c>
      <c r="F2651" t="inlineStr">
        <is>
          <t>FA</t>
        </is>
      </c>
      <c r="G2651" t="inlineStr">
        <is>
          <t>FA</t>
        </is>
      </c>
      <c r="H2651" s="30" t="n">
        <v>1</v>
      </c>
      <c r="I2651" s="31" t="n">
        <v>0</v>
      </c>
      <c r="J2651" s="31" t="n"/>
      <c r="K2651" s="31" t="n">
        <v>0</v>
      </c>
      <c r="L2651" s="32" t="n"/>
      <c r="M2651" s="31" t="n">
        <v>0</v>
      </c>
      <c r="N2651" s="31" t="n">
        <v>0</v>
      </c>
      <c r="O2651" s="31" t="n"/>
      <c r="P2651" s="31" t="n"/>
      <c r="Q2651" s="31" t="n">
        <v>0</v>
      </c>
      <c r="R2651" s="31" t="n"/>
      <c r="S2651" s="32" t="n"/>
      <c r="T2651" s="32" t="n"/>
      <c r="V2651" t="inlineStr">
        <is>
          <t>04xjg</t>
        </is>
      </c>
      <c r="Z2651" t="inlineStr">
        <is>
          <t>Connor Roberts ((N/A) C)</t>
        </is>
      </c>
    </row>
    <row r="2652">
      <c r="A2652" t="inlineStr">
        <is>
          <t>Connor Towle</t>
        </is>
      </c>
      <c r="B2652" t="inlineStr">
        <is>
          <t>(N/A)</t>
        </is>
      </c>
      <c r="C2652" t="inlineStr">
        <is>
          <t>G</t>
        </is>
      </c>
      <c r="D2652" t="inlineStr">
        <is>
          <t>G</t>
        </is>
      </c>
      <c r="E2652" t="n">
        <v>20</v>
      </c>
      <c r="F2652" t="inlineStr">
        <is>
          <t>FA</t>
        </is>
      </c>
      <c r="G2652" t="inlineStr">
        <is>
          <t>FA</t>
        </is>
      </c>
      <c r="H2652" s="30" t="n">
        <v>1</v>
      </c>
      <c r="I2652" s="31" t="n">
        <v>0</v>
      </c>
      <c r="J2652" s="31" t="n"/>
      <c r="K2652" s="31" t="n">
        <v>0</v>
      </c>
      <c r="L2652" s="32" t="n"/>
      <c r="M2652" s="31" t="n">
        <v>0</v>
      </c>
      <c r="N2652" s="31" t="n">
        <v>0</v>
      </c>
      <c r="O2652" s="31" t="n"/>
      <c r="P2652" s="31" t="n"/>
      <c r="Q2652" s="31" t="n">
        <v>0</v>
      </c>
      <c r="R2652" s="31" t="n"/>
      <c r="S2652" s="32" t="n"/>
      <c r="T2652" s="32" t="n"/>
      <c r="V2652" t="inlineStr">
        <is>
          <t>072pr</t>
        </is>
      </c>
      <c r="Z2652" t="inlineStr">
        <is>
          <t>Connor Towle ((N/A) G)</t>
        </is>
      </c>
    </row>
    <row r="2653">
      <c r="A2653" t="inlineStr">
        <is>
          <t>Connor Ungar</t>
        </is>
      </c>
      <c r="B2653" t="inlineStr">
        <is>
          <t>EDM</t>
        </is>
      </c>
      <c r="C2653" t="inlineStr">
        <is>
          <t>G</t>
        </is>
      </c>
      <c r="D2653" t="inlineStr">
        <is>
          <t>G</t>
        </is>
      </c>
      <c r="E2653" t="n">
        <v>24</v>
      </c>
      <c r="F2653" t="inlineStr">
        <is>
          <t>FA</t>
        </is>
      </c>
      <c r="G2653" t="inlineStr">
        <is>
          <t>FA</t>
        </is>
      </c>
      <c r="H2653" s="30" t="n">
        <v>850000</v>
      </c>
      <c r="I2653" s="31" t="n">
        <v>0</v>
      </c>
      <c r="J2653" s="31" t="n"/>
      <c r="K2653" s="31" t="n">
        <v>0</v>
      </c>
      <c r="L2653" s="32" t="n"/>
      <c r="M2653" s="31" t="n">
        <v>0</v>
      </c>
      <c r="N2653" s="31" t="n">
        <v>0</v>
      </c>
      <c r="O2653" s="31" t="n"/>
      <c r="P2653" s="31" t="n"/>
      <c r="Q2653" s="31" t="n">
        <v>0</v>
      </c>
      <c r="R2653" s="31" t="n"/>
      <c r="S2653" s="32" t="n"/>
      <c r="T2653" s="32" t="n"/>
      <c r="V2653" t="inlineStr">
        <is>
          <t>05xc4</t>
        </is>
      </c>
      <c r="W2653" t="n">
        <v>7086</v>
      </c>
      <c r="Y2653" t="inlineStr">
        <is>
          <t>9b6ce15f-fd8e-487e-a03b-d7e033b96b39</t>
        </is>
      </c>
      <c r="Z2653" t="inlineStr">
        <is>
          <t>Connor Ungar (EDM G)</t>
        </is>
      </c>
    </row>
    <row r="2654">
      <c r="A2654" t="inlineStr">
        <is>
          <t>Conor Allen</t>
        </is>
      </c>
      <c r="B2654" t="inlineStr">
        <is>
          <t>(N/A)</t>
        </is>
      </c>
      <c r="C2654" t="inlineStr">
        <is>
          <t>D</t>
        </is>
      </c>
      <c r="D2654" t="inlineStr">
        <is>
          <t>D</t>
        </is>
      </c>
      <c r="E2654" t="n">
        <v>36</v>
      </c>
      <c r="F2654" t="inlineStr">
        <is>
          <t>FA</t>
        </is>
      </c>
      <c r="G2654" t="inlineStr">
        <is>
          <t>FA</t>
        </is>
      </c>
      <c r="H2654" s="30" t="n">
        <v>1</v>
      </c>
      <c r="I2654" s="31" t="n">
        <v>0</v>
      </c>
      <c r="J2654" s="31" t="n"/>
      <c r="K2654" s="31" t="n">
        <v>0</v>
      </c>
      <c r="L2654" s="32" t="n"/>
      <c r="M2654" s="31" t="n">
        <v>0</v>
      </c>
      <c r="N2654" s="31" t="n">
        <v>0</v>
      </c>
      <c r="O2654" s="31" t="n"/>
      <c r="P2654" s="31" t="n"/>
      <c r="Q2654" s="31" t="n">
        <v>0</v>
      </c>
      <c r="R2654" s="31" t="n"/>
      <c r="S2654" s="32" t="n"/>
      <c r="T2654" s="32" t="n"/>
      <c r="V2654" t="inlineStr">
        <is>
          <t>02zga</t>
        </is>
      </c>
      <c r="W2654" t="n">
        <v>4109</v>
      </c>
      <c r="X2654" t="n">
        <v>5926</v>
      </c>
      <c r="Z2654" t="inlineStr">
        <is>
          <t>Conor Allen ((N/A) D)</t>
        </is>
      </c>
    </row>
    <row r="2655">
      <c r="A2655" t="inlineStr">
        <is>
          <t>Conor McGlynn</t>
        </is>
      </c>
      <c r="B2655" t="inlineStr">
        <is>
          <t>DET</t>
        </is>
      </c>
      <c r="C2655" t="inlineStr">
        <is>
          <t>C</t>
        </is>
      </c>
      <c r="D2655" t="inlineStr">
        <is>
          <t>F</t>
        </is>
      </c>
      <c r="E2655" t="n">
        <v>31</v>
      </c>
      <c r="F2655" t="inlineStr">
        <is>
          <t>FA</t>
        </is>
      </c>
      <c r="G2655" t="inlineStr">
        <is>
          <t>FA</t>
        </is>
      </c>
      <c r="H2655" s="30" t="n">
        <v>1</v>
      </c>
      <c r="I2655" s="31" t="n">
        <v>0</v>
      </c>
      <c r="J2655" s="31" t="n"/>
      <c r="K2655" s="31" t="n">
        <v>0</v>
      </c>
      <c r="L2655" s="32" t="n"/>
      <c r="M2655" s="31" t="n">
        <v>0</v>
      </c>
      <c r="N2655" s="31" t="n">
        <v>0</v>
      </c>
      <c r="O2655" s="31" t="n"/>
      <c r="P2655" s="31" t="n"/>
      <c r="Q2655" s="31" t="n">
        <v>0</v>
      </c>
      <c r="R2655" s="31" t="n"/>
      <c r="S2655" s="32" t="n"/>
      <c r="T2655" s="32" t="n"/>
      <c r="V2655" t="inlineStr">
        <is>
          <t>03km2</t>
        </is>
      </c>
      <c r="X2655" t="n">
        <v>6648</v>
      </c>
      <c r="Z2655" t="inlineStr">
        <is>
          <t>Conor McGlynn (DET C)</t>
        </is>
      </c>
    </row>
    <row r="2656">
      <c r="A2656" t="inlineStr">
        <is>
          <t>Conor Riley</t>
        </is>
      </c>
      <c r="B2656" t="inlineStr">
        <is>
          <t>(N/A)</t>
        </is>
      </c>
      <c r="C2656" t="inlineStr">
        <is>
          <t>D</t>
        </is>
      </c>
      <c r="D2656" t="inlineStr">
        <is>
          <t>D</t>
        </is>
      </c>
      <c r="E2656" t="n">
        <v>33</v>
      </c>
      <c r="F2656" t="inlineStr">
        <is>
          <t>FA</t>
        </is>
      </c>
      <c r="G2656" t="inlineStr">
        <is>
          <t>FA</t>
        </is>
      </c>
      <c r="H2656" s="30" t="n">
        <v>1</v>
      </c>
      <c r="I2656" s="31" t="n">
        <v>0</v>
      </c>
      <c r="J2656" s="31" t="n"/>
      <c r="K2656" s="31" t="n">
        <v>0</v>
      </c>
      <c r="L2656" s="32" t="n"/>
      <c r="M2656" s="31" t="n">
        <v>0</v>
      </c>
      <c r="N2656" s="31" t="n">
        <v>0</v>
      </c>
      <c r="O2656" s="31" t="n"/>
      <c r="P2656" s="31" t="n"/>
      <c r="Q2656" s="31" t="n">
        <v>0</v>
      </c>
      <c r="R2656" s="31" t="n"/>
      <c r="S2656" s="32" t="n"/>
      <c r="T2656" s="32" t="n"/>
      <c r="V2656" t="inlineStr">
        <is>
          <t>059a8</t>
        </is>
      </c>
      <c r="X2656" t="n">
        <v>8576</v>
      </c>
      <c r="Z2656" t="inlineStr">
        <is>
          <t>Conor Riley ((N/A) D)</t>
        </is>
      </c>
    </row>
    <row r="2657">
      <c r="A2657" t="inlineStr">
        <is>
          <t>Conor Shortall</t>
        </is>
      </c>
      <c r="B2657" t="inlineStr">
        <is>
          <t>(N/A)</t>
        </is>
      </c>
      <c r="C2657" t="inlineStr">
        <is>
          <t>D</t>
        </is>
      </c>
      <c r="D2657" t="inlineStr">
        <is>
          <t>D</t>
        </is>
      </c>
      <c r="E2657" t="n">
        <v>23</v>
      </c>
      <c r="F2657" t="inlineStr">
        <is>
          <t>FA</t>
        </is>
      </c>
      <c r="G2657" t="inlineStr">
        <is>
          <t>FA</t>
        </is>
      </c>
      <c r="H2657" s="30" t="n">
        <v>1</v>
      </c>
      <c r="I2657" s="31" t="n">
        <v>0</v>
      </c>
      <c r="J2657" s="31" t="n"/>
      <c r="K2657" s="31" t="n">
        <v>0</v>
      </c>
      <c r="L2657" s="32" t="n"/>
      <c r="M2657" s="31" t="n">
        <v>0</v>
      </c>
      <c r="N2657" s="31" t="n">
        <v>0</v>
      </c>
      <c r="O2657" s="31" t="n"/>
      <c r="P2657" s="31" t="n"/>
      <c r="Q2657" s="31" t="n">
        <v>0</v>
      </c>
      <c r="R2657" s="31" t="n"/>
      <c r="S2657" s="32" t="n"/>
      <c r="T2657" s="32" t="n"/>
      <c r="V2657" t="inlineStr">
        <is>
          <t>05ueg</t>
        </is>
      </c>
      <c r="Z2657" t="inlineStr">
        <is>
          <t>Conor Shortall ((N/A) D)</t>
        </is>
      </c>
    </row>
    <row r="2658">
      <c r="A2658" t="inlineStr">
        <is>
          <t>Conor Walton</t>
        </is>
      </c>
      <c r="B2658" t="inlineStr">
        <is>
          <t>CBJ</t>
        </is>
      </c>
      <c r="C2658" t="inlineStr">
        <is>
          <t>D</t>
        </is>
      </c>
      <c r="D2658" t="inlineStr">
        <is>
          <t>D</t>
        </is>
      </c>
      <c r="E2658" t="n">
        <v>20</v>
      </c>
      <c r="F2658" t="inlineStr">
        <is>
          <t>FA</t>
        </is>
      </c>
      <c r="G2658" t="inlineStr">
        <is>
          <t>FA</t>
        </is>
      </c>
      <c r="H2658" s="30" t="n">
        <v>1</v>
      </c>
      <c r="I2658" s="31" t="n">
        <v>0</v>
      </c>
      <c r="J2658" s="31" t="n"/>
      <c r="K2658" s="31" t="n">
        <v>0</v>
      </c>
      <c r="L2658" s="32" t="n"/>
      <c r="M2658" s="31" t="n">
        <v>0</v>
      </c>
      <c r="N2658" s="31" t="n">
        <v>0</v>
      </c>
      <c r="O2658" s="31" t="n"/>
      <c r="P2658" s="31" t="n"/>
      <c r="Q2658" s="31" t="n">
        <v>0</v>
      </c>
      <c r="R2658" s="31" t="n"/>
      <c r="S2658" s="32" t="n"/>
      <c r="T2658" s="32" t="n"/>
      <c r="V2658" t="inlineStr">
        <is>
          <t>06pu4</t>
        </is>
      </c>
      <c r="Y2658" t="inlineStr">
        <is>
          <t>a38cefa4-db72-4260-baa9-206e70f4f5e7</t>
        </is>
      </c>
      <c r="Z2658" t="inlineStr">
        <is>
          <t>Conor Walton (CBJ D)</t>
        </is>
      </c>
    </row>
    <row r="2659">
      <c r="A2659" t="inlineStr">
        <is>
          <t>Conrad Fondrk</t>
        </is>
      </c>
      <c r="B2659" t="inlineStr">
        <is>
          <t>NJD</t>
        </is>
      </c>
      <c r="C2659" t="inlineStr">
        <is>
          <t>C</t>
        </is>
      </c>
      <c r="D2659" t="inlineStr">
        <is>
          <t>F</t>
        </is>
      </c>
      <c r="E2659" t="n">
        <v>19</v>
      </c>
      <c r="F2659" t="inlineStr">
        <is>
          <t>FA</t>
        </is>
      </c>
      <c r="G2659" t="inlineStr">
        <is>
          <t>FA</t>
        </is>
      </c>
      <c r="H2659" s="30" t="n">
        <v>1</v>
      </c>
      <c r="I2659" s="31" t="n">
        <v>0</v>
      </c>
      <c r="J2659" s="31" t="n"/>
      <c r="K2659" s="31" t="n">
        <v>0</v>
      </c>
      <c r="L2659" s="32" t="n"/>
      <c r="M2659" s="31" t="n">
        <v>0</v>
      </c>
      <c r="N2659" s="31" t="n">
        <v>0</v>
      </c>
      <c r="O2659" s="31" t="n"/>
      <c r="P2659" s="31" t="n"/>
      <c r="Q2659" s="31" t="n">
        <v>0</v>
      </c>
      <c r="R2659" s="31" t="n"/>
      <c r="S2659" s="32" t="n"/>
      <c r="T2659" s="32" t="n"/>
      <c r="V2659" t="inlineStr">
        <is>
          <t>06tmo</t>
        </is>
      </c>
      <c r="W2659" t="n">
        <v>7418</v>
      </c>
      <c r="Y2659" t="inlineStr">
        <is>
          <t>98811f3e-603e-41c0-a7f3-b27f1696ecaa</t>
        </is>
      </c>
      <c r="Z2659" t="inlineStr">
        <is>
          <t>Conrad Fondrk (NJD C)</t>
        </is>
      </c>
    </row>
    <row r="2660">
      <c r="A2660" t="inlineStr">
        <is>
          <t>Cooper Black</t>
        </is>
      </c>
      <c r="B2660" t="inlineStr">
        <is>
          <t>FLA</t>
        </is>
      </c>
      <c r="C2660" t="inlineStr">
        <is>
          <t>G</t>
        </is>
      </c>
      <c r="D2660" t="inlineStr">
        <is>
          <t>G</t>
        </is>
      </c>
      <c r="E2660" t="n">
        <v>25</v>
      </c>
      <c r="F2660" t="inlineStr">
        <is>
          <t>FA</t>
        </is>
      </c>
      <c r="G2660" t="inlineStr">
        <is>
          <t>FA</t>
        </is>
      </c>
      <c r="H2660" s="30" t="n">
        <v>875000</v>
      </c>
      <c r="I2660" s="31" t="n">
        <v>0</v>
      </c>
      <c r="J2660" s="31" t="n"/>
      <c r="K2660" s="31" t="n">
        <v>0</v>
      </c>
      <c r="L2660" s="32" t="n"/>
      <c r="M2660" s="31" t="n">
        <v>0</v>
      </c>
      <c r="N2660" s="31" t="n">
        <v>0</v>
      </c>
      <c r="O2660" s="31" t="n"/>
      <c r="P2660" s="31" t="n"/>
      <c r="Q2660" s="31" t="n">
        <v>0</v>
      </c>
      <c r="R2660" s="31" t="n"/>
      <c r="S2660" s="32" t="n"/>
      <c r="T2660" s="32" t="n"/>
      <c r="V2660" t="inlineStr">
        <is>
          <t>06ajy</t>
        </is>
      </c>
      <c r="W2660" t="n">
        <v>7104</v>
      </c>
      <c r="Y2660" t="inlineStr">
        <is>
          <t>70ce56c3-2bdd-4d5c-943f-2f71cc1f5c41</t>
        </is>
      </c>
      <c r="Z2660" t="inlineStr">
        <is>
          <t>Cooper Black (FLA G)</t>
        </is>
      </c>
    </row>
    <row r="2661">
      <c r="A2661" t="inlineStr">
        <is>
          <t>Cooper Cleaves</t>
        </is>
      </c>
      <c r="B2661" t="inlineStr">
        <is>
          <t>MTL</t>
        </is>
      </c>
      <c r="C2661" t="inlineStr">
        <is>
          <t>D</t>
        </is>
      </c>
      <c r="D2661" t="inlineStr">
        <is>
          <t>D</t>
        </is>
      </c>
      <c r="E2661" t="n">
        <v>20</v>
      </c>
      <c r="F2661" t="inlineStr">
        <is>
          <t>FA</t>
        </is>
      </c>
      <c r="G2661" t="inlineStr">
        <is>
          <t>FA</t>
        </is>
      </c>
      <c r="H2661" s="30" t="n">
        <v>1</v>
      </c>
      <c r="I2661" s="31" t="n">
        <v>0</v>
      </c>
      <c r="J2661" s="31" t="n"/>
      <c r="K2661" s="31" t="n">
        <v>0</v>
      </c>
      <c r="L2661" s="32" t="n"/>
      <c r="M2661" s="31" t="n">
        <v>0</v>
      </c>
      <c r="N2661" s="31" t="n">
        <v>0</v>
      </c>
      <c r="O2661" s="31" t="n"/>
      <c r="P2661" s="31" t="n"/>
      <c r="Q2661" s="31" t="n">
        <v>0</v>
      </c>
      <c r="R2661" s="31" t="n"/>
      <c r="S2661" s="32" t="n"/>
      <c r="T2661" s="32" t="n"/>
      <c r="V2661" t="inlineStr">
        <is>
          <t>076x3</t>
        </is>
      </c>
      <c r="W2661" t="n">
        <v>7790</v>
      </c>
      <c r="Y2661" t="inlineStr">
        <is>
          <t>76782157-59a9-4dae-8584-9ffb465e112e</t>
        </is>
      </c>
      <c r="Z2661" t="inlineStr">
        <is>
          <t>Cooper Cleaves (MTL D)</t>
        </is>
      </c>
    </row>
    <row r="2662">
      <c r="A2662" t="inlineStr">
        <is>
          <t>Cooper Dennis</t>
        </is>
      </c>
      <c r="B2662" t="inlineStr">
        <is>
          <t>(N/A)</t>
        </is>
      </c>
      <c r="C2662" t="inlineStr">
        <is>
          <t>RW</t>
        </is>
      </c>
      <c r="D2662" t="inlineStr">
        <is>
          <t>F</t>
        </is>
      </c>
      <c r="E2662" t="n">
        <v>19</v>
      </c>
      <c r="F2662" t="inlineStr">
        <is>
          <t>FA</t>
        </is>
      </c>
      <c r="G2662" t="inlineStr">
        <is>
          <t>FA</t>
        </is>
      </c>
      <c r="H2662" s="30" t="n">
        <v>1</v>
      </c>
      <c r="I2662" s="31" t="n">
        <v>0</v>
      </c>
      <c r="J2662" s="31" t="n"/>
      <c r="K2662" s="31" t="n">
        <v>0</v>
      </c>
      <c r="L2662" s="32" t="n"/>
      <c r="M2662" s="31" t="n">
        <v>0</v>
      </c>
      <c r="N2662" s="31" t="n">
        <v>0</v>
      </c>
      <c r="O2662" s="31" t="n"/>
      <c r="P2662" s="31" t="n"/>
      <c r="Q2662" s="31" t="n">
        <v>0</v>
      </c>
      <c r="R2662" s="31" t="n"/>
      <c r="S2662" s="32" t="n"/>
      <c r="T2662" s="32" t="n"/>
      <c r="V2662" t="inlineStr">
        <is>
          <t>078r0</t>
        </is>
      </c>
      <c r="Z2662" t="inlineStr">
        <is>
          <t>Cooper Dennis ((N/A) RW)</t>
        </is>
      </c>
    </row>
    <row r="2663">
      <c r="A2663" t="inlineStr">
        <is>
          <t>Cooper Foster</t>
        </is>
      </c>
      <c r="B2663" t="inlineStr">
        <is>
          <t>PIT</t>
        </is>
      </c>
      <c r="C2663" t="inlineStr">
        <is>
          <t>C</t>
        </is>
      </c>
      <c r="D2663" t="inlineStr">
        <is>
          <t>F</t>
        </is>
      </c>
      <c r="E2663" t="n">
        <v>21</v>
      </c>
      <c r="F2663" t="inlineStr">
        <is>
          <t>FA</t>
        </is>
      </c>
      <c r="G2663" t="inlineStr">
        <is>
          <t>FA</t>
        </is>
      </c>
      <c r="H2663" s="30" t="n">
        <v>1</v>
      </c>
      <c r="I2663" s="31" t="n">
        <v>0</v>
      </c>
      <c r="J2663" s="31" t="n"/>
      <c r="K2663" s="31" t="n">
        <v>0</v>
      </c>
      <c r="L2663" s="32" t="n"/>
      <c r="M2663" s="31" t="n">
        <v>0</v>
      </c>
      <c r="N2663" s="31" t="n">
        <v>0</v>
      </c>
      <c r="O2663" s="31" t="n"/>
      <c r="P2663" s="31" t="n"/>
      <c r="Q2663" s="31" t="n">
        <v>0</v>
      </c>
      <c r="R2663" s="31" t="n"/>
      <c r="S2663" s="32" t="n"/>
      <c r="T2663" s="32" t="n"/>
      <c r="V2663" t="inlineStr">
        <is>
          <t>06ckg</t>
        </is>
      </c>
      <c r="Y2663" t="inlineStr">
        <is>
          <t>c2d53c9c-0bde-49a6-94b9-13676dafb029</t>
        </is>
      </c>
      <c r="Z2663" t="inlineStr">
        <is>
          <t>Cooper Foster (PIT C)</t>
        </is>
      </c>
    </row>
    <row r="2664">
      <c r="A2664" t="inlineStr">
        <is>
          <t>Cooper Gay</t>
        </is>
      </c>
      <c r="B2664" t="inlineStr">
        <is>
          <t>COL</t>
        </is>
      </c>
      <c r="C2664" t="inlineStr">
        <is>
          <t>RW</t>
        </is>
      </c>
      <c r="D2664" t="inlineStr">
        <is>
          <t>F</t>
        </is>
      </c>
      <c r="E2664" t="n">
        <v>24</v>
      </c>
      <c r="F2664" t="inlineStr">
        <is>
          <t>FA</t>
        </is>
      </c>
      <c r="G2664" t="inlineStr">
        <is>
          <t>FA</t>
        </is>
      </c>
      <c r="H2664" s="30" t="n">
        <v>872500</v>
      </c>
      <c r="I2664" s="31" t="n">
        <v>0</v>
      </c>
      <c r="J2664" s="31" t="n"/>
      <c r="K2664" s="31" t="n">
        <v>0</v>
      </c>
      <c r="L2664" s="32" t="n"/>
      <c r="M2664" s="31" t="n">
        <v>0</v>
      </c>
      <c r="N2664" s="31" t="n">
        <v>0</v>
      </c>
      <c r="O2664" s="31" t="n"/>
      <c r="P2664" s="31" t="n"/>
      <c r="Q2664" s="31" t="n">
        <v>0</v>
      </c>
      <c r="R2664" s="31" t="n"/>
      <c r="S2664" s="32" t="n"/>
      <c r="T2664" s="32" t="n"/>
      <c r="V2664" t="inlineStr">
        <is>
          <t>06s0x</t>
        </is>
      </c>
      <c r="Y2664" t="inlineStr">
        <is>
          <t>8584cc03-3f15-4a18-8c63-e6a7d99cca75</t>
        </is>
      </c>
      <c r="Z2664" t="inlineStr">
        <is>
          <t>Cooper Gay (COL RW)</t>
        </is>
      </c>
    </row>
    <row r="2665">
      <c r="A2665" t="inlineStr">
        <is>
          <t>Cooper Marody</t>
        </is>
      </c>
      <c r="B2665" t="inlineStr">
        <is>
          <t>PHI</t>
        </is>
      </c>
      <c r="C2665" t="inlineStr">
        <is>
          <t>C</t>
        </is>
      </c>
      <c r="D2665" t="inlineStr">
        <is>
          <t>F</t>
        </is>
      </c>
      <c r="E2665" t="n">
        <v>29</v>
      </c>
      <c r="F2665" t="inlineStr">
        <is>
          <t>FA</t>
        </is>
      </c>
      <c r="G2665" t="inlineStr">
        <is>
          <t>FA</t>
        </is>
      </c>
      <c r="H2665" s="30" t="n">
        <v>1</v>
      </c>
      <c r="I2665" s="31" t="n">
        <v>0</v>
      </c>
      <c r="J2665" s="31" t="n"/>
      <c r="K2665" s="31" t="n">
        <v>0</v>
      </c>
      <c r="L2665" s="32" t="n"/>
      <c r="M2665" s="31" t="n">
        <v>0</v>
      </c>
      <c r="N2665" s="31" t="n">
        <v>0</v>
      </c>
      <c r="O2665" s="31" t="n"/>
      <c r="P2665" s="31" t="n"/>
      <c r="Q2665" s="31" t="n">
        <v>0</v>
      </c>
      <c r="R2665" s="31" t="n"/>
      <c r="S2665" s="32" t="n"/>
      <c r="T2665" s="32" t="n"/>
      <c r="V2665" t="inlineStr">
        <is>
          <t>03rit</t>
        </is>
      </c>
      <c r="W2665" t="n">
        <v>5642</v>
      </c>
      <c r="X2665" t="n">
        <v>6900</v>
      </c>
      <c r="Y2665" t="inlineStr">
        <is>
          <t>a0508417-fec4-45f7-aae0-a2defc1e616a</t>
        </is>
      </c>
      <c r="Z2665" t="inlineStr">
        <is>
          <t>Cooper Marody (PHI C)</t>
        </is>
      </c>
    </row>
    <row r="2666">
      <c r="A2666" t="inlineStr">
        <is>
          <t>Cooper Moore</t>
        </is>
      </c>
      <c r="B2666" t="inlineStr">
        <is>
          <t>(N/A)</t>
        </is>
      </c>
      <c r="C2666" t="inlineStr">
        <is>
          <t>D</t>
        </is>
      </c>
      <c r="D2666" t="inlineStr">
        <is>
          <t>D</t>
        </is>
      </c>
      <c r="E2666" t="n">
        <v>25</v>
      </c>
      <c r="F2666" t="inlineStr">
        <is>
          <t>FA</t>
        </is>
      </c>
      <c r="G2666" t="inlineStr">
        <is>
          <t>FA</t>
        </is>
      </c>
      <c r="H2666" s="30" t="n">
        <v>1</v>
      </c>
      <c r="I2666" s="31" t="n">
        <v>0</v>
      </c>
      <c r="J2666" s="31" t="n"/>
      <c r="K2666" s="31" t="n">
        <v>0</v>
      </c>
      <c r="L2666" s="32" t="n"/>
      <c r="M2666" s="31" t="n">
        <v>0</v>
      </c>
      <c r="N2666" s="31" t="n">
        <v>0</v>
      </c>
      <c r="O2666" s="31" t="n"/>
      <c r="P2666" s="31" t="n"/>
      <c r="Q2666" s="31" t="n">
        <v>0</v>
      </c>
      <c r="R2666" s="31" t="n"/>
      <c r="S2666" s="32" t="n"/>
      <c r="T2666" s="32" t="n"/>
      <c r="V2666" t="inlineStr">
        <is>
          <t>051ul</t>
        </is>
      </c>
      <c r="Y2666" t="inlineStr">
        <is>
          <t>e13837f8-6586-48b3-801d-04211829acd5</t>
        </is>
      </c>
      <c r="Z2666" t="inlineStr">
        <is>
          <t>Cooper Moore ((N/A) D)</t>
        </is>
      </c>
    </row>
    <row r="2667">
      <c r="A2667" t="inlineStr">
        <is>
          <t>Cooper Simpson</t>
        </is>
      </c>
      <c r="B2667" t="inlineStr">
        <is>
          <t>BOS</t>
        </is>
      </c>
      <c r="C2667" t="inlineStr">
        <is>
          <t>LW</t>
        </is>
      </c>
      <c r="D2667" t="inlineStr">
        <is>
          <t>F</t>
        </is>
      </c>
      <c r="E2667" t="n">
        <v>19</v>
      </c>
      <c r="F2667" t="inlineStr">
        <is>
          <t>T</t>
        </is>
      </c>
      <c r="G2667" t="inlineStr">
        <is>
          <t>Le Duke of Dangles</t>
        </is>
      </c>
      <c r="H2667" s="30" t="n">
        <v>1</v>
      </c>
      <c r="I2667" s="31" t="n">
        <v>0</v>
      </c>
      <c r="J2667" s="31" t="n"/>
      <c r="K2667" s="31" t="n">
        <v>0</v>
      </c>
      <c r="L2667" s="32" t="n"/>
      <c r="M2667" s="31" t="n">
        <v>0</v>
      </c>
      <c r="N2667" s="31" t="n">
        <v>0</v>
      </c>
      <c r="O2667" s="31" t="n"/>
      <c r="P2667" s="31" t="n"/>
      <c r="Q2667" s="31" t="n">
        <v>0</v>
      </c>
      <c r="R2667" s="31" t="n"/>
      <c r="S2667" s="32" t="n"/>
      <c r="T2667" s="32" t="n"/>
      <c r="V2667" t="inlineStr">
        <is>
          <t>06sq9</t>
        </is>
      </c>
      <c r="W2667" t="n">
        <v>7487</v>
      </c>
      <c r="Y2667" t="inlineStr">
        <is>
          <t>e79ff0ba-ca00-4b24-8b69-0f6522c49590</t>
        </is>
      </c>
      <c r="Z2667" t="inlineStr">
        <is>
          <t>Cooper Simpson (BOS LW)</t>
        </is>
      </c>
    </row>
    <row r="2668">
      <c r="A2668" t="inlineStr">
        <is>
          <t>Cooper Soller</t>
        </is>
      </c>
      <c r="B2668" t="inlineStr">
        <is>
          <t>TBL</t>
        </is>
      </c>
      <c r="C2668" t="inlineStr">
        <is>
          <t>RW</t>
        </is>
      </c>
      <c r="D2668" t="inlineStr">
        <is>
          <t>F</t>
        </is>
      </c>
      <c r="E2668" t="n">
        <v>18</v>
      </c>
      <c r="F2668" t="inlineStr">
        <is>
          <t>FA</t>
        </is>
      </c>
      <c r="G2668" t="inlineStr">
        <is>
          <t>FA</t>
        </is>
      </c>
      <c r="H2668" s="30" t="n">
        <v>1</v>
      </c>
      <c r="I2668" s="31" t="n">
        <v>0</v>
      </c>
      <c r="J2668" s="31" t="n"/>
      <c r="K2668" s="31" t="n">
        <v>0</v>
      </c>
      <c r="L2668" s="32" t="n"/>
      <c r="M2668" s="31" t="n">
        <v>0</v>
      </c>
      <c r="N2668" s="31" t="n">
        <v>0</v>
      </c>
      <c r="O2668" s="31" t="n"/>
      <c r="P2668" s="31" t="n"/>
      <c r="Q2668" s="31" t="n">
        <v>0</v>
      </c>
      <c r="R2668" s="31" t="n"/>
      <c r="S2668" s="32" t="n"/>
      <c r="T2668" s="32" t="n"/>
      <c r="V2668" t="inlineStr">
        <is>
          <t>076rg</t>
        </is>
      </c>
      <c r="Y2668" t="inlineStr">
        <is>
          <t>029b6dd8-eb41-4f8d-a84a-4ff396aabaf1</t>
        </is>
      </c>
      <c r="Z2668" t="inlineStr">
        <is>
          <t>Cooper Soller (TBL RW)</t>
        </is>
      </c>
    </row>
    <row r="2669">
      <c r="A2669" t="inlineStr">
        <is>
          <t>Cooper Walker</t>
        </is>
      </c>
      <c r="B2669" t="inlineStr">
        <is>
          <t>(N/A)</t>
        </is>
      </c>
      <c r="C2669" t="inlineStr">
        <is>
          <t>C</t>
        </is>
      </c>
      <c r="D2669" t="inlineStr">
        <is>
          <t>F</t>
        </is>
      </c>
      <c r="E2669" t="n">
        <v>24</v>
      </c>
      <c r="F2669" t="inlineStr">
        <is>
          <t>FA</t>
        </is>
      </c>
      <c r="G2669" t="inlineStr">
        <is>
          <t>FA</t>
        </is>
      </c>
      <c r="H2669" s="30" t="n">
        <v>1</v>
      </c>
      <c r="I2669" s="31" t="n">
        <v>0</v>
      </c>
      <c r="J2669" s="31" t="n"/>
      <c r="K2669" s="31" t="n">
        <v>0</v>
      </c>
      <c r="L2669" s="32" t="n"/>
      <c r="M2669" s="31" t="n">
        <v>0</v>
      </c>
      <c r="N2669" s="31" t="n">
        <v>0</v>
      </c>
      <c r="O2669" s="31" t="n"/>
      <c r="P2669" s="31" t="n"/>
      <c r="Q2669" s="31" t="n">
        <v>0</v>
      </c>
      <c r="R2669" s="31" t="n"/>
      <c r="S2669" s="32" t="n"/>
      <c r="T2669" s="32" t="n"/>
      <c r="V2669" t="inlineStr">
        <is>
          <t>065gt</t>
        </is>
      </c>
      <c r="Y2669" t="inlineStr">
        <is>
          <t>8c52d4a8-0fc6-4dc5-bcc0-cf4c6745dba6</t>
        </is>
      </c>
      <c r="Z2669" t="inlineStr">
        <is>
          <t>Cooper Walker ((N/A) C)</t>
        </is>
      </c>
    </row>
    <row r="2670">
      <c r="A2670" t="inlineStr">
        <is>
          <t>Cooper Williams</t>
        </is>
      </c>
      <c r="B2670" t="inlineStr">
        <is>
          <t>TOR</t>
        </is>
      </c>
      <c r="C2670" t="inlineStr">
        <is>
          <t>C</t>
        </is>
      </c>
      <c r="D2670" t="inlineStr">
        <is>
          <t>F</t>
        </is>
      </c>
      <c r="E2670" t="n">
        <v>18</v>
      </c>
      <c r="F2670" t="inlineStr">
        <is>
          <t>FA</t>
        </is>
      </c>
      <c r="G2670" t="inlineStr">
        <is>
          <t>FA</t>
        </is>
      </c>
      <c r="H2670" s="30" t="n">
        <v>1</v>
      </c>
      <c r="I2670" s="31" t="n">
        <v>0</v>
      </c>
      <c r="J2670" s="31" t="n"/>
      <c r="K2670" s="31" t="n">
        <v>0</v>
      </c>
      <c r="L2670" s="32" t="n"/>
      <c r="M2670" s="31" t="n">
        <v>0</v>
      </c>
      <c r="N2670" s="31" t="n">
        <v>0</v>
      </c>
      <c r="O2670" s="31" t="n"/>
      <c r="P2670" s="31" t="n"/>
      <c r="Q2670" s="31" t="n">
        <v>0</v>
      </c>
      <c r="R2670" s="31" t="n"/>
      <c r="S2670" s="32" t="n"/>
      <c r="T2670" s="32" t="n"/>
      <c r="V2670" t="inlineStr">
        <is>
          <t>0760o</t>
        </is>
      </c>
      <c r="Y2670" t="inlineStr">
        <is>
          <t>76b5b0a2-aec0-46f6-9c91-4c306132f13e</t>
        </is>
      </c>
      <c r="Z2670" t="inlineStr">
        <is>
          <t>Cooper Williams (TOR C)</t>
        </is>
      </c>
    </row>
    <row r="2671">
      <c r="A2671" t="inlineStr">
        <is>
          <t>Cooper Zech</t>
        </is>
      </c>
      <c r="B2671" t="inlineStr">
        <is>
          <t>NYR</t>
        </is>
      </c>
      <c r="C2671" t="inlineStr">
        <is>
          <t>D</t>
        </is>
      </c>
      <c r="D2671" t="inlineStr">
        <is>
          <t>D</t>
        </is>
      </c>
      <c r="E2671" t="n">
        <v>27</v>
      </c>
      <c r="F2671" t="inlineStr">
        <is>
          <t>FA</t>
        </is>
      </c>
      <c r="G2671" t="inlineStr">
        <is>
          <t>FA</t>
        </is>
      </c>
      <c r="H2671" s="30" t="n">
        <v>1</v>
      </c>
      <c r="I2671" s="31" t="n">
        <v>0</v>
      </c>
      <c r="J2671" s="31" t="n"/>
      <c r="K2671" s="31" t="n">
        <v>0</v>
      </c>
      <c r="L2671" s="32" t="n"/>
      <c r="M2671" s="31" t="n">
        <v>0</v>
      </c>
      <c r="N2671" s="31" t="n">
        <v>0</v>
      </c>
      <c r="O2671" s="31" t="n"/>
      <c r="P2671" s="31" t="n"/>
      <c r="Q2671" s="31" t="n">
        <v>0</v>
      </c>
      <c r="R2671" s="31" t="n"/>
      <c r="S2671" s="32" t="n"/>
      <c r="T2671" s="32" t="n"/>
      <c r="V2671" t="inlineStr">
        <is>
          <t>04z3s</t>
        </is>
      </c>
      <c r="W2671" t="n">
        <v>5926</v>
      </c>
      <c r="X2671" t="n">
        <v>8531</v>
      </c>
      <c r="Y2671" t="inlineStr">
        <is>
          <t>95be1556-6ff5-48c4-a7f6-c912cbeb2f2a</t>
        </is>
      </c>
      <c r="Z2671" t="inlineStr">
        <is>
          <t>Cooper Zech (NYR D)</t>
        </is>
      </c>
    </row>
    <row r="2672">
      <c r="A2672" t="inlineStr">
        <is>
          <t>Corban Knight</t>
        </is>
      </c>
      <c r="B2672" t="inlineStr">
        <is>
          <t>(N/A)</t>
        </is>
      </c>
      <c r="C2672" t="inlineStr">
        <is>
          <t>C</t>
        </is>
      </c>
      <c r="D2672" t="inlineStr">
        <is>
          <t>F</t>
        </is>
      </c>
      <c r="E2672" t="n">
        <v>36</v>
      </c>
      <c r="F2672" t="inlineStr">
        <is>
          <t>FA</t>
        </is>
      </c>
      <c r="G2672" t="inlineStr">
        <is>
          <t>FA</t>
        </is>
      </c>
      <c r="H2672" s="30" t="n">
        <v>1</v>
      </c>
      <c r="I2672" s="31" t="n">
        <v>0</v>
      </c>
      <c r="J2672" s="31" t="n"/>
      <c r="K2672" s="31" t="n">
        <v>0</v>
      </c>
      <c r="L2672" s="32" t="n"/>
      <c r="M2672" s="31" t="n">
        <v>0</v>
      </c>
      <c r="N2672" s="31" t="n">
        <v>0</v>
      </c>
      <c r="O2672" s="31" t="n"/>
      <c r="P2672" s="31" t="n"/>
      <c r="Q2672" s="31" t="n">
        <v>0</v>
      </c>
      <c r="R2672" s="31" t="n"/>
      <c r="S2672" s="32" t="n"/>
      <c r="T2672" s="32" t="n"/>
      <c r="V2672" t="inlineStr">
        <is>
          <t>0243j</t>
        </is>
      </c>
      <c r="W2672" t="n">
        <v>4190</v>
      </c>
      <c r="X2672" t="n">
        <v>5971</v>
      </c>
      <c r="Z2672" t="inlineStr">
        <is>
          <t>Corban Knight ((N/A) C)</t>
        </is>
      </c>
    </row>
    <row r="2673">
      <c r="A2673" t="inlineStr">
        <is>
          <t>Corbin Baldwin</t>
        </is>
      </c>
      <c r="B2673" t="inlineStr">
        <is>
          <t>MIN</t>
        </is>
      </c>
      <c r="C2673" t="inlineStr">
        <is>
          <t>D</t>
        </is>
      </c>
      <c r="D2673" t="inlineStr">
        <is>
          <t>D</t>
        </is>
      </c>
      <c r="E2673" t="n">
        <v>35</v>
      </c>
      <c r="F2673" t="inlineStr">
        <is>
          <t>FA</t>
        </is>
      </c>
      <c r="G2673" t="inlineStr">
        <is>
          <t>FA</t>
        </is>
      </c>
      <c r="H2673" s="30" t="n">
        <v>1</v>
      </c>
      <c r="I2673" s="31" t="n">
        <v>0</v>
      </c>
      <c r="J2673" s="31" t="n"/>
      <c r="K2673" s="31" t="n">
        <v>0</v>
      </c>
      <c r="L2673" s="32" t="n"/>
      <c r="M2673" s="31" t="n">
        <v>0</v>
      </c>
      <c r="N2673" s="31" t="n">
        <v>0</v>
      </c>
      <c r="O2673" s="31" t="n"/>
      <c r="P2673" s="31" t="n"/>
      <c r="Q2673" s="31" t="n">
        <v>0</v>
      </c>
      <c r="R2673" s="31" t="n"/>
      <c r="S2673" s="32" t="n"/>
      <c r="T2673" s="32" t="n"/>
      <c r="V2673" t="inlineStr">
        <is>
          <t>038t7</t>
        </is>
      </c>
      <c r="X2673" t="n">
        <v>6311</v>
      </c>
      <c r="Z2673" t="inlineStr">
        <is>
          <t>Corbin Baldwin (MIN D)</t>
        </is>
      </c>
    </row>
    <row r="2674">
      <c r="A2674" t="inlineStr">
        <is>
          <t>Corbin Boes</t>
        </is>
      </c>
      <c r="B2674" t="inlineStr">
        <is>
          <t>(N/A)</t>
        </is>
      </c>
      <c r="C2674" t="inlineStr">
        <is>
          <t>G</t>
        </is>
      </c>
      <c r="D2674" t="inlineStr">
        <is>
          <t>G</t>
        </is>
      </c>
      <c r="E2674" t="n">
        <v>33</v>
      </c>
      <c r="F2674" t="inlineStr">
        <is>
          <t>FA</t>
        </is>
      </c>
      <c r="G2674" t="inlineStr">
        <is>
          <t>FA</t>
        </is>
      </c>
      <c r="H2674" s="30" t="n">
        <v>1</v>
      </c>
      <c r="I2674" s="31" t="n">
        <v>0</v>
      </c>
      <c r="J2674" s="31" t="n"/>
      <c r="K2674" s="31" t="n">
        <v>0</v>
      </c>
      <c r="L2674" s="32" t="n"/>
      <c r="M2674" s="31" t="n">
        <v>0</v>
      </c>
      <c r="N2674" s="31" t="n">
        <v>0</v>
      </c>
      <c r="O2674" s="31" t="n"/>
      <c r="P2674" s="31" t="n"/>
      <c r="Q2674" s="31" t="n">
        <v>0</v>
      </c>
      <c r="R2674" s="31" t="n"/>
      <c r="S2674" s="32" t="n"/>
      <c r="T2674" s="32" t="n"/>
      <c r="V2674" t="inlineStr">
        <is>
          <t>04l2e</t>
        </is>
      </c>
      <c r="X2674" t="n">
        <v>7768</v>
      </c>
      <c r="Z2674" t="inlineStr">
        <is>
          <t>Corbin Boes ((N/A) G)</t>
        </is>
      </c>
    </row>
    <row r="2675">
      <c r="A2675" t="inlineStr">
        <is>
          <t>Corbin Kaczperski</t>
        </is>
      </c>
      <c r="B2675" t="inlineStr">
        <is>
          <t>(N/A)</t>
        </is>
      </c>
      <c r="C2675" t="inlineStr">
        <is>
          <t>G</t>
        </is>
      </c>
      <c r="D2675" t="inlineStr">
        <is>
          <t>G</t>
        </is>
      </c>
      <c r="E2675" t="n">
        <v>30</v>
      </c>
      <c r="F2675" t="inlineStr">
        <is>
          <t>FA</t>
        </is>
      </c>
      <c r="G2675" t="inlineStr">
        <is>
          <t>FA</t>
        </is>
      </c>
      <c r="H2675" s="30" t="n">
        <v>1</v>
      </c>
      <c r="I2675" s="31" t="n">
        <v>0</v>
      </c>
      <c r="J2675" s="31" t="n"/>
      <c r="K2675" s="31" t="n">
        <v>0</v>
      </c>
      <c r="L2675" s="32" t="n"/>
      <c r="M2675" s="31" t="n">
        <v>0</v>
      </c>
      <c r="N2675" s="31" t="n">
        <v>0</v>
      </c>
      <c r="O2675" s="31" t="n"/>
      <c r="P2675" s="31" t="n"/>
      <c r="Q2675" s="31" t="n">
        <v>0</v>
      </c>
      <c r="R2675" s="31" t="n"/>
      <c r="S2675" s="32" t="n"/>
      <c r="T2675" s="32" t="n"/>
      <c r="V2675" t="inlineStr">
        <is>
          <t>060ga</t>
        </is>
      </c>
      <c r="Z2675" t="inlineStr">
        <is>
          <t>Corbin Kaczperski ((N/A) G)</t>
        </is>
      </c>
    </row>
    <row r="2676">
      <c r="A2676" t="inlineStr">
        <is>
          <t>Corbin McPherson</t>
        </is>
      </c>
      <c r="B2676" t="inlineStr">
        <is>
          <t>(N/A)</t>
        </is>
      </c>
      <c r="C2676" t="inlineStr">
        <is>
          <t>D</t>
        </is>
      </c>
      <c r="D2676" t="inlineStr">
        <is>
          <t>D</t>
        </is>
      </c>
      <c r="E2676" t="n">
        <v>38</v>
      </c>
      <c r="F2676" t="inlineStr">
        <is>
          <t>FA</t>
        </is>
      </c>
      <c r="G2676" t="inlineStr">
        <is>
          <t>FA</t>
        </is>
      </c>
      <c r="H2676" s="30" t="n">
        <v>1</v>
      </c>
      <c r="I2676" s="31" t="n">
        <v>0</v>
      </c>
      <c r="J2676" s="31" t="n"/>
      <c r="K2676" s="31" t="n">
        <v>0</v>
      </c>
      <c r="L2676" s="32" t="n"/>
      <c r="M2676" s="31" t="n">
        <v>0</v>
      </c>
      <c r="N2676" s="31" t="n">
        <v>0</v>
      </c>
      <c r="O2676" s="31" t="n"/>
      <c r="P2676" s="31" t="n"/>
      <c r="Q2676" s="31" t="n">
        <v>0</v>
      </c>
      <c r="R2676" s="31" t="n"/>
      <c r="S2676" s="32" t="n"/>
      <c r="T2676" s="32" t="n"/>
      <c r="V2676" t="inlineStr">
        <is>
          <t>01wpu</t>
        </is>
      </c>
      <c r="X2676" t="n">
        <v>6295</v>
      </c>
      <c r="Z2676" t="inlineStr">
        <is>
          <t>Corbin McPherson ((N/A) D)</t>
        </is>
      </c>
    </row>
    <row r="2677">
      <c r="A2677" t="inlineStr">
        <is>
          <t>Corbin Vaughan</t>
        </is>
      </c>
      <c r="B2677" t="inlineStr">
        <is>
          <t>NYR</t>
        </is>
      </c>
      <c r="C2677" t="inlineStr">
        <is>
          <t>D</t>
        </is>
      </c>
      <c r="D2677" t="inlineStr">
        <is>
          <t>D</t>
        </is>
      </c>
      <c r="E2677" t="n">
        <v>20</v>
      </c>
      <c r="F2677" t="inlineStr">
        <is>
          <t>FA</t>
        </is>
      </c>
      <c r="G2677" t="inlineStr">
        <is>
          <t>FA</t>
        </is>
      </c>
      <c r="H2677" s="30" t="n">
        <v>1</v>
      </c>
      <c r="I2677" s="31" t="n">
        <v>0</v>
      </c>
      <c r="J2677" s="31" t="n"/>
      <c r="K2677" s="31" t="n">
        <v>0</v>
      </c>
      <c r="L2677" s="32" t="n"/>
      <c r="M2677" s="31" t="n">
        <v>0</v>
      </c>
      <c r="N2677" s="31" t="n">
        <v>0</v>
      </c>
      <c r="O2677" s="31" t="n"/>
      <c r="P2677" s="31" t="n"/>
      <c r="Q2677" s="31" t="n">
        <v>0</v>
      </c>
      <c r="R2677" s="31" t="n"/>
      <c r="S2677" s="32" t="n"/>
      <c r="T2677" s="32" t="n"/>
      <c r="V2677" t="inlineStr">
        <is>
          <t>06pp4</t>
        </is>
      </c>
      <c r="Y2677" t="inlineStr">
        <is>
          <t>02bfb3c6-21a1-4ca2-8c77-4eb24d211572</t>
        </is>
      </c>
      <c r="Z2677" t="inlineStr">
        <is>
          <t>Corbin Vaughan (NYR D)</t>
        </is>
      </c>
    </row>
    <row r="2678">
      <c r="A2678" t="inlineStr">
        <is>
          <t>Corey Andonovski</t>
        </is>
      </c>
      <c r="B2678" t="inlineStr">
        <is>
          <t>FLA</t>
        </is>
      </c>
      <c r="C2678" t="inlineStr">
        <is>
          <t>RW</t>
        </is>
      </c>
      <c r="D2678" t="inlineStr">
        <is>
          <t>F</t>
        </is>
      </c>
      <c r="E2678" t="n">
        <v>27</v>
      </c>
      <c r="F2678" t="inlineStr">
        <is>
          <t>FA</t>
        </is>
      </c>
      <c r="G2678" t="inlineStr">
        <is>
          <t>FA</t>
        </is>
      </c>
      <c r="H2678" s="30" t="n">
        <v>1</v>
      </c>
      <c r="I2678" s="31" t="n">
        <v>0</v>
      </c>
      <c r="J2678" s="31" t="n"/>
      <c r="K2678" s="31" t="n">
        <v>0</v>
      </c>
      <c r="L2678" s="32" t="n"/>
      <c r="M2678" s="31" t="n">
        <v>0</v>
      </c>
      <c r="N2678" s="31" t="n">
        <v>0</v>
      </c>
      <c r="O2678" s="31" t="n"/>
      <c r="P2678" s="31" t="n"/>
      <c r="Q2678" s="31" t="n">
        <v>0</v>
      </c>
      <c r="R2678" s="31" t="n"/>
      <c r="S2678" s="32" t="n"/>
      <c r="T2678" s="32" t="n"/>
      <c r="V2678" t="inlineStr">
        <is>
          <t>05o66</t>
        </is>
      </c>
      <c r="W2678" t="n">
        <v>6613</v>
      </c>
      <c r="Y2678" t="inlineStr">
        <is>
          <t>75e7b776-a934-4e04-aeb4-ded0bda2fd3e</t>
        </is>
      </c>
      <c r="Z2678" t="inlineStr">
        <is>
          <t>Corey Andonovski (FLA RW)</t>
        </is>
      </c>
    </row>
    <row r="2679">
      <c r="A2679" t="inlineStr">
        <is>
          <t>Corey Cowick</t>
        </is>
      </c>
      <c r="B2679" t="inlineStr">
        <is>
          <t>(N/A)</t>
        </is>
      </c>
      <c r="C2679" t="inlineStr">
        <is>
          <t>LW</t>
        </is>
      </c>
      <c r="D2679" t="inlineStr">
        <is>
          <t>F</t>
        </is>
      </c>
      <c r="E2679" t="n">
        <v>37</v>
      </c>
      <c r="F2679" t="inlineStr">
        <is>
          <t>FA</t>
        </is>
      </c>
      <c r="G2679" t="inlineStr">
        <is>
          <t>FA</t>
        </is>
      </c>
      <c r="H2679" s="30" t="n">
        <v>1</v>
      </c>
      <c r="I2679" s="31" t="n">
        <v>0</v>
      </c>
      <c r="J2679" s="31" t="n"/>
      <c r="K2679" s="31" t="n">
        <v>0</v>
      </c>
      <c r="L2679" s="32" t="n"/>
      <c r="M2679" s="31" t="n">
        <v>0</v>
      </c>
      <c r="N2679" s="31" t="n">
        <v>0</v>
      </c>
      <c r="O2679" s="31" t="n"/>
      <c r="P2679" s="31" t="n"/>
      <c r="Q2679" s="31" t="n">
        <v>0</v>
      </c>
      <c r="R2679" s="31" t="n"/>
      <c r="S2679" s="32" t="n"/>
      <c r="T2679" s="32" t="n"/>
      <c r="V2679" t="inlineStr">
        <is>
          <t>01ycg</t>
        </is>
      </c>
      <c r="W2679" t="n">
        <v>3604</v>
      </c>
      <c r="X2679" t="n">
        <v>5186</v>
      </c>
      <c r="Z2679" t="inlineStr">
        <is>
          <t>Corey Cowick ((N/A) LW)</t>
        </is>
      </c>
    </row>
    <row r="2680">
      <c r="A2680" t="inlineStr">
        <is>
          <t>Corey Durocher</t>
        </is>
      </c>
      <c r="B2680" t="inlineStr">
        <is>
          <t>FLA</t>
        </is>
      </c>
      <c r="C2680" t="inlineStr">
        <is>
          <t>LW</t>
        </is>
      </c>
      <c r="D2680" t="inlineStr">
        <is>
          <t>F</t>
        </is>
      </c>
      <c r="E2680" t="n">
        <v>34</v>
      </c>
      <c r="F2680" t="inlineStr">
        <is>
          <t>FA</t>
        </is>
      </c>
      <c r="G2680" t="inlineStr">
        <is>
          <t>FA</t>
        </is>
      </c>
      <c r="H2680" s="30" t="n">
        <v>1</v>
      </c>
      <c r="I2680" s="31" t="n">
        <v>0</v>
      </c>
      <c r="J2680" s="31" t="n"/>
      <c r="K2680" s="31" t="n">
        <v>0</v>
      </c>
      <c r="L2680" s="32" t="n"/>
      <c r="M2680" s="31" t="n">
        <v>0</v>
      </c>
      <c r="N2680" s="31" t="n">
        <v>0</v>
      </c>
      <c r="O2680" s="31" t="n"/>
      <c r="P2680" s="31" t="n"/>
      <c r="Q2680" s="31" t="n">
        <v>0</v>
      </c>
      <c r="R2680" s="31" t="n"/>
      <c r="S2680" s="32" t="n"/>
      <c r="T2680" s="32" t="n"/>
      <c r="V2680" t="inlineStr">
        <is>
          <t>01zsw</t>
        </is>
      </c>
      <c r="X2680" t="n">
        <v>5126</v>
      </c>
      <c r="Z2680" t="inlineStr">
        <is>
          <t>Corey Durocher (FLA LW)</t>
        </is>
      </c>
    </row>
    <row r="2681">
      <c r="A2681" t="inlineStr">
        <is>
          <t>Corey Elkins</t>
        </is>
      </c>
      <c r="B2681" t="inlineStr">
        <is>
          <t>(N/A)</t>
        </is>
      </c>
      <c r="C2681" t="inlineStr">
        <is>
          <t>C</t>
        </is>
      </c>
      <c r="D2681" t="inlineStr">
        <is>
          <t>F</t>
        </is>
      </c>
      <c r="E2681" t="n">
        <v>41</v>
      </c>
      <c r="F2681" t="inlineStr">
        <is>
          <t>FA</t>
        </is>
      </c>
      <c r="G2681" t="inlineStr">
        <is>
          <t>FA</t>
        </is>
      </c>
      <c r="H2681" s="30" t="n">
        <v>1</v>
      </c>
      <c r="I2681" s="31" t="n">
        <v>0</v>
      </c>
      <c r="J2681" s="31" t="n"/>
      <c r="K2681" s="31" t="n">
        <v>0</v>
      </c>
      <c r="L2681" s="32" t="n"/>
      <c r="M2681" s="31" t="n">
        <v>0</v>
      </c>
      <c r="N2681" s="31" t="n">
        <v>0</v>
      </c>
      <c r="O2681" s="31" t="n"/>
      <c r="P2681" s="31" t="n"/>
      <c r="Q2681" s="31" t="n">
        <v>0</v>
      </c>
      <c r="R2681" s="31" t="n"/>
      <c r="S2681" s="32" t="n"/>
      <c r="T2681" s="32" t="n"/>
      <c r="V2681" t="inlineStr">
        <is>
          <t>01cez</t>
        </is>
      </c>
      <c r="W2681" t="n">
        <v>3416</v>
      </c>
      <c r="X2681" t="n">
        <v>4622</v>
      </c>
      <c r="Z2681" t="inlineStr">
        <is>
          <t>Corey Elkins ((N/A) C)</t>
        </is>
      </c>
    </row>
    <row r="2682">
      <c r="A2682" t="inlineStr">
        <is>
          <t>Corey Fienhage</t>
        </is>
      </c>
      <c r="B2682" t="inlineStr">
        <is>
          <t>BUF</t>
        </is>
      </c>
      <c r="C2682" t="inlineStr">
        <is>
          <t>D</t>
        </is>
      </c>
      <c r="D2682" t="inlineStr">
        <is>
          <t>D</t>
        </is>
      </c>
      <c r="E2682" t="n">
        <v>36</v>
      </c>
      <c r="F2682" t="inlineStr">
        <is>
          <t>FA</t>
        </is>
      </c>
      <c r="G2682" t="inlineStr">
        <is>
          <t>FA</t>
        </is>
      </c>
      <c r="H2682" s="30" t="n">
        <v>1</v>
      </c>
      <c r="I2682" s="31" t="n">
        <v>0</v>
      </c>
      <c r="J2682" s="31" t="n"/>
      <c r="K2682" s="31" t="n">
        <v>0</v>
      </c>
      <c r="L2682" s="32" t="n"/>
      <c r="M2682" s="31" t="n">
        <v>0</v>
      </c>
      <c r="N2682" s="31" t="n">
        <v>0</v>
      </c>
      <c r="O2682" s="31" t="n"/>
      <c r="P2682" s="31" t="n"/>
      <c r="Q2682" s="31" t="n">
        <v>0</v>
      </c>
      <c r="R2682" s="31" t="n"/>
      <c r="S2682" s="32" t="n"/>
      <c r="T2682" s="32" t="n"/>
      <c r="V2682" t="inlineStr">
        <is>
          <t>02fzy</t>
        </is>
      </c>
      <c r="W2682" t="n">
        <v>3066</v>
      </c>
      <c r="Z2682" t="inlineStr">
        <is>
          <t>Corey Fienhage (BUF D)</t>
        </is>
      </c>
    </row>
    <row r="2683">
      <c r="A2683" t="inlineStr">
        <is>
          <t>Corey Locke</t>
        </is>
      </c>
      <c r="B2683" t="inlineStr">
        <is>
          <t>STL</t>
        </is>
      </c>
      <c r="C2683" t="inlineStr">
        <is>
          <t>C</t>
        </is>
      </c>
      <c r="D2683" t="inlineStr">
        <is>
          <t>F</t>
        </is>
      </c>
      <c r="E2683" t="n">
        <v>42</v>
      </c>
      <c r="F2683" t="inlineStr">
        <is>
          <t>FA</t>
        </is>
      </c>
      <c r="G2683" t="inlineStr">
        <is>
          <t>FA</t>
        </is>
      </c>
      <c r="H2683" s="30" t="n">
        <v>1</v>
      </c>
      <c r="I2683" s="31" t="n">
        <v>0</v>
      </c>
      <c r="J2683" s="31" t="n"/>
      <c r="K2683" s="31" t="n">
        <v>0</v>
      </c>
      <c r="L2683" s="32" t="n"/>
      <c r="M2683" s="31" t="n">
        <v>0</v>
      </c>
      <c r="N2683" s="31" t="n">
        <v>0</v>
      </c>
      <c r="O2683" s="31" t="n"/>
      <c r="P2683" s="31" t="n"/>
      <c r="Q2683" s="31" t="n">
        <v>0</v>
      </c>
      <c r="R2683" s="31" t="n"/>
      <c r="S2683" s="32" t="n"/>
      <c r="T2683" s="32" t="n"/>
      <c r="V2683" t="inlineStr">
        <is>
          <t>003vs</t>
        </is>
      </c>
      <c r="W2683" t="n">
        <v>2437</v>
      </c>
      <c r="X2683" t="n">
        <v>3683</v>
      </c>
      <c r="Z2683" t="inlineStr">
        <is>
          <t>Corey Locke (STL C)</t>
        </is>
      </c>
    </row>
    <row r="2684">
      <c r="A2684" t="inlineStr">
        <is>
          <t>Corey Milan</t>
        </is>
      </c>
      <c r="B2684" t="inlineStr">
        <is>
          <t>(N/A)</t>
        </is>
      </c>
      <c r="C2684" t="inlineStr">
        <is>
          <t>G</t>
        </is>
      </c>
      <c r="D2684" t="inlineStr">
        <is>
          <t>G</t>
        </is>
      </c>
      <c r="E2684" t="n">
        <v>40</v>
      </c>
      <c r="F2684" t="inlineStr">
        <is>
          <t>FA</t>
        </is>
      </c>
      <c r="G2684" t="inlineStr">
        <is>
          <t>FA</t>
        </is>
      </c>
      <c r="H2684" s="30" t="n">
        <v>1</v>
      </c>
      <c r="I2684" s="31" t="n">
        <v>0</v>
      </c>
      <c r="J2684" s="31" t="n"/>
      <c r="K2684" s="31" t="n">
        <v>0</v>
      </c>
      <c r="L2684" s="32" t="n"/>
      <c r="M2684" s="31" t="n">
        <v>0</v>
      </c>
      <c r="N2684" s="31" t="n">
        <v>0</v>
      </c>
      <c r="O2684" s="31" t="n"/>
      <c r="P2684" s="31" t="n"/>
      <c r="Q2684" s="31" t="n">
        <v>0</v>
      </c>
      <c r="R2684" s="31" t="n"/>
      <c r="S2684" s="32" t="n"/>
      <c r="T2684" s="32" t="n"/>
      <c r="V2684" t="inlineStr">
        <is>
          <t>024d9</t>
        </is>
      </c>
      <c r="Z2684" t="inlineStr">
        <is>
          <t>Corey Milan ((N/A) G)</t>
        </is>
      </c>
    </row>
    <row r="2685">
      <c r="A2685" t="inlineStr">
        <is>
          <t>Corey Potter</t>
        </is>
      </c>
      <c r="B2685" t="inlineStr">
        <is>
          <t>(N/A)</t>
        </is>
      </c>
      <c r="C2685" t="inlineStr">
        <is>
          <t>D</t>
        </is>
      </c>
      <c r="D2685" t="inlineStr">
        <is>
          <t>D</t>
        </is>
      </c>
      <c r="E2685" t="n">
        <v>42</v>
      </c>
      <c r="F2685" t="inlineStr">
        <is>
          <t>FA</t>
        </is>
      </c>
      <c r="G2685" t="inlineStr">
        <is>
          <t>FA</t>
        </is>
      </c>
      <c r="H2685" s="30" t="n">
        <v>1</v>
      </c>
      <c r="I2685" s="31" t="n">
        <v>0</v>
      </c>
      <c r="J2685" s="31" t="n"/>
      <c r="K2685" s="31" t="n">
        <v>0</v>
      </c>
      <c r="L2685" s="32" t="n"/>
      <c r="M2685" s="31" t="n">
        <v>0</v>
      </c>
      <c r="N2685" s="31" t="n">
        <v>0</v>
      </c>
      <c r="O2685" s="31" t="n"/>
      <c r="P2685" s="31" t="n"/>
      <c r="Q2685" s="31" t="n">
        <v>0</v>
      </c>
      <c r="R2685" s="31" t="n"/>
      <c r="S2685" s="32" t="n"/>
      <c r="T2685" s="32" t="n"/>
      <c r="V2685" t="inlineStr">
        <is>
          <t>00542</t>
        </is>
      </c>
      <c r="W2685" t="n">
        <v>2936</v>
      </c>
      <c r="X2685" t="n">
        <v>4359</v>
      </c>
      <c r="Z2685" t="inlineStr">
        <is>
          <t>Corey Potter ((N/A) D)</t>
        </is>
      </c>
    </row>
    <row r="2686">
      <c r="A2686" t="inlineStr">
        <is>
          <t>Corey Schueneman</t>
        </is>
      </c>
      <c r="B2686" t="inlineStr">
        <is>
          <t>ANA</t>
        </is>
      </c>
      <c r="C2686" t="inlineStr">
        <is>
          <t>D</t>
        </is>
      </c>
      <c r="D2686" t="inlineStr">
        <is>
          <t>D</t>
        </is>
      </c>
      <c r="E2686" t="n">
        <v>31</v>
      </c>
      <c r="F2686" t="inlineStr">
        <is>
          <t>FA</t>
        </is>
      </c>
      <c r="G2686" t="inlineStr">
        <is>
          <t>FA</t>
        </is>
      </c>
      <c r="H2686" s="30" t="n">
        <v>875000</v>
      </c>
      <c r="I2686" s="31" t="n">
        <v>0</v>
      </c>
      <c r="J2686" s="31" t="n"/>
      <c r="K2686" s="31" t="n">
        <v>0</v>
      </c>
      <c r="L2686" s="32" t="n"/>
      <c r="M2686" s="31" t="n">
        <v>0</v>
      </c>
      <c r="N2686" s="31" t="n">
        <v>0</v>
      </c>
      <c r="O2686" s="31" t="n"/>
      <c r="P2686" s="31" t="n"/>
      <c r="Q2686" s="31" t="n">
        <v>0</v>
      </c>
      <c r="R2686" s="31" t="n"/>
      <c r="S2686" s="32" t="n"/>
      <c r="T2686" s="32" t="n"/>
      <c r="V2686" t="inlineStr">
        <is>
          <t>05983</t>
        </is>
      </c>
      <c r="W2686" t="n">
        <v>6390</v>
      </c>
      <c r="X2686" t="n">
        <v>8532</v>
      </c>
      <c r="Y2686" t="inlineStr">
        <is>
          <t>828968f9-3f96-413f-883e-d107f3615521</t>
        </is>
      </c>
      <c r="Z2686" t="inlineStr">
        <is>
          <t>Corey Schueneman (ANA D)</t>
        </is>
      </c>
    </row>
    <row r="2687">
      <c r="A2687" t="inlineStr">
        <is>
          <t>Corey Trivino</t>
        </is>
      </c>
      <c r="B2687" t="inlineStr">
        <is>
          <t>NYI</t>
        </is>
      </c>
      <c r="C2687" t="inlineStr">
        <is>
          <t>C</t>
        </is>
      </c>
      <c r="D2687" t="inlineStr">
        <is>
          <t>F</t>
        </is>
      </c>
      <c r="E2687" t="n">
        <v>36</v>
      </c>
      <c r="F2687" t="inlineStr">
        <is>
          <t>FA</t>
        </is>
      </c>
      <c r="G2687" t="inlineStr">
        <is>
          <t>FA</t>
        </is>
      </c>
      <c r="H2687" s="30" t="n">
        <v>1</v>
      </c>
      <c r="I2687" s="31" t="n">
        <v>0</v>
      </c>
      <c r="J2687" s="31" t="n"/>
      <c r="K2687" s="31" t="n">
        <v>0</v>
      </c>
      <c r="L2687" s="32" t="n"/>
      <c r="M2687" s="31" t="n">
        <v>0</v>
      </c>
      <c r="N2687" s="31" t="n">
        <v>0</v>
      </c>
      <c r="O2687" s="31" t="n"/>
      <c r="P2687" s="31" t="n"/>
      <c r="Q2687" s="31" t="n">
        <v>0</v>
      </c>
      <c r="R2687" s="31" t="n"/>
      <c r="S2687" s="32" t="n"/>
      <c r="T2687" s="32" t="n"/>
      <c r="V2687" t="inlineStr">
        <is>
          <t>01mtq</t>
        </is>
      </c>
      <c r="W2687" t="n">
        <v>3024</v>
      </c>
      <c r="Z2687" t="inlineStr">
        <is>
          <t>Corey Trivino (NYI C)</t>
        </is>
      </c>
    </row>
    <row r="2688">
      <c r="A2688" t="inlineStr">
        <is>
          <t>Corson Ceulemans</t>
        </is>
      </c>
      <c r="B2688" t="inlineStr">
        <is>
          <t>CBJ</t>
        </is>
      </c>
      <c r="C2688" t="inlineStr">
        <is>
          <t>D</t>
        </is>
      </c>
      <c r="D2688" t="inlineStr">
        <is>
          <t>D</t>
        </is>
      </c>
      <c r="E2688" t="n">
        <v>23</v>
      </c>
      <c r="F2688" t="inlineStr">
        <is>
          <t>T</t>
        </is>
      </c>
      <c r="G2688" t="inlineStr">
        <is>
          <t>Mike</t>
        </is>
      </c>
      <c r="H2688" s="30" t="n">
        <v>850000</v>
      </c>
      <c r="I2688" s="31" t="n">
        <v>0</v>
      </c>
      <c r="J2688" s="31" t="n"/>
      <c r="K2688" s="31" t="n">
        <v>0</v>
      </c>
      <c r="L2688" s="32" t="n"/>
      <c r="M2688" s="31" t="n">
        <v>0</v>
      </c>
      <c r="N2688" s="31" t="n">
        <v>0</v>
      </c>
      <c r="O2688" s="31" t="n"/>
      <c r="P2688" s="31" t="n"/>
      <c r="Q2688" s="31" t="n">
        <v>0</v>
      </c>
      <c r="R2688" s="31" t="n"/>
      <c r="S2688" s="32" t="n"/>
      <c r="T2688" s="32" t="n"/>
      <c r="V2688" t="inlineStr">
        <is>
          <t>05nzw</t>
        </is>
      </c>
      <c r="W2688" t="n">
        <v>6468</v>
      </c>
      <c r="Y2688" t="inlineStr">
        <is>
          <t>f3df4832-c066-49e1-b984-867424ced2ad</t>
        </is>
      </c>
      <c r="Z2688" t="inlineStr">
        <is>
          <t>Corson Ceulemans (CBJ D)</t>
        </is>
      </c>
    </row>
    <row r="2689">
      <c r="A2689" t="inlineStr">
        <is>
          <t>Cory Conacher</t>
        </is>
      </c>
      <c r="B2689" t="inlineStr">
        <is>
          <t>(N/A)</t>
        </is>
      </c>
      <c r="C2689" t="inlineStr">
        <is>
          <t>RW</t>
        </is>
      </c>
      <c r="D2689" t="inlineStr">
        <is>
          <t>F</t>
        </is>
      </c>
      <c r="E2689" t="n">
        <v>36</v>
      </c>
      <c r="F2689" t="inlineStr">
        <is>
          <t>FA</t>
        </is>
      </c>
      <c r="G2689" t="inlineStr">
        <is>
          <t>FA</t>
        </is>
      </c>
      <c r="H2689" s="30" t="n">
        <v>1</v>
      </c>
      <c r="I2689" s="31" t="n">
        <v>0</v>
      </c>
      <c r="J2689" s="31" t="n"/>
      <c r="K2689" s="31" t="n">
        <v>0</v>
      </c>
      <c r="L2689" s="32" t="n"/>
      <c r="M2689" s="31" t="n">
        <v>0</v>
      </c>
      <c r="N2689" s="31" t="n">
        <v>0</v>
      </c>
      <c r="O2689" s="31" t="n"/>
      <c r="P2689" s="31" t="n"/>
      <c r="Q2689" s="31" t="n">
        <v>0</v>
      </c>
      <c r="R2689" s="31" t="n"/>
      <c r="S2689" s="32" t="n"/>
      <c r="T2689" s="32" t="n"/>
      <c r="V2689" t="inlineStr">
        <is>
          <t>02444</t>
        </is>
      </c>
      <c r="W2689" t="n">
        <v>3878</v>
      </c>
      <c r="X2689" t="n">
        <v>5601</v>
      </c>
      <c r="Y2689" t="inlineStr">
        <is>
          <t>28274af2-6193-11e2-9e6b-f4ce4684ea4c</t>
        </is>
      </c>
      <c r="Z2689" t="inlineStr">
        <is>
          <t>Cory Conacher ((N/A) RW)</t>
        </is>
      </c>
    </row>
    <row r="2690">
      <c r="A2690" t="inlineStr">
        <is>
          <t>Cory Emmerton</t>
        </is>
      </c>
      <c r="B2690" t="inlineStr">
        <is>
          <t>(N/A)</t>
        </is>
      </c>
      <c r="C2690" t="inlineStr">
        <is>
          <t>C</t>
        </is>
      </c>
      <c r="D2690" t="inlineStr">
        <is>
          <t>F</t>
        </is>
      </c>
      <c r="E2690" t="n">
        <v>38</v>
      </c>
      <c r="F2690" t="inlineStr">
        <is>
          <t>FA</t>
        </is>
      </c>
      <c r="G2690" t="inlineStr">
        <is>
          <t>FA</t>
        </is>
      </c>
      <c r="H2690" s="30" t="n">
        <v>1</v>
      </c>
      <c r="I2690" s="31" t="n">
        <v>0</v>
      </c>
      <c r="J2690" s="31" t="n"/>
      <c r="K2690" s="31" t="n">
        <v>0</v>
      </c>
      <c r="L2690" s="32" t="n"/>
      <c r="M2690" s="31" t="n">
        <v>0</v>
      </c>
      <c r="N2690" s="31" t="n">
        <v>0</v>
      </c>
      <c r="O2690" s="31" t="n"/>
      <c r="P2690" s="31" t="n"/>
      <c r="Q2690" s="31" t="n">
        <v>0</v>
      </c>
      <c r="R2690" s="31" t="n"/>
      <c r="S2690" s="32" t="n"/>
      <c r="T2690" s="32" t="n"/>
      <c r="V2690" t="inlineStr">
        <is>
          <t>003p0</t>
        </is>
      </c>
      <c r="W2690" t="n">
        <v>2594</v>
      </c>
      <c r="X2690" t="n">
        <v>4150</v>
      </c>
      <c r="Z2690" t="inlineStr">
        <is>
          <t>Cory Emmerton ((N/A) C)</t>
        </is>
      </c>
    </row>
    <row r="2691">
      <c r="A2691" t="inlineStr">
        <is>
          <t>Cory Kane</t>
        </is>
      </c>
      <c r="B2691" t="inlineStr">
        <is>
          <t>(N/A)</t>
        </is>
      </c>
      <c r="C2691" t="inlineStr">
        <is>
          <t>C</t>
        </is>
      </c>
      <c r="D2691" t="inlineStr">
        <is>
          <t>F</t>
        </is>
      </c>
      <c r="E2691" t="n">
        <v>35</v>
      </c>
      <c r="F2691" t="inlineStr">
        <is>
          <t>FA</t>
        </is>
      </c>
      <c r="G2691" t="inlineStr">
        <is>
          <t>FA</t>
        </is>
      </c>
      <c r="H2691" s="30" t="n">
        <v>1</v>
      </c>
      <c r="I2691" s="31" t="n">
        <v>0</v>
      </c>
      <c r="J2691" s="31" t="n"/>
      <c r="K2691" s="31" t="n">
        <v>0</v>
      </c>
      <c r="L2691" s="32" t="n"/>
      <c r="M2691" s="31" t="n">
        <v>0</v>
      </c>
      <c r="N2691" s="31" t="n">
        <v>0</v>
      </c>
      <c r="O2691" s="31" t="n"/>
      <c r="P2691" s="31" t="n"/>
      <c r="Q2691" s="31" t="n">
        <v>0</v>
      </c>
      <c r="R2691" s="31" t="n"/>
      <c r="S2691" s="32" t="n"/>
      <c r="T2691" s="32" t="n"/>
      <c r="V2691" t="inlineStr">
        <is>
          <t>03knl</t>
        </is>
      </c>
      <c r="X2691" t="n">
        <v>6661</v>
      </c>
      <c r="Z2691" t="inlineStr">
        <is>
          <t>Cory Kane ((N/A) C)</t>
        </is>
      </c>
    </row>
    <row r="2692">
      <c r="A2692" t="inlineStr">
        <is>
          <t>Cory Quirk</t>
        </is>
      </c>
      <c r="B2692" t="inlineStr">
        <is>
          <t>SJS</t>
        </is>
      </c>
      <c r="C2692" t="inlineStr">
        <is>
          <t>C</t>
        </is>
      </c>
      <c r="D2692" t="inlineStr">
        <is>
          <t>F</t>
        </is>
      </c>
      <c r="E2692" t="n">
        <v>40</v>
      </c>
      <c r="F2692" t="inlineStr">
        <is>
          <t>FA</t>
        </is>
      </c>
      <c r="G2692" t="inlineStr">
        <is>
          <t>FA</t>
        </is>
      </c>
      <c r="H2692" s="30" t="n">
        <v>1</v>
      </c>
      <c r="I2692" s="31" t="n">
        <v>0</v>
      </c>
      <c r="J2692" s="31" t="n"/>
      <c r="K2692" s="31" t="n">
        <v>0</v>
      </c>
      <c r="L2692" s="32" t="n"/>
      <c r="M2692" s="31" t="n">
        <v>0</v>
      </c>
      <c r="N2692" s="31" t="n">
        <v>0</v>
      </c>
      <c r="O2692" s="31" t="n"/>
      <c r="P2692" s="31" t="n"/>
      <c r="Q2692" s="31" t="n">
        <v>0</v>
      </c>
      <c r="R2692" s="31" t="n"/>
      <c r="S2692" s="32" t="n"/>
      <c r="T2692" s="32" t="n"/>
      <c r="V2692" t="inlineStr">
        <is>
          <t>023vi</t>
        </is>
      </c>
      <c r="X2692" t="n">
        <v>5228</v>
      </c>
      <c r="Z2692" t="inlineStr">
        <is>
          <t>Cory Quirk (SJS C)</t>
        </is>
      </c>
    </row>
    <row r="2693">
      <c r="A2693" t="inlineStr">
        <is>
          <t>Cory Schneider</t>
        </is>
      </c>
      <c r="B2693" t="inlineStr">
        <is>
          <t>(N/A)</t>
        </is>
      </c>
      <c r="C2693" t="inlineStr">
        <is>
          <t>G</t>
        </is>
      </c>
      <c r="D2693" t="inlineStr">
        <is>
          <t>G</t>
        </is>
      </c>
      <c r="E2693" t="n">
        <v>40</v>
      </c>
      <c r="F2693" t="inlineStr">
        <is>
          <t>FA</t>
        </is>
      </c>
      <c r="G2693" t="inlineStr">
        <is>
          <t>FA</t>
        </is>
      </c>
      <c r="H2693" s="30" t="n">
        <v>1</v>
      </c>
      <c r="I2693" s="31" t="n">
        <v>0</v>
      </c>
      <c r="J2693" s="31" t="n"/>
      <c r="K2693" s="31" t="n">
        <v>0</v>
      </c>
      <c r="L2693" s="32" t="n"/>
      <c r="M2693" s="31" t="n">
        <v>0</v>
      </c>
      <c r="N2693" s="31" t="n">
        <v>0</v>
      </c>
      <c r="O2693" s="31" t="n"/>
      <c r="P2693" s="31" t="n"/>
      <c r="Q2693" s="31" t="n">
        <v>0</v>
      </c>
      <c r="R2693" s="31" t="n"/>
      <c r="S2693" s="32" t="n"/>
      <c r="T2693" s="32" t="n"/>
      <c r="V2693" t="inlineStr">
        <is>
          <t>004bq</t>
        </is>
      </c>
      <c r="W2693" t="n">
        <v>2192</v>
      </c>
      <c r="X2693" t="n">
        <v>3663</v>
      </c>
      <c r="Y2693" t="inlineStr">
        <is>
          <t>42a5e352-0f24-11e2-8525-18a905767e44</t>
        </is>
      </c>
      <c r="Z2693" t="inlineStr">
        <is>
          <t>Cory Schneider ((N/A) G)</t>
        </is>
      </c>
    </row>
    <row r="2694">
      <c r="A2694" t="inlineStr">
        <is>
          <t>Coulson Pitre</t>
        </is>
      </c>
      <c r="B2694" t="inlineStr">
        <is>
          <t>ANA</t>
        </is>
      </c>
      <c r="C2694" t="inlineStr">
        <is>
          <t>RW</t>
        </is>
      </c>
      <c r="D2694" t="inlineStr">
        <is>
          <t>F</t>
        </is>
      </c>
      <c r="E2694" t="n">
        <v>21</v>
      </c>
      <c r="F2694" t="inlineStr">
        <is>
          <t>FA</t>
        </is>
      </c>
      <c r="G2694" t="inlineStr">
        <is>
          <t>FA</t>
        </is>
      </c>
      <c r="H2694" s="30" t="n">
        <v>858334</v>
      </c>
      <c r="I2694" s="31" t="n">
        <v>0</v>
      </c>
      <c r="J2694" s="31" t="n"/>
      <c r="K2694" s="31" t="n">
        <v>0</v>
      </c>
      <c r="L2694" s="32" t="n"/>
      <c r="M2694" s="31" t="n">
        <v>0</v>
      </c>
      <c r="N2694" s="31" t="n">
        <v>0</v>
      </c>
      <c r="O2694" s="31" t="n"/>
      <c r="P2694" s="31" t="n"/>
      <c r="Q2694" s="31" t="n">
        <v>0</v>
      </c>
      <c r="R2694" s="31" t="n"/>
      <c r="S2694" s="32" t="n"/>
      <c r="T2694" s="32" t="n"/>
      <c r="V2694" t="inlineStr">
        <is>
          <t>066pg</t>
        </is>
      </c>
      <c r="W2694" t="n">
        <v>6970</v>
      </c>
      <c r="Y2694" t="inlineStr">
        <is>
          <t>64575ca4-e330-4412-ad53-be6aac725d1b</t>
        </is>
      </c>
      <c r="Z2694" t="inlineStr">
        <is>
          <t>Coulson Pitre (ANA RW)</t>
        </is>
      </c>
    </row>
    <row r="2695">
      <c r="A2695" t="inlineStr">
        <is>
          <t>Craig Cunningham</t>
        </is>
      </c>
      <c r="B2695" t="inlineStr">
        <is>
          <t>(N/A)</t>
        </is>
      </c>
      <c r="C2695" t="inlineStr">
        <is>
          <t>LW</t>
        </is>
      </c>
      <c r="D2695" t="inlineStr">
        <is>
          <t>F</t>
        </is>
      </c>
      <c r="E2695" t="n">
        <v>35</v>
      </c>
      <c r="F2695" t="inlineStr">
        <is>
          <t>FA</t>
        </is>
      </c>
      <c r="G2695" t="inlineStr">
        <is>
          <t>FA</t>
        </is>
      </c>
      <c r="H2695" s="30" t="n">
        <v>1</v>
      </c>
      <c r="I2695" s="31" t="n">
        <v>0</v>
      </c>
      <c r="J2695" s="31" t="n"/>
      <c r="K2695" s="31" t="n">
        <v>0</v>
      </c>
      <c r="L2695" s="32" t="n"/>
      <c r="M2695" s="31" t="n">
        <v>0</v>
      </c>
      <c r="N2695" s="31" t="n">
        <v>0</v>
      </c>
      <c r="O2695" s="31" t="n"/>
      <c r="P2695" s="31" t="n"/>
      <c r="Q2695" s="31" t="n">
        <v>0</v>
      </c>
      <c r="R2695" s="31" t="n"/>
      <c r="S2695" s="32" t="n"/>
      <c r="T2695" s="32" t="n"/>
      <c r="V2695" t="inlineStr">
        <is>
          <t>01zsf</t>
        </is>
      </c>
      <c r="W2695" t="n">
        <v>3589</v>
      </c>
      <c r="X2695" t="n">
        <v>5070</v>
      </c>
      <c r="Z2695" t="inlineStr">
        <is>
          <t>Craig Cunningham ((N/A) LW)</t>
        </is>
      </c>
    </row>
    <row r="2696">
      <c r="A2696" t="inlineStr">
        <is>
          <t>Craig Schira</t>
        </is>
      </c>
      <c r="B2696" t="inlineStr">
        <is>
          <t>(N/A)</t>
        </is>
      </c>
      <c r="C2696" t="inlineStr">
        <is>
          <t>D</t>
        </is>
      </c>
      <c r="D2696" t="inlineStr">
        <is>
          <t>D</t>
        </is>
      </c>
      <c r="E2696" t="n">
        <v>38</v>
      </c>
      <c r="F2696" t="inlineStr">
        <is>
          <t>FA</t>
        </is>
      </c>
      <c r="G2696" t="inlineStr">
        <is>
          <t>FA</t>
        </is>
      </c>
      <c r="H2696" s="30" t="n">
        <v>1</v>
      </c>
      <c r="I2696" s="31" t="n">
        <v>0</v>
      </c>
      <c r="J2696" s="31" t="n"/>
      <c r="K2696" s="31" t="n">
        <v>0</v>
      </c>
      <c r="L2696" s="32" t="n"/>
      <c r="M2696" s="31" t="n">
        <v>0</v>
      </c>
      <c r="N2696" s="31" t="n">
        <v>0</v>
      </c>
      <c r="O2696" s="31" t="n"/>
      <c r="P2696" s="31" t="n"/>
      <c r="Q2696" s="31" t="n">
        <v>0</v>
      </c>
      <c r="R2696" s="31" t="n"/>
      <c r="S2696" s="32" t="n"/>
      <c r="T2696" s="32" t="n"/>
      <c r="V2696" t="inlineStr">
        <is>
          <t>01c5z</t>
        </is>
      </c>
      <c r="X2696" t="n">
        <v>4603</v>
      </c>
      <c r="Z2696" t="inlineStr">
        <is>
          <t>Craig Schira ((N/A) D)</t>
        </is>
      </c>
    </row>
    <row r="2697">
      <c r="A2697" t="inlineStr">
        <is>
          <t>Craig Smith</t>
        </is>
      </c>
      <c r="B2697" t="inlineStr">
        <is>
          <t>(N/A)</t>
        </is>
      </c>
      <c r="C2697" t="inlineStr">
        <is>
          <t>RW</t>
        </is>
      </c>
      <c r="D2697" t="inlineStr">
        <is>
          <t>F</t>
        </is>
      </c>
      <c r="E2697" t="n">
        <v>37</v>
      </c>
      <c r="F2697" t="inlineStr">
        <is>
          <t>FA</t>
        </is>
      </c>
      <c r="G2697" t="inlineStr">
        <is>
          <t>FA</t>
        </is>
      </c>
      <c r="H2697" s="30" t="n">
        <v>1</v>
      </c>
      <c r="I2697" s="31" t="n">
        <v>0</v>
      </c>
      <c r="J2697" s="31" t="n"/>
      <c r="K2697" s="31" t="n">
        <v>0</v>
      </c>
      <c r="L2697" s="32" t="n"/>
      <c r="M2697" s="31" t="n">
        <v>0</v>
      </c>
      <c r="N2697" s="31" t="n">
        <v>0</v>
      </c>
      <c r="O2697" s="31" t="n"/>
      <c r="P2697" s="31" t="n"/>
      <c r="Q2697" s="31" t="n">
        <v>0</v>
      </c>
      <c r="R2697" s="31" t="n"/>
      <c r="S2697" s="32" t="n"/>
      <c r="T2697" s="32" t="n"/>
      <c r="V2697" t="inlineStr">
        <is>
          <t>0243l</t>
        </is>
      </c>
      <c r="W2697" t="n">
        <v>3865</v>
      </c>
      <c r="X2697" t="n">
        <v>5396</v>
      </c>
      <c r="Y2697" t="inlineStr">
        <is>
          <t>42c8522c-0f24-11e2-8525-18a905767e44</t>
        </is>
      </c>
      <c r="Z2697" t="inlineStr">
        <is>
          <t>Craig Smith ((N/A) RW)</t>
        </is>
      </c>
    </row>
    <row r="2698">
      <c r="A2698" t="inlineStr">
        <is>
          <t>Creed Jones</t>
        </is>
      </c>
      <c r="B2698" t="inlineStr">
        <is>
          <t>(N/A)</t>
        </is>
      </c>
      <c r="C2698" t="inlineStr">
        <is>
          <t>G</t>
        </is>
      </c>
      <c r="D2698" t="inlineStr">
        <is>
          <t>G</t>
        </is>
      </c>
      <c r="E2698" t="n">
        <v>26</v>
      </c>
      <c r="F2698" t="inlineStr">
        <is>
          <t>FA</t>
        </is>
      </c>
      <c r="G2698" t="inlineStr">
        <is>
          <t>FA</t>
        </is>
      </c>
      <c r="H2698" s="30" t="n">
        <v>1</v>
      </c>
      <c r="I2698" s="31" t="n">
        <v>0</v>
      </c>
      <c r="J2698" s="31" t="n"/>
      <c r="K2698" s="31" t="n">
        <v>0</v>
      </c>
      <c r="L2698" s="32" t="n"/>
      <c r="M2698" s="31" t="n">
        <v>0</v>
      </c>
      <c r="N2698" s="31" t="n">
        <v>0</v>
      </c>
      <c r="O2698" s="31" t="n"/>
      <c r="P2698" s="31" t="n"/>
      <c r="Q2698" s="31" t="n">
        <v>0</v>
      </c>
      <c r="R2698" s="31" t="n"/>
      <c r="S2698" s="32" t="n"/>
      <c r="T2698" s="32" t="n"/>
      <c r="V2698" t="inlineStr">
        <is>
          <t>05o4j</t>
        </is>
      </c>
      <c r="Z2698" t="inlineStr">
        <is>
          <t>Creed Jones ((N/A) G)</t>
        </is>
      </c>
    </row>
    <row r="2699">
      <c r="A2699" t="inlineStr">
        <is>
          <t>Cristiano Digiacinto</t>
        </is>
      </c>
      <c r="B2699" t="inlineStr">
        <is>
          <t>NYR</t>
        </is>
      </c>
      <c r="C2699" t="inlineStr">
        <is>
          <t>LW</t>
        </is>
      </c>
      <c r="D2699" t="inlineStr">
        <is>
          <t>F</t>
        </is>
      </c>
      <c r="E2699" t="n">
        <v>30</v>
      </c>
      <c r="F2699" t="inlineStr">
        <is>
          <t>FA</t>
        </is>
      </c>
      <c r="G2699" t="inlineStr">
        <is>
          <t>FA</t>
        </is>
      </c>
      <c r="H2699" s="30" t="n">
        <v>1</v>
      </c>
      <c r="I2699" s="31" t="n">
        <v>0</v>
      </c>
      <c r="J2699" s="31" t="n"/>
      <c r="K2699" s="31" t="n">
        <v>0</v>
      </c>
      <c r="L2699" s="32" t="n"/>
      <c r="M2699" s="31" t="n">
        <v>0</v>
      </c>
      <c r="N2699" s="31" t="n">
        <v>0</v>
      </c>
      <c r="O2699" s="31" t="n"/>
      <c r="P2699" s="31" t="n"/>
      <c r="Q2699" s="31" t="n">
        <v>0</v>
      </c>
      <c r="R2699" s="31" t="n"/>
      <c r="S2699" s="32" t="n"/>
      <c r="T2699" s="32" t="n"/>
      <c r="V2699" t="inlineStr">
        <is>
          <t>03eds</t>
        </is>
      </c>
      <c r="W2699" t="n">
        <v>7601</v>
      </c>
      <c r="X2699" t="n">
        <v>6538</v>
      </c>
      <c r="Y2699" t="inlineStr">
        <is>
          <t>7ff758a3-5622-4a45-8332-90d367cd976a</t>
        </is>
      </c>
      <c r="Z2699" t="inlineStr">
        <is>
          <t>Cristiano Digiacinto (NYR LW)</t>
        </is>
      </c>
    </row>
    <row r="2700">
      <c r="A2700" t="inlineStr">
        <is>
          <t>Cross Hanas</t>
        </is>
      </c>
      <c r="B2700" t="inlineStr">
        <is>
          <t>DAL</t>
        </is>
      </c>
      <c r="C2700" t="inlineStr">
        <is>
          <t>LW</t>
        </is>
      </c>
      <c r="D2700" t="inlineStr">
        <is>
          <t>F</t>
        </is>
      </c>
      <c r="E2700" t="n">
        <v>24</v>
      </c>
      <c r="F2700" t="inlineStr">
        <is>
          <t>FA</t>
        </is>
      </c>
      <c r="G2700" t="inlineStr">
        <is>
          <t>FA</t>
        </is>
      </c>
      <c r="H2700" s="30" t="n">
        <v>1</v>
      </c>
      <c r="I2700" s="31" t="n">
        <v>0</v>
      </c>
      <c r="J2700" s="31" t="n"/>
      <c r="K2700" s="31" t="n">
        <v>0</v>
      </c>
      <c r="L2700" s="32" t="n"/>
      <c r="M2700" s="31" t="n">
        <v>0</v>
      </c>
      <c r="N2700" s="31" t="n">
        <v>0</v>
      </c>
      <c r="O2700" s="31" t="n"/>
      <c r="P2700" s="31" t="n"/>
      <c r="Q2700" s="31" t="n">
        <v>0</v>
      </c>
      <c r="R2700" s="31" t="n"/>
      <c r="S2700" s="32" t="n"/>
      <c r="T2700" s="32" t="n"/>
      <c r="V2700" t="inlineStr">
        <is>
          <t>05ltm</t>
        </is>
      </c>
      <c r="W2700" t="n">
        <v>6349</v>
      </c>
      <c r="Y2700" t="inlineStr">
        <is>
          <t>6de44ae2-d818-4332-8c22-4d8029c4c5b7</t>
        </is>
      </c>
      <c r="Z2700" t="inlineStr">
        <is>
          <t>Cross Hanas (DAL LW)</t>
        </is>
      </c>
    </row>
    <row r="2701">
      <c r="A2701" t="inlineStr">
        <is>
          <t>Cruz Lucius</t>
        </is>
      </c>
      <c r="B2701" t="inlineStr">
        <is>
          <t>ANA</t>
        </is>
      </c>
      <c r="C2701" t="inlineStr">
        <is>
          <t>RW</t>
        </is>
      </c>
      <c r="D2701" t="inlineStr">
        <is>
          <t>F</t>
        </is>
      </c>
      <c r="E2701" t="n">
        <v>22</v>
      </c>
      <c r="F2701" t="inlineStr">
        <is>
          <t>FA</t>
        </is>
      </c>
      <c r="G2701" t="inlineStr">
        <is>
          <t>FA</t>
        </is>
      </c>
      <c r="H2701" s="30" t="n">
        <v>1</v>
      </c>
      <c r="I2701" s="31" t="n">
        <v>0</v>
      </c>
      <c r="J2701" s="31" t="n"/>
      <c r="K2701" s="31" t="n">
        <v>0</v>
      </c>
      <c r="L2701" s="32" t="n"/>
      <c r="M2701" s="31" t="n">
        <v>0</v>
      </c>
      <c r="N2701" s="31" t="n">
        <v>0</v>
      </c>
      <c r="O2701" s="31" t="n"/>
      <c r="P2701" s="31" t="n"/>
      <c r="Q2701" s="31" t="n">
        <v>0</v>
      </c>
      <c r="R2701" s="31" t="n"/>
      <c r="S2701" s="32" t="n"/>
      <c r="T2701" s="32" t="n"/>
      <c r="V2701" t="inlineStr">
        <is>
          <t>05rjs</t>
        </is>
      </c>
      <c r="W2701" t="n">
        <v>6739</v>
      </c>
      <c r="Y2701" t="inlineStr">
        <is>
          <t>5a9c595a-5454-4fbb-8c65-3f6d345408ba</t>
        </is>
      </c>
      <c r="Z2701" t="inlineStr">
        <is>
          <t>Cruz Lucius (ANA RW)</t>
        </is>
      </c>
    </row>
    <row r="2702">
      <c r="A2702" t="inlineStr">
        <is>
          <t>Cullen Eddy</t>
        </is>
      </c>
      <c r="B2702" t="inlineStr">
        <is>
          <t>(N/A)</t>
        </is>
      </c>
      <c r="C2702" t="inlineStr">
        <is>
          <t>D</t>
        </is>
      </c>
      <c r="D2702" t="inlineStr">
        <is>
          <t>D</t>
        </is>
      </c>
      <c r="E2702" t="n">
        <v>37</v>
      </c>
      <c r="F2702" t="inlineStr">
        <is>
          <t>FA</t>
        </is>
      </c>
      <c r="G2702" t="inlineStr">
        <is>
          <t>FA</t>
        </is>
      </c>
      <c r="H2702" s="30" t="n">
        <v>1</v>
      </c>
      <c r="I2702" s="31" t="n">
        <v>0</v>
      </c>
      <c r="J2702" s="31" t="n"/>
      <c r="K2702" s="31" t="n">
        <v>0</v>
      </c>
      <c r="L2702" s="32" t="n"/>
      <c r="M2702" s="31" t="n">
        <v>0</v>
      </c>
      <c r="N2702" s="31" t="n">
        <v>0</v>
      </c>
      <c r="O2702" s="31" t="n"/>
      <c r="P2702" s="31" t="n"/>
      <c r="Q2702" s="31" t="n">
        <v>0</v>
      </c>
      <c r="R2702" s="31" t="n"/>
      <c r="S2702" s="32" t="n"/>
      <c r="T2702" s="32" t="n"/>
      <c r="V2702" t="inlineStr">
        <is>
          <t>02nko</t>
        </is>
      </c>
      <c r="X2702" t="n">
        <v>5717</v>
      </c>
      <c r="Z2702" t="inlineStr">
        <is>
          <t>Cullen Eddy ((N/A) D)</t>
        </is>
      </c>
    </row>
    <row r="2703">
      <c r="A2703" t="inlineStr">
        <is>
          <t>Cullen McCrate</t>
        </is>
      </c>
      <c r="B2703" t="inlineStr">
        <is>
          <t>BOS</t>
        </is>
      </c>
      <c r="C2703" t="inlineStr">
        <is>
          <t>D</t>
        </is>
      </c>
      <c r="D2703" t="inlineStr">
        <is>
          <t>D</t>
        </is>
      </c>
      <c r="E2703" t="n">
        <v>19</v>
      </c>
      <c r="F2703" t="inlineStr">
        <is>
          <t>FA</t>
        </is>
      </c>
      <c r="G2703" t="inlineStr">
        <is>
          <t>FA</t>
        </is>
      </c>
      <c r="H2703" s="30" t="n">
        <v>1</v>
      </c>
      <c r="I2703" s="31" t="n">
        <v>0</v>
      </c>
      <c r="J2703" s="31" t="n"/>
      <c r="K2703" s="31" t="n">
        <v>0</v>
      </c>
      <c r="L2703" s="32" t="n"/>
      <c r="M2703" s="31" t="n">
        <v>0</v>
      </c>
      <c r="N2703" s="31" t="n">
        <v>0</v>
      </c>
      <c r="O2703" s="31" t="n"/>
      <c r="P2703" s="31" t="n"/>
      <c r="Q2703" s="31" t="n">
        <v>0</v>
      </c>
      <c r="R2703" s="31" t="n"/>
      <c r="S2703" s="32" t="n"/>
      <c r="T2703" s="32" t="n"/>
      <c r="V2703" t="inlineStr">
        <is>
          <t>076xr</t>
        </is>
      </c>
      <c r="Y2703" t="inlineStr">
        <is>
          <t>e757067b-3860-487d-918c-1d6b0dc4e843</t>
        </is>
      </c>
      <c r="Z2703" t="inlineStr">
        <is>
          <t>Cullen McCrate (BOS D)</t>
        </is>
      </c>
    </row>
    <row r="2704">
      <c r="A2704" t="inlineStr">
        <is>
          <t>Cullen Potter</t>
        </is>
      </c>
      <c r="B2704" t="inlineStr">
        <is>
          <t>CGY</t>
        </is>
      </c>
      <c r="C2704" t="inlineStr">
        <is>
          <t>LW</t>
        </is>
      </c>
      <c r="D2704" t="inlineStr">
        <is>
          <t>F</t>
        </is>
      </c>
      <c r="E2704" t="n">
        <v>19</v>
      </c>
      <c r="F2704" t="inlineStr">
        <is>
          <t>T</t>
        </is>
      </c>
      <c r="G2704" t="inlineStr">
        <is>
          <t>Le Duke of Dangles</t>
        </is>
      </c>
      <c r="H2704" s="30" t="n">
        <v>1</v>
      </c>
      <c r="I2704" s="31" t="n">
        <v>0</v>
      </c>
      <c r="J2704" s="31" t="n"/>
      <c r="K2704" s="31" t="n">
        <v>0</v>
      </c>
      <c r="L2704" s="32" t="n"/>
      <c r="M2704" s="31" t="n">
        <v>0</v>
      </c>
      <c r="N2704" s="31" t="n">
        <v>0</v>
      </c>
      <c r="O2704" s="31" t="n"/>
      <c r="P2704" s="31" t="n"/>
      <c r="Q2704" s="31" t="n">
        <v>0</v>
      </c>
      <c r="R2704" s="31" t="n"/>
      <c r="S2704" s="32" t="n"/>
      <c r="T2704" s="32" t="n"/>
      <c r="V2704" t="inlineStr">
        <is>
          <t>06pyr</t>
        </is>
      </c>
      <c r="W2704" t="n">
        <v>7399</v>
      </c>
      <c r="Y2704" t="inlineStr">
        <is>
          <t>14234626-47a0-48c5-a3ba-e6f7cf22984f</t>
        </is>
      </c>
      <c r="Z2704" t="inlineStr">
        <is>
          <t>Cullen Potter (CGY LW)</t>
        </is>
      </c>
    </row>
    <row r="2705">
      <c r="A2705" t="inlineStr">
        <is>
          <t>Curt Gogol</t>
        </is>
      </c>
      <c r="B2705" t="inlineStr">
        <is>
          <t>(N/A)</t>
        </is>
      </c>
      <c r="C2705" t="inlineStr">
        <is>
          <t>LW</t>
        </is>
      </c>
      <c r="D2705" t="inlineStr">
        <is>
          <t>F</t>
        </is>
      </c>
      <c r="E2705" t="n">
        <v>34</v>
      </c>
      <c r="F2705" t="inlineStr">
        <is>
          <t>FA</t>
        </is>
      </c>
      <c r="G2705" t="inlineStr">
        <is>
          <t>FA</t>
        </is>
      </c>
      <c r="H2705" s="30" t="n">
        <v>1</v>
      </c>
      <c r="I2705" s="31" t="n">
        <v>0</v>
      </c>
      <c r="J2705" s="31" t="n"/>
      <c r="K2705" s="31" t="n">
        <v>0</v>
      </c>
      <c r="L2705" s="32" t="n"/>
      <c r="M2705" s="31" t="n">
        <v>0</v>
      </c>
      <c r="N2705" s="31" t="n">
        <v>0</v>
      </c>
      <c r="O2705" s="31" t="n"/>
      <c r="P2705" s="31" t="n"/>
      <c r="Q2705" s="31" t="n">
        <v>0</v>
      </c>
      <c r="R2705" s="31" t="n"/>
      <c r="S2705" s="32" t="n"/>
      <c r="T2705" s="32" t="n"/>
      <c r="V2705" t="inlineStr">
        <is>
          <t>023ow</t>
        </is>
      </c>
      <c r="W2705" t="n">
        <v>3619</v>
      </c>
      <c r="X2705" t="n">
        <v>5202</v>
      </c>
      <c r="Z2705" t="inlineStr">
        <is>
          <t>Curt Gogol ((N/A) LW)</t>
        </is>
      </c>
    </row>
    <row r="2706">
      <c r="A2706" t="inlineStr">
        <is>
          <t>Curtis Gedig</t>
        </is>
      </c>
      <c r="B2706" t="inlineStr">
        <is>
          <t>CGY</t>
        </is>
      </c>
      <c r="C2706" t="inlineStr">
        <is>
          <t>D</t>
        </is>
      </c>
      <c r="D2706" t="inlineStr">
        <is>
          <t>D</t>
        </is>
      </c>
      <c r="E2706" t="n">
        <v>34</v>
      </c>
      <c r="F2706" t="inlineStr">
        <is>
          <t>FA</t>
        </is>
      </c>
      <c r="G2706" t="inlineStr">
        <is>
          <t>FA</t>
        </is>
      </c>
      <c r="H2706" s="30" t="n">
        <v>1</v>
      </c>
      <c r="I2706" s="31" t="n">
        <v>0</v>
      </c>
      <c r="J2706" s="31" t="n"/>
      <c r="K2706" s="31" t="n">
        <v>0</v>
      </c>
      <c r="L2706" s="32" t="n"/>
      <c r="M2706" s="31" t="n">
        <v>0</v>
      </c>
      <c r="N2706" s="31" t="n">
        <v>0</v>
      </c>
      <c r="O2706" s="31" t="n"/>
      <c r="P2706" s="31" t="n"/>
      <c r="Q2706" s="31" t="n">
        <v>0</v>
      </c>
      <c r="R2706" s="31" t="n"/>
      <c r="S2706" s="32" t="n"/>
      <c r="T2706" s="32" t="n"/>
      <c r="V2706" t="inlineStr">
        <is>
          <t>03klt</t>
        </is>
      </c>
      <c r="X2706" t="n">
        <v>6635</v>
      </c>
      <c r="Z2706" t="inlineStr">
        <is>
          <t>Curtis Gedig (CGY D)</t>
        </is>
      </c>
    </row>
    <row r="2707">
      <c r="A2707" t="inlineStr">
        <is>
          <t>Curtis Hall</t>
        </is>
      </c>
      <c r="B2707" t="inlineStr">
        <is>
          <t>CBJ</t>
        </is>
      </c>
      <c r="C2707" t="inlineStr">
        <is>
          <t>C</t>
        </is>
      </c>
      <c r="D2707" t="inlineStr">
        <is>
          <t>F</t>
        </is>
      </c>
      <c r="E2707" t="n">
        <v>26</v>
      </c>
      <c r="F2707" t="inlineStr">
        <is>
          <t>FA</t>
        </is>
      </c>
      <c r="G2707" t="inlineStr">
        <is>
          <t>FA</t>
        </is>
      </c>
      <c r="H2707" s="30" t="n">
        <v>1</v>
      </c>
      <c r="I2707" s="31" t="n">
        <v>0</v>
      </c>
      <c r="J2707" s="31" t="n"/>
      <c r="K2707" s="31" t="n">
        <v>0</v>
      </c>
      <c r="L2707" s="32" t="n"/>
      <c r="M2707" s="31" t="n">
        <v>0</v>
      </c>
      <c r="N2707" s="31" t="n">
        <v>0</v>
      </c>
      <c r="O2707" s="31" t="n"/>
      <c r="P2707" s="31" t="n"/>
      <c r="Q2707" s="31" t="n">
        <v>0</v>
      </c>
      <c r="R2707" s="31" t="n"/>
      <c r="S2707" s="32" t="n"/>
      <c r="T2707" s="32" t="n"/>
      <c r="V2707" t="inlineStr">
        <is>
          <t>04qzo</t>
        </is>
      </c>
      <c r="W2707" t="n">
        <v>5812</v>
      </c>
      <c r="Y2707" t="inlineStr">
        <is>
          <t>28f8cb68-de40-4eca-a177-081ac0458c05</t>
        </is>
      </c>
      <c r="Z2707" t="inlineStr">
        <is>
          <t>Curtis Hall (CBJ C)</t>
        </is>
      </c>
    </row>
    <row r="2708">
      <c r="A2708" t="inlineStr">
        <is>
          <t>Curtis Hamilton</t>
        </is>
      </c>
      <c r="B2708" t="inlineStr">
        <is>
          <t>(N/A)</t>
        </is>
      </c>
      <c r="C2708" t="inlineStr">
        <is>
          <t>LW</t>
        </is>
      </c>
      <c r="D2708" t="inlineStr">
        <is>
          <t>F</t>
        </is>
      </c>
      <c r="E2708" t="n">
        <v>34</v>
      </c>
      <c r="F2708" t="inlineStr">
        <is>
          <t>FA</t>
        </is>
      </c>
      <c r="G2708" t="inlineStr">
        <is>
          <t>FA</t>
        </is>
      </c>
      <c r="H2708" s="30" t="n">
        <v>1</v>
      </c>
      <c r="I2708" s="31" t="n">
        <v>0</v>
      </c>
      <c r="J2708" s="31" t="n"/>
      <c r="K2708" s="31" t="n">
        <v>0</v>
      </c>
      <c r="L2708" s="32" t="n"/>
      <c r="M2708" s="31" t="n">
        <v>0</v>
      </c>
      <c r="N2708" s="31" t="n">
        <v>0</v>
      </c>
      <c r="O2708" s="31" t="n"/>
      <c r="P2708" s="31" t="n"/>
      <c r="Q2708" s="31" t="n">
        <v>0</v>
      </c>
      <c r="R2708" s="31" t="n"/>
      <c r="S2708" s="32" t="n"/>
      <c r="T2708" s="32" t="n"/>
      <c r="V2708" t="inlineStr">
        <is>
          <t>01zsl</t>
        </is>
      </c>
      <c r="W2708" t="n">
        <v>3579</v>
      </c>
      <c r="X2708" t="n">
        <v>5021</v>
      </c>
      <c r="Z2708" t="inlineStr">
        <is>
          <t>Curtis Hamilton ((N/A) LW)</t>
        </is>
      </c>
    </row>
    <row r="2709">
      <c r="A2709" t="inlineStr">
        <is>
          <t>Curtis McKenzie</t>
        </is>
      </c>
      <c r="B2709" t="inlineStr">
        <is>
          <t>DAL</t>
        </is>
      </c>
      <c r="C2709" t="inlineStr">
        <is>
          <t>LW</t>
        </is>
      </c>
      <c r="D2709" t="inlineStr">
        <is>
          <t>F</t>
        </is>
      </c>
      <c r="E2709" t="n">
        <v>35</v>
      </c>
      <c r="F2709" t="inlineStr">
        <is>
          <t>FA</t>
        </is>
      </c>
      <c r="G2709" t="inlineStr">
        <is>
          <t>FA</t>
        </is>
      </c>
      <c r="H2709" s="30" t="n">
        <v>1</v>
      </c>
      <c r="I2709" s="31" t="n">
        <v>0</v>
      </c>
      <c r="J2709" s="31" t="n"/>
      <c r="K2709" s="31" t="n">
        <v>0</v>
      </c>
      <c r="L2709" s="32" t="n"/>
      <c r="M2709" s="31" t="n">
        <v>0</v>
      </c>
      <c r="N2709" s="31" t="n">
        <v>0</v>
      </c>
      <c r="O2709" s="31" t="n"/>
      <c r="P2709" s="31" t="n"/>
      <c r="Q2709" s="31" t="n">
        <v>0</v>
      </c>
      <c r="R2709" s="31" t="n"/>
      <c r="S2709" s="32" t="n"/>
      <c r="T2709" s="32" t="n"/>
      <c r="V2709" t="inlineStr">
        <is>
          <t>020f6</t>
        </is>
      </c>
      <c r="W2709" t="n">
        <v>4514</v>
      </c>
      <c r="X2709" t="n">
        <v>5949</v>
      </c>
      <c r="Y2709" t="inlineStr">
        <is>
          <t>364b3bc5-4475-4668-abdc-58396138f909</t>
        </is>
      </c>
      <c r="Z2709" t="inlineStr">
        <is>
          <t>Curtis McKenzie (DAL LW)</t>
        </is>
      </c>
    </row>
    <row r="2710">
      <c r="A2710" t="inlineStr">
        <is>
          <t>Curtis Valk</t>
        </is>
      </c>
      <c r="B2710" t="inlineStr">
        <is>
          <t>(N/A)</t>
        </is>
      </c>
      <c r="C2710" t="inlineStr">
        <is>
          <t>C</t>
        </is>
      </c>
      <c r="D2710" t="inlineStr">
        <is>
          <t>F</t>
        </is>
      </c>
      <c r="E2710" t="n">
        <v>33</v>
      </c>
      <c r="F2710" t="inlineStr">
        <is>
          <t>FA</t>
        </is>
      </c>
      <c r="G2710" t="inlineStr">
        <is>
          <t>FA</t>
        </is>
      </c>
      <c r="H2710" s="30" t="n">
        <v>1</v>
      </c>
      <c r="I2710" s="31" t="n">
        <v>0</v>
      </c>
      <c r="J2710" s="31" t="n"/>
      <c r="K2710" s="31" t="n">
        <v>0</v>
      </c>
      <c r="L2710" s="32" t="n"/>
      <c r="M2710" s="31" t="n">
        <v>0</v>
      </c>
      <c r="N2710" s="31" t="n">
        <v>0</v>
      </c>
      <c r="O2710" s="31" t="n"/>
      <c r="P2710" s="31" t="n"/>
      <c r="Q2710" s="31" t="n">
        <v>0</v>
      </c>
      <c r="R2710" s="31" t="n"/>
      <c r="S2710" s="32" t="n"/>
      <c r="T2710" s="32" t="n"/>
      <c r="V2710" t="inlineStr">
        <is>
          <t>03cys</t>
        </is>
      </c>
      <c r="W2710" t="n">
        <v>5570</v>
      </c>
      <c r="X2710" t="n">
        <v>6704</v>
      </c>
      <c r="Z2710" t="inlineStr">
        <is>
          <t>Curtis Valk ((N/A) C)</t>
        </is>
      </c>
    </row>
    <row r="2711">
      <c r="A2711" t="inlineStr">
        <is>
          <t>Cy LeClerc</t>
        </is>
      </c>
      <c r="B2711" t="inlineStr">
        <is>
          <t>(N/A)</t>
        </is>
      </c>
      <c r="C2711" t="inlineStr">
        <is>
          <t>LW</t>
        </is>
      </c>
      <c r="D2711" t="inlineStr">
        <is>
          <t>F</t>
        </is>
      </c>
      <c r="E2711" t="n">
        <v>24</v>
      </c>
      <c r="F2711" t="inlineStr">
        <is>
          <t>FA</t>
        </is>
      </c>
      <c r="G2711" t="inlineStr">
        <is>
          <t>FA</t>
        </is>
      </c>
      <c r="H2711" s="30" t="n">
        <v>1</v>
      </c>
      <c r="I2711" s="31" t="n">
        <v>0</v>
      </c>
      <c r="J2711" s="31" t="n"/>
      <c r="K2711" s="31" t="n">
        <v>0</v>
      </c>
      <c r="L2711" s="32" t="n"/>
      <c r="M2711" s="31" t="n">
        <v>0</v>
      </c>
      <c r="N2711" s="31" t="n">
        <v>0</v>
      </c>
      <c r="O2711" s="31" t="n"/>
      <c r="P2711" s="31" t="n"/>
      <c r="Q2711" s="31" t="n">
        <v>0</v>
      </c>
      <c r="R2711" s="31" t="n"/>
      <c r="S2711" s="32" t="n"/>
      <c r="T2711" s="32" t="n"/>
      <c r="V2711" t="inlineStr">
        <is>
          <t>04zj1</t>
        </is>
      </c>
      <c r="Z2711" t="inlineStr">
        <is>
          <t>Cy LeClerc ((N/A) LW)</t>
        </is>
      </c>
    </row>
    <row r="2712">
      <c r="A2712" t="inlineStr">
        <is>
          <t>D'Artagnan Joly</t>
        </is>
      </c>
      <c r="B2712" t="inlineStr">
        <is>
          <t>CGY</t>
        </is>
      </c>
      <c r="C2712" t="inlineStr">
        <is>
          <t>RW</t>
        </is>
      </c>
      <c r="D2712" t="inlineStr">
        <is>
          <t>F</t>
        </is>
      </c>
      <c r="E2712" t="n">
        <v>27</v>
      </c>
      <c r="F2712" t="inlineStr">
        <is>
          <t>FA</t>
        </is>
      </c>
      <c r="G2712" t="inlineStr">
        <is>
          <t>FA</t>
        </is>
      </c>
      <c r="H2712" s="30" t="n">
        <v>1</v>
      </c>
      <c r="I2712" s="31" t="n">
        <v>0</v>
      </c>
      <c r="J2712" s="31" t="n"/>
      <c r="K2712" s="31" t="n">
        <v>0</v>
      </c>
      <c r="L2712" s="32" t="n"/>
      <c r="M2712" s="31" t="n">
        <v>0</v>
      </c>
      <c r="N2712" s="31" t="n">
        <v>0</v>
      </c>
      <c r="O2712" s="31" t="n"/>
      <c r="P2712" s="31" t="n"/>
      <c r="Q2712" s="31" t="n">
        <v>0</v>
      </c>
      <c r="R2712" s="31" t="n"/>
      <c r="S2712" s="32" t="n"/>
      <c r="T2712" s="32" t="n"/>
      <c r="V2712" t="inlineStr">
        <is>
          <t>04f7x</t>
        </is>
      </c>
      <c r="X2712" t="n">
        <v>7686</v>
      </c>
      <c r="Z2712" t="inlineStr">
        <is>
          <t>D'Artagnan Joly (CGY RW)</t>
        </is>
      </c>
    </row>
    <row r="2713">
      <c r="A2713" t="inlineStr">
        <is>
          <t>D.J. Busdeker</t>
        </is>
      </c>
      <c r="B2713" t="inlineStr">
        <is>
          <t>COL</t>
        </is>
      </c>
      <c r="C2713" t="inlineStr">
        <is>
          <t>RW</t>
        </is>
      </c>
      <c r="D2713" t="inlineStr">
        <is>
          <t>F</t>
        </is>
      </c>
      <c r="E2713" t="n">
        <v>26</v>
      </c>
      <c r="F2713" t="inlineStr">
        <is>
          <t>FA</t>
        </is>
      </c>
      <c r="G2713" t="inlineStr">
        <is>
          <t>FA</t>
        </is>
      </c>
      <c r="H2713" s="30" t="n">
        <v>1</v>
      </c>
      <c r="I2713" s="31" t="n">
        <v>0</v>
      </c>
      <c r="J2713" s="31" t="n"/>
      <c r="K2713" s="31" t="n">
        <v>0</v>
      </c>
      <c r="L2713" s="32" t="n"/>
      <c r="M2713" s="31" t="n">
        <v>0</v>
      </c>
      <c r="N2713" s="31" t="n">
        <v>0</v>
      </c>
      <c r="O2713" s="31" t="n"/>
      <c r="P2713" s="31" t="n"/>
      <c r="Q2713" s="31" t="n">
        <v>0</v>
      </c>
      <c r="R2713" s="31" t="n"/>
      <c r="S2713" s="32" t="n"/>
      <c r="T2713" s="32" t="n"/>
      <c r="V2713" t="inlineStr">
        <is>
          <t>05xdc</t>
        </is>
      </c>
      <c r="Y2713" t="inlineStr">
        <is>
          <t>987d82ea-426c-4049-bdb7-22cf5ae4d057</t>
        </is>
      </c>
      <c r="Z2713" t="inlineStr">
        <is>
          <t>D.J. Busdeker (COL RW)</t>
        </is>
      </c>
    </row>
    <row r="2714">
      <c r="A2714" t="inlineStr">
        <is>
          <t>D.J. King</t>
        </is>
      </c>
      <c r="B2714" t="inlineStr">
        <is>
          <t>(N/A)</t>
        </is>
      </c>
      <c r="C2714" t="inlineStr">
        <is>
          <t>LW</t>
        </is>
      </c>
      <c r="D2714" t="inlineStr">
        <is>
          <t>F</t>
        </is>
      </c>
      <c r="E2714" t="n">
        <v>42</v>
      </c>
      <c r="F2714" t="inlineStr">
        <is>
          <t>FA</t>
        </is>
      </c>
      <c r="G2714" t="inlineStr">
        <is>
          <t>FA</t>
        </is>
      </c>
      <c r="H2714" s="30" t="n">
        <v>1</v>
      </c>
      <c r="I2714" s="31" t="n">
        <v>0</v>
      </c>
      <c r="J2714" s="31" t="n"/>
      <c r="K2714" s="31" t="n">
        <v>0</v>
      </c>
      <c r="L2714" s="32" t="n"/>
      <c r="M2714" s="31" t="n">
        <v>0</v>
      </c>
      <c r="N2714" s="31" t="n">
        <v>0</v>
      </c>
      <c r="O2714" s="31" t="n"/>
      <c r="P2714" s="31" t="n"/>
      <c r="Q2714" s="31" t="n">
        <v>0</v>
      </c>
      <c r="R2714" s="31" t="n"/>
      <c r="S2714" s="32" t="n"/>
      <c r="T2714" s="32" t="n"/>
      <c r="V2714" t="inlineStr">
        <is>
          <t>0047r</t>
        </is>
      </c>
      <c r="W2714" t="n">
        <v>2686</v>
      </c>
      <c r="X2714" t="n">
        <v>3511</v>
      </c>
      <c r="Z2714" t="inlineStr">
        <is>
          <t>D.J. King ((N/A) LW)</t>
        </is>
      </c>
    </row>
    <row r="2715">
      <c r="A2715" t="inlineStr">
        <is>
          <t>D.J. King</t>
        </is>
      </c>
      <c r="B2715" t="inlineStr">
        <is>
          <t>CHI</t>
        </is>
      </c>
      <c r="C2715" t="inlineStr">
        <is>
          <t>D</t>
        </is>
      </c>
      <c r="D2715" t="inlineStr">
        <is>
          <t>D</t>
        </is>
      </c>
      <c r="E2715" t="n">
        <v>26</v>
      </c>
      <c r="F2715" t="inlineStr">
        <is>
          <t>FA</t>
        </is>
      </c>
      <c r="G2715" t="inlineStr">
        <is>
          <t>FA</t>
        </is>
      </c>
      <c r="H2715" s="30" t="n">
        <v>1</v>
      </c>
      <c r="I2715" s="31" t="n">
        <v>0</v>
      </c>
      <c r="J2715" s="31" t="n"/>
      <c r="K2715" s="31" t="n">
        <v>0</v>
      </c>
      <c r="L2715" s="32" t="n"/>
      <c r="M2715" s="31" t="n">
        <v>0</v>
      </c>
      <c r="N2715" s="31" t="n">
        <v>0</v>
      </c>
      <c r="O2715" s="31" t="n"/>
      <c r="P2715" s="31" t="n"/>
      <c r="Q2715" s="31" t="n">
        <v>0</v>
      </c>
      <c r="R2715" s="31" t="n"/>
      <c r="S2715" s="32" t="n"/>
      <c r="T2715" s="32" t="n"/>
      <c r="V2715" t="inlineStr">
        <is>
          <t>06pmy</t>
        </is>
      </c>
      <c r="Y2715" t="inlineStr">
        <is>
          <t>9c8e213a-2ae9-48f8-b174-60838d044ba9</t>
        </is>
      </c>
      <c r="Z2715" t="inlineStr">
        <is>
          <t>D.J. King (CHI D)</t>
        </is>
      </c>
    </row>
    <row r="2716">
      <c r="A2716" t="inlineStr">
        <is>
          <t>Daimon Gardner</t>
        </is>
      </c>
      <c r="B2716" t="inlineStr">
        <is>
          <t>VAN</t>
        </is>
      </c>
      <c r="C2716" t="inlineStr">
        <is>
          <t>C</t>
        </is>
      </c>
      <c r="D2716" t="inlineStr">
        <is>
          <t>F</t>
        </is>
      </c>
      <c r="E2716" t="n">
        <v>22</v>
      </c>
      <c r="F2716" t="inlineStr">
        <is>
          <t>FA</t>
        </is>
      </c>
      <c r="G2716" t="inlineStr">
        <is>
          <t>FA</t>
        </is>
      </c>
      <c r="H2716" s="30" t="n">
        <v>1</v>
      </c>
      <c r="I2716" s="31" t="n">
        <v>0</v>
      </c>
      <c r="J2716" s="31" t="n"/>
      <c r="K2716" s="31" t="n">
        <v>0</v>
      </c>
      <c r="L2716" s="32" t="n"/>
      <c r="M2716" s="31" t="n">
        <v>0</v>
      </c>
      <c r="N2716" s="31" t="n">
        <v>0</v>
      </c>
      <c r="O2716" s="31" t="n"/>
      <c r="P2716" s="31" t="n"/>
      <c r="Q2716" s="31" t="n">
        <v>0</v>
      </c>
      <c r="R2716" s="31" t="n"/>
      <c r="S2716" s="32" t="n"/>
      <c r="T2716" s="32" t="n"/>
      <c r="V2716" t="inlineStr">
        <is>
          <t>0618m</t>
        </is>
      </c>
      <c r="Z2716" t="inlineStr">
        <is>
          <t>Daimon Gardner (VAN C)</t>
        </is>
      </c>
    </row>
    <row r="2717">
      <c r="A2717" t="inlineStr">
        <is>
          <t>Daine Todd</t>
        </is>
      </c>
      <c r="B2717" t="inlineStr">
        <is>
          <t>UTA</t>
        </is>
      </c>
      <c r="C2717" t="inlineStr">
        <is>
          <t>D</t>
        </is>
      </c>
      <c r="D2717" t="inlineStr">
        <is>
          <t>D</t>
        </is>
      </c>
      <c r="E2717" t="n">
        <v>39</v>
      </c>
      <c r="F2717" t="inlineStr">
        <is>
          <t>FA</t>
        </is>
      </c>
      <c r="G2717" t="inlineStr">
        <is>
          <t>FA</t>
        </is>
      </c>
      <c r="H2717" s="30" t="n">
        <v>1</v>
      </c>
      <c r="I2717" s="31" t="n">
        <v>0</v>
      </c>
      <c r="J2717" s="31" t="n"/>
      <c r="K2717" s="31" t="n">
        <v>0</v>
      </c>
      <c r="L2717" s="32" t="n"/>
      <c r="M2717" s="31" t="n">
        <v>0</v>
      </c>
      <c r="N2717" s="31" t="n">
        <v>0</v>
      </c>
      <c r="O2717" s="31" t="n"/>
      <c r="P2717" s="31" t="n"/>
      <c r="Q2717" s="31" t="n">
        <v>0</v>
      </c>
      <c r="R2717" s="31" t="n"/>
      <c r="S2717" s="32" t="n"/>
      <c r="T2717" s="32" t="n"/>
      <c r="V2717" t="inlineStr">
        <is>
          <t>038mr</t>
        </is>
      </c>
      <c r="X2717" t="n">
        <v>6264</v>
      </c>
      <c r="Z2717" t="inlineStr">
        <is>
          <t>Daine Todd (UTA D)</t>
        </is>
      </c>
    </row>
    <row r="2718">
      <c r="A2718" t="inlineStr">
        <is>
          <t>Dakoda Rheaume-Mullen</t>
        </is>
      </c>
      <c r="B2718" t="inlineStr">
        <is>
          <t>(N/A)</t>
        </is>
      </c>
      <c r="C2718" t="inlineStr">
        <is>
          <t>D</t>
        </is>
      </c>
      <c r="D2718" t="inlineStr">
        <is>
          <t>D</t>
        </is>
      </c>
      <c r="E2718" t="n">
        <v>19</v>
      </c>
      <c r="F2718" t="inlineStr">
        <is>
          <t>FA</t>
        </is>
      </c>
      <c r="G2718" t="inlineStr">
        <is>
          <t>FA</t>
        </is>
      </c>
      <c r="H2718" s="30" t="n">
        <v>1</v>
      </c>
      <c r="I2718" s="31" t="n">
        <v>0</v>
      </c>
      <c r="J2718" s="31" t="n"/>
      <c r="K2718" s="31" t="n">
        <v>0</v>
      </c>
      <c r="L2718" s="32" t="n"/>
      <c r="M2718" s="31" t="n">
        <v>0</v>
      </c>
      <c r="N2718" s="31" t="n">
        <v>0</v>
      </c>
      <c r="O2718" s="31" t="n"/>
      <c r="P2718" s="31" t="n"/>
      <c r="Q2718" s="31" t="n">
        <v>0</v>
      </c>
      <c r="R2718" s="31" t="n"/>
      <c r="S2718" s="32" t="n"/>
      <c r="T2718" s="32" t="n"/>
      <c r="V2718" t="inlineStr">
        <is>
          <t>06sqh</t>
        </is>
      </c>
      <c r="Z2718" t="inlineStr">
        <is>
          <t>Dakoda Rheaume-Mullen ((N/A) D)</t>
        </is>
      </c>
    </row>
    <row r="2719">
      <c r="A2719" t="inlineStr">
        <is>
          <t>Dale Mitchell</t>
        </is>
      </c>
      <c r="B2719" t="inlineStr">
        <is>
          <t>(N/A)</t>
        </is>
      </c>
      <c r="C2719" t="inlineStr">
        <is>
          <t>RW</t>
        </is>
      </c>
      <c r="D2719" t="inlineStr">
        <is>
          <t>F</t>
        </is>
      </c>
      <c r="E2719" t="n">
        <v>37</v>
      </c>
      <c r="F2719" t="inlineStr">
        <is>
          <t>FA</t>
        </is>
      </c>
      <c r="G2719" t="inlineStr">
        <is>
          <t>FA</t>
        </is>
      </c>
      <c r="H2719" s="30" t="n">
        <v>1</v>
      </c>
      <c r="I2719" s="31" t="n">
        <v>0</v>
      </c>
      <c r="J2719" s="31" t="n"/>
      <c r="K2719" s="31" t="n">
        <v>0</v>
      </c>
      <c r="L2719" s="32" t="n"/>
      <c r="M2719" s="31" t="n">
        <v>0</v>
      </c>
      <c r="N2719" s="31" t="n">
        <v>0</v>
      </c>
      <c r="O2719" s="31" t="n"/>
      <c r="P2719" s="31" t="n"/>
      <c r="Q2719" s="31" t="n">
        <v>0</v>
      </c>
      <c r="R2719" s="31" t="n"/>
      <c r="S2719" s="32" t="n"/>
      <c r="T2719" s="32" t="n"/>
      <c r="V2719" t="inlineStr">
        <is>
          <t>005gz</t>
        </is>
      </c>
      <c r="W2719" t="n">
        <v>2846</v>
      </c>
      <c r="X2719" t="n">
        <v>4434</v>
      </c>
      <c r="Z2719" t="inlineStr">
        <is>
          <t>Dale Mitchell ((N/A) RW)</t>
        </is>
      </c>
    </row>
    <row r="2720">
      <c r="A2720" t="inlineStr">
        <is>
          <t>Dale Weise</t>
        </is>
      </c>
      <c r="B2720" t="inlineStr">
        <is>
          <t>(N/A)</t>
        </is>
      </c>
      <c r="C2720" t="inlineStr">
        <is>
          <t>RW</t>
        </is>
      </c>
      <c r="D2720" t="inlineStr">
        <is>
          <t>F</t>
        </is>
      </c>
      <c r="E2720" t="n">
        <v>38</v>
      </c>
      <c r="F2720" t="inlineStr">
        <is>
          <t>FA</t>
        </is>
      </c>
      <c r="G2720" t="inlineStr">
        <is>
          <t>FA</t>
        </is>
      </c>
      <c r="H2720" s="30" t="n">
        <v>1</v>
      </c>
      <c r="I2720" s="31" t="n">
        <v>0</v>
      </c>
      <c r="J2720" s="31" t="n"/>
      <c r="K2720" s="31" t="n">
        <v>0</v>
      </c>
      <c r="L2720" s="32" t="n"/>
      <c r="M2720" s="31" t="n">
        <v>0</v>
      </c>
      <c r="N2720" s="31" t="n">
        <v>0</v>
      </c>
      <c r="O2720" s="31" t="n"/>
      <c r="P2720" s="31" t="n"/>
      <c r="Q2720" s="31" t="n">
        <v>0</v>
      </c>
      <c r="R2720" s="31" t="n"/>
      <c r="S2720" s="32" t="n"/>
      <c r="T2720" s="32" t="n"/>
      <c r="V2720" t="inlineStr">
        <is>
          <t>015jg</t>
        </is>
      </c>
      <c r="W2720" t="n">
        <v>3460</v>
      </c>
      <c r="X2720" t="n">
        <v>4544</v>
      </c>
      <c r="Y2720" t="inlineStr">
        <is>
          <t>433036b8-0f24-11e2-8525-18a905767e44</t>
        </is>
      </c>
      <c r="Z2720" t="inlineStr">
        <is>
          <t>Dale Weise ((N/A) RW)</t>
        </is>
      </c>
    </row>
    <row r="2721">
      <c r="A2721" t="inlineStr">
        <is>
          <t>Dallas Jackson</t>
        </is>
      </c>
      <c r="B2721" t="inlineStr">
        <is>
          <t>(N/A)</t>
        </is>
      </c>
      <c r="C2721" t="inlineStr">
        <is>
          <t>D</t>
        </is>
      </c>
      <c r="D2721" t="inlineStr">
        <is>
          <t>D</t>
        </is>
      </c>
      <c r="E2721" t="n">
        <v>37</v>
      </c>
      <c r="F2721" t="inlineStr">
        <is>
          <t>FA</t>
        </is>
      </c>
      <c r="G2721" t="inlineStr">
        <is>
          <t>FA</t>
        </is>
      </c>
      <c r="H2721" s="30" t="n">
        <v>1</v>
      </c>
      <c r="I2721" s="31" t="n">
        <v>0</v>
      </c>
      <c r="J2721" s="31" t="n"/>
      <c r="K2721" s="31" t="n">
        <v>0</v>
      </c>
      <c r="L2721" s="32" t="n"/>
      <c r="M2721" s="31" t="n">
        <v>0</v>
      </c>
      <c r="N2721" s="31" t="n">
        <v>0</v>
      </c>
      <c r="O2721" s="31" t="n"/>
      <c r="P2721" s="31" t="n"/>
      <c r="Q2721" s="31" t="n">
        <v>0</v>
      </c>
      <c r="R2721" s="31" t="n"/>
      <c r="S2721" s="32" t="n"/>
      <c r="T2721" s="32" t="n"/>
      <c r="V2721" t="inlineStr">
        <is>
          <t>038hw</t>
        </is>
      </c>
      <c r="X2721" t="n">
        <v>6214</v>
      </c>
      <c r="Z2721" t="inlineStr">
        <is>
          <t>Dallas Jackson ((N/A) D)</t>
        </is>
      </c>
    </row>
    <row r="2722">
      <c r="A2722" t="inlineStr">
        <is>
          <t>Dallas Valentine</t>
        </is>
      </c>
      <c r="B2722" t="inlineStr">
        <is>
          <t>(N/A)</t>
        </is>
      </c>
      <c r="C2722" t="inlineStr">
        <is>
          <t>D</t>
        </is>
      </c>
      <c r="D2722" t="inlineStr">
        <is>
          <t>D</t>
        </is>
      </c>
      <c r="E2722" t="n">
        <v>30</v>
      </c>
      <c r="F2722" t="inlineStr">
        <is>
          <t>FA</t>
        </is>
      </c>
      <c r="G2722" t="inlineStr">
        <is>
          <t>FA</t>
        </is>
      </c>
      <c r="H2722" s="30" t="n">
        <v>1</v>
      </c>
      <c r="I2722" s="31" t="n">
        <v>0</v>
      </c>
      <c r="J2722" s="31" t="n"/>
      <c r="K2722" s="31" t="n">
        <v>0</v>
      </c>
      <c r="L2722" s="32" t="n"/>
      <c r="M2722" s="31" t="n">
        <v>0</v>
      </c>
      <c r="N2722" s="31" t="n">
        <v>0</v>
      </c>
      <c r="O2722" s="31" t="n"/>
      <c r="P2722" s="31" t="n"/>
      <c r="Q2722" s="31" t="n">
        <v>0</v>
      </c>
      <c r="R2722" s="31" t="n"/>
      <c r="S2722" s="32" t="n"/>
      <c r="T2722" s="32" t="n"/>
      <c r="V2722" t="inlineStr">
        <is>
          <t>03kip</t>
        </is>
      </c>
      <c r="X2722" t="n">
        <v>6623</v>
      </c>
      <c r="Z2722" t="inlineStr">
        <is>
          <t>Dallas Valentine ((N/A) D)</t>
        </is>
      </c>
    </row>
    <row r="2723">
      <c r="A2723" t="inlineStr">
        <is>
          <t>Dalton Bancroft</t>
        </is>
      </c>
      <c r="B2723" t="inlineStr">
        <is>
          <t>(N/A)</t>
        </is>
      </c>
      <c r="C2723" t="inlineStr">
        <is>
          <t>W</t>
        </is>
      </c>
      <c r="D2723" t="inlineStr">
        <is>
          <t>F</t>
        </is>
      </c>
      <c r="E2723" t="n">
        <v>25</v>
      </c>
      <c r="F2723" t="inlineStr">
        <is>
          <t>FA</t>
        </is>
      </c>
      <c r="G2723" t="inlineStr">
        <is>
          <t>FA</t>
        </is>
      </c>
      <c r="H2723" s="30" t="n">
        <v>1</v>
      </c>
      <c r="I2723" s="31" t="n">
        <v>0</v>
      </c>
      <c r="J2723" s="31" t="n"/>
      <c r="K2723" s="31" t="n">
        <v>0</v>
      </c>
      <c r="L2723" s="32" t="n"/>
      <c r="M2723" s="31" t="n">
        <v>0</v>
      </c>
      <c r="N2723" s="31" t="n">
        <v>0</v>
      </c>
      <c r="O2723" s="31" t="n"/>
      <c r="P2723" s="31" t="n"/>
      <c r="Q2723" s="31" t="n">
        <v>0</v>
      </c>
      <c r="R2723" s="31" t="n"/>
      <c r="S2723" s="32" t="n"/>
      <c r="T2723" s="32" t="n"/>
      <c r="V2723" t="inlineStr">
        <is>
          <t>06l24</t>
        </is>
      </c>
      <c r="W2723" t="n">
        <v>7342</v>
      </c>
      <c r="Y2723" t="inlineStr">
        <is>
          <t>e4e448ed-377a-4a3f-85a7-1cf88e27b636</t>
        </is>
      </c>
      <c r="Z2723" t="inlineStr">
        <is>
          <t>Dalton Bancroft ((N/A) W)</t>
        </is>
      </c>
    </row>
    <row r="2724">
      <c r="A2724" t="inlineStr">
        <is>
          <t>Dalton Prout</t>
        </is>
      </c>
      <c r="B2724" t="inlineStr">
        <is>
          <t>(N/A)</t>
        </is>
      </c>
      <c r="C2724" t="inlineStr">
        <is>
          <t>D</t>
        </is>
      </c>
      <c r="D2724" t="inlineStr">
        <is>
          <t>D</t>
        </is>
      </c>
      <c r="E2724" t="n">
        <v>36</v>
      </c>
      <c r="F2724" t="inlineStr">
        <is>
          <t>FA</t>
        </is>
      </c>
      <c r="G2724" t="inlineStr">
        <is>
          <t>FA</t>
        </is>
      </c>
      <c r="H2724" s="30" t="n">
        <v>1</v>
      </c>
      <c r="I2724" s="31" t="n">
        <v>0</v>
      </c>
      <c r="J2724" s="31" t="n"/>
      <c r="K2724" s="31" t="n">
        <v>0</v>
      </c>
      <c r="L2724" s="32" t="n"/>
      <c r="M2724" s="31" t="n">
        <v>0</v>
      </c>
      <c r="N2724" s="31" t="n">
        <v>0</v>
      </c>
      <c r="O2724" s="31" t="n"/>
      <c r="P2724" s="31" t="n"/>
      <c r="Q2724" s="31" t="n">
        <v>0</v>
      </c>
      <c r="R2724" s="31" t="n"/>
      <c r="S2724" s="32" t="n"/>
      <c r="T2724" s="32" t="n"/>
      <c r="V2724" t="inlineStr">
        <is>
          <t>01zuo</t>
        </is>
      </c>
      <c r="W2724" t="n">
        <v>3917</v>
      </c>
      <c r="X2724" t="n">
        <v>5127</v>
      </c>
      <c r="Y2724" t="inlineStr">
        <is>
          <t>c6f5268c-01f1-475b-a27e-b65725728362</t>
        </is>
      </c>
      <c r="Z2724" t="inlineStr">
        <is>
          <t>Dalton Prout ((N/A) D)</t>
        </is>
      </c>
    </row>
    <row r="2725">
      <c r="A2725" t="inlineStr">
        <is>
          <t>Dalton Smith</t>
        </is>
      </c>
      <c r="B2725" t="inlineStr">
        <is>
          <t>WSH</t>
        </is>
      </c>
      <c r="C2725" t="inlineStr">
        <is>
          <t>LW</t>
        </is>
      </c>
      <c r="D2725" t="inlineStr">
        <is>
          <t>F</t>
        </is>
      </c>
      <c r="E2725" t="n">
        <v>34</v>
      </c>
      <c r="F2725" t="inlineStr">
        <is>
          <t>FA</t>
        </is>
      </c>
      <c r="G2725" t="inlineStr">
        <is>
          <t>FA</t>
        </is>
      </c>
      <c r="H2725" s="30" t="n">
        <v>1</v>
      </c>
      <c r="I2725" s="31" t="n">
        <v>0</v>
      </c>
      <c r="J2725" s="31" t="n"/>
      <c r="K2725" s="31" t="n">
        <v>0</v>
      </c>
      <c r="L2725" s="32" t="n"/>
      <c r="M2725" s="31" t="n">
        <v>0</v>
      </c>
      <c r="N2725" s="31" t="n">
        <v>0</v>
      </c>
      <c r="O2725" s="31" t="n"/>
      <c r="P2725" s="31" t="n"/>
      <c r="Q2725" s="31" t="n">
        <v>0</v>
      </c>
      <c r="R2725" s="31" t="n"/>
      <c r="S2725" s="32" t="n"/>
      <c r="T2725" s="32" t="n"/>
      <c r="V2725" t="inlineStr">
        <is>
          <t>01zsy</t>
        </is>
      </c>
      <c r="W2725" t="n">
        <v>3574</v>
      </c>
      <c r="X2725" t="n">
        <v>5007</v>
      </c>
      <c r="Y2725" t="inlineStr">
        <is>
          <t>02d1c145-2bf5-4bd3-b040-9f44eed7ce94</t>
        </is>
      </c>
      <c r="Z2725" t="inlineStr">
        <is>
          <t>Dalton Smith (WSH LW)</t>
        </is>
      </c>
    </row>
    <row r="2726">
      <c r="A2726" t="inlineStr">
        <is>
          <t>Dalton Thrower</t>
        </is>
      </c>
      <c r="B2726" t="inlineStr">
        <is>
          <t>(N/A)</t>
        </is>
      </c>
      <c r="C2726" t="inlineStr">
        <is>
          <t>D</t>
        </is>
      </c>
      <c r="D2726" t="inlineStr">
        <is>
          <t>D</t>
        </is>
      </c>
      <c r="E2726" t="n">
        <v>32</v>
      </c>
      <c r="F2726" t="inlineStr">
        <is>
          <t>FA</t>
        </is>
      </c>
      <c r="G2726" t="inlineStr">
        <is>
          <t>FA</t>
        </is>
      </c>
      <c r="H2726" s="30" t="n">
        <v>1</v>
      </c>
      <c r="I2726" s="31" t="n">
        <v>0</v>
      </c>
      <c r="J2726" s="31" t="n"/>
      <c r="K2726" s="31" t="n">
        <v>0</v>
      </c>
      <c r="L2726" s="32" t="n"/>
      <c r="M2726" s="31" t="n">
        <v>0</v>
      </c>
      <c r="N2726" s="31" t="n">
        <v>0</v>
      </c>
      <c r="O2726" s="31" t="n"/>
      <c r="P2726" s="31" t="n"/>
      <c r="Q2726" s="31" t="n">
        <v>0</v>
      </c>
      <c r="R2726" s="31" t="n"/>
      <c r="S2726" s="32" t="n"/>
      <c r="T2726" s="32" t="n"/>
      <c r="V2726" t="inlineStr">
        <is>
          <t>02npc</t>
        </is>
      </c>
      <c r="W2726" t="n">
        <v>3997</v>
      </c>
      <c r="X2726" t="n">
        <v>5740</v>
      </c>
      <c r="Z2726" t="inlineStr">
        <is>
          <t>Dalton Thrower ((N/A) D)</t>
        </is>
      </c>
    </row>
    <row r="2727">
      <c r="A2727" t="inlineStr">
        <is>
          <t>Dalton Yorke</t>
        </is>
      </c>
      <c r="B2727" t="inlineStr">
        <is>
          <t>(N/A)</t>
        </is>
      </c>
      <c r="C2727" t="inlineStr">
        <is>
          <t>D</t>
        </is>
      </c>
      <c r="D2727" t="inlineStr">
        <is>
          <t>D</t>
        </is>
      </c>
      <c r="E2727" t="n">
        <v>30</v>
      </c>
      <c r="F2727" t="inlineStr">
        <is>
          <t>FA</t>
        </is>
      </c>
      <c r="G2727" t="inlineStr">
        <is>
          <t>FA</t>
        </is>
      </c>
      <c r="H2727" s="30" t="n">
        <v>1</v>
      </c>
      <c r="I2727" s="31" t="n">
        <v>0</v>
      </c>
      <c r="J2727" s="31" t="n"/>
      <c r="K2727" s="31" t="n">
        <v>0</v>
      </c>
      <c r="L2727" s="32" t="n"/>
      <c r="M2727" s="31" t="n">
        <v>0</v>
      </c>
      <c r="N2727" s="31" t="n">
        <v>0</v>
      </c>
      <c r="O2727" s="31" t="n"/>
      <c r="P2727" s="31" t="n"/>
      <c r="Q2727" s="31" t="n">
        <v>0</v>
      </c>
      <c r="R2727" s="31" t="n"/>
      <c r="S2727" s="32" t="n"/>
      <c r="T2727" s="32" t="n"/>
      <c r="V2727" t="inlineStr">
        <is>
          <t>03kh0</t>
        </is>
      </c>
      <c r="X2727" t="n">
        <v>6594</v>
      </c>
      <c r="Z2727" t="inlineStr">
        <is>
          <t>Dalton Yorke ((N/A) D)</t>
        </is>
      </c>
    </row>
    <row r="2728">
      <c r="A2728" t="inlineStr">
        <is>
          <t>Dalyn Wakely</t>
        </is>
      </c>
      <c r="B2728" t="inlineStr">
        <is>
          <t>EDM</t>
        </is>
      </c>
      <c r="C2728" t="inlineStr">
        <is>
          <t>C</t>
        </is>
      </c>
      <c r="D2728" t="inlineStr">
        <is>
          <t>F</t>
        </is>
      </c>
      <c r="E2728" t="n">
        <v>22</v>
      </c>
      <c r="F2728" t="inlineStr">
        <is>
          <t>FA</t>
        </is>
      </c>
      <c r="G2728" t="inlineStr">
        <is>
          <t>FA</t>
        </is>
      </c>
      <c r="H2728" s="30" t="n">
        <v>1</v>
      </c>
      <c r="I2728" s="31" t="n">
        <v>0</v>
      </c>
      <c r="J2728" s="31" t="n"/>
      <c r="K2728" s="31" t="n">
        <v>0</v>
      </c>
      <c r="L2728" s="32" t="n"/>
      <c r="M2728" s="31" t="n">
        <v>0</v>
      </c>
      <c r="N2728" s="31" t="n">
        <v>0</v>
      </c>
      <c r="O2728" s="31" t="n"/>
      <c r="P2728" s="31" t="n"/>
      <c r="Q2728" s="31" t="n">
        <v>0</v>
      </c>
      <c r="R2728" s="31" t="n"/>
      <c r="S2728" s="32" t="n"/>
      <c r="T2728" s="32" t="n"/>
      <c r="V2728" t="inlineStr">
        <is>
          <t>065gb</t>
        </is>
      </c>
      <c r="W2728" t="n">
        <v>7272</v>
      </c>
      <c r="Y2728" t="inlineStr">
        <is>
          <t>b0e9916c-cde2-492f-96ae-d188fae15acd</t>
        </is>
      </c>
      <c r="Z2728" t="inlineStr">
        <is>
          <t>Dalyn Wakely (EDM C)</t>
        </is>
      </c>
    </row>
    <row r="2729">
      <c r="A2729" t="inlineStr">
        <is>
          <t>Damian Clara</t>
        </is>
      </c>
      <c r="B2729" t="inlineStr">
        <is>
          <t>ANA</t>
        </is>
      </c>
      <c r="C2729" t="inlineStr">
        <is>
          <t>G</t>
        </is>
      </c>
      <c r="D2729" t="inlineStr">
        <is>
          <t>G</t>
        </is>
      </c>
      <c r="E2729" t="n">
        <v>21</v>
      </c>
      <c r="F2729" t="inlineStr">
        <is>
          <t>T</t>
        </is>
      </c>
      <c r="G2729" t="inlineStr">
        <is>
          <t>Deef-Fence</t>
        </is>
      </c>
      <c r="H2729" s="30" t="n">
        <v>846666</v>
      </c>
      <c r="I2729" s="31" t="n">
        <v>0</v>
      </c>
      <c r="J2729" s="31" t="n"/>
      <c r="K2729" s="31" t="n">
        <v>0</v>
      </c>
      <c r="L2729" s="32" t="n"/>
      <c r="M2729" s="31" t="n">
        <v>0</v>
      </c>
      <c r="N2729" s="31" t="n">
        <v>0</v>
      </c>
      <c r="O2729" s="31" t="n"/>
      <c r="P2729" s="31" t="n"/>
      <c r="Q2729" s="31" t="n">
        <v>0</v>
      </c>
      <c r="R2729" s="31" t="n"/>
      <c r="S2729" s="32" t="n"/>
      <c r="T2729" s="32" t="n"/>
      <c r="V2729" t="inlineStr">
        <is>
          <t>06c3y</t>
        </is>
      </c>
      <c r="W2729" t="n">
        <v>7016</v>
      </c>
      <c r="Y2729" t="inlineStr">
        <is>
          <t>7de4e72e-7f51-4afb-8a0d-f36554a458b4</t>
        </is>
      </c>
      <c r="Z2729" t="inlineStr">
        <is>
          <t>Damian Clara (ANA G)</t>
        </is>
      </c>
    </row>
    <row r="2730">
      <c r="A2730" t="inlineStr">
        <is>
          <t>Damian Slavik</t>
        </is>
      </c>
      <c r="B2730" t="inlineStr">
        <is>
          <t>(N/A)</t>
        </is>
      </c>
      <c r="C2730" t="inlineStr">
        <is>
          <t>G</t>
        </is>
      </c>
      <c r="D2730" t="inlineStr">
        <is>
          <t>G</t>
        </is>
      </c>
      <c r="E2730" t="n">
        <v>21</v>
      </c>
      <c r="F2730" t="inlineStr">
        <is>
          <t>FA</t>
        </is>
      </c>
      <c r="G2730" t="inlineStr">
        <is>
          <t>FA</t>
        </is>
      </c>
      <c r="H2730" s="30" t="n">
        <v>1</v>
      </c>
      <c r="I2730" s="31" t="n">
        <v>0</v>
      </c>
      <c r="J2730" s="31" t="n"/>
      <c r="K2730" s="31" t="n">
        <v>0</v>
      </c>
      <c r="L2730" s="32" t="n"/>
      <c r="M2730" s="31" t="n">
        <v>0</v>
      </c>
      <c r="N2730" s="31" t="n">
        <v>0</v>
      </c>
      <c r="O2730" s="31" t="n"/>
      <c r="P2730" s="31" t="n"/>
      <c r="Q2730" s="31" t="n">
        <v>0</v>
      </c>
      <c r="R2730" s="31" t="n"/>
      <c r="S2730" s="32" t="n"/>
      <c r="T2730" s="32" t="n"/>
      <c r="V2730" t="inlineStr">
        <is>
          <t>06hrg</t>
        </is>
      </c>
      <c r="Z2730" t="inlineStr">
        <is>
          <t>Damian Slavik ((N/A) G)</t>
        </is>
      </c>
    </row>
    <row r="2731">
      <c r="A2731" t="inlineStr">
        <is>
          <t>Damien Brunner</t>
        </is>
      </c>
      <c r="B2731" t="inlineStr">
        <is>
          <t>(N/A)</t>
        </is>
      </c>
      <c r="C2731" t="inlineStr">
        <is>
          <t>RW</t>
        </is>
      </c>
      <c r="D2731" t="inlineStr">
        <is>
          <t>F</t>
        </is>
      </c>
      <c r="E2731" t="n">
        <v>40</v>
      </c>
      <c r="F2731" t="inlineStr">
        <is>
          <t>FA</t>
        </is>
      </c>
      <c r="G2731" t="inlineStr">
        <is>
          <t>FA</t>
        </is>
      </c>
      <c r="H2731" s="30" t="n">
        <v>1</v>
      </c>
      <c r="I2731" s="31" t="n">
        <v>0</v>
      </c>
      <c r="J2731" s="31" t="n"/>
      <c r="K2731" s="31" t="n">
        <v>0</v>
      </c>
      <c r="L2731" s="32" t="n"/>
      <c r="M2731" s="31" t="n">
        <v>0</v>
      </c>
      <c r="N2731" s="31" t="n">
        <v>0</v>
      </c>
      <c r="O2731" s="31" t="n"/>
      <c r="P2731" s="31" t="n"/>
      <c r="Q2731" s="31" t="n">
        <v>0</v>
      </c>
      <c r="R2731" s="31" t="n"/>
      <c r="S2731" s="32" t="n"/>
      <c r="T2731" s="32" t="n"/>
      <c r="V2731" t="inlineStr">
        <is>
          <t>02gvq</t>
        </is>
      </c>
      <c r="W2731" t="n">
        <v>4030</v>
      </c>
      <c r="X2731" t="n">
        <v>5713</v>
      </c>
      <c r="Z2731" t="inlineStr">
        <is>
          <t>Damien Brunner ((N/A) RW)</t>
        </is>
      </c>
    </row>
    <row r="2732">
      <c r="A2732" t="inlineStr">
        <is>
          <t>Damien Carfagna</t>
        </is>
      </c>
      <c r="B2732" t="inlineStr">
        <is>
          <t>EDM</t>
        </is>
      </c>
      <c r="C2732" t="inlineStr">
        <is>
          <t>D</t>
        </is>
      </c>
      <c r="D2732" t="inlineStr">
        <is>
          <t>D</t>
        </is>
      </c>
      <c r="E2732" t="n">
        <v>23</v>
      </c>
      <c r="F2732" t="inlineStr">
        <is>
          <t>FA</t>
        </is>
      </c>
      <c r="G2732" t="inlineStr">
        <is>
          <t>FA</t>
        </is>
      </c>
      <c r="H2732" s="30" t="n">
        <v>862500</v>
      </c>
      <c r="I2732" s="31" t="n">
        <v>0</v>
      </c>
      <c r="J2732" s="31" t="n"/>
      <c r="K2732" s="31" t="n">
        <v>0</v>
      </c>
      <c r="L2732" s="32" t="n"/>
      <c r="M2732" s="31" t="n">
        <v>0</v>
      </c>
      <c r="N2732" s="31" t="n">
        <v>0</v>
      </c>
      <c r="O2732" s="31" t="n"/>
      <c r="P2732" s="31" t="n"/>
      <c r="Q2732" s="31" t="n">
        <v>0</v>
      </c>
      <c r="R2732" s="31" t="n"/>
      <c r="S2732" s="32" t="n"/>
      <c r="T2732" s="32" t="n"/>
      <c r="V2732" t="inlineStr">
        <is>
          <t>05xd6</t>
        </is>
      </c>
      <c r="W2732" t="n">
        <v>7337</v>
      </c>
      <c r="Y2732" t="inlineStr">
        <is>
          <t>4df88b37-56d5-483b-a2f3-c8be2937a1ba</t>
        </is>
      </c>
      <c r="Z2732" t="inlineStr">
        <is>
          <t>Damien Carfagna (EDM D)</t>
        </is>
      </c>
    </row>
    <row r="2733">
      <c r="A2733" t="inlineStr">
        <is>
          <t>Damien Giroux</t>
        </is>
      </c>
      <c r="B2733" t="inlineStr">
        <is>
          <t>BUF</t>
        </is>
      </c>
      <c r="C2733" t="inlineStr">
        <is>
          <t>C</t>
        </is>
      </c>
      <c r="D2733" t="inlineStr">
        <is>
          <t>F</t>
        </is>
      </c>
      <c r="E2733" t="n">
        <v>26</v>
      </c>
      <c r="F2733" t="inlineStr">
        <is>
          <t>FA</t>
        </is>
      </c>
      <c r="G2733" t="inlineStr">
        <is>
          <t>FA</t>
        </is>
      </c>
      <c r="H2733" s="30" t="n">
        <v>1</v>
      </c>
      <c r="I2733" s="31" t="n">
        <v>0</v>
      </c>
      <c r="J2733" s="31" t="n"/>
      <c r="K2733" s="31" t="n">
        <v>0</v>
      </c>
      <c r="L2733" s="32" t="n"/>
      <c r="M2733" s="31" t="n">
        <v>0</v>
      </c>
      <c r="N2733" s="31" t="n">
        <v>0</v>
      </c>
      <c r="O2733" s="31" t="n"/>
      <c r="P2733" s="31" t="n"/>
      <c r="Q2733" s="31" t="n">
        <v>0</v>
      </c>
      <c r="R2733" s="31" t="n"/>
      <c r="S2733" s="32" t="n"/>
      <c r="T2733" s="32" t="n"/>
      <c r="V2733" t="inlineStr">
        <is>
          <t>04r0d</t>
        </is>
      </c>
      <c r="W2733" t="n">
        <v>6238</v>
      </c>
      <c r="X2733" t="n">
        <v>8052</v>
      </c>
      <c r="Y2733" t="inlineStr">
        <is>
          <t>3fcaec67-913a-4f39-a68c-b3817a0ef31a</t>
        </is>
      </c>
      <c r="Z2733" t="inlineStr">
        <is>
          <t>Damien Giroux (BUF C)</t>
        </is>
      </c>
    </row>
    <row r="2734">
      <c r="A2734" t="inlineStr">
        <is>
          <t>Damien Riat</t>
        </is>
      </c>
      <c r="B2734" t="inlineStr">
        <is>
          <t>WSH</t>
        </is>
      </c>
      <c r="C2734" t="inlineStr">
        <is>
          <t>LW</t>
        </is>
      </c>
      <c r="D2734" t="inlineStr">
        <is>
          <t>F</t>
        </is>
      </c>
      <c r="E2734" t="n">
        <v>29</v>
      </c>
      <c r="F2734" t="inlineStr">
        <is>
          <t>FA</t>
        </is>
      </c>
      <c r="G2734" t="inlineStr">
        <is>
          <t>FA</t>
        </is>
      </c>
      <c r="H2734" s="30" t="n">
        <v>1</v>
      </c>
      <c r="I2734" s="31" t="n">
        <v>0</v>
      </c>
      <c r="J2734" s="31" t="n"/>
      <c r="K2734" s="31" t="n">
        <v>0</v>
      </c>
      <c r="L2734" s="32" t="n"/>
      <c r="M2734" s="31" t="n">
        <v>0</v>
      </c>
      <c r="N2734" s="31" t="n">
        <v>0</v>
      </c>
      <c r="O2734" s="31" t="n"/>
      <c r="P2734" s="31" t="n"/>
      <c r="Q2734" s="31" t="n">
        <v>0</v>
      </c>
      <c r="R2734" s="31" t="n"/>
      <c r="S2734" s="32" t="n"/>
      <c r="T2734" s="32" t="n"/>
      <c r="V2734" t="inlineStr">
        <is>
          <t>042x9</t>
        </is>
      </c>
      <c r="W2734" t="n">
        <v>5255</v>
      </c>
      <c r="X2734" t="n">
        <v>7223</v>
      </c>
      <c r="Z2734" t="inlineStr">
        <is>
          <t>Damien Riat (WSH LW)</t>
        </is>
      </c>
    </row>
    <row r="2735">
      <c r="A2735" t="inlineStr">
        <is>
          <t>Damir Sharipzyanov</t>
        </is>
      </c>
      <c r="B2735" t="inlineStr">
        <is>
          <t>(N/A)</t>
        </is>
      </c>
      <c r="C2735" t="inlineStr">
        <is>
          <t>D</t>
        </is>
      </c>
      <c r="D2735" t="inlineStr">
        <is>
          <t>D</t>
        </is>
      </c>
      <c r="E2735" t="n">
        <v>30</v>
      </c>
      <c r="F2735" t="inlineStr">
        <is>
          <t>FA</t>
        </is>
      </c>
      <c r="G2735" t="inlineStr">
        <is>
          <t>FA</t>
        </is>
      </c>
      <c r="H2735" s="30" t="n">
        <v>1</v>
      </c>
      <c r="I2735" s="31" t="n">
        <v>0</v>
      </c>
      <c r="J2735" s="31" t="n"/>
      <c r="K2735" s="31" t="n">
        <v>0</v>
      </c>
      <c r="L2735" s="32" t="n"/>
      <c r="M2735" s="31" t="n">
        <v>0</v>
      </c>
      <c r="N2735" s="31" t="n">
        <v>0</v>
      </c>
      <c r="O2735" s="31" t="n"/>
      <c r="P2735" s="31" t="n"/>
      <c r="Q2735" s="31" t="n">
        <v>0</v>
      </c>
      <c r="R2735" s="31" t="n"/>
      <c r="S2735" s="32" t="n"/>
      <c r="T2735" s="32" t="n"/>
      <c r="V2735" t="inlineStr">
        <is>
          <t>03v71</t>
        </is>
      </c>
      <c r="X2735" t="n">
        <v>6963</v>
      </c>
      <c r="Z2735" t="inlineStr">
        <is>
          <t>Damir Sharipzyanov ((N/A) D)</t>
        </is>
      </c>
    </row>
    <row r="2736">
      <c r="A2736" t="inlineStr">
        <is>
          <t>Damir Zhafyarov</t>
        </is>
      </c>
      <c r="B2736" t="inlineStr">
        <is>
          <t>(N/A)</t>
        </is>
      </c>
      <c r="C2736" t="inlineStr">
        <is>
          <t>RW</t>
        </is>
      </c>
      <c r="D2736" t="inlineStr">
        <is>
          <t>F</t>
        </is>
      </c>
      <c r="E2736" t="n">
        <v>32</v>
      </c>
      <c r="F2736" t="inlineStr">
        <is>
          <t>FA</t>
        </is>
      </c>
      <c r="G2736" t="inlineStr">
        <is>
          <t>FA</t>
        </is>
      </c>
      <c r="H2736" s="30" t="n">
        <v>1</v>
      </c>
      <c r="I2736" s="31" t="n">
        <v>0</v>
      </c>
      <c r="J2736" s="31" t="n"/>
      <c r="K2736" s="31" t="n">
        <v>0</v>
      </c>
      <c r="L2736" s="32" t="n"/>
      <c r="M2736" s="31" t="n">
        <v>0</v>
      </c>
      <c r="N2736" s="31" t="n">
        <v>0</v>
      </c>
      <c r="O2736" s="31" t="n"/>
      <c r="P2736" s="31" t="n"/>
      <c r="Q2736" s="31" t="n">
        <v>0</v>
      </c>
      <c r="R2736" s="31" t="n"/>
      <c r="S2736" s="32" t="n"/>
      <c r="T2736" s="32" t="n"/>
      <c r="V2736" t="inlineStr">
        <is>
          <t>05r3e</t>
        </is>
      </c>
      <c r="Z2736" t="inlineStr">
        <is>
          <t>Damir Zhafyarov ((N/A) RW)</t>
        </is>
      </c>
    </row>
    <row r="2737">
      <c r="A2737" t="inlineStr">
        <is>
          <t>Dan Bertram</t>
        </is>
      </c>
      <c r="B2737" t="inlineStr">
        <is>
          <t>CHI</t>
        </is>
      </c>
      <c r="C2737" t="inlineStr">
        <is>
          <t>RW</t>
        </is>
      </c>
      <c r="D2737" t="inlineStr">
        <is>
          <t>F</t>
        </is>
      </c>
      <c r="E2737" t="n">
        <v>39</v>
      </c>
      <c r="F2737" t="inlineStr">
        <is>
          <t>FA</t>
        </is>
      </c>
      <c r="G2737" t="inlineStr">
        <is>
          <t>FA</t>
        </is>
      </c>
      <c r="H2737" s="30" t="n">
        <v>1</v>
      </c>
      <c r="I2737" s="31" t="n">
        <v>0</v>
      </c>
      <c r="J2737" s="31" t="n"/>
      <c r="K2737" s="31" t="n">
        <v>0</v>
      </c>
      <c r="L2737" s="32" t="n"/>
      <c r="M2737" s="31" t="n">
        <v>0</v>
      </c>
      <c r="N2737" s="31" t="n">
        <v>0</v>
      </c>
      <c r="O2737" s="31" t="n"/>
      <c r="P2737" s="31" t="n"/>
      <c r="Q2737" s="31" t="n">
        <v>0</v>
      </c>
      <c r="R2737" s="31" t="n"/>
      <c r="S2737" s="32" t="n"/>
      <c r="T2737" s="32" t="n"/>
      <c r="V2737" t="inlineStr">
        <is>
          <t>005b0</t>
        </is>
      </c>
      <c r="W2737" t="n">
        <v>2350</v>
      </c>
      <c r="X2737" t="n">
        <v>4417</v>
      </c>
      <c r="Z2737" t="inlineStr">
        <is>
          <t>Dan Bertram (CHI RW)</t>
        </is>
      </c>
    </row>
    <row r="2738">
      <c r="A2738" t="inlineStr">
        <is>
          <t>Dan Collins</t>
        </is>
      </c>
      <c r="B2738" t="inlineStr">
        <is>
          <t>(N/A)</t>
        </is>
      </c>
      <c r="C2738" t="inlineStr">
        <is>
          <t>RW</t>
        </is>
      </c>
      <c r="D2738" t="inlineStr">
        <is>
          <t>F</t>
        </is>
      </c>
      <c r="E2738" t="n">
        <v>39</v>
      </c>
      <c r="F2738" t="inlineStr">
        <is>
          <t>FA</t>
        </is>
      </c>
      <c r="G2738" t="inlineStr">
        <is>
          <t>FA</t>
        </is>
      </c>
      <c r="H2738" s="30" t="n">
        <v>1</v>
      </c>
      <c r="I2738" s="31" t="n">
        <v>0</v>
      </c>
      <c r="J2738" s="31" t="n"/>
      <c r="K2738" s="31" t="n">
        <v>0</v>
      </c>
      <c r="L2738" s="32" t="n"/>
      <c r="M2738" s="31" t="n">
        <v>0</v>
      </c>
      <c r="N2738" s="31" t="n">
        <v>0</v>
      </c>
      <c r="O2738" s="31" t="n"/>
      <c r="P2738" s="31" t="n"/>
      <c r="Q2738" s="31" t="n">
        <v>0</v>
      </c>
      <c r="R2738" s="31" t="n"/>
      <c r="S2738" s="32" t="n"/>
      <c r="T2738" s="32" t="n"/>
      <c r="V2738" t="inlineStr">
        <is>
          <t>003ri</t>
        </is>
      </c>
      <c r="X2738" t="n">
        <v>4230</v>
      </c>
      <c r="Z2738" t="inlineStr">
        <is>
          <t>Dan Collins ((N/A) RW)</t>
        </is>
      </c>
    </row>
    <row r="2739">
      <c r="A2739" t="inlineStr">
        <is>
          <t>Dan DaSilva</t>
        </is>
      </c>
      <c r="B2739" t="inlineStr">
        <is>
          <t>SJS</t>
        </is>
      </c>
      <c r="C2739" t="inlineStr">
        <is>
          <t>RW</t>
        </is>
      </c>
      <c r="D2739" t="inlineStr">
        <is>
          <t>F</t>
        </is>
      </c>
      <c r="E2739" t="n">
        <v>41</v>
      </c>
      <c r="F2739" t="inlineStr">
        <is>
          <t>FA</t>
        </is>
      </c>
      <c r="G2739" t="inlineStr">
        <is>
          <t>FA</t>
        </is>
      </c>
      <c r="H2739" s="30" t="n">
        <v>1</v>
      </c>
      <c r="I2739" s="31" t="n">
        <v>0</v>
      </c>
      <c r="J2739" s="31" t="n"/>
      <c r="K2739" s="31" t="n">
        <v>0</v>
      </c>
      <c r="L2739" s="32" t="n"/>
      <c r="M2739" s="31" t="n">
        <v>0</v>
      </c>
      <c r="N2739" s="31" t="n">
        <v>0</v>
      </c>
      <c r="O2739" s="31" t="n"/>
      <c r="P2739" s="31" t="n"/>
      <c r="Q2739" s="31" t="n">
        <v>0</v>
      </c>
      <c r="R2739" s="31" t="n"/>
      <c r="S2739" s="32" t="n"/>
      <c r="T2739" s="32" t="n"/>
      <c r="V2739" t="inlineStr">
        <is>
          <t>004kc</t>
        </is>
      </c>
      <c r="X2739" t="n">
        <v>3845</v>
      </c>
      <c r="Z2739" t="inlineStr">
        <is>
          <t>Dan DaSilva (SJS RW)</t>
        </is>
      </c>
    </row>
    <row r="2740">
      <c r="A2740" t="inlineStr">
        <is>
          <t>Dan DeSalvo</t>
        </is>
      </c>
      <c r="B2740" t="inlineStr">
        <is>
          <t>(N/A)</t>
        </is>
      </c>
      <c r="C2740" t="inlineStr">
        <is>
          <t>C</t>
        </is>
      </c>
      <c r="D2740" t="inlineStr">
        <is>
          <t>F</t>
        </is>
      </c>
      <c r="E2740" t="n">
        <v>34</v>
      </c>
      <c r="F2740" t="inlineStr">
        <is>
          <t>FA</t>
        </is>
      </c>
      <c r="G2740" t="inlineStr">
        <is>
          <t>FA</t>
        </is>
      </c>
      <c r="H2740" s="30" t="n">
        <v>1</v>
      </c>
      <c r="I2740" s="31" t="n">
        <v>0</v>
      </c>
      <c r="J2740" s="31" t="n"/>
      <c r="K2740" s="31" t="n">
        <v>0</v>
      </c>
      <c r="L2740" s="32" t="n"/>
      <c r="M2740" s="31" t="n">
        <v>0</v>
      </c>
      <c r="N2740" s="31" t="n">
        <v>0</v>
      </c>
      <c r="O2740" s="31" t="n"/>
      <c r="P2740" s="31" t="n"/>
      <c r="Q2740" s="31" t="n">
        <v>0</v>
      </c>
      <c r="R2740" s="31" t="n"/>
      <c r="S2740" s="32" t="n"/>
      <c r="T2740" s="32" t="n"/>
      <c r="V2740" t="inlineStr">
        <is>
          <t>048xo</t>
        </is>
      </c>
      <c r="X2740" t="n">
        <v>7409</v>
      </c>
      <c r="Z2740" t="inlineStr">
        <is>
          <t>Dan DeSalvo ((N/A) C)</t>
        </is>
      </c>
    </row>
    <row r="2741">
      <c r="A2741" t="inlineStr">
        <is>
          <t>Dan Delisle</t>
        </is>
      </c>
      <c r="B2741" t="inlineStr">
        <is>
          <t>CHI</t>
        </is>
      </c>
      <c r="C2741" t="inlineStr">
        <is>
          <t>C</t>
        </is>
      </c>
      <c r="D2741" t="inlineStr">
        <is>
          <t>F</t>
        </is>
      </c>
      <c r="E2741" t="n">
        <v>35</v>
      </c>
      <c r="F2741" t="inlineStr">
        <is>
          <t>FA</t>
        </is>
      </c>
      <c r="G2741" t="inlineStr">
        <is>
          <t>FA</t>
        </is>
      </c>
      <c r="H2741" s="30" t="n">
        <v>1</v>
      </c>
      <c r="I2741" s="31" t="n">
        <v>0</v>
      </c>
      <c r="J2741" s="31" t="n"/>
      <c r="K2741" s="31" t="n">
        <v>0</v>
      </c>
      <c r="L2741" s="32" t="n"/>
      <c r="M2741" s="31" t="n">
        <v>0</v>
      </c>
      <c r="N2741" s="31" t="n">
        <v>0</v>
      </c>
      <c r="O2741" s="31" t="n"/>
      <c r="P2741" s="31" t="n"/>
      <c r="Q2741" s="31" t="n">
        <v>0</v>
      </c>
      <c r="R2741" s="31" t="n"/>
      <c r="S2741" s="32" t="n"/>
      <c r="T2741" s="32" t="n"/>
      <c r="V2741" t="inlineStr">
        <is>
          <t>02445</t>
        </is>
      </c>
      <c r="W2741" t="n">
        <v>3348</v>
      </c>
      <c r="Z2741" t="inlineStr">
        <is>
          <t>Dan Delisle (CHI C)</t>
        </is>
      </c>
    </row>
    <row r="2742">
      <c r="A2742" t="inlineStr">
        <is>
          <t>Dan Fritsche</t>
        </is>
      </c>
      <c r="B2742" t="inlineStr">
        <is>
          <t>(N/A)</t>
        </is>
      </c>
      <c r="C2742" t="inlineStr">
        <is>
          <t>C</t>
        </is>
      </c>
      <c r="D2742" t="inlineStr">
        <is>
          <t>F</t>
        </is>
      </c>
      <c r="E2742" t="n">
        <v>41</v>
      </c>
      <c r="F2742" t="inlineStr">
        <is>
          <t>FA</t>
        </is>
      </c>
      <c r="G2742" t="inlineStr">
        <is>
          <t>FA</t>
        </is>
      </c>
      <c r="H2742" s="30" t="n">
        <v>1</v>
      </c>
      <c r="I2742" s="31" t="n">
        <v>0</v>
      </c>
      <c r="J2742" s="31" t="n"/>
      <c r="K2742" s="31" t="n">
        <v>0</v>
      </c>
      <c r="L2742" s="32" t="n"/>
      <c r="M2742" s="31" t="n">
        <v>0</v>
      </c>
      <c r="N2742" s="31" t="n">
        <v>0</v>
      </c>
      <c r="O2742" s="31" t="n"/>
      <c r="P2742" s="31" t="n"/>
      <c r="Q2742" s="31" t="n">
        <v>0</v>
      </c>
      <c r="R2742" s="31" t="n"/>
      <c r="S2742" s="32" t="n"/>
      <c r="T2742" s="32" t="n"/>
      <c r="V2742" t="inlineStr">
        <is>
          <t>003mf</t>
        </is>
      </c>
      <c r="W2742" t="n">
        <v>1951</v>
      </c>
      <c r="X2742" t="n">
        <v>3384</v>
      </c>
      <c r="Z2742" t="inlineStr">
        <is>
          <t>Dan Fritsche ((N/A) C)</t>
        </is>
      </c>
    </row>
    <row r="2743">
      <c r="A2743" t="inlineStr">
        <is>
          <t>Dan Gendur</t>
        </is>
      </c>
      <c r="B2743" t="inlineStr">
        <is>
          <t>(N/A)</t>
        </is>
      </c>
      <c r="C2743" t="inlineStr">
        <is>
          <t>RW</t>
        </is>
      </c>
      <c r="D2743" t="inlineStr">
        <is>
          <t>F</t>
        </is>
      </c>
      <c r="E2743" t="n">
        <v>39</v>
      </c>
      <c r="F2743" t="inlineStr">
        <is>
          <t>FA</t>
        </is>
      </c>
      <c r="G2743" t="inlineStr">
        <is>
          <t>FA</t>
        </is>
      </c>
      <c r="H2743" s="30" t="n">
        <v>1</v>
      </c>
      <c r="I2743" s="31" t="n">
        <v>0</v>
      </c>
      <c r="J2743" s="31" t="n"/>
      <c r="K2743" s="31" t="n">
        <v>0</v>
      </c>
      <c r="L2743" s="32" t="n"/>
      <c r="M2743" s="31" t="n">
        <v>0</v>
      </c>
      <c r="N2743" s="31" t="n">
        <v>0</v>
      </c>
      <c r="O2743" s="31" t="n"/>
      <c r="P2743" s="31" t="n"/>
      <c r="Q2743" s="31" t="n">
        <v>0</v>
      </c>
      <c r="R2743" s="31" t="n"/>
      <c r="S2743" s="32" t="n"/>
      <c r="T2743" s="32" t="n"/>
      <c r="V2743" t="inlineStr">
        <is>
          <t>015oq</t>
        </is>
      </c>
      <c r="W2743" t="n">
        <v>3150</v>
      </c>
      <c r="X2743" t="n">
        <v>4547</v>
      </c>
      <c r="Z2743" t="inlineStr">
        <is>
          <t>Dan Gendur ((N/A) RW)</t>
        </is>
      </c>
    </row>
    <row r="2744">
      <c r="A2744" t="inlineStr">
        <is>
          <t>Dan Kelly</t>
        </is>
      </c>
      <c r="B2744" t="inlineStr">
        <is>
          <t>(N/A)</t>
        </is>
      </c>
      <c r="C2744" t="inlineStr">
        <is>
          <t>D</t>
        </is>
      </c>
      <c r="D2744" t="inlineStr">
        <is>
          <t>D</t>
        </is>
      </c>
      <c r="E2744" t="n">
        <v>37</v>
      </c>
      <c r="F2744" t="inlineStr">
        <is>
          <t>FA</t>
        </is>
      </c>
      <c r="G2744" t="inlineStr">
        <is>
          <t>FA</t>
        </is>
      </c>
      <c r="H2744" s="30" t="n">
        <v>1</v>
      </c>
      <c r="I2744" s="31" t="n">
        <v>0</v>
      </c>
      <c r="J2744" s="31" t="n"/>
      <c r="K2744" s="31" t="n">
        <v>0</v>
      </c>
      <c r="L2744" s="32" t="n"/>
      <c r="M2744" s="31" t="n">
        <v>0</v>
      </c>
      <c r="N2744" s="31" t="n">
        <v>0</v>
      </c>
      <c r="O2744" s="31" t="n"/>
      <c r="P2744" s="31" t="n"/>
      <c r="Q2744" s="31" t="n">
        <v>0</v>
      </c>
      <c r="R2744" s="31" t="n"/>
      <c r="S2744" s="32" t="n"/>
      <c r="T2744" s="32" t="n"/>
      <c r="V2744" t="inlineStr">
        <is>
          <t>01unx</t>
        </is>
      </c>
      <c r="W2744" t="n">
        <v>3487</v>
      </c>
      <c r="X2744" t="n">
        <v>4918</v>
      </c>
      <c r="Z2744" t="inlineStr">
        <is>
          <t>Dan Kelly ((N/A) D)</t>
        </is>
      </c>
    </row>
    <row r="2745">
      <c r="A2745" t="inlineStr">
        <is>
          <t>Dan LaCosta</t>
        </is>
      </c>
      <c r="B2745" t="inlineStr">
        <is>
          <t>(N/A)</t>
        </is>
      </c>
      <c r="C2745" t="inlineStr">
        <is>
          <t>G</t>
        </is>
      </c>
      <c r="D2745" t="inlineStr">
        <is>
          <t>G</t>
        </is>
      </c>
      <c r="E2745" t="n">
        <v>40</v>
      </c>
      <c r="F2745" t="inlineStr">
        <is>
          <t>FA</t>
        </is>
      </c>
      <c r="G2745" t="inlineStr">
        <is>
          <t>FA</t>
        </is>
      </c>
      <c r="H2745" s="30" t="n">
        <v>1</v>
      </c>
      <c r="I2745" s="31" t="n">
        <v>0</v>
      </c>
      <c r="J2745" s="31" t="n"/>
      <c r="K2745" s="31" t="n">
        <v>0</v>
      </c>
      <c r="L2745" s="32" t="n"/>
      <c r="M2745" s="31" t="n">
        <v>0</v>
      </c>
      <c r="N2745" s="31" t="n">
        <v>0</v>
      </c>
      <c r="O2745" s="31" t="n"/>
      <c r="P2745" s="31" t="n"/>
      <c r="Q2745" s="31" t="n">
        <v>0</v>
      </c>
      <c r="R2745" s="31" t="n"/>
      <c r="S2745" s="32" t="n"/>
      <c r="T2745" s="32" t="n"/>
      <c r="V2745" t="inlineStr">
        <is>
          <t>004kp</t>
        </is>
      </c>
      <c r="W2745" t="n">
        <v>2752</v>
      </c>
      <c r="X2745" t="n">
        <v>3921</v>
      </c>
      <c r="Z2745" t="inlineStr">
        <is>
          <t>Dan LaCosta ((N/A) G)</t>
        </is>
      </c>
    </row>
    <row r="2746">
      <c r="A2746" t="inlineStr">
        <is>
          <t>Dan Milan</t>
        </is>
      </c>
      <c r="B2746" t="inlineStr">
        <is>
          <t>(N/A)</t>
        </is>
      </c>
      <c r="C2746" t="inlineStr">
        <is>
          <t>D</t>
        </is>
      </c>
      <c r="D2746" t="inlineStr">
        <is>
          <t>D</t>
        </is>
      </c>
      <c r="E2746" t="n">
        <v>34</v>
      </c>
      <c r="F2746" t="inlineStr">
        <is>
          <t>FA</t>
        </is>
      </c>
      <c r="G2746" t="inlineStr">
        <is>
          <t>FA</t>
        </is>
      </c>
      <c r="H2746" s="30" t="n">
        <v>1</v>
      </c>
      <c r="I2746" s="31" t="n">
        <v>0</v>
      </c>
      <c r="J2746" s="31" t="n"/>
      <c r="K2746" s="31" t="n">
        <v>0</v>
      </c>
      <c r="L2746" s="32" t="n"/>
      <c r="M2746" s="31" t="n">
        <v>0</v>
      </c>
      <c r="N2746" s="31" t="n">
        <v>0</v>
      </c>
      <c r="O2746" s="31" t="n"/>
      <c r="P2746" s="31" t="n"/>
      <c r="Q2746" s="31" t="n">
        <v>0</v>
      </c>
      <c r="R2746" s="31" t="n"/>
      <c r="S2746" s="32" t="n"/>
      <c r="T2746" s="32" t="n"/>
      <c r="V2746" t="inlineStr">
        <is>
          <t>02ft8</t>
        </is>
      </c>
      <c r="W2746" t="n">
        <v>3882</v>
      </c>
      <c r="X2746" t="n">
        <v>5607</v>
      </c>
      <c r="Z2746" t="inlineStr">
        <is>
          <t>Dan Milan ((N/A) D)</t>
        </is>
      </c>
    </row>
    <row r="2747">
      <c r="A2747" t="inlineStr">
        <is>
          <t>Dan O'Donoghue</t>
        </is>
      </c>
      <c r="B2747" t="inlineStr">
        <is>
          <t>(N/A)</t>
        </is>
      </c>
      <c r="C2747" t="inlineStr">
        <is>
          <t>C</t>
        </is>
      </c>
      <c r="D2747" t="inlineStr">
        <is>
          <t>F</t>
        </is>
      </c>
      <c r="E2747" t="n">
        <v>35</v>
      </c>
      <c r="F2747" t="inlineStr">
        <is>
          <t>FA</t>
        </is>
      </c>
      <c r="G2747" t="inlineStr">
        <is>
          <t>FA</t>
        </is>
      </c>
      <c r="H2747" s="30" t="n">
        <v>1</v>
      </c>
      <c r="I2747" s="31" t="n">
        <v>0</v>
      </c>
      <c r="J2747" s="31" t="n"/>
      <c r="K2747" s="31" t="n">
        <v>0</v>
      </c>
      <c r="L2747" s="32" t="n"/>
      <c r="M2747" s="31" t="n">
        <v>0</v>
      </c>
      <c r="N2747" s="31" t="n">
        <v>0</v>
      </c>
      <c r="O2747" s="31" t="n"/>
      <c r="P2747" s="31" t="n"/>
      <c r="Q2747" s="31" t="n">
        <v>0</v>
      </c>
      <c r="R2747" s="31" t="n"/>
      <c r="S2747" s="32" t="n"/>
      <c r="T2747" s="32" t="n"/>
      <c r="V2747" t="inlineStr">
        <is>
          <t>03avj</t>
        </is>
      </c>
      <c r="W2747" t="n">
        <v>5051</v>
      </c>
      <c r="X2747" t="n">
        <v>6352</v>
      </c>
      <c r="Z2747" t="inlineStr">
        <is>
          <t>Dan O'Donoghue ((N/A) C)</t>
        </is>
      </c>
    </row>
    <row r="2748">
      <c r="A2748" t="inlineStr">
        <is>
          <t>Dan Renouf</t>
        </is>
      </c>
      <c r="B2748" t="inlineStr">
        <is>
          <t>PIT</t>
        </is>
      </c>
      <c r="C2748" t="inlineStr">
        <is>
          <t>D</t>
        </is>
      </c>
      <c r="D2748" t="inlineStr">
        <is>
          <t>D</t>
        </is>
      </c>
      <c r="E2748" t="n">
        <v>32</v>
      </c>
      <c r="F2748" t="inlineStr">
        <is>
          <t>FA</t>
        </is>
      </c>
      <c r="G2748" t="inlineStr">
        <is>
          <t>FA</t>
        </is>
      </c>
      <c r="H2748" s="30" t="n">
        <v>1</v>
      </c>
      <c r="I2748" s="31" t="n">
        <v>0</v>
      </c>
      <c r="J2748" s="31" t="n"/>
      <c r="K2748" s="31" t="n">
        <v>0</v>
      </c>
      <c r="L2748" s="32" t="n"/>
      <c r="M2748" s="31" t="n">
        <v>0</v>
      </c>
      <c r="N2748" s="31" t="n">
        <v>0</v>
      </c>
      <c r="O2748" s="31" t="n"/>
      <c r="P2748" s="31" t="n"/>
      <c r="Q2748" s="31" t="n">
        <v>0</v>
      </c>
      <c r="R2748" s="31" t="n"/>
      <c r="S2748" s="32" t="n"/>
      <c r="T2748" s="32" t="n"/>
      <c r="V2748" t="inlineStr">
        <is>
          <t>03zbm</t>
        </is>
      </c>
      <c r="W2748" t="n">
        <v>5060</v>
      </c>
      <c r="X2748" t="n">
        <v>7322</v>
      </c>
      <c r="Y2748" t="inlineStr">
        <is>
          <t>402141e4-c248-4b26-b3b0-64d803642d31</t>
        </is>
      </c>
      <c r="Z2748" t="inlineStr">
        <is>
          <t>Dan Renouf (PIT D)</t>
        </is>
      </c>
    </row>
    <row r="2749">
      <c r="A2749" t="inlineStr">
        <is>
          <t>Dan Ryder</t>
        </is>
      </c>
      <c r="B2749" t="inlineStr">
        <is>
          <t>(N/A)</t>
        </is>
      </c>
      <c r="C2749" t="inlineStr">
        <is>
          <t>C</t>
        </is>
      </c>
      <c r="D2749" t="inlineStr">
        <is>
          <t>F</t>
        </is>
      </c>
      <c r="E2749" t="n">
        <v>39</v>
      </c>
      <c r="F2749" t="inlineStr">
        <is>
          <t>FA</t>
        </is>
      </c>
      <c r="G2749" t="inlineStr">
        <is>
          <t>FA</t>
        </is>
      </c>
      <c r="H2749" s="30" t="n">
        <v>1</v>
      </c>
      <c r="I2749" s="31" t="n">
        <v>0</v>
      </c>
      <c r="J2749" s="31" t="n"/>
      <c r="K2749" s="31" t="n">
        <v>0</v>
      </c>
      <c r="L2749" s="32" t="n"/>
      <c r="M2749" s="31" t="n">
        <v>0</v>
      </c>
      <c r="N2749" s="31" t="n">
        <v>0</v>
      </c>
      <c r="O2749" s="31" t="n"/>
      <c r="P2749" s="31" t="n"/>
      <c r="Q2749" s="31" t="n">
        <v>0</v>
      </c>
      <c r="R2749" s="31" t="n"/>
      <c r="S2749" s="32" t="n"/>
      <c r="T2749" s="32" t="n"/>
      <c r="V2749" t="inlineStr">
        <is>
          <t>004mm</t>
        </is>
      </c>
      <c r="X2749" t="n">
        <v>4106</v>
      </c>
      <c r="Z2749" t="inlineStr">
        <is>
          <t>Dan Ryder ((N/A) C)</t>
        </is>
      </c>
    </row>
    <row r="2750">
      <c r="A2750" t="inlineStr">
        <is>
          <t>Dan Sexton</t>
        </is>
      </c>
      <c r="B2750" t="inlineStr">
        <is>
          <t>(N/A)</t>
        </is>
      </c>
      <c r="C2750" t="inlineStr">
        <is>
          <t>RW</t>
        </is>
      </c>
      <c r="D2750" t="inlineStr">
        <is>
          <t>F</t>
        </is>
      </c>
      <c r="E2750" t="n">
        <v>39</v>
      </c>
      <c r="F2750" t="inlineStr">
        <is>
          <t>FA</t>
        </is>
      </c>
      <c r="G2750" t="inlineStr">
        <is>
          <t>FA</t>
        </is>
      </c>
      <c r="H2750" s="30" t="n">
        <v>1</v>
      </c>
      <c r="I2750" s="31" t="n">
        <v>0</v>
      </c>
      <c r="J2750" s="31" t="n"/>
      <c r="K2750" s="31" t="n">
        <v>0</v>
      </c>
      <c r="L2750" s="32" t="n"/>
      <c r="M2750" s="31" t="n">
        <v>0</v>
      </c>
      <c r="N2750" s="31" t="n">
        <v>0</v>
      </c>
      <c r="O2750" s="31" t="n"/>
      <c r="P2750" s="31" t="n"/>
      <c r="Q2750" s="31" t="n">
        <v>0</v>
      </c>
      <c r="R2750" s="31" t="n"/>
      <c r="S2750" s="32" t="n"/>
      <c r="T2750" s="32" t="n"/>
      <c r="V2750" t="inlineStr">
        <is>
          <t>01cic</t>
        </is>
      </c>
      <c r="W2750" t="n">
        <v>3229</v>
      </c>
      <c r="X2750" t="n">
        <v>4635</v>
      </c>
      <c r="Z2750" t="inlineStr">
        <is>
          <t>Dan Sexton ((N/A) RW)</t>
        </is>
      </c>
    </row>
    <row r="2751">
      <c r="A2751" t="inlineStr">
        <is>
          <t>Dan Spang</t>
        </is>
      </c>
      <c r="B2751" t="inlineStr">
        <is>
          <t>(N/A)</t>
        </is>
      </c>
      <c r="C2751" t="inlineStr">
        <is>
          <t>D</t>
        </is>
      </c>
      <c r="D2751" t="inlineStr">
        <is>
          <t>D</t>
        </is>
      </c>
      <c r="E2751" t="n">
        <v>43</v>
      </c>
      <c r="F2751" t="inlineStr">
        <is>
          <t>FA</t>
        </is>
      </c>
      <c r="G2751" t="inlineStr">
        <is>
          <t>FA</t>
        </is>
      </c>
      <c r="H2751" s="30" t="n">
        <v>1</v>
      </c>
      <c r="I2751" s="31" t="n">
        <v>0</v>
      </c>
      <c r="J2751" s="31" t="n"/>
      <c r="K2751" s="31" t="n">
        <v>0</v>
      </c>
      <c r="L2751" s="32" t="n"/>
      <c r="M2751" s="31" t="n">
        <v>0</v>
      </c>
      <c r="N2751" s="31" t="n">
        <v>0</v>
      </c>
      <c r="O2751" s="31" t="n"/>
      <c r="P2751" s="31" t="n"/>
      <c r="Q2751" s="31" t="n">
        <v>0</v>
      </c>
      <c r="R2751" s="31" t="n"/>
      <c r="S2751" s="32" t="n"/>
      <c r="T2751" s="32" t="n"/>
      <c r="V2751" t="inlineStr">
        <is>
          <t>00473</t>
        </is>
      </c>
      <c r="X2751" t="n">
        <v>3873</v>
      </c>
      <c r="Z2751" t="inlineStr">
        <is>
          <t>Dan Spang ((N/A) D)</t>
        </is>
      </c>
    </row>
    <row r="2752">
      <c r="A2752" t="inlineStr">
        <is>
          <t>Dan Turple</t>
        </is>
      </c>
      <c r="B2752" t="inlineStr">
        <is>
          <t>(N/A)</t>
        </is>
      </c>
      <c r="C2752" t="inlineStr">
        <is>
          <t>G</t>
        </is>
      </c>
      <c r="D2752" t="inlineStr">
        <is>
          <t>G</t>
        </is>
      </c>
      <c r="E2752" t="n">
        <v>41</v>
      </c>
      <c r="F2752" t="inlineStr">
        <is>
          <t>FA</t>
        </is>
      </c>
      <c r="G2752" t="inlineStr">
        <is>
          <t>FA</t>
        </is>
      </c>
      <c r="H2752" s="30" t="n">
        <v>1</v>
      </c>
      <c r="I2752" s="31" t="n">
        <v>0</v>
      </c>
      <c r="J2752" s="31" t="n"/>
      <c r="K2752" s="31" t="n">
        <v>0</v>
      </c>
      <c r="L2752" s="32" t="n"/>
      <c r="M2752" s="31" t="n">
        <v>0</v>
      </c>
      <c r="N2752" s="31" t="n">
        <v>0</v>
      </c>
      <c r="O2752" s="31" t="n"/>
      <c r="P2752" s="31" t="n"/>
      <c r="Q2752" s="31" t="n">
        <v>0</v>
      </c>
      <c r="R2752" s="31" t="n"/>
      <c r="S2752" s="32" t="n"/>
      <c r="T2752" s="32" t="n"/>
      <c r="V2752" t="inlineStr">
        <is>
          <t>004l4</t>
        </is>
      </c>
      <c r="W2752" t="n">
        <v>3207</v>
      </c>
      <c r="X2752" t="n">
        <v>3940</v>
      </c>
      <c r="Z2752" t="inlineStr">
        <is>
          <t>Dan Turple ((N/A) G)</t>
        </is>
      </c>
    </row>
    <row r="2753">
      <c r="A2753" t="inlineStr">
        <is>
          <t>Dana Tyrell</t>
        </is>
      </c>
      <c r="B2753" t="inlineStr">
        <is>
          <t>(N/A)</t>
        </is>
      </c>
      <c r="C2753" t="inlineStr">
        <is>
          <t>C</t>
        </is>
      </c>
      <c r="D2753" t="inlineStr">
        <is>
          <t>F</t>
        </is>
      </c>
      <c r="E2753" t="n">
        <v>37</v>
      </c>
      <c r="F2753" t="inlineStr">
        <is>
          <t>FA</t>
        </is>
      </c>
      <c r="G2753" t="inlineStr">
        <is>
          <t>FA</t>
        </is>
      </c>
      <c r="H2753" s="30" t="n">
        <v>1</v>
      </c>
      <c r="I2753" s="31" t="n">
        <v>0</v>
      </c>
      <c r="J2753" s="31" t="n"/>
      <c r="K2753" s="31" t="n">
        <v>0</v>
      </c>
      <c r="L2753" s="32" t="n"/>
      <c r="M2753" s="31" t="n">
        <v>0</v>
      </c>
      <c r="N2753" s="31" t="n">
        <v>0</v>
      </c>
      <c r="O2753" s="31" t="n"/>
      <c r="P2753" s="31" t="n"/>
      <c r="Q2753" s="31" t="n">
        <v>0</v>
      </c>
      <c r="R2753" s="31" t="n"/>
      <c r="S2753" s="32" t="n"/>
      <c r="T2753" s="32" t="n"/>
      <c r="V2753" t="inlineStr">
        <is>
          <t>015oo</t>
        </is>
      </c>
      <c r="W2753" t="n">
        <v>2834</v>
      </c>
      <c r="X2753" t="n">
        <v>4546</v>
      </c>
      <c r="Z2753" t="inlineStr">
        <is>
          <t>Dana Tyrell ((N/A) C)</t>
        </is>
      </c>
    </row>
    <row r="2754">
      <c r="A2754" t="inlineStr">
        <is>
          <t>Danai Shaiikov</t>
        </is>
      </c>
      <c r="B2754" t="inlineStr">
        <is>
          <t>NYR</t>
        </is>
      </c>
      <c r="C2754" t="inlineStr">
        <is>
          <t>G</t>
        </is>
      </c>
      <c r="D2754" t="inlineStr">
        <is>
          <t>G</t>
        </is>
      </c>
      <c r="E2754" t="n">
        <v>19</v>
      </c>
      <c r="F2754" t="inlineStr">
        <is>
          <t>FA</t>
        </is>
      </c>
      <c r="G2754" t="inlineStr">
        <is>
          <t>FA</t>
        </is>
      </c>
      <c r="H2754" s="30" t="n">
        <v>1</v>
      </c>
      <c r="I2754" s="31" t="n">
        <v>0</v>
      </c>
      <c r="J2754" s="31" t="n"/>
      <c r="K2754" s="31" t="n">
        <v>0</v>
      </c>
      <c r="L2754" s="32" t="n"/>
      <c r="M2754" s="31" t="n">
        <v>0</v>
      </c>
      <c r="N2754" s="31" t="n">
        <v>0</v>
      </c>
      <c r="O2754" s="31" t="n"/>
      <c r="P2754" s="31" t="n"/>
      <c r="Q2754" s="31" t="n">
        <v>0</v>
      </c>
      <c r="R2754" s="31" t="n"/>
      <c r="S2754" s="32" t="n"/>
      <c r="T2754" s="32" t="n"/>
      <c r="V2754" t="inlineStr">
        <is>
          <t>0723m</t>
        </is>
      </c>
      <c r="W2754" t="n">
        <v>7779</v>
      </c>
      <c r="Y2754" t="inlineStr">
        <is>
          <t>9a43e0a4-cf16-45cd-9eb8-2219abe7a3b9</t>
        </is>
      </c>
      <c r="Z2754" t="inlineStr">
        <is>
          <t>Danai Shaiikov (NYR G)</t>
        </is>
      </c>
    </row>
    <row r="2755">
      <c r="A2755" t="inlineStr">
        <is>
          <t>Dane Birks</t>
        </is>
      </c>
      <c r="B2755" t="inlineStr">
        <is>
          <t>(N/A)</t>
        </is>
      </c>
      <c r="C2755" t="inlineStr">
        <is>
          <t>D</t>
        </is>
      </c>
      <c r="D2755" t="inlineStr">
        <is>
          <t>D</t>
        </is>
      </c>
      <c r="E2755" t="n">
        <v>31</v>
      </c>
      <c r="F2755" t="inlineStr">
        <is>
          <t>FA</t>
        </is>
      </c>
      <c r="G2755" t="inlineStr">
        <is>
          <t>FA</t>
        </is>
      </c>
      <c r="H2755" s="30" t="n">
        <v>1</v>
      </c>
      <c r="I2755" s="31" t="n">
        <v>0</v>
      </c>
      <c r="J2755" s="31" t="n"/>
      <c r="K2755" s="31" t="n">
        <v>0</v>
      </c>
      <c r="L2755" s="32" t="n"/>
      <c r="M2755" s="31" t="n">
        <v>0</v>
      </c>
      <c r="N2755" s="31" t="n">
        <v>0</v>
      </c>
      <c r="O2755" s="31" t="n"/>
      <c r="P2755" s="31" t="n"/>
      <c r="Q2755" s="31" t="n">
        <v>0</v>
      </c>
      <c r="R2755" s="31" t="n"/>
      <c r="S2755" s="32" t="n"/>
      <c r="T2755" s="32" t="n"/>
      <c r="V2755" t="inlineStr">
        <is>
          <t>031sj</t>
        </is>
      </c>
      <c r="W2755" t="n">
        <v>5651</v>
      </c>
      <c r="X2755" t="n">
        <v>6144</v>
      </c>
      <c r="Z2755" t="inlineStr">
        <is>
          <t>Dane Birks ((N/A) D)</t>
        </is>
      </c>
    </row>
    <row r="2756">
      <c r="A2756" t="inlineStr">
        <is>
          <t>Dane Byers</t>
        </is>
      </c>
      <c r="B2756" t="inlineStr">
        <is>
          <t>WSH</t>
        </is>
      </c>
      <c r="C2756" t="inlineStr">
        <is>
          <t>LW</t>
        </is>
      </c>
      <c r="D2756" t="inlineStr">
        <is>
          <t>F</t>
        </is>
      </c>
      <c r="E2756" t="n">
        <v>40</v>
      </c>
      <c r="F2756" t="inlineStr">
        <is>
          <t>FA</t>
        </is>
      </c>
      <c r="G2756" t="inlineStr">
        <is>
          <t>FA</t>
        </is>
      </c>
      <c r="H2756" s="30" t="n">
        <v>1</v>
      </c>
      <c r="I2756" s="31" t="n">
        <v>0</v>
      </c>
      <c r="J2756" s="31" t="n"/>
      <c r="K2756" s="31" t="n">
        <v>0</v>
      </c>
      <c r="L2756" s="32" t="n"/>
      <c r="M2756" s="31" t="n">
        <v>0</v>
      </c>
      <c r="N2756" s="31" t="n">
        <v>0</v>
      </c>
      <c r="O2756" s="31" t="n"/>
      <c r="P2756" s="31" t="n"/>
      <c r="Q2756" s="31" t="n">
        <v>0</v>
      </c>
      <c r="R2756" s="31" t="n"/>
      <c r="S2756" s="32" t="n"/>
      <c r="T2756" s="32" t="n"/>
      <c r="V2756" t="inlineStr">
        <is>
          <t>00409</t>
        </is>
      </c>
      <c r="W2756" t="n">
        <v>2214</v>
      </c>
      <c r="X2756" t="n">
        <v>3876</v>
      </c>
      <c r="Z2756" t="inlineStr">
        <is>
          <t>Dane Byers (WSH LW)</t>
        </is>
      </c>
    </row>
    <row r="2757">
      <c r="A2757" t="inlineStr">
        <is>
          <t>Dane Fox</t>
        </is>
      </c>
      <c r="B2757" t="inlineStr">
        <is>
          <t>(N/A)</t>
        </is>
      </c>
      <c r="C2757" t="inlineStr">
        <is>
          <t>LW</t>
        </is>
      </c>
      <c r="D2757" t="inlineStr">
        <is>
          <t>F</t>
        </is>
      </c>
      <c r="E2757" t="n">
        <v>32</v>
      </c>
      <c r="F2757" t="inlineStr">
        <is>
          <t>FA</t>
        </is>
      </c>
      <c r="G2757" t="inlineStr">
        <is>
          <t>FA</t>
        </is>
      </c>
      <c r="H2757" s="30" t="n">
        <v>1</v>
      </c>
      <c r="I2757" s="31" t="n">
        <v>0</v>
      </c>
      <c r="J2757" s="31" t="n"/>
      <c r="K2757" s="31" t="n">
        <v>0</v>
      </c>
      <c r="L2757" s="32" t="n"/>
      <c r="M2757" s="31" t="n">
        <v>0</v>
      </c>
      <c r="N2757" s="31" t="n">
        <v>0</v>
      </c>
      <c r="O2757" s="31" t="n"/>
      <c r="P2757" s="31" t="n"/>
      <c r="Q2757" s="31" t="n">
        <v>0</v>
      </c>
      <c r="R2757" s="31" t="n"/>
      <c r="S2757" s="32" t="n"/>
      <c r="T2757" s="32" t="n"/>
      <c r="V2757" t="inlineStr">
        <is>
          <t>03afa</t>
        </is>
      </c>
      <c r="W2757" t="n">
        <v>4295</v>
      </c>
      <c r="X2757" t="n">
        <v>6324</v>
      </c>
      <c r="Z2757" t="inlineStr">
        <is>
          <t>Dane Fox ((N/A) LW)</t>
        </is>
      </c>
    </row>
    <row r="2758">
      <c r="A2758" t="inlineStr">
        <is>
          <t>Dane Walters</t>
        </is>
      </c>
      <c r="B2758" t="inlineStr">
        <is>
          <t>(N/A)</t>
        </is>
      </c>
      <c r="C2758" t="inlineStr">
        <is>
          <t>RW</t>
        </is>
      </c>
      <c r="D2758" t="inlineStr">
        <is>
          <t>F</t>
        </is>
      </c>
      <c r="E2758" t="n">
        <v>37</v>
      </c>
      <c r="F2758" t="inlineStr">
        <is>
          <t>FA</t>
        </is>
      </c>
      <c r="G2758" t="inlineStr">
        <is>
          <t>FA</t>
        </is>
      </c>
      <c r="H2758" s="30" t="n">
        <v>1</v>
      </c>
      <c r="I2758" s="31" t="n">
        <v>0</v>
      </c>
      <c r="J2758" s="31" t="n"/>
      <c r="K2758" s="31" t="n">
        <v>0</v>
      </c>
      <c r="L2758" s="32" t="n"/>
      <c r="M2758" s="31" t="n">
        <v>0</v>
      </c>
      <c r="N2758" s="31" t="n">
        <v>0</v>
      </c>
      <c r="O2758" s="31" t="n"/>
      <c r="P2758" s="31" t="n"/>
      <c r="Q2758" s="31" t="n">
        <v>0</v>
      </c>
      <c r="R2758" s="31" t="n"/>
      <c r="S2758" s="32" t="n"/>
      <c r="T2758" s="32" t="n"/>
      <c r="V2758" t="inlineStr">
        <is>
          <t>03wl7</t>
        </is>
      </c>
      <c r="X2758" t="n">
        <v>6998</v>
      </c>
      <c r="Z2758" t="inlineStr">
        <is>
          <t>Dane Walters ((N/A) RW)</t>
        </is>
      </c>
    </row>
    <row r="2759">
      <c r="A2759" t="inlineStr">
        <is>
          <t>Danick Gauthier</t>
        </is>
      </c>
      <c r="B2759" t="inlineStr">
        <is>
          <t>(N/A)</t>
        </is>
      </c>
      <c r="C2759" t="inlineStr">
        <is>
          <t>C</t>
        </is>
      </c>
      <c r="D2759" t="inlineStr">
        <is>
          <t>F</t>
        </is>
      </c>
      <c r="E2759" t="n">
        <v>34</v>
      </c>
      <c r="F2759" t="inlineStr">
        <is>
          <t>FA</t>
        </is>
      </c>
      <c r="G2759" t="inlineStr">
        <is>
          <t>FA</t>
        </is>
      </c>
      <c r="H2759" s="30" t="n">
        <v>1</v>
      </c>
      <c r="I2759" s="31" t="n">
        <v>0</v>
      </c>
      <c r="J2759" s="31" t="n"/>
      <c r="K2759" s="31" t="n">
        <v>0</v>
      </c>
      <c r="L2759" s="32" t="n"/>
      <c r="M2759" s="31" t="n">
        <v>0</v>
      </c>
      <c r="N2759" s="31" t="n">
        <v>0</v>
      </c>
      <c r="O2759" s="31" t="n"/>
      <c r="P2759" s="31" t="n"/>
      <c r="Q2759" s="31" t="n">
        <v>0</v>
      </c>
      <c r="R2759" s="31" t="n"/>
      <c r="S2759" s="32" t="n"/>
      <c r="T2759" s="32" t="n"/>
      <c r="V2759" t="inlineStr">
        <is>
          <t>02i21</t>
        </is>
      </c>
      <c r="X2759" t="n">
        <v>5618</v>
      </c>
      <c r="Z2759" t="inlineStr">
        <is>
          <t>Danick Gauthier ((N/A) C)</t>
        </is>
      </c>
    </row>
    <row r="2760">
      <c r="A2760" t="inlineStr">
        <is>
          <t>Danick Martel</t>
        </is>
      </c>
      <c r="B2760" t="inlineStr">
        <is>
          <t>MTL</t>
        </is>
      </c>
      <c r="C2760" t="inlineStr">
        <is>
          <t>LW</t>
        </is>
      </c>
      <c r="D2760" t="inlineStr">
        <is>
          <t>F</t>
        </is>
      </c>
      <c r="E2760" t="n">
        <v>31</v>
      </c>
      <c r="F2760" t="inlineStr">
        <is>
          <t>FA</t>
        </is>
      </c>
      <c r="G2760" t="inlineStr">
        <is>
          <t>FA</t>
        </is>
      </c>
      <c r="H2760" s="30" t="n">
        <v>1</v>
      </c>
      <c r="I2760" s="31" t="n">
        <v>0</v>
      </c>
      <c r="J2760" s="31" t="n"/>
      <c r="K2760" s="31" t="n">
        <v>0</v>
      </c>
      <c r="L2760" s="32" t="n"/>
      <c r="M2760" s="31" t="n">
        <v>0</v>
      </c>
      <c r="N2760" s="31" t="n">
        <v>0</v>
      </c>
      <c r="O2760" s="31" t="n"/>
      <c r="P2760" s="31" t="n"/>
      <c r="Q2760" s="31" t="n">
        <v>0</v>
      </c>
      <c r="R2760" s="31" t="n"/>
      <c r="S2760" s="32" t="n"/>
      <c r="T2760" s="32" t="n"/>
      <c r="V2760" t="inlineStr">
        <is>
          <t>03mpu</t>
        </is>
      </c>
      <c r="W2760" t="n">
        <v>4738</v>
      </c>
      <c r="X2760" t="n">
        <v>6709</v>
      </c>
      <c r="Y2760" t="inlineStr">
        <is>
          <t>694c6236-4baf-4941-a02b-d034c1eede78</t>
        </is>
      </c>
      <c r="Z2760" t="inlineStr">
        <is>
          <t>Danick Martel (MTL LW)</t>
        </is>
      </c>
    </row>
    <row r="2761">
      <c r="A2761" t="inlineStr">
        <is>
          <t>Danick Paquette</t>
        </is>
      </c>
      <c r="B2761" t="inlineStr">
        <is>
          <t>(N/A)</t>
        </is>
      </c>
      <c r="C2761" t="inlineStr">
        <is>
          <t>RW</t>
        </is>
      </c>
      <c r="D2761" t="inlineStr">
        <is>
          <t>F</t>
        </is>
      </c>
      <c r="E2761" t="n">
        <v>36</v>
      </c>
      <c r="F2761" t="inlineStr">
        <is>
          <t>FA</t>
        </is>
      </c>
      <c r="G2761" t="inlineStr">
        <is>
          <t>FA</t>
        </is>
      </c>
      <c r="H2761" s="30" t="n">
        <v>1</v>
      </c>
      <c r="I2761" s="31" t="n">
        <v>0</v>
      </c>
      <c r="J2761" s="31" t="n"/>
      <c r="K2761" s="31" t="n">
        <v>0</v>
      </c>
      <c r="L2761" s="32" t="n"/>
      <c r="M2761" s="31" t="n">
        <v>0</v>
      </c>
      <c r="N2761" s="31" t="n">
        <v>0</v>
      </c>
      <c r="O2761" s="31" t="n"/>
      <c r="P2761" s="31" t="n"/>
      <c r="Q2761" s="31" t="n">
        <v>0</v>
      </c>
      <c r="R2761" s="31" t="n"/>
      <c r="S2761" s="32" t="n"/>
      <c r="T2761" s="32" t="n"/>
      <c r="V2761" t="inlineStr">
        <is>
          <t>01gk1</t>
        </is>
      </c>
      <c r="W2761" t="n">
        <v>3070</v>
      </c>
      <c r="X2761" t="n">
        <v>4937</v>
      </c>
      <c r="Z2761" t="inlineStr">
        <is>
          <t>Danick Paquette ((N/A) RW)</t>
        </is>
      </c>
    </row>
    <row r="2762">
      <c r="A2762" t="inlineStr">
        <is>
          <t>Daniel Alexander Jencko</t>
        </is>
      </c>
      <c r="B2762" t="inlineStr">
        <is>
          <t>(N/A)</t>
        </is>
      </c>
      <c r="C2762" t="inlineStr">
        <is>
          <t>C</t>
        </is>
      </c>
      <c r="D2762" t="inlineStr">
        <is>
          <t>F</t>
        </is>
      </c>
      <c r="E2762" t="n">
        <v>21</v>
      </c>
      <c r="F2762" t="inlineStr">
        <is>
          <t>FA</t>
        </is>
      </c>
      <c r="G2762" t="inlineStr">
        <is>
          <t>FA</t>
        </is>
      </c>
      <c r="H2762" s="30" t="n">
        <v>1</v>
      </c>
      <c r="I2762" s="31" t="n">
        <v>0</v>
      </c>
      <c r="J2762" s="31" t="n"/>
      <c r="K2762" s="31" t="n">
        <v>0</v>
      </c>
      <c r="L2762" s="32" t="n"/>
      <c r="M2762" s="31" t="n">
        <v>0</v>
      </c>
      <c r="N2762" s="31" t="n">
        <v>0</v>
      </c>
      <c r="O2762" s="31" t="n"/>
      <c r="P2762" s="31" t="n"/>
      <c r="Q2762" s="31" t="n">
        <v>0</v>
      </c>
      <c r="R2762" s="31" t="n"/>
      <c r="S2762" s="32" t="n"/>
      <c r="T2762" s="32" t="n"/>
      <c r="V2762" t="inlineStr">
        <is>
          <t>0644k</t>
        </is>
      </c>
      <c r="Z2762" t="inlineStr">
        <is>
          <t>Daniel Alexander Jencko ((N/A) C)</t>
        </is>
      </c>
    </row>
    <row r="2763">
      <c r="A2763" t="inlineStr">
        <is>
          <t>Daniel Altshuller</t>
        </is>
      </c>
      <c r="B2763" t="inlineStr">
        <is>
          <t>(N/A)</t>
        </is>
      </c>
      <c r="C2763" t="inlineStr">
        <is>
          <t>G</t>
        </is>
      </c>
      <c r="D2763" t="inlineStr">
        <is>
          <t>G</t>
        </is>
      </c>
      <c r="E2763" t="n">
        <v>32</v>
      </c>
      <c r="F2763" t="inlineStr">
        <is>
          <t>FA</t>
        </is>
      </c>
      <c r="G2763" t="inlineStr">
        <is>
          <t>FA</t>
        </is>
      </c>
      <c r="H2763" s="30" t="n">
        <v>1</v>
      </c>
      <c r="I2763" s="31" t="n">
        <v>0</v>
      </c>
      <c r="J2763" s="31" t="n"/>
      <c r="K2763" s="31" t="n">
        <v>0</v>
      </c>
      <c r="L2763" s="32" t="n"/>
      <c r="M2763" s="31" t="n">
        <v>0</v>
      </c>
      <c r="N2763" s="31" t="n">
        <v>0</v>
      </c>
      <c r="O2763" s="31" t="n"/>
      <c r="P2763" s="31" t="n"/>
      <c r="Q2763" s="31" t="n">
        <v>0</v>
      </c>
      <c r="R2763" s="31" t="n"/>
      <c r="S2763" s="32" t="n"/>
      <c r="T2763" s="32" t="n"/>
      <c r="V2763" t="inlineStr">
        <is>
          <t>02npu</t>
        </is>
      </c>
      <c r="W2763" t="n">
        <v>4572</v>
      </c>
      <c r="X2763" t="n">
        <v>5760</v>
      </c>
      <c r="Z2763" t="inlineStr">
        <is>
          <t>Daniel Altshuller ((N/A) G)</t>
        </is>
      </c>
    </row>
    <row r="2764">
      <c r="A2764" t="inlineStr">
        <is>
          <t>Daniel Audette</t>
        </is>
      </c>
      <c r="B2764" t="inlineStr">
        <is>
          <t>(N/A)</t>
        </is>
      </c>
      <c r="C2764" t="inlineStr">
        <is>
          <t>C</t>
        </is>
      </c>
      <c r="D2764" t="inlineStr">
        <is>
          <t>F</t>
        </is>
      </c>
      <c r="E2764" t="n">
        <v>30</v>
      </c>
      <c r="F2764" t="inlineStr">
        <is>
          <t>FA</t>
        </is>
      </c>
      <c r="G2764" t="inlineStr">
        <is>
          <t>FA</t>
        </is>
      </c>
      <c r="H2764" s="30" t="n">
        <v>1</v>
      </c>
      <c r="I2764" s="31" t="n">
        <v>0</v>
      </c>
      <c r="J2764" s="31" t="n"/>
      <c r="K2764" s="31" t="n">
        <v>0</v>
      </c>
      <c r="L2764" s="32" t="n"/>
      <c r="M2764" s="31" t="n">
        <v>0</v>
      </c>
      <c r="N2764" s="31" t="n">
        <v>0</v>
      </c>
      <c r="O2764" s="31" t="n"/>
      <c r="P2764" s="31" t="n"/>
      <c r="Q2764" s="31" t="n">
        <v>0</v>
      </c>
      <c r="R2764" s="31" t="n"/>
      <c r="S2764" s="32" t="n"/>
      <c r="T2764" s="32" t="n"/>
      <c r="V2764" t="inlineStr">
        <is>
          <t>03ed5</t>
        </is>
      </c>
      <c r="W2764" t="n">
        <v>5001</v>
      </c>
      <c r="X2764" t="n">
        <v>6515</v>
      </c>
      <c r="Z2764" t="inlineStr">
        <is>
          <t>Daniel Audette ((N/A) C)</t>
        </is>
      </c>
    </row>
    <row r="2765">
      <c r="A2765" t="inlineStr">
        <is>
          <t>Daniel Baker</t>
        </is>
      </c>
      <c r="B2765" t="inlineStr">
        <is>
          <t>(N/A)</t>
        </is>
      </c>
      <c r="C2765" t="inlineStr">
        <is>
          <t>D</t>
        </is>
      </c>
      <c r="D2765" t="inlineStr">
        <is>
          <t>D</t>
        </is>
      </c>
      <c r="E2765" t="n">
        <v>25</v>
      </c>
      <c r="F2765" t="inlineStr">
        <is>
          <t>FA</t>
        </is>
      </c>
      <c r="G2765" t="inlineStr">
        <is>
          <t>FA</t>
        </is>
      </c>
      <c r="H2765" s="30" t="n">
        <v>1</v>
      </c>
      <c r="I2765" s="31" t="n">
        <v>0</v>
      </c>
      <c r="J2765" s="31" t="n"/>
      <c r="K2765" s="31" t="n">
        <v>0</v>
      </c>
      <c r="L2765" s="32" t="n"/>
      <c r="M2765" s="31" t="n">
        <v>0</v>
      </c>
      <c r="N2765" s="31" t="n">
        <v>0</v>
      </c>
      <c r="O2765" s="31" t="n"/>
      <c r="P2765" s="31" t="n"/>
      <c r="Q2765" s="31" t="n">
        <v>0</v>
      </c>
      <c r="R2765" s="31" t="n"/>
      <c r="S2765" s="32" t="n"/>
      <c r="T2765" s="32" t="n"/>
      <c r="V2765" t="inlineStr">
        <is>
          <t>05nse</t>
        </is>
      </c>
      <c r="Z2765" t="inlineStr">
        <is>
          <t>Daniel Baker ((N/A) D)</t>
        </is>
      </c>
    </row>
    <row r="2766">
      <c r="A2766" t="inlineStr">
        <is>
          <t>Daniel Bang</t>
        </is>
      </c>
      <c r="B2766" t="inlineStr">
        <is>
          <t>(N/A)</t>
        </is>
      </c>
      <c r="C2766" t="inlineStr">
        <is>
          <t>LW</t>
        </is>
      </c>
      <c r="D2766" t="inlineStr">
        <is>
          <t>F</t>
        </is>
      </c>
      <c r="E2766" t="n">
        <v>39</v>
      </c>
      <c r="F2766" t="inlineStr">
        <is>
          <t>FA</t>
        </is>
      </c>
      <c r="G2766" t="inlineStr">
        <is>
          <t>FA</t>
        </is>
      </c>
      <c r="H2766" s="30" t="n">
        <v>1</v>
      </c>
      <c r="I2766" s="31" t="n">
        <v>0</v>
      </c>
      <c r="J2766" s="31" t="n"/>
      <c r="K2766" s="31" t="n">
        <v>0</v>
      </c>
      <c r="L2766" s="32" t="n"/>
      <c r="M2766" s="31" t="n">
        <v>0</v>
      </c>
      <c r="N2766" s="31" t="n">
        <v>0</v>
      </c>
      <c r="O2766" s="31" t="n"/>
      <c r="P2766" s="31" t="n"/>
      <c r="Q2766" s="31" t="n">
        <v>0</v>
      </c>
      <c r="R2766" s="31" t="n"/>
      <c r="S2766" s="32" t="n"/>
      <c r="T2766" s="32" t="n"/>
      <c r="V2766" t="inlineStr">
        <is>
          <t>02jzh</t>
        </is>
      </c>
      <c r="W2766" t="n">
        <v>3965</v>
      </c>
      <c r="X2766" t="n">
        <v>5676</v>
      </c>
      <c r="Z2766" t="inlineStr">
        <is>
          <t>Daniel Bang ((N/A) LW)</t>
        </is>
      </c>
    </row>
    <row r="2767">
      <c r="A2767" t="inlineStr">
        <is>
          <t>Daniel Bernhardt</t>
        </is>
      </c>
      <c r="B2767" t="inlineStr">
        <is>
          <t>NYR</t>
        </is>
      </c>
      <c r="C2767" t="inlineStr">
        <is>
          <t>RW</t>
        </is>
      </c>
      <c r="D2767" t="inlineStr">
        <is>
          <t>F</t>
        </is>
      </c>
      <c r="E2767" t="n">
        <v>30</v>
      </c>
      <c r="F2767" t="inlineStr">
        <is>
          <t>FA</t>
        </is>
      </c>
      <c r="G2767" t="inlineStr">
        <is>
          <t>FA</t>
        </is>
      </c>
      <c r="H2767" s="30" t="n">
        <v>1</v>
      </c>
      <c r="I2767" s="31" t="n">
        <v>0</v>
      </c>
      <c r="J2767" s="31" t="n"/>
      <c r="K2767" s="31" t="n">
        <v>0</v>
      </c>
      <c r="L2767" s="32" t="n"/>
      <c r="M2767" s="31" t="n">
        <v>0</v>
      </c>
      <c r="N2767" s="31" t="n">
        <v>0</v>
      </c>
      <c r="O2767" s="31" t="n"/>
      <c r="P2767" s="31" t="n"/>
      <c r="Q2767" s="31" t="n">
        <v>0</v>
      </c>
      <c r="R2767" s="31" t="n"/>
      <c r="S2767" s="32" t="n"/>
      <c r="T2767" s="32" t="n"/>
      <c r="V2767" t="inlineStr">
        <is>
          <t>03rgo</t>
        </is>
      </c>
      <c r="W2767" t="n">
        <v>5045</v>
      </c>
      <c r="X2767" t="n">
        <v>6861</v>
      </c>
      <c r="Z2767" t="inlineStr">
        <is>
          <t>Daniel Bernhardt (NYR RW)</t>
        </is>
      </c>
    </row>
    <row r="2768">
      <c r="A2768" t="inlineStr">
        <is>
          <t>Daniel Brickley</t>
        </is>
      </c>
      <c r="B2768" t="inlineStr">
        <is>
          <t>LAK</t>
        </is>
      </c>
      <c r="C2768" t="inlineStr">
        <is>
          <t>D</t>
        </is>
      </c>
      <c r="D2768" t="inlineStr">
        <is>
          <t>D</t>
        </is>
      </c>
      <c r="E2768" t="n">
        <v>31</v>
      </c>
      <c r="F2768" t="inlineStr">
        <is>
          <t>FA</t>
        </is>
      </c>
      <c r="G2768" t="inlineStr">
        <is>
          <t>FA</t>
        </is>
      </c>
      <c r="H2768" s="30" t="n">
        <v>1</v>
      </c>
      <c r="I2768" s="31" t="n">
        <v>0</v>
      </c>
      <c r="J2768" s="31" t="n"/>
      <c r="K2768" s="31" t="n">
        <v>0</v>
      </c>
      <c r="L2768" s="32" t="n"/>
      <c r="M2768" s="31" t="n">
        <v>0</v>
      </c>
      <c r="N2768" s="31" t="n">
        <v>0</v>
      </c>
      <c r="O2768" s="31" t="n"/>
      <c r="P2768" s="31" t="n"/>
      <c r="Q2768" s="31" t="n">
        <v>0</v>
      </c>
      <c r="R2768" s="31" t="n"/>
      <c r="S2768" s="32" t="n"/>
      <c r="T2768" s="32" t="n"/>
      <c r="V2768" t="inlineStr">
        <is>
          <t>049k8</t>
        </is>
      </c>
      <c r="W2768" t="n">
        <v>5653</v>
      </c>
      <c r="X2768" t="n">
        <v>7861</v>
      </c>
      <c r="Y2768" t="inlineStr">
        <is>
          <t>cec12236-c851-49ed-a76c-1f523a2b8f53</t>
        </is>
      </c>
      <c r="Z2768" t="inlineStr">
        <is>
          <t>Daniel Brickley (LAK D)</t>
        </is>
      </c>
    </row>
    <row r="2769">
      <c r="A2769" t="inlineStr">
        <is>
          <t>Daniel Brodin</t>
        </is>
      </c>
      <c r="B2769" t="inlineStr">
        <is>
          <t>TOR</t>
        </is>
      </c>
      <c r="C2769" t="inlineStr">
        <is>
          <t>LW</t>
        </is>
      </c>
      <c r="D2769" t="inlineStr">
        <is>
          <t>F</t>
        </is>
      </c>
      <c r="E2769" t="n">
        <v>36</v>
      </c>
      <c r="F2769" t="inlineStr">
        <is>
          <t>FA</t>
        </is>
      </c>
      <c r="G2769" t="inlineStr">
        <is>
          <t>FA</t>
        </is>
      </c>
      <c r="H2769" s="30" t="n">
        <v>1</v>
      </c>
      <c r="I2769" s="31" t="n">
        <v>0</v>
      </c>
      <c r="J2769" s="31" t="n"/>
      <c r="K2769" s="31" t="n">
        <v>0</v>
      </c>
      <c r="L2769" s="32" t="n"/>
      <c r="M2769" s="31" t="n">
        <v>0</v>
      </c>
      <c r="N2769" s="31" t="n">
        <v>0</v>
      </c>
      <c r="O2769" s="31" t="n"/>
      <c r="P2769" s="31" t="n"/>
      <c r="Q2769" s="31" t="n">
        <v>0</v>
      </c>
      <c r="R2769" s="31" t="n"/>
      <c r="S2769" s="32" t="n"/>
      <c r="T2769" s="32" t="n"/>
      <c r="V2769" t="inlineStr">
        <is>
          <t>01zuw</t>
        </is>
      </c>
      <c r="Z2769" t="inlineStr">
        <is>
          <t>Daniel Brodin (TOR LW)</t>
        </is>
      </c>
    </row>
    <row r="2770">
      <c r="A2770" t="inlineStr">
        <is>
          <t>Daniel Bukac</t>
        </is>
      </c>
      <c r="B2770" t="inlineStr">
        <is>
          <t>BOS</t>
        </is>
      </c>
      <c r="C2770" t="inlineStr">
        <is>
          <t>D</t>
        </is>
      </c>
      <c r="D2770" t="inlineStr">
        <is>
          <t>D</t>
        </is>
      </c>
      <c r="E2770" t="n">
        <v>27</v>
      </c>
      <c r="F2770" t="inlineStr">
        <is>
          <t>FA</t>
        </is>
      </c>
      <c r="G2770" t="inlineStr">
        <is>
          <t>FA</t>
        </is>
      </c>
      <c r="H2770" s="30" t="n">
        <v>1</v>
      </c>
      <c r="I2770" s="31" t="n">
        <v>0</v>
      </c>
      <c r="J2770" s="31" t="n"/>
      <c r="K2770" s="31" t="n">
        <v>0</v>
      </c>
      <c r="L2770" s="32" t="n"/>
      <c r="M2770" s="31" t="n">
        <v>0</v>
      </c>
      <c r="N2770" s="31" t="n">
        <v>0</v>
      </c>
      <c r="O2770" s="31" t="n"/>
      <c r="P2770" s="31" t="n"/>
      <c r="Q2770" s="31" t="n">
        <v>0</v>
      </c>
      <c r="R2770" s="31" t="n"/>
      <c r="S2770" s="32" t="n"/>
      <c r="T2770" s="32" t="n"/>
      <c r="V2770" t="inlineStr">
        <is>
          <t>04f8n</t>
        </is>
      </c>
      <c r="X2770" t="n">
        <v>7718</v>
      </c>
      <c r="Z2770" t="inlineStr">
        <is>
          <t>Daniel Bukac (BOS D)</t>
        </is>
      </c>
    </row>
    <row r="2771">
      <c r="A2771" t="inlineStr">
        <is>
          <t>Daniel Carr</t>
        </is>
      </c>
      <c r="B2771" t="inlineStr">
        <is>
          <t>(N/A)</t>
        </is>
      </c>
      <c r="C2771" t="inlineStr">
        <is>
          <t>LW</t>
        </is>
      </c>
      <c r="D2771" t="inlineStr">
        <is>
          <t>F</t>
        </is>
      </c>
      <c r="E2771" t="n">
        <v>34</v>
      </c>
      <c r="F2771" t="inlineStr">
        <is>
          <t>FA</t>
        </is>
      </c>
      <c r="G2771" t="inlineStr">
        <is>
          <t>FA</t>
        </is>
      </c>
      <c r="H2771" s="30" t="n">
        <v>1</v>
      </c>
      <c r="I2771" s="31" t="n">
        <v>0</v>
      </c>
      <c r="J2771" s="31" t="n"/>
      <c r="K2771" s="31" t="n">
        <v>0</v>
      </c>
      <c r="L2771" s="32" t="n"/>
      <c r="M2771" s="31" t="n">
        <v>0</v>
      </c>
      <c r="N2771" s="31" t="n">
        <v>0</v>
      </c>
      <c r="O2771" s="31" t="n"/>
      <c r="P2771" s="31" t="n"/>
      <c r="Q2771" s="31" t="n">
        <v>0</v>
      </c>
      <c r="R2771" s="31" t="n"/>
      <c r="S2771" s="32" t="n"/>
      <c r="T2771" s="32" t="n"/>
      <c r="V2771" t="inlineStr">
        <is>
          <t>03c7f</t>
        </is>
      </c>
      <c r="W2771" t="n">
        <v>4644</v>
      </c>
      <c r="X2771" t="n">
        <v>6355</v>
      </c>
      <c r="Y2771" t="inlineStr">
        <is>
          <t>fbd85121-3d6c-40f3-83f5-70ac68cbf675</t>
        </is>
      </c>
      <c r="Z2771" t="inlineStr">
        <is>
          <t>Daniel Carr ((N/A) LW)</t>
        </is>
      </c>
    </row>
    <row r="2772">
      <c r="A2772" t="inlineStr">
        <is>
          <t>Daniel Catenacci</t>
        </is>
      </c>
      <c r="B2772" t="inlineStr">
        <is>
          <t>(N/A)</t>
        </is>
      </c>
      <c r="C2772" t="inlineStr">
        <is>
          <t>C</t>
        </is>
      </c>
      <c r="D2772" t="inlineStr">
        <is>
          <t>F</t>
        </is>
      </c>
      <c r="E2772" t="n">
        <v>33</v>
      </c>
      <c r="F2772" t="inlineStr">
        <is>
          <t>FA</t>
        </is>
      </c>
      <c r="G2772" t="inlineStr">
        <is>
          <t>FA</t>
        </is>
      </c>
      <c r="H2772" s="30" t="n">
        <v>1</v>
      </c>
      <c r="I2772" s="31" t="n">
        <v>0</v>
      </c>
      <c r="J2772" s="31" t="n"/>
      <c r="K2772" s="31" t="n">
        <v>0</v>
      </c>
      <c r="L2772" s="32" t="n"/>
      <c r="M2772" s="31" t="n">
        <v>0</v>
      </c>
      <c r="N2772" s="31" t="n">
        <v>0</v>
      </c>
      <c r="O2772" s="31" t="n"/>
      <c r="P2772" s="31" t="n"/>
      <c r="Q2772" s="31" t="n">
        <v>0</v>
      </c>
      <c r="R2772" s="31" t="n"/>
      <c r="S2772" s="32" t="n"/>
      <c r="T2772" s="32" t="n"/>
      <c r="V2772" t="inlineStr">
        <is>
          <t>027gn</t>
        </is>
      </c>
      <c r="W2772" t="n">
        <v>3776</v>
      </c>
      <c r="X2772" t="n">
        <v>5443</v>
      </c>
      <c r="Z2772" t="inlineStr">
        <is>
          <t>Daniel Catenacci ((N/A) C)</t>
        </is>
      </c>
    </row>
    <row r="2773">
      <c r="A2773" t="inlineStr">
        <is>
          <t>Daniel Ciampini</t>
        </is>
      </c>
      <c r="B2773" t="inlineStr">
        <is>
          <t>(N/A)</t>
        </is>
      </c>
      <c r="C2773" t="inlineStr">
        <is>
          <t>LW</t>
        </is>
      </c>
      <c r="D2773" t="inlineStr">
        <is>
          <t>F</t>
        </is>
      </c>
      <c r="E2773" t="n">
        <v>35</v>
      </c>
      <c r="F2773" t="inlineStr">
        <is>
          <t>FA</t>
        </is>
      </c>
      <c r="G2773" t="inlineStr">
        <is>
          <t>FA</t>
        </is>
      </c>
      <c r="H2773" s="30" t="n">
        <v>1</v>
      </c>
      <c r="I2773" s="31" t="n">
        <v>0</v>
      </c>
      <c r="J2773" s="31" t="n"/>
      <c r="K2773" s="31" t="n">
        <v>0</v>
      </c>
      <c r="L2773" s="32" t="n"/>
      <c r="M2773" s="31" t="n">
        <v>0</v>
      </c>
      <c r="N2773" s="31" t="n">
        <v>0</v>
      </c>
      <c r="O2773" s="31" t="n"/>
      <c r="P2773" s="31" t="n"/>
      <c r="Q2773" s="31" t="n">
        <v>0</v>
      </c>
      <c r="R2773" s="31" t="n"/>
      <c r="S2773" s="32" t="n"/>
      <c r="T2773" s="32" t="n"/>
      <c r="V2773" t="inlineStr">
        <is>
          <t>03c9q</t>
        </is>
      </c>
      <c r="X2773" t="n">
        <v>6995</v>
      </c>
      <c r="Z2773" t="inlineStr">
        <is>
          <t>Daniel Ciampini ((N/A) LW)</t>
        </is>
      </c>
    </row>
    <row r="2774">
      <c r="A2774" t="inlineStr">
        <is>
          <t>Daniel D'Amato</t>
        </is>
      </c>
      <c r="B2774" t="inlineStr">
        <is>
          <t>VGK</t>
        </is>
      </c>
      <c r="C2774" t="inlineStr">
        <is>
          <t>RW</t>
        </is>
      </c>
      <c r="D2774" t="inlineStr">
        <is>
          <t>F</t>
        </is>
      </c>
      <c r="E2774" t="n">
        <v>25</v>
      </c>
      <c r="F2774" t="inlineStr">
        <is>
          <t>FA</t>
        </is>
      </c>
      <c r="G2774" t="inlineStr">
        <is>
          <t>FA</t>
        </is>
      </c>
      <c r="H2774" s="30" t="n">
        <v>1</v>
      </c>
      <c r="I2774" s="31" t="n">
        <v>0</v>
      </c>
      <c r="J2774" s="31" t="n"/>
      <c r="K2774" s="31" t="n">
        <v>0</v>
      </c>
      <c r="L2774" s="32" t="n"/>
      <c r="M2774" s="31" t="n">
        <v>0</v>
      </c>
      <c r="N2774" s="31" t="n">
        <v>0</v>
      </c>
      <c r="O2774" s="31" t="n"/>
      <c r="P2774" s="31" t="n"/>
      <c r="Q2774" s="31" t="n">
        <v>0</v>
      </c>
      <c r="R2774" s="31" t="n"/>
      <c r="S2774" s="32" t="n"/>
      <c r="T2774" s="32" t="n"/>
      <c r="V2774" t="inlineStr">
        <is>
          <t>05xcf</t>
        </is>
      </c>
      <c r="Y2774" t="inlineStr">
        <is>
          <t>e9908a78-d6cb-44e7-b9f2-cb1471fa25d1</t>
        </is>
      </c>
      <c r="Z2774" t="inlineStr">
        <is>
          <t>Daniel D'Amato (VGK RW)</t>
        </is>
      </c>
    </row>
    <row r="2775">
      <c r="A2775" t="inlineStr">
        <is>
          <t>Daniel Doremus</t>
        </is>
      </c>
      <c r="B2775" t="inlineStr">
        <is>
          <t>SJS</t>
        </is>
      </c>
      <c r="C2775" t="inlineStr">
        <is>
          <t>RW</t>
        </is>
      </c>
      <c r="D2775" t="inlineStr">
        <is>
          <t>F</t>
        </is>
      </c>
      <c r="E2775" t="n">
        <v>34</v>
      </c>
      <c r="F2775" t="inlineStr">
        <is>
          <t>FA</t>
        </is>
      </c>
      <c r="G2775" t="inlineStr">
        <is>
          <t>FA</t>
        </is>
      </c>
      <c r="H2775" s="30" t="n">
        <v>1</v>
      </c>
      <c r="I2775" s="31" t="n">
        <v>0</v>
      </c>
      <c r="J2775" s="31" t="n"/>
      <c r="K2775" s="31" t="n">
        <v>0</v>
      </c>
      <c r="L2775" s="32" t="n"/>
      <c r="M2775" s="31" t="n">
        <v>0</v>
      </c>
      <c r="N2775" s="31" t="n">
        <v>0</v>
      </c>
      <c r="O2775" s="31" t="n"/>
      <c r="P2775" s="31" t="n"/>
      <c r="Q2775" s="31" t="n">
        <v>0</v>
      </c>
      <c r="R2775" s="31" t="n"/>
      <c r="S2775" s="32" t="n"/>
      <c r="T2775" s="32" t="n"/>
      <c r="V2775" t="inlineStr">
        <is>
          <t>03n0h</t>
        </is>
      </c>
      <c r="X2775" t="n">
        <v>7041</v>
      </c>
      <c r="Z2775" t="inlineStr">
        <is>
          <t>Daniel Doremus (SJS RW)</t>
        </is>
      </c>
    </row>
    <row r="2776">
      <c r="A2776" t="inlineStr">
        <is>
          <t>Daniel Gunnarsson</t>
        </is>
      </c>
      <c r="B2776" t="inlineStr">
        <is>
          <t>MIN</t>
        </is>
      </c>
      <c r="C2776" t="inlineStr">
        <is>
          <t>D</t>
        </is>
      </c>
      <c r="D2776" t="inlineStr">
        <is>
          <t>D</t>
        </is>
      </c>
      <c r="E2776" t="n">
        <v>34</v>
      </c>
      <c r="F2776" t="inlineStr">
        <is>
          <t>FA</t>
        </is>
      </c>
      <c r="G2776" t="inlineStr">
        <is>
          <t>FA</t>
        </is>
      </c>
      <c r="H2776" s="30" t="n">
        <v>1</v>
      </c>
      <c r="I2776" s="31" t="n">
        <v>0</v>
      </c>
      <c r="J2776" s="31" t="n"/>
      <c r="K2776" s="31" t="n">
        <v>0</v>
      </c>
      <c r="L2776" s="32" t="n"/>
      <c r="M2776" s="31" t="n">
        <v>0</v>
      </c>
      <c r="N2776" s="31" t="n">
        <v>0</v>
      </c>
      <c r="O2776" s="31" t="n"/>
      <c r="P2776" s="31" t="n"/>
      <c r="Q2776" s="31" t="n">
        <v>0</v>
      </c>
      <c r="R2776" s="31" t="n"/>
      <c r="S2776" s="32" t="n"/>
      <c r="T2776" s="32" t="n"/>
      <c r="V2776" t="inlineStr">
        <is>
          <t>02o7q</t>
        </is>
      </c>
      <c r="Z2776" t="inlineStr">
        <is>
          <t>Daniel Gunnarsson (MIN D)</t>
        </is>
      </c>
    </row>
    <row r="2777">
      <c r="A2777" t="inlineStr">
        <is>
          <t>Daniel Hauser</t>
        </is>
      </c>
      <c r="B2777" t="inlineStr">
        <is>
          <t>NYI</t>
        </is>
      </c>
      <c r="C2777" t="inlineStr">
        <is>
          <t>G</t>
        </is>
      </c>
      <c r="D2777" t="inlineStr">
        <is>
          <t>G</t>
        </is>
      </c>
      <c r="E2777" t="n">
        <v>22</v>
      </c>
      <c r="F2777" t="inlineStr">
        <is>
          <t>FA</t>
        </is>
      </c>
      <c r="G2777" t="inlineStr">
        <is>
          <t>FA</t>
        </is>
      </c>
      <c r="H2777" s="30" t="n">
        <v>1</v>
      </c>
      <c r="I2777" s="31" t="n">
        <v>0</v>
      </c>
      <c r="J2777" s="31" t="n"/>
      <c r="K2777" s="31" t="n">
        <v>0</v>
      </c>
      <c r="L2777" s="32" t="n"/>
      <c r="M2777" s="31" t="n">
        <v>0</v>
      </c>
      <c r="N2777" s="31" t="n">
        <v>0</v>
      </c>
      <c r="O2777" s="31" t="n"/>
      <c r="P2777" s="31" t="n"/>
      <c r="Q2777" s="31" t="n">
        <v>0</v>
      </c>
      <c r="R2777" s="31" t="n"/>
      <c r="S2777" s="32" t="n"/>
      <c r="T2777" s="32" t="n"/>
      <c r="V2777" t="inlineStr">
        <is>
          <t>061ni</t>
        </is>
      </c>
      <c r="Y2777" t="inlineStr">
        <is>
          <t>61730666-4268-422e-9db2-b280e8a34079</t>
        </is>
      </c>
      <c r="Z2777" t="inlineStr">
        <is>
          <t>Daniel Hauser (NYI G)</t>
        </is>
      </c>
    </row>
    <row r="2778">
      <c r="A2778" t="inlineStr">
        <is>
          <t>Daniel Krejci</t>
        </is>
      </c>
      <c r="B2778" t="inlineStr">
        <is>
          <t>(N/A)</t>
        </is>
      </c>
      <c r="C2778" t="inlineStr">
        <is>
          <t>D</t>
        </is>
      </c>
      <c r="D2778" t="inlineStr">
        <is>
          <t>D</t>
        </is>
      </c>
      <c r="E2778" t="n">
        <v>34</v>
      </c>
      <c r="F2778" t="inlineStr">
        <is>
          <t>FA</t>
        </is>
      </c>
      <c r="G2778" t="inlineStr">
        <is>
          <t>FA</t>
        </is>
      </c>
      <c r="H2778" s="30" t="n">
        <v>1</v>
      </c>
      <c r="I2778" s="31" t="n">
        <v>0</v>
      </c>
      <c r="J2778" s="31" t="n"/>
      <c r="K2778" s="31" t="n">
        <v>0</v>
      </c>
      <c r="L2778" s="32" t="n"/>
      <c r="M2778" s="31" t="n">
        <v>0</v>
      </c>
      <c r="N2778" s="31" t="n">
        <v>0</v>
      </c>
      <c r="O2778" s="31" t="n"/>
      <c r="P2778" s="31" t="n"/>
      <c r="Q2778" s="31" t="n">
        <v>0</v>
      </c>
      <c r="R2778" s="31" t="n"/>
      <c r="S2778" s="32" t="n"/>
      <c r="T2778" s="32" t="n"/>
      <c r="V2778" t="inlineStr">
        <is>
          <t>03e5l</t>
        </is>
      </c>
      <c r="Z2778" t="inlineStr">
        <is>
          <t>Daniel Krejci ((N/A) D)</t>
        </is>
      </c>
    </row>
    <row r="2779">
      <c r="A2779" t="inlineStr">
        <is>
          <t>Daniel Kurovsky</t>
        </is>
      </c>
      <c r="B2779" t="inlineStr">
        <is>
          <t>(N/A)</t>
        </is>
      </c>
      <c r="C2779" t="inlineStr">
        <is>
          <t>LW</t>
        </is>
      </c>
      <c r="D2779" t="inlineStr">
        <is>
          <t>F</t>
        </is>
      </c>
      <c r="E2779" t="n">
        <v>28</v>
      </c>
      <c r="F2779" t="inlineStr">
        <is>
          <t>FA</t>
        </is>
      </c>
      <c r="G2779" t="inlineStr">
        <is>
          <t>FA</t>
        </is>
      </c>
      <c r="H2779" s="30" t="n">
        <v>1</v>
      </c>
      <c r="I2779" s="31" t="n">
        <v>0</v>
      </c>
      <c r="J2779" s="31" t="n"/>
      <c r="K2779" s="31" t="n">
        <v>0</v>
      </c>
      <c r="L2779" s="32" t="n"/>
      <c r="M2779" s="31" t="n">
        <v>0</v>
      </c>
      <c r="N2779" s="31" t="n">
        <v>0</v>
      </c>
      <c r="O2779" s="31" t="n"/>
      <c r="P2779" s="31" t="n"/>
      <c r="Q2779" s="31" t="n">
        <v>0</v>
      </c>
      <c r="R2779" s="31" t="n"/>
      <c r="S2779" s="32" t="n"/>
      <c r="T2779" s="32" t="n"/>
      <c r="V2779" t="inlineStr">
        <is>
          <t>043c5</t>
        </is>
      </c>
      <c r="Z2779" t="inlineStr">
        <is>
          <t>Daniel Kurovsky ((N/A) LW)</t>
        </is>
      </c>
    </row>
    <row r="2780">
      <c r="A2780" t="inlineStr">
        <is>
          <t>Daniel Laatsch</t>
        </is>
      </c>
      <c r="B2780" t="inlineStr">
        <is>
          <t>PIT</t>
        </is>
      </c>
      <c r="C2780" t="inlineStr">
        <is>
          <t>D</t>
        </is>
      </c>
      <c r="D2780" t="inlineStr">
        <is>
          <t>D</t>
        </is>
      </c>
      <c r="E2780" t="n">
        <v>24</v>
      </c>
      <c r="F2780" t="inlineStr">
        <is>
          <t>FA</t>
        </is>
      </c>
      <c r="G2780" t="inlineStr">
        <is>
          <t>FA</t>
        </is>
      </c>
      <c r="H2780" s="30" t="n">
        <v>860000</v>
      </c>
      <c r="I2780" s="31" t="n">
        <v>0</v>
      </c>
      <c r="J2780" s="31" t="n"/>
      <c r="K2780" s="31" t="n">
        <v>0</v>
      </c>
      <c r="L2780" s="32" t="n"/>
      <c r="M2780" s="31" t="n">
        <v>0</v>
      </c>
      <c r="N2780" s="31" t="n">
        <v>0</v>
      </c>
      <c r="O2780" s="31" t="n"/>
      <c r="P2780" s="31" t="n"/>
      <c r="Q2780" s="31" t="n">
        <v>0</v>
      </c>
      <c r="R2780" s="31" t="n"/>
      <c r="S2780" s="32" t="n"/>
      <c r="T2780" s="32" t="n"/>
      <c r="V2780" t="inlineStr">
        <is>
          <t>05ugv</t>
        </is>
      </c>
      <c r="Y2780" t="inlineStr">
        <is>
          <t>5815931f-872e-4d6f-a278-b1f60f3e7a62</t>
        </is>
      </c>
      <c r="Z2780" t="inlineStr">
        <is>
          <t>Daniel Laatsch (PIT D)</t>
        </is>
      </c>
    </row>
    <row r="2781">
      <c r="A2781" t="inlineStr">
        <is>
          <t>Daniel Larsson</t>
        </is>
      </c>
      <c r="B2781" t="inlineStr">
        <is>
          <t>(N/A)</t>
        </is>
      </c>
      <c r="C2781" t="inlineStr">
        <is>
          <t>G</t>
        </is>
      </c>
      <c r="D2781" t="inlineStr">
        <is>
          <t>G</t>
        </is>
      </c>
      <c r="E2781" t="n">
        <v>40</v>
      </c>
      <c r="F2781" t="inlineStr">
        <is>
          <t>FA</t>
        </is>
      </c>
      <c r="G2781" t="inlineStr">
        <is>
          <t>FA</t>
        </is>
      </c>
      <c r="H2781" s="30" t="n">
        <v>1</v>
      </c>
      <c r="I2781" s="31" t="n">
        <v>0</v>
      </c>
      <c r="J2781" s="31" t="n"/>
      <c r="K2781" s="31" t="n">
        <v>0</v>
      </c>
      <c r="L2781" s="32" t="n"/>
      <c r="M2781" s="31" t="n">
        <v>0</v>
      </c>
      <c r="N2781" s="31" t="n">
        <v>0</v>
      </c>
      <c r="O2781" s="31" t="n"/>
      <c r="P2781" s="31" t="n"/>
      <c r="Q2781" s="31" t="n">
        <v>0</v>
      </c>
      <c r="R2781" s="31" t="n"/>
      <c r="S2781" s="32" t="n"/>
      <c r="T2781" s="32" t="n"/>
      <c r="V2781" t="inlineStr">
        <is>
          <t>015sm</t>
        </is>
      </c>
      <c r="W2781" t="n">
        <v>2984</v>
      </c>
      <c r="X2781" t="n">
        <v>4570</v>
      </c>
      <c r="Z2781" t="inlineStr">
        <is>
          <t>Daniel Larsson ((N/A) G)</t>
        </is>
      </c>
    </row>
    <row r="2782">
      <c r="A2782" t="inlineStr">
        <is>
          <t>Daniel Leavens</t>
        </is>
      </c>
      <c r="B2782" t="inlineStr">
        <is>
          <t>(N/A)</t>
        </is>
      </c>
      <c r="C2782" t="inlineStr">
        <is>
          <t>C</t>
        </is>
      </c>
      <c r="D2782" t="inlineStr">
        <is>
          <t>F</t>
        </is>
      </c>
      <c r="E2782" t="n">
        <v>33</v>
      </c>
      <c r="F2782" t="inlineStr">
        <is>
          <t>FA</t>
        </is>
      </c>
      <c r="G2782" t="inlineStr">
        <is>
          <t>FA</t>
        </is>
      </c>
      <c r="H2782" s="30" t="n">
        <v>1</v>
      </c>
      <c r="I2782" s="31" t="n">
        <v>0</v>
      </c>
      <c r="J2782" s="31" t="n"/>
      <c r="K2782" s="31" t="n">
        <v>0</v>
      </c>
      <c r="L2782" s="32" t="n"/>
      <c r="M2782" s="31" t="n">
        <v>0</v>
      </c>
      <c r="N2782" s="31" t="n">
        <v>0</v>
      </c>
      <c r="O2782" s="31" t="n"/>
      <c r="P2782" s="31" t="n"/>
      <c r="Q2782" s="31" t="n">
        <v>0</v>
      </c>
      <c r="R2782" s="31" t="n"/>
      <c r="S2782" s="32" t="n"/>
      <c r="T2782" s="32" t="n"/>
      <c r="V2782" t="inlineStr">
        <is>
          <t>04all</t>
        </is>
      </c>
      <c r="Z2782" t="inlineStr">
        <is>
          <t>Daniel Leavens ((N/A) C)</t>
        </is>
      </c>
    </row>
    <row r="2783">
      <c r="A2783" t="inlineStr">
        <is>
          <t>Daniel Lebedeff</t>
        </is>
      </c>
      <c r="B2783" t="inlineStr">
        <is>
          <t>(N/A)</t>
        </is>
      </c>
      <c r="C2783" t="inlineStr">
        <is>
          <t>G</t>
        </is>
      </c>
      <c r="D2783" t="inlineStr">
        <is>
          <t>G</t>
        </is>
      </c>
      <c r="E2783" t="n">
        <v>27</v>
      </c>
      <c r="F2783" t="inlineStr">
        <is>
          <t>FA</t>
        </is>
      </c>
      <c r="G2783" t="inlineStr">
        <is>
          <t>FA</t>
        </is>
      </c>
      <c r="H2783" s="30" t="n">
        <v>1</v>
      </c>
      <c r="I2783" s="31" t="n">
        <v>0</v>
      </c>
      <c r="J2783" s="31" t="n"/>
      <c r="K2783" s="31" t="n">
        <v>0</v>
      </c>
      <c r="L2783" s="32" t="n"/>
      <c r="M2783" s="31" t="n">
        <v>0</v>
      </c>
      <c r="N2783" s="31" t="n">
        <v>0</v>
      </c>
      <c r="O2783" s="31" t="n"/>
      <c r="P2783" s="31" t="n"/>
      <c r="Q2783" s="31" t="n">
        <v>0</v>
      </c>
      <c r="R2783" s="31" t="n"/>
      <c r="S2783" s="32" t="n"/>
      <c r="T2783" s="32" t="n"/>
      <c r="V2783" t="inlineStr">
        <is>
          <t>05ymw</t>
        </is>
      </c>
      <c r="Z2783" t="inlineStr">
        <is>
          <t>Daniel Lebedeff ((N/A) G)</t>
        </is>
      </c>
    </row>
    <row r="2784">
      <c r="A2784" t="inlineStr">
        <is>
          <t>Daniel Ljungman</t>
        </is>
      </c>
      <c r="B2784" t="inlineStr">
        <is>
          <t>(N/A)</t>
        </is>
      </c>
      <c r="C2784" t="inlineStr">
        <is>
          <t>C</t>
        </is>
      </c>
      <c r="D2784" t="inlineStr">
        <is>
          <t>F</t>
        </is>
      </c>
      <c r="E2784" t="n">
        <v>24</v>
      </c>
      <c r="F2784" t="inlineStr">
        <is>
          <t>FA</t>
        </is>
      </c>
      <c r="G2784" t="inlineStr">
        <is>
          <t>FA</t>
        </is>
      </c>
      <c r="H2784" s="30" t="n">
        <v>1</v>
      </c>
      <c r="I2784" s="31" t="n">
        <v>0</v>
      </c>
      <c r="J2784" s="31" t="n"/>
      <c r="K2784" s="31" t="n">
        <v>0</v>
      </c>
      <c r="L2784" s="32" t="n"/>
      <c r="M2784" s="31" t="n">
        <v>0</v>
      </c>
      <c r="N2784" s="31" t="n">
        <v>0</v>
      </c>
      <c r="O2784" s="31" t="n"/>
      <c r="P2784" s="31" t="n"/>
      <c r="Q2784" s="31" t="n">
        <v>0</v>
      </c>
      <c r="R2784" s="31" t="n"/>
      <c r="S2784" s="32" t="n"/>
      <c r="T2784" s="32" t="n"/>
      <c r="V2784" t="inlineStr">
        <is>
          <t>05ltk</t>
        </is>
      </c>
      <c r="Y2784" t="inlineStr">
        <is>
          <t>c8fd7e7d-28ea-464e-838a-24025019c8a9</t>
        </is>
      </c>
      <c r="Z2784" t="inlineStr">
        <is>
          <t>Daniel Ljungman ((N/A) C)</t>
        </is>
      </c>
    </row>
    <row r="2785">
      <c r="A2785" t="inlineStr">
        <is>
          <t>Daniel Maggio</t>
        </is>
      </c>
      <c r="B2785" t="inlineStr">
        <is>
          <t>(N/A)</t>
        </is>
      </c>
      <c r="C2785" t="inlineStr">
        <is>
          <t>D</t>
        </is>
      </c>
      <c r="D2785" t="inlineStr">
        <is>
          <t>D</t>
        </is>
      </c>
      <c r="E2785" t="n">
        <v>35</v>
      </c>
      <c r="F2785" t="inlineStr">
        <is>
          <t>FA</t>
        </is>
      </c>
      <c r="G2785" t="inlineStr">
        <is>
          <t>FA</t>
        </is>
      </c>
      <c r="H2785" s="30" t="n">
        <v>1</v>
      </c>
      <c r="I2785" s="31" t="n">
        <v>0</v>
      </c>
      <c r="J2785" s="31" t="n"/>
      <c r="K2785" s="31" t="n">
        <v>0</v>
      </c>
      <c r="L2785" s="32" t="n"/>
      <c r="M2785" s="31" t="n">
        <v>0</v>
      </c>
      <c r="N2785" s="31" t="n">
        <v>0</v>
      </c>
      <c r="O2785" s="31" t="n"/>
      <c r="P2785" s="31" t="n"/>
      <c r="Q2785" s="31" t="n">
        <v>0</v>
      </c>
      <c r="R2785" s="31" t="n"/>
      <c r="S2785" s="32" t="n"/>
      <c r="T2785" s="32" t="n"/>
      <c r="V2785" t="inlineStr">
        <is>
          <t>02ydl</t>
        </is>
      </c>
      <c r="X2785" t="n">
        <v>6200</v>
      </c>
      <c r="Z2785" t="inlineStr">
        <is>
          <t>Daniel Maggio ((N/A) D)</t>
        </is>
      </c>
    </row>
    <row r="2786">
      <c r="A2786" t="inlineStr">
        <is>
          <t>Daniel Mannella</t>
        </is>
      </c>
      <c r="B2786" t="inlineStr">
        <is>
          <t>(N/A)</t>
        </is>
      </c>
      <c r="C2786" t="inlineStr">
        <is>
          <t>G</t>
        </is>
      </c>
      <c r="D2786" t="inlineStr">
        <is>
          <t>G</t>
        </is>
      </c>
      <c r="E2786" t="n">
        <v>31</v>
      </c>
      <c r="F2786" t="inlineStr">
        <is>
          <t>FA</t>
        </is>
      </c>
      <c r="G2786" t="inlineStr">
        <is>
          <t>FA</t>
        </is>
      </c>
      <c r="H2786" s="30" t="n">
        <v>1</v>
      </c>
      <c r="I2786" s="31" t="n">
        <v>0</v>
      </c>
      <c r="J2786" s="31" t="n"/>
      <c r="K2786" s="31" t="n">
        <v>0</v>
      </c>
      <c r="L2786" s="32" t="n"/>
      <c r="M2786" s="31" t="n">
        <v>0</v>
      </c>
      <c r="N2786" s="31" t="n">
        <v>0</v>
      </c>
      <c r="O2786" s="31" t="n"/>
      <c r="P2786" s="31" t="n"/>
      <c r="Q2786" s="31" t="n">
        <v>0</v>
      </c>
      <c r="R2786" s="31" t="n"/>
      <c r="S2786" s="32" t="n"/>
      <c r="T2786" s="32" t="n"/>
      <c r="V2786" t="inlineStr">
        <is>
          <t>065h3</t>
        </is>
      </c>
      <c r="Y2786" t="inlineStr">
        <is>
          <t>69ee29f1-6f94-4525-b165-cd63798606fb</t>
        </is>
      </c>
      <c r="Z2786" t="inlineStr">
        <is>
          <t>Daniel Mannella ((N/A) G)</t>
        </is>
      </c>
    </row>
    <row r="2787">
      <c r="A2787" t="inlineStr">
        <is>
          <t>Daniel Marmenlind</t>
        </is>
      </c>
      <c r="B2787" t="inlineStr">
        <is>
          <t>(N/A)</t>
        </is>
      </c>
      <c r="C2787" t="inlineStr">
        <is>
          <t>G</t>
        </is>
      </c>
      <c r="D2787" t="inlineStr">
        <is>
          <t>G</t>
        </is>
      </c>
      <c r="E2787" t="n">
        <v>28</v>
      </c>
      <c r="F2787" t="inlineStr">
        <is>
          <t>FA</t>
        </is>
      </c>
      <c r="G2787" t="inlineStr">
        <is>
          <t>FA</t>
        </is>
      </c>
      <c r="H2787" s="30" t="n">
        <v>1</v>
      </c>
      <c r="I2787" s="31" t="n">
        <v>0</v>
      </c>
      <c r="J2787" s="31" t="n"/>
      <c r="K2787" s="31" t="n">
        <v>0</v>
      </c>
      <c r="L2787" s="32" t="n"/>
      <c r="M2787" s="31" t="n">
        <v>0</v>
      </c>
      <c r="N2787" s="31" t="n">
        <v>0</v>
      </c>
      <c r="O2787" s="31" t="n"/>
      <c r="P2787" s="31" t="n"/>
      <c r="Q2787" s="31" t="n">
        <v>0</v>
      </c>
      <c r="R2787" s="31" t="n"/>
      <c r="S2787" s="32" t="n"/>
      <c r="T2787" s="32" t="n"/>
      <c r="V2787" t="inlineStr">
        <is>
          <t>0433a</t>
        </is>
      </c>
      <c r="Z2787" t="inlineStr">
        <is>
          <t>Daniel Marmenlind ((N/A) G)</t>
        </is>
      </c>
    </row>
    <row r="2788">
      <c r="A2788" t="inlineStr">
        <is>
          <t>Daniel Muzito Bagenda</t>
        </is>
      </c>
      <c r="B2788" t="inlineStr">
        <is>
          <t>(N/A)</t>
        </is>
      </c>
      <c r="C2788" t="inlineStr">
        <is>
          <t>LW</t>
        </is>
      </c>
      <c r="D2788" t="inlineStr">
        <is>
          <t>F</t>
        </is>
      </c>
      <c r="E2788" t="n">
        <v>30</v>
      </c>
      <c r="F2788" t="inlineStr">
        <is>
          <t>FA</t>
        </is>
      </c>
      <c r="G2788" t="inlineStr">
        <is>
          <t>FA</t>
        </is>
      </c>
      <c r="H2788" s="30" t="n">
        <v>1</v>
      </c>
      <c r="I2788" s="31" t="n">
        <v>0</v>
      </c>
      <c r="J2788" s="31" t="n"/>
      <c r="K2788" s="31" t="n">
        <v>0</v>
      </c>
      <c r="L2788" s="32" t="n"/>
      <c r="M2788" s="31" t="n">
        <v>0</v>
      </c>
      <c r="N2788" s="31" t="n">
        <v>0</v>
      </c>
      <c r="O2788" s="31" t="n"/>
      <c r="P2788" s="31" t="n"/>
      <c r="Q2788" s="31" t="n">
        <v>0</v>
      </c>
      <c r="R2788" s="31" t="n"/>
      <c r="S2788" s="32" t="n"/>
      <c r="T2788" s="32" t="n"/>
      <c r="V2788" t="inlineStr">
        <is>
          <t>03gu7</t>
        </is>
      </c>
      <c r="Z2788" t="inlineStr">
        <is>
          <t>Daniel Muzito Bagenda ((N/A) LW)</t>
        </is>
      </c>
    </row>
    <row r="2789">
      <c r="A2789" t="inlineStr">
        <is>
          <t>Daniel Muzito-Bagenda</t>
        </is>
      </c>
      <c r="B2789" t="inlineStr">
        <is>
          <t>(N/A)</t>
        </is>
      </c>
      <c r="C2789" t="inlineStr">
        <is>
          <t>LW</t>
        </is>
      </c>
      <c r="D2789" t="inlineStr">
        <is>
          <t>F</t>
        </is>
      </c>
      <c r="E2789" t="n">
        <v>30</v>
      </c>
      <c r="F2789" t="inlineStr">
        <is>
          <t>FA</t>
        </is>
      </c>
      <c r="G2789" t="inlineStr">
        <is>
          <t>FA</t>
        </is>
      </c>
      <c r="H2789" s="30" t="n">
        <v>1</v>
      </c>
      <c r="I2789" s="31" t="n">
        <v>0</v>
      </c>
      <c r="J2789" s="31" t="n"/>
      <c r="K2789" s="31" t="n">
        <v>0</v>
      </c>
      <c r="L2789" s="32" t="n"/>
      <c r="M2789" s="31" t="n">
        <v>0</v>
      </c>
      <c r="N2789" s="31" t="n">
        <v>0</v>
      </c>
      <c r="O2789" s="31" t="n"/>
      <c r="P2789" s="31" t="n"/>
      <c r="Q2789" s="31" t="n">
        <v>0</v>
      </c>
      <c r="R2789" s="31" t="n"/>
      <c r="S2789" s="32" t="n"/>
      <c r="T2789" s="32" t="n"/>
      <c r="V2789" t="inlineStr">
        <is>
          <t>0483c</t>
        </is>
      </c>
      <c r="X2789" t="n">
        <v>7329</v>
      </c>
      <c r="Z2789" t="inlineStr">
        <is>
          <t>Daniel Muzito-Bagenda ((N/A) LW)</t>
        </is>
      </c>
    </row>
    <row r="2790">
      <c r="A2790" t="inlineStr">
        <is>
          <t>Daniel New</t>
        </is>
      </c>
      <c r="B2790" t="inlineStr">
        <is>
          <t>OTT</t>
        </is>
      </c>
      <c r="C2790" t="inlineStr">
        <is>
          <t>D</t>
        </is>
      </c>
      <c r="D2790" t="inlineStr">
        <is>
          <t>D</t>
        </is>
      </c>
      <c r="E2790" t="n">
        <v>37</v>
      </c>
      <c r="F2790" t="inlineStr">
        <is>
          <t>FA</t>
        </is>
      </c>
      <c r="G2790" t="inlineStr">
        <is>
          <t>FA</t>
        </is>
      </c>
      <c r="H2790" s="30" t="n">
        <v>1</v>
      </c>
      <c r="I2790" s="31" t="n">
        <v>0</v>
      </c>
      <c r="J2790" s="31" t="n"/>
      <c r="K2790" s="31" t="n">
        <v>0</v>
      </c>
      <c r="L2790" s="32" t="n"/>
      <c r="M2790" s="31" t="n">
        <v>0</v>
      </c>
      <c r="N2790" s="31" t="n">
        <v>0</v>
      </c>
      <c r="O2790" s="31" t="n"/>
      <c r="P2790" s="31" t="n"/>
      <c r="Q2790" s="31" t="n">
        <v>0</v>
      </c>
      <c r="R2790" s="31" t="n"/>
      <c r="S2790" s="32" t="n"/>
      <c r="T2790" s="32" t="n"/>
      <c r="V2790" t="inlineStr">
        <is>
          <t>038kc</t>
        </is>
      </c>
      <c r="X2790" t="n">
        <v>6238</v>
      </c>
      <c r="Z2790" t="inlineStr">
        <is>
          <t>Daniel New (OTT D)</t>
        </is>
      </c>
    </row>
    <row r="2791">
      <c r="A2791" t="inlineStr">
        <is>
          <t>Daniel Nieminen</t>
        </is>
      </c>
      <c r="B2791" t="inlineStr">
        <is>
          <t>NSH</t>
        </is>
      </c>
      <c r="C2791" t="inlineStr">
        <is>
          <t>D</t>
        </is>
      </c>
      <c r="D2791" t="inlineStr">
        <is>
          <t>D</t>
        </is>
      </c>
      <c r="E2791" t="n">
        <v>20</v>
      </c>
      <c r="F2791" t="inlineStr">
        <is>
          <t>FA</t>
        </is>
      </c>
      <c r="G2791" t="inlineStr">
        <is>
          <t>FA</t>
        </is>
      </c>
      <c r="H2791" s="30" t="n">
        <v>975000</v>
      </c>
      <c r="I2791" s="31" t="n">
        <v>0</v>
      </c>
      <c r="J2791" s="31" t="n"/>
      <c r="K2791" s="31" t="n">
        <v>0</v>
      </c>
      <c r="L2791" s="32" t="n"/>
      <c r="M2791" s="31" t="n">
        <v>0</v>
      </c>
      <c r="N2791" s="31" t="n">
        <v>0</v>
      </c>
      <c r="O2791" s="31" t="n"/>
      <c r="P2791" s="31" t="n"/>
      <c r="Q2791" s="31" t="n">
        <v>0</v>
      </c>
      <c r="R2791" s="31" t="n"/>
      <c r="S2791" s="32" t="n"/>
      <c r="T2791" s="32" t="n"/>
      <c r="V2791" t="inlineStr">
        <is>
          <t>06mgz</t>
        </is>
      </c>
      <c r="W2791" t="n">
        <v>7683</v>
      </c>
      <c r="Y2791" t="inlineStr">
        <is>
          <t>6f2e549d-1ea2-4971-b5dd-da85d237bb3d</t>
        </is>
      </c>
      <c r="Z2791" t="inlineStr">
        <is>
          <t>Daniel Nieminen (NSH D)</t>
        </is>
      </c>
    </row>
    <row r="2792">
      <c r="A2792" t="inlineStr">
        <is>
          <t>Daniel Paille</t>
        </is>
      </c>
      <c r="B2792" t="inlineStr">
        <is>
          <t>(N/A)</t>
        </is>
      </c>
      <c r="C2792" t="inlineStr">
        <is>
          <t>LW</t>
        </is>
      </c>
      <c r="D2792" t="inlineStr">
        <is>
          <t>F</t>
        </is>
      </c>
      <c r="E2792" t="n">
        <v>42</v>
      </c>
      <c r="F2792" t="inlineStr">
        <is>
          <t>FA</t>
        </is>
      </c>
      <c r="G2792" t="inlineStr">
        <is>
          <t>FA</t>
        </is>
      </c>
      <c r="H2792" s="30" t="n">
        <v>1</v>
      </c>
      <c r="I2792" s="31" t="n">
        <v>0</v>
      </c>
      <c r="J2792" s="31" t="n"/>
      <c r="K2792" s="31" t="n">
        <v>0</v>
      </c>
      <c r="L2792" s="32" t="n"/>
      <c r="M2792" s="31" t="n">
        <v>0</v>
      </c>
      <c r="N2792" s="31" t="n">
        <v>0</v>
      </c>
      <c r="O2792" s="31" t="n"/>
      <c r="P2792" s="31" t="n"/>
      <c r="Q2792" s="31" t="n">
        <v>0</v>
      </c>
      <c r="R2792" s="31" t="n"/>
      <c r="S2792" s="32" t="n"/>
      <c r="T2792" s="32" t="n"/>
      <c r="V2792" t="inlineStr">
        <is>
          <t>003h9</t>
        </is>
      </c>
      <c r="W2792" t="n">
        <v>1689</v>
      </c>
      <c r="X2792" t="n">
        <v>3109</v>
      </c>
      <c r="Z2792" t="inlineStr">
        <is>
          <t>Daniel Paille ((N/A) LW)</t>
        </is>
      </c>
    </row>
    <row r="2793">
      <c r="A2793" t="inlineStr">
        <is>
          <t>Daniel Pietta</t>
        </is>
      </c>
      <c r="B2793" t="inlineStr">
        <is>
          <t>(N/A)</t>
        </is>
      </c>
      <c r="C2793" t="inlineStr">
        <is>
          <t>C</t>
        </is>
      </c>
      <c r="D2793" t="inlineStr">
        <is>
          <t>F</t>
        </is>
      </c>
      <c r="E2793" t="n">
        <v>39</v>
      </c>
      <c r="F2793" t="inlineStr">
        <is>
          <t>FA</t>
        </is>
      </c>
      <c r="G2793" t="inlineStr">
        <is>
          <t>FA</t>
        </is>
      </c>
      <c r="H2793" s="30" t="n">
        <v>1</v>
      </c>
      <c r="I2793" s="31" t="n">
        <v>0</v>
      </c>
      <c r="J2793" s="31" t="n"/>
      <c r="K2793" s="31" t="n">
        <v>0</v>
      </c>
      <c r="L2793" s="32" t="n"/>
      <c r="M2793" s="31" t="n">
        <v>0</v>
      </c>
      <c r="N2793" s="31" t="n">
        <v>0</v>
      </c>
      <c r="O2793" s="31" t="n"/>
      <c r="P2793" s="31" t="n"/>
      <c r="Q2793" s="31" t="n">
        <v>0</v>
      </c>
      <c r="R2793" s="31" t="n"/>
      <c r="S2793" s="32" t="n"/>
      <c r="T2793" s="32" t="n"/>
      <c r="V2793" t="inlineStr">
        <is>
          <t>05yjc</t>
        </is>
      </c>
      <c r="Z2793" t="inlineStr">
        <is>
          <t>Daniel Pietta ((N/A) C)</t>
        </is>
      </c>
    </row>
    <row r="2794">
      <c r="A2794" t="inlineStr">
        <is>
          <t>Daniel Pribyl</t>
        </is>
      </c>
      <c r="B2794" t="inlineStr">
        <is>
          <t>(N/A)</t>
        </is>
      </c>
      <c r="C2794" t="inlineStr">
        <is>
          <t>C</t>
        </is>
      </c>
      <c r="D2794" t="inlineStr">
        <is>
          <t>F</t>
        </is>
      </c>
      <c r="E2794" t="n">
        <v>33</v>
      </c>
      <c r="F2794" t="inlineStr">
        <is>
          <t>FA</t>
        </is>
      </c>
      <c r="G2794" t="inlineStr">
        <is>
          <t>FA</t>
        </is>
      </c>
      <c r="H2794" s="30" t="n">
        <v>1</v>
      </c>
      <c r="I2794" s="31" t="n">
        <v>0</v>
      </c>
      <c r="J2794" s="31" t="n"/>
      <c r="K2794" s="31" t="n">
        <v>0</v>
      </c>
      <c r="L2794" s="32" t="n"/>
      <c r="M2794" s="31" t="n">
        <v>0</v>
      </c>
      <c r="N2794" s="31" t="n">
        <v>0</v>
      </c>
      <c r="O2794" s="31" t="n"/>
      <c r="P2794" s="31" t="n"/>
      <c r="Q2794" s="31" t="n">
        <v>0</v>
      </c>
      <c r="R2794" s="31" t="n"/>
      <c r="S2794" s="32" t="n"/>
      <c r="T2794" s="32" t="n"/>
      <c r="V2794" t="inlineStr">
        <is>
          <t>02fzf</t>
        </is>
      </c>
      <c r="W2794" t="n">
        <v>5112</v>
      </c>
      <c r="X2794" t="n">
        <v>5533</v>
      </c>
      <c r="Z2794" t="inlineStr">
        <is>
          <t>Daniel Pribyl ((N/A) C)</t>
        </is>
      </c>
    </row>
    <row r="2795">
      <c r="A2795" t="inlineStr">
        <is>
          <t>Daniel Rahimi</t>
        </is>
      </c>
      <c r="B2795" t="inlineStr">
        <is>
          <t>(N/A)</t>
        </is>
      </c>
      <c r="C2795" t="inlineStr">
        <is>
          <t>D</t>
        </is>
      </c>
      <c r="D2795" t="inlineStr">
        <is>
          <t>D</t>
        </is>
      </c>
      <c r="E2795" t="n">
        <v>39</v>
      </c>
      <c r="F2795" t="inlineStr">
        <is>
          <t>FA</t>
        </is>
      </c>
      <c r="G2795" t="inlineStr">
        <is>
          <t>FA</t>
        </is>
      </c>
      <c r="H2795" s="30" t="n">
        <v>1</v>
      </c>
      <c r="I2795" s="31" t="n">
        <v>0</v>
      </c>
      <c r="J2795" s="31" t="n"/>
      <c r="K2795" s="31" t="n">
        <v>0</v>
      </c>
      <c r="L2795" s="32" t="n"/>
      <c r="M2795" s="31" t="n">
        <v>0</v>
      </c>
      <c r="N2795" s="31" t="n">
        <v>0</v>
      </c>
      <c r="O2795" s="31" t="n"/>
      <c r="P2795" s="31" t="n"/>
      <c r="Q2795" s="31" t="n">
        <v>0</v>
      </c>
      <c r="R2795" s="31" t="n"/>
      <c r="S2795" s="32" t="n"/>
      <c r="T2795" s="32" t="n"/>
      <c r="V2795" t="inlineStr">
        <is>
          <t>004kx</t>
        </is>
      </c>
      <c r="W2795" t="n">
        <v>2892</v>
      </c>
      <c r="X2795" t="n">
        <v>4320</v>
      </c>
      <c r="Z2795" t="inlineStr">
        <is>
          <t>Daniel Rahimi ((N/A) D)</t>
        </is>
      </c>
    </row>
    <row r="2796">
      <c r="A2796" t="inlineStr">
        <is>
          <t>Daniel Salonen</t>
        </is>
      </c>
      <c r="B2796" t="inlineStr">
        <is>
          <t>EDM</t>
        </is>
      </c>
      <c r="C2796" t="inlineStr">
        <is>
          <t>G</t>
        </is>
      </c>
      <c r="D2796" t="inlineStr">
        <is>
          <t>G</t>
        </is>
      </c>
      <c r="E2796" t="n">
        <v>20</v>
      </c>
      <c r="F2796" t="inlineStr">
        <is>
          <t>FA</t>
        </is>
      </c>
      <c r="G2796" t="inlineStr">
        <is>
          <t>FA</t>
        </is>
      </c>
      <c r="H2796" s="30" t="n">
        <v>1</v>
      </c>
      <c r="I2796" s="31" t="n">
        <v>0</v>
      </c>
      <c r="J2796" s="31" t="n"/>
      <c r="K2796" s="31" t="n">
        <v>0</v>
      </c>
      <c r="L2796" s="32" t="n"/>
      <c r="M2796" s="31" t="n">
        <v>0</v>
      </c>
      <c r="N2796" s="31" t="n">
        <v>0</v>
      </c>
      <c r="O2796" s="31" t="n"/>
      <c r="P2796" s="31" t="n"/>
      <c r="Q2796" s="31" t="n">
        <v>0</v>
      </c>
      <c r="R2796" s="31" t="n"/>
      <c r="S2796" s="32" t="n"/>
      <c r="T2796" s="32" t="n"/>
      <c r="V2796" t="inlineStr">
        <is>
          <t>06xwy</t>
        </is>
      </c>
      <c r="Y2796" t="inlineStr">
        <is>
          <t>fcfd9ed4-a742-4fbb-8e02-6206f3802fe9</t>
        </is>
      </c>
      <c r="Z2796" t="inlineStr">
        <is>
          <t>Daniel Salonen (EDM G)</t>
        </is>
      </c>
    </row>
    <row r="2797">
      <c r="A2797" t="inlineStr">
        <is>
          <t>Daniel Shlaine</t>
        </is>
      </c>
      <c r="B2797" t="inlineStr">
        <is>
          <t>(N/A)</t>
        </is>
      </c>
      <c r="C2797" t="inlineStr">
        <is>
          <t>C</t>
        </is>
      </c>
      <c r="D2797" t="inlineStr">
        <is>
          <t>F</t>
        </is>
      </c>
      <c r="E2797" t="n">
        <v>20</v>
      </c>
      <c r="F2797" t="inlineStr">
        <is>
          <t>FA</t>
        </is>
      </c>
      <c r="G2797" t="inlineStr">
        <is>
          <t>FA</t>
        </is>
      </c>
      <c r="H2797" s="30" t="n">
        <v>1</v>
      </c>
      <c r="I2797" s="31" t="n">
        <v>0</v>
      </c>
      <c r="J2797" s="31" t="n"/>
      <c r="K2797" s="31" t="n">
        <v>0</v>
      </c>
      <c r="L2797" s="32" t="n"/>
      <c r="M2797" s="31" t="n">
        <v>0</v>
      </c>
      <c r="N2797" s="31" t="n">
        <v>0</v>
      </c>
      <c r="O2797" s="31" t="n"/>
      <c r="P2797" s="31" t="n"/>
      <c r="Q2797" s="31" t="n">
        <v>0</v>
      </c>
      <c r="R2797" s="31" t="n"/>
      <c r="S2797" s="32" t="n"/>
      <c r="T2797" s="32" t="n"/>
      <c r="V2797" t="inlineStr">
        <is>
          <t>06q3v</t>
        </is>
      </c>
      <c r="Z2797" t="inlineStr">
        <is>
          <t>Daniel Shlaine ((N/A) C)</t>
        </is>
      </c>
    </row>
    <row r="2798">
      <c r="A2798" t="inlineStr">
        <is>
          <t>Daniel Sprong</t>
        </is>
      </c>
      <c r="B2798" t="inlineStr">
        <is>
          <t>(N/A)</t>
        </is>
      </c>
      <c r="C2798" t="inlineStr">
        <is>
          <t>RW</t>
        </is>
      </c>
      <c r="D2798" t="inlineStr">
        <is>
          <t>F</t>
        </is>
      </c>
      <c r="E2798" t="n">
        <v>29</v>
      </c>
      <c r="F2798" t="inlineStr">
        <is>
          <t>FA</t>
        </is>
      </c>
      <c r="G2798" t="inlineStr">
        <is>
          <t>FA</t>
        </is>
      </c>
      <c r="H2798" s="30" t="n">
        <v>1</v>
      </c>
      <c r="I2798" s="31" t="n">
        <v>0</v>
      </c>
      <c r="J2798" s="31" t="n"/>
      <c r="K2798" s="31" t="n">
        <v>0</v>
      </c>
      <c r="L2798" s="32" t="n"/>
      <c r="M2798" s="31" t="n">
        <v>0</v>
      </c>
      <c r="N2798" s="31" t="n">
        <v>0</v>
      </c>
      <c r="O2798" s="31" t="n"/>
      <c r="P2798" s="31" t="n"/>
      <c r="Q2798" s="31" t="n">
        <v>0</v>
      </c>
      <c r="R2798" s="31" t="n"/>
      <c r="S2798" s="32" t="n"/>
      <c r="T2798" s="32" t="n"/>
      <c r="V2798" t="inlineStr">
        <is>
          <t>03rez</t>
        </is>
      </c>
      <c r="W2798" t="n">
        <v>4789</v>
      </c>
      <c r="X2798" t="n">
        <v>6788</v>
      </c>
      <c r="Y2798" t="inlineStr">
        <is>
          <t>ac8a04f3-8753-4619-a188-f641398991ce</t>
        </is>
      </c>
      <c r="Z2798" t="inlineStr">
        <is>
          <t>Daniel Sprong ((N/A) RW)</t>
        </is>
      </c>
    </row>
    <row r="2799">
      <c r="A2799" t="inlineStr">
        <is>
          <t>Daniel Taylor</t>
        </is>
      </c>
      <c r="B2799" t="inlineStr">
        <is>
          <t>(N/A)</t>
        </is>
      </c>
      <c r="C2799" t="inlineStr">
        <is>
          <t>G</t>
        </is>
      </c>
      <c r="D2799" t="inlineStr">
        <is>
          <t>G</t>
        </is>
      </c>
      <c r="E2799" t="n">
        <v>40</v>
      </c>
      <c r="F2799" t="inlineStr">
        <is>
          <t>FA</t>
        </is>
      </c>
      <c r="G2799" t="inlineStr">
        <is>
          <t>FA</t>
        </is>
      </c>
      <c r="H2799" s="30" t="n">
        <v>1</v>
      </c>
      <c r="I2799" s="31" t="n">
        <v>0</v>
      </c>
      <c r="J2799" s="31" t="n"/>
      <c r="K2799" s="31" t="n">
        <v>0</v>
      </c>
      <c r="L2799" s="32" t="n"/>
      <c r="M2799" s="31" t="n">
        <v>0</v>
      </c>
      <c r="N2799" s="31" t="n">
        <v>0</v>
      </c>
      <c r="O2799" s="31" t="n"/>
      <c r="P2799" s="31" t="n"/>
      <c r="Q2799" s="31" t="n">
        <v>0</v>
      </c>
      <c r="R2799" s="31" t="n"/>
      <c r="S2799" s="32" t="n"/>
      <c r="T2799" s="32" t="n"/>
      <c r="V2799" t="inlineStr">
        <is>
          <t>003tn</t>
        </is>
      </c>
      <c r="W2799" t="n">
        <v>2277</v>
      </c>
      <c r="X2799" t="n">
        <v>3925</v>
      </c>
      <c r="Z2799" t="inlineStr">
        <is>
          <t>Daniel Taylor ((N/A) G)</t>
        </is>
      </c>
    </row>
    <row r="2800">
      <c r="A2800" t="inlineStr">
        <is>
          <t>Daniel Torgersson</t>
        </is>
      </c>
      <c r="B2800" t="inlineStr">
        <is>
          <t>(N/A)</t>
        </is>
      </c>
      <c r="C2800" t="inlineStr">
        <is>
          <t>LW</t>
        </is>
      </c>
      <c r="D2800" t="inlineStr">
        <is>
          <t>F</t>
        </is>
      </c>
      <c r="E2800" t="n">
        <v>24</v>
      </c>
      <c r="F2800" t="inlineStr">
        <is>
          <t>T</t>
        </is>
      </c>
      <c r="G2800" t="inlineStr">
        <is>
          <t>Aznfungus</t>
        </is>
      </c>
      <c r="H2800" s="30" t="n">
        <v>1</v>
      </c>
      <c r="I2800" s="31" t="n">
        <v>0</v>
      </c>
      <c r="J2800" s="31" t="n"/>
      <c r="K2800" s="31" t="n">
        <v>0</v>
      </c>
      <c r="L2800" s="32" t="n"/>
      <c r="M2800" s="31" t="n">
        <v>0</v>
      </c>
      <c r="N2800" s="31" t="n">
        <v>0</v>
      </c>
      <c r="O2800" s="31" t="n"/>
      <c r="P2800" s="31" t="n"/>
      <c r="Q2800" s="31" t="n">
        <v>0</v>
      </c>
      <c r="R2800" s="31" t="n"/>
      <c r="S2800" s="32" t="n"/>
      <c r="T2800" s="32" t="n"/>
      <c r="V2800" t="inlineStr">
        <is>
          <t>05kja</t>
        </is>
      </c>
      <c r="W2800" t="n">
        <v>6316</v>
      </c>
      <c r="Y2800" t="inlineStr">
        <is>
          <t>d9645124-9093-40ab-a701-017f065de2dd</t>
        </is>
      </c>
      <c r="Z2800" t="inlineStr">
        <is>
          <t>Daniel Torgersson ((N/A) LW)</t>
        </is>
      </c>
    </row>
    <row r="2801">
      <c r="A2801" t="inlineStr">
        <is>
          <t>Daniel Walcott</t>
        </is>
      </c>
      <c r="B2801" t="inlineStr">
        <is>
          <t>FLA</t>
        </is>
      </c>
      <c r="C2801" t="inlineStr">
        <is>
          <t>LW</t>
        </is>
      </c>
      <c r="D2801" t="inlineStr">
        <is>
          <t>F</t>
        </is>
      </c>
      <c r="E2801" t="n">
        <v>32</v>
      </c>
      <c r="F2801" t="inlineStr">
        <is>
          <t>FA</t>
        </is>
      </c>
      <c r="G2801" t="inlineStr">
        <is>
          <t>FA</t>
        </is>
      </c>
      <c r="H2801" s="30" t="n">
        <v>1</v>
      </c>
      <c r="I2801" s="31" t="n">
        <v>0</v>
      </c>
      <c r="J2801" s="31" t="n"/>
      <c r="K2801" s="31" t="n">
        <v>0</v>
      </c>
      <c r="L2801" s="32" t="n"/>
      <c r="M2801" s="31" t="n">
        <v>0</v>
      </c>
      <c r="N2801" s="31" t="n">
        <v>0</v>
      </c>
      <c r="O2801" s="31" t="n"/>
      <c r="P2801" s="31" t="n"/>
      <c r="Q2801" s="31" t="n">
        <v>0</v>
      </c>
      <c r="R2801" s="31" t="n"/>
      <c r="S2801" s="32" t="n"/>
      <c r="T2801" s="32" t="n"/>
      <c r="V2801" t="inlineStr">
        <is>
          <t>03ecy</t>
        </is>
      </c>
      <c r="W2801" t="n">
        <v>4555</v>
      </c>
      <c r="X2801" t="n">
        <v>6508</v>
      </c>
      <c r="Y2801" t="inlineStr">
        <is>
          <t>2fc50ed6-3626-45c9-bb74-ac86446a7f7c</t>
        </is>
      </c>
      <c r="Z2801" t="inlineStr">
        <is>
          <t>Daniel Walcott (FLA LW)</t>
        </is>
      </c>
    </row>
    <row r="2802">
      <c r="A2802" t="inlineStr">
        <is>
          <t>Daniel Walters</t>
        </is>
      </c>
      <c r="B2802" t="inlineStr">
        <is>
          <t>(N/A)</t>
        </is>
      </c>
      <c r="C2802" t="inlineStr">
        <is>
          <t>C</t>
        </is>
      </c>
      <c r="D2802" t="inlineStr">
        <is>
          <t>F</t>
        </is>
      </c>
      <c r="E2802" t="n">
        <v>18</v>
      </c>
      <c r="F2802" t="inlineStr">
        <is>
          <t>FA</t>
        </is>
      </c>
      <c r="G2802" t="inlineStr">
        <is>
          <t>FA</t>
        </is>
      </c>
      <c r="H2802" s="30" t="n">
        <v>1</v>
      </c>
      <c r="I2802" s="31" t="n">
        <v>0</v>
      </c>
      <c r="J2802" s="31" t="n"/>
      <c r="K2802" s="31" t="n">
        <v>0</v>
      </c>
      <c r="L2802" s="32" t="n"/>
      <c r="M2802" s="31" t="n">
        <v>0</v>
      </c>
      <c r="N2802" s="31" t="n">
        <v>0</v>
      </c>
      <c r="O2802" s="31" t="n"/>
      <c r="P2802" s="31" t="n"/>
      <c r="Q2802" s="31" t="n">
        <v>0</v>
      </c>
      <c r="R2802" s="31" t="n"/>
      <c r="S2802" s="32" t="n"/>
      <c r="T2802" s="32" t="n"/>
      <c r="V2802" t="inlineStr">
        <is>
          <t>077bl</t>
        </is>
      </c>
      <c r="Z2802" t="inlineStr">
        <is>
          <t>Daniel Walters ((N/A) C)</t>
        </is>
      </c>
    </row>
    <row r="2803">
      <c r="A2803" t="inlineStr">
        <is>
          <t>Daniel Winnik</t>
        </is>
      </c>
      <c r="B2803" t="inlineStr">
        <is>
          <t>(N/A)</t>
        </is>
      </c>
      <c r="C2803" t="inlineStr">
        <is>
          <t>LW</t>
        </is>
      </c>
      <c r="D2803" t="inlineStr">
        <is>
          <t>F</t>
        </is>
      </c>
      <c r="E2803" t="n">
        <v>41</v>
      </c>
      <c r="F2803" t="inlineStr">
        <is>
          <t>FA</t>
        </is>
      </c>
      <c r="G2803" t="inlineStr">
        <is>
          <t>FA</t>
        </is>
      </c>
      <c r="H2803" s="30" t="n">
        <v>1</v>
      </c>
      <c r="I2803" s="31" t="n">
        <v>0</v>
      </c>
      <c r="J2803" s="31" t="n"/>
      <c r="K2803" s="31" t="n">
        <v>0</v>
      </c>
      <c r="L2803" s="32" t="n"/>
      <c r="M2803" s="31" t="n">
        <v>0</v>
      </c>
      <c r="N2803" s="31" t="n">
        <v>0</v>
      </c>
      <c r="O2803" s="31" t="n"/>
      <c r="P2803" s="31" t="n"/>
      <c r="Q2803" s="31" t="n">
        <v>0</v>
      </c>
      <c r="R2803" s="31" t="n"/>
      <c r="S2803" s="32" t="n"/>
      <c r="T2803" s="32" t="n"/>
      <c r="V2803" t="inlineStr">
        <is>
          <t>0044v</t>
        </is>
      </c>
      <c r="W2803" t="n">
        <v>2898</v>
      </c>
      <c r="X2803" t="n">
        <v>3867</v>
      </c>
      <c r="Z2803" t="inlineStr">
        <is>
          <t>Daniel Winnik ((N/A) LW)</t>
        </is>
      </c>
    </row>
    <row r="2804">
      <c r="A2804" t="inlineStr">
        <is>
          <t>Daniel Zaar</t>
        </is>
      </c>
      <c r="B2804" t="inlineStr">
        <is>
          <t>(N/A)</t>
        </is>
      </c>
      <c r="C2804" t="inlineStr">
        <is>
          <t>RW</t>
        </is>
      </c>
      <c r="D2804" t="inlineStr">
        <is>
          <t>F</t>
        </is>
      </c>
      <c r="E2804" t="n">
        <v>32</v>
      </c>
      <c r="F2804" t="inlineStr">
        <is>
          <t>FA</t>
        </is>
      </c>
      <c r="G2804" t="inlineStr">
        <is>
          <t>FA</t>
        </is>
      </c>
      <c r="H2804" s="30" t="n">
        <v>1</v>
      </c>
      <c r="I2804" s="31" t="n">
        <v>0</v>
      </c>
      <c r="J2804" s="31" t="n"/>
      <c r="K2804" s="31" t="n">
        <v>0</v>
      </c>
      <c r="L2804" s="32" t="n"/>
      <c r="M2804" s="31" t="n">
        <v>0</v>
      </c>
      <c r="N2804" s="31" t="n">
        <v>0</v>
      </c>
      <c r="O2804" s="31" t="n"/>
      <c r="P2804" s="31" t="n"/>
      <c r="Q2804" s="31" t="n">
        <v>0</v>
      </c>
      <c r="R2804" s="31" t="n"/>
      <c r="S2804" s="32" t="n"/>
      <c r="T2804" s="32" t="n"/>
      <c r="V2804" t="inlineStr">
        <is>
          <t>02oag</t>
        </is>
      </c>
      <c r="W2804" t="n">
        <v>4443</v>
      </c>
      <c r="X2804" t="n">
        <v>5842</v>
      </c>
      <c r="Z2804" t="inlineStr">
        <is>
          <t>Daniel Zaar ((N/A) RW)</t>
        </is>
      </c>
    </row>
    <row r="2805">
      <c r="A2805" t="inlineStr">
        <is>
          <t>Daniels Reidzans</t>
        </is>
      </c>
      <c r="B2805" t="inlineStr">
        <is>
          <t>(N/A)</t>
        </is>
      </c>
      <c r="C2805" t="inlineStr">
        <is>
          <t>RW</t>
        </is>
      </c>
      <c r="D2805" t="inlineStr">
        <is>
          <t>F</t>
        </is>
      </c>
      <c r="E2805" t="n">
        <v>18</v>
      </c>
      <c r="F2805" t="inlineStr">
        <is>
          <t>FA</t>
        </is>
      </c>
      <c r="G2805" t="inlineStr">
        <is>
          <t>FA</t>
        </is>
      </c>
      <c r="H2805" s="30" t="n">
        <v>1</v>
      </c>
      <c r="I2805" s="31" t="n">
        <v>0</v>
      </c>
      <c r="J2805" s="31" t="n"/>
      <c r="K2805" s="31" t="n">
        <v>0</v>
      </c>
      <c r="L2805" s="32" t="n"/>
      <c r="M2805" s="31" t="n">
        <v>0</v>
      </c>
      <c r="N2805" s="31" t="n">
        <v>0</v>
      </c>
      <c r="O2805" s="31" t="n"/>
      <c r="P2805" s="31" t="n"/>
      <c r="Q2805" s="31" t="n">
        <v>0</v>
      </c>
      <c r="R2805" s="31" t="n"/>
      <c r="S2805" s="32" t="n"/>
      <c r="T2805" s="32" t="n"/>
      <c r="V2805" t="inlineStr">
        <is>
          <t>0760w</t>
        </is>
      </c>
      <c r="Z2805" t="inlineStr">
        <is>
          <t>Daniels Reidzans ((N/A) RW)</t>
        </is>
      </c>
    </row>
    <row r="2806">
      <c r="A2806" t="inlineStr">
        <is>
          <t>Daniil Anatsky</t>
        </is>
      </c>
      <c r="B2806" t="inlineStr">
        <is>
          <t>(N/A)</t>
        </is>
      </c>
      <c r="C2806" t="inlineStr">
        <is>
          <t>C</t>
        </is>
      </c>
      <c r="D2806" t="inlineStr">
        <is>
          <t>F</t>
        </is>
      </c>
      <c r="E2806" t="n">
        <v>20</v>
      </c>
      <c r="F2806" t="inlineStr">
        <is>
          <t>FA</t>
        </is>
      </c>
      <c r="G2806" t="inlineStr">
        <is>
          <t>FA</t>
        </is>
      </c>
      <c r="H2806" s="30" t="n">
        <v>1</v>
      </c>
      <c r="I2806" s="31" t="n">
        <v>0</v>
      </c>
      <c r="J2806" s="31" t="n"/>
      <c r="K2806" s="31" t="n">
        <v>0</v>
      </c>
      <c r="L2806" s="32" t="n"/>
      <c r="M2806" s="31" t="n">
        <v>0</v>
      </c>
      <c r="N2806" s="31" t="n">
        <v>0</v>
      </c>
      <c r="O2806" s="31" t="n"/>
      <c r="P2806" s="31" t="n"/>
      <c r="Q2806" s="31" t="n">
        <v>0</v>
      </c>
      <c r="R2806" s="31" t="n"/>
      <c r="S2806" s="32" t="n"/>
      <c r="T2806" s="32" t="n"/>
      <c r="V2806" t="inlineStr">
        <is>
          <t>06mbf</t>
        </is>
      </c>
      <c r="Z2806" t="inlineStr">
        <is>
          <t>Daniil Anatsky ((N/A) C)</t>
        </is>
      </c>
    </row>
    <row r="2807">
      <c r="A2807" t="inlineStr">
        <is>
          <t>Daniil Apalkov</t>
        </is>
      </c>
      <c r="B2807" t="inlineStr">
        <is>
          <t>(N/A)</t>
        </is>
      </c>
      <c r="C2807" t="inlineStr">
        <is>
          <t>LW</t>
        </is>
      </c>
      <c r="D2807" t="inlineStr">
        <is>
          <t>F</t>
        </is>
      </c>
      <c r="E2807" t="n">
        <v>34</v>
      </c>
      <c r="F2807" t="inlineStr">
        <is>
          <t>FA</t>
        </is>
      </c>
      <c r="G2807" t="inlineStr">
        <is>
          <t>FA</t>
        </is>
      </c>
      <c r="H2807" s="30" t="n">
        <v>1</v>
      </c>
      <c r="I2807" s="31" t="n">
        <v>0</v>
      </c>
      <c r="J2807" s="31" t="n"/>
      <c r="K2807" s="31" t="n">
        <v>0</v>
      </c>
      <c r="L2807" s="32" t="n"/>
      <c r="M2807" s="31" t="n">
        <v>0</v>
      </c>
      <c r="N2807" s="31" t="n">
        <v>0</v>
      </c>
      <c r="O2807" s="31" t="n"/>
      <c r="P2807" s="31" t="n"/>
      <c r="Q2807" s="31" t="n">
        <v>0</v>
      </c>
      <c r="R2807" s="31" t="n"/>
      <c r="S2807" s="32" t="n"/>
      <c r="T2807" s="32" t="n"/>
      <c r="V2807" t="inlineStr">
        <is>
          <t>03xne</t>
        </is>
      </c>
      <c r="Z2807" t="inlineStr">
        <is>
          <t>Daniil Apalkov ((N/A) LW)</t>
        </is>
      </c>
    </row>
    <row r="2808">
      <c r="A2808" t="inlineStr">
        <is>
          <t>Daniil Bourosh</t>
        </is>
      </c>
      <c r="B2808" t="inlineStr">
        <is>
          <t>(N/A)</t>
        </is>
      </c>
      <c r="C2808" t="inlineStr">
        <is>
          <t>C</t>
        </is>
      </c>
      <c r="D2808" t="inlineStr">
        <is>
          <t>F</t>
        </is>
      </c>
      <c r="E2808" t="n">
        <v>22</v>
      </c>
      <c r="F2808" t="inlineStr">
        <is>
          <t>FA</t>
        </is>
      </c>
      <c r="G2808" t="inlineStr">
        <is>
          <t>FA</t>
        </is>
      </c>
      <c r="H2808" s="30" t="n">
        <v>1</v>
      </c>
      <c r="I2808" s="31" t="n">
        <v>0</v>
      </c>
      <c r="J2808" s="31" t="n"/>
      <c r="K2808" s="31" t="n">
        <v>0</v>
      </c>
      <c r="L2808" s="32" t="n"/>
      <c r="M2808" s="31" t="n">
        <v>0</v>
      </c>
      <c r="N2808" s="31" t="n">
        <v>0</v>
      </c>
      <c r="O2808" s="31" t="n"/>
      <c r="P2808" s="31" t="n"/>
      <c r="Q2808" s="31" t="n">
        <v>0</v>
      </c>
      <c r="R2808" s="31" t="n"/>
      <c r="S2808" s="32" t="n"/>
      <c r="T2808" s="32" t="n"/>
      <c r="V2808" t="inlineStr">
        <is>
          <t>066sw</t>
        </is>
      </c>
      <c r="Z2808" t="inlineStr">
        <is>
          <t>Daniil Bourosh ((N/A) C)</t>
        </is>
      </c>
    </row>
    <row r="2809">
      <c r="A2809" t="inlineStr">
        <is>
          <t>Daniil Chayka</t>
        </is>
      </c>
      <c r="B2809" t="inlineStr">
        <is>
          <t>(N/A)</t>
        </is>
      </c>
      <c r="C2809" t="inlineStr">
        <is>
          <t>D</t>
        </is>
      </c>
      <c r="D2809" t="inlineStr">
        <is>
          <t>D</t>
        </is>
      </c>
      <c r="E2809" t="n">
        <v>23</v>
      </c>
      <c r="F2809" t="inlineStr">
        <is>
          <t>T</t>
        </is>
      </c>
      <c r="G2809" t="inlineStr">
        <is>
          <t>Mike</t>
        </is>
      </c>
      <c r="H2809" s="30" t="n">
        <v>1</v>
      </c>
      <c r="I2809" s="31" t="n">
        <v>0</v>
      </c>
      <c r="J2809" s="31" t="n"/>
      <c r="K2809" s="31" t="n">
        <v>0</v>
      </c>
      <c r="L2809" s="32" t="n"/>
      <c r="M2809" s="31" t="n">
        <v>0</v>
      </c>
      <c r="N2809" s="31" t="n">
        <v>0</v>
      </c>
      <c r="O2809" s="31" t="n"/>
      <c r="P2809" s="31" t="n"/>
      <c r="Q2809" s="31" t="n">
        <v>0</v>
      </c>
      <c r="R2809" s="31" t="n"/>
      <c r="S2809" s="32" t="n"/>
      <c r="T2809" s="32" t="n"/>
      <c r="V2809" t="inlineStr">
        <is>
          <t>04y7z</t>
        </is>
      </c>
      <c r="W2809" t="n">
        <v>6483</v>
      </c>
      <c r="Y2809" t="inlineStr">
        <is>
          <t>ca2ab15b-5234-4125-8c39-a0b24a4fe4eb</t>
        </is>
      </c>
      <c r="Z2809" t="inlineStr">
        <is>
          <t>Daniil Chayka ((N/A) D)</t>
        </is>
      </c>
    </row>
    <row r="2810">
      <c r="A2810" t="inlineStr">
        <is>
          <t>Daniil Chechelev</t>
        </is>
      </c>
      <c r="B2810" t="inlineStr">
        <is>
          <t>CGY</t>
        </is>
      </c>
      <c r="C2810" t="inlineStr">
        <is>
          <t>G</t>
        </is>
      </c>
      <c r="D2810" t="inlineStr">
        <is>
          <t>G</t>
        </is>
      </c>
      <c r="E2810" t="n">
        <v>25</v>
      </c>
      <c r="F2810" t="inlineStr">
        <is>
          <t>FA</t>
        </is>
      </c>
      <c r="G2810" t="inlineStr">
        <is>
          <t>FA</t>
        </is>
      </c>
      <c r="H2810" s="30" t="n">
        <v>1</v>
      </c>
      <c r="I2810" s="31" t="n">
        <v>0</v>
      </c>
      <c r="J2810" s="31" t="n"/>
      <c r="K2810" s="31" t="n">
        <v>0</v>
      </c>
      <c r="L2810" s="32" t="n"/>
      <c r="M2810" s="31" t="n">
        <v>0</v>
      </c>
      <c r="N2810" s="31" t="n">
        <v>0</v>
      </c>
      <c r="O2810" s="31" t="n"/>
      <c r="P2810" s="31" t="n"/>
      <c r="Q2810" s="31" t="n">
        <v>0</v>
      </c>
      <c r="R2810" s="31" t="n"/>
      <c r="S2810" s="32" t="n"/>
      <c r="T2810" s="32" t="n"/>
      <c r="V2810" t="inlineStr">
        <is>
          <t>05oxn</t>
        </is>
      </c>
      <c r="Y2810" t="inlineStr">
        <is>
          <t>61fcc55f-6485-4162-8737-f1b32d46d744</t>
        </is>
      </c>
      <c r="Z2810" t="inlineStr">
        <is>
          <t>Daniil Chechelev (CGY G)</t>
        </is>
      </c>
    </row>
    <row r="2811">
      <c r="A2811" t="inlineStr">
        <is>
          <t>Daniil Davydov</t>
        </is>
      </c>
      <c r="B2811" t="inlineStr">
        <is>
          <t>(N/A)</t>
        </is>
      </c>
      <c r="C2811" t="inlineStr">
        <is>
          <t>C</t>
        </is>
      </c>
      <c r="D2811" t="inlineStr">
        <is>
          <t>F</t>
        </is>
      </c>
      <c r="E2811" t="n">
        <v>22</v>
      </c>
      <c r="F2811" t="inlineStr">
        <is>
          <t>FA</t>
        </is>
      </c>
      <c r="G2811" t="inlineStr">
        <is>
          <t>FA</t>
        </is>
      </c>
      <c r="H2811" s="30" t="n">
        <v>1</v>
      </c>
      <c r="I2811" s="31" t="n">
        <v>0</v>
      </c>
      <c r="J2811" s="31" t="n"/>
      <c r="K2811" s="31" t="n">
        <v>0</v>
      </c>
      <c r="L2811" s="32" t="n"/>
      <c r="M2811" s="31" t="n">
        <v>0</v>
      </c>
      <c r="N2811" s="31" t="n">
        <v>0</v>
      </c>
      <c r="O2811" s="31" t="n"/>
      <c r="P2811" s="31" t="n"/>
      <c r="Q2811" s="31" t="n">
        <v>0</v>
      </c>
      <c r="R2811" s="31" t="n"/>
      <c r="S2811" s="32" t="n"/>
      <c r="T2811" s="32" t="n"/>
      <c r="V2811" t="inlineStr">
        <is>
          <t>061jv</t>
        </is>
      </c>
      <c r="Z2811" t="inlineStr">
        <is>
          <t>Daniil Davydov ((N/A) C)</t>
        </is>
      </c>
    </row>
    <row r="2812">
      <c r="A2812" t="inlineStr">
        <is>
          <t>Daniil Gutik</t>
        </is>
      </c>
      <c r="B2812" t="inlineStr">
        <is>
          <t>(N/A)</t>
        </is>
      </c>
      <c r="C2812" t="inlineStr">
        <is>
          <t>LW</t>
        </is>
      </c>
      <c r="D2812" t="inlineStr">
        <is>
          <t>F</t>
        </is>
      </c>
      <c r="E2812" t="n">
        <v>25</v>
      </c>
      <c r="F2812" t="inlineStr">
        <is>
          <t>FA</t>
        </is>
      </c>
      <c r="G2812" t="inlineStr">
        <is>
          <t>FA</t>
        </is>
      </c>
      <c r="H2812" s="30" t="n">
        <v>1</v>
      </c>
      <c r="I2812" s="31" t="n">
        <v>0</v>
      </c>
      <c r="J2812" s="31" t="n"/>
      <c r="K2812" s="31" t="n">
        <v>0</v>
      </c>
      <c r="L2812" s="32" t="n"/>
      <c r="M2812" s="31" t="n">
        <v>0</v>
      </c>
      <c r="N2812" s="31" t="n">
        <v>0</v>
      </c>
      <c r="O2812" s="31" t="n"/>
      <c r="P2812" s="31" t="n"/>
      <c r="Q2812" s="31" t="n">
        <v>0</v>
      </c>
      <c r="R2812" s="31" t="n"/>
      <c r="S2812" s="32" t="n"/>
      <c r="T2812" s="32" t="n"/>
      <c r="V2812" t="inlineStr">
        <is>
          <t>04yea</t>
        </is>
      </c>
      <c r="Z2812" t="inlineStr">
        <is>
          <t>Daniil Gutik ((N/A) LW)</t>
        </is>
      </c>
    </row>
    <row r="2813">
      <c r="A2813" t="inlineStr">
        <is>
          <t>Daniil Isayev</t>
        </is>
      </c>
      <c r="B2813" t="inlineStr">
        <is>
          <t>(N/A)</t>
        </is>
      </c>
      <c r="C2813" t="inlineStr">
        <is>
          <t>G</t>
        </is>
      </c>
      <c r="D2813" t="inlineStr">
        <is>
          <t>G</t>
        </is>
      </c>
      <c r="E2813" t="n">
        <v>26</v>
      </c>
      <c r="F2813" t="inlineStr">
        <is>
          <t>FA</t>
        </is>
      </c>
      <c r="G2813" t="inlineStr">
        <is>
          <t>FA</t>
        </is>
      </c>
      <c r="H2813" s="30" t="n">
        <v>1</v>
      </c>
      <c r="I2813" s="31" t="n">
        <v>0</v>
      </c>
      <c r="J2813" s="31" t="n"/>
      <c r="K2813" s="31" t="n">
        <v>0</v>
      </c>
      <c r="L2813" s="32" t="n"/>
      <c r="M2813" s="31" t="n">
        <v>0</v>
      </c>
      <c r="N2813" s="31" t="n">
        <v>0</v>
      </c>
      <c r="O2813" s="31" t="n"/>
      <c r="P2813" s="31" t="n"/>
      <c r="Q2813" s="31" t="n">
        <v>0</v>
      </c>
      <c r="R2813" s="31" t="n"/>
      <c r="S2813" s="32" t="n"/>
      <c r="T2813" s="32" t="n"/>
      <c r="V2813" t="inlineStr">
        <is>
          <t>05a8k</t>
        </is>
      </c>
      <c r="Z2813" t="inlineStr">
        <is>
          <t>Daniil Isayev ((N/A) G)</t>
        </is>
      </c>
    </row>
    <row r="2814">
      <c r="A2814" t="inlineStr">
        <is>
          <t>Daniil Ivanov</t>
        </is>
      </c>
      <c r="B2814" t="inlineStr">
        <is>
          <t>(N/A)</t>
        </is>
      </c>
      <c r="C2814" t="inlineStr">
        <is>
          <t>D</t>
        </is>
      </c>
      <c r="D2814" t="inlineStr">
        <is>
          <t>D</t>
        </is>
      </c>
      <c r="E2814" t="n">
        <v>22</v>
      </c>
      <c r="F2814" t="inlineStr">
        <is>
          <t>FA</t>
        </is>
      </c>
      <c r="G2814" t="inlineStr">
        <is>
          <t>FA</t>
        </is>
      </c>
      <c r="H2814" s="30" t="n">
        <v>1</v>
      </c>
      <c r="I2814" s="31" t="n">
        <v>0</v>
      </c>
      <c r="J2814" s="31" t="n"/>
      <c r="K2814" s="31" t="n">
        <v>0</v>
      </c>
      <c r="L2814" s="32" t="n"/>
      <c r="M2814" s="31" t="n">
        <v>0</v>
      </c>
      <c r="N2814" s="31" t="n">
        <v>0</v>
      </c>
      <c r="O2814" s="31" t="n"/>
      <c r="P2814" s="31" t="n"/>
      <c r="Q2814" s="31" t="n">
        <v>0</v>
      </c>
      <c r="R2814" s="31" t="n"/>
      <c r="S2814" s="32" t="n"/>
      <c r="T2814" s="32" t="n"/>
      <c r="V2814" t="inlineStr">
        <is>
          <t>061jq</t>
        </is>
      </c>
      <c r="Z2814" t="inlineStr">
        <is>
          <t>Daniil Ivanov ((N/A) D)</t>
        </is>
      </c>
    </row>
    <row r="2815">
      <c r="A2815" t="inlineStr">
        <is>
          <t>Daniil Karpovich</t>
        </is>
      </c>
      <c r="B2815" t="inlineStr">
        <is>
          <t>NJD</t>
        </is>
      </c>
      <c r="C2815" t="inlineStr">
        <is>
          <t>D</t>
        </is>
      </c>
      <c r="D2815" t="inlineStr">
        <is>
          <t>D</t>
        </is>
      </c>
      <c r="E2815" t="n">
        <v>21</v>
      </c>
      <c r="F2815" t="inlineStr">
        <is>
          <t>FA</t>
        </is>
      </c>
      <c r="G2815" t="inlineStr">
        <is>
          <t>FA</t>
        </is>
      </c>
      <c r="H2815" s="30" t="n">
        <v>1</v>
      </c>
      <c r="I2815" s="31" t="n">
        <v>0</v>
      </c>
      <c r="J2815" s="31" t="n"/>
      <c r="K2815" s="31" t="n">
        <v>0</v>
      </c>
      <c r="L2815" s="32" t="n"/>
      <c r="M2815" s="31" t="n">
        <v>0</v>
      </c>
      <c r="N2815" s="31" t="n">
        <v>0</v>
      </c>
      <c r="O2815" s="31" t="n"/>
      <c r="P2815" s="31" t="n"/>
      <c r="Q2815" s="31" t="n">
        <v>0</v>
      </c>
      <c r="R2815" s="31" t="n"/>
      <c r="S2815" s="32" t="n"/>
      <c r="T2815" s="32" t="n"/>
      <c r="V2815" t="inlineStr">
        <is>
          <t>06c3z</t>
        </is>
      </c>
      <c r="Y2815" t="inlineStr">
        <is>
          <t>21b5d65b-2aa1-442d-9555-76a71b4567b9</t>
        </is>
      </c>
      <c r="Z2815" t="inlineStr">
        <is>
          <t>Daniil Karpovich (NJD D)</t>
        </is>
      </c>
    </row>
    <row r="2816">
      <c r="A2816" t="inlineStr">
        <is>
          <t>Daniil Lazutin</t>
        </is>
      </c>
      <c r="B2816" t="inlineStr">
        <is>
          <t>(N/A)</t>
        </is>
      </c>
      <c r="C2816" t="inlineStr">
        <is>
          <t>C</t>
        </is>
      </c>
      <c r="D2816" t="inlineStr">
        <is>
          <t>F</t>
        </is>
      </c>
      <c r="E2816" t="n">
        <v>23</v>
      </c>
      <c r="F2816" t="inlineStr">
        <is>
          <t>FA</t>
        </is>
      </c>
      <c r="G2816" t="inlineStr">
        <is>
          <t>FA</t>
        </is>
      </c>
      <c r="H2816" s="30" t="n">
        <v>1</v>
      </c>
      <c r="I2816" s="31" t="n">
        <v>0</v>
      </c>
      <c r="J2816" s="31" t="n"/>
      <c r="K2816" s="31" t="n">
        <v>0</v>
      </c>
      <c r="L2816" s="32" t="n"/>
      <c r="M2816" s="31" t="n">
        <v>0</v>
      </c>
      <c r="N2816" s="31" t="n">
        <v>0</v>
      </c>
      <c r="O2816" s="31" t="n"/>
      <c r="P2816" s="31" t="n"/>
      <c r="Q2816" s="31" t="n">
        <v>0</v>
      </c>
      <c r="R2816" s="31" t="n"/>
      <c r="S2816" s="32" t="n"/>
      <c r="T2816" s="32" t="n"/>
      <c r="V2816" t="inlineStr">
        <is>
          <t>05r2k</t>
        </is>
      </c>
      <c r="Z2816" t="inlineStr">
        <is>
          <t>Daniil Lazutin ((N/A) C)</t>
        </is>
      </c>
    </row>
    <row r="2817">
      <c r="A2817" t="inlineStr">
        <is>
          <t>Daniil Misyul</t>
        </is>
      </c>
      <c r="B2817" t="inlineStr">
        <is>
          <t>BOS</t>
        </is>
      </c>
      <c r="C2817" t="inlineStr">
        <is>
          <t>D</t>
        </is>
      </c>
      <c r="D2817" t="inlineStr">
        <is>
          <t>D</t>
        </is>
      </c>
      <c r="E2817" t="n">
        <v>25</v>
      </c>
      <c r="F2817" t="inlineStr">
        <is>
          <t>FA</t>
        </is>
      </c>
      <c r="G2817" t="inlineStr">
        <is>
          <t>FA</t>
        </is>
      </c>
      <c r="H2817" s="30" t="n">
        <v>1</v>
      </c>
      <c r="I2817" s="31" t="n">
        <v>0</v>
      </c>
      <c r="J2817" s="31" t="n"/>
      <c r="K2817" s="31" t="n">
        <v>0</v>
      </c>
      <c r="L2817" s="32" t="n"/>
      <c r="M2817" s="31" t="n">
        <v>0</v>
      </c>
      <c r="N2817" s="31" t="n">
        <v>0</v>
      </c>
      <c r="O2817" s="31" t="n"/>
      <c r="P2817" s="31" t="n"/>
      <c r="Q2817" s="31" t="n">
        <v>0</v>
      </c>
      <c r="R2817" s="31" t="n"/>
      <c r="S2817" s="32" t="n"/>
      <c r="T2817" s="32" t="n"/>
      <c r="V2817" t="inlineStr">
        <is>
          <t>051to</t>
        </is>
      </c>
      <c r="W2817" t="n">
        <v>6031</v>
      </c>
      <c r="Y2817" t="inlineStr">
        <is>
          <t>35299a15-845f-4445-9b37-770dd82de7bf</t>
        </is>
      </c>
      <c r="Z2817" t="inlineStr">
        <is>
          <t>Daniil Misyul (BOS D)</t>
        </is>
      </c>
    </row>
    <row r="2818">
      <c r="A2818" t="inlineStr">
        <is>
          <t>Daniil Orlov</t>
        </is>
      </c>
      <c r="B2818" t="inlineStr">
        <is>
          <t>NJD</t>
        </is>
      </c>
      <c r="C2818" t="inlineStr">
        <is>
          <t>D</t>
        </is>
      </c>
      <c r="D2818" t="inlineStr">
        <is>
          <t>D</t>
        </is>
      </c>
      <c r="E2818" t="n">
        <v>22</v>
      </c>
      <c r="F2818" t="inlineStr">
        <is>
          <t>FA</t>
        </is>
      </c>
      <c r="G2818" t="inlineStr">
        <is>
          <t>FA</t>
        </is>
      </c>
      <c r="H2818" s="30" t="n">
        <v>1</v>
      </c>
      <c r="I2818" s="31" t="n">
        <v>0</v>
      </c>
      <c r="J2818" s="31" t="n"/>
      <c r="K2818" s="31" t="n">
        <v>0</v>
      </c>
      <c r="L2818" s="32" t="n"/>
      <c r="M2818" s="31" t="n">
        <v>0</v>
      </c>
      <c r="N2818" s="31" t="n">
        <v>0</v>
      </c>
      <c r="O2818" s="31" t="n"/>
      <c r="P2818" s="31" t="n"/>
      <c r="Q2818" s="31" t="n">
        <v>0</v>
      </c>
      <c r="R2818" s="31" t="n"/>
      <c r="S2818" s="32" t="n"/>
      <c r="T2818" s="32" t="n"/>
      <c r="V2818" t="inlineStr">
        <is>
          <t>060nr</t>
        </is>
      </c>
      <c r="Z2818" t="inlineStr">
        <is>
          <t>Daniil Orlov (NJD D)</t>
        </is>
      </c>
    </row>
    <row r="2819">
      <c r="A2819" t="inlineStr">
        <is>
          <t>Daniil Petrenko</t>
        </is>
      </c>
      <c r="B2819" t="inlineStr">
        <is>
          <t>(N/A)</t>
        </is>
      </c>
      <c r="C2819" t="inlineStr">
        <is>
          <t>RW</t>
        </is>
      </c>
      <c r="D2819" t="inlineStr">
        <is>
          <t>F</t>
        </is>
      </c>
      <c r="E2819" t="n">
        <v>19</v>
      </c>
      <c r="F2819" t="inlineStr">
        <is>
          <t>FA</t>
        </is>
      </c>
      <c r="G2819" t="inlineStr">
        <is>
          <t>FA</t>
        </is>
      </c>
      <c r="H2819" s="30" t="n">
        <v>1</v>
      </c>
      <c r="I2819" s="31" t="n">
        <v>0</v>
      </c>
      <c r="J2819" s="31" t="n"/>
      <c r="K2819" s="31" t="n">
        <v>0</v>
      </c>
      <c r="L2819" s="32" t="n"/>
      <c r="M2819" s="31" t="n">
        <v>0</v>
      </c>
      <c r="N2819" s="31" t="n">
        <v>0</v>
      </c>
      <c r="O2819" s="31" t="n"/>
      <c r="P2819" s="31" t="n"/>
      <c r="Q2819" s="31" t="n">
        <v>0</v>
      </c>
      <c r="R2819" s="31" t="n"/>
      <c r="S2819" s="32" t="n"/>
      <c r="T2819" s="32" t="n"/>
      <c r="V2819" t="inlineStr">
        <is>
          <t>06tz7</t>
        </is>
      </c>
      <c r="Z2819" t="inlineStr">
        <is>
          <t>Daniil Petrenko ((N/A) RW)</t>
        </is>
      </c>
    </row>
    <row r="2820">
      <c r="A2820" t="inlineStr">
        <is>
          <t>Daniil Prokhorov</t>
        </is>
      </c>
      <c r="B2820" t="inlineStr">
        <is>
          <t>NYI</t>
        </is>
      </c>
      <c r="C2820" t="inlineStr">
        <is>
          <t>RW</t>
        </is>
      </c>
      <c r="D2820" t="inlineStr">
        <is>
          <t>F</t>
        </is>
      </c>
      <c r="E2820" t="n">
        <v>19</v>
      </c>
      <c r="F2820" t="inlineStr">
        <is>
          <t>FA</t>
        </is>
      </c>
      <c r="G2820" t="inlineStr">
        <is>
          <t>FA</t>
        </is>
      </c>
      <c r="H2820" s="30" t="n">
        <v>915000</v>
      </c>
      <c r="I2820" s="31" t="n">
        <v>0</v>
      </c>
      <c r="J2820" s="31" t="n"/>
      <c r="K2820" s="31" t="n">
        <v>0</v>
      </c>
      <c r="L2820" s="32" t="n"/>
      <c r="M2820" s="31" t="n">
        <v>0</v>
      </c>
      <c r="N2820" s="31" t="n">
        <v>0</v>
      </c>
      <c r="O2820" s="31" t="n"/>
      <c r="P2820" s="31" t="n"/>
      <c r="Q2820" s="31" t="n">
        <v>0</v>
      </c>
      <c r="R2820" s="31" t="n"/>
      <c r="S2820" s="32" t="n"/>
      <c r="T2820" s="32" t="n"/>
      <c r="V2820" t="inlineStr">
        <is>
          <t>06tdq</t>
        </is>
      </c>
      <c r="W2820" t="n">
        <v>7450</v>
      </c>
      <c r="Y2820" t="inlineStr">
        <is>
          <t>e12d6443-ebd7-423c-8f2f-00e03c24cc71</t>
        </is>
      </c>
      <c r="Z2820" t="inlineStr">
        <is>
          <t>Daniil Prokhorov (NYI RW)</t>
        </is>
      </c>
    </row>
    <row r="2821">
      <c r="A2821" t="inlineStr">
        <is>
          <t>Daniil Pylenkov</t>
        </is>
      </c>
      <c r="B2821" t="inlineStr">
        <is>
          <t>TBL</t>
        </is>
      </c>
      <c r="C2821" t="inlineStr">
        <is>
          <t>D</t>
        </is>
      </c>
      <c r="D2821" t="inlineStr">
        <is>
          <t>D</t>
        </is>
      </c>
      <c r="E2821" t="n">
        <v>25</v>
      </c>
      <c r="F2821" t="inlineStr">
        <is>
          <t>FA</t>
        </is>
      </c>
      <c r="G2821" t="inlineStr">
        <is>
          <t>FA</t>
        </is>
      </c>
      <c r="H2821" s="30" t="n">
        <v>1</v>
      </c>
      <c r="I2821" s="31" t="n">
        <v>0</v>
      </c>
      <c r="J2821" s="31" t="n"/>
      <c r="K2821" s="31" t="n">
        <v>0</v>
      </c>
      <c r="L2821" s="32" t="n"/>
      <c r="M2821" s="31" t="n">
        <v>0</v>
      </c>
      <c r="N2821" s="31" t="n">
        <v>0</v>
      </c>
      <c r="O2821" s="31" t="n"/>
      <c r="P2821" s="31" t="n"/>
      <c r="Q2821" s="31" t="n">
        <v>0</v>
      </c>
      <c r="R2821" s="31" t="n"/>
      <c r="S2821" s="32" t="n"/>
      <c r="T2821" s="32" t="n"/>
      <c r="V2821" t="inlineStr">
        <is>
          <t>05nfr</t>
        </is>
      </c>
      <c r="Y2821" t="inlineStr">
        <is>
          <t>61040e8d-da13-4b5e-b570-5973d22bf983</t>
        </is>
      </c>
      <c r="Z2821" t="inlineStr">
        <is>
          <t>Daniil Pylenkov (TBL D)</t>
        </is>
      </c>
    </row>
    <row r="2822">
      <c r="A2822" t="inlineStr">
        <is>
          <t>Daniil Rusakovich</t>
        </is>
      </c>
      <c r="B2822" t="inlineStr">
        <is>
          <t>NJD</t>
        </is>
      </c>
      <c r="C2822" t="inlineStr">
        <is>
          <t>G</t>
        </is>
      </c>
      <c r="D2822" t="inlineStr">
        <is>
          <t>G</t>
        </is>
      </c>
      <c r="E2822" t="n">
        <v>18</v>
      </c>
      <c r="F2822" t="inlineStr">
        <is>
          <t>FA</t>
        </is>
      </c>
      <c r="G2822" t="inlineStr">
        <is>
          <t>FA</t>
        </is>
      </c>
      <c r="H2822" s="30" t="n">
        <v>1</v>
      </c>
      <c r="I2822" s="31" t="n">
        <v>0</v>
      </c>
      <c r="J2822" s="31" t="n"/>
      <c r="K2822" s="31" t="n">
        <v>0</v>
      </c>
      <c r="L2822" s="32" t="n"/>
      <c r="M2822" s="31" t="n">
        <v>0</v>
      </c>
      <c r="N2822" s="31" t="n">
        <v>0</v>
      </c>
      <c r="O2822" s="31" t="n"/>
      <c r="P2822" s="31" t="n"/>
      <c r="Q2822" s="31" t="n">
        <v>0</v>
      </c>
      <c r="R2822" s="31" t="n"/>
      <c r="S2822" s="32" t="n"/>
      <c r="T2822" s="32" t="n"/>
      <c r="V2822" t="inlineStr">
        <is>
          <t>076xe</t>
        </is>
      </c>
      <c r="Y2822" t="inlineStr">
        <is>
          <t>63e7a01f-6abb-40dd-9d09-30c2fd409945</t>
        </is>
      </c>
      <c r="Z2822" t="inlineStr">
        <is>
          <t>Daniil Rusakovich (NJD G)</t>
        </is>
      </c>
    </row>
    <row r="2823">
      <c r="A2823" t="inlineStr">
        <is>
          <t>Daniil Skvortsov</t>
        </is>
      </c>
      <c r="B2823" t="inlineStr">
        <is>
          <t>(N/A)</t>
        </is>
      </c>
      <c r="C2823" t="inlineStr">
        <is>
          <t>D</t>
        </is>
      </c>
      <c r="D2823" t="inlineStr">
        <is>
          <t>D</t>
        </is>
      </c>
      <c r="E2823" t="n">
        <v>19</v>
      </c>
      <c r="F2823" t="inlineStr">
        <is>
          <t>FA</t>
        </is>
      </c>
      <c r="G2823" t="inlineStr">
        <is>
          <t>FA</t>
        </is>
      </c>
      <c r="H2823" s="30" t="n">
        <v>1</v>
      </c>
      <c r="I2823" s="31" t="n">
        <v>0</v>
      </c>
      <c r="J2823" s="31" t="n"/>
      <c r="K2823" s="31" t="n">
        <v>0</v>
      </c>
      <c r="L2823" s="32" t="n"/>
      <c r="M2823" s="31" t="n">
        <v>0</v>
      </c>
      <c r="N2823" s="31" t="n">
        <v>0</v>
      </c>
      <c r="O2823" s="31" t="n"/>
      <c r="P2823" s="31" t="n"/>
      <c r="Q2823" s="31" t="n">
        <v>0</v>
      </c>
      <c r="R2823" s="31" t="n"/>
      <c r="S2823" s="32" t="n"/>
      <c r="T2823" s="32" t="n"/>
      <c r="V2823" t="inlineStr">
        <is>
          <t>06tmq</t>
        </is>
      </c>
      <c r="Z2823" t="inlineStr">
        <is>
          <t>Daniil Skvortsov ((N/A) D)</t>
        </is>
      </c>
    </row>
    <row r="2824">
      <c r="A2824" t="inlineStr">
        <is>
          <t>Daniil Sobolev</t>
        </is>
      </c>
      <c r="B2824" t="inlineStr">
        <is>
          <t>MTL</t>
        </is>
      </c>
      <c r="C2824" t="inlineStr">
        <is>
          <t>D</t>
        </is>
      </c>
      <c r="D2824" t="inlineStr">
        <is>
          <t>D</t>
        </is>
      </c>
      <c r="E2824" t="n">
        <v>23</v>
      </c>
      <c r="F2824" t="inlineStr">
        <is>
          <t>FA</t>
        </is>
      </c>
      <c r="G2824" t="inlineStr">
        <is>
          <t>FA</t>
        </is>
      </c>
      <c r="H2824" s="30" t="n">
        <v>1</v>
      </c>
      <c r="I2824" s="31" t="n">
        <v>0</v>
      </c>
      <c r="J2824" s="31" t="n"/>
      <c r="K2824" s="31" t="n">
        <v>0</v>
      </c>
      <c r="L2824" s="32" t="n"/>
      <c r="M2824" s="31" t="n">
        <v>0</v>
      </c>
      <c r="N2824" s="31" t="n">
        <v>0</v>
      </c>
      <c r="O2824" s="31" t="n"/>
      <c r="P2824" s="31" t="n"/>
      <c r="Q2824" s="31" t="n">
        <v>0</v>
      </c>
      <c r="R2824" s="31" t="n"/>
      <c r="S2824" s="32" t="n"/>
      <c r="T2824" s="32" t="n"/>
      <c r="V2824" t="inlineStr">
        <is>
          <t>05ufk</t>
        </is>
      </c>
      <c r="Y2824" t="inlineStr">
        <is>
          <t>6a318370-8cdd-4024-9c78-3ea5c9b14327</t>
        </is>
      </c>
      <c r="Z2824" t="inlineStr">
        <is>
          <t>Daniil Sobolev (MTL D)</t>
        </is>
      </c>
    </row>
    <row r="2825">
      <c r="A2825" t="inlineStr">
        <is>
          <t>Daniil Ustinkov</t>
        </is>
      </c>
      <c r="B2825" t="inlineStr">
        <is>
          <t>(N/A)</t>
        </is>
      </c>
      <c r="C2825" t="inlineStr">
        <is>
          <t>D</t>
        </is>
      </c>
      <c r="D2825" t="inlineStr">
        <is>
          <t>D</t>
        </is>
      </c>
      <c r="E2825" t="n">
        <v>20</v>
      </c>
      <c r="F2825" t="inlineStr">
        <is>
          <t>FA</t>
        </is>
      </c>
      <c r="G2825" t="inlineStr">
        <is>
          <t>FA</t>
        </is>
      </c>
      <c r="H2825" s="30" t="n">
        <v>1</v>
      </c>
      <c r="I2825" s="31" t="n">
        <v>0</v>
      </c>
      <c r="J2825" s="31" t="n"/>
      <c r="K2825" s="31" t="n">
        <v>0</v>
      </c>
      <c r="L2825" s="32" t="n"/>
      <c r="M2825" s="31" t="n">
        <v>0</v>
      </c>
      <c r="N2825" s="31" t="n">
        <v>0</v>
      </c>
      <c r="O2825" s="31" t="n"/>
      <c r="P2825" s="31" t="n"/>
      <c r="Q2825" s="31" t="n">
        <v>0</v>
      </c>
      <c r="R2825" s="31" t="n"/>
      <c r="S2825" s="32" t="n"/>
      <c r="T2825" s="32" t="n"/>
      <c r="V2825" t="inlineStr">
        <is>
          <t>06md4</t>
        </is>
      </c>
      <c r="Z2825" t="inlineStr">
        <is>
          <t>Daniil Ustinkov ((N/A) D)</t>
        </is>
      </c>
    </row>
    <row r="2826">
      <c r="A2826" t="inlineStr">
        <is>
          <t>Daniil Vovchenko</t>
        </is>
      </c>
      <c r="B2826" t="inlineStr">
        <is>
          <t>(N/A)</t>
        </is>
      </c>
      <c r="C2826" t="inlineStr">
        <is>
          <t>RW</t>
        </is>
      </c>
      <c r="D2826" t="inlineStr">
        <is>
          <t>F</t>
        </is>
      </c>
      <c r="E2826" t="n">
        <v>30</v>
      </c>
      <c r="F2826" t="inlineStr">
        <is>
          <t>FA</t>
        </is>
      </c>
      <c r="G2826" t="inlineStr">
        <is>
          <t>FA</t>
        </is>
      </c>
      <c r="H2826" s="30" t="n">
        <v>1</v>
      </c>
      <c r="I2826" s="31" t="n">
        <v>0</v>
      </c>
      <c r="J2826" s="31" t="n"/>
      <c r="K2826" s="31" t="n">
        <v>0</v>
      </c>
      <c r="L2826" s="32" t="n"/>
      <c r="M2826" s="31" t="n">
        <v>0</v>
      </c>
      <c r="N2826" s="31" t="n">
        <v>0</v>
      </c>
      <c r="O2826" s="31" t="n"/>
      <c r="P2826" s="31" t="n"/>
      <c r="Q2826" s="31" t="n">
        <v>0</v>
      </c>
      <c r="R2826" s="31" t="n"/>
      <c r="S2826" s="32" t="n"/>
      <c r="T2826" s="32" t="n"/>
      <c r="V2826" t="inlineStr">
        <is>
          <t>04aoi</t>
        </is>
      </c>
      <c r="Z2826" t="inlineStr">
        <is>
          <t>Daniil Vovchenko ((N/A) RW)</t>
        </is>
      </c>
    </row>
    <row r="2827">
      <c r="A2827" t="inlineStr">
        <is>
          <t>Daniil Zharkov</t>
        </is>
      </c>
      <c r="B2827" t="inlineStr">
        <is>
          <t>EDM</t>
        </is>
      </c>
      <c r="C2827" t="inlineStr">
        <is>
          <t>LW</t>
        </is>
      </c>
      <c r="D2827" t="inlineStr">
        <is>
          <t>F</t>
        </is>
      </c>
      <c r="E2827" t="n">
        <v>32</v>
      </c>
      <c r="F2827" t="inlineStr">
        <is>
          <t>FA</t>
        </is>
      </c>
      <c r="G2827" t="inlineStr">
        <is>
          <t>FA</t>
        </is>
      </c>
      <c r="H2827" s="30" t="n">
        <v>1</v>
      </c>
      <c r="I2827" s="31" t="n">
        <v>0</v>
      </c>
      <c r="J2827" s="31" t="n"/>
      <c r="K2827" s="31" t="n">
        <v>0</v>
      </c>
      <c r="L2827" s="32" t="n"/>
      <c r="M2827" s="31" t="n">
        <v>0</v>
      </c>
      <c r="N2827" s="31" t="n">
        <v>0</v>
      </c>
      <c r="O2827" s="31" t="n"/>
      <c r="P2827" s="31" t="n"/>
      <c r="Q2827" s="31" t="n">
        <v>0</v>
      </c>
      <c r="R2827" s="31" t="n"/>
      <c r="S2827" s="32" t="n"/>
      <c r="T2827" s="32" t="n"/>
      <c r="V2827" t="inlineStr">
        <is>
          <t>02nqf</t>
        </is>
      </c>
      <c r="Z2827" t="inlineStr">
        <is>
          <t>Daniil Zharkov (EDM LW)</t>
        </is>
      </c>
    </row>
    <row r="2828">
      <c r="A2828" t="inlineStr">
        <is>
          <t>Danil Aimurzin</t>
        </is>
      </c>
      <c r="B2828" t="inlineStr">
        <is>
          <t>(N/A)</t>
        </is>
      </c>
      <c r="C2828" t="inlineStr">
        <is>
          <t>C</t>
        </is>
      </c>
      <c r="D2828" t="inlineStr">
        <is>
          <t>F</t>
        </is>
      </c>
      <c r="E2828" t="n">
        <v>24</v>
      </c>
      <c r="F2828" t="inlineStr">
        <is>
          <t>FA</t>
        </is>
      </c>
      <c r="G2828" t="inlineStr">
        <is>
          <t>FA</t>
        </is>
      </c>
      <c r="H2828" s="30" t="n">
        <v>1</v>
      </c>
      <c r="I2828" s="31" t="n">
        <v>0</v>
      </c>
      <c r="J2828" s="31" t="n"/>
      <c r="K2828" s="31" t="n">
        <v>0</v>
      </c>
      <c r="L2828" s="32" t="n"/>
      <c r="M2828" s="31" t="n">
        <v>0</v>
      </c>
      <c r="N2828" s="31" t="n">
        <v>0</v>
      </c>
      <c r="O2828" s="31" t="n"/>
      <c r="P2828" s="31" t="n"/>
      <c r="Q2828" s="31" t="n">
        <v>0</v>
      </c>
      <c r="R2828" s="31" t="n"/>
      <c r="S2828" s="32" t="n"/>
      <c r="T2828" s="32" t="n"/>
      <c r="V2828" t="inlineStr">
        <is>
          <t>067zz</t>
        </is>
      </c>
      <c r="Z2828" t="inlineStr">
        <is>
          <t>Danil Aimurzin ((N/A) C)</t>
        </is>
      </c>
    </row>
    <row r="2829">
      <c r="A2829" t="inlineStr">
        <is>
          <t>Danil Alalykin</t>
        </is>
      </c>
      <c r="B2829" t="inlineStr">
        <is>
          <t>(N/A)</t>
        </is>
      </c>
      <c r="C2829" t="inlineStr">
        <is>
          <t>LW</t>
        </is>
      </c>
      <c r="D2829" t="inlineStr">
        <is>
          <t>F</t>
        </is>
      </c>
      <c r="E2829" t="n">
        <v>25</v>
      </c>
      <c r="F2829" t="inlineStr">
        <is>
          <t>FA</t>
        </is>
      </c>
      <c r="G2829" t="inlineStr">
        <is>
          <t>FA</t>
        </is>
      </c>
      <c r="H2829" s="30" t="n">
        <v>1</v>
      </c>
      <c r="I2829" s="31" t="n">
        <v>0</v>
      </c>
      <c r="J2829" s="31" t="n"/>
      <c r="K2829" s="31" t="n">
        <v>0</v>
      </c>
      <c r="L2829" s="32" t="n"/>
      <c r="M2829" s="31" t="n">
        <v>0</v>
      </c>
      <c r="N2829" s="31" t="n">
        <v>0</v>
      </c>
      <c r="O2829" s="31" t="n"/>
      <c r="P2829" s="31" t="n"/>
      <c r="Q2829" s="31" t="n">
        <v>0</v>
      </c>
      <c r="R2829" s="31" t="n"/>
      <c r="S2829" s="32" t="n"/>
      <c r="T2829" s="32" t="n"/>
      <c r="V2829" t="inlineStr">
        <is>
          <t>062dr</t>
        </is>
      </c>
      <c r="Z2829" t="inlineStr">
        <is>
          <t>Danil Alalykin ((N/A) LW)</t>
        </is>
      </c>
    </row>
    <row r="2830">
      <c r="A2830" t="inlineStr">
        <is>
          <t>Danil Antropov</t>
        </is>
      </c>
      <c r="B2830" t="inlineStr">
        <is>
          <t>(N/A)</t>
        </is>
      </c>
      <c r="C2830" t="inlineStr">
        <is>
          <t>RW</t>
        </is>
      </c>
      <c r="D2830" t="inlineStr">
        <is>
          <t>F</t>
        </is>
      </c>
      <c r="E2830" t="n">
        <v>25</v>
      </c>
      <c r="F2830" t="inlineStr">
        <is>
          <t>FA</t>
        </is>
      </c>
      <c r="G2830" t="inlineStr">
        <is>
          <t>FA</t>
        </is>
      </c>
      <c r="H2830" s="30" t="n">
        <v>1</v>
      </c>
      <c r="I2830" s="31" t="n">
        <v>0</v>
      </c>
      <c r="J2830" s="31" t="n"/>
      <c r="K2830" s="31" t="n">
        <v>0</v>
      </c>
      <c r="L2830" s="32" t="n"/>
      <c r="M2830" s="31" t="n">
        <v>0</v>
      </c>
      <c r="N2830" s="31" t="n">
        <v>0</v>
      </c>
      <c r="O2830" s="31" t="n"/>
      <c r="P2830" s="31" t="n"/>
      <c r="Q2830" s="31" t="n">
        <v>0</v>
      </c>
      <c r="R2830" s="31" t="n"/>
      <c r="S2830" s="32" t="n"/>
      <c r="T2830" s="32" t="n"/>
      <c r="V2830" t="inlineStr">
        <is>
          <t>051x6</t>
        </is>
      </c>
      <c r="Z2830" t="inlineStr">
        <is>
          <t>Danil Antropov ((N/A) RW)</t>
        </is>
      </c>
    </row>
    <row r="2831">
      <c r="A2831" t="inlineStr">
        <is>
          <t>Danil Bashkirov</t>
        </is>
      </c>
      <c r="B2831" t="inlineStr">
        <is>
          <t>(N/A)</t>
        </is>
      </c>
      <c r="C2831" t="inlineStr">
        <is>
          <t>F</t>
        </is>
      </c>
      <c r="D2831" t="inlineStr">
        <is>
          <t>F</t>
        </is>
      </c>
      <c r="E2831" t="n">
        <v>25</v>
      </c>
      <c r="F2831" t="inlineStr">
        <is>
          <t>FA</t>
        </is>
      </c>
      <c r="G2831" t="inlineStr">
        <is>
          <t>FA</t>
        </is>
      </c>
      <c r="H2831" s="30" t="n">
        <v>1</v>
      </c>
      <c r="I2831" s="31" t="n">
        <v>0</v>
      </c>
      <c r="J2831" s="31" t="n"/>
      <c r="K2831" s="31" t="n">
        <v>0</v>
      </c>
      <c r="L2831" s="32" t="n"/>
      <c r="M2831" s="31" t="n">
        <v>0</v>
      </c>
      <c r="N2831" s="31" t="n">
        <v>0</v>
      </c>
      <c r="O2831" s="31" t="n"/>
      <c r="P2831" s="31" t="n"/>
      <c r="Q2831" s="31" t="n">
        <v>0</v>
      </c>
      <c r="R2831" s="31" t="n"/>
      <c r="S2831" s="32" t="n"/>
      <c r="T2831" s="32" t="n"/>
      <c r="V2831" t="inlineStr">
        <is>
          <t>05wgd</t>
        </is>
      </c>
      <c r="Z2831" t="inlineStr">
        <is>
          <t>Danil Bashkirov ((N/A) F)</t>
        </is>
      </c>
    </row>
    <row r="2832">
      <c r="A2832" t="inlineStr">
        <is>
          <t>Danil Gushchin</t>
        </is>
      </c>
      <c r="B2832" t="inlineStr">
        <is>
          <t>(N/A)</t>
        </is>
      </c>
      <c r="C2832" t="inlineStr">
        <is>
          <t>RW</t>
        </is>
      </c>
      <c r="D2832" t="inlineStr">
        <is>
          <t>F</t>
        </is>
      </c>
      <c r="E2832" t="n">
        <v>24</v>
      </c>
      <c r="F2832" t="inlineStr">
        <is>
          <t>T</t>
        </is>
      </c>
      <c r="G2832" t="inlineStr">
        <is>
          <t>Keith</t>
        </is>
      </c>
      <c r="H2832" s="30" t="n">
        <v>775000</v>
      </c>
      <c r="I2832" s="31" t="n">
        <v>0</v>
      </c>
      <c r="J2832" s="31" t="n"/>
      <c r="K2832" s="31" t="n">
        <v>0</v>
      </c>
      <c r="L2832" s="32" t="n"/>
      <c r="M2832" s="31" t="n">
        <v>0</v>
      </c>
      <c r="N2832" s="31" t="n">
        <v>0</v>
      </c>
      <c r="O2832" s="31" t="n"/>
      <c r="P2832" s="31" t="n"/>
      <c r="Q2832" s="31" t="n">
        <v>0</v>
      </c>
      <c r="R2832" s="31" t="n"/>
      <c r="S2832" s="32" t="n"/>
      <c r="T2832" s="32" t="n"/>
      <c r="V2832" t="inlineStr">
        <is>
          <t>05kj6</t>
        </is>
      </c>
      <c r="W2832" t="n">
        <v>6291</v>
      </c>
      <c r="Y2832" t="inlineStr">
        <is>
          <t>1d0f416c-4c5e-4775-afa0-1f06d8c7b025</t>
        </is>
      </c>
      <c r="Z2832" t="inlineStr">
        <is>
          <t>Danil Gushchin ((N/A) RW)</t>
        </is>
      </c>
    </row>
    <row r="2833">
      <c r="A2833" t="inlineStr">
        <is>
          <t>Danil Savunov</t>
        </is>
      </c>
      <c r="B2833" t="inlineStr">
        <is>
          <t>UTA</t>
        </is>
      </c>
      <c r="C2833" t="inlineStr">
        <is>
          <t>LW</t>
        </is>
      </c>
      <c r="D2833" t="inlineStr">
        <is>
          <t>F</t>
        </is>
      </c>
      <c r="E2833" t="n">
        <v>25</v>
      </c>
      <c r="F2833" t="inlineStr">
        <is>
          <t>FA</t>
        </is>
      </c>
      <c r="G2833" t="inlineStr">
        <is>
          <t>FA</t>
        </is>
      </c>
      <c r="H2833" s="30" t="n">
        <v>1</v>
      </c>
      <c r="I2833" s="31" t="n">
        <v>0</v>
      </c>
      <c r="J2833" s="31" t="n"/>
      <c r="K2833" s="31" t="n">
        <v>0</v>
      </c>
      <c r="L2833" s="32" t="n"/>
      <c r="M2833" s="31" t="n">
        <v>0</v>
      </c>
      <c r="N2833" s="31" t="n">
        <v>0</v>
      </c>
      <c r="O2833" s="31" t="n"/>
      <c r="P2833" s="31" t="n"/>
      <c r="Q2833" s="31" t="n">
        <v>0</v>
      </c>
      <c r="R2833" s="31" t="n"/>
      <c r="S2833" s="32" t="n"/>
      <c r="T2833" s="32" t="n"/>
      <c r="V2833" t="inlineStr">
        <is>
          <t>051vi</t>
        </is>
      </c>
      <c r="Z2833" t="inlineStr">
        <is>
          <t>Danil Savunov (UTA LW)</t>
        </is>
      </c>
    </row>
    <row r="2834">
      <c r="A2834" t="inlineStr">
        <is>
          <t>Danil Sysoyev</t>
        </is>
      </c>
      <c r="B2834" t="inlineStr">
        <is>
          <t>(N/A)</t>
        </is>
      </c>
      <c r="C2834" t="inlineStr">
        <is>
          <t>C</t>
        </is>
      </c>
      <c r="D2834" t="inlineStr">
        <is>
          <t>F</t>
        </is>
      </c>
      <c r="E2834" t="n">
        <v>18</v>
      </c>
      <c r="F2834" t="inlineStr">
        <is>
          <t>FA</t>
        </is>
      </c>
      <c r="G2834" t="inlineStr">
        <is>
          <t>FA</t>
        </is>
      </c>
      <c r="H2834" s="30" t="n">
        <v>1</v>
      </c>
      <c r="I2834" s="31" t="n">
        <v>0</v>
      </c>
      <c r="J2834" s="31" t="n"/>
      <c r="K2834" s="31" t="n">
        <v>0</v>
      </c>
      <c r="L2834" s="32" t="n"/>
      <c r="M2834" s="31" t="n">
        <v>0</v>
      </c>
      <c r="N2834" s="31" t="n">
        <v>0</v>
      </c>
      <c r="O2834" s="31" t="n"/>
      <c r="P2834" s="31" t="n"/>
      <c r="Q2834" s="31" t="n">
        <v>0</v>
      </c>
      <c r="R2834" s="31" t="n"/>
      <c r="S2834" s="32" t="n"/>
      <c r="T2834" s="32" t="n"/>
      <c r="V2834" t="inlineStr">
        <is>
          <t>0773z</t>
        </is>
      </c>
      <c r="Z2834" t="inlineStr">
        <is>
          <t>Danil Sysoyev ((N/A) C)</t>
        </is>
      </c>
    </row>
    <row r="2835">
      <c r="A2835" t="inlineStr">
        <is>
          <t>Danil Yurtaykin</t>
        </is>
      </c>
      <c r="B2835" t="inlineStr">
        <is>
          <t>SJS</t>
        </is>
      </c>
      <c r="C2835" t="inlineStr">
        <is>
          <t>LW</t>
        </is>
      </c>
      <c r="D2835" t="inlineStr">
        <is>
          <t>F</t>
        </is>
      </c>
      <c r="E2835" t="n">
        <v>29</v>
      </c>
      <c r="F2835" t="inlineStr">
        <is>
          <t>FA</t>
        </is>
      </c>
      <c r="G2835" t="inlineStr">
        <is>
          <t>FA</t>
        </is>
      </c>
      <c r="H2835" s="30" t="n">
        <v>1</v>
      </c>
      <c r="I2835" s="31" t="n">
        <v>0</v>
      </c>
      <c r="J2835" s="31" t="n"/>
      <c r="K2835" s="31" t="n">
        <v>0</v>
      </c>
      <c r="L2835" s="32" t="n"/>
      <c r="M2835" s="31" t="n">
        <v>0</v>
      </c>
      <c r="N2835" s="31" t="n">
        <v>0</v>
      </c>
      <c r="O2835" s="31" t="n"/>
      <c r="P2835" s="31" t="n"/>
      <c r="Q2835" s="31" t="n">
        <v>0</v>
      </c>
      <c r="R2835" s="31" t="n"/>
      <c r="S2835" s="32" t="n"/>
      <c r="T2835" s="32" t="n"/>
      <c r="V2835" t="inlineStr">
        <is>
          <t>04zu2</t>
        </is>
      </c>
      <c r="W2835" t="n">
        <v>6042</v>
      </c>
      <c r="X2835" t="n">
        <v>8260</v>
      </c>
      <c r="Z2835" t="inlineStr">
        <is>
          <t>Danil Yurtaykin (SJS LW)</t>
        </is>
      </c>
    </row>
    <row r="2836">
      <c r="A2836" t="inlineStr">
        <is>
          <t>Danila Galenyuk</t>
        </is>
      </c>
      <c r="B2836" t="inlineStr">
        <is>
          <t>(N/A)</t>
        </is>
      </c>
      <c r="C2836" t="inlineStr">
        <is>
          <t>D</t>
        </is>
      </c>
      <c r="D2836" t="inlineStr">
        <is>
          <t>D</t>
        </is>
      </c>
      <c r="E2836" t="n">
        <v>26</v>
      </c>
      <c r="F2836" t="inlineStr">
        <is>
          <t>FA</t>
        </is>
      </c>
      <c r="G2836" t="inlineStr">
        <is>
          <t>FA</t>
        </is>
      </c>
      <c r="H2836" s="30" t="n">
        <v>1</v>
      </c>
      <c r="I2836" s="31" t="n">
        <v>0</v>
      </c>
      <c r="J2836" s="31" t="n"/>
      <c r="K2836" s="31" t="n">
        <v>0</v>
      </c>
      <c r="L2836" s="32" t="n"/>
      <c r="M2836" s="31" t="n">
        <v>0</v>
      </c>
      <c r="N2836" s="31" t="n">
        <v>0</v>
      </c>
      <c r="O2836" s="31" t="n"/>
      <c r="P2836" s="31" t="n"/>
      <c r="Q2836" s="31" t="n">
        <v>0</v>
      </c>
      <c r="R2836" s="31" t="n"/>
      <c r="S2836" s="32" t="n"/>
      <c r="T2836" s="32" t="n"/>
      <c r="V2836" t="inlineStr">
        <is>
          <t>04r7g</t>
        </is>
      </c>
      <c r="Z2836" t="inlineStr">
        <is>
          <t>Danila Galenyuk ((N/A) D)</t>
        </is>
      </c>
    </row>
    <row r="2837">
      <c r="A2837" t="inlineStr">
        <is>
          <t>Danila Klimovich</t>
        </is>
      </c>
      <c r="B2837" t="inlineStr">
        <is>
          <t>PHI</t>
        </is>
      </c>
      <c r="C2837" t="inlineStr">
        <is>
          <t>C</t>
        </is>
      </c>
      <c r="D2837" t="inlineStr">
        <is>
          <t>F</t>
        </is>
      </c>
      <c r="E2837" t="n">
        <v>23</v>
      </c>
      <c r="F2837" t="inlineStr">
        <is>
          <t>T</t>
        </is>
      </c>
      <c r="G2837" t="inlineStr">
        <is>
          <t>Brost</t>
        </is>
      </c>
      <c r="H2837" s="30" t="n">
        <v>850000</v>
      </c>
      <c r="I2837" s="31" t="n">
        <v>0</v>
      </c>
      <c r="J2837" s="31" t="n"/>
      <c r="K2837" s="31" t="n">
        <v>0</v>
      </c>
      <c r="L2837" s="32" t="n"/>
      <c r="M2837" s="31" t="n">
        <v>0</v>
      </c>
      <c r="N2837" s="31" t="n">
        <v>0</v>
      </c>
      <c r="O2837" s="31" t="n"/>
      <c r="P2837" s="31" t="n"/>
      <c r="Q2837" s="31" t="n">
        <v>0</v>
      </c>
      <c r="R2837" s="31" t="n"/>
      <c r="S2837" s="32" t="n"/>
      <c r="T2837" s="32" t="n"/>
      <c r="V2837" t="inlineStr">
        <is>
          <t>05ttm</t>
        </is>
      </c>
      <c r="W2837" t="n">
        <v>6526</v>
      </c>
      <c r="Y2837" t="inlineStr">
        <is>
          <t>eeb58338-254e-4199-ba2a-0bd1b8d2738f</t>
        </is>
      </c>
      <c r="Z2837" t="inlineStr">
        <is>
          <t>Danila Klimovich (PHI C)</t>
        </is>
      </c>
    </row>
    <row r="2838">
      <c r="A2838" t="inlineStr">
        <is>
          <t>Danila Zhuravlyov</t>
        </is>
      </c>
      <c r="B2838" t="inlineStr">
        <is>
          <t>COL</t>
        </is>
      </c>
      <c r="C2838" t="inlineStr">
        <is>
          <t>D</t>
        </is>
      </c>
      <c r="D2838" t="inlineStr">
        <is>
          <t>D</t>
        </is>
      </c>
      <c r="E2838" t="n">
        <v>26</v>
      </c>
      <c r="F2838" t="inlineStr">
        <is>
          <t>FA</t>
        </is>
      </c>
      <c r="G2838" t="inlineStr">
        <is>
          <t>FA</t>
        </is>
      </c>
      <c r="H2838" s="30" t="n">
        <v>1</v>
      </c>
      <c r="I2838" s="31" t="n">
        <v>0</v>
      </c>
      <c r="J2838" s="31" t="n"/>
      <c r="K2838" s="31" t="n">
        <v>0</v>
      </c>
      <c r="L2838" s="32" t="n"/>
      <c r="M2838" s="31" t="n">
        <v>0</v>
      </c>
      <c r="N2838" s="31" t="n">
        <v>0</v>
      </c>
      <c r="O2838" s="31" t="n"/>
      <c r="P2838" s="31" t="n"/>
      <c r="Q2838" s="31" t="n">
        <v>0</v>
      </c>
      <c r="R2838" s="31" t="n"/>
      <c r="S2838" s="32" t="n"/>
      <c r="T2838" s="32" t="n"/>
      <c r="V2838" t="inlineStr">
        <is>
          <t>04n1u</t>
        </is>
      </c>
      <c r="W2838" t="n">
        <v>6656</v>
      </c>
      <c r="Y2838" t="inlineStr">
        <is>
          <t>8c25947f-fa65-4d9b-b28b-cb46d5347048</t>
        </is>
      </c>
      <c r="Z2838" t="inlineStr">
        <is>
          <t>Danila Zhuravlyov (COL D)</t>
        </is>
      </c>
    </row>
    <row r="2839">
      <c r="A2839" t="inlineStr">
        <is>
          <t>Danny Biega</t>
        </is>
      </c>
      <c r="B2839" t="inlineStr">
        <is>
          <t>(N/A)</t>
        </is>
      </c>
      <c r="C2839" t="inlineStr">
        <is>
          <t>D</t>
        </is>
      </c>
      <c r="D2839" t="inlineStr">
        <is>
          <t>D</t>
        </is>
      </c>
      <c r="E2839" t="n">
        <v>34</v>
      </c>
      <c r="F2839" t="inlineStr">
        <is>
          <t>FA</t>
        </is>
      </c>
      <c r="G2839" t="inlineStr">
        <is>
          <t>FA</t>
        </is>
      </c>
      <c r="H2839" s="30" t="n">
        <v>1</v>
      </c>
      <c r="I2839" s="31" t="n">
        <v>0</v>
      </c>
      <c r="J2839" s="31" t="n"/>
      <c r="K2839" s="31" t="n">
        <v>0</v>
      </c>
      <c r="L2839" s="32" t="n"/>
      <c r="M2839" s="31" t="n">
        <v>0</v>
      </c>
      <c r="N2839" s="31" t="n">
        <v>0</v>
      </c>
      <c r="O2839" s="31" t="n"/>
      <c r="P2839" s="31" t="n"/>
      <c r="Q2839" s="31" t="n">
        <v>0</v>
      </c>
      <c r="R2839" s="31" t="n"/>
      <c r="S2839" s="32" t="n"/>
      <c r="T2839" s="32" t="n"/>
      <c r="V2839" t="inlineStr">
        <is>
          <t>01zu3</t>
        </is>
      </c>
      <c r="W2839" t="n">
        <v>3559</v>
      </c>
      <c r="X2839" t="n">
        <v>5040</v>
      </c>
      <c r="Z2839" t="inlineStr">
        <is>
          <t>Danny Biega ((N/A) D)</t>
        </is>
      </c>
    </row>
    <row r="2840">
      <c r="A2840" t="inlineStr">
        <is>
          <t>Danny Bois</t>
        </is>
      </c>
      <c r="B2840" t="inlineStr">
        <is>
          <t>(N/A)</t>
        </is>
      </c>
      <c r="C2840" t="inlineStr">
        <is>
          <t>RW</t>
        </is>
      </c>
      <c r="D2840" t="inlineStr">
        <is>
          <t>F</t>
        </is>
      </c>
      <c r="E2840" t="n">
        <v>43</v>
      </c>
      <c r="F2840" t="inlineStr">
        <is>
          <t>FA</t>
        </is>
      </c>
      <c r="G2840" t="inlineStr">
        <is>
          <t>FA</t>
        </is>
      </c>
      <c r="H2840" s="30" t="n">
        <v>1</v>
      </c>
      <c r="I2840" s="31" t="n">
        <v>0</v>
      </c>
      <c r="J2840" s="31" t="n"/>
      <c r="K2840" s="31" t="n">
        <v>0</v>
      </c>
      <c r="L2840" s="32" t="n"/>
      <c r="M2840" s="31" t="n">
        <v>0</v>
      </c>
      <c r="N2840" s="31" t="n">
        <v>0</v>
      </c>
      <c r="O2840" s="31" t="n"/>
      <c r="P2840" s="31" t="n"/>
      <c r="Q2840" s="31" t="n">
        <v>0</v>
      </c>
      <c r="R2840" s="31" t="n"/>
      <c r="S2840" s="32" t="n"/>
      <c r="T2840" s="32" t="n"/>
      <c r="V2840" t="inlineStr">
        <is>
          <t>0041c</t>
        </is>
      </c>
      <c r="W2840" t="n">
        <v>2141</v>
      </c>
      <c r="X2840" t="n">
        <v>3585</v>
      </c>
      <c r="Z2840" t="inlineStr">
        <is>
          <t>Danny Bois ((N/A) RW)</t>
        </is>
      </c>
    </row>
    <row r="2841">
      <c r="A2841" t="inlineStr">
        <is>
          <t>Danny DeKeyser</t>
        </is>
      </c>
      <c r="B2841" t="inlineStr">
        <is>
          <t>(N/A)</t>
        </is>
      </c>
      <c r="C2841" t="inlineStr">
        <is>
          <t>D</t>
        </is>
      </c>
      <c r="D2841" t="inlineStr">
        <is>
          <t>D</t>
        </is>
      </c>
      <c r="E2841" t="n">
        <v>36</v>
      </c>
      <c r="F2841" t="inlineStr">
        <is>
          <t>FA</t>
        </is>
      </c>
      <c r="G2841" t="inlineStr">
        <is>
          <t>FA</t>
        </is>
      </c>
      <c r="H2841" s="30" t="n">
        <v>1</v>
      </c>
      <c r="I2841" s="31" t="n">
        <v>0</v>
      </c>
      <c r="J2841" s="31" t="n"/>
      <c r="K2841" s="31" t="n">
        <v>0</v>
      </c>
      <c r="L2841" s="32" t="n"/>
      <c r="M2841" s="31" t="n">
        <v>0</v>
      </c>
      <c r="N2841" s="31" t="n">
        <v>0</v>
      </c>
      <c r="O2841" s="31" t="n"/>
      <c r="P2841" s="31" t="n"/>
      <c r="Q2841" s="31" t="n">
        <v>0</v>
      </c>
      <c r="R2841" s="31" t="n"/>
      <c r="S2841" s="32" t="n"/>
      <c r="T2841" s="32" t="n"/>
      <c r="V2841" t="inlineStr">
        <is>
          <t>02i6m</t>
        </is>
      </c>
      <c r="W2841" t="n">
        <v>4106</v>
      </c>
      <c r="X2841" t="n">
        <v>5927</v>
      </c>
      <c r="Y2841" t="inlineStr">
        <is>
          <t>afd19d31-bf6b-4f95-8c89-fe27f81cb3f8</t>
        </is>
      </c>
      <c r="Z2841" t="inlineStr">
        <is>
          <t>Danny DeKeyser ((N/A) D)</t>
        </is>
      </c>
    </row>
    <row r="2842">
      <c r="A2842" t="inlineStr">
        <is>
          <t>Danny Federico</t>
        </is>
      </c>
      <c r="B2842" t="inlineStr">
        <is>
          <t>SJS</t>
        </is>
      </c>
      <c r="C2842" t="inlineStr">
        <is>
          <t>D</t>
        </is>
      </c>
      <c r="D2842" t="inlineStr">
        <is>
          <t>D</t>
        </is>
      </c>
      <c r="E2842" t="n">
        <v>34</v>
      </c>
      <c r="F2842" t="inlineStr">
        <is>
          <t>FA</t>
        </is>
      </c>
      <c r="G2842" t="inlineStr">
        <is>
          <t>FA</t>
        </is>
      </c>
      <c r="H2842" s="30" t="n">
        <v>1</v>
      </c>
      <c r="I2842" s="31" t="n">
        <v>0</v>
      </c>
      <c r="J2842" s="31" t="n"/>
      <c r="K2842" s="31" t="n">
        <v>0</v>
      </c>
      <c r="L2842" s="32" t="n"/>
      <c r="M2842" s="31" t="n">
        <v>0</v>
      </c>
      <c r="N2842" s="31" t="n">
        <v>0</v>
      </c>
      <c r="O2842" s="31" t="n"/>
      <c r="P2842" s="31" t="n"/>
      <c r="Q2842" s="31" t="n">
        <v>0</v>
      </c>
      <c r="R2842" s="31" t="n"/>
      <c r="S2842" s="32" t="n"/>
      <c r="T2842" s="32" t="n"/>
      <c r="V2842" t="inlineStr">
        <is>
          <t>03wnu</t>
        </is>
      </c>
      <c r="X2842" t="n">
        <v>7042</v>
      </c>
      <c r="Z2842" t="inlineStr">
        <is>
          <t>Danny Federico (SJS D)</t>
        </is>
      </c>
    </row>
    <row r="2843">
      <c r="A2843" t="inlineStr">
        <is>
          <t>Danny Hobbs</t>
        </is>
      </c>
      <c r="B2843" t="inlineStr">
        <is>
          <t>(N/A)</t>
        </is>
      </c>
      <c r="C2843" t="inlineStr">
        <is>
          <t>C</t>
        </is>
      </c>
      <c r="D2843" t="inlineStr">
        <is>
          <t>F</t>
        </is>
      </c>
      <c r="E2843" t="n">
        <v>37</v>
      </c>
      <c r="F2843" t="inlineStr">
        <is>
          <t>FA</t>
        </is>
      </c>
      <c r="G2843" t="inlineStr">
        <is>
          <t>FA</t>
        </is>
      </c>
      <c r="H2843" s="30" t="n">
        <v>1</v>
      </c>
      <c r="I2843" s="31" t="n">
        <v>0</v>
      </c>
      <c r="J2843" s="31" t="n"/>
      <c r="K2843" s="31" t="n">
        <v>0</v>
      </c>
      <c r="L2843" s="32" t="n"/>
      <c r="M2843" s="31" t="n">
        <v>0</v>
      </c>
      <c r="N2843" s="31" t="n">
        <v>0</v>
      </c>
      <c r="O2843" s="31" t="n"/>
      <c r="P2843" s="31" t="n"/>
      <c r="Q2843" s="31" t="n">
        <v>0</v>
      </c>
      <c r="R2843" s="31" t="n"/>
      <c r="S2843" s="32" t="n"/>
      <c r="T2843" s="32" t="n"/>
      <c r="V2843" t="inlineStr">
        <is>
          <t>038kd</t>
        </is>
      </c>
      <c r="X2843" t="n">
        <v>6239</v>
      </c>
      <c r="Z2843" t="inlineStr">
        <is>
          <t>Danny Hobbs ((N/A) C)</t>
        </is>
      </c>
    </row>
    <row r="2844">
      <c r="A2844" t="inlineStr">
        <is>
          <t>Danny Irmen</t>
        </is>
      </c>
      <c r="B2844" t="inlineStr">
        <is>
          <t>(N/A)</t>
        </is>
      </c>
      <c r="C2844" t="inlineStr">
        <is>
          <t>C</t>
        </is>
      </c>
      <c r="D2844" t="inlineStr">
        <is>
          <t>F</t>
        </is>
      </c>
      <c r="E2844" t="n">
        <v>42</v>
      </c>
      <c r="F2844" t="inlineStr">
        <is>
          <t>FA</t>
        </is>
      </c>
      <c r="G2844" t="inlineStr">
        <is>
          <t>FA</t>
        </is>
      </c>
      <c r="H2844" s="30" t="n">
        <v>1</v>
      </c>
      <c r="I2844" s="31" t="n">
        <v>0</v>
      </c>
      <c r="J2844" s="31" t="n"/>
      <c r="K2844" s="31" t="n">
        <v>0</v>
      </c>
      <c r="L2844" s="32" t="n"/>
      <c r="M2844" s="31" t="n">
        <v>0</v>
      </c>
      <c r="N2844" s="31" t="n">
        <v>0</v>
      </c>
      <c r="O2844" s="31" t="n"/>
      <c r="P2844" s="31" t="n"/>
      <c r="Q2844" s="31" t="n">
        <v>0</v>
      </c>
      <c r="R2844" s="31" t="n"/>
      <c r="S2844" s="32" t="n"/>
      <c r="T2844" s="32" t="n"/>
      <c r="V2844" t="inlineStr">
        <is>
          <t>003uc</t>
        </is>
      </c>
      <c r="W2844" t="n">
        <v>2535</v>
      </c>
      <c r="X2844" t="n">
        <v>3872</v>
      </c>
      <c r="Z2844" t="inlineStr">
        <is>
          <t>Danny Irmen ((N/A) C)</t>
        </is>
      </c>
    </row>
    <row r="2845">
      <c r="A2845" t="inlineStr">
        <is>
          <t>Danny Kristo</t>
        </is>
      </c>
      <c r="B2845" t="inlineStr">
        <is>
          <t>(N/A)</t>
        </is>
      </c>
      <c r="C2845" t="inlineStr">
        <is>
          <t>RW</t>
        </is>
      </c>
      <c r="D2845" t="inlineStr">
        <is>
          <t>F</t>
        </is>
      </c>
      <c r="E2845" t="n">
        <v>36</v>
      </c>
      <c r="F2845" t="inlineStr">
        <is>
          <t>FA</t>
        </is>
      </c>
      <c r="G2845" t="inlineStr">
        <is>
          <t>FA</t>
        </is>
      </c>
      <c r="H2845" s="30" t="n">
        <v>1</v>
      </c>
      <c r="I2845" s="31" t="n">
        <v>0</v>
      </c>
      <c r="J2845" s="31" t="n"/>
      <c r="K2845" s="31" t="n">
        <v>0</v>
      </c>
      <c r="L2845" s="32" t="n"/>
      <c r="M2845" s="31" t="n">
        <v>0</v>
      </c>
      <c r="N2845" s="31" t="n">
        <v>0</v>
      </c>
      <c r="O2845" s="31" t="n"/>
      <c r="P2845" s="31" t="n"/>
      <c r="Q2845" s="31" t="n">
        <v>0</v>
      </c>
      <c r="R2845" s="31" t="n"/>
      <c r="S2845" s="32" t="n"/>
      <c r="T2845" s="32" t="n"/>
      <c r="V2845" t="inlineStr">
        <is>
          <t>01gjp</t>
        </is>
      </c>
      <c r="W2845" t="n">
        <v>3052</v>
      </c>
      <c r="X2845" t="n">
        <v>5934</v>
      </c>
      <c r="Z2845" t="inlineStr">
        <is>
          <t>Danny Kristo ((N/A) RW)</t>
        </is>
      </c>
    </row>
    <row r="2846">
      <c r="A2846" t="inlineStr">
        <is>
          <t>Danny Nelson</t>
        </is>
      </c>
      <c r="B2846" t="inlineStr">
        <is>
          <t>NYI</t>
        </is>
      </c>
      <c r="C2846" t="inlineStr">
        <is>
          <t>C</t>
        </is>
      </c>
      <c r="D2846" t="inlineStr">
        <is>
          <t>F</t>
        </is>
      </c>
      <c r="E2846" t="n">
        <v>21</v>
      </c>
      <c r="F2846" t="inlineStr">
        <is>
          <t>FA</t>
        </is>
      </c>
      <c r="G2846" t="inlineStr">
        <is>
          <t>FA</t>
        </is>
      </c>
      <c r="H2846" s="30" t="n">
        <v>1</v>
      </c>
      <c r="I2846" s="31" t="n">
        <v>0</v>
      </c>
      <c r="J2846" s="31" t="n"/>
      <c r="K2846" s="31" t="n">
        <v>0</v>
      </c>
      <c r="L2846" s="32" t="n"/>
      <c r="M2846" s="31" t="n">
        <v>0</v>
      </c>
      <c r="N2846" s="31" t="n">
        <v>0</v>
      </c>
      <c r="O2846" s="31" t="n"/>
      <c r="P2846" s="31" t="n"/>
      <c r="Q2846" s="31" t="n">
        <v>0</v>
      </c>
      <c r="R2846" s="31" t="n"/>
      <c r="S2846" s="32" t="n"/>
      <c r="T2846" s="32" t="n"/>
      <c r="V2846" t="inlineStr">
        <is>
          <t>06axv</t>
        </is>
      </c>
      <c r="W2846" t="n">
        <v>6947</v>
      </c>
      <c r="Y2846" t="inlineStr">
        <is>
          <t>d714b5b3-df48-4924-9530-dc788f3128d6</t>
        </is>
      </c>
      <c r="Z2846" t="inlineStr">
        <is>
          <t>Danny Nelson (NYI C)</t>
        </is>
      </c>
    </row>
    <row r="2847">
      <c r="A2847" t="inlineStr">
        <is>
          <t>Danny O'Regan</t>
        </is>
      </c>
      <c r="B2847" t="inlineStr">
        <is>
          <t>DET</t>
        </is>
      </c>
      <c r="C2847" t="inlineStr">
        <is>
          <t>C</t>
        </is>
      </c>
      <c r="D2847" t="inlineStr">
        <is>
          <t>F</t>
        </is>
      </c>
      <c r="E2847" t="n">
        <v>32</v>
      </c>
      <c r="F2847" t="inlineStr">
        <is>
          <t>FA</t>
        </is>
      </c>
      <c r="G2847" t="inlineStr">
        <is>
          <t>FA</t>
        </is>
      </c>
      <c r="H2847" s="30" t="n">
        <v>1</v>
      </c>
      <c r="I2847" s="31" t="n">
        <v>0</v>
      </c>
      <c r="J2847" s="31" t="n"/>
      <c r="K2847" s="31" t="n">
        <v>0</v>
      </c>
      <c r="L2847" s="32" t="n"/>
      <c r="M2847" s="31" t="n">
        <v>0</v>
      </c>
      <c r="N2847" s="31" t="n">
        <v>0</v>
      </c>
      <c r="O2847" s="31" t="n"/>
      <c r="P2847" s="31" t="n"/>
      <c r="Q2847" s="31" t="n">
        <v>0</v>
      </c>
      <c r="R2847" s="31" t="n"/>
      <c r="S2847" s="32" t="n"/>
      <c r="T2847" s="32" t="n"/>
      <c r="V2847" t="inlineStr">
        <is>
          <t>02o7z</t>
        </is>
      </c>
      <c r="W2847" t="n">
        <v>4280</v>
      </c>
      <c r="X2847" t="n">
        <v>5828</v>
      </c>
      <c r="Y2847" t="inlineStr">
        <is>
          <t>64071bcb-5a39-4c02-a644-133cd7fda510</t>
        </is>
      </c>
      <c r="Z2847" t="inlineStr">
        <is>
          <t>Danny O'Regan (DET C)</t>
        </is>
      </c>
    </row>
    <row r="2848">
      <c r="A2848" t="inlineStr">
        <is>
          <t>Danny Richmond</t>
        </is>
      </c>
      <c r="B2848" t="inlineStr">
        <is>
          <t>(N/A)</t>
        </is>
      </c>
      <c r="C2848" t="inlineStr">
        <is>
          <t>D</t>
        </is>
      </c>
      <c r="D2848" t="inlineStr">
        <is>
          <t>D</t>
        </is>
      </c>
      <c r="E2848" t="n">
        <v>42</v>
      </c>
      <c r="F2848" t="inlineStr">
        <is>
          <t>FA</t>
        </is>
      </c>
      <c r="G2848" t="inlineStr">
        <is>
          <t>FA</t>
        </is>
      </c>
      <c r="H2848" s="30" t="n">
        <v>1</v>
      </c>
      <c r="I2848" s="31" t="n">
        <v>0</v>
      </c>
      <c r="J2848" s="31" t="n"/>
      <c r="K2848" s="31" t="n">
        <v>0</v>
      </c>
      <c r="L2848" s="32" t="n"/>
      <c r="M2848" s="31" t="n">
        <v>0</v>
      </c>
      <c r="N2848" s="31" t="n">
        <v>0</v>
      </c>
      <c r="O2848" s="31" t="n"/>
      <c r="P2848" s="31" t="n"/>
      <c r="Q2848" s="31" t="n">
        <v>0</v>
      </c>
      <c r="R2848" s="31" t="n"/>
      <c r="S2848" s="32" t="n"/>
      <c r="T2848" s="32" t="n"/>
      <c r="V2848" t="inlineStr">
        <is>
          <t>003kp</t>
        </is>
      </c>
      <c r="W2848" t="n">
        <v>1937</v>
      </c>
      <c r="X2848" t="n">
        <v>3369</v>
      </c>
      <c r="Z2848" t="inlineStr">
        <is>
          <t>Danny Richmond ((N/A) D)</t>
        </is>
      </c>
    </row>
    <row r="2849">
      <c r="A2849" t="inlineStr">
        <is>
          <t>Danny Syvret</t>
        </is>
      </c>
      <c r="B2849" t="inlineStr">
        <is>
          <t>(N/A)</t>
        </is>
      </c>
      <c r="C2849" t="inlineStr">
        <is>
          <t>D</t>
        </is>
      </c>
      <c r="D2849" t="inlineStr">
        <is>
          <t>D</t>
        </is>
      </c>
      <c r="E2849" t="n">
        <v>41</v>
      </c>
      <c r="F2849" t="inlineStr">
        <is>
          <t>FA</t>
        </is>
      </c>
      <c r="G2849" t="inlineStr">
        <is>
          <t>FA</t>
        </is>
      </c>
      <c r="H2849" s="30" t="n">
        <v>1</v>
      </c>
      <c r="I2849" s="31" t="n">
        <v>0</v>
      </c>
      <c r="J2849" s="31" t="n"/>
      <c r="K2849" s="31" t="n">
        <v>0</v>
      </c>
      <c r="L2849" s="32" t="n"/>
      <c r="M2849" s="31" t="n">
        <v>0</v>
      </c>
      <c r="N2849" s="31" t="n">
        <v>0</v>
      </c>
      <c r="O2849" s="31" t="n"/>
      <c r="P2849" s="31" t="n"/>
      <c r="Q2849" s="31" t="n">
        <v>0</v>
      </c>
      <c r="R2849" s="31" t="n"/>
      <c r="S2849" s="32" t="n"/>
      <c r="T2849" s="32" t="n"/>
      <c r="V2849" t="inlineStr">
        <is>
          <t>003r6</t>
        </is>
      </c>
      <c r="W2849" t="n">
        <v>2398</v>
      </c>
      <c r="X2849" t="n">
        <v>3778</v>
      </c>
      <c r="Z2849" t="inlineStr">
        <is>
          <t>Danny Syvret ((N/A) D)</t>
        </is>
      </c>
    </row>
    <row r="2850">
      <c r="A2850" t="inlineStr">
        <is>
          <t>Danny Weight</t>
        </is>
      </c>
      <c r="B2850" t="inlineStr">
        <is>
          <t>(N/A)</t>
        </is>
      </c>
      <c r="C2850" t="inlineStr">
        <is>
          <t>LW</t>
        </is>
      </c>
      <c r="D2850" t="inlineStr">
        <is>
          <t>F</t>
        </is>
      </c>
      <c r="E2850" t="n">
        <v>25</v>
      </c>
      <c r="F2850" t="inlineStr">
        <is>
          <t>FA</t>
        </is>
      </c>
      <c r="G2850" t="inlineStr">
        <is>
          <t>FA</t>
        </is>
      </c>
      <c r="H2850" s="30" t="n">
        <v>1</v>
      </c>
      <c r="I2850" s="31" t="n">
        <v>0</v>
      </c>
      <c r="J2850" s="31" t="n"/>
      <c r="K2850" s="31" t="n">
        <v>0</v>
      </c>
      <c r="L2850" s="32" t="n"/>
      <c r="M2850" s="31" t="n">
        <v>0</v>
      </c>
      <c r="N2850" s="31" t="n">
        <v>0</v>
      </c>
      <c r="O2850" s="31" t="n"/>
      <c r="P2850" s="31" t="n"/>
      <c r="Q2850" s="31" t="n">
        <v>0</v>
      </c>
      <c r="R2850" s="31" t="n"/>
      <c r="S2850" s="32" t="n"/>
      <c r="T2850" s="32" t="n"/>
      <c r="V2850" t="inlineStr">
        <is>
          <t>05abj</t>
        </is>
      </c>
      <c r="Z2850" t="inlineStr">
        <is>
          <t>Danny Weight ((N/A) LW)</t>
        </is>
      </c>
    </row>
    <row r="2851">
      <c r="A2851" t="inlineStr">
        <is>
          <t>Danny aus den Birken</t>
        </is>
      </c>
      <c r="B2851" t="inlineStr">
        <is>
          <t>(N/A)</t>
        </is>
      </c>
      <c r="C2851" t="inlineStr">
        <is>
          <t>G</t>
        </is>
      </c>
      <c r="D2851" t="inlineStr">
        <is>
          <t>G</t>
        </is>
      </c>
      <c r="E2851" t="n">
        <v>41</v>
      </c>
      <c r="F2851" t="inlineStr">
        <is>
          <t>FA</t>
        </is>
      </c>
      <c r="G2851" t="inlineStr">
        <is>
          <t>FA</t>
        </is>
      </c>
      <c r="H2851" s="30" t="n">
        <v>1</v>
      </c>
      <c r="I2851" s="31" t="n">
        <v>0</v>
      </c>
      <c r="J2851" s="31" t="n"/>
      <c r="K2851" s="31" t="n">
        <v>0</v>
      </c>
      <c r="L2851" s="32" t="n"/>
      <c r="M2851" s="31" t="n">
        <v>0</v>
      </c>
      <c r="N2851" s="31" t="n">
        <v>0</v>
      </c>
      <c r="O2851" s="31" t="n"/>
      <c r="P2851" s="31" t="n"/>
      <c r="Q2851" s="31" t="n">
        <v>0</v>
      </c>
      <c r="R2851" s="31" t="n"/>
      <c r="S2851" s="32" t="n"/>
      <c r="T2851" s="32" t="n"/>
      <c r="V2851" t="inlineStr">
        <is>
          <t>05yji</t>
        </is>
      </c>
      <c r="Z2851" t="inlineStr">
        <is>
          <t>Danny aus den Birken ((N/A) G)</t>
        </is>
      </c>
    </row>
    <row r="2852">
      <c r="A2852" t="inlineStr">
        <is>
          <t>Dans Locmelis</t>
        </is>
      </c>
      <c r="B2852" t="inlineStr">
        <is>
          <t>BOS</t>
        </is>
      </c>
      <c r="C2852" t="inlineStr">
        <is>
          <t>C</t>
        </is>
      </c>
      <c r="D2852" t="inlineStr">
        <is>
          <t>F</t>
        </is>
      </c>
      <c r="E2852" t="n">
        <v>22</v>
      </c>
      <c r="F2852" t="inlineStr">
        <is>
          <t>FA</t>
        </is>
      </c>
      <c r="G2852" t="inlineStr">
        <is>
          <t>FA</t>
        </is>
      </c>
      <c r="H2852" s="30" t="n">
        <v>860000</v>
      </c>
      <c r="I2852" s="31" t="n">
        <v>0</v>
      </c>
      <c r="J2852" s="31" t="n"/>
      <c r="K2852" s="31" t="n">
        <v>0</v>
      </c>
      <c r="L2852" s="32" t="n"/>
      <c r="M2852" s="31" t="n">
        <v>0</v>
      </c>
      <c r="N2852" s="31" t="n">
        <v>0</v>
      </c>
      <c r="O2852" s="31" t="n"/>
      <c r="P2852" s="31" t="n"/>
      <c r="Q2852" s="31" t="n">
        <v>0</v>
      </c>
      <c r="R2852" s="31" t="n"/>
      <c r="S2852" s="32" t="n"/>
      <c r="T2852" s="32" t="n"/>
      <c r="V2852" t="inlineStr">
        <is>
          <t>062sh</t>
        </is>
      </c>
      <c r="W2852" t="n">
        <v>7333</v>
      </c>
      <c r="Y2852" t="inlineStr">
        <is>
          <t>6b9323b6-bf6c-41c5-9af1-923780e1c070</t>
        </is>
      </c>
      <c r="Z2852" t="inlineStr">
        <is>
          <t>Dans Locmelis (BOS C)</t>
        </is>
      </c>
    </row>
    <row r="2853">
      <c r="A2853" t="inlineStr">
        <is>
          <t>Dante Giannuzzi</t>
        </is>
      </c>
      <c r="B2853" t="inlineStr">
        <is>
          <t>(N/A)</t>
        </is>
      </c>
      <c r="C2853" t="inlineStr">
        <is>
          <t>G</t>
        </is>
      </c>
      <c r="D2853" t="inlineStr">
        <is>
          <t>G</t>
        </is>
      </c>
      <c r="E2853" t="n">
        <v>24</v>
      </c>
      <c r="F2853" t="inlineStr">
        <is>
          <t>FA</t>
        </is>
      </c>
      <c r="G2853" t="inlineStr">
        <is>
          <t>FA</t>
        </is>
      </c>
      <c r="H2853" s="30" t="n">
        <v>1</v>
      </c>
      <c r="I2853" s="31" t="n">
        <v>0</v>
      </c>
      <c r="J2853" s="31" t="n"/>
      <c r="K2853" s="31" t="n">
        <v>0</v>
      </c>
      <c r="L2853" s="32" t="n"/>
      <c r="M2853" s="31" t="n">
        <v>0</v>
      </c>
      <c r="N2853" s="31" t="n">
        <v>0</v>
      </c>
      <c r="O2853" s="31" t="n"/>
      <c r="P2853" s="31" t="n"/>
      <c r="Q2853" s="31" t="n">
        <v>0</v>
      </c>
      <c r="R2853" s="31" t="n"/>
      <c r="S2853" s="32" t="n"/>
      <c r="T2853" s="32" t="n"/>
      <c r="V2853" t="inlineStr">
        <is>
          <t>06ag4</t>
        </is>
      </c>
      <c r="Z2853" t="inlineStr">
        <is>
          <t>Dante Giannuzzi ((N/A) G)</t>
        </is>
      </c>
    </row>
    <row r="2854">
      <c r="A2854" t="inlineStr">
        <is>
          <t>Dante Salituro</t>
        </is>
      </c>
      <c r="B2854" t="inlineStr">
        <is>
          <t>(N/A)</t>
        </is>
      </c>
      <c r="C2854" t="inlineStr">
        <is>
          <t>C</t>
        </is>
      </c>
      <c r="D2854" t="inlineStr">
        <is>
          <t>F</t>
        </is>
      </c>
      <c r="E2854" t="n">
        <v>29</v>
      </c>
      <c r="F2854" t="inlineStr">
        <is>
          <t>FA</t>
        </is>
      </c>
      <c r="G2854" t="inlineStr">
        <is>
          <t>FA</t>
        </is>
      </c>
      <c r="H2854" s="30" t="n">
        <v>1</v>
      </c>
      <c r="I2854" s="31" t="n">
        <v>0</v>
      </c>
      <c r="J2854" s="31" t="n"/>
      <c r="K2854" s="31" t="n">
        <v>0</v>
      </c>
      <c r="L2854" s="32" t="n"/>
      <c r="M2854" s="31" t="n">
        <v>0</v>
      </c>
      <c r="N2854" s="31" t="n">
        <v>0</v>
      </c>
      <c r="O2854" s="31" t="n"/>
      <c r="P2854" s="31" t="n"/>
      <c r="Q2854" s="31" t="n">
        <v>0</v>
      </c>
      <c r="R2854" s="31" t="n"/>
      <c r="S2854" s="32" t="n"/>
      <c r="T2854" s="32" t="n"/>
      <c r="V2854" t="inlineStr">
        <is>
          <t>03roa</t>
        </is>
      </c>
      <c r="W2854" t="n">
        <v>4918</v>
      </c>
      <c r="X2854" t="n">
        <v>7005</v>
      </c>
      <c r="Z2854" t="inlineStr">
        <is>
          <t>Dante Salituro ((N/A) C)</t>
        </is>
      </c>
    </row>
    <row r="2855">
      <c r="A2855" t="inlineStr">
        <is>
          <t>Dany Heatley</t>
        </is>
      </c>
      <c r="B2855" t="inlineStr">
        <is>
          <t>(N/A)</t>
        </is>
      </c>
      <c r="C2855" t="inlineStr">
        <is>
          <t>LW</t>
        </is>
      </c>
      <c r="D2855" t="inlineStr">
        <is>
          <t>F</t>
        </is>
      </c>
      <c r="E2855" t="n">
        <v>45</v>
      </c>
      <c r="F2855" t="inlineStr">
        <is>
          <t>FA</t>
        </is>
      </c>
      <c r="G2855" t="inlineStr">
        <is>
          <t>FA</t>
        </is>
      </c>
      <c r="H2855" s="30" t="n">
        <v>1</v>
      </c>
      <c r="I2855" s="31" t="n">
        <v>0</v>
      </c>
      <c r="J2855" s="31" t="n"/>
      <c r="K2855" s="31" t="n">
        <v>0</v>
      </c>
      <c r="L2855" s="32" t="n"/>
      <c r="M2855" s="31" t="n">
        <v>0</v>
      </c>
      <c r="N2855" s="31" t="n">
        <v>0</v>
      </c>
      <c r="O2855" s="31" t="n"/>
      <c r="P2855" s="31" t="n"/>
      <c r="Q2855" s="31" t="n">
        <v>0</v>
      </c>
      <c r="R2855" s="31" t="n"/>
      <c r="S2855" s="32" t="n"/>
      <c r="T2855" s="32" t="n"/>
      <c r="V2855" t="inlineStr">
        <is>
          <t>0041q</t>
        </is>
      </c>
      <c r="W2855" t="n">
        <v>1280</v>
      </c>
      <c r="X2855" t="n">
        <v>2415</v>
      </c>
      <c r="Z2855" t="inlineStr">
        <is>
          <t>Dany Heatley ((N/A) LW)</t>
        </is>
      </c>
    </row>
    <row r="2856">
      <c r="A2856" t="inlineStr">
        <is>
          <t>Dany Masse</t>
        </is>
      </c>
      <c r="B2856" t="inlineStr">
        <is>
          <t>(N/A)</t>
        </is>
      </c>
      <c r="C2856" t="inlineStr">
        <is>
          <t>LW</t>
        </is>
      </c>
      <c r="D2856" t="inlineStr">
        <is>
          <t>F</t>
        </is>
      </c>
      <c r="E2856" t="n">
        <v>38</v>
      </c>
      <c r="F2856" t="inlineStr">
        <is>
          <t>FA</t>
        </is>
      </c>
      <c r="G2856" t="inlineStr">
        <is>
          <t>FA</t>
        </is>
      </c>
      <c r="H2856" s="30" t="n">
        <v>1</v>
      </c>
      <c r="I2856" s="31" t="n">
        <v>0</v>
      </c>
      <c r="J2856" s="31" t="n"/>
      <c r="K2856" s="31" t="n">
        <v>0</v>
      </c>
      <c r="L2856" s="32" t="n"/>
      <c r="M2856" s="31" t="n">
        <v>0</v>
      </c>
      <c r="N2856" s="31" t="n">
        <v>0</v>
      </c>
      <c r="O2856" s="31" t="n"/>
      <c r="P2856" s="31" t="n"/>
      <c r="Q2856" s="31" t="n">
        <v>0</v>
      </c>
      <c r="R2856" s="31" t="n"/>
      <c r="S2856" s="32" t="n"/>
      <c r="T2856" s="32" t="n"/>
      <c r="V2856" t="inlineStr">
        <is>
          <t>01cwq</t>
        </is>
      </c>
      <c r="W2856" t="n">
        <v>3234</v>
      </c>
      <c r="X2856" t="n">
        <v>4646</v>
      </c>
      <c r="Z2856" t="inlineStr">
        <is>
          <t>Dany Masse ((N/A) LW)</t>
        </is>
      </c>
    </row>
    <row r="2857">
      <c r="A2857" t="inlineStr">
        <is>
          <t>Darby Llewellyn</t>
        </is>
      </c>
      <c r="B2857" t="inlineStr">
        <is>
          <t>(N/A)</t>
        </is>
      </c>
      <c r="C2857" t="inlineStr">
        <is>
          <t>LW</t>
        </is>
      </c>
      <c r="D2857" t="inlineStr">
        <is>
          <t>F</t>
        </is>
      </c>
      <c r="E2857" t="n">
        <v>30</v>
      </c>
      <c r="F2857" t="inlineStr">
        <is>
          <t>FA</t>
        </is>
      </c>
      <c r="G2857" t="inlineStr">
        <is>
          <t>FA</t>
        </is>
      </c>
      <c r="H2857" s="30" t="n">
        <v>1</v>
      </c>
      <c r="I2857" s="31" t="n">
        <v>0</v>
      </c>
      <c r="J2857" s="31" t="n"/>
      <c r="K2857" s="31" t="n">
        <v>0</v>
      </c>
      <c r="L2857" s="32" t="n"/>
      <c r="M2857" s="31" t="n">
        <v>0</v>
      </c>
      <c r="N2857" s="31" t="n">
        <v>0</v>
      </c>
      <c r="O2857" s="31" t="n"/>
      <c r="P2857" s="31" t="n"/>
      <c r="Q2857" s="31" t="n">
        <v>0</v>
      </c>
      <c r="R2857" s="31" t="n"/>
      <c r="S2857" s="32" t="n"/>
      <c r="T2857" s="32" t="n"/>
      <c r="V2857" t="inlineStr">
        <is>
          <t>03knq</t>
        </is>
      </c>
      <c r="X2857" t="n">
        <v>6669</v>
      </c>
      <c r="Z2857" t="inlineStr">
        <is>
          <t>Darby Llewellyn ((N/A) LW)</t>
        </is>
      </c>
    </row>
    <row r="2858">
      <c r="A2858" t="inlineStr">
        <is>
          <t>Darcy Campbell</t>
        </is>
      </c>
      <c r="B2858" t="inlineStr">
        <is>
          <t>(N/A)</t>
        </is>
      </c>
      <c r="C2858" t="inlineStr">
        <is>
          <t>D</t>
        </is>
      </c>
      <c r="D2858" t="inlineStr">
        <is>
          <t>D</t>
        </is>
      </c>
      <c r="E2858" t="n">
        <v>42</v>
      </c>
      <c r="F2858" t="inlineStr">
        <is>
          <t>FA</t>
        </is>
      </c>
      <c r="G2858" t="inlineStr">
        <is>
          <t>FA</t>
        </is>
      </c>
      <c r="H2858" s="30" t="n">
        <v>1</v>
      </c>
      <c r="I2858" s="31" t="n">
        <v>0</v>
      </c>
      <c r="J2858" s="31" t="n"/>
      <c r="K2858" s="31" t="n">
        <v>0</v>
      </c>
      <c r="L2858" s="32" t="n"/>
      <c r="M2858" s="31" t="n">
        <v>0</v>
      </c>
      <c r="N2858" s="31" t="n">
        <v>0</v>
      </c>
      <c r="O2858" s="31" t="n"/>
      <c r="P2858" s="31" t="n"/>
      <c r="Q2858" s="31" t="n">
        <v>0</v>
      </c>
      <c r="R2858" s="31" t="n"/>
      <c r="S2858" s="32" t="n"/>
      <c r="T2858" s="32" t="n"/>
      <c r="V2858" t="inlineStr">
        <is>
          <t>003l8</t>
        </is>
      </c>
      <c r="W2858" t="n">
        <v>2748</v>
      </c>
      <c r="X2858" t="n">
        <v>4139</v>
      </c>
      <c r="Z2858" t="inlineStr">
        <is>
          <t>Darcy Campbell ((N/A) D)</t>
        </is>
      </c>
    </row>
    <row r="2859">
      <c r="A2859" t="inlineStr">
        <is>
          <t>Darcy Zajac</t>
        </is>
      </c>
      <c r="B2859" t="inlineStr">
        <is>
          <t>(N/A)</t>
        </is>
      </c>
      <c r="C2859" t="inlineStr">
        <is>
          <t>C</t>
        </is>
      </c>
      <c r="D2859" t="inlineStr">
        <is>
          <t>F</t>
        </is>
      </c>
      <c r="E2859" t="n">
        <v>39</v>
      </c>
      <c r="F2859" t="inlineStr">
        <is>
          <t>FA</t>
        </is>
      </c>
      <c r="G2859" t="inlineStr">
        <is>
          <t>FA</t>
        </is>
      </c>
      <c r="H2859" s="30" t="n">
        <v>1</v>
      </c>
      <c r="I2859" s="31" t="n">
        <v>0</v>
      </c>
      <c r="J2859" s="31" t="n"/>
      <c r="K2859" s="31" t="n">
        <v>0</v>
      </c>
      <c r="L2859" s="32" t="n"/>
      <c r="M2859" s="31" t="n">
        <v>0</v>
      </c>
      <c r="N2859" s="31" t="n">
        <v>0</v>
      </c>
      <c r="O2859" s="31" t="n"/>
      <c r="P2859" s="31" t="n"/>
      <c r="Q2859" s="31" t="n">
        <v>0</v>
      </c>
      <c r="R2859" s="31" t="n"/>
      <c r="S2859" s="32" t="n"/>
      <c r="T2859" s="32" t="n"/>
      <c r="V2859" t="inlineStr">
        <is>
          <t>024dl</t>
        </is>
      </c>
      <c r="X2859" t="n">
        <v>6195</v>
      </c>
      <c r="Z2859" t="inlineStr">
        <is>
          <t>Darcy Zajac ((N/A) C)</t>
        </is>
      </c>
    </row>
    <row r="2860">
      <c r="A2860" t="inlineStr">
        <is>
          <t>Darels Dukurs</t>
        </is>
      </c>
      <c r="B2860" t="inlineStr">
        <is>
          <t>(N/A)</t>
        </is>
      </c>
      <c r="C2860" t="inlineStr">
        <is>
          <t>LW</t>
        </is>
      </c>
      <c r="D2860" t="inlineStr">
        <is>
          <t>F</t>
        </is>
      </c>
      <c r="E2860" t="n">
        <v>23</v>
      </c>
      <c r="F2860" t="inlineStr">
        <is>
          <t>FA</t>
        </is>
      </c>
      <c r="G2860" t="inlineStr">
        <is>
          <t>FA</t>
        </is>
      </c>
      <c r="H2860" s="30" t="n">
        <v>1</v>
      </c>
      <c r="I2860" s="31" t="n">
        <v>0</v>
      </c>
      <c r="J2860" s="31" t="n"/>
      <c r="K2860" s="31" t="n">
        <v>0</v>
      </c>
      <c r="L2860" s="32" t="n"/>
      <c r="M2860" s="31" t="n">
        <v>0</v>
      </c>
      <c r="N2860" s="31" t="n">
        <v>0</v>
      </c>
      <c r="O2860" s="31" t="n"/>
      <c r="P2860" s="31" t="n"/>
      <c r="Q2860" s="31" t="n">
        <v>0</v>
      </c>
      <c r="R2860" s="31" t="n"/>
      <c r="S2860" s="32" t="n"/>
      <c r="T2860" s="32" t="n"/>
      <c r="V2860" t="inlineStr">
        <is>
          <t>05uau</t>
        </is>
      </c>
      <c r="Z2860" t="inlineStr">
        <is>
          <t>Darels Dukurs ((N/A) LW)</t>
        </is>
      </c>
    </row>
    <row r="2861">
      <c r="A2861" t="inlineStr">
        <is>
          <t>Darels Uljanskis</t>
        </is>
      </c>
      <c r="B2861" t="inlineStr">
        <is>
          <t>ANA</t>
        </is>
      </c>
      <c r="C2861" t="inlineStr">
        <is>
          <t>D</t>
        </is>
      </c>
      <c r="D2861" t="inlineStr">
        <is>
          <t>D</t>
        </is>
      </c>
      <c r="E2861" t="n">
        <v>20</v>
      </c>
      <c r="F2861" t="inlineStr">
        <is>
          <t>FA</t>
        </is>
      </c>
      <c r="G2861" t="inlineStr">
        <is>
          <t>FA</t>
        </is>
      </c>
      <c r="H2861" s="30" t="n">
        <v>1</v>
      </c>
      <c r="I2861" s="31" t="n">
        <v>0</v>
      </c>
      <c r="J2861" s="31" t="n"/>
      <c r="K2861" s="31" t="n">
        <v>0</v>
      </c>
      <c r="L2861" s="32" t="n"/>
      <c r="M2861" s="31" t="n">
        <v>0</v>
      </c>
      <c r="N2861" s="31" t="n">
        <v>0</v>
      </c>
      <c r="O2861" s="31" t="n"/>
      <c r="P2861" s="31" t="n"/>
      <c r="Q2861" s="31" t="n">
        <v>0</v>
      </c>
      <c r="R2861" s="31" t="n"/>
      <c r="S2861" s="32" t="n"/>
      <c r="T2861" s="32" t="n"/>
      <c r="V2861" t="inlineStr">
        <is>
          <t>06md9</t>
        </is>
      </c>
      <c r="Y2861" t="inlineStr">
        <is>
          <t>c5c2d167-9241-4ddd-b59e-aea5cce96aa9</t>
        </is>
      </c>
      <c r="Z2861" t="inlineStr">
        <is>
          <t>Darels Uljanskis (ANA D)</t>
        </is>
      </c>
    </row>
    <row r="2862">
      <c r="A2862" t="inlineStr">
        <is>
          <t>Daren Machesney</t>
        </is>
      </c>
      <c r="B2862" t="inlineStr">
        <is>
          <t>CBJ</t>
        </is>
      </c>
      <c r="C2862" t="inlineStr">
        <is>
          <t>G</t>
        </is>
      </c>
      <c r="D2862" t="inlineStr">
        <is>
          <t>G</t>
        </is>
      </c>
      <c r="E2862" t="n">
        <v>39</v>
      </c>
      <c r="F2862" t="inlineStr">
        <is>
          <t>FA</t>
        </is>
      </c>
      <c r="G2862" t="inlineStr">
        <is>
          <t>FA</t>
        </is>
      </c>
      <c r="H2862" s="30" t="n">
        <v>1</v>
      </c>
      <c r="I2862" s="31" t="n">
        <v>0</v>
      </c>
      <c r="J2862" s="31" t="n"/>
      <c r="K2862" s="31" t="n">
        <v>0</v>
      </c>
      <c r="L2862" s="32" t="n"/>
      <c r="M2862" s="31" t="n">
        <v>0</v>
      </c>
      <c r="N2862" s="31" t="n">
        <v>0</v>
      </c>
      <c r="O2862" s="31" t="n"/>
      <c r="P2862" s="31" t="n"/>
      <c r="Q2862" s="31" t="n">
        <v>0</v>
      </c>
      <c r="R2862" s="31" t="n"/>
      <c r="S2862" s="32" t="n"/>
      <c r="T2862" s="32" t="n"/>
      <c r="V2862" t="inlineStr">
        <is>
          <t>004kv</t>
        </is>
      </c>
      <c r="W2862" t="n">
        <v>2531</v>
      </c>
      <c r="X2862" t="n">
        <v>3862</v>
      </c>
      <c r="Z2862" t="inlineStr">
        <is>
          <t>Daren Machesney (CBJ G)</t>
        </is>
      </c>
    </row>
    <row r="2863">
      <c r="A2863" t="inlineStr">
        <is>
          <t>Darian Anderson</t>
        </is>
      </c>
      <c r="B2863" t="inlineStr">
        <is>
          <t>NYR</t>
        </is>
      </c>
      <c r="C2863" t="inlineStr">
        <is>
          <t>RW</t>
        </is>
      </c>
      <c r="D2863" t="inlineStr">
        <is>
          <t>F</t>
        </is>
      </c>
      <c r="E2863" t="n">
        <v>19</v>
      </c>
      <c r="F2863" t="inlineStr">
        <is>
          <t>FA</t>
        </is>
      </c>
      <c r="G2863" t="inlineStr">
        <is>
          <t>FA</t>
        </is>
      </c>
      <c r="H2863" s="30" t="n">
        <v>1</v>
      </c>
      <c r="I2863" s="31" t="n">
        <v>0</v>
      </c>
      <c r="J2863" s="31" t="n"/>
      <c r="K2863" s="31" t="n">
        <v>0</v>
      </c>
      <c r="L2863" s="32" t="n"/>
      <c r="M2863" s="31" t="n">
        <v>0</v>
      </c>
      <c r="N2863" s="31" t="n">
        <v>0</v>
      </c>
      <c r="O2863" s="31" t="n"/>
      <c r="P2863" s="31" t="n"/>
      <c r="Q2863" s="31" t="n">
        <v>0</v>
      </c>
      <c r="R2863" s="31" t="n"/>
      <c r="S2863" s="32" t="n"/>
      <c r="T2863" s="32" t="n"/>
      <c r="V2863" t="inlineStr">
        <is>
          <t>076xp</t>
        </is>
      </c>
      <c r="Y2863" t="inlineStr">
        <is>
          <t>4b2560fc-ed51-4a49-ae9b-bf5b2e9858ba</t>
        </is>
      </c>
      <c r="Z2863" t="inlineStr">
        <is>
          <t>Darian Anderson (NYR RW)</t>
        </is>
      </c>
    </row>
    <row r="2864">
      <c r="A2864" t="inlineStr">
        <is>
          <t>Darian Dziurzynski</t>
        </is>
      </c>
      <c r="B2864" t="inlineStr">
        <is>
          <t>(N/A)</t>
        </is>
      </c>
      <c r="C2864" t="inlineStr">
        <is>
          <t>LW</t>
        </is>
      </c>
      <c r="D2864" t="inlineStr">
        <is>
          <t>F</t>
        </is>
      </c>
      <c r="E2864" t="n">
        <v>35</v>
      </c>
      <c r="F2864" t="inlineStr">
        <is>
          <t>FA</t>
        </is>
      </c>
      <c r="G2864" t="inlineStr">
        <is>
          <t>FA</t>
        </is>
      </c>
      <c r="H2864" s="30" t="n">
        <v>1</v>
      </c>
      <c r="I2864" s="31" t="n">
        <v>0</v>
      </c>
      <c r="J2864" s="31" t="n"/>
      <c r="K2864" s="31" t="n">
        <v>0</v>
      </c>
      <c r="L2864" s="32" t="n"/>
      <c r="M2864" s="31" t="n">
        <v>0</v>
      </c>
      <c r="N2864" s="31" t="n">
        <v>0</v>
      </c>
      <c r="O2864" s="31" t="n"/>
      <c r="P2864" s="31" t="n"/>
      <c r="Q2864" s="31" t="n">
        <v>0</v>
      </c>
      <c r="R2864" s="31" t="n"/>
      <c r="S2864" s="32" t="n"/>
      <c r="T2864" s="32" t="n"/>
      <c r="V2864" t="inlineStr">
        <is>
          <t>02fri</t>
        </is>
      </c>
      <c r="X2864" t="n">
        <v>5506</v>
      </c>
      <c r="Z2864" t="inlineStr">
        <is>
          <t>Darian Dziurzynski ((N/A) LW)</t>
        </is>
      </c>
    </row>
    <row r="2865">
      <c r="A2865" t="inlineStr">
        <is>
          <t>Darian Pilon</t>
        </is>
      </c>
      <c r="B2865" t="inlineStr">
        <is>
          <t>(N/A)</t>
        </is>
      </c>
      <c r="C2865" t="inlineStr">
        <is>
          <t>LW</t>
        </is>
      </c>
      <c r="D2865" t="inlineStr">
        <is>
          <t>F</t>
        </is>
      </c>
      <c r="E2865" t="n">
        <v>27</v>
      </c>
      <c r="F2865" t="inlineStr">
        <is>
          <t>FA</t>
        </is>
      </c>
      <c r="G2865" t="inlineStr">
        <is>
          <t>FA</t>
        </is>
      </c>
      <c r="H2865" s="30" t="n">
        <v>1</v>
      </c>
      <c r="I2865" s="31" t="n">
        <v>0</v>
      </c>
      <c r="J2865" s="31" t="n"/>
      <c r="K2865" s="31" t="n">
        <v>0</v>
      </c>
      <c r="L2865" s="32" t="n"/>
      <c r="M2865" s="31" t="n">
        <v>0</v>
      </c>
      <c r="N2865" s="31" t="n">
        <v>0</v>
      </c>
      <c r="O2865" s="31" t="n"/>
      <c r="P2865" s="31" t="n"/>
      <c r="Q2865" s="31" t="n">
        <v>0</v>
      </c>
      <c r="R2865" s="31" t="n"/>
      <c r="S2865" s="32" t="n"/>
      <c r="T2865" s="32" t="n"/>
      <c r="V2865" t="inlineStr">
        <is>
          <t>04xa4</t>
        </is>
      </c>
      <c r="X2865" t="n">
        <v>8142</v>
      </c>
      <c r="Z2865" t="inlineStr">
        <is>
          <t>Darian Pilon ((N/A) LW)</t>
        </is>
      </c>
    </row>
    <row r="2866">
      <c r="A2866" t="inlineStr">
        <is>
          <t>Darian Rolsing</t>
        </is>
      </c>
      <c r="B2866" t="inlineStr">
        <is>
          <t>(N/A)</t>
        </is>
      </c>
      <c r="C2866" t="inlineStr">
        <is>
          <t>D</t>
        </is>
      </c>
      <c r="D2866" t="inlineStr">
        <is>
          <t>D</t>
        </is>
      </c>
      <c r="F2866" t="inlineStr">
        <is>
          <t>WW</t>
        </is>
      </c>
      <c r="G2866" t="inlineStr">
        <is>
          <t>FA</t>
        </is>
      </c>
      <c r="H2866" s="30" t="n"/>
      <c r="I2866" s="31" t="n"/>
      <c r="J2866" s="31" t="n"/>
      <c r="K2866" s="31" t="n"/>
      <c r="L2866" s="32" t="n"/>
      <c r="M2866" s="31" t="n"/>
      <c r="N2866" s="31" t="n"/>
      <c r="O2866" s="31" t="n"/>
      <c r="P2866" s="31" t="n"/>
      <c r="Q2866" s="31" t="n"/>
      <c r="R2866" s="31" t="n"/>
      <c r="S2866" s="32" t="n"/>
      <c r="T2866" s="32" t="n"/>
      <c r="V2866" t="inlineStr">
        <is>
          <t>07a3i</t>
        </is>
      </c>
      <c r="Z2866" t="inlineStr">
        <is>
          <t>Darian Rolsing ((N/A) D)</t>
        </is>
      </c>
    </row>
    <row r="2867">
      <c r="A2867" t="inlineStr">
        <is>
          <t>Darian Skeoch</t>
        </is>
      </c>
      <c r="B2867" t="inlineStr">
        <is>
          <t>(N/A)</t>
        </is>
      </c>
      <c r="C2867" t="inlineStr">
        <is>
          <t>D</t>
        </is>
      </c>
      <c r="D2867" t="inlineStr">
        <is>
          <t>D</t>
        </is>
      </c>
      <c r="E2867" t="n">
        <v>29</v>
      </c>
      <c r="F2867" t="inlineStr">
        <is>
          <t>FA</t>
        </is>
      </c>
      <c r="G2867" t="inlineStr">
        <is>
          <t>FA</t>
        </is>
      </c>
      <c r="H2867" s="30" t="n">
        <v>1</v>
      </c>
      <c r="I2867" s="31" t="n">
        <v>0</v>
      </c>
      <c r="J2867" s="31" t="n"/>
      <c r="K2867" s="31" t="n">
        <v>0</v>
      </c>
      <c r="L2867" s="32" t="n"/>
      <c r="M2867" s="31" t="n">
        <v>0</v>
      </c>
      <c r="N2867" s="31" t="n">
        <v>0</v>
      </c>
      <c r="O2867" s="31" t="n"/>
      <c r="P2867" s="31" t="n"/>
      <c r="Q2867" s="31" t="n">
        <v>0</v>
      </c>
      <c r="R2867" s="31" t="n"/>
      <c r="S2867" s="32" t="n"/>
      <c r="T2867" s="32" t="n"/>
      <c r="V2867" t="inlineStr">
        <is>
          <t>048vw</t>
        </is>
      </c>
      <c r="X2867" t="n">
        <v>7387</v>
      </c>
      <c r="Z2867" t="inlineStr">
        <is>
          <t>Darian Skeoch ((N/A) D)</t>
        </is>
      </c>
    </row>
    <row r="2868">
      <c r="A2868" t="inlineStr">
        <is>
          <t>Darien Kielb</t>
        </is>
      </c>
      <c r="B2868" t="inlineStr">
        <is>
          <t>EDM</t>
        </is>
      </c>
      <c r="C2868" t="inlineStr">
        <is>
          <t>D</t>
        </is>
      </c>
      <c r="D2868" t="inlineStr">
        <is>
          <t>D</t>
        </is>
      </c>
      <c r="E2868" t="n">
        <v>27</v>
      </c>
      <c r="F2868" t="inlineStr">
        <is>
          <t>FA</t>
        </is>
      </c>
      <c r="G2868" t="inlineStr">
        <is>
          <t>FA</t>
        </is>
      </c>
      <c r="H2868" s="30" t="n">
        <v>1</v>
      </c>
      <c r="I2868" s="31" t="n">
        <v>0</v>
      </c>
      <c r="J2868" s="31" t="n"/>
      <c r="K2868" s="31" t="n">
        <v>0</v>
      </c>
      <c r="L2868" s="32" t="n"/>
      <c r="M2868" s="31" t="n">
        <v>0</v>
      </c>
      <c r="N2868" s="31" t="n">
        <v>0</v>
      </c>
      <c r="O2868" s="31" t="n"/>
      <c r="P2868" s="31" t="n"/>
      <c r="Q2868" s="31" t="n">
        <v>0</v>
      </c>
      <c r="R2868" s="31" t="n"/>
      <c r="S2868" s="32" t="n"/>
      <c r="T2868" s="32" t="n"/>
      <c r="V2868" t="inlineStr">
        <is>
          <t>065k0</t>
        </is>
      </c>
      <c r="Y2868" t="inlineStr">
        <is>
          <t>09bc9bd6-6f85-4eb0-a715-a62ff2c56206</t>
        </is>
      </c>
      <c r="Z2868" t="inlineStr">
        <is>
          <t>Darien Kielb (EDM D)</t>
        </is>
      </c>
    </row>
    <row r="2869">
      <c r="A2869" t="inlineStr">
        <is>
          <t>Dario Simion</t>
        </is>
      </c>
      <c r="B2869" t="inlineStr">
        <is>
          <t>(N/A)</t>
        </is>
      </c>
      <c r="C2869" t="inlineStr">
        <is>
          <t>LW</t>
        </is>
      </c>
      <c r="D2869" t="inlineStr">
        <is>
          <t>F</t>
        </is>
      </c>
      <c r="E2869" t="n">
        <v>32</v>
      </c>
      <c r="F2869" t="inlineStr">
        <is>
          <t>FA</t>
        </is>
      </c>
      <c r="G2869" t="inlineStr">
        <is>
          <t>FA</t>
        </is>
      </c>
      <c r="H2869" s="30" t="n">
        <v>1</v>
      </c>
      <c r="I2869" s="31" t="n">
        <v>0</v>
      </c>
      <c r="J2869" s="31" t="n"/>
      <c r="K2869" s="31" t="n">
        <v>0</v>
      </c>
      <c r="L2869" s="32" t="n"/>
      <c r="M2869" s="31" t="n">
        <v>0</v>
      </c>
      <c r="N2869" s="31" t="n">
        <v>0</v>
      </c>
      <c r="O2869" s="31" t="n"/>
      <c r="P2869" s="31" t="n"/>
      <c r="Q2869" s="31" t="n">
        <v>0</v>
      </c>
      <c r="R2869" s="31" t="n"/>
      <c r="S2869" s="32" t="n"/>
      <c r="T2869" s="32" t="n"/>
      <c r="V2869" t="inlineStr">
        <is>
          <t>03mbq</t>
        </is>
      </c>
      <c r="Z2869" t="inlineStr">
        <is>
          <t>Dario Simion ((N/A) LW)</t>
        </is>
      </c>
    </row>
    <row r="2870">
      <c r="A2870" t="inlineStr">
        <is>
          <t>Darion Hanson</t>
        </is>
      </c>
      <c r="B2870" t="inlineStr">
        <is>
          <t>(N/A)</t>
        </is>
      </c>
      <c r="C2870" t="inlineStr">
        <is>
          <t>G</t>
        </is>
      </c>
      <c r="D2870" t="inlineStr">
        <is>
          <t>G</t>
        </is>
      </c>
      <c r="E2870" t="n">
        <v>29</v>
      </c>
      <c r="F2870" t="inlineStr">
        <is>
          <t>FA</t>
        </is>
      </c>
      <c r="G2870" t="inlineStr">
        <is>
          <t>FA</t>
        </is>
      </c>
      <c r="H2870" s="30" t="n">
        <v>1</v>
      </c>
      <c r="I2870" s="31" t="n">
        <v>0</v>
      </c>
      <c r="J2870" s="31" t="n"/>
      <c r="K2870" s="31" t="n">
        <v>0</v>
      </c>
      <c r="L2870" s="32" t="n"/>
      <c r="M2870" s="31" t="n">
        <v>0</v>
      </c>
      <c r="N2870" s="31" t="n">
        <v>0</v>
      </c>
      <c r="O2870" s="31" t="n"/>
      <c r="P2870" s="31" t="n"/>
      <c r="Q2870" s="31" t="n">
        <v>0</v>
      </c>
      <c r="R2870" s="31" t="n"/>
      <c r="S2870" s="32" t="n"/>
      <c r="T2870" s="32" t="n"/>
      <c r="V2870" t="inlineStr">
        <is>
          <t>060qe</t>
        </is>
      </c>
      <c r="Z2870" t="inlineStr">
        <is>
          <t>Darion Hanson ((N/A) G)</t>
        </is>
      </c>
    </row>
    <row r="2871">
      <c r="A2871" t="inlineStr">
        <is>
          <t>Darren Archibald</t>
        </is>
      </c>
      <c r="B2871" t="inlineStr">
        <is>
          <t>(N/A)</t>
        </is>
      </c>
      <c r="C2871" t="inlineStr">
        <is>
          <t>RW</t>
        </is>
      </c>
      <c r="D2871" t="inlineStr">
        <is>
          <t>F</t>
        </is>
      </c>
      <c r="E2871" t="n">
        <v>36</v>
      </c>
      <c r="F2871" t="inlineStr">
        <is>
          <t>FA</t>
        </is>
      </c>
      <c r="G2871" t="inlineStr">
        <is>
          <t>FA</t>
        </is>
      </c>
      <c r="H2871" s="30" t="n">
        <v>1</v>
      </c>
      <c r="I2871" s="31" t="n">
        <v>0</v>
      </c>
      <c r="J2871" s="31" t="n"/>
      <c r="K2871" s="31" t="n">
        <v>0</v>
      </c>
      <c r="L2871" s="32" t="n"/>
      <c r="M2871" s="31" t="n">
        <v>0</v>
      </c>
      <c r="N2871" s="31" t="n">
        <v>0</v>
      </c>
      <c r="O2871" s="31" t="n"/>
      <c r="P2871" s="31" t="n"/>
      <c r="Q2871" s="31" t="n">
        <v>0</v>
      </c>
      <c r="R2871" s="31" t="n"/>
      <c r="S2871" s="32" t="n"/>
      <c r="T2871" s="32" t="n"/>
      <c r="V2871" t="inlineStr">
        <is>
          <t>0256z</t>
        </is>
      </c>
      <c r="W2871" t="n">
        <v>3648</v>
      </c>
      <c r="X2871" t="n">
        <v>5244</v>
      </c>
      <c r="Z2871" t="inlineStr">
        <is>
          <t>Darren Archibald ((N/A) RW)</t>
        </is>
      </c>
    </row>
    <row r="2872">
      <c r="A2872" t="inlineStr">
        <is>
          <t>Darren Dietz</t>
        </is>
      </c>
      <c r="B2872" t="inlineStr">
        <is>
          <t>(N/A)</t>
        </is>
      </c>
      <c r="C2872" t="inlineStr">
        <is>
          <t>D</t>
        </is>
      </c>
      <c r="D2872" t="inlineStr">
        <is>
          <t>D</t>
        </is>
      </c>
      <c r="E2872" t="n">
        <v>33</v>
      </c>
      <c r="F2872" t="inlineStr">
        <is>
          <t>FA</t>
        </is>
      </c>
      <c r="G2872" t="inlineStr">
        <is>
          <t>FA</t>
        </is>
      </c>
      <c r="H2872" s="30" t="n">
        <v>1</v>
      </c>
      <c r="I2872" s="31" t="n">
        <v>0</v>
      </c>
      <c r="J2872" s="31" t="n"/>
      <c r="K2872" s="31" t="n">
        <v>0</v>
      </c>
      <c r="L2872" s="32" t="n"/>
      <c r="M2872" s="31" t="n">
        <v>0</v>
      </c>
      <c r="N2872" s="31" t="n">
        <v>0</v>
      </c>
      <c r="O2872" s="31" t="n"/>
      <c r="P2872" s="31" t="n"/>
      <c r="Q2872" s="31" t="n">
        <v>0</v>
      </c>
      <c r="R2872" s="31" t="n"/>
      <c r="S2872" s="32" t="n"/>
      <c r="T2872" s="32" t="n"/>
      <c r="V2872" t="inlineStr">
        <is>
          <t>02fq3</t>
        </is>
      </c>
      <c r="W2872" t="n">
        <v>4100</v>
      </c>
      <c r="X2872" t="n">
        <v>5503</v>
      </c>
      <c r="Z2872" t="inlineStr">
        <is>
          <t>Darren Dietz ((N/A) D)</t>
        </is>
      </c>
    </row>
    <row r="2873">
      <c r="A2873" t="inlineStr">
        <is>
          <t>Darren Reid</t>
        </is>
      </c>
      <c r="B2873" t="inlineStr">
        <is>
          <t>WSH</t>
        </is>
      </c>
      <c r="C2873" t="inlineStr">
        <is>
          <t>RW</t>
        </is>
      </c>
      <c r="D2873" t="inlineStr">
        <is>
          <t>F</t>
        </is>
      </c>
      <c r="E2873" t="n">
        <v>43</v>
      </c>
      <c r="F2873" t="inlineStr">
        <is>
          <t>FA</t>
        </is>
      </c>
      <c r="G2873" t="inlineStr">
        <is>
          <t>FA</t>
        </is>
      </c>
      <c r="H2873" s="30" t="n">
        <v>1</v>
      </c>
      <c r="I2873" s="31" t="n">
        <v>0</v>
      </c>
      <c r="J2873" s="31" t="n"/>
      <c r="K2873" s="31" t="n">
        <v>0</v>
      </c>
      <c r="L2873" s="32" t="n"/>
      <c r="M2873" s="31" t="n">
        <v>0</v>
      </c>
      <c r="N2873" s="31" t="n">
        <v>0</v>
      </c>
      <c r="O2873" s="31" t="n"/>
      <c r="P2873" s="31" t="n"/>
      <c r="Q2873" s="31" t="n">
        <v>0</v>
      </c>
      <c r="R2873" s="31" t="n"/>
      <c r="S2873" s="32" t="n"/>
      <c r="T2873" s="32" t="n"/>
      <c r="V2873" t="inlineStr">
        <is>
          <t>0043j</t>
        </is>
      </c>
      <c r="W2873" t="n">
        <v>2020</v>
      </c>
      <c r="X2873" t="n">
        <v>3505</v>
      </c>
      <c r="Z2873" t="inlineStr">
        <is>
          <t>Darren Reid (WSH RW)</t>
        </is>
      </c>
    </row>
    <row r="2874">
      <c r="A2874" t="inlineStr">
        <is>
          <t>Darroll Powe</t>
        </is>
      </c>
      <c r="B2874" t="inlineStr">
        <is>
          <t>PHI</t>
        </is>
      </c>
      <c r="C2874" t="inlineStr">
        <is>
          <t>C</t>
        </is>
      </c>
      <c r="D2874" t="inlineStr">
        <is>
          <t>F</t>
        </is>
      </c>
      <c r="E2874" t="n">
        <v>41</v>
      </c>
      <c r="F2874" t="inlineStr">
        <is>
          <t>FA</t>
        </is>
      </c>
      <c r="G2874" t="inlineStr">
        <is>
          <t>FA</t>
        </is>
      </c>
      <c r="H2874" s="30" t="n">
        <v>1</v>
      </c>
      <c r="I2874" s="31" t="n">
        <v>0</v>
      </c>
      <c r="J2874" s="31" t="n"/>
      <c r="K2874" s="31" t="n">
        <v>0</v>
      </c>
      <c r="L2874" s="32" t="n"/>
      <c r="M2874" s="31" t="n">
        <v>0</v>
      </c>
      <c r="N2874" s="31" t="n">
        <v>0</v>
      </c>
      <c r="O2874" s="31" t="n"/>
      <c r="P2874" s="31" t="n"/>
      <c r="Q2874" s="31" t="n">
        <v>0</v>
      </c>
      <c r="R2874" s="31" t="n"/>
      <c r="S2874" s="32" t="n"/>
      <c r="T2874" s="32" t="n"/>
      <c r="V2874" t="inlineStr">
        <is>
          <t>005he</t>
        </is>
      </c>
      <c r="W2874" t="n">
        <v>3160</v>
      </c>
      <c r="X2874" t="n">
        <v>4443</v>
      </c>
      <c r="Z2874" t="inlineStr">
        <is>
          <t>Darroll Powe (PHI C)</t>
        </is>
      </c>
    </row>
    <row r="2875">
      <c r="A2875" t="inlineStr">
        <is>
          <t>Darryl Boyce</t>
        </is>
      </c>
      <c r="B2875" t="inlineStr">
        <is>
          <t>(N/A)</t>
        </is>
      </c>
      <c r="C2875" t="inlineStr">
        <is>
          <t>C</t>
        </is>
      </c>
      <c r="D2875" t="inlineStr">
        <is>
          <t>F</t>
        </is>
      </c>
      <c r="E2875" t="n">
        <v>42</v>
      </c>
      <c r="F2875" t="inlineStr">
        <is>
          <t>FA</t>
        </is>
      </c>
      <c r="G2875" t="inlineStr">
        <is>
          <t>FA</t>
        </is>
      </c>
      <c r="H2875" s="30" t="n">
        <v>1</v>
      </c>
      <c r="I2875" s="31" t="n">
        <v>0</v>
      </c>
      <c r="J2875" s="31" t="n"/>
      <c r="K2875" s="31" t="n">
        <v>0</v>
      </c>
      <c r="L2875" s="32" t="n"/>
      <c r="M2875" s="31" t="n">
        <v>0</v>
      </c>
      <c r="N2875" s="31" t="n">
        <v>0</v>
      </c>
      <c r="O2875" s="31" t="n"/>
      <c r="P2875" s="31" t="n"/>
      <c r="Q2875" s="31" t="n">
        <v>0</v>
      </c>
      <c r="R2875" s="31" t="n"/>
      <c r="S2875" s="32" t="n"/>
      <c r="T2875" s="32" t="n"/>
      <c r="V2875" t="inlineStr">
        <is>
          <t>0049k</t>
        </is>
      </c>
      <c r="W2875" t="n">
        <v>2926</v>
      </c>
      <c r="X2875" t="n">
        <v>4343</v>
      </c>
      <c r="Z2875" t="inlineStr">
        <is>
          <t>Darryl Boyce ((N/A) C)</t>
        </is>
      </c>
    </row>
    <row r="2876">
      <c r="A2876" t="inlineStr">
        <is>
          <t>Daryl Boyle</t>
        </is>
      </c>
      <c r="B2876" t="inlineStr">
        <is>
          <t>STL</t>
        </is>
      </c>
      <c r="C2876" t="inlineStr">
        <is>
          <t>D</t>
        </is>
      </c>
      <c r="D2876" t="inlineStr">
        <is>
          <t>D</t>
        </is>
      </c>
      <c r="E2876" t="n">
        <v>39</v>
      </c>
      <c r="F2876" t="inlineStr">
        <is>
          <t>FA</t>
        </is>
      </c>
      <c r="G2876" t="inlineStr">
        <is>
          <t>FA</t>
        </is>
      </c>
      <c r="H2876" s="30" t="n">
        <v>1</v>
      </c>
      <c r="I2876" s="31" t="n">
        <v>0</v>
      </c>
      <c r="J2876" s="31" t="n"/>
      <c r="K2876" s="31" t="n">
        <v>0</v>
      </c>
      <c r="L2876" s="32" t="n"/>
      <c r="M2876" s="31" t="n">
        <v>0</v>
      </c>
      <c r="N2876" s="31" t="n">
        <v>0</v>
      </c>
      <c r="O2876" s="31" t="n"/>
      <c r="P2876" s="31" t="n"/>
      <c r="Q2876" s="31" t="n">
        <v>0</v>
      </c>
      <c r="R2876" s="31" t="n"/>
      <c r="S2876" s="32" t="n"/>
      <c r="T2876" s="32" t="n"/>
      <c r="V2876" t="inlineStr">
        <is>
          <t>01mw0</t>
        </is>
      </c>
      <c r="W2876" t="n">
        <v>3385</v>
      </c>
      <c r="X2876" t="n">
        <v>4813</v>
      </c>
      <c r="Z2876" t="inlineStr">
        <is>
          <t>Daryl Boyle (STL D)</t>
        </is>
      </c>
    </row>
    <row r="2877">
      <c r="A2877" t="inlineStr">
        <is>
          <t>Daultan Leveille</t>
        </is>
      </c>
      <c r="B2877" t="inlineStr">
        <is>
          <t>OTT</t>
        </is>
      </c>
      <c r="C2877" t="inlineStr">
        <is>
          <t>C</t>
        </is>
      </c>
      <c r="D2877" t="inlineStr">
        <is>
          <t>F</t>
        </is>
      </c>
      <c r="E2877" t="n">
        <v>36</v>
      </c>
      <c r="F2877" t="inlineStr">
        <is>
          <t>FA</t>
        </is>
      </c>
      <c r="G2877" t="inlineStr">
        <is>
          <t>FA</t>
        </is>
      </c>
      <c r="H2877" s="30" t="n">
        <v>1</v>
      </c>
      <c r="I2877" s="31" t="n">
        <v>0</v>
      </c>
      <c r="J2877" s="31" t="n"/>
      <c r="K2877" s="31" t="n">
        <v>0</v>
      </c>
      <c r="L2877" s="32" t="n"/>
      <c r="M2877" s="31" t="n">
        <v>0</v>
      </c>
      <c r="N2877" s="31" t="n">
        <v>0</v>
      </c>
      <c r="O2877" s="31" t="n"/>
      <c r="P2877" s="31" t="n"/>
      <c r="Q2877" s="31" t="n">
        <v>0</v>
      </c>
      <c r="R2877" s="31" t="n"/>
      <c r="S2877" s="32" t="n"/>
      <c r="T2877" s="32" t="n"/>
      <c r="V2877" t="inlineStr">
        <is>
          <t>016g8</t>
        </is>
      </c>
      <c r="W2877" t="n">
        <v>3016</v>
      </c>
      <c r="X2877" t="n">
        <v>4504</v>
      </c>
      <c r="Z2877" t="inlineStr">
        <is>
          <t>Daultan Leveille (OTT C)</t>
        </is>
      </c>
    </row>
    <row r="2878">
      <c r="A2878" t="inlineStr">
        <is>
          <t>Dave Bolland</t>
        </is>
      </c>
      <c r="B2878" t="inlineStr">
        <is>
          <t>(N/A)</t>
        </is>
      </c>
      <c r="C2878" t="inlineStr">
        <is>
          <t>C</t>
        </is>
      </c>
      <c r="D2878" t="inlineStr">
        <is>
          <t>F</t>
        </is>
      </c>
      <c r="E2878" t="n">
        <v>40</v>
      </c>
      <c r="F2878" t="inlineStr">
        <is>
          <t>FA</t>
        </is>
      </c>
      <c r="G2878" t="inlineStr">
        <is>
          <t>FA</t>
        </is>
      </c>
      <c r="H2878" s="30" t="n">
        <v>1</v>
      </c>
      <c r="I2878" s="31" t="n">
        <v>0</v>
      </c>
      <c r="J2878" s="31" t="n"/>
      <c r="K2878" s="31" t="n">
        <v>0</v>
      </c>
      <c r="L2878" s="32" t="n"/>
      <c r="M2878" s="31" t="n">
        <v>0</v>
      </c>
      <c r="N2878" s="31" t="n">
        <v>0</v>
      </c>
      <c r="O2878" s="31" t="n"/>
      <c r="P2878" s="31" t="n"/>
      <c r="Q2878" s="31" t="n">
        <v>0</v>
      </c>
      <c r="R2878" s="31" t="n"/>
      <c r="S2878" s="32" t="n"/>
      <c r="T2878" s="32" t="n"/>
      <c r="V2878" t="inlineStr">
        <is>
          <t>003k0</t>
        </is>
      </c>
      <c r="W2878" t="n">
        <v>2176</v>
      </c>
      <c r="X2878" t="n">
        <v>3812</v>
      </c>
      <c r="Z2878" t="inlineStr">
        <is>
          <t>Dave Bolland ((N/A) C)</t>
        </is>
      </c>
    </row>
    <row r="2879">
      <c r="A2879" t="inlineStr">
        <is>
          <t>Dave Brown</t>
        </is>
      </c>
      <c r="B2879" t="inlineStr">
        <is>
          <t>(N/A)</t>
        </is>
      </c>
      <c r="C2879" t="inlineStr">
        <is>
          <t>G</t>
        </is>
      </c>
      <c r="D2879" t="inlineStr">
        <is>
          <t>G</t>
        </is>
      </c>
      <c r="E2879" t="n">
        <v>41</v>
      </c>
      <c r="F2879" t="inlineStr">
        <is>
          <t>FA</t>
        </is>
      </c>
      <c r="G2879" t="inlineStr">
        <is>
          <t>FA</t>
        </is>
      </c>
      <c r="H2879" s="30" t="n">
        <v>1</v>
      </c>
      <c r="I2879" s="31" t="n">
        <v>0</v>
      </c>
      <c r="J2879" s="31" t="n"/>
      <c r="K2879" s="31" t="n">
        <v>0</v>
      </c>
      <c r="L2879" s="32" t="n"/>
      <c r="M2879" s="31" t="n">
        <v>0</v>
      </c>
      <c r="N2879" s="31" t="n">
        <v>0</v>
      </c>
      <c r="O2879" s="31" t="n"/>
      <c r="P2879" s="31" t="n"/>
      <c r="Q2879" s="31" t="n">
        <v>0</v>
      </c>
      <c r="R2879" s="31" t="n"/>
      <c r="S2879" s="32" t="n"/>
      <c r="T2879" s="32" t="n"/>
      <c r="V2879" t="inlineStr">
        <is>
          <t>004ov</t>
        </is>
      </c>
      <c r="X2879" t="n">
        <v>4281</v>
      </c>
      <c r="Z2879" t="inlineStr">
        <is>
          <t>Dave Brown ((N/A) G)</t>
        </is>
      </c>
    </row>
    <row r="2880">
      <c r="A2880" t="inlineStr">
        <is>
          <t>Dave Dziurzynski</t>
        </is>
      </c>
      <c r="B2880" t="inlineStr">
        <is>
          <t>(N/A)</t>
        </is>
      </c>
      <c r="C2880" t="inlineStr">
        <is>
          <t>LW</t>
        </is>
      </c>
      <c r="D2880" t="inlineStr">
        <is>
          <t>F</t>
        </is>
      </c>
      <c r="E2880" t="n">
        <v>36</v>
      </c>
      <c r="F2880" t="inlineStr">
        <is>
          <t>FA</t>
        </is>
      </c>
      <c r="G2880" t="inlineStr">
        <is>
          <t>FA</t>
        </is>
      </c>
      <c r="H2880" s="30" t="n">
        <v>1</v>
      </c>
      <c r="I2880" s="31" t="n">
        <v>0</v>
      </c>
      <c r="J2880" s="31" t="n"/>
      <c r="K2880" s="31" t="n">
        <v>0</v>
      </c>
      <c r="L2880" s="32" t="n"/>
      <c r="M2880" s="31" t="n">
        <v>0</v>
      </c>
      <c r="N2880" s="31" t="n">
        <v>0</v>
      </c>
      <c r="O2880" s="31" t="n"/>
      <c r="P2880" s="31" t="n"/>
      <c r="Q2880" s="31" t="n">
        <v>0</v>
      </c>
      <c r="R2880" s="31" t="n"/>
      <c r="S2880" s="32" t="n"/>
      <c r="T2880" s="32" t="n"/>
      <c r="V2880" t="inlineStr">
        <is>
          <t>01t9m</t>
        </is>
      </c>
      <c r="W2880" t="n">
        <v>3478</v>
      </c>
      <c r="X2880" t="n">
        <v>4869</v>
      </c>
      <c r="Z2880" t="inlineStr">
        <is>
          <t>Dave Dziurzynski ((N/A) LW)</t>
        </is>
      </c>
    </row>
    <row r="2881">
      <c r="A2881" t="inlineStr">
        <is>
          <t>Dave Labrecque</t>
        </is>
      </c>
      <c r="B2881" t="inlineStr">
        <is>
          <t>PHI</t>
        </is>
      </c>
      <c r="C2881" t="inlineStr">
        <is>
          <t>C</t>
        </is>
      </c>
      <c r="D2881" t="inlineStr">
        <is>
          <t>F</t>
        </is>
      </c>
      <c r="E2881" t="n">
        <v>36</v>
      </c>
      <c r="F2881" t="inlineStr">
        <is>
          <t>FA</t>
        </is>
      </c>
      <c r="G2881" t="inlineStr">
        <is>
          <t>FA</t>
        </is>
      </c>
      <c r="H2881" s="30" t="n">
        <v>1</v>
      </c>
      <c r="I2881" s="31" t="n">
        <v>0</v>
      </c>
      <c r="J2881" s="31" t="n"/>
      <c r="K2881" s="31" t="n">
        <v>0</v>
      </c>
      <c r="L2881" s="32" t="n"/>
      <c r="M2881" s="31" t="n">
        <v>0</v>
      </c>
      <c r="N2881" s="31" t="n">
        <v>0</v>
      </c>
      <c r="O2881" s="31" t="n"/>
      <c r="P2881" s="31" t="n"/>
      <c r="Q2881" s="31" t="n">
        <v>0</v>
      </c>
      <c r="R2881" s="31" t="n"/>
      <c r="S2881" s="32" t="n"/>
      <c r="T2881" s="32" t="n"/>
      <c r="V2881" t="inlineStr">
        <is>
          <t>024dh</t>
        </is>
      </c>
      <c r="Z2881" t="inlineStr">
        <is>
          <t>Dave Labrecque (PHI C)</t>
        </is>
      </c>
    </row>
    <row r="2882">
      <c r="A2882" t="inlineStr">
        <is>
          <t>David Aebischer</t>
        </is>
      </c>
      <c r="B2882" t="inlineStr">
        <is>
          <t>(N/A)</t>
        </is>
      </c>
      <c r="C2882" t="inlineStr">
        <is>
          <t>D</t>
        </is>
      </c>
      <c r="D2882" t="inlineStr">
        <is>
          <t>D</t>
        </is>
      </c>
      <c r="E2882" t="n">
        <v>25</v>
      </c>
      <c r="F2882" t="inlineStr">
        <is>
          <t>FA</t>
        </is>
      </c>
      <c r="G2882" t="inlineStr">
        <is>
          <t>FA</t>
        </is>
      </c>
      <c r="H2882" s="30" t="n">
        <v>1</v>
      </c>
      <c r="I2882" s="31" t="n">
        <v>0</v>
      </c>
      <c r="J2882" s="31" t="n"/>
      <c r="K2882" s="31" t="n">
        <v>0</v>
      </c>
      <c r="L2882" s="32" t="n"/>
      <c r="M2882" s="31" t="n">
        <v>0</v>
      </c>
      <c r="N2882" s="31" t="n">
        <v>0</v>
      </c>
      <c r="O2882" s="31" t="n"/>
      <c r="P2882" s="31" t="n"/>
      <c r="Q2882" s="31" t="n">
        <v>0</v>
      </c>
      <c r="R2882" s="31" t="n"/>
      <c r="S2882" s="32" t="n"/>
      <c r="T2882" s="32" t="n"/>
      <c r="V2882" t="inlineStr">
        <is>
          <t>05o4g</t>
        </is>
      </c>
      <c r="Z2882" t="inlineStr">
        <is>
          <t>David Aebischer ((N/A) D)</t>
        </is>
      </c>
    </row>
    <row r="2883">
      <c r="A2883" t="inlineStr">
        <is>
          <t>David Bedkowski</t>
        </is>
      </c>
      <c r="B2883" t="inlineStr">
        <is>
          <t>BUF</t>
        </is>
      </c>
      <c r="C2883" t="inlineStr">
        <is>
          <t>D</t>
        </is>
      </c>
      <c r="D2883" t="inlineStr">
        <is>
          <t>D</t>
        </is>
      </c>
      <c r="E2883" t="n">
        <v>19</v>
      </c>
      <c r="F2883" t="inlineStr">
        <is>
          <t>FA</t>
        </is>
      </c>
      <c r="G2883" t="inlineStr">
        <is>
          <t>FA</t>
        </is>
      </c>
      <c r="H2883" s="30" t="n">
        <v>1</v>
      </c>
      <c r="I2883" s="31" t="n">
        <v>0</v>
      </c>
      <c r="J2883" s="31" t="n"/>
      <c r="K2883" s="31" t="n">
        <v>0</v>
      </c>
      <c r="L2883" s="32" t="n"/>
      <c r="M2883" s="31" t="n">
        <v>0</v>
      </c>
      <c r="N2883" s="31" t="n">
        <v>0</v>
      </c>
      <c r="O2883" s="31" t="n"/>
      <c r="P2883" s="31" t="n"/>
      <c r="Q2883" s="31" t="n">
        <v>0</v>
      </c>
      <c r="R2883" s="31" t="n"/>
      <c r="S2883" s="32" t="n"/>
      <c r="T2883" s="32" t="n"/>
      <c r="V2883" t="inlineStr">
        <is>
          <t>06sqd</t>
        </is>
      </c>
      <c r="W2883" t="n">
        <v>7473</v>
      </c>
      <c r="Y2883" t="inlineStr">
        <is>
          <t>0a6cedef-24ee-4a44-a4c3-cb1debbb136a</t>
        </is>
      </c>
      <c r="Z2883" t="inlineStr">
        <is>
          <t>David Bedkowski (BUF D)</t>
        </is>
      </c>
    </row>
    <row r="2884">
      <c r="A2884" t="inlineStr">
        <is>
          <t>David Bernhardt</t>
        </is>
      </c>
      <c r="B2884" t="inlineStr">
        <is>
          <t>PHI</t>
        </is>
      </c>
      <c r="C2884" t="inlineStr">
        <is>
          <t>D</t>
        </is>
      </c>
      <c r="D2884" t="inlineStr">
        <is>
          <t>D</t>
        </is>
      </c>
      <c r="E2884" t="n">
        <v>28</v>
      </c>
      <c r="F2884" t="inlineStr">
        <is>
          <t>FA</t>
        </is>
      </c>
      <c r="G2884" t="inlineStr">
        <is>
          <t>FA</t>
        </is>
      </c>
      <c r="H2884" s="30" t="n">
        <v>1</v>
      </c>
      <c r="I2884" s="31" t="n">
        <v>0</v>
      </c>
      <c r="J2884" s="31" t="n"/>
      <c r="K2884" s="31" t="n">
        <v>0</v>
      </c>
      <c r="L2884" s="32" t="n"/>
      <c r="M2884" s="31" t="n">
        <v>0</v>
      </c>
      <c r="N2884" s="31" t="n">
        <v>0</v>
      </c>
      <c r="O2884" s="31" t="n"/>
      <c r="P2884" s="31" t="n"/>
      <c r="Q2884" s="31" t="n">
        <v>0</v>
      </c>
      <c r="R2884" s="31" t="n"/>
      <c r="S2884" s="32" t="n"/>
      <c r="T2884" s="32" t="n"/>
      <c r="V2884" t="inlineStr">
        <is>
          <t>0430l</t>
        </is>
      </c>
      <c r="X2884" t="n">
        <v>7302</v>
      </c>
      <c r="Z2884" t="inlineStr">
        <is>
          <t>David Bernhardt (PHI D)</t>
        </is>
      </c>
    </row>
    <row r="2885">
      <c r="A2885" t="inlineStr">
        <is>
          <t>David Booth</t>
        </is>
      </c>
      <c r="B2885" t="inlineStr">
        <is>
          <t>(N/A)</t>
        </is>
      </c>
      <c r="C2885" t="inlineStr">
        <is>
          <t>LW</t>
        </is>
      </c>
      <c r="D2885" t="inlineStr">
        <is>
          <t>F</t>
        </is>
      </c>
      <c r="E2885" t="n">
        <v>41</v>
      </c>
      <c r="F2885" t="inlineStr">
        <is>
          <t>FA</t>
        </is>
      </c>
      <c r="G2885" t="inlineStr">
        <is>
          <t>FA</t>
        </is>
      </c>
      <c r="H2885" s="30" t="n">
        <v>1</v>
      </c>
      <c r="I2885" s="31" t="n">
        <v>0</v>
      </c>
      <c r="J2885" s="31" t="n"/>
      <c r="K2885" s="31" t="n">
        <v>0</v>
      </c>
      <c r="L2885" s="32" t="n"/>
      <c r="M2885" s="31" t="n">
        <v>0</v>
      </c>
      <c r="N2885" s="31" t="n">
        <v>0</v>
      </c>
      <c r="O2885" s="31" t="n"/>
      <c r="P2885" s="31" t="n"/>
      <c r="Q2885" s="31" t="n">
        <v>0</v>
      </c>
      <c r="R2885" s="31" t="n"/>
      <c r="S2885" s="32" t="n"/>
      <c r="T2885" s="32" t="n"/>
      <c r="V2885" t="inlineStr">
        <is>
          <t>003re</t>
        </is>
      </c>
      <c r="W2885" t="n">
        <v>2217</v>
      </c>
      <c r="X2885" t="n">
        <v>4017</v>
      </c>
      <c r="Z2885" t="inlineStr">
        <is>
          <t>David Booth ((N/A) LW)</t>
        </is>
      </c>
    </row>
    <row r="2886">
      <c r="A2886" t="inlineStr">
        <is>
          <t>David Brine</t>
        </is>
      </c>
      <c r="B2886" t="inlineStr">
        <is>
          <t>(N/A)</t>
        </is>
      </c>
      <c r="C2886" t="inlineStr">
        <is>
          <t>C</t>
        </is>
      </c>
      <c r="D2886" t="inlineStr">
        <is>
          <t>F</t>
        </is>
      </c>
      <c r="E2886" t="n">
        <v>41</v>
      </c>
      <c r="F2886" t="inlineStr">
        <is>
          <t>FA</t>
        </is>
      </c>
      <c r="G2886" t="inlineStr">
        <is>
          <t>FA</t>
        </is>
      </c>
      <c r="H2886" s="30" t="n">
        <v>1</v>
      </c>
      <c r="I2886" s="31" t="n">
        <v>0</v>
      </c>
      <c r="J2886" s="31" t="n"/>
      <c r="K2886" s="31" t="n">
        <v>0</v>
      </c>
      <c r="L2886" s="32" t="n"/>
      <c r="M2886" s="31" t="n">
        <v>0</v>
      </c>
      <c r="N2886" s="31" t="n">
        <v>0</v>
      </c>
      <c r="O2886" s="31" t="n"/>
      <c r="P2886" s="31" t="n"/>
      <c r="Q2886" s="31" t="n">
        <v>0</v>
      </c>
      <c r="R2886" s="31" t="n"/>
      <c r="S2886" s="32" t="n"/>
      <c r="T2886" s="32" t="n"/>
      <c r="V2886" t="inlineStr">
        <is>
          <t>003rg</t>
        </is>
      </c>
      <c r="W2886" t="n">
        <v>2935</v>
      </c>
      <c r="X2886" t="n">
        <v>4045</v>
      </c>
      <c r="Z2886" t="inlineStr">
        <is>
          <t>David Brine ((N/A) C)</t>
        </is>
      </c>
    </row>
    <row r="2887">
      <c r="A2887" t="inlineStr">
        <is>
          <t>David Broll</t>
        </is>
      </c>
      <c r="B2887" t="inlineStr">
        <is>
          <t>(N/A)</t>
        </is>
      </c>
      <c r="C2887" t="inlineStr">
        <is>
          <t>LW</t>
        </is>
      </c>
      <c r="D2887" t="inlineStr">
        <is>
          <t>F</t>
        </is>
      </c>
      <c r="E2887" t="n">
        <v>33</v>
      </c>
      <c r="F2887" t="inlineStr">
        <is>
          <t>FA</t>
        </is>
      </c>
      <c r="G2887" t="inlineStr">
        <is>
          <t>FA</t>
        </is>
      </c>
      <c r="H2887" s="30" t="n">
        <v>1</v>
      </c>
      <c r="I2887" s="31" t="n">
        <v>0</v>
      </c>
      <c r="J2887" s="31" t="n"/>
      <c r="K2887" s="31" t="n">
        <v>0</v>
      </c>
      <c r="L2887" s="32" t="n"/>
      <c r="M2887" s="31" t="n">
        <v>0</v>
      </c>
      <c r="N2887" s="31" t="n">
        <v>0</v>
      </c>
      <c r="O2887" s="31" t="n"/>
      <c r="P2887" s="31" t="n"/>
      <c r="Q2887" s="31" t="n">
        <v>0</v>
      </c>
      <c r="R2887" s="31" t="n"/>
      <c r="S2887" s="32" t="n"/>
      <c r="T2887" s="32" t="n"/>
      <c r="V2887" t="inlineStr">
        <is>
          <t>02aji</t>
        </is>
      </c>
      <c r="W2887" t="n">
        <v>3867</v>
      </c>
      <c r="X2887" t="n">
        <v>5398</v>
      </c>
      <c r="Z2887" t="inlineStr">
        <is>
          <t>David Broll ((N/A) LW)</t>
        </is>
      </c>
    </row>
    <row r="2888">
      <c r="A2888" t="inlineStr">
        <is>
          <t>David Cotton</t>
        </is>
      </c>
      <c r="B2888" t="inlineStr">
        <is>
          <t>SEA</t>
        </is>
      </c>
      <c r="C2888" t="inlineStr">
        <is>
          <t>C</t>
        </is>
      </c>
      <c r="D2888" t="inlineStr">
        <is>
          <t>F</t>
        </is>
      </c>
      <c r="E2888" t="n">
        <v>29</v>
      </c>
      <c r="F2888" t="inlineStr">
        <is>
          <t>FA</t>
        </is>
      </c>
      <c r="G2888" t="inlineStr">
        <is>
          <t>FA</t>
        </is>
      </c>
      <c r="H2888" s="30" t="n">
        <v>1</v>
      </c>
      <c r="I2888" s="31" t="n">
        <v>0</v>
      </c>
      <c r="J2888" s="31" t="n"/>
      <c r="K2888" s="31" t="n">
        <v>0</v>
      </c>
      <c r="L2888" s="32" t="n"/>
      <c r="M2888" s="31" t="n">
        <v>0</v>
      </c>
      <c r="N2888" s="31" t="n">
        <v>0</v>
      </c>
      <c r="O2888" s="31" t="n"/>
      <c r="P2888" s="31" t="n"/>
      <c r="Q2888" s="31" t="n">
        <v>0</v>
      </c>
      <c r="R2888" s="31" t="n"/>
      <c r="S2888" s="32" t="n"/>
      <c r="T2888" s="32" t="n"/>
      <c r="V2888" t="inlineStr">
        <is>
          <t>03rj1</t>
        </is>
      </c>
      <c r="W2888" t="n">
        <v>6240</v>
      </c>
      <c r="X2888" t="n">
        <v>6911</v>
      </c>
      <c r="Y2888" t="inlineStr">
        <is>
          <t>91578a78-ffdd-4585-b929-e501596cf5f2</t>
        </is>
      </c>
      <c r="Z2888" t="inlineStr">
        <is>
          <t>David Cotton (SEA C)</t>
        </is>
      </c>
    </row>
    <row r="2889">
      <c r="A2889" t="inlineStr">
        <is>
          <t>David Desharnais</t>
        </is>
      </c>
      <c r="B2889" t="inlineStr">
        <is>
          <t>(N/A)</t>
        </is>
      </c>
      <c r="C2889" t="inlineStr">
        <is>
          <t>C</t>
        </is>
      </c>
      <c r="D2889" t="inlineStr">
        <is>
          <t>F</t>
        </is>
      </c>
      <c r="E2889" t="n">
        <v>39</v>
      </c>
      <c r="F2889" t="inlineStr">
        <is>
          <t>FA</t>
        </is>
      </c>
      <c r="G2889" t="inlineStr">
        <is>
          <t>FA</t>
        </is>
      </c>
      <c r="H2889" s="30" t="n">
        <v>1</v>
      </c>
      <c r="I2889" s="31" t="n">
        <v>0</v>
      </c>
      <c r="J2889" s="31" t="n"/>
      <c r="K2889" s="31" t="n">
        <v>0</v>
      </c>
      <c r="L2889" s="32" t="n"/>
      <c r="M2889" s="31" t="n">
        <v>0</v>
      </c>
      <c r="N2889" s="31" t="n">
        <v>0</v>
      </c>
      <c r="O2889" s="31" t="n"/>
      <c r="P2889" s="31" t="n"/>
      <c r="Q2889" s="31" t="n">
        <v>0</v>
      </c>
      <c r="R2889" s="31" t="n"/>
      <c r="S2889" s="32" t="n"/>
      <c r="T2889" s="32" t="n"/>
      <c r="V2889" t="inlineStr">
        <is>
          <t>015p2</t>
        </is>
      </c>
      <c r="W2889" t="n">
        <v>3413</v>
      </c>
      <c r="X2889" t="n">
        <v>4554</v>
      </c>
      <c r="Z2889" t="inlineStr">
        <is>
          <t>David Desharnais ((N/A) C)</t>
        </is>
      </c>
    </row>
    <row r="2890">
      <c r="A2890" t="inlineStr">
        <is>
          <t>David Drake</t>
        </is>
      </c>
      <c r="B2890" t="inlineStr">
        <is>
          <t>PHI</t>
        </is>
      </c>
      <c r="C2890" t="inlineStr">
        <is>
          <t>D</t>
        </is>
      </c>
      <c r="D2890" t="inlineStr">
        <is>
          <t>D</t>
        </is>
      </c>
      <c r="E2890" t="n">
        <v>31</v>
      </c>
      <c r="F2890" t="inlineStr">
        <is>
          <t>FA</t>
        </is>
      </c>
      <c r="G2890" t="inlineStr">
        <is>
          <t>FA</t>
        </is>
      </c>
      <c r="H2890" s="30" t="n">
        <v>1</v>
      </c>
      <c r="I2890" s="31" t="n">
        <v>0</v>
      </c>
      <c r="J2890" s="31" t="n"/>
      <c r="K2890" s="31" t="n">
        <v>0</v>
      </c>
      <c r="L2890" s="32" t="n"/>
      <c r="M2890" s="31" t="n">
        <v>0</v>
      </c>
      <c r="N2890" s="31" t="n">
        <v>0</v>
      </c>
      <c r="O2890" s="31" t="n"/>
      <c r="P2890" s="31" t="n"/>
      <c r="Q2890" s="31" t="n">
        <v>0</v>
      </c>
      <c r="R2890" s="31" t="n"/>
      <c r="S2890" s="32" t="n"/>
      <c r="T2890" s="32" t="n"/>
      <c r="V2890" t="inlineStr">
        <is>
          <t>031us</t>
        </is>
      </c>
      <c r="W2890" t="n">
        <v>5324</v>
      </c>
      <c r="X2890" t="n">
        <v>6170</v>
      </c>
      <c r="Z2890" t="inlineStr">
        <is>
          <t>David Drake (PHI D)</t>
        </is>
      </c>
    </row>
    <row r="2891">
      <c r="A2891" t="inlineStr">
        <is>
          <t>David Eddy</t>
        </is>
      </c>
      <c r="B2891" t="inlineStr">
        <is>
          <t>(N/A)</t>
        </is>
      </c>
      <c r="C2891" t="inlineStr">
        <is>
          <t>RW</t>
        </is>
      </c>
      <c r="D2891" t="inlineStr">
        <is>
          <t>F</t>
        </is>
      </c>
      <c r="E2891" t="n">
        <v>36</v>
      </c>
      <c r="F2891" t="inlineStr">
        <is>
          <t>FA</t>
        </is>
      </c>
      <c r="G2891" t="inlineStr">
        <is>
          <t>FA</t>
        </is>
      </c>
      <c r="H2891" s="30" t="n">
        <v>1</v>
      </c>
      <c r="I2891" s="31" t="n">
        <v>0</v>
      </c>
      <c r="J2891" s="31" t="n"/>
      <c r="K2891" s="31" t="n">
        <v>0</v>
      </c>
      <c r="L2891" s="32" t="n"/>
      <c r="M2891" s="31" t="n">
        <v>0</v>
      </c>
      <c r="N2891" s="31" t="n">
        <v>0</v>
      </c>
      <c r="O2891" s="31" t="n"/>
      <c r="P2891" s="31" t="n"/>
      <c r="Q2891" s="31" t="n">
        <v>0</v>
      </c>
      <c r="R2891" s="31" t="n"/>
      <c r="S2891" s="32" t="n"/>
      <c r="T2891" s="32" t="n"/>
      <c r="V2891" t="inlineStr">
        <is>
          <t>02imf</t>
        </is>
      </c>
      <c r="W2891" t="n">
        <v>3928</v>
      </c>
      <c r="X2891" t="n">
        <v>5628</v>
      </c>
      <c r="Z2891" t="inlineStr">
        <is>
          <t>David Eddy ((N/A) RW)</t>
        </is>
      </c>
    </row>
    <row r="2892">
      <c r="A2892" t="inlineStr">
        <is>
          <t>David Edstrom</t>
        </is>
      </c>
      <c r="B2892" t="inlineStr">
        <is>
          <t>NSH</t>
        </is>
      </c>
      <c r="C2892" t="inlineStr">
        <is>
          <t>C</t>
        </is>
      </c>
      <c r="D2892" t="inlineStr">
        <is>
          <t>F</t>
        </is>
      </c>
      <c r="E2892" t="n">
        <v>21</v>
      </c>
      <c r="F2892" t="inlineStr">
        <is>
          <t>T</t>
        </is>
      </c>
      <c r="G2892" t="inlineStr">
        <is>
          <t>Keith</t>
        </is>
      </c>
      <c r="H2892" s="30" t="n">
        <v>886666</v>
      </c>
      <c r="I2892" s="31" t="n">
        <v>0</v>
      </c>
      <c r="J2892" s="31" t="n"/>
      <c r="K2892" s="31" t="n">
        <v>0</v>
      </c>
      <c r="L2892" s="32" t="n"/>
      <c r="M2892" s="31" t="n">
        <v>0</v>
      </c>
      <c r="N2892" s="31" t="n">
        <v>0</v>
      </c>
      <c r="O2892" s="31" t="n"/>
      <c r="P2892" s="31" t="n"/>
      <c r="Q2892" s="31" t="n">
        <v>0</v>
      </c>
      <c r="R2892" s="31" t="n"/>
      <c r="S2892" s="32" t="n"/>
      <c r="T2892" s="32" t="n"/>
      <c r="V2892" t="inlineStr">
        <is>
          <t>06ban</t>
        </is>
      </c>
      <c r="W2892" t="n">
        <v>6933</v>
      </c>
      <c r="Y2892" t="inlineStr">
        <is>
          <t>c9077165-38bb-471a-a569-046f363e1c7d</t>
        </is>
      </c>
      <c r="Z2892" t="inlineStr">
        <is>
          <t>David Edstrom (NSH C)</t>
        </is>
      </c>
    </row>
    <row r="2893">
      <c r="A2893" t="inlineStr">
        <is>
          <t>David Elsner</t>
        </is>
      </c>
      <c r="B2893" t="inlineStr">
        <is>
          <t>(N/A)</t>
        </is>
      </c>
      <c r="C2893" t="inlineStr">
        <is>
          <t>LW</t>
        </is>
      </c>
      <c r="D2893" t="inlineStr">
        <is>
          <t>F</t>
        </is>
      </c>
      <c r="E2893" t="n">
        <v>34</v>
      </c>
      <c r="F2893" t="inlineStr">
        <is>
          <t>FA</t>
        </is>
      </c>
      <c r="G2893" t="inlineStr">
        <is>
          <t>FA</t>
        </is>
      </c>
      <c r="H2893" s="30" t="n">
        <v>1</v>
      </c>
      <c r="I2893" s="31" t="n">
        <v>0</v>
      </c>
      <c r="J2893" s="31" t="n"/>
      <c r="K2893" s="31" t="n">
        <v>0</v>
      </c>
      <c r="L2893" s="32" t="n"/>
      <c r="M2893" s="31" t="n">
        <v>0</v>
      </c>
      <c r="N2893" s="31" t="n">
        <v>0</v>
      </c>
      <c r="O2893" s="31" t="n"/>
      <c r="P2893" s="31" t="n"/>
      <c r="Q2893" s="31" t="n">
        <v>0</v>
      </c>
      <c r="R2893" s="31" t="n"/>
      <c r="S2893" s="32" t="n"/>
      <c r="T2893" s="32" t="n"/>
      <c r="V2893" t="inlineStr">
        <is>
          <t>01ztb</t>
        </is>
      </c>
      <c r="X2893" t="n">
        <v>5168</v>
      </c>
      <c r="Z2893" t="inlineStr">
        <is>
          <t>David Elsner ((N/A) LW)</t>
        </is>
      </c>
    </row>
    <row r="2894">
      <c r="A2894" t="inlineStr">
        <is>
          <t>David Farrance</t>
        </is>
      </c>
      <c r="B2894" t="inlineStr">
        <is>
          <t>(N/A)</t>
        </is>
      </c>
      <c r="C2894" t="inlineStr">
        <is>
          <t>D</t>
        </is>
      </c>
      <c r="D2894" t="inlineStr">
        <is>
          <t>D</t>
        </is>
      </c>
      <c r="E2894" t="n">
        <v>27</v>
      </c>
      <c r="F2894" t="inlineStr">
        <is>
          <t>FA</t>
        </is>
      </c>
      <c r="G2894" t="inlineStr">
        <is>
          <t>FA</t>
        </is>
      </c>
      <c r="H2894" s="30" t="n">
        <v>1</v>
      </c>
      <c r="I2894" s="31" t="n">
        <v>0</v>
      </c>
      <c r="J2894" s="31" t="n"/>
      <c r="K2894" s="31" t="n">
        <v>0</v>
      </c>
      <c r="L2894" s="32" t="n"/>
      <c r="M2894" s="31" t="n">
        <v>0</v>
      </c>
      <c r="N2894" s="31" t="n">
        <v>0</v>
      </c>
      <c r="O2894" s="31" t="n"/>
      <c r="P2894" s="31" t="n"/>
      <c r="Q2894" s="31" t="n">
        <v>0</v>
      </c>
      <c r="R2894" s="31" t="n"/>
      <c r="S2894" s="32" t="n"/>
      <c r="T2894" s="32" t="n"/>
      <c r="V2894" t="inlineStr">
        <is>
          <t>04f1q</t>
        </is>
      </c>
      <c r="W2894" t="n">
        <v>5507</v>
      </c>
      <c r="X2894" t="n">
        <v>7607</v>
      </c>
      <c r="Y2894" t="inlineStr">
        <is>
          <t>69e7e7a4-6801-4749-8467-bb32cde7b0ce</t>
        </is>
      </c>
      <c r="Z2894" t="inlineStr">
        <is>
          <t>David Farrance ((N/A) D)</t>
        </is>
      </c>
    </row>
    <row r="2895">
      <c r="A2895" t="inlineStr">
        <is>
          <t>David Fischer</t>
        </is>
      </c>
      <c r="B2895" t="inlineStr">
        <is>
          <t>(N/A)</t>
        </is>
      </c>
      <c r="C2895" t="inlineStr">
        <is>
          <t>D</t>
        </is>
      </c>
      <c r="D2895" t="inlineStr">
        <is>
          <t>D</t>
        </is>
      </c>
      <c r="E2895" t="n">
        <v>38</v>
      </c>
      <c r="F2895" t="inlineStr">
        <is>
          <t>FA</t>
        </is>
      </c>
      <c r="G2895" t="inlineStr">
        <is>
          <t>FA</t>
        </is>
      </c>
      <c r="H2895" s="30" t="n">
        <v>1</v>
      </c>
      <c r="I2895" s="31" t="n">
        <v>0</v>
      </c>
      <c r="J2895" s="31" t="n"/>
      <c r="K2895" s="31" t="n">
        <v>0</v>
      </c>
      <c r="L2895" s="32" t="n"/>
      <c r="M2895" s="31" t="n">
        <v>0</v>
      </c>
      <c r="N2895" s="31" t="n">
        <v>0</v>
      </c>
      <c r="O2895" s="31" t="n"/>
      <c r="P2895" s="31" t="n"/>
      <c r="Q2895" s="31" t="n">
        <v>0</v>
      </c>
      <c r="R2895" s="31" t="n"/>
      <c r="S2895" s="32" t="n"/>
      <c r="T2895" s="32" t="n"/>
      <c r="V2895" t="inlineStr">
        <is>
          <t>01d67</t>
        </is>
      </c>
      <c r="W2895" t="n">
        <v>2577</v>
      </c>
      <c r="X2895" t="n">
        <v>4000</v>
      </c>
      <c r="Z2895" t="inlineStr">
        <is>
          <t>David Fischer ((N/A) D)</t>
        </is>
      </c>
    </row>
    <row r="2896">
      <c r="A2896" t="inlineStr">
        <is>
          <t>David Gilbert</t>
        </is>
      </c>
      <c r="B2896" t="inlineStr">
        <is>
          <t>(N/A)</t>
        </is>
      </c>
      <c r="C2896" t="inlineStr">
        <is>
          <t>C</t>
        </is>
      </c>
      <c r="D2896" t="inlineStr">
        <is>
          <t>F</t>
        </is>
      </c>
      <c r="E2896" t="n">
        <v>35</v>
      </c>
      <c r="F2896" t="inlineStr">
        <is>
          <t>FA</t>
        </is>
      </c>
      <c r="G2896" t="inlineStr">
        <is>
          <t>FA</t>
        </is>
      </c>
      <c r="H2896" s="30" t="n">
        <v>1</v>
      </c>
      <c r="I2896" s="31" t="n">
        <v>0</v>
      </c>
      <c r="J2896" s="31" t="n"/>
      <c r="K2896" s="31" t="n">
        <v>0</v>
      </c>
      <c r="L2896" s="32" t="n"/>
      <c r="M2896" s="31" t="n">
        <v>0</v>
      </c>
      <c r="N2896" s="31" t="n">
        <v>0</v>
      </c>
      <c r="O2896" s="31" t="n"/>
      <c r="P2896" s="31" t="n"/>
      <c r="Q2896" s="31" t="n">
        <v>0</v>
      </c>
      <c r="R2896" s="31" t="n"/>
      <c r="S2896" s="32" t="n"/>
      <c r="T2896" s="32" t="n"/>
      <c r="V2896" t="inlineStr">
        <is>
          <t>023on</t>
        </is>
      </c>
      <c r="W2896" t="n">
        <v>3293</v>
      </c>
      <c r="X2896" t="n">
        <v>5210</v>
      </c>
      <c r="Z2896" t="inlineStr">
        <is>
          <t>David Gilbert ((N/A) C)</t>
        </is>
      </c>
    </row>
    <row r="2897">
      <c r="A2897" t="inlineStr">
        <is>
          <t>David Goyette</t>
        </is>
      </c>
      <c r="B2897" t="inlineStr">
        <is>
          <t>SEA</t>
        </is>
      </c>
      <c r="C2897" t="inlineStr">
        <is>
          <t>C</t>
        </is>
      </c>
      <c r="D2897" t="inlineStr">
        <is>
          <t>F</t>
        </is>
      </c>
      <c r="E2897" t="n">
        <v>22</v>
      </c>
      <c r="F2897" t="inlineStr">
        <is>
          <t>T</t>
        </is>
      </c>
      <c r="G2897" t="inlineStr">
        <is>
          <t>The Last Place Lukes</t>
        </is>
      </c>
      <c r="H2897" s="30" t="n">
        <v>891666</v>
      </c>
      <c r="I2897" s="31" t="n">
        <v>0</v>
      </c>
      <c r="J2897" s="31" t="n"/>
      <c r="K2897" s="31" t="n">
        <v>0</v>
      </c>
      <c r="L2897" s="32" t="n"/>
      <c r="M2897" s="31" t="n">
        <v>0</v>
      </c>
      <c r="N2897" s="31" t="n">
        <v>0</v>
      </c>
      <c r="O2897" s="31" t="n"/>
      <c r="P2897" s="31" t="n"/>
      <c r="Q2897" s="31" t="n">
        <v>0</v>
      </c>
      <c r="R2897" s="31" t="n"/>
      <c r="S2897" s="32" t="n"/>
      <c r="T2897" s="32" t="n"/>
      <c r="V2897" t="inlineStr">
        <is>
          <t>05wwh</t>
        </is>
      </c>
      <c r="W2897" t="n">
        <v>6744</v>
      </c>
      <c r="Y2897" t="inlineStr">
        <is>
          <t>90824f48-2b61-49bb-a6a5-9ed04b717223</t>
        </is>
      </c>
      <c r="Z2897" t="inlineStr">
        <is>
          <t>David Goyette (SEA C)</t>
        </is>
      </c>
    </row>
    <row r="2898">
      <c r="A2898" t="inlineStr">
        <is>
          <t>David Granberg</t>
        </is>
      </c>
      <c r="B2898" t="inlineStr">
        <is>
          <t>(N/A)</t>
        </is>
      </c>
      <c r="C2898" t="inlineStr">
        <is>
          <t>C</t>
        </is>
      </c>
      <c r="D2898" t="inlineStr">
        <is>
          <t>F</t>
        </is>
      </c>
      <c r="E2898" t="n">
        <v>21</v>
      </c>
      <c r="F2898" t="inlineStr">
        <is>
          <t>FA</t>
        </is>
      </c>
      <c r="G2898" t="inlineStr">
        <is>
          <t>FA</t>
        </is>
      </c>
      <c r="H2898" s="30" t="n">
        <v>1</v>
      </c>
      <c r="I2898" s="31" t="n">
        <v>0</v>
      </c>
      <c r="J2898" s="31" t="n"/>
      <c r="K2898" s="31" t="n">
        <v>0</v>
      </c>
      <c r="L2898" s="32" t="n"/>
      <c r="M2898" s="31" t="n">
        <v>0</v>
      </c>
      <c r="N2898" s="31" t="n">
        <v>0</v>
      </c>
      <c r="O2898" s="31" t="n"/>
      <c r="P2898" s="31" t="n"/>
      <c r="Q2898" s="31" t="n">
        <v>0</v>
      </c>
      <c r="R2898" s="31" t="n"/>
      <c r="S2898" s="32" t="n"/>
      <c r="T2898" s="32" t="n"/>
      <c r="V2898" t="inlineStr">
        <is>
          <t>06sn2</t>
        </is>
      </c>
      <c r="Z2898" t="inlineStr">
        <is>
          <t>David Granberg ((N/A) C)</t>
        </is>
      </c>
    </row>
    <row r="2899">
      <c r="A2899" t="inlineStr">
        <is>
          <t>David Green</t>
        </is>
      </c>
      <c r="B2899" t="inlineStr">
        <is>
          <t>(N/A)</t>
        </is>
      </c>
      <c r="C2899" t="inlineStr">
        <is>
          <t>D</t>
        </is>
      </c>
      <c r="D2899" t="inlineStr">
        <is>
          <t>D</t>
        </is>
      </c>
      <c r="E2899" t="n">
        <v>20</v>
      </c>
      <c r="F2899" t="inlineStr">
        <is>
          <t>FA</t>
        </is>
      </c>
      <c r="G2899" t="inlineStr">
        <is>
          <t>FA</t>
        </is>
      </c>
      <c r="H2899" s="30" t="n">
        <v>1</v>
      </c>
      <c r="I2899" s="31" t="n">
        <v>0</v>
      </c>
      <c r="J2899" s="31" t="n"/>
      <c r="K2899" s="31" t="n">
        <v>0</v>
      </c>
      <c r="L2899" s="32" t="n"/>
      <c r="M2899" s="31" t="n">
        <v>0</v>
      </c>
      <c r="N2899" s="31" t="n">
        <v>0</v>
      </c>
      <c r="O2899" s="31" t="n"/>
      <c r="P2899" s="31" t="n"/>
      <c r="Q2899" s="31" t="n">
        <v>0</v>
      </c>
      <c r="R2899" s="31" t="n"/>
      <c r="S2899" s="32" t="n"/>
      <c r="T2899" s="32" t="n"/>
      <c r="V2899" t="inlineStr">
        <is>
          <t>06mj9</t>
        </is>
      </c>
      <c r="Z2899" t="inlineStr">
        <is>
          <t>David Green ((N/A) D)</t>
        </is>
      </c>
    </row>
    <row r="2900">
      <c r="A2900" t="inlineStr">
        <is>
          <t>David Gucciardi</t>
        </is>
      </c>
      <c r="B2900" t="inlineStr">
        <is>
          <t>WSH</t>
        </is>
      </c>
      <c r="C2900" t="inlineStr">
        <is>
          <t>D</t>
        </is>
      </c>
      <c r="D2900" t="inlineStr">
        <is>
          <t>D</t>
        </is>
      </c>
      <c r="E2900" t="n">
        <v>23</v>
      </c>
      <c r="F2900" t="inlineStr">
        <is>
          <t>FA</t>
        </is>
      </c>
      <c r="G2900" t="inlineStr">
        <is>
          <t>FA</t>
        </is>
      </c>
      <c r="H2900" s="30" t="n">
        <v>855000</v>
      </c>
      <c r="I2900" s="31" t="n">
        <v>0</v>
      </c>
      <c r="J2900" s="31" t="n"/>
      <c r="K2900" s="31" t="n">
        <v>0</v>
      </c>
      <c r="L2900" s="32" t="n"/>
      <c r="M2900" s="31" t="n">
        <v>0</v>
      </c>
      <c r="N2900" s="31" t="n">
        <v>0</v>
      </c>
      <c r="O2900" s="31" t="n"/>
      <c r="P2900" s="31" t="n"/>
      <c r="Q2900" s="31" t="n">
        <v>0</v>
      </c>
      <c r="R2900" s="31" t="n"/>
      <c r="S2900" s="32" t="n"/>
      <c r="T2900" s="32" t="n"/>
      <c r="V2900" t="inlineStr">
        <is>
          <t>05udb</t>
        </is>
      </c>
      <c r="W2900" t="n">
        <v>7331</v>
      </c>
      <c r="Y2900" t="inlineStr">
        <is>
          <t>e9cab62b-15c3-48a4-b128-b2e55da19efe</t>
        </is>
      </c>
      <c r="Z2900" t="inlineStr">
        <is>
          <t>David Gucciardi (WSH D)</t>
        </is>
      </c>
    </row>
    <row r="2901">
      <c r="A2901" t="inlineStr">
        <is>
          <t>David Gustafsson</t>
        </is>
      </c>
      <c r="B2901" t="inlineStr">
        <is>
          <t>PIT</t>
        </is>
      </c>
      <c r="C2901" t="inlineStr">
        <is>
          <t>C</t>
        </is>
      </c>
      <c r="D2901" t="inlineStr">
        <is>
          <t>F</t>
        </is>
      </c>
      <c r="E2901" t="n">
        <v>26</v>
      </c>
      <c r="F2901" t="inlineStr">
        <is>
          <t>FA</t>
        </is>
      </c>
      <c r="G2901" t="inlineStr">
        <is>
          <t>FA</t>
        </is>
      </c>
      <c r="H2901" s="30" t="n">
        <v>850000</v>
      </c>
      <c r="I2901" s="31" t="n">
        <v>0</v>
      </c>
      <c r="J2901" s="31" t="n"/>
      <c r="K2901" s="31" t="n">
        <v>0</v>
      </c>
      <c r="L2901" s="32" t="n"/>
      <c r="M2901" s="31" t="n">
        <v>0</v>
      </c>
      <c r="N2901" s="31" t="n">
        <v>0</v>
      </c>
      <c r="O2901" s="31" t="n"/>
      <c r="P2901" s="31" t="n"/>
      <c r="Q2901" s="31" t="n">
        <v>0</v>
      </c>
      <c r="R2901" s="31" t="n"/>
      <c r="S2901" s="32" t="n"/>
      <c r="T2901" s="32" t="n"/>
      <c r="V2901" t="inlineStr">
        <is>
          <t>04p1n</t>
        </is>
      </c>
      <c r="W2901" t="n">
        <v>5706</v>
      </c>
      <c r="X2901" t="n">
        <v>7958</v>
      </c>
      <c r="Y2901" t="inlineStr">
        <is>
          <t>2f531d0d-7a95-4f5d-93b2-ee248133e1bd</t>
        </is>
      </c>
      <c r="Z2901" t="inlineStr">
        <is>
          <t>David Gustafsson (PIT C)</t>
        </is>
      </c>
    </row>
    <row r="2902">
      <c r="A2902" t="inlineStr">
        <is>
          <t>David Henley</t>
        </is>
      </c>
      <c r="B2902" t="inlineStr">
        <is>
          <t>TBL</t>
        </is>
      </c>
      <c r="C2902" t="inlineStr">
        <is>
          <t>D</t>
        </is>
      </c>
      <c r="D2902" t="inlineStr">
        <is>
          <t>D</t>
        </is>
      </c>
      <c r="E2902" t="n">
        <v>29</v>
      </c>
      <c r="F2902" t="inlineStr">
        <is>
          <t>FA</t>
        </is>
      </c>
      <c r="G2902" t="inlineStr">
        <is>
          <t>FA</t>
        </is>
      </c>
      <c r="H2902" s="30" t="n">
        <v>1</v>
      </c>
      <c r="I2902" s="31" t="n">
        <v>0</v>
      </c>
      <c r="J2902" s="31" t="n"/>
      <c r="K2902" s="31" t="n">
        <v>0</v>
      </c>
      <c r="L2902" s="32" t="n"/>
      <c r="M2902" s="31" t="n">
        <v>0</v>
      </c>
      <c r="N2902" s="31" t="n">
        <v>0</v>
      </c>
      <c r="O2902" s="31" t="n"/>
      <c r="P2902" s="31" t="n"/>
      <c r="Q2902" s="31" t="n">
        <v>0</v>
      </c>
      <c r="R2902" s="31" t="n"/>
      <c r="S2902" s="32" t="n"/>
      <c r="T2902" s="32" t="n"/>
      <c r="V2902" t="inlineStr">
        <is>
          <t>0496g</t>
        </is>
      </c>
      <c r="X2902" t="n">
        <v>7462</v>
      </c>
      <c r="Z2902" t="inlineStr">
        <is>
          <t>David Henley (TBL D)</t>
        </is>
      </c>
    </row>
    <row r="2903">
      <c r="A2903" t="inlineStr">
        <is>
          <t>David Honzik</t>
        </is>
      </c>
      <c r="B2903" t="inlineStr">
        <is>
          <t>(N/A)</t>
        </is>
      </c>
      <c r="C2903" t="inlineStr">
        <is>
          <t>G</t>
        </is>
      </c>
      <c r="D2903" t="inlineStr">
        <is>
          <t>G</t>
        </is>
      </c>
      <c r="E2903" t="n">
        <v>33</v>
      </c>
      <c r="F2903" t="inlineStr">
        <is>
          <t>FA</t>
        </is>
      </c>
      <c r="G2903" t="inlineStr">
        <is>
          <t>FA</t>
        </is>
      </c>
      <c r="H2903" s="30" t="n">
        <v>1</v>
      </c>
      <c r="I2903" s="31" t="n">
        <v>0</v>
      </c>
      <c r="J2903" s="31" t="n"/>
      <c r="K2903" s="31" t="n">
        <v>0</v>
      </c>
      <c r="L2903" s="32" t="n"/>
      <c r="M2903" s="31" t="n">
        <v>0</v>
      </c>
      <c r="N2903" s="31" t="n">
        <v>0</v>
      </c>
      <c r="O2903" s="31" t="n"/>
      <c r="P2903" s="31" t="n"/>
      <c r="Q2903" s="31" t="n">
        <v>0</v>
      </c>
      <c r="R2903" s="31" t="n"/>
      <c r="S2903" s="32" t="n"/>
      <c r="T2903" s="32" t="n"/>
      <c r="V2903" t="inlineStr">
        <is>
          <t>02dyv</t>
        </is>
      </c>
      <c r="W2903" t="n">
        <v>3836</v>
      </c>
      <c r="X2903" t="n">
        <v>5437</v>
      </c>
      <c r="Z2903" t="inlineStr">
        <is>
          <t>David Honzik ((N/A) G)</t>
        </is>
      </c>
    </row>
    <row r="2904">
      <c r="A2904" t="inlineStr">
        <is>
          <t>David Hrenak</t>
        </is>
      </c>
      <c r="B2904" t="inlineStr">
        <is>
          <t>LAK</t>
        </is>
      </c>
      <c r="C2904" t="inlineStr">
        <is>
          <t>G</t>
        </is>
      </c>
      <c r="D2904" t="inlineStr">
        <is>
          <t>G</t>
        </is>
      </c>
      <c r="E2904" t="n">
        <v>28</v>
      </c>
      <c r="F2904" t="inlineStr">
        <is>
          <t>FA</t>
        </is>
      </c>
      <c r="G2904" t="inlineStr">
        <is>
          <t>FA</t>
        </is>
      </c>
      <c r="H2904" s="30" t="n">
        <v>1</v>
      </c>
      <c r="I2904" s="31" t="n">
        <v>0</v>
      </c>
      <c r="J2904" s="31" t="n"/>
      <c r="K2904" s="31" t="n">
        <v>0</v>
      </c>
      <c r="L2904" s="32" t="n"/>
      <c r="M2904" s="31" t="n">
        <v>0</v>
      </c>
      <c r="N2904" s="31" t="n">
        <v>0</v>
      </c>
      <c r="O2904" s="31" t="n"/>
      <c r="P2904" s="31" t="n"/>
      <c r="Q2904" s="31" t="n">
        <v>0</v>
      </c>
      <c r="R2904" s="31" t="n"/>
      <c r="S2904" s="32" t="n"/>
      <c r="T2904" s="32" t="n"/>
      <c r="V2904" t="inlineStr">
        <is>
          <t>04moq</t>
        </is>
      </c>
      <c r="W2904" t="n">
        <v>6629</v>
      </c>
      <c r="Y2904" t="inlineStr">
        <is>
          <t>4bb873dc-52ed-4593-aec7-f5b7585f7977</t>
        </is>
      </c>
      <c r="Z2904" t="inlineStr">
        <is>
          <t>David Hrenak (LAK G)</t>
        </is>
      </c>
    </row>
    <row r="2905">
      <c r="A2905" t="inlineStr">
        <is>
          <t>David Jankowski</t>
        </is>
      </c>
      <c r="B2905" t="inlineStr">
        <is>
          <t>(N/A)</t>
        </is>
      </c>
      <c r="C2905" t="inlineStr">
        <is>
          <t>LW</t>
        </is>
      </c>
      <c r="D2905" t="inlineStr">
        <is>
          <t>F</t>
        </is>
      </c>
      <c r="E2905" t="n">
        <v>29</v>
      </c>
      <c r="F2905" t="inlineStr">
        <is>
          <t>FA</t>
        </is>
      </c>
      <c r="G2905" t="inlineStr">
        <is>
          <t>FA</t>
        </is>
      </c>
      <c r="H2905" s="30" t="n">
        <v>1</v>
      </c>
      <c r="I2905" s="31" t="n">
        <v>0</v>
      </c>
      <c r="J2905" s="31" t="n"/>
      <c r="K2905" s="31" t="n">
        <v>0</v>
      </c>
      <c r="L2905" s="32" t="n"/>
      <c r="M2905" s="31" t="n">
        <v>0</v>
      </c>
      <c r="N2905" s="31" t="n">
        <v>0</v>
      </c>
      <c r="O2905" s="31" t="n"/>
      <c r="P2905" s="31" t="n"/>
      <c r="Q2905" s="31" t="n">
        <v>0</v>
      </c>
      <c r="R2905" s="31" t="n"/>
      <c r="S2905" s="32" t="n"/>
      <c r="T2905" s="32" t="n"/>
      <c r="V2905" t="inlineStr">
        <is>
          <t>03rxo</t>
        </is>
      </c>
      <c r="Z2905" t="inlineStr">
        <is>
          <t>David Jankowski ((N/A) LW)</t>
        </is>
      </c>
    </row>
    <row r="2906">
      <c r="A2906" t="inlineStr">
        <is>
          <t>David Jones</t>
        </is>
      </c>
      <c r="B2906" t="inlineStr">
        <is>
          <t>(N/A)</t>
        </is>
      </c>
      <c r="C2906" t="inlineStr">
        <is>
          <t>RW</t>
        </is>
      </c>
      <c r="D2906" t="inlineStr">
        <is>
          <t>F</t>
        </is>
      </c>
      <c r="E2906" t="n">
        <v>42</v>
      </c>
      <c r="F2906" t="inlineStr">
        <is>
          <t>FA</t>
        </is>
      </c>
      <c r="G2906" t="inlineStr">
        <is>
          <t>FA</t>
        </is>
      </c>
      <c r="H2906" s="30" t="n">
        <v>1</v>
      </c>
      <c r="I2906" s="31" t="n">
        <v>0</v>
      </c>
      <c r="J2906" s="31" t="n"/>
      <c r="K2906" s="31" t="n">
        <v>0</v>
      </c>
      <c r="L2906" s="32" t="n"/>
      <c r="M2906" s="31" t="n">
        <v>0</v>
      </c>
      <c r="N2906" s="31" t="n">
        <v>0</v>
      </c>
      <c r="O2906" s="31" t="n"/>
      <c r="P2906" s="31" t="n"/>
      <c r="Q2906" s="31" t="n">
        <v>0</v>
      </c>
      <c r="R2906" s="31" t="n"/>
      <c r="S2906" s="32" t="n"/>
      <c r="T2906" s="32" t="n"/>
      <c r="V2906" t="inlineStr">
        <is>
          <t>003ll</t>
        </is>
      </c>
      <c r="W2906" t="n">
        <v>2768</v>
      </c>
      <c r="X2906" t="n">
        <v>4183</v>
      </c>
      <c r="Z2906" t="inlineStr">
        <is>
          <t>David Jones ((N/A) RW)</t>
        </is>
      </c>
    </row>
    <row r="2907">
      <c r="A2907" t="inlineStr">
        <is>
          <t>David Kase</t>
        </is>
      </c>
      <c r="B2907" t="inlineStr">
        <is>
          <t>CAR</t>
        </is>
      </c>
      <c r="C2907" t="inlineStr">
        <is>
          <t>RW</t>
        </is>
      </c>
      <c r="D2907" t="inlineStr">
        <is>
          <t>F</t>
        </is>
      </c>
      <c r="E2907" t="n">
        <v>29</v>
      </c>
      <c r="F2907" t="inlineStr">
        <is>
          <t>FA</t>
        </is>
      </c>
      <c r="G2907" t="inlineStr">
        <is>
          <t>FA</t>
        </is>
      </c>
      <c r="H2907" s="30" t="n">
        <v>1</v>
      </c>
      <c r="I2907" s="31" t="n">
        <v>0</v>
      </c>
      <c r="J2907" s="31" t="n"/>
      <c r="K2907" s="31" t="n">
        <v>0</v>
      </c>
      <c r="L2907" s="32" t="n"/>
      <c r="M2907" s="31" t="n">
        <v>0</v>
      </c>
      <c r="N2907" s="31" t="n">
        <v>0</v>
      </c>
      <c r="O2907" s="31" t="n"/>
      <c r="P2907" s="31" t="n"/>
      <c r="Q2907" s="31" t="n">
        <v>0</v>
      </c>
      <c r="R2907" s="31" t="n"/>
      <c r="S2907" s="32" t="n"/>
      <c r="T2907" s="32" t="n"/>
      <c r="V2907" t="inlineStr">
        <is>
          <t>03rgw</t>
        </is>
      </c>
      <c r="W2907" t="n">
        <v>4892</v>
      </c>
      <c r="X2907" t="n">
        <v>6870</v>
      </c>
      <c r="Y2907" t="inlineStr">
        <is>
          <t>0eead878-06ee-466c-b1de-743620d57fb2</t>
        </is>
      </c>
      <c r="Z2907" t="inlineStr">
        <is>
          <t>David Kase (CAR RW)</t>
        </is>
      </c>
    </row>
    <row r="2908">
      <c r="A2908" t="inlineStr">
        <is>
          <t>David Klee</t>
        </is>
      </c>
      <c r="B2908" t="inlineStr">
        <is>
          <t>SJS</t>
        </is>
      </c>
      <c r="C2908" t="inlineStr">
        <is>
          <t>C</t>
        </is>
      </c>
      <c r="D2908" t="inlineStr">
        <is>
          <t>F</t>
        </is>
      </c>
      <c r="E2908" t="n">
        <v>21</v>
      </c>
      <c r="F2908" t="inlineStr">
        <is>
          <t>FA</t>
        </is>
      </c>
      <c r="G2908" t="inlineStr">
        <is>
          <t>FA</t>
        </is>
      </c>
      <c r="H2908" s="30" t="n">
        <v>1</v>
      </c>
      <c r="I2908" s="31" t="n">
        <v>0</v>
      </c>
      <c r="J2908" s="31" t="n"/>
      <c r="K2908" s="31" t="n">
        <v>0</v>
      </c>
      <c r="L2908" s="32" t="n"/>
      <c r="M2908" s="31" t="n">
        <v>0</v>
      </c>
      <c r="N2908" s="31" t="n">
        <v>0</v>
      </c>
      <c r="O2908" s="31" t="n"/>
      <c r="P2908" s="31" t="n"/>
      <c r="Q2908" s="31" t="n">
        <v>0</v>
      </c>
      <c r="R2908" s="31" t="n"/>
      <c r="S2908" s="32" t="n"/>
      <c r="T2908" s="32" t="n"/>
      <c r="V2908" t="inlineStr">
        <is>
          <t>06cl2</t>
        </is>
      </c>
      <c r="Y2908" t="inlineStr">
        <is>
          <t>888227b6-5cf7-4eb9-8607-db23fbcbda97</t>
        </is>
      </c>
      <c r="Z2908" t="inlineStr">
        <is>
          <t>David Klee (SJS C)</t>
        </is>
      </c>
    </row>
    <row r="2909">
      <c r="A2909" t="inlineStr">
        <is>
          <t>David Kolomatis</t>
        </is>
      </c>
      <c r="B2909" t="inlineStr">
        <is>
          <t>(N/A)</t>
        </is>
      </c>
      <c r="C2909" t="inlineStr">
        <is>
          <t>D</t>
        </is>
      </c>
      <c r="D2909" t="inlineStr">
        <is>
          <t>D</t>
        </is>
      </c>
      <c r="E2909" t="n">
        <v>37</v>
      </c>
      <c r="F2909" t="inlineStr">
        <is>
          <t>FA</t>
        </is>
      </c>
      <c r="G2909" t="inlineStr">
        <is>
          <t>FA</t>
        </is>
      </c>
      <c r="H2909" s="30" t="n">
        <v>1</v>
      </c>
      <c r="I2909" s="31" t="n">
        <v>0</v>
      </c>
      <c r="J2909" s="31" t="n"/>
      <c r="K2909" s="31" t="n">
        <v>0</v>
      </c>
      <c r="L2909" s="32" t="n"/>
      <c r="M2909" s="31" t="n">
        <v>0</v>
      </c>
      <c r="N2909" s="31" t="n">
        <v>0</v>
      </c>
      <c r="O2909" s="31" t="n"/>
      <c r="P2909" s="31" t="n"/>
      <c r="Q2909" s="31" t="n">
        <v>0</v>
      </c>
      <c r="R2909" s="31" t="n"/>
      <c r="S2909" s="32" t="n"/>
      <c r="T2909" s="32" t="n"/>
      <c r="V2909" t="inlineStr">
        <is>
          <t>022i9</t>
        </is>
      </c>
      <c r="W2909" t="n">
        <v>4241</v>
      </c>
      <c r="X2909" t="n">
        <v>5194</v>
      </c>
      <c r="Z2909" t="inlineStr">
        <is>
          <t>David Kolomatis ((N/A) D)</t>
        </is>
      </c>
    </row>
    <row r="2910">
      <c r="A2910" t="inlineStr">
        <is>
          <t>David Kvasnicka</t>
        </is>
      </c>
      <c r="B2910" t="inlineStr">
        <is>
          <t>(N/A)</t>
        </is>
      </c>
      <c r="C2910" t="inlineStr">
        <is>
          <t>D</t>
        </is>
      </c>
      <c r="D2910" t="inlineStr">
        <is>
          <t>D</t>
        </is>
      </c>
      <c r="E2910" t="n">
        <v>27</v>
      </c>
      <c r="F2910" t="inlineStr">
        <is>
          <t>FA</t>
        </is>
      </c>
      <c r="G2910" t="inlineStr">
        <is>
          <t>FA</t>
        </is>
      </c>
      <c r="H2910" s="30" t="n">
        <v>1</v>
      </c>
      <c r="I2910" s="31" t="n">
        <v>0</v>
      </c>
      <c r="J2910" s="31" t="n"/>
      <c r="K2910" s="31" t="n">
        <v>0</v>
      </c>
      <c r="L2910" s="32" t="n"/>
      <c r="M2910" s="31" t="n">
        <v>0</v>
      </c>
      <c r="N2910" s="31" t="n">
        <v>0</v>
      </c>
      <c r="O2910" s="31" t="n"/>
      <c r="P2910" s="31" t="n"/>
      <c r="Q2910" s="31" t="n">
        <v>0</v>
      </c>
      <c r="R2910" s="31" t="n"/>
      <c r="S2910" s="32" t="n"/>
      <c r="T2910" s="32" t="n"/>
      <c r="V2910" t="inlineStr">
        <is>
          <t>04fq0</t>
        </is>
      </c>
      <c r="Z2910" t="inlineStr">
        <is>
          <t>David Kvasnicka ((N/A) D)</t>
        </is>
      </c>
    </row>
    <row r="2911">
      <c r="A2911" t="inlineStr">
        <is>
          <t>David Kveton</t>
        </is>
      </c>
      <c r="B2911" t="inlineStr">
        <is>
          <t>NYR</t>
        </is>
      </c>
      <c r="C2911" t="inlineStr">
        <is>
          <t>RW</t>
        </is>
      </c>
      <c r="D2911" t="inlineStr">
        <is>
          <t>F</t>
        </is>
      </c>
      <c r="E2911" t="n">
        <v>38</v>
      </c>
      <c r="F2911" t="inlineStr">
        <is>
          <t>FA</t>
        </is>
      </c>
      <c r="G2911" t="inlineStr">
        <is>
          <t>FA</t>
        </is>
      </c>
      <c r="H2911" s="30" t="n">
        <v>1</v>
      </c>
      <c r="I2911" s="31" t="n">
        <v>0</v>
      </c>
      <c r="J2911" s="31" t="n"/>
      <c r="K2911" s="31" t="n">
        <v>0</v>
      </c>
      <c r="L2911" s="32" t="n"/>
      <c r="M2911" s="31" t="n">
        <v>0</v>
      </c>
      <c r="N2911" s="31" t="n">
        <v>0</v>
      </c>
      <c r="O2911" s="31" t="n"/>
      <c r="P2911" s="31" t="n"/>
      <c r="Q2911" s="31" t="n">
        <v>0</v>
      </c>
      <c r="R2911" s="31" t="n"/>
      <c r="S2911" s="32" t="n"/>
      <c r="T2911" s="32" t="n"/>
      <c r="V2911" t="inlineStr">
        <is>
          <t>020f5</t>
        </is>
      </c>
      <c r="Z2911" t="inlineStr">
        <is>
          <t>David Kveton (NYR RW)</t>
        </is>
      </c>
    </row>
    <row r="2912">
      <c r="A2912" t="inlineStr">
        <is>
          <t>David Laliberte</t>
        </is>
      </c>
      <c r="B2912" t="inlineStr">
        <is>
          <t>(N/A)</t>
        </is>
      </c>
      <c r="C2912" t="inlineStr">
        <is>
          <t>RW</t>
        </is>
      </c>
      <c r="D2912" t="inlineStr">
        <is>
          <t>F</t>
        </is>
      </c>
      <c r="E2912" t="n">
        <v>40</v>
      </c>
      <c r="F2912" t="inlineStr">
        <is>
          <t>FA</t>
        </is>
      </c>
      <c r="G2912" t="inlineStr">
        <is>
          <t>FA</t>
        </is>
      </c>
      <c r="H2912" s="30" t="n">
        <v>1</v>
      </c>
      <c r="I2912" s="31" t="n">
        <v>0</v>
      </c>
      <c r="J2912" s="31" t="n"/>
      <c r="K2912" s="31" t="n">
        <v>0</v>
      </c>
      <c r="L2912" s="32" t="n"/>
      <c r="M2912" s="31" t="n">
        <v>0</v>
      </c>
      <c r="N2912" s="31" t="n">
        <v>0</v>
      </c>
      <c r="O2912" s="31" t="n"/>
      <c r="P2912" s="31" t="n"/>
      <c r="Q2912" s="31" t="n">
        <v>0</v>
      </c>
      <c r="R2912" s="31" t="n"/>
      <c r="S2912" s="32" t="n"/>
      <c r="T2912" s="32" t="n"/>
      <c r="V2912" t="inlineStr">
        <is>
          <t>00438</t>
        </is>
      </c>
      <c r="W2912" t="n">
        <v>3405</v>
      </c>
      <c r="X2912" t="n">
        <v>4345</v>
      </c>
      <c r="Z2912" t="inlineStr">
        <is>
          <t>David Laliberte ((N/A) RW)</t>
        </is>
      </c>
    </row>
    <row r="2913">
      <c r="A2913" t="inlineStr">
        <is>
          <t>David Leggio</t>
        </is>
      </c>
      <c r="B2913" t="inlineStr">
        <is>
          <t>(N/A)</t>
        </is>
      </c>
      <c r="C2913" t="inlineStr">
        <is>
          <t>G</t>
        </is>
      </c>
      <c r="D2913" t="inlineStr">
        <is>
          <t>G</t>
        </is>
      </c>
      <c r="E2913" t="n">
        <v>42</v>
      </c>
      <c r="F2913" t="inlineStr">
        <is>
          <t>FA</t>
        </is>
      </c>
      <c r="G2913" t="inlineStr">
        <is>
          <t>FA</t>
        </is>
      </c>
      <c r="H2913" s="30" t="n">
        <v>1</v>
      </c>
      <c r="I2913" s="31" t="n">
        <v>0</v>
      </c>
      <c r="J2913" s="31" t="n"/>
      <c r="K2913" s="31" t="n">
        <v>0</v>
      </c>
      <c r="L2913" s="32" t="n"/>
      <c r="M2913" s="31" t="n">
        <v>0</v>
      </c>
      <c r="N2913" s="31" t="n">
        <v>0</v>
      </c>
      <c r="O2913" s="31" t="n"/>
      <c r="P2913" s="31" t="n"/>
      <c r="Q2913" s="31" t="n">
        <v>0</v>
      </c>
      <c r="R2913" s="31" t="n"/>
      <c r="S2913" s="32" t="n"/>
      <c r="T2913" s="32" t="n"/>
      <c r="V2913" t="inlineStr">
        <is>
          <t>02418</t>
        </is>
      </c>
      <c r="W2913" t="n">
        <v>3640</v>
      </c>
      <c r="X2913" t="n">
        <v>5236</v>
      </c>
      <c r="Z2913" t="inlineStr">
        <is>
          <t>David Leggio ((N/A) G)</t>
        </is>
      </c>
    </row>
    <row r="2914">
      <c r="A2914" t="inlineStr">
        <is>
          <t>David Levin</t>
        </is>
      </c>
      <c r="B2914" t="inlineStr">
        <is>
          <t>UTA</t>
        </is>
      </c>
      <c r="C2914" t="inlineStr">
        <is>
          <t>C</t>
        </is>
      </c>
      <c r="D2914" t="inlineStr">
        <is>
          <t>F</t>
        </is>
      </c>
      <c r="E2914" t="n">
        <v>26</v>
      </c>
      <c r="F2914" t="inlineStr">
        <is>
          <t>FA</t>
        </is>
      </c>
      <c r="G2914" t="inlineStr">
        <is>
          <t>FA</t>
        </is>
      </c>
      <c r="H2914" s="30" t="n">
        <v>1</v>
      </c>
      <c r="I2914" s="31" t="n">
        <v>0</v>
      </c>
      <c r="J2914" s="31" t="n"/>
      <c r="K2914" s="31" t="n">
        <v>0</v>
      </c>
      <c r="L2914" s="32" t="n"/>
      <c r="M2914" s="31" t="n">
        <v>0</v>
      </c>
      <c r="N2914" s="31" t="n">
        <v>0</v>
      </c>
      <c r="O2914" s="31" t="n"/>
      <c r="P2914" s="31" t="n"/>
      <c r="Q2914" s="31" t="n">
        <v>0</v>
      </c>
      <c r="R2914" s="31" t="n"/>
      <c r="S2914" s="32" t="n"/>
      <c r="T2914" s="32" t="n"/>
      <c r="V2914" t="inlineStr">
        <is>
          <t>04amb</t>
        </is>
      </c>
      <c r="X2914" t="n">
        <v>8539</v>
      </c>
      <c r="Z2914" t="inlineStr">
        <is>
          <t>David Levin (UTA C)</t>
        </is>
      </c>
    </row>
    <row r="2915">
      <c r="A2915" t="inlineStr">
        <is>
          <t>David Lewandowski</t>
        </is>
      </c>
      <c r="B2915" t="inlineStr">
        <is>
          <t>EDM</t>
        </is>
      </c>
      <c r="C2915" t="inlineStr">
        <is>
          <t>LW</t>
        </is>
      </c>
      <c r="D2915" t="inlineStr">
        <is>
          <t>F</t>
        </is>
      </c>
      <c r="E2915" t="n">
        <v>19</v>
      </c>
      <c r="F2915" t="inlineStr">
        <is>
          <t>FA</t>
        </is>
      </c>
      <c r="G2915" t="inlineStr">
        <is>
          <t>FA</t>
        </is>
      </c>
      <c r="H2915" s="30" t="n">
        <v>1</v>
      </c>
      <c r="I2915" s="31" t="n">
        <v>0</v>
      </c>
      <c r="J2915" s="31" t="n"/>
      <c r="K2915" s="31" t="n">
        <v>0</v>
      </c>
      <c r="L2915" s="32" t="n"/>
      <c r="M2915" s="31" t="n">
        <v>0</v>
      </c>
      <c r="N2915" s="31" t="n">
        <v>0</v>
      </c>
      <c r="O2915" s="31" t="n"/>
      <c r="P2915" s="31" t="n"/>
      <c r="Q2915" s="31" t="n">
        <v>0</v>
      </c>
      <c r="R2915" s="31" t="n"/>
      <c r="S2915" s="32" t="n"/>
      <c r="T2915" s="32" t="n"/>
      <c r="V2915" t="inlineStr">
        <is>
          <t>06uvc</t>
        </is>
      </c>
      <c r="Y2915" t="inlineStr">
        <is>
          <t>2c5b294b-a947-4556-86ee-42a14b79a511</t>
        </is>
      </c>
      <c r="Z2915" t="inlineStr">
        <is>
          <t>David Lewandowski (EDM LW)</t>
        </is>
      </c>
    </row>
    <row r="2916">
      <c r="A2916" t="inlineStr">
        <is>
          <t>David Liffiton</t>
        </is>
      </c>
      <c r="B2916" t="inlineStr">
        <is>
          <t>(N/A)</t>
        </is>
      </c>
      <c r="C2916" t="inlineStr">
        <is>
          <t>D</t>
        </is>
      </c>
      <c r="D2916" t="inlineStr">
        <is>
          <t>D</t>
        </is>
      </c>
      <c r="E2916" t="n">
        <v>41</v>
      </c>
      <c r="F2916" t="inlineStr">
        <is>
          <t>FA</t>
        </is>
      </c>
      <c r="G2916" t="inlineStr">
        <is>
          <t>FA</t>
        </is>
      </c>
      <c r="H2916" s="30" t="n">
        <v>1</v>
      </c>
      <c r="I2916" s="31" t="n">
        <v>0</v>
      </c>
      <c r="J2916" s="31" t="n"/>
      <c r="K2916" s="31" t="n">
        <v>0</v>
      </c>
      <c r="L2916" s="32" t="n"/>
      <c r="M2916" s="31" t="n">
        <v>0</v>
      </c>
      <c r="N2916" s="31" t="n">
        <v>0</v>
      </c>
      <c r="O2916" s="31" t="n"/>
      <c r="P2916" s="31" t="n"/>
      <c r="Q2916" s="31" t="n">
        <v>0</v>
      </c>
      <c r="R2916" s="31" t="n"/>
      <c r="S2916" s="32" t="n"/>
      <c r="T2916" s="32" t="n"/>
      <c r="V2916" t="inlineStr">
        <is>
          <t>0040q</t>
        </is>
      </c>
      <c r="W2916" t="n">
        <v>1967</v>
      </c>
      <c r="X2916" t="n">
        <v>3502</v>
      </c>
      <c r="Z2916" t="inlineStr">
        <is>
          <t>David Liffiton ((N/A) D)</t>
        </is>
      </c>
    </row>
    <row r="2917">
      <c r="A2917" t="inlineStr">
        <is>
          <t>David Ma</t>
        </is>
      </c>
      <c r="B2917" t="inlineStr">
        <is>
          <t>(N/A)</t>
        </is>
      </c>
      <c r="C2917" t="inlineStr">
        <is>
          <t>D</t>
        </is>
      </c>
      <c r="D2917" t="inlineStr">
        <is>
          <t>D</t>
        </is>
      </c>
      <c r="E2917" t="n">
        <v>24</v>
      </c>
      <c r="F2917" t="inlineStr">
        <is>
          <t>FA</t>
        </is>
      </c>
      <c r="G2917" t="inlineStr">
        <is>
          <t>FA</t>
        </is>
      </c>
      <c r="H2917" s="30" t="n">
        <v>1</v>
      </c>
      <c r="I2917" s="31" t="n">
        <v>0</v>
      </c>
      <c r="J2917" s="31" t="n"/>
      <c r="K2917" s="31" t="n">
        <v>0</v>
      </c>
      <c r="L2917" s="32" t="n"/>
      <c r="M2917" s="31" t="n">
        <v>0</v>
      </c>
      <c r="N2917" s="31" t="n">
        <v>0</v>
      </c>
      <c r="O2917" s="31" t="n"/>
      <c r="P2917" s="31" t="n"/>
      <c r="Q2917" s="31" t="n">
        <v>0</v>
      </c>
      <c r="R2917" s="31" t="n"/>
      <c r="S2917" s="32" t="n"/>
      <c r="T2917" s="32" t="n"/>
      <c r="V2917" t="inlineStr">
        <is>
          <t>05noa</t>
        </is>
      </c>
      <c r="Z2917" t="inlineStr">
        <is>
          <t>David Ma ((N/A) D)</t>
        </is>
      </c>
    </row>
    <row r="2918">
      <c r="A2918" t="inlineStr">
        <is>
          <t>David Makowski</t>
        </is>
      </c>
      <c r="B2918" t="inlineStr">
        <is>
          <t>MIN</t>
        </is>
      </c>
      <c r="C2918" t="inlineStr">
        <is>
          <t>D</t>
        </is>
      </c>
      <c r="D2918" t="inlineStr">
        <is>
          <t>D</t>
        </is>
      </c>
      <c r="E2918" t="n">
        <v>37</v>
      </c>
      <c r="F2918" t="inlineStr">
        <is>
          <t>FA</t>
        </is>
      </c>
      <c r="G2918" t="inlineStr">
        <is>
          <t>FA</t>
        </is>
      </c>
      <c r="H2918" s="30" t="n">
        <v>1</v>
      </c>
      <c r="I2918" s="31" t="n">
        <v>0</v>
      </c>
      <c r="J2918" s="31" t="n"/>
      <c r="K2918" s="31" t="n">
        <v>0</v>
      </c>
      <c r="L2918" s="32" t="n"/>
      <c r="M2918" s="31" t="n">
        <v>0</v>
      </c>
      <c r="N2918" s="31" t="n">
        <v>0</v>
      </c>
      <c r="O2918" s="31" t="n"/>
      <c r="P2918" s="31" t="n"/>
      <c r="Q2918" s="31" t="n">
        <v>0</v>
      </c>
      <c r="R2918" s="31" t="n"/>
      <c r="S2918" s="32" t="n"/>
      <c r="T2918" s="32" t="n"/>
      <c r="V2918" t="inlineStr">
        <is>
          <t>03kh5</t>
        </is>
      </c>
      <c r="X2918" t="n">
        <v>6606</v>
      </c>
      <c r="Z2918" t="inlineStr">
        <is>
          <t>David Makowski (MIN D)</t>
        </is>
      </c>
    </row>
    <row r="2919">
      <c r="A2919" t="inlineStr">
        <is>
          <t>David McIntyre</t>
        </is>
      </c>
      <c r="B2919" t="inlineStr">
        <is>
          <t>DET</t>
        </is>
      </c>
      <c r="C2919" t="inlineStr">
        <is>
          <t>C</t>
        </is>
      </c>
      <c r="D2919" t="inlineStr">
        <is>
          <t>F</t>
        </is>
      </c>
      <c r="E2919" t="n">
        <v>39</v>
      </c>
      <c r="F2919" t="inlineStr">
        <is>
          <t>FA</t>
        </is>
      </c>
      <c r="G2919" t="inlineStr">
        <is>
          <t>FA</t>
        </is>
      </c>
      <c r="H2919" s="30" t="n">
        <v>1</v>
      </c>
      <c r="I2919" s="31" t="n">
        <v>0</v>
      </c>
      <c r="J2919" s="31" t="n"/>
      <c r="K2919" s="31" t="n">
        <v>0</v>
      </c>
      <c r="L2919" s="32" t="n"/>
      <c r="M2919" s="31" t="n">
        <v>0</v>
      </c>
      <c r="N2919" s="31" t="n">
        <v>0</v>
      </c>
      <c r="O2919" s="31" t="n"/>
      <c r="P2919" s="31" t="n"/>
      <c r="Q2919" s="31" t="n">
        <v>0</v>
      </c>
      <c r="R2919" s="31" t="n"/>
      <c r="S2919" s="32" t="n"/>
      <c r="T2919" s="32" t="n"/>
      <c r="V2919" t="inlineStr">
        <is>
          <t>01bgj</t>
        </is>
      </c>
      <c r="W2919" t="n">
        <v>3817</v>
      </c>
      <c r="X2919" t="n">
        <v>4595</v>
      </c>
      <c r="Z2919" t="inlineStr">
        <is>
          <t>David McIntyre (DET C)</t>
        </is>
      </c>
    </row>
    <row r="2920">
      <c r="A2920" t="inlineStr">
        <is>
          <t>David Meckler</t>
        </is>
      </c>
      <c r="B2920" t="inlineStr">
        <is>
          <t>(N/A)</t>
        </is>
      </c>
      <c r="C2920" t="inlineStr">
        <is>
          <t>C</t>
        </is>
      </c>
      <c r="D2920" t="inlineStr">
        <is>
          <t>F</t>
        </is>
      </c>
      <c r="E2920" t="n">
        <v>39</v>
      </c>
      <c r="F2920" t="inlineStr">
        <is>
          <t>FA</t>
        </is>
      </c>
      <c r="G2920" t="inlineStr">
        <is>
          <t>FA</t>
        </is>
      </c>
      <c r="H2920" s="30" t="n">
        <v>1</v>
      </c>
      <c r="I2920" s="31" t="n">
        <v>0</v>
      </c>
      <c r="J2920" s="31" t="n"/>
      <c r="K2920" s="31" t="n">
        <v>0</v>
      </c>
      <c r="L2920" s="32" t="n"/>
      <c r="M2920" s="31" t="n">
        <v>0</v>
      </c>
      <c r="N2920" s="31" t="n">
        <v>0</v>
      </c>
      <c r="O2920" s="31" t="n"/>
      <c r="P2920" s="31" t="n"/>
      <c r="Q2920" s="31" t="n">
        <v>0</v>
      </c>
      <c r="R2920" s="31" t="n"/>
      <c r="S2920" s="32" t="n"/>
      <c r="T2920" s="32" t="n"/>
      <c r="V2920" t="inlineStr">
        <is>
          <t>00qrz</t>
        </is>
      </c>
      <c r="X2920" t="n">
        <v>4524</v>
      </c>
      <c r="Z2920" t="inlineStr">
        <is>
          <t>David Meckler ((N/A) C)</t>
        </is>
      </c>
    </row>
    <row r="2921">
      <c r="A2921" t="inlineStr">
        <is>
          <t>David Moravec</t>
        </is>
      </c>
      <c r="B2921" t="inlineStr">
        <is>
          <t>(N/A)</t>
        </is>
      </c>
      <c r="C2921" t="inlineStr">
        <is>
          <t>D</t>
        </is>
      </c>
      <c r="D2921" t="inlineStr">
        <is>
          <t>D</t>
        </is>
      </c>
      <c r="E2921" t="n">
        <v>22</v>
      </c>
      <c r="F2921" t="inlineStr">
        <is>
          <t>FA</t>
        </is>
      </c>
      <c r="G2921" t="inlineStr">
        <is>
          <t>FA</t>
        </is>
      </c>
      <c r="H2921" s="30" t="n">
        <v>1</v>
      </c>
      <c r="I2921" s="31" t="n">
        <v>0</v>
      </c>
      <c r="J2921" s="31" t="n"/>
      <c r="K2921" s="31" t="n">
        <v>0</v>
      </c>
      <c r="L2921" s="32" t="n"/>
      <c r="M2921" s="31" t="n">
        <v>0</v>
      </c>
      <c r="N2921" s="31" t="n">
        <v>0</v>
      </c>
      <c r="O2921" s="31" t="n"/>
      <c r="P2921" s="31" t="n"/>
      <c r="Q2921" s="31" t="n">
        <v>0</v>
      </c>
      <c r="R2921" s="31" t="n"/>
      <c r="S2921" s="32" t="n"/>
      <c r="T2921" s="32" t="n"/>
      <c r="V2921" t="inlineStr">
        <is>
          <t>060ns</t>
        </is>
      </c>
      <c r="Z2921" t="inlineStr">
        <is>
          <t>David Moravec ((N/A) D)</t>
        </is>
      </c>
    </row>
    <row r="2922">
      <c r="A2922" t="inlineStr">
        <is>
          <t>David Musil</t>
        </is>
      </c>
      <c r="B2922" t="inlineStr">
        <is>
          <t>(N/A)</t>
        </is>
      </c>
      <c r="C2922" t="inlineStr">
        <is>
          <t>D</t>
        </is>
      </c>
      <c r="D2922" t="inlineStr">
        <is>
          <t>D</t>
        </is>
      </c>
      <c r="E2922" t="n">
        <v>33</v>
      </c>
      <c r="F2922" t="inlineStr">
        <is>
          <t>FA</t>
        </is>
      </c>
      <c r="G2922" t="inlineStr">
        <is>
          <t>FA</t>
        </is>
      </c>
      <c r="H2922" s="30" t="n">
        <v>1</v>
      </c>
      <c r="I2922" s="31" t="n">
        <v>0</v>
      </c>
      <c r="J2922" s="31" t="n"/>
      <c r="K2922" s="31" t="n">
        <v>0</v>
      </c>
      <c r="L2922" s="32" t="n"/>
      <c r="M2922" s="31" t="n">
        <v>0</v>
      </c>
      <c r="N2922" s="31" t="n">
        <v>0</v>
      </c>
      <c r="O2922" s="31" t="n"/>
      <c r="P2922" s="31" t="n"/>
      <c r="Q2922" s="31" t="n">
        <v>0</v>
      </c>
      <c r="R2922" s="31" t="n"/>
      <c r="S2922" s="32" t="n"/>
      <c r="T2922" s="32" t="n"/>
      <c r="V2922" t="inlineStr">
        <is>
          <t>02b3r</t>
        </is>
      </c>
      <c r="W2922" t="n">
        <v>3764</v>
      </c>
      <c r="X2922" t="n">
        <v>5399</v>
      </c>
      <c r="Z2922" t="inlineStr">
        <is>
          <t>David Musil ((N/A) D)</t>
        </is>
      </c>
    </row>
    <row r="2923">
      <c r="A2923" t="inlineStr">
        <is>
          <t>David Noel</t>
        </is>
      </c>
      <c r="B2923" t="inlineStr">
        <is>
          <t>STL</t>
        </is>
      </c>
      <c r="C2923" t="inlineStr">
        <is>
          <t>D</t>
        </is>
      </c>
      <c r="D2923" t="inlineStr">
        <is>
          <t>D</t>
        </is>
      </c>
      <c r="E2923" t="n">
        <v>27</v>
      </c>
      <c r="F2923" t="inlineStr">
        <is>
          <t>FA</t>
        </is>
      </c>
      <c r="G2923" t="inlineStr">
        <is>
          <t>FA</t>
        </is>
      </c>
      <c r="H2923" s="30" t="n">
        <v>1</v>
      </c>
      <c r="I2923" s="31" t="n">
        <v>0</v>
      </c>
      <c r="J2923" s="31" t="n"/>
      <c r="K2923" s="31" t="n">
        <v>0</v>
      </c>
      <c r="L2923" s="32" t="n"/>
      <c r="M2923" s="31" t="n">
        <v>0</v>
      </c>
      <c r="N2923" s="31" t="n">
        <v>0</v>
      </c>
      <c r="O2923" s="31" t="n"/>
      <c r="P2923" s="31" t="n"/>
      <c r="Q2923" s="31" t="n">
        <v>0</v>
      </c>
      <c r="R2923" s="31" t="n"/>
      <c r="S2923" s="32" t="n"/>
      <c r="T2923" s="32" t="n"/>
      <c r="V2923" t="inlineStr">
        <is>
          <t>04f6y</t>
        </is>
      </c>
      <c r="X2923" t="n">
        <v>7645</v>
      </c>
      <c r="Z2923" t="inlineStr">
        <is>
          <t>David Noel (STL D)</t>
        </is>
      </c>
    </row>
    <row r="2924">
      <c r="A2924" t="inlineStr">
        <is>
          <t>David Pacan</t>
        </is>
      </c>
      <c r="B2924" t="inlineStr">
        <is>
          <t>(N/A)</t>
        </is>
      </c>
      <c r="C2924" t="inlineStr">
        <is>
          <t>C</t>
        </is>
      </c>
      <c r="D2924" t="inlineStr">
        <is>
          <t>F</t>
        </is>
      </c>
      <c r="E2924" t="n">
        <v>35</v>
      </c>
      <c r="F2924" t="inlineStr">
        <is>
          <t>FA</t>
        </is>
      </c>
      <c r="G2924" t="inlineStr">
        <is>
          <t>FA</t>
        </is>
      </c>
      <c r="H2924" s="30" t="n">
        <v>1</v>
      </c>
      <c r="I2924" s="31" t="n">
        <v>0</v>
      </c>
      <c r="J2924" s="31" t="n"/>
      <c r="K2924" s="31" t="n">
        <v>0</v>
      </c>
      <c r="L2924" s="32" t="n"/>
      <c r="M2924" s="31" t="n">
        <v>0</v>
      </c>
      <c r="N2924" s="31" t="n">
        <v>0</v>
      </c>
      <c r="O2924" s="31" t="n"/>
      <c r="P2924" s="31" t="n"/>
      <c r="Q2924" s="31" t="n">
        <v>0</v>
      </c>
      <c r="R2924" s="31" t="n"/>
      <c r="S2924" s="32" t="n"/>
      <c r="T2924" s="32" t="n"/>
      <c r="V2924" t="inlineStr">
        <is>
          <t>025ie</t>
        </is>
      </c>
      <c r="X2924" t="n">
        <v>5249</v>
      </c>
      <c r="Z2924" t="inlineStr">
        <is>
          <t>David Pacan ((N/A) C)</t>
        </is>
      </c>
    </row>
    <row r="2925">
      <c r="A2925" t="inlineStr">
        <is>
          <t>David Pope</t>
        </is>
      </c>
      <c r="B2925" t="inlineStr">
        <is>
          <t>(N/A)</t>
        </is>
      </c>
      <c r="C2925" t="inlineStr">
        <is>
          <t>LW</t>
        </is>
      </c>
      <c r="D2925" t="inlineStr">
        <is>
          <t>F</t>
        </is>
      </c>
      <c r="E2925" t="n">
        <v>31</v>
      </c>
      <c r="F2925" t="inlineStr">
        <is>
          <t>FA</t>
        </is>
      </c>
      <c r="G2925" t="inlineStr">
        <is>
          <t>FA</t>
        </is>
      </c>
      <c r="H2925" s="30" t="n">
        <v>1</v>
      </c>
      <c r="I2925" s="31" t="n">
        <v>0</v>
      </c>
      <c r="J2925" s="31" t="n"/>
      <c r="K2925" s="31" t="n">
        <v>0</v>
      </c>
      <c r="L2925" s="32" t="n"/>
      <c r="M2925" s="31" t="n">
        <v>0</v>
      </c>
      <c r="N2925" s="31" t="n">
        <v>0</v>
      </c>
      <c r="O2925" s="31" t="n"/>
      <c r="P2925" s="31" t="n"/>
      <c r="Q2925" s="31" t="n">
        <v>0</v>
      </c>
      <c r="R2925" s="31" t="n"/>
      <c r="S2925" s="32" t="n"/>
      <c r="T2925" s="32" t="n"/>
      <c r="V2925" t="inlineStr">
        <is>
          <t>031pv</t>
        </is>
      </c>
      <c r="W2925" t="n">
        <v>5682</v>
      </c>
      <c r="X2925" t="n">
        <v>6088</v>
      </c>
      <c r="Z2925" t="inlineStr">
        <is>
          <t>David Pope ((N/A) LW)</t>
        </is>
      </c>
    </row>
    <row r="2926">
      <c r="A2926" t="inlineStr">
        <is>
          <t>David Quenneville</t>
        </is>
      </c>
      <c r="B2926" t="inlineStr">
        <is>
          <t>NJD</t>
        </is>
      </c>
      <c r="C2926" t="inlineStr">
        <is>
          <t>D</t>
        </is>
      </c>
      <c r="D2926" t="inlineStr">
        <is>
          <t>D</t>
        </is>
      </c>
      <c r="E2926" t="n">
        <v>28</v>
      </c>
      <c r="F2926" t="inlineStr">
        <is>
          <t>FA</t>
        </is>
      </c>
      <c r="G2926" t="inlineStr">
        <is>
          <t>FA</t>
        </is>
      </c>
      <c r="H2926" s="30" t="n">
        <v>1</v>
      </c>
      <c r="I2926" s="31" t="n">
        <v>0</v>
      </c>
      <c r="J2926" s="31" t="n"/>
      <c r="K2926" s="31" t="n">
        <v>0</v>
      </c>
      <c r="L2926" s="32" t="n"/>
      <c r="M2926" s="31" t="n">
        <v>0</v>
      </c>
      <c r="N2926" s="31" t="n">
        <v>0</v>
      </c>
      <c r="O2926" s="31" t="n"/>
      <c r="P2926" s="31" t="n"/>
      <c r="Q2926" s="31" t="n">
        <v>0</v>
      </c>
      <c r="R2926" s="31" t="n"/>
      <c r="S2926" s="32" t="n"/>
      <c r="T2926" s="32" t="n"/>
      <c r="V2926" t="inlineStr">
        <is>
          <t>0430m</t>
        </is>
      </c>
      <c r="W2926" t="n">
        <v>5527</v>
      </c>
      <c r="X2926" t="n">
        <v>7303</v>
      </c>
      <c r="Y2926" t="inlineStr">
        <is>
          <t>6e4e3797-d78e-4381-a989-d9ee8eefde86</t>
        </is>
      </c>
      <c r="Z2926" t="inlineStr">
        <is>
          <t>David Quenneville (NJD D)</t>
        </is>
      </c>
    </row>
    <row r="2927">
      <c r="A2927" t="inlineStr">
        <is>
          <t>David Rozsival</t>
        </is>
      </c>
      <c r="B2927" t="inlineStr">
        <is>
          <t>NJD</t>
        </is>
      </c>
      <c r="C2927" t="inlineStr">
        <is>
          <t>LW</t>
        </is>
      </c>
      <c r="D2927" t="inlineStr">
        <is>
          <t>F</t>
        </is>
      </c>
      <c r="E2927" t="n">
        <v>19</v>
      </c>
      <c r="F2927" t="inlineStr">
        <is>
          <t>FA</t>
        </is>
      </c>
      <c r="G2927" t="inlineStr">
        <is>
          <t>FA</t>
        </is>
      </c>
      <c r="H2927" s="30" t="n">
        <v>1</v>
      </c>
      <c r="I2927" s="31" t="n">
        <v>0</v>
      </c>
      <c r="J2927" s="31" t="n"/>
      <c r="K2927" s="31" t="n">
        <v>0</v>
      </c>
      <c r="L2927" s="32" t="n"/>
      <c r="M2927" s="31" t="n">
        <v>0</v>
      </c>
      <c r="N2927" s="31" t="n">
        <v>0</v>
      </c>
      <c r="O2927" s="31" t="n"/>
      <c r="P2927" s="31" t="n"/>
      <c r="Q2927" s="31" t="n">
        <v>0</v>
      </c>
      <c r="R2927" s="31" t="n"/>
      <c r="S2927" s="32" t="n"/>
      <c r="T2927" s="32" t="n"/>
      <c r="V2927" t="inlineStr">
        <is>
          <t>06uh9</t>
        </is>
      </c>
      <c r="Y2927" t="inlineStr">
        <is>
          <t>71d86086-0086-4bdb-8dc7-bd28b48ec895</t>
        </is>
      </c>
      <c r="Z2927" t="inlineStr">
        <is>
          <t>David Rozsival (NJD LW)</t>
        </is>
      </c>
    </row>
    <row r="2928">
      <c r="A2928" t="inlineStr">
        <is>
          <t>David Rundblad</t>
        </is>
      </c>
      <c r="B2928" t="inlineStr">
        <is>
          <t>(N/A)</t>
        </is>
      </c>
      <c r="C2928" t="inlineStr">
        <is>
          <t>D</t>
        </is>
      </c>
      <c r="D2928" t="inlineStr">
        <is>
          <t>D</t>
        </is>
      </c>
      <c r="E2928" t="n">
        <v>35</v>
      </c>
      <c r="F2928" t="inlineStr">
        <is>
          <t>FA</t>
        </is>
      </c>
      <c r="G2928" t="inlineStr">
        <is>
          <t>FA</t>
        </is>
      </c>
      <c r="H2928" s="30" t="n">
        <v>1</v>
      </c>
      <c r="I2928" s="31" t="n">
        <v>0</v>
      </c>
      <c r="J2928" s="31" t="n"/>
      <c r="K2928" s="31" t="n">
        <v>0</v>
      </c>
      <c r="L2928" s="32" t="n"/>
      <c r="M2928" s="31" t="n">
        <v>0</v>
      </c>
      <c r="N2928" s="31" t="n">
        <v>0</v>
      </c>
      <c r="O2928" s="31" t="n"/>
      <c r="P2928" s="31" t="n"/>
      <c r="Q2928" s="31" t="n">
        <v>0</v>
      </c>
      <c r="R2928" s="31" t="n"/>
      <c r="S2928" s="32" t="n"/>
      <c r="T2928" s="32" t="n"/>
      <c r="V2928" t="inlineStr">
        <is>
          <t>01f3n</t>
        </is>
      </c>
      <c r="W2928" t="n">
        <v>3256</v>
      </c>
      <c r="X2928" t="n">
        <v>4697</v>
      </c>
      <c r="Z2928" t="inlineStr">
        <is>
          <t>David Rundblad ((N/A) D)</t>
        </is>
      </c>
    </row>
    <row r="2929">
      <c r="A2929" t="inlineStr">
        <is>
          <t>David Schlemko</t>
        </is>
      </c>
      <c r="B2929" t="inlineStr">
        <is>
          <t>(N/A)</t>
        </is>
      </c>
      <c r="C2929" t="inlineStr">
        <is>
          <t>D</t>
        </is>
      </c>
      <c r="D2929" t="inlineStr">
        <is>
          <t>D</t>
        </is>
      </c>
      <c r="E2929" t="n">
        <v>39</v>
      </c>
      <c r="F2929" t="inlineStr">
        <is>
          <t>FA</t>
        </is>
      </c>
      <c r="G2929" t="inlineStr">
        <is>
          <t>FA</t>
        </is>
      </c>
      <c r="H2929" s="30" t="n">
        <v>1</v>
      </c>
      <c r="I2929" s="31" t="n">
        <v>0</v>
      </c>
      <c r="J2929" s="31" t="n"/>
      <c r="K2929" s="31" t="n">
        <v>0</v>
      </c>
      <c r="L2929" s="32" t="n"/>
      <c r="M2929" s="31" t="n">
        <v>0</v>
      </c>
      <c r="N2929" s="31" t="n">
        <v>0</v>
      </c>
      <c r="O2929" s="31" t="n"/>
      <c r="P2929" s="31" t="n"/>
      <c r="Q2929" s="31" t="n">
        <v>0</v>
      </c>
      <c r="R2929" s="31" t="n"/>
      <c r="S2929" s="32" t="n"/>
      <c r="T2929" s="32" t="n"/>
      <c r="V2929" t="inlineStr">
        <is>
          <t>004lk</t>
        </is>
      </c>
      <c r="W2929" t="n">
        <v>3181</v>
      </c>
      <c r="X2929" t="n">
        <v>4301</v>
      </c>
      <c r="Z2929" t="inlineStr">
        <is>
          <t>David Schlemko ((N/A) D)</t>
        </is>
      </c>
    </row>
    <row r="2930">
      <c r="A2930" t="inlineStr">
        <is>
          <t>David Shantz</t>
        </is>
      </c>
      <c r="B2930" t="inlineStr">
        <is>
          <t>VAN</t>
        </is>
      </c>
      <c r="C2930" t="inlineStr">
        <is>
          <t>G</t>
        </is>
      </c>
      <c r="D2930" t="inlineStr">
        <is>
          <t>G</t>
        </is>
      </c>
      <c r="E2930" t="n">
        <v>40</v>
      </c>
      <c r="F2930" t="inlineStr">
        <is>
          <t>FA</t>
        </is>
      </c>
      <c r="G2930" t="inlineStr">
        <is>
          <t>FA</t>
        </is>
      </c>
      <c r="H2930" s="30" t="n">
        <v>1</v>
      </c>
      <c r="I2930" s="31" t="n">
        <v>0</v>
      </c>
      <c r="J2930" s="31" t="n"/>
      <c r="K2930" s="31" t="n">
        <v>0</v>
      </c>
      <c r="L2930" s="32" t="n"/>
      <c r="M2930" s="31" t="n">
        <v>0</v>
      </c>
      <c r="N2930" s="31" t="n">
        <v>0</v>
      </c>
      <c r="O2930" s="31" t="n"/>
      <c r="P2930" s="31" t="n"/>
      <c r="Q2930" s="31" t="n">
        <v>0</v>
      </c>
      <c r="R2930" s="31" t="n"/>
      <c r="S2930" s="32" t="n"/>
      <c r="T2930" s="32" t="n"/>
      <c r="V2930" t="inlineStr">
        <is>
          <t>003sa</t>
        </is>
      </c>
      <c r="W2930" t="n">
        <v>2196</v>
      </c>
      <c r="X2930" t="n">
        <v>3913</v>
      </c>
      <c r="Z2930" t="inlineStr">
        <is>
          <t>David Shantz (VAN G)</t>
        </is>
      </c>
    </row>
    <row r="2931">
      <c r="A2931" t="inlineStr">
        <is>
          <t>David Shields</t>
        </is>
      </c>
      <c r="B2931" t="inlineStr">
        <is>
          <t>(N/A)</t>
        </is>
      </c>
      <c r="C2931" t="inlineStr">
        <is>
          <t>D</t>
        </is>
      </c>
      <c r="D2931" t="inlineStr">
        <is>
          <t>D</t>
        </is>
      </c>
      <c r="E2931" t="n">
        <v>35</v>
      </c>
      <c r="F2931" t="inlineStr">
        <is>
          <t>FA</t>
        </is>
      </c>
      <c r="G2931" t="inlineStr">
        <is>
          <t>FA</t>
        </is>
      </c>
      <c r="H2931" s="30" t="n">
        <v>1</v>
      </c>
      <c r="I2931" s="31" t="n">
        <v>0</v>
      </c>
      <c r="J2931" s="31" t="n"/>
      <c r="K2931" s="31" t="n">
        <v>0</v>
      </c>
      <c r="L2931" s="32" t="n"/>
      <c r="M2931" s="31" t="n">
        <v>0</v>
      </c>
      <c r="N2931" s="31" t="n">
        <v>0</v>
      </c>
      <c r="O2931" s="31" t="n"/>
      <c r="P2931" s="31" t="n"/>
      <c r="Q2931" s="31" t="n">
        <v>0</v>
      </c>
      <c r="R2931" s="31" t="n"/>
      <c r="S2931" s="32" t="n"/>
      <c r="T2931" s="32" t="n"/>
      <c r="V2931" t="inlineStr">
        <is>
          <t>023s1</t>
        </is>
      </c>
      <c r="W2931" t="n">
        <v>3696</v>
      </c>
      <c r="X2931" t="n">
        <v>5219</v>
      </c>
      <c r="Z2931" t="inlineStr">
        <is>
          <t>David Shields ((N/A) D)</t>
        </is>
      </c>
    </row>
    <row r="2932">
      <c r="A2932" t="inlineStr">
        <is>
          <t>David Silye</t>
        </is>
      </c>
      <c r="B2932" t="inlineStr">
        <is>
          <t>CGY</t>
        </is>
      </c>
      <c r="C2932" t="inlineStr">
        <is>
          <t>C</t>
        </is>
      </c>
      <c r="D2932" t="inlineStr">
        <is>
          <t>F</t>
        </is>
      </c>
      <c r="E2932" t="n">
        <v>27</v>
      </c>
      <c r="F2932" t="inlineStr">
        <is>
          <t>FA</t>
        </is>
      </c>
      <c r="G2932" t="inlineStr">
        <is>
          <t>FA</t>
        </is>
      </c>
      <c r="H2932" s="30" t="n">
        <v>1</v>
      </c>
      <c r="I2932" s="31" t="n">
        <v>0</v>
      </c>
      <c r="J2932" s="31" t="n"/>
      <c r="K2932" s="31" t="n">
        <v>0</v>
      </c>
      <c r="L2932" s="32" t="n"/>
      <c r="M2932" s="31" t="n">
        <v>0</v>
      </c>
      <c r="N2932" s="31" t="n">
        <v>0</v>
      </c>
      <c r="O2932" s="31" t="n"/>
      <c r="P2932" s="31" t="n"/>
      <c r="Q2932" s="31" t="n">
        <v>0</v>
      </c>
      <c r="R2932" s="31" t="n"/>
      <c r="S2932" s="32" t="n"/>
      <c r="T2932" s="32" t="n"/>
      <c r="V2932" t="inlineStr">
        <is>
          <t>06ast</t>
        </is>
      </c>
      <c r="Y2932" t="inlineStr">
        <is>
          <t>d93f9f8b-e422-4043-8fa1-e2d260cdbc9b</t>
        </is>
      </c>
      <c r="Z2932" t="inlineStr">
        <is>
          <t>David Silye (CGY C)</t>
        </is>
      </c>
    </row>
    <row r="2933">
      <c r="A2933" t="inlineStr">
        <is>
          <t>David Sklenicka</t>
        </is>
      </c>
      <c r="B2933" t="inlineStr">
        <is>
          <t>(N/A)</t>
        </is>
      </c>
      <c r="C2933" t="inlineStr">
        <is>
          <t>D</t>
        </is>
      </c>
      <c r="D2933" t="inlineStr">
        <is>
          <t>D</t>
        </is>
      </c>
      <c r="E2933" t="n">
        <v>30</v>
      </c>
      <c r="F2933" t="inlineStr">
        <is>
          <t>FA</t>
        </is>
      </c>
      <c r="G2933" t="inlineStr">
        <is>
          <t>FA</t>
        </is>
      </c>
      <c r="H2933" s="30" t="n">
        <v>1</v>
      </c>
      <c r="I2933" s="31" t="n">
        <v>0</v>
      </c>
      <c r="J2933" s="31" t="n"/>
      <c r="K2933" s="31" t="n">
        <v>0</v>
      </c>
      <c r="L2933" s="32" t="n"/>
      <c r="M2933" s="31" t="n">
        <v>0</v>
      </c>
      <c r="N2933" s="31" t="n">
        <v>0</v>
      </c>
      <c r="O2933" s="31" t="n"/>
      <c r="P2933" s="31" t="n"/>
      <c r="Q2933" s="31" t="n">
        <v>0</v>
      </c>
      <c r="R2933" s="31" t="n"/>
      <c r="S2933" s="32" t="n"/>
      <c r="T2933" s="32" t="n"/>
      <c r="V2933" t="inlineStr">
        <is>
          <t>04p2n</t>
        </is>
      </c>
      <c r="W2933" t="n">
        <v>5840</v>
      </c>
      <c r="X2933" t="n">
        <v>7890</v>
      </c>
      <c r="Z2933" t="inlineStr">
        <is>
          <t>David Sklenicka ((N/A) D)</t>
        </is>
      </c>
    </row>
    <row r="2934">
      <c r="A2934" t="inlineStr">
        <is>
          <t>David Sloane</t>
        </is>
      </c>
      <c r="B2934" t="inlineStr">
        <is>
          <t>PHI</t>
        </is>
      </c>
      <c r="C2934" t="inlineStr">
        <is>
          <t>D</t>
        </is>
      </c>
      <c r="D2934" t="inlineStr">
        <is>
          <t>D</t>
        </is>
      </c>
      <c r="E2934" t="n">
        <v>41</v>
      </c>
      <c r="F2934" t="inlineStr">
        <is>
          <t>FA</t>
        </is>
      </c>
      <c r="G2934" t="inlineStr">
        <is>
          <t>FA</t>
        </is>
      </c>
      <c r="H2934" s="30" t="n">
        <v>1</v>
      </c>
      <c r="I2934" s="31" t="n">
        <v>0</v>
      </c>
      <c r="J2934" s="31" t="n"/>
      <c r="K2934" s="31" t="n">
        <v>0</v>
      </c>
      <c r="L2934" s="32" t="n"/>
      <c r="M2934" s="31" t="n">
        <v>0</v>
      </c>
      <c r="N2934" s="31" t="n">
        <v>0</v>
      </c>
      <c r="O2934" s="31" t="n"/>
      <c r="P2934" s="31" t="n"/>
      <c r="Q2934" s="31" t="n">
        <v>0</v>
      </c>
      <c r="R2934" s="31" t="n"/>
      <c r="S2934" s="32" t="n"/>
      <c r="T2934" s="32" t="n"/>
      <c r="V2934" t="inlineStr">
        <is>
          <t>01cj4</t>
        </is>
      </c>
      <c r="W2934" t="n">
        <v>3227</v>
      </c>
      <c r="X2934" t="n">
        <v>4636</v>
      </c>
      <c r="Z2934" t="inlineStr">
        <is>
          <t>David Sloane (PHI D)</t>
        </is>
      </c>
    </row>
    <row r="2935">
      <c r="A2935" t="inlineStr">
        <is>
          <t>David Spina</t>
        </is>
      </c>
      <c r="B2935" t="inlineStr">
        <is>
          <t>(N/A)</t>
        </is>
      </c>
      <c r="C2935" t="inlineStr">
        <is>
          <t>LW</t>
        </is>
      </c>
      <c r="D2935" t="inlineStr">
        <is>
          <t>F</t>
        </is>
      </c>
      <c r="E2935" t="n">
        <v>43</v>
      </c>
      <c r="F2935" t="inlineStr">
        <is>
          <t>FA</t>
        </is>
      </c>
      <c r="G2935" t="inlineStr">
        <is>
          <t>FA</t>
        </is>
      </c>
      <c r="H2935" s="30" t="n">
        <v>1</v>
      </c>
      <c r="I2935" s="31" t="n">
        <v>0</v>
      </c>
      <c r="J2935" s="31" t="n"/>
      <c r="K2935" s="31" t="n">
        <v>0</v>
      </c>
      <c r="L2935" s="32" t="n"/>
      <c r="M2935" s="31" t="n">
        <v>0</v>
      </c>
      <c r="N2935" s="31" t="n">
        <v>0</v>
      </c>
      <c r="O2935" s="31" t="n"/>
      <c r="P2935" s="31" t="n"/>
      <c r="Q2935" s="31" t="n">
        <v>0</v>
      </c>
      <c r="R2935" s="31" t="n"/>
      <c r="S2935" s="32" t="n"/>
      <c r="T2935" s="32" t="n"/>
      <c r="V2935" t="inlineStr">
        <is>
          <t>0044l</t>
        </is>
      </c>
      <c r="W2935" t="n">
        <v>3374</v>
      </c>
      <c r="X2935" t="n">
        <v>4315</v>
      </c>
      <c r="Z2935" t="inlineStr">
        <is>
          <t>David Spina ((N/A) LW)</t>
        </is>
      </c>
    </row>
    <row r="2936">
      <c r="A2936" t="inlineStr">
        <is>
          <t>David Svagrovsky</t>
        </is>
      </c>
      <c r="B2936" t="inlineStr">
        <is>
          <t>(N/A)</t>
        </is>
      </c>
      <c r="C2936" t="inlineStr">
        <is>
          <t>RW</t>
        </is>
      </c>
      <c r="D2936" t="inlineStr">
        <is>
          <t>F</t>
        </is>
      </c>
      <c r="E2936" t="n">
        <v>41</v>
      </c>
      <c r="F2936" t="inlineStr">
        <is>
          <t>FA</t>
        </is>
      </c>
      <c r="G2936" t="inlineStr">
        <is>
          <t>FA</t>
        </is>
      </c>
      <c r="H2936" s="30" t="n">
        <v>1</v>
      </c>
      <c r="I2936" s="31" t="n">
        <v>0</v>
      </c>
      <c r="J2936" s="31" t="n"/>
      <c r="K2936" s="31" t="n">
        <v>0</v>
      </c>
      <c r="L2936" s="32" t="n"/>
      <c r="M2936" s="31" t="n">
        <v>0</v>
      </c>
      <c r="N2936" s="31" t="n">
        <v>0</v>
      </c>
      <c r="O2936" s="31" t="n"/>
      <c r="P2936" s="31" t="n"/>
      <c r="Q2936" s="31" t="n">
        <v>0</v>
      </c>
      <c r="R2936" s="31" t="n"/>
      <c r="S2936" s="32" t="n"/>
      <c r="T2936" s="32" t="n"/>
      <c r="V2936" t="inlineStr">
        <is>
          <t>004sf</t>
        </is>
      </c>
      <c r="X2936" t="n">
        <v>3503</v>
      </c>
      <c r="Z2936" t="inlineStr">
        <is>
          <t>David Svagrovsky ((N/A) RW)</t>
        </is>
      </c>
    </row>
    <row r="2937">
      <c r="A2937" t="inlineStr">
        <is>
          <t>David Tendeck</t>
        </is>
      </c>
      <c r="B2937" t="inlineStr">
        <is>
          <t>STL</t>
        </is>
      </c>
      <c r="C2937" t="inlineStr">
        <is>
          <t>G</t>
        </is>
      </c>
      <c r="D2937" t="inlineStr">
        <is>
          <t>G</t>
        </is>
      </c>
      <c r="E2937" t="n">
        <v>26</v>
      </c>
      <c r="F2937" t="inlineStr">
        <is>
          <t>FA</t>
        </is>
      </c>
      <c r="G2937" t="inlineStr">
        <is>
          <t>FA</t>
        </is>
      </c>
      <c r="H2937" s="30" t="n">
        <v>1</v>
      </c>
      <c r="I2937" s="31" t="n">
        <v>0</v>
      </c>
      <c r="J2937" s="31" t="n"/>
      <c r="K2937" s="31" t="n">
        <v>0</v>
      </c>
      <c r="L2937" s="32" t="n"/>
      <c r="M2937" s="31" t="n">
        <v>0</v>
      </c>
      <c r="N2937" s="31" t="n">
        <v>0</v>
      </c>
      <c r="O2937" s="31" t="n"/>
      <c r="P2937" s="31" t="n"/>
      <c r="Q2937" s="31" t="n">
        <v>0</v>
      </c>
      <c r="R2937" s="31" t="n"/>
      <c r="S2937" s="32" t="n"/>
      <c r="T2937" s="32" t="n"/>
      <c r="V2937" t="inlineStr">
        <is>
          <t>04r0f</t>
        </is>
      </c>
      <c r="W2937" t="n">
        <v>5788</v>
      </c>
      <c r="X2937" t="n">
        <v>8055</v>
      </c>
      <c r="Y2937" t="inlineStr">
        <is>
          <t>6604dbb3-c5ba-41e5-a096-e3888988e645</t>
        </is>
      </c>
      <c r="Z2937" t="inlineStr">
        <is>
          <t>David Tendeck (STL G)</t>
        </is>
      </c>
    </row>
    <row r="2938">
      <c r="A2938" t="inlineStr">
        <is>
          <t>David Ullstrom</t>
        </is>
      </c>
      <c r="B2938" t="inlineStr">
        <is>
          <t>(N/A)</t>
        </is>
      </c>
      <c r="C2938" t="inlineStr">
        <is>
          <t>LW</t>
        </is>
      </c>
      <c r="D2938" t="inlineStr">
        <is>
          <t>F</t>
        </is>
      </c>
      <c r="E2938" t="n">
        <v>37</v>
      </c>
      <c r="F2938" t="inlineStr">
        <is>
          <t>FA</t>
        </is>
      </c>
      <c r="G2938" t="inlineStr">
        <is>
          <t>FA</t>
        </is>
      </c>
      <c r="H2938" s="30" t="n">
        <v>1</v>
      </c>
      <c r="I2938" s="31" t="n">
        <v>0</v>
      </c>
      <c r="J2938" s="31" t="n"/>
      <c r="K2938" s="31" t="n">
        <v>0</v>
      </c>
      <c r="L2938" s="32" t="n"/>
      <c r="M2938" s="31" t="n">
        <v>0</v>
      </c>
      <c r="N2938" s="31" t="n">
        <v>0</v>
      </c>
      <c r="O2938" s="31" t="n"/>
      <c r="P2938" s="31" t="n"/>
      <c r="Q2938" s="31" t="n">
        <v>0</v>
      </c>
      <c r="R2938" s="31" t="n"/>
      <c r="S2938" s="32" t="n"/>
      <c r="T2938" s="32" t="n"/>
      <c r="V2938" t="inlineStr">
        <is>
          <t>02417</t>
        </is>
      </c>
      <c r="W2938" t="n">
        <v>3501</v>
      </c>
      <c r="X2938" t="n">
        <v>5235</v>
      </c>
      <c r="Z2938" t="inlineStr">
        <is>
          <t>David Ullstrom ((N/A) LW)</t>
        </is>
      </c>
    </row>
    <row r="2939">
      <c r="A2939" t="inlineStr">
        <is>
          <t>David Vallorani</t>
        </is>
      </c>
      <c r="B2939" t="inlineStr">
        <is>
          <t>(N/A)</t>
        </is>
      </c>
      <c r="C2939" t="inlineStr">
        <is>
          <t>F</t>
        </is>
      </c>
      <c r="D2939" t="inlineStr">
        <is>
          <t>F</t>
        </is>
      </c>
      <c r="E2939" t="n">
        <v>37</v>
      </c>
      <c r="F2939" t="inlineStr">
        <is>
          <t>FA</t>
        </is>
      </c>
      <c r="G2939" t="inlineStr">
        <is>
          <t>FA</t>
        </is>
      </c>
      <c r="H2939" s="30" t="n">
        <v>1</v>
      </c>
      <c r="I2939" s="31" t="n">
        <v>0</v>
      </c>
      <c r="J2939" s="31" t="n"/>
      <c r="K2939" s="31" t="n">
        <v>0</v>
      </c>
      <c r="L2939" s="32" t="n"/>
      <c r="M2939" s="31" t="n">
        <v>0</v>
      </c>
      <c r="N2939" s="31" t="n">
        <v>0</v>
      </c>
      <c r="O2939" s="31" t="n"/>
      <c r="P2939" s="31" t="n"/>
      <c r="Q2939" s="31" t="n">
        <v>0</v>
      </c>
      <c r="R2939" s="31" t="n"/>
      <c r="S2939" s="32" t="n"/>
      <c r="T2939" s="32" t="n"/>
      <c r="V2939" t="inlineStr">
        <is>
          <t>02ygt</t>
        </is>
      </c>
      <c r="Z2939" t="inlineStr">
        <is>
          <t>David Vallorani ((N/A) F)</t>
        </is>
      </c>
    </row>
    <row r="2940">
      <c r="A2940" t="inlineStr">
        <is>
          <t>David Vermirovsky</t>
        </is>
      </c>
      <c r="B2940" t="inlineStr">
        <is>
          <t>(N/A)</t>
        </is>
      </c>
      <c r="C2940" t="inlineStr">
        <is>
          <t>G</t>
        </is>
      </c>
      <c r="D2940" t="inlineStr">
        <is>
          <t>G</t>
        </is>
      </c>
      <c r="E2940" t="n">
        <v>18</v>
      </c>
      <c r="F2940" t="inlineStr">
        <is>
          <t>FA</t>
        </is>
      </c>
      <c r="G2940" t="inlineStr">
        <is>
          <t>FA</t>
        </is>
      </c>
      <c r="H2940" s="30" t="n">
        <v>1</v>
      </c>
      <c r="I2940" s="31" t="n">
        <v>0</v>
      </c>
      <c r="J2940" s="31" t="n"/>
      <c r="K2940" s="31" t="n">
        <v>0</v>
      </c>
      <c r="L2940" s="32" t="n"/>
      <c r="M2940" s="31" t="n">
        <v>0</v>
      </c>
      <c r="N2940" s="31" t="n">
        <v>0</v>
      </c>
      <c r="O2940" s="31" t="n"/>
      <c r="P2940" s="31" t="n"/>
      <c r="Q2940" s="31" t="n">
        <v>0</v>
      </c>
      <c r="R2940" s="31" t="n"/>
      <c r="S2940" s="32" t="n"/>
      <c r="T2940" s="32" t="n"/>
      <c r="V2940" t="inlineStr">
        <is>
          <t>076rk</t>
        </is>
      </c>
      <c r="Z2940" t="inlineStr">
        <is>
          <t>David Vermirovsky ((N/A) G)</t>
        </is>
      </c>
    </row>
    <row r="2941">
      <c r="A2941" t="inlineStr">
        <is>
          <t>David Warsofsky</t>
        </is>
      </c>
      <c r="B2941" t="inlineStr">
        <is>
          <t>CAR</t>
        </is>
      </c>
      <c r="C2941" t="inlineStr">
        <is>
          <t>D</t>
        </is>
      </c>
      <c r="D2941" t="inlineStr">
        <is>
          <t>D</t>
        </is>
      </c>
      <c r="E2941" t="n">
        <v>36</v>
      </c>
      <c r="F2941" t="inlineStr">
        <is>
          <t>FA</t>
        </is>
      </c>
      <c r="G2941" t="inlineStr">
        <is>
          <t>FA</t>
        </is>
      </c>
      <c r="H2941" s="30" t="n">
        <v>1</v>
      </c>
      <c r="I2941" s="31" t="n">
        <v>0</v>
      </c>
      <c r="J2941" s="31" t="n"/>
      <c r="K2941" s="31" t="n">
        <v>0</v>
      </c>
      <c r="L2941" s="32" t="n"/>
      <c r="M2941" s="31" t="n">
        <v>0</v>
      </c>
      <c r="N2941" s="31" t="n">
        <v>0</v>
      </c>
      <c r="O2941" s="31" t="n"/>
      <c r="P2941" s="31" t="n"/>
      <c r="Q2941" s="31" t="n">
        <v>0</v>
      </c>
      <c r="R2941" s="31" t="n"/>
      <c r="S2941" s="32" t="n"/>
      <c r="T2941" s="32" t="n"/>
      <c r="V2941" t="inlineStr">
        <is>
          <t>01nlj</t>
        </is>
      </c>
      <c r="W2941" t="n">
        <v>3588</v>
      </c>
      <c r="X2941" t="n">
        <v>4960</v>
      </c>
      <c r="Z2941" t="inlineStr">
        <is>
          <t>David Warsofsky (CAR D)</t>
        </is>
      </c>
    </row>
    <row r="2942">
      <c r="A2942" t="inlineStr">
        <is>
          <t>David Westlund</t>
        </is>
      </c>
      <c r="B2942" t="inlineStr">
        <is>
          <t>UTA</t>
        </is>
      </c>
      <c r="C2942" t="inlineStr">
        <is>
          <t>D</t>
        </is>
      </c>
      <c r="D2942" t="inlineStr">
        <is>
          <t>D</t>
        </is>
      </c>
      <c r="E2942" t="n">
        <v>31</v>
      </c>
      <c r="F2942" t="inlineStr">
        <is>
          <t>FA</t>
        </is>
      </c>
      <c r="G2942" t="inlineStr">
        <is>
          <t>FA</t>
        </is>
      </c>
      <c r="H2942" s="30" t="n">
        <v>1</v>
      </c>
      <c r="I2942" s="31" t="n">
        <v>0</v>
      </c>
      <c r="J2942" s="31" t="n"/>
      <c r="K2942" s="31" t="n">
        <v>0</v>
      </c>
      <c r="L2942" s="32" t="n"/>
      <c r="M2942" s="31" t="n">
        <v>0</v>
      </c>
      <c r="N2942" s="31" t="n">
        <v>0</v>
      </c>
      <c r="O2942" s="31" t="n"/>
      <c r="P2942" s="31" t="n"/>
      <c r="Q2942" s="31" t="n">
        <v>0</v>
      </c>
      <c r="R2942" s="31" t="n"/>
      <c r="S2942" s="32" t="n"/>
      <c r="T2942" s="32" t="n"/>
      <c r="V2942" t="inlineStr">
        <is>
          <t>03edl</t>
        </is>
      </c>
      <c r="Z2942" t="inlineStr">
        <is>
          <t>David Westlund (UTA D)</t>
        </is>
      </c>
    </row>
    <row r="2943">
      <c r="A2943" t="inlineStr">
        <is>
          <t>David Wohlberg</t>
        </is>
      </c>
      <c r="B2943" t="inlineStr">
        <is>
          <t>(N/A)</t>
        </is>
      </c>
      <c r="C2943" t="inlineStr">
        <is>
          <t>C</t>
        </is>
      </c>
      <c r="D2943" t="inlineStr">
        <is>
          <t>F</t>
        </is>
      </c>
      <c r="E2943" t="n">
        <v>36</v>
      </c>
      <c r="F2943" t="inlineStr">
        <is>
          <t>FA</t>
        </is>
      </c>
      <c r="G2943" t="inlineStr">
        <is>
          <t>FA</t>
        </is>
      </c>
      <c r="H2943" s="30" t="n">
        <v>1</v>
      </c>
      <c r="I2943" s="31" t="n">
        <v>0</v>
      </c>
      <c r="J2943" s="31" t="n"/>
      <c r="K2943" s="31" t="n">
        <v>0</v>
      </c>
      <c r="L2943" s="32" t="n"/>
      <c r="M2943" s="31" t="n">
        <v>0</v>
      </c>
      <c r="N2943" s="31" t="n">
        <v>0</v>
      </c>
      <c r="O2943" s="31" t="n"/>
      <c r="P2943" s="31" t="n"/>
      <c r="Q2943" s="31" t="n">
        <v>0</v>
      </c>
      <c r="R2943" s="31" t="n"/>
      <c r="S2943" s="32" t="n"/>
      <c r="T2943" s="32" t="n"/>
      <c r="V2943" t="inlineStr">
        <is>
          <t>025gs</t>
        </is>
      </c>
      <c r="X2943" t="n">
        <v>5651</v>
      </c>
      <c r="Z2943" t="inlineStr">
        <is>
          <t>David Wohlberg ((N/A) C)</t>
        </is>
      </c>
    </row>
    <row r="2944">
      <c r="A2944" t="inlineStr">
        <is>
          <t>David Wolf</t>
        </is>
      </c>
      <c r="B2944" t="inlineStr">
        <is>
          <t>(N/A)</t>
        </is>
      </c>
      <c r="C2944" t="inlineStr">
        <is>
          <t>LW</t>
        </is>
      </c>
      <c r="D2944" t="inlineStr">
        <is>
          <t>F</t>
        </is>
      </c>
      <c r="E2944" t="n">
        <v>36</v>
      </c>
      <c r="F2944" t="inlineStr">
        <is>
          <t>FA</t>
        </is>
      </c>
      <c r="G2944" t="inlineStr">
        <is>
          <t>FA</t>
        </is>
      </c>
      <c r="H2944" s="30" t="n">
        <v>1</v>
      </c>
      <c r="I2944" s="31" t="n">
        <v>0</v>
      </c>
      <c r="J2944" s="31" t="n"/>
      <c r="K2944" s="31" t="n">
        <v>0</v>
      </c>
      <c r="L2944" s="32" t="n"/>
      <c r="M2944" s="31" t="n">
        <v>0</v>
      </c>
      <c r="N2944" s="31" t="n">
        <v>0</v>
      </c>
      <c r="O2944" s="31" t="n"/>
      <c r="P2944" s="31" t="n"/>
      <c r="Q2944" s="31" t="n">
        <v>0</v>
      </c>
      <c r="R2944" s="31" t="n"/>
      <c r="S2944" s="32" t="n"/>
      <c r="T2944" s="32" t="n"/>
      <c r="V2944" t="inlineStr">
        <is>
          <t>03b0o</t>
        </is>
      </c>
      <c r="W2944" t="n">
        <v>4315</v>
      </c>
      <c r="X2944" t="n">
        <v>6357</v>
      </c>
      <c r="Z2944" t="inlineStr">
        <is>
          <t>David Wolf ((N/A) LW)</t>
        </is>
      </c>
    </row>
    <row r="2945">
      <c r="A2945" t="inlineStr">
        <is>
          <t>Davin Burton</t>
        </is>
      </c>
      <c r="B2945" t="inlineStr">
        <is>
          <t>(N/A)</t>
        </is>
      </c>
      <c r="C2945" t="inlineStr">
        <is>
          <t>D</t>
        </is>
      </c>
      <c r="D2945" t="inlineStr">
        <is>
          <t>D</t>
        </is>
      </c>
      <c r="E2945" t="n">
        <v>29</v>
      </c>
      <c r="F2945" t="inlineStr">
        <is>
          <t>FA</t>
        </is>
      </c>
      <c r="G2945" t="inlineStr">
        <is>
          <t>FA</t>
        </is>
      </c>
      <c r="H2945" s="30" t="n">
        <v>1</v>
      </c>
      <c r="I2945" s="31" t="n">
        <v>0</v>
      </c>
      <c r="J2945" s="31" t="n"/>
      <c r="K2945" s="31" t="n">
        <v>0</v>
      </c>
      <c r="L2945" s="32" t="n"/>
      <c r="M2945" s="31" t="n">
        <v>0</v>
      </c>
      <c r="N2945" s="31" t="n">
        <v>0</v>
      </c>
      <c r="O2945" s="31" t="n"/>
      <c r="P2945" s="31" t="n"/>
      <c r="Q2945" s="31" t="n">
        <v>0</v>
      </c>
      <c r="R2945" s="31" t="n"/>
      <c r="S2945" s="32" t="n"/>
      <c r="T2945" s="32" t="n"/>
      <c r="V2945" t="inlineStr">
        <is>
          <t>05rje</t>
        </is>
      </c>
      <c r="Z2945" t="inlineStr">
        <is>
          <t>Davin Burton ((N/A) D)</t>
        </is>
      </c>
    </row>
    <row r="2946">
      <c r="A2946" t="inlineStr">
        <is>
          <t>Davis Burnside</t>
        </is>
      </c>
      <c r="B2946" t="inlineStr">
        <is>
          <t>(N/A)</t>
        </is>
      </c>
      <c r="C2946" t="inlineStr">
        <is>
          <t>RW</t>
        </is>
      </c>
      <c r="D2946" t="inlineStr">
        <is>
          <t>F</t>
        </is>
      </c>
      <c r="E2946" t="n">
        <v>22</v>
      </c>
      <c r="F2946" t="inlineStr">
        <is>
          <t>FA</t>
        </is>
      </c>
      <c r="G2946" t="inlineStr">
        <is>
          <t>FA</t>
        </is>
      </c>
      <c r="H2946" s="30" t="n">
        <v>1</v>
      </c>
      <c r="I2946" s="31" t="n">
        <v>0</v>
      </c>
      <c r="J2946" s="31" t="n"/>
      <c r="K2946" s="31" t="n">
        <v>0</v>
      </c>
      <c r="L2946" s="32" t="n"/>
      <c r="M2946" s="31" t="n">
        <v>0</v>
      </c>
      <c r="N2946" s="31" t="n">
        <v>0</v>
      </c>
      <c r="O2946" s="31" t="n"/>
      <c r="P2946" s="31" t="n"/>
      <c r="Q2946" s="31" t="n">
        <v>0</v>
      </c>
      <c r="R2946" s="31" t="n"/>
      <c r="S2946" s="32" t="n"/>
      <c r="T2946" s="32" t="n"/>
      <c r="V2946" t="inlineStr">
        <is>
          <t>074in</t>
        </is>
      </c>
      <c r="Z2946" t="inlineStr">
        <is>
          <t>Davis Burnside ((N/A) RW)</t>
        </is>
      </c>
    </row>
    <row r="2947">
      <c r="A2947" t="inlineStr">
        <is>
          <t>Davis Codd</t>
        </is>
      </c>
      <c r="B2947" t="inlineStr">
        <is>
          <t>(N/A)</t>
        </is>
      </c>
      <c r="C2947" t="inlineStr">
        <is>
          <t>RW</t>
        </is>
      </c>
      <c r="D2947" t="inlineStr">
        <is>
          <t>F</t>
        </is>
      </c>
      <c r="E2947" t="n">
        <v>23</v>
      </c>
      <c r="F2947" t="inlineStr">
        <is>
          <t>FA</t>
        </is>
      </c>
      <c r="G2947" t="inlineStr">
        <is>
          <t>FA</t>
        </is>
      </c>
      <c r="H2947" s="30" t="n">
        <v>1</v>
      </c>
      <c r="I2947" s="31" t="n">
        <v>0</v>
      </c>
      <c r="J2947" s="31" t="n"/>
      <c r="K2947" s="31" t="n">
        <v>0</v>
      </c>
      <c r="L2947" s="32" t="n"/>
      <c r="M2947" s="31" t="n">
        <v>0</v>
      </c>
      <c r="N2947" s="31" t="n">
        <v>0</v>
      </c>
      <c r="O2947" s="31" t="n"/>
      <c r="P2947" s="31" t="n"/>
      <c r="Q2947" s="31" t="n">
        <v>0</v>
      </c>
      <c r="R2947" s="31" t="n"/>
      <c r="S2947" s="32" t="n"/>
      <c r="T2947" s="32" t="n"/>
      <c r="V2947" t="inlineStr">
        <is>
          <t>05xda</t>
        </is>
      </c>
      <c r="Y2947" t="inlineStr">
        <is>
          <t>6fc944b8-dc64-4c06-98a3-2c4b64999003</t>
        </is>
      </c>
      <c r="Z2947" t="inlineStr">
        <is>
          <t>Davis Codd ((N/A) RW)</t>
        </is>
      </c>
    </row>
    <row r="2948">
      <c r="A2948" t="inlineStr">
        <is>
          <t>Davis Drewiske</t>
        </is>
      </c>
      <c r="B2948" t="inlineStr">
        <is>
          <t>(N/A)</t>
        </is>
      </c>
      <c r="C2948" t="inlineStr">
        <is>
          <t>D</t>
        </is>
      </c>
      <c r="D2948" t="inlineStr">
        <is>
          <t>D</t>
        </is>
      </c>
      <c r="E2948" t="n">
        <v>41</v>
      </c>
      <c r="F2948" t="inlineStr">
        <is>
          <t>FA</t>
        </is>
      </c>
      <c r="G2948" t="inlineStr">
        <is>
          <t>FA</t>
        </is>
      </c>
      <c r="H2948" s="30" t="n">
        <v>1</v>
      </c>
      <c r="I2948" s="31" t="n">
        <v>0</v>
      </c>
      <c r="J2948" s="31" t="n"/>
      <c r="K2948" s="31" t="n">
        <v>0</v>
      </c>
      <c r="L2948" s="32" t="n"/>
      <c r="M2948" s="31" t="n">
        <v>0</v>
      </c>
      <c r="N2948" s="31" t="n">
        <v>0</v>
      </c>
      <c r="O2948" s="31" t="n"/>
      <c r="P2948" s="31" t="n"/>
      <c r="Q2948" s="31" t="n">
        <v>0</v>
      </c>
      <c r="R2948" s="31" t="n"/>
      <c r="S2948" s="32" t="n"/>
      <c r="T2948" s="32" t="n"/>
      <c r="V2948" t="inlineStr">
        <is>
          <t>0057c</t>
        </is>
      </c>
      <c r="W2948" t="n">
        <v>2962</v>
      </c>
      <c r="X2948" t="n">
        <v>4393</v>
      </c>
      <c r="Z2948" t="inlineStr">
        <is>
          <t>Davis Drewiske ((N/A) D)</t>
        </is>
      </c>
    </row>
    <row r="2949">
      <c r="A2949" t="inlineStr">
        <is>
          <t>Dawson Barteaux</t>
        </is>
      </c>
      <c r="B2949" t="inlineStr">
        <is>
          <t>WPG</t>
        </is>
      </c>
      <c r="C2949" t="inlineStr">
        <is>
          <t>D</t>
        </is>
      </c>
      <c r="D2949" t="inlineStr">
        <is>
          <t>D</t>
        </is>
      </c>
      <c r="E2949" t="n">
        <v>26</v>
      </c>
      <c r="F2949" t="inlineStr">
        <is>
          <t>FA</t>
        </is>
      </c>
      <c r="G2949" t="inlineStr">
        <is>
          <t>FA</t>
        </is>
      </c>
      <c r="H2949" s="30" t="n">
        <v>1</v>
      </c>
      <c r="I2949" s="31" t="n">
        <v>0</v>
      </c>
      <c r="J2949" s="31" t="n"/>
      <c r="K2949" s="31" t="n">
        <v>0</v>
      </c>
      <c r="L2949" s="32" t="n"/>
      <c r="M2949" s="31" t="n">
        <v>0</v>
      </c>
      <c r="N2949" s="31" t="n">
        <v>0</v>
      </c>
      <c r="O2949" s="31" t="n"/>
      <c r="P2949" s="31" t="n"/>
      <c r="Q2949" s="31" t="n">
        <v>0</v>
      </c>
      <c r="R2949" s="31" t="n"/>
      <c r="S2949" s="32" t="n"/>
      <c r="T2949" s="32" t="n"/>
      <c r="V2949" t="inlineStr">
        <is>
          <t>04r0m</t>
        </is>
      </c>
      <c r="W2949" t="n">
        <v>6179</v>
      </c>
      <c r="X2949" t="n">
        <v>8065</v>
      </c>
      <c r="Y2949" t="inlineStr">
        <is>
          <t>ab54e551-68b1-465e-b432-dcac29705aa3</t>
        </is>
      </c>
      <c r="Z2949" t="inlineStr">
        <is>
          <t>Dawson Barteaux (WPG D)</t>
        </is>
      </c>
    </row>
    <row r="2950">
      <c r="A2950" t="inlineStr">
        <is>
          <t>Dawson Cowan</t>
        </is>
      </c>
      <c r="B2950" t="inlineStr">
        <is>
          <t>(N/A)</t>
        </is>
      </c>
      <c r="C2950" t="inlineStr">
        <is>
          <t>G</t>
        </is>
      </c>
      <c r="D2950" t="inlineStr">
        <is>
          <t>G</t>
        </is>
      </c>
      <c r="E2950" t="n">
        <v>20</v>
      </c>
      <c r="F2950" t="inlineStr">
        <is>
          <t>FA</t>
        </is>
      </c>
      <c r="G2950" t="inlineStr">
        <is>
          <t>FA</t>
        </is>
      </c>
      <c r="H2950" s="30" t="n">
        <v>1</v>
      </c>
      <c r="I2950" s="31" t="n">
        <v>0</v>
      </c>
      <c r="J2950" s="31" t="n"/>
      <c r="K2950" s="31" t="n">
        <v>0</v>
      </c>
      <c r="L2950" s="32" t="n"/>
      <c r="M2950" s="31" t="n">
        <v>0</v>
      </c>
      <c r="N2950" s="31" t="n">
        <v>0</v>
      </c>
      <c r="O2950" s="31" t="n"/>
      <c r="P2950" s="31" t="n"/>
      <c r="Q2950" s="31" t="n">
        <v>0</v>
      </c>
      <c r="R2950" s="31" t="n"/>
      <c r="S2950" s="32" t="n"/>
      <c r="T2950" s="32" t="n"/>
      <c r="V2950" t="inlineStr">
        <is>
          <t>06mhn</t>
        </is>
      </c>
      <c r="Y2950" t="inlineStr">
        <is>
          <t>20dd737c-6940-402e-b447-ccd3ce27a337</t>
        </is>
      </c>
      <c r="Z2950" t="inlineStr">
        <is>
          <t>Dawson Cowan ((N/A) G)</t>
        </is>
      </c>
    </row>
    <row r="2951">
      <c r="A2951" t="inlineStr">
        <is>
          <t>Dawson DiPietro</t>
        </is>
      </c>
      <c r="B2951" t="inlineStr">
        <is>
          <t>BUF</t>
        </is>
      </c>
      <c r="C2951" t="inlineStr">
        <is>
          <t>LW</t>
        </is>
      </c>
      <c r="D2951" t="inlineStr">
        <is>
          <t>F</t>
        </is>
      </c>
      <c r="E2951" t="n">
        <v>30</v>
      </c>
      <c r="F2951" t="inlineStr">
        <is>
          <t>FA</t>
        </is>
      </c>
      <c r="G2951" t="inlineStr">
        <is>
          <t>FA</t>
        </is>
      </c>
      <c r="H2951" s="30" t="n">
        <v>1</v>
      </c>
      <c r="I2951" s="31" t="n">
        <v>0</v>
      </c>
      <c r="J2951" s="31" t="n"/>
      <c r="K2951" s="31" t="n">
        <v>0</v>
      </c>
      <c r="L2951" s="32" t="n"/>
      <c r="M2951" s="31" t="n">
        <v>0</v>
      </c>
      <c r="N2951" s="31" t="n">
        <v>0</v>
      </c>
      <c r="O2951" s="31" t="n"/>
      <c r="P2951" s="31" t="n"/>
      <c r="Q2951" s="31" t="n">
        <v>0</v>
      </c>
      <c r="R2951" s="31" t="n"/>
      <c r="S2951" s="32" t="n"/>
      <c r="T2951" s="32" t="n"/>
      <c r="V2951" t="inlineStr">
        <is>
          <t>05ilh</t>
        </is>
      </c>
      <c r="W2951" t="n">
        <v>6239</v>
      </c>
      <c r="X2951" t="n">
        <v>8600</v>
      </c>
      <c r="Z2951" t="inlineStr">
        <is>
          <t>Dawson DiPietro (BUF LW)</t>
        </is>
      </c>
    </row>
    <row r="2952">
      <c r="A2952" t="inlineStr">
        <is>
          <t>Dawson Gerwing</t>
        </is>
      </c>
      <c r="B2952" t="inlineStr">
        <is>
          <t>(N/A)</t>
        </is>
      </c>
      <c r="C2952" t="inlineStr">
        <is>
          <t>LW</t>
        </is>
      </c>
      <c r="D2952" t="inlineStr">
        <is>
          <t>F</t>
        </is>
      </c>
      <c r="E2952" t="n">
        <v>20</v>
      </c>
      <c r="F2952" t="inlineStr">
        <is>
          <t>FA</t>
        </is>
      </c>
      <c r="G2952" t="inlineStr">
        <is>
          <t>FA</t>
        </is>
      </c>
      <c r="H2952" s="30" t="n">
        <v>1</v>
      </c>
      <c r="I2952" s="31" t="n">
        <v>0</v>
      </c>
      <c r="J2952" s="31" t="n"/>
      <c r="K2952" s="31" t="n">
        <v>0</v>
      </c>
      <c r="L2952" s="32" t="n"/>
      <c r="M2952" s="31" t="n">
        <v>0</v>
      </c>
      <c r="N2952" s="31" t="n">
        <v>0</v>
      </c>
      <c r="O2952" s="31" t="n"/>
      <c r="P2952" s="31" t="n"/>
      <c r="Q2952" s="31" t="n">
        <v>0</v>
      </c>
      <c r="R2952" s="31" t="n"/>
      <c r="S2952" s="32" t="n"/>
      <c r="T2952" s="32" t="n"/>
      <c r="V2952" t="inlineStr">
        <is>
          <t>06uvq</t>
        </is>
      </c>
      <c r="Z2952" t="inlineStr">
        <is>
          <t>Dawson Gerwing ((N/A) LW)</t>
        </is>
      </c>
    </row>
    <row r="2953">
      <c r="A2953" t="inlineStr">
        <is>
          <t>Dawson Leedahl</t>
        </is>
      </c>
      <c r="B2953" t="inlineStr">
        <is>
          <t>(N/A)</t>
        </is>
      </c>
      <c r="C2953" t="inlineStr">
        <is>
          <t>LW</t>
        </is>
      </c>
      <c r="D2953" t="inlineStr">
        <is>
          <t>F</t>
        </is>
      </c>
      <c r="E2953" t="n">
        <v>30</v>
      </c>
      <c r="F2953" t="inlineStr">
        <is>
          <t>FA</t>
        </is>
      </c>
      <c r="G2953" t="inlineStr">
        <is>
          <t>FA</t>
        </is>
      </c>
      <c r="H2953" s="30" t="n">
        <v>1</v>
      </c>
      <c r="I2953" s="31" t="n">
        <v>0</v>
      </c>
      <c r="J2953" s="31" t="n"/>
      <c r="K2953" s="31" t="n">
        <v>0</v>
      </c>
      <c r="L2953" s="32" t="n"/>
      <c r="M2953" s="31" t="n">
        <v>0</v>
      </c>
      <c r="N2953" s="31" t="n">
        <v>0</v>
      </c>
      <c r="O2953" s="31" t="n"/>
      <c r="P2953" s="31" t="n"/>
      <c r="Q2953" s="31" t="n">
        <v>0</v>
      </c>
      <c r="R2953" s="31" t="n"/>
      <c r="S2953" s="32" t="n"/>
      <c r="T2953" s="32" t="n"/>
      <c r="V2953" t="inlineStr">
        <is>
          <t>04cw7</t>
        </is>
      </c>
      <c r="W2953" t="n">
        <v>5436</v>
      </c>
      <c r="X2953" t="n">
        <v>7502</v>
      </c>
      <c r="Z2953" t="inlineStr">
        <is>
          <t>Dawson Leedahl ((N/A) LW)</t>
        </is>
      </c>
    </row>
    <row r="2954">
      <c r="A2954" t="inlineStr">
        <is>
          <t>Dawson Sharkey</t>
        </is>
      </c>
      <c r="B2954" t="inlineStr">
        <is>
          <t>DAL</t>
        </is>
      </c>
      <c r="C2954" t="inlineStr">
        <is>
          <t>RW</t>
        </is>
      </c>
      <c r="D2954" t="inlineStr">
        <is>
          <t>F</t>
        </is>
      </c>
      <c r="E2954" t="n">
        <v>20</v>
      </c>
      <c r="F2954" t="inlineStr">
        <is>
          <t>FA</t>
        </is>
      </c>
      <c r="G2954" t="inlineStr">
        <is>
          <t>FA</t>
        </is>
      </c>
      <c r="H2954" s="30" t="n">
        <v>1</v>
      </c>
      <c r="I2954" s="31" t="n">
        <v>0</v>
      </c>
      <c r="J2954" s="31" t="n"/>
      <c r="K2954" s="31" t="n">
        <v>0</v>
      </c>
      <c r="L2954" s="32" t="n"/>
      <c r="M2954" s="31" t="n">
        <v>0</v>
      </c>
      <c r="N2954" s="31" t="n">
        <v>0</v>
      </c>
      <c r="O2954" s="31" t="n"/>
      <c r="P2954" s="31" t="n"/>
      <c r="Q2954" s="31" t="n">
        <v>0</v>
      </c>
      <c r="R2954" s="31" t="n"/>
      <c r="S2954" s="32" t="n"/>
      <c r="T2954" s="32" t="n"/>
      <c r="V2954" t="inlineStr">
        <is>
          <t>06xwj</t>
        </is>
      </c>
      <c r="Y2954" t="inlineStr">
        <is>
          <t>a3eb2634-5028-4ee2-a679-07090860d1e5</t>
        </is>
      </c>
      <c r="Z2954" t="inlineStr">
        <is>
          <t>Dawson Sharkey (DAL RW)</t>
        </is>
      </c>
    </row>
    <row r="2955">
      <c r="A2955" t="inlineStr">
        <is>
          <t>Dawson Weatherill</t>
        </is>
      </c>
      <c r="B2955" t="inlineStr">
        <is>
          <t>(N/A)</t>
        </is>
      </c>
      <c r="C2955" t="inlineStr">
        <is>
          <t>G</t>
        </is>
      </c>
      <c r="D2955" t="inlineStr">
        <is>
          <t>G</t>
        </is>
      </c>
      <c r="E2955" t="n">
        <v>27</v>
      </c>
      <c r="F2955" t="inlineStr">
        <is>
          <t>FA</t>
        </is>
      </c>
      <c r="G2955" t="inlineStr">
        <is>
          <t>FA</t>
        </is>
      </c>
      <c r="H2955" s="30" t="n">
        <v>1</v>
      </c>
      <c r="I2955" s="31" t="n">
        <v>0</v>
      </c>
      <c r="J2955" s="31" t="n"/>
      <c r="K2955" s="31" t="n">
        <v>0</v>
      </c>
      <c r="L2955" s="32" t="n"/>
      <c r="M2955" s="31" t="n">
        <v>0</v>
      </c>
      <c r="N2955" s="31" t="n">
        <v>0</v>
      </c>
      <c r="O2955" s="31" t="n"/>
      <c r="P2955" s="31" t="n"/>
      <c r="Q2955" s="31" t="n">
        <v>0</v>
      </c>
      <c r="R2955" s="31" t="n"/>
      <c r="S2955" s="32" t="n"/>
      <c r="T2955" s="32" t="n"/>
      <c r="V2955" t="inlineStr">
        <is>
          <t>04l91</t>
        </is>
      </c>
      <c r="X2955" t="n">
        <v>7837</v>
      </c>
      <c r="Z2955" t="inlineStr">
        <is>
          <t>Dawson Weatherill ((N/A) G)</t>
        </is>
      </c>
    </row>
    <row r="2956">
      <c r="A2956" t="inlineStr">
        <is>
          <t>Daxon Rudolph</t>
        </is>
      </c>
      <c r="B2956" t="inlineStr">
        <is>
          <t>BUF</t>
        </is>
      </c>
      <c r="C2956" t="inlineStr">
        <is>
          <t>D</t>
        </is>
      </c>
      <c r="D2956" t="inlineStr">
        <is>
          <t>D</t>
        </is>
      </c>
      <c r="E2956" t="n">
        <v>18</v>
      </c>
      <c r="F2956" t="inlineStr">
        <is>
          <t>FA</t>
        </is>
      </c>
      <c r="G2956" t="inlineStr">
        <is>
          <t>FA</t>
        </is>
      </c>
      <c r="H2956" s="30" t="n">
        <v>1</v>
      </c>
      <c r="I2956" s="31" t="n">
        <v>0</v>
      </c>
      <c r="J2956" s="31" t="n"/>
      <c r="K2956" s="31" t="n">
        <v>0</v>
      </c>
      <c r="L2956" s="32" t="n"/>
      <c r="M2956" s="31" t="n">
        <v>0</v>
      </c>
      <c r="N2956" s="31" t="n">
        <v>0</v>
      </c>
      <c r="O2956" s="31" t="n"/>
      <c r="P2956" s="31" t="n"/>
      <c r="Q2956" s="31" t="n">
        <v>0</v>
      </c>
      <c r="R2956" s="31" t="n"/>
      <c r="S2956" s="32" t="n"/>
      <c r="T2956" s="32" t="n"/>
      <c r="V2956" t="inlineStr">
        <is>
          <t>070fp</t>
        </is>
      </c>
      <c r="W2956" t="n">
        <v>7661</v>
      </c>
      <c r="Y2956" t="inlineStr">
        <is>
          <t>6eb44bb5-ed4e-46ff-b186-3150b5ea399d</t>
        </is>
      </c>
      <c r="Z2956" t="inlineStr">
        <is>
          <t>Daxon Rudolph (BUF D)</t>
        </is>
      </c>
    </row>
    <row r="2957">
      <c r="A2957" t="inlineStr">
        <is>
          <t>Daylan Kuefler</t>
        </is>
      </c>
      <c r="B2957" t="inlineStr">
        <is>
          <t>NYI</t>
        </is>
      </c>
      <c r="C2957" t="inlineStr">
        <is>
          <t>LW</t>
        </is>
      </c>
      <c r="D2957" t="inlineStr">
        <is>
          <t>F</t>
        </is>
      </c>
      <c r="E2957" t="n">
        <v>24</v>
      </c>
      <c r="F2957" t="inlineStr">
        <is>
          <t>FA</t>
        </is>
      </c>
      <c r="G2957" t="inlineStr">
        <is>
          <t>FA</t>
        </is>
      </c>
      <c r="H2957" s="30" t="n">
        <v>875000</v>
      </c>
      <c r="I2957" s="31" t="n">
        <v>0</v>
      </c>
      <c r="J2957" s="31" t="n"/>
      <c r="K2957" s="31" t="n">
        <v>0</v>
      </c>
      <c r="L2957" s="32" t="n"/>
      <c r="M2957" s="31" t="n">
        <v>0</v>
      </c>
      <c r="N2957" s="31" t="n">
        <v>0</v>
      </c>
      <c r="O2957" s="31" t="n"/>
      <c r="P2957" s="31" t="n"/>
      <c r="Q2957" s="31" t="n">
        <v>0</v>
      </c>
      <c r="R2957" s="31" t="n"/>
      <c r="S2957" s="32" t="n"/>
      <c r="T2957" s="32" t="n"/>
      <c r="V2957" t="inlineStr">
        <is>
          <t>062qa</t>
        </is>
      </c>
      <c r="W2957" t="n">
        <v>6912</v>
      </c>
      <c r="Y2957" t="inlineStr">
        <is>
          <t>dcf1a4b7-b23e-4651-823f-4609a1effd77</t>
        </is>
      </c>
      <c r="Z2957" t="inlineStr">
        <is>
          <t>Daylan Kuefler (NYI LW)</t>
        </is>
      </c>
    </row>
    <row r="2958">
      <c r="A2958" t="inlineStr">
        <is>
          <t>Dayne Beuker</t>
        </is>
      </c>
      <c r="B2958" t="inlineStr">
        <is>
          <t>(N/A)</t>
        </is>
      </c>
      <c r="C2958" t="inlineStr">
        <is>
          <t>C</t>
        </is>
      </c>
      <c r="D2958" t="inlineStr">
        <is>
          <t>F</t>
        </is>
      </c>
      <c r="E2958" t="n">
        <v>18</v>
      </c>
      <c r="F2958" t="inlineStr">
        <is>
          <t>FA</t>
        </is>
      </c>
      <c r="G2958" t="inlineStr">
        <is>
          <t>FA</t>
        </is>
      </c>
      <c r="H2958" s="30" t="n">
        <v>1</v>
      </c>
      <c r="I2958" s="31" t="n">
        <v>0</v>
      </c>
      <c r="J2958" s="31" t="n"/>
      <c r="K2958" s="31" t="n">
        <v>0</v>
      </c>
      <c r="L2958" s="32" t="n"/>
      <c r="M2958" s="31" t="n">
        <v>0</v>
      </c>
      <c r="N2958" s="31" t="n">
        <v>0</v>
      </c>
      <c r="O2958" s="31" t="n"/>
      <c r="P2958" s="31" t="n"/>
      <c r="Q2958" s="31" t="n">
        <v>0</v>
      </c>
      <c r="R2958" s="31" t="n"/>
      <c r="S2958" s="32" t="n"/>
      <c r="T2958" s="32" t="n"/>
      <c r="V2958" t="inlineStr">
        <is>
          <t>076rb</t>
        </is>
      </c>
      <c r="Z2958" t="inlineStr">
        <is>
          <t>Dayne Beuker ((N/A) C)</t>
        </is>
      </c>
    </row>
    <row r="2959">
      <c r="A2959" t="inlineStr">
        <is>
          <t>Dayton Rasmussen</t>
        </is>
      </c>
      <c r="B2959" t="inlineStr">
        <is>
          <t>(N/A)</t>
        </is>
      </c>
      <c r="C2959" t="inlineStr">
        <is>
          <t>G</t>
        </is>
      </c>
      <c r="D2959" t="inlineStr">
        <is>
          <t>G</t>
        </is>
      </c>
      <c r="E2959" t="n">
        <v>27</v>
      </c>
      <c r="F2959" t="inlineStr">
        <is>
          <t>FA</t>
        </is>
      </c>
      <c r="G2959" t="inlineStr">
        <is>
          <t>FA</t>
        </is>
      </c>
      <c r="H2959" s="30" t="n">
        <v>1</v>
      </c>
      <c r="I2959" s="31" t="n">
        <v>0</v>
      </c>
      <c r="J2959" s="31" t="n"/>
      <c r="K2959" s="31" t="n">
        <v>0</v>
      </c>
      <c r="L2959" s="32" t="n"/>
      <c r="M2959" s="31" t="n">
        <v>0</v>
      </c>
      <c r="N2959" s="31" t="n">
        <v>0</v>
      </c>
      <c r="O2959" s="31" t="n"/>
      <c r="P2959" s="31" t="n"/>
      <c r="Q2959" s="31" t="n">
        <v>0</v>
      </c>
      <c r="R2959" s="31" t="n"/>
      <c r="S2959" s="32" t="n"/>
      <c r="T2959" s="32" t="n"/>
      <c r="V2959" t="inlineStr">
        <is>
          <t>04amy</t>
        </is>
      </c>
      <c r="Z2959" t="inlineStr">
        <is>
          <t>Dayton Rasmussen ((N/A) G)</t>
        </is>
      </c>
    </row>
    <row r="2960">
      <c r="A2960" t="inlineStr">
        <is>
          <t>Deagen McMillan</t>
        </is>
      </c>
      <c r="B2960" t="inlineStr">
        <is>
          <t>(N/A)</t>
        </is>
      </c>
      <c r="C2960" t="inlineStr">
        <is>
          <t>C</t>
        </is>
      </c>
      <c r="D2960" t="inlineStr">
        <is>
          <t>F</t>
        </is>
      </c>
      <c r="E2960" t="n">
        <v>21</v>
      </c>
      <c r="F2960" t="inlineStr">
        <is>
          <t>FA</t>
        </is>
      </c>
      <c r="G2960" t="inlineStr">
        <is>
          <t>FA</t>
        </is>
      </c>
      <c r="H2960" s="30" t="n">
        <v>1</v>
      </c>
      <c r="I2960" s="31" t="n">
        <v>0</v>
      </c>
      <c r="J2960" s="31" t="n"/>
      <c r="K2960" s="31" t="n">
        <v>0</v>
      </c>
      <c r="L2960" s="32" t="n"/>
      <c r="M2960" s="31" t="n">
        <v>0</v>
      </c>
      <c r="N2960" s="31" t="n">
        <v>0</v>
      </c>
      <c r="O2960" s="31" t="n"/>
      <c r="P2960" s="31" t="n"/>
      <c r="Q2960" s="31" t="n">
        <v>0</v>
      </c>
      <c r="R2960" s="31" t="n"/>
      <c r="S2960" s="32" t="n"/>
      <c r="T2960" s="32" t="n"/>
      <c r="V2960" t="inlineStr">
        <is>
          <t>06c70</t>
        </is>
      </c>
      <c r="Y2960" t="inlineStr">
        <is>
          <t>c559ce53-3be9-48f6-9ece-9bb8d23e9549</t>
        </is>
      </c>
      <c r="Z2960" t="inlineStr">
        <is>
          <t>Deagen McMillan ((N/A) C)</t>
        </is>
      </c>
    </row>
    <row r="2961">
      <c r="A2961" t="inlineStr">
        <is>
          <t>Dean Kukan</t>
        </is>
      </c>
      <c r="B2961" t="inlineStr">
        <is>
          <t>(N/A)</t>
        </is>
      </c>
      <c r="C2961" t="inlineStr">
        <is>
          <t>D</t>
        </is>
      </c>
      <c r="D2961" t="inlineStr">
        <is>
          <t>D</t>
        </is>
      </c>
      <c r="E2961" t="n">
        <v>33</v>
      </c>
      <c r="F2961" t="inlineStr">
        <is>
          <t>FA</t>
        </is>
      </c>
      <c r="G2961" t="inlineStr">
        <is>
          <t>FA</t>
        </is>
      </c>
      <c r="H2961" s="30" t="n">
        <v>1</v>
      </c>
      <c r="I2961" s="31" t="n">
        <v>0</v>
      </c>
      <c r="J2961" s="31" t="n"/>
      <c r="K2961" s="31" t="n">
        <v>0</v>
      </c>
      <c r="L2961" s="32" t="n"/>
      <c r="M2961" s="31" t="n">
        <v>0</v>
      </c>
      <c r="N2961" s="31" t="n">
        <v>0</v>
      </c>
      <c r="O2961" s="31" t="n"/>
      <c r="P2961" s="31" t="n"/>
      <c r="Q2961" s="31" t="n">
        <v>0</v>
      </c>
      <c r="R2961" s="31" t="n"/>
      <c r="S2961" s="32" t="n"/>
      <c r="T2961" s="32" t="n"/>
      <c r="V2961" t="inlineStr">
        <is>
          <t>03cb7</t>
        </is>
      </c>
      <c r="W2961" t="n">
        <v>4929</v>
      </c>
      <c r="X2961" t="n">
        <v>6738</v>
      </c>
      <c r="Y2961" t="inlineStr">
        <is>
          <t>d82ab17c-15e8-4f3a-a284-085dc53c19a1</t>
        </is>
      </c>
      <c r="Z2961" t="inlineStr">
        <is>
          <t>Dean Kukan ((N/A) D)</t>
        </is>
      </c>
    </row>
    <row r="2962">
      <c r="A2962" t="inlineStr">
        <is>
          <t>Dean Letourneau</t>
        </is>
      </c>
      <c r="B2962" t="inlineStr">
        <is>
          <t>BOS</t>
        </is>
      </c>
      <c r="C2962" t="inlineStr">
        <is>
          <t>C</t>
        </is>
      </c>
      <c r="D2962" t="inlineStr">
        <is>
          <t>F</t>
        </is>
      </c>
      <c r="E2962" t="n">
        <v>20</v>
      </c>
      <c r="F2962" t="inlineStr">
        <is>
          <t>T</t>
        </is>
      </c>
      <c r="G2962" t="inlineStr">
        <is>
          <t>The Last Place Lukes</t>
        </is>
      </c>
      <c r="H2962" s="30" t="n">
        <v>1</v>
      </c>
      <c r="I2962" s="31" t="n">
        <v>0</v>
      </c>
      <c r="J2962" s="31" t="n"/>
      <c r="K2962" s="31" t="n">
        <v>0</v>
      </c>
      <c r="L2962" s="32" t="n"/>
      <c r="M2962" s="31" t="n">
        <v>0</v>
      </c>
      <c r="N2962" s="31" t="n">
        <v>0</v>
      </c>
      <c r="O2962" s="31" t="n"/>
      <c r="P2962" s="31" t="n"/>
      <c r="Q2962" s="31" t="n">
        <v>0</v>
      </c>
      <c r="R2962" s="31" t="n"/>
      <c r="S2962" s="32" t="n"/>
      <c r="T2962" s="32" t="n"/>
      <c r="V2962" t="inlineStr">
        <is>
          <t>06mb4</t>
        </is>
      </c>
      <c r="W2962" t="n">
        <v>7193</v>
      </c>
      <c r="Y2962" t="inlineStr">
        <is>
          <t>9b935993-577e-4f14-9b89-5e39eef8db8c</t>
        </is>
      </c>
      <c r="Z2962" t="inlineStr">
        <is>
          <t>Dean Letourneau (BOS C)</t>
        </is>
      </c>
    </row>
    <row r="2963">
      <c r="A2963" t="inlineStr">
        <is>
          <t>Dean Stewart</t>
        </is>
      </c>
      <c r="B2963" t="inlineStr">
        <is>
          <t>(N/A)</t>
        </is>
      </c>
      <c r="C2963" t="inlineStr">
        <is>
          <t>D</t>
        </is>
      </c>
      <c r="D2963" t="inlineStr">
        <is>
          <t>D</t>
        </is>
      </c>
      <c r="E2963" t="n">
        <v>28</v>
      </c>
      <c r="F2963" t="inlineStr">
        <is>
          <t>FA</t>
        </is>
      </c>
      <c r="G2963" t="inlineStr">
        <is>
          <t>FA</t>
        </is>
      </c>
      <c r="H2963" s="30" t="n">
        <v>1</v>
      </c>
      <c r="I2963" s="31" t="n">
        <v>0</v>
      </c>
      <c r="J2963" s="31" t="n"/>
      <c r="K2963" s="31" t="n">
        <v>0</v>
      </c>
      <c r="L2963" s="32" t="n"/>
      <c r="M2963" s="31" t="n">
        <v>0</v>
      </c>
      <c r="N2963" s="31" t="n">
        <v>0</v>
      </c>
      <c r="O2963" s="31" t="n"/>
      <c r="P2963" s="31" t="n"/>
      <c r="Q2963" s="31" t="n">
        <v>0</v>
      </c>
      <c r="R2963" s="31" t="n"/>
      <c r="S2963" s="32" t="n"/>
      <c r="T2963" s="32" t="n"/>
      <c r="V2963" t="inlineStr">
        <is>
          <t>0430d</t>
        </is>
      </c>
      <c r="X2963" t="n">
        <v>7293</v>
      </c>
      <c r="Y2963" t="inlineStr">
        <is>
          <t>cc49017c-19af-47e5-bb5d-caf85415bd51</t>
        </is>
      </c>
      <c r="Z2963" t="inlineStr">
        <is>
          <t>Dean Stewart ((N/A) D)</t>
        </is>
      </c>
    </row>
    <row r="2964">
      <c r="A2964" t="inlineStr">
        <is>
          <t>Declan McDonnell</t>
        </is>
      </c>
      <c r="B2964" t="inlineStr">
        <is>
          <t>TBL</t>
        </is>
      </c>
      <c r="C2964" t="inlineStr">
        <is>
          <t>RW</t>
        </is>
      </c>
      <c r="D2964" t="inlineStr">
        <is>
          <t>F</t>
        </is>
      </c>
      <c r="E2964" t="n">
        <v>24</v>
      </c>
      <c r="F2964" t="inlineStr">
        <is>
          <t>FA</t>
        </is>
      </c>
      <c r="G2964" t="inlineStr">
        <is>
          <t>FA</t>
        </is>
      </c>
      <c r="H2964" s="30" t="n">
        <v>1</v>
      </c>
      <c r="I2964" s="31" t="n">
        <v>0</v>
      </c>
      <c r="J2964" s="31" t="n"/>
      <c r="K2964" s="31" t="n">
        <v>0</v>
      </c>
      <c r="L2964" s="32" t="n"/>
      <c r="M2964" s="31" t="n">
        <v>0</v>
      </c>
      <c r="N2964" s="31" t="n">
        <v>0</v>
      </c>
      <c r="O2964" s="31" t="n"/>
      <c r="P2964" s="31" t="n"/>
      <c r="Q2964" s="31" t="n">
        <v>0</v>
      </c>
      <c r="R2964" s="31" t="n"/>
      <c r="S2964" s="32" t="n"/>
      <c r="T2964" s="32" t="n"/>
      <c r="V2964" t="inlineStr">
        <is>
          <t>05ks5</t>
        </is>
      </c>
      <c r="Y2964" t="inlineStr">
        <is>
          <t>b8c8a6e3-6e5f-4ebc-a430-74ea3b23d3bd</t>
        </is>
      </c>
      <c r="Z2964" t="inlineStr">
        <is>
          <t>Declan McDonnell (TBL RW)</t>
        </is>
      </c>
    </row>
    <row r="2965">
      <c r="A2965" t="inlineStr">
        <is>
          <t>Declan Waddick</t>
        </is>
      </c>
      <c r="B2965" t="inlineStr">
        <is>
          <t>(N/A)</t>
        </is>
      </c>
      <c r="C2965" t="inlineStr">
        <is>
          <t>C</t>
        </is>
      </c>
      <c r="D2965" t="inlineStr">
        <is>
          <t>F</t>
        </is>
      </c>
      <c r="E2965" t="n">
        <v>21</v>
      </c>
      <c r="F2965" t="inlineStr">
        <is>
          <t>FA</t>
        </is>
      </c>
      <c r="G2965" t="inlineStr">
        <is>
          <t>FA</t>
        </is>
      </c>
      <c r="H2965" s="30" t="n">
        <v>1</v>
      </c>
      <c r="I2965" s="31" t="n">
        <v>0</v>
      </c>
      <c r="J2965" s="31" t="n"/>
      <c r="K2965" s="31" t="n">
        <v>0</v>
      </c>
      <c r="L2965" s="32" t="n"/>
      <c r="M2965" s="31" t="n">
        <v>0</v>
      </c>
      <c r="N2965" s="31" t="n">
        <v>0</v>
      </c>
      <c r="O2965" s="31" t="n"/>
      <c r="P2965" s="31" t="n"/>
      <c r="Q2965" s="31" t="n">
        <v>0</v>
      </c>
      <c r="R2965" s="31" t="n"/>
      <c r="S2965" s="32" t="n"/>
      <c r="T2965" s="32" t="n"/>
      <c r="V2965" t="inlineStr">
        <is>
          <t>06chk</t>
        </is>
      </c>
      <c r="Z2965" t="inlineStr">
        <is>
          <t>Declan Waddick ((N/A) C)</t>
        </is>
      </c>
    </row>
    <row r="2966">
      <c r="A2966" t="inlineStr">
        <is>
          <t>Deivs Rolovs</t>
        </is>
      </c>
      <c r="B2966" t="inlineStr">
        <is>
          <t>(N/A)</t>
        </is>
      </c>
      <c r="C2966" t="inlineStr">
        <is>
          <t>G</t>
        </is>
      </c>
      <c r="D2966" t="inlineStr">
        <is>
          <t>G</t>
        </is>
      </c>
      <c r="E2966" t="n">
        <v>22</v>
      </c>
      <c r="F2966" t="inlineStr">
        <is>
          <t>FA</t>
        </is>
      </c>
      <c r="G2966" t="inlineStr">
        <is>
          <t>FA</t>
        </is>
      </c>
      <c r="H2966" s="30" t="n">
        <v>1</v>
      </c>
      <c r="I2966" s="31" t="n">
        <v>0</v>
      </c>
      <c r="J2966" s="31" t="n"/>
      <c r="K2966" s="31" t="n">
        <v>0</v>
      </c>
      <c r="L2966" s="32" t="n"/>
      <c r="M2966" s="31" t="n">
        <v>0</v>
      </c>
      <c r="N2966" s="31" t="n">
        <v>0</v>
      </c>
      <c r="O2966" s="31" t="n"/>
      <c r="P2966" s="31" t="n"/>
      <c r="Q2966" s="31" t="n">
        <v>0</v>
      </c>
      <c r="R2966" s="31" t="n"/>
      <c r="S2966" s="32" t="n"/>
      <c r="T2966" s="32" t="n"/>
      <c r="V2966" t="inlineStr">
        <is>
          <t>0637x</t>
        </is>
      </c>
      <c r="Z2966" t="inlineStr">
        <is>
          <t>Deivs Rolovs ((N/A) G)</t>
        </is>
      </c>
    </row>
    <row r="2967">
      <c r="A2967" t="inlineStr">
        <is>
          <t>Demetrios Koumontzis</t>
        </is>
      </c>
      <c r="B2967" t="inlineStr">
        <is>
          <t>CGY</t>
        </is>
      </c>
      <c r="C2967" t="inlineStr">
        <is>
          <t>LW</t>
        </is>
      </c>
      <c r="D2967" t="inlineStr">
        <is>
          <t>F</t>
        </is>
      </c>
      <c r="E2967" t="n">
        <v>26</v>
      </c>
      <c r="F2967" t="inlineStr">
        <is>
          <t>FA</t>
        </is>
      </c>
      <c r="G2967" t="inlineStr">
        <is>
          <t>FA</t>
        </is>
      </c>
      <c r="H2967" s="30" t="n">
        <v>1</v>
      </c>
      <c r="I2967" s="31" t="n">
        <v>0</v>
      </c>
      <c r="J2967" s="31" t="n"/>
      <c r="K2967" s="31" t="n">
        <v>0</v>
      </c>
      <c r="L2967" s="32" t="n"/>
      <c r="M2967" s="31" t="n">
        <v>0</v>
      </c>
      <c r="N2967" s="31" t="n">
        <v>0</v>
      </c>
      <c r="O2967" s="31" t="n"/>
      <c r="P2967" s="31" t="n"/>
      <c r="Q2967" s="31" t="n">
        <v>0</v>
      </c>
      <c r="R2967" s="31" t="n"/>
      <c r="S2967" s="32" t="n"/>
      <c r="T2967" s="32" t="n"/>
      <c r="V2967" t="inlineStr">
        <is>
          <t>04qzd</t>
        </is>
      </c>
      <c r="Z2967" t="inlineStr">
        <is>
          <t>Demetrios Koumontzis (CGY LW)</t>
        </is>
      </c>
    </row>
    <row r="2968">
      <c r="A2968" t="inlineStr">
        <is>
          <t>Deni Goure</t>
        </is>
      </c>
      <c r="B2968" t="inlineStr">
        <is>
          <t>(N/A)</t>
        </is>
      </c>
      <c r="C2968" t="inlineStr">
        <is>
          <t>C</t>
        </is>
      </c>
      <c r="D2968" t="inlineStr">
        <is>
          <t>F</t>
        </is>
      </c>
      <c r="E2968" t="n">
        <v>23</v>
      </c>
      <c r="F2968" t="inlineStr">
        <is>
          <t>FA</t>
        </is>
      </c>
      <c r="G2968" t="inlineStr">
        <is>
          <t>FA</t>
        </is>
      </c>
      <c r="H2968" s="30" t="n">
        <v>1</v>
      </c>
      <c r="I2968" s="31" t="n">
        <v>0</v>
      </c>
      <c r="J2968" s="31" t="n"/>
      <c r="K2968" s="31" t="n">
        <v>0</v>
      </c>
      <c r="L2968" s="32" t="n"/>
      <c r="M2968" s="31" t="n">
        <v>0</v>
      </c>
      <c r="N2968" s="31" t="n">
        <v>0</v>
      </c>
      <c r="O2968" s="31" t="n"/>
      <c r="P2968" s="31" t="n"/>
      <c r="Q2968" s="31" t="n">
        <v>0</v>
      </c>
      <c r="R2968" s="31" t="n"/>
      <c r="S2968" s="32" t="n"/>
      <c r="T2968" s="32" t="n"/>
      <c r="V2968" t="inlineStr">
        <is>
          <t>05udx</t>
        </is>
      </c>
      <c r="Z2968" t="inlineStr">
        <is>
          <t>Deni Goure ((N/A) C)</t>
        </is>
      </c>
    </row>
    <row r="2969">
      <c r="A2969" t="inlineStr">
        <is>
          <t>Denis Alexeyev</t>
        </is>
      </c>
      <c r="B2969" t="inlineStr">
        <is>
          <t>(N/A)</t>
        </is>
      </c>
      <c r="C2969" t="inlineStr">
        <is>
          <t>C</t>
        </is>
      </c>
      <c r="D2969" t="inlineStr">
        <is>
          <t>F</t>
        </is>
      </c>
      <c r="E2969" t="n">
        <v>28</v>
      </c>
      <c r="F2969" t="inlineStr">
        <is>
          <t>FA</t>
        </is>
      </c>
      <c r="G2969" t="inlineStr">
        <is>
          <t>FA</t>
        </is>
      </c>
      <c r="H2969" s="30" t="n">
        <v>1</v>
      </c>
      <c r="I2969" s="31" t="n">
        <v>0</v>
      </c>
      <c r="J2969" s="31" t="n"/>
      <c r="K2969" s="31" t="n">
        <v>0</v>
      </c>
      <c r="L2969" s="32" t="n"/>
      <c r="M2969" s="31" t="n">
        <v>0</v>
      </c>
      <c r="N2969" s="31" t="n">
        <v>0</v>
      </c>
      <c r="O2969" s="31" t="n"/>
      <c r="P2969" s="31" t="n"/>
      <c r="Q2969" s="31" t="n">
        <v>0</v>
      </c>
      <c r="R2969" s="31" t="n"/>
      <c r="S2969" s="32" t="n"/>
      <c r="T2969" s="32" t="n"/>
      <c r="V2969" t="inlineStr">
        <is>
          <t>04yk0</t>
        </is>
      </c>
      <c r="Z2969" t="inlineStr">
        <is>
          <t>Denis Alexeyev ((N/A) C)</t>
        </is>
      </c>
    </row>
    <row r="2970">
      <c r="A2970" t="inlineStr">
        <is>
          <t>Denis Bodrov</t>
        </is>
      </c>
      <c r="B2970" t="inlineStr">
        <is>
          <t>PHI</t>
        </is>
      </c>
      <c r="C2970" t="inlineStr">
        <is>
          <t>D</t>
        </is>
      </c>
      <c r="D2970" t="inlineStr">
        <is>
          <t>D</t>
        </is>
      </c>
      <c r="E2970" t="n">
        <v>40</v>
      </c>
      <c r="F2970" t="inlineStr">
        <is>
          <t>FA</t>
        </is>
      </c>
      <c r="G2970" t="inlineStr">
        <is>
          <t>FA</t>
        </is>
      </c>
      <c r="H2970" s="30" t="n">
        <v>1</v>
      </c>
      <c r="I2970" s="31" t="n">
        <v>0</v>
      </c>
      <c r="J2970" s="31" t="n"/>
      <c r="K2970" s="31" t="n">
        <v>0</v>
      </c>
      <c r="L2970" s="32" t="n"/>
      <c r="M2970" s="31" t="n">
        <v>0</v>
      </c>
      <c r="N2970" s="31" t="n">
        <v>0</v>
      </c>
      <c r="O2970" s="31" t="n"/>
      <c r="P2970" s="31" t="n"/>
      <c r="Q2970" s="31" t="n">
        <v>0</v>
      </c>
      <c r="R2970" s="31" t="n"/>
      <c r="S2970" s="32" t="n"/>
      <c r="T2970" s="32" t="n"/>
      <c r="V2970" t="inlineStr">
        <is>
          <t>02450</t>
        </is>
      </c>
      <c r="W2970" t="n">
        <v>2606</v>
      </c>
      <c r="Z2970" t="inlineStr">
        <is>
          <t>Denis Bodrov (PHI D)</t>
        </is>
      </c>
    </row>
    <row r="2971">
      <c r="A2971" t="inlineStr">
        <is>
          <t>Denis Gabdrakhmanov</t>
        </is>
      </c>
      <c r="B2971" t="inlineStr">
        <is>
          <t>FLA</t>
        </is>
      </c>
      <c r="C2971" t="inlineStr">
        <is>
          <t>G</t>
        </is>
      </c>
      <c r="D2971" t="inlineStr">
        <is>
          <t>G</t>
        </is>
      </c>
      <c r="E2971" t="n">
        <v>21</v>
      </c>
      <c r="F2971" t="inlineStr">
        <is>
          <t>FA</t>
        </is>
      </c>
      <c r="G2971" t="inlineStr">
        <is>
          <t>FA</t>
        </is>
      </c>
      <c r="H2971" s="30" t="n">
        <v>1</v>
      </c>
      <c r="I2971" s="31" t="n">
        <v>0</v>
      </c>
      <c r="J2971" s="31" t="n"/>
      <c r="K2971" s="31" t="n">
        <v>0</v>
      </c>
      <c r="L2971" s="32" t="n"/>
      <c r="M2971" s="31" t="n">
        <v>0</v>
      </c>
      <c r="N2971" s="31" t="n">
        <v>0</v>
      </c>
      <c r="O2971" s="31" t="n"/>
      <c r="P2971" s="31" t="n"/>
      <c r="Q2971" s="31" t="n">
        <v>0</v>
      </c>
      <c r="R2971" s="31" t="n"/>
      <c r="S2971" s="32" t="n"/>
      <c r="T2971" s="32" t="n"/>
      <c r="V2971" t="inlineStr">
        <is>
          <t>06mqq</t>
        </is>
      </c>
      <c r="Y2971" t="inlineStr">
        <is>
          <t>c967a786-0a7b-460f-b7e7-29a1ce952882</t>
        </is>
      </c>
      <c r="Z2971" t="inlineStr">
        <is>
          <t>Denis Gabdrakhmanov (FLA G)</t>
        </is>
      </c>
    </row>
    <row r="2972">
      <c r="A2972" t="inlineStr">
        <is>
          <t>Denis Godla</t>
        </is>
      </c>
      <c r="B2972" t="inlineStr">
        <is>
          <t>(N/A)</t>
        </is>
      </c>
      <c r="C2972" t="inlineStr">
        <is>
          <t>G</t>
        </is>
      </c>
      <c r="D2972" t="inlineStr">
        <is>
          <t>G</t>
        </is>
      </c>
      <c r="E2972" t="n">
        <v>31</v>
      </c>
      <c r="F2972" t="inlineStr">
        <is>
          <t>FA</t>
        </is>
      </c>
      <c r="G2972" t="inlineStr">
        <is>
          <t>FA</t>
        </is>
      </c>
      <c r="H2972" s="30" t="n">
        <v>1</v>
      </c>
      <c r="I2972" s="31" t="n">
        <v>0</v>
      </c>
      <c r="J2972" s="31" t="n"/>
      <c r="K2972" s="31" t="n">
        <v>0</v>
      </c>
      <c r="L2972" s="32" t="n"/>
      <c r="M2972" s="31" t="n">
        <v>0</v>
      </c>
      <c r="N2972" s="31" t="n">
        <v>0</v>
      </c>
      <c r="O2972" s="31" t="n"/>
      <c r="P2972" s="31" t="n"/>
      <c r="Q2972" s="31" t="n">
        <v>0</v>
      </c>
      <c r="R2972" s="31" t="n"/>
      <c r="S2972" s="32" t="n"/>
      <c r="T2972" s="32" t="n"/>
      <c r="V2972" t="inlineStr">
        <is>
          <t>03mgr</t>
        </is>
      </c>
      <c r="Z2972" t="inlineStr">
        <is>
          <t>Denis Godla ((N/A) G)</t>
        </is>
      </c>
    </row>
    <row r="2973">
      <c r="A2973" t="inlineStr">
        <is>
          <t>Denis Grebeshkov</t>
        </is>
      </c>
      <c r="B2973" t="inlineStr">
        <is>
          <t>(N/A)</t>
        </is>
      </c>
      <c r="C2973" t="inlineStr">
        <is>
          <t>D</t>
        </is>
      </c>
      <c r="D2973" t="inlineStr">
        <is>
          <t>D</t>
        </is>
      </c>
      <c r="E2973" t="n">
        <v>42</v>
      </c>
      <c r="F2973" t="inlineStr">
        <is>
          <t>FA</t>
        </is>
      </c>
      <c r="G2973" t="inlineStr">
        <is>
          <t>FA</t>
        </is>
      </c>
      <c r="H2973" s="30" t="n">
        <v>1</v>
      </c>
      <c r="I2973" s="31" t="n">
        <v>0</v>
      </c>
      <c r="J2973" s="31" t="n"/>
      <c r="K2973" s="31" t="n">
        <v>0</v>
      </c>
      <c r="L2973" s="32" t="n"/>
      <c r="M2973" s="31" t="n">
        <v>0</v>
      </c>
      <c r="N2973" s="31" t="n">
        <v>0</v>
      </c>
      <c r="O2973" s="31" t="n"/>
      <c r="P2973" s="31" t="n"/>
      <c r="Q2973" s="31" t="n">
        <v>0</v>
      </c>
      <c r="R2973" s="31" t="n"/>
      <c r="S2973" s="32" t="n"/>
      <c r="T2973" s="32" t="n"/>
      <c r="V2973" t="inlineStr">
        <is>
          <t>003qa</t>
        </is>
      </c>
      <c r="W2973" t="n">
        <v>1687</v>
      </c>
      <c r="X2973" t="n">
        <v>3128</v>
      </c>
      <c r="Z2973" t="inlineStr">
        <is>
          <t>Denis Grebeshkov ((N/A) D)</t>
        </is>
      </c>
    </row>
    <row r="2974">
      <c r="A2974" t="inlineStr">
        <is>
          <t>Denis Gurianov</t>
        </is>
      </c>
      <c r="B2974" t="inlineStr">
        <is>
          <t>(N/A)</t>
        </is>
      </c>
      <c r="C2974" t="inlineStr">
        <is>
          <t>RW</t>
        </is>
      </c>
      <c r="D2974" t="inlineStr">
        <is>
          <t>F</t>
        </is>
      </c>
      <c r="E2974" t="n">
        <v>29</v>
      </c>
      <c r="F2974" t="inlineStr">
        <is>
          <t>FA</t>
        </is>
      </c>
      <c r="G2974" t="inlineStr">
        <is>
          <t>FA</t>
        </is>
      </c>
      <c r="H2974" s="30" t="n">
        <v>1</v>
      </c>
      <c r="I2974" s="31" t="n">
        <v>0</v>
      </c>
      <c r="J2974" s="31" t="n"/>
      <c r="K2974" s="31" t="n">
        <v>0</v>
      </c>
      <c r="L2974" s="32" t="n"/>
      <c r="M2974" s="31" t="n">
        <v>0</v>
      </c>
      <c r="N2974" s="31" t="n">
        <v>0</v>
      </c>
      <c r="O2974" s="31" t="n"/>
      <c r="P2974" s="31" t="n"/>
      <c r="Q2974" s="31" t="n">
        <v>0</v>
      </c>
      <c r="R2974" s="31" t="n"/>
      <c r="S2974" s="32" t="n"/>
      <c r="T2974" s="32" t="n"/>
      <c r="V2974" t="inlineStr">
        <is>
          <t>03p88</t>
        </is>
      </c>
      <c r="W2974" t="n">
        <v>4887</v>
      </c>
      <c r="X2974" t="n">
        <v>6754</v>
      </c>
      <c r="Y2974" t="inlineStr">
        <is>
          <t>25bf3bd6-cbfc-4cdf-bf50-64c5ae021b7c</t>
        </is>
      </c>
      <c r="Z2974" t="inlineStr">
        <is>
          <t>Denis Gurianov ((N/A) RW)</t>
        </is>
      </c>
    </row>
    <row r="2975">
      <c r="A2975" t="inlineStr">
        <is>
          <t>Denis Hollenstein</t>
        </is>
      </c>
      <c r="B2975" t="inlineStr">
        <is>
          <t>(N/A)</t>
        </is>
      </c>
      <c r="C2975" t="inlineStr">
        <is>
          <t>LW</t>
        </is>
      </c>
      <c r="D2975" t="inlineStr">
        <is>
          <t>F</t>
        </is>
      </c>
      <c r="E2975" t="n">
        <v>36</v>
      </c>
      <c r="F2975" t="inlineStr">
        <is>
          <t>FA</t>
        </is>
      </c>
      <c r="G2975" t="inlineStr">
        <is>
          <t>FA</t>
        </is>
      </c>
      <c r="H2975" s="30" t="n">
        <v>1</v>
      </c>
      <c r="I2975" s="31" t="n">
        <v>0</v>
      </c>
      <c r="J2975" s="31" t="n"/>
      <c r="K2975" s="31" t="n">
        <v>0</v>
      </c>
      <c r="L2975" s="32" t="n"/>
      <c r="M2975" s="31" t="n">
        <v>0</v>
      </c>
      <c r="N2975" s="31" t="n">
        <v>0</v>
      </c>
      <c r="O2975" s="31" t="n"/>
      <c r="P2975" s="31" t="n"/>
      <c r="Q2975" s="31" t="n">
        <v>0</v>
      </c>
      <c r="R2975" s="31" t="n"/>
      <c r="S2975" s="32" t="n"/>
      <c r="T2975" s="32" t="n"/>
      <c r="V2975" t="inlineStr">
        <is>
          <t>030uq</t>
        </is>
      </c>
      <c r="Z2975" t="inlineStr">
        <is>
          <t>Denis Hollenstein ((N/A) LW)</t>
        </is>
      </c>
    </row>
    <row r="2976">
      <c r="A2976" t="inlineStr">
        <is>
          <t>Denis Kokarev</t>
        </is>
      </c>
      <c r="B2976" t="inlineStr">
        <is>
          <t>(N/A)</t>
        </is>
      </c>
      <c r="C2976" t="inlineStr">
        <is>
          <t>LW</t>
        </is>
      </c>
      <c r="D2976" t="inlineStr">
        <is>
          <t>F</t>
        </is>
      </c>
      <c r="E2976" t="n">
        <v>41</v>
      </c>
      <c r="F2976" t="inlineStr">
        <is>
          <t>FA</t>
        </is>
      </c>
      <c r="G2976" t="inlineStr">
        <is>
          <t>FA</t>
        </is>
      </c>
      <c r="H2976" s="30" t="n">
        <v>1</v>
      </c>
      <c r="I2976" s="31" t="n">
        <v>0</v>
      </c>
      <c r="J2976" s="31" t="n"/>
      <c r="K2976" s="31" t="n">
        <v>0</v>
      </c>
      <c r="L2976" s="32" t="n"/>
      <c r="M2976" s="31" t="n">
        <v>0</v>
      </c>
      <c r="N2976" s="31" t="n">
        <v>0</v>
      </c>
      <c r="O2976" s="31" t="n"/>
      <c r="P2976" s="31" t="n"/>
      <c r="Q2976" s="31" t="n">
        <v>0</v>
      </c>
      <c r="R2976" s="31" t="n"/>
      <c r="S2976" s="32" t="n"/>
      <c r="T2976" s="32" t="n"/>
      <c r="V2976" t="inlineStr">
        <is>
          <t>03ywc</t>
        </is>
      </c>
      <c r="Z2976" t="inlineStr">
        <is>
          <t>Denis Kokarev ((N/A) LW)</t>
        </is>
      </c>
    </row>
    <row r="2977">
      <c r="A2977" t="inlineStr">
        <is>
          <t>Denis Kostin</t>
        </is>
      </c>
      <c r="B2977" t="inlineStr">
        <is>
          <t>(N/A)</t>
        </is>
      </c>
      <c r="C2977" t="inlineStr">
        <is>
          <t>G</t>
        </is>
      </c>
      <c r="D2977" t="inlineStr">
        <is>
          <t>G</t>
        </is>
      </c>
      <c r="E2977" t="n">
        <v>31</v>
      </c>
      <c r="F2977" t="inlineStr">
        <is>
          <t>FA</t>
        </is>
      </c>
      <c r="G2977" t="inlineStr">
        <is>
          <t>FA</t>
        </is>
      </c>
      <c r="H2977" s="30" t="n">
        <v>1</v>
      </c>
      <c r="I2977" s="31" t="n">
        <v>0</v>
      </c>
      <c r="J2977" s="31" t="n"/>
      <c r="K2977" s="31" t="n">
        <v>0</v>
      </c>
      <c r="L2977" s="32" t="n"/>
      <c r="M2977" s="31" t="n">
        <v>0</v>
      </c>
      <c r="N2977" s="31" t="n">
        <v>0</v>
      </c>
      <c r="O2977" s="31" t="n"/>
      <c r="P2977" s="31" t="n"/>
      <c r="Q2977" s="31" t="n">
        <v>0</v>
      </c>
      <c r="R2977" s="31" t="n"/>
      <c r="S2977" s="32" t="n"/>
      <c r="T2977" s="32" t="n"/>
      <c r="V2977" t="inlineStr">
        <is>
          <t>03lmz</t>
        </is>
      </c>
      <c r="Z2977" t="inlineStr">
        <is>
          <t>Denis Kostin ((N/A) G)</t>
        </is>
      </c>
    </row>
    <row r="2978">
      <c r="A2978" t="inlineStr">
        <is>
          <t>Denis Malgin</t>
        </is>
      </c>
      <c r="B2978" t="inlineStr">
        <is>
          <t>COL</t>
        </is>
      </c>
      <c r="C2978" t="inlineStr">
        <is>
          <t>C</t>
        </is>
      </c>
      <c r="D2978" t="inlineStr">
        <is>
          <t>F</t>
        </is>
      </c>
      <c r="E2978" t="n">
        <v>29</v>
      </c>
      <c r="F2978" t="inlineStr">
        <is>
          <t>FA</t>
        </is>
      </c>
      <c r="G2978" t="inlineStr">
        <is>
          <t>FA</t>
        </is>
      </c>
      <c r="H2978" s="30" t="n">
        <v>1</v>
      </c>
      <c r="I2978" s="31" t="n">
        <v>0</v>
      </c>
      <c r="J2978" s="31" t="n"/>
      <c r="K2978" s="31" t="n">
        <v>0</v>
      </c>
      <c r="L2978" s="32" t="n"/>
      <c r="M2978" s="31" t="n">
        <v>0</v>
      </c>
      <c r="N2978" s="31" t="n">
        <v>0</v>
      </c>
      <c r="O2978" s="31" t="n"/>
      <c r="P2978" s="31" t="n"/>
      <c r="Q2978" s="31" t="n">
        <v>0</v>
      </c>
      <c r="R2978" s="31" t="n"/>
      <c r="S2978" s="32" t="n"/>
      <c r="T2978" s="32" t="n"/>
      <c r="V2978" t="inlineStr">
        <is>
          <t>03rg8</t>
        </is>
      </c>
      <c r="W2978" t="n">
        <v>4904</v>
      </c>
      <c r="X2978" t="n">
        <v>6844</v>
      </c>
      <c r="Y2978" t="inlineStr">
        <is>
          <t>7f2276ba-ffb9-4a7f-87bc-fdf2e2d8392b</t>
        </is>
      </c>
      <c r="Z2978" t="inlineStr">
        <is>
          <t>Denis Malgin (COL C)</t>
        </is>
      </c>
    </row>
    <row r="2979">
      <c r="A2979" t="inlineStr">
        <is>
          <t>Denis Malov</t>
        </is>
      </c>
      <c r="B2979" t="inlineStr">
        <is>
          <t>(N/A)</t>
        </is>
      </c>
      <c r="C2979" t="inlineStr">
        <is>
          <t>LW</t>
        </is>
      </c>
      <c r="D2979" t="inlineStr">
        <is>
          <t>F</t>
        </is>
      </c>
      <c r="E2979" t="n">
        <v>21</v>
      </c>
      <c r="F2979" t="inlineStr">
        <is>
          <t>FA</t>
        </is>
      </c>
      <c r="G2979" t="inlineStr">
        <is>
          <t>FA</t>
        </is>
      </c>
      <c r="H2979" s="30" t="n">
        <v>1</v>
      </c>
      <c r="I2979" s="31" t="n">
        <v>0</v>
      </c>
      <c r="J2979" s="31" t="n"/>
      <c r="K2979" s="31" t="n">
        <v>0</v>
      </c>
      <c r="L2979" s="32" t="n"/>
      <c r="M2979" s="31" t="n">
        <v>0</v>
      </c>
      <c r="N2979" s="31" t="n">
        <v>0</v>
      </c>
      <c r="O2979" s="31" t="n"/>
      <c r="P2979" s="31" t="n"/>
      <c r="Q2979" s="31" t="n">
        <v>0</v>
      </c>
      <c r="R2979" s="31" t="n"/>
      <c r="S2979" s="32" t="n"/>
      <c r="T2979" s="32" t="n"/>
      <c r="V2979" t="inlineStr">
        <is>
          <t>06cfv</t>
        </is>
      </c>
      <c r="Z2979" t="inlineStr">
        <is>
          <t>Denis Malov ((N/A) LW)</t>
        </is>
      </c>
    </row>
    <row r="2980">
      <c r="A2980" t="inlineStr">
        <is>
          <t>Denis Mikhnin</t>
        </is>
      </c>
      <c r="B2980" t="inlineStr">
        <is>
          <t>(N/A)</t>
        </is>
      </c>
      <c r="C2980" t="inlineStr">
        <is>
          <t>RW</t>
        </is>
      </c>
      <c r="D2980" t="inlineStr">
        <is>
          <t>F</t>
        </is>
      </c>
      <c r="E2980" t="n">
        <v>27</v>
      </c>
      <c r="F2980" t="inlineStr">
        <is>
          <t>FA</t>
        </is>
      </c>
      <c r="G2980" t="inlineStr">
        <is>
          <t>FA</t>
        </is>
      </c>
      <c r="H2980" s="30" t="n">
        <v>1</v>
      </c>
      <c r="I2980" s="31" t="n">
        <v>0</v>
      </c>
      <c r="J2980" s="31" t="n"/>
      <c r="K2980" s="31" t="n">
        <v>0</v>
      </c>
      <c r="L2980" s="32" t="n"/>
      <c r="M2980" s="31" t="n">
        <v>0</v>
      </c>
      <c r="N2980" s="31" t="n">
        <v>0</v>
      </c>
      <c r="O2980" s="31" t="n"/>
      <c r="P2980" s="31" t="n"/>
      <c r="Q2980" s="31" t="n">
        <v>0</v>
      </c>
      <c r="R2980" s="31" t="n"/>
      <c r="S2980" s="32" t="n"/>
      <c r="T2980" s="32" t="n"/>
      <c r="V2980" t="inlineStr">
        <is>
          <t>04gel</t>
        </is>
      </c>
      <c r="Z2980" t="inlineStr">
        <is>
          <t>Denis Mikhnin ((N/A) RW)</t>
        </is>
      </c>
    </row>
    <row r="2981">
      <c r="A2981" t="inlineStr">
        <is>
          <t>Denis Parshin</t>
        </is>
      </c>
      <c r="B2981" t="inlineStr">
        <is>
          <t>COL</t>
        </is>
      </c>
      <c r="C2981" t="inlineStr">
        <is>
          <t>W</t>
        </is>
      </c>
      <c r="D2981" t="inlineStr">
        <is>
          <t>F</t>
        </is>
      </c>
      <c r="E2981" t="n">
        <v>40</v>
      </c>
      <c r="F2981" t="inlineStr">
        <is>
          <t>FA</t>
        </is>
      </c>
      <c r="G2981" t="inlineStr">
        <is>
          <t>FA</t>
        </is>
      </c>
      <c r="H2981" s="30" t="n">
        <v>1</v>
      </c>
      <c r="I2981" s="31" t="n">
        <v>0</v>
      </c>
      <c r="J2981" s="31" t="n"/>
      <c r="K2981" s="31" t="n">
        <v>0</v>
      </c>
      <c r="L2981" s="32" t="n"/>
      <c r="M2981" s="31" t="n">
        <v>0</v>
      </c>
      <c r="N2981" s="31" t="n">
        <v>0</v>
      </c>
      <c r="O2981" s="31" t="n"/>
      <c r="P2981" s="31" t="n"/>
      <c r="Q2981" s="31" t="n">
        <v>0</v>
      </c>
      <c r="R2981" s="31" t="n"/>
      <c r="S2981" s="32" t="n"/>
      <c r="T2981" s="32" t="n"/>
      <c r="V2981" t="inlineStr">
        <is>
          <t>01n81</t>
        </is>
      </c>
      <c r="Z2981" t="inlineStr">
        <is>
          <t>Denis Parshin (COL W)</t>
        </is>
      </c>
    </row>
    <row r="2982">
      <c r="A2982" t="inlineStr">
        <is>
          <t>Denis Smirnov</t>
        </is>
      </c>
      <c r="B2982" t="inlineStr">
        <is>
          <t>COL</t>
        </is>
      </c>
      <c r="C2982" t="inlineStr">
        <is>
          <t>RW</t>
        </is>
      </c>
      <c r="D2982" t="inlineStr">
        <is>
          <t>F</t>
        </is>
      </c>
      <c r="E2982" t="n">
        <v>29</v>
      </c>
      <c r="F2982" t="inlineStr">
        <is>
          <t>FA</t>
        </is>
      </c>
      <c r="G2982" t="inlineStr">
        <is>
          <t>FA</t>
        </is>
      </c>
      <c r="H2982" s="30" t="n">
        <v>1</v>
      </c>
      <c r="I2982" s="31" t="n">
        <v>0</v>
      </c>
      <c r="J2982" s="31" t="n"/>
      <c r="K2982" s="31" t="n">
        <v>0</v>
      </c>
      <c r="L2982" s="32" t="n"/>
      <c r="M2982" s="31" t="n">
        <v>0</v>
      </c>
      <c r="N2982" s="31" t="n">
        <v>0</v>
      </c>
      <c r="O2982" s="31" t="n"/>
      <c r="P2982" s="31" t="n"/>
      <c r="Q2982" s="31" t="n">
        <v>0</v>
      </c>
      <c r="R2982" s="31" t="n"/>
      <c r="S2982" s="32" t="n"/>
      <c r="T2982" s="32" t="n"/>
      <c r="V2982" t="inlineStr">
        <is>
          <t>04a06</t>
        </is>
      </c>
      <c r="X2982" t="n">
        <v>7671</v>
      </c>
      <c r="Z2982" t="inlineStr">
        <is>
          <t>Denis Smirnov (COL RW)</t>
        </is>
      </c>
    </row>
    <row r="2983">
      <c r="A2983" t="inlineStr">
        <is>
          <t>Denis Tolpeko</t>
        </is>
      </c>
      <c r="B2983" t="inlineStr">
        <is>
          <t>(N/A)</t>
        </is>
      </c>
      <c r="C2983" t="inlineStr">
        <is>
          <t>C</t>
        </is>
      </c>
      <c r="D2983" t="inlineStr">
        <is>
          <t>F</t>
        </is>
      </c>
      <c r="E2983" t="n">
        <v>41</v>
      </c>
      <c r="F2983" t="inlineStr">
        <is>
          <t>FA</t>
        </is>
      </c>
      <c r="G2983" t="inlineStr">
        <is>
          <t>FA</t>
        </is>
      </c>
      <c r="H2983" s="30" t="n">
        <v>1</v>
      </c>
      <c r="I2983" s="31" t="n">
        <v>0</v>
      </c>
      <c r="J2983" s="31" t="n"/>
      <c r="K2983" s="31" t="n">
        <v>0</v>
      </c>
      <c r="L2983" s="32" t="n"/>
      <c r="M2983" s="31" t="n">
        <v>0</v>
      </c>
      <c r="N2983" s="31" t="n">
        <v>0</v>
      </c>
      <c r="O2983" s="31" t="n"/>
      <c r="P2983" s="31" t="n"/>
      <c r="Q2983" s="31" t="n">
        <v>0</v>
      </c>
      <c r="R2983" s="31" t="n"/>
      <c r="S2983" s="32" t="n"/>
      <c r="T2983" s="32" t="n"/>
      <c r="V2983" t="inlineStr">
        <is>
          <t>0043p</t>
        </is>
      </c>
      <c r="W2983" t="n">
        <v>2902</v>
      </c>
      <c r="X2983" t="n">
        <v>4087</v>
      </c>
      <c r="Z2983" t="inlineStr">
        <is>
          <t>Denis Tolpeko ((N/A) C)</t>
        </is>
      </c>
    </row>
    <row r="2984">
      <c r="A2984" t="inlineStr">
        <is>
          <t>Denis Vengryzhanovsky</t>
        </is>
      </c>
      <c r="B2984" t="inlineStr">
        <is>
          <t>(N/A)</t>
        </is>
      </c>
      <c r="C2984" t="inlineStr">
        <is>
          <t>RW</t>
        </is>
      </c>
      <c r="D2984" t="inlineStr">
        <is>
          <t>F</t>
        </is>
      </c>
      <c r="E2984" t="n">
        <v>25</v>
      </c>
      <c r="F2984" t="inlineStr">
        <is>
          <t>FA</t>
        </is>
      </c>
      <c r="G2984" t="inlineStr">
        <is>
          <t>FA</t>
        </is>
      </c>
      <c r="H2984" s="30" t="n">
        <v>1</v>
      </c>
      <c r="I2984" s="31" t="n">
        <v>0</v>
      </c>
      <c r="J2984" s="31" t="n"/>
      <c r="K2984" s="31" t="n">
        <v>0</v>
      </c>
      <c r="L2984" s="32" t="n"/>
      <c r="M2984" s="31" t="n">
        <v>0</v>
      </c>
      <c r="N2984" s="31" t="n">
        <v>0</v>
      </c>
      <c r="O2984" s="31" t="n"/>
      <c r="P2984" s="31" t="n"/>
      <c r="Q2984" s="31" t="n">
        <v>0</v>
      </c>
      <c r="R2984" s="31" t="n"/>
      <c r="S2984" s="32" t="n"/>
      <c r="T2984" s="32" t="n"/>
      <c r="V2984" t="inlineStr">
        <is>
          <t>064nb</t>
        </is>
      </c>
      <c r="Z2984" t="inlineStr">
        <is>
          <t>Denis Vengryzhanovsky ((N/A) RW)</t>
        </is>
      </c>
    </row>
    <row r="2985">
      <c r="A2985" t="inlineStr">
        <is>
          <t>Deniss Smirnovs</t>
        </is>
      </c>
      <c r="B2985" t="inlineStr">
        <is>
          <t>(N/A)</t>
        </is>
      </c>
      <c r="C2985" t="inlineStr">
        <is>
          <t>C</t>
        </is>
      </c>
      <c r="D2985" t="inlineStr">
        <is>
          <t>F</t>
        </is>
      </c>
      <c r="E2985" t="n">
        <v>27</v>
      </c>
      <c r="F2985" t="inlineStr">
        <is>
          <t>FA</t>
        </is>
      </c>
      <c r="G2985" t="inlineStr">
        <is>
          <t>FA</t>
        </is>
      </c>
      <c r="H2985" s="30" t="n">
        <v>1</v>
      </c>
      <c r="I2985" s="31" t="n">
        <v>0</v>
      </c>
      <c r="J2985" s="31" t="n"/>
      <c r="K2985" s="31" t="n">
        <v>0</v>
      </c>
      <c r="L2985" s="32" t="n"/>
      <c r="M2985" s="31" t="n">
        <v>0</v>
      </c>
      <c r="N2985" s="31" t="n">
        <v>0</v>
      </c>
      <c r="O2985" s="31" t="n"/>
      <c r="P2985" s="31" t="n"/>
      <c r="Q2985" s="31" t="n">
        <v>0</v>
      </c>
      <c r="R2985" s="31" t="n"/>
      <c r="S2985" s="32" t="n"/>
      <c r="T2985" s="32" t="n"/>
      <c r="V2985" t="inlineStr">
        <is>
          <t>059dc</t>
        </is>
      </c>
      <c r="Z2985" t="inlineStr">
        <is>
          <t>Deniss Smirnovs ((N/A) C)</t>
        </is>
      </c>
    </row>
    <row r="2986">
      <c r="A2986" t="inlineStr">
        <is>
          <t>Dennis Altorn</t>
        </is>
      </c>
      <c r="B2986" t="inlineStr">
        <is>
          <t>(N/A)</t>
        </is>
      </c>
      <c r="C2986" t="inlineStr">
        <is>
          <t>LW</t>
        </is>
      </c>
      <c r="D2986" t="inlineStr">
        <is>
          <t>F</t>
        </is>
      </c>
      <c r="E2986" t="n">
        <v>21</v>
      </c>
      <c r="F2986" t="inlineStr">
        <is>
          <t>FA</t>
        </is>
      </c>
      <c r="G2986" t="inlineStr">
        <is>
          <t>FA</t>
        </is>
      </c>
      <c r="H2986" s="30" t="n">
        <v>1</v>
      </c>
      <c r="I2986" s="31" t="n">
        <v>0</v>
      </c>
      <c r="J2986" s="31" t="n"/>
      <c r="K2986" s="31" t="n">
        <v>0</v>
      </c>
      <c r="L2986" s="32" t="n"/>
      <c r="M2986" s="31" t="n">
        <v>0</v>
      </c>
      <c r="N2986" s="31" t="n">
        <v>0</v>
      </c>
      <c r="O2986" s="31" t="n"/>
      <c r="P2986" s="31" t="n"/>
      <c r="Q2986" s="31" t="n">
        <v>0</v>
      </c>
      <c r="R2986" s="31" t="n"/>
      <c r="S2986" s="32" t="n"/>
      <c r="T2986" s="32" t="n"/>
      <c r="V2986" t="inlineStr">
        <is>
          <t>06cg2</t>
        </is>
      </c>
      <c r="Z2986" t="inlineStr">
        <is>
          <t>Dennis Altorn ((N/A) LW)</t>
        </is>
      </c>
    </row>
    <row r="2987">
      <c r="A2987" t="inlineStr">
        <is>
          <t>Dennis Busby</t>
        </is>
      </c>
      <c r="B2987" t="inlineStr">
        <is>
          <t>UTA</t>
        </is>
      </c>
      <c r="C2987" t="inlineStr">
        <is>
          <t>D</t>
        </is>
      </c>
      <c r="D2987" t="inlineStr">
        <is>
          <t>D</t>
        </is>
      </c>
      <c r="E2987" t="n">
        <v>26</v>
      </c>
      <c r="F2987" t="inlineStr">
        <is>
          <t>FA</t>
        </is>
      </c>
      <c r="G2987" t="inlineStr">
        <is>
          <t>FA</t>
        </is>
      </c>
      <c r="H2987" s="30" t="n">
        <v>1</v>
      </c>
      <c r="I2987" s="31" t="n">
        <v>0</v>
      </c>
      <c r="J2987" s="31" t="n"/>
      <c r="K2987" s="31" t="n">
        <v>0</v>
      </c>
      <c r="L2987" s="32" t="n"/>
      <c r="M2987" s="31" t="n">
        <v>0</v>
      </c>
      <c r="N2987" s="31" t="n">
        <v>0</v>
      </c>
      <c r="O2987" s="31" t="n"/>
      <c r="P2987" s="31" t="n"/>
      <c r="Q2987" s="31" t="n">
        <v>0</v>
      </c>
      <c r="R2987" s="31" t="n"/>
      <c r="S2987" s="32" t="n"/>
      <c r="T2987" s="32" t="n"/>
      <c r="V2987" t="inlineStr">
        <is>
          <t>04r07</t>
        </is>
      </c>
      <c r="X2987" t="n">
        <v>8042</v>
      </c>
      <c r="Z2987" t="inlineStr">
        <is>
          <t>Dennis Busby (UTA D)</t>
        </is>
      </c>
    </row>
    <row r="2988">
      <c r="A2988" t="inlineStr">
        <is>
          <t>Dennis Cesana</t>
        </is>
      </c>
      <c r="B2988" t="inlineStr">
        <is>
          <t>FLA</t>
        </is>
      </c>
      <c r="C2988" t="inlineStr">
        <is>
          <t>D</t>
        </is>
      </c>
      <c r="D2988" t="inlineStr">
        <is>
          <t>D</t>
        </is>
      </c>
      <c r="E2988" t="n">
        <v>28</v>
      </c>
      <c r="F2988" t="inlineStr">
        <is>
          <t>FA</t>
        </is>
      </c>
      <c r="G2988" t="inlineStr">
        <is>
          <t>FA</t>
        </is>
      </c>
      <c r="H2988" s="30" t="n">
        <v>1</v>
      </c>
      <c r="I2988" s="31" t="n">
        <v>0</v>
      </c>
      <c r="J2988" s="31" t="n"/>
      <c r="K2988" s="31" t="n">
        <v>0</v>
      </c>
      <c r="L2988" s="32" t="n"/>
      <c r="M2988" s="31" t="n">
        <v>0</v>
      </c>
      <c r="N2988" s="31" t="n">
        <v>0</v>
      </c>
      <c r="O2988" s="31" t="n"/>
      <c r="P2988" s="31" t="n"/>
      <c r="Q2988" s="31" t="n">
        <v>0</v>
      </c>
      <c r="R2988" s="31" t="n"/>
      <c r="S2988" s="32" t="n"/>
      <c r="T2988" s="32" t="n"/>
      <c r="V2988" t="inlineStr">
        <is>
          <t>065g6</t>
        </is>
      </c>
      <c r="Y2988" t="inlineStr">
        <is>
          <t>4d8ba42a-84c8-476a-bb22-691a73dca95d</t>
        </is>
      </c>
      <c r="Z2988" t="inlineStr">
        <is>
          <t>Dennis Cesana (FLA D)</t>
        </is>
      </c>
    </row>
    <row r="2989">
      <c r="A2989" t="inlineStr">
        <is>
          <t>Dennis Endras</t>
        </is>
      </c>
      <c r="B2989" t="inlineStr">
        <is>
          <t>(N/A)</t>
        </is>
      </c>
      <c r="C2989" t="inlineStr">
        <is>
          <t>G</t>
        </is>
      </c>
      <c r="D2989" t="inlineStr">
        <is>
          <t>G</t>
        </is>
      </c>
      <c r="E2989" t="n">
        <v>41</v>
      </c>
      <c r="F2989" t="inlineStr">
        <is>
          <t>FA</t>
        </is>
      </c>
      <c r="G2989" t="inlineStr">
        <is>
          <t>FA</t>
        </is>
      </c>
      <c r="H2989" s="30" t="n">
        <v>1</v>
      </c>
      <c r="I2989" s="31" t="n">
        <v>0</v>
      </c>
      <c r="J2989" s="31" t="n"/>
      <c r="K2989" s="31" t="n">
        <v>0</v>
      </c>
      <c r="L2989" s="32" t="n"/>
      <c r="M2989" s="31" t="n">
        <v>0</v>
      </c>
      <c r="N2989" s="31" t="n">
        <v>0</v>
      </c>
      <c r="O2989" s="31" t="n"/>
      <c r="P2989" s="31" t="n"/>
      <c r="Q2989" s="31" t="n">
        <v>0</v>
      </c>
      <c r="R2989" s="31" t="n"/>
      <c r="S2989" s="32" t="n"/>
      <c r="T2989" s="32" t="n"/>
      <c r="V2989" t="inlineStr">
        <is>
          <t>01ve9</t>
        </is>
      </c>
      <c r="W2989" t="n">
        <v>3677</v>
      </c>
      <c r="X2989" t="n">
        <v>4997</v>
      </c>
      <c r="Z2989" t="inlineStr">
        <is>
          <t>Dennis Endras ((N/A) G)</t>
        </is>
      </c>
    </row>
    <row r="2990">
      <c r="A2990" t="inlineStr">
        <is>
          <t>Dennis Everberg</t>
        </is>
      </c>
      <c r="B2990" t="inlineStr">
        <is>
          <t>(N/A)</t>
        </is>
      </c>
      <c r="C2990" t="inlineStr">
        <is>
          <t>RW</t>
        </is>
      </c>
      <c r="D2990" t="inlineStr">
        <is>
          <t>F</t>
        </is>
      </c>
      <c r="E2990" t="n">
        <v>34</v>
      </c>
      <c r="F2990" t="inlineStr">
        <is>
          <t>FA</t>
        </is>
      </c>
      <c r="G2990" t="inlineStr">
        <is>
          <t>FA</t>
        </is>
      </c>
      <c r="H2990" s="30" t="n">
        <v>1</v>
      </c>
      <c r="I2990" s="31" t="n">
        <v>0</v>
      </c>
      <c r="J2990" s="31" t="n"/>
      <c r="K2990" s="31" t="n">
        <v>0</v>
      </c>
      <c r="L2990" s="32" t="n"/>
      <c r="M2990" s="31" t="n">
        <v>0</v>
      </c>
      <c r="N2990" s="31" t="n">
        <v>0</v>
      </c>
      <c r="O2990" s="31" t="n"/>
      <c r="P2990" s="31" t="n"/>
      <c r="Q2990" s="31" t="n">
        <v>0</v>
      </c>
      <c r="R2990" s="31" t="n"/>
      <c r="S2990" s="32" t="n"/>
      <c r="T2990" s="32" t="n"/>
      <c r="V2990" t="inlineStr">
        <is>
          <t>03c9x</t>
        </is>
      </c>
      <c r="W2990" t="n">
        <v>4629</v>
      </c>
      <c r="X2990" t="n">
        <v>6578</v>
      </c>
      <c r="Z2990" t="inlineStr">
        <is>
          <t>Dennis Everberg ((N/A) RW)</t>
        </is>
      </c>
    </row>
    <row r="2991">
      <c r="A2991" t="inlineStr">
        <is>
          <t>Dennis Good Bogg</t>
        </is>
      </c>
      <c r="B2991" t="inlineStr">
        <is>
          <t>NYI</t>
        </is>
      </c>
      <c r="C2991" t="inlineStr">
        <is>
          <t>D</t>
        </is>
      </c>
      <c r="D2991" t="inlineStr">
        <is>
          <t>D</t>
        </is>
      </c>
      <c r="E2991" t="n">
        <v>22</v>
      </c>
      <c r="F2991" t="inlineStr">
        <is>
          <t>FA</t>
        </is>
      </c>
      <c r="G2991" t="inlineStr">
        <is>
          <t>FA</t>
        </is>
      </c>
      <c r="H2991" s="30" t="n">
        <v>1</v>
      </c>
      <c r="I2991" s="31" t="n">
        <v>0</v>
      </c>
      <c r="J2991" s="31" t="n"/>
      <c r="K2991" s="31" t="n">
        <v>0</v>
      </c>
      <c r="L2991" s="32" t="n"/>
      <c r="M2991" s="31" t="n">
        <v>0</v>
      </c>
      <c r="N2991" s="31" t="n">
        <v>0</v>
      </c>
      <c r="O2991" s="31" t="n"/>
      <c r="P2991" s="31" t="n"/>
      <c r="Q2991" s="31" t="n">
        <v>0</v>
      </c>
      <c r="R2991" s="31" t="n"/>
      <c r="S2991" s="32" t="n"/>
      <c r="T2991" s="32" t="n"/>
      <c r="V2991" t="inlineStr">
        <is>
          <t>06clj</t>
        </is>
      </c>
      <c r="Y2991" t="inlineStr">
        <is>
          <t>3917cbf9-7825-4f57-b082-f749798b9460</t>
        </is>
      </c>
      <c r="Z2991" t="inlineStr">
        <is>
          <t>Dennis Good Bogg (NYI D)</t>
        </is>
      </c>
    </row>
    <row r="2992">
      <c r="A2992" t="inlineStr">
        <is>
          <t>Dennis Kravchenko</t>
        </is>
      </c>
      <c r="B2992" t="inlineStr">
        <is>
          <t>(N/A)</t>
        </is>
      </c>
      <c r="C2992" t="inlineStr">
        <is>
          <t>C</t>
        </is>
      </c>
      <c r="D2992" t="inlineStr">
        <is>
          <t>F</t>
        </is>
      </c>
      <c r="E2992" t="n">
        <v>32</v>
      </c>
      <c r="F2992" t="inlineStr">
        <is>
          <t>FA</t>
        </is>
      </c>
      <c r="G2992" t="inlineStr">
        <is>
          <t>FA</t>
        </is>
      </c>
      <c r="H2992" s="30" t="n">
        <v>1</v>
      </c>
      <c r="I2992" s="31" t="n">
        <v>0</v>
      </c>
      <c r="J2992" s="31" t="n"/>
      <c r="K2992" s="31" t="n">
        <v>0</v>
      </c>
      <c r="L2992" s="32" t="n"/>
      <c r="M2992" s="31" t="n">
        <v>0</v>
      </c>
      <c r="N2992" s="31" t="n">
        <v>0</v>
      </c>
      <c r="O2992" s="31" t="n"/>
      <c r="P2992" s="31" t="n"/>
      <c r="Q2992" s="31" t="n">
        <v>0</v>
      </c>
      <c r="R2992" s="31" t="n"/>
      <c r="S2992" s="32" t="n"/>
      <c r="T2992" s="32" t="n"/>
      <c r="V2992" t="inlineStr">
        <is>
          <t>03rrp</t>
        </is>
      </c>
      <c r="X2992" t="n">
        <v>7441</v>
      </c>
      <c r="Z2992" t="inlineStr">
        <is>
          <t>Dennis Kravchenko ((N/A) C)</t>
        </is>
      </c>
    </row>
    <row r="2993">
      <c r="A2993" t="inlineStr">
        <is>
          <t>Dennis McCauley</t>
        </is>
      </c>
      <c r="B2993" t="inlineStr">
        <is>
          <t>BUF</t>
        </is>
      </c>
      <c r="C2993" t="inlineStr">
        <is>
          <t>LW</t>
        </is>
      </c>
      <c r="D2993" t="inlineStr">
        <is>
          <t>F</t>
        </is>
      </c>
      <c r="E2993" t="n">
        <v>41</v>
      </c>
      <c r="F2993" t="inlineStr">
        <is>
          <t>FA</t>
        </is>
      </c>
      <c r="G2993" t="inlineStr">
        <is>
          <t>FA</t>
        </is>
      </c>
      <c r="H2993" s="30" t="n">
        <v>1</v>
      </c>
      <c r="I2993" s="31" t="n">
        <v>0</v>
      </c>
      <c r="J2993" s="31" t="n"/>
      <c r="K2993" s="31" t="n">
        <v>0</v>
      </c>
      <c r="L2993" s="32" t="n"/>
      <c r="M2993" s="31" t="n">
        <v>0</v>
      </c>
      <c r="N2993" s="31" t="n">
        <v>0</v>
      </c>
      <c r="O2993" s="31" t="n"/>
      <c r="P2993" s="31" t="n"/>
      <c r="Q2993" s="31" t="n">
        <v>0</v>
      </c>
      <c r="R2993" s="31" t="n"/>
      <c r="S2993" s="32" t="n"/>
      <c r="T2993" s="32" t="n"/>
      <c r="V2993" t="inlineStr">
        <is>
          <t>01xkv</t>
        </is>
      </c>
      <c r="X2993" t="n">
        <v>5185</v>
      </c>
      <c r="Z2993" t="inlineStr">
        <is>
          <t>Dennis McCauley (BUF LW)</t>
        </is>
      </c>
    </row>
    <row r="2994">
      <c r="A2994" t="inlineStr">
        <is>
          <t>Dennis Persson</t>
        </is>
      </c>
      <c r="B2994" t="inlineStr">
        <is>
          <t>(N/A)</t>
        </is>
      </c>
      <c r="C2994" t="inlineStr">
        <is>
          <t>D</t>
        </is>
      </c>
      <c r="D2994" t="inlineStr">
        <is>
          <t>D</t>
        </is>
      </c>
      <c r="E2994" t="n">
        <v>38</v>
      </c>
      <c r="F2994" t="inlineStr">
        <is>
          <t>FA</t>
        </is>
      </c>
      <c r="G2994" t="inlineStr">
        <is>
          <t>FA</t>
        </is>
      </c>
      <c r="H2994" s="30" t="n">
        <v>1</v>
      </c>
      <c r="I2994" s="31" t="n">
        <v>0</v>
      </c>
      <c r="J2994" s="31" t="n"/>
      <c r="K2994" s="31" t="n">
        <v>0</v>
      </c>
      <c r="L2994" s="32" t="n"/>
      <c r="M2994" s="31" t="n">
        <v>0</v>
      </c>
      <c r="N2994" s="31" t="n">
        <v>0</v>
      </c>
      <c r="O2994" s="31" t="n"/>
      <c r="P2994" s="31" t="n"/>
      <c r="Q2994" s="31" t="n">
        <v>0</v>
      </c>
      <c r="R2994" s="31" t="n"/>
      <c r="S2994" s="32" t="n"/>
      <c r="T2994" s="32" t="n"/>
      <c r="V2994" t="inlineStr">
        <is>
          <t>005j9</t>
        </is>
      </c>
      <c r="W2994" t="n">
        <v>2580</v>
      </c>
      <c r="X2994" t="n">
        <v>4004</v>
      </c>
      <c r="Z2994" t="inlineStr">
        <is>
          <t>Dennis Persson ((N/A) D)</t>
        </is>
      </c>
    </row>
    <row r="2995">
      <c r="A2995" t="inlineStr">
        <is>
          <t>Dennis Rasmussen</t>
        </is>
      </c>
      <c r="B2995" t="inlineStr">
        <is>
          <t>(N/A)</t>
        </is>
      </c>
      <c r="C2995" t="inlineStr">
        <is>
          <t>C</t>
        </is>
      </c>
      <c r="D2995" t="inlineStr">
        <is>
          <t>F</t>
        </is>
      </c>
      <c r="E2995" t="n">
        <v>36</v>
      </c>
      <c r="F2995" t="inlineStr">
        <is>
          <t>FA</t>
        </is>
      </c>
      <c r="G2995" t="inlineStr">
        <is>
          <t>FA</t>
        </is>
      </c>
      <c r="H2995" s="30" t="n">
        <v>1</v>
      </c>
      <c r="I2995" s="31" t="n">
        <v>0</v>
      </c>
      <c r="J2995" s="31" t="n"/>
      <c r="K2995" s="31" t="n">
        <v>0</v>
      </c>
      <c r="L2995" s="32" t="n"/>
      <c r="M2995" s="31" t="n">
        <v>0</v>
      </c>
      <c r="N2995" s="31" t="n">
        <v>0</v>
      </c>
      <c r="O2995" s="31" t="n"/>
      <c r="P2995" s="31" t="n"/>
      <c r="Q2995" s="31" t="n">
        <v>0</v>
      </c>
      <c r="R2995" s="31" t="n"/>
      <c r="S2995" s="32" t="n"/>
      <c r="T2995" s="32" t="n"/>
      <c r="V2995" t="inlineStr">
        <is>
          <t>03c0d</t>
        </is>
      </c>
      <c r="W2995" t="n">
        <v>4448</v>
      </c>
      <c r="X2995" t="n">
        <v>6363</v>
      </c>
      <c r="Z2995" t="inlineStr">
        <is>
          <t>Dennis Rasmussen ((N/A) C)</t>
        </is>
      </c>
    </row>
    <row r="2996">
      <c r="A2996" t="inlineStr">
        <is>
          <t>Dennis Robertson</t>
        </is>
      </c>
      <c r="B2996" t="inlineStr">
        <is>
          <t>(N/A)</t>
        </is>
      </c>
      <c r="C2996" t="inlineStr">
        <is>
          <t>D</t>
        </is>
      </c>
      <c r="D2996" t="inlineStr">
        <is>
          <t>D</t>
        </is>
      </c>
      <c r="E2996" t="n">
        <v>35</v>
      </c>
      <c r="F2996" t="inlineStr">
        <is>
          <t>FA</t>
        </is>
      </c>
      <c r="G2996" t="inlineStr">
        <is>
          <t>FA</t>
        </is>
      </c>
      <c r="H2996" s="30" t="n">
        <v>1</v>
      </c>
      <c r="I2996" s="31" t="n">
        <v>0</v>
      </c>
      <c r="J2996" s="31" t="n"/>
      <c r="K2996" s="31" t="n">
        <v>0</v>
      </c>
      <c r="L2996" s="32" t="n"/>
      <c r="M2996" s="31" t="n">
        <v>0</v>
      </c>
      <c r="N2996" s="31" t="n">
        <v>0</v>
      </c>
      <c r="O2996" s="31" t="n"/>
      <c r="P2996" s="31" t="n"/>
      <c r="Q2996" s="31" t="n">
        <v>0</v>
      </c>
      <c r="R2996" s="31" t="n"/>
      <c r="S2996" s="32" t="n"/>
      <c r="T2996" s="32" t="n"/>
      <c r="V2996" t="inlineStr">
        <is>
          <t>02ye1</t>
        </is>
      </c>
      <c r="W2996" t="n">
        <v>4297</v>
      </c>
      <c r="X2996" t="n">
        <v>5538</v>
      </c>
      <c r="Z2996" t="inlineStr">
        <is>
          <t>Dennis Robertson ((N/A) D)</t>
        </is>
      </c>
    </row>
    <row r="2997">
      <c r="A2997" t="inlineStr">
        <is>
          <t>Dennis Wideman</t>
        </is>
      </c>
      <c r="B2997" t="inlineStr">
        <is>
          <t>(N/A)</t>
        </is>
      </c>
      <c r="C2997" t="inlineStr">
        <is>
          <t>D</t>
        </is>
      </c>
      <c r="D2997" t="inlineStr">
        <is>
          <t>D</t>
        </is>
      </c>
      <c r="E2997" t="n">
        <v>43</v>
      </c>
      <c r="F2997" t="inlineStr">
        <is>
          <t>FA</t>
        </is>
      </c>
      <c r="G2997" t="inlineStr">
        <is>
          <t>FA</t>
        </is>
      </c>
      <c r="H2997" s="30" t="n">
        <v>1</v>
      </c>
      <c r="I2997" s="31" t="n">
        <v>0</v>
      </c>
      <c r="J2997" s="31" t="n"/>
      <c r="K2997" s="31" t="n">
        <v>0</v>
      </c>
      <c r="L2997" s="32" t="n"/>
      <c r="M2997" s="31" t="n">
        <v>0</v>
      </c>
      <c r="N2997" s="31" t="n">
        <v>0</v>
      </c>
      <c r="O2997" s="31" t="n"/>
      <c r="P2997" s="31" t="n"/>
      <c r="Q2997" s="31" t="n">
        <v>0</v>
      </c>
      <c r="R2997" s="31" t="n"/>
      <c r="S2997" s="32" t="n"/>
      <c r="T2997" s="32" t="n"/>
      <c r="V2997" t="inlineStr">
        <is>
          <t>003gm</t>
        </is>
      </c>
      <c r="W2997" t="n">
        <v>2487</v>
      </c>
      <c r="X2997" t="n">
        <v>3508</v>
      </c>
      <c r="Z2997" t="inlineStr">
        <is>
          <t>Dennis Wideman ((N/A) D)</t>
        </is>
      </c>
    </row>
    <row r="2998">
      <c r="A2998" t="inlineStr">
        <is>
          <t>Dennis Yan</t>
        </is>
      </c>
      <c r="B2998" t="inlineStr">
        <is>
          <t>DET</t>
        </is>
      </c>
      <c r="C2998" t="inlineStr">
        <is>
          <t>LW</t>
        </is>
      </c>
      <c r="D2998" t="inlineStr">
        <is>
          <t>F</t>
        </is>
      </c>
      <c r="E2998" t="n">
        <v>29</v>
      </c>
      <c r="F2998" t="inlineStr">
        <is>
          <t>FA</t>
        </is>
      </c>
      <c r="G2998" t="inlineStr">
        <is>
          <t>FA</t>
        </is>
      </c>
      <c r="H2998" s="30" t="n">
        <v>1</v>
      </c>
      <c r="I2998" s="31" t="n">
        <v>0</v>
      </c>
      <c r="J2998" s="31" t="n"/>
      <c r="K2998" s="31" t="n">
        <v>0</v>
      </c>
      <c r="L2998" s="32" t="n"/>
      <c r="M2998" s="31" t="n">
        <v>0</v>
      </c>
      <c r="N2998" s="31" t="n">
        <v>0</v>
      </c>
      <c r="O2998" s="31" t="n"/>
      <c r="P2998" s="31" t="n"/>
      <c r="Q2998" s="31" t="n">
        <v>0</v>
      </c>
      <c r="R2998" s="31" t="n"/>
      <c r="S2998" s="32" t="n"/>
      <c r="T2998" s="32" t="n"/>
      <c r="V2998" t="inlineStr">
        <is>
          <t>03rff</t>
        </is>
      </c>
      <c r="W2998" t="n">
        <v>4864</v>
      </c>
      <c r="X2998" t="n">
        <v>6806</v>
      </c>
      <c r="Y2998" t="inlineStr">
        <is>
          <t>ba27a5ef-b77e-4863-b457-6da2a0bd2f82</t>
        </is>
      </c>
      <c r="Z2998" t="inlineStr">
        <is>
          <t>Dennis Yan (DET LW)</t>
        </is>
      </c>
    </row>
    <row r="2999">
      <c r="A2999" t="inlineStr">
        <is>
          <t>Denny Urban</t>
        </is>
      </c>
      <c r="B2999" t="inlineStr">
        <is>
          <t>FLA</t>
        </is>
      </c>
      <c r="C2999" t="inlineStr">
        <is>
          <t>D</t>
        </is>
      </c>
      <c r="D2999" t="inlineStr">
        <is>
          <t>D</t>
        </is>
      </c>
      <c r="E2999" t="n">
        <v>38</v>
      </c>
      <c r="F2999" t="inlineStr">
        <is>
          <t>FA</t>
        </is>
      </c>
      <c r="G2999" t="inlineStr">
        <is>
          <t>FA</t>
        </is>
      </c>
      <c r="H2999" s="30" t="n">
        <v>1</v>
      </c>
      <c r="I2999" s="31" t="n">
        <v>0</v>
      </c>
      <c r="J2999" s="31" t="n"/>
      <c r="K2999" s="31" t="n">
        <v>0</v>
      </c>
      <c r="L2999" s="32" t="n"/>
      <c r="M2999" s="31" t="n">
        <v>0</v>
      </c>
      <c r="N2999" s="31" t="n">
        <v>0</v>
      </c>
      <c r="O2999" s="31" t="n"/>
      <c r="P2999" s="31" t="n"/>
      <c r="Q2999" s="31" t="n">
        <v>0</v>
      </c>
      <c r="R2999" s="31" t="n"/>
      <c r="S2999" s="32" t="n"/>
      <c r="T2999" s="32" t="n"/>
      <c r="V2999" t="inlineStr">
        <is>
          <t>038n4</t>
        </is>
      </c>
      <c r="X2999" t="n">
        <v>6276</v>
      </c>
      <c r="Z2999" t="inlineStr">
        <is>
          <t>Denny Urban (FLA D)</t>
        </is>
      </c>
    </row>
    <row r="3000">
      <c r="A3000" t="inlineStr">
        <is>
          <t>Denver Manderson</t>
        </is>
      </c>
      <c r="B3000" t="inlineStr">
        <is>
          <t>(N/A)</t>
        </is>
      </c>
      <c r="C3000" t="inlineStr">
        <is>
          <t>C</t>
        </is>
      </c>
      <c r="D3000" t="inlineStr">
        <is>
          <t>F</t>
        </is>
      </c>
      <c r="E3000" t="n">
        <v>37</v>
      </c>
      <c r="F3000" t="inlineStr">
        <is>
          <t>FA</t>
        </is>
      </c>
      <c r="G3000" t="inlineStr">
        <is>
          <t>FA</t>
        </is>
      </c>
      <c r="H3000" s="30" t="n">
        <v>1</v>
      </c>
      <c r="I3000" s="31" t="n">
        <v>0</v>
      </c>
      <c r="J3000" s="31" t="n"/>
      <c r="K3000" s="31" t="n">
        <v>0</v>
      </c>
      <c r="L3000" s="32" t="n"/>
      <c r="M3000" s="31" t="n">
        <v>0</v>
      </c>
      <c r="N3000" s="31" t="n">
        <v>0</v>
      </c>
      <c r="O3000" s="31" t="n"/>
      <c r="P3000" s="31" t="n"/>
      <c r="Q3000" s="31" t="n">
        <v>0</v>
      </c>
      <c r="R3000" s="31" t="n"/>
      <c r="S3000" s="32" t="n"/>
      <c r="T3000" s="32" t="n"/>
      <c r="V3000" t="inlineStr">
        <is>
          <t>02fzq</t>
        </is>
      </c>
      <c r="Z3000" t="inlineStr">
        <is>
          <t>Denver Manderson ((N/A) C)</t>
        </is>
      </c>
    </row>
    <row r="3001">
      <c r="A3001" t="inlineStr">
        <is>
          <t>Dereck Baribeau</t>
        </is>
      </c>
      <c r="B3001" t="inlineStr">
        <is>
          <t>MIN</t>
        </is>
      </c>
      <c r="C3001" t="inlineStr">
        <is>
          <t>G</t>
        </is>
      </c>
      <c r="D3001" t="inlineStr">
        <is>
          <t>G</t>
        </is>
      </c>
      <c r="E3001" t="n">
        <v>27</v>
      </c>
      <c r="F3001" t="inlineStr">
        <is>
          <t>FA</t>
        </is>
      </c>
      <c r="G3001" t="inlineStr">
        <is>
          <t>FA</t>
        </is>
      </c>
      <c r="H3001" s="30" t="n">
        <v>1</v>
      </c>
      <c r="I3001" s="31" t="n">
        <v>0</v>
      </c>
      <c r="J3001" s="31" t="n"/>
      <c r="K3001" s="31" t="n">
        <v>0</v>
      </c>
      <c r="L3001" s="32" t="n"/>
      <c r="M3001" s="31" t="n">
        <v>0</v>
      </c>
      <c r="N3001" s="31" t="n">
        <v>0</v>
      </c>
      <c r="O3001" s="31" t="n"/>
      <c r="P3001" s="31" t="n"/>
      <c r="Q3001" s="31" t="n">
        <v>0</v>
      </c>
      <c r="R3001" s="31" t="n"/>
      <c r="S3001" s="32" t="n"/>
      <c r="T3001" s="32" t="n"/>
      <c r="V3001" t="inlineStr">
        <is>
          <t>04fpz</t>
        </is>
      </c>
      <c r="W3001" t="n">
        <v>5594</v>
      </c>
      <c r="X3001" t="n">
        <v>7793</v>
      </c>
      <c r="Y3001" t="inlineStr">
        <is>
          <t>99689118-23e8-4c9b-ac89-e2b0cc442958</t>
        </is>
      </c>
      <c r="Z3001" t="inlineStr">
        <is>
          <t>Dereck Baribeau (MIN G)</t>
        </is>
      </c>
    </row>
    <row r="3002">
      <c r="A3002" t="inlineStr">
        <is>
          <t>Derek Barach</t>
        </is>
      </c>
      <c r="B3002" t="inlineStr">
        <is>
          <t>(N/A)</t>
        </is>
      </c>
      <c r="C3002" t="inlineStr">
        <is>
          <t>C</t>
        </is>
      </c>
      <c r="D3002" t="inlineStr">
        <is>
          <t>F</t>
        </is>
      </c>
      <c r="E3002" t="n">
        <v>31</v>
      </c>
      <c r="F3002" t="inlineStr">
        <is>
          <t>FA</t>
        </is>
      </c>
      <c r="G3002" t="inlineStr">
        <is>
          <t>FA</t>
        </is>
      </c>
      <c r="H3002" s="30" t="n">
        <v>1</v>
      </c>
      <c r="I3002" s="31" t="n">
        <v>0</v>
      </c>
      <c r="J3002" s="31" t="n"/>
      <c r="K3002" s="31" t="n">
        <v>0</v>
      </c>
      <c r="L3002" s="32" t="n"/>
      <c r="M3002" s="31" t="n">
        <v>0</v>
      </c>
      <c r="N3002" s="31" t="n">
        <v>0</v>
      </c>
      <c r="O3002" s="31" t="n"/>
      <c r="P3002" s="31" t="n"/>
      <c r="Q3002" s="31" t="n">
        <v>0</v>
      </c>
      <c r="R3002" s="31" t="n"/>
      <c r="S3002" s="32" t="n"/>
      <c r="T3002" s="32" t="n"/>
      <c r="V3002" t="inlineStr">
        <is>
          <t>04zo2</t>
        </is>
      </c>
      <c r="X3002" t="n">
        <v>8542</v>
      </c>
      <c r="Z3002" t="inlineStr">
        <is>
          <t>Derek Barach ((N/A) C)</t>
        </is>
      </c>
    </row>
    <row r="3003">
      <c r="A3003" t="inlineStr">
        <is>
          <t>Derek DeBlois</t>
        </is>
      </c>
      <c r="B3003" t="inlineStr">
        <is>
          <t>(N/A)</t>
        </is>
      </c>
      <c r="C3003" t="inlineStr">
        <is>
          <t>RW</t>
        </is>
      </c>
      <c r="D3003" t="inlineStr">
        <is>
          <t>F</t>
        </is>
      </c>
      <c r="E3003" t="n">
        <v>35</v>
      </c>
      <c r="F3003" t="inlineStr">
        <is>
          <t>FA</t>
        </is>
      </c>
      <c r="G3003" t="inlineStr">
        <is>
          <t>FA</t>
        </is>
      </c>
      <c r="H3003" s="30" t="n">
        <v>1</v>
      </c>
      <c r="I3003" s="31" t="n">
        <v>0</v>
      </c>
      <c r="J3003" s="31" t="n"/>
      <c r="K3003" s="31" t="n">
        <v>0</v>
      </c>
      <c r="L3003" s="32" t="n"/>
      <c r="M3003" s="31" t="n">
        <v>0</v>
      </c>
      <c r="N3003" s="31" t="n">
        <v>0</v>
      </c>
      <c r="O3003" s="31" t="n"/>
      <c r="P3003" s="31" t="n"/>
      <c r="Q3003" s="31" t="n">
        <v>0</v>
      </c>
      <c r="R3003" s="31" t="n"/>
      <c r="S3003" s="32" t="n"/>
      <c r="T3003" s="32" t="n"/>
      <c r="V3003" t="inlineStr">
        <is>
          <t>03wme</t>
        </is>
      </c>
      <c r="X3003" t="n">
        <v>7024</v>
      </c>
      <c r="Z3003" t="inlineStr">
        <is>
          <t>Derek DeBlois ((N/A) RW)</t>
        </is>
      </c>
    </row>
    <row r="3004">
      <c r="A3004" t="inlineStr">
        <is>
          <t>Derek Dun</t>
        </is>
      </c>
      <c r="B3004" t="inlineStr">
        <is>
          <t>(N/A)</t>
        </is>
      </c>
      <c r="C3004" t="inlineStr">
        <is>
          <t>G</t>
        </is>
      </c>
      <c r="D3004" t="inlineStr">
        <is>
          <t>G</t>
        </is>
      </c>
      <c r="E3004" t="n">
        <v>32</v>
      </c>
      <c r="F3004" t="inlineStr">
        <is>
          <t>FA</t>
        </is>
      </c>
      <c r="G3004" t="inlineStr">
        <is>
          <t>FA</t>
        </is>
      </c>
      <c r="H3004" s="30" t="n">
        <v>1</v>
      </c>
      <c r="I3004" s="31" t="n">
        <v>0</v>
      </c>
      <c r="J3004" s="31" t="n"/>
      <c r="K3004" s="31" t="n">
        <v>0</v>
      </c>
      <c r="L3004" s="32" t="n"/>
      <c r="M3004" s="31" t="n">
        <v>0</v>
      </c>
      <c r="N3004" s="31" t="n">
        <v>0</v>
      </c>
      <c r="O3004" s="31" t="n"/>
      <c r="P3004" s="31" t="n"/>
      <c r="Q3004" s="31" t="n">
        <v>0</v>
      </c>
      <c r="R3004" s="31" t="n"/>
      <c r="S3004" s="32" t="n"/>
      <c r="T3004" s="32" t="n"/>
      <c r="V3004" t="inlineStr">
        <is>
          <t>04xdx</t>
        </is>
      </c>
      <c r="X3004" t="n">
        <v>8222</v>
      </c>
      <c r="Z3004" t="inlineStr">
        <is>
          <t>Derek Dun ((N/A) G)</t>
        </is>
      </c>
    </row>
    <row r="3005">
      <c r="A3005" t="inlineStr">
        <is>
          <t>Derek Grant</t>
        </is>
      </c>
      <c r="B3005" t="inlineStr">
        <is>
          <t>(N/A)</t>
        </is>
      </c>
      <c r="C3005" t="inlineStr">
        <is>
          <t>C</t>
        </is>
      </c>
      <c r="D3005" t="inlineStr">
        <is>
          <t>F</t>
        </is>
      </c>
      <c r="E3005" t="n">
        <v>36</v>
      </c>
      <c r="F3005" t="inlineStr">
        <is>
          <t>FA</t>
        </is>
      </c>
      <c r="G3005" t="inlineStr">
        <is>
          <t>FA</t>
        </is>
      </c>
      <c r="H3005" s="30" t="n">
        <v>1</v>
      </c>
      <c r="I3005" s="31" t="n">
        <v>0</v>
      </c>
      <c r="J3005" s="31" t="n"/>
      <c r="K3005" s="31" t="n">
        <v>0</v>
      </c>
      <c r="L3005" s="32" t="n"/>
      <c r="M3005" s="31" t="n">
        <v>0</v>
      </c>
      <c r="N3005" s="31" t="n">
        <v>0</v>
      </c>
      <c r="O3005" s="31" t="n"/>
      <c r="P3005" s="31" t="n"/>
      <c r="Q3005" s="31" t="n">
        <v>0</v>
      </c>
      <c r="R3005" s="31" t="n"/>
      <c r="S3005" s="32" t="n"/>
      <c r="T3005" s="32" t="n"/>
      <c r="V3005" t="inlineStr">
        <is>
          <t>01n7l</t>
        </is>
      </c>
      <c r="W3005" t="n">
        <v>3675</v>
      </c>
      <c r="X3005" t="n">
        <v>5260</v>
      </c>
      <c r="Y3005" t="inlineStr">
        <is>
          <t>990fadc1-50d2-4dda-bec7-345b69683ae7</t>
        </is>
      </c>
      <c r="Z3005" t="inlineStr">
        <is>
          <t>Derek Grant ((N/A) C)</t>
        </is>
      </c>
    </row>
    <row r="3006">
      <c r="A3006" t="inlineStr">
        <is>
          <t>Derek Hulak</t>
        </is>
      </c>
      <c r="B3006" t="inlineStr">
        <is>
          <t>(N/A)</t>
        </is>
      </c>
      <c r="C3006" t="inlineStr">
        <is>
          <t>LW</t>
        </is>
      </c>
      <c r="D3006" t="inlineStr">
        <is>
          <t>F</t>
        </is>
      </c>
      <c r="E3006" t="n">
        <v>37</v>
      </c>
      <c r="F3006" t="inlineStr">
        <is>
          <t>FA</t>
        </is>
      </c>
      <c r="G3006" t="inlineStr">
        <is>
          <t>FA</t>
        </is>
      </c>
      <c r="H3006" s="30" t="n">
        <v>1</v>
      </c>
      <c r="I3006" s="31" t="n">
        <v>0</v>
      </c>
      <c r="J3006" s="31" t="n"/>
      <c r="K3006" s="31" t="n">
        <v>0</v>
      </c>
      <c r="L3006" s="32" t="n"/>
      <c r="M3006" s="31" t="n">
        <v>0</v>
      </c>
      <c r="N3006" s="31" t="n">
        <v>0</v>
      </c>
      <c r="O3006" s="31" t="n"/>
      <c r="P3006" s="31" t="n"/>
      <c r="Q3006" s="31" t="n">
        <v>0</v>
      </c>
      <c r="R3006" s="31" t="n"/>
      <c r="S3006" s="32" t="n"/>
      <c r="T3006" s="32" t="n"/>
      <c r="V3006" t="inlineStr">
        <is>
          <t>03kif</t>
        </is>
      </c>
      <c r="X3006" t="n">
        <v>6612</v>
      </c>
      <c r="Z3006" t="inlineStr">
        <is>
          <t>Derek Hulak ((N/A) LW)</t>
        </is>
      </c>
    </row>
    <row r="3007">
      <c r="A3007" t="inlineStr">
        <is>
          <t>Derek Joslin</t>
        </is>
      </c>
      <c r="B3007" t="inlineStr">
        <is>
          <t>(N/A)</t>
        </is>
      </c>
      <c r="C3007" t="inlineStr">
        <is>
          <t>D</t>
        </is>
      </c>
      <c r="D3007" t="inlineStr">
        <is>
          <t>D</t>
        </is>
      </c>
      <c r="E3007" t="n">
        <v>39</v>
      </c>
      <c r="F3007" t="inlineStr">
        <is>
          <t>FA</t>
        </is>
      </c>
      <c r="G3007" t="inlineStr">
        <is>
          <t>FA</t>
        </is>
      </c>
      <c r="H3007" s="30" t="n">
        <v>1</v>
      </c>
      <c r="I3007" s="31" t="n">
        <v>0</v>
      </c>
      <c r="J3007" s="31" t="n"/>
      <c r="K3007" s="31" t="n">
        <v>0</v>
      </c>
      <c r="L3007" s="32" t="n"/>
      <c r="M3007" s="31" t="n">
        <v>0</v>
      </c>
      <c r="N3007" s="31" t="n">
        <v>0</v>
      </c>
      <c r="O3007" s="31" t="n"/>
      <c r="P3007" s="31" t="n"/>
      <c r="Q3007" s="31" t="n">
        <v>0</v>
      </c>
      <c r="R3007" s="31" t="n"/>
      <c r="S3007" s="32" t="n"/>
      <c r="T3007" s="32" t="n"/>
      <c r="V3007" t="inlineStr">
        <is>
          <t>0046g</t>
        </is>
      </c>
      <c r="W3007" t="n">
        <v>3175</v>
      </c>
      <c r="X3007" t="n">
        <v>4077</v>
      </c>
      <c r="Z3007" t="inlineStr">
        <is>
          <t>Derek Joslin ((N/A) D)</t>
        </is>
      </c>
    </row>
    <row r="3008">
      <c r="A3008" t="inlineStr">
        <is>
          <t>Derek Lodermeier</t>
        </is>
      </c>
      <c r="B3008" t="inlineStr">
        <is>
          <t>(N/A)</t>
        </is>
      </c>
      <c r="C3008" t="inlineStr">
        <is>
          <t>LW</t>
        </is>
      </c>
      <c r="D3008" t="inlineStr">
        <is>
          <t>F</t>
        </is>
      </c>
      <c r="E3008" t="n">
        <v>31</v>
      </c>
      <c r="F3008" t="inlineStr">
        <is>
          <t>FA</t>
        </is>
      </c>
      <c r="G3008" t="inlineStr">
        <is>
          <t>FA</t>
        </is>
      </c>
      <c r="H3008" s="30" t="n">
        <v>1</v>
      </c>
      <c r="I3008" s="31" t="n">
        <v>0</v>
      </c>
      <c r="J3008" s="31" t="n"/>
      <c r="K3008" s="31" t="n">
        <v>0</v>
      </c>
      <c r="L3008" s="32" t="n"/>
      <c r="M3008" s="31" t="n">
        <v>0</v>
      </c>
      <c r="N3008" s="31" t="n">
        <v>0</v>
      </c>
      <c r="O3008" s="31" t="n"/>
      <c r="P3008" s="31" t="n"/>
      <c r="Q3008" s="31" t="n">
        <v>0</v>
      </c>
      <c r="R3008" s="31" t="n"/>
      <c r="S3008" s="32" t="n"/>
      <c r="T3008" s="32" t="n"/>
      <c r="V3008" t="inlineStr">
        <is>
          <t>05o67</t>
        </is>
      </c>
      <c r="Z3008" t="inlineStr">
        <is>
          <t>Derek Lodermeier ((N/A) LW)</t>
        </is>
      </c>
    </row>
    <row r="3009">
      <c r="A3009" t="inlineStr">
        <is>
          <t>Derek Mathers</t>
        </is>
      </c>
      <c r="B3009" t="inlineStr">
        <is>
          <t>(N/A)</t>
        </is>
      </c>
      <c r="C3009" t="inlineStr">
        <is>
          <t>RW</t>
        </is>
      </c>
      <c r="D3009" t="inlineStr">
        <is>
          <t>F</t>
        </is>
      </c>
      <c r="E3009" t="n">
        <v>33</v>
      </c>
      <c r="F3009" t="inlineStr">
        <is>
          <t>FA</t>
        </is>
      </c>
      <c r="G3009" t="inlineStr">
        <is>
          <t>FA</t>
        </is>
      </c>
      <c r="H3009" s="30" t="n">
        <v>1</v>
      </c>
      <c r="I3009" s="31" t="n">
        <v>0</v>
      </c>
      <c r="J3009" s="31" t="n"/>
      <c r="K3009" s="31" t="n">
        <v>0</v>
      </c>
      <c r="L3009" s="32" t="n"/>
      <c r="M3009" s="31" t="n">
        <v>0</v>
      </c>
      <c r="N3009" s="31" t="n">
        <v>0</v>
      </c>
      <c r="O3009" s="31" t="n"/>
      <c r="P3009" s="31" t="n"/>
      <c r="Q3009" s="31" t="n">
        <v>0</v>
      </c>
      <c r="R3009" s="31" t="n"/>
      <c r="S3009" s="32" t="n"/>
      <c r="T3009" s="32" t="n"/>
      <c r="V3009" t="inlineStr">
        <is>
          <t>02fq5</t>
        </is>
      </c>
      <c r="X3009" t="n">
        <v>5571</v>
      </c>
      <c r="Z3009" t="inlineStr">
        <is>
          <t>Derek Mathers ((N/A) RW)</t>
        </is>
      </c>
    </row>
    <row r="3010">
      <c r="A3010" t="inlineStr">
        <is>
          <t>Derek Meech</t>
        </is>
      </c>
      <c r="B3010" t="inlineStr">
        <is>
          <t>(N/A)</t>
        </is>
      </c>
      <c r="C3010" t="inlineStr">
        <is>
          <t>D</t>
        </is>
      </c>
      <c r="D3010" t="inlineStr">
        <is>
          <t>D</t>
        </is>
      </c>
      <c r="E3010" t="n">
        <v>42</v>
      </c>
      <c r="F3010" t="inlineStr">
        <is>
          <t>FA</t>
        </is>
      </c>
      <c r="G3010" t="inlineStr">
        <is>
          <t>FA</t>
        </is>
      </c>
      <c r="H3010" s="30" t="n">
        <v>1</v>
      </c>
      <c r="I3010" s="31" t="n">
        <v>0</v>
      </c>
      <c r="J3010" s="31" t="n"/>
      <c r="K3010" s="31" t="n">
        <v>0</v>
      </c>
      <c r="L3010" s="32" t="n"/>
      <c r="M3010" s="31" t="n">
        <v>0</v>
      </c>
      <c r="N3010" s="31" t="n">
        <v>0</v>
      </c>
      <c r="O3010" s="31" t="n"/>
      <c r="P3010" s="31" t="n"/>
      <c r="Q3010" s="31" t="n">
        <v>0</v>
      </c>
      <c r="R3010" s="31" t="n"/>
      <c r="S3010" s="32" t="n"/>
      <c r="T3010" s="32" t="n"/>
      <c r="V3010" t="inlineStr">
        <is>
          <t>003pn</t>
        </is>
      </c>
      <c r="W3010" t="n">
        <v>2709</v>
      </c>
      <c r="X3010" t="n">
        <v>3600</v>
      </c>
      <c r="Z3010" t="inlineStr">
        <is>
          <t>Derek Meech ((N/A) D)</t>
        </is>
      </c>
    </row>
    <row r="3011">
      <c r="A3011" t="inlineStr">
        <is>
          <t>Derek Mullahy</t>
        </is>
      </c>
      <c r="B3011" t="inlineStr">
        <is>
          <t>(N/A)</t>
        </is>
      </c>
      <c r="C3011" t="inlineStr">
        <is>
          <t>G</t>
        </is>
      </c>
      <c r="D3011" t="inlineStr">
        <is>
          <t>G</t>
        </is>
      </c>
      <c r="E3011" t="n">
        <v>25</v>
      </c>
      <c r="F3011" t="inlineStr">
        <is>
          <t>FA</t>
        </is>
      </c>
      <c r="G3011" t="inlineStr">
        <is>
          <t>FA</t>
        </is>
      </c>
      <c r="H3011" s="30" t="n">
        <v>1</v>
      </c>
      <c r="I3011" s="31" t="n">
        <v>0</v>
      </c>
      <c r="J3011" s="31" t="n"/>
      <c r="K3011" s="31" t="n">
        <v>0</v>
      </c>
      <c r="L3011" s="32" t="n"/>
      <c r="M3011" s="31" t="n">
        <v>0</v>
      </c>
      <c r="N3011" s="31" t="n">
        <v>0</v>
      </c>
      <c r="O3011" s="31" t="n"/>
      <c r="P3011" s="31" t="n"/>
      <c r="Q3011" s="31" t="n">
        <v>0</v>
      </c>
      <c r="R3011" s="31" t="n"/>
      <c r="S3011" s="32" t="n"/>
      <c r="T3011" s="32" t="n"/>
      <c r="V3011" t="inlineStr">
        <is>
          <t>06hwh</t>
        </is>
      </c>
      <c r="Z3011" t="inlineStr">
        <is>
          <t>Derek Mullahy ((N/A) G)</t>
        </is>
      </c>
    </row>
    <row r="3012">
      <c r="A3012" t="inlineStr">
        <is>
          <t>Derek Peltier</t>
        </is>
      </c>
      <c r="B3012" t="inlineStr">
        <is>
          <t>PIT</t>
        </is>
      </c>
      <c r="C3012" t="inlineStr">
        <is>
          <t>D</t>
        </is>
      </c>
      <c r="D3012" t="inlineStr">
        <is>
          <t>D</t>
        </is>
      </c>
      <c r="E3012" t="n">
        <v>41</v>
      </c>
      <c r="F3012" t="inlineStr">
        <is>
          <t>FA</t>
        </is>
      </c>
      <c r="G3012" t="inlineStr">
        <is>
          <t>FA</t>
        </is>
      </c>
      <c r="H3012" s="30" t="n">
        <v>1</v>
      </c>
      <c r="I3012" s="31" t="n">
        <v>0</v>
      </c>
      <c r="J3012" s="31" t="n"/>
      <c r="K3012" s="31" t="n">
        <v>0</v>
      </c>
      <c r="L3012" s="32" t="n"/>
      <c r="M3012" s="31" t="n">
        <v>0</v>
      </c>
      <c r="N3012" s="31" t="n">
        <v>0</v>
      </c>
      <c r="O3012" s="31" t="n"/>
      <c r="P3012" s="31" t="n"/>
      <c r="Q3012" s="31" t="n">
        <v>0</v>
      </c>
      <c r="R3012" s="31" t="n"/>
      <c r="S3012" s="32" t="n"/>
      <c r="T3012" s="32" t="n"/>
      <c r="V3012" t="inlineStr">
        <is>
          <t>005jd</t>
        </is>
      </c>
      <c r="W3012" t="n">
        <v>2988</v>
      </c>
      <c r="X3012" t="n">
        <v>4466</v>
      </c>
      <c r="Z3012" t="inlineStr">
        <is>
          <t>Derek Peltier (PIT D)</t>
        </is>
      </c>
    </row>
    <row r="3013">
      <c r="A3013" t="inlineStr">
        <is>
          <t>Derek Roy</t>
        </is>
      </c>
      <c r="B3013" t="inlineStr">
        <is>
          <t>(N/A)</t>
        </is>
      </c>
      <c r="C3013" t="inlineStr">
        <is>
          <t>C</t>
        </is>
      </c>
      <c r="D3013" t="inlineStr">
        <is>
          <t>F</t>
        </is>
      </c>
      <c r="E3013" t="n">
        <v>43</v>
      </c>
      <c r="F3013" t="inlineStr">
        <is>
          <t>FA</t>
        </is>
      </c>
      <c r="G3013" t="inlineStr">
        <is>
          <t>FA</t>
        </is>
      </c>
      <c r="H3013" s="30" t="n">
        <v>1</v>
      </c>
      <c r="I3013" s="31" t="n">
        <v>0</v>
      </c>
      <c r="J3013" s="31" t="n"/>
      <c r="K3013" s="31" t="n">
        <v>0</v>
      </c>
      <c r="L3013" s="32" t="n"/>
      <c r="M3013" s="31" t="n">
        <v>0</v>
      </c>
      <c r="N3013" s="31" t="n">
        <v>0</v>
      </c>
      <c r="O3013" s="31" t="n"/>
      <c r="P3013" s="31" t="n"/>
      <c r="Q3013" s="31" t="n">
        <v>0</v>
      </c>
      <c r="R3013" s="31" t="n"/>
      <c r="S3013" s="32" t="n"/>
      <c r="T3013" s="32" t="n"/>
      <c r="V3013" t="inlineStr">
        <is>
          <t>003hd</t>
        </is>
      </c>
      <c r="W3013" t="n">
        <v>1483</v>
      </c>
      <c r="X3013" t="n">
        <v>2937</v>
      </c>
      <c r="Z3013" t="inlineStr">
        <is>
          <t>Derek Roy ((N/A) C)</t>
        </is>
      </c>
    </row>
    <row r="3014">
      <c r="A3014" t="inlineStr">
        <is>
          <t>Derek Ryan</t>
        </is>
      </c>
      <c r="B3014" t="inlineStr">
        <is>
          <t>(N/A)</t>
        </is>
      </c>
      <c r="C3014" t="inlineStr">
        <is>
          <t>C</t>
        </is>
      </c>
      <c r="D3014" t="inlineStr">
        <is>
          <t>F</t>
        </is>
      </c>
      <c r="E3014" t="n">
        <v>39</v>
      </c>
      <c r="F3014" t="inlineStr">
        <is>
          <t>FA</t>
        </is>
      </c>
      <c r="G3014" t="inlineStr">
        <is>
          <t>FA</t>
        </is>
      </c>
      <c r="H3014" s="30" t="n">
        <v>1</v>
      </c>
      <c r="I3014" s="31" t="n">
        <v>0</v>
      </c>
      <c r="J3014" s="31" t="n"/>
      <c r="K3014" s="31" t="n">
        <v>0</v>
      </c>
      <c r="L3014" s="32" t="n"/>
      <c r="M3014" s="31" t="n">
        <v>0</v>
      </c>
      <c r="N3014" s="31" t="n">
        <v>0</v>
      </c>
      <c r="O3014" s="31" t="n"/>
      <c r="P3014" s="31" t="n"/>
      <c r="Q3014" s="31" t="n">
        <v>0</v>
      </c>
      <c r="R3014" s="31" t="n"/>
      <c r="S3014" s="32" t="n"/>
      <c r="T3014" s="32" t="n"/>
      <c r="V3014" t="inlineStr">
        <is>
          <t>03p3i</t>
        </is>
      </c>
      <c r="W3014" t="n">
        <v>4959</v>
      </c>
      <c r="X3014" t="n">
        <v>6741</v>
      </c>
      <c r="Y3014" t="inlineStr">
        <is>
          <t>a053e5a5-8614-45fa-8783-ca14e23bb6ee</t>
        </is>
      </c>
      <c r="Z3014" t="inlineStr">
        <is>
          <t>Derek Ryan ((N/A) C)</t>
        </is>
      </c>
    </row>
    <row r="3015">
      <c r="A3015" t="inlineStr">
        <is>
          <t>Derek Sheppard</t>
        </is>
      </c>
      <c r="B3015" t="inlineStr">
        <is>
          <t>(N/A)</t>
        </is>
      </c>
      <c r="C3015" t="inlineStr">
        <is>
          <t>D</t>
        </is>
      </c>
      <c r="D3015" t="inlineStr">
        <is>
          <t>D</t>
        </is>
      </c>
      <c r="E3015" t="n">
        <v>32</v>
      </c>
      <c r="F3015" t="inlineStr">
        <is>
          <t>FA</t>
        </is>
      </c>
      <c r="G3015" t="inlineStr">
        <is>
          <t>FA</t>
        </is>
      </c>
      <c r="H3015" s="30" t="n">
        <v>1</v>
      </c>
      <c r="I3015" s="31" t="n">
        <v>0</v>
      </c>
      <c r="J3015" s="31" t="n"/>
      <c r="K3015" s="31" t="n">
        <v>0</v>
      </c>
      <c r="L3015" s="32" t="n"/>
      <c r="M3015" s="31" t="n">
        <v>0</v>
      </c>
      <c r="N3015" s="31" t="n">
        <v>0</v>
      </c>
      <c r="O3015" s="31" t="n"/>
      <c r="P3015" s="31" t="n"/>
      <c r="Q3015" s="31" t="n">
        <v>0</v>
      </c>
      <c r="R3015" s="31" t="n"/>
      <c r="S3015" s="32" t="n"/>
      <c r="T3015" s="32" t="n"/>
      <c r="V3015" t="inlineStr">
        <is>
          <t>05986</t>
        </is>
      </c>
      <c r="X3015" t="n">
        <v>8536</v>
      </c>
      <c r="Z3015" t="inlineStr">
        <is>
          <t>Derek Sheppard ((N/A) D)</t>
        </is>
      </c>
    </row>
    <row r="3016">
      <c r="A3016" t="inlineStr">
        <is>
          <t>Derek Smith</t>
        </is>
      </c>
      <c r="B3016" t="inlineStr">
        <is>
          <t>(N/A)</t>
        </is>
      </c>
      <c r="C3016" t="inlineStr">
        <is>
          <t>D</t>
        </is>
      </c>
      <c r="D3016" t="inlineStr">
        <is>
          <t>D</t>
        </is>
      </c>
      <c r="E3016" t="n">
        <v>41</v>
      </c>
      <c r="F3016" t="inlineStr">
        <is>
          <t>FA</t>
        </is>
      </c>
      <c r="G3016" t="inlineStr">
        <is>
          <t>FA</t>
        </is>
      </c>
      <c r="H3016" s="30" t="n">
        <v>1</v>
      </c>
      <c r="I3016" s="31" t="n">
        <v>0</v>
      </c>
      <c r="J3016" s="31" t="n"/>
      <c r="K3016" s="31" t="n">
        <v>0</v>
      </c>
      <c r="L3016" s="32" t="n"/>
      <c r="M3016" s="31" t="n">
        <v>0</v>
      </c>
      <c r="N3016" s="31" t="n">
        <v>0</v>
      </c>
      <c r="O3016" s="31" t="n"/>
      <c r="P3016" s="31" t="n"/>
      <c r="Q3016" s="31" t="n">
        <v>0</v>
      </c>
      <c r="R3016" s="31" t="n"/>
      <c r="S3016" s="32" t="n"/>
      <c r="T3016" s="32" t="n"/>
      <c r="V3016" t="inlineStr">
        <is>
          <t>004lz</t>
        </is>
      </c>
      <c r="W3016" t="n">
        <v>3424</v>
      </c>
      <c r="X3016" t="n">
        <v>4158</v>
      </c>
      <c r="Z3016" t="inlineStr">
        <is>
          <t>Derek Smith ((N/A) D)</t>
        </is>
      </c>
    </row>
    <row r="3017">
      <c r="A3017" t="inlineStr">
        <is>
          <t>Derek Whitmore</t>
        </is>
      </c>
      <c r="B3017" t="inlineStr">
        <is>
          <t>WSH</t>
        </is>
      </c>
      <c r="C3017" t="inlineStr">
        <is>
          <t>LW</t>
        </is>
      </c>
      <c r="D3017" t="inlineStr">
        <is>
          <t>F</t>
        </is>
      </c>
      <c r="E3017" t="n">
        <v>41</v>
      </c>
      <c r="F3017" t="inlineStr">
        <is>
          <t>FA</t>
        </is>
      </c>
      <c r="G3017" t="inlineStr">
        <is>
          <t>FA</t>
        </is>
      </c>
      <c r="H3017" s="30" t="n">
        <v>1</v>
      </c>
      <c r="I3017" s="31" t="n">
        <v>0</v>
      </c>
      <c r="J3017" s="31" t="n"/>
      <c r="K3017" s="31" t="n">
        <v>0</v>
      </c>
      <c r="L3017" s="32" t="n"/>
      <c r="M3017" s="31" t="n">
        <v>0</v>
      </c>
      <c r="N3017" s="31" t="n">
        <v>0</v>
      </c>
      <c r="O3017" s="31" t="n"/>
      <c r="P3017" s="31" t="n"/>
      <c r="Q3017" s="31" t="n">
        <v>0</v>
      </c>
      <c r="R3017" s="31" t="n"/>
      <c r="S3017" s="32" t="n"/>
      <c r="T3017" s="32" t="n"/>
      <c r="V3017" t="inlineStr">
        <is>
          <t>0056i</t>
        </is>
      </c>
      <c r="W3017" t="n">
        <v>2957</v>
      </c>
      <c r="X3017" t="n">
        <v>4381</v>
      </c>
      <c r="Z3017" t="inlineStr">
        <is>
          <t>Derek Whitmore (WSH LW)</t>
        </is>
      </c>
    </row>
    <row r="3018">
      <c r="A3018" t="inlineStr">
        <is>
          <t>Derick Brassard</t>
        </is>
      </c>
      <c r="B3018" t="inlineStr">
        <is>
          <t>(N/A)</t>
        </is>
      </c>
      <c r="C3018" t="inlineStr">
        <is>
          <t>C</t>
        </is>
      </c>
      <c r="D3018" t="inlineStr">
        <is>
          <t>F</t>
        </is>
      </c>
      <c r="E3018" t="n">
        <v>38</v>
      </c>
      <c r="F3018" t="inlineStr">
        <is>
          <t>FA</t>
        </is>
      </c>
      <c r="G3018" t="inlineStr">
        <is>
          <t>FA</t>
        </is>
      </c>
      <c r="H3018" s="30" t="n">
        <v>1</v>
      </c>
      <c r="I3018" s="31" t="n">
        <v>0</v>
      </c>
      <c r="J3018" s="31" t="n"/>
      <c r="K3018" s="31" t="n">
        <v>0</v>
      </c>
      <c r="L3018" s="32" t="n"/>
      <c r="M3018" s="31" t="n">
        <v>0</v>
      </c>
      <c r="N3018" s="31" t="n">
        <v>0</v>
      </c>
      <c r="O3018" s="31" t="n"/>
      <c r="P3018" s="31" t="n"/>
      <c r="Q3018" s="31" t="n">
        <v>0</v>
      </c>
      <c r="R3018" s="31" t="n"/>
      <c r="S3018" s="32" t="n"/>
      <c r="T3018" s="32" t="n"/>
      <c r="V3018" t="inlineStr">
        <is>
          <t>003m9</t>
        </is>
      </c>
      <c r="W3018" t="n">
        <v>2558</v>
      </c>
      <c r="X3018" t="n">
        <v>3987</v>
      </c>
      <c r="Y3018" t="inlineStr">
        <is>
          <t>42d6c94e-0f24-11e2-8525-18a905767e44</t>
        </is>
      </c>
      <c r="Z3018" t="inlineStr">
        <is>
          <t>Derick Brassard ((N/A) C)</t>
        </is>
      </c>
    </row>
    <row r="3019">
      <c r="A3019" t="inlineStr">
        <is>
          <t>Derrick LaPoint</t>
        </is>
      </c>
      <c r="B3019" t="inlineStr">
        <is>
          <t>(N/A)</t>
        </is>
      </c>
      <c r="C3019" t="inlineStr">
        <is>
          <t>D</t>
        </is>
      </c>
      <c r="D3019" t="inlineStr">
        <is>
          <t>D</t>
        </is>
      </c>
      <c r="E3019" t="n">
        <v>38</v>
      </c>
      <c r="F3019" t="inlineStr">
        <is>
          <t>FA</t>
        </is>
      </c>
      <c r="G3019" t="inlineStr">
        <is>
          <t>FA</t>
        </is>
      </c>
      <c r="H3019" s="30" t="n">
        <v>1</v>
      </c>
      <c r="I3019" s="31" t="n">
        <v>0</v>
      </c>
      <c r="J3019" s="31" t="n"/>
      <c r="K3019" s="31" t="n">
        <v>0</v>
      </c>
      <c r="L3019" s="32" t="n"/>
      <c r="M3019" s="31" t="n">
        <v>0</v>
      </c>
      <c r="N3019" s="31" t="n">
        <v>0</v>
      </c>
      <c r="O3019" s="31" t="n"/>
      <c r="P3019" s="31" t="n"/>
      <c r="Q3019" s="31" t="n">
        <v>0</v>
      </c>
      <c r="R3019" s="31" t="n"/>
      <c r="S3019" s="32" t="n"/>
      <c r="T3019" s="32" t="n"/>
      <c r="V3019" t="inlineStr">
        <is>
          <t>02yeg</t>
        </is>
      </c>
      <c r="Z3019" t="inlineStr">
        <is>
          <t>Derrick LaPoint ((N/A) D)</t>
        </is>
      </c>
    </row>
    <row r="3020">
      <c r="A3020" t="inlineStr">
        <is>
          <t>Derrick Pouliot</t>
        </is>
      </c>
      <c r="B3020" t="inlineStr">
        <is>
          <t>CHI</t>
        </is>
      </c>
      <c r="C3020" t="inlineStr">
        <is>
          <t>D</t>
        </is>
      </c>
      <c r="D3020" t="inlineStr">
        <is>
          <t>D</t>
        </is>
      </c>
      <c r="E3020" t="n">
        <v>32</v>
      </c>
      <c r="F3020" t="inlineStr">
        <is>
          <t>FA</t>
        </is>
      </c>
      <c r="G3020" t="inlineStr">
        <is>
          <t>FA</t>
        </is>
      </c>
      <c r="H3020" s="30" t="n">
        <v>775000</v>
      </c>
      <c r="I3020" s="31" t="n">
        <v>0</v>
      </c>
      <c r="J3020" s="31" t="n"/>
      <c r="K3020" s="31" t="n">
        <v>0</v>
      </c>
      <c r="L3020" s="32" t="n"/>
      <c r="M3020" s="31" t="n">
        <v>0</v>
      </c>
      <c r="N3020" s="31" t="n">
        <v>0</v>
      </c>
      <c r="O3020" s="31" t="n"/>
      <c r="P3020" s="31" t="n"/>
      <c r="Q3020" s="31" t="n">
        <v>0</v>
      </c>
      <c r="R3020" s="31" t="n"/>
      <c r="S3020" s="32" t="n"/>
      <c r="T3020" s="32" t="n"/>
      <c r="V3020" t="inlineStr">
        <is>
          <t>02nog</t>
        </is>
      </c>
      <c r="W3020" t="n">
        <v>3981</v>
      </c>
      <c r="X3020" t="n">
        <v>5688</v>
      </c>
      <c r="Y3020" t="inlineStr">
        <is>
          <t>140c8a10-9f6f-45d4-b9e7-22d211187c3d</t>
        </is>
      </c>
      <c r="Z3020" t="inlineStr">
        <is>
          <t>Derrick Pouliot (CHI D)</t>
        </is>
      </c>
    </row>
    <row r="3021">
      <c r="A3021" t="inlineStr">
        <is>
          <t>Deryk Engelland</t>
        </is>
      </c>
      <c r="B3021" t="inlineStr">
        <is>
          <t>(N/A)</t>
        </is>
      </c>
      <c r="C3021" t="inlineStr">
        <is>
          <t>D</t>
        </is>
      </c>
      <c r="D3021" t="inlineStr">
        <is>
          <t>D</t>
        </is>
      </c>
      <c r="E3021" t="n">
        <v>44</v>
      </c>
      <c r="F3021" t="inlineStr">
        <is>
          <t>FA</t>
        </is>
      </c>
      <c r="G3021" t="inlineStr">
        <is>
          <t>FA</t>
        </is>
      </c>
      <c r="H3021" s="30" t="n">
        <v>1</v>
      </c>
      <c r="I3021" s="31" t="n">
        <v>0</v>
      </c>
      <c r="J3021" s="31" t="n"/>
      <c r="K3021" s="31" t="n">
        <v>0</v>
      </c>
      <c r="L3021" s="32" t="n"/>
      <c r="M3021" s="31" t="n">
        <v>0</v>
      </c>
      <c r="N3021" s="31" t="n">
        <v>0</v>
      </c>
      <c r="O3021" s="31" t="n"/>
      <c r="P3021" s="31" t="n"/>
      <c r="Q3021" s="31" t="n">
        <v>0</v>
      </c>
      <c r="R3021" s="31" t="n"/>
      <c r="S3021" s="32" t="n"/>
      <c r="T3021" s="32" t="n"/>
      <c r="V3021" t="inlineStr">
        <is>
          <t>00456</t>
        </is>
      </c>
      <c r="W3021" t="n">
        <v>3410</v>
      </c>
      <c r="X3021" t="n">
        <v>3487</v>
      </c>
      <c r="Y3021" t="inlineStr">
        <is>
          <t>4341d7e1-0f24-11e2-8525-18a905767e44</t>
        </is>
      </c>
      <c r="Z3021" t="inlineStr">
        <is>
          <t>Deryk Engelland ((N/A) D)</t>
        </is>
      </c>
    </row>
    <row r="3022">
      <c r="A3022" t="inlineStr">
        <is>
          <t>Devan Dubnyk</t>
        </is>
      </c>
      <c r="B3022" t="inlineStr">
        <is>
          <t>(N/A)</t>
        </is>
      </c>
      <c r="C3022" t="inlineStr">
        <is>
          <t>G</t>
        </is>
      </c>
      <c r="D3022" t="inlineStr">
        <is>
          <t>G</t>
        </is>
      </c>
      <c r="E3022" t="n">
        <v>40</v>
      </c>
      <c r="F3022" t="inlineStr">
        <is>
          <t>FA</t>
        </is>
      </c>
      <c r="G3022" t="inlineStr">
        <is>
          <t>FA</t>
        </is>
      </c>
      <c r="H3022" s="30" t="n">
        <v>1</v>
      </c>
      <c r="I3022" s="31" t="n">
        <v>0</v>
      </c>
      <c r="J3022" s="31" t="n"/>
      <c r="K3022" s="31" t="n">
        <v>0</v>
      </c>
      <c r="L3022" s="32" t="n"/>
      <c r="M3022" s="31" t="n">
        <v>0</v>
      </c>
      <c r="N3022" s="31" t="n">
        <v>0</v>
      </c>
      <c r="O3022" s="31" t="n"/>
      <c r="P3022" s="31" t="n"/>
      <c r="Q3022" s="31" t="n">
        <v>0</v>
      </c>
      <c r="R3022" s="31" t="n"/>
      <c r="S3022" s="32" t="n"/>
      <c r="T3022" s="32" t="n"/>
      <c r="V3022" t="inlineStr">
        <is>
          <t>003q5</t>
        </is>
      </c>
      <c r="W3022" t="n">
        <v>2177</v>
      </c>
      <c r="X3022" t="n">
        <v>3650</v>
      </c>
      <c r="Y3022" t="inlineStr">
        <is>
          <t>42b65a49-0f24-11e2-8525-18a905767e44</t>
        </is>
      </c>
      <c r="Z3022" t="inlineStr">
        <is>
          <t>Devan Dubnyk ((N/A) G)</t>
        </is>
      </c>
    </row>
    <row r="3023">
      <c r="A3023" t="inlineStr">
        <is>
          <t>Devante Smith-Pelly</t>
        </is>
      </c>
      <c r="B3023" t="inlineStr">
        <is>
          <t>(N/A)</t>
        </is>
      </c>
      <c r="C3023" t="inlineStr">
        <is>
          <t>RW</t>
        </is>
      </c>
      <c r="D3023" t="inlineStr">
        <is>
          <t>F</t>
        </is>
      </c>
      <c r="E3023" t="n">
        <v>34</v>
      </c>
      <c r="F3023" t="inlineStr">
        <is>
          <t>FA</t>
        </is>
      </c>
      <c r="G3023" t="inlineStr">
        <is>
          <t>FA</t>
        </is>
      </c>
      <c r="H3023" s="30" t="n">
        <v>1</v>
      </c>
      <c r="I3023" s="31" t="n">
        <v>0</v>
      </c>
      <c r="J3023" s="31" t="n"/>
      <c r="K3023" s="31" t="n">
        <v>0</v>
      </c>
      <c r="L3023" s="32" t="n"/>
      <c r="M3023" s="31" t="n">
        <v>0</v>
      </c>
      <c r="N3023" s="31" t="n">
        <v>0</v>
      </c>
      <c r="O3023" s="31" t="n"/>
      <c r="P3023" s="31" t="n"/>
      <c r="Q3023" s="31" t="n">
        <v>0</v>
      </c>
      <c r="R3023" s="31" t="n"/>
      <c r="S3023" s="32" t="n"/>
      <c r="T3023" s="32" t="n"/>
      <c r="V3023" t="inlineStr">
        <is>
          <t>01zt1</t>
        </is>
      </c>
      <c r="W3023" t="n">
        <v>3563</v>
      </c>
      <c r="X3023" t="n">
        <v>5015</v>
      </c>
      <c r="Z3023" t="inlineStr">
        <is>
          <t>Devante Smith-Pelly ((N/A) RW)</t>
        </is>
      </c>
    </row>
    <row r="3024">
      <c r="A3024" t="inlineStr">
        <is>
          <t>Devante Stephens</t>
        </is>
      </c>
      <c r="B3024" t="inlineStr">
        <is>
          <t>COL</t>
        </is>
      </c>
      <c r="C3024" t="inlineStr">
        <is>
          <t>D</t>
        </is>
      </c>
      <c r="D3024" t="inlineStr">
        <is>
          <t>D</t>
        </is>
      </c>
      <c r="E3024" t="n">
        <v>29</v>
      </c>
      <c r="F3024" t="inlineStr">
        <is>
          <t>FA</t>
        </is>
      </c>
      <c r="G3024" t="inlineStr">
        <is>
          <t>FA</t>
        </is>
      </c>
      <c r="H3024" s="30" t="n">
        <v>1</v>
      </c>
      <c r="I3024" s="31" t="n">
        <v>0</v>
      </c>
      <c r="J3024" s="31" t="n"/>
      <c r="K3024" s="31" t="n">
        <v>0</v>
      </c>
      <c r="L3024" s="32" t="n"/>
      <c r="M3024" s="31" t="n">
        <v>0</v>
      </c>
      <c r="N3024" s="31" t="n">
        <v>0</v>
      </c>
      <c r="O3024" s="31" t="n"/>
      <c r="P3024" s="31" t="n"/>
      <c r="Q3024" s="31" t="n">
        <v>0</v>
      </c>
      <c r="R3024" s="31" t="n"/>
      <c r="S3024" s="32" t="n"/>
      <c r="T3024" s="32" t="n"/>
      <c r="V3024" t="inlineStr">
        <is>
          <t>03rgr</t>
        </is>
      </c>
      <c r="W3024" t="n">
        <v>5393</v>
      </c>
      <c r="X3024" t="n">
        <v>6864</v>
      </c>
      <c r="Y3024" t="inlineStr">
        <is>
          <t>0a95dfe5-1a55-4fbf-bc25-31ce331f81a8</t>
        </is>
      </c>
      <c r="Z3024" t="inlineStr">
        <is>
          <t>Devante Stephens (COL D)</t>
        </is>
      </c>
    </row>
    <row r="3025">
      <c r="A3025" t="inlineStr">
        <is>
          <t>Deven Sideroff</t>
        </is>
      </c>
      <c r="B3025" t="inlineStr">
        <is>
          <t>(N/A)</t>
        </is>
      </c>
      <c r="C3025" t="inlineStr">
        <is>
          <t>RW</t>
        </is>
      </c>
      <c r="D3025" t="inlineStr">
        <is>
          <t>F</t>
        </is>
      </c>
      <c r="E3025" t="n">
        <v>29</v>
      </c>
      <c r="F3025" t="inlineStr">
        <is>
          <t>FA</t>
        </is>
      </c>
      <c r="G3025" t="inlineStr">
        <is>
          <t>FA</t>
        </is>
      </c>
      <c r="H3025" s="30" t="n">
        <v>1</v>
      </c>
      <c r="I3025" s="31" t="n">
        <v>0</v>
      </c>
      <c r="J3025" s="31" t="n"/>
      <c r="K3025" s="31" t="n">
        <v>0</v>
      </c>
      <c r="L3025" s="32" t="n"/>
      <c r="M3025" s="31" t="n">
        <v>0</v>
      </c>
      <c r="N3025" s="31" t="n">
        <v>0</v>
      </c>
      <c r="O3025" s="31" t="n"/>
      <c r="P3025" s="31" t="n"/>
      <c r="Q3025" s="31" t="n">
        <v>0</v>
      </c>
      <c r="R3025" s="31" t="n"/>
      <c r="S3025" s="32" t="n"/>
      <c r="T3025" s="32" t="n"/>
      <c r="V3025" t="inlineStr">
        <is>
          <t>03rfw</t>
        </is>
      </c>
      <c r="W3025" t="n">
        <v>4976</v>
      </c>
      <c r="X3025" t="n">
        <v>6826</v>
      </c>
      <c r="Z3025" t="inlineStr">
        <is>
          <t>Deven Sideroff ((N/A) RW)</t>
        </is>
      </c>
    </row>
    <row r="3026">
      <c r="A3026" t="inlineStr">
        <is>
          <t>Devin Brosseau</t>
        </is>
      </c>
      <c r="B3026" t="inlineStr">
        <is>
          <t>EDM</t>
        </is>
      </c>
      <c r="C3026" t="inlineStr">
        <is>
          <t>C</t>
        </is>
      </c>
      <c r="D3026" t="inlineStr">
        <is>
          <t>F</t>
        </is>
      </c>
      <c r="E3026" t="n">
        <v>31</v>
      </c>
      <c r="F3026" t="inlineStr">
        <is>
          <t>FA</t>
        </is>
      </c>
      <c r="G3026" t="inlineStr">
        <is>
          <t>FA</t>
        </is>
      </c>
      <c r="H3026" s="30" t="n">
        <v>1</v>
      </c>
      <c r="I3026" s="31" t="n">
        <v>0</v>
      </c>
      <c r="J3026" s="31" t="n"/>
      <c r="K3026" s="31" t="n">
        <v>0</v>
      </c>
      <c r="L3026" s="32" t="n"/>
      <c r="M3026" s="31" t="n">
        <v>0</v>
      </c>
      <c r="N3026" s="31" t="n">
        <v>0</v>
      </c>
      <c r="O3026" s="31" t="n"/>
      <c r="P3026" s="31" t="n"/>
      <c r="Q3026" s="31" t="n">
        <v>0</v>
      </c>
      <c r="R3026" s="31" t="n"/>
      <c r="S3026" s="32" t="n"/>
      <c r="T3026" s="32" t="n"/>
      <c r="V3026" t="inlineStr">
        <is>
          <t>04ouw</t>
        </is>
      </c>
      <c r="Y3026" t="inlineStr">
        <is>
          <t>9aecd648-1b2e-4ecd-9420-623cd87346ed</t>
        </is>
      </c>
      <c r="Z3026" t="inlineStr">
        <is>
          <t>Devin Brosseau (EDM C)</t>
        </is>
      </c>
    </row>
    <row r="3027">
      <c r="A3027" t="inlineStr">
        <is>
          <t>Devin DiDiomete</t>
        </is>
      </c>
      <c r="B3027" t="inlineStr">
        <is>
          <t>(N/A)</t>
        </is>
      </c>
      <c r="C3027" t="inlineStr">
        <is>
          <t>LW</t>
        </is>
      </c>
      <c r="D3027" t="inlineStr">
        <is>
          <t>F</t>
        </is>
      </c>
      <c r="E3027" t="n">
        <v>38</v>
      </c>
      <c r="F3027" t="inlineStr">
        <is>
          <t>FA</t>
        </is>
      </c>
      <c r="G3027" t="inlineStr">
        <is>
          <t>FA</t>
        </is>
      </c>
      <c r="H3027" s="30" t="n">
        <v>1</v>
      </c>
      <c r="I3027" s="31" t="n">
        <v>0</v>
      </c>
      <c r="J3027" s="31" t="n"/>
      <c r="K3027" s="31" t="n">
        <v>0</v>
      </c>
      <c r="L3027" s="32" t="n"/>
      <c r="M3027" s="31" t="n">
        <v>0</v>
      </c>
      <c r="N3027" s="31" t="n">
        <v>0</v>
      </c>
      <c r="O3027" s="31" t="n"/>
      <c r="P3027" s="31" t="n"/>
      <c r="Q3027" s="31" t="n">
        <v>0</v>
      </c>
      <c r="R3027" s="31" t="n"/>
      <c r="S3027" s="32" t="n"/>
      <c r="T3027" s="32" t="n"/>
      <c r="V3027" t="inlineStr">
        <is>
          <t>016kw</t>
        </is>
      </c>
      <c r="X3027" t="n">
        <v>4590</v>
      </c>
      <c r="Z3027" t="inlineStr">
        <is>
          <t>Devin DiDiomete ((N/A) LW)</t>
        </is>
      </c>
    </row>
    <row r="3028">
      <c r="A3028" t="inlineStr">
        <is>
          <t>Devin Kaplan</t>
        </is>
      </c>
      <c r="B3028" t="inlineStr">
        <is>
          <t>PHI</t>
        </is>
      </c>
      <c r="C3028" t="inlineStr">
        <is>
          <t>RW</t>
        </is>
      </c>
      <c r="D3028" t="inlineStr">
        <is>
          <t>F</t>
        </is>
      </c>
      <c r="E3028" t="n">
        <v>22</v>
      </c>
      <c r="F3028" t="inlineStr">
        <is>
          <t>FA</t>
        </is>
      </c>
      <c r="G3028" t="inlineStr">
        <is>
          <t>FA</t>
        </is>
      </c>
      <c r="H3028" s="30" t="n">
        <v>921667</v>
      </c>
      <c r="I3028" s="31" t="n">
        <v>0</v>
      </c>
      <c r="J3028" s="31" t="n"/>
      <c r="K3028" s="31" t="n">
        <v>0</v>
      </c>
      <c r="L3028" s="32" t="n"/>
      <c r="M3028" s="31" t="n">
        <v>0</v>
      </c>
      <c r="N3028" s="31" t="n">
        <v>0</v>
      </c>
      <c r="O3028" s="31" t="n"/>
      <c r="P3028" s="31" t="n"/>
      <c r="Q3028" s="31" t="n">
        <v>0</v>
      </c>
      <c r="R3028" s="31" t="n"/>
      <c r="S3028" s="32" t="n"/>
      <c r="T3028" s="32" t="n"/>
      <c r="V3028" t="inlineStr">
        <is>
          <t>060ol</t>
        </is>
      </c>
      <c r="W3028" t="n">
        <v>6749</v>
      </c>
      <c r="Y3028" t="inlineStr">
        <is>
          <t>bd19e99b-138f-4b1b-9b2b-c071b091f057</t>
        </is>
      </c>
      <c r="Z3028" t="inlineStr">
        <is>
          <t>Devin Kaplan (PHI RW)</t>
        </is>
      </c>
    </row>
    <row r="3029">
      <c r="A3029" t="inlineStr">
        <is>
          <t>Devin Setoguchi</t>
        </is>
      </c>
      <c r="B3029" t="inlineStr">
        <is>
          <t>(N/A)</t>
        </is>
      </c>
      <c r="C3029" t="inlineStr">
        <is>
          <t>RW</t>
        </is>
      </c>
      <c r="D3029" t="inlineStr">
        <is>
          <t>F</t>
        </is>
      </c>
      <c r="E3029" t="n">
        <v>39</v>
      </c>
      <c r="F3029" t="inlineStr">
        <is>
          <t>FA</t>
        </is>
      </c>
      <c r="G3029" t="inlineStr">
        <is>
          <t>FA</t>
        </is>
      </c>
      <c r="H3029" s="30" t="n">
        <v>1</v>
      </c>
      <c r="I3029" s="31" t="n">
        <v>0</v>
      </c>
      <c r="J3029" s="31" t="n"/>
      <c r="K3029" s="31" t="n">
        <v>0</v>
      </c>
      <c r="L3029" s="32" t="n"/>
      <c r="M3029" s="31" t="n">
        <v>0</v>
      </c>
      <c r="N3029" s="31" t="n">
        <v>0</v>
      </c>
      <c r="O3029" s="31" t="n"/>
      <c r="P3029" s="31" t="n"/>
      <c r="Q3029" s="31" t="n">
        <v>0</v>
      </c>
      <c r="R3029" s="31" t="n"/>
      <c r="S3029" s="32" t="n"/>
      <c r="T3029" s="32" t="n"/>
      <c r="V3029" t="inlineStr">
        <is>
          <t>00471</t>
        </is>
      </c>
      <c r="W3029" t="n">
        <v>2317</v>
      </c>
      <c r="X3029" t="n">
        <v>3785</v>
      </c>
      <c r="Z3029" t="inlineStr">
        <is>
          <t>Devin Setoguchi ((N/A) RW)</t>
        </is>
      </c>
    </row>
    <row r="3030">
      <c r="A3030" t="inlineStr">
        <is>
          <t>Devin Shore</t>
        </is>
      </c>
      <c r="B3030" t="inlineStr">
        <is>
          <t>MIN</t>
        </is>
      </c>
      <c r="C3030" t="inlineStr">
        <is>
          <t>LW</t>
        </is>
      </c>
      <c r="D3030" t="inlineStr">
        <is>
          <t>F</t>
        </is>
      </c>
      <c r="E3030" t="n">
        <v>32</v>
      </c>
      <c r="F3030" t="inlineStr">
        <is>
          <t>FA</t>
        </is>
      </c>
      <c r="G3030" t="inlineStr">
        <is>
          <t>FA</t>
        </is>
      </c>
      <c r="H3030" s="30" t="n">
        <v>1</v>
      </c>
      <c r="I3030" s="31" t="n">
        <v>0</v>
      </c>
      <c r="J3030" s="31" t="n"/>
      <c r="K3030" s="31" t="n">
        <v>0</v>
      </c>
      <c r="L3030" s="32" t="n"/>
      <c r="M3030" s="31" t="n">
        <v>0</v>
      </c>
      <c r="N3030" s="31" t="n">
        <v>0</v>
      </c>
      <c r="O3030" s="31" t="n"/>
      <c r="P3030" s="31" t="n"/>
      <c r="Q3030" s="31" t="n">
        <v>0</v>
      </c>
      <c r="R3030" s="31" t="n"/>
      <c r="S3030" s="32" t="n"/>
      <c r="T3030" s="32" t="n"/>
      <c r="V3030" t="inlineStr">
        <is>
          <t>02npm</t>
        </is>
      </c>
      <c r="W3030" t="n">
        <v>4045</v>
      </c>
      <c r="X3030" t="n">
        <v>5750</v>
      </c>
      <c r="Y3030" t="inlineStr">
        <is>
          <t>31c54b40-8be3-495a-bb97-53101c30e29f</t>
        </is>
      </c>
      <c r="Z3030" t="inlineStr">
        <is>
          <t>Devin Shore (MIN LW)</t>
        </is>
      </c>
    </row>
    <row r="3031">
      <c r="A3031" t="inlineStr">
        <is>
          <t>Devin Williams</t>
        </is>
      </c>
      <c r="B3031" t="inlineStr">
        <is>
          <t>(N/A)</t>
        </is>
      </c>
      <c r="C3031" t="inlineStr">
        <is>
          <t>G</t>
        </is>
      </c>
      <c r="D3031" t="inlineStr">
        <is>
          <t>G</t>
        </is>
      </c>
      <c r="E3031" t="n">
        <v>30</v>
      </c>
      <c r="F3031" t="inlineStr">
        <is>
          <t>FA</t>
        </is>
      </c>
      <c r="G3031" t="inlineStr">
        <is>
          <t>FA</t>
        </is>
      </c>
      <c r="H3031" s="30" t="n">
        <v>1</v>
      </c>
      <c r="I3031" s="31" t="n">
        <v>0</v>
      </c>
      <c r="J3031" s="31" t="n"/>
      <c r="K3031" s="31" t="n">
        <v>0</v>
      </c>
      <c r="L3031" s="32" t="n"/>
      <c r="M3031" s="31" t="n">
        <v>0</v>
      </c>
      <c r="N3031" s="31" t="n">
        <v>0</v>
      </c>
      <c r="O3031" s="31" t="n"/>
      <c r="P3031" s="31" t="n"/>
      <c r="Q3031" s="31" t="n">
        <v>0</v>
      </c>
      <c r="R3031" s="31" t="n"/>
      <c r="S3031" s="32" t="n"/>
      <c r="T3031" s="32" t="n"/>
      <c r="V3031" t="inlineStr">
        <is>
          <t>03emw</t>
        </is>
      </c>
      <c r="X3031" t="n">
        <v>6660</v>
      </c>
      <c r="Z3031" t="inlineStr">
        <is>
          <t>Devin Williams ((N/A) G)</t>
        </is>
      </c>
    </row>
    <row r="3032">
      <c r="A3032" t="inlineStr">
        <is>
          <t>Dexter Dancs</t>
        </is>
      </c>
      <c r="B3032" t="inlineStr">
        <is>
          <t>(N/A)</t>
        </is>
      </c>
      <c r="C3032" t="inlineStr">
        <is>
          <t>LW</t>
        </is>
      </c>
      <c r="D3032" t="inlineStr">
        <is>
          <t>F</t>
        </is>
      </c>
      <c r="E3032" t="n">
        <v>31</v>
      </c>
      <c r="F3032" t="inlineStr">
        <is>
          <t>FA</t>
        </is>
      </c>
      <c r="G3032" t="inlineStr">
        <is>
          <t>FA</t>
        </is>
      </c>
      <c r="H3032" s="30" t="n">
        <v>1</v>
      </c>
      <c r="I3032" s="31" t="n">
        <v>0</v>
      </c>
      <c r="J3032" s="31" t="n"/>
      <c r="K3032" s="31" t="n">
        <v>0</v>
      </c>
      <c r="L3032" s="32" t="n"/>
      <c r="M3032" s="31" t="n">
        <v>0</v>
      </c>
      <c r="N3032" s="31" t="n">
        <v>0</v>
      </c>
      <c r="O3032" s="31" t="n"/>
      <c r="P3032" s="31" t="n"/>
      <c r="Q3032" s="31" t="n">
        <v>0</v>
      </c>
      <c r="R3032" s="31" t="n"/>
      <c r="S3032" s="32" t="n"/>
      <c r="T3032" s="32" t="n"/>
      <c r="V3032" t="inlineStr">
        <is>
          <t>03kiv</t>
        </is>
      </c>
      <c r="Z3032" t="inlineStr">
        <is>
          <t>Dexter Dancs ((N/A) LW)</t>
        </is>
      </c>
    </row>
    <row r="3033">
      <c r="A3033" t="inlineStr">
        <is>
          <t>Dias Guseinov</t>
        </is>
      </c>
      <c r="B3033" t="inlineStr">
        <is>
          <t>(N/A)</t>
        </is>
      </c>
      <c r="C3033" t="inlineStr">
        <is>
          <t>LW</t>
        </is>
      </c>
      <c r="D3033" t="inlineStr">
        <is>
          <t>F</t>
        </is>
      </c>
      <c r="E3033" t="n">
        <v>25</v>
      </c>
      <c r="F3033" t="inlineStr">
        <is>
          <t>FA</t>
        </is>
      </c>
      <c r="G3033" t="inlineStr">
        <is>
          <t>FA</t>
        </is>
      </c>
      <c r="H3033" s="30" t="n">
        <v>1</v>
      </c>
      <c r="I3033" s="31" t="n">
        <v>0</v>
      </c>
      <c r="J3033" s="31" t="n"/>
      <c r="K3033" s="31" t="n">
        <v>0</v>
      </c>
      <c r="L3033" s="32" t="n"/>
      <c r="M3033" s="31" t="n">
        <v>0</v>
      </c>
      <c r="N3033" s="31" t="n">
        <v>0</v>
      </c>
      <c r="O3033" s="31" t="n"/>
      <c r="P3033" s="31" t="n"/>
      <c r="Q3033" s="31" t="n">
        <v>0</v>
      </c>
      <c r="R3033" s="31" t="n"/>
      <c r="S3033" s="32" t="n"/>
      <c r="T3033" s="32" t="n"/>
      <c r="V3033" t="inlineStr">
        <is>
          <t>05amx</t>
        </is>
      </c>
      <c r="Z3033" t="inlineStr">
        <is>
          <t>Dias Guseinov ((N/A) LW)</t>
        </is>
      </c>
    </row>
    <row r="3034">
      <c r="A3034" t="inlineStr">
        <is>
          <t>Dick Axelsson</t>
        </is>
      </c>
      <c r="B3034" t="inlineStr">
        <is>
          <t>(N/A)</t>
        </is>
      </c>
      <c r="C3034" t="inlineStr">
        <is>
          <t>LW</t>
        </is>
      </c>
      <c r="D3034" t="inlineStr">
        <is>
          <t>F</t>
        </is>
      </c>
      <c r="E3034" t="n">
        <v>39</v>
      </c>
      <c r="F3034" t="inlineStr">
        <is>
          <t>FA</t>
        </is>
      </c>
      <c r="G3034" t="inlineStr">
        <is>
          <t>FA</t>
        </is>
      </c>
      <c r="H3034" s="30" t="n">
        <v>1</v>
      </c>
      <c r="I3034" s="31" t="n">
        <v>0</v>
      </c>
      <c r="J3034" s="31" t="n"/>
      <c r="K3034" s="31" t="n">
        <v>0</v>
      </c>
      <c r="L3034" s="32" t="n"/>
      <c r="M3034" s="31" t="n">
        <v>0</v>
      </c>
      <c r="N3034" s="31" t="n">
        <v>0</v>
      </c>
      <c r="O3034" s="31" t="n"/>
      <c r="P3034" s="31" t="n"/>
      <c r="Q3034" s="31" t="n">
        <v>0</v>
      </c>
      <c r="R3034" s="31" t="n"/>
      <c r="S3034" s="32" t="n"/>
      <c r="T3034" s="32" t="n"/>
      <c r="V3034" t="inlineStr">
        <is>
          <t>005ip</t>
        </is>
      </c>
      <c r="W3034" t="n">
        <v>2615</v>
      </c>
      <c r="X3034" t="n">
        <v>4453</v>
      </c>
      <c r="Z3034" t="inlineStr">
        <is>
          <t>Dick Axelsson ((N/A) LW)</t>
        </is>
      </c>
    </row>
    <row r="3035">
      <c r="A3035" t="inlineStr">
        <is>
          <t>Diego Buttazoni</t>
        </is>
      </c>
      <c r="B3035" t="inlineStr">
        <is>
          <t>(N/A)</t>
        </is>
      </c>
      <c r="C3035" t="inlineStr">
        <is>
          <t>LW</t>
        </is>
      </c>
      <c r="D3035" t="inlineStr">
        <is>
          <t>F</t>
        </is>
      </c>
      <c r="E3035" t="n">
        <v>20</v>
      </c>
      <c r="F3035" t="inlineStr">
        <is>
          <t>FA</t>
        </is>
      </c>
      <c r="G3035" t="inlineStr">
        <is>
          <t>FA</t>
        </is>
      </c>
      <c r="H3035" s="30" t="n">
        <v>1</v>
      </c>
      <c r="I3035" s="31" t="n">
        <v>0</v>
      </c>
      <c r="J3035" s="31" t="n"/>
      <c r="K3035" s="31" t="n">
        <v>0</v>
      </c>
      <c r="L3035" s="32" t="n"/>
      <c r="M3035" s="31" t="n">
        <v>0</v>
      </c>
      <c r="N3035" s="31" t="n">
        <v>0</v>
      </c>
      <c r="O3035" s="31" t="n"/>
      <c r="P3035" s="31" t="n"/>
      <c r="Q3035" s="31" t="n">
        <v>0</v>
      </c>
      <c r="R3035" s="31" t="n"/>
      <c r="S3035" s="32" t="n"/>
      <c r="T3035" s="32" t="n"/>
      <c r="V3035" t="inlineStr">
        <is>
          <t>06owo</t>
        </is>
      </c>
      <c r="Z3035" t="inlineStr">
        <is>
          <t>Diego Buttazoni ((N/A) LW)</t>
        </is>
      </c>
    </row>
    <row r="3036">
      <c r="A3036" t="inlineStr">
        <is>
          <t>Diego Cuglietta</t>
        </is>
      </c>
      <c r="B3036" t="inlineStr">
        <is>
          <t>(N/A)</t>
        </is>
      </c>
      <c r="C3036" t="inlineStr">
        <is>
          <t>LW</t>
        </is>
      </c>
      <c r="D3036" t="inlineStr">
        <is>
          <t>F</t>
        </is>
      </c>
      <c r="E3036" t="n">
        <v>31</v>
      </c>
      <c r="F3036" t="inlineStr">
        <is>
          <t>FA</t>
        </is>
      </c>
      <c r="G3036" t="inlineStr">
        <is>
          <t>FA</t>
        </is>
      </c>
      <c r="H3036" s="30" t="n">
        <v>1</v>
      </c>
      <c r="I3036" s="31" t="n">
        <v>0</v>
      </c>
      <c r="J3036" s="31" t="n"/>
      <c r="K3036" s="31" t="n">
        <v>0</v>
      </c>
      <c r="L3036" s="32" t="n"/>
      <c r="M3036" s="31" t="n">
        <v>0</v>
      </c>
      <c r="N3036" s="31" t="n">
        <v>0</v>
      </c>
      <c r="O3036" s="31" t="n"/>
      <c r="P3036" s="31" t="n"/>
      <c r="Q3036" s="31" t="n">
        <v>0</v>
      </c>
      <c r="R3036" s="31" t="n"/>
      <c r="S3036" s="32" t="n"/>
      <c r="T3036" s="32" t="n"/>
      <c r="V3036" t="inlineStr">
        <is>
          <t>04z2t</t>
        </is>
      </c>
      <c r="X3036" t="n">
        <v>8499</v>
      </c>
      <c r="Z3036" t="inlineStr">
        <is>
          <t>Diego Cuglietta ((N/A) LW)</t>
        </is>
      </c>
    </row>
    <row r="3037">
      <c r="A3037" t="inlineStr">
        <is>
          <t>Dillon Boucher</t>
        </is>
      </c>
      <c r="B3037" t="inlineStr">
        <is>
          <t>CHI</t>
        </is>
      </c>
      <c r="C3037" t="inlineStr">
        <is>
          <t>LW</t>
        </is>
      </c>
      <c r="D3037" t="inlineStr">
        <is>
          <t>F</t>
        </is>
      </c>
      <c r="E3037" t="n">
        <v>29</v>
      </c>
      <c r="F3037" t="inlineStr">
        <is>
          <t>FA</t>
        </is>
      </c>
      <c r="G3037" t="inlineStr">
        <is>
          <t>FA</t>
        </is>
      </c>
      <c r="H3037" s="30" t="n">
        <v>850000</v>
      </c>
      <c r="I3037" s="31" t="n">
        <v>0</v>
      </c>
      <c r="J3037" s="31" t="n"/>
      <c r="K3037" s="31" t="n">
        <v>0</v>
      </c>
      <c r="L3037" s="32" t="n"/>
      <c r="M3037" s="31" t="n">
        <v>0</v>
      </c>
      <c r="N3037" s="31" t="n">
        <v>0</v>
      </c>
      <c r="O3037" s="31" t="n"/>
      <c r="P3037" s="31" t="n"/>
      <c r="Q3037" s="31" t="n">
        <v>0</v>
      </c>
      <c r="R3037" s="31" t="n"/>
      <c r="S3037" s="32" t="n"/>
      <c r="T3037" s="32" t="n"/>
      <c r="V3037" t="inlineStr">
        <is>
          <t>0777s</t>
        </is>
      </c>
      <c r="W3037" t="n">
        <v>7799</v>
      </c>
      <c r="Y3037" t="inlineStr">
        <is>
          <t>c9e3017c-629f-4597-9fc3-f46383b3540f</t>
        </is>
      </c>
      <c r="Z3037" t="inlineStr">
        <is>
          <t>Dillon Boucher (CHI LW)</t>
        </is>
      </c>
    </row>
    <row r="3038">
      <c r="A3038" t="inlineStr">
        <is>
          <t>Dillon Donnelly</t>
        </is>
      </c>
      <c r="B3038" t="inlineStr">
        <is>
          <t>COL</t>
        </is>
      </c>
      <c r="C3038" t="inlineStr">
        <is>
          <t>D</t>
        </is>
      </c>
      <c r="D3038" t="inlineStr">
        <is>
          <t>D</t>
        </is>
      </c>
      <c r="E3038" t="n">
        <v>33</v>
      </c>
      <c r="F3038" t="inlineStr">
        <is>
          <t>FA</t>
        </is>
      </c>
      <c r="G3038" t="inlineStr">
        <is>
          <t>FA</t>
        </is>
      </c>
      <c r="H3038" s="30" t="n">
        <v>1</v>
      </c>
      <c r="I3038" s="31" t="n">
        <v>0</v>
      </c>
      <c r="J3038" s="31" t="n"/>
      <c r="K3038" s="31" t="n">
        <v>0</v>
      </c>
      <c r="L3038" s="32" t="n"/>
      <c r="M3038" s="31" t="n">
        <v>0</v>
      </c>
      <c r="N3038" s="31" t="n">
        <v>0</v>
      </c>
      <c r="O3038" s="31" t="n"/>
      <c r="P3038" s="31" t="n"/>
      <c r="Q3038" s="31" t="n">
        <v>0</v>
      </c>
      <c r="R3038" s="31" t="n"/>
      <c r="S3038" s="32" t="n"/>
      <c r="T3038" s="32" t="n"/>
      <c r="V3038" t="inlineStr">
        <is>
          <t>02fd3</t>
        </is>
      </c>
      <c r="X3038" t="n">
        <v>5548</v>
      </c>
      <c r="Z3038" t="inlineStr">
        <is>
          <t>Dillon Donnelly (COL D)</t>
        </is>
      </c>
    </row>
    <row r="3039">
      <c r="A3039" t="inlineStr">
        <is>
          <t>Dillon Dube</t>
        </is>
      </c>
      <c r="B3039" t="inlineStr">
        <is>
          <t>STL</t>
        </is>
      </c>
      <c r="C3039" t="inlineStr">
        <is>
          <t>LW</t>
        </is>
      </c>
      <c r="D3039" t="inlineStr">
        <is>
          <t>F</t>
        </is>
      </c>
      <c r="E3039" t="n">
        <v>28</v>
      </c>
      <c r="F3039" t="inlineStr">
        <is>
          <t>FA</t>
        </is>
      </c>
      <c r="G3039" t="inlineStr">
        <is>
          <t>FA</t>
        </is>
      </c>
      <c r="H3039" s="30" t="n">
        <v>850000</v>
      </c>
      <c r="I3039" s="31" t="n">
        <v>0</v>
      </c>
      <c r="J3039" s="31" t="n"/>
      <c r="K3039" s="31" t="n">
        <v>0</v>
      </c>
      <c r="L3039" s="32" t="n"/>
      <c r="M3039" s="31" t="n">
        <v>0</v>
      </c>
      <c r="N3039" s="31" t="n">
        <v>0</v>
      </c>
      <c r="O3039" s="31" t="n"/>
      <c r="P3039" s="31" t="n"/>
      <c r="Q3039" s="31" t="n">
        <v>0</v>
      </c>
      <c r="R3039" s="31" t="n"/>
      <c r="S3039" s="32" t="n"/>
      <c r="T3039" s="32" t="n"/>
      <c r="V3039" t="inlineStr">
        <is>
          <t>03yud</t>
        </is>
      </c>
      <c r="W3039" t="n">
        <v>5166</v>
      </c>
      <c r="X3039" t="n">
        <v>7164</v>
      </c>
      <c r="Y3039" t="inlineStr">
        <is>
          <t>a8a1c52d-7f83-4bf4-8d4f-67f4760943d5</t>
        </is>
      </c>
      <c r="Z3039" t="inlineStr">
        <is>
          <t>Dillon Dube (STL LW)</t>
        </is>
      </c>
    </row>
    <row r="3040">
      <c r="A3040" t="inlineStr">
        <is>
          <t>Dillon Fournier</t>
        </is>
      </c>
      <c r="B3040" t="inlineStr">
        <is>
          <t>(N/A)</t>
        </is>
      </c>
      <c r="C3040" t="inlineStr">
        <is>
          <t>D</t>
        </is>
      </c>
      <c r="D3040" t="inlineStr">
        <is>
          <t>D</t>
        </is>
      </c>
      <c r="E3040" t="n">
        <v>32</v>
      </c>
      <c r="F3040" t="inlineStr">
        <is>
          <t>FA</t>
        </is>
      </c>
      <c r="G3040" t="inlineStr">
        <is>
          <t>FA</t>
        </is>
      </c>
      <c r="H3040" s="30" t="n">
        <v>1</v>
      </c>
      <c r="I3040" s="31" t="n">
        <v>0</v>
      </c>
      <c r="J3040" s="31" t="n"/>
      <c r="K3040" s="31" t="n">
        <v>0</v>
      </c>
      <c r="L3040" s="32" t="n"/>
      <c r="M3040" s="31" t="n">
        <v>0</v>
      </c>
      <c r="N3040" s="31" t="n">
        <v>0</v>
      </c>
      <c r="O3040" s="31" t="n"/>
      <c r="P3040" s="31" t="n"/>
      <c r="Q3040" s="31" t="n">
        <v>0</v>
      </c>
      <c r="R3040" s="31" t="n"/>
      <c r="S3040" s="32" t="n"/>
      <c r="T3040" s="32" t="n"/>
      <c r="V3040" t="inlineStr">
        <is>
          <t>02npa</t>
        </is>
      </c>
      <c r="W3040" t="n">
        <v>4038</v>
      </c>
      <c r="X3040" t="n">
        <v>5737</v>
      </c>
      <c r="Z3040" t="inlineStr">
        <is>
          <t>Dillon Fournier ((N/A) D)</t>
        </is>
      </c>
    </row>
    <row r="3041">
      <c r="A3041" t="inlineStr">
        <is>
          <t>Dillon Hamaliuk</t>
        </is>
      </c>
      <c r="B3041" t="inlineStr">
        <is>
          <t>(N/A)</t>
        </is>
      </c>
      <c r="C3041" t="inlineStr">
        <is>
          <t>LW</t>
        </is>
      </c>
      <c r="D3041" t="inlineStr">
        <is>
          <t>F</t>
        </is>
      </c>
      <c r="E3041" t="n">
        <v>25</v>
      </c>
      <c r="F3041" t="inlineStr">
        <is>
          <t>T</t>
        </is>
      </c>
      <c r="G3041" t="inlineStr">
        <is>
          <t>Mike</t>
        </is>
      </c>
      <c r="H3041" s="30" t="n">
        <v>1</v>
      </c>
      <c r="I3041" s="31" t="n">
        <v>0</v>
      </c>
      <c r="J3041" s="31" t="n"/>
      <c r="K3041" s="31" t="n">
        <v>0</v>
      </c>
      <c r="L3041" s="32" t="n"/>
      <c r="M3041" s="31" t="n">
        <v>0</v>
      </c>
      <c r="N3041" s="31" t="n">
        <v>0</v>
      </c>
      <c r="O3041" s="31" t="n"/>
      <c r="P3041" s="31" t="n"/>
      <c r="Q3041" s="31" t="n">
        <v>0</v>
      </c>
      <c r="R3041" s="31" t="n"/>
      <c r="S3041" s="32" t="n"/>
      <c r="T3041" s="32" t="n"/>
      <c r="V3041" t="inlineStr">
        <is>
          <t>051th</t>
        </is>
      </c>
      <c r="W3041" t="n">
        <v>6061</v>
      </c>
      <c r="X3041" t="n">
        <v>8333</v>
      </c>
      <c r="Y3041" t="inlineStr">
        <is>
          <t>5336ff95-2efb-4d6a-a5d0-af4073ff990c</t>
        </is>
      </c>
      <c r="Z3041" t="inlineStr">
        <is>
          <t>Dillon Hamaliuk ((N/A) LW)</t>
        </is>
      </c>
    </row>
    <row r="3042">
      <c r="A3042" t="inlineStr">
        <is>
          <t>Dillon Heatherington</t>
        </is>
      </c>
      <c r="B3042" t="inlineStr">
        <is>
          <t>(N/A)</t>
        </is>
      </c>
      <c r="C3042" t="inlineStr">
        <is>
          <t>D</t>
        </is>
      </c>
      <c r="D3042" t="inlineStr">
        <is>
          <t>D</t>
        </is>
      </c>
      <c r="E3042" t="n">
        <v>31</v>
      </c>
      <c r="F3042" t="inlineStr">
        <is>
          <t>FA</t>
        </is>
      </c>
      <c r="G3042" t="inlineStr">
        <is>
          <t>FA</t>
        </is>
      </c>
      <c r="H3042" s="30" t="n">
        <v>1</v>
      </c>
      <c r="I3042" s="31" t="n">
        <v>0</v>
      </c>
      <c r="J3042" s="31" t="n"/>
      <c r="K3042" s="31" t="n">
        <v>0</v>
      </c>
      <c r="L3042" s="32" t="n"/>
      <c r="M3042" s="31" t="n">
        <v>0</v>
      </c>
      <c r="N3042" s="31" t="n">
        <v>0</v>
      </c>
      <c r="O3042" s="31" t="n"/>
      <c r="P3042" s="31" t="n"/>
      <c r="Q3042" s="31" t="n">
        <v>0</v>
      </c>
      <c r="R3042" s="31" t="n"/>
      <c r="S3042" s="32" t="n"/>
      <c r="T3042" s="32" t="n"/>
      <c r="V3042" t="inlineStr">
        <is>
          <t>031oa</t>
        </is>
      </c>
      <c r="W3042" t="n">
        <v>4202</v>
      </c>
      <c r="X3042" t="n">
        <v>6030</v>
      </c>
      <c r="Y3042" t="inlineStr">
        <is>
          <t>08ce25db-db4e-4521-9ccf-4c345c4a8ea1</t>
        </is>
      </c>
      <c r="Z3042" t="inlineStr">
        <is>
          <t>Dillon Heatherington ((N/A) D)</t>
        </is>
      </c>
    </row>
    <row r="3043">
      <c r="A3043" t="inlineStr">
        <is>
          <t>Dillon Simpson</t>
        </is>
      </c>
      <c r="B3043" t="inlineStr">
        <is>
          <t>(N/A)</t>
        </is>
      </c>
      <c r="C3043" t="inlineStr">
        <is>
          <t>D</t>
        </is>
      </c>
      <c r="D3043" t="inlineStr">
        <is>
          <t>D</t>
        </is>
      </c>
      <c r="E3043" t="n">
        <v>33</v>
      </c>
      <c r="F3043" t="inlineStr">
        <is>
          <t>FA</t>
        </is>
      </c>
      <c r="G3043" t="inlineStr">
        <is>
          <t>FA</t>
        </is>
      </c>
      <c r="H3043" s="30" t="n">
        <v>1</v>
      </c>
      <c r="I3043" s="31" t="n">
        <v>0</v>
      </c>
      <c r="J3043" s="31" t="n"/>
      <c r="K3043" s="31" t="n">
        <v>0</v>
      </c>
      <c r="L3043" s="32" t="n"/>
      <c r="M3043" s="31" t="n">
        <v>0</v>
      </c>
      <c r="N3043" s="31" t="n">
        <v>0</v>
      </c>
      <c r="O3043" s="31" t="n"/>
      <c r="P3043" s="31" t="n"/>
      <c r="Q3043" s="31" t="n">
        <v>0</v>
      </c>
      <c r="R3043" s="31" t="n"/>
      <c r="S3043" s="32" t="n"/>
      <c r="T3043" s="32" t="n"/>
      <c r="V3043" t="inlineStr">
        <is>
          <t>02fzr</t>
        </is>
      </c>
      <c r="W3043" t="n">
        <v>4370</v>
      </c>
      <c r="X3043" t="n">
        <v>5458</v>
      </c>
      <c r="Y3043" t="inlineStr">
        <is>
          <t>92626f9e-1e87-40ff-bf26-37495421db5d</t>
        </is>
      </c>
      <c r="Z3043" t="inlineStr">
        <is>
          <t>Dillon Simpson ((N/A) D)</t>
        </is>
      </c>
    </row>
    <row r="3044">
      <c r="A3044" t="inlineStr">
        <is>
          <t>Dima Zhilkin</t>
        </is>
      </c>
      <c r="B3044" t="inlineStr">
        <is>
          <t>(N/A)</t>
        </is>
      </c>
      <c r="C3044" t="inlineStr">
        <is>
          <t>RW</t>
        </is>
      </c>
      <c r="D3044" t="inlineStr">
        <is>
          <t>F</t>
        </is>
      </c>
      <c r="E3044" t="n">
        <v>17</v>
      </c>
      <c r="F3044" t="inlineStr">
        <is>
          <t>FA</t>
        </is>
      </c>
      <c r="G3044" t="inlineStr">
        <is>
          <t>FA</t>
        </is>
      </c>
      <c r="H3044" s="30" t="n">
        <v>1</v>
      </c>
      <c r="I3044" s="31" t="n">
        <v>0</v>
      </c>
      <c r="J3044" s="31" t="n"/>
      <c r="K3044" s="31" t="n">
        <v>0</v>
      </c>
      <c r="L3044" s="32" t="n"/>
      <c r="M3044" s="31" t="n">
        <v>0</v>
      </c>
      <c r="N3044" s="31" t="n">
        <v>0</v>
      </c>
      <c r="O3044" s="31" t="n"/>
      <c r="P3044" s="31" t="n"/>
      <c r="Q3044" s="31" t="n">
        <v>0</v>
      </c>
      <c r="R3044" s="31" t="n"/>
      <c r="S3044" s="32" t="n"/>
      <c r="T3044" s="32" t="n"/>
      <c r="V3044" t="inlineStr">
        <is>
          <t>0760c</t>
        </is>
      </c>
      <c r="Z3044" t="inlineStr">
        <is>
          <t>Dima Zhilkin ((N/A) RW)</t>
        </is>
      </c>
    </row>
    <row r="3045">
      <c r="A3045" t="inlineStr">
        <is>
          <t>Dino Kambeitz</t>
        </is>
      </c>
      <c r="B3045" t="inlineStr">
        <is>
          <t>VAN</t>
        </is>
      </c>
      <c r="C3045" t="inlineStr">
        <is>
          <t>RW</t>
        </is>
      </c>
      <c r="D3045" t="inlineStr">
        <is>
          <t>F</t>
        </is>
      </c>
      <c r="E3045" t="n">
        <v>26</v>
      </c>
      <c r="F3045" t="inlineStr">
        <is>
          <t>FA</t>
        </is>
      </c>
      <c r="G3045" t="inlineStr">
        <is>
          <t>FA</t>
        </is>
      </c>
      <c r="H3045" s="30" t="n">
        <v>1</v>
      </c>
      <c r="I3045" s="31" t="n">
        <v>0</v>
      </c>
      <c r="J3045" s="31" t="n"/>
      <c r="K3045" s="31" t="n">
        <v>0</v>
      </c>
      <c r="L3045" s="32" t="n"/>
      <c r="M3045" s="31" t="n">
        <v>0</v>
      </c>
      <c r="N3045" s="31" t="n">
        <v>0</v>
      </c>
      <c r="O3045" s="31" t="n"/>
      <c r="P3045" s="31" t="n"/>
      <c r="Q3045" s="31" t="n">
        <v>0</v>
      </c>
      <c r="R3045" s="31" t="n"/>
      <c r="S3045" s="32" t="n"/>
      <c r="T3045" s="32" t="n"/>
      <c r="V3045" t="inlineStr">
        <is>
          <t>05x1h</t>
        </is>
      </c>
      <c r="Y3045" t="inlineStr">
        <is>
          <t>12dd3942-6ac8-46a4-9cac-dff7a38112e5</t>
        </is>
      </c>
      <c r="Z3045" t="inlineStr">
        <is>
          <t>Dino Kambeitz (VAN RW)</t>
        </is>
      </c>
    </row>
    <row r="3046">
      <c r="A3046" t="inlineStr">
        <is>
          <t>Dion Knelsen</t>
        </is>
      </c>
      <c r="B3046" t="inlineStr">
        <is>
          <t>(N/A)</t>
        </is>
      </c>
      <c r="C3046" t="inlineStr">
        <is>
          <t>C</t>
        </is>
      </c>
      <c r="D3046" t="inlineStr">
        <is>
          <t>F</t>
        </is>
      </c>
      <c r="E3046" t="n">
        <v>37</v>
      </c>
      <c r="F3046" t="inlineStr">
        <is>
          <t>FA</t>
        </is>
      </c>
      <c r="G3046" t="inlineStr">
        <is>
          <t>FA</t>
        </is>
      </c>
      <c r="H3046" s="30" t="n">
        <v>1</v>
      </c>
      <c r="I3046" s="31" t="n">
        <v>0</v>
      </c>
      <c r="J3046" s="31" t="n"/>
      <c r="K3046" s="31" t="n">
        <v>0</v>
      </c>
      <c r="L3046" s="32" t="n"/>
      <c r="M3046" s="31" t="n">
        <v>0</v>
      </c>
      <c r="N3046" s="31" t="n">
        <v>0</v>
      </c>
      <c r="O3046" s="31" t="n"/>
      <c r="P3046" s="31" t="n"/>
      <c r="Q3046" s="31" t="n">
        <v>0</v>
      </c>
      <c r="R3046" s="31" t="n"/>
      <c r="S3046" s="32" t="n"/>
      <c r="T3046" s="32" t="n"/>
      <c r="V3046" t="inlineStr">
        <is>
          <t>01t5y</t>
        </is>
      </c>
      <c r="Z3046" t="inlineStr">
        <is>
          <t>Dion Knelsen ((N/A) C)</t>
        </is>
      </c>
    </row>
    <row r="3047">
      <c r="A3047" t="inlineStr">
        <is>
          <t>Dion Phaneuf</t>
        </is>
      </c>
      <c r="B3047" t="inlineStr">
        <is>
          <t>(N/A)</t>
        </is>
      </c>
      <c r="C3047" t="inlineStr">
        <is>
          <t>D</t>
        </is>
      </c>
      <c r="D3047" t="inlineStr">
        <is>
          <t>D</t>
        </is>
      </c>
      <c r="E3047" t="n">
        <v>41</v>
      </c>
      <c r="F3047" t="inlineStr">
        <is>
          <t>FA</t>
        </is>
      </c>
      <c r="G3047" t="inlineStr">
        <is>
          <t>FA</t>
        </is>
      </c>
      <c r="H3047" s="30" t="n">
        <v>1</v>
      </c>
      <c r="I3047" s="31" t="n">
        <v>0</v>
      </c>
      <c r="J3047" s="31" t="n"/>
      <c r="K3047" s="31" t="n">
        <v>0</v>
      </c>
      <c r="L3047" s="32" t="n"/>
      <c r="M3047" s="31" t="n">
        <v>0</v>
      </c>
      <c r="N3047" s="31" t="n">
        <v>0</v>
      </c>
      <c r="O3047" s="31" t="n"/>
      <c r="P3047" s="31" t="n"/>
      <c r="Q3047" s="31" t="n">
        <v>0</v>
      </c>
      <c r="R3047" s="31" t="n"/>
      <c r="S3047" s="32" t="n"/>
      <c r="T3047" s="32" t="n"/>
      <c r="V3047" t="inlineStr">
        <is>
          <t>003ie</t>
        </is>
      </c>
      <c r="W3047" t="n">
        <v>1913</v>
      </c>
      <c r="X3047" t="n">
        <v>3347</v>
      </c>
      <c r="Z3047" t="inlineStr">
        <is>
          <t>Dion Phaneuf ((N/A) D)</t>
        </is>
      </c>
    </row>
    <row r="3048">
      <c r="A3048" t="inlineStr">
        <is>
          <t>Djibril Toure</t>
        </is>
      </c>
      <c r="B3048" t="inlineStr">
        <is>
          <t>OTT</t>
        </is>
      </c>
      <c r="C3048" t="inlineStr">
        <is>
          <t>D</t>
        </is>
      </c>
      <c r="D3048" t="inlineStr">
        <is>
          <t>D</t>
        </is>
      </c>
      <c r="E3048" t="n">
        <v>23</v>
      </c>
      <c r="F3048" t="inlineStr">
        <is>
          <t>FA</t>
        </is>
      </c>
      <c r="G3048" t="inlineStr">
        <is>
          <t>FA</t>
        </is>
      </c>
      <c r="H3048" s="30" t="n">
        <v>850000</v>
      </c>
      <c r="I3048" s="31" t="n">
        <v>0</v>
      </c>
      <c r="J3048" s="31" t="n"/>
      <c r="K3048" s="31" t="n">
        <v>0</v>
      </c>
      <c r="L3048" s="32" t="n"/>
      <c r="M3048" s="31" t="n">
        <v>0</v>
      </c>
      <c r="N3048" s="31" t="n">
        <v>0</v>
      </c>
      <c r="O3048" s="31" t="n"/>
      <c r="P3048" s="31" t="n"/>
      <c r="Q3048" s="31" t="n">
        <v>0</v>
      </c>
      <c r="R3048" s="31" t="n"/>
      <c r="S3048" s="32" t="n"/>
      <c r="T3048" s="32" t="n"/>
      <c r="V3048" t="inlineStr">
        <is>
          <t>06c6z</t>
        </is>
      </c>
      <c r="W3048" t="n">
        <v>7053</v>
      </c>
      <c r="Y3048" t="inlineStr">
        <is>
          <t>f06bfe66-cdc0-4061-adff-f4fc2faf9710</t>
        </is>
      </c>
      <c r="Z3048" t="inlineStr">
        <is>
          <t>Djibril Toure (OTT D)</t>
        </is>
      </c>
    </row>
    <row r="3049">
      <c r="A3049" t="inlineStr">
        <is>
          <t>Dmitri Borichev</t>
        </is>
      </c>
      <c r="B3049" t="inlineStr">
        <is>
          <t>NSH</t>
        </is>
      </c>
      <c r="C3049" t="inlineStr">
        <is>
          <t>G</t>
        </is>
      </c>
      <c r="D3049" t="inlineStr">
        <is>
          <t>G</t>
        </is>
      </c>
      <c r="E3049" t="n">
        <v>18</v>
      </c>
      <c r="F3049" t="inlineStr">
        <is>
          <t>FA</t>
        </is>
      </c>
      <c r="G3049" t="inlineStr">
        <is>
          <t>FA</t>
        </is>
      </c>
      <c r="H3049" s="30" t="n">
        <v>1</v>
      </c>
      <c r="I3049" s="31" t="n">
        <v>0</v>
      </c>
      <c r="J3049" s="31" t="n"/>
      <c r="K3049" s="31" t="n">
        <v>0</v>
      </c>
      <c r="L3049" s="32" t="n"/>
      <c r="M3049" s="31" t="n">
        <v>0</v>
      </c>
      <c r="N3049" s="31" t="n">
        <v>0</v>
      </c>
      <c r="O3049" s="31" t="n"/>
      <c r="P3049" s="31" t="n"/>
      <c r="Q3049" s="31" t="n">
        <v>0</v>
      </c>
      <c r="R3049" s="31" t="n"/>
      <c r="S3049" s="32" t="n"/>
      <c r="T3049" s="32" t="n"/>
      <c r="V3049" t="inlineStr">
        <is>
          <t>072z2</t>
        </is>
      </c>
      <c r="W3049" t="n">
        <v>7724</v>
      </c>
      <c r="Y3049" t="inlineStr">
        <is>
          <t>0f75ff26-b67f-4248-b7e0-aeab404f9937</t>
        </is>
      </c>
      <c r="Z3049" t="inlineStr">
        <is>
          <t>Dmitri Borichev (NSH G)</t>
        </is>
      </c>
    </row>
    <row r="3050">
      <c r="A3050" t="inlineStr">
        <is>
          <t>Dmitri Buchelnikov</t>
        </is>
      </c>
      <c r="B3050" t="inlineStr">
        <is>
          <t>STL</t>
        </is>
      </c>
      <c r="C3050" t="inlineStr">
        <is>
          <t>RW</t>
        </is>
      </c>
      <c r="D3050" t="inlineStr">
        <is>
          <t>F</t>
        </is>
      </c>
      <c r="E3050" t="n">
        <v>23</v>
      </c>
      <c r="F3050" t="inlineStr">
        <is>
          <t>T</t>
        </is>
      </c>
      <c r="G3050" t="inlineStr">
        <is>
          <t>Sidizen Kanes</t>
        </is>
      </c>
      <c r="H3050" s="30" t="n">
        <v>1</v>
      </c>
      <c r="I3050" s="31" t="n">
        <v>0</v>
      </c>
      <c r="J3050" s="31" t="n"/>
      <c r="K3050" s="31" t="n">
        <v>0</v>
      </c>
      <c r="L3050" s="32" t="n"/>
      <c r="M3050" s="31" t="n">
        <v>0</v>
      </c>
      <c r="N3050" s="31" t="n">
        <v>0</v>
      </c>
      <c r="O3050" s="31" t="n"/>
      <c r="P3050" s="31" t="n"/>
      <c r="Q3050" s="31" t="n">
        <v>0</v>
      </c>
      <c r="R3050" s="31" t="n"/>
      <c r="S3050" s="32" t="n"/>
      <c r="T3050" s="32" t="n"/>
      <c r="V3050" t="inlineStr">
        <is>
          <t>05uh3</t>
        </is>
      </c>
      <c r="W3050" t="n">
        <v>6799</v>
      </c>
      <c r="Y3050" t="inlineStr">
        <is>
          <t>9f15fa6a-46dd-40ad-b37e-fb0886121779</t>
        </is>
      </c>
      <c r="Z3050" t="inlineStr">
        <is>
          <t>Dmitri Buchelnikov (STL RW)</t>
        </is>
      </c>
    </row>
    <row r="3051">
      <c r="A3051" t="inlineStr">
        <is>
          <t>Dmitri Gamzin</t>
        </is>
      </c>
      <c r="B3051" t="inlineStr">
        <is>
          <t>NYI</t>
        </is>
      </c>
      <c r="C3051" t="inlineStr">
        <is>
          <t>G</t>
        </is>
      </c>
      <c r="D3051" t="inlineStr">
        <is>
          <t>G</t>
        </is>
      </c>
      <c r="E3051" t="n">
        <v>23</v>
      </c>
      <c r="F3051" t="inlineStr">
        <is>
          <t>FA</t>
        </is>
      </c>
      <c r="G3051" t="inlineStr">
        <is>
          <t>FA</t>
        </is>
      </c>
      <c r="H3051" s="30" t="n">
        <v>1</v>
      </c>
      <c r="I3051" s="31" t="n">
        <v>0</v>
      </c>
      <c r="J3051" s="31" t="n"/>
      <c r="K3051" s="31" t="n">
        <v>0</v>
      </c>
      <c r="L3051" s="32" t="n"/>
      <c r="M3051" s="31" t="n">
        <v>0</v>
      </c>
      <c r="N3051" s="31" t="n">
        <v>0</v>
      </c>
      <c r="O3051" s="31" t="n"/>
      <c r="P3051" s="31" t="n"/>
      <c r="Q3051" s="31" t="n">
        <v>0</v>
      </c>
      <c r="R3051" s="31" t="n"/>
      <c r="S3051" s="32" t="n"/>
      <c r="T3051" s="32" t="n"/>
      <c r="V3051" t="inlineStr">
        <is>
          <t>06ims</t>
        </is>
      </c>
      <c r="W3051" t="n">
        <v>7291</v>
      </c>
      <c r="Y3051" t="inlineStr">
        <is>
          <t>f0e4b923-276d-4e8e-b4dc-46cba41b29e1</t>
        </is>
      </c>
      <c r="Z3051" t="inlineStr">
        <is>
          <t>Dmitri Gamzin (NYI G)</t>
        </is>
      </c>
    </row>
    <row r="3052">
      <c r="A3052" t="inlineStr">
        <is>
          <t>Dmitri Isayev</t>
        </is>
      </c>
      <c r="B3052" t="inlineStr">
        <is>
          <t>OTT</t>
        </is>
      </c>
      <c r="C3052" t="inlineStr">
        <is>
          <t>LW</t>
        </is>
      </c>
      <c r="D3052" t="inlineStr">
        <is>
          <t>F</t>
        </is>
      </c>
      <c r="E3052" t="n">
        <v>19</v>
      </c>
      <c r="F3052" t="inlineStr">
        <is>
          <t>FA</t>
        </is>
      </c>
      <c r="G3052" t="inlineStr">
        <is>
          <t>FA</t>
        </is>
      </c>
      <c r="H3052" s="30" t="n">
        <v>1</v>
      </c>
      <c r="I3052" s="31" t="n">
        <v>0</v>
      </c>
      <c r="J3052" s="31" t="n"/>
      <c r="K3052" s="31" t="n">
        <v>0</v>
      </c>
      <c r="L3052" s="32" t="n"/>
      <c r="M3052" s="31" t="n">
        <v>0</v>
      </c>
      <c r="N3052" s="31" t="n">
        <v>0</v>
      </c>
      <c r="O3052" s="31" t="n"/>
      <c r="P3052" s="31" t="n"/>
      <c r="Q3052" s="31" t="n">
        <v>0</v>
      </c>
      <c r="R3052" s="31" t="n"/>
      <c r="S3052" s="32" t="n"/>
      <c r="T3052" s="32" t="n"/>
      <c r="V3052" t="inlineStr">
        <is>
          <t>06tmr</t>
        </is>
      </c>
      <c r="Y3052" t="inlineStr">
        <is>
          <t>2f214fe3-da82-41f3-9eb9-07e07868a7b6</t>
        </is>
      </c>
      <c r="Z3052" t="inlineStr">
        <is>
          <t>Dmitri Isayev (OTT LW)</t>
        </is>
      </c>
    </row>
    <row r="3053">
      <c r="A3053" t="inlineStr">
        <is>
          <t>Dmitri Ivchenko</t>
        </is>
      </c>
      <c r="B3053" t="inlineStr">
        <is>
          <t>VAN</t>
        </is>
      </c>
      <c r="C3053" t="inlineStr">
        <is>
          <t>G</t>
        </is>
      </c>
      <c r="D3053" t="inlineStr">
        <is>
          <t>G</t>
        </is>
      </c>
      <c r="E3053" t="n">
        <v>18</v>
      </c>
      <c r="F3053" t="inlineStr">
        <is>
          <t>FA</t>
        </is>
      </c>
      <c r="G3053" t="inlineStr">
        <is>
          <t>FA</t>
        </is>
      </c>
      <c r="H3053" s="30" t="n">
        <v>1</v>
      </c>
      <c r="I3053" s="31" t="n">
        <v>0</v>
      </c>
      <c r="J3053" s="31" t="n"/>
      <c r="K3053" s="31" t="n">
        <v>0</v>
      </c>
      <c r="L3053" s="32" t="n"/>
      <c r="M3053" s="31" t="n">
        <v>0</v>
      </c>
      <c r="N3053" s="31" t="n">
        <v>0</v>
      </c>
      <c r="O3053" s="31" t="n"/>
      <c r="P3053" s="31" t="n"/>
      <c r="Q3053" s="31" t="n">
        <v>0</v>
      </c>
      <c r="R3053" s="31" t="n"/>
      <c r="S3053" s="32" t="n"/>
      <c r="T3053" s="32" t="n"/>
      <c r="V3053" t="inlineStr">
        <is>
          <t>076kq</t>
        </is>
      </c>
      <c r="W3053" t="n">
        <v>7782</v>
      </c>
      <c r="Y3053" t="inlineStr">
        <is>
          <t>87a61a81-ae71-47c3-bf0e-51a5a958b4df</t>
        </is>
      </c>
      <c r="Z3053" t="inlineStr">
        <is>
          <t>Dmitri Ivchenko (VAN G)</t>
        </is>
      </c>
    </row>
    <row r="3054">
      <c r="A3054" t="inlineStr">
        <is>
          <t>Dmitri Kagarlitsky</t>
        </is>
      </c>
      <c r="B3054" t="inlineStr">
        <is>
          <t>(N/A)</t>
        </is>
      </c>
      <c r="C3054" t="inlineStr">
        <is>
          <t>RW</t>
        </is>
      </c>
      <c r="D3054" t="inlineStr">
        <is>
          <t>F</t>
        </is>
      </c>
      <c r="E3054" t="n">
        <v>37</v>
      </c>
      <c r="F3054" t="inlineStr">
        <is>
          <t>FA</t>
        </is>
      </c>
      <c r="G3054" t="inlineStr">
        <is>
          <t>FA</t>
        </is>
      </c>
      <c r="H3054" s="30" t="n">
        <v>1</v>
      </c>
      <c r="I3054" s="31" t="n">
        <v>0</v>
      </c>
      <c r="J3054" s="31" t="n"/>
      <c r="K3054" s="31" t="n">
        <v>0</v>
      </c>
      <c r="L3054" s="32" t="n"/>
      <c r="M3054" s="31" t="n">
        <v>0</v>
      </c>
      <c r="N3054" s="31" t="n">
        <v>0</v>
      </c>
      <c r="O3054" s="31" t="n"/>
      <c r="P3054" s="31" t="n"/>
      <c r="Q3054" s="31" t="n">
        <v>0</v>
      </c>
      <c r="R3054" s="31" t="n"/>
      <c r="S3054" s="32" t="n"/>
      <c r="T3054" s="32" t="n"/>
      <c r="V3054" t="inlineStr">
        <is>
          <t>04yt4</t>
        </is>
      </c>
      <c r="Z3054" t="inlineStr">
        <is>
          <t>Dmitri Kagarlitsky ((N/A) RW)</t>
        </is>
      </c>
    </row>
    <row r="3055">
      <c r="A3055" t="inlineStr">
        <is>
          <t>Dmitri Katelevsky</t>
        </is>
      </c>
      <c r="B3055" t="inlineStr">
        <is>
          <t>(N/A)</t>
        </is>
      </c>
      <c r="C3055" t="inlineStr">
        <is>
          <t>C</t>
        </is>
      </c>
      <c r="D3055" t="inlineStr">
        <is>
          <t>F</t>
        </is>
      </c>
      <c r="E3055" t="n">
        <v>23</v>
      </c>
      <c r="F3055" t="inlineStr">
        <is>
          <t>FA</t>
        </is>
      </c>
      <c r="G3055" t="inlineStr">
        <is>
          <t>FA</t>
        </is>
      </c>
      <c r="H3055" s="30" t="n">
        <v>1</v>
      </c>
      <c r="I3055" s="31" t="n">
        <v>0</v>
      </c>
      <c r="J3055" s="31" t="n"/>
      <c r="K3055" s="31" t="n">
        <v>0</v>
      </c>
      <c r="L3055" s="32" t="n"/>
      <c r="M3055" s="31" t="n">
        <v>0</v>
      </c>
      <c r="N3055" s="31" t="n">
        <v>0</v>
      </c>
      <c r="O3055" s="31" t="n"/>
      <c r="P3055" s="31" t="n"/>
      <c r="Q3055" s="31" t="n">
        <v>0</v>
      </c>
      <c r="R3055" s="31" t="n"/>
      <c r="S3055" s="32" t="n"/>
      <c r="T3055" s="32" t="n"/>
      <c r="V3055" t="inlineStr">
        <is>
          <t>05u3b</t>
        </is>
      </c>
      <c r="Z3055" t="inlineStr">
        <is>
          <t>Dmitri Katelevsky ((N/A) C)</t>
        </is>
      </c>
    </row>
    <row r="3056">
      <c r="A3056" t="inlineStr">
        <is>
          <t>Dmitri Kostenko</t>
        </is>
      </c>
      <c r="B3056" t="inlineStr">
        <is>
          <t>MTL</t>
        </is>
      </c>
      <c r="C3056" t="inlineStr">
        <is>
          <t>D</t>
        </is>
      </c>
      <c r="D3056" t="inlineStr">
        <is>
          <t>D</t>
        </is>
      </c>
      <c r="E3056" t="n">
        <v>23</v>
      </c>
      <c r="F3056" t="inlineStr">
        <is>
          <t>FA</t>
        </is>
      </c>
      <c r="G3056" t="inlineStr">
        <is>
          <t>FA</t>
        </is>
      </c>
      <c r="H3056" s="30" t="n">
        <v>1</v>
      </c>
      <c r="I3056" s="31" t="n">
        <v>0</v>
      </c>
      <c r="J3056" s="31" t="n"/>
      <c r="K3056" s="31" t="n">
        <v>0</v>
      </c>
      <c r="L3056" s="32" t="n"/>
      <c r="M3056" s="31" t="n">
        <v>0</v>
      </c>
      <c r="N3056" s="31" t="n">
        <v>0</v>
      </c>
      <c r="O3056" s="31" t="n"/>
      <c r="P3056" s="31" t="n"/>
      <c r="Q3056" s="31" t="n">
        <v>0</v>
      </c>
      <c r="R3056" s="31" t="n"/>
      <c r="S3056" s="32" t="n"/>
      <c r="T3056" s="32" t="n"/>
      <c r="V3056" t="inlineStr">
        <is>
          <t>05u3d</t>
        </is>
      </c>
      <c r="W3056" t="n">
        <v>6521</v>
      </c>
      <c r="Y3056" t="inlineStr">
        <is>
          <t>a68dec48-3122-4e3d-8783-dec8bd6bfbf4</t>
        </is>
      </c>
      <c r="Z3056" t="inlineStr">
        <is>
          <t>Dmitri Kostenko (MTL D)</t>
        </is>
      </c>
    </row>
    <row r="3057">
      <c r="A3057" t="inlineStr">
        <is>
          <t>Dmitri Koutsomitis</t>
        </is>
      </c>
      <c r="B3057" t="inlineStr">
        <is>
          <t>(N/A)</t>
        </is>
      </c>
      <c r="C3057" t="inlineStr">
        <is>
          <t>D</t>
        </is>
      </c>
      <c r="D3057" t="inlineStr">
        <is>
          <t>D</t>
        </is>
      </c>
      <c r="E3057" t="n">
        <v>32</v>
      </c>
      <c r="F3057" t="inlineStr">
        <is>
          <t>FA</t>
        </is>
      </c>
      <c r="G3057" t="inlineStr">
        <is>
          <t>FA</t>
        </is>
      </c>
      <c r="H3057" s="30" t="n">
        <v>1</v>
      </c>
      <c r="I3057" s="31" t="n">
        <v>0</v>
      </c>
      <c r="J3057" s="31" t="n"/>
      <c r="K3057" s="31" t="n">
        <v>0</v>
      </c>
      <c r="L3057" s="32" t="n"/>
      <c r="M3057" s="31" t="n">
        <v>0</v>
      </c>
      <c r="N3057" s="31" t="n">
        <v>0</v>
      </c>
      <c r="O3057" s="31" t="n"/>
      <c r="P3057" s="31" t="n"/>
      <c r="Q3057" s="31" t="n">
        <v>0</v>
      </c>
      <c r="R3057" s="31" t="n"/>
      <c r="S3057" s="32" t="n"/>
      <c r="T3057" s="32" t="n"/>
      <c r="V3057" t="inlineStr">
        <is>
          <t>04m62</t>
        </is>
      </c>
      <c r="Z3057" t="inlineStr">
        <is>
          <t>Dmitri Koutsomitis ((N/A) D)</t>
        </is>
      </c>
    </row>
    <row r="3058">
      <c r="A3058" t="inlineStr">
        <is>
          <t>Dmitri Kubantsev</t>
        </is>
      </c>
      <c r="B3058" t="inlineStr">
        <is>
          <t>(N/A)</t>
        </is>
      </c>
      <c r="C3058" t="inlineStr">
        <is>
          <t>W</t>
        </is>
      </c>
      <c r="D3058" t="inlineStr">
        <is>
          <t>F</t>
        </is>
      </c>
      <c r="F3058" t="inlineStr">
        <is>
          <t>WW</t>
        </is>
      </c>
      <c r="G3058" t="inlineStr">
        <is>
          <t>FA</t>
        </is>
      </c>
      <c r="H3058" s="30" t="n"/>
      <c r="I3058" s="31" t="n"/>
      <c r="J3058" s="31" t="n"/>
      <c r="K3058" s="31" t="n"/>
      <c r="L3058" s="32" t="n"/>
      <c r="M3058" s="31" t="n"/>
      <c r="N3058" s="31" t="n"/>
      <c r="O3058" s="31" t="n"/>
      <c r="P3058" s="31" t="n"/>
      <c r="Q3058" s="31" t="n"/>
      <c r="R3058" s="31" t="n"/>
      <c r="S3058" s="32" t="n"/>
      <c r="T3058" s="32" t="n"/>
      <c r="V3058" t="inlineStr">
        <is>
          <t>07a3h</t>
        </is>
      </c>
      <c r="Z3058" t="inlineStr">
        <is>
          <t>Dmitri Kubantsev ((N/A) W)</t>
        </is>
      </c>
    </row>
    <row r="3059">
      <c r="A3059" t="inlineStr">
        <is>
          <t>Dmitri Kuzmin</t>
        </is>
      </c>
      <c r="B3059" t="inlineStr">
        <is>
          <t>(N/A)</t>
        </is>
      </c>
      <c r="C3059" t="inlineStr">
        <is>
          <t>D</t>
        </is>
      </c>
      <c r="D3059" t="inlineStr">
        <is>
          <t>D</t>
        </is>
      </c>
      <c r="E3059" t="n">
        <v>23</v>
      </c>
      <c r="F3059" t="inlineStr">
        <is>
          <t>FA</t>
        </is>
      </c>
      <c r="G3059" t="inlineStr">
        <is>
          <t>FA</t>
        </is>
      </c>
      <c r="H3059" s="30" t="n">
        <v>1</v>
      </c>
      <c r="I3059" s="31" t="n">
        <v>0</v>
      </c>
      <c r="J3059" s="31" t="n"/>
      <c r="K3059" s="31" t="n">
        <v>0</v>
      </c>
      <c r="L3059" s="32" t="n"/>
      <c r="M3059" s="31" t="n">
        <v>0</v>
      </c>
      <c r="N3059" s="31" t="n">
        <v>0</v>
      </c>
      <c r="O3059" s="31" t="n"/>
      <c r="P3059" s="31" t="n"/>
      <c r="Q3059" s="31" t="n">
        <v>0</v>
      </c>
      <c r="R3059" s="31" t="n"/>
      <c r="S3059" s="32" t="n"/>
      <c r="T3059" s="32" t="n"/>
      <c r="V3059" t="inlineStr">
        <is>
          <t>05u5g</t>
        </is>
      </c>
      <c r="W3059" t="n">
        <v>6566</v>
      </c>
      <c r="Y3059" t="inlineStr">
        <is>
          <t>747d0e77-9a13-4951-9215-df1e18017f31</t>
        </is>
      </c>
      <c r="Z3059" t="inlineStr">
        <is>
          <t>Dmitri Kuzmin ((N/A) D)</t>
        </is>
      </c>
    </row>
    <row r="3060">
      <c r="A3060" t="inlineStr">
        <is>
          <t>Dmitri Nikolayev</t>
        </is>
      </c>
      <c r="B3060" t="inlineStr">
        <is>
          <t>(N/A)</t>
        </is>
      </c>
      <c r="C3060" t="inlineStr">
        <is>
          <t>G</t>
        </is>
      </c>
      <c r="D3060" t="inlineStr">
        <is>
          <t>G</t>
        </is>
      </c>
      <c r="E3060" t="n">
        <v>26</v>
      </c>
      <c r="F3060" t="inlineStr">
        <is>
          <t>FA</t>
        </is>
      </c>
      <c r="G3060" t="inlineStr">
        <is>
          <t>FA</t>
        </is>
      </c>
      <c r="H3060" s="30" t="n">
        <v>1</v>
      </c>
      <c r="I3060" s="31" t="n">
        <v>0</v>
      </c>
      <c r="J3060" s="31" t="n"/>
      <c r="K3060" s="31" t="n">
        <v>0</v>
      </c>
      <c r="L3060" s="32" t="n"/>
      <c r="M3060" s="31" t="n">
        <v>0</v>
      </c>
      <c r="N3060" s="31" t="n">
        <v>0</v>
      </c>
      <c r="O3060" s="31" t="n"/>
      <c r="P3060" s="31" t="n"/>
      <c r="Q3060" s="31" t="n">
        <v>0</v>
      </c>
      <c r="R3060" s="31" t="n"/>
      <c r="S3060" s="32" t="n"/>
      <c r="T3060" s="32" t="n"/>
      <c r="V3060" t="inlineStr">
        <is>
          <t>05n0c</t>
        </is>
      </c>
      <c r="Z3060" t="inlineStr">
        <is>
          <t>Dmitri Nikolayev ((N/A) G)</t>
        </is>
      </c>
    </row>
    <row r="3061">
      <c r="A3061" t="inlineStr">
        <is>
          <t>Dmitri Ogurtsov</t>
        </is>
      </c>
      <c r="B3061" t="inlineStr">
        <is>
          <t>(N/A)</t>
        </is>
      </c>
      <c r="C3061" t="inlineStr">
        <is>
          <t>D</t>
        </is>
      </c>
      <c r="D3061" t="inlineStr">
        <is>
          <t>D</t>
        </is>
      </c>
      <c r="E3061" t="n">
        <v>32</v>
      </c>
      <c r="F3061" t="inlineStr">
        <is>
          <t>FA</t>
        </is>
      </c>
      <c r="G3061" t="inlineStr">
        <is>
          <t>FA</t>
        </is>
      </c>
      <c r="H3061" s="30" t="n">
        <v>1</v>
      </c>
      <c r="I3061" s="31" t="n">
        <v>0</v>
      </c>
      <c r="J3061" s="31" t="n"/>
      <c r="K3061" s="31" t="n">
        <v>0</v>
      </c>
      <c r="L3061" s="32" t="n"/>
      <c r="M3061" s="31" t="n">
        <v>0</v>
      </c>
      <c r="N3061" s="31" t="n">
        <v>0</v>
      </c>
      <c r="O3061" s="31" t="n"/>
      <c r="P3061" s="31" t="n"/>
      <c r="Q3061" s="31" t="n">
        <v>0</v>
      </c>
      <c r="R3061" s="31" t="n"/>
      <c r="S3061" s="32" t="n"/>
      <c r="T3061" s="32" t="n"/>
      <c r="V3061" t="inlineStr">
        <is>
          <t>04aly</t>
        </is>
      </c>
      <c r="Z3061" t="inlineStr">
        <is>
          <t>Dmitri Ogurtsov ((N/A) D)</t>
        </is>
      </c>
    </row>
    <row r="3062">
      <c r="A3062" t="inlineStr">
        <is>
          <t>Dmitri Ovchinnikov</t>
        </is>
      </c>
      <c r="B3062" t="inlineStr">
        <is>
          <t>(N/A)</t>
        </is>
      </c>
      <c r="C3062" t="inlineStr">
        <is>
          <t>LW</t>
        </is>
      </c>
      <c r="D3062" t="inlineStr">
        <is>
          <t>F</t>
        </is>
      </c>
      <c r="E3062" t="n">
        <v>24</v>
      </c>
      <c r="F3062" t="inlineStr">
        <is>
          <t>FA</t>
        </is>
      </c>
      <c r="G3062" t="inlineStr">
        <is>
          <t>FA</t>
        </is>
      </c>
      <c r="H3062" s="30" t="n">
        <v>1</v>
      </c>
      <c r="I3062" s="31" t="n">
        <v>0</v>
      </c>
      <c r="J3062" s="31" t="n"/>
      <c r="K3062" s="31" t="n">
        <v>0</v>
      </c>
      <c r="L3062" s="32" t="n"/>
      <c r="M3062" s="31" t="n">
        <v>0</v>
      </c>
      <c r="N3062" s="31" t="n">
        <v>0</v>
      </c>
      <c r="O3062" s="31" t="n"/>
      <c r="P3062" s="31" t="n"/>
      <c r="Q3062" s="31" t="n">
        <v>0</v>
      </c>
      <c r="R3062" s="31" t="n"/>
      <c r="S3062" s="32" t="n"/>
      <c r="T3062" s="32" t="n"/>
      <c r="V3062" t="inlineStr">
        <is>
          <t>05kej</t>
        </is>
      </c>
      <c r="Y3062" t="inlineStr">
        <is>
          <t>d781dcb7-43ea-4b94-9bce-a30384872af0</t>
        </is>
      </c>
      <c r="Z3062" t="inlineStr">
        <is>
          <t>Dmitri Ovchinnikov ((N/A) LW)</t>
        </is>
      </c>
    </row>
    <row r="3063">
      <c r="A3063" t="inlineStr">
        <is>
          <t>Dmitri Rashevsky</t>
        </is>
      </c>
      <c r="B3063" t="inlineStr">
        <is>
          <t>WPG</t>
        </is>
      </c>
      <c r="C3063" t="inlineStr">
        <is>
          <t>RW</t>
        </is>
      </c>
      <c r="D3063" t="inlineStr">
        <is>
          <t>F</t>
        </is>
      </c>
      <c r="E3063" t="n">
        <v>25</v>
      </c>
      <c r="F3063" t="inlineStr">
        <is>
          <t>T</t>
        </is>
      </c>
      <c r="G3063" t="inlineStr">
        <is>
          <t>Keith</t>
        </is>
      </c>
      <c r="H3063" s="30" t="n">
        <v>1</v>
      </c>
      <c r="I3063" s="31" t="n">
        <v>0</v>
      </c>
      <c r="J3063" s="31" t="n"/>
      <c r="K3063" s="31" t="n">
        <v>0</v>
      </c>
      <c r="L3063" s="32" t="n"/>
      <c r="M3063" s="31" t="n">
        <v>0</v>
      </c>
      <c r="N3063" s="31" t="n">
        <v>0</v>
      </c>
      <c r="O3063" s="31" t="n"/>
      <c r="P3063" s="31" t="n"/>
      <c r="Q3063" s="31" t="n">
        <v>0</v>
      </c>
      <c r="R3063" s="31" t="n"/>
      <c r="S3063" s="32" t="n"/>
      <c r="T3063" s="32" t="n"/>
      <c r="V3063" t="inlineStr">
        <is>
          <t>05lu3</t>
        </is>
      </c>
      <c r="Y3063" t="inlineStr">
        <is>
          <t>dfeb958c-939f-4374-9d1d-6792b73f24dd</t>
        </is>
      </c>
      <c r="Z3063" t="inlineStr">
        <is>
          <t>Dmitri Rashevsky (WPG RW)</t>
        </is>
      </c>
    </row>
    <row r="3064">
      <c r="A3064" t="inlineStr">
        <is>
          <t>Dmitri Rodionychev</t>
        </is>
      </c>
      <c r="B3064" t="inlineStr">
        <is>
          <t>(N/A)</t>
        </is>
      </c>
      <c r="C3064" t="inlineStr">
        <is>
          <t>D</t>
        </is>
      </c>
      <c r="D3064" t="inlineStr">
        <is>
          <t>D</t>
        </is>
      </c>
      <c r="E3064" t="n">
        <v>27</v>
      </c>
      <c r="F3064" t="inlineStr">
        <is>
          <t>FA</t>
        </is>
      </c>
      <c r="G3064" t="inlineStr">
        <is>
          <t>FA</t>
        </is>
      </c>
      <c r="H3064" s="30" t="n">
        <v>1</v>
      </c>
      <c r="I3064" s="31" t="n">
        <v>0</v>
      </c>
      <c r="J3064" s="31" t="n"/>
      <c r="K3064" s="31" t="n">
        <v>0</v>
      </c>
      <c r="L3064" s="32" t="n"/>
      <c r="M3064" s="31" t="n">
        <v>0</v>
      </c>
      <c r="N3064" s="31" t="n">
        <v>0</v>
      </c>
      <c r="O3064" s="31" t="n"/>
      <c r="P3064" s="31" t="n"/>
      <c r="Q3064" s="31" t="n">
        <v>0</v>
      </c>
      <c r="R3064" s="31" t="n"/>
      <c r="S3064" s="32" t="n"/>
      <c r="T3064" s="32" t="n"/>
      <c r="V3064" t="inlineStr">
        <is>
          <t>04fpq</t>
        </is>
      </c>
      <c r="Z3064" t="inlineStr">
        <is>
          <t>Dmitri Rodionychev ((N/A) D)</t>
        </is>
      </c>
    </row>
    <row r="3065">
      <c r="A3065" t="inlineStr">
        <is>
          <t>Dmitri Semykin</t>
        </is>
      </c>
      <c r="B3065" t="inlineStr">
        <is>
          <t>(N/A)</t>
        </is>
      </c>
      <c r="C3065" t="inlineStr">
        <is>
          <t>D</t>
        </is>
      </c>
      <c r="D3065" t="inlineStr">
        <is>
          <t>D</t>
        </is>
      </c>
      <c r="E3065" t="n">
        <v>26</v>
      </c>
      <c r="F3065" t="inlineStr">
        <is>
          <t>FA</t>
        </is>
      </c>
      <c r="G3065" t="inlineStr">
        <is>
          <t>FA</t>
        </is>
      </c>
      <c r="H3065" s="30" t="n">
        <v>1</v>
      </c>
      <c r="I3065" s="31" t="n">
        <v>0</v>
      </c>
      <c r="J3065" s="31" t="n"/>
      <c r="K3065" s="31" t="n">
        <v>0</v>
      </c>
      <c r="L3065" s="32" t="n"/>
      <c r="M3065" s="31" t="n">
        <v>0</v>
      </c>
      <c r="N3065" s="31" t="n">
        <v>0</v>
      </c>
      <c r="O3065" s="31" t="n"/>
      <c r="P3065" s="31" t="n"/>
      <c r="Q3065" s="31" t="n">
        <v>0</v>
      </c>
      <c r="R3065" s="31" t="n"/>
      <c r="S3065" s="32" t="n"/>
      <c r="T3065" s="32" t="n"/>
      <c r="V3065" t="inlineStr">
        <is>
          <t>04qyx</t>
        </is>
      </c>
      <c r="W3065" t="n">
        <v>5860</v>
      </c>
      <c r="X3065" t="n">
        <v>7988</v>
      </c>
      <c r="Y3065" t="inlineStr">
        <is>
          <t>3bf81e26-c3d9-46e3-905f-e4e19de0de95</t>
        </is>
      </c>
      <c r="Z3065" t="inlineStr">
        <is>
          <t>Dmitri Semykin ((N/A) D)</t>
        </is>
      </c>
    </row>
    <row r="3066">
      <c r="A3066" t="inlineStr">
        <is>
          <t>Dmitri Sheshin</t>
        </is>
      </c>
      <c r="B3066" t="inlineStr">
        <is>
          <t>(N/A)</t>
        </is>
      </c>
      <c r="C3066" t="inlineStr">
        <is>
          <t>LW</t>
        </is>
      </c>
      <c r="D3066" t="inlineStr">
        <is>
          <t>F</t>
        </is>
      </c>
      <c r="E3066" t="n">
        <v>25</v>
      </c>
      <c r="F3066" t="inlineStr">
        <is>
          <t>FA</t>
        </is>
      </c>
      <c r="G3066" t="inlineStr">
        <is>
          <t>FA</t>
        </is>
      </c>
      <c r="H3066" s="30" t="n">
        <v>1</v>
      </c>
      <c r="I3066" s="31" t="n">
        <v>0</v>
      </c>
      <c r="J3066" s="31" t="n"/>
      <c r="K3066" s="31" t="n">
        <v>0</v>
      </c>
      <c r="L3066" s="32" t="n"/>
      <c r="M3066" s="31" t="n">
        <v>0</v>
      </c>
      <c r="N3066" s="31" t="n">
        <v>0</v>
      </c>
      <c r="O3066" s="31" t="n"/>
      <c r="P3066" s="31" t="n"/>
      <c r="Q3066" s="31" t="n">
        <v>0</v>
      </c>
      <c r="R3066" s="31" t="n"/>
      <c r="S3066" s="32" t="n"/>
      <c r="T3066" s="32" t="n"/>
      <c r="V3066" t="inlineStr">
        <is>
          <t>051x3</t>
        </is>
      </c>
      <c r="Z3066" t="inlineStr">
        <is>
          <t>Dmitri Sheshin ((N/A) LW)</t>
        </is>
      </c>
    </row>
    <row r="3067">
      <c r="A3067" t="inlineStr">
        <is>
          <t>Dmitri Shugayev</t>
        </is>
      </c>
      <c r="B3067" t="inlineStr">
        <is>
          <t>(N/A)</t>
        </is>
      </c>
      <c r="C3067" t="inlineStr">
        <is>
          <t>G</t>
        </is>
      </c>
      <c r="D3067" t="inlineStr">
        <is>
          <t>G</t>
        </is>
      </c>
      <c r="E3067" t="n">
        <v>27</v>
      </c>
      <c r="F3067" t="inlineStr">
        <is>
          <t>FA</t>
        </is>
      </c>
      <c r="G3067" t="inlineStr">
        <is>
          <t>FA</t>
        </is>
      </c>
      <c r="H3067" s="30" t="n">
        <v>1</v>
      </c>
      <c r="I3067" s="31" t="n">
        <v>0</v>
      </c>
      <c r="J3067" s="31" t="n"/>
      <c r="K3067" s="31" t="n">
        <v>0</v>
      </c>
      <c r="L3067" s="32" t="n"/>
      <c r="M3067" s="31" t="n">
        <v>0</v>
      </c>
      <c r="N3067" s="31" t="n">
        <v>0</v>
      </c>
      <c r="O3067" s="31" t="n"/>
      <c r="P3067" s="31" t="n"/>
      <c r="Q3067" s="31" t="n">
        <v>0</v>
      </c>
      <c r="R3067" s="31" t="n"/>
      <c r="S3067" s="32" t="n"/>
      <c r="T3067" s="32" t="n"/>
      <c r="V3067" t="inlineStr">
        <is>
          <t>05rfs</t>
        </is>
      </c>
      <c r="Z3067" t="inlineStr">
        <is>
          <t>Dmitri Shugayev ((N/A) G)</t>
        </is>
      </c>
    </row>
    <row r="3068">
      <c r="A3068" t="inlineStr">
        <is>
          <t>Dmitri Silantyev</t>
        </is>
      </c>
      <c r="B3068" t="inlineStr">
        <is>
          <t>(N/A)</t>
        </is>
      </c>
      <c r="C3068" t="inlineStr">
        <is>
          <t>LW</t>
        </is>
      </c>
      <c r="D3068" t="inlineStr">
        <is>
          <t>F</t>
        </is>
      </c>
      <c r="E3068" t="n">
        <v>26</v>
      </c>
      <c r="F3068" t="inlineStr">
        <is>
          <t>FA</t>
        </is>
      </c>
      <c r="G3068" t="inlineStr">
        <is>
          <t>FA</t>
        </is>
      </c>
      <c r="H3068" s="30" t="n">
        <v>1</v>
      </c>
      <c r="I3068" s="31" t="n">
        <v>0</v>
      </c>
      <c r="J3068" s="31" t="n"/>
      <c r="K3068" s="31" t="n">
        <v>0</v>
      </c>
      <c r="L3068" s="32" t="n"/>
      <c r="M3068" s="31" t="n">
        <v>0</v>
      </c>
      <c r="N3068" s="31" t="n">
        <v>0</v>
      </c>
      <c r="O3068" s="31" t="n"/>
      <c r="P3068" s="31" t="n"/>
      <c r="Q3068" s="31" t="n">
        <v>0</v>
      </c>
      <c r="R3068" s="31" t="n"/>
      <c r="S3068" s="32" t="n"/>
      <c r="T3068" s="32" t="n"/>
      <c r="V3068" t="inlineStr">
        <is>
          <t>0723l</t>
        </is>
      </c>
      <c r="Z3068" t="inlineStr">
        <is>
          <t>Dmitri Silantyev ((N/A) LW)</t>
        </is>
      </c>
    </row>
    <row r="3069">
      <c r="A3069" t="inlineStr">
        <is>
          <t>Dmitri Vlasenko</t>
        </is>
      </c>
      <c r="B3069" t="inlineStr">
        <is>
          <t>(N/A)</t>
        </is>
      </c>
      <c r="C3069" t="inlineStr">
        <is>
          <t>LW</t>
        </is>
      </c>
      <c r="D3069" t="inlineStr">
        <is>
          <t>F</t>
        </is>
      </c>
      <c r="E3069" t="n">
        <v>21</v>
      </c>
      <c r="F3069" t="inlineStr">
        <is>
          <t>FA</t>
        </is>
      </c>
      <c r="G3069" t="inlineStr">
        <is>
          <t>FA</t>
        </is>
      </c>
      <c r="H3069" s="30" t="n">
        <v>1</v>
      </c>
      <c r="I3069" s="31" t="n">
        <v>0</v>
      </c>
      <c r="J3069" s="31" t="n"/>
      <c r="K3069" s="31" t="n">
        <v>0</v>
      </c>
      <c r="L3069" s="32" t="n"/>
      <c r="M3069" s="31" t="n">
        <v>0</v>
      </c>
      <c r="N3069" s="31" t="n">
        <v>0</v>
      </c>
      <c r="O3069" s="31" t="n"/>
      <c r="P3069" s="31" t="n"/>
      <c r="Q3069" s="31" t="n">
        <v>0</v>
      </c>
      <c r="R3069" s="31" t="n"/>
      <c r="S3069" s="32" t="n"/>
      <c r="T3069" s="32" t="n"/>
      <c r="V3069" t="inlineStr">
        <is>
          <t>06cfy</t>
        </is>
      </c>
      <c r="Z3069" t="inlineStr">
        <is>
          <t>Dmitri Vlasenko ((N/A) LW)</t>
        </is>
      </c>
    </row>
    <row r="3070">
      <c r="A3070" t="inlineStr">
        <is>
          <t>Dmitri Vorobiev</t>
        </is>
      </c>
      <c r="B3070" t="inlineStr">
        <is>
          <t>(N/A)</t>
        </is>
      </c>
      <c r="C3070" t="inlineStr">
        <is>
          <t>D</t>
        </is>
      </c>
      <c r="D3070" t="inlineStr">
        <is>
          <t>D</t>
        </is>
      </c>
      <c r="E3070" t="n">
        <v>40</v>
      </c>
      <c r="F3070" t="inlineStr">
        <is>
          <t>FA</t>
        </is>
      </c>
      <c r="G3070" t="inlineStr">
        <is>
          <t>FA</t>
        </is>
      </c>
      <c r="H3070" s="30" t="n">
        <v>1</v>
      </c>
      <c r="I3070" s="31" t="n">
        <v>0</v>
      </c>
      <c r="J3070" s="31" t="n"/>
      <c r="K3070" s="31" t="n">
        <v>0</v>
      </c>
      <c r="L3070" s="32" t="n"/>
      <c r="M3070" s="31" t="n">
        <v>0</v>
      </c>
      <c r="N3070" s="31" t="n">
        <v>0</v>
      </c>
      <c r="O3070" s="31" t="n"/>
      <c r="P3070" s="31" t="n"/>
      <c r="Q3070" s="31" t="n">
        <v>0</v>
      </c>
      <c r="R3070" s="31" t="n"/>
      <c r="S3070" s="32" t="n"/>
      <c r="T3070" s="32" t="n"/>
      <c r="V3070" t="inlineStr">
        <is>
          <t>02g1h</t>
        </is>
      </c>
      <c r="Z3070" t="inlineStr">
        <is>
          <t>Dmitri Vorobiev ((N/A) D)</t>
        </is>
      </c>
    </row>
    <row r="3071">
      <c r="A3071" t="inlineStr">
        <is>
          <t>Dmitri Yudin</t>
        </is>
      </c>
      <c r="B3071" t="inlineStr">
        <is>
          <t>(N/A)</t>
        </is>
      </c>
      <c r="C3071" t="inlineStr">
        <is>
          <t>D</t>
        </is>
      </c>
      <c r="D3071" t="inlineStr">
        <is>
          <t>D</t>
        </is>
      </c>
      <c r="E3071" t="n">
        <v>31</v>
      </c>
      <c r="F3071" t="inlineStr">
        <is>
          <t>FA</t>
        </is>
      </c>
      <c r="G3071" t="inlineStr">
        <is>
          <t>FA</t>
        </is>
      </c>
      <c r="H3071" s="30" t="n">
        <v>1</v>
      </c>
      <c r="I3071" s="31" t="n">
        <v>0</v>
      </c>
      <c r="J3071" s="31" t="n"/>
      <c r="K3071" s="31" t="n">
        <v>0</v>
      </c>
      <c r="L3071" s="32" t="n"/>
      <c r="M3071" s="31" t="n">
        <v>0</v>
      </c>
      <c r="N3071" s="31" t="n">
        <v>0</v>
      </c>
      <c r="O3071" s="31" t="n"/>
      <c r="P3071" s="31" t="n"/>
      <c r="Q3071" s="31" t="n">
        <v>0</v>
      </c>
      <c r="R3071" s="31" t="n"/>
      <c r="S3071" s="32" t="n"/>
      <c r="T3071" s="32" t="n"/>
      <c r="V3071" t="inlineStr">
        <is>
          <t>03sa4</t>
        </is>
      </c>
      <c r="Z3071" t="inlineStr">
        <is>
          <t>Dmitri Yudin ((N/A) D)</t>
        </is>
      </c>
    </row>
    <row r="3072">
      <c r="A3072" t="inlineStr">
        <is>
          <t>Dmitri Zlodeyev</t>
        </is>
      </c>
      <c r="B3072" t="inlineStr">
        <is>
          <t>VAN</t>
        </is>
      </c>
      <c r="C3072" t="inlineStr">
        <is>
          <t>C</t>
        </is>
      </c>
      <c r="D3072" t="inlineStr">
        <is>
          <t>F</t>
        </is>
      </c>
      <c r="E3072" t="n">
        <v>24</v>
      </c>
      <c r="F3072" t="inlineStr">
        <is>
          <t>FA</t>
        </is>
      </c>
      <c r="G3072" t="inlineStr">
        <is>
          <t>FA</t>
        </is>
      </c>
      <c r="H3072" s="30" t="n">
        <v>1</v>
      </c>
      <c r="I3072" s="31" t="n">
        <v>0</v>
      </c>
      <c r="J3072" s="31" t="n"/>
      <c r="K3072" s="31" t="n">
        <v>0</v>
      </c>
      <c r="L3072" s="32" t="n"/>
      <c r="M3072" s="31" t="n">
        <v>0</v>
      </c>
      <c r="N3072" s="31" t="n">
        <v>0</v>
      </c>
      <c r="O3072" s="31" t="n"/>
      <c r="P3072" s="31" t="n"/>
      <c r="Q3072" s="31" t="n">
        <v>0</v>
      </c>
      <c r="R3072" s="31" t="n"/>
      <c r="S3072" s="32" t="n"/>
      <c r="T3072" s="32" t="n"/>
      <c r="V3072" t="inlineStr">
        <is>
          <t>05kn8</t>
        </is>
      </c>
      <c r="Y3072" t="inlineStr">
        <is>
          <t>aa5fe869-242c-4f16-b4c9-e9aa7e640b3f</t>
        </is>
      </c>
      <c r="Z3072" t="inlineStr">
        <is>
          <t>Dmitri Zlodeyev (VAN C)</t>
        </is>
      </c>
    </row>
    <row r="3073">
      <c r="A3073" t="inlineStr">
        <is>
          <t>Dmitri Zugan</t>
        </is>
      </c>
      <c r="B3073" t="inlineStr">
        <is>
          <t>(N/A)</t>
        </is>
      </c>
      <c r="C3073" t="inlineStr">
        <is>
          <t>C</t>
        </is>
      </c>
      <c r="D3073" t="inlineStr">
        <is>
          <t>F</t>
        </is>
      </c>
      <c r="E3073" t="n">
        <v>23</v>
      </c>
      <c r="F3073" t="inlineStr">
        <is>
          <t>FA</t>
        </is>
      </c>
      <c r="G3073" t="inlineStr">
        <is>
          <t>FA</t>
        </is>
      </c>
      <c r="H3073" s="30" t="n">
        <v>1</v>
      </c>
      <c r="I3073" s="31" t="n">
        <v>0</v>
      </c>
      <c r="J3073" s="31" t="n"/>
      <c r="K3073" s="31" t="n">
        <v>0</v>
      </c>
      <c r="L3073" s="32" t="n"/>
      <c r="M3073" s="31" t="n">
        <v>0</v>
      </c>
      <c r="N3073" s="31" t="n">
        <v>0</v>
      </c>
      <c r="O3073" s="31" t="n"/>
      <c r="P3073" s="31" t="n"/>
      <c r="Q3073" s="31" t="n">
        <v>0</v>
      </c>
      <c r="R3073" s="31" t="n"/>
      <c r="S3073" s="32" t="n"/>
      <c r="T3073" s="32" t="n"/>
      <c r="V3073" t="inlineStr">
        <is>
          <t>05ud7</t>
        </is>
      </c>
      <c r="Z3073" t="inlineStr">
        <is>
          <t>Dmitri Zugan ((N/A) C)</t>
        </is>
      </c>
    </row>
    <row r="3074">
      <c r="A3074" t="inlineStr">
        <is>
          <t>Dmitrii Sergeev</t>
        </is>
      </c>
      <c r="B3074" t="inlineStr">
        <is>
          <t>(N/A)</t>
        </is>
      </c>
      <c r="C3074" t="inlineStr">
        <is>
          <t>D</t>
        </is>
      </c>
      <c r="D3074" t="inlineStr">
        <is>
          <t>D</t>
        </is>
      </c>
      <c r="E3074" t="n">
        <v>30</v>
      </c>
      <c r="F3074" t="inlineStr">
        <is>
          <t>FA</t>
        </is>
      </c>
      <c r="G3074" t="inlineStr">
        <is>
          <t>FA</t>
        </is>
      </c>
      <c r="H3074" s="30" t="n">
        <v>1</v>
      </c>
      <c r="I3074" s="31" t="n">
        <v>0</v>
      </c>
      <c r="J3074" s="31" t="n"/>
      <c r="K3074" s="31" t="n">
        <v>0</v>
      </c>
      <c r="L3074" s="32" t="n"/>
      <c r="M3074" s="31" t="n">
        <v>0</v>
      </c>
      <c r="N3074" s="31" t="n">
        <v>0</v>
      </c>
      <c r="O3074" s="31" t="n"/>
      <c r="P3074" s="31" t="n"/>
      <c r="Q3074" s="31" t="n">
        <v>0</v>
      </c>
      <c r="R3074" s="31" t="n"/>
      <c r="S3074" s="32" t="n"/>
      <c r="T3074" s="32" t="n"/>
      <c r="V3074" t="inlineStr">
        <is>
          <t>03kqp</t>
        </is>
      </c>
      <c r="W3074" t="n">
        <v>4699</v>
      </c>
      <c r="X3074" t="n">
        <v>6701</v>
      </c>
      <c r="Z3074" t="inlineStr">
        <is>
          <t>Dmitrii Sergeev ((N/A) D)</t>
        </is>
      </c>
    </row>
    <row r="3075">
      <c r="A3075" t="inlineStr">
        <is>
          <t>Dmitrij Jaskin</t>
        </is>
      </c>
      <c r="B3075" t="inlineStr">
        <is>
          <t>(N/A)</t>
        </is>
      </c>
      <c r="C3075" t="inlineStr">
        <is>
          <t>RW</t>
        </is>
      </c>
      <c r="D3075" t="inlineStr">
        <is>
          <t>F</t>
        </is>
      </c>
      <c r="E3075" t="n">
        <v>33</v>
      </c>
      <c r="F3075" t="inlineStr">
        <is>
          <t>FA</t>
        </is>
      </c>
      <c r="G3075" t="inlineStr">
        <is>
          <t>FA</t>
        </is>
      </c>
      <c r="H3075" s="30" t="n">
        <v>1</v>
      </c>
      <c r="I3075" s="31" t="n">
        <v>0</v>
      </c>
      <c r="J3075" s="31" t="n"/>
      <c r="K3075" s="31" t="n">
        <v>0</v>
      </c>
      <c r="L3075" s="32" t="n"/>
      <c r="M3075" s="31" t="n">
        <v>0</v>
      </c>
      <c r="N3075" s="31" t="n">
        <v>0</v>
      </c>
      <c r="O3075" s="31" t="n"/>
      <c r="P3075" s="31" t="n"/>
      <c r="Q3075" s="31" t="n">
        <v>0</v>
      </c>
      <c r="R3075" s="31" t="n"/>
      <c r="S3075" s="32" t="n"/>
      <c r="T3075" s="32" t="n"/>
      <c r="V3075" t="inlineStr">
        <is>
          <t>02b40</t>
        </is>
      </c>
      <c r="W3075" t="n">
        <v>3771</v>
      </c>
      <c r="X3075" t="n">
        <v>5409</v>
      </c>
      <c r="Y3075" t="inlineStr">
        <is>
          <t>ff7a61ec-a229-11e2-a01b-f4ce4684ea4c</t>
        </is>
      </c>
      <c r="Z3075" t="inlineStr">
        <is>
          <t>Dmitrij Jaskin ((N/A) RW)</t>
        </is>
      </c>
    </row>
    <row r="3076">
      <c r="A3076" t="inlineStr">
        <is>
          <t>Dmitriy Zaitsev</t>
        </is>
      </c>
      <c r="B3076" t="inlineStr">
        <is>
          <t>WSH</t>
        </is>
      </c>
      <c r="C3076" t="inlineStr">
        <is>
          <t>D</t>
        </is>
      </c>
      <c r="D3076" t="inlineStr">
        <is>
          <t>D</t>
        </is>
      </c>
      <c r="E3076" t="n">
        <v>28</v>
      </c>
      <c r="F3076" t="inlineStr">
        <is>
          <t>FA</t>
        </is>
      </c>
      <c r="G3076" t="inlineStr">
        <is>
          <t>FA</t>
        </is>
      </c>
      <c r="H3076" s="30" t="n">
        <v>1</v>
      </c>
      <c r="I3076" s="31" t="n">
        <v>0</v>
      </c>
      <c r="J3076" s="31" t="n"/>
      <c r="K3076" s="31" t="n">
        <v>0</v>
      </c>
      <c r="L3076" s="32" t="n"/>
      <c r="M3076" s="31" t="n">
        <v>0</v>
      </c>
      <c r="N3076" s="31" t="n">
        <v>0</v>
      </c>
      <c r="O3076" s="31" t="n"/>
      <c r="P3076" s="31" t="n"/>
      <c r="Q3076" s="31" t="n">
        <v>0</v>
      </c>
      <c r="R3076" s="31" t="n"/>
      <c r="S3076" s="32" t="n"/>
      <c r="T3076" s="32" t="n"/>
      <c r="V3076" t="inlineStr">
        <is>
          <t>0430s</t>
        </is>
      </c>
      <c r="W3076" t="n">
        <v>5259</v>
      </c>
      <c r="X3076" t="n">
        <v>7310</v>
      </c>
      <c r="Z3076" t="inlineStr">
        <is>
          <t>Dmitriy Zaitsev (WSH D)</t>
        </is>
      </c>
    </row>
    <row r="3077">
      <c r="A3077" t="inlineStr">
        <is>
          <t>Dmitry Alexeyev</t>
        </is>
      </c>
      <c r="B3077" t="inlineStr">
        <is>
          <t>(N/A)</t>
        </is>
      </c>
      <c r="C3077" t="inlineStr">
        <is>
          <t>D</t>
        </is>
      </c>
      <c r="D3077" t="inlineStr">
        <is>
          <t>D</t>
        </is>
      </c>
      <c r="E3077" t="n">
        <v>28</v>
      </c>
      <c r="F3077" t="inlineStr">
        <is>
          <t>FA</t>
        </is>
      </c>
      <c r="G3077" t="inlineStr">
        <is>
          <t>FA</t>
        </is>
      </c>
      <c r="H3077" s="30" t="n">
        <v>1</v>
      </c>
      <c r="I3077" s="31" t="n">
        <v>0</v>
      </c>
      <c r="J3077" s="31" t="n"/>
      <c r="K3077" s="31" t="n">
        <v>0</v>
      </c>
      <c r="L3077" s="32" t="n"/>
      <c r="M3077" s="31" t="n">
        <v>0</v>
      </c>
      <c r="N3077" s="31" t="n">
        <v>0</v>
      </c>
      <c r="O3077" s="31" t="n"/>
      <c r="P3077" s="31" t="n"/>
      <c r="Q3077" s="31" t="n">
        <v>0</v>
      </c>
      <c r="R3077" s="31" t="n"/>
      <c r="S3077" s="32" t="n"/>
      <c r="T3077" s="32" t="n"/>
      <c r="V3077" t="inlineStr">
        <is>
          <t>048tp</t>
        </is>
      </c>
      <c r="Z3077" t="inlineStr">
        <is>
          <t>Dmitry Alexeyev ((N/A) D)</t>
        </is>
      </c>
    </row>
    <row r="3078">
      <c r="A3078" t="inlineStr">
        <is>
          <t>Dmitry Korobov</t>
        </is>
      </c>
      <c r="B3078" t="inlineStr">
        <is>
          <t>(N/A)</t>
        </is>
      </c>
      <c r="C3078" t="inlineStr">
        <is>
          <t>D</t>
        </is>
      </c>
      <c r="D3078" t="inlineStr">
        <is>
          <t>D</t>
        </is>
      </c>
      <c r="E3078" t="n">
        <v>37</v>
      </c>
      <c r="F3078" t="inlineStr">
        <is>
          <t>FA</t>
        </is>
      </c>
      <c r="G3078" t="inlineStr">
        <is>
          <t>FA</t>
        </is>
      </c>
      <c r="H3078" s="30" t="n">
        <v>1</v>
      </c>
      <c r="I3078" s="31" t="n">
        <v>0</v>
      </c>
      <c r="J3078" s="31" t="n"/>
      <c r="K3078" s="31" t="n">
        <v>0</v>
      </c>
      <c r="L3078" s="32" t="n"/>
      <c r="M3078" s="31" t="n">
        <v>0</v>
      </c>
      <c r="N3078" s="31" t="n">
        <v>0</v>
      </c>
      <c r="O3078" s="31" t="n"/>
      <c r="P3078" s="31" t="n"/>
      <c r="Q3078" s="31" t="n">
        <v>0</v>
      </c>
      <c r="R3078" s="31" t="n"/>
      <c r="S3078" s="32" t="n"/>
      <c r="T3078" s="32" t="n"/>
      <c r="V3078" t="inlineStr">
        <is>
          <t>02qsf</t>
        </is>
      </c>
      <c r="W3078" t="n">
        <v>4065</v>
      </c>
      <c r="X3078" t="n">
        <v>5903</v>
      </c>
      <c r="Z3078" t="inlineStr">
        <is>
          <t>Dmitry Korobov ((N/A) D)</t>
        </is>
      </c>
    </row>
    <row r="3079">
      <c r="A3079" t="inlineStr">
        <is>
          <t>Dmitry Kugryshev</t>
        </is>
      </c>
      <c r="B3079" t="inlineStr">
        <is>
          <t>WSH</t>
        </is>
      </c>
      <c r="C3079" t="inlineStr">
        <is>
          <t>RW</t>
        </is>
      </c>
      <c r="D3079" t="inlineStr">
        <is>
          <t>F</t>
        </is>
      </c>
      <c r="E3079" t="n">
        <v>36</v>
      </c>
      <c r="F3079" t="inlineStr">
        <is>
          <t>FA</t>
        </is>
      </c>
      <c r="G3079" t="inlineStr">
        <is>
          <t>FA</t>
        </is>
      </c>
      <c r="H3079" s="30" t="n">
        <v>1</v>
      </c>
      <c r="I3079" s="31" t="n">
        <v>0</v>
      </c>
      <c r="J3079" s="31" t="n"/>
      <c r="K3079" s="31" t="n">
        <v>0</v>
      </c>
      <c r="L3079" s="32" t="n"/>
      <c r="M3079" s="31" t="n">
        <v>0</v>
      </c>
      <c r="N3079" s="31" t="n">
        <v>0</v>
      </c>
      <c r="O3079" s="31" t="n"/>
      <c r="P3079" s="31" t="n"/>
      <c r="Q3079" s="31" t="n">
        <v>0</v>
      </c>
      <c r="R3079" s="31" t="n"/>
      <c r="S3079" s="32" t="n"/>
      <c r="T3079" s="32" t="n"/>
      <c r="V3079" t="inlineStr">
        <is>
          <t>01sr6</t>
        </is>
      </c>
      <c r="X3079" t="n">
        <v>4826</v>
      </c>
      <c r="Z3079" t="inlineStr">
        <is>
          <t>Dmitry Kugryshev (WSH RW)</t>
        </is>
      </c>
    </row>
    <row r="3080">
      <c r="A3080" t="inlineStr">
        <is>
          <t>Dmitry Osipov</t>
        </is>
      </c>
      <c r="B3080" t="inlineStr">
        <is>
          <t>NJD</t>
        </is>
      </c>
      <c r="C3080" t="inlineStr">
        <is>
          <t>RW</t>
        </is>
      </c>
      <c r="D3080" t="inlineStr">
        <is>
          <t>D,F</t>
        </is>
      </c>
      <c r="E3080" t="n">
        <v>29</v>
      </c>
      <c r="F3080" t="inlineStr">
        <is>
          <t>FA</t>
        </is>
      </c>
      <c r="G3080" t="inlineStr">
        <is>
          <t>FA</t>
        </is>
      </c>
      <c r="H3080" s="30" t="n">
        <v>1</v>
      </c>
      <c r="I3080" s="31" t="n">
        <v>0</v>
      </c>
      <c r="J3080" s="31" t="n"/>
      <c r="K3080" s="31" t="n">
        <v>0</v>
      </c>
      <c r="L3080" s="32" t="n"/>
      <c r="M3080" s="31" t="n">
        <v>0</v>
      </c>
      <c r="N3080" s="31" t="n">
        <v>0</v>
      </c>
      <c r="O3080" s="31" t="n"/>
      <c r="P3080" s="31" t="n"/>
      <c r="Q3080" s="31" t="n">
        <v>0</v>
      </c>
      <c r="R3080" s="31" t="n"/>
      <c r="S3080" s="32" t="n"/>
      <c r="T3080" s="32" t="n"/>
      <c r="V3080" t="inlineStr">
        <is>
          <t>04kyj</t>
        </is>
      </c>
      <c r="X3080" t="n">
        <v>7749</v>
      </c>
      <c r="Y3080" t="inlineStr">
        <is>
          <t>ad2bce01-c82c-42a3-a628-e9ac6f4819e5</t>
        </is>
      </c>
      <c r="Z3080" t="inlineStr">
        <is>
          <t>Dmitry Osipov (NJD RW)</t>
        </is>
      </c>
    </row>
    <row r="3081">
      <c r="A3081" t="inlineStr">
        <is>
          <t>Dmitry Samorukov</t>
        </is>
      </c>
      <c r="B3081" t="inlineStr">
        <is>
          <t>(N/A)</t>
        </is>
      </c>
      <c r="C3081" t="inlineStr">
        <is>
          <t>D</t>
        </is>
      </c>
      <c r="D3081" t="inlineStr">
        <is>
          <t>D</t>
        </is>
      </c>
      <c r="E3081" t="n">
        <v>27</v>
      </c>
      <c r="F3081" t="inlineStr">
        <is>
          <t>FA</t>
        </is>
      </c>
      <c r="G3081" t="inlineStr">
        <is>
          <t>FA</t>
        </is>
      </c>
      <c r="H3081" s="30" t="n">
        <v>1</v>
      </c>
      <c r="I3081" s="31" t="n">
        <v>0</v>
      </c>
      <c r="J3081" s="31" t="n"/>
      <c r="K3081" s="31" t="n">
        <v>0</v>
      </c>
      <c r="L3081" s="32" t="n"/>
      <c r="M3081" s="31" t="n">
        <v>0</v>
      </c>
      <c r="N3081" s="31" t="n">
        <v>0</v>
      </c>
      <c r="O3081" s="31" t="n"/>
      <c r="P3081" s="31" t="n"/>
      <c r="Q3081" s="31" t="n">
        <v>0</v>
      </c>
      <c r="R3081" s="31" t="n"/>
      <c r="S3081" s="32" t="n"/>
      <c r="T3081" s="32" t="n"/>
      <c r="V3081" t="inlineStr">
        <is>
          <t>04f1l</t>
        </is>
      </c>
      <c r="W3081" t="n">
        <v>5480</v>
      </c>
      <c r="X3081" t="n">
        <v>7599</v>
      </c>
      <c r="Y3081" t="inlineStr">
        <is>
          <t>d492eb1e-25f2-4ece-bad4-f7c5452a5d01</t>
        </is>
      </c>
      <c r="Z3081" t="inlineStr">
        <is>
          <t>Dmitry Samorukov ((N/A) D)</t>
        </is>
      </c>
    </row>
    <row r="3082">
      <c r="A3082" t="inlineStr">
        <is>
          <t>Dmitry Sinitsyn</t>
        </is>
      </c>
      <c r="B3082" t="inlineStr">
        <is>
          <t>DAL</t>
        </is>
      </c>
      <c r="C3082" t="inlineStr">
        <is>
          <t>D</t>
        </is>
      </c>
      <c r="D3082" t="inlineStr">
        <is>
          <t>D</t>
        </is>
      </c>
      <c r="E3082" t="n">
        <v>32</v>
      </c>
      <c r="F3082" t="inlineStr">
        <is>
          <t>FA</t>
        </is>
      </c>
      <c r="G3082" t="inlineStr">
        <is>
          <t>FA</t>
        </is>
      </c>
      <c r="H3082" s="30" t="n">
        <v>1</v>
      </c>
      <c r="I3082" s="31" t="n">
        <v>0</v>
      </c>
      <c r="J3082" s="31" t="n"/>
      <c r="K3082" s="31" t="n">
        <v>0</v>
      </c>
      <c r="L3082" s="32" t="n"/>
      <c r="M3082" s="31" t="n">
        <v>0</v>
      </c>
      <c r="N3082" s="31" t="n">
        <v>0</v>
      </c>
      <c r="O3082" s="31" t="n"/>
      <c r="P3082" s="31" t="n"/>
      <c r="Q3082" s="31" t="n">
        <v>0</v>
      </c>
      <c r="R3082" s="31" t="n"/>
      <c r="S3082" s="32" t="n"/>
      <c r="T3082" s="32" t="n"/>
      <c r="V3082" t="inlineStr">
        <is>
          <t>02odj</t>
        </is>
      </c>
      <c r="Z3082" t="inlineStr">
        <is>
          <t>Dmitry Sinitsyn (DAL D)</t>
        </is>
      </c>
    </row>
    <row r="3083">
      <c r="A3083" t="inlineStr">
        <is>
          <t>Dmitry Sokolov</t>
        </is>
      </c>
      <c r="B3083" t="inlineStr">
        <is>
          <t>MIN</t>
        </is>
      </c>
      <c r="C3083" t="inlineStr">
        <is>
          <t>RW</t>
        </is>
      </c>
      <c r="D3083" t="inlineStr">
        <is>
          <t>F</t>
        </is>
      </c>
      <c r="E3083" t="n">
        <v>28</v>
      </c>
      <c r="F3083" t="inlineStr">
        <is>
          <t>FA</t>
        </is>
      </c>
      <c r="G3083" t="inlineStr">
        <is>
          <t>FA</t>
        </is>
      </c>
      <c r="H3083" s="30" t="n">
        <v>1</v>
      </c>
      <c r="I3083" s="31" t="n">
        <v>0</v>
      </c>
      <c r="J3083" s="31" t="n"/>
      <c r="K3083" s="31" t="n">
        <v>0</v>
      </c>
      <c r="L3083" s="32" t="n"/>
      <c r="M3083" s="31" t="n">
        <v>0</v>
      </c>
      <c r="N3083" s="31" t="n">
        <v>0</v>
      </c>
      <c r="O3083" s="31" t="n"/>
      <c r="P3083" s="31" t="n"/>
      <c r="Q3083" s="31" t="n">
        <v>0</v>
      </c>
      <c r="R3083" s="31" t="n"/>
      <c r="S3083" s="32" t="n"/>
      <c r="T3083" s="32" t="n"/>
      <c r="V3083" t="inlineStr">
        <is>
          <t>03mn3</t>
        </is>
      </c>
      <c r="W3083" t="n">
        <v>5675</v>
      </c>
      <c r="X3083" t="n">
        <v>7301</v>
      </c>
      <c r="Z3083" t="inlineStr">
        <is>
          <t>Dmitry Sokolov (MIN RW)</t>
        </is>
      </c>
    </row>
    <row r="3084">
      <c r="A3084" t="inlineStr">
        <is>
          <t>Dmitry Yakutsenak</t>
        </is>
      </c>
      <c r="B3084" t="inlineStr">
        <is>
          <t>(N/A)</t>
        </is>
      </c>
      <c r="C3084" t="inlineStr">
        <is>
          <t>C</t>
        </is>
      </c>
      <c r="D3084" t="inlineStr">
        <is>
          <t>F</t>
        </is>
      </c>
      <c r="E3084" t="n">
        <v>19</v>
      </c>
      <c r="F3084" t="inlineStr">
        <is>
          <t>FA</t>
        </is>
      </c>
      <c r="G3084" t="inlineStr">
        <is>
          <t>FA</t>
        </is>
      </c>
      <c r="H3084" s="30" t="n">
        <v>1</v>
      </c>
      <c r="I3084" s="31" t="n">
        <v>0</v>
      </c>
      <c r="J3084" s="31" t="n"/>
      <c r="K3084" s="31" t="n">
        <v>0</v>
      </c>
      <c r="L3084" s="32" t="n"/>
      <c r="M3084" s="31" t="n">
        <v>0</v>
      </c>
      <c r="N3084" s="31" t="n">
        <v>0</v>
      </c>
      <c r="O3084" s="31" t="n"/>
      <c r="P3084" s="31" t="n"/>
      <c r="Q3084" s="31" t="n">
        <v>0</v>
      </c>
      <c r="R3084" s="31" t="n"/>
      <c r="S3084" s="32" t="n"/>
      <c r="T3084" s="32" t="n"/>
      <c r="V3084" t="inlineStr">
        <is>
          <t>077bi</t>
        </is>
      </c>
      <c r="Z3084" t="inlineStr">
        <is>
          <t>Dmitry Yakutsenak ((N/A) C)</t>
        </is>
      </c>
    </row>
    <row r="3085">
      <c r="A3085" t="inlineStr">
        <is>
          <t>Dmitry Zavgorodniy</t>
        </is>
      </c>
      <c r="B3085" t="inlineStr">
        <is>
          <t>CGY</t>
        </is>
      </c>
      <c r="C3085" t="inlineStr">
        <is>
          <t>LW</t>
        </is>
      </c>
      <c r="D3085" t="inlineStr">
        <is>
          <t>F</t>
        </is>
      </c>
      <c r="E3085" t="n">
        <v>26</v>
      </c>
      <c r="F3085" t="inlineStr">
        <is>
          <t>FA</t>
        </is>
      </c>
      <c r="G3085" t="inlineStr">
        <is>
          <t>FA</t>
        </is>
      </c>
      <c r="H3085" s="30" t="n">
        <v>1</v>
      </c>
      <c r="I3085" s="31" t="n">
        <v>0</v>
      </c>
      <c r="J3085" s="31" t="n"/>
      <c r="K3085" s="31" t="n">
        <v>0</v>
      </c>
      <c r="L3085" s="32" t="n"/>
      <c r="M3085" s="31" t="n">
        <v>0</v>
      </c>
      <c r="N3085" s="31" t="n">
        <v>0</v>
      </c>
      <c r="O3085" s="31" t="n"/>
      <c r="P3085" s="31" t="n"/>
      <c r="Q3085" s="31" t="n">
        <v>0</v>
      </c>
      <c r="R3085" s="31" t="n"/>
      <c r="S3085" s="32" t="n"/>
      <c r="T3085" s="32" t="n"/>
      <c r="V3085" t="inlineStr">
        <is>
          <t>04r1b</t>
        </is>
      </c>
      <c r="W3085" t="n">
        <v>5765</v>
      </c>
      <c r="X3085" t="n">
        <v>8096</v>
      </c>
      <c r="Y3085" t="inlineStr">
        <is>
          <t>2cb730dc-1d43-474f-aefe-7e145db6326f</t>
        </is>
      </c>
      <c r="Z3085" t="inlineStr">
        <is>
          <t>Dmitry Zavgorodniy (CGY LW)</t>
        </is>
      </c>
    </row>
    <row r="3086">
      <c r="A3086" t="inlineStr">
        <is>
          <t>Dmitry Zhukenov</t>
        </is>
      </c>
      <c r="B3086" t="inlineStr">
        <is>
          <t>VAN</t>
        </is>
      </c>
      <c r="C3086" t="inlineStr">
        <is>
          <t>C</t>
        </is>
      </c>
      <c r="D3086" t="inlineStr">
        <is>
          <t>F</t>
        </is>
      </c>
      <c r="E3086" t="n">
        <v>29</v>
      </c>
      <c r="F3086" t="inlineStr">
        <is>
          <t>FA</t>
        </is>
      </c>
      <c r="G3086" t="inlineStr">
        <is>
          <t>FA</t>
        </is>
      </c>
      <c r="H3086" s="30" t="n">
        <v>1</v>
      </c>
      <c r="I3086" s="31" t="n">
        <v>0</v>
      </c>
      <c r="J3086" s="31" t="n"/>
      <c r="K3086" s="31" t="n">
        <v>0</v>
      </c>
      <c r="L3086" s="32" t="n"/>
      <c r="M3086" s="31" t="n">
        <v>0</v>
      </c>
      <c r="N3086" s="31" t="n">
        <v>0</v>
      </c>
      <c r="O3086" s="31" t="n"/>
      <c r="P3086" s="31" t="n"/>
      <c r="Q3086" s="31" t="n">
        <v>0</v>
      </c>
      <c r="R3086" s="31" t="n"/>
      <c r="S3086" s="32" t="n"/>
      <c r="T3086" s="32" t="n"/>
      <c r="V3086" t="inlineStr">
        <is>
          <t>03rgj</t>
        </is>
      </c>
      <c r="X3086" t="n">
        <v>6856</v>
      </c>
      <c r="Z3086" t="inlineStr">
        <is>
          <t>Dmitry Zhukenov (VAN C)</t>
        </is>
      </c>
    </row>
    <row r="3087">
      <c r="A3087" t="inlineStr">
        <is>
          <t>Dmytro Timashov</t>
        </is>
      </c>
      <c r="B3087" t="inlineStr">
        <is>
          <t>NYI</t>
        </is>
      </c>
      <c r="C3087" t="inlineStr">
        <is>
          <t>LW</t>
        </is>
      </c>
      <c r="D3087" t="inlineStr">
        <is>
          <t>F</t>
        </is>
      </c>
      <c r="E3087" t="n">
        <v>29</v>
      </c>
      <c r="F3087" t="inlineStr">
        <is>
          <t>FA</t>
        </is>
      </c>
      <c r="G3087" t="inlineStr">
        <is>
          <t>FA</t>
        </is>
      </c>
      <c r="H3087" s="30" t="n">
        <v>1</v>
      </c>
      <c r="I3087" s="31" t="n">
        <v>0</v>
      </c>
      <c r="J3087" s="31" t="n"/>
      <c r="K3087" s="31" t="n">
        <v>0</v>
      </c>
      <c r="L3087" s="32" t="n"/>
      <c r="M3087" s="31" t="n">
        <v>0</v>
      </c>
      <c r="N3087" s="31" t="n">
        <v>0</v>
      </c>
      <c r="O3087" s="31" t="n"/>
      <c r="P3087" s="31" t="n"/>
      <c r="Q3087" s="31" t="n">
        <v>0</v>
      </c>
      <c r="R3087" s="31" t="n"/>
      <c r="S3087" s="32" t="n"/>
      <c r="T3087" s="32" t="n"/>
      <c r="V3087" t="inlineStr">
        <is>
          <t>03rgt</t>
        </is>
      </c>
      <c r="W3087" t="n">
        <v>4966</v>
      </c>
      <c r="X3087" t="n">
        <v>6867</v>
      </c>
      <c r="Y3087" t="inlineStr">
        <is>
          <t>b10ba3c5-65e8-4c03-8c93-ab3e378270b3</t>
        </is>
      </c>
      <c r="Z3087" t="inlineStr">
        <is>
          <t>Dmytro Timashov (NYI LW)</t>
        </is>
      </c>
    </row>
    <row r="3088">
      <c r="A3088" t="inlineStr">
        <is>
          <t>Doman Kristof Szongoth</t>
        </is>
      </c>
      <c r="B3088" t="inlineStr">
        <is>
          <t>BUF</t>
        </is>
      </c>
      <c r="C3088" t="inlineStr">
        <is>
          <t>C</t>
        </is>
      </c>
      <c r="D3088" t="inlineStr">
        <is>
          <t>F</t>
        </is>
      </c>
      <c r="E3088" t="n">
        <v>18</v>
      </c>
      <c r="F3088" t="inlineStr">
        <is>
          <t>FA</t>
        </is>
      </c>
      <c r="G3088" t="inlineStr">
        <is>
          <t>FA</t>
        </is>
      </c>
      <c r="H3088" s="30" t="n">
        <v>1</v>
      </c>
      <c r="I3088" s="31" t="n">
        <v>0</v>
      </c>
      <c r="J3088" s="31" t="n"/>
      <c r="K3088" s="31" t="n">
        <v>0</v>
      </c>
      <c r="L3088" s="32" t="n"/>
      <c r="M3088" s="31" t="n">
        <v>0</v>
      </c>
      <c r="N3088" s="31" t="n">
        <v>0</v>
      </c>
      <c r="O3088" s="31" t="n"/>
      <c r="P3088" s="31" t="n"/>
      <c r="Q3088" s="31" t="n">
        <v>0</v>
      </c>
      <c r="R3088" s="31" t="n"/>
      <c r="S3088" s="32" t="n"/>
      <c r="T3088" s="32" t="n"/>
      <c r="V3088" t="inlineStr">
        <is>
          <t>076rn</t>
        </is>
      </c>
      <c r="Y3088" t="inlineStr">
        <is>
          <t>c1569945-0780-47e0-92f9-ae5e710a7f13</t>
        </is>
      </c>
      <c r="Z3088" t="inlineStr">
        <is>
          <t>Doman Kristof Szongoth (BUF C)</t>
        </is>
      </c>
    </row>
    <row r="3089">
      <c r="A3089" t="inlineStr">
        <is>
          <t>Domenic Commisso</t>
        </is>
      </c>
      <c r="B3089" t="inlineStr">
        <is>
          <t>(N/A)</t>
        </is>
      </c>
      <c r="C3089" t="inlineStr">
        <is>
          <t>C</t>
        </is>
      </c>
      <c r="D3089" t="inlineStr">
        <is>
          <t>F</t>
        </is>
      </c>
      <c r="E3089" t="n">
        <v>28</v>
      </c>
      <c r="F3089" t="inlineStr">
        <is>
          <t>FA</t>
        </is>
      </c>
      <c r="G3089" t="inlineStr">
        <is>
          <t>FA</t>
        </is>
      </c>
      <c r="H3089" s="30" t="n">
        <v>1</v>
      </c>
      <c r="I3089" s="31" t="n">
        <v>0</v>
      </c>
      <c r="J3089" s="31" t="n"/>
      <c r="K3089" s="31" t="n">
        <v>0</v>
      </c>
      <c r="L3089" s="32" t="n"/>
      <c r="M3089" s="31" t="n">
        <v>0</v>
      </c>
      <c r="N3089" s="31" t="n">
        <v>0</v>
      </c>
      <c r="O3089" s="31" t="n"/>
      <c r="P3089" s="31" t="n"/>
      <c r="Q3089" s="31" t="n">
        <v>0</v>
      </c>
      <c r="R3089" s="31" t="n"/>
      <c r="S3089" s="32" t="n"/>
      <c r="T3089" s="32" t="n"/>
      <c r="V3089" t="inlineStr">
        <is>
          <t>045z9</t>
        </is>
      </c>
      <c r="Z3089" t="inlineStr">
        <is>
          <t>Domenic Commisso ((N/A) C)</t>
        </is>
      </c>
    </row>
    <row r="3090">
      <c r="A3090" t="inlineStr">
        <is>
          <t>Domenic DiVincentiis</t>
        </is>
      </c>
      <c r="B3090" t="inlineStr">
        <is>
          <t>WPG</t>
        </is>
      </c>
      <c r="C3090" t="inlineStr">
        <is>
          <t>G</t>
        </is>
      </c>
      <c r="D3090" t="inlineStr">
        <is>
          <t>G</t>
        </is>
      </c>
      <c r="E3090" t="n">
        <v>22</v>
      </c>
      <c r="F3090" t="inlineStr">
        <is>
          <t>FA</t>
        </is>
      </c>
      <c r="G3090" t="inlineStr">
        <is>
          <t>FA</t>
        </is>
      </c>
      <c r="H3090" s="30" t="n">
        <v>830556</v>
      </c>
      <c r="I3090" s="31" t="n">
        <v>0</v>
      </c>
      <c r="J3090" s="31" t="n"/>
      <c r="K3090" s="31" t="n">
        <v>0</v>
      </c>
      <c r="L3090" s="32" t="n"/>
      <c r="M3090" s="31" t="n">
        <v>0</v>
      </c>
      <c r="N3090" s="31" t="n">
        <v>0</v>
      </c>
      <c r="O3090" s="31" t="n"/>
      <c r="P3090" s="31" t="n"/>
      <c r="Q3090" s="31" t="n">
        <v>0</v>
      </c>
      <c r="R3090" s="31" t="n"/>
      <c r="S3090" s="32" t="n"/>
      <c r="T3090" s="32" t="n"/>
      <c r="V3090" t="inlineStr">
        <is>
          <t>060ya</t>
        </is>
      </c>
      <c r="W3090" t="n">
        <v>7041</v>
      </c>
      <c r="Y3090" t="inlineStr">
        <is>
          <t>e7acf078-690c-4799-8548-0d9ee71739d4</t>
        </is>
      </c>
      <c r="Z3090" t="inlineStr">
        <is>
          <t>Domenic DiVincentiis (WPG G)</t>
        </is>
      </c>
    </row>
    <row r="3091">
      <c r="A3091" t="inlineStr">
        <is>
          <t>Domenic Monardo</t>
        </is>
      </c>
      <c r="B3091" t="inlineStr">
        <is>
          <t>(N/A)</t>
        </is>
      </c>
      <c r="C3091" t="inlineStr">
        <is>
          <t>RW</t>
        </is>
      </c>
      <c r="D3091" t="inlineStr">
        <is>
          <t>F</t>
        </is>
      </c>
      <c r="E3091" t="n">
        <v>37</v>
      </c>
      <c r="F3091" t="inlineStr">
        <is>
          <t>FA</t>
        </is>
      </c>
      <c r="G3091" t="inlineStr">
        <is>
          <t>FA</t>
        </is>
      </c>
      <c r="H3091" s="30" t="n">
        <v>1</v>
      </c>
      <c r="I3091" s="31" t="n">
        <v>0</v>
      </c>
      <c r="J3091" s="31" t="n"/>
      <c r="K3091" s="31" t="n">
        <v>0</v>
      </c>
      <c r="L3091" s="32" t="n"/>
      <c r="M3091" s="31" t="n">
        <v>0</v>
      </c>
      <c r="N3091" s="31" t="n">
        <v>0</v>
      </c>
      <c r="O3091" s="31" t="n"/>
      <c r="P3091" s="31" t="n"/>
      <c r="Q3091" s="31" t="n">
        <v>0</v>
      </c>
      <c r="R3091" s="31" t="n"/>
      <c r="S3091" s="32" t="n"/>
      <c r="T3091" s="32" t="n"/>
      <c r="V3091" t="inlineStr">
        <is>
          <t>038k6</t>
        </is>
      </c>
      <c r="X3091" t="n">
        <v>6230</v>
      </c>
      <c r="Z3091" t="inlineStr">
        <is>
          <t>Domenic Monardo ((N/A) RW)</t>
        </is>
      </c>
    </row>
    <row r="3092">
      <c r="A3092" t="inlineStr">
        <is>
          <t>Dominic Basse</t>
        </is>
      </c>
      <c r="B3092" t="inlineStr">
        <is>
          <t>CHI</t>
        </is>
      </c>
      <c r="C3092" t="inlineStr">
        <is>
          <t>G</t>
        </is>
      </c>
      <c r="D3092" t="inlineStr">
        <is>
          <t>G</t>
        </is>
      </c>
      <c r="E3092" t="n">
        <v>25</v>
      </c>
      <c r="F3092" t="inlineStr">
        <is>
          <t>FA</t>
        </is>
      </c>
      <c r="G3092" t="inlineStr">
        <is>
          <t>FA</t>
        </is>
      </c>
      <c r="H3092" s="30" t="n">
        <v>1</v>
      </c>
      <c r="I3092" s="31" t="n">
        <v>0</v>
      </c>
      <c r="J3092" s="31" t="n"/>
      <c r="K3092" s="31" t="n">
        <v>0</v>
      </c>
      <c r="L3092" s="32" t="n"/>
      <c r="M3092" s="31" t="n">
        <v>0</v>
      </c>
      <c r="N3092" s="31" t="n">
        <v>0</v>
      </c>
      <c r="O3092" s="31" t="n"/>
      <c r="P3092" s="31" t="n"/>
      <c r="Q3092" s="31" t="n">
        <v>0</v>
      </c>
      <c r="R3092" s="31" t="n"/>
      <c r="S3092" s="32" t="n"/>
      <c r="T3092" s="32" t="n"/>
      <c r="V3092" t="inlineStr">
        <is>
          <t>051ve</t>
        </is>
      </c>
      <c r="Z3092" t="inlineStr">
        <is>
          <t>Dominic Basse (CHI G)</t>
        </is>
      </c>
    </row>
    <row r="3093">
      <c r="A3093" t="inlineStr">
        <is>
          <t>Dominic Franco</t>
        </is>
      </c>
      <c r="B3093" t="inlineStr">
        <is>
          <t>BUF</t>
        </is>
      </c>
      <c r="C3093" t="inlineStr">
        <is>
          <t>RW</t>
        </is>
      </c>
      <c r="D3093" t="inlineStr">
        <is>
          <t>F</t>
        </is>
      </c>
      <c r="E3093" t="n">
        <v>30</v>
      </c>
      <c r="F3093" t="inlineStr">
        <is>
          <t>FA</t>
        </is>
      </c>
      <c r="G3093" t="inlineStr">
        <is>
          <t>FA</t>
        </is>
      </c>
      <c r="H3093" s="30" t="n">
        <v>1</v>
      </c>
      <c r="I3093" s="31" t="n">
        <v>0</v>
      </c>
      <c r="J3093" s="31" t="n"/>
      <c r="K3093" s="31" t="n">
        <v>0</v>
      </c>
      <c r="L3093" s="32" t="n"/>
      <c r="M3093" s="31" t="n">
        <v>0</v>
      </c>
      <c r="N3093" s="31" t="n">
        <v>0</v>
      </c>
      <c r="O3093" s="31" t="n"/>
      <c r="P3093" s="31" t="n"/>
      <c r="Q3093" s="31" t="n">
        <v>0</v>
      </c>
      <c r="R3093" s="31" t="n"/>
      <c r="S3093" s="32" t="n"/>
      <c r="T3093" s="32" t="n"/>
      <c r="V3093" t="inlineStr">
        <is>
          <t>05x79</t>
        </is>
      </c>
      <c r="Y3093" t="inlineStr">
        <is>
          <t>8ba26f2b-7d06-4b5b-a34f-67894b4c726d</t>
        </is>
      </c>
      <c r="Z3093" t="inlineStr">
        <is>
          <t>Dominic Franco (BUF RW)</t>
        </is>
      </c>
    </row>
    <row r="3094">
      <c r="A3094" t="inlineStr">
        <is>
          <t>Dominic Turgeon</t>
        </is>
      </c>
      <c r="B3094" t="inlineStr">
        <is>
          <t>MIN</t>
        </is>
      </c>
      <c r="C3094" t="inlineStr">
        <is>
          <t>C</t>
        </is>
      </c>
      <c r="D3094" t="inlineStr">
        <is>
          <t>F</t>
        </is>
      </c>
      <c r="E3094" t="n">
        <v>30</v>
      </c>
      <c r="F3094" t="inlineStr">
        <is>
          <t>FA</t>
        </is>
      </c>
      <c r="G3094" t="inlineStr">
        <is>
          <t>FA</t>
        </is>
      </c>
      <c r="H3094" s="30" t="n">
        <v>1</v>
      </c>
      <c r="I3094" s="31" t="n">
        <v>0</v>
      </c>
      <c r="J3094" s="31" t="n"/>
      <c r="K3094" s="31" t="n">
        <v>0</v>
      </c>
      <c r="L3094" s="32" t="n"/>
      <c r="M3094" s="31" t="n">
        <v>0</v>
      </c>
      <c r="N3094" s="31" t="n">
        <v>0</v>
      </c>
      <c r="O3094" s="31" t="n"/>
      <c r="P3094" s="31" t="n"/>
      <c r="Q3094" s="31" t="n">
        <v>0</v>
      </c>
      <c r="R3094" s="31" t="n"/>
      <c r="S3094" s="32" t="n"/>
      <c r="T3094" s="32" t="n"/>
      <c r="V3094" t="inlineStr">
        <is>
          <t>03eb8</t>
        </is>
      </c>
      <c r="W3094" t="n">
        <v>4464</v>
      </c>
      <c r="X3094" t="n">
        <v>6432</v>
      </c>
      <c r="Y3094" t="inlineStr">
        <is>
          <t>9217b879-6e4f-4de7-8493-fa6c1fe885dc</t>
        </is>
      </c>
      <c r="Z3094" t="inlineStr">
        <is>
          <t>Dominic Turgeon (MIN C)</t>
        </is>
      </c>
    </row>
    <row r="3095">
      <c r="A3095" t="inlineStr">
        <is>
          <t>Dominic Zwerger</t>
        </is>
      </c>
      <c r="B3095" t="inlineStr">
        <is>
          <t>(N/A)</t>
        </is>
      </c>
      <c r="C3095" t="inlineStr">
        <is>
          <t>LW</t>
        </is>
      </c>
      <c r="D3095" t="inlineStr">
        <is>
          <t>F</t>
        </is>
      </c>
      <c r="E3095" t="n">
        <v>30</v>
      </c>
      <c r="F3095" t="inlineStr">
        <is>
          <t>FA</t>
        </is>
      </c>
      <c r="G3095" t="inlineStr">
        <is>
          <t>FA</t>
        </is>
      </c>
      <c r="H3095" s="30" t="n">
        <v>1</v>
      </c>
      <c r="I3095" s="31" t="n">
        <v>0</v>
      </c>
      <c r="J3095" s="31" t="n"/>
      <c r="K3095" s="31" t="n">
        <v>0</v>
      </c>
      <c r="L3095" s="32" t="n"/>
      <c r="M3095" s="31" t="n">
        <v>0</v>
      </c>
      <c r="N3095" s="31" t="n">
        <v>0</v>
      </c>
      <c r="O3095" s="31" t="n"/>
      <c r="P3095" s="31" t="n"/>
      <c r="Q3095" s="31" t="n">
        <v>0</v>
      </c>
      <c r="R3095" s="31" t="n"/>
      <c r="S3095" s="32" t="n"/>
      <c r="T3095" s="32" t="n"/>
      <c r="V3095" t="inlineStr">
        <is>
          <t>047fk</t>
        </is>
      </c>
      <c r="Z3095" t="inlineStr">
        <is>
          <t>Dominic Zwerger ((N/A) LW)</t>
        </is>
      </c>
    </row>
    <row r="3096">
      <c r="A3096" t="inlineStr">
        <is>
          <t>Dominick Campione</t>
        </is>
      </c>
      <c r="B3096" t="inlineStr">
        <is>
          <t>(N/A)</t>
        </is>
      </c>
      <c r="C3096" t="inlineStr">
        <is>
          <t>D</t>
        </is>
      </c>
      <c r="D3096" t="inlineStr">
        <is>
          <t>D</t>
        </is>
      </c>
      <c r="E3096" t="n">
        <v>23</v>
      </c>
      <c r="F3096" t="inlineStr">
        <is>
          <t>FA</t>
        </is>
      </c>
      <c r="G3096" t="inlineStr">
        <is>
          <t>FA</t>
        </is>
      </c>
      <c r="H3096" s="30" t="n">
        <v>1</v>
      </c>
      <c r="I3096" s="31" t="n">
        <v>0</v>
      </c>
      <c r="J3096" s="31" t="n"/>
      <c r="K3096" s="31" t="n">
        <v>0</v>
      </c>
      <c r="L3096" s="32" t="n"/>
      <c r="M3096" s="31" t="n">
        <v>0</v>
      </c>
      <c r="N3096" s="31" t="n">
        <v>0</v>
      </c>
      <c r="O3096" s="31" t="n"/>
      <c r="P3096" s="31" t="n"/>
      <c r="Q3096" s="31" t="n">
        <v>0</v>
      </c>
      <c r="R3096" s="31" t="n"/>
      <c r="S3096" s="32" t="n"/>
      <c r="T3096" s="32" t="n"/>
      <c r="V3096" t="inlineStr">
        <is>
          <t>05uxn</t>
        </is>
      </c>
      <c r="Z3096" t="inlineStr">
        <is>
          <t>Dominick Campione ((N/A) D)</t>
        </is>
      </c>
    </row>
    <row r="3097">
      <c r="A3097" t="inlineStr">
        <is>
          <t>Dominick Mersch</t>
        </is>
      </c>
      <c r="B3097" t="inlineStr">
        <is>
          <t>BUF</t>
        </is>
      </c>
      <c r="C3097" t="inlineStr">
        <is>
          <t>C</t>
        </is>
      </c>
      <c r="D3097" t="inlineStr">
        <is>
          <t>F</t>
        </is>
      </c>
      <c r="E3097" t="n">
        <v>27</v>
      </c>
      <c r="F3097" t="inlineStr">
        <is>
          <t>FA</t>
        </is>
      </c>
      <c r="G3097" t="inlineStr">
        <is>
          <t>FA</t>
        </is>
      </c>
      <c r="H3097" s="30" t="n">
        <v>1</v>
      </c>
      <c r="I3097" s="31" t="n">
        <v>0</v>
      </c>
      <c r="J3097" s="31" t="n"/>
      <c r="K3097" s="31" t="n">
        <v>0</v>
      </c>
      <c r="L3097" s="32" t="n"/>
      <c r="M3097" s="31" t="n">
        <v>0</v>
      </c>
      <c r="N3097" s="31" t="n">
        <v>0</v>
      </c>
      <c r="O3097" s="31" t="n"/>
      <c r="P3097" s="31" t="n"/>
      <c r="Q3097" s="31" t="n">
        <v>0</v>
      </c>
      <c r="R3097" s="31" t="n"/>
      <c r="S3097" s="32" t="n"/>
      <c r="T3097" s="32" t="n"/>
      <c r="V3097" t="inlineStr">
        <is>
          <t>06h27</t>
        </is>
      </c>
      <c r="Y3097" t="inlineStr">
        <is>
          <t>9d8ff1b5-9fb2-421b-96e3-b39caf49cf2d</t>
        </is>
      </c>
      <c r="Z3097" t="inlineStr">
        <is>
          <t>Dominick Mersch (BUF C)</t>
        </is>
      </c>
    </row>
    <row r="3098">
      <c r="A3098" t="inlineStr">
        <is>
          <t>Dominik Badinka</t>
        </is>
      </c>
      <c r="B3098" t="inlineStr">
        <is>
          <t>CAR</t>
        </is>
      </c>
      <c r="C3098" t="inlineStr">
        <is>
          <t>D</t>
        </is>
      </c>
      <c r="D3098" t="inlineStr">
        <is>
          <t>D</t>
        </is>
      </c>
      <c r="E3098" t="n">
        <v>20</v>
      </c>
      <c r="F3098" t="inlineStr">
        <is>
          <t>T</t>
        </is>
      </c>
      <c r="G3098" t="inlineStr">
        <is>
          <t>Nathan</t>
        </is>
      </c>
      <c r="H3098" s="30" t="n">
        <v>837700</v>
      </c>
      <c r="I3098" s="31" t="n">
        <v>0</v>
      </c>
      <c r="J3098" s="31" t="n"/>
      <c r="K3098" s="31" t="n">
        <v>0</v>
      </c>
      <c r="L3098" s="32" t="n"/>
      <c r="M3098" s="31" t="n">
        <v>0</v>
      </c>
      <c r="N3098" s="31" t="n">
        <v>0</v>
      </c>
      <c r="O3098" s="31" t="n"/>
      <c r="P3098" s="31" t="n"/>
      <c r="Q3098" s="31" t="n">
        <v>0</v>
      </c>
      <c r="R3098" s="31" t="n"/>
      <c r="S3098" s="32" t="n"/>
      <c r="T3098" s="32" t="n"/>
      <c r="V3098" t="inlineStr">
        <is>
          <t>06lv2</t>
        </is>
      </c>
      <c r="W3098" t="n">
        <v>7166</v>
      </c>
      <c r="Y3098" t="inlineStr">
        <is>
          <t>3a835a60-8bd7-418c-b965-ac7940e798f8</t>
        </is>
      </c>
      <c r="Z3098" t="inlineStr">
        <is>
          <t>Dominik Badinka (CAR D)</t>
        </is>
      </c>
    </row>
    <row r="3099">
      <c r="A3099" t="inlineStr">
        <is>
          <t>Dominik Bielke</t>
        </is>
      </c>
      <c r="B3099" t="inlineStr">
        <is>
          <t>(N/A)</t>
        </is>
      </c>
      <c r="C3099" t="inlineStr">
        <is>
          <t>D</t>
        </is>
      </c>
      <c r="D3099" t="inlineStr">
        <is>
          <t>D</t>
        </is>
      </c>
      <c r="E3099" t="n">
        <v>35</v>
      </c>
      <c r="F3099" t="inlineStr">
        <is>
          <t>FA</t>
        </is>
      </c>
      <c r="G3099" t="inlineStr">
        <is>
          <t>FA</t>
        </is>
      </c>
      <c r="H3099" s="30" t="n">
        <v>1</v>
      </c>
      <c r="I3099" s="31" t="n">
        <v>0</v>
      </c>
      <c r="J3099" s="31" t="n"/>
      <c r="K3099" s="31" t="n">
        <v>0</v>
      </c>
      <c r="L3099" s="32" t="n"/>
      <c r="M3099" s="31" t="n">
        <v>0</v>
      </c>
      <c r="N3099" s="31" t="n">
        <v>0</v>
      </c>
      <c r="O3099" s="31" t="n"/>
      <c r="P3099" s="31" t="n"/>
      <c r="Q3099" s="31" t="n">
        <v>0</v>
      </c>
      <c r="R3099" s="31" t="n"/>
      <c r="S3099" s="32" t="n"/>
      <c r="T3099" s="32" t="n"/>
      <c r="V3099" t="inlineStr">
        <is>
          <t>02yee</t>
        </is>
      </c>
      <c r="W3099" t="n">
        <v>3812</v>
      </c>
      <c r="Z3099" t="inlineStr">
        <is>
          <t>Dominik Bielke ((N/A) D)</t>
        </is>
      </c>
    </row>
    <row r="3100">
      <c r="A3100" t="inlineStr">
        <is>
          <t>Dominik Bittner</t>
        </is>
      </c>
      <c r="B3100" t="inlineStr">
        <is>
          <t>(N/A)</t>
        </is>
      </c>
      <c r="C3100" t="inlineStr">
        <is>
          <t>D</t>
        </is>
      </c>
      <c r="D3100" t="inlineStr">
        <is>
          <t>D</t>
        </is>
      </c>
      <c r="E3100" t="n">
        <v>34</v>
      </c>
      <c r="F3100" t="inlineStr">
        <is>
          <t>FA</t>
        </is>
      </c>
      <c r="G3100" t="inlineStr">
        <is>
          <t>FA</t>
        </is>
      </c>
      <c r="H3100" s="30" t="n">
        <v>1</v>
      </c>
      <c r="I3100" s="31" t="n">
        <v>0</v>
      </c>
      <c r="J3100" s="31" t="n"/>
      <c r="K3100" s="31" t="n">
        <v>0</v>
      </c>
      <c r="L3100" s="32" t="n"/>
      <c r="M3100" s="31" t="n">
        <v>0</v>
      </c>
      <c r="N3100" s="31" t="n">
        <v>0</v>
      </c>
      <c r="O3100" s="31" t="n"/>
      <c r="P3100" s="31" t="n"/>
      <c r="Q3100" s="31" t="n">
        <v>0</v>
      </c>
      <c r="R3100" s="31" t="n"/>
      <c r="S3100" s="32" t="n"/>
      <c r="T3100" s="32" t="n"/>
      <c r="V3100" t="inlineStr">
        <is>
          <t>05yjm</t>
        </is>
      </c>
      <c r="Z3100" t="inlineStr">
        <is>
          <t>Dominik Bittner ((N/A) D)</t>
        </is>
      </c>
    </row>
    <row r="3101">
      <c r="A3101" t="inlineStr">
        <is>
          <t>Dominik Bokk</t>
        </is>
      </c>
      <c r="B3101" t="inlineStr">
        <is>
          <t>(N/A)</t>
        </is>
      </c>
      <c r="C3101" t="inlineStr">
        <is>
          <t>RW</t>
        </is>
      </c>
      <c r="D3101" t="inlineStr">
        <is>
          <t>F</t>
        </is>
      </c>
      <c r="E3101" t="n">
        <v>26</v>
      </c>
      <c r="F3101" t="inlineStr">
        <is>
          <t>FA</t>
        </is>
      </c>
      <c r="G3101" t="inlineStr">
        <is>
          <t>FA</t>
        </is>
      </c>
      <c r="H3101" s="30" t="n">
        <v>1</v>
      </c>
      <c r="I3101" s="31" t="n">
        <v>0</v>
      </c>
      <c r="J3101" s="31" t="n"/>
      <c r="K3101" s="31" t="n">
        <v>0</v>
      </c>
      <c r="L3101" s="32" t="n"/>
      <c r="M3101" s="31" t="n">
        <v>0</v>
      </c>
      <c r="N3101" s="31" t="n">
        <v>0</v>
      </c>
      <c r="O3101" s="31" t="n"/>
      <c r="P3101" s="31" t="n"/>
      <c r="Q3101" s="31" t="n">
        <v>0</v>
      </c>
      <c r="R3101" s="31" t="n"/>
      <c r="S3101" s="32" t="n"/>
      <c r="T3101" s="32" t="n"/>
      <c r="V3101" t="inlineStr">
        <is>
          <t>04oqi</t>
        </is>
      </c>
      <c r="W3101" t="n">
        <v>5715</v>
      </c>
      <c r="X3101" t="n">
        <v>7923</v>
      </c>
      <c r="Y3101" t="inlineStr">
        <is>
          <t>b0be8997-a8dc-4122-b2fe-1af80073b742</t>
        </is>
      </c>
      <c r="Z3101" t="inlineStr">
        <is>
          <t>Dominik Bokk ((N/A) RW)</t>
        </is>
      </c>
    </row>
    <row r="3102">
      <c r="A3102" t="inlineStr">
        <is>
          <t>Dominik Egli</t>
        </is>
      </c>
      <c r="B3102" t="inlineStr">
        <is>
          <t>(N/A)</t>
        </is>
      </c>
      <c r="C3102" t="inlineStr">
        <is>
          <t>D</t>
        </is>
      </c>
      <c r="D3102" t="inlineStr">
        <is>
          <t>D</t>
        </is>
      </c>
      <c r="E3102" t="n">
        <v>28</v>
      </c>
      <c r="F3102" t="inlineStr">
        <is>
          <t>FA</t>
        </is>
      </c>
      <c r="G3102" t="inlineStr">
        <is>
          <t>FA</t>
        </is>
      </c>
      <c r="H3102" s="30" t="n">
        <v>1</v>
      </c>
      <c r="I3102" s="31" t="n">
        <v>0</v>
      </c>
      <c r="J3102" s="31" t="n"/>
      <c r="K3102" s="31" t="n">
        <v>0</v>
      </c>
      <c r="L3102" s="32" t="n"/>
      <c r="M3102" s="31" t="n">
        <v>0</v>
      </c>
      <c r="N3102" s="31" t="n">
        <v>0</v>
      </c>
      <c r="O3102" s="31" t="n"/>
      <c r="P3102" s="31" t="n"/>
      <c r="Q3102" s="31" t="n">
        <v>0</v>
      </c>
      <c r="R3102" s="31" t="n"/>
      <c r="S3102" s="32" t="n"/>
      <c r="T3102" s="32" t="n"/>
      <c r="V3102" t="inlineStr">
        <is>
          <t>05ad4</t>
        </is>
      </c>
      <c r="Z3102" t="inlineStr">
        <is>
          <t>Dominik Egli ((N/A) D)</t>
        </is>
      </c>
    </row>
    <row r="3103">
      <c r="A3103" t="inlineStr">
        <is>
          <t>Dominik Frodl</t>
        </is>
      </c>
      <c r="B3103" t="inlineStr">
        <is>
          <t>(N/A)</t>
        </is>
      </c>
      <c r="C3103" t="inlineStr">
        <is>
          <t>G</t>
        </is>
      </c>
      <c r="D3103" t="inlineStr">
        <is>
          <t>G</t>
        </is>
      </c>
      <c r="E3103" t="n">
        <v>30</v>
      </c>
      <c r="F3103" t="inlineStr">
        <is>
          <t>FA</t>
        </is>
      </c>
      <c r="G3103" t="inlineStr">
        <is>
          <t>FA</t>
        </is>
      </c>
      <c r="H3103" s="30" t="n">
        <v>1</v>
      </c>
      <c r="I3103" s="31" t="n">
        <v>0</v>
      </c>
      <c r="J3103" s="31" t="n"/>
      <c r="K3103" s="31" t="n">
        <v>0</v>
      </c>
      <c r="L3103" s="32" t="n"/>
      <c r="M3103" s="31" t="n">
        <v>0</v>
      </c>
      <c r="N3103" s="31" t="n">
        <v>0</v>
      </c>
      <c r="O3103" s="31" t="n"/>
      <c r="P3103" s="31" t="n"/>
      <c r="Q3103" s="31" t="n">
        <v>0</v>
      </c>
      <c r="R3103" s="31" t="n"/>
      <c r="S3103" s="32" t="n"/>
      <c r="T3103" s="32" t="n"/>
      <c r="V3103" t="inlineStr">
        <is>
          <t>04yl1</t>
        </is>
      </c>
      <c r="Z3103" t="inlineStr">
        <is>
          <t>Dominik Frodl ((N/A) G)</t>
        </is>
      </c>
    </row>
    <row r="3104">
      <c r="A3104" t="inlineStr">
        <is>
          <t>Dominik Furch</t>
        </is>
      </c>
      <c r="B3104" t="inlineStr">
        <is>
          <t>(N/A)</t>
        </is>
      </c>
      <c r="C3104" t="inlineStr">
        <is>
          <t>G</t>
        </is>
      </c>
      <c r="D3104" t="inlineStr">
        <is>
          <t>G</t>
        </is>
      </c>
      <c r="E3104" t="n">
        <v>36</v>
      </c>
      <c r="F3104" t="inlineStr">
        <is>
          <t>FA</t>
        </is>
      </c>
      <c r="G3104" t="inlineStr">
        <is>
          <t>FA</t>
        </is>
      </c>
      <c r="H3104" s="30" t="n">
        <v>1</v>
      </c>
      <c r="I3104" s="31" t="n">
        <v>0</v>
      </c>
      <c r="J3104" s="31" t="n"/>
      <c r="K3104" s="31" t="n">
        <v>0</v>
      </c>
      <c r="L3104" s="32" t="n"/>
      <c r="M3104" s="31" t="n">
        <v>0</v>
      </c>
      <c r="N3104" s="31" t="n">
        <v>0</v>
      </c>
      <c r="O3104" s="31" t="n"/>
      <c r="P3104" s="31" t="n"/>
      <c r="Q3104" s="31" t="n">
        <v>0</v>
      </c>
      <c r="R3104" s="31" t="n"/>
      <c r="S3104" s="32" t="n"/>
      <c r="T3104" s="32" t="n"/>
      <c r="V3104" t="inlineStr">
        <is>
          <t>03zf4</t>
        </is>
      </c>
      <c r="Z3104" t="inlineStr">
        <is>
          <t>Dominik Furch ((N/A) G)</t>
        </is>
      </c>
    </row>
    <row r="3105">
      <c r="A3105" t="inlineStr">
        <is>
          <t>Dominik Hrachovina</t>
        </is>
      </c>
      <c r="B3105" t="inlineStr">
        <is>
          <t>(N/A)</t>
        </is>
      </c>
      <c r="C3105" t="inlineStr">
        <is>
          <t>G</t>
        </is>
      </c>
      <c r="D3105" t="inlineStr">
        <is>
          <t>G</t>
        </is>
      </c>
      <c r="E3105" t="n">
        <v>32</v>
      </c>
      <c r="F3105" t="inlineStr">
        <is>
          <t>FA</t>
        </is>
      </c>
      <c r="G3105" t="inlineStr">
        <is>
          <t>FA</t>
        </is>
      </c>
      <c r="H3105" s="30" t="n">
        <v>1</v>
      </c>
      <c r="I3105" s="31" t="n">
        <v>0</v>
      </c>
      <c r="J3105" s="31" t="n"/>
      <c r="K3105" s="31" t="n">
        <v>0</v>
      </c>
      <c r="L3105" s="32" t="n"/>
      <c r="M3105" s="31" t="n">
        <v>0</v>
      </c>
      <c r="N3105" s="31" t="n">
        <v>0</v>
      </c>
      <c r="O3105" s="31" t="n"/>
      <c r="P3105" s="31" t="n"/>
      <c r="Q3105" s="31" t="n">
        <v>0</v>
      </c>
      <c r="R3105" s="31" t="n"/>
      <c r="S3105" s="32" t="n"/>
      <c r="T3105" s="32" t="n"/>
      <c r="V3105" t="inlineStr">
        <is>
          <t>04dez</t>
        </is>
      </c>
      <c r="Z3105" t="inlineStr">
        <is>
          <t>Dominik Hrachovina ((N/A) G)</t>
        </is>
      </c>
    </row>
    <row r="3106">
      <c r="A3106" t="inlineStr">
        <is>
          <t>Dominik Kahun</t>
        </is>
      </c>
      <c r="B3106" t="inlineStr">
        <is>
          <t>(N/A)</t>
        </is>
      </c>
      <c r="C3106" t="inlineStr">
        <is>
          <t>LW</t>
        </is>
      </c>
      <c r="D3106" t="inlineStr">
        <is>
          <t>F</t>
        </is>
      </c>
      <c r="E3106" t="n">
        <v>31</v>
      </c>
      <c r="F3106" t="inlineStr">
        <is>
          <t>FA</t>
        </is>
      </c>
      <c r="G3106" t="inlineStr">
        <is>
          <t>FA</t>
        </is>
      </c>
      <c r="H3106" s="30" t="n">
        <v>1</v>
      </c>
      <c r="I3106" s="31" t="n">
        <v>0</v>
      </c>
      <c r="J3106" s="31" t="n"/>
      <c r="K3106" s="31" t="n">
        <v>0</v>
      </c>
      <c r="L3106" s="32" t="n"/>
      <c r="M3106" s="31" t="n">
        <v>0</v>
      </c>
      <c r="N3106" s="31" t="n">
        <v>0</v>
      </c>
      <c r="O3106" s="31" t="n"/>
      <c r="P3106" s="31" t="n"/>
      <c r="Q3106" s="31" t="n">
        <v>0</v>
      </c>
      <c r="R3106" s="31" t="n"/>
      <c r="S3106" s="32" t="n"/>
      <c r="T3106" s="32" t="n"/>
      <c r="V3106" t="inlineStr">
        <is>
          <t>0322v</t>
        </is>
      </c>
      <c r="W3106" t="n">
        <v>5673</v>
      </c>
      <c r="X3106" t="n">
        <v>7872</v>
      </c>
      <c r="Y3106" t="inlineStr">
        <is>
          <t>3e56b558-2092-4f7c-aac9-a59ac30fd35b</t>
        </is>
      </c>
      <c r="Z3106" t="inlineStr">
        <is>
          <t>Dominik Kahun ((N/A) LW)</t>
        </is>
      </c>
    </row>
    <row r="3107">
      <c r="A3107" t="inlineStr">
        <is>
          <t>Dominik Kubalik</t>
        </is>
      </c>
      <c r="B3107" t="inlineStr">
        <is>
          <t>(N/A)</t>
        </is>
      </c>
      <c r="C3107" t="inlineStr">
        <is>
          <t>LW</t>
        </is>
      </c>
      <c r="D3107" t="inlineStr">
        <is>
          <t>F</t>
        </is>
      </c>
      <c r="E3107" t="n">
        <v>31</v>
      </c>
      <c r="F3107" t="inlineStr">
        <is>
          <t>FA</t>
        </is>
      </c>
      <c r="G3107" t="inlineStr">
        <is>
          <t>FA</t>
        </is>
      </c>
      <c r="H3107" s="30" t="n">
        <v>1</v>
      </c>
      <c r="I3107" s="31" t="n">
        <v>0</v>
      </c>
      <c r="J3107" s="31" t="n"/>
      <c r="K3107" s="31" t="n">
        <v>0</v>
      </c>
      <c r="L3107" s="32" t="n"/>
      <c r="M3107" s="31" t="n">
        <v>0</v>
      </c>
      <c r="N3107" s="31" t="n">
        <v>0</v>
      </c>
      <c r="O3107" s="31" t="n"/>
      <c r="P3107" s="31" t="n"/>
      <c r="Q3107" s="31" t="n">
        <v>0</v>
      </c>
      <c r="R3107" s="31" t="n"/>
      <c r="S3107" s="32" t="n"/>
      <c r="T3107" s="32" t="n"/>
      <c r="V3107" t="inlineStr">
        <is>
          <t>031ur</t>
        </is>
      </c>
      <c r="W3107" t="n">
        <v>5585</v>
      </c>
      <c r="X3107" t="n">
        <v>6169</v>
      </c>
      <c r="Y3107" t="inlineStr">
        <is>
          <t>b3a9eb81-7370-47c6-9843-0254966d3952</t>
        </is>
      </c>
      <c r="Z3107" t="inlineStr">
        <is>
          <t>Dominik Kubalik ((N/A) LW)</t>
        </is>
      </c>
    </row>
    <row r="3108">
      <c r="A3108" t="inlineStr">
        <is>
          <t>Dominik Lakatos</t>
        </is>
      </c>
      <c r="B3108" t="inlineStr">
        <is>
          <t>NYR</t>
        </is>
      </c>
      <c r="C3108" t="inlineStr">
        <is>
          <t>C</t>
        </is>
      </c>
      <c r="D3108" t="inlineStr">
        <is>
          <t>F</t>
        </is>
      </c>
      <c r="E3108" t="n">
        <v>29</v>
      </c>
      <c r="F3108" t="inlineStr">
        <is>
          <t>FA</t>
        </is>
      </c>
      <c r="G3108" t="inlineStr">
        <is>
          <t>FA</t>
        </is>
      </c>
      <c r="H3108" s="30" t="n">
        <v>1</v>
      </c>
      <c r="I3108" s="31" t="n">
        <v>0</v>
      </c>
      <c r="J3108" s="31" t="n"/>
      <c r="K3108" s="31" t="n">
        <v>0</v>
      </c>
      <c r="L3108" s="32" t="n"/>
      <c r="M3108" s="31" t="n">
        <v>0</v>
      </c>
      <c r="N3108" s="31" t="n">
        <v>0</v>
      </c>
      <c r="O3108" s="31" t="n"/>
      <c r="P3108" s="31" t="n"/>
      <c r="Q3108" s="31" t="n">
        <v>0</v>
      </c>
      <c r="R3108" s="31" t="n"/>
      <c r="S3108" s="32" t="n"/>
      <c r="T3108" s="32" t="n"/>
      <c r="V3108" t="inlineStr">
        <is>
          <t>040b4</t>
        </is>
      </c>
      <c r="X3108" t="n">
        <v>7672</v>
      </c>
      <c r="Z3108" t="inlineStr">
        <is>
          <t>Dominik Lakatos (NYR C)</t>
        </is>
      </c>
    </row>
    <row r="3109">
      <c r="A3109" t="inlineStr">
        <is>
          <t>Dominik Masin</t>
        </is>
      </c>
      <c r="B3109" t="inlineStr">
        <is>
          <t>(N/A)</t>
        </is>
      </c>
      <c r="C3109" t="inlineStr">
        <is>
          <t>D</t>
        </is>
      </c>
      <c r="D3109" t="inlineStr">
        <is>
          <t>D</t>
        </is>
      </c>
      <c r="E3109" t="n">
        <v>30</v>
      </c>
      <c r="F3109" t="inlineStr">
        <is>
          <t>FA</t>
        </is>
      </c>
      <c r="G3109" t="inlineStr">
        <is>
          <t>FA</t>
        </is>
      </c>
      <c r="H3109" s="30" t="n">
        <v>1</v>
      </c>
      <c r="I3109" s="31" t="n">
        <v>0</v>
      </c>
      <c r="J3109" s="31" t="n"/>
      <c r="K3109" s="31" t="n">
        <v>0</v>
      </c>
      <c r="L3109" s="32" t="n"/>
      <c r="M3109" s="31" t="n">
        <v>0</v>
      </c>
      <c r="N3109" s="31" t="n">
        <v>0</v>
      </c>
      <c r="O3109" s="31" t="n"/>
      <c r="P3109" s="31" t="n"/>
      <c r="Q3109" s="31" t="n">
        <v>0</v>
      </c>
      <c r="R3109" s="31" t="n"/>
      <c r="S3109" s="32" t="n"/>
      <c r="T3109" s="32" t="n"/>
      <c r="V3109" t="inlineStr">
        <is>
          <t>03eao</t>
        </is>
      </c>
      <c r="W3109" t="n">
        <v>4417</v>
      </c>
      <c r="X3109" t="n">
        <v>6404</v>
      </c>
      <c r="Z3109" t="inlineStr">
        <is>
          <t>Dominik Masin ((N/A) D)</t>
        </is>
      </c>
    </row>
    <row r="3110">
      <c r="A3110" t="inlineStr">
        <is>
          <t>Dominik Petr</t>
        </is>
      </c>
      <c r="B3110" t="inlineStr">
        <is>
          <t>(N/A)</t>
        </is>
      </c>
      <c r="C3110" t="inlineStr">
        <is>
          <t>C</t>
        </is>
      </c>
      <c r="D3110" t="inlineStr">
        <is>
          <t>F</t>
        </is>
      </c>
      <c r="E3110" t="n">
        <v>21</v>
      </c>
      <c r="F3110" t="inlineStr">
        <is>
          <t>FA</t>
        </is>
      </c>
      <c r="G3110" t="inlineStr">
        <is>
          <t>FA</t>
        </is>
      </c>
      <c r="H3110" s="30" t="n">
        <v>1</v>
      </c>
      <c r="I3110" s="31" t="n">
        <v>0</v>
      </c>
      <c r="J3110" s="31" t="n"/>
      <c r="K3110" s="31" t="n">
        <v>0</v>
      </c>
      <c r="L3110" s="32" t="n"/>
      <c r="M3110" s="31" t="n">
        <v>0</v>
      </c>
      <c r="N3110" s="31" t="n">
        <v>0</v>
      </c>
      <c r="O3110" s="31" t="n"/>
      <c r="P3110" s="31" t="n"/>
      <c r="Q3110" s="31" t="n">
        <v>0</v>
      </c>
      <c r="R3110" s="31" t="n"/>
      <c r="S3110" s="32" t="n"/>
      <c r="T3110" s="32" t="n"/>
      <c r="V3110" t="inlineStr">
        <is>
          <t>0644h</t>
        </is>
      </c>
      <c r="Z3110" t="inlineStr">
        <is>
          <t>Dominik Petr ((N/A) C)</t>
        </is>
      </c>
    </row>
    <row r="3111">
      <c r="A3111" t="inlineStr">
        <is>
          <t>Dominik Ripa</t>
        </is>
      </c>
      <c r="B3111" t="inlineStr">
        <is>
          <t>(N/A)</t>
        </is>
      </c>
      <c r="C3111" t="inlineStr">
        <is>
          <t>C</t>
        </is>
      </c>
      <c r="D3111" t="inlineStr">
        <is>
          <t>F</t>
        </is>
      </c>
      <c r="E3111" t="n">
        <v>18</v>
      </c>
      <c r="F3111" t="inlineStr">
        <is>
          <t>FA</t>
        </is>
      </c>
      <c r="G3111" t="inlineStr">
        <is>
          <t>FA</t>
        </is>
      </c>
      <c r="H3111" s="30" t="n">
        <v>1</v>
      </c>
      <c r="I3111" s="31" t="n">
        <v>0</v>
      </c>
      <c r="J3111" s="31" t="n"/>
      <c r="K3111" s="31" t="n">
        <v>0</v>
      </c>
      <c r="L3111" s="32" t="n"/>
      <c r="M3111" s="31" t="n">
        <v>0</v>
      </c>
      <c r="N3111" s="31" t="n">
        <v>0</v>
      </c>
      <c r="O3111" s="31" t="n"/>
      <c r="P3111" s="31" t="n"/>
      <c r="Q3111" s="31" t="n">
        <v>0</v>
      </c>
      <c r="R3111" s="31" t="n"/>
      <c r="S3111" s="32" t="n"/>
      <c r="T3111" s="32" t="n"/>
      <c r="V3111" t="inlineStr">
        <is>
          <t>077wk</t>
        </is>
      </c>
      <c r="Z3111" t="inlineStr">
        <is>
          <t>Dominik Ripa ((N/A) C)</t>
        </is>
      </c>
    </row>
    <row r="3112">
      <c r="A3112" t="inlineStr">
        <is>
          <t>Dominik Rymon</t>
        </is>
      </c>
      <c r="B3112" t="inlineStr">
        <is>
          <t>(N/A)</t>
        </is>
      </c>
      <c r="C3112" t="inlineStr">
        <is>
          <t>C</t>
        </is>
      </c>
      <c r="D3112" t="inlineStr">
        <is>
          <t>F</t>
        </is>
      </c>
      <c r="E3112" t="n">
        <v>22</v>
      </c>
      <c r="F3112" t="inlineStr">
        <is>
          <t>FA</t>
        </is>
      </c>
      <c r="G3112" t="inlineStr">
        <is>
          <t>FA</t>
        </is>
      </c>
      <c r="H3112" s="30" t="n">
        <v>1</v>
      </c>
      <c r="I3112" s="31" t="n">
        <v>0</v>
      </c>
      <c r="J3112" s="31" t="n"/>
      <c r="K3112" s="31" t="n">
        <v>0</v>
      </c>
      <c r="L3112" s="32" t="n"/>
      <c r="M3112" s="31" t="n">
        <v>0</v>
      </c>
      <c r="N3112" s="31" t="n">
        <v>0</v>
      </c>
      <c r="O3112" s="31" t="n"/>
      <c r="P3112" s="31" t="n"/>
      <c r="Q3112" s="31" t="n">
        <v>0</v>
      </c>
      <c r="R3112" s="31" t="n"/>
      <c r="S3112" s="32" t="n"/>
      <c r="T3112" s="32" t="n"/>
      <c r="V3112" t="inlineStr">
        <is>
          <t>060xr</t>
        </is>
      </c>
      <c r="Z3112" t="inlineStr">
        <is>
          <t>Dominik Rymon ((N/A) C)</t>
        </is>
      </c>
    </row>
    <row r="3113">
      <c r="A3113" t="inlineStr">
        <is>
          <t>Dominik Simon</t>
        </is>
      </c>
      <c r="B3113" t="inlineStr">
        <is>
          <t>(N/A)</t>
        </is>
      </c>
      <c r="C3113" t="inlineStr">
        <is>
          <t>LW</t>
        </is>
      </c>
      <c r="D3113" t="inlineStr">
        <is>
          <t>F</t>
        </is>
      </c>
      <c r="E3113" t="n">
        <v>32</v>
      </c>
      <c r="F3113" t="inlineStr">
        <is>
          <t>FA</t>
        </is>
      </c>
      <c r="G3113" t="inlineStr">
        <is>
          <t>FA</t>
        </is>
      </c>
      <c r="H3113" s="30" t="n">
        <v>1</v>
      </c>
      <c r="I3113" s="31" t="n">
        <v>0</v>
      </c>
      <c r="J3113" s="31" t="n"/>
      <c r="K3113" s="31" t="n">
        <v>0</v>
      </c>
      <c r="L3113" s="32" t="n"/>
      <c r="M3113" s="31" t="n">
        <v>0</v>
      </c>
      <c r="N3113" s="31" t="n">
        <v>0</v>
      </c>
      <c r="O3113" s="31" t="n"/>
      <c r="P3113" s="31" t="n"/>
      <c r="Q3113" s="31" t="n">
        <v>0</v>
      </c>
      <c r="R3113" s="31" t="n"/>
      <c r="S3113" s="32" t="n"/>
      <c r="T3113" s="32" t="n"/>
      <c r="V3113" t="inlineStr">
        <is>
          <t>03ri9</t>
        </is>
      </c>
      <c r="W3113" t="n">
        <v>4998</v>
      </c>
      <c r="X3113" t="n">
        <v>6879</v>
      </c>
      <c r="Y3113" t="inlineStr">
        <is>
          <t>67187244-e17c-4bb9-bf9e-820d10a35878</t>
        </is>
      </c>
      <c r="Z3113" t="inlineStr">
        <is>
          <t>Dominik Simon ((N/A) LW)</t>
        </is>
      </c>
    </row>
    <row r="3114">
      <c r="A3114" t="inlineStr">
        <is>
          <t>Dominik Uher</t>
        </is>
      </c>
      <c r="B3114" t="inlineStr">
        <is>
          <t>(N/A)</t>
        </is>
      </c>
      <c r="C3114" t="inlineStr">
        <is>
          <t>C</t>
        </is>
      </c>
      <c r="D3114" t="inlineStr">
        <is>
          <t>F</t>
        </is>
      </c>
      <c r="E3114" t="n">
        <v>33</v>
      </c>
      <c r="F3114" t="inlineStr">
        <is>
          <t>FA</t>
        </is>
      </c>
      <c r="G3114" t="inlineStr">
        <is>
          <t>FA</t>
        </is>
      </c>
      <c r="H3114" s="30" t="n">
        <v>1</v>
      </c>
      <c r="I3114" s="31" t="n">
        <v>0</v>
      </c>
      <c r="J3114" s="31" t="n"/>
      <c r="K3114" s="31" t="n">
        <v>0</v>
      </c>
      <c r="L3114" s="32" t="n"/>
      <c r="M3114" s="31" t="n">
        <v>0</v>
      </c>
      <c r="N3114" s="31" t="n">
        <v>0</v>
      </c>
      <c r="O3114" s="31" t="n"/>
      <c r="P3114" s="31" t="n"/>
      <c r="Q3114" s="31" t="n">
        <v>0</v>
      </c>
      <c r="R3114" s="31" t="n"/>
      <c r="S3114" s="32" t="n"/>
      <c r="T3114" s="32" t="n"/>
      <c r="V3114" t="inlineStr">
        <is>
          <t>02fsp</t>
        </is>
      </c>
      <c r="W3114" t="n">
        <v>4720</v>
      </c>
      <c r="X3114" t="n">
        <v>5509</v>
      </c>
      <c r="Z3114" t="inlineStr">
        <is>
          <t>Dominik Uher ((N/A) C)</t>
        </is>
      </c>
    </row>
    <row r="3115">
      <c r="A3115" t="inlineStr">
        <is>
          <t>Donato Bracco</t>
        </is>
      </c>
      <c r="B3115" t="inlineStr">
        <is>
          <t>(N/A)</t>
        </is>
      </c>
      <c r="C3115" t="inlineStr">
        <is>
          <t>D</t>
        </is>
      </c>
      <c r="D3115" t="inlineStr">
        <is>
          <t>D</t>
        </is>
      </c>
      <c r="E3115" t="n">
        <v>19</v>
      </c>
      <c r="F3115" t="inlineStr">
        <is>
          <t>FA</t>
        </is>
      </c>
      <c r="G3115" t="inlineStr">
        <is>
          <t>FA</t>
        </is>
      </c>
      <c r="H3115" s="30" t="n">
        <v>1</v>
      </c>
      <c r="I3115" s="31" t="n">
        <v>0</v>
      </c>
      <c r="J3115" s="31" t="n"/>
      <c r="K3115" s="31" t="n">
        <v>0</v>
      </c>
      <c r="L3115" s="32" t="n"/>
      <c r="M3115" s="31" t="n">
        <v>0</v>
      </c>
      <c r="N3115" s="31" t="n">
        <v>0</v>
      </c>
      <c r="O3115" s="31" t="n"/>
      <c r="P3115" s="31" t="n"/>
      <c r="Q3115" s="31" t="n">
        <v>0</v>
      </c>
      <c r="R3115" s="31" t="n"/>
      <c r="S3115" s="32" t="n"/>
      <c r="T3115" s="32" t="n"/>
      <c r="V3115" t="inlineStr">
        <is>
          <t>070gv</t>
        </is>
      </c>
      <c r="Z3115" t="inlineStr">
        <is>
          <t>Donato Bracco ((N/A) D)</t>
        </is>
      </c>
    </row>
    <row r="3116">
      <c r="A3116" t="inlineStr">
        <is>
          <t>Donovan McCoy</t>
        </is>
      </c>
      <c r="B3116" t="inlineStr">
        <is>
          <t>(N/A)</t>
        </is>
      </c>
      <c r="C3116" t="inlineStr">
        <is>
          <t>D</t>
        </is>
      </c>
      <c r="D3116" t="inlineStr">
        <is>
          <t>D</t>
        </is>
      </c>
      <c r="E3116" t="n">
        <v>21</v>
      </c>
      <c r="F3116" t="inlineStr">
        <is>
          <t>FA</t>
        </is>
      </c>
      <c r="G3116" t="inlineStr">
        <is>
          <t>FA</t>
        </is>
      </c>
      <c r="H3116" s="30" t="n">
        <v>1</v>
      </c>
      <c r="I3116" s="31" t="n">
        <v>0</v>
      </c>
      <c r="J3116" s="31" t="n"/>
      <c r="K3116" s="31" t="n">
        <v>0</v>
      </c>
      <c r="L3116" s="32" t="n"/>
      <c r="M3116" s="31" t="n">
        <v>0</v>
      </c>
      <c r="N3116" s="31" t="n">
        <v>0</v>
      </c>
      <c r="O3116" s="31" t="n"/>
      <c r="P3116" s="31" t="n"/>
      <c r="Q3116" s="31" t="n">
        <v>0</v>
      </c>
      <c r="R3116" s="31" t="n"/>
      <c r="S3116" s="32" t="n"/>
      <c r="T3116" s="32" t="n"/>
      <c r="V3116" t="inlineStr">
        <is>
          <t>06cdt</t>
        </is>
      </c>
      <c r="Y3116" t="inlineStr">
        <is>
          <t>236d3cee-82bf-4e11-ac7a-9f9f69176fed</t>
        </is>
      </c>
      <c r="Z3116" t="inlineStr">
        <is>
          <t>Donovan McCoy ((N/A) D)</t>
        </is>
      </c>
    </row>
    <row r="3117">
      <c r="A3117" t="inlineStr">
        <is>
          <t>Donte Lawson</t>
        </is>
      </c>
      <c r="B3117" t="inlineStr">
        <is>
          <t>(N/A)</t>
        </is>
      </c>
      <c r="C3117" t="inlineStr">
        <is>
          <t>LW</t>
        </is>
      </c>
      <c r="D3117" t="inlineStr">
        <is>
          <t>F</t>
        </is>
      </c>
      <c r="E3117" t="n">
        <v>25</v>
      </c>
      <c r="F3117" t="inlineStr">
        <is>
          <t>FA</t>
        </is>
      </c>
      <c r="G3117" t="inlineStr">
        <is>
          <t>FA</t>
        </is>
      </c>
      <c r="H3117" s="30" t="n">
        <v>1</v>
      </c>
      <c r="I3117" s="31" t="n">
        <v>0</v>
      </c>
      <c r="J3117" s="31" t="n"/>
      <c r="K3117" s="31" t="n">
        <v>0</v>
      </c>
      <c r="L3117" s="32" t="n"/>
      <c r="M3117" s="31" t="n">
        <v>0</v>
      </c>
      <c r="N3117" s="31" t="n">
        <v>0</v>
      </c>
      <c r="O3117" s="31" t="n"/>
      <c r="P3117" s="31" t="n"/>
      <c r="Q3117" s="31" t="n">
        <v>0</v>
      </c>
      <c r="R3117" s="31" t="n"/>
      <c r="S3117" s="32" t="n"/>
      <c r="T3117" s="32" t="n"/>
      <c r="V3117" t="inlineStr">
        <is>
          <t>05gc0</t>
        </is>
      </c>
      <c r="Z3117" t="inlineStr">
        <is>
          <t>Donte Lawson ((N/A) LW)</t>
        </is>
      </c>
    </row>
    <row r="3118">
      <c r="A3118" t="inlineStr">
        <is>
          <t>Doug Carr</t>
        </is>
      </c>
      <c r="B3118" t="inlineStr">
        <is>
          <t>PIT</t>
        </is>
      </c>
      <c r="C3118" t="inlineStr">
        <is>
          <t>G</t>
        </is>
      </c>
      <c r="D3118" t="inlineStr">
        <is>
          <t>G</t>
        </is>
      </c>
      <c r="E3118" t="n">
        <v>37</v>
      </c>
      <c r="F3118" t="inlineStr">
        <is>
          <t>FA</t>
        </is>
      </c>
      <c r="G3118" t="inlineStr">
        <is>
          <t>FA</t>
        </is>
      </c>
      <c r="H3118" s="30" t="n">
        <v>1</v>
      </c>
      <c r="I3118" s="31" t="n">
        <v>0</v>
      </c>
      <c r="J3118" s="31" t="n"/>
      <c r="K3118" s="31" t="n">
        <v>0</v>
      </c>
      <c r="L3118" s="32" t="n"/>
      <c r="M3118" s="31" t="n">
        <v>0</v>
      </c>
      <c r="N3118" s="31" t="n">
        <v>0</v>
      </c>
      <c r="O3118" s="31" t="n"/>
      <c r="P3118" s="31" t="n"/>
      <c r="Q3118" s="31" t="n">
        <v>0</v>
      </c>
      <c r="R3118" s="31" t="n"/>
      <c r="S3118" s="32" t="n"/>
      <c r="T3118" s="32" t="n"/>
      <c r="V3118" t="inlineStr">
        <is>
          <t>03c7g</t>
        </is>
      </c>
      <c r="W3118" t="n">
        <v>4598</v>
      </c>
      <c r="X3118" t="n">
        <v>6633</v>
      </c>
      <c r="Z3118" t="inlineStr">
        <is>
          <t>Doug Carr (PIT G)</t>
        </is>
      </c>
    </row>
    <row r="3119">
      <c r="A3119" t="inlineStr">
        <is>
          <t>Doug Clarkson</t>
        </is>
      </c>
      <c r="B3119" t="inlineStr">
        <is>
          <t>PHI</t>
        </is>
      </c>
      <c r="C3119" t="inlineStr">
        <is>
          <t>RW</t>
        </is>
      </c>
      <c r="D3119" t="inlineStr">
        <is>
          <t>F</t>
        </is>
      </c>
      <c r="E3119" t="n">
        <v>37</v>
      </c>
      <c r="F3119" t="inlineStr">
        <is>
          <t>FA</t>
        </is>
      </c>
      <c r="G3119" t="inlineStr">
        <is>
          <t>FA</t>
        </is>
      </c>
      <c r="H3119" s="30" t="n">
        <v>1</v>
      </c>
      <c r="I3119" s="31" t="n">
        <v>0</v>
      </c>
      <c r="J3119" s="31" t="n"/>
      <c r="K3119" s="31" t="n">
        <v>0</v>
      </c>
      <c r="L3119" s="32" t="n"/>
      <c r="M3119" s="31" t="n">
        <v>0</v>
      </c>
      <c r="N3119" s="31" t="n">
        <v>0</v>
      </c>
      <c r="O3119" s="31" t="n"/>
      <c r="P3119" s="31" t="n"/>
      <c r="Q3119" s="31" t="n">
        <v>0</v>
      </c>
      <c r="R3119" s="31" t="n"/>
      <c r="S3119" s="32" t="n"/>
      <c r="T3119" s="32" t="n"/>
      <c r="V3119" t="inlineStr">
        <is>
          <t>038mm</t>
        </is>
      </c>
      <c r="X3119" t="n">
        <v>6259</v>
      </c>
      <c r="Z3119" t="inlineStr">
        <is>
          <t>Doug Clarkson (PHI RW)</t>
        </is>
      </c>
    </row>
    <row r="3120">
      <c r="A3120" t="inlineStr">
        <is>
          <t>Doug Lynch</t>
        </is>
      </c>
      <c r="B3120" t="inlineStr">
        <is>
          <t>(N/A)</t>
        </is>
      </c>
      <c r="C3120" t="inlineStr">
        <is>
          <t>D</t>
        </is>
      </c>
      <c r="D3120" t="inlineStr">
        <is>
          <t>D</t>
        </is>
      </c>
      <c r="E3120" t="n">
        <v>43</v>
      </c>
      <c r="F3120" t="inlineStr">
        <is>
          <t>FA</t>
        </is>
      </c>
      <c r="G3120" t="inlineStr">
        <is>
          <t>FA</t>
        </is>
      </c>
      <c r="H3120" s="30" t="n">
        <v>1</v>
      </c>
      <c r="I3120" s="31" t="n">
        <v>0</v>
      </c>
      <c r="J3120" s="31" t="n"/>
      <c r="K3120" s="31" t="n">
        <v>0</v>
      </c>
      <c r="L3120" s="32" t="n"/>
      <c r="M3120" s="31" t="n">
        <v>0</v>
      </c>
      <c r="N3120" s="31" t="n">
        <v>0</v>
      </c>
      <c r="O3120" s="31" t="n"/>
      <c r="P3120" s="31" t="n"/>
      <c r="Q3120" s="31" t="n">
        <v>0</v>
      </c>
      <c r="R3120" s="31" t="n"/>
      <c r="S3120" s="32" t="n"/>
      <c r="T3120" s="32" t="n"/>
      <c r="V3120" t="inlineStr">
        <is>
          <t>004so</t>
        </is>
      </c>
      <c r="W3120" t="n">
        <v>1894</v>
      </c>
      <c r="X3120" t="n">
        <v>2982</v>
      </c>
      <c r="Z3120" t="inlineStr">
        <is>
          <t>Doug Lynch ((N/A) D)</t>
        </is>
      </c>
    </row>
    <row r="3121">
      <c r="A3121" t="inlineStr">
        <is>
          <t>Douglas Johnsson</t>
        </is>
      </c>
      <c r="B3121" t="inlineStr">
        <is>
          <t>(N/A)</t>
        </is>
      </c>
      <c r="C3121" t="inlineStr">
        <is>
          <t>D</t>
        </is>
      </c>
      <c r="D3121" t="inlineStr">
        <is>
          <t>D</t>
        </is>
      </c>
      <c r="F3121" t="inlineStr">
        <is>
          <t>WW</t>
        </is>
      </c>
      <c r="G3121" t="inlineStr">
        <is>
          <t>FA</t>
        </is>
      </c>
      <c r="H3121" s="30" t="n"/>
      <c r="I3121" s="31" t="n"/>
      <c r="J3121" s="31" t="n"/>
      <c r="K3121" s="31" t="n"/>
      <c r="L3121" s="32" t="n"/>
      <c r="M3121" s="31" t="n"/>
      <c r="N3121" s="31" t="n"/>
      <c r="O3121" s="31" t="n"/>
      <c r="P3121" s="31" t="n"/>
      <c r="Q3121" s="31" t="n"/>
      <c r="R3121" s="31" t="n"/>
      <c r="S3121" s="32" t="n"/>
      <c r="T3121" s="32" t="n"/>
      <c r="V3121" t="inlineStr">
        <is>
          <t>07a2q</t>
        </is>
      </c>
      <c r="Z3121" t="inlineStr">
        <is>
          <t>Douglas Johnsson ((N/A) D)</t>
        </is>
      </c>
    </row>
    <row r="3122">
      <c r="A3122" t="inlineStr">
        <is>
          <t>Douglas Nilsson</t>
        </is>
      </c>
      <c r="B3122" t="inlineStr">
        <is>
          <t>(N/A)</t>
        </is>
      </c>
      <c r="C3122" t="inlineStr">
        <is>
          <t>G</t>
        </is>
      </c>
      <c r="D3122" t="inlineStr">
        <is>
          <t>G</t>
        </is>
      </c>
      <c r="E3122" t="n">
        <v>18</v>
      </c>
      <c r="F3122" t="inlineStr">
        <is>
          <t>FA</t>
        </is>
      </c>
      <c r="G3122" t="inlineStr">
        <is>
          <t>FA</t>
        </is>
      </c>
      <c r="H3122" s="30" t="n">
        <v>1</v>
      </c>
      <c r="I3122" s="31" t="n">
        <v>0</v>
      </c>
      <c r="J3122" s="31" t="n"/>
      <c r="K3122" s="31" t="n">
        <v>0</v>
      </c>
      <c r="L3122" s="32" t="n"/>
      <c r="M3122" s="31" t="n">
        <v>0</v>
      </c>
      <c r="N3122" s="31" t="n">
        <v>0</v>
      </c>
      <c r="O3122" s="31" t="n"/>
      <c r="P3122" s="31" t="n"/>
      <c r="Q3122" s="31" t="n">
        <v>0</v>
      </c>
      <c r="R3122" s="31" t="n"/>
      <c r="S3122" s="32" t="n"/>
      <c r="T3122" s="32" t="n"/>
      <c r="V3122" t="inlineStr">
        <is>
          <t>077wl</t>
        </is>
      </c>
      <c r="Z3122" t="inlineStr">
        <is>
          <t>Douglas Nilsson ((N/A) G)</t>
        </is>
      </c>
    </row>
    <row r="3123">
      <c r="A3123" t="inlineStr">
        <is>
          <t>Dovar Tinling</t>
        </is>
      </c>
      <c r="B3123" t="inlineStr">
        <is>
          <t>(N/A)</t>
        </is>
      </c>
      <c r="C3123" t="inlineStr">
        <is>
          <t>C</t>
        </is>
      </c>
      <c r="D3123" t="inlineStr">
        <is>
          <t>F</t>
        </is>
      </c>
      <c r="E3123" t="n">
        <v>23</v>
      </c>
      <c r="F3123" t="inlineStr">
        <is>
          <t>FA</t>
        </is>
      </c>
      <c r="G3123" t="inlineStr">
        <is>
          <t>FA</t>
        </is>
      </c>
      <c r="H3123" s="30" t="n">
        <v>1</v>
      </c>
      <c r="I3123" s="31" t="n">
        <v>0</v>
      </c>
      <c r="J3123" s="31" t="n"/>
      <c r="K3123" s="31" t="n">
        <v>0</v>
      </c>
      <c r="L3123" s="32" t="n"/>
      <c r="M3123" s="31" t="n">
        <v>0</v>
      </c>
      <c r="N3123" s="31" t="n">
        <v>0</v>
      </c>
      <c r="O3123" s="31" t="n"/>
      <c r="P3123" s="31" t="n"/>
      <c r="Q3123" s="31" t="n">
        <v>0</v>
      </c>
      <c r="R3123" s="31" t="n"/>
      <c r="S3123" s="32" t="n"/>
      <c r="T3123" s="32" t="n"/>
      <c r="V3123" t="inlineStr">
        <is>
          <t>05uh5</t>
        </is>
      </c>
      <c r="Z3123" t="inlineStr">
        <is>
          <t>Dovar Tinling ((N/A) C)</t>
        </is>
      </c>
    </row>
    <row r="3124">
      <c r="A3124" t="inlineStr">
        <is>
          <t>Doyle Somerby</t>
        </is>
      </c>
      <c r="B3124" t="inlineStr">
        <is>
          <t>MIN</t>
        </is>
      </c>
      <c r="C3124" t="inlineStr">
        <is>
          <t>D</t>
        </is>
      </c>
      <c r="D3124" t="inlineStr">
        <is>
          <t>D</t>
        </is>
      </c>
      <c r="E3124" t="n">
        <v>32</v>
      </c>
      <c r="F3124" t="inlineStr">
        <is>
          <t>FA</t>
        </is>
      </c>
      <c r="G3124" t="inlineStr">
        <is>
          <t>FA</t>
        </is>
      </c>
      <c r="H3124" s="30" t="n">
        <v>1</v>
      </c>
      <c r="I3124" s="31" t="n">
        <v>0</v>
      </c>
      <c r="J3124" s="31" t="n"/>
      <c r="K3124" s="31" t="n">
        <v>0</v>
      </c>
      <c r="L3124" s="32" t="n"/>
      <c r="M3124" s="31" t="n">
        <v>0</v>
      </c>
      <c r="N3124" s="31" t="n">
        <v>0</v>
      </c>
      <c r="O3124" s="31" t="n"/>
      <c r="P3124" s="31" t="n"/>
      <c r="Q3124" s="31" t="n">
        <v>0</v>
      </c>
      <c r="R3124" s="31" t="n"/>
      <c r="S3124" s="32" t="n"/>
      <c r="T3124" s="32" t="n"/>
      <c r="V3124" t="inlineStr">
        <is>
          <t>02o7n</t>
        </is>
      </c>
      <c r="W3124" t="n">
        <v>5587</v>
      </c>
      <c r="X3124" t="n">
        <v>5815</v>
      </c>
      <c r="Y3124" t="inlineStr">
        <is>
          <t>ca5b6da3-6051-4f7c-a546-d59bcc3df97c</t>
        </is>
      </c>
      <c r="Z3124" t="inlineStr">
        <is>
          <t>Doyle Somerby (MIN D)</t>
        </is>
      </c>
    </row>
    <row r="3125">
      <c r="A3125" t="inlineStr">
        <is>
          <t>Drake Caggiula</t>
        </is>
      </c>
      <c r="B3125" t="inlineStr">
        <is>
          <t>EDM</t>
        </is>
      </c>
      <c r="C3125" t="inlineStr">
        <is>
          <t>LW</t>
        </is>
      </c>
      <c r="D3125" t="inlineStr">
        <is>
          <t>F</t>
        </is>
      </c>
      <c r="E3125" t="n">
        <v>32</v>
      </c>
      <c r="F3125" t="inlineStr">
        <is>
          <t>FA</t>
        </is>
      </c>
      <c r="G3125" t="inlineStr">
        <is>
          <t>FA</t>
        </is>
      </c>
      <c r="H3125" s="30" t="n">
        <v>1</v>
      </c>
      <c r="I3125" s="31" t="n">
        <v>0</v>
      </c>
      <c r="J3125" s="31" t="n"/>
      <c r="K3125" s="31" t="n">
        <v>0</v>
      </c>
      <c r="L3125" s="32" t="n"/>
      <c r="M3125" s="31" t="n">
        <v>0</v>
      </c>
      <c r="N3125" s="31" t="n">
        <v>0</v>
      </c>
      <c r="O3125" s="31" t="n"/>
      <c r="P3125" s="31" t="n"/>
      <c r="Q3125" s="31" t="n">
        <v>0</v>
      </c>
      <c r="R3125" s="31" t="n"/>
      <c r="S3125" s="32" t="n"/>
      <c r="T3125" s="32" t="n"/>
      <c r="V3125" t="inlineStr">
        <is>
          <t>03muf</t>
        </is>
      </c>
      <c r="W3125" t="n">
        <v>5117</v>
      </c>
      <c r="X3125" t="n">
        <v>7100</v>
      </c>
      <c r="Y3125" t="inlineStr">
        <is>
          <t>017d16c8-07cc-47bf-98fb-69c5d67430dd</t>
        </is>
      </c>
      <c r="Z3125" t="inlineStr">
        <is>
          <t>Drake Caggiula (EDM LW)</t>
        </is>
      </c>
    </row>
    <row r="3126">
      <c r="A3126" t="inlineStr">
        <is>
          <t>Drake Pilon</t>
        </is>
      </c>
      <c r="B3126" t="inlineStr">
        <is>
          <t>(N/A)</t>
        </is>
      </c>
      <c r="C3126" t="inlineStr">
        <is>
          <t>RW</t>
        </is>
      </c>
      <c r="D3126" t="inlineStr">
        <is>
          <t>F</t>
        </is>
      </c>
      <c r="E3126" t="n">
        <v>27</v>
      </c>
      <c r="F3126" t="inlineStr">
        <is>
          <t>FA</t>
        </is>
      </c>
      <c r="G3126" t="inlineStr">
        <is>
          <t>FA</t>
        </is>
      </c>
      <c r="H3126" s="30" t="n">
        <v>1</v>
      </c>
      <c r="I3126" s="31" t="n">
        <v>0</v>
      </c>
      <c r="J3126" s="31" t="n"/>
      <c r="K3126" s="31" t="n">
        <v>0</v>
      </c>
      <c r="L3126" s="32" t="n"/>
      <c r="M3126" s="31" t="n">
        <v>0</v>
      </c>
      <c r="N3126" s="31" t="n">
        <v>0</v>
      </c>
      <c r="O3126" s="31" t="n"/>
      <c r="P3126" s="31" t="n"/>
      <c r="Q3126" s="31" t="n">
        <v>0</v>
      </c>
      <c r="R3126" s="31" t="n"/>
      <c r="S3126" s="32" t="n"/>
      <c r="T3126" s="32" t="n"/>
      <c r="V3126" t="inlineStr">
        <is>
          <t>04xa5</t>
        </is>
      </c>
      <c r="X3126" t="n">
        <v>8143</v>
      </c>
      <c r="Z3126" t="inlineStr">
        <is>
          <t>Drake Pilon ((N/A) RW)</t>
        </is>
      </c>
    </row>
    <row r="3127">
      <c r="A3127" t="inlineStr">
        <is>
          <t>Drake Rymsha</t>
        </is>
      </c>
      <c r="B3127" t="inlineStr">
        <is>
          <t>(N/A)</t>
        </is>
      </c>
      <c r="C3127" t="inlineStr">
        <is>
          <t>C</t>
        </is>
      </c>
      <c r="D3127" t="inlineStr">
        <is>
          <t>F</t>
        </is>
      </c>
      <c r="E3127" t="n">
        <v>28</v>
      </c>
      <c r="F3127" t="inlineStr">
        <is>
          <t>FA</t>
        </is>
      </c>
      <c r="G3127" t="inlineStr">
        <is>
          <t>FA</t>
        </is>
      </c>
      <c r="H3127" s="30" t="n">
        <v>1</v>
      </c>
      <c r="I3127" s="31" t="n">
        <v>0</v>
      </c>
      <c r="J3127" s="31" t="n"/>
      <c r="K3127" s="31" t="n">
        <v>0</v>
      </c>
      <c r="L3127" s="32" t="n"/>
      <c r="M3127" s="31" t="n">
        <v>0</v>
      </c>
      <c r="N3127" s="31" t="n">
        <v>0</v>
      </c>
      <c r="O3127" s="31" t="n"/>
      <c r="P3127" s="31" t="n"/>
      <c r="Q3127" s="31" t="n">
        <v>0</v>
      </c>
      <c r="R3127" s="31" t="n"/>
      <c r="S3127" s="32" t="n"/>
      <c r="T3127" s="32" t="n"/>
      <c r="V3127" t="inlineStr">
        <is>
          <t>04f76</t>
        </is>
      </c>
      <c r="W3127" t="n">
        <v>5879</v>
      </c>
      <c r="X3127" t="n">
        <v>7653</v>
      </c>
      <c r="Y3127" t="inlineStr">
        <is>
          <t>7422d740-4617-49d8-b794-4951253df4a8</t>
        </is>
      </c>
      <c r="Z3127" t="inlineStr">
        <is>
          <t>Drake Rymsha ((N/A) C)</t>
        </is>
      </c>
    </row>
    <row r="3128">
      <c r="A3128" t="inlineStr">
        <is>
          <t>Drayson Bowman</t>
        </is>
      </c>
      <c r="B3128" t="inlineStr">
        <is>
          <t>(N/A)</t>
        </is>
      </c>
      <c r="C3128" t="inlineStr">
        <is>
          <t>LW</t>
        </is>
      </c>
      <c r="D3128" t="inlineStr">
        <is>
          <t>F</t>
        </is>
      </c>
      <c r="E3128" t="n">
        <v>37</v>
      </c>
      <c r="F3128" t="inlineStr">
        <is>
          <t>FA</t>
        </is>
      </c>
      <c r="G3128" t="inlineStr">
        <is>
          <t>FA</t>
        </is>
      </c>
      <c r="H3128" s="30" t="n">
        <v>1</v>
      </c>
      <c r="I3128" s="31" t="n">
        <v>0</v>
      </c>
      <c r="J3128" s="31" t="n"/>
      <c r="K3128" s="31" t="n">
        <v>0</v>
      </c>
      <c r="L3128" s="32" t="n"/>
      <c r="M3128" s="31" t="n">
        <v>0</v>
      </c>
      <c r="N3128" s="31" t="n">
        <v>0</v>
      </c>
      <c r="O3128" s="31" t="n"/>
      <c r="P3128" s="31" t="n"/>
      <c r="Q3128" s="31" t="n">
        <v>0</v>
      </c>
      <c r="R3128" s="31" t="n"/>
      <c r="S3128" s="32" t="n"/>
      <c r="T3128" s="32" t="n"/>
      <c r="V3128" t="inlineStr">
        <is>
          <t>00u81</t>
        </is>
      </c>
      <c r="W3128" t="n">
        <v>3128</v>
      </c>
      <c r="X3128" t="n">
        <v>4530</v>
      </c>
      <c r="Z3128" t="inlineStr">
        <is>
          <t>Drayson Bowman ((N/A) LW)</t>
        </is>
      </c>
    </row>
    <row r="3129">
      <c r="A3129" t="inlineStr">
        <is>
          <t>Drew Bavaro</t>
        </is>
      </c>
      <c r="B3129" t="inlineStr">
        <is>
          <t>BOS</t>
        </is>
      </c>
      <c r="C3129" t="inlineStr">
        <is>
          <t>D</t>
        </is>
      </c>
      <c r="D3129" t="inlineStr">
        <is>
          <t>D</t>
        </is>
      </c>
      <c r="E3129" t="n">
        <v>26</v>
      </c>
      <c r="F3129" t="inlineStr">
        <is>
          <t>FA</t>
        </is>
      </c>
      <c r="G3129" t="inlineStr">
        <is>
          <t>FA</t>
        </is>
      </c>
      <c r="H3129" s="30" t="n">
        <v>1</v>
      </c>
      <c r="I3129" s="31" t="n">
        <v>0</v>
      </c>
      <c r="J3129" s="31" t="n"/>
      <c r="K3129" s="31" t="n">
        <v>0</v>
      </c>
      <c r="L3129" s="32" t="n"/>
      <c r="M3129" s="31" t="n">
        <v>0</v>
      </c>
      <c r="N3129" s="31" t="n">
        <v>0</v>
      </c>
      <c r="O3129" s="31" t="n"/>
      <c r="P3129" s="31" t="n"/>
      <c r="Q3129" s="31" t="n">
        <v>0</v>
      </c>
      <c r="R3129" s="31" t="n"/>
      <c r="S3129" s="32" t="n"/>
      <c r="T3129" s="32" t="n"/>
      <c r="V3129" t="inlineStr">
        <is>
          <t>05y10</t>
        </is>
      </c>
      <c r="W3129" t="n">
        <v>7082</v>
      </c>
      <c r="Y3129" t="inlineStr">
        <is>
          <t>426400d3-6067-4e41-bee8-8114a45b63db</t>
        </is>
      </c>
      <c r="Z3129" t="inlineStr">
        <is>
          <t>Drew Bavaro (BOS D)</t>
        </is>
      </c>
    </row>
    <row r="3130">
      <c r="A3130" t="inlineStr">
        <is>
          <t>Drew Brevig</t>
        </is>
      </c>
      <c r="B3130" t="inlineStr">
        <is>
          <t>(N/A)</t>
        </is>
      </c>
      <c r="C3130" t="inlineStr">
        <is>
          <t>D</t>
        </is>
      </c>
      <c r="D3130" t="inlineStr">
        <is>
          <t>D</t>
        </is>
      </c>
      <c r="E3130" t="n">
        <v>32</v>
      </c>
      <c r="F3130" t="inlineStr">
        <is>
          <t>FA</t>
        </is>
      </c>
      <c r="G3130" t="inlineStr">
        <is>
          <t>FA</t>
        </is>
      </c>
      <c r="H3130" s="30" t="n">
        <v>1</v>
      </c>
      <c r="I3130" s="31" t="n">
        <v>0</v>
      </c>
      <c r="J3130" s="31" t="n"/>
      <c r="K3130" s="31" t="n">
        <v>0</v>
      </c>
      <c r="L3130" s="32" t="n"/>
      <c r="M3130" s="31" t="n">
        <v>0</v>
      </c>
      <c r="N3130" s="31" t="n">
        <v>0</v>
      </c>
      <c r="O3130" s="31" t="n"/>
      <c r="P3130" s="31" t="n"/>
      <c r="Q3130" s="31" t="n">
        <v>0</v>
      </c>
      <c r="R3130" s="31" t="n"/>
      <c r="S3130" s="32" t="n"/>
      <c r="T3130" s="32" t="n"/>
      <c r="V3130" t="inlineStr">
        <is>
          <t>03n0g</t>
        </is>
      </c>
      <c r="Z3130" t="inlineStr">
        <is>
          <t>Drew Brevig ((N/A) D)</t>
        </is>
      </c>
    </row>
    <row r="3131">
      <c r="A3131" t="inlineStr">
        <is>
          <t>Drew Czerwonka</t>
        </is>
      </c>
      <c r="B3131" t="inlineStr">
        <is>
          <t>EDM</t>
        </is>
      </c>
      <c r="C3131" t="inlineStr">
        <is>
          <t>LW</t>
        </is>
      </c>
      <c r="D3131" t="inlineStr">
        <is>
          <t>F</t>
        </is>
      </c>
      <c r="E3131" t="n">
        <v>34</v>
      </c>
      <c r="F3131" t="inlineStr">
        <is>
          <t>FA</t>
        </is>
      </c>
      <c r="G3131" t="inlineStr">
        <is>
          <t>FA</t>
        </is>
      </c>
      <c r="H3131" s="30" t="n">
        <v>1</v>
      </c>
      <c r="I3131" s="31" t="n">
        <v>0</v>
      </c>
      <c r="J3131" s="31" t="n"/>
      <c r="K3131" s="31" t="n">
        <v>0</v>
      </c>
      <c r="L3131" s="32" t="n"/>
      <c r="M3131" s="31" t="n">
        <v>0</v>
      </c>
      <c r="N3131" s="31" t="n">
        <v>0</v>
      </c>
      <c r="O3131" s="31" t="n"/>
      <c r="P3131" s="31" t="n"/>
      <c r="Q3131" s="31" t="n">
        <v>0</v>
      </c>
      <c r="R3131" s="31" t="n"/>
      <c r="S3131" s="32" t="n"/>
      <c r="T3131" s="32" t="n"/>
      <c r="V3131" t="inlineStr">
        <is>
          <t>01zsk</t>
        </is>
      </c>
      <c r="X3131" t="n">
        <v>5140</v>
      </c>
      <c r="Z3131" t="inlineStr">
        <is>
          <t>Drew Czerwonka (EDM LW)</t>
        </is>
      </c>
    </row>
    <row r="3132">
      <c r="A3132" t="inlineStr">
        <is>
          <t>Drew DeRidder</t>
        </is>
      </c>
      <c r="B3132" t="inlineStr">
        <is>
          <t>(N/A)</t>
        </is>
      </c>
      <c r="C3132" t="inlineStr">
        <is>
          <t>G</t>
        </is>
      </c>
      <c r="D3132" t="inlineStr">
        <is>
          <t>G</t>
        </is>
      </c>
      <c r="E3132" t="n">
        <v>26</v>
      </c>
      <c r="F3132" t="inlineStr">
        <is>
          <t>FA</t>
        </is>
      </c>
      <c r="G3132" t="inlineStr">
        <is>
          <t>FA</t>
        </is>
      </c>
      <c r="H3132" s="30" t="n">
        <v>1</v>
      </c>
      <c r="I3132" s="31" t="n">
        <v>0</v>
      </c>
      <c r="J3132" s="31" t="n"/>
      <c r="K3132" s="31" t="n">
        <v>0</v>
      </c>
      <c r="L3132" s="32" t="n"/>
      <c r="M3132" s="31" t="n">
        <v>0</v>
      </c>
      <c r="N3132" s="31" t="n">
        <v>0</v>
      </c>
      <c r="O3132" s="31" t="n"/>
      <c r="P3132" s="31" t="n"/>
      <c r="Q3132" s="31" t="n">
        <v>0</v>
      </c>
      <c r="R3132" s="31" t="n"/>
      <c r="S3132" s="32" t="n"/>
      <c r="T3132" s="32" t="n"/>
      <c r="V3132" t="inlineStr">
        <is>
          <t>05y3f</t>
        </is>
      </c>
      <c r="Y3132" t="inlineStr">
        <is>
          <t>905d9a11-9ac7-488b-9eca-704549ff1292</t>
        </is>
      </c>
      <c r="Z3132" t="inlineStr">
        <is>
          <t>Drew DeRidder ((N/A) G)</t>
        </is>
      </c>
    </row>
    <row r="3133">
      <c r="A3133" t="inlineStr">
        <is>
          <t>Drew Englot</t>
        </is>
      </c>
      <c r="B3133" t="inlineStr">
        <is>
          <t>(N/A)</t>
        </is>
      </c>
      <c r="C3133" t="inlineStr">
        <is>
          <t>C</t>
        </is>
      </c>
      <c r="D3133" t="inlineStr">
        <is>
          <t>F</t>
        </is>
      </c>
      <c r="E3133" t="n">
        <v>23</v>
      </c>
      <c r="F3133" t="inlineStr">
        <is>
          <t>FA</t>
        </is>
      </c>
      <c r="G3133" t="inlineStr">
        <is>
          <t>FA</t>
        </is>
      </c>
      <c r="H3133" s="30" t="n">
        <v>1</v>
      </c>
      <c r="I3133" s="31" t="n">
        <v>0</v>
      </c>
      <c r="J3133" s="31" t="n"/>
      <c r="K3133" s="31" t="n">
        <v>0</v>
      </c>
      <c r="L3133" s="32" t="n"/>
      <c r="M3133" s="31" t="n">
        <v>0</v>
      </c>
      <c r="N3133" s="31" t="n">
        <v>0</v>
      </c>
      <c r="O3133" s="31" t="n"/>
      <c r="P3133" s="31" t="n"/>
      <c r="Q3133" s="31" t="n">
        <v>0</v>
      </c>
      <c r="R3133" s="31" t="n"/>
      <c r="S3133" s="32" t="n"/>
      <c r="T3133" s="32" t="n"/>
      <c r="V3133" t="inlineStr">
        <is>
          <t>05x1i</t>
        </is>
      </c>
      <c r="Y3133" t="inlineStr">
        <is>
          <t>d6b9e417-9e62-4e09-8179-d3d62b3d2386</t>
        </is>
      </c>
      <c r="Z3133" t="inlineStr">
        <is>
          <t>Drew Englot ((N/A) C)</t>
        </is>
      </c>
    </row>
    <row r="3134">
      <c r="A3134" t="inlineStr">
        <is>
          <t>Drew Fata</t>
        </is>
      </c>
      <c r="B3134" t="inlineStr">
        <is>
          <t>(N/A)</t>
        </is>
      </c>
      <c r="C3134" t="inlineStr">
        <is>
          <t>D</t>
        </is>
      </c>
      <c r="D3134" t="inlineStr">
        <is>
          <t>D</t>
        </is>
      </c>
      <c r="E3134" t="n">
        <v>43</v>
      </c>
      <c r="F3134" t="inlineStr">
        <is>
          <t>FA</t>
        </is>
      </c>
      <c r="G3134" t="inlineStr">
        <is>
          <t>FA</t>
        </is>
      </c>
      <c r="H3134" s="30" t="n">
        <v>1</v>
      </c>
      <c r="I3134" s="31" t="n">
        <v>0</v>
      </c>
      <c r="J3134" s="31" t="n"/>
      <c r="K3134" s="31" t="n">
        <v>0</v>
      </c>
      <c r="L3134" s="32" t="n"/>
      <c r="M3134" s="31" t="n">
        <v>0</v>
      </c>
      <c r="N3134" s="31" t="n">
        <v>0</v>
      </c>
      <c r="O3134" s="31" t="n"/>
      <c r="P3134" s="31" t="n"/>
      <c r="Q3134" s="31" t="n">
        <v>0</v>
      </c>
      <c r="R3134" s="31" t="n"/>
      <c r="S3134" s="32" t="n"/>
      <c r="T3134" s="32" t="n"/>
      <c r="V3134" t="inlineStr">
        <is>
          <t>003z6</t>
        </is>
      </c>
      <c r="W3134" t="n">
        <v>2728</v>
      </c>
      <c r="X3134" t="n">
        <v>3077</v>
      </c>
      <c r="Z3134" t="inlineStr">
        <is>
          <t>Drew Fata ((N/A) D)</t>
        </is>
      </c>
    </row>
    <row r="3135">
      <c r="A3135" t="inlineStr">
        <is>
          <t>Drew Larman</t>
        </is>
      </c>
      <c r="B3135" t="inlineStr">
        <is>
          <t>(N/A)</t>
        </is>
      </c>
      <c r="C3135" t="inlineStr">
        <is>
          <t>C</t>
        </is>
      </c>
      <c r="D3135" t="inlineStr">
        <is>
          <t>F</t>
        </is>
      </c>
      <c r="E3135" t="n">
        <v>41</v>
      </c>
      <c r="F3135" t="inlineStr">
        <is>
          <t>FA</t>
        </is>
      </c>
      <c r="G3135" t="inlineStr">
        <is>
          <t>FA</t>
        </is>
      </c>
      <c r="H3135" s="30" t="n">
        <v>1</v>
      </c>
      <c r="I3135" s="31" t="n">
        <v>0</v>
      </c>
      <c r="J3135" s="31" t="n"/>
      <c r="K3135" s="31" t="n">
        <v>0</v>
      </c>
      <c r="L3135" s="32" t="n"/>
      <c r="M3135" s="31" t="n">
        <v>0</v>
      </c>
      <c r="N3135" s="31" t="n">
        <v>0</v>
      </c>
      <c r="O3135" s="31" t="n"/>
      <c r="P3135" s="31" t="n"/>
      <c r="Q3135" s="31" t="n">
        <v>0</v>
      </c>
      <c r="R3135" s="31" t="n"/>
      <c r="S3135" s="32" t="n"/>
      <c r="T3135" s="32" t="n"/>
      <c r="V3135" t="inlineStr">
        <is>
          <t>003ru</t>
        </is>
      </c>
      <c r="W3135" t="n">
        <v>2455</v>
      </c>
      <c r="X3135" t="n">
        <v>3842</v>
      </c>
      <c r="Z3135" t="inlineStr">
        <is>
          <t>Drew Larman ((N/A) C)</t>
        </is>
      </c>
    </row>
    <row r="3136">
      <c r="A3136" t="inlineStr">
        <is>
          <t>Drew LeBlanc</t>
        </is>
      </c>
      <c r="B3136" t="inlineStr">
        <is>
          <t>(N/A)</t>
        </is>
      </c>
      <c r="C3136" t="inlineStr">
        <is>
          <t>C</t>
        </is>
      </c>
      <c r="D3136" t="inlineStr">
        <is>
          <t>F</t>
        </is>
      </c>
      <c r="E3136" t="n">
        <v>37</v>
      </c>
      <c r="F3136" t="inlineStr">
        <is>
          <t>FA</t>
        </is>
      </c>
      <c r="G3136" t="inlineStr">
        <is>
          <t>FA</t>
        </is>
      </c>
      <c r="H3136" s="30" t="n">
        <v>1</v>
      </c>
      <c r="I3136" s="31" t="n">
        <v>0</v>
      </c>
      <c r="J3136" s="31" t="n"/>
      <c r="K3136" s="31" t="n">
        <v>0</v>
      </c>
      <c r="L3136" s="32" t="n"/>
      <c r="M3136" s="31" t="n">
        <v>0</v>
      </c>
      <c r="N3136" s="31" t="n">
        <v>0</v>
      </c>
      <c r="O3136" s="31" t="n"/>
      <c r="P3136" s="31" t="n"/>
      <c r="Q3136" s="31" t="n">
        <v>0</v>
      </c>
      <c r="R3136" s="31" t="n"/>
      <c r="S3136" s="32" t="n"/>
      <c r="T3136" s="32" t="n"/>
      <c r="V3136" t="inlineStr">
        <is>
          <t>02ycb</t>
        </is>
      </c>
      <c r="W3136" t="n">
        <v>4128</v>
      </c>
      <c r="X3136" t="n">
        <v>5951</v>
      </c>
      <c r="Z3136" t="inlineStr">
        <is>
          <t>Drew LeBlanc ((N/A) C)</t>
        </is>
      </c>
    </row>
    <row r="3137">
      <c r="A3137" t="inlineStr">
        <is>
          <t>Drew Melanson</t>
        </is>
      </c>
      <c r="B3137" t="inlineStr">
        <is>
          <t>(N/A)</t>
        </is>
      </c>
      <c r="C3137" t="inlineStr">
        <is>
          <t>LW</t>
        </is>
      </c>
      <c r="D3137" t="inlineStr">
        <is>
          <t>F</t>
        </is>
      </c>
      <c r="E3137" t="n">
        <v>31</v>
      </c>
      <c r="F3137" t="inlineStr">
        <is>
          <t>FA</t>
        </is>
      </c>
      <c r="G3137" t="inlineStr">
        <is>
          <t>FA</t>
        </is>
      </c>
      <c r="H3137" s="30" t="n">
        <v>1</v>
      </c>
      <c r="I3137" s="31" t="n">
        <v>0</v>
      </c>
      <c r="J3137" s="31" t="n"/>
      <c r="K3137" s="31" t="n">
        <v>0</v>
      </c>
      <c r="L3137" s="32" t="n"/>
      <c r="M3137" s="31" t="n">
        <v>0</v>
      </c>
      <c r="N3137" s="31" t="n">
        <v>0</v>
      </c>
      <c r="O3137" s="31" t="n"/>
      <c r="P3137" s="31" t="n"/>
      <c r="Q3137" s="31" t="n">
        <v>0</v>
      </c>
      <c r="R3137" s="31" t="n"/>
      <c r="S3137" s="32" t="n"/>
      <c r="T3137" s="32" t="n"/>
      <c r="V3137" t="inlineStr">
        <is>
          <t>04xk4</t>
        </is>
      </c>
      <c r="X3137" t="n">
        <v>8224</v>
      </c>
      <c r="Z3137" t="inlineStr">
        <is>
          <t>Drew Melanson ((N/A) LW)</t>
        </is>
      </c>
    </row>
    <row r="3138">
      <c r="A3138" t="inlineStr">
        <is>
          <t>Drew Miller</t>
        </is>
      </c>
      <c r="B3138" t="inlineStr">
        <is>
          <t>(N/A)</t>
        </is>
      </c>
      <c r="C3138" t="inlineStr">
        <is>
          <t>LW</t>
        </is>
      </c>
      <c r="D3138" t="inlineStr">
        <is>
          <t>F</t>
        </is>
      </c>
      <c r="E3138" t="n">
        <v>42</v>
      </c>
      <c r="F3138" t="inlineStr">
        <is>
          <t>FA</t>
        </is>
      </c>
      <c r="G3138" t="inlineStr">
        <is>
          <t>FA</t>
        </is>
      </c>
      <c r="H3138" s="30" t="n">
        <v>1</v>
      </c>
      <c r="I3138" s="31" t="n">
        <v>0</v>
      </c>
      <c r="J3138" s="31" t="n"/>
      <c r="K3138" s="31" t="n">
        <v>0</v>
      </c>
      <c r="L3138" s="32" t="n"/>
      <c r="M3138" s="31" t="n">
        <v>0</v>
      </c>
      <c r="N3138" s="31" t="n">
        <v>0</v>
      </c>
      <c r="O3138" s="31" t="n"/>
      <c r="P3138" s="31" t="n"/>
      <c r="Q3138" s="31" t="n">
        <v>0</v>
      </c>
      <c r="R3138" s="31" t="n"/>
      <c r="S3138" s="32" t="n"/>
      <c r="T3138" s="32" t="n"/>
      <c r="V3138" t="inlineStr">
        <is>
          <t>003dn</t>
        </is>
      </c>
      <c r="W3138" t="n">
        <v>2775</v>
      </c>
      <c r="X3138" t="n">
        <v>3883</v>
      </c>
      <c r="Z3138" t="inlineStr">
        <is>
          <t>Drew Miller ((N/A) LW)</t>
        </is>
      </c>
    </row>
    <row r="3139">
      <c r="A3139" t="inlineStr">
        <is>
          <t>Drew Olson</t>
        </is>
      </c>
      <c r="B3139" t="inlineStr">
        <is>
          <t>TBL</t>
        </is>
      </c>
      <c r="C3139" t="inlineStr">
        <is>
          <t>D</t>
        </is>
      </c>
      <c r="D3139" t="inlineStr">
        <is>
          <t>D</t>
        </is>
      </c>
      <c r="E3139" t="n">
        <v>36</v>
      </c>
      <c r="F3139" t="inlineStr">
        <is>
          <t>FA</t>
        </is>
      </c>
      <c r="G3139" t="inlineStr">
        <is>
          <t>FA</t>
        </is>
      </c>
      <c r="H3139" s="30" t="n">
        <v>1</v>
      </c>
      <c r="I3139" s="31" t="n">
        <v>0</v>
      </c>
      <c r="J3139" s="31" t="n"/>
      <c r="K3139" s="31" t="n">
        <v>0</v>
      </c>
      <c r="L3139" s="32" t="n"/>
      <c r="M3139" s="31" t="n">
        <v>0</v>
      </c>
      <c r="N3139" s="31" t="n">
        <v>0</v>
      </c>
      <c r="O3139" s="31" t="n"/>
      <c r="P3139" s="31" t="n"/>
      <c r="Q3139" s="31" t="n">
        <v>0</v>
      </c>
      <c r="R3139" s="31" t="n"/>
      <c r="S3139" s="32" t="n"/>
      <c r="T3139" s="32" t="n"/>
      <c r="V3139" t="inlineStr">
        <is>
          <t>031uh</t>
        </is>
      </c>
      <c r="X3139" t="n">
        <v>5972</v>
      </c>
      <c r="Z3139" t="inlineStr">
        <is>
          <t>Drew Olson (TBL D)</t>
        </is>
      </c>
    </row>
    <row r="3140">
      <c r="A3140" t="inlineStr">
        <is>
          <t>Drew Schiestel</t>
        </is>
      </c>
      <c r="B3140" t="inlineStr">
        <is>
          <t>(N/A)</t>
        </is>
      </c>
      <c r="C3140" t="inlineStr">
        <is>
          <t>D</t>
        </is>
      </c>
      <c r="D3140" t="inlineStr">
        <is>
          <t>D</t>
        </is>
      </c>
      <c r="E3140" t="n">
        <v>37</v>
      </c>
      <c r="F3140" t="inlineStr">
        <is>
          <t>FA</t>
        </is>
      </c>
      <c r="G3140" t="inlineStr">
        <is>
          <t>FA</t>
        </is>
      </c>
      <c r="H3140" s="30" t="n">
        <v>1</v>
      </c>
      <c r="I3140" s="31" t="n">
        <v>0</v>
      </c>
      <c r="J3140" s="31" t="n"/>
      <c r="K3140" s="31" t="n">
        <v>0</v>
      </c>
      <c r="L3140" s="32" t="n"/>
      <c r="M3140" s="31" t="n">
        <v>0</v>
      </c>
      <c r="N3140" s="31" t="n">
        <v>0</v>
      </c>
      <c r="O3140" s="31" t="n"/>
      <c r="P3140" s="31" t="n"/>
      <c r="Q3140" s="31" t="n">
        <v>0</v>
      </c>
      <c r="R3140" s="31" t="n"/>
      <c r="S3140" s="32" t="n"/>
      <c r="T3140" s="32" t="n"/>
      <c r="V3140" t="inlineStr">
        <is>
          <t>01cxe</t>
        </is>
      </c>
      <c r="W3140" t="n">
        <v>2842</v>
      </c>
      <c r="X3140" t="n">
        <v>4653</v>
      </c>
      <c r="Z3140" t="inlineStr">
        <is>
          <t>Drew Schiestel ((N/A) D)</t>
        </is>
      </c>
    </row>
    <row r="3141">
      <c r="A3141" t="inlineStr">
        <is>
          <t>Drew Schock</t>
        </is>
      </c>
      <c r="B3141" t="inlineStr">
        <is>
          <t>ANA</t>
        </is>
      </c>
      <c r="C3141" t="inlineStr">
        <is>
          <t>D</t>
        </is>
      </c>
      <c r="D3141" t="inlineStr">
        <is>
          <t>D</t>
        </is>
      </c>
      <c r="E3141" t="n">
        <v>19</v>
      </c>
      <c r="F3141" t="inlineStr">
        <is>
          <t>FA</t>
        </is>
      </c>
      <c r="G3141" t="inlineStr">
        <is>
          <t>FA</t>
        </is>
      </c>
      <c r="H3141" s="30" t="n">
        <v>1</v>
      </c>
      <c r="I3141" s="31" t="n">
        <v>0</v>
      </c>
      <c r="J3141" s="31" t="n"/>
      <c r="K3141" s="31" t="n">
        <v>0</v>
      </c>
      <c r="L3141" s="32" t="n"/>
      <c r="M3141" s="31" t="n">
        <v>0</v>
      </c>
      <c r="N3141" s="31" t="n">
        <v>0</v>
      </c>
      <c r="O3141" s="31" t="n"/>
      <c r="P3141" s="31" t="n"/>
      <c r="Q3141" s="31" t="n">
        <v>0</v>
      </c>
      <c r="R3141" s="31" t="n"/>
      <c r="S3141" s="32" t="n"/>
      <c r="T3141" s="32" t="n"/>
      <c r="V3141" t="inlineStr">
        <is>
          <t>06uk3</t>
        </is>
      </c>
      <c r="W3141" t="n">
        <v>7456</v>
      </c>
      <c r="Y3141" t="inlineStr">
        <is>
          <t>4e2e457a-73de-44d3-b14e-7e223ee927a0</t>
        </is>
      </c>
      <c r="Z3141" t="inlineStr">
        <is>
          <t>Drew Schock (ANA D)</t>
        </is>
      </c>
    </row>
    <row r="3142">
      <c r="A3142" t="inlineStr">
        <is>
          <t>Drew Shore</t>
        </is>
      </c>
      <c r="B3142" t="inlineStr">
        <is>
          <t>(N/A)</t>
        </is>
      </c>
      <c r="C3142" t="inlineStr">
        <is>
          <t>C</t>
        </is>
      </c>
      <c r="D3142" t="inlineStr">
        <is>
          <t>F</t>
        </is>
      </c>
      <c r="E3142" t="n">
        <v>35</v>
      </c>
      <c r="F3142" t="inlineStr">
        <is>
          <t>FA</t>
        </is>
      </c>
      <c r="G3142" t="inlineStr">
        <is>
          <t>FA</t>
        </is>
      </c>
      <c r="H3142" s="30" t="n">
        <v>1</v>
      </c>
      <c r="I3142" s="31" t="n">
        <v>0</v>
      </c>
      <c r="J3142" s="31" t="n"/>
      <c r="K3142" s="31" t="n">
        <v>0</v>
      </c>
      <c r="L3142" s="32" t="n"/>
      <c r="M3142" s="31" t="n">
        <v>0</v>
      </c>
      <c r="N3142" s="31" t="n">
        <v>0</v>
      </c>
      <c r="O3142" s="31" t="n"/>
      <c r="P3142" s="31" t="n"/>
      <c r="Q3142" s="31" t="n">
        <v>0</v>
      </c>
      <c r="R3142" s="31" t="n"/>
      <c r="S3142" s="32" t="n"/>
      <c r="T3142" s="32" t="n"/>
      <c r="V3142" t="inlineStr">
        <is>
          <t>01gjl</t>
        </is>
      </c>
      <c r="W3142" t="n">
        <v>3269</v>
      </c>
      <c r="X3142" t="n">
        <v>5634</v>
      </c>
      <c r="Y3142" t="inlineStr">
        <is>
          <t>7836f570-5f2e-11e2-9e6b-f4ce4684ea4c</t>
        </is>
      </c>
      <c r="Z3142" t="inlineStr">
        <is>
          <t>Drew Shore ((N/A) C)</t>
        </is>
      </c>
    </row>
    <row r="3143">
      <c r="A3143" t="inlineStr">
        <is>
          <t>Drew Worrad</t>
        </is>
      </c>
      <c r="B3143" t="inlineStr">
        <is>
          <t>DET</t>
        </is>
      </c>
      <c r="C3143" t="inlineStr">
        <is>
          <t>C</t>
        </is>
      </c>
      <c r="D3143" t="inlineStr">
        <is>
          <t>F</t>
        </is>
      </c>
      <c r="E3143" t="n">
        <v>29</v>
      </c>
      <c r="F3143" t="inlineStr">
        <is>
          <t>FA</t>
        </is>
      </c>
      <c r="G3143" t="inlineStr">
        <is>
          <t>FA</t>
        </is>
      </c>
      <c r="H3143" s="30" t="n">
        <v>1</v>
      </c>
      <c r="I3143" s="31" t="n">
        <v>0</v>
      </c>
      <c r="J3143" s="31" t="n"/>
      <c r="K3143" s="31" t="n">
        <v>0</v>
      </c>
      <c r="L3143" s="32" t="n"/>
      <c r="M3143" s="31" t="n">
        <v>0</v>
      </c>
      <c r="N3143" s="31" t="n">
        <v>0</v>
      </c>
      <c r="O3143" s="31" t="n"/>
      <c r="P3143" s="31" t="n"/>
      <c r="Q3143" s="31" t="n">
        <v>0</v>
      </c>
      <c r="R3143" s="31" t="n"/>
      <c r="S3143" s="32" t="n"/>
      <c r="T3143" s="32" t="n"/>
      <c r="V3143" t="inlineStr">
        <is>
          <t>05y0y</t>
        </is>
      </c>
      <c r="Y3143" t="inlineStr">
        <is>
          <t>b6995fc0-a1d1-4c13-b734-4a8c32a9f607</t>
        </is>
      </c>
      <c r="Z3143" t="inlineStr">
        <is>
          <t>Drew Worrad (DET C)</t>
        </is>
      </c>
    </row>
    <row r="3144">
      <c r="A3144" t="inlineStr">
        <is>
          <t>Dru Krebs</t>
        </is>
      </c>
      <c r="B3144" t="inlineStr">
        <is>
          <t>(N/A)</t>
        </is>
      </c>
      <c r="C3144" t="inlineStr">
        <is>
          <t>D</t>
        </is>
      </c>
      <c r="D3144" t="inlineStr">
        <is>
          <t>D</t>
        </is>
      </c>
      <c r="E3144" t="n">
        <v>23</v>
      </c>
      <c r="F3144" t="inlineStr">
        <is>
          <t>FA</t>
        </is>
      </c>
      <c r="G3144" t="inlineStr">
        <is>
          <t>FA</t>
        </is>
      </c>
      <c r="H3144" s="30" t="n">
        <v>1</v>
      </c>
      <c r="I3144" s="31" t="n">
        <v>0</v>
      </c>
      <c r="J3144" s="31" t="n"/>
      <c r="K3144" s="31" t="n">
        <v>0</v>
      </c>
      <c r="L3144" s="32" t="n"/>
      <c r="M3144" s="31" t="n">
        <v>0</v>
      </c>
      <c r="N3144" s="31" t="n">
        <v>0</v>
      </c>
      <c r="O3144" s="31" t="n"/>
      <c r="P3144" s="31" t="n"/>
      <c r="Q3144" s="31" t="n">
        <v>0</v>
      </c>
      <c r="R3144" s="31" t="n"/>
      <c r="S3144" s="32" t="n"/>
      <c r="T3144" s="32" t="n"/>
      <c r="V3144" t="inlineStr">
        <is>
          <t>05u3r</t>
        </is>
      </c>
      <c r="Y3144" t="inlineStr">
        <is>
          <t>a621d96e-d63a-4231-98f6-0b030b39125f</t>
        </is>
      </c>
      <c r="Z3144" t="inlineStr">
        <is>
          <t>Dru Krebs ((N/A) D)</t>
        </is>
      </c>
    </row>
    <row r="3145">
      <c r="A3145" t="inlineStr">
        <is>
          <t>Dryden Allen</t>
        </is>
      </c>
      <c r="B3145" t="inlineStr">
        <is>
          <t>(N/A)</t>
        </is>
      </c>
      <c r="C3145" t="inlineStr">
        <is>
          <t>D</t>
        </is>
      </c>
      <c r="D3145" t="inlineStr">
        <is>
          <t>D</t>
        </is>
      </c>
      <c r="E3145" t="n">
        <v>19</v>
      </c>
      <c r="F3145" t="inlineStr">
        <is>
          <t>FA</t>
        </is>
      </c>
      <c r="G3145" t="inlineStr">
        <is>
          <t>FA</t>
        </is>
      </c>
      <c r="H3145" s="30" t="n">
        <v>1</v>
      </c>
      <c r="I3145" s="31" t="n">
        <v>0</v>
      </c>
      <c r="J3145" s="31" t="n"/>
      <c r="K3145" s="31" t="n">
        <v>0</v>
      </c>
      <c r="L3145" s="32" t="n"/>
      <c r="M3145" s="31" t="n">
        <v>0</v>
      </c>
      <c r="N3145" s="31" t="n">
        <v>0</v>
      </c>
      <c r="O3145" s="31" t="n"/>
      <c r="P3145" s="31" t="n"/>
      <c r="Q3145" s="31" t="n">
        <v>0</v>
      </c>
      <c r="R3145" s="31" t="n"/>
      <c r="S3145" s="32" t="n"/>
      <c r="T3145" s="32" t="n"/>
      <c r="V3145" t="inlineStr">
        <is>
          <t>07916</t>
        </is>
      </c>
      <c r="Z3145" t="inlineStr">
        <is>
          <t>Dryden Allen ((N/A) D)</t>
        </is>
      </c>
    </row>
    <row r="3146">
      <c r="A3146" t="inlineStr">
        <is>
          <t>Dryden McKay</t>
        </is>
      </c>
      <c r="B3146" t="inlineStr">
        <is>
          <t>UTA</t>
        </is>
      </c>
      <c r="C3146" t="inlineStr">
        <is>
          <t>G</t>
        </is>
      </c>
      <c r="D3146" t="inlineStr">
        <is>
          <t>G</t>
        </is>
      </c>
      <c r="E3146" t="n">
        <v>28</v>
      </c>
      <c r="F3146" t="inlineStr">
        <is>
          <t>FA</t>
        </is>
      </c>
      <c r="G3146" t="inlineStr">
        <is>
          <t>FA</t>
        </is>
      </c>
      <c r="H3146" s="30" t="n">
        <v>1</v>
      </c>
      <c r="I3146" s="31" t="n">
        <v>0</v>
      </c>
      <c r="J3146" s="31" t="n"/>
      <c r="K3146" s="31" t="n">
        <v>0</v>
      </c>
      <c r="L3146" s="32" t="n"/>
      <c r="M3146" s="31" t="n">
        <v>0</v>
      </c>
      <c r="N3146" s="31" t="n">
        <v>0</v>
      </c>
      <c r="O3146" s="31" t="n"/>
      <c r="P3146" s="31" t="n"/>
      <c r="Q3146" s="31" t="n">
        <v>0</v>
      </c>
      <c r="R3146" s="31" t="n"/>
      <c r="S3146" s="32" t="n"/>
      <c r="T3146" s="32" t="n"/>
      <c r="V3146" t="inlineStr">
        <is>
          <t>052il</t>
        </is>
      </c>
      <c r="Y3146" t="inlineStr">
        <is>
          <t>68a250ae-4280-4f76-ac6b-5f639b06a36a</t>
        </is>
      </c>
      <c r="Z3146" t="inlineStr">
        <is>
          <t>Dryden McKay (UTA G)</t>
        </is>
      </c>
    </row>
    <row r="3147">
      <c r="A3147" t="inlineStr">
        <is>
          <t>Duncan MacIntyre</t>
        </is>
      </c>
      <c r="B3147" t="inlineStr">
        <is>
          <t>COL</t>
        </is>
      </c>
      <c r="C3147" t="inlineStr">
        <is>
          <t>D</t>
        </is>
      </c>
      <c r="D3147" t="inlineStr">
        <is>
          <t>D</t>
        </is>
      </c>
      <c r="E3147" t="n">
        <v>30</v>
      </c>
      <c r="F3147" t="inlineStr">
        <is>
          <t>FA</t>
        </is>
      </c>
      <c r="G3147" t="inlineStr">
        <is>
          <t>FA</t>
        </is>
      </c>
      <c r="H3147" s="30" t="n">
        <v>1</v>
      </c>
      <c r="I3147" s="31" t="n">
        <v>0</v>
      </c>
      <c r="J3147" s="31" t="n"/>
      <c r="K3147" s="31" t="n">
        <v>0</v>
      </c>
      <c r="L3147" s="32" t="n"/>
      <c r="M3147" s="31" t="n">
        <v>0</v>
      </c>
      <c r="N3147" s="31" t="n">
        <v>0</v>
      </c>
      <c r="O3147" s="31" t="n"/>
      <c r="P3147" s="31" t="n"/>
      <c r="Q3147" s="31" t="n">
        <v>0</v>
      </c>
      <c r="R3147" s="31" t="n"/>
      <c r="S3147" s="32" t="n"/>
      <c r="T3147" s="32" t="n"/>
      <c r="V3147" t="inlineStr">
        <is>
          <t>03kiq</t>
        </is>
      </c>
      <c r="X3147" t="n">
        <v>6626</v>
      </c>
      <c r="Z3147" t="inlineStr">
        <is>
          <t>Duncan MacIntyre (COL D)</t>
        </is>
      </c>
    </row>
    <row r="3148">
      <c r="A3148" t="inlineStr">
        <is>
          <t>Duncan Milroy</t>
        </is>
      </c>
      <c r="B3148" t="inlineStr">
        <is>
          <t>(N/A)</t>
        </is>
      </c>
      <c r="C3148" t="inlineStr">
        <is>
          <t>RW</t>
        </is>
      </c>
      <c r="D3148" t="inlineStr">
        <is>
          <t>F</t>
        </is>
      </c>
      <c r="E3148" t="n">
        <v>43</v>
      </c>
      <c r="F3148" t="inlineStr">
        <is>
          <t>FA</t>
        </is>
      </c>
      <c r="G3148" t="inlineStr">
        <is>
          <t>FA</t>
        </is>
      </c>
      <c r="H3148" s="30" t="n">
        <v>1</v>
      </c>
      <c r="I3148" s="31" t="n">
        <v>0</v>
      </c>
      <c r="J3148" s="31" t="n"/>
      <c r="K3148" s="31" t="n">
        <v>0</v>
      </c>
      <c r="L3148" s="32" t="n"/>
      <c r="M3148" s="31" t="n">
        <v>0</v>
      </c>
      <c r="N3148" s="31" t="n">
        <v>0</v>
      </c>
      <c r="O3148" s="31" t="n"/>
      <c r="P3148" s="31" t="n"/>
      <c r="Q3148" s="31" t="n">
        <v>0</v>
      </c>
      <c r="R3148" s="31" t="n"/>
      <c r="S3148" s="32" t="n"/>
      <c r="T3148" s="32" t="n"/>
      <c r="V3148" t="inlineStr">
        <is>
          <t>003vw</t>
        </is>
      </c>
      <c r="W3148" t="n">
        <v>1777</v>
      </c>
      <c r="X3148" t="n">
        <v>2930</v>
      </c>
      <c r="Z3148" t="inlineStr">
        <is>
          <t>Duncan Milroy ((N/A) RW)</t>
        </is>
      </c>
    </row>
    <row r="3149">
      <c r="A3149" t="inlineStr">
        <is>
          <t>Duncan Siemens</t>
        </is>
      </c>
      <c r="B3149" t="inlineStr">
        <is>
          <t>(N/A)</t>
        </is>
      </c>
      <c r="C3149" t="inlineStr">
        <is>
          <t>D</t>
        </is>
      </c>
      <c r="D3149" t="inlineStr">
        <is>
          <t>D</t>
        </is>
      </c>
      <c r="E3149" t="n">
        <v>33</v>
      </c>
      <c r="F3149" t="inlineStr">
        <is>
          <t>FA</t>
        </is>
      </c>
      <c r="G3149" t="inlineStr">
        <is>
          <t>FA</t>
        </is>
      </c>
      <c r="H3149" s="30" t="n">
        <v>1</v>
      </c>
      <c r="I3149" s="31" t="n">
        <v>0</v>
      </c>
      <c r="J3149" s="31" t="n"/>
      <c r="K3149" s="31" t="n">
        <v>0</v>
      </c>
      <c r="L3149" s="32" t="n"/>
      <c r="M3149" s="31" t="n">
        <v>0</v>
      </c>
      <c r="N3149" s="31" t="n">
        <v>0</v>
      </c>
      <c r="O3149" s="31" t="n"/>
      <c r="P3149" s="31" t="n"/>
      <c r="Q3149" s="31" t="n">
        <v>0</v>
      </c>
      <c r="R3149" s="31" t="n"/>
      <c r="S3149" s="32" t="n"/>
      <c r="T3149" s="32" t="n"/>
      <c r="V3149" t="inlineStr">
        <is>
          <t>02aey</t>
        </is>
      </c>
      <c r="W3149" t="n">
        <v>3753</v>
      </c>
      <c r="X3149" t="n">
        <v>5372</v>
      </c>
      <c r="Z3149" t="inlineStr">
        <is>
          <t>Duncan Siemens ((N/A) D)</t>
        </is>
      </c>
    </row>
    <row r="3150">
      <c r="A3150" t="inlineStr">
        <is>
          <t>Dustin Boyd</t>
        </is>
      </c>
      <c r="B3150" t="inlineStr">
        <is>
          <t>(N/A)</t>
        </is>
      </c>
      <c r="C3150" t="inlineStr">
        <is>
          <t>C</t>
        </is>
      </c>
      <c r="D3150" t="inlineStr">
        <is>
          <t>F</t>
        </is>
      </c>
      <c r="E3150" t="n">
        <v>40</v>
      </c>
      <c r="F3150" t="inlineStr">
        <is>
          <t>FA</t>
        </is>
      </c>
      <c r="G3150" t="inlineStr">
        <is>
          <t>FA</t>
        </is>
      </c>
      <c r="H3150" s="30" t="n">
        <v>1</v>
      </c>
      <c r="I3150" s="31" t="n">
        <v>0</v>
      </c>
      <c r="J3150" s="31" t="n"/>
      <c r="K3150" s="31" t="n">
        <v>0</v>
      </c>
      <c r="L3150" s="32" t="n"/>
      <c r="M3150" s="31" t="n">
        <v>0</v>
      </c>
      <c r="N3150" s="31" t="n">
        <v>0</v>
      </c>
      <c r="O3150" s="31" t="n"/>
      <c r="P3150" s="31" t="n"/>
      <c r="Q3150" s="31" t="n">
        <v>0</v>
      </c>
      <c r="R3150" s="31" t="n"/>
      <c r="S3150" s="32" t="n"/>
      <c r="T3150" s="32" t="n"/>
      <c r="V3150" t="inlineStr">
        <is>
          <t>003ho</t>
        </is>
      </c>
      <c r="W3150" t="n">
        <v>2665</v>
      </c>
      <c r="X3150" t="n">
        <v>3864</v>
      </c>
      <c r="Z3150" t="inlineStr">
        <is>
          <t>Dustin Boyd ((N/A) C)</t>
        </is>
      </c>
    </row>
    <row r="3151">
      <c r="A3151" t="inlineStr">
        <is>
          <t>Dustin Butler</t>
        </is>
      </c>
      <c r="B3151" t="inlineStr">
        <is>
          <t>(N/A)</t>
        </is>
      </c>
      <c r="C3151" t="inlineStr">
        <is>
          <t>G</t>
        </is>
      </c>
      <c r="D3151" t="inlineStr">
        <is>
          <t>G</t>
        </is>
      </c>
      <c r="E3151" t="n">
        <v>38</v>
      </c>
      <c r="F3151" t="inlineStr">
        <is>
          <t>FA</t>
        </is>
      </c>
      <c r="G3151" t="inlineStr">
        <is>
          <t>FA</t>
        </is>
      </c>
      <c r="H3151" s="30" t="n">
        <v>1</v>
      </c>
      <c r="I3151" s="31" t="n">
        <v>0</v>
      </c>
      <c r="J3151" s="31" t="n"/>
      <c r="K3151" s="31" t="n">
        <v>0</v>
      </c>
      <c r="L3151" s="32" t="n"/>
      <c r="M3151" s="31" t="n">
        <v>0</v>
      </c>
      <c r="N3151" s="31" t="n">
        <v>0</v>
      </c>
      <c r="O3151" s="31" t="n"/>
      <c r="P3151" s="31" t="n"/>
      <c r="Q3151" s="31" t="n">
        <v>0</v>
      </c>
      <c r="R3151" s="31" t="n"/>
      <c r="S3151" s="32" t="n"/>
      <c r="T3151" s="32" t="n"/>
      <c r="V3151" t="inlineStr">
        <is>
          <t>02zo6</t>
        </is>
      </c>
      <c r="X3151" t="n">
        <v>5948</v>
      </c>
      <c r="Z3151" t="inlineStr">
        <is>
          <t>Dustin Butler ((N/A) G)</t>
        </is>
      </c>
    </row>
    <row r="3152">
      <c r="A3152" t="inlineStr">
        <is>
          <t>Dustin Byfuglien</t>
        </is>
      </c>
      <c r="B3152" t="inlineStr">
        <is>
          <t>(N/A)</t>
        </is>
      </c>
      <c r="C3152" t="inlineStr">
        <is>
          <t>D</t>
        </is>
      </c>
      <c r="D3152" t="inlineStr">
        <is>
          <t>D</t>
        </is>
      </c>
      <c r="E3152" t="n">
        <v>41</v>
      </c>
      <c r="F3152" t="inlineStr">
        <is>
          <t>FA</t>
        </is>
      </c>
      <c r="G3152" t="inlineStr">
        <is>
          <t>FA</t>
        </is>
      </c>
      <c r="H3152" s="30" t="n">
        <v>1</v>
      </c>
      <c r="I3152" s="31" t="n">
        <v>0</v>
      </c>
      <c r="J3152" s="31" t="n"/>
      <c r="K3152" s="31" t="n">
        <v>0</v>
      </c>
      <c r="L3152" s="32" t="n"/>
      <c r="M3152" s="31" t="n">
        <v>0</v>
      </c>
      <c r="N3152" s="31" t="n">
        <v>0</v>
      </c>
      <c r="O3152" s="31" t="n"/>
      <c r="P3152" s="31" t="n"/>
      <c r="Q3152" s="31" t="n">
        <v>0</v>
      </c>
      <c r="R3152" s="31" t="n"/>
      <c r="S3152" s="32" t="n"/>
      <c r="T3152" s="32" t="n"/>
      <c r="V3152" t="inlineStr">
        <is>
          <t>003k5</t>
        </is>
      </c>
      <c r="W3152" t="n">
        <v>2526</v>
      </c>
      <c r="X3152" t="n">
        <v>3705</v>
      </c>
      <c r="Z3152" t="inlineStr">
        <is>
          <t>Dustin Byfuglien ((N/A) D)</t>
        </is>
      </c>
    </row>
    <row r="3153">
      <c r="A3153" t="inlineStr">
        <is>
          <t>Dustin Carlson</t>
        </is>
      </c>
      <c r="B3153" t="inlineStr">
        <is>
          <t>(N/A)</t>
        </is>
      </c>
      <c r="C3153" t="inlineStr">
        <is>
          <t>G</t>
        </is>
      </c>
      <c r="D3153" t="inlineStr">
        <is>
          <t>G</t>
        </is>
      </c>
      <c r="E3153" t="n">
        <v>40</v>
      </c>
      <c r="F3153" t="inlineStr">
        <is>
          <t>FA</t>
        </is>
      </c>
      <c r="G3153" t="inlineStr">
        <is>
          <t>FA</t>
        </is>
      </c>
      <c r="H3153" s="30" t="n">
        <v>1</v>
      </c>
      <c r="I3153" s="31" t="n">
        <v>0</v>
      </c>
      <c r="J3153" s="31" t="n"/>
      <c r="K3153" s="31" t="n">
        <v>0</v>
      </c>
      <c r="L3153" s="32" t="n"/>
      <c r="M3153" s="31" t="n">
        <v>0</v>
      </c>
      <c r="N3153" s="31" t="n">
        <v>0</v>
      </c>
      <c r="O3153" s="31" t="n"/>
      <c r="P3153" s="31" t="n"/>
      <c r="Q3153" s="31" t="n">
        <v>0</v>
      </c>
      <c r="R3153" s="31" t="n"/>
      <c r="S3153" s="32" t="n"/>
      <c r="T3153" s="32" t="n"/>
      <c r="V3153" t="inlineStr">
        <is>
          <t>03wm5</t>
        </is>
      </c>
      <c r="X3153" t="n">
        <v>7007</v>
      </c>
      <c r="Z3153" t="inlineStr">
        <is>
          <t>Dustin Carlson ((N/A) G)</t>
        </is>
      </c>
    </row>
    <row r="3154">
      <c r="A3154" t="inlineStr">
        <is>
          <t>Dustin Gazley</t>
        </is>
      </c>
      <c r="B3154" t="inlineStr">
        <is>
          <t>(N/A)</t>
        </is>
      </c>
      <c r="C3154" t="inlineStr">
        <is>
          <t>LW</t>
        </is>
      </c>
      <c r="D3154" t="inlineStr">
        <is>
          <t>F</t>
        </is>
      </c>
      <c r="E3154" t="n">
        <v>37</v>
      </c>
      <c r="F3154" t="inlineStr">
        <is>
          <t>FA</t>
        </is>
      </c>
      <c r="G3154" t="inlineStr">
        <is>
          <t>FA</t>
        </is>
      </c>
      <c r="H3154" s="30" t="n">
        <v>1</v>
      </c>
      <c r="I3154" s="31" t="n">
        <v>0</v>
      </c>
      <c r="J3154" s="31" t="n"/>
      <c r="K3154" s="31" t="n">
        <v>0</v>
      </c>
      <c r="L3154" s="32" t="n"/>
      <c r="M3154" s="31" t="n">
        <v>0</v>
      </c>
      <c r="N3154" s="31" t="n">
        <v>0</v>
      </c>
      <c r="O3154" s="31" t="n"/>
      <c r="P3154" s="31" t="n"/>
      <c r="Q3154" s="31" t="n">
        <v>0</v>
      </c>
      <c r="R3154" s="31" t="n"/>
      <c r="S3154" s="32" t="n"/>
      <c r="T3154" s="32" t="n"/>
      <c r="V3154" t="inlineStr">
        <is>
          <t>03kih</t>
        </is>
      </c>
      <c r="W3154" t="n">
        <v>4634</v>
      </c>
      <c r="X3154" t="n">
        <v>6614</v>
      </c>
      <c r="Z3154" t="inlineStr">
        <is>
          <t>Dustin Gazley ((N/A) LW)</t>
        </is>
      </c>
    </row>
    <row r="3155">
      <c r="A3155" t="inlineStr">
        <is>
          <t>Dustin Jeffrey</t>
        </is>
      </c>
      <c r="B3155" t="inlineStr">
        <is>
          <t>(N/A)</t>
        </is>
      </c>
      <c r="C3155" t="inlineStr">
        <is>
          <t>C</t>
        </is>
      </c>
      <c r="D3155" t="inlineStr">
        <is>
          <t>F</t>
        </is>
      </c>
      <c r="E3155" t="n">
        <v>38</v>
      </c>
      <c r="F3155" t="inlineStr">
        <is>
          <t>FA</t>
        </is>
      </c>
      <c r="G3155" t="inlineStr">
        <is>
          <t>FA</t>
        </is>
      </c>
      <c r="H3155" s="30" t="n">
        <v>1</v>
      </c>
      <c r="I3155" s="31" t="n">
        <v>0</v>
      </c>
      <c r="J3155" s="31" t="n"/>
      <c r="K3155" s="31" t="n">
        <v>0</v>
      </c>
      <c r="L3155" s="32" t="n"/>
      <c r="M3155" s="31" t="n">
        <v>0</v>
      </c>
      <c r="N3155" s="31" t="n">
        <v>0</v>
      </c>
      <c r="O3155" s="31" t="n"/>
      <c r="P3155" s="31" t="n"/>
      <c r="Q3155" s="31" t="n">
        <v>0</v>
      </c>
      <c r="R3155" s="31" t="n"/>
      <c r="S3155" s="32" t="n"/>
      <c r="T3155" s="32" t="n"/>
      <c r="V3155" t="inlineStr">
        <is>
          <t>0045f</t>
        </is>
      </c>
      <c r="W3155" t="n">
        <v>3087</v>
      </c>
      <c r="X3155" t="n">
        <v>4341</v>
      </c>
      <c r="Z3155" t="inlineStr">
        <is>
          <t>Dustin Jeffrey ((N/A) C)</t>
        </is>
      </c>
    </row>
    <row r="3156">
      <c r="A3156" t="inlineStr">
        <is>
          <t>Dustin Kohn</t>
        </is>
      </c>
      <c r="B3156" t="inlineStr">
        <is>
          <t>(N/A)</t>
        </is>
      </c>
      <c r="C3156" t="inlineStr">
        <is>
          <t>D</t>
        </is>
      </c>
      <c r="D3156" t="inlineStr">
        <is>
          <t>D</t>
        </is>
      </c>
      <c r="E3156" t="n">
        <v>39</v>
      </c>
      <c r="F3156" t="inlineStr">
        <is>
          <t>FA</t>
        </is>
      </c>
      <c r="G3156" t="inlineStr">
        <is>
          <t>FA</t>
        </is>
      </c>
      <c r="H3156" s="30" t="n">
        <v>1</v>
      </c>
      <c r="I3156" s="31" t="n">
        <v>0</v>
      </c>
      <c r="J3156" s="31" t="n"/>
      <c r="K3156" s="31" t="n">
        <v>0</v>
      </c>
      <c r="L3156" s="32" t="n"/>
      <c r="M3156" s="31" t="n">
        <v>0</v>
      </c>
      <c r="N3156" s="31" t="n">
        <v>0</v>
      </c>
      <c r="O3156" s="31" t="n"/>
      <c r="P3156" s="31" t="n"/>
      <c r="Q3156" s="31" t="n">
        <v>0</v>
      </c>
      <c r="R3156" s="31" t="n"/>
      <c r="S3156" s="32" t="n"/>
      <c r="T3156" s="32" t="n"/>
      <c r="V3156" t="inlineStr">
        <is>
          <t>003zf</t>
        </is>
      </c>
      <c r="W3156" t="n">
        <v>2341</v>
      </c>
      <c r="X3156" t="n">
        <v>3841</v>
      </c>
      <c r="Z3156" t="inlineStr">
        <is>
          <t>Dustin Kohn ((N/A) D)</t>
        </is>
      </c>
    </row>
    <row r="3157">
      <c r="A3157" t="inlineStr">
        <is>
          <t>Dustin Nickel</t>
        </is>
      </c>
      <c r="B3157" t="inlineStr">
        <is>
          <t>(N/A)</t>
        </is>
      </c>
      <c r="C3157" t="inlineStr">
        <is>
          <t>G</t>
        </is>
      </c>
      <c r="D3157" t="inlineStr">
        <is>
          <t>G</t>
        </is>
      </c>
      <c r="E3157" t="n">
        <v>35</v>
      </c>
      <c r="F3157" t="inlineStr">
        <is>
          <t>FA</t>
        </is>
      </c>
      <c r="G3157" t="inlineStr">
        <is>
          <t>FA</t>
        </is>
      </c>
      <c r="H3157" s="30" t="n">
        <v>1</v>
      </c>
      <c r="I3157" s="31" t="n">
        <v>0</v>
      </c>
      <c r="J3157" s="31" t="n"/>
      <c r="K3157" s="31" t="n">
        <v>0</v>
      </c>
      <c r="L3157" s="32" t="n"/>
      <c r="M3157" s="31" t="n">
        <v>0</v>
      </c>
      <c r="N3157" s="31" t="n">
        <v>0</v>
      </c>
      <c r="O3157" s="31" t="n"/>
      <c r="P3157" s="31" t="n"/>
      <c r="Q3157" s="31" t="n">
        <v>0</v>
      </c>
      <c r="R3157" s="31" t="n"/>
      <c r="S3157" s="32" t="n"/>
      <c r="T3157" s="32" t="n"/>
      <c r="V3157" t="inlineStr">
        <is>
          <t>06iay</t>
        </is>
      </c>
      <c r="Y3157" t="inlineStr">
        <is>
          <t>d60de957-c89f-481c-bf51-56ab01cfdb58</t>
        </is>
      </c>
      <c r="Z3157" t="inlineStr">
        <is>
          <t>Dustin Nickel ((N/A) G)</t>
        </is>
      </c>
    </row>
    <row r="3158">
      <c r="A3158" t="inlineStr">
        <is>
          <t>Dustin Smith</t>
        </is>
      </c>
      <c r="B3158" t="inlineStr">
        <is>
          <t>(N/A)</t>
        </is>
      </c>
      <c r="C3158" t="inlineStr">
        <is>
          <t>G</t>
        </is>
      </c>
      <c r="D3158" t="inlineStr">
        <is>
          <t>G</t>
        </is>
      </c>
      <c r="E3158" t="n">
        <v>37</v>
      </c>
      <c r="F3158" t="inlineStr">
        <is>
          <t>FA</t>
        </is>
      </c>
      <c r="G3158" t="inlineStr">
        <is>
          <t>FA</t>
        </is>
      </c>
      <c r="H3158" s="30" t="n">
        <v>1</v>
      </c>
      <c r="I3158" s="31" t="n">
        <v>0</v>
      </c>
      <c r="J3158" s="31" t="n"/>
      <c r="K3158" s="31" t="n">
        <v>0</v>
      </c>
      <c r="L3158" s="32" t="n"/>
      <c r="M3158" s="31" t="n">
        <v>0</v>
      </c>
      <c r="N3158" s="31" t="n">
        <v>0</v>
      </c>
      <c r="O3158" s="31" t="n"/>
      <c r="P3158" s="31" t="n"/>
      <c r="Q3158" s="31" t="n">
        <v>0</v>
      </c>
      <c r="R3158" s="31" t="n"/>
      <c r="S3158" s="32" t="n"/>
      <c r="T3158" s="32" t="n"/>
      <c r="V3158" t="inlineStr">
        <is>
          <t>05y76</t>
        </is>
      </c>
      <c r="Y3158" t="inlineStr">
        <is>
          <t>fabcabf8-25b1-47dc-88c5-a5e8ef64c30b</t>
        </is>
      </c>
      <c r="Z3158" t="inlineStr">
        <is>
          <t>Dustin Smith ((N/A) G)</t>
        </is>
      </c>
    </row>
    <row r="3159">
      <c r="A3159" t="inlineStr">
        <is>
          <t>Dustin Stevenson</t>
        </is>
      </c>
      <c r="B3159" t="inlineStr">
        <is>
          <t>(N/A)</t>
        </is>
      </c>
      <c r="C3159" t="inlineStr">
        <is>
          <t>D</t>
        </is>
      </c>
      <c r="D3159" t="inlineStr">
        <is>
          <t>D</t>
        </is>
      </c>
      <c r="E3159" t="n">
        <v>37</v>
      </c>
      <c r="F3159" t="inlineStr">
        <is>
          <t>FA</t>
        </is>
      </c>
      <c r="G3159" t="inlineStr">
        <is>
          <t>FA</t>
        </is>
      </c>
      <c r="H3159" s="30" t="n">
        <v>1</v>
      </c>
      <c r="I3159" s="31" t="n">
        <v>0</v>
      </c>
      <c r="J3159" s="31" t="n"/>
      <c r="K3159" s="31" t="n">
        <v>0</v>
      </c>
      <c r="L3159" s="32" t="n"/>
      <c r="M3159" s="31" t="n">
        <v>0</v>
      </c>
      <c r="N3159" s="31" t="n">
        <v>0</v>
      </c>
      <c r="O3159" s="31" t="n"/>
      <c r="P3159" s="31" t="n"/>
      <c r="Q3159" s="31" t="n">
        <v>0</v>
      </c>
      <c r="R3159" s="31" t="n"/>
      <c r="S3159" s="32" t="n"/>
      <c r="T3159" s="32" t="n"/>
      <c r="V3159" t="inlineStr">
        <is>
          <t>01tcv</t>
        </is>
      </c>
      <c r="W3159" t="n">
        <v>5261</v>
      </c>
      <c r="X3159" t="n">
        <v>4875</v>
      </c>
      <c r="Z3159" t="inlineStr">
        <is>
          <t>Dustin Stevenson ((N/A) D)</t>
        </is>
      </c>
    </row>
    <row r="3160">
      <c r="A3160" t="inlineStr">
        <is>
          <t>Dustin Tokarski</t>
        </is>
      </c>
      <c r="B3160" t="inlineStr">
        <is>
          <t>(N/A)</t>
        </is>
      </c>
      <c r="C3160" t="inlineStr">
        <is>
          <t>G</t>
        </is>
      </c>
      <c r="D3160" t="inlineStr">
        <is>
          <t>G</t>
        </is>
      </c>
      <c r="E3160" t="n">
        <v>36</v>
      </c>
      <c r="F3160" t="inlineStr">
        <is>
          <t>FA</t>
        </is>
      </c>
      <c r="G3160" t="inlineStr">
        <is>
          <t>FA</t>
        </is>
      </c>
      <c r="H3160" s="30" t="n">
        <v>1</v>
      </c>
      <c r="I3160" s="31" t="n">
        <v>0</v>
      </c>
      <c r="J3160" s="31" t="n"/>
      <c r="K3160" s="31" t="n">
        <v>0</v>
      </c>
      <c r="L3160" s="32" t="n"/>
      <c r="M3160" s="31" t="n">
        <v>0</v>
      </c>
      <c r="N3160" s="31" t="n">
        <v>0</v>
      </c>
      <c r="O3160" s="31" t="n"/>
      <c r="P3160" s="31" t="n"/>
      <c r="Q3160" s="31" t="n">
        <v>0</v>
      </c>
      <c r="R3160" s="31" t="n"/>
      <c r="S3160" s="32" t="n"/>
      <c r="T3160" s="32" t="n"/>
      <c r="V3160" t="inlineStr">
        <is>
          <t>01brk</t>
        </is>
      </c>
      <c r="W3160" t="n">
        <v>3081</v>
      </c>
      <c r="X3160" t="n">
        <v>4596</v>
      </c>
      <c r="Y3160" t="inlineStr">
        <is>
          <t>434ae187-0f24-11e2-8525-18a905767e44</t>
        </is>
      </c>
      <c r="Z3160" t="inlineStr">
        <is>
          <t>Dustin Tokarski ((N/A) G)</t>
        </is>
      </c>
    </row>
    <row r="3161">
      <c r="A3161" t="inlineStr">
        <is>
          <t>Dustin Walsh</t>
        </is>
      </c>
      <c r="B3161" t="inlineStr">
        <is>
          <t>(N/A)</t>
        </is>
      </c>
      <c r="C3161" t="inlineStr">
        <is>
          <t>C</t>
        </is>
      </c>
      <c r="D3161" t="inlineStr">
        <is>
          <t>F</t>
        </is>
      </c>
      <c r="E3161" t="n">
        <v>35</v>
      </c>
      <c r="F3161" t="inlineStr">
        <is>
          <t>FA</t>
        </is>
      </c>
      <c r="G3161" t="inlineStr">
        <is>
          <t>FA</t>
        </is>
      </c>
      <c r="H3161" s="30" t="n">
        <v>1</v>
      </c>
      <c r="I3161" s="31" t="n">
        <v>0</v>
      </c>
      <c r="J3161" s="31" t="n"/>
      <c r="K3161" s="31" t="n">
        <v>0</v>
      </c>
      <c r="L3161" s="32" t="n"/>
      <c r="M3161" s="31" t="n">
        <v>0</v>
      </c>
      <c r="N3161" s="31" t="n">
        <v>0</v>
      </c>
      <c r="O3161" s="31" t="n"/>
      <c r="P3161" s="31" t="n"/>
      <c r="Q3161" s="31" t="n">
        <v>0</v>
      </c>
      <c r="R3161" s="31" t="n"/>
      <c r="S3161" s="32" t="n"/>
      <c r="T3161" s="32" t="n"/>
      <c r="V3161" t="inlineStr">
        <is>
          <t>02yo5</t>
        </is>
      </c>
      <c r="Z3161" t="inlineStr">
        <is>
          <t>Dustin Walsh ((N/A) C)</t>
        </is>
      </c>
    </row>
    <row r="3162">
      <c r="A3162" t="inlineStr">
        <is>
          <t>Dustin Willhoft</t>
        </is>
      </c>
      <c r="B3162" t="inlineStr">
        <is>
          <t>(N/A)</t>
        </is>
      </c>
      <c r="C3162" t="inlineStr">
        <is>
          <t>LW</t>
        </is>
      </c>
      <c r="D3162" t="inlineStr">
        <is>
          <t>F</t>
        </is>
      </c>
      <c r="E3162" t="n">
        <v>19</v>
      </c>
      <c r="F3162" t="inlineStr">
        <is>
          <t>FA</t>
        </is>
      </c>
      <c r="G3162" t="inlineStr">
        <is>
          <t>FA</t>
        </is>
      </c>
      <c r="H3162" s="30" t="n">
        <v>1</v>
      </c>
      <c r="I3162" s="31" t="n">
        <v>0</v>
      </c>
      <c r="J3162" s="31" t="n"/>
      <c r="K3162" s="31" t="n">
        <v>0</v>
      </c>
      <c r="L3162" s="32" t="n"/>
      <c r="M3162" s="31" t="n">
        <v>0</v>
      </c>
      <c r="N3162" s="31" t="n">
        <v>0</v>
      </c>
      <c r="O3162" s="31" t="n"/>
      <c r="P3162" s="31" t="n"/>
      <c r="Q3162" s="31" t="n">
        <v>0</v>
      </c>
      <c r="R3162" s="31" t="n"/>
      <c r="S3162" s="32" t="n"/>
      <c r="T3162" s="32" t="n"/>
      <c r="V3162" t="inlineStr">
        <is>
          <t>070fy</t>
        </is>
      </c>
      <c r="Z3162" t="inlineStr">
        <is>
          <t>Dustin Willhoft ((N/A) LW)</t>
        </is>
      </c>
    </row>
    <row r="3163">
      <c r="A3163" t="inlineStr">
        <is>
          <t>Dustyn McFaul</t>
        </is>
      </c>
      <c r="B3163" t="inlineStr">
        <is>
          <t>(N/A)</t>
        </is>
      </c>
      <c r="C3163" t="inlineStr">
        <is>
          <t>D</t>
        </is>
      </c>
      <c r="D3163" t="inlineStr">
        <is>
          <t>D</t>
        </is>
      </c>
      <c r="E3163" t="n">
        <v>26</v>
      </c>
      <c r="F3163" t="inlineStr">
        <is>
          <t>FA</t>
        </is>
      </c>
      <c r="G3163" t="inlineStr">
        <is>
          <t>FA</t>
        </is>
      </c>
      <c r="H3163" s="30" t="n">
        <v>1</v>
      </c>
      <c r="I3163" s="31" t="n">
        <v>0</v>
      </c>
      <c r="J3163" s="31" t="n"/>
      <c r="K3163" s="31" t="n">
        <v>0</v>
      </c>
      <c r="L3163" s="32" t="n"/>
      <c r="M3163" s="31" t="n">
        <v>0</v>
      </c>
      <c r="N3163" s="31" t="n">
        <v>0</v>
      </c>
      <c r="O3163" s="31" t="n"/>
      <c r="P3163" s="31" t="n"/>
      <c r="Q3163" s="31" t="n">
        <v>0</v>
      </c>
      <c r="R3163" s="31" t="n"/>
      <c r="S3163" s="32" t="n"/>
      <c r="T3163" s="32" t="n"/>
      <c r="V3163" t="inlineStr">
        <is>
          <t>04r0x</t>
        </is>
      </c>
      <c r="Z3163" t="inlineStr">
        <is>
          <t>Dustyn McFaul ((N/A) D)</t>
        </is>
      </c>
    </row>
    <row r="3164">
      <c r="A3164" t="inlineStr">
        <is>
          <t>Dustyn Zenner</t>
        </is>
      </c>
      <c r="B3164" t="inlineStr">
        <is>
          <t>(N/A)</t>
        </is>
      </c>
      <c r="C3164" t="inlineStr">
        <is>
          <t>G</t>
        </is>
      </c>
      <c r="D3164" t="inlineStr">
        <is>
          <t>G</t>
        </is>
      </c>
      <c r="E3164" t="n">
        <v>38</v>
      </c>
      <c r="F3164" t="inlineStr">
        <is>
          <t>FA</t>
        </is>
      </c>
      <c r="G3164" t="inlineStr">
        <is>
          <t>FA</t>
        </is>
      </c>
      <c r="H3164" s="30" t="n">
        <v>1</v>
      </c>
      <c r="I3164" s="31" t="n">
        <v>0</v>
      </c>
      <c r="J3164" s="31" t="n"/>
      <c r="K3164" s="31" t="n">
        <v>0</v>
      </c>
      <c r="L3164" s="32" t="n"/>
      <c r="M3164" s="31" t="n">
        <v>0</v>
      </c>
      <c r="N3164" s="31" t="n">
        <v>0</v>
      </c>
      <c r="O3164" s="31" t="n"/>
      <c r="P3164" s="31" t="n"/>
      <c r="Q3164" s="31" t="n">
        <v>0</v>
      </c>
      <c r="R3164" s="31" t="n"/>
      <c r="S3164" s="32" t="n"/>
      <c r="T3164" s="32" t="n"/>
      <c r="V3164" t="inlineStr">
        <is>
          <t>04z4n</t>
        </is>
      </c>
      <c r="X3164" t="n">
        <v>8237</v>
      </c>
      <c r="Y3164" t="inlineStr">
        <is>
          <t>238c38fa-e949-4908-9c30-04941c0175d1</t>
        </is>
      </c>
      <c r="Z3164" t="inlineStr">
        <is>
          <t>Dustyn Zenner ((N/A) G)</t>
        </is>
      </c>
    </row>
    <row r="3165">
      <c r="A3165" t="inlineStr">
        <is>
          <t>Dwight Helminen</t>
        </is>
      </c>
      <c r="B3165" t="inlineStr">
        <is>
          <t>(N/A)</t>
        </is>
      </c>
      <c r="C3165" t="inlineStr">
        <is>
          <t>C</t>
        </is>
      </c>
      <c r="D3165" t="inlineStr">
        <is>
          <t>F</t>
        </is>
      </c>
      <c r="E3165" t="n">
        <v>43</v>
      </c>
      <c r="F3165" t="inlineStr">
        <is>
          <t>FA</t>
        </is>
      </c>
      <c r="G3165" t="inlineStr">
        <is>
          <t>FA</t>
        </is>
      </c>
      <c r="H3165" s="30" t="n">
        <v>1</v>
      </c>
      <c r="I3165" s="31" t="n">
        <v>0</v>
      </c>
      <c r="J3165" s="31" t="n"/>
      <c r="K3165" s="31" t="n">
        <v>0</v>
      </c>
      <c r="L3165" s="32" t="n"/>
      <c r="M3165" s="31" t="n">
        <v>0</v>
      </c>
      <c r="N3165" s="31" t="n">
        <v>0</v>
      </c>
      <c r="O3165" s="31" t="n"/>
      <c r="P3165" s="31" t="n"/>
      <c r="Q3165" s="31" t="n">
        <v>0</v>
      </c>
      <c r="R3165" s="31" t="n"/>
      <c r="S3165" s="32" t="n"/>
      <c r="T3165" s="32" t="n"/>
      <c r="V3165" t="inlineStr">
        <is>
          <t>004rv</t>
        </is>
      </c>
      <c r="W3165" t="n">
        <v>2248</v>
      </c>
      <c r="X3165" t="n">
        <v>3272</v>
      </c>
      <c r="Z3165" t="inlineStr">
        <is>
          <t>Dwight Helminen ((N/A) C)</t>
        </is>
      </c>
    </row>
    <row r="3166">
      <c r="A3166" t="inlineStr">
        <is>
          <t>Dwight King</t>
        </is>
      </c>
      <c r="B3166" t="inlineStr">
        <is>
          <t>(N/A)</t>
        </is>
      </c>
      <c r="C3166" t="inlineStr">
        <is>
          <t>LW</t>
        </is>
      </c>
      <c r="D3166" t="inlineStr">
        <is>
          <t>F</t>
        </is>
      </c>
      <c r="E3166" t="n">
        <v>37</v>
      </c>
      <c r="F3166" t="inlineStr">
        <is>
          <t>FA</t>
        </is>
      </c>
      <c r="G3166" t="inlineStr">
        <is>
          <t>FA</t>
        </is>
      </c>
      <c r="H3166" s="30" t="n">
        <v>1</v>
      </c>
      <c r="I3166" s="31" t="n">
        <v>0</v>
      </c>
      <c r="J3166" s="31" t="n"/>
      <c r="K3166" s="31" t="n">
        <v>0</v>
      </c>
      <c r="L3166" s="32" t="n"/>
      <c r="M3166" s="31" t="n">
        <v>0</v>
      </c>
      <c r="N3166" s="31" t="n">
        <v>0</v>
      </c>
      <c r="O3166" s="31" t="n"/>
      <c r="P3166" s="31" t="n"/>
      <c r="Q3166" s="31" t="n">
        <v>0</v>
      </c>
      <c r="R3166" s="31" t="n"/>
      <c r="S3166" s="32" t="n"/>
      <c r="T3166" s="32" t="n"/>
      <c r="V3166" t="inlineStr">
        <is>
          <t>015ps</t>
        </is>
      </c>
      <c r="W3166" t="n">
        <v>3641</v>
      </c>
      <c r="X3166" t="n">
        <v>4559</v>
      </c>
      <c r="Z3166" t="inlineStr">
        <is>
          <t>Dwight King ((N/A) LW)</t>
        </is>
      </c>
    </row>
    <row r="3167">
      <c r="A3167" t="inlineStr">
        <is>
          <t>Dwyer Tschantz</t>
        </is>
      </c>
      <c r="B3167" t="inlineStr">
        <is>
          <t>STL</t>
        </is>
      </c>
      <c r="C3167" t="inlineStr">
        <is>
          <t>RW</t>
        </is>
      </c>
      <c r="D3167" t="inlineStr">
        <is>
          <t>F</t>
        </is>
      </c>
      <c r="E3167" t="n">
        <v>31</v>
      </c>
      <c r="F3167" t="inlineStr">
        <is>
          <t>FA</t>
        </is>
      </c>
      <c r="G3167" t="inlineStr">
        <is>
          <t>FA</t>
        </is>
      </c>
      <c r="H3167" s="30" t="n">
        <v>1</v>
      </c>
      <c r="I3167" s="31" t="n">
        <v>0</v>
      </c>
      <c r="J3167" s="31" t="n"/>
      <c r="K3167" s="31" t="n">
        <v>0</v>
      </c>
      <c r="L3167" s="32" t="n"/>
      <c r="M3167" s="31" t="n">
        <v>0</v>
      </c>
      <c r="N3167" s="31" t="n">
        <v>0</v>
      </c>
      <c r="O3167" s="31" t="n"/>
      <c r="P3167" s="31" t="n"/>
      <c r="Q3167" s="31" t="n">
        <v>0</v>
      </c>
      <c r="R3167" s="31" t="n"/>
      <c r="S3167" s="32" t="n"/>
      <c r="T3167" s="32" t="n"/>
      <c r="V3167" t="inlineStr">
        <is>
          <t>03eej</t>
        </is>
      </c>
      <c r="Z3167" t="inlineStr">
        <is>
          <t>Dwyer Tschantz (STL RW)</t>
        </is>
      </c>
    </row>
    <row r="3168">
      <c r="A3168" t="inlineStr">
        <is>
          <t>Dylan Anhorn</t>
        </is>
      </c>
      <c r="B3168" t="inlineStr">
        <is>
          <t>CHI</t>
        </is>
      </c>
      <c r="C3168" t="inlineStr">
        <is>
          <t>D</t>
        </is>
      </c>
      <c r="D3168" t="inlineStr">
        <is>
          <t>D</t>
        </is>
      </c>
      <c r="E3168" t="n">
        <v>27</v>
      </c>
      <c r="F3168" t="inlineStr">
        <is>
          <t>FA</t>
        </is>
      </c>
      <c r="G3168" t="inlineStr">
        <is>
          <t>FA</t>
        </is>
      </c>
      <c r="H3168" s="30" t="n">
        <v>850000</v>
      </c>
      <c r="I3168" s="31" t="n">
        <v>0</v>
      </c>
      <c r="J3168" s="31" t="n"/>
      <c r="K3168" s="31" t="n">
        <v>0</v>
      </c>
      <c r="L3168" s="32" t="n"/>
      <c r="M3168" s="31" t="n">
        <v>0</v>
      </c>
      <c r="N3168" s="31" t="n">
        <v>0</v>
      </c>
      <c r="O3168" s="31" t="n"/>
      <c r="P3168" s="31" t="n"/>
      <c r="Q3168" s="31" t="n">
        <v>0</v>
      </c>
      <c r="R3168" s="31" t="n"/>
      <c r="S3168" s="32" t="n"/>
      <c r="T3168" s="32" t="n"/>
      <c r="V3168" t="inlineStr">
        <is>
          <t>06803</t>
        </is>
      </c>
      <c r="W3168" t="n">
        <v>7794</v>
      </c>
      <c r="Y3168" t="inlineStr">
        <is>
          <t>0115b19a-2ba7-4b90-87af-294a0a67bdd6</t>
        </is>
      </c>
      <c r="Z3168" t="inlineStr">
        <is>
          <t>Dylan Anhorn (CHI D)</t>
        </is>
      </c>
    </row>
    <row r="3169">
      <c r="A3169" t="inlineStr">
        <is>
          <t>Dylan Blujus</t>
        </is>
      </c>
      <c r="B3169" t="inlineStr">
        <is>
          <t>VAN</t>
        </is>
      </c>
      <c r="C3169" t="inlineStr">
        <is>
          <t>D</t>
        </is>
      </c>
      <c r="D3169" t="inlineStr">
        <is>
          <t>D</t>
        </is>
      </c>
      <c r="E3169" t="n">
        <v>32</v>
      </c>
      <c r="F3169" t="inlineStr">
        <is>
          <t>FA</t>
        </is>
      </c>
      <c r="G3169" t="inlineStr">
        <is>
          <t>FA</t>
        </is>
      </c>
      <c r="H3169" s="30" t="n">
        <v>1</v>
      </c>
      <c r="I3169" s="31" t="n">
        <v>0</v>
      </c>
      <c r="J3169" s="31" t="n"/>
      <c r="K3169" s="31" t="n">
        <v>0</v>
      </c>
      <c r="L3169" s="32" t="n"/>
      <c r="M3169" s="31" t="n">
        <v>0</v>
      </c>
      <c r="N3169" s="31" t="n">
        <v>0</v>
      </c>
      <c r="O3169" s="31" t="n"/>
      <c r="P3169" s="31" t="n"/>
      <c r="Q3169" s="31" t="n">
        <v>0</v>
      </c>
      <c r="R3169" s="31" t="n"/>
      <c r="S3169" s="32" t="n"/>
      <c r="T3169" s="32" t="n"/>
      <c r="V3169" t="inlineStr">
        <is>
          <t>02np2</t>
        </is>
      </c>
      <c r="W3169" t="n">
        <v>4025</v>
      </c>
      <c r="X3169" t="n">
        <v>5729</v>
      </c>
      <c r="Z3169" t="inlineStr">
        <is>
          <t>Dylan Blujus (VAN D)</t>
        </is>
      </c>
    </row>
    <row r="3170">
      <c r="A3170" t="inlineStr">
        <is>
          <t>Dylan Dumont</t>
        </is>
      </c>
      <c r="B3170" t="inlineStr">
        <is>
          <t>BUF</t>
        </is>
      </c>
      <c r="C3170" t="inlineStr">
        <is>
          <t>RW</t>
        </is>
      </c>
      <c r="D3170" t="inlineStr">
        <is>
          <t>F</t>
        </is>
      </c>
      <c r="E3170" t="n">
        <v>18</v>
      </c>
      <c r="F3170" t="inlineStr">
        <is>
          <t>FA</t>
        </is>
      </c>
      <c r="G3170" t="inlineStr">
        <is>
          <t>FA</t>
        </is>
      </c>
      <c r="H3170" s="30" t="n">
        <v>1</v>
      </c>
      <c r="I3170" s="31" t="n">
        <v>0</v>
      </c>
      <c r="J3170" s="31" t="n"/>
      <c r="K3170" s="31" t="n">
        <v>0</v>
      </c>
      <c r="L3170" s="32" t="n"/>
      <c r="M3170" s="31" t="n">
        <v>0</v>
      </c>
      <c r="N3170" s="31" t="n">
        <v>0</v>
      </c>
      <c r="O3170" s="31" t="n"/>
      <c r="P3170" s="31" t="n"/>
      <c r="Q3170" s="31" t="n">
        <v>0</v>
      </c>
      <c r="R3170" s="31" t="n"/>
      <c r="S3170" s="32" t="n"/>
      <c r="T3170" s="32" t="n"/>
      <c r="V3170" t="inlineStr">
        <is>
          <t>076yh</t>
        </is>
      </c>
      <c r="Y3170" t="inlineStr">
        <is>
          <t>7828300d-9ec8-40ee-b99b-1719aae4bbf8</t>
        </is>
      </c>
      <c r="Z3170" t="inlineStr">
        <is>
          <t>Dylan Dumont (BUF RW)</t>
        </is>
      </c>
    </row>
    <row r="3171">
      <c r="A3171" t="inlineStr">
        <is>
          <t>Dylan Ernst</t>
        </is>
      </c>
      <c r="B3171" t="inlineStr">
        <is>
          <t>(N/A)</t>
        </is>
      </c>
      <c r="C3171" t="inlineStr">
        <is>
          <t>G</t>
        </is>
      </c>
      <c r="D3171" t="inlineStr">
        <is>
          <t>G</t>
        </is>
      </c>
      <c r="E3171" t="n">
        <v>22</v>
      </c>
      <c r="F3171" t="inlineStr">
        <is>
          <t>FA</t>
        </is>
      </c>
      <c r="G3171" t="inlineStr">
        <is>
          <t>FA</t>
        </is>
      </c>
      <c r="H3171" s="30" t="n">
        <v>1</v>
      </c>
      <c r="I3171" s="31" t="n">
        <v>0</v>
      </c>
      <c r="J3171" s="31" t="n"/>
      <c r="K3171" s="31" t="n">
        <v>0</v>
      </c>
      <c r="L3171" s="32" t="n"/>
      <c r="M3171" s="31" t="n">
        <v>0</v>
      </c>
      <c r="N3171" s="31" t="n">
        <v>0</v>
      </c>
      <c r="O3171" s="31" t="n"/>
      <c r="P3171" s="31" t="n"/>
      <c r="Q3171" s="31" t="n">
        <v>0</v>
      </c>
      <c r="R3171" s="31" t="n"/>
      <c r="S3171" s="32" t="n"/>
      <c r="T3171" s="32" t="n"/>
      <c r="V3171" t="inlineStr">
        <is>
          <t>061wd</t>
        </is>
      </c>
      <c r="Z3171" t="inlineStr">
        <is>
          <t>Dylan Ernst ((N/A) G)</t>
        </is>
      </c>
    </row>
    <row r="3172">
      <c r="A3172" t="inlineStr">
        <is>
          <t>Dylan Fabre</t>
        </is>
      </c>
      <c r="B3172" t="inlineStr">
        <is>
          <t>(N/A)</t>
        </is>
      </c>
      <c r="C3172" t="inlineStr">
        <is>
          <t>LW</t>
        </is>
      </c>
      <c r="D3172" t="inlineStr">
        <is>
          <t>F</t>
        </is>
      </c>
      <c r="E3172" t="n">
        <v>25</v>
      </c>
      <c r="F3172" t="inlineStr">
        <is>
          <t>FA</t>
        </is>
      </c>
      <c r="G3172" t="inlineStr">
        <is>
          <t>FA</t>
        </is>
      </c>
      <c r="H3172" s="30" t="n">
        <v>1</v>
      </c>
      <c r="I3172" s="31" t="n">
        <v>0</v>
      </c>
      <c r="J3172" s="31" t="n"/>
      <c r="K3172" s="31" t="n">
        <v>0</v>
      </c>
      <c r="L3172" s="32" t="n"/>
      <c r="M3172" s="31" t="n">
        <v>0</v>
      </c>
      <c r="N3172" s="31" t="n">
        <v>0</v>
      </c>
      <c r="O3172" s="31" t="n"/>
      <c r="P3172" s="31" t="n"/>
      <c r="Q3172" s="31" t="n">
        <v>0</v>
      </c>
      <c r="R3172" s="31" t="n"/>
      <c r="S3172" s="32" t="n"/>
      <c r="T3172" s="32" t="n"/>
      <c r="V3172" t="inlineStr">
        <is>
          <t>06b7g</t>
        </is>
      </c>
      <c r="Z3172" t="inlineStr">
        <is>
          <t>Dylan Fabre ((N/A) LW)</t>
        </is>
      </c>
    </row>
    <row r="3173">
      <c r="A3173" t="inlineStr">
        <is>
          <t>Dylan Ferguson</t>
        </is>
      </c>
      <c r="B3173" t="inlineStr">
        <is>
          <t>(N/A)</t>
        </is>
      </c>
      <c r="C3173" t="inlineStr">
        <is>
          <t>G</t>
        </is>
      </c>
      <c r="D3173" t="inlineStr">
        <is>
          <t>G</t>
        </is>
      </c>
      <c r="E3173" t="n">
        <v>27</v>
      </c>
      <c r="F3173" t="inlineStr">
        <is>
          <t>FA</t>
        </is>
      </c>
      <c r="G3173" t="inlineStr">
        <is>
          <t>FA</t>
        </is>
      </c>
      <c r="H3173" s="30" t="n">
        <v>1</v>
      </c>
      <c r="I3173" s="31" t="n">
        <v>0</v>
      </c>
      <c r="J3173" s="31" t="n"/>
      <c r="K3173" s="31" t="n">
        <v>0</v>
      </c>
      <c r="L3173" s="32" t="n"/>
      <c r="M3173" s="31" t="n">
        <v>0</v>
      </c>
      <c r="N3173" s="31" t="n">
        <v>0</v>
      </c>
      <c r="O3173" s="31" t="n"/>
      <c r="P3173" s="31" t="n"/>
      <c r="Q3173" s="31" t="n">
        <v>0</v>
      </c>
      <c r="R3173" s="31" t="n"/>
      <c r="S3173" s="32" t="n"/>
      <c r="T3173" s="32" t="n"/>
      <c r="V3173" t="inlineStr">
        <is>
          <t>04f2g</t>
        </is>
      </c>
      <c r="W3173" t="n">
        <v>5566</v>
      </c>
      <c r="X3173" t="n">
        <v>7639</v>
      </c>
      <c r="Y3173" t="inlineStr">
        <is>
          <t>9a5e10bf-13e7-48ba-b933-35c1cc1ba453</t>
        </is>
      </c>
      <c r="Z3173" t="inlineStr">
        <is>
          <t>Dylan Ferguson ((N/A) G)</t>
        </is>
      </c>
    </row>
    <row r="3174">
      <c r="A3174" t="inlineStr">
        <is>
          <t>Dylan Gambrell</t>
        </is>
      </c>
      <c r="B3174" t="inlineStr">
        <is>
          <t>MIN</t>
        </is>
      </c>
      <c r="C3174" t="inlineStr">
        <is>
          <t>C</t>
        </is>
      </c>
      <c r="D3174" t="inlineStr">
        <is>
          <t>F</t>
        </is>
      </c>
      <c r="E3174" t="n">
        <v>30</v>
      </c>
      <c r="F3174" t="inlineStr">
        <is>
          <t>FA</t>
        </is>
      </c>
      <c r="G3174" t="inlineStr">
        <is>
          <t>FA</t>
        </is>
      </c>
      <c r="H3174" s="30" t="n">
        <v>850000</v>
      </c>
      <c r="I3174" s="31" t="n">
        <v>0</v>
      </c>
      <c r="J3174" s="31" t="n"/>
      <c r="K3174" s="31" t="n">
        <v>0</v>
      </c>
      <c r="L3174" s="32" t="n"/>
      <c r="M3174" s="31" t="n">
        <v>0</v>
      </c>
      <c r="N3174" s="31" t="n">
        <v>0</v>
      </c>
      <c r="O3174" s="31" t="n"/>
      <c r="P3174" s="31" t="n"/>
      <c r="Q3174" s="31" t="n">
        <v>0</v>
      </c>
      <c r="R3174" s="31" t="n"/>
      <c r="S3174" s="32" t="n"/>
      <c r="T3174" s="32" t="n"/>
      <c r="V3174" t="inlineStr">
        <is>
          <t>03z94</t>
        </is>
      </c>
      <c r="W3174" t="n">
        <v>5240</v>
      </c>
      <c r="X3174" t="n">
        <v>7168</v>
      </c>
      <c r="Y3174" t="inlineStr">
        <is>
          <t>1d06d54f-963f-4d52-b957-7d11ceb0f478</t>
        </is>
      </c>
      <c r="Z3174" t="inlineStr">
        <is>
          <t>Dylan Gambrell (MIN C)</t>
        </is>
      </c>
    </row>
    <row r="3175">
      <c r="A3175" t="inlineStr">
        <is>
          <t>Dylan Godbout</t>
        </is>
      </c>
      <c r="B3175" t="inlineStr">
        <is>
          <t>(N/A)</t>
        </is>
      </c>
      <c r="C3175" t="inlineStr">
        <is>
          <t>F</t>
        </is>
      </c>
      <c r="D3175" t="inlineStr">
        <is>
          <t>F</t>
        </is>
      </c>
      <c r="E3175" t="n">
        <v>22</v>
      </c>
      <c r="F3175" t="inlineStr">
        <is>
          <t>FA</t>
        </is>
      </c>
      <c r="G3175" t="inlineStr">
        <is>
          <t>FA</t>
        </is>
      </c>
      <c r="H3175" s="30" t="n">
        <v>1</v>
      </c>
      <c r="I3175" s="31" t="n">
        <v>0</v>
      </c>
      <c r="J3175" s="31" t="n"/>
      <c r="K3175" s="31" t="n">
        <v>0</v>
      </c>
      <c r="L3175" s="32" t="n"/>
      <c r="M3175" s="31" t="n">
        <v>0</v>
      </c>
      <c r="N3175" s="31" t="n">
        <v>0</v>
      </c>
      <c r="O3175" s="31" t="n"/>
      <c r="P3175" s="31" t="n"/>
      <c r="Q3175" s="31" t="n">
        <v>0</v>
      </c>
      <c r="R3175" s="31" t="n"/>
      <c r="S3175" s="32" t="n"/>
      <c r="T3175" s="32" t="n"/>
      <c r="V3175" t="inlineStr">
        <is>
          <t>0632c</t>
        </is>
      </c>
      <c r="Z3175" t="inlineStr">
        <is>
          <t>Dylan Godbout ((N/A) F)</t>
        </is>
      </c>
    </row>
    <row r="3176">
      <c r="A3176" t="inlineStr">
        <is>
          <t>Dylan Hryckowian</t>
        </is>
      </c>
      <c r="B3176" t="inlineStr">
        <is>
          <t>DAL</t>
        </is>
      </c>
      <c r="C3176" t="inlineStr">
        <is>
          <t>RW</t>
        </is>
      </c>
      <c r="D3176" t="inlineStr">
        <is>
          <t>F</t>
        </is>
      </c>
      <c r="E3176" t="n">
        <v>22</v>
      </c>
      <c r="F3176" t="inlineStr">
        <is>
          <t>FA</t>
        </is>
      </c>
      <c r="G3176" t="inlineStr">
        <is>
          <t>FA</t>
        </is>
      </c>
      <c r="H3176" s="30" t="n">
        <v>1013750</v>
      </c>
      <c r="I3176" s="31" t="n">
        <v>0</v>
      </c>
      <c r="J3176" s="31" t="n"/>
      <c r="K3176" s="31" t="n">
        <v>0</v>
      </c>
      <c r="L3176" s="32" t="n"/>
      <c r="M3176" s="31" t="n">
        <v>0</v>
      </c>
      <c r="N3176" s="31" t="n">
        <v>0</v>
      </c>
      <c r="O3176" s="31" t="n"/>
      <c r="P3176" s="31" t="n"/>
      <c r="Q3176" s="31" t="n">
        <v>0</v>
      </c>
      <c r="R3176" s="31" t="n"/>
      <c r="S3176" s="32" t="n"/>
      <c r="T3176" s="32" t="n"/>
      <c r="V3176" t="inlineStr">
        <is>
          <t>06avo</t>
        </is>
      </c>
      <c r="W3176" t="n">
        <v>7641</v>
      </c>
      <c r="Y3176" t="inlineStr">
        <is>
          <t>6cd8850a-a231-4943-b919-d94ac84910f4</t>
        </is>
      </c>
      <c r="Z3176" t="inlineStr">
        <is>
          <t>Dylan Hryckowian (DAL RW)</t>
        </is>
      </c>
    </row>
    <row r="3177">
      <c r="A3177" t="inlineStr">
        <is>
          <t>Dylan Hunter</t>
        </is>
      </c>
      <c r="B3177" t="inlineStr">
        <is>
          <t>(N/A)</t>
        </is>
      </c>
      <c r="C3177" t="inlineStr">
        <is>
          <t>LW</t>
        </is>
      </c>
      <c r="D3177" t="inlineStr">
        <is>
          <t>F</t>
        </is>
      </c>
      <c r="E3177" t="n">
        <v>41</v>
      </c>
      <c r="F3177" t="inlineStr">
        <is>
          <t>FA</t>
        </is>
      </c>
      <c r="G3177" t="inlineStr">
        <is>
          <t>FA</t>
        </is>
      </c>
      <c r="H3177" s="30" t="n">
        <v>1</v>
      </c>
      <c r="I3177" s="31" t="n">
        <v>0</v>
      </c>
      <c r="J3177" s="31" t="n"/>
      <c r="K3177" s="31" t="n">
        <v>0</v>
      </c>
      <c r="L3177" s="32" t="n"/>
      <c r="M3177" s="31" t="n">
        <v>0</v>
      </c>
      <c r="N3177" s="31" t="n">
        <v>0</v>
      </c>
      <c r="O3177" s="31" t="n"/>
      <c r="P3177" s="31" t="n"/>
      <c r="Q3177" s="31" t="n">
        <v>0</v>
      </c>
      <c r="R3177" s="31" t="n"/>
      <c r="S3177" s="32" t="n"/>
      <c r="T3177" s="32" t="n"/>
      <c r="V3177" t="inlineStr">
        <is>
          <t>003gy</t>
        </is>
      </c>
      <c r="W3177" t="n">
        <v>2287</v>
      </c>
      <c r="X3177" t="n">
        <v>3943</v>
      </c>
      <c r="Z3177" t="inlineStr">
        <is>
          <t>Dylan Hunter ((N/A) LW)</t>
        </is>
      </c>
    </row>
    <row r="3178">
      <c r="A3178" t="inlineStr">
        <is>
          <t>Dylan James</t>
        </is>
      </c>
      <c r="B3178" t="inlineStr">
        <is>
          <t>DET</t>
        </is>
      </c>
      <c r="C3178" t="inlineStr">
        <is>
          <t>LW</t>
        </is>
      </c>
      <c r="D3178" t="inlineStr">
        <is>
          <t>F</t>
        </is>
      </c>
      <c r="E3178" t="n">
        <v>22</v>
      </c>
      <c r="F3178" t="inlineStr">
        <is>
          <t>T</t>
        </is>
      </c>
      <c r="G3178" t="inlineStr">
        <is>
          <t>Kurtis</t>
        </is>
      </c>
      <c r="H3178" s="30" t="n">
        <v>1050000</v>
      </c>
      <c r="I3178" s="31" t="n">
        <v>0</v>
      </c>
      <c r="J3178" s="31" t="n"/>
      <c r="K3178" s="31" t="n">
        <v>0</v>
      </c>
      <c r="L3178" s="32" t="n"/>
      <c r="M3178" s="31" t="n">
        <v>0</v>
      </c>
      <c r="N3178" s="31" t="n">
        <v>0</v>
      </c>
      <c r="O3178" s="31" t="n"/>
      <c r="P3178" s="31" t="n"/>
      <c r="Q3178" s="31" t="n">
        <v>0</v>
      </c>
      <c r="R3178" s="31" t="n"/>
      <c r="S3178" s="32" t="n"/>
      <c r="T3178" s="32" t="n"/>
      <c r="V3178" t="inlineStr">
        <is>
          <t>060po</t>
        </is>
      </c>
      <c r="W3178" t="n">
        <v>6747</v>
      </c>
      <c r="Y3178" t="inlineStr">
        <is>
          <t>f552b94a-eae9-4dd8-a57f-55dacd942abb</t>
        </is>
      </c>
      <c r="Z3178" t="inlineStr">
        <is>
          <t>Dylan James (DET LW)</t>
        </is>
      </c>
    </row>
    <row r="3179">
      <c r="A3179" t="inlineStr">
        <is>
          <t>Dylan Labbe</t>
        </is>
      </c>
      <c r="B3179" t="inlineStr">
        <is>
          <t>(N/A)</t>
        </is>
      </c>
      <c r="C3179" t="inlineStr">
        <is>
          <t>D</t>
        </is>
      </c>
      <c r="D3179" t="inlineStr">
        <is>
          <t>D</t>
        </is>
      </c>
      <c r="E3179" t="n">
        <v>31</v>
      </c>
      <c r="F3179" t="inlineStr">
        <is>
          <t>FA</t>
        </is>
      </c>
      <c r="G3179" t="inlineStr">
        <is>
          <t>FA</t>
        </is>
      </c>
      <c r="H3179" s="30" t="n">
        <v>1</v>
      </c>
      <c r="I3179" s="31" t="n">
        <v>0</v>
      </c>
      <c r="J3179" s="31" t="n"/>
      <c r="K3179" s="31" t="n">
        <v>0</v>
      </c>
      <c r="L3179" s="32" t="n"/>
      <c r="M3179" s="31" t="n">
        <v>0</v>
      </c>
      <c r="N3179" s="31" t="n">
        <v>0</v>
      </c>
      <c r="O3179" s="31" t="n"/>
      <c r="P3179" s="31" t="n"/>
      <c r="Q3179" s="31" t="n">
        <v>0</v>
      </c>
      <c r="R3179" s="31" t="n"/>
      <c r="S3179" s="32" t="n"/>
      <c r="T3179" s="32" t="n"/>
      <c r="V3179" t="inlineStr">
        <is>
          <t>031pt</t>
        </is>
      </c>
      <c r="W3179" t="n">
        <v>4530</v>
      </c>
      <c r="X3179" t="n">
        <v>6086</v>
      </c>
      <c r="Z3179" t="inlineStr">
        <is>
          <t>Dylan Labbe ((N/A) D)</t>
        </is>
      </c>
    </row>
    <row r="3180">
      <c r="A3180" t="inlineStr">
        <is>
          <t>Dylan MacKinnon</t>
        </is>
      </c>
      <c r="B3180" t="inlineStr">
        <is>
          <t>NSH</t>
        </is>
      </c>
      <c r="C3180" t="inlineStr">
        <is>
          <t>D</t>
        </is>
      </c>
      <c r="D3180" t="inlineStr">
        <is>
          <t>D</t>
        </is>
      </c>
      <c r="E3180" t="n">
        <v>21</v>
      </c>
      <c r="F3180" t="inlineStr">
        <is>
          <t>FA</t>
        </is>
      </c>
      <c r="G3180" t="inlineStr">
        <is>
          <t>FA</t>
        </is>
      </c>
      <c r="H3180" s="30" t="n">
        <v>1</v>
      </c>
      <c r="I3180" s="31" t="n">
        <v>0</v>
      </c>
      <c r="J3180" s="31" t="n"/>
      <c r="K3180" s="31" t="n">
        <v>0</v>
      </c>
      <c r="L3180" s="32" t="n"/>
      <c r="M3180" s="31" t="n">
        <v>0</v>
      </c>
      <c r="N3180" s="31" t="n">
        <v>0</v>
      </c>
      <c r="O3180" s="31" t="n"/>
      <c r="P3180" s="31" t="n"/>
      <c r="Q3180" s="31" t="n">
        <v>0</v>
      </c>
      <c r="R3180" s="31" t="n"/>
      <c r="S3180" s="32" t="n"/>
      <c r="T3180" s="32" t="n"/>
      <c r="V3180" t="inlineStr">
        <is>
          <t>06bai</t>
        </is>
      </c>
      <c r="W3180" t="n">
        <v>7023</v>
      </c>
      <c r="Y3180" t="inlineStr">
        <is>
          <t>d4534daf-39ad-4969-952a-1e2742287d73</t>
        </is>
      </c>
      <c r="Z3180" t="inlineStr">
        <is>
          <t>Dylan MacKinnon (NSH D)</t>
        </is>
      </c>
    </row>
    <row r="3181">
      <c r="A3181" t="inlineStr">
        <is>
          <t>Dylan MacPherson</t>
        </is>
      </c>
      <c r="B3181" t="inlineStr">
        <is>
          <t>VAN</t>
        </is>
      </c>
      <c r="C3181" t="inlineStr">
        <is>
          <t>D</t>
        </is>
      </c>
      <c r="D3181" t="inlineStr">
        <is>
          <t>D</t>
        </is>
      </c>
      <c r="E3181" t="n">
        <v>28</v>
      </c>
      <c r="F3181" t="inlineStr">
        <is>
          <t>FA</t>
        </is>
      </c>
      <c r="G3181" t="inlineStr">
        <is>
          <t>FA</t>
        </is>
      </c>
      <c r="H3181" s="30" t="n">
        <v>1</v>
      </c>
      <c r="I3181" s="31" t="n">
        <v>0</v>
      </c>
      <c r="J3181" s="31" t="n"/>
      <c r="K3181" s="31" t="n">
        <v>0</v>
      </c>
      <c r="L3181" s="32" t="n"/>
      <c r="M3181" s="31" t="n">
        <v>0</v>
      </c>
      <c r="N3181" s="31" t="n">
        <v>0</v>
      </c>
      <c r="O3181" s="31" t="n"/>
      <c r="P3181" s="31" t="n"/>
      <c r="Q3181" s="31" t="n">
        <v>0</v>
      </c>
      <c r="R3181" s="31" t="n"/>
      <c r="S3181" s="32" t="n"/>
      <c r="T3181" s="32" t="n"/>
      <c r="V3181" t="inlineStr">
        <is>
          <t>04xc6</t>
        </is>
      </c>
      <c r="X3181" t="n">
        <v>8193</v>
      </c>
      <c r="Y3181" t="inlineStr">
        <is>
          <t>8464cd4c-e9d1-41a1-ad53-8d1b797c8902</t>
        </is>
      </c>
      <c r="Z3181" t="inlineStr">
        <is>
          <t>Dylan MacPherson (VAN D)</t>
        </is>
      </c>
    </row>
    <row r="3182">
      <c r="A3182" t="inlineStr">
        <is>
          <t>Dylan Margonari</t>
        </is>
      </c>
      <c r="B3182" t="inlineStr">
        <is>
          <t>(N/A)</t>
        </is>
      </c>
      <c r="C3182" t="inlineStr">
        <is>
          <t>C</t>
        </is>
      </c>
      <c r="D3182" t="inlineStr">
        <is>
          <t>F</t>
        </is>
      </c>
      <c r="E3182" t="n">
        <v>34</v>
      </c>
      <c r="F3182" t="inlineStr">
        <is>
          <t>FA</t>
        </is>
      </c>
      <c r="G3182" t="inlineStr">
        <is>
          <t>FA</t>
        </is>
      </c>
      <c r="H3182" s="30" t="n">
        <v>1</v>
      </c>
      <c r="I3182" s="31" t="n">
        <v>0</v>
      </c>
      <c r="J3182" s="31" t="n"/>
      <c r="K3182" s="31" t="n">
        <v>0</v>
      </c>
      <c r="L3182" s="32" t="n"/>
      <c r="M3182" s="31" t="n">
        <v>0</v>
      </c>
      <c r="N3182" s="31" t="n">
        <v>0</v>
      </c>
      <c r="O3182" s="31" t="n"/>
      <c r="P3182" s="31" t="n"/>
      <c r="Q3182" s="31" t="n">
        <v>0</v>
      </c>
      <c r="R3182" s="31" t="n"/>
      <c r="S3182" s="32" t="n"/>
      <c r="T3182" s="32" t="n"/>
      <c r="V3182" t="inlineStr">
        <is>
          <t>048xp</t>
        </is>
      </c>
      <c r="X3182" t="n">
        <v>7411</v>
      </c>
      <c r="Z3182" t="inlineStr">
        <is>
          <t>Dylan Margonari ((N/A) C)</t>
        </is>
      </c>
    </row>
    <row r="3183">
      <c r="A3183" t="inlineStr">
        <is>
          <t>Dylan McLaughlin</t>
        </is>
      </c>
      <c r="B3183" t="inlineStr">
        <is>
          <t>DET</t>
        </is>
      </c>
      <c r="C3183" t="inlineStr">
        <is>
          <t>C</t>
        </is>
      </c>
      <c r="D3183" t="inlineStr">
        <is>
          <t>F</t>
        </is>
      </c>
      <c r="E3183" t="n">
        <v>31</v>
      </c>
      <c r="F3183" t="inlineStr">
        <is>
          <t>FA</t>
        </is>
      </c>
      <c r="G3183" t="inlineStr">
        <is>
          <t>FA</t>
        </is>
      </c>
      <c r="H3183" s="30" t="n">
        <v>1</v>
      </c>
      <c r="I3183" s="31" t="n">
        <v>0</v>
      </c>
      <c r="J3183" s="31" t="n"/>
      <c r="K3183" s="31" t="n">
        <v>0</v>
      </c>
      <c r="L3183" s="32" t="n"/>
      <c r="M3183" s="31" t="n">
        <v>0</v>
      </c>
      <c r="N3183" s="31" t="n">
        <v>0</v>
      </c>
      <c r="O3183" s="31" t="n"/>
      <c r="P3183" s="31" t="n"/>
      <c r="Q3183" s="31" t="n">
        <v>0</v>
      </c>
      <c r="R3183" s="31" t="n"/>
      <c r="S3183" s="32" t="n"/>
      <c r="T3183" s="32" t="n"/>
      <c r="V3183" t="inlineStr">
        <is>
          <t>04m6g</t>
        </is>
      </c>
      <c r="W3183" t="n">
        <v>6818</v>
      </c>
      <c r="X3183" t="n">
        <v>8529</v>
      </c>
      <c r="Y3183" t="inlineStr">
        <is>
          <t>65cc077a-ad8d-4153-843c-ba6654a47443</t>
        </is>
      </c>
      <c r="Z3183" t="inlineStr">
        <is>
          <t>Dylan McLaughlin (DET C)</t>
        </is>
      </c>
    </row>
    <row r="3184">
      <c r="A3184" t="inlineStr">
        <is>
          <t>Dylan Olsen</t>
        </is>
      </c>
      <c r="B3184" t="inlineStr">
        <is>
          <t>(N/A)</t>
        </is>
      </c>
      <c r="C3184" t="inlineStr">
        <is>
          <t>D</t>
        </is>
      </c>
      <c r="D3184" t="inlineStr">
        <is>
          <t>D</t>
        </is>
      </c>
      <c r="E3184" t="n">
        <v>35</v>
      </c>
      <c r="F3184" t="inlineStr">
        <is>
          <t>FA</t>
        </is>
      </c>
      <c r="G3184" t="inlineStr">
        <is>
          <t>FA</t>
        </is>
      </c>
      <c r="H3184" s="30" t="n">
        <v>1</v>
      </c>
      <c r="I3184" s="31" t="n">
        <v>0</v>
      </c>
      <c r="J3184" s="31" t="n"/>
      <c r="K3184" s="31" t="n">
        <v>0</v>
      </c>
      <c r="L3184" s="32" t="n"/>
      <c r="M3184" s="31" t="n">
        <v>0</v>
      </c>
      <c r="N3184" s="31" t="n">
        <v>0</v>
      </c>
      <c r="O3184" s="31" t="n"/>
      <c r="P3184" s="31" t="n"/>
      <c r="Q3184" s="31" t="n">
        <v>0</v>
      </c>
      <c r="R3184" s="31" t="n"/>
      <c r="S3184" s="32" t="n"/>
      <c r="T3184" s="32" t="n"/>
      <c r="V3184" t="inlineStr">
        <is>
          <t>01f68</t>
        </is>
      </c>
      <c r="W3184" t="n">
        <v>3287</v>
      </c>
      <c r="X3184" t="n">
        <v>4708</v>
      </c>
      <c r="Z3184" t="inlineStr">
        <is>
          <t>Dylan Olsen ((N/A) D)</t>
        </is>
      </c>
    </row>
    <row r="3185">
      <c r="A3185" t="inlineStr">
        <is>
          <t>Dylan Peterson</t>
        </is>
      </c>
      <c r="B3185" t="inlineStr">
        <is>
          <t>STL</t>
        </is>
      </c>
      <c r="C3185" t="inlineStr">
        <is>
          <t>C</t>
        </is>
      </c>
      <c r="D3185" t="inlineStr">
        <is>
          <t>F</t>
        </is>
      </c>
      <c r="E3185" t="n">
        <v>24</v>
      </c>
      <c r="F3185" t="inlineStr">
        <is>
          <t>FA</t>
        </is>
      </c>
      <c r="G3185" t="inlineStr">
        <is>
          <t>FA</t>
        </is>
      </c>
      <c r="H3185" s="30" t="n">
        <v>850000</v>
      </c>
      <c r="I3185" s="31" t="n">
        <v>0</v>
      </c>
      <c r="J3185" s="31" t="n"/>
      <c r="K3185" s="31" t="n">
        <v>0</v>
      </c>
      <c r="L3185" s="32" t="n"/>
      <c r="M3185" s="31" t="n">
        <v>0</v>
      </c>
      <c r="N3185" s="31" t="n">
        <v>0</v>
      </c>
      <c r="O3185" s="31" t="n"/>
      <c r="P3185" s="31" t="n"/>
      <c r="Q3185" s="31" t="n">
        <v>0</v>
      </c>
      <c r="R3185" s="31" t="n"/>
      <c r="S3185" s="32" t="n"/>
      <c r="T3185" s="32" t="n"/>
      <c r="V3185" t="inlineStr">
        <is>
          <t>05lti</t>
        </is>
      </c>
      <c r="W3185" t="n">
        <v>6313</v>
      </c>
      <c r="Y3185" t="inlineStr">
        <is>
          <t>e95ab105-c714-49a6-b7f2-f096f0786a3e</t>
        </is>
      </c>
      <c r="Z3185" t="inlineStr">
        <is>
          <t>Dylan Peterson (STL C)</t>
        </is>
      </c>
    </row>
    <row r="3186">
      <c r="A3186" t="inlineStr">
        <is>
          <t>Dylan Plouffe</t>
        </is>
      </c>
      <c r="B3186" t="inlineStr">
        <is>
          <t>VAN</t>
        </is>
      </c>
      <c r="C3186" t="inlineStr">
        <is>
          <t>D</t>
        </is>
      </c>
      <c r="D3186" t="inlineStr">
        <is>
          <t>D</t>
        </is>
      </c>
      <c r="E3186" t="n">
        <v>27</v>
      </c>
      <c r="F3186" t="inlineStr">
        <is>
          <t>FA</t>
        </is>
      </c>
      <c r="G3186" t="inlineStr">
        <is>
          <t>FA</t>
        </is>
      </c>
      <c r="H3186" s="30" t="n">
        <v>1</v>
      </c>
      <c r="I3186" s="31" t="n">
        <v>0</v>
      </c>
      <c r="J3186" s="31" t="n"/>
      <c r="K3186" s="31" t="n">
        <v>0</v>
      </c>
      <c r="L3186" s="32" t="n"/>
      <c r="M3186" s="31" t="n">
        <v>0</v>
      </c>
      <c r="N3186" s="31" t="n">
        <v>0</v>
      </c>
      <c r="O3186" s="31" t="n"/>
      <c r="P3186" s="31" t="n"/>
      <c r="Q3186" s="31" t="n">
        <v>0</v>
      </c>
      <c r="R3186" s="31" t="n"/>
      <c r="S3186" s="32" t="n"/>
      <c r="T3186" s="32" t="n"/>
      <c r="V3186" t="inlineStr">
        <is>
          <t>04l9c</t>
        </is>
      </c>
      <c r="X3186" t="n">
        <v>7843</v>
      </c>
      <c r="Z3186" t="inlineStr">
        <is>
          <t>Dylan Plouffe (VAN D)</t>
        </is>
      </c>
    </row>
    <row r="3187">
      <c r="A3187" t="inlineStr">
        <is>
          <t>Dylan Reese</t>
        </is>
      </c>
      <c r="B3187" t="inlineStr">
        <is>
          <t>(N/A)</t>
        </is>
      </c>
      <c r="C3187" t="inlineStr">
        <is>
          <t>D</t>
        </is>
      </c>
      <c r="D3187" t="inlineStr">
        <is>
          <t>D</t>
        </is>
      </c>
      <c r="E3187" t="n">
        <v>42</v>
      </c>
      <c r="F3187" t="inlineStr">
        <is>
          <t>FA</t>
        </is>
      </c>
      <c r="G3187" t="inlineStr">
        <is>
          <t>FA</t>
        </is>
      </c>
      <c r="H3187" s="30" t="n">
        <v>1</v>
      </c>
      <c r="I3187" s="31" t="n">
        <v>0</v>
      </c>
      <c r="J3187" s="31" t="n"/>
      <c r="K3187" s="31" t="n">
        <v>0</v>
      </c>
      <c r="L3187" s="32" t="n"/>
      <c r="M3187" s="31" t="n">
        <v>0</v>
      </c>
      <c r="N3187" s="31" t="n">
        <v>0</v>
      </c>
      <c r="O3187" s="31" t="n"/>
      <c r="P3187" s="31" t="n"/>
      <c r="Q3187" s="31" t="n">
        <v>0</v>
      </c>
      <c r="R3187" s="31" t="n"/>
      <c r="S3187" s="32" t="n"/>
      <c r="T3187" s="32" t="n"/>
      <c r="V3187" t="inlineStr">
        <is>
          <t>015sr</t>
        </is>
      </c>
      <c r="W3187" t="n">
        <v>3429</v>
      </c>
      <c r="X3187" t="n">
        <v>4569</v>
      </c>
      <c r="Z3187" t="inlineStr">
        <is>
          <t>Dylan Reese ((N/A) D)</t>
        </is>
      </c>
    </row>
    <row r="3188">
      <c r="A3188" t="inlineStr">
        <is>
          <t>Dylan Robinson</t>
        </is>
      </c>
      <c r="B3188" t="inlineStr">
        <is>
          <t>(N/A)</t>
        </is>
      </c>
      <c r="C3188" t="inlineStr">
        <is>
          <t>D</t>
        </is>
      </c>
      <c r="D3188" t="inlineStr">
        <is>
          <t>D</t>
        </is>
      </c>
      <c r="E3188" t="n">
        <v>24</v>
      </c>
      <c r="F3188" t="inlineStr">
        <is>
          <t>FA</t>
        </is>
      </c>
      <c r="G3188" t="inlineStr">
        <is>
          <t>FA</t>
        </is>
      </c>
      <c r="H3188" s="30" t="n">
        <v>1</v>
      </c>
      <c r="I3188" s="31" t="n">
        <v>0</v>
      </c>
      <c r="J3188" s="31" t="n"/>
      <c r="K3188" s="31" t="n">
        <v>0</v>
      </c>
      <c r="L3188" s="32" t="n"/>
      <c r="M3188" s="31" t="n">
        <v>0</v>
      </c>
      <c r="N3188" s="31" t="n">
        <v>0</v>
      </c>
      <c r="O3188" s="31" t="n"/>
      <c r="P3188" s="31" t="n"/>
      <c r="Q3188" s="31" t="n">
        <v>0</v>
      </c>
      <c r="R3188" s="31" t="n"/>
      <c r="S3188" s="32" t="n"/>
      <c r="T3188" s="32" t="n"/>
      <c r="V3188" t="inlineStr">
        <is>
          <t>05xd2</t>
        </is>
      </c>
      <c r="Y3188" t="inlineStr">
        <is>
          <t>4fd31688-55a3-4c61-94ec-4323940b4e0f</t>
        </is>
      </c>
      <c r="Z3188" t="inlineStr">
        <is>
          <t>Dylan Robinson ((N/A) D)</t>
        </is>
      </c>
    </row>
    <row r="3189">
      <c r="A3189" t="inlineStr">
        <is>
          <t>Dylan Roobroeck</t>
        </is>
      </c>
      <c r="B3189" t="inlineStr">
        <is>
          <t>NYR</t>
        </is>
      </c>
      <c r="C3189" t="inlineStr">
        <is>
          <t>C</t>
        </is>
      </c>
      <c r="D3189" t="inlineStr">
        <is>
          <t>F</t>
        </is>
      </c>
      <c r="E3189" t="n">
        <v>22</v>
      </c>
      <c r="F3189" t="inlineStr">
        <is>
          <t>FA</t>
        </is>
      </c>
      <c r="G3189" t="inlineStr">
        <is>
          <t>FA</t>
        </is>
      </c>
      <c r="H3189" s="30" t="n">
        <v>850000</v>
      </c>
      <c r="I3189" s="31" t="n">
        <v>0</v>
      </c>
      <c r="J3189" s="31" t="n"/>
      <c r="K3189" s="31" t="n">
        <v>0</v>
      </c>
      <c r="L3189" s="32" t="n"/>
      <c r="M3189" s="31" t="n">
        <v>0</v>
      </c>
      <c r="N3189" s="31" t="n">
        <v>0</v>
      </c>
      <c r="O3189" s="31" t="n"/>
      <c r="P3189" s="31" t="n"/>
      <c r="Q3189" s="31" t="n">
        <v>0</v>
      </c>
      <c r="R3189" s="31" t="n"/>
      <c r="S3189" s="32" t="n"/>
      <c r="T3189" s="32" t="n"/>
      <c r="V3189" t="inlineStr">
        <is>
          <t>06ckj</t>
        </is>
      </c>
      <c r="W3189" t="n">
        <v>7162</v>
      </c>
      <c r="Y3189" t="inlineStr">
        <is>
          <t>32e0ab61-d9c5-46b3-87b0-69832852e62d</t>
        </is>
      </c>
      <c r="Z3189" t="inlineStr">
        <is>
          <t>Dylan Roobroeck (NYR C)</t>
        </is>
      </c>
    </row>
    <row r="3190">
      <c r="A3190" t="inlineStr">
        <is>
          <t>Dylan Sadowy</t>
        </is>
      </c>
      <c r="B3190" t="inlineStr">
        <is>
          <t>(N/A)</t>
        </is>
      </c>
      <c r="C3190" t="inlineStr">
        <is>
          <t>LW</t>
        </is>
      </c>
      <c r="D3190" t="inlineStr">
        <is>
          <t>F</t>
        </is>
      </c>
      <c r="E3190" t="n">
        <v>30</v>
      </c>
      <c r="F3190" t="inlineStr">
        <is>
          <t>FA</t>
        </is>
      </c>
      <c r="G3190" t="inlineStr">
        <is>
          <t>FA</t>
        </is>
      </c>
      <c r="H3190" s="30" t="n">
        <v>1</v>
      </c>
      <c r="I3190" s="31" t="n">
        <v>0</v>
      </c>
      <c r="J3190" s="31" t="n"/>
      <c r="K3190" s="31" t="n">
        <v>0</v>
      </c>
      <c r="L3190" s="32" t="n"/>
      <c r="M3190" s="31" t="n">
        <v>0</v>
      </c>
      <c r="N3190" s="31" t="n">
        <v>0</v>
      </c>
      <c r="O3190" s="31" t="n"/>
      <c r="P3190" s="31" t="n"/>
      <c r="Q3190" s="31" t="n">
        <v>0</v>
      </c>
      <c r="R3190" s="31" t="n"/>
      <c r="S3190" s="32" t="n"/>
      <c r="T3190" s="32" t="n"/>
      <c r="V3190" t="inlineStr">
        <is>
          <t>03ebl</t>
        </is>
      </c>
      <c r="W3190" t="n">
        <v>4481</v>
      </c>
      <c r="X3190" t="n">
        <v>6450</v>
      </c>
      <c r="Z3190" t="inlineStr">
        <is>
          <t>Dylan Sadowy ((N/A) LW)</t>
        </is>
      </c>
    </row>
    <row r="3191">
      <c r="A3191" t="inlineStr">
        <is>
          <t>Dylan Sikura</t>
        </is>
      </c>
      <c r="B3191" t="inlineStr">
        <is>
          <t>(N/A)</t>
        </is>
      </c>
      <c r="C3191" t="inlineStr">
        <is>
          <t>C</t>
        </is>
      </c>
      <c r="D3191" t="inlineStr">
        <is>
          <t>F</t>
        </is>
      </c>
      <c r="E3191" t="n">
        <v>31</v>
      </c>
      <c r="F3191" t="inlineStr">
        <is>
          <t>FA</t>
        </is>
      </c>
      <c r="G3191" t="inlineStr">
        <is>
          <t>FA</t>
        </is>
      </c>
      <c r="H3191" s="30" t="n">
        <v>1</v>
      </c>
      <c r="I3191" s="31" t="n">
        <v>0</v>
      </c>
      <c r="J3191" s="31" t="n"/>
      <c r="K3191" s="31" t="n">
        <v>0</v>
      </c>
      <c r="L3191" s="32" t="n"/>
      <c r="M3191" s="31" t="n">
        <v>0</v>
      </c>
      <c r="N3191" s="31" t="n">
        <v>0</v>
      </c>
      <c r="O3191" s="31" t="n"/>
      <c r="P3191" s="31" t="n"/>
      <c r="Q3191" s="31" t="n">
        <v>0</v>
      </c>
      <c r="R3191" s="31" t="n"/>
      <c r="S3191" s="32" t="n"/>
      <c r="T3191" s="32" t="n"/>
      <c r="V3191" t="inlineStr">
        <is>
          <t>03edz</t>
        </is>
      </c>
      <c r="W3191" t="n">
        <v>5606</v>
      </c>
      <c r="X3191" t="n">
        <v>6546</v>
      </c>
      <c r="Y3191" t="inlineStr">
        <is>
          <t>8f8ef05e-3096-47df-862a-f104fc454c32</t>
        </is>
      </c>
      <c r="Z3191" t="inlineStr">
        <is>
          <t>Dylan Sikura ((N/A) C)</t>
        </is>
      </c>
    </row>
    <row r="3192">
      <c r="A3192" t="inlineStr">
        <is>
          <t>Dylan Silverstein</t>
        </is>
      </c>
      <c r="B3192" t="inlineStr">
        <is>
          <t>(N/A)</t>
        </is>
      </c>
      <c r="C3192" t="inlineStr">
        <is>
          <t>G</t>
        </is>
      </c>
      <c r="D3192" t="inlineStr">
        <is>
          <t>G</t>
        </is>
      </c>
      <c r="E3192" t="n">
        <v>22</v>
      </c>
      <c r="F3192" t="inlineStr">
        <is>
          <t>FA</t>
        </is>
      </c>
      <c r="G3192" t="inlineStr">
        <is>
          <t>FA</t>
        </is>
      </c>
      <c r="H3192" s="30" t="n">
        <v>1</v>
      </c>
      <c r="I3192" s="31" t="n">
        <v>0</v>
      </c>
      <c r="J3192" s="31" t="n"/>
      <c r="K3192" s="31" t="n">
        <v>0</v>
      </c>
      <c r="L3192" s="32" t="n"/>
      <c r="M3192" s="31" t="n">
        <v>0</v>
      </c>
      <c r="N3192" s="31" t="n">
        <v>0</v>
      </c>
      <c r="O3192" s="31" t="n"/>
      <c r="P3192" s="31" t="n"/>
      <c r="Q3192" s="31" t="n">
        <v>0</v>
      </c>
      <c r="R3192" s="31" t="n"/>
      <c r="S3192" s="32" t="n"/>
      <c r="T3192" s="32" t="n"/>
      <c r="V3192" t="inlineStr">
        <is>
          <t>061n2</t>
        </is>
      </c>
      <c r="Z3192" t="inlineStr">
        <is>
          <t>Dylan Silverstein ((N/A) G)</t>
        </is>
      </c>
    </row>
    <row r="3193">
      <c r="A3193" t="inlineStr">
        <is>
          <t>Dylan Smith</t>
        </is>
      </c>
      <c r="B3193" t="inlineStr">
        <is>
          <t>(N/A)</t>
        </is>
      </c>
      <c r="C3193" t="inlineStr">
        <is>
          <t>RW</t>
        </is>
      </c>
      <c r="D3193" t="inlineStr">
        <is>
          <t>F</t>
        </is>
      </c>
      <c r="E3193" t="n">
        <v>23</v>
      </c>
      <c r="F3193" t="inlineStr">
        <is>
          <t>FA</t>
        </is>
      </c>
      <c r="G3193" t="inlineStr">
        <is>
          <t>FA</t>
        </is>
      </c>
      <c r="H3193" s="30" t="n">
        <v>1</v>
      </c>
      <c r="I3193" s="31" t="n">
        <v>0</v>
      </c>
      <c r="J3193" s="31" t="n"/>
      <c r="K3193" s="31" t="n">
        <v>0</v>
      </c>
      <c r="L3193" s="32" t="n"/>
      <c r="M3193" s="31" t="n">
        <v>0</v>
      </c>
      <c r="N3193" s="31" t="n">
        <v>0</v>
      </c>
      <c r="O3193" s="31" t="n"/>
      <c r="P3193" s="31" t="n"/>
      <c r="Q3193" s="31" t="n">
        <v>0</v>
      </c>
      <c r="R3193" s="31" t="n"/>
      <c r="S3193" s="32" t="n"/>
      <c r="T3193" s="32" t="n"/>
      <c r="V3193" t="inlineStr">
        <is>
          <t>0646k</t>
        </is>
      </c>
      <c r="Z3193" t="inlineStr">
        <is>
          <t>Dylan Smith ((N/A) RW)</t>
        </is>
      </c>
    </row>
    <row r="3194">
      <c r="A3194" t="inlineStr">
        <is>
          <t>Dylan St. Cyr</t>
        </is>
      </c>
      <c r="B3194" t="inlineStr">
        <is>
          <t>(N/A)</t>
        </is>
      </c>
      <c r="C3194" t="inlineStr">
        <is>
          <t>G</t>
        </is>
      </c>
      <c r="D3194" t="inlineStr">
        <is>
          <t>G</t>
        </is>
      </c>
      <c r="E3194" t="n">
        <v>27</v>
      </c>
      <c r="F3194" t="inlineStr">
        <is>
          <t>FA</t>
        </is>
      </c>
      <c r="G3194" t="inlineStr">
        <is>
          <t>FA</t>
        </is>
      </c>
      <c r="H3194" s="30" t="n">
        <v>1</v>
      </c>
      <c r="I3194" s="31" t="n">
        <v>0</v>
      </c>
      <c r="J3194" s="31" t="n"/>
      <c r="K3194" s="31" t="n">
        <v>0</v>
      </c>
      <c r="L3194" s="32" t="n"/>
      <c r="M3194" s="31" t="n">
        <v>0</v>
      </c>
      <c r="N3194" s="31" t="n">
        <v>0</v>
      </c>
      <c r="O3194" s="31" t="n"/>
      <c r="P3194" s="31" t="n"/>
      <c r="Q3194" s="31" t="n">
        <v>0</v>
      </c>
      <c r="R3194" s="31" t="n"/>
      <c r="S3194" s="32" t="n"/>
      <c r="T3194" s="32" t="n"/>
      <c r="V3194" t="inlineStr">
        <is>
          <t>05rfb</t>
        </is>
      </c>
      <c r="Z3194" t="inlineStr">
        <is>
          <t>Dylan St. Cyr ((N/A) G)</t>
        </is>
      </c>
    </row>
    <row r="3195">
      <c r="A3195" t="inlineStr">
        <is>
          <t>Dylan Wells</t>
        </is>
      </c>
      <c r="B3195" t="inlineStr">
        <is>
          <t>UTA</t>
        </is>
      </c>
      <c r="C3195" t="inlineStr">
        <is>
          <t>G</t>
        </is>
      </c>
      <c r="D3195" t="inlineStr">
        <is>
          <t>G</t>
        </is>
      </c>
      <c r="E3195" t="n">
        <v>28</v>
      </c>
      <c r="F3195" t="inlineStr">
        <is>
          <t>FA</t>
        </is>
      </c>
      <c r="G3195" t="inlineStr">
        <is>
          <t>FA</t>
        </is>
      </c>
      <c r="H3195" s="30" t="n">
        <v>1</v>
      </c>
      <c r="I3195" s="31" t="n">
        <v>0</v>
      </c>
      <c r="J3195" s="31" t="n"/>
      <c r="K3195" s="31" t="n">
        <v>0</v>
      </c>
      <c r="L3195" s="32" t="n"/>
      <c r="M3195" s="31" t="n">
        <v>0</v>
      </c>
      <c r="N3195" s="31" t="n">
        <v>0</v>
      </c>
      <c r="O3195" s="31" t="n"/>
      <c r="P3195" s="31" t="n"/>
      <c r="Q3195" s="31" t="n">
        <v>0</v>
      </c>
      <c r="R3195" s="31" t="n"/>
      <c r="S3195" s="32" t="n"/>
      <c r="T3195" s="32" t="n"/>
      <c r="V3195" t="inlineStr">
        <is>
          <t>042xe</t>
        </is>
      </c>
      <c r="W3195" t="n">
        <v>5444</v>
      </c>
      <c r="X3195" t="n">
        <v>7229</v>
      </c>
      <c r="Y3195" t="inlineStr">
        <is>
          <t>adebc1d8-1cc0-4e47-8684-17622508103e</t>
        </is>
      </c>
      <c r="Z3195" t="inlineStr">
        <is>
          <t>Dylan Wells (UTA G)</t>
        </is>
      </c>
    </row>
    <row r="3196">
      <c r="A3196" t="inlineStr">
        <is>
          <t>Dylan Wendt</t>
        </is>
      </c>
      <c r="B3196" t="inlineStr">
        <is>
          <t>(N/A)</t>
        </is>
      </c>
      <c r="C3196" t="inlineStr">
        <is>
          <t>RW</t>
        </is>
      </c>
      <c r="D3196" t="inlineStr">
        <is>
          <t>F</t>
        </is>
      </c>
      <c r="E3196" t="n">
        <v>25</v>
      </c>
      <c r="F3196" t="inlineStr">
        <is>
          <t>FA</t>
        </is>
      </c>
      <c r="G3196" t="inlineStr">
        <is>
          <t>FA</t>
        </is>
      </c>
      <c r="H3196" s="30" t="n">
        <v>1</v>
      </c>
      <c r="I3196" s="31" t="n">
        <v>0</v>
      </c>
      <c r="J3196" s="31" t="n"/>
      <c r="K3196" s="31" t="n">
        <v>0</v>
      </c>
      <c r="L3196" s="32" t="n"/>
      <c r="M3196" s="31" t="n">
        <v>0</v>
      </c>
      <c r="N3196" s="31" t="n">
        <v>0</v>
      </c>
      <c r="O3196" s="31" t="n"/>
      <c r="P3196" s="31" t="n"/>
      <c r="Q3196" s="31" t="n">
        <v>0</v>
      </c>
      <c r="R3196" s="31" t="n"/>
      <c r="S3196" s="32" t="n"/>
      <c r="T3196" s="32" t="n"/>
      <c r="V3196" t="inlineStr">
        <is>
          <t>06ies</t>
        </is>
      </c>
      <c r="W3196" t="n">
        <v>7109</v>
      </c>
      <c r="Y3196" t="inlineStr">
        <is>
          <t>6ce91577-a181-492e-8ea9-a4dae7b0baa7</t>
        </is>
      </c>
      <c r="Z3196" t="inlineStr">
        <is>
          <t>Dylan Wendt ((N/A) RW)</t>
        </is>
      </c>
    </row>
    <row r="3197">
      <c r="A3197" t="inlineStr">
        <is>
          <t>Dylan Willick</t>
        </is>
      </c>
      <c r="B3197" t="inlineStr">
        <is>
          <t>(N/A)</t>
        </is>
      </c>
      <c r="C3197" t="inlineStr">
        <is>
          <t>RW</t>
        </is>
      </c>
      <c r="D3197" t="inlineStr">
        <is>
          <t>F</t>
        </is>
      </c>
      <c r="E3197" t="n">
        <v>33</v>
      </c>
      <c r="F3197" t="inlineStr">
        <is>
          <t>FA</t>
        </is>
      </c>
      <c r="G3197" t="inlineStr">
        <is>
          <t>FA</t>
        </is>
      </c>
      <c r="H3197" s="30" t="n">
        <v>1</v>
      </c>
      <c r="I3197" s="31" t="n">
        <v>0</v>
      </c>
      <c r="J3197" s="31" t="n"/>
      <c r="K3197" s="31" t="n">
        <v>0</v>
      </c>
      <c r="L3197" s="32" t="n"/>
      <c r="M3197" s="31" t="n">
        <v>0</v>
      </c>
      <c r="N3197" s="31" t="n">
        <v>0</v>
      </c>
      <c r="O3197" s="31" t="n"/>
      <c r="P3197" s="31" t="n"/>
      <c r="Q3197" s="31" t="n">
        <v>0</v>
      </c>
      <c r="R3197" s="31" t="n"/>
      <c r="S3197" s="32" t="n"/>
      <c r="T3197" s="32" t="n"/>
      <c r="V3197" t="inlineStr">
        <is>
          <t>02h1u</t>
        </is>
      </c>
      <c r="Z3197" t="inlineStr">
        <is>
          <t>Dylan Willick ((N/A) RW)</t>
        </is>
      </c>
    </row>
    <row r="3198">
      <c r="A3198" t="inlineStr">
        <is>
          <t>Dylan Wruck</t>
        </is>
      </c>
      <c r="B3198" t="inlineStr">
        <is>
          <t>(N/A)</t>
        </is>
      </c>
      <c r="C3198" t="inlineStr">
        <is>
          <t>LW</t>
        </is>
      </c>
      <c r="D3198" t="inlineStr">
        <is>
          <t>F</t>
        </is>
      </c>
      <c r="E3198" t="n">
        <v>33</v>
      </c>
      <c r="F3198" t="inlineStr">
        <is>
          <t>FA</t>
        </is>
      </c>
      <c r="G3198" t="inlineStr">
        <is>
          <t>FA</t>
        </is>
      </c>
      <c r="H3198" s="30" t="n">
        <v>1</v>
      </c>
      <c r="I3198" s="31" t="n">
        <v>0</v>
      </c>
      <c r="J3198" s="31" t="n"/>
      <c r="K3198" s="31" t="n">
        <v>0</v>
      </c>
      <c r="L3198" s="32" t="n"/>
      <c r="M3198" s="31" t="n">
        <v>0</v>
      </c>
      <c r="N3198" s="31" t="n">
        <v>0</v>
      </c>
      <c r="O3198" s="31" t="n"/>
      <c r="P3198" s="31" t="n"/>
      <c r="Q3198" s="31" t="n">
        <v>0</v>
      </c>
      <c r="R3198" s="31" t="n"/>
      <c r="S3198" s="32" t="n"/>
      <c r="T3198" s="32" t="n"/>
      <c r="V3198" t="inlineStr">
        <is>
          <t>02h1w</t>
        </is>
      </c>
      <c r="Z3198" t="inlineStr">
        <is>
          <t>Dylan Wruck ((N/A) LW)</t>
        </is>
      </c>
    </row>
    <row r="3199">
      <c r="A3199" t="inlineStr">
        <is>
          <t>Dylan Yeo</t>
        </is>
      </c>
      <c r="B3199" t="inlineStr">
        <is>
          <t>TOR</t>
        </is>
      </c>
      <c r="C3199" t="inlineStr">
        <is>
          <t>D</t>
        </is>
      </c>
      <c r="D3199" t="inlineStr">
        <is>
          <t>D</t>
        </is>
      </c>
      <c r="E3199" t="n">
        <v>40</v>
      </c>
      <c r="F3199" t="inlineStr">
        <is>
          <t>FA</t>
        </is>
      </c>
      <c r="G3199" t="inlineStr">
        <is>
          <t>FA</t>
        </is>
      </c>
      <c r="H3199" s="30" t="n">
        <v>1</v>
      </c>
      <c r="I3199" s="31" t="n">
        <v>0</v>
      </c>
      <c r="J3199" s="31" t="n"/>
      <c r="K3199" s="31" t="n">
        <v>0</v>
      </c>
      <c r="L3199" s="32" t="n"/>
      <c r="M3199" s="31" t="n">
        <v>0</v>
      </c>
      <c r="N3199" s="31" t="n">
        <v>0</v>
      </c>
      <c r="O3199" s="31" t="n"/>
      <c r="P3199" s="31" t="n"/>
      <c r="Q3199" s="31" t="n">
        <v>0</v>
      </c>
      <c r="R3199" s="31" t="n"/>
      <c r="S3199" s="32" t="n"/>
      <c r="T3199" s="32" t="n"/>
      <c r="V3199" t="inlineStr">
        <is>
          <t>038n1</t>
        </is>
      </c>
      <c r="X3199" t="n">
        <v>6273</v>
      </c>
      <c r="Z3199" t="inlineStr">
        <is>
          <t>Dylan Yeo (TOR D)</t>
        </is>
      </c>
    </row>
    <row r="3200">
      <c r="A3200" t="inlineStr">
        <is>
          <t>Dylan Zink</t>
        </is>
      </c>
      <c r="B3200" t="inlineStr">
        <is>
          <t>PIT</t>
        </is>
      </c>
      <c r="C3200" t="inlineStr">
        <is>
          <t>D</t>
        </is>
      </c>
      <c r="D3200" t="inlineStr">
        <is>
          <t>D</t>
        </is>
      </c>
      <c r="E3200" t="n">
        <v>33</v>
      </c>
      <c r="F3200" t="inlineStr">
        <is>
          <t>FA</t>
        </is>
      </c>
      <c r="G3200" t="inlineStr">
        <is>
          <t>FA</t>
        </is>
      </c>
      <c r="H3200" s="30" t="n">
        <v>1</v>
      </c>
      <c r="I3200" s="31" t="n">
        <v>0</v>
      </c>
      <c r="J3200" s="31" t="n"/>
      <c r="K3200" s="31" t="n">
        <v>0</v>
      </c>
      <c r="L3200" s="32" t="n"/>
      <c r="M3200" s="31" t="n">
        <v>0</v>
      </c>
      <c r="N3200" s="31" t="n">
        <v>0</v>
      </c>
      <c r="O3200" s="31" t="n"/>
      <c r="P3200" s="31" t="n"/>
      <c r="Q3200" s="31" t="n">
        <v>0</v>
      </c>
      <c r="R3200" s="31" t="n"/>
      <c r="S3200" s="32" t="n"/>
      <c r="T3200" s="32" t="n"/>
      <c r="V3200" t="inlineStr">
        <is>
          <t>03mps</t>
        </is>
      </c>
      <c r="X3200" t="n">
        <v>7804</v>
      </c>
      <c r="Z3200" t="inlineStr">
        <is>
          <t>Dylan Zink (PIT D)</t>
        </is>
      </c>
    </row>
    <row r="3201">
      <c r="A3201" t="inlineStr">
        <is>
          <t>Dylen McKinlay</t>
        </is>
      </c>
      <c r="B3201" t="inlineStr">
        <is>
          <t>MIN</t>
        </is>
      </c>
      <c r="C3201" t="inlineStr">
        <is>
          <t>RW</t>
        </is>
      </c>
      <c r="D3201" t="inlineStr">
        <is>
          <t>F</t>
        </is>
      </c>
      <c r="E3201" t="n">
        <v>34</v>
      </c>
      <c r="F3201" t="inlineStr">
        <is>
          <t>FA</t>
        </is>
      </c>
      <c r="G3201" t="inlineStr">
        <is>
          <t>FA</t>
        </is>
      </c>
      <c r="H3201" s="30" t="n">
        <v>1</v>
      </c>
      <c r="I3201" s="31" t="n">
        <v>0</v>
      </c>
      <c r="J3201" s="31" t="n"/>
      <c r="K3201" s="31" t="n">
        <v>0</v>
      </c>
      <c r="L3201" s="32" t="n"/>
      <c r="M3201" s="31" t="n">
        <v>0</v>
      </c>
      <c r="N3201" s="31" t="n">
        <v>0</v>
      </c>
      <c r="O3201" s="31" t="n"/>
      <c r="P3201" s="31" t="n"/>
      <c r="Q3201" s="31" t="n">
        <v>0</v>
      </c>
      <c r="R3201" s="31" t="n"/>
      <c r="S3201" s="32" t="n"/>
      <c r="T3201" s="32" t="n"/>
      <c r="V3201" t="inlineStr">
        <is>
          <t>01zt9</t>
        </is>
      </c>
      <c r="Z3201" t="inlineStr">
        <is>
          <t>Dylen McKinlay (MIN RW)</t>
        </is>
      </c>
    </row>
    <row r="3202">
      <c r="A3202" t="inlineStr">
        <is>
          <t>Dyllan Gill</t>
        </is>
      </c>
      <c r="B3202" t="inlineStr">
        <is>
          <t>TBL</t>
        </is>
      </c>
      <c r="C3202" t="inlineStr">
        <is>
          <t>D</t>
        </is>
      </c>
      <c r="D3202" t="inlineStr">
        <is>
          <t>D</t>
        </is>
      </c>
      <c r="E3202" t="n">
        <v>22</v>
      </c>
      <c r="F3202" t="inlineStr">
        <is>
          <t>FA</t>
        </is>
      </c>
      <c r="G3202" t="inlineStr">
        <is>
          <t>FA</t>
        </is>
      </c>
      <c r="H3202" s="30" t="n">
        <v>870000</v>
      </c>
      <c r="I3202" s="31" t="n">
        <v>0</v>
      </c>
      <c r="J3202" s="31" t="n"/>
      <c r="K3202" s="31" t="n">
        <v>0</v>
      </c>
      <c r="L3202" s="32" t="n"/>
      <c r="M3202" s="31" t="n">
        <v>0</v>
      </c>
      <c r="N3202" s="31" t="n">
        <v>0</v>
      </c>
      <c r="O3202" s="31" t="n"/>
      <c r="P3202" s="31" t="n"/>
      <c r="Q3202" s="31" t="n">
        <v>0</v>
      </c>
      <c r="R3202" s="31" t="n"/>
      <c r="S3202" s="32" t="n"/>
      <c r="T3202" s="32" t="n"/>
      <c r="V3202" t="inlineStr">
        <is>
          <t>062sm</t>
        </is>
      </c>
      <c r="W3202" t="n">
        <v>7164</v>
      </c>
      <c r="Y3202" t="inlineStr">
        <is>
          <t>f0ca7396-ab30-42ec-9b21-d4711c1ea78d</t>
        </is>
      </c>
      <c r="Z3202" t="inlineStr">
        <is>
          <t>Dyllan Gill (TBL D)</t>
        </is>
      </c>
    </row>
    <row r="3203">
      <c r="A3203" t="inlineStr">
        <is>
          <t>Dyson Stevenson</t>
        </is>
      </c>
      <c r="B3203" t="inlineStr">
        <is>
          <t>VAN</t>
        </is>
      </c>
      <c r="C3203" t="inlineStr">
        <is>
          <t>RW</t>
        </is>
      </c>
      <c r="D3203" t="inlineStr">
        <is>
          <t>F</t>
        </is>
      </c>
      <c r="E3203" t="n">
        <v>33</v>
      </c>
      <c r="F3203" t="inlineStr">
        <is>
          <t>FA</t>
        </is>
      </c>
      <c r="G3203" t="inlineStr">
        <is>
          <t>FA</t>
        </is>
      </c>
      <c r="H3203" s="30" t="n">
        <v>1</v>
      </c>
      <c r="I3203" s="31" t="n">
        <v>0</v>
      </c>
      <c r="J3203" s="31" t="n"/>
      <c r="K3203" s="31" t="n">
        <v>0</v>
      </c>
      <c r="L3203" s="32" t="n"/>
      <c r="M3203" s="31" t="n">
        <v>0</v>
      </c>
      <c r="N3203" s="31" t="n">
        <v>0</v>
      </c>
      <c r="O3203" s="31" t="n"/>
      <c r="P3203" s="31" t="n"/>
      <c r="Q3203" s="31" t="n">
        <v>0</v>
      </c>
      <c r="R3203" s="31" t="n"/>
      <c r="S3203" s="32" t="n"/>
      <c r="T3203" s="32" t="n"/>
      <c r="V3203" t="inlineStr">
        <is>
          <t>03klr</t>
        </is>
      </c>
      <c r="X3203" t="n">
        <v>6632</v>
      </c>
      <c r="Z3203" t="inlineStr">
        <is>
          <t>Dyson Stevenson (VAN RW)</t>
        </is>
      </c>
    </row>
    <row r="3204">
      <c r="A3204" t="inlineStr">
        <is>
          <t>EJ Emery</t>
        </is>
      </c>
      <c r="B3204" t="inlineStr">
        <is>
          <t>NYR</t>
        </is>
      </c>
      <c r="C3204" t="inlineStr">
        <is>
          <t>D</t>
        </is>
      </c>
      <c r="D3204" t="inlineStr">
        <is>
          <t>D</t>
        </is>
      </c>
      <c r="E3204" t="n">
        <v>20</v>
      </c>
      <c r="F3204" t="inlineStr">
        <is>
          <t>T</t>
        </is>
      </c>
      <c r="G3204" t="inlineStr">
        <is>
          <t>The Last Place Lukes</t>
        </is>
      </c>
      <c r="H3204" s="30" t="n">
        <v>1</v>
      </c>
      <c r="I3204" s="31" t="n">
        <v>0</v>
      </c>
      <c r="J3204" s="31" t="n"/>
      <c r="K3204" s="31" t="n">
        <v>0</v>
      </c>
      <c r="L3204" s="32" t="n"/>
      <c r="M3204" s="31" t="n">
        <v>0</v>
      </c>
      <c r="N3204" s="31" t="n">
        <v>0</v>
      </c>
      <c r="O3204" s="31" t="n"/>
      <c r="P3204" s="31" t="n"/>
      <c r="Q3204" s="31" t="n">
        <v>0</v>
      </c>
      <c r="R3204" s="31" t="n"/>
      <c r="S3204" s="32" t="n"/>
      <c r="T3204" s="32" t="n"/>
      <c r="V3204" t="inlineStr">
        <is>
          <t>06mb6</t>
        </is>
      </c>
      <c r="W3204" t="n">
        <v>7174</v>
      </c>
      <c r="Y3204" t="inlineStr">
        <is>
          <t>e671f73c-f4e0-461a-a0f2-021bf654798d</t>
        </is>
      </c>
      <c r="Z3204" t="inlineStr">
        <is>
          <t>EJ Emery (NYR D)</t>
        </is>
      </c>
    </row>
    <row r="3205">
      <c r="A3205" t="inlineStr">
        <is>
          <t>Eamon McAdam</t>
        </is>
      </c>
      <c r="B3205" t="inlineStr">
        <is>
          <t>TBL</t>
        </is>
      </c>
      <c r="C3205" t="inlineStr">
        <is>
          <t>G</t>
        </is>
      </c>
      <c r="D3205" t="inlineStr">
        <is>
          <t>G</t>
        </is>
      </c>
      <c r="E3205" t="n">
        <v>31</v>
      </c>
      <c r="F3205" t="inlineStr">
        <is>
          <t>FA</t>
        </is>
      </c>
      <c r="G3205" t="inlineStr">
        <is>
          <t>FA</t>
        </is>
      </c>
      <c r="H3205" s="30" t="n">
        <v>1</v>
      </c>
      <c r="I3205" s="31" t="n">
        <v>0</v>
      </c>
      <c r="J3205" s="31" t="n"/>
      <c r="K3205" s="31" t="n">
        <v>0</v>
      </c>
      <c r="L3205" s="32" t="n"/>
      <c r="M3205" s="31" t="n">
        <v>0</v>
      </c>
      <c r="N3205" s="31" t="n">
        <v>0</v>
      </c>
      <c r="O3205" s="31" t="n"/>
      <c r="P3205" s="31" t="n"/>
      <c r="Q3205" s="31" t="n">
        <v>0</v>
      </c>
      <c r="R3205" s="31" t="n"/>
      <c r="S3205" s="32" t="n"/>
      <c r="T3205" s="32" t="n"/>
      <c r="V3205" t="inlineStr">
        <is>
          <t>031ou</t>
        </is>
      </c>
      <c r="W3205" t="n">
        <v>4218</v>
      </c>
      <c r="X3205" t="n">
        <v>6050</v>
      </c>
      <c r="Y3205" t="inlineStr">
        <is>
          <t>a90ff56c-a392-40a0-a419-f7baad29401c</t>
        </is>
      </c>
      <c r="Z3205" t="inlineStr">
        <is>
          <t>Eamon McAdam (TBL G)</t>
        </is>
      </c>
    </row>
    <row r="3206">
      <c r="A3206" t="inlineStr">
        <is>
          <t>Eamon Powell</t>
        </is>
      </c>
      <c r="B3206" t="inlineStr">
        <is>
          <t>FLA</t>
        </is>
      </c>
      <c r="C3206" t="inlineStr">
        <is>
          <t>D</t>
        </is>
      </c>
      <c r="D3206" t="inlineStr">
        <is>
          <t>D</t>
        </is>
      </c>
      <c r="E3206" t="n">
        <v>24</v>
      </c>
      <c r="F3206" t="inlineStr">
        <is>
          <t>FA</t>
        </is>
      </c>
      <c r="G3206" t="inlineStr">
        <is>
          <t>FA</t>
        </is>
      </c>
      <c r="H3206" s="30" t="n">
        <v>1</v>
      </c>
      <c r="I3206" s="31" t="n">
        <v>0</v>
      </c>
      <c r="J3206" s="31" t="n"/>
      <c r="K3206" s="31" t="n">
        <v>0</v>
      </c>
      <c r="L3206" s="32" t="n"/>
      <c r="M3206" s="31" t="n">
        <v>0</v>
      </c>
      <c r="N3206" s="31" t="n">
        <v>0</v>
      </c>
      <c r="O3206" s="31" t="n"/>
      <c r="P3206" s="31" t="n"/>
      <c r="Q3206" s="31" t="n">
        <v>0</v>
      </c>
      <c r="R3206" s="31" t="n"/>
      <c r="S3206" s="32" t="n"/>
      <c r="T3206" s="32" t="n"/>
      <c r="V3206" t="inlineStr">
        <is>
          <t>05lth</t>
        </is>
      </c>
      <c r="W3206" t="n">
        <v>6341</v>
      </c>
      <c r="Y3206" t="inlineStr">
        <is>
          <t>13241675-f198-4eec-90f5-c1710ebefe67</t>
        </is>
      </c>
      <c r="Z3206" t="inlineStr">
        <is>
          <t>Eamon Powell (FLA D)</t>
        </is>
      </c>
    </row>
    <row r="3207">
      <c r="A3207" t="inlineStr">
        <is>
          <t>Easton Brodzinski</t>
        </is>
      </c>
      <c r="B3207" t="inlineStr">
        <is>
          <t>(N/A)</t>
        </is>
      </c>
      <c r="C3207" t="inlineStr">
        <is>
          <t>RW</t>
        </is>
      </c>
      <c r="D3207" t="inlineStr">
        <is>
          <t>F</t>
        </is>
      </c>
      <c r="E3207" t="n">
        <v>30</v>
      </c>
      <c r="F3207" t="inlineStr">
        <is>
          <t>FA</t>
        </is>
      </c>
      <c r="G3207" t="inlineStr">
        <is>
          <t>FA</t>
        </is>
      </c>
      <c r="H3207" s="30" t="n">
        <v>1</v>
      </c>
      <c r="I3207" s="31" t="n">
        <v>0</v>
      </c>
      <c r="J3207" s="31" t="n"/>
      <c r="K3207" s="31" t="n">
        <v>0</v>
      </c>
      <c r="L3207" s="32" t="n"/>
      <c r="M3207" s="31" t="n">
        <v>0</v>
      </c>
      <c r="N3207" s="31" t="n">
        <v>0</v>
      </c>
      <c r="O3207" s="31" t="n"/>
      <c r="P3207" s="31" t="n"/>
      <c r="Q3207" s="31" t="n">
        <v>0</v>
      </c>
      <c r="R3207" s="31" t="n"/>
      <c r="S3207" s="32" t="n"/>
      <c r="T3207" s="32" t="n"/>
      <c r="V3207" t="inlineStr">
        <is>
          <t>060vm</t>
        </is>
      </c>
      <c r="Y3207" t="inlineStr">
        <is>
          <t>49f82171-eea1-402e-8a8e-a1fbc178c356</t>
        </is>
      </c>
      <c r="Z3207" t="inlineStr">
        <is>
          <t>Easton Brodzinski ((N/A) RW)</t>
        </is>
      </c>
    </row>
    <row r="3208">
      <c r="A3208" t="inlineStr">
        <is>
          <t>Easton Rye</t>
        </is>
      </c>
      <c r="B3208" t="inlineStr">
        <is>
          <t>(N/A)</t>
        </is>
      </c>
      <c r="C3208" t="inlineStr">
        <is>
          <t>G</t>
        </is>
      </c>
      <c r="D3208" t="inlineStr">
        <is>
          <t>G</t>
        </is>
      </c>
      <c r="E3208" t="n">
        <v>19</v>
      </c>
      <c r="F3208" t="inlineStr">
        <is>
          <t>FA</t>
        </is>
      </c>
      <c r="G3208" t="inlineStr">
        <is>
          <t>FA</t>
        </is>
      </c>
      <c r="H3208" s="30" t="n">
        <v>1</v>
      </c>
      <c r="I3208" s="31" t="n">
        <v>0</v>
      </c>
      <c r="J3208" s="31" t="n"/>
      <c r="K3208" s="31" t="n">
        <v>0</v>
      </c>
      <c r="L3208" s="32" t="n"/>
      <c r="M3208" s="31" t="n">
        <v>0</v>
      </c>
      <c r="N3208" s="31" t="n">
        <v>0</v>
      </c>
      <c r="O3208" s="31" t="n"/>
      <c r="P3208" s="31" t="n"/>
      <c r="Q3208" s="31" t="n">
        <v>0</v>
      </c>
      <c r="R3208" s="31" t="n"/>
      <c r="S3208" s="32" t="n"/>
      <c r="T3208" s="32" t="n"/>
      <c r="V3208" t="inlineStr">
        <is>
          <t>072pd</t>
        </is>
      </c>
      <c r="Z3208" t="inlineStr">
        <is>
          <t>Easton Rye ((N/A) G)</t>
        </is>
      </c>
    </row>
    <row r="3209">
      <c r="A3209" t="inlineStr">
        <is>
          <t>Ebbe Sionas</t>
        </is>
      </c>
      <c r="B3209" t="inlineStr">
        <is>
          <t>(N/A)</t>
        </is>
      </c>
      <c r="C3209" t="inlineStr">
        <is>
          <t>G</t>
        </is>
      </c>
      <c r="D3209" t="inlineStr">
        <is>
          <t>G</t>
        </is>
      </c>
      <c r="E3209" t="n">
        <v>31</v>
      </c>
      <c r="F3209" t="inlineStr">
        <is>
          <t>FA</t>
        </is>
      </c>
      <c r="G3209" t="inlineStr">
        <is>
          <t>FA</t>
        </is>
      </c>
      <c r="H3209" s="30" t="n">
        <v>1</v>
      </c>
      <c r="I3209" s="31" t="n">
        <v>0</v>
      </c>
      <c r="J3209" s="31" t="n"/>
      <c r="K3209" s="31" t="n">
        <v>0</v>
      </c>
      <c r="L3209" s="32" t="n"/>
      <c r="M3209" s="31" t="n">
        <v>0</v>
      </c>
      <c r="N3209" s="31" t="n">
        <v>0</v>
      </c>
      <c r="O3209" s="31" t="n"/>
      <c r="P3209" s="31" t="n"/>
      <c r="Q3209" s="31" t="n">
        <v>0</v>
      </c>
      <c r="R3209" s="31" t="n"/>
      <c r="S3209" s="32" t="n"/>
      <c r="T3209" s="32" t="n"/>
      <c r="V3209" t="inlineStr">
        <is>
          <t>0347l</t>
        </is>
      </c>
      <c r="Z3209" t="inlineStr">
        <is>
          <t>Ebbe Sionas ((N/A) G)</t>
        </is>
      </c>
    </row>
    <row r="3210">
      <c r="A3210" t="inlineStr">
        <is>
          <t>Ed Wittchow</t>
        </is>
      </c>
      <c r="B3210" t="inlineStr">
        <is>
          <t>SEA</t>
        </is>
      </c>
      <c r="C3210" t="inlineStr">
        <is>
          <t>D</t>
        </is>
      </c>
      <c r="D3210" t="inlineStr">
        <is>
          <t>D</t>
        </is>
      </c>
      <c r="E3210" t="n">
        <v>33</v>
      </c>
      <c r="F3210" t="inlineStr">
        <is>
          <t>FA</t>
        </is>
      </c>
      <c r="G3210" t="inlineStr">
        <is>
          <t>FA</t>
        </is>
      </c>
      <c r="H3210" s="30" t="n">
        <v>1</v>
      </c>
      <c r="I3210" s="31" t="n">
        <v>0</v>
      </c>
      <c r="J3210" s="31" t="n"/>
      <c r="K3210" s="31" t="n">
        <v>0</v>
      </c>
      <c r="L3210" s="32" t="n"/>
      <c r="M3210" s="31" t="n">
        <v>0</v>
      </c>
      <c r="N3210" s="31" t="n">
        <v>0</v>
      </c>
      <c r="O3210" s="31" t="n"/>
      <c r="P3210" s="31" t="n"/>
      <c r="Q3210" s="31" t="n">
        <v>0</v>
      </c>
      <c r="R3210" s="31" t="n"/>
      <c r="S3210" s="32" t="n"/>
      <c r="T3210" s="32" t="n"/>
      <c r="V3210" t="inlineStr">
        <is>
          <t>02j3v</t>
        </is>
      </c>
      <c r="W3210" t="n">
        <v>5599</v>
      </c>
      <c r="X3210" t="n">
        <v>5519</v>
      </c>
      <c r="Y3210" t="inlineStr">
        <is>
          <t>94ba2c5c-93a3-4f8b-b57e-f10894cfeb57</t>
        </is>
      </c>
      <c r="Z3210" t="inlineStr">
        <is>
          <t>Ed Wittchow (SEA D)</t>
        </is>
      </c>
    </row>
    <row r="3211">
      <c r="A3211" t="inlineStr">
        <is>
          <t>Eddie Genborg</t>
        </is>
      </c>
      <c r="B3211" t="inlineStr">
        <is>
          <t>DET</t>
        </is>
      </c>
      <c r="C3211" t="inlineStr">
        <is>
          <t>LW</t>
        </is>
      </c>
      <c r="D3211" t="inlineStr">
        <is>
          <t>F</t>
        </is>
      </c>
      <c r="E3211" t="n">
        <v>19</v>
      </c>
      <c r="F3211" t="inlineStr">
        <is>
          <t>FA</t>
        </is>
      </c>
      <c r="G3211" t="inlineStr">
        <is>
          <t>FA</t>
        </is>
      </c>
      <c r="H3211" s="30" t="n">
        <v>1</v>
      </c>
      <c r="I3211" s="31" t="n">
        <v>0</v>
      </c>
      <c r="J3211" s="31" t="n"/>
      <c r="K3211" s="31" t="n">
        <v>0</v>
      </c>
      <c r="L3211" s="32" t="n"/>
      <c r="M3211" s="31" t="n">
        <v>0</v>
      </c>
      <c r="N3211" s="31" t="n">
        <v>0</v>
      </c>
      <c r="O3211" s="31" t="n"/>
      <c r="P3211" s="31" t="n"/>
      <c r="Q3211" s="31" t="n">
        <v>0</v>
      </c>
      <c r="R3211" s="31" t="n"/>
      <c r="S3211" s="32" t="n"/>
      <c r="T3211" s="32" t="n"/>
      <c r="V3211" t="inlineStr">
        <is>
          <t>06spv</t>
        </is>
      </c>
      <c r="W3211" t="n">
        <v>7422</v>
      </c>
      <c r="Y3211" t="inlineStr">
        <is>
          <t>00ffd4cc-6a4d-4e34-8f92-43763ff9974b</t>
        </is>
      </c>
      <c r="Z3211" t="inlineStr">
        <is>
          <t>Eddie Genborg (DET LW)</t>
        </is>
      </c>
    </row>
    <row r="3212">
      <c r="A3212" t="inlineStr">
        <is>
          <t>Edgars Kulda</t>
        </is>
      </c>
      <c r="B3212" t="inlineStr">
        <is>
          <t>UTA</t>
        </is>
      </c>
      <c r="C3212" t="inlineStr">
        <is>
          <t>LW</t>
        </is>
      </c>
      <c r="D3212" t="inlineStr">
        <is>
          <t>F</t>
        </is>
      </c>
      <c r="E3212" t="n">
        <v>31</v>
      </c>
      <c r="F3212" t="inlineStr">
        <is>
          <t>FA</t>
        </is>
      </c>
      <c r="G3212" t="inlineStr">
        <is>
          <t>FA</t>
        </is>
      </c>
      <c r="H3212" s="30" t="n">
        <v>1</v>
      </c>
      <c r="I3212" s="31" t="n">
        <v>0</v>
      </c>
      <c r="J3212" s="31" t="n"/>
      <c r="K3212" s="31" t="n">
        <v>0</v>
      </c>
      <c r="L3212" s="32" t="n"/>
      <c r="M3212" s="31" t="n">
        <v>0</v>
      </c>
      <c r="N3212" s="31" t="n">
        <v>0</v>
      </c>
      <c r="O3212" s="31" t="n"/>
      <c r="P3212" s="31" t="n"/>
      <c r="Q3212" s="31" t="n">
        <v>0</v>
      </c>
      <c r="R3212" s="31" t="n"/>
      <c r="S3212" s="32" t="n"/>
      <c r="T3212" s="32" t="n"/>
      <c r="V3212" t="inlineStr">
        <is>
          <t>03czb</t>
        </is>
      </c>
      <c r="X3212" t="n">
        <v>6560</v>
      </c>
      <c r="Z3212" t="inlineStr">
        <is>
          <t>Edgars Kulda (UTA LW)</t>
        </is>
      </c>
    </row>
    <row r="3213">
      <c r="A3213" t="inlineStr">
        <is>
          <t>Edison Engle</t>
        </is>
      </c>
      <c r="B3213" t="inlineStr">
        <is>
          <t>WPG</t>
        </is>
      </c>
      <c r="C3213" t="inlineStr">
        <is>
          <t>D</t>
        </is>
      </c>
      <c r="D3213" t="inlineStr">
        <is>
          <t>D</t>
        </is>
      </c>
      <c r="E3213" t="n">
        <v>19</v>
      </c>
      <c r="F3213" t="inlineStr">
        <is>
          <t>FA</t>
        </is>
      </c>
      <c r="G3213" t="inlineStr">
        <is>
          <t>FA</t>
        </is>
      </c>
      <c r="H3213" s="30" t="n">
        <v>1</v>
      </c>
      <c r="I3213" s="31" t="n">
        <v>0</v>
      </c>
      <c r="J3213" s="31" t="n"/>
      <c r="K3213" s="31" t="n">
        <v>0</v>
      </c>
      <c r="L3213" s="32" t="n"/>
      <c r="M3213" s="31" t="n">
        <v>0</v>
      </c>
      <c r="N3213" s="31" t="n">
        <v>0</v>
      </c>
      <c r="O3213" s="31" t="n"/>
      <c r="P3213" s="31" t="n"/>
      <c r="Q3213" s="31" t="n">
        <v>0</v>
      </c>
      <c r="R3213" s="31" t="n"/>
      <c r="S3213" s="32" t="n"/>
      <c r="T3213" s="32" t="n"/>
      <c r="V3213" t="inlineStr">
        <is>
          <t>06uwg</t>
        </is>
      </c>
      <c r="Y3213" t="inlineStr">
        <is>
          <t>580dc62a-8a67-4dfd-abbc-b7d2a8399fd4</t>
        </is>
      </c>
      <c r="Z3213" t="inlineStr">
        <is>
          <t>Edison Engle (WPG D)</t>
        </is>
      </c>
    </row>
    <row r="3214">
      <c r="A3214" t="inlineStr">
        <is>
          <t>Eduard Bondar</t>
        </is>
      </c>
      <c r="B3214" t="inlineStr">
        <is>
          <t>(N/A)</t>
        </is>
      </c>
      <c r="C3214" t="inlineStr">
        <is>
          <t>D</t>
        </is>
      </c>
      <c r="D3214" t="inlineStr">
        <is>
          <t>D</t>
        </is>
      </c>
      <c r="E3214" t="n">
        <v>19</v>
      </c>
      <c r="F3214" t="inlineStr">
        <is>
          <t>FA</t>
        </is>
      </c>
      <c r="G3214" t="inlineStr">
        <is>
          <t>FA</t>
        </is>
      </c>
      <c r="H3214" s="30" t="n">
        <v>1</v>
      </c>
      <c r="I3214" s="31" t="n">
        <v>0</v>
      </c>
      <c r="J3214" s="31" t="n"/>
      <c r="K3214" s="31" t="n">
        <v>0</v>
      </c>
      <c r="L3214" s="32" t="n"/>
      <c r="M3214" s="31" t="n">
        <v>0</v>
      </c>
      <c r="N3214" s="31" t="n">
        <v>0</v>
      </c>
      <c r="O3214" s="31" t="n"/>
      <c r="P3214" s="31" t="n"/>
      <c r="Q3214" s="31" t="n">
        <v>0</v>
      </c>
      <c r="R3214" s="31" t="n"/>
      <c r="S3214" s="32" t="n"/>
      <c r="T3214" s="32" t="n"/>
      <c r="V3214" t="inlineStr">
        <is>
          <t>06ye2</t>
        </is>
      </c>
      <c r="Z3214" t="inlineStr">
        <is>
          <t>Eduard Bondar ((N/A) D)</t>
        </is>
      </c>
    </row>
    <row r="3215">
      <c r="A3215" t="inlineStr">
        <is>
          <t>Eduard Sale</t>
        </is>
      </c>
      <c r="B3215" t="inlineStr">
        <is>
          <t>SEA</t>
        </is>
      </c>
      <c r="C3215" t="inlineStr">
        <is>
          <t>LW</t>
        </is>
      </c>
      <c r="D3215" t="inlineStr">
        <is>
          <t>F</t>
        </is>
      </c>
      <c r="E3215" t="n">
        <v>21</v>
      </c>
      <c r="F3215" t="inlineStr">
        <is>
          <t>T</t>
        </is>
      </c>
      <c r="G3215" t="inlineStr">
        <is>
          <t>Keith</t>
        </is>
      </c>
      <c r="H3215" s="30" t="n">
        <v>886666</v>
      </c>
      <c r="I3215" s="31" t="n">
        <v>0</v>
      </c>
      <c r="J3215" s="31" t="n"/>
      <c r="K3215" s="31" t="n">
        <v>0</v>
      </c>
      <c r="L3215" s="32" t="n"/>
      <c r="M3215" s="31" t="n">
        <v>0</v>
      </c>
      <c r="N3215" s="31" t="n">
        <v>0</v>
      </c>
      <c r="O3215" s="31" t="n"/>
      <c r="P3215" s="31" t="n"/>
      <c r="Q3215" s="31" t="n">
        <v>0</v>
      </c>
      <c r="R3215" s="31" t="n"/>
      <c r="S3215" s="32" t="n"/>
      <c r="T3215" s="32" t="n"/>
      <c r="V3215" t="inlineStr">
        <is>
          <t>063e0</t>
        </is>
      </c>
      <c r="W3215" t="n">
        <v>6939</v>
      </c>
      <c r="Y3215" t="inlineStr">
        <is>
          <t>c534d04d-0c04-4a87-8d53-d76d9dcfab4b</t>
        </is>
      </c>
      <c r="Z3215" t="inlineStr">
        <is>
          <t>Eduard Sale (SEA LW)</t>
        </is>
      </c>
    </row>
    <row r="3216">
      <c r="A3216" t="inlineStr">
        <is>
          <t>Eduards Tralmaks</t>
        </is>
      </c>
      <c r="B3216" t="inlineStr">
        <is>
          <t>EDM</t>
        </is>
      </c>
      <c r="C3216" t="inlineStr">
        <is>
          <t>LW</t>
        </is>
      </c>
      <c r="D3216" t="inlineStr">
        <is>
          <t>F</t>
        </is>
      </c>
      <c r="E3216" t="n">
        <v>29</v>
      </c>
      <c r="F3216" t="inlineStr">
        <is>
          <t>FA</t>
        </is>
      </c>
      <c r="G3216" t="inlineStr">
        <is>
          <t>FA</t>
        </is>
      </c>
      <c r="H3216" s="30" t="n">
        <v>850000</v>
      </c>
      <c r="I3216" s="31" t="n">
        <v>0</v>
      </c>
      <c r="J3216" s="31" t="n"/>
      <c r="K3216" s="31" t="n">
        <v>0</v>
      </c>
      <c r="L3216" s="32" t="n"/>
      <c r="M3216" s="31" t="n">
        <v>0</v>
      </c>
      <c r="N3216" s="31" t="n">
        <v>0</v>
      </c>
      <c r="O3216" s="31" t="n"/>
      <c r="P3216" s="31" t="n"/>
      <c r="Q3216" s="31" t="n">
        <v>0</v>
      </c>
      <c r="R3216" s="31" t="n"/>
      <c r="S3216" s="32" t="n"/>
      <c r="T3216" s="32" t="n"/>
      <c r="V3216" t="inlineStr">
        <is>
          <t>05x7c</t>
        </is>
      </c>
      <c r="W3216" t="n">
        <v>7314</v>
      </c>
      <c r="Y3216" t="inlineStr">
        <is>
          <t>8dcadf70-4056-4e7c-b159-2370bc932b70</t>
        </is>
      </c>
      <c r="Z3216" t="inlineStr">
        <is>
          <t>Eduards Tralmaks (EDM LW)</t>
        </is>
      </c>
    </row>
    <row r="3217">
      <c r="A3217" t="inlineStr">
        <is>
          <t>Edward Pasquale</t>
        </is>
      </c>
      <c r="B3217" t="inlineStr">
        <is>
          <t>(N/A)</t>
        </is>
      </c>
      <c r="C3217" t="inlineStr">
        <is>
          <t>G</t>
        </is>
      </c>
      <c r="D3217" t="inlineStr">
        <is>
          <t>G</t>
        </is>
      </c>
      <c r="E3217" t="n">
        <v>35</v>
      </c>
      <c r="F3217" t="inlineStr">
        <is>
          <t>FA</t>
        </is>
      </c>
      <c r="G3217" t="inlineStr">
        <is>
          <t>FA</t>
        </is>
      </c>
      <c r="H3217" s="30" t="n">
        <v>1</v>
      </c>
      <c r="I3217" s="31" t="n">
        <v>0</v>
      </c>
      <c r="J3217" s="31" t="n"/>
      <c r="K3217" s="31" t="n">
        <v>0</v>
      </c>
      <c r="L3217" s="32" t="n"/>
      <c r="M3217" s="31" t="n">
        <v>0</v>
      </c>
      <c r="N3217" s="31" t="n">
        <v>0</v>
      </c>
      <c r="O3217" s="31" t="n"/>
      <c r="P3217" s="31" t="n"/>
      <c r="Q3217" s="31" t="n">
        <v>0</v>
      </c>
      <c r="R3217" s="31" t="n"/>
      <c r="S3217" s="32" t="n"/>
      <c r="T3217" s="32" t="n"/>
      <c r="V3217" t="inlineStr">
        <is>
          <t>01unw</t>
        </is>
      </c>
      <c r="W3217" t="n">
        <v>3286</v>
      </c>
      <c r="X3217" t="n">
        <v>4915</v>
      </c>
      <c r="Z3217" t="inlineStr">
        <is>
          <t>Edward Pasquale ((N/A) G)</t>
        </is>
      </c>
    </row>
    <row r="3218">
      <c r="A3218" t="inlineStr">
        <is>
          <t>Edwin Hedberg</t>
        </is>
      </c>
      <c r="B3218" t="inlineStr">
        <is>
          <t>(N/A)</t>
        </is>
      </c>
      <c r="C3218" t="inlineStr">
        <is>
          <t>RW</t>
        </is>
      </c>
      <c r="D3218" t="inlineStr">
        <is>
          <t>F</t>
        </is>
      </c>
      <c r="E3218" t="n">
        <v>32</v>
      </c>
      <c r="F3218" t="inlineStr">
        <is>
          <t>FA</t>
        </is>
      </c>
      <c r="G3218" t="inlineStr">
        <is>
          <t>FA</t>
        </is>
      </c>
      <c r="H3218" s="30" t="n">
        <v>1</v>
      </c>
      <c r="I3218" s="31" t="n">
        <v>0</v>
      </c>
      <c r="J3218" s="31" t="n"/>
      <c r="K3218" s="31" t="n">
        <v>0</v>
      </c>
      <c r="L3218" s="32" t="n"/>
      <c r="M3218" s="31" t="n">
        <v>0</v>
      </c>
      <c r="N3218" s="31" t="n">
        <v>0</v>
      </c>
      <c r="O3218" s="31" t="n"/>
      <c r="P3218" s="31" t="n"/>
      <c r="Q3218" s="31" t="n">
        <v>0</v>
      </c>
      <c r="R3218" s="31" t="n"/>
      <c r="S3218" s="32" t="n"/>
      <c r="T3218" s="32" t="n"/>
      <c r="V3218" t="inlineStr">
        <is>
          <t>03mwp</t>
        </is>
      </c>
      <c r="Z3218" t="inlineStr">
        <is>
          <t>Edwin Hedberg ((N/A) RW)</t>
        </is>
      </c>
    </row>
    <row r="3219">
      <c r="A3219" t="inlineStr">
        <is>
          <t>Edwin Minney</t>
        </is>
      </c>
      <c r="B3219" t="inlineStr">
        <is>
          <t>(N/A)</t>
        </is>
      </c>
      <c r="C3219" t="inlineStr">
        <is>
          <t>G</t>
        </is>
      </c>
      <c r="D3219" t="inlineStr">
        <is>
          <t>G</t>
        </is>
      </c>
      <c r="E3219" t="n">
        <v>30</v>
      </c>
      <c r="F3219" t="inlineStr">
        <is>
          <t>FA</t>
        </is>
      </c>
      <c r="G3219" t="inlineStr">
        <is>
          <t>FA</t>
        </is>
      </c>
      <c r="H3219" s="30" t="n">
        <v>1</v>
      </c>
      <c r="I3219" s="31" t="n">
        <v>0</v>
      </c>
      <c r="J3219" s="31" t="n"/>
      <c r="K3219" s="31" t="n">
        <v>0</v>
      </c>
      <c r="L3219" s="32" t="n"/>
      <c r="M3219" s="31" t="n">
        <v>0</v>
      </c>
      <c r="N3219" s="31" t="n">
        <v>0</v>
      </c>
      <c r="O3219" s="31" t="n"/>
      <c r="P3219" s="31" t="n"/>
      <c r="Q3219" s="31" t="n">
        <v>0</v>
      </c>
      <c r="R3219" s="31" t="n"/>
      <c r="S3219" s="32" t="n"/>
      <c r="T3219" s="32" t="n"/>
      <c r="V3219" t="inlineStr">
        <is>
          <t>03dhp</t>
        </is>
      </c>
      <c r="Z3219" t="inlineStr">
        <is>
          <t>Edwin Minney ((N/A) G)</t>
        </is>
      </c>
    </row>
    <row r="3220">
      <c r="A3220" t="inlineStr">
        <is>
          <t>Eemeli Rasanen</t>
        </is>
      </c>
      <c r="B3220" t="inlineStr">
        <is>
          <t>TOR</t>
        </is>
      </c>
      <c r="C3220" t="inlineStr">
        <is>
          <t>D</t>
        </is>
      </c>
      <c r="D3220" t="inlineStr">
        <is>
          <t>D</t>
        </is>
      </c>
      <c r="E3220" t="n">
        <v>27</v>
      </c>
      <c r="F3220" t="inlineStr">
        <is>
          <t>FA</t>
        </is>
      </c>
      <c r="G3220" t="inlineStr">
        <is>
          <t>FA</t>
        </is>
      </c>
      <c r="H3220" s="30" t="n">
        <v>1</v>
      </c>
      <c r="I3220" s="31" t="n">
        <v>0</v>
      </c>
      <c r="J3220" s="31" t="n"/>
      <c r="K3220" s="31" t="n">
        <v>0</v>
      </c>
      <c r="L3220" s="32" t="n"/>
      <c r="M3220" s="31" t="n">
        <v>0</v>
      </c>
      <c r="N3220" s="31" t="n">
        <v>0</v>
      </c>
      <c r="O3220" s="31" t="n"/>
      <c r="P3220" s="31" t="n"/>
      <c r="Q3220" s="31" t="n">
        <v>0</v>
      </c>
      <c r="R3220" s="31" t="n"/>
      <c r="S3220" s="32" t="n"/>
      <c r="T3220" s="32" t="n"/>
      <c r="V3220" t="inlineStr">
        <is>
          <t>04f14</t>
        </is>
      </c>
      <c r="X3220" t="n">
        <v>7574</v>
      </c>
      <c r="Z3220" t="inlineStr">
        <is>
          <t>Eemeli Rasanen (TOR D)</t>
        </is>
      </c>
    </row>
    <row r="3221">
      <c r="A3221" t="inlineStr">
        <is>
          <t>Eemeli Suomi</t>
        </is>
      </c>
      <c r="B3221" t="inlineStr">
        <is>
          <t>(N/A)</t>
        </is>
      </c>
      <c r="C3221" t="inlineStr">
        <is>
          <t>C</t>
        </is>
      </c>
      <c r="D3221" t="inlineStr">
        <is>
          <t>F</t>
        </is>
      </c>
      <c r="E3221" t="n">
        <v>30</v>
      </c>
      <c r="F3221" t="inlineStr">
        <is>
          <t>FA</t>
        </is>
      </c>
      <c r="G3221" t="inlineStr">
        <is>
          <t>FA</t>
        </is>
      </c>
      <c r="H3221" s="30" t="n">
        <v>1</v>
      </c>
      <c r="I3221" s="31" t="n">
        <v>0</v>
      </c>
      <c r="J3221" s="31" t="n"/>
      <c r="K3221" s="31" t="n">
        <v>0</v>
      </c>
      <c r="L3221" s="32" t="n"/>
      <c r="M3221" s="31" t="n">
        <v>0</v>
      </c>
      <c r="N3221" s="31" t="n">
        <v>0</v>
      </c>
      <c r="O3221" s="31" t="n"/>
      <c r="P3221" s="31" t="n"/>
      <c r="Q3221" s="31" t="n">
        <v>0</v>
      </c>
      <c r="R3221" s="31" t="n"/>
      <c r="S3221" s="32" t="n"/>
      <c r="T3221" s="32" t="n"/>
      <c r="V3221" t="inlineStr">
        <is>
          <t>04mf9</t>
        </is>
      </c>
      <c r="Z3221" t="inlineStr">
        <is>
          <t>Eemeli Suomi ((N/A) C)</t>
        </is>
      </c>
    </row>
    <row r="3222">
      <c r="A3222" t="inlineStr">
        <is>
          <t>Eemil Vinni</t>
        </is>
      </c>
      <c r="B3222" t="inlineStr">
        <is>
          <t>EDM</t>
        </is>
      </c>
      <c r="C3222" t="inlineStr">
        <is>
          <t>G</t>
        </is>
      </c>
      <c r="D3222" t="inlineStr">
        <is>
          <t>G</t>
        </is>
      </c>
      <c r="E3222" t="n">
        <v>20</v>
      </c>
      <c r="F3222" t="inlineStr">
        <is>
          <t>T</t>
        </is>
      </c>
      <c r="G3222" t="inlineStr">
        <is>
          <t>Nathan</t>
        </is>
      </c>
      <c r="H3222" s="30" t="n">
        <v>1</v>
      </c>
      <c r="I3222" s="31" t="n">
        <v>0</v>
      </c>
      <c r="J3222" s="31" t="n"/>
      <c r="K3222" s="31" t="n">
        <v>0</v>
      </c>
      <c r="L3222" s="32" t="n"/>
      <c r="M3222" s="31" t="n">
        <v>0</v>
      </c>
      <c r="N3222" s="31" t="n">
        <v>0</v>
      </c>
      <c r="O3222" s="31" t="n"/>
      <c r="P3222" s="31" t="n"/>
      <c r="Q3222" s="31" t="n">
        <v>0</v>
      </c>
      <c r="R3222" s="31" t="n"/>
      <c r="S3222" s="32" t="n"/>
      <c r="T3222" s="32" t="n"/>
      <c r="V3222" t="inlineStr">
        <is>
          <t>068y9</t>
        </is>
      </c>
      <c r="W3222" t="n">
        <v>7215</v>
      </c>
      <c r="Y3222" t="inlineStr">
        <is>
          <t>74cb7aaf-6588-4ea9-ba56-482c5047e4fe</t>
        </is>
      </c>
      <c r="Z3222" t="inlineStr">
        <is>
          <t>Eemil Vinni (EDM G)</t>
        </is>
      </c>
    </row>
    <row r="3223">
      <c r="A3223" t="inlineStr">
        <is>
          <t>Eemil Viro</t>
        </is>
      </c>
      <c r="B3223" t="inlineStr">
        <is>
          <t>DET</t>
        </is>
      </c>
      <c r="C3223" t="inlineStr">
        <is>
          <t>D</t>
        </is>
      </c>
      <c r="D3223" t="inlineStr">
        <is>
          <t>D</t>
        </is>
      </c>
      <c r="E3223" t="n">
        <v>24</v>
      </c>
      <c r="F3223" t="inlineStr">
        <is>
          <t>FA</t>
        </is>
      </c>
      <c r="G3223" t="inlineStr">
        <is>
          <t>FA</t>
        </is>
      </c>
      <c r="H3223" s="30" t="n">
        <v>1</v>
      </c>
      <c r="I3223" s="31" t="n">
        <v>0</v>
      </c>
      <c r="J3223" s="31" t="n"/>
      <c r="K3223" s="31" t="n">
        <v>0</v>
      </c>
      <c r="L3223" s="32" t="n"/>
      <c r="M3223" s="31" t="n">
        <v>0</v>
      </c>
      <c r="N3223" s="31" t="n">
        <v>0</v>
      </c>
      <c r="O3223" s="31" t="n"/>
      <c r="P3223" s="31" t="n"/>
      <c r="Q3223" s="31" t="n">
        <v>0</v>
      </c>
      <c r="R3223" s="31" t="n"/>
      <c r="S3223" s="32" t="n"/>
      <c r="T3223" s="32" t="n"/>
      <c r="V3223" t="inlineStr">
        <is>
          <t>05ltf</t>
        </is>
      </c>
      <c r="W3223" t="n">
        <v>6318</v>
      </c>
      <c r="Y3223" t="inlineStr">
        <is>
          <t>ed53b090-c3b4-4847-8b15-629c30ebec5e</t>
        </is>
      </c>
      <c r="Z3223" t="inlineStr">
        <is>
          <t>Eemil Viro (DET D)</t>
        </is>
      </c>
    </row>
    <row r="3224">
      <c r="A3224" t="inlineStr">
        <is>
          <t>Eerik Wallenius</t>
        </is>
      </c>
      <c r="B3224" t="inlineStr">
        <is>
          <t>OTT</t>
        </is>
      </c>
      <c r="C3224" t="inlineStr">
        <is>
          <t>D</t>
        </is>
      </c>
      <c r="D3224" t="inlineStr">
        <is>
          <t>D</t>
        </is>
      </c>
      <c r="E3224" t="n">
        <v>20</v>
      </c>
      <c r="F3224" t="inlineStr">
        <is>
          <t>FA</t>
        </is>
      </c>
      <c r="G3224" t="inlineStr">
        <is>
          <t>FA</t>
        </is>
      </c>
      <c r="H3224" s="30" t="n">
        <v>1</v>
      </c>
      <c r="I3224" s="31" t="n">
        <v>0</v>
      </c>
      <c r="J3224" s="31" t="n"/>
      <c r="K3224" s="31" t="n">
        <v>0</v>
      </c>
      <c r="L3224" s="32" t="n"/>
      <c r="M3224" s="31" t="n">
        <v>0</v>
      </c>
      <c r="N3224" s="31" t="n">
        <v>0</v>
      </c>
      <c r="O3224" s="31" t="n"/>
      <c r="P3224" s="31" t="n"/>
      <c r="Q3224" s="31" t="n">
        <v>0</v>
      </c>
      <c r="R3224" s="31" t="n"/>
      <c r="S3224" s="32" t="n"/>
      <c r="T3224" s="32" t="n"/>
      <c r="V3224" t="inlineStr">
        <is>
          <t>06mqf</t>
        </is>
      </c>
      <c r="Y3224" t="inlineStr">
        <is>
          <t>5ba13d9f-9dca-4a9e-8519-3b1a1789adcd</t>
        </is>
      </c>
      <c r="Z3224" t="inlineStr">
        <is>
          <t>Eerik Wallenius (OTT D)</t>
        </is>
      </c>
    </row>
    <row r="3225">
      <c r="A3225" t="inlineStr">
        <is>
          <t>Eero Elo</t>
        </is>
      </c>
      <c r="B3225" t="inlineStr">
        <is>
          <t>MIN</t>
        </is>
      </c>
      <c r="C3225" t="inlineStr">
        <is>
          <t>LW</t>
        </is>
      </c>
      <c r="D3225" t="inlineStr">
        <is>
          <t>F</t>
        </is>
      </c>
      <c r="E3225" t="n">
        <v>36</v>
      </c>
      <c r="F3225" t="inlineStr">
        <is>
          <t>FA</t>
        </is>
      </c>
      <c r="G3225" t="inlineStr">
        <is>
          <t>FA</t>
        </is>
      </c>
      <c r="H3225" s="30" t="n">
        <v>1</v>
      </c>
      <c r="I3225" s="31" t="n">
        <v>0</v>
      </c>
      <c r="J3225" s="31" t="n"/>
      <c r="K3225" s="31" t="n">
        <v>0</v>
      </c>
      <c r="L3225" s="32" t="n"/>
      <c r="M3225" s="31" t="n">
        <v>0</v>
      </c>
      <c r="N3225" s="31" t="n">
        <v>0</v>
      </c>
      <c r="O3225" s="31" t="n"/>
      <c r="P3225" s="31" t="n"/>
      <c r="Q3225" s="31" t="n">
        <v>0</v>
      </c>
      <c r="R3225" s="31" t="n"/>
      <c r="S3225" s="32" t="n"/>
      <c r="T3225" s="32" t="n"/>
      <c r="V3225" t="inlineStr">
        <is>
          <t>020h0</t>
        </is>
      </c>
      <c r="Z3225" t="inlineStr">
        <is>
          <t>Eero Elo (MIN LW)</t>
        </is>
      </c>
    </row>
    <row r="3226">
      <c r="A3226" t="inlineStr">
        <is>
          <t>Eero Kilpelainen</t>
        </is>
      </c>
      <c r="B3226" t="inlineStr">
        <is>
          <t>(N/A)</t>
        </is>
      </c>
      <c r="C3226" t="inlineStr">
        <is>
          <t>G</t>
        </is>
      </c>
      <c r="D3226" t="inlineStr">
        <is>
          <t>G</t>
        </is>
      </c>
      <c r="E3226" t="n">
        <v>41</v>
      </c>
      <c r="F3226" t="inlineStr">
        <is>
          <t>FA</t>
        </is>
      </c>
      <c r="G3226" t="inlineStr">
        <is>
          <t>FA</t>
        </is>
      </c>
      <c r="H3226" s="30" t="n">
        <v>1</v>
      </c>
      <c r="I3226" s="31" t="n">
        <v>0</v>
      </c>
      <c r="J3226" s="31" t="n"/>
      <c r="K3226" s="31" t="n">
        <v>0</v>
      </c>
      <c r="L3226" s="32" t="n"/>
      <c r="M3226" s="31" t="n">
        <v>0</v>
      </c>
      <c r="N3226" s="31" t="n">
        <v>0</v>
      </c>
      <c r="O3226" s="31" t="n"/>
      <c r="P3226" s="31" t="n"/>
      <c r="Q3226" s="31" t="n">
        <v>0</v>
      </c>
      <c r="R3226" s="31" t="n"/>
      <c r="S3226" s="32" t="n"/>
      <c r="T3226" s="32" t="n"/>
      <c r="V3226" t="inlineStr">
        <is>
          <t>026kh</t>
        </is>
      </c>
      <c r="Z3226" t="inlineStr">
        <is>
          <t>Eero Kilpelainen ((N/A) G)</t>
        </is>
      </c>
    </row>
    <row r="3227">
      <c r="A3227" t="inlineStr">
        <is>
          <t>Eetu Anttila</t>
        </is>
      </c>
      <c r="B3227" t="inlineStr">
        <is>
          <t>(N/A)</t>
        </is>
      </c>
      <c r="C3227" t="inlineStr">
        <is>
          <t>G</t>
        </is>
      </c>
      <c r="D3227" t="inlineStr">
        <is>
          <t>G</t>
        </is>
      </c>
      <c r="E3227" t="n">
        <v>27</v>
      </c>
      <c r="F3227" t="inlineStr">
        <is>
          <t>FA</t>
        </is>
      </c>
      <c r="G3227" t="inlineStr">
        <is>
          <t>FA</t>
        </is>
      </c>
      <c r="H3227" s="30" t="n">
        <v>1</v>
      </c>
      <c r="I3227" s="31" t="n">
        <v>0</v>
      </c>
      <c r="J3227" s="31" t="n"/>
      <c r="K3227" s="31" t="n">
        <v>0</v>
      </c>
      <c r="L3227" s="32" t="n"/>
      <c r="M3227" s="31" t="n">
        <v>0</v>
      </c>
      <c r="N3227" s="31" t="n">
        <v>0</v>
      </c>
      <c r="O3227" s="31" t="n"/>
      <c r="P3227" s="31" t="n"/>
      <c r="Q3227" s="31" t="n">
        <v>0</v>
      </c>
      <c r="R3227" s="31" t="n"/>
      <c r="S3227" s="32" t="n"/>
      <c r="T3227" s="32" t="n"/>
      <c r="V3227" t="inlineStr">
        <is>
          <t>05xmy</t>
        </is>
      </c>
      <c r="Z3227" t="inlineStr">
        <is>
          <t>Eetu Anttila ((N/A) G)</t>
        </is>
      </c>
    </row>
    <row r="3228">
      <c r="A3228" t="inlineStr">
        <is>
          <t>Eetu Laurikainen</t>
        </is>
      </c>
      <c r="B3228" t="inlineStr">
        <is>
          <t>(N/A)</t>
        </is>
      </c>
      <c r="C3228" t="inlineStr">
        <is>
          <t>G</t>
        </is>
      </c>
      <c r="D3228" t="inlineStr">
        <is>
          <t>G</t>
        </is>
      </c>
      <c r="E3228" t="n">
        <v>33</v>
      </c>
      <c r="F3228" t="inlineStr">
        <is>
          <t>FA</t>
        </is>
      </c>
      <c r="G3228" t="inlineStr">
        <is>
          <t>FA</t>
        </is>
      </c>
      <c r="H3228" s="30" t="n">
        <v>1</v>
      </c>
      <c r="I3228" s="31" t="n">
        <v>0</v>
      </c>
      <c r="J3228" s="31" t="n"/>
      <c r="K3228" s="31" t="n">
        <v>0</v>
      </c>
      <c r="L3228" s="32" t="n"/>
      <c r="M3228" s="31" t="n">
        <v>0</v>
      </c>
      <c r="N3228" s="31" t="n">
        <v>0</v>
      </c>
      <c r="O3228" s="31" t="n"/>
      <c r="P3228" s="31" t="n"/>
      <c r="Q3228" s="31" t="n">
        <v>0</v>
      </c>
      <c r="R3228" s="31" t="n"/>
      <c r="S3228" s="32" t="n"/>
      <c r="T3228" s="32" t="n"/>
      <c r="V3228" t="inlineStr">
        <is>
          <t>03afd</t>
        </is>
      </c>
      <c r="W3228" t="n">
        <v>4880</v>
      </c>
      <c r="X3228" t="n">
        <v>6731</v>
      </c>
      <c r="Z3228" t="inlineStr">
        <is>
          <t>Eetu Laurikainen ((N/A) G)</t>
        </is>
      </c>
    </row>
    <row r="3229">
      <c r="A3229" t="inlineStr">
        <is>
          <t>Eetu Liukas</t>
        </is>
      </c>
      <c r="B3229" t="inlineStr">
        <is>
          <t>(N/A)</t>
        </is>
      </c>
      <c r="C3229" t="inlineStr">
        <is>
          <t>RW</t>
        </is>
      </c>
      <c r="D3229" t="inlineStr">
        <is>
          <t>F</t>
        </is>
      </c>
      <c r="E3229" t="n">
        <v>23</v>
      </c>
      <c r="F3229" t="inlineStr">
        <is>
          <t>FA</t>
        </is>
      </c>
      <c r="G3229" t="inlineStr">
        <is>
          <t>FA</t>
        </is>
      </c>
      <c r="H3229" s="30" t="n">
        <v>1</v>
      </c>
      <c r="I3229" s="31" t="n">
        <v>0</v>
      </c>
      <c r="J3229" s="31" t="n"/>
      <c r="K3229" s="31" t="n">
        <v>0</v>
      </c>
      <c r="L3229" s="32" t="n"/>
      <c r="M3229" s="31" t="n">
        <v>0</v>
      </c>
      <c r="N3229" s="31" t="n">
        <v>0</v>
      </c>
      <c r="O3229" s="31" t="n"/>
      <c r="P3229" s="31" t="n"/>
      <c r="Q3229" s="31" t="n">
        <v>0</v>
      </c>
      <c r="R3229" s="31" t="n"/>
      <c r="S3229" s="32" t="n"/>
      <c r="T3229" s="32" t="n"/>
      <c r="V3229" t="inlineStr">
        <is>
          <t>05u63</t>
        </is>
      </c>
      <c r="W3229" t="n">
        <v>6525</v>
      </c>
      <c r="Y3229" t="inlineStr">
        <is>
          <t>a3de4e91-de20-4548-86e2-ce00a12a1b9d</t>
        </is>
      </c>
      <c r="Z3229" t="inlineStr">
        <is>
          <t>Eetu Liukas ((N/A) RW)</t>
        </is>
      </c>
    </row>
    <row r="3230">
      <c r="A3230" t="inlineStr">
        <is>
          <t>Eetu Makiniemi</t>
        </is>
      </c>
      <c r="B3230" t="inlineStr">
        <is>
          <t>PHI</t>
        </is>
      </c>
      <c r="C3230" t="inlineStr">
        <is>
          <t>G</t>
        </is>
      </c>
      <c r="D3230" t="inlineStr">
        <is>
          <t>G</t>
        </is>
      </c>
      <c r="E3230" t="n">
        <v>27</v>
      </c>
      <c r="F3230" t="inlineStr">
        <is>
          <t>FA</t>
        </is>
      </c>
      <c r="G3230" t="inlineStr">
        <is>
          <t>FA</t>
        </is>
      </c>
      <c r="H3230" s="30" t="n">
        <v>1</v>
      </c>
      <c r="I3230" s="31" t="n">
        <v>0</v>
      </c>
      <c r="J3230" s="31" t="n"/>
      <c r="K3230" s="31" t="n">
        <v>0</v>
      </c>
      <c r="L3230" s="32" t="n"/>
      <c r="M3230" s="31" t="n">
        <v>0</v>
      </c>
      <c r="N3230" s="31" t="n">
        <v>0</v>
      </c>
      <c r="O3230" s="31" t="n"/>
      <c r="P3230" s="31" t="n"/>
      <c r="Q3230" s="31" t="n">
        <v>0</v>
      </c>
      <c r="R3230" s="31" t="n"/>
      <c r="S3230" s="32" t="n"/>
      <c r="T3230" s="32" t="n"/>
      <c r="V3230" t="inlineStr">
        <is>
          <t>04f20</t>
        </is>
      </c>
      <c r="W3230" t="n">
        <v>6425</v>
      </c>
      <c r="X3230" t="n">
        <v>7619</v>
      </c>
      <c r="Y3230" t="inlineStr">
        <is>
          <t>dba5f20d-ac10-44ad-a8b7-469099223755</t>
        </is>
      </c>
      <c r="Z3230" t="inlineStr">
        <is>
          <t>Eetu Makiniemi (PHI G)</t>
        </is>
      </c>
    </row>
    <row r="3231">
      <c r="A3231" t="inlineStr">
        <is>
          <t>Eetu Orpana</t>
        </is>
      </c>
      <c r="B3231" t="inlineStr">
        <is>
          <t>(N/A)</t>
        </is>
      </c>
      <c r="C3231" t="inlineStr">
        <is>
          <t>C</t>
        </is>
      </c>
      <c r="D3231" t="inlineStr">
        <is>
          <t>F</t>
        </is>
      </c>
      <c r="E3231" t="n">
        <v>19</v>
      </c>
      <c r="F3231" t="inlineStr">
        <is>
          <t>FA</t>
        </is>
      </c>
      <c r="G3231" t="inlineStr">
        <is>
          <t>FA</t>
        </is>
      </c>
      <c r="H3231" s="30" t="n">
        <v>1</v>
      </c>
      <c r="I3231" s="31" t="n">
        <v>0</v>
      </c>
      <c r="J3231" s="31" t="n"/>
      <c r="K3231" s="31" t="n">
        <v>0</v>
      </c>
      <c r="L3231" s="32" t="n"/>
      <c r="M3231" s="31" t="n">
        <v>0</v>
      </c>
      <c r="N3231" s="31" t="n">
        <v>0</v>
      </c>
      <c r="O3231" s="31" t="n"/>
      <c r="P3231" s="31" t="n"/>
      <c r="Q3231" s="31" t="n">
        <v>0</v>
      </c>
      <c r="R3231" s="31" t="n"/>
      <c r="S3231" s="32" t="n"/>
      <c r="T3231" s="32" t="n"/>
      <c r="V3231" t="inlineStr">
        <is>
          <t>070g1</t>
        </is>
      </c>
      <c r="Z3231" t="inlineStr">
        <is>
          <t>Eetu Orpana ((N/A) C)</t>
        </is>
      </c>
    </row>
    <row r="3232">
      <c r="A3232" t="inlineStr">
        <is>
          <t>Eetu Pakkila</t>
        </is>
      </c>
      <c r="B3232" t="inlineStr">
        <is>
          <t>(N/A)</t>
        </is>
      </c>
      <c r="C3232" t="inlineStr">
        <is>
          <t>LW</t>
        </is>
      </c>
      <c r="D3232" t="inlineStr">
        <is>
          <t>F</t>
        </is>
      </c>
      <c r="E3232" t="n">
        <v>26</v>
      </c>
      <c r="F3232" t="inlineStr">
        <is>
          <t>FA</t>
        </is>
      </c>
      <c r="G3232" t="inlineStr">
        <is>
          <t>FA</t>
        </is>
      </c>
      <c r="H3232" s="30" t="n">
        <v>1</v>
      </c>
      <c r="I3232" s="31" t="n">
        <v>0</v>
      </c>
      <c r="J3232" s="31" t="n"/>
      <c r="K3232" s="31" t="n">
        <v>0</v>
      </c>
      <c r="L3232" s="32" t="n"/>
      <c r="M3232" s="31" t="n">
        <v>0</v>
      </c>
      <c r="N3232" s="31" t="n">
        <v>0</v>
      </c>
      <c r="O3232" s="31" t="n"/>
      <c r="P3232" s="31" t="n"/>
      <c r="Q3232" s="31" t="n">
        <v>0</v>
      </c>
      <c r="R3232" s="31" t="n"/>
      <c r="S3232" s="32" t="n"/>
      <c r="T3232" s="32" t="n"/>
      <c r="V3232" t="inlineStr">
        <is>
          <t>04r1f</t>
        </is>
      </c>
      <c r="X3232" t="n">
        <v>8100</v>
      </c>
      <c r="Z3232" t="inlineStr">
        <is>
          <t>Eetu Pakkila ((N/A) LW)</t>
        </is>
      </c>
    </row>
    <row r="3233">
      <c r="A3233" t="inlineStr">
        <is>
          <t>Eetu Sopanen</t>
        </is>
      </c>
      <c r="B3233" t="inlineStr">
        <is>
          <t>(N/A)</t>
        </is>
      </c>
      <c r="C3233" t="inlineStr">
        <is>
          <t>D</t>
        </is>
      </c>
      <c r="D3233" t="inlineStr">
        <is>
          <t>D</t>
        </is>
      </c>
      <c r="E3233" t="n">
        <v>30</v>
      </c>
      <c r="F3233" t="inlineStr">
        <is>
          <t>FA</t>
        </is>
      </c>
      <c r="G3233" t="inlineStr">
        <is>
          <t>FA</t>
        </is>
      </c>
      <c r="H3233" s="30" t="n">
        <v>1</v>
      </c>
      <c r="I3233" s="31" t="n">
        <v>0</v>
      </c>
      <c r="J3233" s="31" t="n"/>
      <c r="K3233" s="31" t="n">
        <v>0</v>
      </c>
      <c r="L3233" s="32" t="n"/>
      <c r="M3233" s="31" t="n">
        <v>0</v>
      </c>
      <c r="N3233" s="31" t="n">
        <v>0</v>
      </c>
      <c r="O3233" s="31" t="n"/>
      <c r="P3233" s="31" t="n"/>
      <c r="Q3233" s="31" t="n">
        <v>0</v>
      </c>
      <c r="R3233" s="31" t="n"/>
      <c r="S3233" s="32" t="n"/>
      <c r="T3233" s="32" t="n"/>
      <c r="V3233" t="inlineStr">
        <is>
          <t>03ekn</t>
        </is>
      </c>
      <c r="Z3233" t="inlineStr">
        <is>
          <t>Eetu Sopanen ((N/A) D)</t>
        </is>
      </c>
    </row>
    <row r="3234">
      <c r="A3234" t="inlineStr">
        <is>
          <t>Eetu Tuulola</t>
        </is>
      </c>
      <c r="B3234" t="inlineStr">
        <is>
          <t>CGY</t>
        </is>
      </c>
      <c r="C3234" t="inlineStr">
        <is>
          <t>RW</t>
        </is>
      </c>
      <c r="D3234" t="inlineStr">
        <is>
          <t>F</t>
        </is>
      </c>
      <c r="E3234" t="n">
        <v>28</v>
      </c>
      <c r="F3234" t="inlineStr">
        <is>
          <t>FA</t>
        </is>
      </c>
      <c r="G3234" t="inlineStr">
        <is>
          <t>FA</t>
        </is>
      </c>
      <c r="H3234" s="30" t="n">
        <v>1</v>
      </c>
      <c r="I3234" s="31" t="n">
        <v>0</v>
      </c>
      <c r="J3234" s="31" t="n"/>
      <c r="K3234" s="31" t="n">
        <v>0</v>
      </c>
      <c r="L3234" s="32" t="n"/>
      <c r="M3234" s="31" t="n">
        <v>0</v>
      </c>
      <c r="N3234" s="31" t="n">
        <v>0</v>
      </c>
      <c r="O3234" s="31" t="n"/>
      <c r="P3234" s="31" t="n"/>
      <c r="Q3234" s="31" t="n">
        <v>0</v>
      </c>
      <c r="R3234" s="31" t="n"/>
      <c r="S3234" s="32" t="n"/>
      <c r="T3234" s="32" t="n"/>
      <c r="V3234" t="inlineStr">
        <is>
          <t>042y8</t>
        </is>
      </c>
      <c r="W3234" t="n">
        <v>6129</v>
      </c>
      <c r="X3234" t="n">
        <v>7261</v>
      </c>
      <c r="Y3234" t="inlineStr">
        <is>
          <t>64561c1c-b85d-453e-a65a-99af5b6e97b9</t>
        </is>
      </c>
      <c r="Z3234" t="inlineStr">
        <is>
          <t>Eetu Tuulola (CGY RW)</t>
        </is>
      </c>
    </row>
    <row r="3235">
      <c r="A3235" t="inlineStr">
        <is>
          <t>Eetu Vahalahti</t>
        </is>
      </c>
      <c r="B3235" t="inlineStr">
        <is>
          <t>(N/A)</t>
        </is>
      </c>
      <c r="C3235" t="inlineStr">
        <is>
          <t>D</t>
        </is>
      </c>
      <c r="D3235" t="inlineStr">
        <is>
          <t>D</t>
        </is>
      </c>
      <c r="E3235" t="n">
        <v>19</v>
      </c>
      <c r="F3235" t="inlineStr">
        <is>
          <t>FA</t>
        </is>
      </c>
      <c r="G3235" t="inlineStr">
        <is>
          <t>FA</t>
        </is>
      </c>
      <c r="H3235" s="30" t="n">
        <v>1</v>
      </c>
      <c r="I3235" s="31" t="n">
        <v>0</v>
      </c>
      <c r="J3235" s="31" t="n"/>
      <c r="K3235" s="31" t="n">
        <v>0</v>
      </c>
      <c r="L3235" s="32" t="n"/>
      <c r="M3235" s="31" t="n">
        <v>0</v>
      </c>
      <c r="N3235" s="31" t="n">
        <v>0</v>
      </c>
      <c r="O3235" s="31" t="n"/>
      <c r="P3235" s="31" t="n"/>
      <c r="Q3235" s="31" t="n">
        <v>0</v>
      </c>
      <c r="R3235" s="31" t="n"/>
      <c r="S3235" s="32" t="n"/>
      <c r="T3235" s="32" t="n"/>
      <c r="V3235" t="inlineStr">
        <is>
          <t>070h1</t>
        </is>
      </c>
      <c r="Z3235" t="inlineStr">
        <is>
          <t>Eetu Vahalahti ((N/A) D)</t>
        </is>
      </c>
    </row>
    <row r="3236">
      <c r="A3236" t="inlineStr">
        <is>
          <t>Egor Afanasyev</t>
        </is>
      </c>
      <c r="B3236" t="inlineStr">
        <is>
          <t>SJS</t>
        </is>
      </c>
      <c r="C3236" t="inlineStr">
        <is>
          <t>LW</t>
        </is>
      </c>
      <c r="D3236" t="inlineStr">
        <is>
          <t>F</t>
        </is>
      </c>
      <c r="E3236" t="n">
        <v>25</v>
      </c>
      <c r="F3236" t="inlineStr">
        <is>
          <t>FA</t>
        </is>
      </c>
      <c r="G3236" t="inlineStr">
        <is>
          <t>FA</t>
        </is>
      </c>
      <c r="H3236" s="30" t="n">
        <v>800000</v>
      </c>
      <c r="I3236" s="31" t="n">
        <v>0</v>
      </c>
      <c r="J3236" s="31" t="n"/>
      <c r="K3236" s="31" t="n">
        <v>0</v>
      </c>
      <c r="L3236" s="32" t="n"/>
      <c r="M3236" s="31" t="n">
        <v>0</v>
      </c>
      <c r="N3236" s="31" t="n">
        <v>0</v>
      </c>
      <c r="O3236" s="31" t="n"/>
      <c r="P3236" s="31" t="n"/>
      <c r="Q3236" s="31" t="n">
        <v>0</v>
      </c>
      <c r="R3236" s="31" t="n"/>
      <c r="S3236" s="32" t="n"/>
      <c r="T3236" s="32" t="n"/>
      <c r="V3236" t="inlineStr">
        <is>
          <t>04zou</t>
        </is>
      </c>
      <c r="W3236" t="n">
        <v>5979</v>
      </c>
      <c r="X3236" t="n">
        <v>8323</v>
      </c>
      <c r="Y3236" t="inlineStr">
        <is>
          <t>88d93261-6cba-4f9f-8194-142d487ed6b7</t>
        </is>
      </c>
      <c r="Z3236" t="inlineStr">
        <is>
          <t>Egor Afanasyev (SJS LW)</t>
        </is>
      </c>
    </row>
    <row r="3237">
      <c r="A3237" t="inlineStr">
        <is>
          <t>Egor Barabanov</t>
        </is>
      </c>
      <c r="B3237" t="inlineStr">
        <is>
          <t>CGY</t>
        </is>
      </c>
      <c r="C3237" t="inlineStr">
        <is>
          <t>LW</t>
        </is>
      </c>
      <c r="D3237" t="inlineStr">
        <is>
          <t>F</t>
        </is>
      </c>
      <c r="E3237" t="n">
        <v>20</v>
      </c>
      <c r="F3237" t="inlineStr">
        <is>
          <t>FA</t>
        </is>
      </c>
      <c r="G3237" t="inlineStr">
        <is>
          <t>FA</t>
        </is>
      </c>
      <c r="H3237" s="30" t="n">
        <v>1</v>
      </c>
      <c r="I3237" s="31" t="n">
        <v>0</v>
      </c>
      <c r="J3237" s="31" t="n"/>
      <c r="K3237" s="31" t="n">
        <v>0</v>
      </c>
      <c r="L3237" s="32" t="n"/>
      <c r="M3237" s="31" t="n">
        <v>0</v>
      </c>
      <c r="N3237" s="31" t="n">
        <v>0</v>
      </c>
      <c r="O3237" s="31" t="n"/>
      <c r="P3237" s="31" t="n"/>
      <c r="Q3237" s="31" t="n">
        <v>0</v>
      </c>
      <c r="R3237" s="31" t="n"/>
      <c r="S3237" s="32" t="n"/>
      <c r="T3237" s="32" t="n"/>
      <c r="V3237" t="inlineStr">
        <is>
          <t>07257</t>
        </is>
      </c>
      <c r="W3237" t="n">
        <v>7723</v>
      </c>
      <c r="Y3237" t="inlineStr">
        <is>
          <t>bb5fda48-5db8-4aab-8ccf-ebefad50a6bb</t>
        </is>
      </c>
      <c r="Z3237" t="inlineStr">
        <is>
          <t>Egor Barabanov (CGY LW)</t>
        </is>
      </c>
    </row>
    <row r="3238">
      <c r="A3238" t="inlineStr">
        <is>
          <t>Egor Korshkov</t>
        </is>
      </c>
      <c r="B3238" t="inlineStr">
        <is>
          <t>FLA</t>
        </is>
      </c>
      <c r="C3238" t="inlineStr">
        <is>
          <t>RW</t>
        </is>
      </c>
      <c r="D3238" t="inlineStr">
        <is>
          <t>F</t>
        </is>
      </c>
      <c r="E3238" t="n">
        <v>30</v>
      </c>
      <c r="F3238" t="inlineStr">
        <is>
          <t>FA</t>
        </is>
      </c>
      <c r="G3238" t="inlineStr">
        <is>
          <t>FA</t>
        </is>
      </c>
      <c r="H3238" s="30" t="n">
        <v>1</v>
      </c>
      <c r="I3238" s="31" t="n">
        <v>0</v>
      </c>
      <c r="J3238" s="31" t="n"/>
      <c r="K3238" s="31" t="n">
        <v>0</v>
      </c>
      <c r="L3238" s="32" t="n"/>
      <c r="M3238" s="31" t="n">
        <v>0</v>
      </c>
      <c r="N3238" s="31" t="n">
        <v>0</v>
      </c>
      <c r="O3238" s="31" t="n"/>
      <c r="P3238" s="31" t="n"/>
      <c r="Q3238" s="31" t="n">
        <v>0</v>
      </c>
      <c r="R3238" s="31" t="n"/>
      <c r="S3238" s="32" t="n"/>
      <c r="T3238" s="32" t="n"/>
      <c r="V3238" t="inlineStr">
        <is>
          <t>03yqb</t>
        </is>
      </c>
      <c r="W3238" t="n">
        <v>5236</v>
      </c>
      <c r="X3238" t="n">
        <v>7139</v>
      </c>
      <c r="Z3238" t="inlineStr">
        <is>
          <t>Egor Korshkov (FLA RW)</t>
        </is>
      </c>
    </row>
    <row r="3239">
      <c r="A3239" t="inlineStr">
        <is>
          <t>Egor Serdyuk</t>
        </is>
      </c>
      <c r="B3239" t="inlineStr">
        <is>
          <t>PHI</t>
        </is>
      </c>
      <c r="C3239" t="inlineStr">
        <is>
          <t>RW</t>
        </is>
      </c>
      <c r="D3239" t="inlineStr">
        <is>
          <t>F</t>
        </is>
      </c>
      <c r="E3239" t="n">
        <v>25</v>
      </c>
      <c r="F3239" t="inlineStr">
        <is>
          <t>FA</t>
        </is>
      </c>
      <c r="G3239" t="inlineStr">
        <is>
          <t>FA</t>
        </is>
      </c>
      <c r="H3239" s="30" t="n">
        <v>1</v>
      </c>
      <c r="I3239" s="31" t="n">
        <v>0</v>
      </c>
      <c r="J3239" s="31" t="n"/>
      <c r="K3239" s="31" t="n">
        <v>0</v>
      </c>
      <c r="L3239" s="32" t="n"/>
      <c r="M3239" s="31" t="n">
        <v>0</v>
      </c>
      <c r="N3239" s="31" t="n">
        <v>0</v>
      </c>
      <c r="O3239" s="31" t="n"/>
      <c r="P3239" s="31" t="n"/>
      <c r="Q3239" s="31" t="n">
        <v>0</v>
      </c>
      <c r="R3239" s="31" t="n"/>
      <c r="S3239" s="32" t="n"/>
      <c r="T3239" s="32" t="n"/>
      <c r="V3239" t="inlineStr">
        <is>
          <t>051vd</t>
        </is>
      </c>
      <c r="X3239" t="n">
        <v>8442</v>
      </c>
      <c r="Z3239" t="inlineStr">
        <is>
          <t>Egor Serdyuk (PHI RW)</t>
        </is>
      </c>
    </row>
    <row r="3240">
      <c r="A3240" t="inlineStr">
        <is>
          <t>Egor Sokolov</t>
        </is>
      </c>
      <c r="B3240" t="inlineStr">
        <is>
          <t>UTA</t>
        </is>
      </c>
      <c r="C3240" t="inlineStr">
        <is>
          <t>LW</t>
        </is>
      </c>
      <c r="D3240" t="inlineStr">
        <is>
          <t>F</t>
        </is>
      </c>
      <c r="E3240" t="n">
        <v>26</v>
      </c>
      <c r="F3240" t="inlineStr">
        <is>
          <t>T</t>
        </is>
      </c>
      <c r="G3240" t="inlineStr">
        <is>
          <t>Mike</t>
        </is>
      </c>
      <c r="H3240" s="30" t="n">
        <v>1</v>
      </c>
      <c r="I3240" s="31" t="n">
        <v>0</v>
      </c>
      <c r="J3240" s="31" t="n"/>
      <c r="K3240" s="31" t="n">
        <v>0</v>
      </c>
      <c r="L3240" s="32" t="n"/>
      <c r="M3240" s="31" t="n">
        <v>0</v>
      </c>
      <c r="N3240" s="31" t="n">
        <v>0</v>
      </c>
      <c r="O3240" s="31" t="n"/>
      <c r="P3240" s="31" t="n"/>
      <c r="Q3240" s="31" t="n">
        <v>0</v>
      </c>
      <c r="R3240" s="31" t="n"/>
      <c r="S3240" s="32" t="n"/>
      <c r="T3240" s="32" t="n"/>
      <c r="V3240" t="inlineStr">
        <is>
          <t>04rfg</t>
        </is>
      </c>
      <c r="W3240" t="n">
        <v>5780</v>
      </c>
      <c r="X3240" t="n">
        <v>8137</v>
      </c>
      <c r="Y3240" t="inlineStr">
        <is>
          <t>42dfba13-f208-4a05-b39d-8814d73034fe</t>
        </is>
      </c>
      <c r="Z3240" t="inlineStr">
        <is>
          <t>Egor Sokolov (UTA LW)</t>
        </is>
      </c>
    </row>
    <row r="3241">
      <c r="A3241" t="inlineStr">
        <is>
          <t>Egor Yakovlev</t>
        </is>
      </c>
      <c r="B3241" t="inlineStr">
        <is>
          <t>(N/A)</t>
        </is>
      </c>
      <c r="C3241" t="inlineStr">
        <is>
          <t>D</t>
        </is>
      </c>
      <c r="D3241" t="inlineStr">
        <is>
          <t>D</t>
        </is>
      </c>
      <c r="E3241" t="n">
        <v>34</v>
      </c>
      <c r="F3241" t="inlineStr">
        <is>
          <t>FA</t>
        </is>
      </c>
      <c r="G3241" t="inlineStr">
        <is>
          <t>FA</t>
        </is>
      </c>
      <c r="H3241" s="30" t="n">
        <v>1</v>
      </c>
      <c r="I3241" s="31" t="n">
        <v>0</v>
      </c>
      <c r="J3241" s="31" t="n"/>
      <c r="K3241" s="31" t="n">
        <v>0</v>
      </c>
      <c r="L3241" s="32" t="n"/>
      <c r="M3241" s="31" t="n">
        <v>0</v>
      </c>
      <c r="N3241" s="31" t="n">
        <v>0</v>
      </c>
      <c r="O3241" s="31" t="n"/>
      <c r="P3241" s="31" t="n"/>
      <c r="Q3241" s="31" t="n">
        <v>0</v>
      </c>
      <c r="R3241" s="31" t="n"/>
      <c r="S3241" s="32" t="n"/>
      <c r="T3241" s="32" t="n"/>
      <c r="V3241" t="inlineStr">
        <is>
          <t>04oen</t>
        </is>
      </c>
      <c r="W3241" t="n">
        <v>5825</v>
      </c>
      <c r="X3241" t="n">
        <v>7887</v>
      </c>
      <c r="Z3241" t="inlineStr">
        <is>
          <t>Egor Yakovlev ((N/A) D)</t>
        </is>
      </c>
    </row>
    <row r="3242">
      <c r="A3242" t="inlineStr">
        <is>
          <t>Einar Emanuelsson</t>
        </is>
      </c>
      <c r="B3242" t="inlineStr">
        <is>
          <t>(N/A)</t>
        </is>
      </c>
      <c r="C3242" t="inlineStr">
        <is>
          <t>RW</t>
        </is>
      </c>
      <c r="D3242" t="inlineStr">
        <is>
          <t>F</t>
        </is>
      </c>
      <c r="E3242" t="n">
        <v>29</v>
      </c>
      <c r="F3242" t="inlineStr">
        <is>
          <t>FA</t>
        </is>
      </c>
      <c r="G3242" t="inlineStr">
        <is>
          <t>FA</t>
        </is>
      </c>
      <c r="H3242" s="30" t="n">
        <v>1</v>
      </c>
      <c r="I3242" s="31" t="n">
        <v>0</v>
      </c>
      <c r="J3242" s="31" t="n"/>
      <c r="K3242" s="31" t="n">
        <v>0</v>
      </c>
      <c r="L3242" s="32" t="n"/>
      <c r="M3242" s="31" t="n">
        <v>0</v>
      </c>
      <c r="N3242" s="31" t="n">
        <v>0</v>
      </c>
      <c r="O3242" s="31" t="n"/>
      <c r="P3242" s="31" t="n"/>
      <c r="Q3242" s="31" t="n">
        <v>0</v>
      </c>
      <c r="R3242" s="31" t="n"/>
      <c r="S3242" s="32" t="n"/>
      <c r="T3242" s="32" t="n"/>
      <c r="V3242" t="inlineStr">
        <is>
          <t>04lgz</t>
        </is>
      </c>
      <c r="Z3242" t="inlineStr">
        <is>
          <t>Einar Emanuelsson ((N/A) RW)</t>
        </is>
      </c>
    </row>
    <row r="3243">
      <c r="A3243" t="inlineStr">
        <is>
          <t>Elgin Pearce</t>
        </is>
      </c>
      <c r="B3243" t="inlineStr">
        <is>
          <t>(N/A)</t>
        </is>
      </c>
      <c r="C3243" t="inlineStr">
        <is>
          <t>C</t>
        </is>
      </c>
      <c r="D3243" t="inlineStr">
        <is>
          <t>F</t>
        </is>
      </c>
      <c r="E3243" t="n">
        <v>34</v>
      </c>
      <c r="F3243" t="inlineStr">
        <is>
          <t>FA</t>
        </is>
      </c>
      <c r="G3243" t="inlineStr">
        <is>
          <t>FA</t>
        </is>
      </c>
      <c r="H3243" s="30" t="n">
        <v>1</v>
      </c>
      <c r="I3243" s="31" t="n">
        <v>0</v>
      </c>
      <c r="J3243" s="31" t="n"/>
      <c r="K3243" s="31" t="n">
        <v>0</v>
      </c>
      <c r="L3243" s="32" t="n"/>
      <c r="M3243" s="31" t="n">
        <v>0</v>
      </c>
      <c r="N3243" s="31" t="n">
        <v>0</v>
      </c>
      <c r="O3243" s="31" t="n"/>
      <c r="P3243" s="31" t="n"/>
      <c r="Q3243" s="31" t="n">
        <v>0</v>
      </c>
      <c r="R3243" s="31" t="n"/>
      <c r="S3243" s="32" t="n"/>
      <c r="T3243" s="32" t="n"/>
      <c r="V3243" t="inlineStr">
        <is>
          <t>02yom</t>
        </is>
      </c>
      <c r="Z3243" t="inlineStr">
        <is>
          <t>Elgin Pearce ((N/A) C)</t>
        </is>
      </c>
    </row>
    <row r="3244">
      <c r="A3244" t="inlineStr">
        <is>
          <t>Eli Barnett</t>
        </is>
      </c>
      <c r="B3244" t="inlineStr">
        <is>
          <t>SJS</t>
        </is>
      </c>
      <c r="C3244" t="inlineStr">
        <is>
          <t>D</t>
        </is>
      </c>
      <c r="D3244" t="inlineStr">
        <is>
          <t>D</t>
        </is>
      </c>
      <c r="E3244" t="n">
        <v>22</v>
      </c>
      <c r="F3244" t="inlineStr">
        <is>
          <t>FA</t>
        </is>
      </c>
      <c r="G3244" t="inlineStr">
        <is>
          <t>FA</t>
        </is>
      </c>
      <c r="H3244" s="30" t="n">
        <v>1</v>
      </c>
      <c r="I3244" s="31" t="n">
        <v>0</v>
      </c>
      <c r="J3244" s="31" t="n"/>
      <c r="K3244" s="31" t="n">
        <v>0</v>
      </c>
      <c r="L3244" s="32" t="n"/>
      <c r="M3244" s="31" t="n">
        <v>0</v>
      </c>
      <c r="N3244" s="31" t="n">
        <v>0</v>
      </c>
      <c r="O3244" s="31" t="n"/>
      <c r="P3244" s="31" t="n"/>
      <c r="Q3244" s="31" t="n">
        <v>0</v>
      </c>
      <c r="R3244" s="31" t="n"/>
      <c r="S3244" s="32" t="n"/>
      <c r="T3244" s="32" t="n"/>
      <c r="V3244" t="inlineStr">
        <is>
          <t>062q3</t>
        </is>
      </c>
      <c r="Y3244" t="inlineStr">
        <is>
          <t>20f7dfd7-eac0-442d-805d-3d013eb2d5a4</t>
        </is>
      </c>
      <c r="Z3244" t="inlineStr">
        <is>
          <t>Eli Barnett (SJS D)</t>
        </is>
      </c>
    </row>
    <row r="3245">
      <c r="A3245" t="inlineStr">
        <is>
          <t>Eli Sebastian</t>
        </is>
      </c>
      <c r="B3245" t="inlineStr">
        <is>
          <t>(N/A)</t>
        </is>
      </c>
      <c r="C3245" t="inlineStr">
        <is>
          <t>C</t>
        </is>
      </c>
      <c r="D3245" t="inlineStr">
        <is>
          <t>F</t>
        </is>
      </c>
      <c r="E3245" t="n">
        <v>22</v>
      </c>
      <c r="F3245" t="inlineStr">
        <is>
          <t>FA</t>
        </is>
      </c>
      <c r="G3245" t="inlineStr">
        <is>
          <t>FA</t>
        </is>
      </c>
      <c r="H3245" s="30" t="n">
        <v>1</v>
      </c>
      <c r="I3245" s="31" t="n">
        <v>0</v>
      </c>
      <c r="J3245" s="31" t="n"/>
      <c r="K3245" s="31" t="n">
        <v>0</v>
      </c>
      <c r="L3245" s="32" t="n"/>
      <c r="M3245" s="31" t="n">
        <v>0</v>
      </c>
      <c r="N3245" s="31" t="n">
        <v>0</v>
      </c>
      <c r="O3245" s="31" t="n"/>
      <c r="P3245" s="31" t="n"/>
      <c r="Q3245" s="31" t="n">
        <v>0</v>
      </c>
      <c r="R3245" s="31" t="n"/>
      <c r="S3245" s="32" t="n"/>
      <c r="T3245" s="32" t="n"/>
      <c r="V3245" t="inlineStr">
        <is>
          <t>06ceb</t>
        </is>
      </c>
      <c r="Z3245" t="inlineStr">
        <is>
          <t>Eli Sebastian ((N/A) C)</t>
        </is>
      </c>
    </row>
    <row r="3246">
      <c r="A3246" t="inlineStr">
        <is>
          <t>Eli Zummack</t>
        </is>
      </c>
      <c r="B3246" t="inlineStr">
        <is>
          <t>(N/A)</t>
        </is>
      </c>
      <c r="C3246" t="inlineStr">
        <is>
          <t>C</t>
        </is>
      </c>
      <c r="D3246" t="inlineStr">
        <is>
          <t>F</t>
        </is>
      </c>
      <c r="E3246" t="n">
        <v>26</v>
      </c>
      <c r="F3246" t="inlineStr">
        <is>
          <t>FA</t>
        </is>
      </c>
      <c r="G3246" t="inlineStr">
        <is>
          <t>FA</t>
        </is>
      </c>
      <c r="H3246" s="30" t="n">
        <v>1</v>
      </c>
      <c r="I3246" s="31" t="n">
        <v>0</v>
      </c>
      <c r="J3246" s="31" t="n"/>
      <c r="K3246" s="31" t="n">
        <v>0</v>
      </c>
      <c r="L3246" s="32" t="n"/>
      <c r="M3246" s="31" t="n">
        <v>0</v>
      </c>
      <c r="N3246" s="31" t="n">
        <v>0</v>
      </c>
      <c r="O3246" s="31" t="n"/>
      <c r="P3246" s="31" t="n"/>
      <c r="Q3246" s="31" t="n">
        <v>0</v>
      </c>
      <c r="R3246" s="31" t="n"/>
      <c r="S3246" s="32" t="n"/>
      <c r="T3246" s="32" t="n"/>
      <c r="V3246" t="inlineStr">
        <is>
          <t>04rnk</t>
        </is>
      </c>
      <c r="W3246" t="n">
        <v>6551</v>
      </c>
      <c r="X3246" t="n">
        <v>8189</v>
      </c>
      <c r="Z3246" t="inlineStr">
        <is>
          <t>Eli Zummack ((N/A) C)</t>
        </is>
      </c>
    </row>
    <row r="3247">
      <c r="A3247" t="inlineStr">
        <is>
          <t>Elias Ekstrom</t>
        </is>
      </c>
      <c r="B3247" t="inlineStr">
        <is>
          <t>(N/A)</t>
        </is>
      </c>
      <c r="C3247" t="inlineStr">
        <is>
          <t>LW</t>
        </is>
      </c>
      <c r="D3247" t="inlineStr">
        <is>
          <t>F</t>
        </is>
      </c>
      <c r="E3247" t="n">
        <v>25</v>
      </c>
      <c r="F3247" t="inlineStr">
        <is>
          <t>FA</t>
        </is>
      </c>
      <c r="G3247" t="inlineStr">
        <is>
          <t>FA</t>
        </is>
      </c>
      <c r="H3247" s="30" t="n">
        <v>1</v>
      </c>
      <c r="I3247" s="31" t="n">
        <v>0</v>
      </c>
      <c r="J3247" s="31" t="n"/>
      <c r="K3247" s="31" t="n">
        <v>0</v>
      </c>
      <c r="L3247" s="32" t="n"/>
      <c r="M3247" s="31" t="n">
        <v>0</v>
      </c>
      <c r="N3247" s="31" t="n">
        <v>0</v>
      </c>
      <c r="O3247" s="31" t="n"/>
      <c r="P3247" s="31" t="n"/>
      <c r="Q3247" s="31" t="n">
        <v>0</v>
      </c>
      <c r="R3247" s="31" t="n"/>
      <c r="S3247" s="32" t="n"/>
      <c r="T3247" s="32" t="n"/>
      <c r="V3247" t="inlineStr">
        <is>
          <t>05y22</t>
        </is>
      </c>
      <c r="Z3247" t="inlineStr">
        <is>
          <t>Elias Ekstrom ((N/A) LW)</t>
        </is>
      </c>
    </row>
    <row r="3248">
      <c r="A3248" t="inlineStr">
        <is>
          <t>Elias Jansson</t>
        </is>
      </c>
      <c r="B3248" t="inlineStr">
        <is>
          <t>(N/A)</t>
        </is>
      </c>
      <c r="C3248" t="inlineStr">
        <is>
          <t>LW</t>
        </is>
      </c>
      <c r="D3248" t="inlineStr">
        <is>
          <t>F</t>
        </is>
      </c>
      <c r="E3248" t="n">
        <v>21</v>
      </c>
      <c r="F3248" t="inlineStr">
        <is>
          <t>FA</t>
        </is>
      </c>
      <c r="G3248" t="inlineStr">
        <is>
          <t>FA</t>
        </is>
      </c>
      <c r="H3248" s="30" t="n">
        <v>1</v>
      </c>
      <c r="I3248" s="31" t="n">
        <v>0</v>
      </c>
      <c r="J3248" s="31" t="n"/>
      <c r="K3248" s="31" t="n">
        <v>0</v>
      </c>
      <c r="L3248" s="32" t="n"/>
      <c r="M3248" s="31" t="n">
        <v>0</v>
      </c>
      <c r="N3248" s="31" t="n">
        <v>0</v>
      </c>
      <c r="O3248" s="31" t="n"/>
      <c r="P3248" s="31" t="n"/>
      <c r="Q3248" s="31" t="n">
        <v>0</v>
      </c>
      <c r="R3248" s="31" t="n"/>
      <c r="S3248" s="32" t="n"/>
      <c r="T3248" s="32" t="n"/>
      <c r="V3248" t="inlineStr">
        <is>
          <t>06ux3</t>
        </is>
      </c>
      <c r="Z3248" t="inlineStr">
        <is>
          <t>Elias Jansson ((N/A) LW)</t>
        </is>
      </c>
    </row>
    <row r="3249">
      <c r="A3249" t="inlineStr">
        <is>
          <t>Elias Schneider</t>
        </is>
      </c>
      <c r="B3249" t="inlineStr">
        <is>
          <t>(N/A)</t>
        </is>
      </c>
      <c r="C3249" t="inlineStr">
        <is>
          <t>LW</t>
        </is>
      </c>
      <c r="D3249" t="inlineStr">
        <is>
          <t>F</t>
        </is>
      </c>
      <c r="E3249" t="n">
        <v>19</v>
      </c>
      <c r="F3249" t="inlineStr">
        <is>
          <t>FA</t>
        </is>
      </c>
      <c r="G3249" t="inlineStr">
        <is>
          <t>FA</t>
        </is>
      </c>
      <c r="H3249" s="30" t="n">
        <v>1</v>
      </c>
      <c r="I3249" s="31" t="n">
        <v>0</v>
      </c>
      <c r="J3249" s="31" t="n"/>
      <c r="K3249" s="31" t="n">
        <v>0</v>
      </c>
      <c r="L3249" s="32" t="n"/>
      <c r="M3249" s="31" t="n">
        <v>0</v>
      </c>
      <c r="N3249" s="31" t="n">
        <v>0</v>
      </c>
      <c r="O3249" s="31" t="n"/>
      <c r="P3249" s="31" t="n"/>
      <c r="Q3249" s="31" t="n">
        <v>0</v>
      </c>
      <c r="R3249" s="31" t="n"/>
      <c r="S3249" s="32" t="n"/>
      <c r="T3249" s="32" t="n"/>
      <c r="V3249" t="inlineStr">
        <is>
          <t>06ux1</t>
        </is>
      </c>
      <c r="Z3249" t="inlineStr">
        <is>
          <t>Elias Schneider ((N/A) LW)</t>
        </is>
      </c>
    </row>
    <row r="3250">
      <c r="A3250" t="inlineStr">
        <is>
          <t>Elias Stenman</t>
        </is>
      </c>
      <c r="B3250" t="inlineStr">
        <is>
          <t>(N/A)</t>
        </is>
      </c>
      <c r="C3250" t="inlineStr">
        <is>
          <t>C</t>
        </is>
      </c>
      <c r="D3250" t="inlineStr">
        <is>
          <t>F</t>
        </is>
      </c>
      <c r="E3250" t="n">
        <v>23</v>
      </c>
      <c r="F3250" t="inlineStr">
        <is>
          <t>FA</t>
        </is>
      </c>
      <c r="G3250" t="inlineStr">
        <is>
          <t>FA</t>
        </is>
      </c>
      <c r="H3250" s="30" t="n">
        <v>1</v>
      </c>
      <c r="I3250" s="31" t="n">
        <v>0</v>
      </c>
      <c r="J3250" s="31" t="n"/>
      <c r="K3250" s="31" t="n">
        <v>0</v>
      </c>
      <c r="L3250" s="32" t="n"/>
      <c r="M3250" s="31" t="n">
        <v>0</v>
      </c>
      <c r="N3250" s="31" t="n">
        <v>0</v>
      </c>
      <c r="O3250" s="31" t="n"/>
      <c r="P3250" s="31" t="n"/>
      <c r="Q3250" s="31" t="n">
        <v>0</v>
      </c>
      <c r="R3250" s="31" t="n"/>
      <c r="S3250" s="32" t="n"/>
      <c r="T3250" s="32" t="n"/>
      <c r="V3250" t="inlineStr">
        <is>
          <t>05uxf</t>
        </is>
      </c>
      <c r="Z3250" t="inlineStr">
        <is>
          <t>Elias Stenman ((N/A) C)</t>
        </is>
      </c>
    </row>
    <row r="3251">
      <c r="A3251" t="inlineStr">
        <is>
          <t>Elias Vilen</t>
        </is>
      </c>
      <c r="B3251" t="inlineStr">
        <is>
          <t>(N/A)</t>
        </is>
      </c>
      <c r="C3251" t="inlineStr">
        <is>
          <t>LW</t>
        </is>
      </c>
      <c r="D3251" t="inlineStr">
        <is>
          <t>F</t>
        </is>
      </c>
      <c r="E3251" t="n">
        <v>25</v>
      </c>
      <c r="F3251" t="inlineStr">
        <is>
          <t>FA</t>
        </is>
      </c>
      <c r="G3251" t="inlineStr">
        <is>
          <t>FA</t>
        </is>
      </c>
      <c r="H3251" s="30" t="n">
        <v>1</v>
      </c>
      <c r="I3251" s="31" t="n">
        <v>0</v>
      </c>
      <c r="J3251" s="31" t="n"/>
      <c r="K3251" s="31" t="n">
        <v>0</v>
      </c>
      <c r="L3251" s="32" t="n"/>
      <c r="M3251" s="31" t="n">
        <v>0</v>
      </c>
      <c r="N3251" s="31" t="n">
        <v>0</v>
      </c>
      <c r="O3251" s="31" t="n"/>
      <c r="P3251" s="31" t="n"/>
      <c r="Q3251" s="31" t="n">
        <v>0</v>
      </c>
      <c r="R3251" s="31" t="n"/>
      <c r="S3251" s="32" t="n"/>
      <c r="T3251" s="32" t="n"/>
      <c r="V3251" t="inlineStr">
        <is>
          <t>05txh</t>
        </is>
      </c>
      <c r="Z3251" t="inlineStr">
        <is>
          <t>Elias Vilen ((N/A) LW)</t>
        </is>
      </c>
    </row>
    <row r="3252">
      <c r="A3252" t="inlineStr">
        <is>
          <t>Elijah Gonsalves</t>
        </is>
      </c>
      <c r="B3252" t="inlineStr">
        <is>
          <t>(N/A)</t>
        </is>
      </c>
      <c r="C3252" t="inlineStr">
        <is>
          <t>RW</t>
        </is>
      </c>
      <c r="D3252" t="inlineStr">
        <is>
          <t>F</t>
        </is>
      </c>
      <c r="E3252" t="n">
        <v>26</v>
      </c>
      <c r="F3252" t="inlineStr">
        <is>
          <t>FA</t>
        </is>
      </c>
      <c r="G3252" t="inlineStr">
        <is>
          <t>FA</t>
        </is>
      </c>
      <c r="H3252" s="30" t="n">
        <v>1</v>
      </c>
      <c r="I3252" s="31" t="n">
        <v>0</v>
      </c>
      <c r="J3252" s="31" t="n"/>
      <c r="K3252" s="31" t="n">
        <v>0</v>
      </c>
      <c r="L3252" s="32" t="n"/>
      <c r="M3252" s="31" t="n">
        <v>0</v>
      </c>
      <c r="N3252" s="31" t="n">
        <v>0</v>
      </c>
      <c r="O3252" s="31" t="n"/>
      <c r="P3252" s="31" t="n"/>
      <c r="Q3252" s="31" t="n">
        <v>0</v>
      </c>
      <c r="R3252" s="31" t="n"/>
      <c r="S3252" s="32" t="n"/>
      <c r="T3252" s="32" t="n"/>
      <c r="V3252" t="inlineStr">
        <is>
          <t>05rja</t>
        </is>
      </c>
      <c r="Z3252" t="inlineStr">
        <is>
          <t>Elijah Gonsalves ((N/A) RW)</t>
        </is>
      </c>
    </row>
    <row r="3253">
      <c r="A3253" t="inlineStr">
        <is>
          <t>Elijah Neuenschwander</t>
        </is>
      </c>
      <c r="B3253" t="inlineStr">
        <is>
          <t>ANA</t>
        </is>
      </c>
      <c r="C3253" t="inlineStr">
        <is>
          <t>G</t>
        </is>
      </c>
      <c r="D3253" t="inlineStr">
        <is>
          <t>G</t>
        </is>
      </c>
      <c r="E3253" t="n">
        <v>19</v>
      </c>
      <c r="F3253" t="inlineStr">
        <is>
          <t>FA</t>
        </is>
      </c>
      <c r="G3253" t="inlineStr">
        <is>
          <t>FA</t>
        </is>
      </c>
      <c r="H3253" s="30" t="n">
        <v>1</v>
      </c>
      <c r="I3253" s="31" t="n">
        <v>0</v>
      </c>
      <c r="J3253" s="31" t="n"/>
      <c r="K3253" s="31" t="n">
        <v>0</v>
      </c>
      <c r="L3253" s="32" t="n"/>
      <c r="M3253" s="31" t="n">
        <v>0</v>
      </c>
      <c r="N3253" s="31" t="n">
        <v>0</v>
      </c>
      <c r="O3253" s="31" t="n"/>
      <c r="P3253" s="31" t="n"/>
      <c r="Q3253" s="31" t="n">
        <v>0</v>
      </c>
      <c r="R3253" s="31" t="n"/>
      <c r="S3253" s="32" t="n"/>
      <c r="T3253" s="32" t="n"/>
      <c r="V3253" t="inlineStr">
        <is>
          <t>06tax</t>
        </is>
      </c>
      <c r="Y3253" t="inlineStr">
        <is>
          <t>02e2e6ab-11f9-43a0-b7fa-ef40fe3acb99</t>
        </is>
      </c>
      <c r="Z3253" t="inlineStr">
        <is>
          <t>Elijah Neuenschwander (ANA G)</t>
        </is>
      </c>
    </row>
    <row r="3254">
      <c r="A3254" t="inlineStr">
        <is>
          <t>Eliot Antonietti</t>
        </is>
      </c>
      <c r="B3254" t="inlineStr">
        <is>
          <t>(N/A)</t>
        </is>
      </c>
      <c r="C3254" t="inlineStr">
        <is>
          <t>D</t>
        </is>
      </c>
      <c r="D3254" t="inlineStr">
        <is>
          <t>D</t>
        </is>
      </c>
      <c r="E3254" t="n">
        <v>33</v>
      </c>
      <c r="F3254" t="inlineStr">
        <is>
          <t>FA</t>
        </is>
      </c>
      <c r="G3254" t="inlineStr">
        <is>
          <t>FA</t>
        </is>
      </c>
      <c r="H3254" s="30" t="n">
        <v>1</v>
      </c>
      <c r="I3254" s="31" t="n">
        <v>0</v>
      </c>
      <c r="J3254" s="31" t="n"/>
      <c r="K3254" s="31" t="n">
        <v>0</v>
      </c>
      <c r="L3254" s="32" t="n"/>
      <c r="M3254" s="31" t="n">
        <v>0</v>
      </c>
      <c r="N3254" s="31" t="n">
        <v>0</v>
      </c>
      <c r="O3254" s="31" t="n"/>
      <c r="P3254" s="31" t="n"/>
      <c r="Q3254" s="31" t="n">
        <v>0</v>
      </c>
      <c r="R3254" s="31" t="n"/>
      <c r="S3254" s="32" t="n"/>
      <c r="T3254" s="32" t="n"/>
      <c r="V3254" t="inlineStr">
        <is>
          <t>03et9</t>
        </is>
      </c>
      <c r="Z3254" t="inlineStr">
        <is>
          <t>Eliot Antonietti ((N/A) D)</t>
        </is>
      </c>
    </row>
    <row r="3255">
      <c r="A3255" t="inlineStr">
        <is>
          <t>Elliot Desnoyers</t>
        </is>
      </c>
      <c r="B3255" t="inlineStr">
        <is>
          <t>(N/A)</t>
        </is>
      </c>
      <c r="C3255" t="inlineStr">
        <is>
          <t>LW</t>
        </is>
      </c>
      <c r="D3255" t="inlineStr">
        <is>
          <t>F</t>
        </is>
      </c>
      <c r="E3255" t="n">
        <v>24</v>
      </c>
      <c r="F3255" t="inlineStr">
        <is>
          <t>FA</t>
        </is>
      </c>
      <c r="G3255" t="inlineStr">
        <is>
          <t>FA</t>
        </is>
      </c>
      <c r="H3255" s="30" t="n">
        <v>1</v>
      </c>
      <c r="I3255" s="31" t="n">
        <v>0</v>
      </c>
      <c r="J3255" s="31" t="n"/>
      <c r="K3255" s="31" t="n">
        <v>0</v>
      </c>
      <c r="L3255" s="32" t="n"/>
      <c r="M3255" s="31" t="n">
        <v>0</v>
      </c>
      <c r="N3255" s="31" t="n">
        <v>0</v>
      </c>
      <c r="O3255" s="31" t="n"/>
      <c r="P3255" s="31" t="n"/>
      <c r="Q3255" s="31" t="n">
        <v>0</v>
      </c>
      <c r="R3255" s="31" t="n"/>
      <c r="S3255" s="32" t="n"/>
      <c r="T3255" s="32" t="n"/>
      <c r="V3255" t="inlineStr">
        <is>
          <t>05nsd</t>
        </is>
      </c>
      <c r="W3255" t="n">
        <v>6384</v>
      </c>
      <c r="Y3255" t="inlineStr">
        <is>
          <t>5bdf893f-3aff-42a3-980f-71f8bc0199e2</t>
        </is>
      </c>
      <c r="Z3255" t="inlineStr">
        <is>
          <t>Elliot Desnoyers ((N/A) LW)</t>
        </is>
      </c>
    </row>
    <row r="3256">
      <c r="A3256" t="inlineStr">
        <is>
          <t>Elliot Ekefjard</t>
        </is>
      </c>
      <c r="B3256" t="inlineStr">
        <is>
          <t>UTA</t>
        </is>
      </c>
      <c r="C3256" t="inlineStr">
        <is>
          <t>RW</t>
        </is>
      </c>
      <c r="D3256" t="inlineStr">
        <is>
          <t>F</t>
        </is>
      </c>
      <c r="E3256" t="n">
        <v>24</v>
      </c>
      <c r="F3256" t="inlineStr">
        <is>
          <t>FA</t>
        </is>
      </c>
      <c r="G3256" t="inlineStr">
        <is>
          <t>FA</t>
        </is>
      </c>
      <c r="H3256" s="30" t="n">
        <v>1</v>
      </c>
      <c r="I3256" s="31" t="n">
        <v>0</v>
      </c>
      <c r="J3256" s="31" t="n"/>
      <c r="K3256" s="31" t="n">
        <v>0</v>
      </c>
      <c r="L3256" s="32" t="n"/>
      <c r="M3256" s="31" t="n">
        <v>0</v>
      </c>
      <c r="N3256" s="31" t="n">
        <v>0</v>
      </c>
      <c r="O3256" s="31" t="n"/>
      <c r="P3256" s="31" t="n"/>
      <c r="Q3256" s="31" t="n">
        <v>0</v>
      </c>
      <c r="R3256" s="31" t="n"/>
      <c r="S3256" s="32" t="n"/>
      <c r="T3256" s="32" t="n"/>
      <c r="V3256" t="inlineStr">
        <is>
          <t>05oyc</t>
        </is>
      </c>
      <c r="Y3256" t="inlineStr">
        <is>
          <t>26fa009e-4662-4f38-a91d-ca00309e7be6</t>
        </is>
      </c>
      <c r="Z3256" t="inlineStr">
        <is>
          <t>Elliot Ekefjard (UTA RW)</t>
        </is>
      </c>
    </row>
    <row r="3257">
      <c r="A3257" t="inlineStr">
        <is>
          <t>Elliot Ekmark</t>
        </is>
      </c>
      <c r="B3257" t="inlineStr">
        <is>
          <t>(N/A)</t>
        </is>
      </c>
      <c r="C3257" t="inlineStr">
        <is>
          <t>C</t>
        </is>
      </c>
      <c r="D3257" t="inlineStr">
        <is>
          <t>F</t>
        </is>
      </c>
      <c r="E3257" t="n">
        <v>24</v>
      </c>
      <c r="F3257" t="inlineStr">
        <is>
          <t>FA</t>
        </is>
      </c>
      <c r="G3257" t="inlineStr">
        <is>
          <t>FA</t>
        </is>
      </c>
      <c r="H3257" s="30" t="n">
        <v>1</v>
      </c>
      <c r="I3257" s="31" t="n">
        <v>0</v>
      </c>
      <c r="J3257" s="31" t="n"/>
      <c r="K3257" s="31" t="n">
        <v>0</v>
      </c>
      <c r="L3257" s="32" t="n"/>
      <c r="M3257" s="31" t="n">
        <v>0</v>
      </c>
      <c r="N3257" s="31" t="n">
        <v>0</v>
      </c>
      <c r="O3257" s="31" t="n"/>
      <c r="P3257" s="31" t="n"/>
      <c r="Q3257" s="31" t="n">
        <v>0</v>
      </c>
      <c r="R3257" s="31" t="n"/>
      <c r="S3257" s="32" t="n"/>
      <c r="T3257" s="32" t="n"/>
      <c r="V3257" t="inlineStr">
        <is>
          <t>05lub</t>
        </is>
      </c>
      <c r="Y3257" t="inlineStr">
        <is>
          <t>8bc06a46-3535-4d30-974c-974ec05b98d9</t>
        </is>
      </c>
      <c r="Z3257" t="inlineStr">
        <is>
          <t>Elliot Ekmark ((N/A) C)</t>
        </is>
      </c>
    </row>
    <row r="3258">
      <c r="A3258" t="inlineStr">
        <is>
          <t>Elliot Lennon</t>
        </is>
      </c>
      <c r="B3258" t="inlineStr">
        <is>
          <t>OTT</t>
        </is>
      </c>
      <c r="C3258" t="inlineStr">
        <is>
          <t>G</t>
        </is>
      </c>
      <c r="D3258" t="inlineStr">
        <is>
          <t>G</t>
        </is>
      </c>
      <c r="E3258" t="n">
        <v>18</v>
      </c>
      <c r="F3258" t="inlineStr">
        <is>
          <t>FA</t>
        </is>
      </c>
      <c r="G3258" t="inlineStr">
        <is>
          <t>FA</t>
        </is>
      </c>
      <c r="H3258" s="30" t="n">
        <v>1</v>
      </c>
      <c r="I3258" s="31" t="n">
        <v>0</v>
      </c>
      <c r="J3258" s="31" t="n"/>
      <c r="K3258" s="31" t="n">
        <v>0</v>
      </c>
      <c r="L3258" s="32" t="n"/>
      <c r="M3258" s="31" t="n">
        <v>0</v>
      </c>
      <c r="N3258" s="31" t="n">
        <v>0</v>
      </c>
      <c r="O3258" s="31" t="n"/>
      <c r="P3258" s="31" t="n"/>
      <c r="Q3258" s="31" t="n">
        <v>0</v>
      </c>
      <c r="R3258" s="31" t="n"/>
      <c r="S3258" s="32" t="n"/>
      <c r="T3258" s="32" t="n"/>
      <c r="V3258" t="inlineStr">
        <is>
          <t>076wo</t>
        </is>
      </c>
      <c r="Y3258" t="inlineStr">
        <is>
          <t>4f9d4b7d-c958-4f88-a540-819198e5f70f</t>
        </is>
      </c>
      <c r="Z3258" t="inlineStr">
        <is>
          <t>Elliot Lennon (OTT G)</t>
        </is>
      </c>
    </row>
    <row r="3259">
      <c r="A3259" t="inlineStr">
        <is>
          <t>Elliott Groenewold</t>
        </is>
      </c>
      <c r="B3259" t="inlineStr">
        <is>
          <t>BOS</t>
        </is>
      </c>
      <c r="C3259" t="inlineStr">
        <is>
          <t>D</t>
        </is>
      </c>
      <c r="D3259" t="inlineStr">
        <is>
          <t>D</t>
        </is>
      </c>
      <c r="E3259" t="n">
        <v>20</v>
      </c>
      <c r="F3259" t="inlineStr">
        <is>
          <t>FA</t>
        </is>
      </c>
      <c r="G3259" t="inlineStr">
        <is>
          <t>FA</t>
        </is>
      </c>
      <c r="H3259" s="30" t="n">
        <v>1</v>
      </c>
      <c r="I3259" s="31" t="n">
        <v>0</v>
      </c>
      <c r="J3259" s="31" t="n"/>
      <c r="K3259" s="31" t="n">
        <v>0</v>
      </c>
      <c r="L3259" s="32" t="n"/>
      <c r="M3259" s="31" t="n">
        <v>0</v>
      </c>
      <c r="N3259" s="31" t="n">
        <v>0</v>
      </c>
      <c r="O3259" s="31" t="n"/>
      <c r="P3259" s="31" t="n"/>
      <c r="Q3259" s="31" t="n">
        <v>0</v>
      </c>
      <c r="R3259" s="31" t="n"/>
      <c r="S3259" s="32" t="n"/>
      <c r="T3259" s="32" t="n"/>
      <c r="V3259" t="inlineStr">
        <is>
          <t>06mqz</t>
        </is>
      </c>
      <c r="Y3259" t="inlineStr">
        <is>
          <t>80657af2-53fc-45c0-aeca-76856aae2d6d</t>
        </is>
      </c>
      <c r="Z3259" t="inlineStr">
        <is>
          <t>Elliott Groenewold (BOS D)</t>
        </is>
      </c>
    </row>
    <row r="3260">
      <c r="A3260" t="inlineStr">
        <is>
          <t>Ellis Rickwood</t>
        </is>
      </c>
      <c r="B3260" t="inlineStr">
        <is>
          <t>DAL</t>
        </is>
      </c>
      <c r="C3260" t="inlineStr">
        <is>
          <t>C</t>
        </is>
      </c>
      <c r="D3260" t="inlineStr">
        <is>
          <t>F</t>
        </is>
      </c>
      <c r="E3260" t="n">
        <v>24</v>
      </c>
      <c r="F3260" t="inlineStr">
        <is>
          <t>FA</t>
        </is>
      </c>
      <c r="G3260" t="inlineStr">
        <is>
          <t>FA</t>
        </is>
      </c>
      <c r="H3260" s="30" t="n">
        <v>1</v>
      </c>
      <c r="I3260" s="31" t="n">
        <v>0</v>
      </c>
      <c r="J3260" s="31" t="n"/>
      <c r="K3260" s="31" t="n">
        <v>0</v>
      </c>
      <c r="L3260" s="32" t="n"/>
      <c r="M3260" s="31" t="n">
        <v>0</v>
      </c>
      <c r="N3260" s="31" t="n">
        <v>0</v>
      </c>
      <c r="O3260" s="31" t="n"/>
      <c r="P3260" s="31" t="n"/>
      <c r="Q3260" s="31" t="n">
        <v>0</v>
      </c>
      <c r="R3260" s="31" t="n"/>
      <c r="S3260" s="32" t="n"/>
      <c r="T3260" s="32" t="n"/>
      <c r="V3260" t="inlineStr">
        <is>
          <t>05uwg</t>
        </is>
      </c>
      <c r="Y3260" t="inlineStr">
        <is>
          <t>1bcf506c-a0d2-4e51-87db-40fdde7ebaa7</t>
        </is>
      </c>
      <c r="Z3260" t="inlineStr">
        <is>
          <t>Ellis Rickwood (DAL C)</t>
        </is>
      </c>
    </row>
    <row r="3261">
      <c r="A3261" t="inlineStr">
        <is>
          <t>Elmeri Laakso</t>
        </is>
      </c>
      <c r="B3261" t="inlineStr">
        <is>
          <t>(N/A)</t>
        </is>
      </c>
      <c r="C3261" t="inlineStr">
        <is>
          <t>D</t>
        </is>
      </c>
      <c r="D3261" t="inlineStr">
        <is>
          <t>D</t>
        </is>
      </c>
      <c r="E3261" t="n">
        <v>22</v>
      </c>
      <c r="F3261" t="inlineStr">
        <is>
          <t>FA</t>
        </is>
      </c>
      <c r="G3261" t="inlineStr">
        <is>
          <t>FA</t>
        </is>
      </c>
      <c r="H3261" s="30" t="n">
        <v>1</v>
      </c>
      <c r="I3261" s="31" t="n">
        <v>0</v>
      </c>
      <c r="J3261" s="31" t="n"/>
      <c r="K3261" s="31" t="n">
        <v>0</v>
      </c>
      <c r="L3261" s="32" t="n"/>
      <c r="M3261" s="31" t="n">
        <v>0</v>
      </c>
      <c r="N3261" s="31" t="n">
        <v>0</v>
      </c>
      <c r="O3261" s="31" t="n"/>
      <c r="P3261" s="31" t="n"/>
      <c r="Q3261" s="31" t="n">
        <v>0</v>
      </c>
      <c r="R3261" s="31" t="n"/>
      <c r="S3261" s="32" t="n"/>
      <c r="T3261" s="32" t="n"/>
      <c r="V3261" t="inlineStr">
        <is>
          <t>060xp</t>
        </is>
      </c>
      <c r="Z3261" t="inlineStr">
        <is>
          <t>Elmeri Laakso ((N/A) D)</t>
        </is>
      </c>
    </row>
    <row r="3262">
      <c r="A3262" t="inlineStr">
        <is>
          <t>Elton Hermansson</t>
        </is>
      </c>
      <c r="B3262" t="inlineStr">
        <is>
          <t>LAK</t>
        </is>
      </c>
      <c r="C3262" t="inlineStr">
        <is>
          <t>RW</t>
        </is>
      </c>
      <c r="D3262" t="inlineStr">
        <is>
          <t>F</t>
        </is>
      </c>
      <c r="E3262" t="n">
        <v>18</v>
      </c>
      <c r="F3262" t="inlineStr">
        <is>
          <t>FA</t>
        </is>
      </c>
      <c r="G3262" t="inlineStr">
        <is>
          <t>FA</t>
        </is>
      </c>
      <c r="H3262" s="30" t="n">
        <v>1</v>
      </c>
      <c r="I3262" s="31" t="n">
        <v>0</v>
      </c>
      <c r="J3262" s="31" t="n"/>
      <c r="K3262" s="31" t="n">
        <v>0</v>
      </c>
      <c r="L3262" s="32" t="n"/>
      <c r="M3262" s="31" t="n">
        <v>0</v>
      </c>
      <c r="N3262" s="31" t="n">
        <v>0</v>
      </c>
      <c r="O3262" s="31" t="n"/>
      <c r="P3262" s="31" t="n"/>
      <c r="Q3262" s="31" t="n">
        <v>0</v>
      </c>
      <c r="R3262" s="31" t="n"/>
      <c r="S3262" s="32" t="n"/>
      <c r="T3262" s="32" t="n"/>
      <c r="V3262" t="inlineStr">
        <is>
          <t>071wk</t>
        </is>
      </c>
      <c r="W3262" t="n">
        <v>7669</v>
      </c>
      <c r="Y3262" t="inlineStr">
        <is>
          <t>01230114-5fe0-44b5-8d44-134530a5a1c4</t>
        </is>
      </c>
      <c r="Z3262" t="inlineStr">
        <is>
          <t>Elton Hermansson (LAK RW)</t>
        </is>
      </c>
    </row>
    <row r="3263">
      <c r="A3263" t="inlineStr">
        <is>
          <t>Emerik Despatie</t>
        </is>
      </c>
      <c r="B3263" t="inlineStr">
        <is>
          <t>(N/A)</t>
        </is>
      </c>
      <c r="C3263" t="inlineStr">
        <is>
          <t>G</t>
        </is>
      </c>
      <c r="D3263" t="inlineStr">
        <is>
          <t>G</t>
        </is>
      </c>
      <c r="E3263" t="n">
        <v>23</v>
      </c>
      <c r="F3263" t="inlineStr">
        <is>
          <t>FA</t>
        </is>
      </c>
      <c r="G3263" t="inlineStr">
        <is>
          <t>FA</t>
        </is>
      </c>
      <c r="H3263" s="30" t="n">
        <v>1</v>
      </c>
      <c r="I3263" s="31" t="n">
        <v>0</v>
      </c>
      <c r="J3263" s="31" t="n"/>
      <c r="K3263" s="31" t="n">
        <v>0</v>
      </c>
      <c r="L3263" s="32" t="n"/>
      <c r="M3263" s="31" t="n">
        <v>0</v>
      </c>
      <c r="N3263" s="31" t="n">
        <v>0</v>
      </c>
      <c r="O3263" s="31" t="n"/>
      <c r="P3263" s="31" t="n"/>
      <c r="Q3263" s="31" t="n">
        <v>0</v>
      </c>
      <c r="R3263" s="31" t="n"/>
      <c r="S3263" s="32" t="n"/>
      <c r="T3263" s="32" t="n"/>
      <c r="V3263" t="inlineStr">
        <is>
          <t>05uda</t>
        </is>
      </c>
      <c r="Y3263" t="inlineStr">
        <is>
          <t>2ad43bd8-26a6-42f1-830a-b7b75f7df6bd</t>
        </is>
      </c>
      <c r="Z3263" t="inlineStr">
        <is>
          <t>Emerik Despatie ((N/A) G)</t>
        </is>
      </c>
    </row>
    <row r="3264">
      <c r="A3264" t="inlineStr">
        <is>
          <t>Emerson Clark</t>
        </is>
      </c>
      <c r="B3264" t="inlineStr">
        <is>
          <t>(N/A)</t>
        </is>
      </c>
      <c r="C3264" t="inlineStr">
        <is>
          <t>LW</t>
        </is>
      </c>
      <c r="D3264" t="inlineStr">
        <is>
          <t>F</t>
        </is>
      </c>
      <c r="E3264" t="n">
        <v>33</v>
      </c>
      <c r="F3264" t="inlineStr">
        <is>
          <t>FA</t>
        </is>
      </c>
      <c r="G3264" t="inlineStr">
        <is>
          <t>FA</t>
        </is>
      </c>
      <c r="H3264" s="30" t="n">
        <v>1</v>
      </c>
      <c r="I3264" s="31" t="n">
        <v>0</v>
      </c>
      <c r="J3264" s="31" t="n"/>
      <c r="K3264" s="31" t="n">
        <v>0</v>
      </c>
      <c r="L3264" s="32" t="n"/>
      <c r="M3264" s="31" t="n">
        <v>0</v>
      </c>
      <c r="N3264" s="31" t="n">
        <v>0</v>
      </c>
      <c r="O3264" s="31" t="n"/>
      <c r="P3264" s="31" t="n"/>
      <c r="Q3264" s="31" t="n">
        <v>0</v>
      </c>
      <c r="R3264" s="31" t="n"/>
      <c r="S3264" s="32" t="n"/>
      <c r="T3264" s="32" t="n"/>
      <c r="V3264" t="inlineStr">
        <is>
          <t>048t8</t>
        </is>
      </c>
      <c r="W3264" t="n">
        <v>5287</v>
      </c>
      <c r="X3264" t="n">
        <v>7362</v>
      </c>
      <c r="Z3264" t="inlineStr">
        <is>
          <t>Emerson Clark ((N/A) LW)</t>
        </is>
      </c>
    </row>
    <row r="3265">
      <c r="A3265" t="inlineStr">
        <is>
          <t>Emerson Etem</t>
        </is>
      </c>
      <c r="B3265" t="inlineStr">
        <is>
          <t>(N/A)</t>
        </is>
      </c>
      <c r="C3265" t="inlineStr">
        <is>
          <t>LW</t>
        </is>
      </c>
      <c r="D3265" t="inlineStr">
        <is>
          <t>F</t>
        </is>
      </c>
      <c r="E3265" t="n">
        <v>34</v>
      </c>
      <c r="F3265" t="inlineStr">
        <is>
          <t>FA</t>
        </is>
      </c>
      <c r="G3265" t="inlineStr">
        <is>
          <t>FA</t>
        </is>
      </c>
      <c r="H3265" s="30" t="n">
        <v>1</v>
      </c>
      <c r="I3265" s="31" t="n">
        <v>0</v>
      </c>
      <c r="J3265" s="31" t="n"/>
      <c r="K3265" s="31" t="n">
        <v>0</v>
      </c>
      <c r="L3265" s="32" t="n"/>
      <c r="M3265" s="31" t="n">
        <v>0</v>
      </c>
      <c r="N3265" s="31" t="n">
        <v>0</v>
      </c>
      <c r="O3265" s="31" t="n"/>
      <c r="P3265" s="31" t="n"/>
      <c r="Q3265" s="31" t="n">
        <v>0</v>
      </c>
      <c r="R3265" s="31" t="n"/>
      <c r="S3265" s="32" t="n"/>
      <c r="T3265" s="32" t="n"/>
      <c r="V3265" t="inlineStr">
        <is>
          <t>01zt7</t>
        </is>
      </c>
      <c r="W3265" t="n">
        <v>3519</v>
      </c>
      <c r="X3265" t="n">
        <v>4989</v>
      </c>
      <c r="Z3265" t="inlineStr">
        <is>
          <t>Emerson Etem ((N/A) LW)</t>
        </is>
      </c>
    </row>
    <row r="3266">
      <c r="A3266" t="inlineStr">
        <is>
          <t>Emil Bemstrom</t>
        </is>
      </c>
      <c r="B3266" t="inlineStr">
        <is>
          <t>(N/A)</t>
        </is>
      </c>
      <c r="C3266" t="inlineStr">
        <is>
          <t>RW</t>
        </is>
      </c>
      <c r="D3266" t="inlineStr">
        <is>
          <t>F</t>
        </is>
      </c>
      <c r="E3266" t="n">
        <v>27</v>
      </c>
      <c r="F3266" t="inlineStr">
        <is>
          <t>FA</t>
        </is>
      </c>
      <c r="G3266" t="inlineStr">
        <is>
          <t>FA</t>
        </is>
      </c>
      <c r="H3266" s="30" t="n">
        <v>1</v>
      </c>
      <c r="I3266" s="31" t="n">
        <v>0</v>
      </c>
      <c r="J3266" s="31" t="n"/>
      <c r="K3266" s="31" t="n">
        <v>0</v>
      </c>
      <c r="L3266" s="32" t="n"/>
      <c r="M3266" s="31" t="n">
        <v>0</v>
      </c>
      <c r="N3266" s="31" t="n">
        <v>0</v>
      </c>
      <c r="O3266" s="31" t="n"/>
      <c r="P3266" s="31" t="n"/>
      <c r="Q3266" s="31" t="n">
        <v>0</v>
      </c>
      <c r="R3266" s="31" t="n"/>
      <c r="S3266" s="32" t="n"/>
      <c r="T3266" s="32" t="n"/>
      <c r="V3266" t="inlineStr">
        <is>
          <t>04f29</t>
        </is>
      </c>
      <c r="W3266" t="n">
        <v>5482</v>
      </c>
      <c r="X3266" t="n">
        <v>7632</v>
      </c>
      <c r="Y3266" t="inlineStr">
        <is>
          <t>f1cd395e-23a0-433b-b3aa-ac2116ccc7dd</t>
        </is>
      </c>
      <c r="Z3266" t="inlineStr">
        <is>
          <t>Emil Bemstrom ((N/A) RW)</t>
        </is>
      </c>
    </row>
    <row r="3267">
      <c r="A3267" t="inlineStr">
        <is>
          <t>Emil Djuse</t>
        </is>
      </c>
      <c r="B3267" t="inlineStr">
        <is>
          <t>FLA</t>
        </is>
      </c>
      <c r="C3267" t="inlineStr">
        <is>
          <t>D</t>
        </is>
      </c>
      <c r="D3267" t="inlineStr">
        <is>
          <t>D</t>
        </is>
      </c>
      <c r="E3267" t="n">
        <v>32</v>
      </c>
      <c r="F3267" t="inlineStr">
        <is>
          <t>FA</t>
        </is>
      </c>
      <c r="G3267" t="inlineStr">
        <is>
          <t>FA</t>
        </is>
      </c>
      <c r="H3267" s="30" t="n">
        <v>1</v>
      </c>
      <c r="I3267" s="31" t="n">
        <v>0</v>
      </c>
      <c r="J3267" s="31" t="n"/>
      <c r="K3267" s="31" t="n">
        <v>0</v>
      </c>
      <c r="L3267" s="32" t="n"/>
      <c r="M3267" s="31" t="n">
        <v>0</v>
      </c>
      <c r="N3267" s="31" t="n">
        <v>0</v>
      </c>
      <c r="O3267" s="31" t="n"/>
      <c r="P3267" s="31" t="n"/>
      <c r="Q3267" s="31" t="n">
        <v>0</v>
      </c>
      <c r="R3267" s="31" t="n"/>
      <c r="S3267" s="32" t="n"/>
      <c r="T3267" s="32" t="n"/>
      <c r="V3267" t="inlineStr">
        <is>
          <t>03cb8</t>
        </is>
      </c>
      <c r="W3267" t="n">
        <v>6043</v>
      </c>
      <c r="X3267" t="n">
        <v>8261</v>
      </c>
      <c r="Z3267" t="inlineStr">
        <is>
          <t>Emil Djuse (FLA D)</t>
        </is>
      </c>
    </row>
    <row r="3268">
      <c r="A3268" t="inlineStr">
        <is>
          <t>Emil Galimov</t>
        </is>
      </c>
      <c r="B3268" t="inlineStr">
        <is>
          <t>SJS</t>
        </is>
      </c>
      <c r="C3268" t="inlineStr">
        <is>
          <t>LW</t>
        </is>
      </c>
      <c r="D3268" t="inlineStr">
        <is>
          <t>F</t>
        </is>
      </c>
      <c r="E3268" t="n">
        <v>34</v>
      </c>
      <c r="F3268" t="inlineStr">
        <is>
          <t>FA</t>
        </is>
      </c>
      <c r="G3268" t="inlineStr">
        <is>
          <t>FA</t>
        </is>
      </c>
      <c r="H3268" s="30" t="n">
        <v>1</v>
      </c>
      <c r="I3268" s="31" t="n">
        <v>0</v>
      </c>
      <c r="J3268" s="31" t="n"/>
      <c r="K3268" s="31" t="n">
        <v>0</v>
      </c>
      <c r="L3268" s="32" t="n"/>
      <c r="M3268" s="31" t="n">
        <v>0</v>
      </c>
      <c r="N3268" s="31" t="n">
        <v>0</v>
      </c>
      <c r="O3268" s="31" t="n"/>
      <c r="P3268" s="31" t="n"/>
      <c r="Q3268" s="31" t="n">
        <v>0</v>
      </c>
      <c r="R3268" s="31" t="n"/>
      <c r="S3268" s="32" t="n"/>
      <c r="T3268" s="32" t="n"/>
      <c r="V3268" t="inlineStr">
        <is>
          <t>031v7</t>
        </is>
      </c>
      <c r="Z3268" t="inlineStr">
        <is>
          <t>Emil Galimov (SJS LW)</t>
        </is>
      </c>
    </row>
    <row r="3269">
      <c r="A3269" t="inlineStr">
        <is>
          <t>Emil Garipov</t>
        </is>
      </c>
      <c r="B3269" t="inlineStr">
        <is>
          <t>(N/A)</t>
        </is>
      </c>
      <c r="C3269" t="inlineStr">
        <is>
          <t>G</t>
        </is>
      </c>
      <c r="D3269" t="inlineStr">
        <is>
          <t>G</t>
        </is>
      </c>
      <c r="E3269" t="n">
        <v>35</v>
      </c>
      <c r="F3269" t="inlineStr">
        <is>
          <t>FA</t>
        </is>
      </c>
      <c r="G3269" t="inlineStr">
        <is>
          <t>FA</t>
        </is>
      </c>
      <c r="H3269" s="30" t="n">
        <v>1</v>
      </c>
      <c r="I3269" s="31" t="n">
        <v>0</v>
      </c>
      <c r="J3269" s="31" t="n"/>
      <c r="K3269" s="31" t="n">
        <v>0</v>
      </c>
      <c r="L3269" s="32" t="n"/>
      <c r="M3269" s="31" t="n">
        <v>0</v>
      </c>
      <c r="N3269" s="31" t="n">
        <v>0</v>
      </c>
      <c r="O3269" s="31" t="n"/>
      <c r="P3269" s="31" t="n"/>
      <c r="Q3269" s="31" t="n">
        <v>0</v>
      </c>
      <c r="R3269" s="31" t="n"/>
      <c r="S3269" s="32" t="n"/>
      <c r="T3269" s="32" t="n"/>
      <c r="V3269" t="inlineStr">
        <is>
          <t>03ano</t>
        </is>
      </c>
      <c r="Z3269" t="inlineStr">
        <is>
          <t>Emil Garipov ((N/A) G)</t>
        </is>
      </c>
    </row>
    <row r="3270">
      <c r="A3270" t="inlineStr">
        <is>
          <t>Emil Hemming</t>
        </is>
      </c>
      <c r="B3270" t="inlineStr">
        <is>
          <t>DAL</t>
        </is>
      </c>
      <c r="C3270" t="inlineStr">
        <is>
          <t>RW</t>
        </is>
      </c>
      <c r="D3270" t="inlineStr">
        <is>
          <t>F</t>
        </is>
      </c>
      <c r="E3270" t="n">
        <v>20</v>
      </c>
      <c r="F3270" t="inlineStr">
        <is>
          <t>T</t>
        </is>
      </c>
      <c r="G3270" t="inlineStr">
        <is>
          <t>Kurtis</t>
        </is>
      </c>
      <c r="H3270" s="30" t="n">
        <v>942500</v>
      </c>
      <c r="I3270" s="31" t="n">
        <v>0</v>
      </c>
      <c r="J3270" s="31" t="n"/>
      <c r="K3270" s="31" t="n">
        <v>0</v>
      </c>
      <c r="L3270" s="32" t="n"/>
      <c r="M3270" s="31" t="n">
        <v>0</v>
      </c>
      <c r="N3270" s="31" t="n">
        <v>0</v>
      </c>
      <c r="O3270" s="31" t="n"/>
      <c r="P3270" s="31" t="n"/>
      <c r="Q3270" s="31" t="n">
        <v>0</v>
      </c>
      <c r="R3270" s="31" t="n"/>
      <c r="S3270" s="32" t="n"/>
      <c r="T3270" s="32" t="n"/>
      <c r="V3270" t="inlineStr">
        <is>
          <t>065ny</t>
        </is>
      </c>
      <c r="W3270" t="n">
        <v>7184</v>
      </c>
      <c r="Y3270" t="inlineStr">
        <is>
          <t>09eaee91-8b36-42f3-b0ba-1d2dd00c9464</t>
        </is>
      </c>
      <c r="Z3270" t="inlineStr">
        <is>
          <t>Emil Hemming (DAL RW)</t>
        </is>
      </c>
    </row>
    <row r="3271">
      <c r="A3271" t="inlineStr">
        <is>
          <t>Emil Jarventie</t>
        </is>
      </c>
      <c r="B3271" t="inlineStr">
        <is>
          <t>PIT</t>
        </is>
      </c>
      <c r="C3271" t="inlineStr">
        <is>
          <t>LW</t>
        </is>
      </c>
      <c r="D3271" t="inlineStr">
        <is>
          <t>F</t>
        </is>
      </c>
      <c r="E3271" t="n">
        <v>21</v>
      </c>
      <c r="F3271" t="inlineStr">
        <is>
          <t>FA</t>
        </is>
      </c>
      <c r="G3271" t="inlineStr">
        <is>
          <t>FA</t>
        </is>
      </c>
      <c r="H3271" s="30" t="n">
        <v>1</v>
      </c>
      <c r="I3271" s="31" t="n">
        <v>0</v>
      </c>
      <c r="J3271" s="31" t="n"/>
      <c r="K3271" s="31" t="n">
        <v>0</v>
      </c>
      <c r="L3271" s="32" t="n"/>
      <c r="M3271" s="31" t="n">
        <v>0</v>
      </c>
      <c r="N3271" s="31" t="n">
        <v>0</v>
      </c>
      <c r="O3271" s="31" t="n"/>
      <c r="P3271" s="31" t="n"/>
      <c r="Q3271" s="31" t="n">
        <v>0</v>
      </c>
      <c r="R3271" s="31" t="n"/>
      <c r="S3271" s="32" t="n"/>
      <c r="T3271" s="32" t="n"/>
      <c r="V3271" t="inlineStr">
        <is>
          <t>06bdo</t>
        </is>
      </c>
      <c r="W3271" t="n">
        <v>7013</v>
      </c>
      <c r="Y3271" t="inlineStr">
        <is>
          <t>0ef8ea67-e4eb-42cb-b59c-18de04b09dd4</t>
        </is>
      </c>
      <c r="Z3271" t="inlineStr">
        <is>
          <t>Emil Jarventie (PIT LW)</t>
        </is>
      </c>
    </row>
    <row r="3272">
      <c r="A3272" t="inlineStr">
        <is>
          <t>Emil Johansson</t>
        </is>
      </c>
      <c r="B3272" t="inlineStr">
        <is>
          <t>(N/A)</t>
        </is>
      </c>
      <c r="C3272" t="inlineStr">
        <is>
          <t>D</t>
        </is>
      </c>
      <c r="D3272" t="inlineStr">
        <is>
          <t>D</t>
        </is>
      </c>
      <c r="E3272" t="n">
        <v>30</v>
      </c>
      <c r="F3272" t="inlineStr">
        <is>
          <t>FA</t>
        </is>
      </c>
      <c r="G3272" t="inlineStr">
        <is>
          <t>FA</t>
        </is>
      </c>
      <c r="H3272" s="30" t="n">
        <v>1</v>
      </c>
      <c r="I3272" s="31" t="n">
        <v>0</v>
      </c>
      <c r="J3272" s="31" t="n"/>
      <c r="K3272" s="31" t="n">
        <v>0</v>
      </c>
      <c r="L3272" s="32" t="n"/>
      <c r="M3272" s="31" t="n">
        <v>0</v>
      </c>
      <c r="N3272" s="31" t="n">
        <v>0</v>
      </c>
      <c r="O3272" s="31" t="n"/>
      <c r="P3272" s="31" t="n"/>
      <c r="Q3272" s="31" t="n">
        <v>0</v>
      </c>
      <c r="R3272" s="31" t="n"/>
      <c r="S3272" s="32" t="n"/>
      <c r="T3272" s="32" t="n"/>
      <c r="V3272" t="inlineStr">
        <is>
          <t>03een</t>
        </is>
      </c>
      <c r="W3272" t="n">
        <v>5353</v>
      </c>
      <c r="X3272" t="n">
        <v>6572</v>
      </c>
      <c r="Z3272" t="inlineStr">
        <is>
          <t>Emil Johansson ((N/A) D)</t>
        </is>
      </c>
    </row>
    <row r="3273">
      <c r="A3273" t="inlineStr">
        <is>
          <t>Emil Johansson</t>
        </is>
      </c>
      <c r="B3273" t="inlineStr">
        <is>
          <t>(N/A)</t>
        </is>
      </c>
      <c r="C3273" t="inlineStr">
        <is>
          <t>C</t>
        </is>
      </c>
      <c r="D3273" t="inlineStr">
        <is>
          <t>F</t>
        </is>
      </c>
      <c r="E3273" t="n">
        <v>27</v>
      </c>
      <c r="F3273" t="inlineStr">
        <is>
          <t>FA</t>
        </is>
      </c>
      <c r="G3273" t="inlineStr">
        <is>
          <t>FA</t>
        </is>
      </c>
      <c r="H3273" s="30" t="n">
        <v>1</v>
      </c>
      <c r="I3273" s="31" t="n">
        <v>0</v>
      </c>
      <c r="J3273" s="31" t="n"/>
      <c r="K3273" s="31" t="n">
        <v>0</v>
      </c>
      <c r="L3273" s="32" t="n"/>
      <c r="M3273" s="31" t="n">
        <v>0</v>
      </c>
      <c r="N3273" s="31" t="n">
        <v>0</v>
      </c>
      <c r="O3273" s="31" t="n"/>
      <c r="P3273" s="31" t="n"/>
      <c r="Q3273" s="31" t="n">
        <v>0</v>
      </c>
      <c r="R3273" s="31" t="n"/>
      <c r="S3273" s="32" t="n"/>
      <c r="T3273" s="32" t="n"/>
      <c r="V3273" t="inlineStr">
        <is>
          <t>04ziy</t>
        </is>
      </c>
      <c r="Z3273" t="inlineStr">
        <is>
          <t>Emil Johansson ((N/A) C)</t>
        </is>
      </c>
    </row>
    <row r="3274">
      <c r="A3274" t="inlineStr">
        <is>
          <t>Emil Kristensen</t>
        </is>
      </c>
      <c r="B3274" t="inlineStr">
        <is>
          <t>(N/A)</t>
        </is>
      </c>
      <c r="C3274" t="inlineStr">
        <is>
          <t>D</t>
        </is>
      </c>
      <c r="D3274" t="inlineStr">
        <is>
          <t>D</t>
        </is>
      </c>
      <c r="E3274" t="n">
        <v>33</v>
      </c>
      <c r="F3274" t="inlineStr">
        <is>
          <t>FA</t>
        </is>
      </c>
      <c r="G3274" t="inlineStr">
        <is>
          <t>FA</t>
        </is>
      </c>
      <c r="H3274" s="30" t="n">
        <v>1</v>
      </c>
      <c r="I3274" s="31" t="n">
        <v>0</v>
      </c>
      <c r="J3274" s="31" t="n"/>
      <c r="K3274" s="31" t="n">
        <v>0</v>
      </c>
      <c r="L3274" s="32" t="n"/>
      <c r="M3274" s="31" t="n">
        <v>0</v>
      </c>
      <c r="N3274" s="31" t="n">
        <v>0</v>
      </c>
      <c r="O3274" s="31" t="n"/>
      <c r="P3274" s="31" t="n"/>
      <c r="Q3274" s="31" t="n">
        <v>0</v>
      </c>
      <c r="R3274" s="31" t="n"/>
      <c r="S3274" s="32" t="n"/>
      <c r="T3274" s="32" t="n"/>
      <c r="V3274" t="inlineStr">
        <is>
          <t>05yki</t>
        </is>
      </c>
      <c r="Z3274" t="inlineStr">
        <is>
          <t>Emil Kristensen ((N/A) D)</t>
        </is>
      </c>
    </row>
    <row r="3275">
      <c r="A3275" t="inlineStr">
        <is>
          <t>Emil Kuusla</t>
        </is>
      </c>
      <c r="B3275" t="inlineStr">
        <is>
          <t>(N/A)</t>
        </is>
      </c>
      <c r="C3275" t="inlineStr">
        <is>
          <t>LW</t>
        </is>
      </c>
      <c r="D3275" t="inlineStr">
        <is>
          <t>F</t>
        </is>
      </c>
      <c r="E3275" t="n">
        <v>21</v>
      </c>
      <c r="F3275" t="inlineStr">
        <is>
          <t>FA</t>
        </is>
      </c>
      <c r="G3275" t="inlineStr">
        <is>
          <t>FA</t>
        </is>
      </c>
      <c r="H3275" s="30" t="n">
        <v>1</v>
      </c>
      <c r="I3275" s="31" t="n">
        <v>0</v>
      </c>
      <c r="J3275" s="31" t="n"/>
      <c r="K3275" s="31" t="n">
        <v>0</v>
      </c>
      <c r="L3275" s="32" t="n"/>
      <c r="M3275" s="31" t="n">
        <v>0</v>
      </c>
      <c r="N3275" s="31" t="n">
        <v>0</v>
      </c>
      <c r="O3275" s="31" t="n"/>
      <c r="P3275" s="31" t="n"/>
      <c r="Q3275" s="31" t="n">
        <v>0</v>
      </c>
      <c r="R3275" s="31" t="n"/>
      <c r="S3275" s="32" t="n"/>
      <c r="T3275" s="32" t="n"/>
      <c r="V3275" t="inlineStr">
        <is>
          <t>06chi</t>
        </is>
      </c>
      <c r="Z3275" t="inlineStr">
        <is>
          <t>Emil Kuusla ((N/A) LW)</t>
        </is>
      </c>
    </row>
    <row r="3276">
      <c r="A3276" t="inlineStr">
        <is>
          <t>Emil Larmi</t>
        </is>
      </c>
      <c r="B3276" t="inlineStr">
        <is>
          <t>(N/A)</t>
        </is>
      </c>
      <c r="C3276" t="inlineStr">
        <is>
          <t>G</t>
        </is>
      </c>
      <c r="D3276" t="inlineStr">
        <is>
          <t>G</t>
        </is>
      </c>
      <c r="E3276" t="n">
        <v>29</v>
      </c>
      <c r="F3276" t="inlineStr">
        <is>
          <t>FA</t>
        </is>
      </c>
      <c r="G3276" t="inlineStr">
        <is>
          <t>FA</t>
        </is>
      </c>
      <c r="H3276" s="30" t="n">
        <v>1</v>
      </c>
      <c r="I3276" s="31" t="n">
        <v>0</v>
      </c>
      <c r="J3276" s="31" t="n"/>
      <c r="K3276" s="31" t="n">
        <v>0</v>
      </c>
      <c r="L3276" s="32" t="n"/>
      <c r="M3276" s="31" t="n">
        <v>0</v>
      </c>
      <c r="N3276" s="31" t="n">
        <v>0</v>
      </c>
      <c r="O3276" s="31" t="n"/>
      <c r="P3276" s="31" t="n"/>
      <c r="Q3276" s="31" t="n">
        <v>0</v>
      </c>
      <c r="R3276" s="31" t="n"/>
      <c r="S3276" s="32" t="n"/>
      <c r="T3276" s="32" t="n"/>
      <c r="V3276" t="inlineStr">
        <is>
          <t>049ld</t>
        </is>
      </c>
      <c r="W3276" t="n">
        <v>6126</v>
      </c>
      <c r="X3276" t="n">
        <v>8275</v>
      </c>
      <c r="Y3276" t="inlineStr">
        <is>
          <t>4792f0b6-ca06-475a-b6e0-33159945b6de</t>
        </is>
      </c>
      <c r="Z3276" t="inlineStr">
        <is>
          <t>Emil Larmi ((N/A) G)</t>
        </is>
      </c>
    </row>
    <row r="3277">
      <c r="A3277" t="inlineStr">
        <is>
          <t>Emil Larsson</t>
        </is>
      </c>
      <c r="B3277" t="inlineStr">
        <is>
          <t>(N/A)</t>
        </is>
      </c>
      <c r="C3277" t="inlineStr">
        <is>
          <t>LW</t>
        </is>
      </c>
      <c r="D3277" t="inlineStr">
        <is>
          <t>F</t>
        </is>
      </c>
      <c r="E3277" t="n">
        <v>33</v>
      </c>
      <c r="F3277" t="inlineStr">
        <is>
          <t>FA</t>
        </is>
      </c>
      <c r="G3277" t="inlineStr">
        <is>
          <t>FA</t>
        </is>
      </c>
      <c r="H3277" s="30" t="n">
        <v>1</v>
      </c>
      <c r="I3277" s="31" t="n">
        <v>0</v>
      </c>
      <c r="J3277" s="31" t="n"/>
      <c r="K3277" s="31" t="n">
        <v>0</v>
      </c>
      <c r="L3277" s="32" t="n"/>
      <c r="M3277" s="31" t="n">
        <v>0</v>
      </c>
      <c r="N3277" s="31" t="n">
        <v>0</v>
      </c>
      <c r="O3277" s="31" t="n"/>
      <c r="P3277" s="31" t="n"/>
      <c r="Q3277" s="31" t="n">
        <v>0</v>
      </c>
      <c r="R3277" s="31" t="n"/>
      <c r="S3277" s="32" t="n"/>
      <c r="T3277" s="32" t="n"/>
      <c r="V3277" t="inlineStr">
        <is>
          <t>04n1b</t>
        </is>
      </c>
      <c r="Z3277" t="inlineStr">
        <is>
          <t>Emil Larsson ((N/A) LW)</t>
        </is>
      </c>
    </row>
    <row r="3278">
      <c r="A3278" t="inlineStr">
        <is>
          <t>Emil Lundberg</t>
        </is>
      </c>
      <c r="B3278" t="inlineStr">
        <is>
          <t>(N/A)</t>
        </is>
      </c>
      <c r="C3278" t="inlineStr">
        <is>
          <t>RW</t>
        </is>
      </c>
      <c r="D3278" t="inlineStr">
        <is>
          <t>F</t>
        </is>
      </c>
      <c r="E3278" t="n">
        <v>32</v>
      </c>
      <c r="F3278" t="inlineStr">
        <is>
          <t>FA</t>
        </is>
      </c>
      <c r="G3278" t="inlineStr">
        <is>
          <t>FA</t>
        </is>
      </c>
      <c r="H3278" s="30" t="n">
        <v>1</v>
      </c>
      <c r="I3278" s="31" t="n">
        <v>0</v>
      </c>
      <c r="J3278" s="31" t="n"/>
      <c r="K3278" s="31" t="n">
        <v>0</v>
      </c>
      <c r="L3278" s="32" t="n"/>
      <c r="M3278" s="31" t="n">
        <v>0</v>
      </c>
      <c r="N3278" s="31" t="n">
        <v>0</v>
      </c>
      <c r="O3278" s="31" t="n"/>
      <c r="P3278" s="31" t="n"/>
      <c r="Q3278" s="31" t="n">
        <v>0</v>
      </c>
      <c r="R3278" s="31" t="n"/>
      <c r="S3278" s="32" t="n"/>
      <c r="T3278" s="32" t="n"/>
      <c r="V3278" t="inlineStr">
        <is>
          <t>02oz1</t>
        </is>
      </c>
      <c r="W3278" t="n">
        <v>4020</v>
      </c>
      <c r="Z3278" t="inlineStr">
        <is>
          <t>Emil Lundberg ((N/A) RW)</t>
        </is>
      </c>
    </row>
    <row r="3279">
      <c r="A3279" t="inlineStr">
        <is>
          <t>Emil Molin</t>
        </is>
      </c>
      <c r="B3279" t="inlineStr">
        <is>
          <t>(N/A)</t>
        </is>
      </c>
      <c r="C3279" t="inlineStr">
        <is>
          <t>C</t>
        </is>
      </c>
      <c r="D3279" t="inlineStr">
        <is>
          <t>F</t>
        </is>
      </c>
      <c r="E3279" t="n">
        <v>33</v>
      </c>
      <c r="F3279" t="inlineStr">
        <is>
          <t>FA</t>
        </is>
      </c>
      <c r="G3279" t="inlineStr">
        <is>
          <t>FA</t>
        </is>
      </c>
      <c r="H3279" s="30" t="n">
        <v>1</v>
      </c>
      <c r="I3279" s="31" t="n">
        <v>0</v>
      </c>
      <c r="J3279" s="31" t="n"/>
      <c r="K3279" s="31" t="n">
        <v>0</v>
      </c>
      <c r="L3279" s="32" t="n"/>
      <c r="M3279" s="31" t="n">
        <v>0</v>
      </c>
      <c r="N3279" s="31" t="n">
        <v>0</v>
      </c>
      <c r="O3279" s="31" t="n"/>
      <c r="P3279" s="31" t="n"/>
      <c r="Q3279" s="31" t="n">
        <v>0</v>
      </c>
      <c r="R3279" s="31" t="n"/>
      <c r="S3279" s="32" t="n"/>
      <c r="T3279" s="32" t="n"/>
      <c r="V3279" t="inlineStr">
        <is>
          <t>02fzt</t>
        </is>
      </c>
      <c r="X3279" t="n">
        <v>5471</v>
      </c>
      <c r="Z3279" t="inlineStr">
        <is>
          <t>Emil Molin ((N/A) C)</t>
        </is>
      </c>
    </row>
    <row r="3280">
      <c r="A3280" t="inlineStr">
        <is>
          <t>Emil Oksanen</t>
        </is>
      </c>
      <c r="B3280" t="inlineStr">
        <is>
          <t>(N/A)</t>
        </is>
      </c>
      <c r="C3280" t="inlineStr">
        <is>
          <t>RW</t>
        </is>
      </c>
      <c r="D3280" t="inlineStr">
        <is>
          <t>F</t>
        </is>
      </c>
      <c r="E3280" t="n">
        <v>27</v>
      </c>
      <c r="F3280" t="inlineStr">
        <is>
          <t>FA</t>
        </is>
      </c>
      <c r="G3280" t="inlineStr">
        <is>
          <t>FA</t>
        </is>
      </c>
      <c r="H3280" s="30" t="n">
        <v>1</v>
      </c>
      <c r="I3280" s="31" t="n">
        <v>0</v>
      </c>
      <c r="J3280" s="31" t="n"/>
      <c r="K3280" s="31" t="n">
        <v>0</v>
      </c>
      <c r="L3280" s="32" t="n"/>
      <c r="M3280" s="31" t="n">
        <v>0</v>
      </c>
      <c r="N3280" s="31" t="n">
        <v>0</v>
      </c>
      <c r="O3280" s="31" t="n"/>
      <c r="P3280" s="31" t="n"/>
      <c r="Q3280" s="31" t="n">
        <v>0</v>
      </c>
      <c r="R3280" s="31" t="n"/>
      <c r="S3280" s="32" t="n"/>
      <c r="T3280" s="32" t="n"/>
      <c r="V3280" t="inlineStr">
        <is>
          <t>048x0</t>
        </is>
      </c>
      <c r="Z3280" t="inlineStr">
        <is>
          <t>Emil Oksanen ((N/A) RW)</t>
        </is>
      </c>
    </row>
    <row r="3281">
      <c r="A3281" t="inlineStr">
        <is>
          <t>Emil Pettersson</t>
        </is>
      </c>
      <c r="B3281" t="inlineStr">
        <is>
          <t>(N/A)</t>
        </is>
      </c>
      <c r="C3281" t="inlineStr">
        <is>
          <t>C</t>
        </is>
      </c>
      <c r="D3281" t="inlineStr">
        <is>
          <t>F</t>
        </is>
      </c>
      <c r="E3281" t="n">
        <v>32</v>
      </c>
      <c r="F3281" t="inlineStr">
        <is>
          <t>FA</t>
        </is>
      </c>
      <c r="G3281" t="inlineStr">
        <is>
          <t>FA</t>
        </is>
      </c>
      <c r="H3281" s="30" t="n">
        <v>1</v>
      </c>
      <c r="I3281" s="31" t="n">
        <v>0</v>
      </c>
      <c r="J3281" s="31" t="n"/>
      <c r="K3281" s="31" t="n">
        <v>0</v>
      </c>
      <c r="L3281" s="32" t="n"/>
      <c r="M3281" s="31" t="n">
        <v>0</v>
      </c>
      <c r="N3281" s="31" t="n">
        <v>0</v>
      </c>
      <c r="O3281" s="31" t="n"/>
      <c r="P3281" s="31" t="n"/>
      <c r="Q3281" s="31" t="n">
        <v>0</v>
      </c>
      <c r="R3281" s="31" t="n"/>
      <c r="S3281" s="32" t="n"/>
      <c r="T3281" s="32" t="n"/>
      <c r="V3281" t="inlineStr">
        <is>
          <t>031sb</t>
        </is>
      </c>
      <c r="W3281" t="n">
        <v>5435</v>
      </c>
      <c r="X3281" t="n">
        <v>6135</v>
      </c>
      <c r="Z3281" t="inlineStr">
        <is>
          <t>Emil Pettersson ((N/A) C)</t>
        </is>
      </c>
    </row>
    <row r="3282">
      <c r="A3282" t="inlineStr">
        <is>
          <t>Emil Pieniniemi</t>
        </is>
      </c>
      <c r="B3282" t="inlineStr">
        <is>
          <t>FLA</t>
        </is>
      </c>
      <c r="C3282" t="inlineStr">
        <is>
          <t>D</t>
        </is>
      </c>
      <c r="D3282" t="inlineStr">
        <is>
          <t>D</t>
        </is>
      </c>
      <c r="E3282" t="n">
        <v>21</v>
      </c>
      <c r="F3282" t="inlineStr">
        <is>
          <t>FA</t>
        </is>
      </c>
      <c r="G3282" t="inlineStr">
        <is>
          <t>FA</t>
        </is>
      </c>
      <c r="H3282" s="30" t="n">
        <v>806666</v>
      </c>
      <c r="I3282" s="31" t="n">
        <v>0</v>
      </c>
      <c r="J3282" s="31" t="n"/>
      <c r="K3282" s="31" t="n">
        <v>0</v>
      </c>
      <c r="L3282" s="32" t="n"/>
      <c r="M3282" s="31" t="n">
        <v>0</v>
      </c>
      <c r="N3282" s="31" t="n">
        <v>0</v>
      </c>
      <c r="O3282" s="31" t="n"/>
      <c r="P3282" s="31" t="n"/>
      <c r="Q3282" s="31" t="n">
        <v>0</v>
      </c>
      <c r="R3282" s="31" t="n"/>
      <c r="S3282" s="32" t="n"/>
      <c r="T3282" s="32" t="n"/>
      <c r="V3282" t="inlineStr">
        <is>
          <t>06c44</t>
        </is>
      </c>
      <c r="W3282" t="n">
        <v>7029</v>
      </c>
      <c r="Y3282" t="inlineStr">
        <is>
          <t>2a90e998-3a8a-46dc-8e52-e5b2c2d279c4</t>
        </is>
      </c>
      <c r="Z3282" t="inlineStr">
        <is>
          <t>Emil Pieniniemi (FLA D)</t>
        </is>
      </c>
    </row>
    <row r="3283">
      <c r="A3283" t="inlineStr">
        <is>
          <t>Emil Saaby Jakobsen</t>
        </is>
      </c>
      <c r="B3283" t="inlineStr">
        <is>
          <t>(N/A)</t>
        </is>
      </c>
      <c r="C3283" t="inlineStr">
        <is>
          <t>D</t>
        </is>
      </c>
      <c r="D3283" t="inlineStr">
        <is>
          <t>D</t>
        </is>
      </c>
      <c r="E3283" t="n">
        <v>17</v>
      </c>
      <c r="F3283" t="inlineStr">
        <is>
          <t>FA</t>
        </is>
      </c>
      <c r="G3283" t="inlineStr">
        <is>
          <t>FA</t>
        </is>
      </c>
      <c r="H3283" s="30" t="n">
        <v>1</v>
      </c>
      <c r="I3283" s="31" t="n">
        <v>0</v>
      </c>
      <c r="J3283" s="31" t="n"/>
      <c r="K3283" s="31" t="n">
        <v>0</v>
      </c>
      <c r="L3283" s="32" t="n"/>
      <c r="M3283" s="31" t="n">
        <v>0</v>
      </c>
      <c r="N3283" s="31" t="n">
        <v>0</v>
      </c>
      <c r="O3283" s="31" t="n"/>
      <c r="P3283" s="31" t="n"/>
      <c r="Q3283" s="31" t="n">
        <v>0</v>
      </c>
      <c r="R3283" s="31" t="n"/>
      <c r="S3283" s="32" t="n"/>
      <c r="T3283" s="32" t="n"/>
      <c r="V3283" t="inlineStr">
        <is>
          <t>077bm</t>
        </is>
      </c>
      <c r="Z3283" t="inlineStr">
        <is>
          <t>Emil Saaby Jakobsen ((N/A) D)</t>
        </is>
      </c>
    </row>
    <row r="3284">
      <c r="A3284" t="inlineStr">
        <is>
          <t>Emil Sandin</t>
        </is>
      </c>
      <c r="B3284" t="inlineStr">
        <is>
          <t>OTT</t>
        </is>
      </c>
      <c r="C3284" t="inlineStr">
        <is>
          <t>LW</t>
        </is>
      </c>
      <c r="D3284" t="inlineStr">
        <is>
          <t>F</t>
        </is>
      </c>
      <c r="E3284" t="n">
        <v>38</v>
      </c>
      <c r="F3284" t="inlineStr">
        <is>
          <t>FA</t>
        </is>
      </c>
      <c r="G3284" t="inlineStr">
        <is>
          <t>FA</t>
        </is>
      </c>
      <c r="H3284" s="30" t="n">
        <v>1</v>
      </c>
      <c r="I3284" s="31" t="n">
        <v>0</v>
      </c>
      <c r="J3284" s="31" t="n"/>
      <c r="K3284" s="31" t="n">
        <v>0</v>
      </c>
      <c r="L3284" s="32" t="n"/>
      <c r="M3284" s="31" t="n">
        <v>0</v>
      </c>
      <c r="N3284" s="31" t="n">
        <v>0</v>
      </c>
      <c r="O3284" s="31" t="n"/>
      <c r="P3284" s="31" t="n"/>
      <c r="Q3284" s="31" t="n">
        <v>0</v>
      </c>
      <c r="R3284" s="31" t="n"/>
      <c r="S3284" s="32" t="n"/>
      <c r="T3284" s="32" t="n"/>
      <c r="V3284" t="inlineStr">
        <is>
          <t>02g1i</t>
        </is>
      </c>
      <c r="Z3284" t="inlineStr">
        <is>
          <t>Emil Sandin (OTT LW)</t>
        </is>
      </c>
    </row>
    <row r="3285">
      <c r="A3285" t="inlineStr">
        <is>
          <t>Emil Westerlund</t>
        </is>
      </c>
      <c r="B3285" t="inlineStr">
        <is>
          <t>(N/A)</t>
        </is>
      </c>
      <c r="C3285" t="inlineStr">
        <is>
          <t>LW</t>
        </is>
      </c>
      <c r="D3285" t="inlineStr">
        <is>
          <t>F</t>
        </is>
      </c>
      <c r="E3285" t="n">
        <v>28</v>
      </c>
      <c r="F3285" t="inlineStr">
        <is>
          <t>FA</t>
        </is>
      </c>
      <c r="G3285" t="inlineStr">
        <is>
          <t>FA</t>
        </is>
      </c>
      <c r="H3285" s="30" t="n">
        <v>1</v>
      </c>
      <c r="I3285" s="31" t="n">
        <v>0</v>
      </c>
      <c r="J3285" s="31" t="n"/>
      <c r="K3285" s="31" t="n">
        <v>0</v>
      </c>
      <c r="L3285" s="32" t="n"/>
      <c r="M3285" s="31" t="n">
        <v>0</v>
      </c>
      <c r="N3285" s="31" t="n">
        <v>0</v>
      </c>
      <c r="O3285" s="31" t="n"/>
      <c r="P3285" s="31" t="n"/>
      <c r="Q3285" s="31" t="n">
        <v>0</v>
      </c>
      <c r="R3285" s="31" t="n"/>
      <c r="S3285" s="32" t="n"/>
      <c r="T3285" s="32" t="n"/>
      <c r="V3285" t="inlineStr">
        <is>
          <t>04fpy</t>
        </is>
      </c>
      <c r="Z3285" t="inlineStr">
        <is>
          <t>Emil Westerlund ((N/A) LW)</t>
        </is>
      </c>
    </row>
    <row r="3286">
      <c r="A3286" t="inlineStr">
        <is>
          <t>Emile Guite</t>
        </is>
      </c>
      <c r="B3286" t="inlineStr">
        <is>
          <t>ANA</t>
        </is>
      </c>
      <c r="C3286" t="inlineStr">
        <is>
          <t>LW</t>
        </is>
      </c>
      <c r="D3286" t="inlineStr">
        <is>
          <t>F</t>
        </is>
      </c>
      <c r="E3286" t="n">
        <v>19</v>
      </c>
      <c r="F3286" t="inlineStr">
        <is>
          <t>FA</t>
        </is>
      </c>
      <c r="G3286" t="inlineStr">
        <is>
          <t>FA</t>
        </is>
      </c>
      <c r="H3286" s="30" t="n">
        <v>1</v>
      </c>
      <c r="I3286" s="31" t="n">
        <v>0</v>
      </c>
      <c r="J3286" s="31" t="n"/>
      <c r="K3286" s="31" t="n">
        <v>0</v>
      </c>
      <c r="L3286" s="32" t="n"/>
      <c r="M3286" s="31" t="n">
        <v>0</v>
      </c>
      <c r="N3286" s="31" t="n">
        <v>0</v>
      </c>
      <c r="O3286" s="31" t="n"/>
      <c r="P3286" s="31" t="n"/>
      <c r="Q3286" s="31" t="n">
        <v>0</v>
      </c>
      <c r="R3286" s="31" t="n"/>
      <c r="S3286" s="32" t="n"/>
      <c r="T3286" s="32" t="n"/>
      <c r="V3286" t="inlineStr">
        <is>
          <t>06nkd</t>
        </is>
      </c>
      <c r="Y3286" t="inlineStr">
        <is>
          <t>f6c29044-1170-4f61-af2c-d5818ff73a76</t>
        </is>
      </c>
      <c r="Z3286" t="inlineStr">
        <is>
          <t>Emile Guite (ANA LW)</t>
        </is>
      </c>
    </row>
    <row r="3287">
      <c r="A3287" t="inlineStr">
        <is>
          <t>Emile Poirier</t>
        </is>
      </c>
      <c r="B3287" t="inlineStr">
        <is>
          <t>MTL</t>
        </is>
      </c>
      <c r="C3287" t="inlineStr">
        <is>
          <t>RW</t>
        </is>
      </c>
      <c r="D3287" t="inlineStr">
        <is>
          <t>F</t>
        </is>
      </c>
      <c r="E3287" t="n">
        <v>31</v>
      </c>
      <c r="F3287" t="inlineStr">
        <is>
          <t>FA</t>
        </is>
      </c>
      <c r="G3287" t="inlineStr">
        <is>
          <t>FA</t>
        </is>
      </c>
      <c r="H3287" s="30" t="n">
        <v>1</v>
      </c>
      <c r="I3287" s="31" t="n">
        <v>0</v>
      </c>
      <c r="J3287" s="31" t="n"/>
      <c r="K3287" s="31" t="n">
        <v>0</v>
      </c>
      <c r="L3287" s="32" t="n"/>
      <c r="M3287" s="31" t="n">
        <v>0</v>
      </c>
      <c r="N3287" s="31" t="n">
        <v>0</v>
      </c>
      <c r="O3287" s="31" t="n"/>
      <c r="P3287" s="31" t="n"/>
      <c r="Q3287" s="31" t="n">
        <v>0</v>
      </c>
      <c r="R3287" s="31" t="n"/>
      <c r="S3287" s="32" t="n"/>
      <c r="T3287" s="32" t="n"/>
      <c r="V3287" t="inlineStr">
        <is>
          <t>031nv</t>
        </is>
      </c>
      <c r="W3287" t="n">
        <v>4191</v>
      </c>
      <c r="X3287" t="n">
        <v>6001</v>
      </c>
      <c r="Y3287" t="inlineStr">
        <is>
          <t>f2fc3e22-92b6-4556-9edb-0798dd860f94</t>
        </is>
      </c>
      <c r="Z3287" t="inlineStr">
        <is>
          <t>Emile Poirier (MTL RW)</t>
        </is>
      </c>
    </row>
    <row r="3288">
      <c r="A3288" t="inlineStr">
        <is>
          <t>Emmanuel Vella</t>
        </is>
      </c>
      <c r="B3288" t="inlineStr">
        <is>
          <t>(N/A)</t>
        </is>
      </c>
      <c r="C3288" t="inlineStr">
        <is>
          <t>G</t>
        </is>
      </c>
      <c r="D3288" t="inlineStr">
        <is>
          <t>G</t>
        </is>
      </c>
      <c r="E3288" t="n">
        <v>28</v>
      </c>
      <c r="F3288" t="inlineStr">
        <is>
          <t>FA</t>
        </is>
      </c>
      <c r="G3288" t="inlineStr">
        <is>
          <t>FA</t>
        </is>
      </c>
      <c r="H3288" s="30" t="n">
        <v>1</v>
      </c>
      <c r="I3288" s="31" t="n">
        <v>0</v>
      </c>
      <c r="J3288" s="31" t="n"/>
      <c r="K3288" s="31" t="n">
        <v>0</v>
      </c>
      <c r="L3288" s="32" t="n"/>
      <c r="M3288" s="31" t="n">
        <v>0</v>
      </c>
      <c r="N3288" s="31" t="n">
        <v>0</v>
      </c>
      <c r="O3288" s="31" t="n"/>
      <c r="P3288" s="31" t="n"/>
      <c r="Q3288" s="31" t="n">
        <v>0</v>
      </c>
      <c r="R3288" s="31" t="n"/>
      <c r="S3288" s="32" t="n"/>
      <c r="T3288" s="32" t="n"/>
      <c r="V3288" t="inlineStr">
        <is>
          <t>04xcu</t>
        </is>
      </c>
      <c r="X3288" t="n">
        <v>8219</v>
      </c>
      <c r="Z3288" t="inlineStr">
        <is>
          <t>Emmanuel Vella ((N/A) G)</t>
        </is>
      </c>
    </row>
    <row r="3289">
      <c r="A3289" t="inlineStr">
        <is>
          <t>Emmett Croteau</t>
        </is>
      </c>
      <c r="B3289" t="inlineStr">
        <is>
          <t>MTL</t>
        </is>
      </c>
      <c r="C3289" t="inlineStr">
        <is>
          <t>G</t>
        </is>
      </c>
      <c r="D3289" t="inlineStr">
        <is>
          <t>G</t>
        </is>
      </c>
      <c r="E3289" t="n">
        <v>22</v>
      </c>
      <c r="F3289" t="inlineStr">
        <is>
          <t>FA</t>
        </is>
      </c>
      <c r="G3289" t="inlineStr">
        <is>
          <t>FA</t>
        </is>
      </c>
      <c r="H3289" s="30" t="n">
        <v>1</v>
      </c>
      <c r="I3289" s="31" t="n">
        <v>0</v>
      </c>
      <c r="J3289" s="31" t="n"/>
      <c r="K3289" s="31" t="n">
        <v>0</v>
      </c>
      <c r="L3289" s="32" t="n"/>
      <c r="M3289" s="31" t="n">
        <v>0</v>
      </c>
      <c r="N3289" s="31" t="n">
        <v>0</v>
      </c>
      <c r="O3289" s="31" t="n"/>
      <c r="P3289" s="31" t="n"/>
      <c r="Q3289" s="31" t="n">
        <v>0</v>
      </c>
      <c r="R3289" s="31" t="n"/>
      <c r="S3289" s="32" t="n"/>
      <c r="T3289" s="32" t="n"/>
      <c r="V3289" t="inlineStr">
        <is>
          <t>061lu</t>
        </is>
      </c>
      <c r="Z3289" t="inlineStr">
        <is>
          <t>Emmett Croteau (MTL G)</t>
        </is>
      </c>
    </row>
    <row r="3290">
      <c r="A3290" t="inlineStr">
        <is>
          <t>Enver Lisin</t>
        </is>
      </c>
      <c r="B3290" t="inlineStr">
        <is>
          <t>(N/A)</t>
        </is>
      </c>
      <c r="C3290" t="inlineStr">
        <is>
          <t>RW</t>
        </is>
      </c>
      <c r="D3290" t="inlineStr">
        <is>
          <t>F</t>
        </is>
      </c>
      <c r="E3290" t="n">
        <v>40</v>
      </c>
      <c r="F3290" t="inlineStr">
        <is>
          <t>FA</t>
        </is>
      </c>
      <c r="G3290" t="inlineStr">
        <is>
          <t>FA</t>
        </is>
      </c>
      <c r="H3290" s="30" t="n">
        <v>1</v>
      </c>
      <c r="I3290" s="31" t="n">
        <v>0</v>
      </c>
      <c r="J3290" s="31" t="n"/>
      <c r="K3290" s="31" t="n">
        <v>0</v>
      </c>
      <c r="L3290" s="32" t="n"/>
      <c r="M3290" s="31" t="n">
        <v>0</v>
      </c>
      <c r="N3290" s="31" t="n">
        <v>0</v>
      </c>
      <c r="O3290" s="31" t="n"/>
      <c r="P3290" s="31" t="n"/>
      <c r="Q3290" s="31" t="n">
        <v>0</v>
      </c>
      <c r="R3290" s="31" t="n"/>
      <c r="S3290" s="32" t="n"/>
      <c r="T3290" s="32" t="n"/>
      <c r="V3290" t="inlineStr">
        <is>
          <t>0044b</t>
        </is>
      </c>
      <c r="W3290" t="n">
        <v>2178</v>
      </c>
      <c r="X3290" t="n">
        <v>3929</v>
      </c>
      <c r="Z3290" t="inlineStr">
        <is>
          <t>Enver Lisin ((N/A) RW)</t>
        </is>
      </c>
    </row>
    <row r="3291">
      <c r="A3291" t="inlineStr">
        <is>
          <t>Enzo Corvi</t>
        </is>
      </c>
      <c r="B3291" t="inlineStr">
        <is>
          <t>(N/A)</t>
        </is>
      </c>
      <c r="C3291" t="inlineStr">
        <is>
          <t>C</t>
        </is>
      </c>
      <c r="D3291" t="inlineStr">
        <is>
          <t>F</t>
        </is>
      </c>
      <c r="E3291" t="n">
        <v>33</v>
      </c>
      <c r="F3291" t="inlineStr">
        <is>
          <t>FA</t>
        </is>
      </c>
      <c r="G3291" t="inlineStr">
        <is>
          <t>FA</t>
        </is>
      </c>
      <c r="H3291" s="30" t="n">
        <v>1</v>
      </c>
      <c r="I3291" s="31" t="n">
        <v>0</v>
      </c>
      <c r="J3291" s="31" t="n"/>
      <c r="K3291" s="31" t="n">
        <v>0</v>
      </c>
      <c r="L3291" s="32" t="n"/>
      <c r="M3291" s="31" t="n">
        <v>0</v>
      </c>
      <c r="N3291" s="31" t="n">
        <v>0</v>
      </c>
      <c r="O3291" s="31" t="n"/>
      <c r="P3291" s="31" t="n"/>
      <c r="Q3291" s="31" t="n">
        <v>0</v>
      </c>
      <c r="R3291" s="31" t="n"/>
      <c r="S3291" s="32" t="n"/>
      <c r="T3291" s="32" t="n"/>
      <c r="V3291" t="inlineStr">
        <is>
          <t>04p2q</t>
        </is>
      </c>
      <c r="Z3291" t="inlineStr">
        <is>
          <t>Enzo Corvi ((N/A) C)</t>
        </is>
      </c>
    </row>
    <row r="3292">
      <c r="A3292" t="inlineStr">
        <is>
          <t>Ephram McNutt</t>
        </is>
      </c>
      <c r="B3292" t="inlineStr">
        <is>
          <t>(N/A)</t>
        </is>
      </c>
      <c r="C3292" t="inlineStr">
        <is>
          <t>D</t>
        </is>
      </c>
      <c r="D3292" t="inlineStr">
        <is>
          <t>D</t>
        </is>
      </c>
      <c r="E3292" t="n">
        <v>21</v>
      </c>
      <c r="F3292" t="inlineStr">
        <is>
          <t>FA</t>
        </is>
      </c>
      <c r="G3292" t="inlineStr">
        <is>
          <t>FA</t>
        </is>
      </c>
      <c r="H3292" s="30" t="n">
        <v>1</v>
      </c>
      <c r="I3292" s="31" t="n">
        <v>0</v>
      </c>
      <c r="J3292" s="31" t="n"/>
      <c r="K3292" s="31" t="n">
        <v>0</v>
      </c>
      <c r="L3292" s="32" t="n"/>
      <c r="M3292" s="31" t="n">
        <v>0</v>
      </c>
      <c r="N3292" s="31" t="n">
        <v>0</v>
      </c>
      <c r="O3292" s="31" t="n"/>
      <c r="P3292" s="31" t="n"/>
      <c r="Q3292" s="31" t="n">
        <v>0</v>
      </c>
      <c r="R3292" s="31" t="n"/>
      <c r="S3292" s="32" t="n"/>
      <c r="T3292" s="32" t="n"/>
      <c r="V3292" t="inlineStr">
        <is>
          <t>06but</t>
        </is>
      </c>
      <c r="Z3292" t="inlineStr">
        <is>
          <t>Ephram McNutt ((N/A) D)</t>
        </is>
      </c>
    </row>
    <row r="3293">
      <c r="A3293" t="inlineStr">
        <is>
          <t>Eriah Hayes</t>
        </is>
      </c>
      <c r="B3293" t="inlineStr">
        <is>
          <t>(N/A)</t>
        </is>
      </c>
      <c r="C3293" t="inlineStr">
        <is>
          <t>RW</t>
        </is>
      </c>
      <c r="D3293" t="inlineStr">
        <is>
          <t>F</t>
        </is>
      </c>
      <c r="E3293" t="n">
        <v>38</v>
      </c>
      <c r="F3293" t="inlineStr">
        <is>
          <t>FA</t>
        </is>
      </c>
      <c r="G3293" t="inlineStr">
        <is>
          <t>FA</t>
        </is>
      </c>
      <c r="H3293" s="30" t="n">
        <v>1</v>
      </c>
      <c r="I3293" s="31" t="n">
        <v>0</v>
      </c>
      <c r="J3293" s="31" t="n"/>
      <c r="K3293" s="31" t="n">
        <v>0</v>
      </c>
      <c r="L3293" s="32" t="n"/>
      <c r="M3293" s="31" t="n">
        <v>0</v>
      </c>
      <c r="N3293" s="31" t="n">
        <v>0</v>
      </c>
      <c r="O3293" s="31" t="n"/>
      <c r="P3293" s="31" t="n"/>
      <c r="Q3293" s="31" t="n">
        <v>0</v>
      </c>
      <c r="R3293" s="31" t="n"/>
      <c r="S3293" s="32" t="n"/>
      <c r="T3293" s="32" t="n"/>
      <c r="V3293" t="inlineStr">
        <is>
          <t>02yo7</t>
        </is>
      </c>
      <c r="W3293" t="n">
        <v>4118</v>
      </c>
      <c r="X3293" t="n">
        <v>5941</v>
      </c>
      <c r="Z3293" t="inlineStr">
        <is>
          <t>Eriah Hayes ((N/A) RW)</t>
        </is>
      </c>
    </row>
    <row r="3294">
      <c r="A3294" t="inlineStr">
        <is>
          <t>Eric Alarie</t>
        </is>
      </c>
      <c r="B3294" t="inlineStr">
        <is>
          <t>(N/A)</t>
        </is>
      </c>
      <c r="C3294" t="inlineStr">
        <is>
          <t>LW</t>
        </is>
      </c>
      <c r="D3294" t="inlineStr">
        <is>
          <t>F</t>
        </is>
      </c>
      <c r="E3294" t="n">
        <v>23</v>
      </c>
      <c r="F3294" t="inlineStr">
        <is>
          <t>FA</t>
        </is>
      </c>
      <c r="G3294" t="inlineStr">
        <is>
          <t>FA</t>
        </is>
      </c>
      <c r="H3294" s="30" t="n">
        <v>1</v>
      </c>
      <c r="I3294" s="31" t="n">
        <v>0</v>
      </c>
      <c r="J3294" s="31" t="n"/>
      <c r="K3294" s="31" t="n">
        <v>0</v>
      </c>
      <c r="L3294" s="32" t="n"/>
      <c r="M3294" s="31" t="n">
        <v>0</v>
      </c>
      <c r="N3294" s="31" t="n">
        <v>0</v>
      </c>
      <c r="O3294" s="31" t="n"/>
      <c r="P3294" s="31" t="n"/>
      <c r="Q3294" s="31" t="n">
        <v>0</v>
      </c>
      <c r="R3294" s="31" t="n"/>
      <c r="S3294" s="32" t="n"/>
      <c r="T3294" s="32" t="n"/>
      <c r="V3294" t="inlineStr">
        <is>
          <t>05tuz</t>
        </is>
      </c>
      <c r="Y3294" t="inlineStr">
        <is>
          <t>ab748e77-c6fa-4426-b87d-33798866169e</t>
        </is>
      </c>
      <c r="Z3294" t="inlineStr">
        <is>
          <t>Eric Alarie ((N/A) LW)</t>
        </is>
      </c>
    </row>
    <row r="3295">
      <c r="A3295" t="inlineStr">
        <is>
          <t>Eric Brassard</t>
        </is>
      </c>
      <c r="B3295" t="inlineStr">
        <is>
          <t>(N/A)</t>
        </is>
      </c>
      <c r="C3295" t="inlineStr">
        <is>
          <t>G</t>
        </is>
      </c>
      <c r="D3295" t="inlineStr">
        <is>
          <t>G</t>
        </is>
      </c>
      <c r="E3295" t="n">
        <v>31</v>
      </c>
      <c r="F3295" t="inlineStr">
        <is>
          <t>FA</t>
        </is>
      </c>
      <c r="G3295" t="inlineStr">
        <is>
          <t>FA</t>
        </is>
      </c>
      <c r="H3295" s="30" t="n">
        <v>1</v>
      </c>
      <c r="I3295" s="31" t="n">
        <v>0</v>
      </c>
      <c r="J3295" s="31" t="n"/>
      <c r="K3295" s="31" t="n">
        <v>0</v>
      </c>
      <c r="L3295" s="32" t="n"/>
      <c r="M3295" s="31" t="n">
        <v>0</v>
      </c>
      <c r="N3295" s="31" t="n">
        <v>0</v>
      </c>
      <c r="O3295" s="31" t="n"/>
      <c r="P3295" s="31" t="n"/>
      <c r="Q3295" s="31" t="n">
        <v>0</v>
      </c>
      <c r="R3295" s="31" t="n"/>
      <c r="S3295" s="32" t="n"/>
      <c r="T3295" s="32" t="n"/>
      <c r="V3295" t="inlineStr">
        <is>
          <t>03oal</t>
        </is>
      </c>
      <c r="Z3295" t="inlineStr">
        <is>
          <t>Eric Brassard ((N/A) G)</t>
        </is>
      </c>
    </row>
    <row r="3296">
      <c r="A3296" t="inlineStr">
        <is>
          <t>Eric Burger</t>
        </is>
      </c>
      <c r="B3296" t="inlineStr">
        <is>
          <t>(N/A)</t>
        </is>
      </c>
      <c r="C3296" t="inlineStr">
        <is>
          <t>D</t>
        </is>
      </c>
      <c r="D3296" t="inlineStr">
        <is>
          <t>D</t>
        </is>
      </c>
      <c r="E3296" t="n">
        <v>20</v>
      </c>
      <c r="F3296" t="inlineStr">
        <is>
          <t>FA</t>
        </is>
      </c>
      <c r="G3296" t="inlineStr">
        <is>
          <t>FA</t>
        </is>
      </c>
      <c r="H3296" s="30" t="n">
        <v>1</v>
      </c>
      <c r="I3296" s="31" t="n">
        <v>0</v>
      </c>
      <c r="J3296" s="31" t="n"/>
      <c r="K3296" s="31" t="n">
        <v>0</v>
      </c>
      <c r="L3296" s="32" t="n"/>
      <c r="M3296" s="31" t="n">
        <v>0</v>
      </c>
      <c r="N3296" s="31" t="n">
        <v>0</v>
      </c>
      <c r="O3296" s="31" t="n"/>
      <c r="P3296" s="31" t="n"/>
      <c r="Q3296" s="31" t="n">
        <v>0</v>
      </c>
      <c r="R3296" s="31" t="n"/>
      <c r="S3296" s="32" t="n"/>
      <c r="T3296" s="32" t="n"/>
      <c r="V3296" t="inlineStr">
        <is>
          <t>06mha</t>
        </is>
      </c>
      <c r="Z3296" t="inlineStr">
        <is>
          <t>Eric Burger ((N/A) D)</t>
        </is>
      </c>
    </row>
    <row r="3297">
      <c r="A3297" t="inlineStr">
        <is>
          <t>Eric Ciccolini</t>
        </is>
      </c>
      <c r="B3297" t="inlineStr">
        <is>
          <t>(N/A)</t>
        </is>
      </c>
      <c r="C3297" t="inlineStr">
        <is>
          <t>RW</t>
        </is>
      </c>
      <c r="D3297" t="inlineStr">
        <is>
          <t>F</t>
        </is>
      </c>
      <c r="E3297" t="n">
        <v>25</v>
      </c>
      <c r="F3297" t="inlineStr">
        <is>
          <t>FA</t>
        </is>
      </c>
      <c r="G3297" t="inlineStr">
        <is>
          <t>FA</t>
        </is>
      </c>
      <c r="H3297" s="30" t="n">
        <v>1</v>
      </c>
      <c r="I3297" s="31" t="n">
        <v>0</v>
      </c>
      <c r="J3297" s="31" t="n"/>
      <c r="K3297" s="31" t="n">
        <v>0</v>
      </c>
      <c r="L3297" s="32" t="n"/>
      <c r="M3297" s="31" t="n">
        <v>0</v>
      </c>
      <c r="N3297" s="31" t="n">
        <v>0</v>
      </c>
      <c r="O3297" s="31" t="n"/>
      <c r="P3297" s="31" t="n"/>
      <c r="Q3297" s="31" t="n">
        <v>0</v>
      </c>
      <c r="R3297" s="31" t="n"/>
      <c r="S3297" s="32" t="n"/>
      <c r="T3297" s="32" t="n"/>
      <c r="V3297" t="inlineStr">
        <is>
          <t>051w8</t>
        </is>
      </c>
      <c r="Z3297" t="inlineStr">
        <is>
          <t>Eric Ciccolini ((N/A) RW)</t>
        </is>
      </c>
    </row>
    <row r="3298">
      <c r="A3298" t="inlineStr">
        <is>
          <t>Eric Cornel</t>
        </is>
      </c>
      <c r="B3298" t="inlineStr">
        <is>
          <t>BUF</t>
        </is>
      </c>
      <c r="C3298" t="inlineStr">
        <is>
          <t>C</t>
        </is>
      </c>
      <c r="D3298" t="inlineStr">
        <is>
          <t>F</t>
        </is>
      </c>
      <c r="E3298" t="n">
        <v>30</v>
      </c>
      <c r="F3298" t="inlineStr">
        <is>
          <t>FA</t>
        </is>
      </c>
      <c r="G3298" t="inlineStr">
        <is>
          <t>FA</t>
        </is>
      </c>
      <c r="H3298" s="30" t="n">
        <v>1</v>
      </c>
      <c r="I3298" s="31" t="n">
        <v>0</v>
      </c>
      <c r="J3298" s="31" t="n"/>
      <c r="K3298" s="31" t="n">
        <v>0</v>
      </c>
      <c r="L3298" s="32" t="n"/>
      <c r="M3298" s="31" t="n">
        <v>0</v>
      </c>
      <c r="N3298" s="31" t="n">
        <v>0</v>
      </c>
      <c r="O3298" s="31" t="n"/>
      <c r="P3298" s="31" t="n"/>
      <c r="Q3298" s="31" t="n">
        <v>0</v>
      </c>
      <c r="R3298" s="31" t="n"/>
      <c r="S3298" s="32" t="n"/>
      <c r="T3298" s="32" t="n"/>
      <c r="V3298" t="inlineStr">
        <is>
          <t>03db1</t>
        </is>
      </c>
      <c r="W3298" t="n">
        <v>4423</v>
      </c>
      <c r="X3298" t="n">
        <v>6413</v>
      </c>
      <c r="Z3298" t="inlineStr">
        <is>
          <t>Eric Cornel (BUF C)</t>
        </is>
      </c>
    </row>
    <row r="3299">
      <c r="A3299" t="inlineStr">
        <is>
          <t>Eric Engstrand</t>
        </is>
      </c>
      <c r="B3299" t="inlineStr">
        <is>
          <t>OTT</t>
        </is>
      </c>
      <c r="C3299" t="inlineStr">
        <is>
          <t>LW</t>
        </is>
      </c>
      <c r="D3299" t="inlineStr">
        <is>
          <t>F</t>
        </is>
      </c>
      <c r="E3299" t="n">
        <v>26</v>
      </c>
      <c r="F3299" t="inlineStr">
        <is>
          <t>FA</t>
        </is>
      </c>
      <c r="G3299" t="inlineStr">
        <is>
          <t>FA</t>
        </is>
      </c>
      <c r="H3299" s="30" t="n">
        <v>1</v>
      </c>
      <c r="I3299" s="31" t="n">
        <v>0</v>
      </c>
      <c r="J3299" s="31" t="n"/>
      <c r="K3299" s="31" t="n">
        <v>0</v>
      </c>
      <c r="L3299" s="32" t="n"/>
      <c r="M3299" s="31" t="n">
        <v>0</v>
      </c>
      <c r="N3299" s="31" t="n">
        <v>0</v>
      </c>
      <c r="O3299" s="31" t="n"/>
      <c r="P3299" s="31" t="n"/>
      <c r="Q3299" s="31" t="n">
        <v>0</v>
      </c>
      <c r="R3299" s="31" t="n"/>
      <c r="S3299" s="32" t="n"/>
      <c r="T3299" s="32" t="n"/>
      <c r="V3299" t="inlineStr">
        <is>
          <t>05oxw</t>
        </is>
      </c>
      <c r="Y3299" t="inlineStr">
        <is>
          <t>5191af78-8332-47ff-8ae0-2d4666f32201</t>
        </is>
      </c>
      <c r="Z3299" t="inlineStr">
        <is>
          <t>Eric Engstrand (OTT LW)</t>
        </is>
      </c>
    </row>
    <row r="3300">
      <c r="A3300" t="inlineStr">
        <is>
          <t>Eric Faille</t>
        </is>
      </c>
      <c r="B3300" t="inlineStr">
        <is>
          <t>TOR</t>
        </is>
      </c>
      <c r="C3300" t="inlineStr">
        <is>
          <t>RW</t>
        </is>
      </c>
      <c r="D3300" t="inlineStr">
        <is>
          <t>F</t>
        </is>
      </c>
      <c r="E3300" t="n">
        <v>37</v>
      </c>
      <c r="F3300" t="inlineStr">
        <is>
          <t>FA</t>
        </is>
      </c>
      <c r="G3300" t="inlineStr">
        <is>
          <t>FA</t>
        </is>
      </c>
      <c r="H3300" s="30" t="n">
        <v>1</v>
      </c>
      <c r="I3300" s="31" t="n">
        <v>0</v>
      </c>
      <c r="J3300" s="31" t="n"/>
      <c r="K3300" s="31" t="n">
        <v>0</v>
      </c>
      <c r="L3300" s="32" t="n"/>
      <c r="M3300" s="31" t="n">
        <v>0</v>
      </c>
      <c r="N3300" s="31" t="n">
        <v>0</v>
      </c>
      <c r="O3300" s="31" t="n"/>
      <c r="P3300" s="31" t="n"/>
      <c r="Q3300" s="31" t="n">
        <v>0</v>
      </c>
      <c r="R3300" s="31" t="n"/>
      <c r="S3300" s="32" t="n"/>
      <c r="T3300" s="32" t="n"/>
      <c r="V3300" t="inlineStr">
        <is>
          <t>03woq</t>
        </is>
      </c>
      <c r="X3300" t="n">
        <v>7065</v>
      </c>
      <c r="Z3300" t="inlineStr">
        <is>
          <t>Eric Faille (TOR RW)</t>
        </is>
      </c>
    </row>
    <row r="3301">
      <c r="A3301" t="inlineStr">
        <is>
          <t>Eric Fehr</t>
        </is>
      </c>
      <c r="B3301" t="inlineStr">
        <is>
          <t>(N/A)</t>
        </is>
      </c>
      <c r="C3301" t="inlineStr">
        <is>
          <t>C</t>
        </is>
      </c>
      <c r="D3301" t="inlineStr">
        <is>
          <t>F</t>
        </is>
      </c>
      <c r="E3301" t="n">
        <v>41</v>
      </c>
      <c r="F3301" t="inlineStr">
        <is>
          <t>FA</t>
        </is>
      </c>
      <c r="G3301" t="inlineStr">
        <is>
          <t>FA</t>
        </is>
      </c>
      <c r="H3301" s="30" t="n">
        <v>1</v>
      </c>
      <c r="I3301" s="31" t="n">
        <v>0</v>
      </c>
      <c r="J3301" s="31" t="n"/>
      <c r="K3301" s="31" t="n">
        <v>0</v>
      </c>
      <c r="L3301" s="32" t="n"/>
      <c r="M3301" s="31" t="n">
        <v>0</v>
      </c>
      <c r="N3301" s="31" t="n">
        <v>0</v>
      </c>
      <c r="O3301" s="31" t="n"/>
      <c r="P3301" s="31" t="n"/>
      <c r="Q3301" s="31" t="n">
        <v>0</v>
      </c>
      <c r="R3301" s="31" t="n"/>
      <c r="S3301" s="32" t="n"/>
      <c r="T3301" s="32" t="n"/>
      <c r="V3301" t="inlineStr">
        <is>
          <t>004c8</t>
        </is>
      </c>
      <c r="W3301" t="n">
        <v>1930</v>
      </c>
      <c r="X3301" t="n">
        <v>3356</v>
      </c>
      <c r="Z3301" t="inlineStr">
        <is>
          <t>Eric Fehr ((N/A) C)</t>
        </is>
      </c>
    </row>
    <row r="3302">
      <c r="A3302" t="inlineStr">
        <is>
          <t>Eric Florchuk</t>
        </is>
      </c>
      <c r="B3302" t="inlineStr">
        <is>
          <t>WSH</t>
        </is>
      </c>
      <c r="C3302" t="inlineStr">
        <is>
          <t>C</t>
        </is>
      </c>
      <c r="D3302" t="inlineStr">
        <is>
          <t>F</t>
        </is>
      </c>
      <c r="E3302" t="n">
        <v>26</v>
      </c>
      <c r="F3302" t="inlineStr">
        <is>
          <t>FA</t>
        </is>
      </c>
      <c r="G3302" t="inlineStr">
        <is>
          <t>FA</t>
        </is>
      </c>
      <c r="H3302" s="30" t="n">
        <v>1</v>
      </c>
      <c r="I3302" s="31" t="n">
        <v>0</v>
      </c>
      <c r="J3302" s="31" t="n"/>
      <c r="K3302" s="31" t="n">
        <v>0</v>
      </c>
      <c r="L3302" s="32" t="n"/>
      <c r="M3302" s="31" t="n">
        <v>0</v>
      </c>
      <c r="N3302" s="31" t="n">
        <v>0</v>
      </c>
      <c r="O3302" s="31" t="n"/>
      <c r="P3302" s="31" t="n"/>
      <c r="Q3302" s="31" t="n">
        <v>0</v>
      </c>
      <c r="R3302" s="31" t="n"/>
      <c r="S3302" s="32" t="n"/>
      <c r="T3302" s="32" t="n"/>
      <c r="V3302" t="inlineStr">
        <is>
          <t>04r1q</t>
        </is>
      </c>
      <c r="X3302" t="n">
        <v>8114</v>
      </c>
      <c r="Z3302" t="inlineStr">
        <is>
          <t>Eric Florchuk (WSH C)</t>
        </is>
      </c>
    </row>
    <row r="3303">
      <c r="A3303" t="inlineStr">
        <is>
          <t>Eric Frossard</t>
        </is>
      </c>
      <c r="B3303" t="inlineStr">
        <is>
          <t>ANA</t>
        </is>
      </c>
      <c r="C3303" t="inlineStr">
        <is>
          <t>D</t>
        </is>
      </c>
      <c r="D3303" t="inlineStr">
        <is>
          <t>D</t>
        </is>
      </c>
      <c r="E3303" t="n">
        <v>18</v>
      </c>
      <c r="F3303" t="inlineStr">
        <is>
          <t>FA</t>
        </is>
      </c>
      <c r="G3303" t="inlineStr">
        <is>
          <t>FA</t>
        </is>
      </c>
      <c r="H3303" s="30" t="n">
        <v>1</v>
      </c>
      <c r="I3303" s="31" t="n">
        <v>0</v>
      </c>
      <c r="J3303" s="31" t="n"/>
      <c r="K3303" s="31" t="n">
        <v>0</v>
      </c>
      <c r="L3303" s="32" t="n"/>
      <c r="M3303" s="31" t="n">
        <v>0</v>
      </c>
      <c r="N3303" s="31" t="n">
        <v>0</v>
      </c>
      <c r="O3303" s="31" t="n"/>
      <c r="P3303" s="31" t="n"/>
      <c r="Q3303" s="31" t="n">
        <v>0</v>
      </c>
      <c r="R3303" s="31" t="n"/>
      <c r="S3303" s="32" t="n"/>
      <c r="T3303" s="32" t="n"/>
      <c r="V3303" t="inlineStr">
        <is>
          <t>076q2</t>
        </is>
      </c>
      <c r="Y3303" t="inlineStr">
        <is>
          <t>4e78b5ea-3b45-4b86-9599-fbeb3d71d64d</t>
        </is>
      </c>
      <c r="Z3303" t="inlineStr">
        <is>
          <t>Eric Frossard (ANA D)</t>
        </is>
      </c>
    </row>
    <row r="3304">
      <c r="A3304" t="inlineStr">
        <is>
          <t>Eric Gelinas</t>
        </is>
      </c>
      <c r="B3304" t="inlineStr">
        <is>
          <t>CAR</t>
        </is>
      </c>
      <c r="C3304" t="inlineStr">
        <is>
          <t>D</t>
        </is>
      </c>
      <c r="D3304" t="inlineStr">
        <is>
          <t>D</t>
        </is>
      </c>
      <c r="E3304" t="n">
        <v>35</v>
      </c>
      <c r="F3304" t="inlineStr">
        <is>
          <t>FA</t>
        </is>
      </c>
      <c r="G3304" t="inlineStr">
        <is>
          <t>FA</t>
        </is>
      </c>
      <c r="H3304" s="30" t="n">
        <v>1</v>
      </c>
      <c r="I3304" s="31" t="n">
        <v>0</v>
      </c>
      <c r="J3304" s="31" t="n"/>
      <c r="K3304" s="31" t="n">
        <v>0</v>
      </c>
      <c r="L3304" s="32" t="n"/>
      <c r="M3304" s="31" t="n">
        <v>0</v>
      </c>
      <c r="N3304" s="31" t="n">
        <v>0</v>
      </c>
      <c r="O3304" s="31" t="n"/>
      <c r="P3304" s="31" t="n"/>
      <c r="Q3304" s="31" t="n">
        <v>0</v>
      </c>
      <c r="R3304" s="31" t="n"/>
      <c r="S3304" s="32" t="n"/>
      <c r="T3304" s="32" t="n"/>
      <c r="V3304" t="inlineStr">
        <is>
          <t>01mnx</t>
        </is>
      </c>
      <c r="W3304" t="n">
        <v>3292</v>
      </c>
      <c r="X3304" t="n">
        <v>4917</v>
      </c>
      <c r="Y3304" t="inlineStr">
        <is>
          <t>4320e84f-0f24-11e2-8525-18a905767e44</t>
        </is>
      </c>
      <c r="Z3304" t="inlineStr">
        <is>
          <t>Eric Gelinas (CAR D)</t>
        </is>
      </c>
    </row>
    <row r="3305">
      <c r="A3305" t="inlineStr">
        <is>
          <t>Eric Gryba</t>
        </is>
      </c>
      <c r="B3305" t="inlineStr">
        <is>
          <t>(N/A)</t>
        </is>
      </c>
      <c r="C3305" t="inlineStr">
        <is>
          <t>D</t>
        </is>
      </c>
      <c r="D3305" t="inlineStr">
        <is>
          <t>D</t>
        </is>
      </c>
      <c r="E3305" t="n">
        <v>38</v>
      </c>
      <c r="F3305" t="inlineStr">
        <is>
          <t>FA</t>
        </is>
      </c>
      <c r="G3305" t="inlineStr">
        <is>
          <t>FA</t>
        </is>
      </c>
      <c r="H3305" s="30" t="n">
        <v>1</v>
      </c>
      <c r="I3305" s="31" t="n">
        <v>0</v>
      </c>
      <c r="J3305" s="31" t="n"/>
      <c r="K3305" s="31" t="n">
        <v>0</v>
      </c>
      <c r="L3305" s="32" t="n"/>
      <c r="M3305" s="31" t="n">
        <v>0</v>
      </c>
      <c r="N3305" s="31" t="n">
        <v>0</v>
      </c>
      <c r="O3305" s="31" t="n"/>
      <c r="P3305" s="31" t="n"/>
      <c r="Q3305" s="31" t="n">
        <v>0</v>
      </c>
      <c r="R3305" s="31" t="n"/>
      <c r="S3305" s="32" t="n"/>
      <c r="T3305" s="32" t="n"/>
      <c r="V3305" t="inlineStr">
        <is>
          <t>01t69</t>
        </is>
      </c>
      <c r="W3305" t="n">
        <v>3480</v>
      </c>
      <c r="X3305" t="n">
        <v>4860</v>
      </c>
      <c r="Z3305" t="inlineStr">
        <is>
          <t>Eric Gryba ((N/A) D)</t>
        </is>
      </c>
    </row>
    <row r="3306">
      <c r="A3306" t="inlineStr">
        <is>
          <t>Eric Hartzell</t>
        </is>
      </c>
      <c r="B3306" t="inlineStr">
        <is>
          <t>(N/A)</t>
        </is>
      </c>
      <c r="C3306" t="inlineStr">
        <is>
          <t>G</t>
        </is>
      </c>
      <c r="D3306" t="inlineStr">
        <is>
          <t>G</t>
        </is>
      </c>
      <c r="E3306" t="n">
        <v>37</v>
      </c>
      <c r="F3306" t="inlineStr">
        <is>
          <t>FA</t>
        </is>
      </c>
      <c r="G3306" t="inlineStr">
        <is>
          <t>FA</t>
        </is>
      </c>
      <c r="H3306" s="30" t="n">
        <v>1</v>
      </c>
      <c r="I3306" s="31" t="n">
        <v>0</v>
      </c>
      <c r="J3306" s="31" t="n"/>
      <c r="K3306" s="31" t="n">
        <v>0</v>
      </c>
      <c r="L3306" s="32" t="n"/>
      <c r="M3306" s="31" t="n">
        <v>0</v>
      </c>
      <c r="N3306" s="31" t="n">
        <v>0</v>
      </c>
      <c r="O3306" s="31" t="n"/>
      <c r="P3306" s="31" t="n"/>
      <c r="Q3306" s="31" t="n">
        <v>0</v>
      </c>
      <c r="R3306" s="31" t="n"/>
      <c r="S3306" s="32" t="n"/>
      <c r="T3306" s="32" t="n"/>
      <c r="V3306" t="inlineStr">
        <is>
          <t>02ypm</t>
        </is>
      </c>
      <c r="X3306" t="n">
        <v>5952</v>
      </c>
      <c r="Z3306" t="inlineStr">
        <is>
          <t>Eric Hartzell ((N/A) G)</t>
        </is>
      </c>
    </row>
    <row r="3307">
      <c r="A3307" t="inlineStr">
        <is>
          <t>Eric Himelfarb</t>
        </is>
      </c>
      <c r="B3307" t="inlineStr">
        <is>
          <t>(N/A)</t>
        </is>
      </c>
      <c r="C3307" t="inlineStr">
        <is>
          <t>C</t>
        </is>
      </c>
      <c r="D3307" t="inlineStr">
        <is>
          <t>F</t>
        </is>
      </c>
      <c r="E3307" t="n">
        <v>43</v>
      </c>
      <c r="F3307" t="inlineStr">
        <is>
          <t>FA</t>
        </is>
      </c>
      <c r="G3307" t="inlineStr">
        <is>
          <t>FA</t>
        </is>
      </c>
      <c r="H3307" s="30" t="n">
        <v>1</v>
      </c>
      <c r="I3307" s="31" t="n">
        <v>0</v>
      </c>
      <c r="J3307" s="31" t="n"/>
      <c r="K3307" s="31" t="n">
        <v>0</v>
      </c>
      <c r="L3307" s="32" t="n"/>
      <c r="M3307" s="31" t="n">
        <v>0</v>
      </c>
      <c r="N3307" s="31" t="n">
        <v>0</v>
      </c>
      <c r="O3307" s="31" t="n"/>
      <c r="P3307" s="31" t="n"/>
      <c r="Q3307" s="31" t="n">
        <v>0</v>
      </c>
      <c r="R3307" s="31" t="n"/>
      <c r="S3307" s="32" t="n"/>
      <c r="T3307" s="32" t="n"/>
      <c r="V3307" t="inlineStr">
        <is>
          <t>01m18</t>
        </is>
      </c>
      <c r="X3307" t="n">
        <v>3479</v>
      </c>
      <c r="Z3307" t="inlineStr">
        <is>
          <t>Eric Himelfarb ((N/A) C)</t>
        </is>
      </c>
    </row>
    <row r="3308">
      <c r="A3308" t="inlineStr">
        <is>
          <t>Eric Hjorth</t>
        </is>
      </c>
      <c r="B3308" t="inlineStr">
        <is>
          <t>CBJ</t>
        </is>
      </c>
      <c r="C3308" t="inlineStr">
        <is>
          <t>D</t>
        </is>
      </c>
      <c r="D3308" t="inlineStr">
        <is>
          <t>D</t>
        </is>
      </c>
      <c r="E3308" t="n">
        <v>25</v>
      </c>
      <c r="F3308" t="inlineStr">
        <is>
          <t>FA</t>
        </is>
      </c>
      <c r="G3308" t="inlineStr">
        <is>
          <t>FA</t>
        </is>
      </c>
      <c r="H3308" s="30" t="n">
        <v>1</v>
      </c>
      <c r="I3308" s="31" t="n">
        <v>0</v>
      </c>
      <c r="J3308" s="31" t="n"/>
      <c r="K3308" s="31" t="n">
        <v>0</v>
      </c>
      <c r="L3308" s="32" t="n"/>
      <c r="M3308" s="31" t="n">
        <v>0</v>
      </c>
      <c r="N3308" s="31" t="n">
        <v>0</v>
      </c>
      <c r="O3308" s="31" t="n"/>
      <c r="P3308" s="31" t="n"/>
      <c r="Q3308" s="31" t="n">
        <v>0</v>
      </c>
      <c r="R3308" s="31" t="n"/>
      <c r="S3308" s="32" t="n"/>
      <c r="T3308" s="32" t="n"/>
      <c r="V3308" t="inlineStr">
        <is>
          <t>051u7</t>
        </is>
      </c>
      <c r="X3308" t="n">
        <v>8382</v>
      </c>
      <c r="Z3308" t="inlineStr">
        <is>
          <t>Eric Hjorth (CBJ D)</t>
        </is>
      </c>
    </row>
    <row r="3309">
      <c r="A3309" t="inlineStr">
        <is>
          <t>Eric Jamieson</t>
        </is>
      </c>
      <c r="B3309" t="inlineStr">
        <is>
          <t>CGY</t>
        </is>
      </c>
      <c r="C3309" t="inlineStr">
        <is>
          <t>D</t>
        </is>
      </c>
      <c r="D3309" t="inlineStr">
        <is>
          <t>D</t>
        </is>
      </c>
      <c r="E3309" t="n">
        <v>21</v>
      </c>
      <c r="F3309" t="inlineStr">
        <is>
          <t>FA</t>
        </is>
      </c>
      <c r="G3309" t="inlineStr">
        <is>
          <t>FA</t>
        </is>
      </c>
      <c r="H3309" s="30" t="n">
        <v>1</v>
      </c>
      <c r="I3309" s="31" t="n">
        <v>0</v>
      </c>
      <c r="J3309" s="31" t="n"/>
      <c r="K3309" s="31" t="n">
        <v>0</v>
      </c>
      <c r="L3309" s="32" t="n"/>
      <c r="M3309" s="31" t="n">
        <v>0</v>
      </c>
      <c r="N3309" s="31" t="n">
        <v>0</v>
      </c>
      <c r="O3309" s="31" t="n"/>
      <c r="P3309" s="31" t="n"/>
      <c r="Q3309" s="31" t="n">
        <v>0</v>
      </c>
      <c r="R3309" s="31" t="n"/>
      <c r="S3309" s="32" t="n"/>
      <c r="T3309" s="32" t="n"/>
      <c r="V3309" t="inlineStr">
        <is>
          <t>06mqh</t>
        </is>
      </c>
      <c r="Y3309" t="inlineStr">
        <is>
          <t>ed45a8cc-1c30-4869-9700-d4aacf611fb5</t>
        </is>
      </c>
      <c r="Z3309" t="inlineStr">
        <is>
          <t>Eric Jamieson (CGY D)</t>
        </is>
      </c>
    </row>
    <row r="3310">
      <c r="A3310" t="inlineStr">
        <is>
          <t>Eric Juhlin</t>
        </is>
      </c>
      <c r="B3310" t="inlineStr">
        <is>
          <t>(N/A)</t>
        </is>
      </c>
      <c r="C3310" t="inlineStr">
        <is>
          <t>LW</t>
        </is>
      </c>
      <c r="D3310" t="inlineStr">
        <is>
          <t>F</t>
        </is>
      </c>
      <c r="E3310" t="n">
        <v>24</v>
      </c>
      <c r="F3310" t="inlineStr">
        <is>
          <t>FA</t>
        </is>
      </c>
      <c r="G3310" t="inlineStr">
        <is>
          <t>FA</t>
        </is>
      </c>
      <c r="H3310" s="30" t="n">
        <v>1</v>
      </c>
      <c r="I3310" s="31" t="n">
        <v>0</v>
      </c>
      <c r="J3310" s="31" t="n"/>
      <c r="K3310" s="31" t="n">
        <v>0</v>
      </c>
      <c r="L3310" s="32" t="n"/>
      <c r="M3310" s="31" t="n">
        <v>0</v>
      </c>
      <c r="N3310" s="31" t="n">
        <v>0</v>
      </c>
      <c r="O3310" s="31" t="n"/>
      <c r="P3310" s="31" t="n"/>
      <c r="Q3310" s="31" t="n">
        <v>0</v>
      </c>
      <c r="R3310" s="31" t="n"/>
      <c r="S3310" s="32" t="n"/>
      <c r="T3310" s="32" t="n"/>
      <c r="V3310" t="inlineStr">
        <is>
          <t>05qyc</t>
        </is>
      </c>
      <c r="Z3310" t="inlineStr">
        <is>
          <t>Eric Juhlin ((N/A) LW)</t>
        </is>
      </c>
    </row>
    <row r="3311">
      <c r="A3311" t="inlineStr">
        <is>
          <t>Eric Knodel</t>
        </is>
      </c>
      <c r="B3311" t="inlineStr">
        <is>
          <t>(N/A)</t>
        </is>
      </c>
      <c r="C3311" t="inlineStr">
        <is>
          <t>D</t>
        </is>
      </c>
      <c r="D3311" t="inlineStr">
        <is>
          <t>D</t>
        </is>
      </c>
      <c r="E3311" t="n">
        <v>36</v>
      </c>
      <c r="F3311" t="inlineStr">
        <is>
          <t>FA</t>
        </is>
      </c>
      <c r="G3311" t="inlineStr">
        <is>
          <t>FA</t>
        </is>
      </c>
      <c r="H3311" s="30" t="n">
        <v>1</v>
      </c>
      <c r="I3311" s="31" t="n">
        <v>0</v>
      </c>
      <c r="J3311" s="31" t="n"/>
      <c r="K3311" s="31" t="n">
        <v>0</v>
      </c>
      <c r="L3311" s="32" t="n"/>
      <c r="M3311" s="31" t="n">
        <v>0</v>
      </c>
      <c r="N3311" s="31" t="n">
        <v>0</v>
      </c>
      <c r="O3311" s="31" t="n"/>
      <c r="P3311" s="31" t="n"/>
      <c r="Q3311" s="31" t="n">
        <v>0</v>
      </c>
      <c r="R3311" s="31" t="n"/>
      <c r="S3311" s="32" t="n"/>
      <c r="T3311" s="32" t="n"/>
      <c r="V3311" t="inlineStr">
        <is>
          <t>02gvp</t>
        </is>
      </c>
      <c r="W3311" t="n">
        <v>4336</v>
      </c>
      <c r="X3311" t="n">
        <v>6341</v>
      </c>
      <c r="Z3311" t="inlineStr">
        <is>
          <t>Eric Knodel ((N/A) D)</t>
        </is>
      </c>
    </row>
    <row r="3312">
      <c r="A3312" t="inlineStr">
        <is>
          <t>Eric Levine</t>
        </is>
      </c>
      <c r="B3312" t="inlineStr">
        <is>
          <t>(N/A)</t>
        </is>
      </c>
      <c r="C3312" t="inlineStr">
        <is>
          <t>G</t>
        </is>
      </c>
      <c r="D3312" t="inlineStr">
        <is>
          <t>G</t>
        </is>
      </c>
      <c r="E3312" t="n">
        <v>37</v>
      </c>
      <c r="F3312" t="inlineStr">
        <is>
          <t>FA</t>
        </is>
      </c>
      <c r="G3312" t="inlineStr">
        <is>
          <t>FA</t>
        </is>
      </c>
      <c r="H3312" s="30" t="n">
        <v>1</v>
      </c>
      <c r="I3312" s="31" t="n">
        <v>0</v>
      </c>
      <c r="J3312" s="31" t="n"/>
      <c r="K3312" s="31" t="n">
        <v>0</v>
      </c>
      <c r="L3312" s="32" t="n"/>
      <c r="M3312" s="31" t="n">
        <v>0</v>
      </c>
      <c r="N3312" s="31" t="n">
        <v>0</v>
      </c>
      <c r="O3312" s="31" t="n"/>
      <c r="P3312" s="31" t="n"/>
      <c r="Q3312" s="31" t="n">
        <v>0</v>
      </c>
      <c r="R3312" s="31" t="n"/>
      <c r="S3312" s="32" t="n"/>
      <c r="T3312" s="32" t="n"/>
      <c r="V3312" t="inlineStr">
        <is>
          <t>0385v</t>
        </is>
      </c>
      <c r="X3312" t="n">
        <v>6212</v>
      </c>
      <c r="Z3312" t="inlineStr">
        <is>
          <t>Eric Levine ((N/A) G)</t>
        </is>
      </c>
    </row>
    <row r="3313">
      <c r="A3313" t="inlineStr">
        <is>
          <t>Eric Locke</t>
        </is>
      </c>
      <c r="B3313" t="inlineStr">
        <is>
          <t>BUF</t>
        </is>
      </c>
      <c r="C3313" t="inlineStr">
        <is>
          <t>C</t>
        </is>
      </c>
      <c r="D3313" t="inlineStr">
        <is>
          <t>F</t>
        </is>
      </c>
      <c r="E3313" t="n">
        <v>32</v>
      </c>
      <c r="F3313" t="inlineStr">
        <is>
          <t>FA</t>
        </is>
      </c>
      <c r="G3313" t="inlineStr">
        <is>
          <t>FA</t>
        </is>
      </c>
      <c r="H3313" s="30" t="n">
        <v>1</v>
      </c>
      <c r="I3313" s="31" t="n">
        <v>0</v>
      </c>
      <c r="J3313" s="31" t="n"/>
      <c r="K3313" s="31" t="n">
        <v>0</v>
      </c>
      <c r="L3313" s="32" t="n"/>
      <c r="M3313" s="31" t="n">
        <v>0</v>
      </c>
      <c r="N3313" s="31" t="n">
        <v>0</v>
      </c>
      <c r="O3313" s="31" t="n"/>
      <c r="P3313" s="31" t="n"/>
      <c r="Q3313" s="31" t="n">
        <v>0</v>
      </c>
      <c r="R3313" s="31" t="n"/>
      <c r="S3313" s="32" t="n"/>
      <c r="T3313" s="32" t="n"/>
      <c r="V3313" t="inlineStr">
        <is>
          <t>030vm</t>
        </is>
      </c>
      <c r="X3313" t="n">
        <v>6168</v>
      </c>
      <c r="Z3313" t="inlineStr">
        <is>
          <t>Eric Locke (BUF C)</t>
        </is>
      </c>
    </row>
    <row r="3314">
      <c r="A3314" t="inlineStr">
        <is>
          <t>Eric Martinsson</t>
        </is>
      </c>
      <c r="B3314" t="inlineStr">
        <is>
          <t>(N/A)</t>
        </is>
      </c>
      <c r="C3314" t="inlineStr">
        <is>
          <t>D</t>
        </is>
      </c>
      <c r="D3314" t="inlineStr">
        <is>
          <t>D</t>
        </is>
      </c>
      <c r="E3314" t="n">
        <v>33</v>
      </c>
      <c r="F3314" t="inlineStr">
        <is>
          <t>FA</t>
        </is>
      </c>
      <c r="G3314" t="inlineStr">
        <is>
          <t>FA</t>
        </is>
      </c>
      <c r="H3314" s="30" t="n">
        <v>1</v>
      </c>
      <c r="I3314" s="31" t="n">
        <v>0</v>
      </c>
      <c r="J3314" s="31" t="n"/>
      <c r="K3314" s="31" t="n">
        <v>0</v>
      </c>
      <c r="L3314" s="32" t="n"/>
      <c r="M3314" s="31" t="n">
        <v>0</v>
      </c>
      <c r="N3314" s="31" t="n">
        <v>0</v>
      </c>
      <c r="O3314" s="31" t="n"/>
      <c r="P3314" s="31" t="n"/>
      <c r="Q3314" s="31" t="n">
        <v>0</v>
      </c>
      <c r="R3314" s="31" t="n"/>
      <c r="S3314" s="32" t="n"/>
      <c r="T3314" s="32" t="n"/>
      <c r="V3314" t="inlineStr">
        <is>
          <t>04m4a</t>
        </is>
      </c>
      <c r="W3314" t="n">
        <v>5677</v>
      </c>
      <c r="X3314" t="n">
        <v>7876</v>
      </c>
      <c r="Z3314" t="inlineStr">
        <is>
          <t>Eric Martinsson ((N/A) D)</t>
        </is>
      </c>
    </row>
    <row r="3315">
      <c r="A3315" t="inlineStr">
        <is>
          <t>Eric Mestery</t>
        </is>
      </c>
      <c r="B3315" t="inlineStr">
        <is>
          <t>WSH</t>
        </is>
      </c>
      <c r="C3315" t="inlineStr">
        <is>
          <t>D</t>
        </is>
      </c>
      <c r="D3315" t="inlineStr">
        <is>
          <t>D</t>
        </is>
      </c>
      <c r="E3315" t="n">
        <v>36</v>
      </c>
      <c r="F3315" t="inlineStr">
        <is>
          <t>FA</t>
        </is>
      </c>
      <c r="G3315" t="inlineStr">
        <is>
          <t>FA</t>
        </is>
      </c>
      <c r="H3315" s="30" t="n">
        <v>1</v>
      </c>
      <c r="I3315" s="31" t="n">
        <v>0</v>
      </c>
      <c r="J3315" s="31" t="n"/>
      <c r="K3315" s="31" t="n">
        <v>0</v>
      </c>
      <c r="L3315" s="32" t="n"/>
      <c r="M3315" s="31" t="n">
        <v>0</v>
      </c>
      <c r="N3315" s="31" t="n">
        <v>0</v>
      </c>
      <c r="O3315" s="31" t="n"/>
      <c r="P3315" s="31" t="n"/>
      <c r="Q3315" s="31" t="n">
        <v>0</v>
      </c>
      <c r="R3315" s="31" t="n"/>
      <c r="S3315" s="32" t="n"/>
      <c r="T3315" s="32" t="n"/>
      <c r="V3315" t="inlineStr">
        <is>
          <t>024iy</t>
        </is>
      </c>
      <c r="Z3315" t="inlineStr">
        <is>
          <t>Eric Mestery (WSH D)</t>
        </is>
      </c>
    </row>
    <row r="3316">
      <c r="A3316" t="inlineStr">
        <is>
          <t>Eric Neiley</t>
        </is>
      </c>
      <c r="B3316" t="inlineStr">
        <is>
          <t>(N/A)</t>
        </is>
      </c>
      <c r="C3316" t="inlineStr">
        <is>
          <t>C</t>
        </is>
      </c>
      <c r="D3316" t="inlineStr">
        <is>
          <t>F</t>
        </is>
      </c>
      <c r="E3316" t="n">
        <v>34</v>
      </c>
      <c r="F3316" t="inlineStr">
        <is>
          <t>FA</t>
        </is>
      </c>
      <c r="G3316" t="inlineStr">
        <is>
          <t>FA</t>
        </is>
      </c>
      <c r="H3316" s="30" t="n">
        <v>1</v>
      </c>
      <c r="I3316" s="31" t="n">
        <v>0</v>
      </c>
      <c r="J3316" s="31" t="n"/>
      <c r="K3316" s="31" t="n">
        <v>0</v>
      </c>
      <c r="L3316" s="32" t="n"/>
      <c r="M3316" s="31" t="n">
        <v>0</v>
      </c>
      <c r="N3316" s="31" t="n">
        <v>0</v>
      </c>
      <c r="O3316" s="31" t="n"/>
      <c r="P3316" s="31" t="n"/>
      <c r="Q3316" s="31" t="n">
        <v>0</v>
      </c>
      <c r="R3316" s="31" t="n"/>
      <c r="S3316" s="32" t="n"/>
      <c r="T3316" s="32" t="n"/>
      <c r="V3316" t="inlineStr">
        <is>
          <t>03wly</t>
        </is>
      </c>
      <c r="X3316" t="n">
        <v>7001</v>
      </c>
      <c r="Z3316" t="inlineStr">
        <is>
          <t>Eric Neiley ((N/A) C)</t>
        </is>
      </c>
    </row>
    <row r="3317">
      <c r="A3317" t="inlineStr">
        <is>
          <t>Eric Neilson</t>
        </is>
      </c>
      <c r="B3317" t="inlineStr">
        <is>
          <t>TBL</t>
        </is>
      </c>
      <c r="C3317" t="inlineStr">
        <is>
          <t>RW</t>
        </is>
      </c>
      <c r="D3317" t="inlineStr">
        <is>
          <t>F</t>
        </is>
      </c>
      <c r="E3317" t="n">
        <v>42</v>
      </c>
      <c r="F3317" t="inlineStr">
        <is>
          <t>FA</t>
        </is>
      </c>
      <c r="G3317" t="inlineStr">
        <is>
          <t>FA</t>
        </is>
      </c>
      <c r="H3317" s="30" t="n">
        <v>1</v>
      </c>
      <c r="I3317" s="31" t="n">
        <v>0</v>
      </c>
      <c r="J3317" s="31" t="n"/>
      <c r="K3317" s="31" t="n">
        <v>0</v>
      </c>
      <c r="L3317" s="32" t="n"/>
      <c r="M3317" s="31" t="n">
        <v>0</v>
      </c>
      <c r="N3317" s="31" t="n">
        <v>0</v>
      </c>
      <c r="O3317" s="31" t="n"/>
      <c r="P3317" s="31" t="n"/>
      <c r="Q3317" s="31" t="n">
        <v>0</v>
      </c>
      <c r="R3317" s="31" t="n"/>
      <c r="S3317" s="32" t="n"/>
      <c r="T3317" s="32" t="n"/>
      <c r="V3317" t="inlineStr">
        <is>
          <t>01mlw</t>
        </is>
      </c>
      <c r="W3317" t="n">
        <v>2279</v>
      </c>
      <c r="X3317" t="n">
        <v>4799</v>
      </c>
      <c r="Z3317" t="inlineStr">
        <is>
          <t>Eric Neilson (TBL RW)</t>
        </is>
      </c>
    </row>
    <row r="3318">
      <c r="A3318" t="inlineStr">
        <is>
          <t>Eric Nilson</t>
        </is>
      </c>
      <c r="B3318" t="inlineStr">
        <is>
          <t>ANA</t>
        </is>
      </c>
      <c r="C3318" t="inlineStr">
        <is>
          <t>C</t>
        </is>
      </c>
      <c r="D3318" t="inlineStr">
        <is>
          <t>F</t>
        </is>
      </c>
      <c r="E3318" t="n">
        <v>19</v>
      </c>
      <c r="F3318" t="inlineStr">
        <is>
          <t>T</t>
        </is>
      </c>
      <c r="G3318" t="inlineStr">
        <is>
          <t>Anybody but the Leafs</t>
        </is>
      </c>
      <c r="H3318" s="30" t="n">
        <v>1</v>
      </c>
      <c r="I3318" s="31" t="n">
        <v>0</v>
      </c>
      <c r="J3318" s="31" t="n"/>
      <c r="K3318" s="31" t="n">
        <v>0</v>
      </c>
      <c r="L3318" s="32" t="n"/>
      <c r="M3318" s="31" t="n">
        <v>0</v>
      </c>
      <c r="N3318" s="31" t="n">
        <v>0</v>
      </c>
      <c r="O3318" s="31" t="n"/>
      <c r="P3318" s="31" t="n"/>
      <c r="Q3318" s="31" t="n">
        <v>0</v>
      </c>
      <c r="R3318" s="31" t="n"/>
      <c r="S3318" s="32" t="n"/>
      <c r="T3318" s="32" t="n"/>
      <c r="V3318" t="inlineStr">
        <is>
          <t>06spw</t>
        </is>
      </c>
      <c r="W3318" t="n">
        <v>7445</v>
      </c>
      <c r="Y3318" t="inlineStr">
        <is>
          <t>118f5fb6-bcb8-4cbb-9236-aaac313721cf</t>
        </is>
      </c>
      <c r="Z3318" t="inlineStr">
        <is>
          <t>Eric Nilson (ANA C)</t>
        </is>
      </c>
    </row>
    <row r="3319">
      <c r="A3319" t="inlineStr">
        <is>
          <t>Eric O'Dell</t>
        </is>
      </c>
      <c r="B3319" t="inlineStr">
        <is>
          <t>(N/A)</t>
        </is>
      </c>
      <c r="C3319" t="inlineStr">
        <is>
          <t>C</t>
        </is>
      </c>
      <c r="D3319" t="inlineStr">
        <is>
          <t>F</t>
        </is>
      </c>
      <c r="E3319" t="n">
        <v>36</v>
      </c>
      <c r="F3319" t="inlineStr">
        <is>
          <t>FA</t>
        </is>
      </c>
      <c r="G3319" t="inlineStr">
        <is>
          <t>FA</t>
        </is>
      </c>
      <c r="H3319" s="30" t="n">
        <v>1</v>
      </c>
      <c r="I3319" s="31" t="n">
        <v>0</v>
      </c>
      <c r="J3319" s="31" t="n"/>
      <c r="K3319" s="31" t="n">
        <v>0</v>
      </c>
      <c r="L3319" s="32" t="n"/>
      <c r="M3319" s="31" t="n">
        <v>0</v>
      </c>
      <c r="N3319" s="31" t="n">
        <v>0</v>
      </c>
      <c r="O3319" s="31" t="n"/>
      <c r="P3319" s="31" t="n"/>
      <c r="Q3319" s="31" t="n">
        <v>0</v>
      </c>
      <c r="R3319" s="31" t="n"/>
      <c r="S3319" s="32" t="n"/>
      <c r="T3319" s="32" t="n"/>
      <c r="V3319" t="inlineStr">
        <is>
          <t>01gjx</t>
        </is>
      </c>
      <c r="W3319" t="n">
        <v>3061</v>
      </c>
      <c r="X3319" t="n">
        <v>4946</v>
      </c>
      <c r="Z3319" t="inlineStr">
        <is>
          <t>Eric O'Dell ((N/A) C)</t>
        </is>
      </c>
    </row>
    <row r="3320">
      <c r="A3320" t="inlineStr">
        <is>
          <t>Eric Olsson</t>
        </is>
      </c>
      <c r="B3320" t="inlineStr">
        <is>
          <t>(N/A)</t>
        </is>
      </c>
      <c r="C3320" t="inlineStr">
        <is>
          <t>G</t>
        </is>
      </c>
      <c r="D3320" t="inlineStr">
        <is>
          <t>G</t>
        </is>
      </c>
      <c r="E3320" t="n">
        <v>20</v>
      </c>
      <c r="F3320" t="inlineStr">
        <is>
          <t>FA</t>
        </is>
      </c>
      <c r="G3320" t="inlineStr">
        <is>
          <t>FA</t>
        </is>
      </c>
      <c r="H3320" s="30" t="n">
        <v>1</v>
      </c>
      <c r="I3320" s="31" t="n">
        <v>0</v>
      </c>
      <c r="J3320" s="31" t="n"/>
      <c r="K3320" s="31" t="n">
        <v>0</v>
      </c>
      <c r="L3320" s="32" t="n"/>
      <c r="M3320" s="31" t="n">
        <v>0</v>
      </c>
      <c r="N3320" s="31" t="n">
        <v>0</v>
      </c>
      <c r="O3320" s="31" t="n"/>
      <c r="P3320" s="31" t="n"/>
      <c r="Q3320" s="31" t="n">
        <v>0</v>
      </c>
      <c r="R3320" s="31" t="n"/>
      <c r="S3320" s="32" t="n"/>
      <c r="T3320" s="32" t="n"/>
      <c r="V3320" t="inlineStr">
        <is>
          <t>06oxs</t>
        </is>
      </c>
      <c r="Z3320" t="inlineStr">
        <is>
          <t>Eric Olsson ((N/A) G)</t>
        </is>
      </c>
    </row>
    <row r="3321">
      <c r="A3321" t="inlineStr">
        <is>
          <t>Eric Olsson</t>
        </is>
      </c>
      <c r="B3321" t="inlineStr">
        <is>
          <t>(N/A)</t>
        </is>
      </c>
      <c r="C3321" t="inlineStr">
        <is>
          <t>LW</t>
        </is>
      </c>
      <c r="D3321" t="inlineStr">
        <is>
          <t>F</t>
        </is>
      </c>
      <c r="E3321" t="n">
        <v>22</v>
      </c>
      <c r="F3321" t="inlineStr">
        <is>
          <t>FA</t>
        </is>
      </c>
      <c r="G3321" t="inlineStr">
        <is>
          <t>FA</t>
        </is>
      </c>
      <c r="H3321" s="30" t="n">
        <v>1</v>
      </c>
      <c r="I3321" s="31" t="n">
        <v>0</v>
      </c>
      <c r="J3321" s="31" t="n"/>
      <c r="K3321" s="31" t="n">
        <v>0</v>
      </c>
      <c r="L3321" s="32" t="n"/>
      <c r="M3321" s="31" t="n">
        <v>0</v>
      </c>
      <c r="N3321" s="31" t="n">
        <v>0</v>
      </c>
      <c r="O3321" s="31" t="n"/>
      <c r="P3321" s="31" t="n"/>
      <c r="Q3321" s="31" t="n">
        <v>0</v>
      </c>
      <c r="R3321" s="31" t="n"/>
      <c r="S3321" s="32" t="n"/>
      <c r="T3321" s="32" t="n"/>
      <c r="V3321" t="inlineStr">
        <is>
          <t>06axw</t>
        </is>
      </c>
      <c r="Z3321" t="inlineStr">
        <is>
          <t>Eric Olsson ((N/A) LW)</t>
        </is>
      </c>
    </row>
    <row r="3322">
      <c r="A3322" t="inlineStr">
        <is>
          <t>Eric Pohlkamp</t>
        </is>
      </c>
      <c r="B3322" t="inlineStr">
        <is>
          <t>SJS</t>
        </is>
      </c>
      <c r="C3322" t="inlineStr">
        <is>
          <t>D</t>
        </is>
      </c>
      <c r="D3322" t="inlineStr">
        <is>
          <t>D</t>
        </is>
      </c>
      <c r="E3322" t="n">
        <v>22</v>
      </c>
      <c r="F3322" t="inlineStr">
        <is>
          <t>T</t>
        </is>
      </c>
      <c r="G3322" t="inlineStr">
        <is>
          <t>Deef-Fence</t>
        </is>
      </c>
      <c r="H3322" s="30" t="n">
        <v>1050000</v>
      </c>
      <c r="I3322" s="31" t="n">
        <v>0</v>
      </c>
      <c r="J3322" s="31" t="n"/>
      <c r="K3322" s="31" t="n">
        <v>0</v>
      </c>
      <c r="L3322" s="32" t="n"/>
      <c r="M3322" s="31" t="n">
        <v>0</v>
      </c>
      <c r="N3322" s="31" t="n">
        <v>0</v>
      </c>
      <c r="O3322" s="31" t="n"/>
      <c r="P3322" s="31" t="n"/>
      <c r="Q3322" s="31" t="n">
        <v>0</v>
      </c>
      <c r="R3322" s="31" t="n"/>
      <c r="S3322" s="32" t="n"/>
      <c r="T3322" s="32" t="n"/>
      <c r="V3322" t="inlineStr">
        <is>
          <t>068a6</t>
        </is>
      </c>
      <c r="W3322" t="n">
        <v>7521</v>
      </c>
      <c r="Y3322" t="inlineStr">
        <is>
          <t>727c6b73-b85b-4eec-929a-eb568a7bb607</t>
        </is>
      </c>
      <c r="Z3322" t="inlineStr">
        <is>
          <t>Eric Pohlkamp (SJS D)</t>
        </is>
      </c>
    </row>
    <row r="3323">
      <c r="A3323" t="inlineStr">
        <is>
          <t>Eric Pye</t>
        </is>
      </c>
      <c r="B3323" t="inlineStr">
        <is>
          <t>(N/A)</t>
        </is>
      </c>
      <c r="C3323" t="inlineStr">
        <is>
          <t>G</t>
        </is>
      </c>
      <c r="D3323" t="inlineStr">
        <is>
          <t>G</t>
        </is>
      </c>
      <c r="E3323" t="n">
        <v>36</v>
      </c>
      <c r="F3323" t="inlineStr">
        <is>
          <t>FA</t>
        </is>
      </c>
      <c r="G3323" t="inlineStr">
        <is>
          <t>FA</t>
        </is>
      </c>
      <c r="H3323" s="30" t="n">
        <v>1</v>
      </c>
      <c r="I3323" s="31" t="n">
        <v>0</v>
      </c>
      <c r="J3323" s="31" t="n"/>
      <c r="K3323" s="31" t="n">
        <v>0</v>
      </c>
      <c r="L3323" s="32" t="n"/>
      <c r="M3323" s="31" t="n">
        <v>0</v>
      </c>
      <c r="N3323" s="31" t="n">
        <v>0</v>
      </c>
      <c r="O3323" s="31" t="n"/>
      <c r="P3323" s="31" t="n"/>
      <c r="Q3323" s="31" t="n">
        <v>0</v>
      </c>
      <c r="R3323" s="31" t="n"/>
      <c r="S3323" s="32" t="n"/>
      <c r="T3323" s="32" t="n"/>
      <c r="V3323" t="inlineStr">
        <is>
          <t>04k20</t>
        </is>
      </c>
      <c r="Z3323" t="inlineStr">
        <is>
          <t>Eric Pye ((N/A) G)</t>
        </is>
      </c>
    </row>
    <row r="3324">
      <c r="A3324" t="inlineStr">
        <is>
          <t>Eric Regan</t>
        </is>
      </c>
      <c r="B3324" t="inlineStr">
        <is>
          <t>(N/A)</t>
        </is>
      </c>
      <c r="C3324" t="inlineStr">
        <is>
          <t>D</t>
        </is>
      </c>
      <c r="D3324" t="inlineStr">
        <is>
          <t>D</t>
        </is>
      </c>
      <c r="E3324" t="n">
        <v>38</v>
      </c>
      <c r="F3324" t="inlineStr">
        <is>
          <t>FA</t>
        </is>
      </c>
      <c r="G3324" t="inlineStr">
        <is>
          <t>FA</t>
        </is>
      </c>
      <c r="H3324" s="30" t="n">
        <v>1</v>
      </c>
      <c r="I3324" s="31" t="n">
        <v>0</v>
      </c>
      <c r="J3324" s="31" t="n"/>
      <c r="K3324" s="31" t="n">
        <v>0</v>
      </c>
      <c r="L3324" s="32" t="n"/>
      <c r="M3324" s="31" t="n">
        <v>0</v>
      </c>
      <c r="N3324" s="31" t="n">
        <v>0</v>
      </c>
      <c r="O3324" s="31" t="n"/>
      <c r="P3324" s="31" t="n"/>
      <c r="Q3324" s="31" t="n">
        <v>0</v>
      </c>
      <c r="R3324" s="31" t="n"/>
      <c r="S3324" s="32" t="n"/>
      <c r="T3324" s="32" t="n"/>
      <c r="V3324" t="inlineStr">
        <is>
          <t>015ot</t>
        </is>
      </c>
      <c r="X3324" t="n">
        <v>4551</v>
      </c>
      <c r="Z3324" t="inlineStr">
        <is>
          <t>Eric Regan ((N/A) D)</t>
        </is>
      </c>
    </row>
    <row r="3325">
      <c r="A3325" t="inlineStr">
        <is>
          <t>Eric Robinson</t>
        </is>
      </c>
      <c r="B3325" t="inlineStr">
        <is>
          <t>(N/A)</t>
        </is>
      </c>
      <c r="C3325" t="inlineStr">
        <is>
          <t>RW</t>
        </is>
      </c>
      <c r="D3325" t="inlineStr">
        <is>
          <t>F</t>
        </is>
      </c>
      <c r="E3325" t="n">
        <v>36</v>
      </c>
      <c r="F3325" t="inlineStr">
        <is>
          <t>FA</t>
        </is>
      </c>
      <c r="G3325" t="inlineStr">
        <is>
          <t>FA</t>
        </is>
      </c>
      <c r="H3325" s="30" t="n">
        <v>1</v>
      </c>
      <c r="I3325" s="31" t="n">
        <v>0</v>
      </c>
      <c r="J3325" s="31" t="n"/>
      <c r="K3325" s="31" t="n">
        <v>0</v>
      </c>
      <c r="L3325" s="32" t="n"/>
      <c r="M3325" s="31" t="n">
        <v>0</v>
      </c>
      <c r="N3325" s="31" t="n">
        <v>0</v>
      </c>
      <c r="O3325" s="31" t="n"/>
      <c r="P3325" s="31" t="n"/>
      <c r="Q3325" s="31" t="n">
        <v>0</v>
      </c>
      <c r="R3325" s="31" t="n"/>
      <c r="S3325" s="32" t="n"/>
      <c r="T3325" s="32" t="n"/>
      <c r="V3325" t="inlineStr">
        <is>
          <t>03wed</t>
        </is>
      </c>
      <c r="W3325" t="n">
        <v>5301</v>
      </c>
      <c r="X3325" t="n">
        <v>6964</v>
      </c>
      <c r="Z3325" t="inlineStr">
        <is>
          <t>Eric Robinson ((N/A) RW)</t>
        </is>
      </c>
    </row>
    <row r="3326">
      <c r="A3326" t="inlineStr">
        <is>
          <t>Eric Roy</t>
        </is>
      </c>
      <c r="B3326" t="inlineStr">
        <is>
          <t>(N/A)</t>
        </is>
      </c>
      <c r="C3326" t="inlineStr">
        <is>
          <t>D</t>
        </is>
      </c>
      <c r="D3326" t="inlineStr">
        <is>
          <t>D</t>
        </is>
      </c>
      <c r="E3326" t="n">
        <v>31</v>
      </c>
      <c r="F3326" t="inlineStr">
        <is>
          <t>FA</t>
        </is>
      </c>
      <c r="G3326" t="inlineStr">
        <is>
          <t>FA</t>
        </is>
      </c>
      <c r="H3326" s="30" t="n">
        <v>1</v>
      </c>
      <c r="I3326" s="31" t="n">
        <v>0</v>
      </c>
      <c r="J3326" s="31" t="n"/>
      <c r="K3326" s="31" t="n">
        <v>0</v>
      </c>
      <c r="L3326" s="32" t="n"/>
      <c r="M3326" s="31" t="n">
        <v>0</v>
      </c>
      <c r="N3326" s="31" t="n">
        <v>0</v>
      </c>
      <c r="O3326" s="31" t="n"/>
      <c r="P3326" s="31" t="n"/>
      <c r="Q3326" s="31" t="n">
        <v>0</v>
      </c>
      <c r="R3326" s="31" t="n"/>
      <c r="S3326" s="32" t="n"/>
      <c r="T3326" s="32" t="n"/>
      <c r="V3326" t="inlineStr">
        <is>
          <t>031ql</t>
        </is>
      </c>
      <c r="X3326" t="n">
        <v>6115</v>
      </c>
      <c r="Z3326" t="inlineStr">
        <is>
          <t>Eric Roy ((N/A) D)</t>
        </is>
      </c>
    </row>
    <row r="3327">
      <c r="A3327" t="inlineStr">
        <is>
          <t>Eric Schierhorn</t>
        </is>
      </c>
      <c r="B3327" t="inlineStr">
        <is>
          <t>(N/A)</t>
        </is>
      </c>
      <c r="C3327" t="inlineStr">
        <is>
          <t>G</t>
        </is>
      </c>
      <c r="D3327" t="inlineStr">
        <is>
          <t>G</t>
        </is>
      </c>
      <c r="E3327" t="n">
        <v>30</v>
      </c>
      <c r="F3327" t="inlineStr">
        <is>
          <t>FA</t>
        </is>
      </c>
      <c r="G3327" t="inlineStr">
        <is>
          <t>FA</t>
        </is>
      </c>
      <c r="H3327" s="30" t="n">
        <v>1</v>
      </c>
      <c r="I3327" s="31" t="n">
        <v>0</v>
      </c>
      <c r="J3327" s="31" t="n"/>
      <c r="K3327" s="31" t="n">
        <v>0</v>
      </c>
      <c r="L3327" s="32" t="n"/>
      <c r="M3327" s="31" t="n">
        <v>0</v>
      </c>
      <c r="N3327" s="31" t="n">
        <v>0</v>
      </c>
      <c r="O3327" s="31" t="n"/>
      <c r="P3327" s="31" t="n"/>
      <c r="Q3327" s="31" t="n">
        <v>0</v>
      </c>
      <c r="R3327" s="31" t="n"/>
      <c r="S3327" s="32" t="n"/>
      <c r="T3327" s="32" t="n"/>
      <c r="V3327" t="inlineStr">
        <is>
          <t>03ry8</t>
        </is>
      </c>
      <c r="Z3327" t="inlineStr">
        <is>
          <t>Eric Schierhorn ((N/A) G)</t>
        </is>
      </c>
    </row>
    <row r="3328">
      <c r="A3328" t="inlineStr">
        <is>
          <t>Eric Selleck</t>
        </is>
      </c>
      <c r="B3328" t="inlineStr">
        <is>
          <t>(N/A)</t>
        </is>
      </c>
      <c r="C3328" t="inlineStr">
        <is>
          <t>LW</t>
        </is>
      </c>
      <c r="D3328" t="inlineStr">
        <is>
          <t>F</t>
        </is>
      </c>
      <c r="E3328" t="n">
        <v>38</v>
      </c>
      <c r="F3328" t="inlineStr">
        <is>
          <t>FA</t>
        </is>
      </c>
      <c r="G3328" t="inlineStr">
        <is>
          <t>FA</t>
        </is>
      </c>
      <c r="H3328" s="30" t="n">
        <v>1</v>
      </c>
      <c r="I3328" s="31" t="n">
        <v>0</v>
      </c>
      <c r="J3328" s="31" t="n"/>
      <c r="K3328" s="31" t="n">
        <v>0</v>
      </c>
      <c r="L3328" s="32" t="n"/>
      <c r="M3328" s="31" t="n">
        <v>0</v>
      </c>
      <c r="N3328" s="31" t="n">
        <v>0</v>
      </c>
      <c r="O3328" s="31" t="n"/>
      <c r="P3328" s="31" t="n"/>
      <c r="Q3328" s="31" t="n">
        <v>0</v>
      </c>
      <c r="R3328" s="31" t="n"/>
      <c r="S3328" s="32" t="n"/>
      <c r="T3328" s="32" t="n"/>
      <c r="V3328" t="inlineStr">
        <is>
          <t>01uon</t>
        </is>
      </c>
      <c r="W3328" t="n">
        <v>4062</v>
      </c>
      <c r="X3328" t="n">
        <v>4948</v>
      </c>
      <c r="Z3328" t="inlineStr">
        <is>
          <t>Eric Selleck ((N/A) LW)</t>
        </is>
      </c>
    </row>
    <row r="3329">
      <c r="A3329" t="inlineStr">
        <is>
          <t>Eric Semborski</t>
        </is>
      </c>
      <c r="B3329" t="inlineStr">
        <is>
          <t>(N/A)</t>
        </is>
      </c>
      <c r="C3329" t="inlineStr">
        <is>
          <t>G</t>
        </is>
      </c>
      <c r="D3329" t="inlineStr">
        <is>
          <t>G</t>
        </is>
      </c>
      <c r="E3329" t="n">
        <v>33</v>
      </c>
      <c r="F3329" t="inlineStr">
        <is>
          <t>FA</t>
        </is>
      </c>
      <c r="G3329" t="inlineStr">
        <is>
          <t>FA</t>
        </is>
      </c>
      <c r="H3329" s="30" t="n">
        <v>1</v>
      </c>
      <c r="I3329" s="31" t="n">
        <v>0</v>
      </c>
      <c r="J3329" s="31" t="n"/>
      <c r="K3329" s="31" t="n">
        <v>0</v>
      </c>
      <c r="L3329" s="32" t="n"/>
      <c r="M3329" s="31" t="n">
        <v>0</v>
      </c>
      <c r="N3329" s="31" t="n">
        <v>0</v>
      </c>
      <c r="O3329" s="31" t="n"/>
      <c r="P3329" s="31" t="n"/>
      <c r="Q3329" s="31" t="n">
        <v>0</v>
      </c>
      <c r="R3329" s="31" t="n"/>
      <c r="S3329" s="32" t="n"/>
      <c r="T3329" s="32" t="n"/>
      <c r="V3329" t="inlineStr">
        <is>
          <t>04aa0</t>
        </is>
      </c>
      <c r="X3329" t="n">
        <v>7466</v>
      </c>
      <c r="Z3329" t="inlineStr">
        <is>
          <t>Eric Semborski ((N/A) G)</t>
        </is>
      </c>
    </row>
    <row r="3330">
      <c r="A3330" t="inlineStr">
        <is>
          <t>Eric Staal</t>
        </is>
      </c>
      <c r="B3330" t="inlineStr">
        <is>
          <t>(N/A)</t>
        </is>
      </c>
      <c r="C3330" t="inlineStr">
        <is>
          <t>C</t>
        </is>
      </c>
      <c r="D3330" t="inlineStr">
        <is>
          <t>F</t>
        </is>
      </c>
      <c r="E3330" t="n">
        <v>41</v>
      </c>
      <c r="F3330" t="inlineStr">
        <is>
          <t>FA</t>
        </is>
      </c>
      <c r="G3330" t="inlineStr">
        <is>
          <t>FA</t>
        </is>
      </c>
      <c r="H3330" s="30" t="n">
        <v>1</v>
      </c>
      <c r="I3330" s="31" t="n">
        <v>0</v>
      </c>
      <c r="J3330" s="31" t="n"/>
      <c r="K3330" s="31" t="n">
        <v>0</v>
      </c>
      <c r="L3330" s="32" t="n"/>
      <c r="M3330" s="31" t="n">
        <v>0</v>
      </c>
      <c r="N3330" s="31" t="n">
        <v>0</v>
      </c>
      <c r="O3330" s="31" t="n"/>
      <c r="P3330" s="31" t="n"/>
      <c r="Q3330" s="31" t="n">
        <v>0</v>
      </c>
      <c r="R3330" s="31" t="n"/>
      <c r="S3330" s="32" t="n"/>
      <c r="T3330" s="32" t="n"/>
      <c r="V3330" t="inlineStr">
        <is>
          <t>003jl</t>
        </is>
      </c>
      <c r="W3330" t="n">
        <v>1905</v>
      </c>
      <c r="X3330" t="n">
        <v>3342</v>
      </c>
      <c r="Y3330" t="inlineStr">
        <is>
          <t>435b1eda-0f24-11e2-8525-18a905767e44</t>
        </is>
      </c>
      <c r="Z3330" t="inlineStr">
        <is>
          <t>Eric Staal ((N/A) C)</t>
        </is>
      </c>
    </row>
    <row r="3331">
      <c r="A3331" t="inlineStr">
        <is>
          <t>Eric Tangradi</t>
        </is>
      </c>
      <c r="B3331" t="inlineStr">
        <is>
          <t>(N/A)</t>
        </is>
      </c>
      <c r="C3331" t="inlineStr">
        <is>
          <t>LW</t>
        </is>
      </c>
      <c r="D3331" t="inlineStr">
        <is>
          <t>F</t>
        </is>
      </c>
      <c r="E3331" t="n">
        <v>37</v>
      </c>
      <c r="F3331" t="inlineStr">
        <is>
          <t>FA</t>
        </is>
      </c>
      <c r="G3331" t="inlineStr">
        <is>
          <t>FA</t>
        </is>
      </c>
      <c r="H3331" s="30" t="n">
        <v>1</v>
      </c>
      <c r="I3331" s="31" t="n">
        <v>0</v>
      </c>
      <c r="J3331" s="31" t="n"/>
      <c r="K3331" s="31" t="n">
        <v>0</v>
      </c>
      <c r="L3331" s="32" t="n"/>
      <c r="M3331" s="31" t="n">
        <v>0</v>
      </c>
      <c r="N3331" s="31" t="n">
        <v>0</v>
      </c>
      <c r="O3331" s="31" t="n"/>
      <c r="P3331" s="31" t="n"/>
      <c r="Q3331" s="31" t="n">
        <v>0</v>
      </c>
      <c r="R3331" s="31" t="n"/>
      <c r="S3331" s="32" t="n"/>
      <c r="T3331" s="32" t="n"/>
      <c r="V3331" t="inlineStr">
        <is>
          <t>004o1</t>
        </is>
      </c>
      <c r="W3331" t="n">
        <v>2830</v>
      </c>
      <c r="X3331" t="n">
        <v>4317</v>
      </c>
      <c r="Z3331" t="inlineStr">
        <is>
          <t>Eric Tangradi ((N/A) LW)</t>
        </is>
      </c>
    </row>
    <row r="3332">
      <c r="A3332" t="inlineStr">
        <is>
          <t>Eric Tu</t>
        </is>
      </c>
      <c r="B3332" t="inlineStr">
        <is>
          <t>(N/A)</t>
        </is>
      </c>
      <c r="C3332" t="inlineStr">
        <is>
          <t>G</t>
        </is>
      </c>
      <c r="D3332" t="inlineStr">
        <is>
          <t>G</t>
        </is>
      </c>
      <c r="F3332" t="inlineStr">
        <is>
          <t>WW</t>
        </is>
      </c>
      <c r="G3332" t="inlineStr">
        <is>
          <t>FA</t>
        </is>
      </c>
      <c r="H3332" s="30" t="n"/>
      <c r="I3332" s="31" t="n"/>
      <c r="J3332" s="31" t="n"/>
      <c r="K3332" s="31" t="n"/>
      <c r="L3332" s="32" t="n"/>
      <c r="M3332" s="31" t="n"/>
      <c r="N3332" s="31" t="n"/>
      <c r="O3332" s="31" t="n"/>
      <c r="P3332" s="31" t="n"/>
      <c r="Q3332" s="31" t="n"/>
      <c r="R3332" s="31" t="n"/>
      <c r="S3332" s="32" t="n"/>
      <c r="T3332" s="32" t="n"/>
      <c r="V3332" t="inlineStr">
        <is>
          <t>07a2h</t>
        </is>
      </c>
      <c r="Z3332" t="inlineStr">
        <is>
          <t>Eric Tu ((N/A) G)</t>
        </is>
      </c>
    </row>
    <row r="3333">
      <c r="A3333" t="inlineStr">
        <is>
          <t>Eric Uba</t>
        </is>
      </c>
      <c r="B3333" t="inlineStr">
        <is>
          <t>UTA</t>
        </is>
      </c>
      <c r="C3333" t="inlineStr">
        <is>
          <t>RW</t>
        </is>
      </c>
      <c r="D3333" t="inlineStr">
        <is>
          <t>F</t>
        </is>
      </c>
      <c r="E3333" t="n">
        <v>25</v>
      </c>
      <c r="F3333" t="inlineStr">
        <is>
          <t>FA</t>
        </is>
      </c>
      <c r="G3333" t="inlineStr">
        <is>
          <t>FA</t>
        </is>
      </c>
      <c r="H3333" s="30" t="n">
        <v>1</v>
      </c>
      <c r="I3333" s="31" t="n">
        <v>0</v>
      </c>
      <c r="J3333" s="31" t="n"/>
      <c r="K3333" s="31" t="n">
        <v>0</v>
      </c>
      <c r="L3333" s="32" t="n"/>
      <c r="M3333" s="31" t="n">
        <v>0</v>
      </c>
      <c r="N3333" s="31" t="n">
        <v>0</v>
      </c>
      <c r="O3333" s="31" t="n"/>
      <c r="P3333" s="31" t="n"/>
      <c r="Q3333" s="31" t="n">
        <v>0</v>
      </c>
      <c r="R3333" s="31" t="n"/>
      <c r="S3333" s="32" t="n"/>
      <c r="T3333" s="32" t="n"/>
      <c r="V3333" t="inlineStr">
        <is>
          <t>0598e</t>
        </is>
      </c>
      <c r="X3333" t="n">
        <v>8540</v>
      </c>
      <c r="Z3333" t="inlineStr">
        <is>
          <t>Eric Uba (UTA RW)</t>
        </is>
      </c>
    </row>
    <row r="3334">
      <c r="A3334" t="inlineStr">
        <is>
          <t>Eric Walsky</t>
        </is>
      </c>
      <c r="B3334" t="inlineStr">
        <is>
          <t>(N/A)</t>
        </is>
      </c>
      <c r="C3334" t="inlineStr">
        <is>
          <t>RW</t>
        </is>
      </c>
      <c r="D3334" t="inlineStr">
        <is>
          <t>F</t>
        </is>
      </c>
      <c r="E3334" t="n">
        <v>41</v>
      </c>
      <c r="F3334" t="inlineStr">
        <is>
          <t>FA</t>
        </is>
      </c>
      <c r="G3334" t="inlineStr">
        <is>
          <t>FA</t>
        </is>
      </c>
      <c r="H3334" s="30" t="n">
        <v>1</v>
      </c>
      <c r="I3334" s="31" t="n">
        <v>0</v>
      </c>
      <c r="J3334" s="31" t="n"/>
      <c r="K3334" s="31" t="n">
        <v>0</v>
      </c>
      <c r="L3334" s="32" t="n"/>
      <c r="M3334" s="31" t="n">
        <v>0</v>
      </c>
      <c r="N3334" s="31" t="n">
        <v>0</v>
      </c>
      <c r="O3334" s="31" t="n"/>
      <c r="P3334" s="31" t="n"/>
      <c r="Q3334" s="31" t="n">
        <v>0</v>
      </c>
      <c r="R3334" s="31" t="n"/>
      <c r="S3334" s="32" t="n"/>
      <c r="T3334" s="32" t="n"/>
      <c r="V3334" t="inlineStr">
        <is>
          <t>01c9o</t>
        </is>
      </c>
      <c r="W3334" t="n">
        <v>3203</v>
      </c>
      <c r="X3334" t="n">
        <v>4611</v>
      </c>
      <c r="Z3334" t="inlineStr">
        <is>
          <t>Eric Walsky ((N/A) RW)</t>
        </is>
      </c>
    </row>
    <row r="3335">
      <c r="A3335" t="inlineStr">
        <is>
          <t>Eric Wellwood</t>
        </is>
      </c>
      <c r="B3335" t="inlineStr">
        <is>
          <t>(N/A)</t>
        </is>
      </c>
      <c r="C3335" t="inlineStr">
        <is>
          <t>LW</t>
        </is>
      </c>
      <c r="D3335" t="inlineStr">
        <is>
          <t>F</t>
        </is>
      </c>
      <c r="E3335" t="n">
        <v>36</v>
      </c>
      <c r="F3335" t="inlineStr">
        <is>
          <t>FA</t>
        </is>
      </c>
      <c r="G3335" t="inlineStr">
        <is>
          <t>FA</t>
        </is>
      </c>
      <c r="H3335" s="30" t="n">
        <v>1</v>
      </c>
      <c r="I3335" s="31" t="n">
        <v>0</v>
      </c>
      <c r="J3335" s="31" t="n"/>
      <c r="K3335" s="31" t="n">
        <v>0</v>
      </c>
      <c r="L3335" s="32" t="n"/>
      <c r="M3335" s="31" t="n">
        <v>0</v>
      </c>
      <c r="N3335" s="31" t="n">
        <v>0</v>
      </c>
      <c r="O3335" s="31" t="n"/>
      <c r="P3335" s="31" t="n"/>
      <c r="Q3335" s="31" t="n">
        <v>0</v>
      </c>
      <c r="R3335" s="31" t="n"/>
      <c r="S3335" s="32" t="n"/>
      <c r="T3335" s="32" t="n"/>
      <c r="V3335" t="inlineStr">
        <is>
          <t>01spi</t>
        </is>
      </c>
      <c r="W3335" t="n">
        <v>3637</v>
      </c>
      <c r="X3335" t="n">
        <v>4823</v>
      </c>
      <c r="Z3335" t="inlineStr">
        <is>
          <t>Eric Wellwood ((N/A) LW)</t>
        </is>
      </c>
    </row>
    <row r="3336">
      <c r="A3336" t="inlineStr">
        <is>
          <t>Erik Bradford</t>
        </is>
      </c>
      <c r="B3336" t="inlineStr">
        <is>
          <t>(N/A)</t>
        </is>
      </c>
      <c r="C3336" t="inlineStr">
        <is>
          <t>C</t>
        </is>
      </c>
      <c r="D3336" t="inlineStr">
        <is>
          <t>F</t>
        </is>
      </c>
      <c r="E3336" t="n">
        <v>31</v>
      </c>
      <c r="F3336" t="inlineStr">
        <is>
          <t>FA</t>
        </is>
      </c>
      <c r="G3336" t="inlineStr">
        <is>
          <t>FA</t>
        </is>
      </c>
      <c r="H3336" s="30" t="n">
        <v>1</v>
      </c>
      <c r="I3336" s="31" t="n">
        <v>0</v>
      </c>
      <c r="J3336" s="31" t="n"/>
      <c r="K3336" s="31" t="n">
        <v>0</v>
      </c>
      <c r="L3336" s="32" t="n"/>
      <c r="M3336" s="31" t="n">
        <v>0</v>
      </c>
      <c r="N3336" s="31" t="n">
        <v>0</v>
      </c>
      <c r="O3336" s="31" t="n"/>
      <c r="P3336" s="31" t="n"/>
      <c r="Q3336" s="31" t="n">
        <v>0</v>
      </c>
      <c r="R3336" s="31" t="n"/>
      <c r="S3336" s="32" t="n"/>
      <c r="T3336" s="32" t="n"/>
      <c r="V3336" t="inlineStr">
        <is>
          <t>03i5s</t>
        </is>
      </c>
      <c r="Z3336" t="inlineStr">
        <is>
          <t>Erik Bradford ((N/A) C)</t>
        </is>
      </c>
    </row>
    <row r="3337">
      <c r="A3337" t="inlineStr">
        <is>
          <t>Erik Brannstrom</t>
        </is>
      </c>
      <c r="B3337" t="inlineStr">
        <is>
          <t>BUF</t>
        </is>
      </c>
      <c r="C3337" t="inlineStr">
        <is>
          <t>D</t>
        </is>
      </c>
      <c r="D3337" t="inlineStr">
        <is>
          <t>D</t>
        </is>
      </c>
      <c r="E3337" t="n">
        <v>27</v>
      </c>
      <c r="F3337" t="inlineStr">
        <is>
          <t>FA</t>
        </is>
      </c>
      <c r="G3337" t="inlineStr">
        <is>
          <t>FA</t>
        </is>
      </c>
      <c r="H3337" s="30" t="n">
        <v>1</v>
      </c>
      <c r="I3337" s="31" t="n">
        <v>0</v>
      </c>
      <c r="J3337" s="31" t="n"/>
      <c r="K3337" s="31" t="n">
        <v>0</v>
      </c>
      <c r="L3337" s="32" t="n"/>
      <c r="M3337" s="31" t="n">
        <v>0</v>
      </c>
      <c r="N3337" s="31" t="n">
        <v>0</v>
      </c>
      <c r="O3337" s="31" t="n"/>
      <c r="P3337" s="31" t="n"/>
      <c r="Q3337" s="31" t="n">
        <v>0</v>
      </c>
      <c r="R3337" s="31" t="n"/>
      <c r="S3337" s="32" t="n"/>
      <c r="T3337" s="32" t="n"/>
      <c r="V3337" t="inlineStr">
        <is>
          <t>048x1</t>
        </is>
      </c>
      <c r="W3337" t="n">
        <v>5535</v>
      </c>
      <c r="X3337" t="n">
        <v>7530</v>
      </c>
      <c r="Y3337" t="inlineStr">
        <is>
          <t>4bf21425-49c3-4387-ab51-716034c5fa01</t>
        </is>
      </c>
      <c r="Z3337" t="inlineStr">
        <is>
          <t>Erik Brannstrom (BUF D)</t>
        </is>
      </c>
    </row>
    <row r="3338">
      <c r="A3338" t="inlineStr">
        <is>
          <t>Erik Brown</t>
        </is>
      </c>
      <c r="B3338" t="inlineStr">
        <is>
          <t>NYI</t>
        </is>
      </c>
      <c r="C3338" t="inlineStr">
        <is>
          <t>LW</t>
        </is>
      </c>
      <c r="D3338" t="inlineStr">
        <is>
          <t>F</t>
        </is>
      </c>
      <c r="E3338" t="n">
        <v>30</v>
      </c>
      <c r="F3338" t="inlineStr">
        <is>
          <t>FA</t>
        </is>
      </c>
      <c r="G3338" t="inlineStr">
        <is>
          <t>FA</t>
        </is>
      </c>
      <c r="H3338" s="30" t="n">
        <v>1</v>
      </c>
      <c r="I3338" s="31" t="n">
        <v>0</v>
      </c>
      <c r="J3338" s="31" t="n"/>
      <c r="K3338" s="31" t="n">
        <v>0</v>
      </c>
      <c r="L3338" s="32" t="n"/>
      <c r="M3338" s="31" t="n">
        <v>0</v>
      </c>
      <c r="N3338" s="31" t="n">
        <v>0</v>
      </c>
      <c r="O3338" s="31" t="n"/>
      <c r="P3338" s="31" t="n"/>
      <c r="Q3338" s="31" t="n">
        <v>0</v>
      </c>
      <c r="R3338" s="31" t="n"/>
      <c r="S3338" s="32" t="n"/>
      <c r="T3338" s="32" t="n"/>
      <c r="V3338" t="inlineStr">
        <is>
          <t>059a9</t>
        </is>
      </c>
      <c r="X3338" t="n">
        <v>8577</v>
      </c>
      <c r="Y3338" t="inlineStr">
        <is>
          <t>49e65322-e585-4fd3-802b-7246a48f2445</t>
        </is>
      </c>
      <c r="Z3338" t="inlineStr">
        <is>
          <t>Erik Brown (NYI LW)</t>
        </is>
      </c>
    </row>
    <row r="3339">
      <c r="A3339" t="inlineStr">
        <is>
          <t>Erik Burgdoerfer</t>
        </is>
      </c>
      <c r="B3339" t="inlineStr">
        <is>
          <t>WSH</t>
        </is>
      </c>
      <c r="C3339" t="inlineStr">
        <is>
          <t>D</t>
        </is>
      </c>
      <c r="D3339" t="inlineStr">
        <is>
          <t>D</t>
        </is>
      </c>
      <c r="E3339" t="n">
        <v>37</v>
      </c>
      <c r="F3339" t="inlineStr">
        <is>
          <t>FA</t>
        </is>
      </c>
      <c r="G3339" t="inlineStr">
        <is>
          <t>FA</t>
        </is>
      </c>
      <c r="H3339" s="30" t="n">
        <v>1</v>
      </c>
      <c r="I3339" s="31" t="n">
        <v>0</v>
      </c>
      <c r="J3339" s="31" t="n"/>
      <c r="K3339" s="31" t="n">
        <v>0</v>
      </c>
      <c r="L3339" s="32" t="n"/>
      <c r="M3339" s="31" t="n">
        <v>0</v>
      </c>
      <c r="N3339" s="31" t="n">
        <v>0</v>
      </c>
      <c r="O3339" s="31" t="n"/>
      <c r="P3339" s="31" t="n"/>
      <c r="Q3339" s="31" t="n">
        <v>0</v>
      </c>
      <c r="R3339" s="31" t="n"/>
      <c r="S3339" s="32" t="n"/>
      <c r="T3339" s="32" t="n"/>
      <c r="V3339" t="inlineStr">
        <is>
          <t>03kik</t>
        </is>
      </c>
      <c r="W3339" t="n">
        <v>4586</v>
      </c>
      <c r="X3339" t="n">
        <v>6618</v>
      </c>
      <c r="Z3339" t="inlineStr">
        <is>
          <t>Erik Burgdoerfer (WSH D)</t>
        </is>
      </c>
    </row>
    <row r="3340">
      <c r="A3340" t="inlineStr">
        <is>
          <t>Erik Christensen</t>
        </is>
      </c>
      <c r="B3340" t="inlineStr">
        <is>
          <t>(N/A)</t>
        </is>
      </c>
      <c r="C3340" t="inlineStr">
        <is>
          <t>C</t>
        </is>
      </c>
      <c r="D3340" t="inlineStr">
        <is>
          <t>F</t>
        </is>
      </c>
      <c r="E3340" t="n">
        <v>42</v>
      </c>
      <c r="F3340" t="inlineStr">
        <is>
          <t>FA</t>
        </is>
      </c>
      <c r="G3340" t="inlineStr">
        <is>
          <t>FA</t>
        </is>
      </c>
      <c r="H3340" s="30" t="n">
        <v>1</v>
      </c>
      <c r="I3340" s="31" t="n">
        <v>0</v>
      </c>
      <c r="J3340" s="31" t="n"/>
      <c r="K3340" s="31" t="n">
        <v>0</v>
      </c>
      <c r="L3340" s="32" t="n"/>
      <c r="M3340" s="31" t="n">
        <v>0</v>
      </c>
      <c r="N3340" s="31" t="n">
        <v>0</v>
      </c>
      <c r="O3340" s="31" t="n"/>
      <c r="P3340" s="31" t="n"/>
      <c r="Q3340" s="31" t="n">
        <v>0</v>
      </c>
      <c r="R3340" s="31" t="n"/>
      <c r="S3340" s="32" t="n"/>
      <c r="T3340" s="32" t="n"/>
      <c r="V3340" t="inlineStr">
        <is>
          <t>00452</t>
        </is>
      </c>
      <c r="W3340" t="n">
        <v>2477</v>
      </c>
      <c r="X3340" t="n">
        <v>3470</v>
      </c>
      <c r="Z3340" t="inlineStr">
        <is>
          <t>Erik Christensen ((N/A) C)</t>
        </is>
      </c>
    </row>
    <row r="3341">
      <c r="A3341" t="inlineStr">
        <is>
          <t>Erik Condra</t>
        </is>
      </c>
      <c r="B3341" t="inlineStr">
        <is>
          <t>COL</t>
        </is>
      </c>
      <c r="C3341" t="inlineStr">
        <is>
          <t>RW</t>
        </is>
      </c>
      <c r="D3341" t="inlineStr">
        <is>
          <t>F</t>
        </is>
      </c>
      <c r="E3341" t="n">
        <v>40</v>
      </c>
      <c r="F3341" t="inlineStr">
        <is>
          <t>FA</t>
        </is>
      </c>
      <c r="G3341" t="inlineStr">
        <is>
          <t>FA</t>
        </is>
      </c>
      <c r="H3341" s="30" t="n">
        <v>1</v>
      </c>
      <c r="I3341" s="31" t="n">
        <v>0</v>
      </c>
      <c r="J3341" s="31" t="n"/>
      <c r="K3341" s="31" t="n">
        <v>0</v>
      </c>
      <c r="L3341" s="32" t="n"/>
      <c r="M3341" s="31" t="n">
        <v>0</v>
      </c>
      <c r="N3341" s="31" t="n">
        <v>0</v>
      </c>
      <c r="O3341" s="31" t="n"/>
      <c r="P3341" s="31" t="n"/>
      <c r="Q3341" s="31" t="n">
        <v>0</v>
      </c>
      <c r="R3341" s="31" t="n"/>
      <c r="S3341" s="32" t="n"/>
      <c r="T3341" s="32" t="n"/>
      <c r="V3341" t="inlineStr">
        <is>
          <t>01ez0</t>
        </is>
      </c>
      <c r="W3341" t="n">
        <v>3352</v>
      </c>
      <c r="X3341" t="n">
        <v>4711</v>
      </c>
      <c r="Z3341" t="inlineStr">
        <is>
          <t>Erik Condra (COL RW)</t>
        </is>
      </c>
    </row>
    <row r="3342">
      <c r="A3342" t="inlineStr">
        <is>
          <t>Erik Foley</t>
        </is>
      </c>
      <c r="B3342" t="inlineStr">
        <is>
          <t>(N/A)</t>
        </is>
      </c>
      <c r="C3342" t="inlineStr">
        <is>
          <t>LW</t>
        </is>
      </c>
      <c r="D3342" t="inlineStr">
        <is>
          <t>F</t>
        </is>
      </c>
      <c r="E3342" t="n">
        <v>29</v>
      </c>
      <c r="F3342" t="inlineStr">
        <is>
          <t>FA</t>
        </is>
      </c>
      <c r="G3342" t="inlineStr">
        <is>
          <t>FA</t>
        </is>
      </c>
      <c r="H3342" s="30" t="n">
        <v>1</v>
      </c>
      <c r="I3342" s="31" t="n">
        <v>0</v>
      </c>
      <c r="J3342" s="31" t="n"/>
      <c r="K3342" s="31" t="n">
        <v>0</v>
      </c>
      <c r="L3342" s="32" t="n"/>
      <c r="M3342" s="31" t="n">
        <v>0</v>
      </c>
      <c r="N3342" s="31" t="n">
        <v>0</v>
      </c>
      <c r="O3342" s="31" t="n"/>
      <c r="P3342" s="31" t="n"/>
      <c r="Q3342" s="31" t="n">
        <v>0</v>
      </c>
      <c r="R3342" s="31" t="n"/>
      <c r="S3342" s="32" t="n"/>
      <c r="T3342" s="32" t="n"/>
      <c r="V3342" t="inlineStr">
        <is>
          <t>03rfq</t>
        </is>
      </c>
      <c r="W3342" t="n">
        <v>4945</v>
      </c>
      <c r="X3342" t="n">
        <v>6820</v>
      </c>
      <c r="Z3342" t="inlineStr">
        <is>
          <t>Erik Foley ((N/A) LW)</t>
        </is>
      </c>
    </row>
    <row r="3343">
      <c r="A3343" t="inlineStr">
        <is>
          <t>Erik Gustafsson</t>
        </is>
      </c>
      <c r="B3343" t="inlineStr">
        <is>
          <t>(N/A)</t>
        </is>
      </c>
      <c r="C3343" t="inlineStr">
        <is>
          <t>D</t>
        </is>
      </c>
      <c r="D3343" t="inlineStr">
        <is>
          <t>D</t>
        </is>
      </c>
      <c r="E3343" t="n">
        <v>37</v>
      </c>
      <c r="F3343" t="inlineStr">
        <is>
          <t>FA</t>
        </is>
      </c>
      <c r="G3343" t="inlineStr">
        <is>
          <t>FA</t>
        </is>
      </c>
      <c r="H3343" s="30" t="n">
        <v>1</v>
      </c>
      <c r="I3343" s="31" t="n">
        <v>0</v>
      </c>
      <c r="J3343" s="31" t="n"/>
      <c r="K3343" s="31" t="n">
        <v>0</v>
      </c>
      <c r="L3343" s="32" t="n"/>
      <c r="M3343" s="31" t="n">
        <v>0</v>
      </c>
      <c r="N3343" s="31" t="n">
        <v>0</v>
      </c>
      <c r="O3343" s="31" t="n"/>
      <c r="P3343" s="31" t="n"/>
      <c r="Q3343" s="31" t="n">
        <v>0</v>
      </c>
      <c r="R3343" s="31" t="n"/>
      <c r="S3343" s="32" t="n"/>
      <c r="T3343" s="32" t="n"/>
      <c r="V3343" t="inlineStr">
        <is>
          <t>01t5u</t>
        </is>
      </c>
      <c r="W3343" t="n">
        <v>3654</v>
      </c>
      <c r="X3343" t="n">
        <v>4861</v>
      </c>
      <c r="Z3343" t="inlineStr">
        <is>
          <t>Erik Gustafsson ((N/A) D)</t>
        </is>
      </c>
    </row>
    <row r="3344">
      <c r="A3344" t="inlineStr">
        <is>
          <t>Erik Kallgren</t>
        </is>
      </c>
      <c r="B3344" t="inlineStr">
        <is>
          <t>(N/A)</t>
        </is>
      </c>
      <c r="C3344" t="inlineStr">
        <is>
          <t>G</t>
        </is>
      </c>
      <c r="D3344" t="inlineStr">
        <is>
          <t>G</t>
        </is>
      </c>
      <c r="E3344" t="n">
        <v>29</v>
      </c>
      <c r="F3344" t="inlineStr">
        <is>
          <t>FA</t>
        </is>
      </c>
      <c r="G3344" t="inlineStr">
        <is>
          <t>FA</t>
        </is>
      </c>
      <c r="H3344" s="30" t="n">
        <v>1</v>
      </c>
      <c r="I3344" s="31" t="n">
        <v>0</v>
      </c>
      <c r="J3344" s="31" t="n"/>
      <c r="K3344" s="31" t="n">
        <v>0</v>
      </c>
      <c r="L3344" s="32" t="n"/>
      <c r="M3344" s="31" t="n">
        <v>0</v>
      </c>
      <c r="N3344" s="31" t="n">
        <v>0</v>
      </c>
      <c r="O3344" s="31" t="n"/>
      <c r="P3344" s="31" t="n"/>
      <c r="Q3344" s="31" t="n">
        <v>0</v>
      </c>
      <c r="R3344" s="31" t="n"/>
      <c r="S3344" s="32" t="n"/>
      <c r="T3344" s="32" t="n"/>
      <c r="V3344" t="inlineStr">
        <is>
          <t>03rjf</t>
        </is>
      </c>
      <c r="W3344" t="n">
        <v>5961</v>
      </c>
      <c r="X3344" t="n">
        <v>6925</v>
      </c>
      <c r="Y3344" t="inlineStr">
        <is>
          <t>e651fc6d-befc-4773-970a-b7ce1eee2a38</t>
        </is>
      </c>
      <c r="Z3344" t="inlineStr">
        <is>
          <t>Erik Kallgren ((N/A) G)</t>
        </is>
      </c>
    </row>
    <row r="3345">
      <c r="A3345" t="inlineStr">
        <is>
          <t>Erik Karlsson</t>
        </is>
      </c>
      <c r="B3345" t="inlineStr">
        <is>
          <t>(N/A)</t>
        </is>
      </c>
      <c r="C3345" t="inlineStr">
        <is>
          <t>LW</t>
        </is>
      </c>
      <c r="D3345" t="inlineStr">
        <is>
          <t>F</t>
        </is>
      </c>
      <c r="E3345" t="n">
        <v>32</v>
      </c>
      <c r="F3345" t="inlineStr">
        <is>
          <t>FA</t>
        </is>
      </c>
      <c r="G3345" t="inlineStr">
        <is>
          <t>FA</t>
        </is>
      </c>
      <c r="H3345" s="30" t="n">
        <v>1</v>
      </c>
      <c r="I3345" s="31" t="n">
        <v>0</v>
      </c>
      <c r="J3345" s="31" t="n"/>
      <c r="K3345" s="31" t="n">
        <v>0</v>
      </c>
      <c r="L3345" s="32" t="n"/>
      <c r="M3345" s="31" t="n">
        <v>0</v>
      </c>
      <c r="N3345" s="31" t="n">
        <v>0</v>
      </c>
      <c r="O3345" s="31" t="n"/>
      <c r="P3345" s="31" t="n"/>
      <c r="Q3345" s="31" t="n">
        <v>0</v>
      </c>
      <c r="R3345" s="31" t="n"/>
      <c r="S3345" s="32" t="n"/>
      <c r="T3345" s="32" t="n"/>
      <c r="V3345" t="inlineStr">
        <is>
          <t>02o73</t>
        </is>
      </c>
      <c r="W3345" t="n">
        <v>4380</v>
      </c>
      <c r="X3345" t="n">
        <v>5789</v>
      </c>
      <c r="Y3345" t="inlineStr">
        <is>
          <t>048b882f-3000-45ba-ba46-458f332c138e</t>
        </is>
      </c>
      <c r="Z3345" t="inlineStr">
        <is>
          <t>Erik Karlsson ((N/A) LW)</t>
        </is>
      </c>
    </row>
    <row r="3346">
      <c r="A3346" t="inlineStr">
        <is>
          <t>Erik Nystrom</t>
        </is>
      </c>
      <c r="B3346" t="inlineStr">
        <is>
          <t>MTL</t>
        </is>
      </c>
      <c r="C3346" t="inlineStr">
        <is>
          <t>LW</t>
        </is>
      </c>
      <c r="D3346" t="inlineStr">
        <is>
          <t>F</t>
        </is>
      </c>
      <c r="E3346" t="n">
        <v>32</v>
      </c>
      <c r="F3346" t="inlineStr">
        <is>
          <t>FA</t>
        </is>
      </c>
      <c r="G3346" t="inlineStr">
        <is>
          <t>FA</t>
        </is>
      </c>
      <c r="H3346" s="30" t="n">
        <v>1</v>
      </c>
      <c r="I3346" s="31" t="n">
        <v>0</v>
      </c>
      <c r="J3346" s="31" t="n"/>
      <c r="K3346" s="31" t="n">
        <v>0</v>
      </c>
      <c r="L3346" s="32" t="n"/>
      <c r="M3346" s="31" t="n">
        <v>0</v>
      </c>
      <c r="N3346" s="31" t="n">
        <v>0</v>
      </c>
      <c r="O3346" s="31" t="n"/>
      <c r="P3346" s="31" t="n"/>
      <c r="Q3346" s="31" t="n">
        <v>0</v>
      </c>
      <c r="R3346" s="31" t="n"/>
      <c r="S3346" s="32" t="n"/>
      <c r="T3346" s="32" t="n"/>
      <c r="V3346" t="inlineStr">
        <is>
          <t>02oai</t>
        </is>
      </c>
      <c r="X3346" t="n">
        <v>5844</v>
      </c>
      <c r="Z3346" t="inlineStr">
        <is>
          <t>Erik Nystrom (MTL LW)</t>
        </is>
      </c>
    </row>
    <row r="3347">
      <c r="A3347" t="inlineStr">
        <is>
          <t>Erik Pahlsson</t>
        </is>
      </c>
      <c r="B3347" t="inlineStr">
        <is>
          <t>NSH</t>
        </is>
      </c>
      <c r="C3347" t="inlineStr">
        <is>
          <t>RW</t>
        </is>
      </c>
      <c r="D3347" t="inlineStr">
        <is>
          <t>F</t>
        </is>
      </c>
      <c r="E3347" t="n">
        <v>22</v>
      </c>
      <c r="F3347" t="inlineStr">
        <is>
          <t>FA</t>
        </is>
      </c>
      <c r="G3347" t="inlineStr">
        <is>
          <t>FA</t>
        </is>
      </c>
      <c r="H3347" s="30" t="n">
        <v>1</v>
      </c>
      <c r="I3347" s="31" t="n">
        <v>0</v>
      </c>
      <c r="J3347" s="31" t="n"/>
      <c r="K3347" s="31" t="n">
        <v>0</v>
      </c>
      <c r="L3347" s="32" t="n"/>
      <c r="M3347" s="31" t="n">
        <v>0</v>
      </c>
      <c r="N3347" s="31" t="n">
        <v>0</v>
      </c>
      <c r="O3347" s="31" t="n"/>
      <c r="P3347" s="31" t="n"/>
      <c r="Q3347" s="31" t="n">
        <v>0</v>
      </c>
      <c r="R3347" s="31" t="n"/>
      <c r="S3347" s="32" t="n"/>
      <c r="T3347" s="32" t="n"/>
      <c r="V3347" t="inlineStr">
        <is>
          <t>060xs</t>
        </is>
      </c>
      <c r="Y3347" t="inlineStr">
        <is>
          <t>da7e35f5-cd2b-436d-bef6-a81877cb90f8</t>
        </is>
      </c>
      <c r="Z3347" t="inlineStr">
        <is>
          <t>Erik Pahlsson (NSH RW)</t>
        </is>
      </c>
    </row>
    <row r="3348">
      <c r="A3348" t="inlineStr">
        <is>
          <t>Erik Portillo</t>
        </is>
      </c>
      <c r="B3348" t="inlineStr">
        <is>
          <t>LAK</t>
        </is>
      </c>
      <c r="C3348" t="inlineStr">
        <is>
          <t>G</t>
        </is>
      </c>
      <c r="D3348" t="inlineStr">
        <is>
          <t>G</t>
        </is>
      </c>
      <c r="E3348" t="n">
        <v>26</v>
      </c>
      <c r="F3348" t="inlineStr">
        <is>
          <t>T</t>
        </is>
      </c>
      <c r="G3348" t="inlineStr">
        <is>
          <t>Sidizen Kanes</t>
        </is>
      </c>
      <c r="H3348" s="30" t="n">
        <v>783333</v>
      </c>
      <c r="I3348" s="31" t="n">
        <v>0</v>
      </c>
      <c r="J3348" s="31" t="n"/>
      <c r="K3348" s="31" t="n">
        <v>0</v>
      </c>
      <c r="L3348" s="32" t="n"/>
      <c r="M3348" s="31" t="n">
        <v>0</v>
      </c>
      <c r="N3348" s="31" t="n">
        <v>0</v>
      </c>
      <c r="O3348" s="31" t="n"/>
      <c r="P3348" s="31" t="n"/>
      <c r="Q3348" s="31" t="n">
        <v>0</v>
      </c>
      <c r="R3348" s="31" t="n"/>
      <c r="S3348" s="32" t="n"/>
      <c r="T3348" s="32" t="n"/>
      <c r="V3348" t="inlineStr">
        <is>
          <t>04zop</t>
        </is>
      </c>
      <c r="W3348" t="n">
        <v>6136</v>
      </c>
      <c r="Y3348" t="inlineStr">
        <is>
          <t>fd181986-c577-4d51-9a1d-acefb65e3a9e</t>
        </is>
      </c>
      <c r="Z3348" t="inlineStr">
        <is>
          <t>Erik Portillo (LAK G)</t>
        </is>
      </c>
    </row>
    <row r="3349">
      <c r="A3349" t="inlineStr">
        <is>
          <t>Erik Walli Walterholm</t>
        </is>
      </c>
      <c r="B3349" t="inlineStr">
        <is>
          <t>UTA</t>
        </is>
      </c>
      <c r="C3349" t="inlineStr">
        <is>
          <t>RW</t>
        </is>
      </c>
      <c r="D3349" t="inlineStr">
        <is>
          <t>F</t>
        </is>
      </c>
      <c r="E3349" t="n">
        <v>27</v>
      </c>
      <c r="F3349" t="inlineStr">
        <is>
          <t>FA</t>
        </is>
      </c>
      <c r="G3349" t="inlineStr">
        <is>
          <t>FA</t>
        </is>
      </c>
      <c r="H3349" s="30" t="n">
        <v>1</v>
      </c>
      <c r="I3349" s="31" t="n">
        <v>0</v>
      </c>
      <c r="J3349" s="31" t="n"/>
      <c r="K3349" s="31" t="n">
        <v>0</v>
      </c>
      <c r="L3349" s="32" t="n"/>
      <c r="M3349" s="31" t="n">
        <v>0</v>
      </c>
      <c r="N3349" s="31" t="n">
        <v>0</v>
      </c>
      <c r="O3349" s="31" t="n"/>
      <c r="P3349" s="31" t="n"/>
      <c r="Q3349" s="31" t="n">
        <v>0</v>
      </c>
      <c r="R3349" s="31" t="n"/>
      <c r="S3349" s="32" t="n"/>
      <c r="T3349" s="32" t="n"/>
      <c r="V3349" t="inlineStr">
        <is>
          <t>04f8c</t>
        </is>
      </c>
      <c r="X3349" t="n">
        <v>7705</v>
      </c>
      <c r="Z3349" t="inlineStr">
        <is>
          <t>Erik Walli Walterholm (UTA RW)</t>
        </is>
      </c>
    </row>
    <row r="3350">
      <c r="A3350" t="inlineStr">
        <is>
          <t>Eriks Mateiko</t>
        </is>
      </c>
      <c r="B3350" t="inlineStr">
        <is>
          <t>WSH</t>
        </is>
      </c>
      <c r="C3350" t="inlineStr">
        <is>
          <t>LW</t>
        </is>
      </c>
      <c r="D3350" t="inlineStr">
        <is>
          <t>F</t>
        </is>
      </c>
      <c r="E3350" t="n">
        <v>20</v>
      </c>
      <c r="F3350" t="inlineStr">
        <is>
          <t>FA</t>
        </is>
      </c>
      <c r="G3350" t="inlineStr">
        <is>
          <t>FA</t>
        </is>
      </c>
      <c r="H3350" s="30" t="n">
        <v>856667</v>
      </c>
      <c r="I3350" s="31" t="n">
        <v>0</v>
      </c>
      <c r="J3350" s="31" t="n"/>
      <c r="K3350" s="31" t="n">
        <v>0</v>
      </c>
      <c r="L3350" s="32" t="n"/>
      <c r="M3350" s="31" t="n">
        <v>0</v>
      </c>
      <c r="N3350" s="31" t="n">
        <v>0</v>
      </c>
      <c r="O3350" s="31" t="n"/>
      <c r="P3350" s="31" t="n"/>
      <c r="Q3350" s="31" t="n">
        <v>0</v>
      </c>
      <c r="R3350" s="31" t="n"/>
      <c r="S3350" s="32" t="n"/>
      <c r="T3350" s="32" t="n"/>
      <c r="V3350" t="inlineStr">
        <is>
          <t>06mcx</t>
        </is>
      </c>
      <c r="W3350" t="n">
        <v>7222</v>
      </c>
      <c r="Y3350" t="inlineStr">
        <is>
          <t>ea7af687-b34c-410b-bfc1-4da0b3f26f4b</t>
        </is>
      </c>
      <c r="Z3350" t="inlineStr">
        <is>
          <t>Eriks Mateiko (WSH LW)</t>
        </is>
      </c>
    </row>
    <row r="3351">
      <c r="A3351" t="inlineStr">
        <is>
          <t>Eskil Wold</t>
        </is>
      </c>
      <c r="B3351" t="inlineStr">
        <is>
          <t>(N/A)</t>
        </is>
      </c>
      <c r="C3351" t="inlineStr">
        <is>
          <t>LW</t>
        </is>
      </c>
      <c r="D3351" t="inlineStr">
        <is>
          <t>F</t>
        </is>
      </c>
      <c r="E3351" t="n">
        <v>24</v>
      </c>
      <c r="F3351" t="inlineStr">
        <is>
          <t>FA</t>
        </is>
      </c>
      <c r="G3351" t="inlineStr">
        <is>
          <t>FA</t>
        </is>
      </c>
      <c r="H3351" s="30" t="n">
        <v>1</v>
      </c>
      <c r="I3351" s="31" t="n">
        <v>0</v>
      </c>
      <c r="J3351" s="31" t="n"/>
      <c r="K3351" s="31" t="n">
        <v>0</v>
      </c>
      <c r="L3351" s="32" t="n"/>
      <c r="M3351" s="31" t="n">
        <v>0</v>
      </c>
      <c r="N3351" s="31" t="n">
        <v>0</v>
      </c>
      <c r="O3351" s="31" t="n"/>
      <c r="P3351" s="31" t="n"/>
      <c r="Q3351" s="31" t="n">
        <v>0</v>
      </c>
      <c r="R3351" s="31" t="n"/>
      <c r="S3351" s="32" t="n"/>
      <c r="T3351" s="32" t="n"/>
      <c r="V3351" t="inlineStr">
        <is>
          <t>06cfg</t>
        </is>
      </c>
      <c r="Z3351" t="inlineStr">
        <is>
          <t>Eskil Wold ((N/A) LW)</t>
        </is>
      </c>
    </row>
    <row r="3352">
      <c r="A3352" t="inlineStr">
        <is>
          <t>Eskild Bakke Olsen</t>
        </is>
      </c>
      <c r="B3352" t="inlineStr">
        <is>
          <t>OTT</t>
        </is>
      </c>
      <c r="C3352" t="inlineStr">
        <is>
          <t>C</t>
        </is>
      </c>
      <c r="D3352" t="inlineStr">
        <is>
          <t>F</t>
        </is>
      </c>
      <c r="E3352" t="n">
        <v>24</v>
      </c>
      <c r="F3352" t="inlineStr">
        <is>
          <t>FA</t>
        </is>
      </c>
      <c r="G3352" t="inlineStr">
        <is>
          <t>FA</t>
        </is>
      </c>
      <c r="H3352" s="30" t="n">
        <v>910000</v>
      </c>
      <c r="I3352" s="31" t="n">
        <v>0</v>
      </c>
      <c r="J3352" s="31" t="n"/>
      <c r="K3352" s="31" t="n">
        <v>0</v>
      </c>
      <c r="L3352" s="32" t="n"/>
      <c r="M3352" s="31" t="n">
        <v>0</v>
      </c>
      <c r="N3352" s="31" t="n">
        <v>0</v>
      </c>
      <c r="O3352" s="31" t="n"/>
      <c r="P3352" s="31" t="n"/>
      <c r="Q3352" s="31" t="n">
        <v>0</v>
      </c>
      <c r="R3352" s="31" t="n"/>
      <c r="S3352" s="32" t="n"/>
      <c r="T3352" s="32" t="n"/>
      <c r="V3352" t="inlineStr">
        <is>
          <t>06log</t>
        </is>
      </c>
      <c r="W3352" t="n">
        <v>7770</v>
      </c>
      <c r="Y3352" t="inlineStr">
        <is>
          <t>fce9b019-54f5-41e4-8422-a49ef96ad961</t>
        </is>
      </c>
      <c r="Z3352" t="inlineStr">
        <is>
          <t>Eskild Bakke Olsen (OTT C)</t>
        </is>
      </c>
    </row>
    <row r="3353">
      <c r="A3353" t="inlineStr">
        <is>
          <t>Ethan Bear</t>
        </is>
      </c>
      <c r="B3353" t="inlineStr">
        <is>
          <t>NYI</t>
        </is>
      </c>
      <c r="C3353" t="inlineStr">
        <is>
          <t>D</t>
        </is>
      </c>
      <c r="D3353" t="inlineStr">
        <is>
          <t>D</t>
        </is>
      </c>
      <c r="E3353" t="n">
        <v>29</v>
      </c>
      <c r="F3353" t="inlineStr">
        <is>
          <t>FA</t>
        </is>
      </c>
      <c r="G3353" t="inlineStr">
        <is>
          <t>FA</t>
        </is>
      </c>
      <c r="H3353" s="30" t="n">
        <v>850000</v>
      </c>
      <c r="I3353" s="31" t="n">
        <v>0</v>
      </c>
      <c r="J3353" s="31" t="n"/>
      <c r="K3353" s="31" t="n">
        <v>0</v>
      </c>
      <c r="L3353" s="32" t="n"/>
      <c r="M3353" s="31" t="n">
        <v>0</v>
      </c>
      <c r="N3353" s="31" t="n">
        <v>0</v>
      </c>
      <c r="O3353" s="31" t="n"/>
      <c r="P3353" s="31" t="n"/>
      <c r="Q3353" s="31" t="n">
        <v>0</v>
      </c>
      <c r="R3353" s="31" t="n"/>
      <c r="S3353" s="32" t="n"/>
      <c r="T3353" s="32" t="n"/>
      <c r="V3353" t="inlineStr">
        <is>
          <t>03rgs</t>
        </is>
      </c>
      <c r="W3353" t="n">
        <v>4949</v>
      </c>
      <c r="X3353" t="n">
        <v>6866</v>
      </c>
      <c r="Y3353" t="inlineStr">
        <is>
          <t>6f93b7a8-aee1-4990-b162-81e26b1ed31e</t>
        </is>
      </c>
      <c r="Z3353" t="inlineStr">
        <is>
          <t>Ethan Bear (NYI D)</t>
        </is>
      </c>
    </row>
    <row r="3354">
      <c r="A3354" t="inlineStr">
        <is>
          <t>Ethan Belchetz</t>
        </is>
      </c>
      <c r="B3354" t="inlineStr">
        <is>
          <t>UTA</t>
        </is>
      </c>
      <c r="C3354" t="inlineStr">
        <is>
          <t>LW</t>
        </is>
      </c>
      <c r="D3354" t="inlineStr">
        <is>
          <t>F</t>
        </is>
      </c>
      <c r="E3354" t="n">
        <v>18</v>
      </c>
      <c r="F3354" t="inlineStr">
        <is>
          <t>FA</t>
        </is>
      </c>
      <c r="G3354" t="inlineStr">
        <is>
          <t>FA</t>
        </is>
      </c>
      <c r="H3354" s="30" t="n">
        <v>1</v>
      </c>
      <c r="I3354" s="31" t="n">
        <v>0</v>
      </c>
      <c r="J3354" s="31" t="n"/>
      <c r="K3354" s="31" t="n">
        <v>0</v>
      </c>
      <c r="L3354" s="32" t="n"/>
      <c r="M3354" s="31" t="n">
        <v>0</v>
      </c>
      <c r="N3354" s="31" t="n">
        <v>0</v>
      </c>
      <c r="O3354" s="31" t="n"/>
      <c r="P3354" s="31" t="n"/>
      <c r="Q3354" s="31" t="n">
        <v>0</v>
      </c>
      <c r="R3354" s="31" t="n"/>
      <c r="S3354" s="32" t="n"/>
      <c r="T3354" s="32" t="n"/>
      <c r="V3354" t="inlineStr">
        <is>
          <t>06loj</t>
        </is>
      </c>
      <c r="W3354" t="n">
        <v>7662</v>
      </c>
      <c r="Y3354" t="inlineStr">
        <is>
          <t>5a01d581-98b2-4bf3-98b4-d1c1b9f4644e</t>
        </is>
      </c>
      <c r="Z3354" t="inlineStr">
        <is>
          <t>Ethan Belchetz (UTA LW)</t>
        </is>
      </c>
    </row>
    <row r="3355">
      <c r="A3355" t="inlineStr">
        <is>
          <t>Ethan Czata</t>
        </is>
      </c>
      <c r="B3355" t="inlineStr">
        <is>
          <t>TBL</t>
        </is>
      </c>
      <c r="C3355" t="inlineStr">
        <is>
          <t>C</t>
        </is>
      </c>
      <c r="D3355" t="inlineStr">
        <is>
          <t>F</t>
        </is>
      </c>
      <c r="E3355" t="n">
        <v>19</v>
      </c>
      <c r="F3355" t="inlineStr">
        <is>
          <t>T</t>
        </is>
      </c>
      <c r="G3355" t="inlineStr">
        <is>
          <t>Keith</t>
        </is>
      </c>
      <c r="H3355" s="30" t="n">
        <v>931667</v>
      </c>
      <c r="I3355" s="31" t="n">
        <v>0</v>
      </c>
      <c r="J3355" s="31" t="n"/>
      <c r="K3355" s="31" t="n">
        <v>0</v>
      </c>
      <c r="L3355" s="32" t="n"/>
      <c r="M3355" s="31" t="n">
        <v>0</v>
      </c>
      <c r="N3355" s="31" t="n">
        <v>0</v>
      </c>
      <c r="O3355" s="31" t="n"/>
      <c r="P3355" s="31" t="n"/>
      <c r="Q3355" s="31" t="n">
        <v>0</v>
      </c>
      <c r="R3355" s="31" t="n"/>
      <c r="S3355" s="32" t="n"/>
      <c r="T3355" s="32" t="n"/>
      <c r="V3355" t="inlineStr">
        <is>
          <t>06sq6</t>
        </is>
      </c>
      <c r="W3355" t="n">
        <v>7414</v>
      </c>
      <c r="Y3355" t="inlineStr">
        <is>
          <t>293d9b2b-5079-4c1f-b3de-fec4a1bc0d97</t>
        </is>
      </c>
      <c r="Z3355" t="inlineStr">
        <is>
          <t>Ethan Czata (TBL C)</t>
        </is>
      </c>
    </row>
    <row r="3356">
      <c r="A3356" t="inlineStr">
        <is>
          <t>Ethan De Jong</t>
        </is>
      </c>
      <c r="B3356" t="inlineStr">
        <is>
          <t>EDM</t>
        </is>
      </c>
      <c r="C3356" t="inlineStr">
        <is>
          <t>RW</t>
        </is>
      </c>
      <c r="D3356" t="inlineStr">
        <is>
          <t>F</t>
        </is>
      </c>
      <c r="E3356" t="n">
        <v>27</v>
      </c>
      <c r="F3356" t="inlineStr">
        <is>
          <t>FA</t>
        </is>
      </c>
      <c r="G3356" t="inlineStr">
        <is>
          <t>FA</t>
        </is>
      </c>
      <c r="H3356" s="30" t="n">
        <v>1</v>
      </c>
      <c r="I3356" s="31" t="n">
        <v>0</v>
      </c>
      <c r="J3356" s="31" t="n"/>
      <c r="K3356" s="31" t="n">
        <v>0</v>
      </c>
      <c r="L3356" s="32" t="n"/>
      <c r="M3356" s="31" t="n">
        <v>0</v>
      </c>
      <c r="N3356" s="31" t="n">
        <v>0</v>
      </c>
      <c r="O3356" s="31" t="n"/>
      <c r="P3356" s="31" t="n"/>
      <c r="Q3356" s="31" t="n">
        <v>0</v>
      </c>
      <c r="R3356" s="31" t="n"/>
      <c r="S3356" s="32" t="n"/>
      <c r="T3356" s="32" t="n"/>
      <c r="V3356" t="inlineStr">
        <is>
          <t>05rfy</t>
        </is>
      </c>
      <c r="Y3356" t="inlineStr">
        <is>
          <t>ff348b8e-61b3-4671-8f2f-56233e202623</t>
        </is>
      </c>
      <c r="Z3356" t="inlineStr">
        <is>
          <t>Ethan De Jong (EDM RW)</t>
        </is>
      </c>
    </row>
    <row r="3357">
      <c r="A3357" t="inlineStr">
        <is>
          <t>Ethan Edwards</t>
        </is>
      </c>
      <c r="B3357" t="inlineStr">
        <is>
          <t>NJD</t>
        </is>
      </c>
      <c r="C3357" t="inlineStr">
        <is>
          <t>D</t>
        </is>
      </c>
      <c r="D3357" t="inlineStr">
        <is>
          <t>D</t>
        </is>
      </c>
      <c r="E3357" t="n">
        <v>24</v>
      </c>
      <c r="F3357" t="inlineStr">
        <is>
          <t>FA</t>
        </is>
      </c>
      <c r="G3357" t="inlineStr">
        <is>
          <t>FA</t>
        </is>
      </c>
      <c r="H3357" s="30" t="n">
        <v>925000</v>
      </c>
      <c r="I3357" s="31" t="n">
        <v>0</v>
      </c>
      <c r="J3357" s="31" t="n"/>
      <c r="K3357" s="31" t="n">
        <v>0</v>
      </c>
      <c r="L3357" s="32" t="n"/>
      <c r="M3357" s="31" t="n">
        <v>0</v>
      </c>
      <c r="N3357" s="31" t="n">
        <v>0</v>
      </c>
      <c r="O3357" s="31" t="n"/>
      <c r="P3357" s="31" t="n"/>
      <c r="Q3357" s="31" t="n">
        <v>0</v>
      </c>
      <c r="R3357" s="31" t="n"/>
      <c r="S3357" s="32" t="n"/>
      <c r="T3357" s="32" t="n"/>
      <c r="V3357" t="inlineStr">
        <is>
          <t>05luc</t>
        </is>
      </c>
      <c r="W3357" t="n">
        <v>6351</v>
      </c>
      <c r="Y3357" t="inlineStr">
        <is>
          <t>7f8092de-2a1a-4a58-a447-fdf2b833398b</t>
        </is>
      </c>
      <c r="Z3357" t="inlineStr">
        <is>
          <t>Ethan Edwards (NJD D)</t>
        </is>
      </c>
    </row>
    <row r="3358">
      <c r="A3358" t="inlineStr">
        <is>
          <t>Ethan Frisch</t>
        </is>
      </c>
      <c r="B3358" t="inlineStr">
        <is>
          <t>(N/A)</t>
        </is>
      </c>
      <c r="C3358" t="inlineStr">
        <is>
          <t>D</t>
        </is>
      </c>
      <c r="D3358" t="inlineStr">
        <is>
          <t>D</t>
        </is>
      </c>
      <c r="E3358" t="n">
        <v>25</v>
      </c>
      <c r="F3358" t="inlineStr">
        <is>
          <t>FA</t>
        </is>
      </c>
      <c r="G3358" t="inlineStr">
        <is>
          <t>FA</t>
        </is>
      </c>
      <c r="H3358" s="30" t="n">
        <v>1</v>
      </c>
      <c r="I3358" s="31" t="n">
        <v>0</v>
      </c>
      <c r="J3358" s="31" t="n"/>
      <c r="K3358" s="31" t="n">
        <v>0</v>
      </c>
      <c r="L3358" s="32" t="n"/>
      <c r="M3358" s="31" t="n">
        <v>0</v>
      </c>
      <c r="N3358" s="31" t="n">
        <v>0</v>
      </c>
      <c r="O3358" s="31" t="n"/>
      <c r="P3358" s="31" t="n"/>
      <c r="Q3358" s="31" t="n">
        <v>0</v>
      </c>
      <c r="R3358" s="31" t="n"/>
      <c r="S3358" s="32" t="n"/>
      <c r="T3358" s="32" t="n"/>
      <c r="V3358" t="inlineStr">
        <is>
          <t>06gy6</t>
        </is>
      </c>
      <c r="Y3358" t="inlineStr">
        <is>
          <t>8b2a7d6c-3a5c-4d24-8c75-a623cc12b02a</t>
        </is>
      </c>
      <c r="Z3358" t="inlineStr">
        <is>
          <t>Ethan Frisch ((N/A) D)</t>
        </is>
      </c>
    </row>
    <row r="3359">
      <c r="A3359" t="inlineStr">
        <is>
          <t>Ethan Gauthier</t>
        </is>
      </c>
      <c r="B3359" t="inlineStr">
        <is>
          <t>TBL</t>
        </is>
      </c>
      <c r="C3359" t="inlineStr">
        <is>
          <t>RW</t>
        </is>
      </c>
      <c r="D3359" t="inlineStr">
        <is>
          <t>F</t>
        </is>
      </c>
      <c r="E3359" t="n">
        <v>21</v>
      </c>
      <c r="F3359" t="inlineStr">
        <is>
          <t>T</t>
        </is>
      </c>
      <c r="G3359" t="inlineStr">
        <is>
          <t>The Last Place Lukes</t>
        </is>
      </c>
      <c r="H3359" s="30" t="n">
        <v>833333</v>
      </c>
      <c r="I3359" s="31" t="n">
        <v>0</v>
      </c>
      <c r="J3359" s="31" t="n"/>
      <c r="K3359" s="31" t="n">
        <v>0</v>
      </c>
      <c r="L3359" s="32" t="n"/>
      <c r="M3359" s="31" t="n">
        <v>0</v>
      </c>
      <c r="N3359" s="31" t="n">
        <v>0</v>
      </c>
      <c r="O3359" s="31" t="n"/>
      <c r="P3359" s="31" t="n"/>
      <c r="Q3359" s="31" t="n">
        <v>0</v>
      </c>
      <c r="R3359" s="31" t="n"/>
      <c r="S3359" s="32" t="n"/>
      <c r="T3359" s="32" t="n"/>
      <c r="V3359" t="inlineStr">
        <is>
          <t>064wm</t>
        </is>
      </c>
      <c r="W3359" t="n">
        <v>6950</v>
      </c>
      <c r="Y3359" t="inlineStr">
        <is>
          <t>f5272351-3e96-42f5-8bf9-1ad6175b6d7b</t>
        </is>
      </c>
      <c r="Z3359" t="inlineStr">
        <is>
          <t>Ethan Gauthier (TBL RW)</t>
        </is>
      </c>
    </row>
    <row r="3360">
      <c r="A3360" t="inlineStr">
        <is>
          <t>Ethan Haider</t>
        </is>
      </c>
      <c r="B3360" t="inlineStr">
        <is>
          <t>(N/A)</t>
        </is>
      </c>
      <c r="C3360" t="inlineStr">
        <is>
          <t>G</t>
        </is>
      </c>
      <c r="D3360" t="inlineStr">
        <is>
          <t>G</t>
        </is>
      </c>
      <c r="E3360" t="n">
        <v>25</v>
      </c>
      <c r="F3360" t="inlineStr">
        <is>
          <t>FA</t>
        </is>
      </c>
      <c r="G3360" t="inlineStr">
        <is>
          <t>FA</t>
        </is>
      </c>
      <c r="H3360" s="30" t="n">
        <v>1</v>
      </c>
      <c r="I3360" s="31" t="n">
        <v>0</v>
      </c>
      <c r="J3360" s="31" t="n"/>
      <c r="K3360" s="31" t="n">
        <v>0</v>
      </c>
      <c r="L3360" s="32" t="n"/>
      <c r="M3360" s="31" t="n">
        <v>0</v>
      </c>
      <c r="N3360" s="31" t="n">
        <v>0</v>
      </c>
      <c r="O3360" s="31" t="n"/>
      <c r="P3360" s="31" t="n"/>
      <c r="Q3360" s="31" t="n">
        <v>0</v>
      </c>
      <c r="R3360" s="31" t="n"/>
      <c r="S3360" s="32" t="n"/>
      <c r="T3360" s="32" t="n"/>
      <c r="V3360" t="inlineStr">
        <is>
          <t>051uz</t>
        </is>
      </c>
      <c r="X3360" t="n">
        <v>8425</v>
      </c>
      <c r="Y3360" t="inlineStr">
        <is>
          <t>318199ca-e786-4cc3-bb89-680e49cd8f4f</t>
        </is>
      </c>
      <c r="Z3360" t="inlineStr">
        <is>
          <t>Ethan Haider ((N/A) G)</t>
        </is>
      </c>
    </row>
    <row r="3361">
      <c r="A3361" t="inlineStr">
        <is>
          <t>Ethan Hay</t>
        </is>
      </c>
      <c r="B3361" t="inlineStr">
        <is>
          <t>TBL</t>
        </is>
      </c>
      <c r="C3361" t="inlineStr">
        <is>
          <t>C</t>
        </is>
      </c>
      <c r="D3361" t="inlineStr">
        <is>
          <t>F</t>
        </is>
      </c>
      <c r="E3361" t="n">
        <v>21</v>
      </c>
      <c r="F3361" t="inlineStr">
        <is>
          <t>FA</t>
        </is>
      </c>
      <c r="G3361" t="inlineStr">
        <is>
          <t>FA</t>
        </is>
      </c>
      <c r="H3361" s="30" t="n">
        <v>1</v>
      </c>
      <c r="I3361" s="31" t="n">
        <v>0</v>
      </c>
      <c r="J3361" s="31" t="n"/>
      <c r="K3361" s="31" t="n">
        <v>0</v>
      </c>
      <c r="L3361" s="32" t="n"/>
      <c r="M3361" s="31" t="n">
        <v>0</v>
      </c>
      <c r="N3361" s="31" t="n">
        <v>0</v>
      </c>
      <c r="O3361" s="31" t="n"/>
      <c r="P3361" s="31" t="n"/>
      <c r="Q3361" s="31" t="n">
        <v>0</v>
      </c>
      <c r="R3361" s="31" t="n"/>
      <c r="S3361" s="32" t="n"/>
      <c r="T3361" s="32" t="n"/>
      <c r="V3361" t="inlineStr">
        <is>
          <t>06be4</t>
        </is>
      </c>
      <c r="Y3361" t="inlineStr">
        <is>
          <t>83aeffcc-c581-4b72-9309-86db0af82261</t>
        </is>
      </c>
      <c r="Z3361" t="inlineStr">
        <is>
          <t>Ethan Hay (TBL C)</t>
        </is>
      </c>
    </row>
    <row r="3362">
      <c r="A3362" t="inlineStr">
        <is>
          <t>Ethan Keppen</t>
        </is>
      </c>
      <c r="B3362" t="inlineStr">
        <is>
          <t>FLA</t>
        </is>
      </c>
      <c r="C3362" t="inlineStr">
        <is>
          <t>LW</t>
        </is>
      </c>
      <c r="D3362" t="inlineStr">
        <is>
          <t>F</t>
        </is>
      </c>
      <c r="E3362" t="n">
        <v>25</v>
      </c>
      <c r="F3362" t="inlineStr">
        <is>
          <t>FA</t>
        </is>
      </c>
      <c r="G3362" t="inlineStr">
        <is>
          <t>FA</t>
        </is>
      </c>
      <c r="H3362" s="30" t="n">
        <v>1</v>
      </c>
      <c r="I3362" s="31" t="n">
        <v>0</v>
      </c>
      <c r="J3362" s="31" t="n"/>
      <c r="K3362" s="31" t="n">
        <v>0</v>
      </c>
      <c r="L3362" s="32" t="n"/>
      <c r="M3362" s="31" t="n">
        <v>0</v>
      </c>
      <c r="N3362" s="31" t="n">
        <v>0</v>
      </c>
      <c r="O3362" s="31" t="n"/>
      <c r="P3362" s="31" t="n"/>
      <c r="Q3362" s="31" t="n">
        <v>0</v>
      </c>
      <c r="R3362" s="31" t="n"/>
      <c r="S3362" s="32" t="n"/>
      <c r="T3362" s="32" t="n"/>
      <c r="V3362" t="inlineStr">
        <is>
          <t>04z0f</t>
        </is>
      </c>
      <c r="X3362" t="n">
        <v>8400</v>
      </c>
      <c r="Y3362" t="inlineStr">
        <is>
          <t>80a0d437-238b-4dc8-b622-050f7c59c9d2</t>
        </is>
      </c>
      <c r="Z3362" t="inlineStr">
        <is>
          <t>Ethan Keppen (FLA LW)</t>
        </is>
      </c>
    </row>
    <row r="3363">
      <c r="A3363" t="inlineStr">
        <is>
          <t>Ethan Kruger</t>
        </is>
      </c>
      <c r="B3363" t="inlineStr">
        <is>
          <t>EDM</t>
        </is>
      </c>
      <c r="C3363" t="inlineStr">
        <is>
          <t>G</t>
        </is>
      </c>
      <c r="D3363" t="inlineStr">
        <is>
          <t>G</t>
        </is>
      </c>
      <c r="E3363" t="n">
        <v>24</v>
      </c>
      <c r="F3363" t="inlineStr">
        <is>
          <t>FA</t>
        </is>
      </c>
      <c r="G3363" t="inlineStr">
        <is>
          <t>FA</t>
        </is>
      </c>
      <c r="H3363" s="30" t="n">
        <v>1</v>
      </c>
      <c r="I3363" s="31" t="n">
        <v>0</v>
      </c>
      <c r="J3363" s="31" t="n"/>
      <c r="K3363" s="31" t="n">
        <v>0</v>
      </c>
      <c r="L3363" s="32" t="n"/>
      <c r="M3363" s="31" t="n">
        <v>0</v>
      </c>
      <c r="N3363" s="31" t="n">
        <v>0</v>
      </c>
      <c r="O3363" s="31" t="n"/>
      <c r="P3363" s="31" t="n"/>
      <c r="Q3363" s="31" t="n">
        <v>0</v>
      </c>
      <c r="R3363" s="31" t="n"/>
      <c r="S3363" s="32" t="n"/>
      <c r="T3363" s="32" t="n"/>
      <c r="V3363" t="inlineStr">
        <is>
          <t>05x1f</t>
        </is>
      </c>
      <c r="Y3363" t="inlineStr">
        <is>
          <t>ab47e561-2d78-4bf6-b30b-1ed4bbf75522</t>
        </is>
      </c>
      <c r="Z3363" t="inlineStr">
        <is>
          <t>Ethan Kruger (EDM G)</t>
        </is>
      </c>
    </row>
    <row r="3364">
      <c r="A3364" t="inlineStr">
        <is>
          <t>Ethan Lavallee</t>
        </is>
      </c>
      <c r="B3364" t="inlineStr">
        <is>
          <t>(N/A)</t>
        </is>
      </c>
      <c r="C3364" t="inlineStr">
        <is>
          <t>D</t>
        </is>
      </c>
      <c r="D3364" t="inlineStr">
        <is>
          <t>D</t>
        </is>
      </c>
      <c r="E3364" t="n">
        <v>26</v>
      </c>
      <c r="F3364" t="inlineStr">
        <is>
          <t>FA</t>
        </is>
      </c>
      <c r="G3364" t="inlineStr">
        <is>
          <t>FA</t>
        </is>
      </c>
      <c r="H3364" s="30" t="n">
        <v>1</v>
      </c>
      <c r="I3364" s="31" t="n">
        <v>0</v>
      </c>
      <c r="J3364" s="31" t="n"/>
      <c r="K3364" s="31" t="n">
        <v>0</v>
      </c>
      <c r="L3364" s="32" t="n"/>
      <c r="M3364" s="31" t="n">
        <v>0</v>
      </c>
      <c r="N3364" s="31" t="n">
        <v>0</v>
      </c>
      <c r="O3364" s="31" t="n"/>
      <c r="P3364" s="31" t="n"/>
      <c r="Q3364" s="31" t="n">
        <v>0</v>
      </c>
      <c r="R3364" s="31" t="n"/>
      <c r="S3364" s="32" t="n"/>
      <c r="T3364" s="32" t="n"/>
      <c r="V3364" t="inlineStr">
        <is>
          <t>04a7k</t>
        </is>
      </c>
      <c r="Z3364" t="inlineStr">
        <is>
          <t>Ethan Lavallee ((N/A) D)</t>
        </is>
      </c>
    </row>
    <row r="3365">
      <c r="A3365" t="inlineStr">
        <is>
          <t>Ethan MacKenzie</t>
        </is>
      </c>
      <c r="B3365" t="inlineStr">
        <is>
          <t>TOR</t>
        </is>
      </c>
      <c r="C3365" t="inlineStr">
        <is>
          <t>D</t>
        </is>
      </c>
      <c r="D3365" t="inlineStr">
        <is>
          <t>D</t>
        </is>
      </c>
      <c r="E3365" t="n">
        <v>20</v>
      </c>
      <c r="F3365" t="inlineStr">
        <is>
          <t>FA</t>
        </is>
      </c>
      <c r="G3365" t="inlineStr">
        <is>
          <t>FA</t>
        </is>
      </c>
      <c r="H3365" s="30" t="n">
        <v>1</v>
      </c>
      <c r="I3365" s="31" t="n">
        <v>0</v>
      </c>
      <c r="J3365" s="31" t="n"/>
      <c r="K3365" s="31" t="n">
        <v>0</v>
      </c>
      <c r="L3365" s="32" t="n"/>
      <c r="M3365" s="31" t="n">
        <v>0</v>
      </c>
      <c r="N3365" s="31" t="n">
        <v>0</v>
      </c>
      <c r="O3365" s="31" t="n"/>
      <c r="P3365" s="31" t="n"/>
      <c r="Q3365" s="31" t="n">
        <v>0</v>
      </c>
      <c r="R3365" s="31" t="n"/>
      <c r="S3365" s="32" t="n"/>
      <c r="T3365" s="32" t="n"/>
      <c r="V3365" t="inlineStr">
        <is>
          <t>072h4</t>
        </is>
      </c>
      <c r="W3365" t="n">
        <v>7727</v>
      </c>
      <c r="Y3365" t="inlineStr">
        <is>
          <t>dd31c955-5244-49c8-86eb-de39a5a92e2b</t>
        </is>
      </c>
      <c r="Z3365" t="inlineStr">
        <is>
          <t>Ethan MacKenzie (TOR D)</t>
        </is>
      </c>
    </row>
    <row r="3366">
      <c r="A3366" t="inlineStr">
        <is>
          <t>Ethan Manderville</t>
        </is>
      </c>
      <c r="B3366" t="inlineStr">
        <is>
          <t>(N/A)</t>
        </is>
      </c>
      <c r="C3366" t="inlineStr">
        <is>
          <t>C</t>
        </is>
      </c>
      <c r="D3366" t="inlineStr">
        <is>
          <t>F</t>
        </is>
      </c>
      <c r="E3366" t="n">
        <v>26</v>
      </c>
      <c r="F3366" t="inlineStr">
        <is>
          <t>FA</t>
        </is>
      </c>
      <c r="G3366" t="inlineStr">
        <is>
          <t>FA</t>
        </is>
      </c>
      <c r="H3366" s="30" t="n">
        <v>1</v>
      </c>
      <c r="I3366" s="31" t="n">
        <v>0</v>
      </c>
      <c r="J3366" s="31" t="n"/>
      <c r="K3366" s="31" t="n">
        <v>0</v>
      </c>
      <c r="L3366" s="32" t="n"/>
      <c r="M3366" s="31" t="n">
        <v>0</v>
      </c>
      <c r="N3366" s="31" t="n">
        <v>0</v>
      </c>
      <c r="O3366" s="31" t="n"/>
      <c r="P3366" s="31" t="n"/>
      <c r="Q3366" s="31" t="n">
        <v>0</v>
      </c>
      <c r="R3366" s="31" t="n"/>
      <c r="S3366" s="32" t="n"/>
      <c r="T3366" s="32" t="n"/>
      <c r="V3366" t="inlineStr">
        <is>
          <t>05rd0</t>
        </is>
      </c>
      <c r="Z3366" t="inlineStr">
        <is>
          <t>Ethan Manderville ((N/A) C)</t>
        </is>
      </c>
    </row>
    <row r="3367">
      <c r="A3367" t="inlineStr">
        <is>
          <t>Ethan Miedema</t>
        </is>
      </c>
      <c r="B3367" t="inlineStr">
        <is>
          <t>BUF</t>
        </is>
      </c>
      <c r="C3367" t="inlineStr">
        <is>
          <t>LW</t>
        </is>
      </c>
      <c r="D3367" t="inlineStr">
        <is>
          <t>F</t>
        </is>
      </c>
      <c r="E3367" t="n">
        <v>21</v>
      </c>
      <c r="F3367" t="inlineStr">
        <is>
          <t>FA</t>
        </is>
      </c>
      <c r="G3367" t="inlineStr">
        <is>
          <t>FA</t>
        </is>
      </c>
      <c r="H3367" s="30" t="n">
        <v>1</v>
      </c>
      <c r="I3367" s="31" t="n">
        <v>0</v>
      </c>
      <c r="J3367" s="31" t="n"/>
      <c r="K3367" s="31" t="n">
        <v>0</v>
      </c>
      <c r="L3367" s="32" t="n"/>
      <c r="M3367" s="31" t="n">
        <v>0</v>
      </c>
      <c r="N3367" s="31" t="n">
        <v>0</v>
      </c>
      <c r="O3367" s="31" t="n"/>
      <c r="P3367" s="31" t="n"/>
      <c r="Q3367" s="31" t="n">
        <v>0</v>
      </c>
      <c r="R3367" s="31" t="n"/>
      <c r="S3367" s="32" t="n"/>
      <c r="T3367" s="32" t="n"/>
      <c r="V3367" t="inlineStr">
        <is>
          <t>061ib</t>
        </is>
      </c>
      <c r="W3367" t="n">
        <v>6990</v>
      </c>
      <c r="Y3367" t="inlineStr">
        <is>
          <t>50884bbd-b172-42ae-88be-c417f1509c0d</t>
        </is>
      </c>
      <c r="Z3367" t="inlineStr">
        <is>
          <t>Ethan Miedema (BUF LW)</t>
        </is>
      </c>
    </row>
    <row r="3368">
      <c r="A3368" t="inlineStr">
        <is>
          <t>Ethan Pearson</t>
        </is>
      </c>
      <c r="B3368" t="inlineStr">
        <is>
          <t>(N/A)</t>
        </is>
      </c>
      <c r="C3368" t="inlineStr">
        <is>
          <t>G</t>
        </is>
      </c>
      <c r="D3368" t="inlineStr">
        <is>
          <t>G</t>
        </is>
      </c>
      <c r="E3368" t="n">
        <v>24</v>
      </c>
      <c r="F3368" t="inlineStr">
        <is>
          <t>FA</t>
        </is>
      </c>
      <c r="G3368" t="inlineStr">
        <is>
          <t>FA</t>
        </is>
      </c>
      <c r="H3368" s="30" t="n">
        <v>1</v>
      </c>
      <c r="I3368" s="31" t="n">
        <v>0</v>
      </c>
      <c r="J3368" s="31" t="n"/>
      <c r="K3368" s="31" t="n">
        <v>0</v>
      </c>
      <c r="L3368" s="32" t="n"/>
      <c r="M3368" s="31" t="n">
        <v>0</v>
      </c>
      <c r="N3368" s="31" t="n">
        <v>0</v>
      </c>
      <c r="O3368" s="31" t="n"/>
      <c r="P3368" s="31" t="n"/>
      <c r="Q3368" s="31" t="n">
        <v>0</v>
      </c>
      <c r="R3368" s="31" t="n"/>
      <c r="S3368" s="32" t="n"/>
      <c r="T3368" s="32" t="n"/>
      <c r="V3368" t="inlineStr">
        <is>
          <t>066pl</t>
        </is>
      </c>
      <c r="Z3368" t="inlineStr">
        <is>
          <t>Ethan Pearson ((N/A) G)</t>
        </is>
      </c>
    </row>
    <row r="3369">
      <c r="A3369" t="inlineStr">
        <is>
          <t>Ethan Phillips</t>
        </is>
      </c>
      <c r="B3369" t="inlineStr">
        <is>
          <t>(N/A)</t>
        </is>
      </c>
      <c r="C3369" t="inlineStr">
        <is>
          <t>C</t>
        </is>
      </c>
      <c r="D3369" t="inlineStr">
        <is>
          <t>F</t>
        </is>
      </c>
      <c r="E3369" t="n">
        <v>25</v>
      </c>
      <c r="F3369" t="inlineStr">
        <is>
          <t>FA</t>
        </is>
      </c>
      <c r="G3369" t="inlineStr">
        <is>
          <t>FA</t>
        </is>
      </c>
      <c r="H3369" s="30" t="n">
        <v>1</v>
      </c>
      <c r="I3369" s="31" t="n">
        <v>0</v>
      </c>
      <c r="J3369" s="31" t="n"/>
      <c r="K3369" s="31" t="n">
        <v>0</v>
      </c>
      <c r="L3369" s="32" t="n"/>
      <c r="M3369" s="31" t="n">
        <v>0</v>
      </c>
      <c r="N3369" s="31" t="n">
        <v>0</v>
      </c>
      <c r="O3369" s="31" t="n"/>
      <c r="P3369" s="31" t="n"/>
      <c r="Q3369" s="31" t="n">
        <v>0</v>
      </c>
      <c r="R3369" s="31" t="n"/>
      <c r="S3369" s="32" t="n"/>
      <c r="T3369" s="32" t="n"/>
      <c r="V3369" t="inlineStr">
        <is>
          <t>051u1</t>
        </is>
      </c>
      <c r="Z3369" t="inlineStr">
        <is>
          <t>Ethan Phillips ((N/A) C)</t>
        </is>
      </c>
    </row>
    <row r="3370">
      <c r="A3370" t="inlineStr">
        <is>
          <t>Ethan Procyszyn</t>
        </is>
      </c>
      <c r="B3370" t="inlineStr">
        <is>
          <t>ANA</t>
        </is>
      </c>
      <c r="C3370" t="inlineStr">
        <is>
          <t>RW</t>
        </is>
      </c>
      <c r="D3370" t="inlineStr">
        <is>
          <t>F</t>
        </is>
      </c>
      <c r="E3370" t="n">
        <v>20</v>
      </c>
      <c r="F3370" t="inlineStr">
        <is>
          <t>FA</t>
        </is>
      </c>
      <c r="G3370" t="inlineStr">
        <is>
          <t>FA</t>
        </is>
      </c>
      <c r="H3370" s="30" t="n">
        <v>1040000</v>
      </c>
      <c r="I3370" s="31" t="n">
        <v>0</v>
      </c>
      <c r="J3370" s="31" t="n"/>
      <c r="K3370" s="31" t="n">
        <v>0</v>
      </c>
      <c r="L3370" s="32" t="n"/>
      <c r="M3370" s="31" t="n">
        <v>0</v>
      </c>
      <c r="N3370" s="31" t="n">
        <v>0</v>
      </c>
      <c r="O3370" s="31" t="n"/>
      <c r="P3370" s="31" t="n"/>
      <c r="Q3370" s="31" t="n">
        <v>0</v>
      </c>
      <c r="R3370" s="31" t="n"/>
      <c r="S3370" s="32" t="n"/>
      <c r="T3370" s="32" t="n"/>
      <c r="V3370" t="inlineStr">
        <is>
          <t>06mcr</t>
        </is>
      </c>
      <c r="W3370" t="n">
        <v>7242</v>
      </c>
      <c r="Y3370" t="inlineStr">
        <is>
          <t>5344f752-1a3f-4ad8-ae48-9d03e8614874</t>
        </is>
      </c>
      <c r="Z3370" t="inlineStr">
        <is>
          <t>Ethan Procyszyn (ANA RW)</t>
        </is>
      </c>
    </row>
    <row r="3371">
      <c r="A3371" t="inlineStr">
        <is>
          <t>Ethan Prow</t>
        </is>
      </c>
      <c r="B3371" t="inlineStr">
        <is>
          <t>(N/A)</t>
        </is>
      </c>
      <c r="C3371" t="inlineStr">
        <is>
          <t>D</t>
        </is>
      </c>
      <c r="D3371" t="inlineStr">
        <is>
          <t>D</t>
        </is>
      </c>
      <c r="E3371" t="n">
        <v>33</v>
      </c>
      <c r="F3371" t="inlineStr">
        <is>
          <t>FA</t>
        </is>
      </c>
      <c r="G3371" t="inlineStr">
        <is>
          <t>FA</t>
        </is>
      </c>
      <c r="H3371" s="30" t="n">
        <v>1</v>
      </c>
      <c r="I3371" s="31" t="n">
        <v>0</v>
      </c>
      <c r="J3371" s="31" t="n"/>
      <c r="K3371" s="31" t="n">
        <v>0</v>
      </c>
      <c r="L3371" s="32" t="n"/>
      <c r="M3371" s="31" t="n">
        <v>0</v>
      </c>
      <c r="N3371" s="31" t="n">
        <v>0</v>
      </c>
      <c r="O3371" s="31" t="n"/>
      <c r="P3371" s="31" t="n"/>
      <c r="Q3371" s="31" t="n">
        <v>0</v>
      </c>
      <c r="R3371" s="31" t="n"/>
      <c r="S3371" s="32" t="n"/>
      <c r="T3371" s="32" t="n"/>
      <c r="V3371" t="inlineStr">
        <is>
          <t>03ywb</t>
        </is>
      </c>
      <c r="W3371" t="n">
        <v>5076</v>
      </c>
      <c r="X3371" t="n">
        <v>7082</v>
      </c>
      <c r="Y3371" t="inlineStr">
        <is>
          <t>5144ccd7-90bc-4883-a3e7-d5138673883f</t>
        </is>
      </c>
      <c r="Z3371" t="inlineStr">
        <is>
          <t>Ethan Prow ((N/A) D)</t>
        </is>
      </c>
    </row>
    <row r="3372">
      <c r="A3372" t="inlineStr">
        <is>
          <t>Ethan Ritchie</t>
        </is>
      </c>
      <c r="B3372" t="inlineStr">
        <is>
          <t>BOS</t>
        </is>
      </c>
      <c r="C3372" t="inlineStr">
        <is>
          <t>D</t>
        </is>
      </c>
      <c r="D3372" t="inlineStr">
        <is>
          <t>D</t>
        </is>
      </c>
      <c r="E3372" t="n">
        <v>24</v>
      </c>
      <c r="F3372" t="inlineStr">
        <is>
          <t>FA</t>
        </is>
      </c>
      <c r="G3372" t="inlineStr">
        <is>
          <t>FA</t>
        </is>
      </c>
      <c r="H3372" s="30" t="n">
        <v>1</v>
      </c>
      <c r="I3372" s="31" t="n">
        <v>0</v>
      </c>
      <c r="J3372" s="31" t="n"/>
      <c r="K3372" s="31" t="n">
        <v>0</v>
      </c>
      <c r="L3372" s="32" t="n"/>
      <c r="M3372" s="31" t="n">
        <v>0</v>
      </c>
      <c r="N3372" s="31" t="n">
        <v>0</v>
      </c>
      <c r="O3372" s="31" t="n"/>
      <c r="P3372" s="31" t="n"/>
      <c r="Q3372" s="31" t="n">
        <v>0</v>
      </c>
      <c r="R3372" s="31" t="n"/>
      <c r="S3372" s="32" t="n"/>
      <c r="T3372" s="32" t="n"/>
      <c r="V3372" t="inlineStr">
        <is>
          <t>06gzp</t>
        </is>
      </c>
      <c r="Y3372" t="inlineStr">
        <is>
          <t>6149c7e8-a851-4c00-8c9a-7ea5bc01f35a</t>
        </is>
      </c>
      <c r="Z3372" t="inlineStr">
        <is>
          <t>Ethan Ritchie (BOS D)</t>
        </is>
      </c>
    </row>
    <row r="3373">
      <c r="A3373" t="inlineStr">
        <is>
          <t>Ethan Samson</t>
        </is>
      </c>
      <c r="B3373" t="inlineStr">
        <is>
          <t>MTL</t>
        </is>
      </c>
      <c r="C3373" t="inlineStr">
        <is>
          <t>D</t>
        </is>
      </c>
      <c r="D3373" t="inlineStr">
        <is>
          <t>D</t>
        </is>
      </c>
      <c r="E3373" t="n">
        <v>23</v>
      </c>
      <c r="F3373" t="inlineStr">
        <is>
          <t>FA</t>
        </is>
      </c>
      <c r="G3373" t="inlineStr">
        <is>
          <t>FA</t>
        </is>
      </c>
      <c r="H3373" s="30" t="n">
        <v>850000</v>
      </c>
      <c r="I3373" s="31" t="n">
        <v>0</v>
      </c>
      <c r="J3373" s="31" t="n"/>
      <c r="K3373" s="31" t="n">
        <v>0</v>
      </c>
      <c r="L3373" s="32" t="n"/>
      <c r="M3373" s="31" t="n">
        <v>0</v>
      </c>
      <c r="N3373" s="31" t="n">
        <v>0</v>
      </c>
      <c r="O3373" s="31" t="n"/>
      <c r="P3373" s="31" t="n"/>
      <c r="Q3373" s="31" t="n">
        <v>0</v>
      </c>
      <c r="R3373" s="31" t="n"/>
      <c r="S3373" s="32" t="n"/>
      <c r="T3373" s="32" t="n"/>
      <c r="V3373" t="inlineStr">
        <is>
          <t>05uea</t>
        </is>
      </c>
      <c r="W3373" t="n">
        <v>6844</v>
      </c>
      <c r="Y3373" t="inlineStr">
        <is>
          <t>ad40e6bc-db21-45cf-977f-62fa4bd9e219</t>
        </is>
      </c>
      <c r="Z3373" t="inlineStr">
        <is>
          <t>Ethan Samson (MTL D)</t>
        </is>
      </c>
    </row>
    <row r="3374">
      <c r="A3374" t="inlineStr">
        <is>
          <t>Ethan Weber</t>
        </is>
      </c>
      <c r="B3374" t="inlineStr">
        <is>
          <t>(N/A)</t>
        </is>
      </c>
      <c r="C3374" t="inlineStr">
        <is>
          <t>D</t>
        </is>
      </c>
      <c r="D3374" t="inlineStr">
        <is>
          <t>D</t>
        </is>
      </c>
      <c r="E3374" t="n">
        <v>19</v>
      </c>
      <c r="F3374" t="inlineStr">
        <is>
          <t>FA</t>
        </is>
      </c>
      <c r="G3374" t="inlineStr">
        <is>
          <t>FA</t>
        </is>
      </c>
      <c r="H3374" s="30" t="n">
        <v>1</v>
      </c>
      <c r="I3374" s="31" t="n">
        <v>0</v>
      </c>
      <c r="J3374" s="31" t="n"/>
      <c r="K3374" s="31" t="n">
        <v>0</v>
      </c>
      <c r="L3374" s="32" t="n"/>
      <c r="M3374" s="31" t="n">
        <v>0</v>
      </c>
      <c r="N3374" s="31" t="n">
        <v>0</v>
      </c>
      <c r="O3374" s="31" t="n"/>
      <c r="P3374" s="31" t="n"/>
      <c r="Q3374" s="31" t="n">
        <v>0</v>
      </c>
      <c r="R3374" s="31" t="n"/>
      <c r="S3374" s="32" t="n"/>
      <c r="T3374" s="32" t="n"/>
      <c r="V3374" t="inlineStr">
        <is>
          <t>072mo</t>
        </is>
      </c>
      <c r="Z3374" t="inlineStr">
        <is>
          <t>Ethan Weber ((N/A) D)</t>
        </is>
      </c>
    </row>
    <row r="3375">
      <c r="A3375" t="inlineStr">
        <is>
          <t>Ethan Werek</t>
        </is>
      </c>
      <c r="B3375" t="inlineStr">
        <is>
          <t>(N/A)</t>
        </is>
      </c>
      <c r="C3375" t="inlineStr">
        <is>
          <t>C</t>
        </is>
      </c>
      <c r="D3375" t="inlineStr">
        <is>
          <t>F</t>
        </is>
      </c>
      <c r="E3375" t="n">
        <v>35</v>
      </c>
      <c r="F3375" t="inlineStr">
        <is>
          <t>FA</t>
        </is>
      </c>
      <c r="G3375" t="inlineStr">
        <is>
          <t>FA</t>
        </is>
      </c>
      <c r="H3375" s="30" t="n">
        <v>1</v>
      </c>
      <c r="I3375" s="31" t="n">
        <v>0</v>
      </c>
      <c r="J3375" s="31" t="n"/>
      <c r="K3375" s="31" t="n">
        <v>0</v>
      </c>
      <c r="L3375" s="32" t="n"/>
      <c r="M3375" s="31" t="n">
        <v>0</v>
      </c>
      <c r="N3375" s="31" t="n">
        <v>0</v>
      </c>
      <c r="O3375" s="31" t="n"/>
      <c r="P3375" s="31" t="n"/>
      <c r="Q3375" s="31" t="n">
        <v>0</v>
      </c>
      <c r="R3375" s="31" t="n"/>
      <c r="S3375" s="32" t="n"/>
      <c r="T3375" s="32" t="n"/>
      <c r="V3375" t="inlineStr">
        <is>
          <t>01f6q</t>
        </is>
      </c>
      <c r="W3375" t="n">
        <v>3280</v>
      </c>
      <c r="X3375" t="n">
        <v>5327</v>
      </c>
      <c r="Z3375" t="inlineStr">
        <is>
          <t>Ethan Werek ((N/A) C)</t>
        </is>
      </c>
    </row>
    <row r="3376">
      <c r="A3376" t="inlineStr">
        <is>
          <t>Ethan Wyttenbach</t>
        </is>
      </c>
      <c r="B3376" t="inlineStr">
        <is>
          <t>CGY</t>
        </is>
      </c>
      <c r="C3376" t="inlineStr">
        <is>
          <t>RW</t>
        </is>
      </c>
      <c r="D3376" t="inlineStr">
        <is>
          <t>F</t>
        </is>
      </c>
      <c r="E3376" t="n">
        <v>19</v>
      </c>
      <c r="F3376" t="inlineStr">
        <is>
          <t>T</t>
        </is>
      </c>
      <c r="G3376" t="inlineStr">
        <is>
          <t>Le Duke of Dangles</t>
        </is>
      </c>
      <c r="H3376" s="30" t="n">
        <v>1</v>
      </c>
      <c r="I3376" s="31" t="n">
        <v>0</v>
      </c>
      <c r="J3376" s="31" t="n"/>
      <c r="K3376" s="31" t="n">
        <v>0</v>
      </c>
      <c r="L3376" s="32" t="n"/>
      <c r="M3376" s="31" t="n">
        <v>0</v>
      </c>
      <c r="N3376" s="31" t="n">
        <v>0</v>
      </c>
      <c r="O3376" s="31" t="n"/>
      <c r="P3376" s="31" t="n"/>
      <c r="Q3376" s="31" t="n">
        <v>0</v>
      </c>
      <c r="R3376" s="31" t="n"/>
      <c r="S3376" s="32" t="n"/>
      <c r="T3376" s="32" t="n"/>
      <c r="V3376" t="inlineStr">
        <is>
          <t>06sn8</t>
        </is>
      </c>
      <c r="W3376" t="n">
        <v>7618</v>
      </c>
      <c r="Y3376" t="inlineStr">
        <is>
          <t>a60a88a9-21f6-42ea-845f-32f083126178</t>
        </is>
      </c>
      <c r="Z3376" t="inlineStr">
        <is>
          <t>Ethan Wyttenbach (CGY RW)</t>
        </is>
      </c>
    </row>
    <row r="3377">
      <c r="A3377" t="inlineStr">
        <is>
          <t>Etienne Boutet</t>
        </is>
      </c>
      <c r="B3377" t="inlineStr">
        <is>
          <t>(N/A)</t>
        </is>
      </c>
      <c r="C3377" t="inlineStr">
        <is>
          <t>D</t>
        </is>
      </c>
      <c r="D3377" t="inlineStr">
        <is>
          <t>D</t>
        </is>
      </c>
      <c r="E3377" t="n">
        <v>34</v>
      </c>
      <c r="F3377" t="inlineStr">
        <is>
          <t>FA</t>
        </is>
      </c>
      <c r="G3377" t="inlineStr">
        <is>
          <t>FA</t>
        </is>
      </c>
      <c r="H3377" s="30" t="n">
        <v>1</v>
      </c>
      <c r="I3377" s="31" t="n">
        <v>0</v>
      </c>
      <c r="J3377" s="31" t="n"/>
      <c r="K3377" s="31" t="n">
        <v>0</v>
      </c>
      <c r="L3377" s="32" t="n"/>
      <c r="M3377" s="31" t="n">
        <v>0</v>
      </c>
      <c r="N3377" s="31" t="n">
        <v>0</v>
      </c>
      <c r="O3377" s="31" t="n"/>
      <c r="P3377" s="31" t="n"/>
      <c r="Q3377" s="31" t="n">
        <v>0</v>
      </c>
      <c r="R3377" s="31" t="n"/>
      <c r="S3377" s="32" t="n"/>
      <c r="T3377" s="32" t="n"/>
      <c r="V3377" t="inlineStr">
        <is>
          <t>038ig</t>
        </is>
      </c>
      <c r="W3377" t="n">
        <v>4261</v>
      </c>
      <c r="X3377" t="n">
        <v>6220</v>
      </c>
      <c r="Z3377" t="inlineStr">
        <is>
          <t>Etienne Boutet ((N/A) D)</t>
        </is>
      </c>
    </row>
    <row r="3378">
      <c r="A3378" t="inlineStr">
        <is>
          <t>Etienne Brodeur</t>
        </is>
      </c>
      <c r="B3378" t="inlineStr">
        <is>
          <t>(N/A)</t>
        </is>
      </c>
      <c r="C3378" t="inlineStr">
        <is>
          <t>LW</t>
        </is>
      </c>
      <c r="D3378" t="inlineStr">
        <is>
          <t>F</t>
        </is>
      </c>
      <c r="E3378" t="n">
        <v>35</v>
      </c>
      <c r="F3378" t="inlineStr">
        <is>
          <t>FA</t>
        </is>
      </c>
      <c r="G3378" t="inlineStr">
        <is>
          <t>FA</t>
        </is>
      </c>
      <c r="H3378" s="30" t="n">
        <v>1</v>
      </c>
      <c r="I3378" s="31" t="n">
        <v>0</v>
      </c>
      <c r="J3378" s="31" t="n"/>
      <c r="K3378" s="31" t="n">
        <v>0</v>
      </c>
      <c r="L3378" s="32" t="n"/>
      <c r="M3378" s="31" t="n">
        <v>0</v>
      </c>
      <c r="N3378" s="31" t="n">
        <v>0</v>
      </c>
      <c r="O3378" s="31" t="n"/>
      <c r="P3378" s="31" t="n"/>
      <c r="Q3378" s="31" t="n">
        <v>0</v>
      </c>
      <c r="R3378" s="31" t="n"/>
      <c r="S3378" s="32" t="n"/>
      <c r="T3378" s="32" t="n"/>
      <c r="V3378" t="inlineStr">
        <is>
          <t>02vhc</t>
        </is>
      </c>
      <c r="Z3378" t="inlineStr">
        <is>
          <t>Etienne Brodeur ((N/A) LW)</t>
        </is>
      </c>
    </row>
    <row r="3379">
      <c r="A3379" t="inlineStr">
        <is>
          <t>Etienne Marcoux</t>
        </is>
      </c>
      <c r="B3379" t="inlineStr">
        <is>
          <t>(N/A)</t>
        </is>
      </c>
      <c r="C3379" t="inlineStr">
        <is>
          <t>G</t>
        </is>
      </c>
      <c r="D3379" t="inlineStr">
        <is>
          <t>G</t>
        </is>
      </c>
      <c r="E3379" t="n">
        <v>32</v>
      </c>
      <c r="F3379" t="inlineStr">
        <is>
          <t>FA</t>
        </is>
      </c>
      <c r="G3379" t="inlineStr">
        <is>
          <t>FA</t>
        </is>
      </c>
      <c r="H3379" s="30" t="n">
        <v>1</v>
      </c>
      <c r="I3379" s="31" t="n">
        <v>0</v>
      </c>
      <c r="J3379" s="31" t="n"/>
      <c r="K3379" s="31" t="n">
        <v>0</v>
      </c>
      <c r="L3379" s="32" t="n"/>
      <c r="M3379" s="31" t="n">
        <v>0</v>
      </c>
      <c r="N3379" s="31" t="n">
        <v>0</v>
      </c>
      <c r="O3379" s="31" t="n"/>
      <c r="P3379" s="31" t="n"/>
      <c r="Q3379" s="31" t="n">
        <v>0</v>
      </c>
      <c r="R3379" s="31" t="n"/>
      <c r="S3379" s="32" t="n"/>
      <c r="T3379" s="32" t="n"/>
      <c r="V3379" t="inlineStr">
        <is>
          <t>02y8z</t>
        </is>
      </c>
      <c r="W3379" t="n">
        <v>4659</v>
      </c>
      <c r="X3379" t="n">
        <v>6285</v>
      </c>
      <c r="Z3379" t="inlineStr">
        <is>
          <t>Etienne Marcoux ((N/A) G)</t>
        </is>
      </c>
    </row>
    <row r="3380">
      <c r="A3380" t="inlineStr">
        <is>
          <t>Etienne Montpetit</t>
        </is>
      </c>
      <c r="B3380" t="inlineStr">
        <is>
          <t>(N/A)</t>
        </is>
      </c>
      <c r="C3380" t="inlineStr">
        <is>
          <t>G</t>
        </is>
      </c>
      <c r="D3380" t="inlineStr">
        <is>
          <t>G</t>
        </is>
      </c>
      <c r="E3380" t="n">
        <v>29</v>
      </c>
      <c r="F3380" t="inlineStr">
        <is>
          <t>FA</t>
        </is>
      </c>
      <c r="G3380" t="inlineStr">
        <is>
          <t>FA</t>
        </is>
      </c>
      <c r="H3380" s="30" t="n">
        <v>1</v>
      </c>
      <c r="I3380" s="31" t="n">
        <v>0</v>
      </c>
      <c r="J3380" s="31" t="n"/>
      <c r="K3380" s="31" t="n">
        <v>0</v>
      </c>
      <c r="L3380" s="32" t="n"/>
      <c r="M3380" s="31" t="n">
        <v>0</v>
      </c>
      <c r="N3380" s="31" t="n">
        <v>0</v>
      </c>
      <c r="O3380" s="31" t="n"/>
      <c r="P3380" s="31" t="n"/>
      <c r="Q3380" s="31" t="n">
        <v>0</v>
      </c>
      <c r="R3380" s="31" t="n"/>
      <c r="S3380" s="32" t="n"/>
      <c r="T3380" s="32" t="n"/>
      <c r="V3380" t="inlineStr">
        <is>
          <t>04ma3</t>
        </is>
      </c>
      <c r="Z3380" t="inlineStr">
        <is>
          <t>Etienne Montpetit ((N/A) G)</t>
        </is>
      </c>
    </row>
    <row r="3381">
      <c r="A3381" t="inlineStr">
        <is>
          <t>Etienne Morin</t>
        </is>
      </c>
      <c r="B3381" t="inlineStr">
        <is>
          <t>NJD</t>
        </is>
      </c>
      <c r="C3381" t="inlineStr">
        <is>
          <t>D</t>
        </is>
      </c>
      <c r="D3381" t="inlineStr">
        <is>
          <t>D</t>
        </is>
      </c>
      <c r="E3381" t="n">
        <v>21</v>
      </c>
      <c r="F3381" t="inlineStr">
        <is>
          <t>T</t>
        </is>
      </c>
      <c r="G3381" t="inlineStr">
        <is>
          <t>Le Duke of Dangles</t>
        </is>
      </c>
      <c r="H3381" s="30" t="n">
        <v>871666</v>
      </c>
      <c r="I3381" s="31" t="n">
        <v>0</v>
      </c>
      <c r="J3381" s="31" t="n"/>
      <c r="K3381" s="31" t="n">
        <v>0</v>
      </c>
      <c r="L3381" s="32" t="n"/>
      <c r="M3381" s="31" t="n">
        <v>0</v>
      </c>
      <c r="N3381" s="31" t="n">
        <v>0</v>
      </c>
      <c r="O3381" s="31" t="n"/>
      <c r="P3381" s="31" t="n"/>
      <c r="Q3381" s="31" t="n">
        <v>0</v>
      </c>
      <c r="R3381" s="31" t="n"/>
      <c r="S3381" s="32" t="n"/>
      <c r="T3381" s="32" t="n"/>
      <c r="V3381" t="inlineStr">
        <is>
          <t>06bal</t>
        </is>
      </c>
      <c r="W3381" t="n">
        <v>6955</v>
      </c>
      <c r="Y3381" t="inlineStr">
        <is>
          <t>f5b01202-6602-4e22-ab8f-2a1759ea5c90</t>
        </is>
      </c>
      <c r="Z3381" t="inlineStr">
        <is>
          <t>Etienne Morin (NJD D)</t>
        </is>
      </c>
    </row>
    <row r="3382">
      <c r="A3382" t="inlineStr">
        <is>
          <t>Evan Barratt</t>
        </is>
      </c>
      <c r="B3382" t="inlineStr">
        <is>
          <t>PHI</t>
        </is>
      </c>
      <c r="C3382" t="inlineStr">
        <is>
          <t>C</t>
        </is>
      </c>
      <c r="D3382" t="inlineStr">
        <is>
          <t>F</t>
        </is>
      </c>
      <c r="E3382" t="n">
        <v>27</v>
      </c>
      <c r="F3382" t="inlineStr">
        <is>
          <t>FA</t>
        </is>
      </c>
      <c r="G3382" t="inlineStr">
        <is>
          <t>FA</t>
        </is>
      </c>
      <c r="H3382" s="30" t="n">
        <v>1</v>
      </c>
      <c r="I3382" s="31" t="n">
        <v>0</v>
      </c>
      <c r="J3382" s="31" t="n"/>
      <c r="K3382" s="31" t="n">
        <v>0</v>
      </c>
      <c r="L3382" s="32" t="n"/>
      <c r="M3382" s="31" t="n">
        <v>0</v>
      </c>
      <c r="N3382" s="31" t="n">
        <v>0</v>
      </c>
      <c r="O3382" s="31" t="n"/>
      <c r="P3382" s="31" t="n"/>
      <c r="Q3382" s="31" t="n">
        <v>0</v>
      </c>
      <c r="R3382" s="31" t="n"/>
      <c r="S3382" s="32" t="n"/>
      <c r="T3382" s="32" t="n"/>
      <c r="V3382" t="inlineStr">
        <is>
          <t>04f1o</t>
        </is>
      </c>
      <c r="W3382" t="n">
        <v>5499</v>
      </c>
      <c r="X3382" t="n">
        <v>7605</v>
      </c>
      <c r="Y3382" t="inlineStr">
        <is>
          <t>42fb1114-e03b-41b8-a9b0-86a7d975f031</t>
        </is>
      </c>
      <c r="Z3382" t="inlineStr">
        <is>
          <t>Evan Barratt (PHI C)</t>
        </is>
      </c>
    </row>
    <row r="3383">
      <c r="A3383" t="inlineStr">
        <is>
          <t>Evan Bloodoff</t>
        </is>
      </c>
      <c r="B3383" t="inlineStr">
        <is>
          <t>(N/A)</t>
        </is>
      </c>
      <c r="C3383" t="inlineStr">
        <is>
          <t>LW</t>
        </is>
      </c>
      <c r="D3383" t="inlineStr">
        <is>
          <t>F</t>
        </is>
      </c>
      <c r="E3383" t="n">
        <v>35</v>
      </c>
      <c r="F3383" t="inlineStr">
        <is>
          <t>FA</t>
        </is>
      </c>
      <c r="G3383" t="inlineStr">
        <is>
          <t>FA</t>
        </is>
      </c>
      <c r="H3383" s="30" t="n">
        <v>1</v>
      </c>
      <c r="I3383" s="31" t="n">
        <v>0</v>
      </c>
      <c r="J3383" s="31" t="n"/>
      <c r="K3383" s="31" t="n">
        <v>0</v>
      </c>
      <c r="L3383" s="32" t="n"/>
      <c r="M3383" s="31" t="n">
        <v>0</v>
      </c>
      <c r="N3383" s="31" t="n">
        <v>0</v>
      </c>
      <c r="O3383" s="31" t="n"/>
      <c r="P3383" s="31" t="n"/>
      <c r="Q3383" s="31" t="n">
        <v>0</v>
      </c>
      <c r="R3383" s="31" t="n"/>
      <c r="S3383" s="32" t="n"/>
      <c r="T3383" s="32" t="n"/>
      <c r="V3383" t="inlineStr">
        <is>
          <t>02frh</t>
        </is>
      </c>
      <c r="X3383" t="n">
        <v>5592</v>
      </c>
      <c r="Z3383" t="inlineStr">
        <is>
          <t>Evan Bloodoff ((N/A) LW)</t>
        </is>
      </c>
    </row>
    <row r="3384">
      <c r="A3384" t="inlineStr">
        <is>
          <t>Evan Boucher</t>
        </is>
      </c>
      <c r="B3384" t="inlineStr">
        <is>
          <t>(N/A)</t>
        </is>
      </c>
      <c r="C3384" t="inlineStr">
        <is>
          <t>LW</t>
        </is>
      </c>
      <c r="D3384" t="inlineStr">
        <is>
          <t>F</t>
        </is>
      </c>
      <c r="E3384" t="n">
        <v>24</v>
      </c>
      <c r="F3384" t="inlineStr">
        <is>
          <t>FA</t>
        </is>
      </c>
      <c r="G3384" t="inlineStr">
        <is>
          <t>FA</t>
        </is>
      </c>
      <c r="H3384" s="30" t="n">
        <v>1</v>
      </c>
      <c r="I3384" s="31" t="n">
        <v>0</v>
      </c>
      <c r="J3384" s="31" t="n"/>
      <c r="K3384" s="31" t="n">
        <v>0</v>
      </c>
      <c r="L3384" s="32" t="n"/>
      <c r="M3384" s="31" t="n">
        <v>0</v>
      </c>
      <c r="N3384" s="31" t="n">
        <v>0</v>
      </c>
      <c r="O3384" s="31" t="n"/>
      <c r="P3384" s="31" t="n"/>
      <c r="Q3384" s="31" t="n">
        <v>0</v>
      </c>
      <c r="R3384" s="31" t="n"/>
      <c r="S3384" s="32" t="n"/>
      <c r="T3384" s="32" t="n"/>
      <c r="V3384" t="inlineStr">
        <is>
          <t>05zmb</t>
        </is>
      </c>
      <c r="Y3384" t="inlineStr">
        <is>
          <t>f4f44c23-51f5-4aa8-a65e-406db63b02a3</t>
        </is>
      </c>
      <c r="Z3384" t="inlineStr">
        <is>
          <t>Evan Boucher ((N/A) LW)</t>
        </is>
      </c>
    </row>
    <row r="3385">
      <c r="A3385" t="inlineStr">
        <is>
          <t>Evan Brophey</t>
        </is>
      </c>
      <c r="B3385" t="inlineStr">
        <is>
          <t>(N/A)</t>
        </is>
      </c>
      <c r="C3385" t="inlineStr">
        <is>
          <t>C</t>
        </is>
      </c>
      <c r="D3385" t="inlineStr">
        <is>
          <t>F</t>
        </is>
      </c>
      <c r="E3385" t="n">
        <v>39</v>
      </c>
      <c r="F3385" t="inlineStr">
        <is>
          <t>FA</t>
        </is>
      </c>
      <c r="G3385" t="inlineStr">
        <is>
          <t>FA</t>
        </is>
      </c>
      <c r="H3385" s="30" t="n">
        <v>1</v>
      </c>
      <c r="I3385" s="31" t="n">
        <v>0</v>
      </c>
      <c r="J3385" s="31" t="n"/>
      <c r="K3385" s="31" t="n">
        <v>0</v>
      </c>
      <c r="L3385" s="32" t="n"/>
      <c r="M3385" s="31" t="n">
        <v>0</v>
      </c>
      <c r="N3385" s="31" t="n">
        <v>0</v>
      </c>
      <c r="O3385" s="31" t="n"/>
      <c r="P3385" s="31" t="n"/>
      <c r="Q3385" s="31" t="n">
        <v>0</v>
      </c>
      <c r="R3385" s="31" t="n"/>
      <c r="S3385" s="32" t="n"/>
      <c r="T3385" s="32" t="n"/>
      <c r="V3385" t="inlineStr">
        <is>
          <t>003k2</t>
        </is>
      </c>
      <c r="W3385" t="n">
        <v>3151</v>
      </c>
      <c r="X3385" t="n">
        <v>4172</v>
      </c>
      <c r="Z3385" t="inlineStr">
        <is>
          <t>Evan Brophey ((N/A) C)</t>
        </is>
      </c>
    </row>
    <row r="3386">
      <c r="A3386" t="inlineStr">
        <is>
          <t>Evan Buitenhuis</t>
        </is>
      </c>
      <c r="B3386" t="inlineStr">
        <is>
          <t>NYI</t>
        </is>
      </c>
      <c r="C3386" t="inlineStr">
        <is>
          <t>G</t>
        </is>
      </c>
      <c r="D3386" t="inlineStr">
        <is>
          <t>G</t>
        </is>
      </c>
      <c r="E3386" t="n">
        <v>33</v>
      </c>
      <c r="F3386" t="inlineStr">
        <is>
          <t>FA</t>
        </is>
      </c>
      <c r="G3386" t="inlineStr">
        <is>
          <t>FA</t>
        </is>
      </c>
      <c r="H3386" s="30" t="n">
        <v>1</v>
      </c>
      <c r="I3386" s="31" t="n">
        <v>0</v>
      </c>
      <c r="J3386" s="31" t="n"/>
      <c r="K3386" s="31" t="n">
        <v>0</v>
      </c>
      <c r="L3386" s="32" t="n"/>
      <c r="M3386" s="31" t="n">
        <v>0</v>
      </c>
      <c r="N3386" s="31" t="n">
        <v>0</v>
      </c>
      <c r="O3386" s="31" t="n"/>
      <c r="P3386" s="31" t="n"/>
      <c r="Q3386" s="31" t="n">
        <v>0</v>
      </c>
      <c r="R3386" s="31" t="n"/>
      <c r="S3386" s="32" t="n"/>
      <c r="T3386" s="32" t="n"/>
      <c r="V3386" t="inlineStr">
        <is>
          <t>04xct</t>
        </is>
      </c>
      <c r="X3386" t="n">
        <v>8218</v>
      </c>
      <c r="Z3386" t="inlineStr">
        <is>
          <t>Evan Buitenhuis (NYI G)</t>
        </is>
      </c>
    </row>
    <row r="3387">
      <c r="A3387" t="inlineStr">
        <is>
          <t>Evan Campbell</t>
        </is>
      </c>
      <c r="B3387" t="inlineStr">
        <is>
          <t>EDM</t>
        </is>
      </c>
      <c r="C3387" t="inlineStr">
        <is>
          <t>LW</t>
        </is>
      </c>
      <c r="D3387" t="inlineStr">
        <is>
          <t>F</t>
        </is>
      </c>
      <c r="E3387" t="n">
        <v>33</v>
      </c>
      <c r="F3387" t="inlineStr">
        <is>
          <t>FA</t>
        </is>
      </c>
      <c r="G3387" t="inlineStr">
        <is>
          <t>FA</t>
        </is>
      </c>
      <c r="H3387" s="30" t="n">
        <v>1</v>
      </c>
      <c r="I3387" s="31" t="n">
        <v>0</v>
      </c>
      <c r="J3387" s="31" t="n"/>
      <c r="K3387" s="31" t="n">
        <v>0</v>
      </c>
      <c r="L3387" s="32" t="n"/>
      <c r="M3387" s="31" t="n">
        <v>0</v>
      </c>
      <c r="N3387" s="31" t="n">
        <v>0</v>
      </c>
      <c r="O3387" s="31" t="n"/>
      <c r="P3387" s="31" t="n"/>
      <c r="Q3387" s="31" t="n">
        <v>0</v>
      </c>
      <c r="R3387" s="31" t="n"/>
      <c r="S3387" s="32" t="n"/>
      <c r="T3387" s="32" t="n"/>
      <c r="V3387" t="inlineStr">
        <is>
          <t>031qe</t>
        </is>
      </c>
      <c r="Z3387" t="inlineStr">
        <is>
          <t>Evan Campbell (EDM LW)</t>
        </is>
      </c>
    </row>
    <row r="3388">
      <c r="A3388" t="inlineStr">
        <is>
          <t>Evan Cormier</t>
        </is>
      </c>
      <c r="B3388" t="inlineStr">
        <is>
          <t>FLA</t>
        </is>
      </c>
      <c r="C3388" t="inlineStr">
        <is>
          <t>G</t>
        </is>
      </c>
      <c r="D3388" t="inlineStr">
        <is>
          <t>G</t>
        </is>
      </c>
      <c r="E3388" t="n">
        <v>28</v>
      </c>
      <c r="F3388" t="inlineStr">
        <is>
          <t>FA</t>
        </is>
      </c>
      <c r="G3388" t="inlineStr">
        <is>
          <t>FA</t>
        </is>
      </c>
      <c r="H3388" s="30" t="n">
        <v>1</v>
      </c>
      <c r="I3388" s="31" t="n">
        <v>0</v>
      </c>
      <c r="J3388" s="31" t="n"/>
      <c r="K3388" s="31" t="n">
        <v>0</v>
      </c>
      <c r="L3388" s="32" t="n"/>
      <c r="M3388" s="31" t="n">
        <v>0</v>
      </c>
      <c r="N3388" s="31" t="n">
        <v>0</v>
      </c>
      <c r="O3388" s="31" t="n"/>
      <c r="P3388" s="31" t="n"/>
      <c r="Q3388" s="31" t="n">
        <v>0</v>
      </c>
      <c r="R3388" s="31" t="n"/>
      <c r="S3388" s="32" t="n"/>
      <c r="T3388" s="32" t="n"/>
      <c r="V3388" t="inlineStr">
        <is>
          <t>042wz</t>
        </is>
      </c>
      <c r="W3388" t="n">
        <v>5888</v>
      </c>
      <c r="X3388" t="n">
        <v>7212</v>
      </c>
      <c r="Y3388" t="inlineStr">
        <is>
          <t>6c23b911-9c8d-426e-9e7b-1ad11435daed</t>
        </is>
      </c>
      <c r="Z3388" t="inlineStr">
        <is>
          <t>Evan Cormier (FLA G)</t>
        </is>
      </c>
    </row>
    <row r="3389">
      <c r="A3389" t="inlineStr">
        <is>
          <t>Evan Cowley</t>
        </is>
      </c>
      <c r="B3389" t="inlineStr">
        <is>
          <t>(N/A)</t>
        </is>
      </c>
      <c r="C3389" t="inlineStr">
        <is>
          <t>G</t>
        </is>
      </c>
      <c r="D3389" t="inlineStr">
        <is>
          <t>G</t>
        </is>
      </c>
      <c r="E3389" t="n">
        <v>31</v>
      </c>
      <c r="F3389" t="inlineStr">
        <is>
          <t>FA</t>
        </is>
      </c>
      <c r="G3389" t="inlineStr">
        <is>
          <t>FA</t>
        </is>
      </c>
      <c r="H3389" s="30" t="n">
        <v>1</v>
      </c>
      <c r="I3389" s="31" t="n">
        <v>0</v>
      </c>
      <c r="J3389" s="31" t="n"/>
      <c r="K3389" s="31" t="n">
        <v>0</v>
      </c>
      <c r="L3389" s="32" t="n"/>
      <c r="M3389" s="31" t="n">
        <v>0</v>
      </c>
      <c r="N3389" s="31" t="n">
        <v>0</v>
      </c>
      <c r="O3389" s="31" t="n"/>
      <c r="P3389" s="31" t="n"/>
      <c r="Q3389" s="31" t="n">
        <v>0</v>
      </c>
      <c r="R3389" s="31" t="n"/>
      <c r="S3389" s="32" t="n"/>
      <c r="T3389" s="32" t="n"/>
      <c r="V3389" t="inlineStr">
        <is>
          <t>031pe</t>
        </is>
      </c>
      <c r="X3389" t="n">
        <v>6071</v>
      </c>
      <c r="Z3389" t="inlineStr">
        <is>
          <t>Evan Cowley ((N/A) G)</t>
        </is>
      </c>
    </row>
    <row r="3390">
      <c r="A3390" t="inlineStr">
        <is>
          <t>Evan Fiala</t>
        </is>
      </c>
      <c r="B3390" t="inlineStr">
        <is>
          <t>DET</t>
        </is>
      </c>
      <c r="C3390" t="inlineStr">
        <is>
          <t>D</t>
        </is>
      </c>
      <c r="D3390" t="inlineStr">
        <is>
          <t>D</t>
        </is>
      </c>
      <c r="E3390" t="n">
        <v>29</v>
      </c>
      <c r="F3390" t="inlineStr">
        <is>
          <t>FA</t>
        </is>
      </c>
      <c r="G3390" t="inlineStr">
        <is>
          <t>FA</t>
        </is>
      </c>
      <c r="H3390" s="30" t="n">
        <v>1</v>
      </c>
      <c r="I3390" s="31" t="n">
        <v>0</v>
      </c>
      <c r="J3390" s="31" t="n"/>
      <c r="K3390" s="31" t="n">
        <v>0</v>
      </c>
      <c r="L3390" s="32" t="n"/>
      <c r="M3390" s="31" t="n">
        <v>0</v>
      </c>
      <c r="N3390" s="31" t="n">
        <v>0</v>
      </c>
      <c r="O3390" s="31" t="n"/>
      <c r="P3390" s="31" t="n"/>
      <c r="Q3390" s="31" t="n">
        <v>0</v>
      </c>
      <c r="R3390" s="31" t="n"/>
      <c r="S3390" s="32" t="n"/>
      <c r="T3390" s="32" t="n"/>
      <c r="V3390" t="inlineStr">
        <is>
          <t>04l2d</t>
        </is>
      </c>
      <c r="X3390" t="n">
        <v>7767</v>
      </c>
      <c r="Z3390" t="inlineStr">
        <is>
          <t>Evan Fiala (DET D)</t>
        </is>
      </c>
    </row>
    <row r="3391">
      <c r="A3391" t="inlineStr">
        <is>
          <t>Evan Fitzpatrick</t>
        </is>
      </c>
      <c r="B3391" t="inlineStr">
        <is>
          <t>(N/A)</t>
        </is>
      </c>
      <c r="C3391" t="inlineStr">
        <is>
          <t>G</t>
        </is>
      </c>
      <c r="D3391" t="inlineStr">
        <is>
          <t>G</t>
        </is>
      </c>
      <c r="E3391" t="n">
        <v>28</v>
      </c>
      <c r="F3391" t="inlineStr">
        <is>
          <t>FA</t>
        </is>
      </c>
      <c r="G3391" t="inlineStr">
        <is>
          <t>FA</t>
        </is>
      </c>
      <c r="H3391" s="30" t="n">
        <v>1</v>
      </c>
      <c r="I3391" s="31" t="n">
        <v>0</v>
      </c>
      <c r="J3391" s="31" t="n"/>
      <c r="K3391" s="31" t="n">
        <v>0</v>
      </c>
      <c r="L3391" s="32" t="n"/>
      <c r="M3391" s="31" t="n">
        <v>0</v>
      </c>
      <c r="N3391" s="31" t="n">
        <v>0</v>
      </c>
      <c r="O3391" s="31" t="n"/>
      <c r="P3391" s="31" t="n"/>
      <c r="Q3391" s="31" t="n">
        <v>0</v>
      </c>
      <c r="R3391" s="31" t="n"/>
      <c r="S3391" s="32" t="n"/>
      <c r="T3391" s="32" t="n"/>
      <c r="V3391" t="inlineStr">
        <is>
          <t>03wpk</t>
        </is>
      </c>
      <c r="W3391" t="n">
        <v>5224</v>
      </c>
      <c r="X3391" t="n">
        <v>7167</v>
      </c>
      <c r="Y3391" t="inlineStr">
        <is>
          <t>db67a173-15a8-484e-8bb4-d5a680199beb</t>
        </is>
      </c>
      <c r="Z3391" t="inlineStr">
        <is>
          <t>Evan Fitzpatrick ((N/A) G)</t>
        </is>
      </c>
    </row>
    <row r="3392">
      <c r="A3392" t="inlineStr">
        <is>
          <t>Evan Gardner</t>
        </is>
      </c>
      <c r="B3392" t="inlineStr">
        <is>
          <t>CBJ</t>
        </is>
      </c>
      <c r="C3392" t="inlineStr">
        <is>
          <t>G</t>
        </is>
      </c>
      <c r="D3392" t="inlineStr">
        <is>
          <t>G</t>
        </is>
      </c>
      <c r="E3392" t="n">
        <v>20</v>
      </c>
      <c r="F3392" t="inlineStr">
        <is>
          <t>T</t>
        </is>
      </c>
      <c r="G3392" t="inlineStr">
        <is>
          <t>Kurtis</t>
        </is>
      </c>
      <c r="H3392" s="30" t="n">
        <v>870833</v>
      </c>
      <c r="I3392" s="31" t="n">
        <v>0</v>
      </c>
      <c r="J3392" s="31" t="n"/>
      <c r="K3392" s="31" t="n">
        <v>0</v>
      </c>
      <c r="L3392" s="32" t="n"/>
      <c r="M3392" s="31" t="n">
        <v>0</v>
      </c>
      <c r="N3392" s="31" t="n">
        <v>0</v>
      </c>
      <c r="O3392" s="31" t="n"/>
      <c r="P3392" s="31" t="n"/>
      <c r="Q3392" s="31" t="n">
        <v>0</v>
      </c>
      <c r="R3392" s="31" t="n"/>
      <c r="S3392" s="32" t="n"/>
      <c r="T3392" s="32" t="n"/>
      <c r="V3392" t="inlineStr">
        <is>
          <t>06jhh</t>
        </is>
      </c>
      <c r="W3392" t="n">
        <v>7240</v>
      </c>
      <c r="Y3392" t="inlineStr">
        <is>
          <t>0942b5c4-226c-4005-b6cf-5de9babdec5f</t>
        </is>
      </c>
      <c r="Z3392" t="inlineStr">
        <is>
          <t>Evan Gardner (CBJ G)</t>
        </is>
      </c>
    </row>
    <row r="3393">
      <c r="A3393" t="inlineStr">
        <is>
          <t>Evan Jardine</t>
        </is>
      </c>
      <c r="B3393" t="inlineStr">
        <is>
          <t>CBJ</t>
        </is>
      </c>
      <c r="C3393" t="inlineStr">
        <is>
          <t>LW</t>
        </is>
      </c>
      <c r="D3393" t="inlineStr">
        <is>
          <t>F</t>
        </is>
      </c>
      <c r="E3393" t="n">
        <v>18</v>
      </c>
      <c r="F3393" t="inlineStr">
        <is>
          <t>FA</t>
        </is>
      </c>
      <c r="G3393" t="inlineStr">
        <is>
          <t>FA</t>
        </is>
      </c>
      <c r="H3393" s="30" t="n">
        <v>1</v>
      </c>
      <c r="I3393" s="31" t="n">
        <v>0</v>
      </c>
      <c r="J3393" s="31" t="n"/>
      <c r="K3393" s="31" t="n">
        <v>0</v>
      </c>
      <c r="L3393" s="32" t="n"/>
      <c r="M3393" s="31" t="n">
        <v>0</v>
      </c>
      <c r="N3393" s="31" t="n">
        <v>0</v>
      </c>
      <c r="O3393" s="31" t="n"/>
      <c r="P3393" s="31" t="n"/>
      <c r="Q3393" s="31" t="n">
        <v>0</v>
      </c>
      <c r="R3393" s="31" t="n"/>
      <c r="S3393" s="32" t="n"/>
      <c r="T3393" s="32" t="n"/>
      <c r="V3393" t="inlineStr">
        <is>
          <t>0769f</t>
        </is>
      </c>
      <c r="Y3393" t="inlineStr">
        <is>
          <t>3d99eb8f-0d8e-49f9-bbc6-db743a03f860</t>
        </is>
      </c>
      <c r="Z3393" t="inlineStr">
        <is>
          <t>Evan Jardine (CBJ LW)</t>
        </is>
      </c>
    </row>
    <row r="3394">
      <c r="A3394" t="inlineStr">
        <is>
          <t>Evan Konyen</t>
        </is>
      </c>
      <c r="B3394" t="inlineStr">
        <is>
          <t>(N/A)</t>
        </is>
      </c>
      <c r="C3394" t="inlineStr">
        <is>
          <t>RW</t>
        </is>
      </c>
      <c r="D3394" t="inlineStr">
        <is>
          <t>F</t>
        </is>
      </c>
      <c r="E3394" t="n">
        <v>22</v>
      </c>
      <c r="F3394" t="inlineStr">
        <is>
          <t>FA</t>
        </is>
      </c>
      <c r="G3394" t="inlineStr">
        <is>
          <t>FA</t>
        </is>
      </c>
      <c r="H3394" s="30" t="n">
        <v>1</v>
      </c>
      <c r="I3394" s="31" t="n">
        <v>0</v>
      </c>
      <c r="J3394" s="31" t="n"/>
      <c r="K3394" s="31" t="n">
        <v>0</v>
      </c>
      <c r="L3394" s="32" t="n"/>
      <c r="M3394" s="31" t="n">
        <v>0</v>
      </c>
      <c r="N3394" s="31" t="n">
        <v>0</v>
      </c>
      <c r="O3394" s="31" t="n"/>
      <c r="P3394" s="31" t="n"/>
      <c r="Q3394" s="31" t="n">
        <v>0</v>
      </c>
      <c r="R3394" s="31" t="n"/>
      <c r="S3394" s="32" t="n"/>
      <c r="T3394" s="32" t="n"/>
      <c r="V3394" t="inlineStr">
        <is>
          <t>060ws</t>
        </is>
      </c>
      <c r="Z3394" t="inlineStr">
        <is>
          <t>Evan Konyen ((N/A) RW)</t>
        </is>
      </c>
    </row>
    <row r="3395">
      <c r="A3395" t="inlineStr">
        <is>
          <t>Evan McEneny</t>
        </is>
      </c>
      <c r="B3395" t="inlineStr">
        <is>
          <t>(N/A)</t>
        </is>
      </c>
      <c r="C3395" t="inlineStr">
        <is>
          <t>D</t>
        </is>
      </c>
      <c r="D3395" t="inlineStr">
        <is>
          <t>D</t>
        </is>
      </c>
      <c r="E3395" t="n">
        <v>32</v>
      </c>
      <c r="F3395" t="inlineStr">
        <is>
          <t>FA</t>
        </is>
      </c>
      <c r="G3395" t="inlineStr">
        <is>
          <t>FA</t>
        </is>
      </c>
      <c r="H3395" s="30" t="n">
        <v>1</v>
      </c>
      <c r="I3395" s="31" t="n">
        <v>0</v>
      </c>
      <c r="J3395" s="31" t="n"/>
      <c r="K3395" s="31" t="n">
        <v>0</v>
      </c>
      <c r="L3395" s="32" t="n"/>
      <c r="M3395" s="31" t="n">
        <v>0</v>
      </c>
      <c r="N3395" s="31" t="n">
        <v>0</v>
      </c>
      <c r="O3395" s="31" t="n"/>
      <c r="P3395" s="31" t="n"/>
      <c r="Q3395" s="31" t="n">
        <v>0</v>
      </c>
      <c r="R3395" s="31" t="n"/>
      <c r="S3395" s="32" t="n"/>
      <c r="T3395" s="32" t="n"/>
      <c r="V3395" t="inlineStr">
        <is>
          <t>02wkh</t>
        </is>
      </c>
      <c r="W3395" t="n">
        <v>5333</v>
      </c>
      <c r="X3395" t="n">
        <v>5905</v>
      </c>
      <c r="Z3395" t="inlineStr">
        <is>
          <t>Evan McEneny ((N/A) D)</t>
        </is>
      </c>
    </row>
    <row r="3396">
      <c r="A3396" t="inlineStr">
        <is>
          <t>Evan Mosey</t>
        </is>
      </c>
      <c r="B3396" t="inlineStr">
        <is>
          <t>(N/A)</t>
        </is>
      </c>
      <c r="C3396" t="inlineStr">
        <is>
          <t>RW</t>
        </is>
      </c>
      <c r="D3396" t="inlineStr">
        <is>
          <t>F</t>
        </is>
      </c>
      <c r="E3396" t="n">
        <v>37</v>
      </c>
      <c r="F3396" t="inlineStr">
        <is>
          <t>FA</t>
        </is>
      </c>
      <c r="G3396" t="inlineStr">
        <is>
          <t>FA</t>
        </is>
      </c>
      <c r="H3396" s="30" t="n">
        <v>1</v>
      </c>
      <c r="I3396" s="31" t="n">
        <v>0</v>
      </c>
      <c r="J3396" s="31" t="n"/>
      <c r="K3396" s="31" t="n">
        <v>0</v>
      </c>
      <c r="L3396" s="32" t="n"/>
      <c r="M3396" s="31" t="n">
        <v>0</v>
      </c>
      <c r="N3396" s="31" t="n">
        <v>0</v>
      </c>
      <c r="O3396" s="31" t="n"/>
      <c r="P3396" s="31" t="n"/>
      <c r="Q3396" s="31" t="n">
        <v>0</v>
      </c>
      <c r="R3396" s="31" t="n"/>
      <c r="S3396" s="32" t="n"/>
      <c r="T3396" s="32" t="n"/>
      <c r="V3396" t="inlineStr">
        <is>
          <t>0483m</t>
        </is>
      </c>
      <c r="X3396" t="n">
        <v>7326</v>
      </c>
      <c r="Z3396" t="inlineStr">
        <is>
          <t>Evan Mosey ((N/A) RW)</t>
        </is>
      </c>
    </row>
    <row r="3397">
      <c r="A3397" t="inlineStr">
        <is>
          <t>Evan Murr</t>
        </is>
      </c>
      <c r="B3397" t="inlineStr">
        <is>
          <t>(N/A)</t>
        </is>
      </c>
      <c r="C3397" t="inlineStr">
        <is>
          <t>D</t>
        </is>
      </c>
      <c r="D3397" t="inlineStr">
        <is>
          <t>D</t>
        </is>
      </c>
      <c r="E3397" t="n">
        <v>23</v>
      </c>
      <c r="F3397" t="inlineStr">
        <is>
          <t>FA</t>
        </is>
      </c>
      <c r="G3397" t="inlineStr">
        <is>
          <t>FA</t>
        </is>
      </c>
      <c r="H3397" s="30" t="n">
        <v>1</v>
      </c>
      <c r="I3397" s="31" t="n">
        <v>0</v>
      </c>
      <c r="J3397" s="31" t="n"/>
      <c r="K3397" s="31" t="n">
        <v>0</v>
      </c>
      <c r="L3397" s="32" t="n"/>
      <c r="M3397" s="31" t="n">
        <v>0</v>
      </c>
      <c r="N3397" s="31" t="n">
        <v>0</v>
      </c>
      <c r="O3397" s="31" t="n"/>
      <c r="P3397" s="31" t="n"/>
      <c r="Q3397" s="31" t="n">
        <v>0</v>
      </c>
      <c r="R3397" s="31" t="n"/>
      <c r="S3397" s="32" t="n"/>
      <c r="T3397" s="32" t="n"/>
      <c r="V3397" t="inlineStr">
        <is>
          <t>06iaj</t>
        </is>
      </c>
      <c r="Z3397" t="inlineStr">
        <is>
          <t>Evan Murr ((N/A) D)</t>
        </is>
      </c>
    </row>
    <row r="3398">
      <c r="A3398" t="inlineStr">
        <is>
          <t>Evan Nause</t>
        </is>
      </c>
      <c r="B3398" t="inlineStr">
        <is>
          <t>(N/A)</t>
        </is>
      </c>
      <c r="C3398" t="inlineStr">
        <is>
          <t>D</t>
        </is>
      </c>
      <c r="D3398" t="inlineStr">
        <is>
          <t>D</t>
        </is>
      </c>
      <c r="E3398" t="n">
        <v>23</v>
      </c>
      <c r="F3398" t="inlineStr">
        <is>
          <t>FA</t>
        </is>
      </c>
      <c r="G3398" t="inlineStr">
        <is>
          <t>FA</t>
        </is>
      </c>
      <c r="H3398" s="30" t="n">
        <v>1</v>
      </c>
      <c r="I3398" s="31" t="n">
        <v>0</v>
      </c>
      <c r="J3398" s="31" t="n"/>
      <c r="K3398" s="31" t="n">
        <v>0</v>
      </c>
      <c r="L3398" s="32" t="n"/>
      <c r="M3398" s="31" t="n">
        <v>0</v>
      </c>
      <c r="N3398" s="31" t="n">
        <v>0</v>
      </c>
      <c r="O3398" s="31" t="n"/>
      <c r="P3398" s="31" t="n"/>
      <c r="Q3398" s="31" t="n">
        <v>0</v>
      </c>
      <c r="R3398" s="31" t="n"/>
      <c r="S3398" s="32" t="n"/>
      <c r="T3398" s="32" t="n"/>
      <c r="V3398" t="inlineStr">
        <is>
          <t>05rjt</t>
        </is>
      </c>
      <c r="W3398" t="n">
        <v>6509</v>
      </c>
      <c r="Y3398" t="inlineStr">
        <is>
          <t>7eae327d-7e1e-4de5-bdc3-542d79448d28</t>
        </is>
      </c>
      <c r="Z3398" t="inlineStr">
        <is>
          <t>Evan Nause ((N/A) D)</t>
        </is>
      </c>
    </row>
    <row r="3399">
      <c r="A3399" t="inlineStr">
        <is>
          <t>Evan Oberg</t>
        </is>
      </c>
      <c r="B3399" t="inlineStr">
        <is>
          <t>UTA</t>
        </is>
      </c>
      <c r="C3399" t="inlineStr">
        <is>
          <t>D</t>
        </is>
      </c>
      <c r="D3399" t="inlineStr">
        <is>
          <t>D</t>
        </is>
      </c>
      <c r="E3399" t="n">
        <v>38</v>
      </c>
      <c r="F3399" t="inlineStr">
        <is>
          <t>FA</t>
        </is>
      </c>
      <c r="G3399" t="inlineStr">
        <is>
          <t>FA</t>
        </is>
      </c>
      <c r="H3399" s="30" t="n">
        <v>1</v>
      </c>
      <c r="I3399" s="31" t="n">
        <v>0</v>
      </c>
      <c r="J3399" s="31" t="n"/>
      <c r="K3399" s="31" t="n">
        <v>0</v>
      </c>
      <c r="L3399" s="32" t="n"/>
      <c r="M3399" s="31" t="n">
        <v>0</v>
      </c>
      <c r="N3399" s="31" t="n">
        <v>0</v>
      </c>
      <c r="O3399" s="31" t="n"/>
      <c r="P3399" s="31" t="n"/>
      <c r="Q3399" s="31" t="n">
        <v>0</v>
      </c>
      <c r="R3399" s="31" t="n"/>
      <c r="S3399" s="32" t="n"/>
      <c r="T3399" s="32" t="n"/>
      <c r="V3399" t="inlineStr">
        <is>
          <t>01cjf</t>
        </is>
      </c>
      <c r="W3399" t="n">
        <v>3228</v>
      </c>
      <c r="X3399" t="n">
        <v>4639</v>
      </c>
      <c r="Z3399" t="inlineStr">
        <is>
          <t>Evan Oberg (UTA D)</t>
        </is>
      </c>
    </row>
    <row r="3400">
      <c r="A3400" t="inlineStr">
        <is>
          <t>Evan Passmore</t>
        </is>
      </c>
      <c r="B3400" t="inlineStr">
        <is>
          <t>NYR</t>
        </is>
      </c>
      <c r="C3400" t="inlineStr">
        <is>
          <t>D</t>
        </is>
      </c>
      <c r="D3400" t="inlineStr">
        <is>
          <t>D</t>
        </is>
      </c>
      <c r="E3400" t="n">
        <v>19</v>
      </c>
      <c r="F3400" t="inlineStr">
        <is>
          <t>FA</t>
        </is>
      </c>
      <c r="G3400" t="inlineStr">
        <is>
          <t>FA</t>
        </is>
      </c>
      <c r="H3400" s="30" t="n">
        <v>1</v>
      </c>
      <c r="I3400" s="31" t="n">
        <v>0</v>
      </c>
      <c r="J3400" s="31" t="n"/>
      <c r="K3400" s="31" t="n">
        <v>0</v>
      </c>
      <c r="L3400" s="32" t="n"/>
      <c r="M3400" s="31" t="n">
        <v>0</v>
      </c>
      <c r="N3400" s="31" t="n">
        <v>0</v>
      </c>
      <c r="O3400" s="31" t="n"/>
      <c r="P3400" s="31" t="n"/>
      <c r="Q3400" s="31" t="n">
        <v>0</v>
      </c>
      <c r="R3400" s="31" t="n"/>
      <c r="S3400" s="32" t="n"/>
      <c r="T3400" s="32" t="n"/>
      <c r="V3400" t="inlineStr">
        <is>
          <t>06tz8</t>
        </is>
      </c>
      <c r="Y3400" t="inlineStr">
        <is>
          <t>5da9b965-e66a-4f65-8ab5-f4c530d6da36</t>
        </is>
      </c>
      <c r="Z3400" t="inlineStr">
        <is>
          <t>Evan Passmore (NYR D)</t>
        </is>
      </c>
    </row>
    <row r="3401">
      <c r="A3401" t="inlineStr">
        <is>
          <t>Evan Polei</t>
        </is>
      </c>
      <c r="B3401" t="inlineStr">
        <is>
          <t>(N/A)</t>
        </is>
      </c>
      <c r="C3401" t="inlineStr">
        <is>
          <t>LW</t>
        </is>
      </c>
      <c r="D3401" t="inlineStr">
        <is>
          <t>F</t>
        </is>
      </c>
      <c r="E3401" t="n">
        <v>30</v>
      </c>
      <c r="F3401" t="inlineStr">
        <is>
          <t>FA</t>
        </is>
      </c>
      <c r="G3401" t="inlineStr">
        <is>
          <t>FA</t>
        </is>
      </c>
      <c r="H3401" s="30" t="n">
        <v>1</v>
      </c>
      <c r="I3401" s="31" t="n">
        <v>0</v>
      </c>
      <c r="J3401" s="31" t="n"/>
      <c r="K3401" s="31" t="n">
        <v>0</v>
      </c>
      <c r="L3401" s="32" t="n"/>
      <c r="M3401" s="31" t="n">
        <v>0</v>
      </c>
      <c r="N3401" s="31" t="n">
        <v>0</v>
      </c>
      <c r="O3401" s="31" t="n"/>
      <c r="P3401" s="31" t="n"/>
      <c r="Q3401" s="31" t="n">
        <v>0</v>
      </c>
      <c r="R3401" s="31" t="n"/>
      <c r="S3401" s="32" t="n"/>
      <c r="T3401" s="32" t="n"/>
      <c r="V3401" t="inlineStr">
        <is>
          <t>03wku</t>
        </is>
      </c>
      <c r="W3401" t="n">
        <v>6146</v>
      </c>
      <c r="X3401" t="n">
        <v>6979</v>
      </c>
      <c r="Y3401" t="inlineStr">
        <is>
          <t>9974ec08-a3a3-4a60-ba8c-45da7a654431</t>
        </is>
      </c>
      <c r="Z3401" t="inlineStr">
        <is>
          <t>Evan Polei ((N/A) LW)</t>
        </is>
      </c>
    </row>
    <row r="3402">
      <c r="A3402" t="inlineStr">
        <is>
          <t>Evan Rankin</t>
        </is>
      </c>
      <c r="B3402" t="inlineStr">
        <is>
          <t>TBL</t>
        </is>
      </c>
      <c r="C3402" t="inlineStr">
        <is>
          <t>C</t>
        </is>
      </c>
      <c r="D3402" t="inlineStr">
        <is>
          <t>F</t>
        </is>
      </c>
      <c r="E3402" t="n">
        <v>40</v>
      </c>
      <c r="F3402" t="inlineStr">
        <is>
          <t>FA</t>
        </is>
      </c>
      <c r="G3402" t="inlineStr">
        <is>
          <t>FA</t>
        </is>
      </c>
      <c r="H3402" s="30" t="n">
        <v>1</v>
      </c>
      <c r="I3402" s="31" t="n">
        <v>0</v>
      </c>
      <c r="J3402" s="31" t="n"/>
      <c r="K3402" s="31" t="n">
        <v>0</v>
      </c>
      <c r="L3402" s="32" t="n"/>
      <c r="M3402" s="31" t="n">
        <v>0</v>
      </c>
      <c r="N3402" s="31" t="n">
        <v>0</v>
      </c>
      <c r="O3402" s="31" t="n"/>
      <c r="P3402" s="31" t="n"/>
      <c r="Q3402" s="31" t="n">
        <v>0</v>
      </c>
      <c r="R3402" s="31" t="n"/>
      <c r="S3402" s="32" t="n"/>
      <c r="T3402" s="32" t="n"/>
      <c r="V3402" t="inlineStr">
        <is>
          <t>038tm</t>
        </is>
      </c>
      <c r="X3402" t="n">
        <v>6318</v>
      </c>
      <c r="Z3402" t="inlineStr">
        <is>
          <t>Evan Rankin (TBL C)</t>
        </is>
      </c>
    </row>
    <row r="3403">
      <c r="A3403" t="inlineStr">
        <is>
          <t>Evan Smith</t>
        </is>
      </c>
      <c r="B3403" t="inlineStr">
        <is>
          <t>NSH</t>
        </is>
      </c>
      <c r="C3403" t="inlineStr">
        <is>
          <t>G</t>
        </is>
      </c>
      <c r="D3403" t="inlineStr">
        <is>
          <t>G</t>
        </is>
      </c>
      <c r="E3403" t="n">
        <v>29</v>
      </c>
      <c r="F3403" t="inlineStr">
        <is>
          <t>FA</t>
        </is>
      </c>
      <c r="G3403" t="inlineStr">
        <is>
          <t>FA</t>
        </is>
      </c>
      <c r="H3403" s="30" t="n">
        <v>1</v>
      </c>
      <c r="I3403" s="31" t="n">
        <v>0</v>
      </c>
      <c r="J3403" s="31" t="n"/>
      <c r="K3403" s="31" t="n">
        <v>0</v>
      </c>
      <c r="L3403" s="32" t="n"/>
      <c r="M3403" s="31" t="n">
        <v>0</v>
      </c>
      <c r="N3403" s="31" t="n">
        <v>0</v>
      </c>
      <c r="O3403" s="31" t="n"/>
      <c r="P3403" s="31" t="n"/>
      <c r="Q3403" s="31" t="n">
        <v>0</v>
      </c>
      <c r="R3403" s="31" t="n"/>
      <c r="S3403" s="32" t="n"/>
      <c r="T3403" s="32" t="n"/>
      <c r="V3403" t="inlineStr">
        <is>
          <t>03rk0</t>
        </is>
      </c>
      <c r="X3403" t="n">
        <v>6947</v>
      </c>
      <c r="Z3403" t="inlineStr">
        <is>
          <t>Evan Smith (NSH G)</t>
        </is>
      </c>
    </row>
    <row r="3404">
      <c r="A3404" t="inlineStr">
        <is>
          <t>Evan Trupp</t>
        </is>
      </c>
      <c r="B3404" t="inlineStr">
        <is>
          <t>(N/A)</t>
        </is>
      </c>
      <c r="C3404" t="inlineStr">
        <is>
          <t>RW</t>
        </is>
      </c>
      <c r="D3404" t="inlineStr">
        <is>
          <t>F</t>
        </is>
      </c>
      <c r="E3404" t="n">
        <v>38</v>
      </c>
      <c r="F3404" t="inlineStr">
        <is>
          <t>FA</t>
        </is>
      </c>
      <c r="G3404" t="inlineStr">
        <is>
          <t>FA</t>
        </is>
      </c>
      <c r="H3404" s="30" t="n">
        <v>1</v>
      </c>
      <c r="I3404" s="31" t="n">
        <v>0</v>
      </c>
      <c r="J3404" s="31" t="n"/>
      <c r="K3404" s="31" t="n">
        <v>0</v>
      </c>
      <c r="L3404" s="32" t="n"/>
      <c r="M3404" s="31" t="n">
        <v>0</v>
      </c>
      <c r="N3404" s="31" t="n">
        <v>0</v>
      </c>
      <c r="O3404" s="31" t="n"/>
      <c r="P3404" s="31" t="n"/>
      <c r="Q3404" s="31" t="n">
        <v>0</v>
      </c>
      <c r="R3404" s="31" t="n"/>
      <c r="S3404" s="32" t="n"/>
      <c r="T3404" s="32" t="n"/>
      <c r="V3404" t="inlineStr">
        <is>
          <t>03kgz</t>
        </is>
      </c>
      <c r="X3404" t="n">
        <v>6590</v>
      </c>
      <c r="Z3404" t="inlineStr">
        <is>
          <t>Evan Trupp ((N/A) RW)</t>
        </is>
      </c>
    </row>
    <row r="3405">
      <c r="A3405" t="inlineStr">
        <is>
          <t>Evan Vierling</t>
        </is>
      </c>
      <c r="B3405" t="inlineStr">
        <is>
          <t>PIT</t>
        </is>
      </c>
      <c r="C3405" t="inlineStr">
        <is>
          <t>C</t>
        </is>
      </c>
      <c r="D3405" t="inlineStr">
        <is>
          <t>F</t>
        </is>
      </c>
      <c r="E3405" t="n">
        <v>24</v>
      </c>
      <c r="F3405" t="inlineStr">
        <is>
          <t>FA</t>
        </is>
      </c>
      <c r="G3405" t="inlineStr">
        <is>
          <t>FA</t>
        </is>
      </c>
      <c r="H3405" s="30" t="n">
        <v>1</v>
      </c>
      <c r="I3405" s="31" t="n">
        <v>0</v>
      </c>
      <c r="J3405" s="31" t="n"/>
      <c r="K3405" s="31" t="n">
        <v>0</v>
      </c>
      <c r="L3405" s="32" t="n"/>
      <c r="M3405" s="31" t="n">
        <v>0</v>
      </c>
      <c r="N3405" s="31" t="n">
        <v>0</v>
      </c>
      <c r="O3405" s="31" t="n"/>
      <c r="P3405" s="31" t="n"/>
      <c r="Q3405" s="31" t="n">
        <v>0</v>
      </c>
      <c r="R3405" s="31" t="n"/>
      <c r="S3405" s="32" t="n"/>
      <c r="T3405" s="32" t="n"/>
      <c r="V3405" t="inlineStr">
        <is>
          <t>04uqk</t>
        </is>
      </c>
      <c r="W3405" t="n">
        <v>6335</v>
      </c>
      <c r="Y3405" t="inlineStr">
        <is>
          <t>0992df9f-37b7-4aa8-baa1-69742c6cb379</t>
        </is>
      </c>
      <c r="Z3405" t="inlineStr">
        <is>
          <t>Evan Vierling (PIT C)</t>
        </is>
      </c>
    </row>
    <row r="3406">
      <c r="A3406" t="inlineStr">
        <is>
          <t>Evan Wardley</t>
        </is>
      </c>
      <c r="B3406" t="inlineStr">
        <is>
          <t>(N/A)</t>
        </is>
      </c>
      <c r="C3406" t="inlineStr">
        <is>
          <t>D</t>
        </is>
      </c>
      <c r="D3406" t="inlineStr">
        <is>
          <t>D</t>
        </is>
      </c>
      <c r="E3406" t="n">
        <v>32</v>
      </c>
      <c r="F3406" t="inlineStr">
        <is>
          <t>FA</t>
        </is>
      </c>
      <c r="G3406" t="inlineStr">
        <is>
          <t>FA</t>
        </is>
      </c>
      <c r="H3406" s="30" t="n">
        <v>1</v>
      </c>
      <c r="I3406" s="31" t="n">
        <v>0</v>
      </c>
      <c r="J3406" s="31" t="n"/>
      <c r="K3406" s="31" t="n">
        <v>0</v>
      </c>
      <c r="L3406" s="32" t="n"/>
      <c r="M3406" s="31" t="n">
        <v>0</v>
      </c>
      <c r="N3406" s="31" t="n">
        <v>0</v>
      </c>
      <c r="O3406" s="31" t="n"/>
      <c r="P3406" s="31" t="n"/>
      <c r="Q3406" s="31" t="n">
        <v>0</v>
      </c>
      <c r="R3406" s="31" t="n"/>
      <c r="S3406" s="32" t="n"/>
      <c r="T3406" s="32" t="n"/>
      <c r="V3406" t="inlineStr">
        <is>
          <t>03kh7</t>
        </is>
      </c>
      <c r="X3406" t="n">
        <v>6609</v>
      </c>
      <c r="Z3406" t="inlineStr">
        <is>
          <t>Evan Wardley ((N/A) D)</t>
        </is>
      </c>
    </row>
    <row r="3407">
      <c r="A3407" t="inlineStr">
        <is>
          <t>Evan Weinger</t>
        </is>
      </c>
      <c r="B3407" t="inlineStr">
        <is>
          <t>(N/A)</t>
        </is>
      </c>
      <c r="C3407" t="inlineStr">
        <is>
          <t>RW</t>
        </is>
      </c>
      <c r="D3407" t="inlineStr">
        <is>
          <t>F</t>
        </is>
      </c>
      <c r="E3407" t="n">
        <v>29</v>
      </c>
      <c r="F3407" t="inlineStr">
        <is>
          <t>FA</t>
        </is>
      </c>
      <c r="G3407" t="inlineStr">
        <is>
          <t>FA</t>
        </is>
      </c>
      <c r="H3407" s="30" t="n">
        <v>1</v>
      </c>
      <c r="I3407" s="31" t="n">
        <v>0</v>
      </c>
      <c r="J3407" s="31" t="n"/>
      <c r="K3407" s="31" t="n">
        <v>0</v>
      </c>
      <c r="L3407" s="32" t="n"/>
      <c r="M3407" s="31" t="n">
        <v>0</v>
      </c>
      <c r="N3407" s="31" t="n">
        <v>0</v>
      </c>
      <c r="O3407" s="31" t="n"/>
      <c r="P3407" s="31" t="n"/>
      <c r="Q3407" s="31" t="n">
        <v>0</v>
      </c>
      <c r="R3407" s="31" t="n"/>
      <c r="S3407" s="32" t="n"/>
      <c r="T3407" s="32" t="n"/>
      <c r="V3407" t="inlineStr">
        <is>
          <t>04kyo</t>
        </is>
      </c>
      <c r="X3407" t="n">
        <v>7752</v>
      </c>
      <c r="Z3407" t="inlineStr">
        <is>
          <t>Evan Weinger ((N/A) RW)</t>
        </is>
      </c>
    </row>
    <row r="3408">
      <c r="A3408" t="inlineStr">
        <is>
          <t>Evan Weninger</t>
        </is>
      </c>
      <c r="B3408" t="inlineStr">
        <is>
          <t>(N/A)</t>
        </is>
      </c>
      <c r="C3408" t="inlineStr">
        <is>
          <t>G</t>
        </is>
      </c>
      <c r="D3408" t="inlineStr">
        <is>
          <t>G</t>
        </is>
      </c>
      <c r="E3408" t="n">
        <v>30</v>
      </c>
      <c r="F3408" t="inlineStr">
        <is>
          <t>FA</t>
        </is>
      </c>
      <c r="G3408" t="inlineStr">
        <is>
          <t>FA</t>
        </is>
      </c>
      <c r="H3408" s="30" t="n">
        <v>1</v>
      </c>
      <c r="I3408" s="31" t="n">
        <v>0</v>
      </c>
      <c r="J3408" s="31" t="n"/>
      <c r="K3408" s="31" t="n">
        <v>0</v>
      </c>
      <c r="L3408" s="32" t="n"/>
      <c r="M3408" s="31" t="n">
        <v>0</v>
      </c>
      <c r="N3408" s="31" t="n">
        <v>0</v>
      </c>
      <c r="O3408" s="31" t="n"/>
      <c r="P3408" s="31" t="n"/>
      <c r="Q3408" s="31" t="n">
        <v>0</v>
      </c>
      <c r="R3408" s="31" t="n"/>
      <c r="S3408" s="32" t="n"/>
      <c r="T3408" s="32" t="n"/>
      <c r="V3408" t="inlineStr">
        <is>
          <t>03ymi</t>
        </is>
      </c>
      <c r="Z3408" t="inlineStr">
        <is>
          <t>Evan Weninger ((N/A) G)</t>
        </is>
      </c>
    </row>
    <row r="3409">
      <c r="A3409" t="inlineStr">
        <is>
          <t>Everett Baldwin</t>
        </is>
      </c>
      <c r="B3409" t="inlineStr">
        <is>
          <t>TBL</t>
        </is>
      </c>
      <c r="C3409" t="inlineStr">
        <is>
          <t>D</t>
        </is>
      </c>
      <c r="D3409" t="inlineStr">
        <is>
          <t>D</t>
        </is>
      </c>
      <c r="E3409" t="n">
        <v>19</v>
      </c>
      <c r="F3409" t="inlineStr">
        <is>
          <t>FA</t>
        </is>
      </c>
      <c r="G3409" t="inlineStr">
        <is>
          <t>FA</t>
        </is>
      </c>
      <c r="H3409" s="30" t="n">
        <v>1</v>
      </c>
      <c r="I3409" s="31" t="n">
        <v>0</v>
      </c>
      <c r="J3409" s="31" t="n"/>
      <c r="K3409" s="31" t="n">
        <v>0</v>
      </c>
      <c r="L3409" s="32" t="n"/>
      <c r="M3409" s="31" t="n">
        <v>0</v>
      </c>
      <c r="N3409" s="31" t="n">
        <v>0</v>
      </c>
      <c r="O3409" s="31" t="n"/>
      <c r="P3409" s="31" t="n"/>
      <c r="Q3409" s="31" t="n">
        <v>0</v>
      </c>
      <c r="R3409" s="31" t="n"/>
      <c r="S3409" s="32" t="n"/>
      <c r="T3409" s="32" t="n"/>
      <c r="V3409" t="inlineStr">
        <is>
          <t>06tar</t>
        </is>
      </c>
      <c r="Y3409" t="inlineStr">
        <is>
          <t>39042d93-bf72-41f1-b3c2-0b599fe03844</t>
        </is>
      </c>
      <c r="Z3409" t="inlineStr">
        <is>
          <t>Everett Baldwin (TBL D)</t>
        </is>
      </c>
    </row>
    <row r="3410">
      <c r="A3410" t="inlineStr">
        <is>
          <t>Evgeni Kashnikov</t>
        </is>
      </c>
      <c r="B3410" t="inlineStr">
        <is>
          <t>SJS</t>
        </is>
      </c>
      <c r="C3410" t="inlineStr">
        <is>
          <t>D</t>
        </is>
      </c>
      <c r="D3410" t="inlineStr">
        <is>
          <t>D</t>
        </is>
      </c>
      <c r="E3410" t="n">
        <v>23</v>
      </c>
      <c r="F3410" t="inlineStr">
        <is>
          <t>FA</t>
        </is>
      </c>
      <c r="G3410" t="inlineStr">
        <is>
          <t>FA</t>
        </is>
      </c>
      <c r="H3410" s="30" t="n">
        <v>1</v>
      </c>
      <c r="I3410" s="31" t="n">
        <v>0</v>
      </c>
      <c r="J3410" s="31" t="n"/>
      <c r="K3410" s="31" t="n">
        <v>0</v>
      </c>
      <c r="L3410" s="32" t="n"/>
      <c r="M3410" s="31" t="n">
        <v>0</v>
      </c>
      <c r="N3410" s="31" t="n">
        <v>0</v>
      </c>
      <c r="O3410" s="31" t="n"/>
      <c r="P3410" s="31" t="n"/>
      <c r="Q3410" s="31" t="n">
        <v>0</v>
      </c>
      <c r="R3410" s="31" t="n"/>
      <c r="S3410" s="32" t="n"/>
      <c r="T3410" s="32" t="n"/>
      <c r="V3410" t="inlineStr">
        <is>
          <t>05ugh</t>
        </is>
      </c>
      <c r="Y3410" t="inlineStr">
        <is>
          <t>1fd57bde-5a6f-4891-bdeb-a47187f510b4</t>
        </is>
      </c>
      <c r="Z3410" t="inlineStr">
        <is>
          <t>Evgeni Kashnikov (SJS D)</t>
        </is>
      </c>
    </row>
    <row r="3411">
      <c r="A3411" t="inlineStr">
        <is>
          <t>Evgeni Skachkov</t>
        </is>
      </c>
      <c r="B3411" t="inlineStr">
        <is>
          <t>STL</t>
        </is>
      </c>
      <c r="C3411" t="inlineStr">
        <is>
          <t>LW</t>
        </is>
      </c>
      <c r="D3411" t="inlineStr">
        <is>
          <t>F</t>
        </is>
      </c>
      <c r="E3411" t="n">
        <v>42</v>
      </c>
      <c r="F3411" t="inlineStr">
        <is>
          <t>FA</t>
        </is>
      </c>
      <c r="G3411" t="inlineStr">
        <is>
          <t>FA</t>
        </is>
      </c>
      <c r="H3411" s="30" t="n">
        <v>1</v>
      </c>
      <c r="I3411" s="31" t="n">
        <v>0</v>
      </c>
      <c r="J3411" s="31" t="n"/>
      <c r="K3411" s="31" t="n">
        <v>0</v>
      </c>
      <c r="L3411" s="32" t="n"/>
      <c r="M3411" s="31" t="n">
        <v>0</v>
      </c>
      <c r="N3411" s="31" t="n">
        <v>0</v>
      </c>
      <c r="O3411" s="31" t="n"/>
      <c r="P3411" s="31" t="n"/>
      <c r="Q3411" s="31" t="n">
        <v>0</v>
      </c>
      <c r="R3411" s="31" t="n"/>
      <c r="S3411" s="32" t="n"/>
      <c r="T3411" s="32" t="n"/>
      <c r="V3411" t="inlineStr">
        <is>
          <t>022o9</t>
        </is>
      </c>
      <c r="Z3411" t="inlineStr">
        <is>
          <t>Evgeni Skachkov (STL LW)</t>
        </is>
      </c>
    </row>
    <row r="3412">
      <c r="A3412" t="inlineStr">
        <is>
          <t>Evgeny Artyukhin</t>
        </is>
      </c>
      <c r="B3412" t="inlineStr">
        <is>
          <t>(N/A)</t>
        </is>
      </c>
      <c r="C3412" t="inlineStr">
        <is>
          <t>RW</t>
        </is>
      </c>
      <c r="D3412" t="inlineStr">
        <is>
          <t>F</t>
        </is>
      </c>
      <c r="E3412" t="n">
        <v>43</v>
      </c>
      <c r="F3412" t="inlineStr">
        <is>
          <t>FA</t>
        </is>
      </c>
      <c r="G3412" t="inlineStr">
        <is>
          <t>FA</t>
        </is>
      </c>
      <c r="H3412" s="30" t="n">
        <v>1</v>
      </c>
      <c r="I3412" s="31" t="n">
        <v>0</v>
      </c>
      <c r="J3412" s="31" t="n"/>
      <c r="K3412" s="31" t="n">
        <v>0</v>
      </c>
      <c r="L3412" s="32" t="n"/>
      <c r="M3412" s="31" t="n">
        <v>0</v>
      </c>
      <c r="N3412" s="31" t="n">
        <v>0</v>
      </c>
      <c r="O3412" s="31" t="n"/>
      <c r="P3412" s="31" t="n"/>
      <c r="Q3412" s="31" t="n">
        <v>0</v>
      </c>
      <c r="R3412" s="31" t="n"/>
      <c r="S3412" s="32" t="n"/>
      <c r="T3412" s="32" t="n"/>
      <c r="V3412" t="inlineStr">
        <is>
          <t>00qnv</t>
        </is>
      </c>
      <c r="W3412" t="n">
        <v>1987</v>
      </c>
      <c r="X3412" t="n">
        <v>2925</v>
      </c>
      <c r="Z3412" t="inlineStr">
        <is>
          <t>Evgeny Artyukhin ((N/A) RW)</t>
        </is>
      </c>
    </row>
    <row r="3413">
      <c r="A3413" t="inlineStr">
        <is>
          <t>Evgeny Grachev</t>
        </is>
      </c>
      <c r="B3413" t="inlineStr">
        <is>
          <t>(N/A)</t>
        </is>
      </c>
      <c r="C3413" t="inlineStr">
        <is>
          <t>C</t>
        </is>
      </c>
      <c r="D3413" t="inlineStr">
        <is>
          <t>F</t>
        </is>
      </c>
      <c r="E3413" t="n">
        <v>36</v>
      </c>
      <c r="F3413" t="inlineStr">
        <is>
          <t>FA</t>
        </is>
      </c>
      <c r="G3413" t="inlineStr">
        <is>
          <t>FA</t>
        </is>
      </c>
      <c r="H3413" s="30" t="n">
        <v>1</v>
      </c>
      <c r="I3413" s="31" t="n">
        <v>0</v>
      </c>
      <c r="J3413" s="31" t="n"/>
      <c r="K3413" s="31" t="n">
        <v>0</v>
      </c>
      <c r="L3413" s="32" t="n"/>
      <c r="M3413" s="31" t="n">
        <v>0</v>
      </c>
      <c r="N3413" s="31" t="n">
        <v>0</v>
      </c>
      <c r="O3413" s="31" t="n"/>
      <c r="P3413" s="31" t="n"/>
      <c r="Q3413" s="31" t="n">
        <v>0</v>
      </c>
      <c r="R3413" s="31" t="n"/>
      <c r="S3413" s="32" t="n"/>
      <c r="T3413" s="32" t="n"/>
      <c r="V3413" t="inlineStr">
        <is>
          <t>015om</t>
        </is>
      </c>
      <c r="W3413" t="n">
        <v>3058</v>
      </c>
      <c r="X3413" t="n">
        <v>4545</v>
      </c>
      <c r="Z3413" t="inlineStr">
        <is>
          <t>Evgeny Grachev ((N/A) C)</t>
        </is>
      </c>
    </row>
    <row r="3414">
      <c r="A3414" t="inlineStr">
        <is>
          <t>Evgeny Kuznetsov</t>
        </is>
      </c>
      <c r="B3414" t="inlineStr">
        <is>
          <t>(N/A)</t>
        </is>
      </c>
      <c r="C3414" t="inlineStr">
        <is>
          <t>C</t>
        </is>
      </c>
      <c r="D3414" t="inlineStr">
        <is>
          <t>F</t>
        </is>
      </c>
      <c r="E3414" t="n">
        <v>34</v>
      </c>
      <c r="F3414" t="inlineStr">
        <is>
          <t>FA</t>
        </is>
      </c>
      <c r="G3414" t="inlineStr">
        <is>
          <t>FA</t>
        </is>
      </c>
      <c r="H3414" s="30" t="n">
        <v>1</v>
      </c>
      <c r="I3414" s="31" t="n">
        <v>0</v>
      </c>
      <c r="J3414" s="31" t="n"/>
      <c r="K3414" s="31" t="n">
        <v>0</v>
      </c>
      <c r="L3414" s="32" t="n"/>
      <c r="M3414" s="31" t="n">
        <v>0</v>
      </c>
      <c r="N3414" s="31" t="n">
        <v>0</v>
      </c>
      <c r="O3414" s="31" t="n"/>
      <c r="P3414" s="31" t="n"/>
      <c r="Q3414" s="31" t="n">
        <v>0</v>
      </c>
      <c r="R3414" s="31" t="n"/>
      <c r="S3414" s="32" t="n"/>
      <c r="T3414" s="32" t="n"/>
      <c r="V3414" t="inlineStr">
        <is>
          <t>01xfs</t>
        </is>
      </c>
      <c r="W3414" t="n">
        <v>3520</v>
      </c>
      <c r="X3414" t="n">
        <v>4986</v>
      </c>
      <c r="Y3414" t="inlineStr">
        <is>
          <t>d6ddb0db-66ba-4a8e-a8c9-641c767daf79</t>
        </is>
      </c>
      <c r="Z3414" t="inlineStr">
        <is>
          <t>Evgeny Kuznetsov ((N/A) C)</t>
        </is>
      </c>
    </row>
    <row r="3415">
      <c r="A3415" t="inlineStr">
        <is>
          <t>Evgeny Mityakin</t>
        </is>
      </c>
      <c r="B3415" t="inlineStr">
        <is>
          <t>(N/A)</t>
        </is>
      </c>
      <c r="C3415" t="inlineStr">
        <is>
          <t>RW</t>
        </is>
      </c>
      <c r="D3415" t="inlineStr">
        <is>
          <t>F</t>
        </is>
      </c>
      <c r="E3415" t="n">
        <v>28</v>
      </c>
      <c r="F3415" t="inlineStr">
        <is>
          <t>FA</t>
        </is>
      </c>
      <c r="G3415" t="inlineStr">
        <is>
          <t>FA</t>
        </is>
      </c>
      <c r="H3415" s="30" t="n">
        <v>1</v>
      </c>
      <c r="I3415" s="31" t="n">
        <v>0</v>
      </c>
      <c r="J3415" s="31" t="n"/>
      <c r="K3415" s="31" t="n">
        <v>0</v>
      </c>
      <c r="L3415" s="32" t="n"/>
      <c r="M3415" s="31" t="n">
        <v>0</v>
      </c>
      <c r="N3415" s="31" t="n">
        <v>0</v>
      </c>
      <c r="O3415" s="31" t="n"/>
      <c r="P3415" s="31" t="n"/>
      <c r="Q3415" s="31" t="n">
        <v>0</v>
      </c>
      <c r="R3415" s="31" t="n"/>
      <c r="S3415" s="32" t="n"/>
      <c r="T3415" s="32" t="n"/>
      <c r="V3415" t="inlineStr">
        <is>
          <t>043cn</t>
        </is>
      </c>
      <c r="Z3415" t="inlineStr">
        <is>
          <t>Evgeny Mityakin ((N/A) RW)</t>
        </is>
      </c>
    </row>
    <row r="3416">
      <c r="A3416" t="inlineStr">
        <is>
          <t>Evgeny Svechnikov</t>
        </is>
      </c>
      <c r="B3416" t="inlineStr">
        <is>
          <t>(N/A)</t>
        </is>
      </c>
      <c r="C3416" t="inlineStr">
        <is>
          <t>LW</t>
        </is>
      </c>
      <c r="D3416" t="inlineStr">
        <is>
          <t>F</t>
        </is>
      </c>
      <c r="E3416" t="n">
        <v>29</v>
      </c>
      <c r="F3416" t="inlineStr">
        <is>
          <t>FA</t>
        </is>
      </c>
      <c r="G3416" t="inlineStr">
        <is>
          <t>FA</t>
        </is>
      </c>
      <c r="H3416" s="30" t="n">
        <v>1</v>
      </c>
      <c r="I3416" s="31" t="n">
        <v>0</v>
      </c>
      <c r="J3416" s="31" t="n"/>
      <c r="K3416" s="31" t="n">
        <v>0</v>
      </c>
      <c r="L3416" s="32" t="n"/>
      <c r="M3416" s="31" t="n">
        <v>0</v>
      </c>
      <c r="N3416" s="31" t="n">
        <v>0</v>
      </c>
      <c r="O3416" s="31" t="n"/>
      <c r="P3416" s="31" t="n"/>
      <c r="Q3416" s="31" t="n">
        <v>0</v>
      </c>
      <c r="R3416" s="31" t="n"/>
      <c r="S3416" s="32" t="n"/>
      <c r="T3416" s="32" t="n"/>
      <c r="V3416" t="inlineStr">
        <is>
          <t>03oys</t>
        </is>
      </c>
      <c r="W3416" t="n">
        <v>4790</v>
      </c>
      <c r="X3416" t="n">
        <v>6761</v>
      </c>
      <c r="Y3416" t="inlineStr">
        <is>
          <t>d0884357-4b75-46d8-9eea-170756f2bcd3</t>
        </is>
      </c>
      <c r="Z3416" t="inlineStr">
        <is>
          <t>Evgeny Svechnikov ((N/A) LW)</t>
        </is>
      </c>
    </row>
    <row r="3417">
      <c r="A3417" t="inlineStr">
        <is>
          <t>Ewan Huet</t>
        </is>
      </c>
      <c r="B3417" t="inlineStr">
        <is>
          <t>(N/A)</t>
        </is>
      </c>
      <c r="C3417" t="inlineStr">
        <is>
          <t>G</t>
        </is>
      </c>
      <c r="D3417" t="inlineStr">
        <is>
          <t>G</t>
        </is>
      </c>
      <c r="E3417" t="n">
        <v>21</v>
      </c>
      <c r="F3417" t="inlineStr">
        <is>
          <t>FA</t>
        </is>
      </c>
      <c r="G3417" t="inlineStr">
        <is>
          <t>FA</t>
        </is>
      </c>
      <c r="H3417" s="30" t="n">
        <v>1</v>
      </c>
      <c r="I3417" s="31" t="n">
        <v>0</v>
      </c>
      <c r="J3417" s="31" t="n"/>
      <c r="K3417" s="31" t="n">
        <v>0</v>
      </c>
      <c r="L3417" s="32" t="n"/>
      <c r="M3417" s="31" t="n">
        <v>0</v>
      </c>
      <c r="N3417" s="31" t="n">
        <v>0</v>
      </c>
      <c r="O3417" s="31" t="n"/>
      <c r="P3417" s="31" t="n"/>
      <c r="Q3417" s="31" t="n">
        <v>0</v>
      </c>
      <c r="R3417" s="31" t="n"/>
      <c r="S3417" s="32" t="n"/>
      <c r="T3417" s="32" t="n"/>
      <c r="V3417" t="inlineStr">
        <is>
          <t>06c94</t>
        </is>
      </c>
      <c r="Z3417" t="inlineStr">
        <is>
          <t>Ewan Huet ((N/A) G)</t>
        </is>
      </c>
    </row>
    <row r="3418">
      <c r="A3418" t="inlineStr">
        <is>
          <t>Fabian Brunnstrom</t>
        </is>
      </c>
      <c r="B3418" t="inlineStr">
        <is>
          <t>(N/A)</t>
        </is>
      </c>
      <c r="C3418" t="inlineStr">
        <is>
          <t>LW</t>
        </is>
      </c>
      <c r="D3418" t="inlineStr">
        <is>
          <t>F</t>
        </is>
      </c>
      <c r="E3418" t="n">
        <v>41</v>
      </c>
      <c r="F3418" t="inlineStr">
        <is>
          <t>FA</t>
        </is>
      </c>
      <c r="G3418" t="inlineStr">
        <is>
          <t>FA</t>
        </is>
      </c>
      <c r="H3418" s="30" t="n">
        <v>1</v>
      </c>
      <c r="I3418" s="31" t="n">
        <v>0</v>
      </c>
      <c r="J3418" s="31" t="n"/>
      <c r="K3418" s="31" t="n">
        <v>0</v>
      </c>
      <c r="L3418" s="32" t="n"/>
      <c r="M3418" s="31" t="n">
        <v>0</v>
      </c>
      <c r="N3418" s="31" t="n">
        <v>0</v>
      </c>
      <c r="O3418" s="31" t="n"/>
      <c r="P3418" s="31" t="n"/>
      <c r="Q3418" s="31" t="n">
        <v>0</v>
      </c>
      <c r="R3418" s="31" t="n"/>
      <c r="S3418" s="32" t="n"/>
      <c r="T3418" s="32" t="n"/>
      <c r="V3418" t="inlineStr">
        <is>
          <t>005h9</t>
        </is>
      </c>
      <c r="W3418" t="n">
        <v>2937</v>
      </c>
      <c r="X3418" t="n">
        <v>4440</v>
      </c>
      <c r="Z3418" t="inlineStr">
        <is>
          <t>Fabian Brunnstrom ((N/A) LW)</t>
        </is>
      </c>
    </row>
    <row r="3419">
      <c r="A3419" t="inlineStr">
        <is>
          <t>Fabian Lysell</t>
        </is>
      </c>
      <c r="B3419" t="inlineStr">
        <is>
          <t>COL</t>
        </is>
      </c>
      <c r="C3419" t="inlineStr">
        <is>
          <t>LW</t>
        </is>
      </c>
      <c r="D3419" t="inlineStr">
        <is>
          <t>F</t>
        </is>
      </c>
      <c r="E3419" t="n">
        <v>23</v>
      </c>
      <c r="F3419" t="inlineStr">
        <is>
          <t>FA</t>
        </is>
      </c>
      <c r="G3419" t="inlineStr">
        <is>
          <t>FA</t>
        </is>
      </c>
      <c r="H3419" s="30" t="n">
        <v>863333</v>
      </c>
      <c r="I3419" s="31" t="n">
        <v>0</v>
      </c>
      <c r="J3419" s="31" t="n"/>
      <c r="K3419" s="31" t="n">
        <v>0</v>
      </c>
      <c r="L3419" s="32" t="n"/>
      <c r="M3419" s="31" t="n">
        <v>0</v>
      </c>
      <c r="N3419" s="31" t="n">
        <v>0</v>
      </c>
      <c r="O3419" s="31" t="n"/>
      <c r="P3419" s="31" t="n"/>
      <c r="Q3419" s="31" t="n">
        <v>0</v>
      </c>
      <c r="R3419" s="31" t="n"/>
      <c r="S3419" s="32" t="n"/>
      <c r="T3419" s="32" t="n"/>
      <c r="V3419" t="inlineStr">
        <is>
          <t>059e7</t>
        </is>
      </c>
      <c r="W3419" t="n">
        <v>6480</v>
      </c>
      <c r="Y3419" t="inlineStr">
        <is>
          <t>12906f35-a9c4-4801-add0-a60003b08fe9</t>
        </is>
      </c>
      <c r="Z3419" t="inlineStr">
        <is>
          <t>Fabian Lysell (COL LW)</t>
        </is>
      </c>
    </row>
    <row r="3420">
      <c r="A3420" t="inlineStr">
        <is>
          <t>Fabian Wagner</t>
        </is>
      </c>
      <c r="B3420" t="inlineStr">
        <is>
          <t>WPG</t>
        </is>
      </c>
      <c r="C3420" t="inlineStr">
        <is>
          <t>C</t>
        </is>
      </c>
      <c r="D3420" t="inlineStr">
        <is>
          <t>F</t>
        </is>
      </c>
      <c r="E3420" t="n">
        <v>22</v>
      </c>
      <c r="F3420" t="inlineStr">
        <is>
          <t>FA</t>
        </is>
      </c>
      <c r="G3420" t="inlineStr">
        <is>
          <t>FA</t>
        </is>
      </c>
      <c r="H3420" s="30" t="n">
        <v>830556</v>
      </c>
      <c r="I3420" s="31" t="n">
        <v>0</v>
      </c>
      <c r="J3420" s="31" t="n"/>
      <c r="K3420" s="31" t="n">
        <v>0</v>
      </c>
      <c r="L3420" s="32" t="n"/>
      <c r="M3420" s="31" t="n">
        <v>0</v>
      </c>
      <c r="N3420" s="31" t="n">
        <v>0</v>
      </c>
      <c r="O3420" s="31" t="n"/>
      <c r="P3420" s="31" t="n"/>
      <c r="Q3420" s="31" t="n">
        <v>0</v>
      </c>
      <c r="R3420" s="31" t="n"/>
      <c r="S3420" s="32" t="n"/>
      <c r="T3420" s="32" t="n"/>
      <c r="V3420" t="inlineStr">
        <is>
          <t>061nz</t>
        </is>
      </c>
      <c r="W3420" t="n">
        <v>6798</v>
      </c>
      <c r="Y3420" t="inlineStr">
        <is>
          <t>377e0ce9-247a-4091-84e1-4b981290cd4a</t>
        </is>
      </c>
      <c r="Z3420" t="inlineStr">
        <is>
          <t>Fabian Wagner (WPG C)</t>
        </is>
      </c>
    </row>
    <row r="3421">
      <c r="A3421" t="inlineStr">
        <is>
          <t>Fabian Zuccarello</t>
        </is>
      </c>
      <c r="B3421" t="inlineStr">
        <is>
          <t>(N/A)</t>
        </is>
      </c>
      <c r="C3421" t="inlineStr">
        <is>
          <t>LW</t>
        </is>
      </c>
      <c r="D3421" t="inlineStr">
        <is>
          <t>F</t>
        </is>
      </c>
      <c r="E3421" t="n">
        <v>29</v>
      </c>
      <c r="F3421" t="inlineStr">
        <is>
          <t>FA</t>
        </is>
      </c>
      <c r="G3421" t="inlineStr">
        <is>
          <t>FA</t>
        </is>
      </c>
      <c r="H3421" s="30" t="n">
        <v>1</v>
      </c>
      <c r="I3421" s="31" t="n">
        <v>0</v>
      </c>
      <c r="J3421" s="31" t="n"/>
      <c r="K3421" s="31" t="n">
        <v>0</v>
      </c>
      <c r="L3421" s="32" t="n"/>
      <c r="M3421" s="31" t="n">
        <v>0</v>
      </c>
      <c r="N3421" s="31" t="n">
        <v>0</v>
      </c>
      <c r="O3421" s="31" t="n"/>
      <c r="P3421" s="31" t="n"/>
      <c r="Q3421" s="31" t="n">
        <v>0</v>
      </c>
      <c r="R3421" s="31" t="n"/>
      <c r="S3421" s="32" t="n"/>
      <c r="T3421" s="32" t="n"/>
      <c r="V3421" t="inlineStr">
        <is>
          <t>0440k</t>
        </is>
      </c>
      <c r="Z3421" t="inlineStr">
        <is>
          <t>Fabian Zuccarello ((N/A) LW)</t>
        </is>
      </c>
    </row>
    <row r="3422">
      <c r="A3422" t="inlineStr">
        <is>
          <t>Fabio Iacobo</t>
        </is>
      </c>
      <c r="B3422" t="inlineStr">
        <is>
          <t>(N/A)</t>
        </is>
      </c>
      <c r="C3422" t="inlineStr">
        <is>
          <t>G</t>
        </is>
      </c>
      <c r="D3422" t="inlineStr">
        <is>
          <t>G</t>
        </is>
      </c>
      <c r="E3422" t="n">
        <v>24</v>
      </c>
      <c r="F3422" t="inlineStr">
        <is>
          <t>FA</t>
        </is>
      </c>
      <c r="G3422" t="inlineStr">
        <is>
          <t>FA</t>
        </is>
      </c>
      <c r="H3422" s="30" t="n">
        <v>1</v>
      </c>
      <c r="I3422" s="31" t="n">
        <v>0</v>
      </c>
      <c r="J3422" s="31" t="n"/>
      <c r="K3422" s="31" t="n">
        <v>0</v>
      </c>
      <c r="L3422" s="32" t="n"/>
      <c r="M3422" s="31" t="n">
        <v>0</v>
      </c>
      <c r="N3422" s="31" t="n">
        <v>0</v>
      </c>
      <c r="O3422" s="31" t="n"/>
      <c r="P3422" s="31" t="n"/>
      <c r="Q3422" s="31" t="n">
        <v>0</v>
      </c>
      <c r="R3422" s="31" t="n"/>
      <c r="S3422" s="32" t="n"/>
      <c r="T3422" s="32" t="n"/>
      <c r="V3422" t="inlineStr">
        <is>
          <t>05no2</t>
        </is>
      </c>
      <c r="Z3422" t="inlineStr">
        <is>
          <t>Fabio Iacobo ((N/A) G)</t>
        </is>
      </c>
    </row>
    <row r="3423">
      <c r="A3423" t="inlineStr">
        <is>
          <t>Fabio Kose</t>
        </is>
      </c>
      <c r="B3423" t="inlineStr">
        <is>
          <t>(N/A)</t>
        </is>
      </c>
      <c r="C3423" t="inlineStr">
        <is>
          <t>D</t>
        </is>
      </c>
      <c r="D3423" t="inlineStr">
        <is>
          <t>D</t>
        </is>
      </c>
      <c r="E3423" t="n">
        <v>19</v>
      </c>
      <c r="F3423" t="inlineStr">
        <is>
          <t>FA</t>
        </is>
      </c>
      <c r="G3423" t="inlineStr">
        <is>
          <t>FA</t>
        </is>
      </c>
      <c r="H3423" s="30" t="n">
        <v>1</v>
      </c>
      <c r="I3423" s="31" t="n">
        <v>0</v>
      </c>
      <c r="J3423" s="31" t="n"/>
      <c r="K3423" s="31" t="n">
        <v>0</v>
      </c>
      <c r="L3423" s="32" t="n"/>
      <c r="M3423" s="31" t="n">
        <v>0</v>
      </c>
      <c r="N3423" s="31" t="n">
        <v>0</v>
      </c>
      <c r="O3423" s="31" t="n"/>
      <c r="P3423" s="31" t="n"/>
      <c r="Q3423" s="31" t="n">
        <v>0</v>
      </c>
      <c r="R3423" s="31" t="n"/>
      <c r="S3423" s="32" t="n"/>
      <c r="T3423" s="32" t="n"/>
      <c r="V3423" t="inlineStr">
        <is>
          <t>06rr0</t>
        </is>
      </c>
      <c r="Z3423" t="inlineStr">
        <is>
          <t>Fabio Kose ((N/A) D)</t>
        </is>
      </c>
    </row>
    <row r="3424">
      <c r="A3424" t="inlineStr">
        <is>
          <t>Fabio Wagner</t>
        </is>
      </c>
      <c r="B3424" t="inlineStr">
        <is>
          <t>(N/A)</t>
        </is>
      </c>
      <c r="C3424" t="inlineStr">
        <is>
          <t>D</t>
        </is>
      </c>
      <c r="D3424" t="inlineStr">
        <is>
          <t>D</t>
        </is>
      </c>
      <c r="E3424" t="n">
        <v>30</v>
      </c>
      <c r="F3424" t="inlineStr">
        <is>
          <t>FA</t>
        </is>
      </c>
      <c r="G3424" t="inlineStr">
        <is>
          <t>FA</t>
        </is>
      </c>
      <c r="H3424" s="30" t="n">
        <v>1</v>
      </c>
      <c r="I3424" s="31" t="n">
        <v>0</v>
      </c>
      <c r="J3424" s="31" t="n"/>
      <c r="K3424" s="31" t="n">
        <v>0</v>
      </c>
      <c r="L3424" s="32" t="n"/>
      <c r="M3424" s="31" t="n">
        <v>0</v>
      </c>
      <c r="N3424" s="31" t="n">
        <v>0</v>
      </c>
      <c r="O3424" s="31" t="n"/>
      <c r="P3424" s="31" t="n"/>
      <c r="Q3424" s="31" t="n">
        <v>0</v>
      </c>
      <c r="R3424" s="31" t="n"/>
      <c r="S3424" s="32" t="n"/>
      <c r="T3424" s="32" t="n"/>
      <c r="V3424" t="inlineStr">
        <is>
          <t>05yjh</t>
        </is>
      </c>
      <c r="Z3424" t="inlineStr">
        <is>
          <t>Fabio Wagner ((N/A) D)</t>
        </is>
      </c>
    </row>
    <row r="3425">
      <c r="A3425" t="inlineStr">
        <is>
          <t>Fabrice Bouvard</t>
        </is>
      </c>
      <c r="B3425" t="inlineStr">
        <is>
          <t>(N/A)</t>
        </is>
      </c>
      <c r="C3425" t="inlineStr">
        <is>
          <t>C</t>
        </is>
      </c>
      <c r="D3425" t="inlineStr">
        <is>
          <t>F</t>
        </is>
      </c>
      <c r="E3425" t="n">
        <v>18</v>
      </c>
      <c r="F3425" t="inlineStr">
        <is>
          <t>FA</t>
        </is>
      </c>
      <c r="G3425" t="inlineStr">
        <is>
          <t>FA</t>
        </is>
      </c>
      <c r="H3425" s="30" t="n">
        <v>1</v>
      </c>
      <c r="I3425" s="31" t="n">
        <v>0</v>
      </c>
      <c r="J3425" s="31" t="n"/>
      <c r="K3425" s="31" t="n">
        <v>0</v>
      </c>
      <c r="L3425" s="32" t="n"/>
      <c r="M3425" s="31" t="n">
        <v>0</v>
      </c>
      <c r="N3425" s="31" t="n">
        <v>0</v>
      </c>
      <c r="O3425" s="31" t="n"/>
      <c r="P3425" s="31" t="n"/>
      <c r="Q3425" s="31" t="n">
        <v>0</v>
      </c>
      <c r="R3425" s="31" t="n"/>
      <c r="S3425" s="32" t="n"/>
      <c r="T3425" s="32" t="n"/>
      <c r="V3425" t="inlineStr">
        <is>
          <t>078r6</t>
        </is>
      </c>
      <c r="Z3425" t="inlineStr">
        <is>
          <t>Fabrice Bouvard ((N/A) C)</t>
        </is>
      </c>
    </row>
    <row r="3426">
      <c r="A3426" t="inlineStr">
        <is>
          <t>Fabrice Herzog</t>
        </is>
      </c>
      <c r="B3426" t="inlineStr">
        <is>
          <t>TOR</t>
        </is>
      </c>
      <c r="C3426" t="inlineStr">
        <is>
          <t>LW</t>
        </is>
      </c>
      <c r="D3426" t="inlineStr">
        <is>
          <t>F</t>
        </is>
      </c>
      <c r="E3426" t="n">
        <v>31</v>
      </c>
      <c r="F3426" t="inlineStr">
        <is>
          <t>FA</t>
        </is>
      </c>
      <c r="G3426" t="inlineStr">
        <is>
          <t>FA</t>
        </is>
      </c>
      <c r="H3426" s="30" t="n">
        <v>1</v>
      </c>
      <c r="I3426" s="31" t="n">
        <v>0</v>
      </c>
      <c r="J3426" s="31" t="n"/>
      <c r="K3426" s="31" t="n">
        <v>0</v>
      </c>
      <c r="L3426" s="32" t="n"/>
      <c r="M3426" s="31" t="n">
        <v>0</v>
      </c>
      <c r="N3426" s="31" t="n">
        <v>0</v>
      </c>
      <c r="O3426" s="31" t="n"/>
      <c r="P3426" s="31" t="n"/>
      <c r="Q3426" s="31" t="n">
        <v>0</v>
      </c>
      <c r="R3426" s="31" t="n"/>
      <c r="S3426" s="32" t="n"/>
      <c r="T3426" s="32" t="n"/>
      <c r="V3426" t="inlineStr">
        <is>
          <t>031qs</t>
        </is>
      </c>
      <c r="X3426" t="n">
        <v>6122</v>
      </c>
      <c r="Y3426" t="inlineStr">
        <is>
          <t>9ec3eb2c-5bf3-4dd3-8b81-5f22973f0d31</t>
        </is>
      </c>
      <c r="Z3426" t="inlineStr">
        <is>
          <t>Fabrice Herzog (TOR LW)</t>
        </is>
      </c>
    </row>
    <row r="3427">
      <c r="A3427" t="inlineStr">
        <is>
          <t>Fabrizio Pilu</t>
        </is>
      </c>
      <c r="B3427" t="inlineStr">
        <is>
          <t>(N/A)</t>
        </is>
      </c>
      <c r="C3427" t="inlineStr">
        <is>
          <t>D</t>
        </is>
      </c>
      <c r="D3427" t="inlineStr">
        <is>
          <t>D</t>
        </is>
      </c>
      <c r="E3427" t="n">
        <v>23</v>
      </c>
      <c r="F3427" t="inlineStr">
        <is>
          <t>FA</t>
        </is>
      </c>
      <c r="G3427" t="inlineStr">
        <is>
          <t>FA</t>
        </is>
      </c>
      <c r="H3427" s="30" t="n">
        <v>1</v>
      </c>
      <c r="I3427" s="31" t="n">
        <v>0</v>
      </c>
      <c r="J3427" s="31" t="n"/>
      <c r="K3427" s="31" t="n">
        <v>0</v>
      </c>
      <c r="L3427" s="32" t="n"/>
      <c r="M3427" s="31" t="n">
        <v>0</v>
      </c>
      <c r="N3427" s="31" t="n">
        <v>0</v>
      </c>
      <c r="O3427" s="31" t="n"/>
      <c r="P3427" s="31" t="n"/>
      <c r="Q3427" s="31" t="n">
        <v>0</v>
      </c>
      <c r="R3427" s="31" t="n"/>
      <c r="S3427" s="32" t="n"/>
      <c r="T3427" s="32" t="n"/>
      <c r="V3427" t="inlineStr">
        <is>
          <t>060yc</t>
        </is>
      </c>
      <c r="Z3427" t="inlineStr">
        <is>
          <t>Fabrizio Pilu ((N/A) D)</t>
        </is>
      </c>
    </row>
    <row r="3428">
      <c r="A3428" t="inlineStr">
        <is>
          <t>Fedor Gordeev</t>
        </is>
      </c>
      <c r="B3428" t="inlineStr">
        <is>
          <t>MIN</t>
        </is>
      </c>
      <c r="C3428" t="inlineStr">
        <is>
          <t>D</t>
        </is>
      </c>
      <c r="D3428" t="inlineStr">
        <is>
          <t>D</t>
        </is>
      </c>
      <c r="E3428" t="n">
        <v>27</v>
      </c>
      <c r="F3428" t="inlineStr">
        <is>
          <t>FA</t>
        </is>
      </c>
      <c r="G3428" t="inlineStr">
        <is>
          <t>FA</t>
        </is>
      </c>
      <c r="H3428" s="30" t="n">
        <v>1</v>
      </c>
      <c r="I3428" s="31" t="n">
        <v>0</v>
      </c>
      <c r="J3428" s="31" t="n"/>
      <c r="K3428" s="31" t="n">
        <v>0</v>
      </c>
      <c r="L3428" s="32" t="n"/>
      <c r="M3428" s="31" t="n">
        <v>0</v>
      </c>
      <c r="N3428" s="31" t="n">
        <v>0</v>
      </c>
      <c r="O3428" s="31" t="n"/>
      <c r="P3428" s="31" t="n"/>
      <c r="Q3428" s="31" t="n">
        <v>0</v>
      </c>
      <c r="R3428" s="31" t="n"/>
      <c r="S3428" s="32" t="n"/>
      <c r="T3428" s="32" t="n"/>
      <c r="V3428" t="inlineStr">
        <is>
          <t>04f78</t>
        </is>
      </c>
      <c r="W3428" t="n">
        <v>6121</v>
      </c>
      <c r="X3428" t="n">
        <v>7656</v>
      </c>
      <c r="Y3428" t="inlineStr">
        <is>
          <t>920f363d-dbea-4d95-97a3-ba266fad8c60</t>
        </is>
      </c>
      <c r="Z3428" t="inlineStr">
        <is>
          <t>Fedor Gordeev (MIN D)</t>
        </is>
      </c>
    </row>
    <row r="3429">
      <c r="A3429" t="inlineStr">
        <is>
          <t>Felix Bibeau</t>
        </is>
      </c>
      <c r="B3429" t="inlineStr">
        <is>
          <t>NYI</t>
        </is>
      </c>
      <c r="C3429" t="inlineStr">
        <is>
          <t>C</t>
        </is>
      </c>
      <c r="D3429" t="inlineStr">
        <is>
          <t>F</t>
        </is>
      </c>
      <c r="E3429" t="n">
        <v>27</v>
      </c>
      <c r="F3429" t="inlineStr">
        <is>
          <t>FA</t>
        </is>
      </c>
      <c r="G3429" t="inlineStr">
        <is>
          <t>FA</t>
        </is>
      </c>
      <c r="H3429" s="30" t="n">
        <v>1</v>
      </c>
      <c r="I3429" s="31" t="n">
        <v>0</v>
      </c>
      <c r="J3429" s="31" t="n"/>
      <c r="K3429" s="31" t="n">
        <v>0</v>
      </c>
      <c r="L3429" s="32" t="n"/>
      <c r="M3429" s="31" t="n">
        <v>0</v>
      </c>
      <c r="N3429" s="31" t="n">
        <v>0</v>
      </c>
      <c r="O3429" s="31" t="n"/>
      <c r="P3429" s="31" t="n"/>
      <c r="Q3429" s="31" t="n">
        <v>0</v>
      </c>
      <c r="R3429" s="31" t="n"/>
      <c r="S3429" s="32" t="n"/>
      <c r="T3429" s="32" t="n"/>
      <c r="V3429" t="inlineStr">
        <is>
          <t>051vl</t>
        </is>
      </c>
      <c r="W3429" t="n">
        <v>6181</v>
      </c>
      <c r="X3429" t="n">
        <v>8455</v>
      </c>
      <c r="Z3429" t="inlineStr">
        <is>
          <t>Felix Bibeau (NYI C)</t>
        </is>
      </c>
    </row>
    <row r="3430">
      <c r="A3430" t="inlineStr">
        <is>
          <t>Felix Bruckmann</t>
        </is>
      </c>
      <c r="B3430" t="inlineStr">
        <is>
          <t>(N/A)</t>
        </is>
      </c>
      <c r="C3430" t="inlineStr">
        <is>
          <t>G</t>
        </is>
      </c>
      <c r="D3430" t="inlineStr">
        <is>
          <t>G</t>
        </is>
      </c>
      <c r="E3430" t="n">
        <v>35</v>
      </c>
      <c r="F3430" t="inlineStr">
        <is>
          <t>FA</t>
        </is>
      </c>
      <c r="G3430" t="inlineStr">
        <is>
          <t>FA</t>
        </is>
      </c>
      <c r="H3430" s="30" t="n">
        <v>1</v>
      </c>
      <c r="I3430" s="31" t="n">
        <v>0</v>
      </c>
      <c r="J3430" s="31" t="n"/>
      <c r="K3430" s="31" t="n">
        <v>0</v>
      </c>
      <c r="L3430" s="32" t="n"/>
      <c r="M3430" s="31" t="n">
        <v>0</v>
      </c>
      <c r="N3430" s="31" t="n">
        <v>0</v>
      </c>
      <c r="O3430" s="31" t="n"/>
      <c r="P3430" s="31" t="n"/>
      <c r="Q3430" s="31" t="n">
        <v>0</v>
      </c>
      <c r="R3430" s="31" t="n"/>
      <c r="S3430" s="32" t="n"/>
      <c r="T3430" s="32" t="n"/>
      <c r="V3430" t="inlineStr">
        <is>
          <t>05yjb</t>
        </is>
      </c>
      <c r="Z3430" t="inlineStr">
        <is>
          <t>Felix Bruckmann ((N/A) G)</t>
        </is>
      </c>
    </row>
    <row r="3431">
      <c r="A3431" t="inlineStr">
        <is>
          <t>Felix Carell</t>
        </is>
      </c>
      <c r="B3431" t="inlineStr">
        <is>
          <t>(N/A)</t>
        </is>
      </c>
      <c r="C3431" t="inlineStr">
        <is>
          <t>D</t>
        </is>
      </c>
      <c r="D3431" t="inlineStr">
        <is>
          <t>D</t>
        </is>
      </c>
      <c r="E3431" t="n">
        <v>20</v>
      </c>
      <c r="F3431" t="inlineStr">
        <is>
          <t>FA</t>
        </is>
      </c>
      <c r="G3431" t="inlineStr">
        <is>
          <t>FA</t>
        </is>
      </c>
      <c r="H3431" s="30" t="n">
        <v>1</v>
      </c>
      <c r="I3431" s="31" t="n">
        <v>0</v>
      </c>
      <c r="J3431" s="31" t="n"/>
      <c r="K3431" s="31" t="n">
        <v>0</v>
      </c>
      <c r="L3431" s="32" t="n"/>
      <c r="M3431" s="31" t="n">
        <v>0</v>
      </c>
      <c r="N3431" s="31" t="n">
        <v>0</v>
      </c>
      <c r="O3431" s="31" t="n"/>
      <c r="P3431" s="31" t="n"/>
      <c r="Q3431" s="31" t="n">
        <v>0</v>
      </c>
      <c r="R3431" s="31" t="n"/>
      <c r="S3431" s="32" t="n"/>
      <c r="T3431" s="32" t="n"/>
      <c r="V3431" t="inlineStr">
        <is>
          <t>07914</t>
        </is>
      </c>
      <c r="Z3431" t="inlineStr">
        <is>
          <t>Felix Carell ((N/A) D)</t>
        </is>
      </c>
    </row>
    <row r="3432">
      <c r="A3432" t="inlineStr">
        <is>
          <t>Felix Caron</t>
        </is>
      </c>
      <c r="B3432" t="inlineStr">
        <is>
          <t>(N/A)</t>
        </is>
      </c>
      <c r="C3432" t="inlineStr">
        <is>
          <t>RW</t>
        </is>
      </c>
      <c r="D3432" t="inlineStr">
        <is>
          <t>F</t>
        </is>
      </c>
      <c r="E3432" t="n">
        <v>21</v>
      </c>
      <c r="F3432" t="inlineStr">
        <is>
          <t>FA</t>
        </is>
      </c>
      <c r="G3432" t="inlineStr">
        <is>
          <t>FA</t>
        </is>
      </c>
      <c r="H3432" s="30" t="n">
        <v>1</v>
      </c>
      <c r="I3432" s="31" t="n">
        <v>0</v>
      </c>
      <c r="J3432" s="31" t="n"/>
      <c r="K3432" s="31" t="n">
        <v>0</v>
      </c>
      <c r="L3432" s="32" t="n"/>
      <c r="M3432" s="31" t="n">
        <v>0</v>
      </c>
      <c r="N3432" s="31" t="n">
        <v>0</v>
      </c>
      <c r="O3432" s="31" t="n"/>
      <c r="P3432" s="31" t="n"/>
      <c r="Q3432" s="31" t="n">
        <v>0</v>
      </c>
      <c r="R3432" s="31" t="n"/>
      <c r="S3432" s="32" t="n"/>
      <c r="T3432" s="32" t="n"/>
      <c r="V3432" t="inlineStr">
        <is>
          <t>07296</t>
        </is>
      </c>
      <c r="Z3432" t="inlineStr">
        <is>
          <t>Felix Caron ((N/A) RW)</t>
        </is>
      </c>
    </row>
    <row r="3433">
      <c r="A3433" t="inlineStr">
        <is>
          <t>Felix Chamberland</t>
        </is>
      </c>
      <c r="B3433" t="inlineStr">
        <is>
          <t>(N/A)</t>
        </is>
      </c>
      <c r="C3433" t="inlineStr">
        <is>
          <t>LW</t>
        </is>
      </c>
      <c r="D3433" t="inlineStr">
        <is>
          <t>F</t>
        </is>
      </c>
      <c r="E3433" t="n">
        <v>32</v>
      </c>
      <c r="F3433" t="inlineStr">
        <is>
          <t>FA</t>
        </is>
      </c>
      <c r="G3433" t="inlineStr">
        <is>
          <t>FA</t>
        </is>
      </c>
      <c r="H3433" s="30" t="n">
        <v>1</v>
      </c>
      <c r="I3433" s="31" t="n">
        <v>0</v>
      </c>
      <c r="J3433" s="31" t="n"/>
      <c r="K3433" s="31" t="n">
        <v>0</v>
      </c>
      <c r="L3433" s="32" t="n"/>
      <c r="M3433" s="31" t="n">
        <v>0</v>
      </c>
      <c r="N3433" s="31" t="n">
        <v>0</v>
      </c>
      <c r="O3433" s="31" t="n"/>
      <c r="P3433" s="31" t="n"/>
      <c r="Q3433" s="31" t="n">
        <v>0</v>
      </c>
      <c r="R3433" s="31" t="n"/>
      <c r="S3433" s="32" t="n"/>
      <c r="T3433" s="32" t="n"/>
      <c r="V3433" t="inlineStr">
        <is>
          <t>03sro</t>
        </is>
      </c>
      <c r="Z3433" t="inlineStr">
        <is>
          <t>Felix Chamberland ((N/A) LW)</t>
        </is>
      </c>
    </row>
    <row r="3434">
      <c r="A3434" t="inlineStr">
        <is>
          <t>Felix Farhammar</t>
        </is>
      </c>
      <c r="B3434" t="inlineStr">
        <is>
          <t>NYR</t>
        </is>
      </c>
      <c r="C3434" t="inlineStr">
        <is>
          <t>D</t>
        </is>
      </c>
      <c r="D3434" t="inlineStr">
        <is>
          <t>D</t>
        </is>
      </c>
      <c r="E3434" t="n">
        <v>19</v>
      </c>
      <c r="F3434" t="inlineStr">
        <is>
          <t>FA</t>
        </is>
      </c>
      <c r="G3434" t="inlineStr">
        <is>
          <t>FA</t>
        </is>
      </c>
      <c r="H3434" s="30" t="n">
        <v>1</v>
      </c>
      <c r="I3434" s="31" t="n">
        <v>0</v>
      </c>
      <c r="J3434" s="31" t="n"/>
      <c r="K3434" s="31" t="n">
        <v>0</v>
      </c>
      <c r="L3434" s="32" t="n"/>
      <c r="M3434" s="31" t="n">
        <v>0</v>
      </c>
      <c r="N3434" s="31" t="n">
        <v>0</v>
      </c>
      <c r="O3434" s="31" t="n"/>
      <c r="P3434" s="31" t="n"/>
      <c r="Q3434" s="31" t="n">
        <v>0</v>
      </c>
      <c r="R3434" s="31" t="n"/>
      <c r="S3434" s="32" t="n"/>
      <c r="T3434" s="32" t="n"/>
      <c r="V3434" t="inlineStr">
        <is>
          <t>06xwt</t>
        </is>
      </c>
      <c r="Y3434" t="inlineStr">
        <is>
          <t>e62f6ea3-2a44-43c8-ac48-93c5b93a5a05</t>
        </is>
      </c>
      <c r="Z3434" t="inlineStr">
        <is>
          <t>Felix Farhammar (NYR D)</t>
        </is>
      </c>
    </row>
    <row r="3435">
      <c r="A3435" t="inlineStr">
        <is>
          <t>Felix Girard</t>
        </is>
      </c>
      <c r="B3435" t="inlineStr">
        <is>
          <t>(N/A)</t>
        </is>
      </c>
      <c r="C3435" t="inlineStr">
        <is>
          <t>C</t>
        </is>
      </c>
      <c r="D3435" t="inlineStr">
        <is>
          <t>F</t>
        </is>
      </c>
      <c r="E3435" t="n">
        <v>32</v>
      </c>
      <c r="F3435" t="inlineStr">
        <is>
          <t>FA</t>
        </is>
      </c>
      <c r="G3435" t="inlineStr">
        <is>
          <t>FA</t>
        </is>
      </c>
      <c r="H3435" s="30" t="n">
        <v>1</v>
      </c>
      <c r="I3435" s="31" t="n">
        <v>0</v>
      </c>
      <c r="J3435" s="31" t="n"/>
      <c r="K3435" s="31" t="n">
        <v>0</v>
      </c>
      <c r="L3435" s="32" t="n"/>
      <c r="M3435" s="31" t="n">
        <v>0</v>
      </c>
      <c r="N3435" s="31" t="n">
        <v>0</v>
      </c>
      <c r="O3435" s="31" t="n"/>
      <c r="P3435" s="31" t="n"/>
      <c r="Q3435" s="31" t="n">
        <v>0</v>
      </c>
      <c r="R3435" s="31" t="n"/>
      <c r="S3435" s="32" t="n"/>
      <c r="T3435" s="32" t="n"/>
      <c r="V3435" t="inlineStr">
        <is>
          <t>031ph</t>
        </is>
      </c>
      <c r="W3435" t="n">
        <v>4363</v>
      </c>
      <c r="X3435" t="n">
        <v>6074</v>
      </c>
      <c r="Z3435" t="inlineStr">
        <is>
          <t>Felix Girard ((N/A) C)</t>
        </is>
      </c>
    </row>
    <row r="3436">
      <c r="A3436" t="inlineStr">
        <is>
          <t>Felix Lacerte</t>
        </is>
      </c>
      <c r="B3436" t="inlineStr">
        <is>
          <t>(N/A)</t>
        </is>
      </c>
      <c r="C3436" t="inlineStr">
        <is>
          <t>RW</t>
        </is>
      </c>
      <c r="D3436" t="inlineStr">
        <is>
          <t>F</t>
        </is>
      </c>
      <c r="E3436" t="n">
        <v>20</v>
      </c>
      <c r="F3436" t="inlineStr">
        <is>
          <t>FA</t>
        </is>
      </c>
      <c r="G3436" t="inlineStr">
        <is>
          <t>FA</t>
        </is>
      </c>
      <c r="H3436" s="30" t="n">
        <v>1</v>
      </c>
      <c r="I3436" s="31" t="n">
        <v>0</v>
      </c>
      <c r="J3436" s="31" t="n"/>
      <c r="K3436" s="31" t="n">
        <v>0</v>
      </c>
      <c r="L3436" s="32" t="n"/>
      <c r="M3436" s="31" t="n">
        <v>0</v>
      </c>
      <c r="N3436" s="31" t="n">
        <v>0</v>
      </c>
      <c r="O3436" s="31" t="n"/>
      <c r="P3436" s="31" t="n"/>
      <c r="Q3436" s="31" t="n">
        <v>0</v>
      </c>
      <c r="R3436" s="31" t="n"/>
      <c r="S3436" s="32" t="n"/>
      <c r="T3436" s="32" t="n"/>
      <c r="V3436" t="inlineStr">
        <is>
          <t>06lo8</t>
        </is>
      </c>
      <c r="Z3436" t="inlineStr">
        <is>
          <t>Felix Lacerte ((N/A) RW)</t>
        </is>
      </c>
    </row>
    <row r="3437">
      <c r="A3437" t="inlineStr">
        <is>
          <t>Felix Lafrance</t>
        </is>
      </c>
      <c r="B3437" t="inlineStr">
        <is>
          <t>(N/A)</t>
        </is>
      </c>
      <c r="C3437" t="inlineStr">
        <is>
          <t>LW</t>
        </is>
      </c>
      <c r="D3437" t="inlineStr">
        <is>
          <t>F</t>
        </is>
      </c>
      <c r="E3437" t="n">
        <v>25</v>
      </c>
      <c r="F3437" t="inlineStr">
        <is>
          <t>FA</t>
        </is>
      </c>
      <c r="G3437" t="inlineStr">
        <is>
          <t>FA</t>
        </is>
      </c>
      <c r="H3437" s="30" t="n">
        <v>1</v>
      </c>
      <c r="I3437" s="31" t="n">
        <v>0</v>
      </c>
      <c r="J3437" s="31" t="n"/>
      <c r="K3437" s="31" t="n">
        <v>0</v>
      </c>
      <c r="L3437" s="32" t="n"/>
      <c r="M3437" s="31" t="n">
        <v>0</v>
      </c>
      <c r="N3437" s="31" t="n">
        <v>0</v>
      </c>
      <c r="O3437" s="31" t="n"/>
      <c r="P3437" s="31" t="n"/>
      <c r="Q3437" s="31" t="n">
        <v>0</v>
      </c>
      <c r="R3437" s="31" t="n"/>
      <c r="S3437" s="32" t="n"/>
      <c r="T3437" s="32" t="n"/>
      <c r="V3437" t="inlineStr">
        <is>
          <t>05y3i</t>
        </is>
      </c>
      <c r="Z3437" t="inlineStr">
        <is>
          <t>Felix Lafrance ((N/A) LW)</t>
        </is>
      </c>
    </row>
    <row r="3438">
      <c r="A3438" t="inlineStr">
        <is>
          <t>Felix Nilsson</t>
        </is>
      </c>
      <c r="B3438" t="inlineStr">
        <is>
          <t>NSH</t>
        </is>
      </c>
      <c r="C3438" t="inlineStr">
        <is>
          <t>C</t>
        </is>
      </c>
      <c r="D3438" t="inlineStr">
        <is>
          <t>F</t>
        </is>
      </c>
      <c r="E3438" t="n">
        <v>21</v>
      </c>
      <c r="F3438" t="inlineStr">
        <is>
          <t>T</t>
        </is>
      </c>
      <c r="G3438" t="inlineStr">
        <is>
          <t>Brost</t>
        </is>
      </c>
      <c r="H3438" s="30" t="n">
        <v>1028333</v>
      </c>
      <c r="I3438" s="31" t="n">
        <v>0</v>
      </c>
      <c r="J3438" s="31" t="n"/>
      <c r="K3438" s="31" t="n">
        <v>0</v>
      </c>
      <c r="L3438" s="32" t="n"/>
      <c r="M3438" s="31" t="n">
        <v>0</v>
      </c>
      <c r="N3438" s="31" t="n">
        <v>0</v>
      </c>
      <c r="O3438" s="31" t="n"/>
      <c r="P3438" s="31" t="n"/>
      <c r="Q3438" s="31" t="n">
        <v>0</v>
      </c>
      <c r="R3438" s="31" t="n"/>
      <c r="S3438" s="32" t="n"/>
      <c r="T3438" s="32" t="n"/>
      <c r="V3438" t="inlineStr">
        <is>
          <t>06b7a</t>
        </is>
      </c>
      <c r="W3438" t="n">
        <v>6962</v>
      </c>
      <c r="Y3438" t="inlineStr">
        <is>
          <t>33bea9b3-7379-4870-8f19-3dd1cfee6c31</t>
        </is>
      </c>
      <c r="Z3438" t="inlineStr">
        <is>
          <t>Felix Nilsson (NSH C)</t>
        </is>
      </c>
    </row>
    <row r="3439">
      <c r="A3439" t="inlineStr">
        <is>
          <t>Felix Ohrqvist</t>
        </is>
      </c>
      <c r="B3439" t="inlineStr">
        <is>
          <t>(N/A)</t>
        </is>
      </c>
      <c r="C3439" t="inlineStr">
        <is>
          <t>D</t>
        </is>
      </c>
      <c r="D3439" t="inlineStr">
        <is>
          <t>D</t>
        </is>
      </c>
      <c r="E3439" t="n">
        <v>20</v>
      </c>
      <c r="F3439" t="inlineStr">
        <is>
          <t>FA</t>
        </is>
      </c>
      <c r="G3439" t="inlineStr">
        <is>
          <t>FA</t>
        </is>
      </c>
      <c r="H3439" s="30" t="n">
        <v>1</v>
      </c>
      <c r="I3439" s="31" t="n">
        <v>0</v>
      </c>
      <c r="J3439" s="31" t="n"/>
      <c r="K3439" s="31" t="n">
        <v>0</v>
      </c>
      <c r="L3439" s="32" t="n"/>
      <c r="M3439" s="31" t="n">
        <v>0</v>
      </c>
      <c r="N3439" s="31" t="n">
        <v>0</v>
      </c>
      <c r="O3439" s="31" t="n"/>
      <c r="P3439" s="31" t="n"/>
      <c r="Q3439" s="31" t="n">
        <v>0</v>
      </c>
      <c r="R3439" s="31" t="n"/>
      <c r="S3439" s="32" t="n"/>
      <c r="T3439" s="32" t="n"/>
      <c r="V3439" t="inlineStr">
        <is>
          <t>06qw8</t>
        </is>
      </c>
      <c r="Z3439" t="inlineStr">
        <is>
          <t>Felix Ohrqvist ((N/A) D)</t>
        </is>
      </c>
    </row>
    <row r="3440">
      <c r="A3440" t="inlineStr">
        <is>
          <t>Felix Robert</t>
        </is>
      </c>
      <c r="B3440" t="inlineStr">
        <is>
          <t>(N/A)</t>
        </is>
      </c>
      <c r="C3440" t="inlineStr">
        <is>
          <t>C</t>
        </is>
      </c>
      <c r="D3440" t="inlineStr">
        <is>
          <t>F</t>
        </is>
      </c>
      <c r="E3440" t="n">
        <v>27</v>
      </c>
      <c r="F3440" t="inlineStr">
        <is>
          <t>FA</t>
        </is>
      </c>
      <c r="G3440" t="inlineStr">
        <is>
          <t>FA</t>
        </is>
      </c>
      <c r="H3440" s="30" t="n">
        <v>1</v>
      </c>
      <c r="I3440" s="31" t="n">
        <v>0</v>
      </c>
      <c r="J3440" s="31" t="n"/>
      <c r="K3440" s="31" t="n">
        <v>0</v>
      </c>
      <c r="L3440" s="32" t="n"/>
      <c r="M3440" s="31" t="n">
        <v>0</v>
      </c>
      <c r="N3440" s="31" t="n">
        <v>0</v>
      </c>
      <c r="O3440" s="31" t="n"/>
      <c r="P3440" s="31" t="n"/>
      <c r="Q3440" s="31" t="n">
        <v>0</v>
      </c>
      <c r="R3440" s="31" t="n"/>
      <c r="S3440" s="32" t="n"/>
      <c r="T3440" s="32" t="n"/>
      <c r="V3440" t="inlineStr">
        <is>
          <t>05o65</t>
        </is>
      </c>
      <c r="W3440" t="n">
        <v>6815</v>
      </c>
      <c r="Y3440" t="inlineStr">
        <is>
          <t>93d7009a-0d9e-4976-a990-beb262547b02</t>
        </is>
      </c>
      <c r="Z3440" t="inlineStr">
        <is>
          <t>Felix Robert ((N/A) C)</t>
        </is>
      </c>
    </row>
    <row r="3441">
      <c r="A3441" t="inlineStr">
        <is>
          <t>Felix Sandstrom</t>
        </is>
      </c>
      <c r="B3441" t="inlineStr">
        <is>
          <t>BUF</t>
        </is>
      </c>
      <c r="C3441" t="inlineStr">
        <is>
          <t>G</t>
        </is>
      </c>
      <c r="D3441" t="inlineStr">
        <is>
          <t>G</t>
        </is>
      </c>
      <c r="E3441" t="n">
        <v>29</v>
      </c>
      <c r="F3441" t="inlineStr">
        <is>
          <t>FA</t>
        </is>
      </c>
      <c r="G3441" t="inlineStr">
        <is>
          <t>FA</t>
        </is>
      </c>
      <c r="H3441" s="30" t="n">
        <v>1</v>
      </c>
      <c r="I3441" s="31" t="n">
        <v>0</v>
      </c>
      <c r="J3441" s="31" t="n"/>
      <c r="K3441" s="31" t="n">
        <v>0</v>
      </c>
      <c r="L3441" s="32" t="n"/>
      <c r="M3441" s="31" t="n">
        <v>0</v>
      </c>
      <c r="N3441" s="31" t="n">
        <v>0</v>
      </c>
      <c r="O3441" s="31" t="n"/>
      <c r="P3441" s="31" t="n"/>
      <c r="Q3441" s="31" t="n">
        <v>0</v>
      </c>
      <c r="R3441" s="31" t="n"/>
      <c r="S3441" s="32" t="n"/>
      <c r="T3441" s="32" t="n"/>
      <c r="V3441" t="inlineStr">
        <is>
          <t>03asa</t>
        </is>
      </c>
      <c r="W3441" t="n">
        <v>4829</v>
      </c>
      <c r="X3441" t="n">
        <v>6812</v>
      </c>
      <c r="Y3441" t="inlineStr">
        <is>
          <t>cf353bab-2a2b-4ba3-8db9-094dcde457bc</t>
        </is>
      </c>
      <c r="Z3441" t="inlineStr">
        <is>
          <t>Felix Sandstrom (BUF G)</t>
        </is>
      </c>
    </row>
    <row r="3442">
      <c r="A3442" t="inlineStr">
        <is>
          <t>Felix Schutz</t>
        </is>
      </c>
      <c r="B3442" t="inlineStr">
        <is>
          <t>BUF</t>
        </is>
      </c>
      <c r="C3442" t="inlineStr">
        <is>
          <t>C</t>
        </is>
      </c>
      <c r="D3442" t="inlineStr">
        <is>
          <t>F</t>
        </is>
      </c>
      <c r="E3442" t="n">
        <v>38</v>
      </c>
      <c r="F3442" t="inlineStr">
        <is>
          <t>FA</t>
        </is>
      </c>
      <c r="G3442" t="inlineStr">
        <is>
          <t>FA</t>
        </is>
      </c>
      <c r="H3442" s="30" t="n">
        <v>1</v>
      </c>
      <c r="I3442" s="31" t="n">
        <v>0</v>
      </c>
      <c r="J3442" s="31" t="n"/>
      <c r="K3442" s="31" t="n">
        <v>0</v>
      </c>
      <c r="L3442" s="32" t="n"/>
      <c r="M3442" s="31" t="n">
        <v>0</v>
      </c>
      <c r="N3442" s="31" t="n">
        <v>0</v>
      </c>
      <c r="O3442" s="31" t="n"/>
      <c r="P3442" s="31" t="n"/>
      <c r="Q3442" s="31" t="n">
        <v>0</v>
      </c>
      <c r="R3442" s="31" t="n"/>
      <c r="S3442" s="32" t="n"/>
      <c r="T3442" s="32" t="n"/>
      <c r="V3442" t="inlineStr">
        <is>
          <t>004k6</t>
        </is>
      </c>
      <c r="W3442" t="n">
        <v>2981</v>
      </c>
      <c r="X3442" t="n">
        <v>4346</v>
      </c>
      <c r="Z3442" t="inlineStr">
        <is>
          <t>Felix Schutz (BUF C)</t>
        </is>
      </c>
    </row>
    <row r="3443">
      <c r="A3443" t="inlineStr">
        <is>
          <t>Felix Trudeau</t>
        </is>
      </c>
      <c r="B3443" t="inlineStr">
        <is>
          <t>STL</t>
        </is>
      </c>
      <c r="C3443" t="inlineStr">
        <is>
          <t>LW</t>
        </is>
      </c>
      <c r="D3443" t="inlineStr">
        <is>
          <t>F</t>
        </is>
      </c>
      <c r="E3443" t="n">
        <v>23</v>
      </c>
      <c r="F3443" t="inlineStr">
        <is>
          <t>FA</t>
        </is>
      </c>
      <c r="G3443" t="inlineStr">
        <is>
          <t>FA</t>
        </is>
      </c>
      <c r="H3443" s="30" t="n">
        <v>1013750</v>
      </c>
      <c r="I3443" s="31" t="n">
        <v>0</v>
      </c>
      <c r="J3443" s="31" t="n"/>
      <c r="K3443" s="31" t="n">
        <v>0</v>
      </c>
      <c r="L3443" s="32" t="n"/>
      <c r="M3443" s="31" t="n">
        <v>0</v>
      </c>
      <c r="N3443" s="31" t="n">
        <v>0</v>
      </c>
      <c r="O3443" s="31" t="n"/>
      <c r="P3443" s="31" t="n"/>
      <c r="Q3443" s="31" t="n">
        <v>0</v>
      </c>
      <c r="R3443" s="31" t="n"/>
      <c r="S3443" s="32" t="n"/>
      <c r="T3443" s="32" t="n"/>
      <c r="V3443" t="inlineStr">
        <is>
          <t>073q5</t>
        </is>
      </c>
      <c r="W3443" t="n">
        <v>7643</v>
      </c>
      <c r="Y3443" t="inlineStr">
        <is>
          <t>acecd5a3-37ef-4609-a07a-8ba4a9007993</t>
        </is>
      </c>
      <c r="Z3443" t="inlineStr">
        <is>
          <t>Felix Trudeau (STL LW)</t>
        </is>
      </c>
    </row>
    <row r="3444">
      <c r="A3444" t="inlineStr">
        <is>
          <t>Filip Ahl</t>
        </is>
      </c>
      <c r="B3444" t="inlineStr">
        <is>
          <t>(N/A)</t>
        </is>
      </c>
      <c r="C3444" t="inlineStr">
        <is>
          <t>LW</t>
        </is>
      </c>
      <c r="D3444" t="inlineStr">
        <is>
          <t>F</t>
        </is>
      </c>
      <c r="E3444" t="n">
        <v>29</v>
      </c>
      <c r="F3444" t="inlineStr">
        <is>
          <t>FA</t>
        </is>
      </c>
      <c r="G3444" t="inlineStr">
        <is>
          <t>FA</t>
        </is>
      </c>
      <c r="H3444" s="30" t="n">
        <v>1</v>
      </c>
      <c r="I3444" s="31" t="n">
        <v>0</v>
      </c>
      <c r="J3444" s="31" t="n"/>
      <c r="K3444" s="31" t="n">
        <v>0</v>
      </c>
      <c r="L3444" s="32" t="n"/>
      <c r="M3444" s="31" t="n">
        <v>0</v>
      </c>
      <c r="N3444" s="31" t="n">
        <v>0</v>
      </c>
      <c r="O3444" s="31" t="n"/>
      <c r="P3444" s="31" t="n"/>
      <c r="Q3444" s="31" t="n">
        <v>0</v>
      </c>
      <c r="R3444" s="31" t="n"/>
      <c r="S3444" s="32" t="n"/>
      <c r="T3444" s="32" t="n"/>
      <c r="V3444" t="inlineStr">
        <is>
          <t>03rge</t>
        </is>
      </c>
      <c r="W3444" t="n">
        <v>4886</v>
      </c>
      <c r="X3444" t="n">
        <v>6851</v>
      </c>
      <c r="Z3444" t="inlineStr">
        <is>
          <t>Filip Ahl ((N/A) LW)</t>
        </is>
      </c>
    </row>
    <row r="3445">
      <c r="A3445" t="inlineStr">
        <is>
          <t>Filip Barklund</t>
        </is>
      </c>
      <c r="B3445" t="inlineStr">
        <is>
          <t>UTA</t>
        </is>
      </c>
      <c r="C3445" t="inlineStr">
        <is>
          <t>C</t>
        </is>
      </c>
      <c r="D3445" t="inlineStr">
        <is>
          <t>F</t>
        </is>
      </c>
      <c r="E3445" t="n">
        <v>24</v>
      </c>
      <c r="F3445" t="inlineStr">
        <is>
          <t>FA</t>
        </is>
      </c>
      <c r="G3445" t="inlineStr">
        <is>
          <t>FA</t>
        </is>
      </c>
      <c r="H3445" s="30" t="n">
        <v>1</v>
      </c>
      <c r="I3445" s="31" t="n">
        <v>0</v>
      </c>
      <c r="J3445" s="31" t="n"/>
      <c r="K3445" s="31" t="n">
        <v>0</v>
      </c>
      <c r="L3445" s="32" t="n"/>
      <c r="M3445" s="31" t="n">
        <v>0</v>
      </c>
      <c r="N3445" s="31" t="n">
        <v>0</v>
      </c>
      <c r="O3445" s="31" t="n"/>
      <c r="P3445" s="31" t="n"/>
      <c r="Q3445" s="31" t="n">
        <v>0</v>
      </c>
      <c r="R3445" s="31" t="n"/>
      <c r="S3445" s="32" t="n"/>
      <c r="T3445" s="32" t="n"/>
      <c r="V3445" t="inlineStr">
        <is>
          <t>05oy4</t>
        </is>
      </c>
      <c r="Y3445" t="inlineStr">
        <is>
          <t>491f67c0-c6e5-47ce-9d28-78ee4803b3d6</t>
        </is>
      </c>
      <c r="Z3445" t="inlineStr">
        <is>
          <t>Filip Barklund (UTA C)</t>
        </is>
      </c>
    </row>
    <row r="3446">
      <c r="A3446" t="inlineStr">
        <is>
          <t>Filip Berglund</t>
        </is>
      </c>
      <c r="B3446" t="inlineStr">
        <is>
          <t>EDM</t>
        </is>
      </c>
      <c r="C3446" t="inlineStr">
        <is>
          <t>D</t>
        </is>
      </c>
      <c r="D3446" t="inlineStr">
        <is>
          <t>D</t>
        </is>
      </c>
      <c r="E3446" t="n">
        <v>29</v>
      </c>
      <c r="F3446" t="inlineStr">
        <is>
          <t>FA</t>
        </is>
      </c>
      <c r="G3446" t="inlineStr">
        <is>
          <t>FA</t>
        </is>
      </c>
      <c r="H3446" s="30" t="n">
        <v>1</v>
      </c>
      <c r="I3446" s="31" t="n">
        <v>0</v>
      </c>
      <c r="J3446" s="31" t="n"/>
      <c r="K3446" s="31" t="n">
        <v>0</v>
      </c>
      <c r="L3446" s="32" t="n"/>
      <c r="M3446" s="31" t="n">
        <v>0</v>
      </c>
      <c r="N3446" s="31" t="n">
        <v>0</v>
      </c>
      <c r="O3446" s="31" t="n"/>
      <c r="P3446" s="31" t="n"/>
      <c r="Q3446" s="31" t="n">
        <v>0</v>
      </c>
      <c r="R3446" s="31" t="n"/>
      <c r="S3446" s="32" t="n"/>
      <c r="T3446" s="32" t="n"/>
      <c r="V3446" t="inlineStr">
        <is>
          <t>0419a</t>
        </is>
      </c>
      <c r="W3446" t="n">
        <v>5254</v>
      </c>
      <c r="X3446" t="n">
        <v>7198</v>
      </c>
      <c r="Y3446" t="inlineStr">
        <is>
          <t>1a42c79f-986c-4413-b0cf-5161fbe2a265</t>
        </is>
      </c>
      <c r="Z3446" t="inlineStr">
        <is>
          <t>Filip Berglund (EDM D)</t>
        </is>
      </c>
    </row>
    <row r="3447">
      <c r="A3447" t="inlineStr">
        <is>
          <t>Filip Bratt</t>
        </is>
      </c>
      <c r="B3447" t="inlineStr">
        <is>
          <t>(N/A)</t>
        </is>
      </c>
      <c r="C3447" t="inlineStr">
        <is>
          <t>D</t>
        </is>
      </c>
      <c r="D3447" t="inlineStr">
        <is>
          <t>D</t>
        </is>
      </c>
      <c r="E3447" t="n">
        <v>24</v>
      </c>
      <c r="F3447" t="inlineStr">
        <is>
          <t>FA</t>
        </is>
      </c>
      <c r="G3447" t="inlineStr">
        <is>
          <t>FA</t>
        </is>
      </c>
      <c r="H3447" s="30" t="n">
        <v>1</v>
      </c>
      <c r="I3447" s="31" t="n">
        <v>0</v>
      </c>
      <c r="J3447" s="31" t="n"/>
      <c r="K3447" s="31" t="n">
        <v>0</v>
      </c>
      <c r="L3447" s="32" t="n"/>
      <c r="M3447" s="31" t="n">
        <v>0</v>
      </c>
      <c r="N3447" s="31" t="n">
        <v>0</v>
      </c>
      <c r="O3447" s="31" t="n"/>
      <c r="P3447" s="31" t="n"/>
      <c r="Q3447" s="31" t="n">
        <v>0</v>
      </c>
      <c r="R3447" s="31" t="n"/>
      <c r="S3447" s="32" t="n"/>
      <c r="T3447" s="32" t="n"/>
      <c r="V3447" t="inlineStr">
        <is>
          <t>065jr</t>
        </is>
      </c>
      <c r="Y3447" t="inlineStr">
        <is>
          <t>fd9027a8-cb0e-4f51-b666-551ff72e3026</t>
        </is>
      </c>
      <c r="Z3447" t="inlineStr">
        <is>
          <t>Filip Bratt ((N/A) D)</t>
        </is>
      </c>
    </row>
    <row r="3448">
      <c r="A3448" t="inlineStr">
        <is>
          <t>Filip Bystedt</t>
        </is>
      </c>
      <c r="B3448" t="inlineStr">
        <is>
          <t>SJS</t>
        </is>
      </c>
      <c r="C3448" t="inlineStr">
        <is>
          <t>C</t>
        </is>
      </c>
      <c r="D3448" t="inlineStr">
        <is>
          <t>F</t>
        </is>
      </c>
      <c r="E3448" t="n">
        <v>22</v>
      </c>
      <c r="F3448" t="inlineStr">
        <is>
          <t>T</t>
        </is>
      </c>
      <c r="G3448" t="inlineStr">
        <is>
          <t>Sidizen Kanes</t>
        </is>
      </c>
      <c r="H3448" s="30" t="n">
        <v>918333</v>
      </c>
      <c r="I3448" s="31" t="n">
        <v>0</v>
      </c>
      <c r="J3448" s="31" t="n"/>
      <c r="K3448" s="31" t="n">
        <v>0</v>
      </c>
      <c r="L3448" s="32" t="n"/>
      <c r="M3448" s="31" t="n">
        <v>0</v>
      </c>
      <c r="N3448" s="31" t="n">
        <v>0</v>
      </c>
      <c r="O3448" s="31" t="n"/>
      <c r="P3448" s="31" t="n"/>
      <c r="Q3448" s="31" t="n">
        <v>0</v>
      </c>
      <c r="R3448" s="31" t="n"/>
      <c r="S3448" s="32" t="n"/>
      <c r="T3448" s="32" t="n"/>
      <c r="V3448" t="inlineStr">
        <is>
          <t>060hq</t>
        </is>
      </c>
      <c r="W3448" t="n">
        <v>6709</v>
      </c>
      <c r="Y3448" t="inlineStr">
        <is>
          <t>9e9d2b52-9f02-422f-8a76-b9fa2982727a</t>
        </is>
      </c>
      <c r="Z3448" t="inlineStr">
        <is>
          <t>Filip Bystedt (SJS C)</t>
        </is>
      </c>
    </row>
    <row r="3449">
      <c r="A3449" t="inlineStr">
        <is>
          <t>Filip Cederqvist</t>
        </is>
      </c>
      <c r="B3449" t="inlineStr">
        <is>
          <t>(N/A)</t>
        </is>
      </c>
      <c r="C3449" t="inlineStr">
        <is>
          <t>RW</t>
        </is>
      </c>
      <c r="D3449" t="inlineStr">
        <is>
          <t>F</t>
        </is>
      </c>
      <c r="E3449" t="n">
        <v>26</v>
      </c>
      <c r="F3449" t="inlineStr">
        <is>
          <t>FA</t>
        </is>
      </c>
      <c r="G3449" t="inlineStr">
        <is>
          <t>FA</t>
        </is>
      </c>
      <c r="H3449" s="30" t="n">
        <v>1</v>
      </c>
      <c r="I3449" s="31" t="n">
        <v>0</v>
      </c>
      <c r="J3449" s="31" t="n"/>
      <c r="K3449" s="31" t="n">
        <v>0</v>
      </c>
      <c r="L3449" s="32" t="n"/>
      <c r="M3449" s="31" t="n">
        <v>0</v>
      </c>
      <c r="N3449" s="31" t="n">
        <v>0</v>
      </c>
      <c r="O3449" s="31" t="n"/>
      <c r="P3449" s="31" t="n"/>
      <c r="Q3449" s="31" t="n">
        <v>0</v>
      </c>
      <c r="R3449" s="31" t="n"/>
      <c r="S3449" s="32" t="n"/>
      <c r="T3449" s="32" t="n"/>
      <c r="V3449" t="inlineStr">
        <is>
          <t>050np</t>
        </is>
      </c>
      <c r="W3449" t="n">
        <v>6723</v>
      </c>
      <c r="Y3449" t="inlineStr">
        <is>
          <t>c798b0b0-cdd7-45f9-b8f0-ad890df19365</t>
        </is>
      </c>
      <c r="Z3449" t="inlineStr">
        <is>
          <t>Filip Cederqvist ((N/A) RW)</t>
        </is>
      </c>
    </row>
    <row r="3450">
      <c r="A3450" t="inlineStr">
        <is>
          <t>Filip Chlapik</t>
        </is>
      </c>
      <c r="B3450" t="inlineStr">
        <is>
          <t>OTT</t>
        </is>
      </c>
      <c r="C3450" t="inlineStr">
        <is>
          <t>C</t>
        </is>
      </c>
      <c r="D3450" t="inlineStr">
        <is>
          <t>F</t>
        </is>
      </c>
      <c r="E3450" t="n">
        <v>29</v>
      </c>
      <c r="F3450" t="inlineStr">
        <is>
          <t>FA</t>
        </is>
      </c>
      <c r="G3450" t="inlineStr">
        <is>
          <t>FA</t>
        </is>
      </c>
      <c r="H3450" s="30" t="n">
        <v>1</v>
      </c>
      <c r="I3450" s="31" t="n">
        <v>0</v>
      </c>
      <c r="J3450" s="31" t="n"/>
      <c r="K3450" s="31" t="n">
        <v>0</v>
      </c>
      <c r="L3450" s="32" t="n"/>
      <c r="M3450" s="31" t="n">
        <v>0</v>
      </c>
      <c r="N3450" s="31" t="n">
        <v>0</v>
      </c>
      <c r="O3450" s="31" t="n"/>
      <c r="P3450" s="31" t="n"/>
      <c r="Q3450" s="31" t="n">
        <v>0</v>
      </c>
      <c r="R3450" s="31" t="n"/>
      <c r="S3450" s="32" t="n"/>
      <c r="T3450" s="32" t="n"/>
      <c r="V3450" t="inlineStr">
        <is>
          <t>03rf1</t>
        </is>
      </c>
      <c r="W3450" t="n">
        <v>4786</v>
      </c>
      <c r="X3450" t="n">
        <v>6790</v>
      </c>
      <c r="Y3450" t="inlineStr">
        <is>
          <t>489db4c8-e8b2-45f8-8848-bd5b1072a340</t>
        </is>
      </c>
      <c r="Z3450" t="inlineStr">
        <is>
          <t>Filip Chlapik (OTT C)</t>
        </is>
      </c>
    </row>
    <row r="3451">
      <c r="A3451" t="inlineStr">
        <is>
          <t>Filip Ekberg</t>
        </is>
      </c>
      <c r="B3451" t="inlineStr">
        <is>
          <t>CAR</t>
        </is>
      </c>
      <c r="C3451" t="inlineStr">
        <is>
          <t>C</t>
        </is>
      </c>
      <c r="D3451" t="inlineStr">
        <is>
          <t>F</t>
        </is>
      </c>
      <c r="E3451" t="n">
        <v>19</v>
      </c>
      <c r="F3451" t="inlineStr">
        <is>
          <t>T</t>
        </is>
      </c>
      <c r="G3451" t="inlineStr">
        <is>
          <t>Kurtis</t>
        </is>
      </c>
      <c r="H3451" s="30" t="n">
        <v>1</v>
      </c>
      <c r="I3451" s="31" t="n">
        <v>0</v>
      </c>
      <c r="J3451" s="31" t="n"/>
      <c r="K3451" s="31" t="n">
        <v>0</v>
      </c>
      <c r="L3451" s="32" t="n"/>
      <c r="M3451" s="31" t="n">
        <v>0</v>
      </c>
      <c r="N3451" s="31" t="n">
        <v>0</v>
      </c>
      <c r="O3451" s="31" t="n"/>
      <c r="P3451" s="31" t="n"/>
      <c r="Q3451" s="31" t="n">
        <v>0</v>
      </c>
      <c r="R3451" s="31" t="n"/>
      <c r="S3451" s="32" t="n"/>
      <c r="T3451" s="32" t="n"/>
      <c r="V3451" t="inlineStr">
        <is>
          <t>06fz2</t>
        </is>
      </c>
      <c r="Y3451" t="inlineStr">
        <is>
          <t>a55ca23e-f21b-44f7-b331-2e4bfcc1b1fe</t>
        </is>
      </c>
      <c r="Z3451" t="inlineStr">
        <is>
          <t>Filip Ekberg (CAR C)</t>
        </is>
      </c>
    </row>
    <row r="3452">
      <c r="A3452" t="inlineStr">
        <is>
          <t>Filip Engaras</t>
        </is>
      </c>
      <c r="B3452" t="inlineStr">
        <is>
          <t>NJD</t>
        </is>
      </c>
      <c r="C3452" t="inlineStr">
        <is>
          <t>C</t>
        </is>
      </c>
      <c r="D3452" t="inlineStr">
        <is>
          <t>F</t>
        </is>
      </c>
      <c r="E3452" t="n">
        <v>27</v>
      </c>
      <c r="F3452" t="inlineStr">
        <is>
          <t>FA</t>
        </is>
      </c>
      <c r="G3452" t="inlineStr">
        <is>
          <t>FA</t>
        </is>
      </c>
      <c r="H3452" s="30" t="n">
        <v>1</v>
      </c>
      <c r="I3452" s="31" t="n">
        <v>0</v>
      </c>
      <c r="J3452" s="31" t="n"/>
      <c r="K3452" s="31" t="n">
        <v>0</v>
      </c>
      <c r="L3452" s="32" t="n"/>
      <c r="M3452" s="31" t="n">
        <v>0</v>
      </c>
      <c r="N3452" s="31" t="n">
        <v>0</v>
      </c>
      <c r="O3452" s="31" t="n"/>
      <c r="P3452" s="31" t="n"/>
      <c r="Q3452" s="31" t="n">
        <v>0</v>
      </c>
      <c r="R3452" s="31" t="n"/>
      <c r="S3452" s="32" t="n"/>
      <c r="T3452" s="32" t="n"/>
      <c r="V3452" t="inlineStr">
        <is>
          <t>05oy2</t>
        </is>
      </c>
      <c r="Y3452" t="inlineStr">
        <is>
          <t>343ca728-71ec-4539-985d-87e48ee595bb</t>
        </is>
      </c>
      <c r="Z3452" t="inlineStr">
        <is>
          <t>Filip Engaras (NJD C)</t>
        </is>
      </c>
    </row>
    <row r="3453">
      <c r="A3453" t="inlineStr">
        <is>
          <t>Filip Eriksson</t>
        </is>
      </c>
      <c r="B3453" t="inlineStr">
        <is>
          <t>MTL</t>
        </is>
      </c>
      <c r="C3453" t="inlineStr">
        <is>
          <t>C</t>
        </is>
      </c>
      <c r="D3453" t="inlineStr">
        <is>
          <t>F</t>
        </is>
      </c>
      <c r="E3453" t="n">
        <v>21</v>
      </c>
      <c r="F3453" t="inlineStr">
        <is>
          <t>FA</t>
        </is>
      </c>
      <c r="G3453" t="inlineStr">
        <is>
          <t>FA</t>
        </is>
      </c>
      <c r="H3453" s="30" t="n">
        <v>1</v>
      </c>
      <c r="I3453" s="31" t="n">
        <v>0</v>
      </c>
      <c r="J3453" s="31" t="n"/>
      <c r="K3453" s="31" t="n">
        <v>0</v>
      </c>
      <c r="L3453" s="32" t="n"/>
      <c r="M3453" s="31" t="n">
        <v>0</v>
      </c>
      <c r="N3453" s="31" t="n">
        <v>0</v>
      </c>
      <c r="O3453" s="31" t="n"/>
      <c r="P3453" s="31" t="n"/>
      <c r="Q3453" s="31" t="n">
        <v>0</v>
      </c>
      <c r="R3453" s="31" t="n"/>
      <c r="S3453" s="32" t="n"/>
      <c r="T3453" s="32" t="n"/>
      <c r="V3453" t="inlineStr">
        <is>
          <t>06cdz</t>
        </is>
      </c>
      <c r="Y3453" t="inlineStr">
        <is>
          <t>ed72eae3-8d51-4b47-bfe5-8b13afca03fc</t>
        </is>
      </c>
      <c r="Z3453" t="inlineStr">
        <is>
          <t>Filip Eriksson (MTL C)</t>
        </is>
      </c>
    </row>
    <row r="3454">
      <c r="A3454" t="inlineStr">
        <is>
          <t>Filip Hasa</t>
        </is>
      </c>
      <c r="B3454" t="inlineStr">
        <is>
          <t>(N/A)</t>
        </is>
      </c>
      <c r="C3454" t="inlineStr">
        <is>
          <t>D</t>
        </is>
      </c>
      <c r="D3454" t="inlineStr">
        <is>
          <t>D</t>
        </is>
      </c>
      <c r="E3454" t="n">
        <v>26</v>
      </c>
      <c r="F3454" t="inlineStr">
        <is>
          <t>FA</t>
        </is>
      </c>
      <c r="G3454" t="inlineStr">
        <is>
          <t>FA</t>
        </is>
      </c>
      <c r="H3454" s="30" t="n">
        <v>1</v>
      </c>
      <c r="I3454" s="31" t="n">
        <v>0</v>
      </c>
      <c r="J3454" s="31" t="n"/>
      <c r="K3454" s="31" t="n">
        <v>0</v>
      </c>
      <c r="L3454" s="32" t="n"/>
      <c r="M3454" s="31" t="n">
        <v>0</v>
      </c>
      <c r="N3454" s="31" t="n">
        <v>0</v>
      </c>
      <c r="O3454" s="31" t="n"/>
      <c r="P3454" s="31" t="n"/>
      <c r="Q3454" s="31" t="n">
        <v>0</v>
      </c>
      <c r="R3454" s="31" t="n"/>
      <c r="S3454" s="32" t="n"/>
      <c r="T3454" s="32" t="n"/>
      <c r="V3454" t="inlineStr">
        <is>
          <t>04rfh</t>
        </is>
      </c>
      <c r="Z3454" t="inlineStr">
        <is>
          <t>Filip Hasa ((N/A) D)</t>
        </is>
      </c>
    </row>
    <row r="3455">
      <c r="A3455" t="inlineStr">
        <is>
          <t>Filip Helt</t>
        </is>
      </c>
      <c r="B3455" t="inlineStr">
        <is>
          <t>STL</t>
        </is>
      </c>
      <c r="C3455" t="inlineStr">
        <is>
          <t>LW</t>
        </is>
      </c>
      <c r="D3455" t="inlineStr">
        <is>
          <t>F</t>
        </is>
      </c>
      <c r="E3455" t="n">
        <v>28</v>
      </c>
      <c r="F3455" t="inlineStr">
        <is>
          <t>FA</t>
        </is>
      </c>
      <c r="G3455" t="inlineStr">
        <is>
          <t>FA</t>
        </is>
      </c>
      <c r="H3455" s="30" t="n">
        <v>1</v>
      </c>
      <c r="I3455" s="31" t="n">
        <v>0</v>
      </c>
      <c r="J3455" s="31" t="n"/>
      <c r="K3455" s="31" t="n">
        <v>0</v>
      </c>
      <c r="L3455" s="32" t="n"/>
      <c r="M3455" s="31" t="n">
        <v>0</v>
      </c>
      <c r="N3455" s="31" t="n">
        <v>0</v>
      </c>
      <c r="O3455" s="31" t="n"/>
      <c r="P3455" s="31" t="n"/>
      <c r="Q3455" s="31" t="n">
        <v>0</v>
      </c>
      <c r="R3455" s="31" t="n"/>
      <c r="S3455" s="32" t="n"/>
      <c r="T3455" s="32" t="n"/>
      <c r="V3455" t="inlineStr">
        <is>
          <t>0430w</t>
        </is>
      </c>
      <c r="X3455" t="n">
        <v>7314</v>
      </c>
      <c r="Z3455" t="inlineStr">
        <is>
          <t>Filip Helt (STL LW)</t>
        </is>
      </c>
    </row>
    <row r="3456">
      <c r="A3456" t="inlineStr">
        <is>
          <t>Filip Holst Persson</t>
        </is>
      </c>
      <c r="B3456" t="inlineStr">
        <is>
          <t>(N/A)</t>
        </is>
      </c>
      <c r="C3456" t="inlineStr">
        <is>
          <t>LW</t>
        </is>
      </c>
      <c r="D3456" t="inlineStr">
        <is>
          <t>F</t>
        </is>
      </c>
      <c r="E3456" t="n">
        <v>19</v>
      </c>
      <c r="F3456" t="inlineStr">
        <is>
          <t>FA</t>
        </is>
      </c>
      <c r="G3456" t="inlineStr">
        <is>
          <t>FA</t>
        </is>
      </c>
      <c r="H3456" s="30" t="n">
        <v>1</v>
      </c>
      <c r="I3456" s="31" t="n">
        <v>0</v>
      </c>
      <c r="J3456" s="31" t="n"/>
      <c r="K3456" s="31" t="n">
        <v>0</v>
      </c>
      <c r="L3456" s="32" t="n"/>
      <c r="M3456" s="31" t="n">
        <v>0</v>
      </c>
      <c r="N3456" s="31" t="n">
        <v>0</v>
      </c>
      <c r="O3456" s="31" t="n"/>
      <c r="P3456" s="31" t="n"/>
      <c r="Q3456" s="31" t="n">
        <v>0</v>
      </c>
      <c r="R3456" s="31" t="n"/>
      <c r="S3456" s="32" t="n"/>
      <c r="T3456" s="32" t="n"/>
      <c r="V3456" t="inlineStr">
        <is>
          <t>06tys</t>
        </is>
      </c>
      <c r="Z3456" t="inlineStr">
        <is>
          <t>Filip Holst Persson ((N/A) LW)</t>
        </is>
      </c>
    </row>
    <row r="3457">
      <c r="A3457" t="inlineStr">
        <is>
          <t>Filip Johansson</t>
        </is>
      </c>
      <c r="B3457" t="inlineStr">
        <is>
          <t>(N/A)</t>
        </is>
      </c>
      <c r="C3457" t="inlineStr">
        <is>
          <t>D</t>
        </is>
      </c>
      <c r="D3457" t="inlineStr">
        <is>
          <t>D</t>
        </is>
      </c>
      <c r="E3457" t="n">
        <v>26</v>
      </c>
      <c r="F3457" t="inlineStr">
        <is>
          <t>FA</t>
        </is>
      </c>
      <c r="G3457" t="inlineStr">
        <is>
          <t>FA</t>
        </is>
      </c>
      <c r="H3457" s="30" t="n">
        <v>1</v>
      </c>
      <c r="I3457" s="31" t="n">
        <v>0</v>
      </c>
      <c r="J3457" s="31" t="n"/>
      <c r="K3457" s="31" t="n">
        <v>0</v>
      </c>
      <c r="L3457" s="32" t="n"/>
      <c r="M3457" s="31" t="n">
        <v>0</v>
      </c>
      <c r="N3457" s="31" t="n">
        <v>0</v>
      </c>
      <c r="O3457" s="31" t="n"/>
      <c r="P3457" s="31" t="n"/>
      <c r="Q3457" s="31" t="n">
        <v>0</v>
      </c>
      <c r="R3457" s="31" t="n"/>
      <c r="S3457" s="32" t="n"/>
      <c r="T3457" s="32" t="n"/>
      <c r="V3457" t="inlineStr">
        <is>
          <t>04qvf</t>
        </is>
      </c>
      <c r="W3457" t="n">
        <v>5801</v>
      </c>
      <c r="Y3457" t="inlineStr">
        <is>
          <t>e2c3fb20-ceb9-49ba-b657-34e2bb416e67</t>
        </is>
      </c>
      <c r="Z3457" t="inlineStr">
        <is>
          <t>Filip Johansson ((N/A) D)</t>
        </is>
      </c>
    </row>
    <row r="3458">
      <c r="A3458" t="inlineStr">
        <is>
          <t>Filip Koffer</t>
        </is>
      </c>
      <c r="B3458" t="inlineStr">
        <is>
          <t>(N/A)</t>
        </is>
      </c>
      <c r="C3458" t="inlineStr">
        <is>
          <t>RW</t>
        </is>
      </c>
      <c r="D3458" t="inlineStr">
        <is>
          <t>F</t>
        </is>
      </c>
      <c r="E3458" t="n">
        <v>25</v>
      </c>
      <c r="F3458" t="inlineStr">
        <is>
          <t>FA</t>
        </is>
      </c>
      <c r="G3458" t="inlineStr">
        <is>
          <t>FA</t>
        </is>
      </c>
      <c r="H3458" s="30" t="n">
        <v>1</v>
      </c>
      <c r="I3458" s="31" t="n">
        <v>0</v>
      </c>
      <c r="J3458" s="31" t="n"/>
      <c r="K3458" s="31" t="n">
        <v>0</v>
      </c>
      <c r="L3458" s="32" t="n"/>
      <c r="M3458" s="31" t="n">
        <v>0</v>
      </c>
      <c r="N3458" s="31" t="n">
        <v>0</v>
      </c>
      <c r="O3458" s="31" t="n"/>
      <c r="P3458" s="31" t="n"/>
      <c r="Q3458" s="31" t="n">
        <v>0</v>
      </c>
      <c r="R3458" s="31" t="n"/>
      <c r="S3458" s="32" t="n"/>
      <c r="T3458" s="32" t="n"/>
      <c r="V3458" t="inlineStr">
        <is>
          <t>05908</t>
        </is>
      </c>
      <c r="Z3458" t="inlineStr">
        <is>
          <t>Filip Koffer ((N/A) RW)</t>
        </is>
      </c>
    </row>
    <row r="3459">
      <c r="A3459" t="inlineStr">
        <is>
          <t>Filip Kral</t>
        </is>
      </c>
      <c r="B3459" t="inlineStr">
        <is>
          <t>PIT</t>
        </is>
      </c>
      <c r="C3459" t="inlineStr">
        <is>
          <t>D</t>
        </is>
      </c>
      <c r="D3459" t="inlineStr">
        <is>
          <t>D</t>
        </is>
      </c>
      <c r="E3459" t="n">
        <v>26</v>
      </c>
      <c r="F3459" t="inlineStr">
        <is>
          <t>FA</t>
        </is>
      </c>
      <c r="G3459" t="inlineStr">
        <is>
          <t>FA</t>
        </is>
      </c>
      <c r="H3459" s="30" t="n">
        <v>1</v>
      </c>
      <c r="I3459" s="31" t="n">
        <v>0</v>
      </c>
      <c r="J3459" s="31" t="n"/>
      <c r="K3459" s="31" t="n">
        <v>0</v>
      </c>
      <c r="L3459" s="32" t="n"/>
      <c r="M3459" s="31" t="n">
        <v>0</v>
      </c>
      <c r="N3459" s="31" t="n">
        <v>0</v>
      </c>
      <c r="O3459" s="31" t="n"/>
      <c r="P3459" s="31" t="n"/>
      <c r="Q3459" s="31" t="n">
        <v>0</v>
      </c>
      <c r="R3459" s="31" t="n"/>
      <c r="S3459" s="32" t="n"/>
      <c r="T3459" s="32" t="n"/>
      <c r="V3459" t="inlineStr">
        <is>
          <t>04r09</t>
        </is>
      </c>
      <c r="W3459" t="n">
        <v>5808</v>
      </c>
      <c r="X3459" t="n">
        <v>8046</v>
      </c>
      <c r="Y3459" t="inlineStr">
        <is>
          <t>402f4edf-fe6d-4bef-9e37-c49a7b5e08ed</t>
        </is>
      </c>
      <c r="Z3459" t="inlineStr">
        <is>
          <t>Filip Kral (PIT D)</t>
        </is>
      </c>
    </row>
    <row r="3460">
      <c r="A3460" t="inlineStr">
        <is>
          <t>Filip Larsson</t>
        </is>
      </c>
      <c r="B3460" t="inlineStr">
        <is>
          <t>(N/A)</t>
        </is>
      </c>
      <c r="C3460" t="inlineStr">
        <is>
          <t>G</t>
        </is>
      </c>
      <c r="D3460" t="inlineStr">
        <is>
          <t>G</t>
        </is>
      </c>
      <c r="E3460" t="n">
        <v>28</v>
      </c>
      <c r="F3460" t="inlineStr">
        <is>
          <t>FA</t>
        </is>
      </c>
      <c r="G3460" t="inlineStr">
        <is>
          <t>FA</t>
        </is>
      </c>
      <c r="H3460" s="30" t="n">
        <v>1</v>
      </c>
      <c r="I3460" s="31" t="n">
        <v>0</v>
      </c>
      <c r="J3460" s="31" t="n"/>
      <c r="K3460" s="31" t="n">
        <v>0</v>
      </c>
      <c r="L3460" s="32" t="n"/>
      <c r="M3460" s="31" t="n">
        <v>0</v>
      </c>
      <c r="N3460" s="31" t="n">
        <v>0</v>
      </c>
      <c r="O3460" s="31" t="n"/>
      <c r="P3460" s="31" t="n"/>
      <c r="Q3460" s="31" t="n">
        <v>0</v>
      </c>
      <c r="R3460" s="31" t="n"/>
      <c r="S3460" s="32" t="n"/>
      <c r="T3460" s="32" t="n"/>
      <c r="V3460" t="inlineStr">
        <is>
          <t>042yj</t>
        </is>
      </c>
      <c r="W3460" t="n">
        <v>6014</v>
      </c>
      <c r="X3460" t="n">
        <v>7272</v>
      </c>
      <c r="Y3460" t="inlineStr">
        <is>
          <t>5ff826b6-659a-429f-ab4d-ae0a48f71a78</t>
        </is>
      </c>
      <c r="Z3460" t="inlineStr">
        <is>
          <t>Filip Larsson ((N/A) G)</t>
        </is>
      </c>
    </row>
    <row r="3461">
      <c r="A3461" t="inlineStr">
        <is>
          <t>Filip Lindberg</t>
        </is>
      </c>
      <c r="B3461" t="inlineStr">
        <is>
          <t>(N/A)</t>
        </is>
      </c>
      <c r="C3461" t="inlineStr">
        <is>
          <t>G</t>
        </is>
      </c>
      <c r="D3461" t="inlineStr">
        <is>
          <t>G</t>
        </is>
      </c>
      <c r="E3461" t="n">
        <v>27</v>
      </c>
      <c r="F3461" t="inlineStr">
        <is>
          <t>FA</t>
        </is>
      </c>
      <c r="G3461" t="inlineStr">
        <is>
          <t>FA</t>
        </is>
      </c>
      <c r="H3461" s="30" t="n">
        <v>1</v>
      </c>
      <c r="I3461" s="31" t="n">
        <v>0</v>
      </c>
      <c r="J3461" s="31" t="n"/>
      <c r="K3461" s="31" t="n">
        <v>0</v>
      </c>
      <c r="L3461" s="32" t="n"/>
      <c r="M3461" s="31" t="n">
        <v>0</v>
      </c>
      <c r="N3461" s="31" t="n">
        <v>0</v>
      </c>
      <c r="O3461" s="31" t="n"/>
      <c r="P3461" s="31" t="n"/>
      <c r="Q3461" s="31" t="n">
        <v>0</v>
      </c>
      <c r="R3461" s="31" t="n"/>
      <c r="S3461" s="32" t="n"/>
      <c r="T3461" s="32" t="n"/>
      <c r="V3461" t="inlineStr">
        <is>
          <t>051jt</t>
        </is>
      </c>
      <c r="W3461" t="n">
        <v>6577</v>
      </c>
      <c r="Y3461" t="inlineStr">
        <is>
          <t>6df18bb4-b267-4bc7-ad77-d5513330cf4c</t>
        </is>
      </c>
      <c r="Z3461" t="inlineStr">
        <is>
          <t>Filip Lindberg ((N/A) G)</t>
        </is>
      </c>
    </row>
    <row r="3462">
      <c r="A3462" t="inlineStr">
        <is>
          <t>Filip Mesar</t>
        </is>
      </c>
      <c r="B3462" t="inlineStr">
        <is>
          <t>MTL</t>
        </is>
      </c>
      <c r="C3462" t="inlineStr">
        <is>
          <t>RW</t>
        </is>
      </c>
      <c r="D3462" t="inlineStr">
        <is>
          <t>F</t>
        </is>
      </c>
      <c r="E3462" t="n">
        <v>22</v>
      </c>
      <c r="F3462" t="inlineStr">
        <is>
          <t>T</t>
        </is>
      </c>
      <c r="G3462" t="inlineStr">
        <is>
          <t>Nathan</t>
        </is>
      </c>
      <c r="H3462" s="30" t="n">
        <v>886666</v>
      </c>
      <c r="I3462" s="31" t="n">
        <v>0</v>
      </c>
      <c r="J3462" s="31" t="n"/>
      <c r="K3462" s="31" t="n">
        <v>0</v>
      </c>
      <c r="L3462" s="32" t="n"/>
      <c r="M3462" s="31" t="n">
        <v>0</v>
      </c>
      <c r="N3462" s="31" t="n">
        <v>0</v>
      </c>
      <c r="O3462" s="31" t="n"/>
      <c r="P3462" s="31" t="n"/>
      <c r="Q3462" s="31" t="n">
        <v>0</v>
      </c>
      <c r="R3462" s="31" t="n"/>
      <c r="S3462" s="32" t="n"/>
      <c r="T3462" s="32" t="n"/>
      <c r="V3462" t="inlineStr">
        <is>
          <t>05rj5</t>
        </is>
      </c>
      <c r="W3462" t="n">
        <v>6706</v>
      </c>
      <c r="Y3462" t="inlineStr">
        <is>
          <t>bb5b3d74-7dcd-4b53-a328-8a82f9a21c98</t>
        </is>
      </c>
      <c r="Z3462" t="inlineStr">
        <is>
          <t>Filip Mesar (MTL RW)</t>
        </is>
      </c>
    </row>
    <row r="3463">
      <c r="A3463" t="inlineStr">
        <is>
          <t>Filip Nordberg</t>
        </is>
      </c>
      <c r="B3463" t="inlineStr">
        <is>
          <t>OTT</t>
        </is>
      </c>
      <c r="C3463" t="inlineStr">
        <is>
          <t>D</t>
        </is>
      </c>
      <c r="D3463" t="inlineStr">
        <is>
          <t>D</t>
        </is>
      </c>
      <c r="E3463" t="n">
        <v>22</v>
      </c>
      <c r="F3463" t="inlineStr">
        <is>
          <t>FA</t>
        </is>
      </c>
      <c r="G3463" t="inlineStr">
        <is>
          <t>FA</t>
        </is>
      </c>
      <c r="H3463" s="30" t="n">
        <v>1</v>
      </c>
      <c r="I3463" s="31" t="n">
        <v>0</v>
      </c>
      <c r="J3463" s="31" t="n"/>
      <c r="K3463" s="31" t="n">
        <v>0</v>
      </c>
      <c r="L3463" s="32" t="n"/>
      <c r="M3463" s="31" t="n">
        <v>0</v>
      </c>
      <c r="N3463" s="31" t="n">
        <v>0</v>
      </c>
      <c r="O3463" s="31" t="n"/>
      <c r="P3463" s="31" t="n"/>
      <c r="Q3463" s="31" t="n">
        <v>0</v>
      </c>
      <c r="R3463" s="31" t="n"/>
      <c r="S3463" s="32" t="n"/>
      <c r="T3463" s="32" t="n"/>
      <c r="V3463" t="inlineStr">
        <is>
          <t>060v5</t>
        </is>
      </c>
      <c r="W3463" t="n">
        <v>6801</v>
      </c>
      <c r="Y3463" t="inlineStr">
        <is>
          <t>beec236e-5787-4631-a93f-b1ae36840b43</t>
        </is>
      </c>
      <c r="Z3463" t="inlineStr">
        <is>
          <t>Filip Nordberg (OTT D)</t>
        </is>
      </c>
    </row>
    <row r="3464">
      <c r="A3464" t="inlineStr">
        <is>
          <t>Filip Novak</t>
        </is>
      </c>
      <c r="B3464" t="inlineStr">
        <is>
          <t>CBJ</t>
        </is>
      </c>
      <c r="C3464" t="inlineStr">
        <is>
          <t>LW</t>
        </is>
      </c>
      <c r="D3464" t="inlineStr">
        <is>
          <t>F</t>
        </is>
      </c>
      <c r="E3464" t="n">
        <v>18</v>
      </c>
      <c r="F3464" t="inlineStr">
        <is>
          <t>FA</t>
        </is>
      </c>
      <c r="G3464" t="inlineStr">
        <is>
          <t>FA</t>
        </is>
      </c>
      <c r="H3464" s="30" t="n">
        <v>1</v>
      </c>
      <c r="I3464" s="31" t="n">
        <v>0</v>
      </c>
      <c r="J3464" s="31" t="n"/>
      <c r="K3464" s="31" t="n">
        <v>0</v>
      </c>
      <c r="L3464" s="32" t="n"/>
      <c r="M3464" s="31" t="n">
        <v>0</v>
      </c>
      <c r="N3464" s="31" t="n">
        <v>0</v>
      </c>
      <c r="O3464" s="31" t="n"/>
      <c r="P3464" s="31" t="n"/>
      <c r="Q3464" s="31" t="n">
        <v>0</v>
      </c>
      <c r="R3464" s="31" t="n"/>
      <c r="S3464" s="32" t="n"/>
      <c r="T3464" s="32" t="n"/>
      <c r="V3464" t="inlineStr">
        <is>
          <t>07702</t>
        </is>
      </c>
      <c r="Y3464" t="inlineStr">
        <is>
          <t>fe306388-f9e8-48ae-9f52-5ff59b86ed88</t>
        </is>
      </c>
      <c r="Z3464" t="inlineStr">
        <is>
          <t>Filip Novak (CBJ LW)</t>
        </is>
      </c>
    </row>
    <row r="3465">
      <c r="A3465" t="inlineStr">
        <is>
          <t>Filip Prikryl</t>
        </is>
      </c>
      <c r="B3465" t="inlineStr">
        <is>
          <t>(N/A)</t>
        </is>
      </c>
      <c r="C3465" t="inlineStr">
        <is>
          <t>C</t>
        </is>
      </c>
      <c r="D3465" t="inlineStr">
        <is>
          <t>F</t>
        </is>
      </c>
      <c r="E3465" t="n">
        <v>25</v>
      </c>
      <c r="F3465" t="inlineStr">
        <is>
          <t>FA</t>
        </is>
      </c>
      <c r="G3465" t="inlineStr">
        <is>
          <t>FA</t>
        </is>
      </c>
      <c r="H3465" s="30" t="n">
        <v>1</v>
      </c>
      <c r="I3465" s="31" t="n">
        <v>0</v>
      </c>
      <c r="J3465" s="31" t="n"/>
      <c r="K3465" s="31" t="n">
        <v>0</v>
      </c>
      <c r="L3465" s="32" t="n"/>
      <c r="M3465" s="31" t="n">
        <v>0</v>
      </c>
      <c r="N3465" s="31" t="n">
        <v>0</v>
      </c>
      <c r="O3465" s="31" t="n"/>
      <c r="P3465" s="31" t="n"/>
      <c r="Q3465" s="31" t="n">
        <v>0</v>
      </c>
      <c r="R3465" s="31" t="n"/>
      <c r="S3465" s="32" t="n"/>
      <c r="T3465" s="32" t="n"/>
      <c r="V3465" t="inlineStr">
        <is>
          <t>05961</t>
        </is>
      </c>
      <c r="Z3465" t="inlineStr">
        <is>
          <t>Filip Prikryl ((N/A) C)</t>
        </is>
      </c>
    </row>
    <row r="3466">
      <c r="A3466" t="inlineStr">
        <is>
          <t>Filip Pyrochta</t>
        </is>
      </c>
      <c r="B3466" t="inlineStr">
        <is>
          <t>(N/A)</t>
        </is>
      </c>
      <c r="C3466" t="inlineStr">
        <is>
          <t>D</t>
        </is>
      </c>
      <c r="D3466" t="inlineStr">
        <is>
          <t>D</t>
        </is>
      </c>
      <c r="E3466" t="n">
        <v>30</v>
      </c>
      <c r="F3466" t="inlineStr">
        <is>
          <t>FA</t>
        </is>
      </c>
      <c r="G3466" t="inlineStr">
        <is>
          <t>FA</t>
        </is>
      </c>
      <c r="H3466" s="30" t="n">
        <v>1</v>
      </c>
      <c r="I3466" s="31" t="n">
        <v>0</v>
      </c>
      <c r="J3466" s="31" t="n"/>
      <c r="K3466" s="31" t="n">
        <v>0</v>
      </c>
      <c r="L3466" s="32" t="n"/>
      <c r="M3466" s="31" t="n">
        <v>0</v>
      </c>
      <c r="N3466" s="31" t="n">
        <v>0</v>
      </c>
      <c r="O3466" s="31" t="n"/>
      <c r="P3466" s="31" t="n"/>
      <c r="Q3466" s="31" t="n">
        <v>0</v>
      </c>
      <c r="R3466" s="31" t="n"/>
      <c r="S3466" s="32" t="n"/>
      <c r="T3466" s="32" t="n"/>
      <c r="V3466" t="inlineStr">
        <is>
          <t>03g4a</t>
        </is>
      </c>
      <c r="W3466" t="n">
        <v>5683</v>
      </c>
      <c r="X3466" t="n">
        <v>7878</v>
      </c>
      <c r="Z3466" t="inlineStr">
        <is>
          <t>Filip Pyrochta ((N/A) D)</t>
        </is>
      </c>
    </row>
    <row r="3467">
      <c r="A3467" t="inlineStr">
        <is>
          <t>Filip Roos</t>
        </is>
      </c>
      <c r="B3467" t="inlineStr">
        <is>
          <t>OTT</t>
        </is>
      </c>
      <c r="C3467" t="inlineStr">
        <is>
          <t>D</t>
        </is>
      </c>
      <c r="D3467" t="inlineStr">
        <is>
          <t>D</t>
        </is>
      </c>
      <c r="E3467" t="n">
        <v>27</v>
      </c>
      <c r="F3467" t="inlineStr">
        <is>
          <t>FA</t>
        </is>
      </c>
      <c r="G3467" t="inlineStr">
        <is>
          <t>FA</t>
        </is>
      </c>
      <c r="H3467" s="30" t="n">
        <v>1</v>
      </c>
      <c r="I3467" s="31" t="n">
        <v>0</v>
      </c>
      <c r="J3467" s="31" t="n"/>
      <c r="K3467" s="31" t="n">
        <v>0</v>
      </c>
      <c r="L3467" s="32" t="n"/>
      <c r="M3467" s="31" t="n">
        <v>0</v>
      </c>
      <c r="N3467" s="31" t="n">
        <v>0</v>
      </c>
      <c r="O3467" s="31" t="n"/>
      <c r="P3467" s="31" t="n"/>
      <c r="Q3467" s="31" t="n">
        <v>0</v>
      </c>
      <c r="R3467" s="31" t="n"/>
      <c r="S3467" s="32" t="n"/>
      <c r="T3467" s="32" t="n"/>
      <c r="V3467" t="inlineStr">
        <is>
          <t>060vh</t>
        </is>
      </c>
      <c r="W3467" t="n">
        <v>6670</v>
      </c>
      <c r="Y3467" t="inlineStr">
        <is>
          <t>5ef29b5d-51d0-4957-8943-e00db7ab56be</t>
        </is>
      </c>
      <c r="Z3467" t="inlineStr">
        <is>
          <t>Filip Roos (OTT D)</t>
        </is>
      </c>
    </row>
    <row r="3468">
      <c r="A3468" t="inlineStr">
        <is>
          <t>Filip Ruzicka</t>
        </is>
      </c>
      <c r="B3468" t="inlineStr">
        <is>
          <t>MIN</t>
        </is>
      </c>
      <c r="C3468" t="inlineStr">
        <is>
          <t>G</t>
        </is>
      </c>
      <c r="D3468" t="inlineStr">
        <is>
          <t>G</t>
        </is>
      </c>
      <c r="E3468" t="n">
        <v>18</v>
      </c>
      <c r="F3468" t="inlineStr">
        <is>
          <t>FA</t>
        </is>
      </c>
      <c r="G3468" t="inlineStr">
        <is>
          <t>FA</t>
        </is>
      </c>
      <c r="H3468" s="30" t="n">
        <v>1</v>
      </c>
      <c r="I3468" s="31" t="n">
        <v>0</v>
      </c>
      <c r="J3468" s="31" t="n"/>
      <c r="K3468" s="31" t="n">
        <v>0</v>
      </c>
      <c r="L3468" s="32" t="n"/>
      <c r="M3468" s="31" t="n">
        <v>0</v>
      </c>
      <c r="N3468" s="31" t="n">
        <v>0</v>
      </c>
      <c r="O3468" s="31" t="n"/>
      <c r="P3468" s="31" t="n"/>
      <c r="Q3468" s="31" t="n">
        <v>0</v>
      </c>
      <c r="R3468" s="31" t="n"/>
      <c r="S3468" s="32" t="n"/>
      <c r="T3468" s="32" t="n"/>
      <c r="V3468" t="inlineStr">
        <is>
          <t>074md</t>
        </is>
      </c>
      <c r="W3468" t="n">
        <v>7749</v>
      </c>
      <c r="Y3468" t="inlineStr">
        <is>
          <t>40d24457-cdd6-4c40-9ba0-a703e38c985f</t>
        </is>
      </c>
      <c r="Z3468" t="inlineStr">
        <is>
          <t>Filip Ruzicka (MIN G)</t>
        </is>
      </c>
    </row>
    <row r="3469">
      <c r="A3469" t="inlineStr">
        <is>
          <t>Filip Sandberg</t>
        </is>
      </c>
      <c r="B3469" t="inlineStr">
        <is>
          <t>(N/A)</t>
        </is>
      </c>
      <c r="C3469" t="inlineStr">
        <is>
          <t>RW</t>
        </is>
      </c>
      <c r="D3469" t="inlineStr">
        <is>
          <t>F</t>
        </is>
      </c>
      <c r="E3469" t="n">
        <v>32</v>
      </c>
      <c r="F3469" t="inlineStr">
        <is>
          <t>FA</t>
        </is>
      </c>
      <c r="G3469" t="inlineStr">
        <is>
          <t>FA</t>
        </is>
      </c>
      <c r="H3469" s="30" t="n">
        <v>1</v>
      </c>
      <c r="I3469" s="31" t="n">
        <v>0</v>
      </c>
      <c r="J3469" s="31" t="n"/>
      <c r="K3469" s="31" t="n">
        <v>0</v>
      </c>
      <c r="L3469" s="32" t="n"/>
      <c r="M3469" s="31" t="n">
        <v>0</v>
      </c>
      <c r="N3469" s="31" t="n">
        <v>0</v>
      </c>
      <c r="O3469" s="31" t="n"/>
      <c r="P3469" s="31" t="n"/>
      <c r="Q3469" s="31" t="n">
        <v>0</v>
      </c>
      <c r="R3469" s="31" t="n"/>
      <c r="S3469" s="32" t="n"/>
      <c r="T3469" s="32" t="n"/>
      <c r="V3469" t="inlineStr">
        <is>
          <t>0322u</t>
        </is>
      </c>
      <c r="W3469" t="n">
        <v>5518</v>
      </c>
      <c r="X3469" t="n">
        <v>7509</v>
      </c>
      <c r="Z3469" t="inlineStr">
        <is>
          <t>Filip Sandberg ((N/A) RW)</t>
        </is>
      </c>
    </row>
    <row r="3470">
      <c r="A3470" t="inlineStr">
        <is>
          <t>Filip Sitar</t>
        </is>
      </c>
      <c r="B3470" t="inlineStr">
        <is>
          <t>(N/A)</t>
        </is>
      </c>
      <c r="C3470" t="inlineStr">
        <is>
          <t>C</t>
        </is>
      </c>
      <c r="D3470" t="inlineStr">
        <is>
          <t>F</t>
        </is>
      </c>
      <c r="E3470" t="n">
        <v>21</v>
      </c>
      <c r="F3470" t="inlineStr">
        <is>
          <t>FA</t>
        </is>
      </c>
      <c r="G3470" t="inlineStr">
        <is>
          <t>FA</t>
        </is>
      </c>
      <c r="H3470" s="30" t="n">
        <v>1</v>
      </c>
      <c r="I3470" s="31" t="n">
        <v>0</v>
      </c>
      <c r="J3470" s="31" t="n"/>
      <c r="K3470" s="31" t="n">
        <v>0</v>
      </c>
      <c r="L3470" s="32" t="n"/>
      <c r="M3470" s="31" t="n">
        <v>0</v>
      </c>
      <c r="N3470" s="31" t="n">
        <v>0</v>
      </c>
      <c r="O3470" s="31" t="n"/>
      <c r="P3470" s="31" t="n"/>
      <c r="Q3470" s="31" t="n">
        <v>0</v>
      </c>
      <c r="R3470" s="31" t="n"/>
      <c r="S3470" s="32" t="n"/>
      <c r="T3470" s="32" t="n"/>
      <c r="V3470" t="inlineStr">
        <is>
          <t>06cfo</t>
        </is>
      </c>
      <c r="Z3470" t="inlineStr">
        <is>
          <t>Filip Sitar ((N/A) C)</t>
        </is>
      </c>
    </row>
    <row r="3471">
      <c r="A3471" t="inlineStr">
        <is>
          <t>Filip Sveningsson</t>
        </is>
      </c>
      <c r="B3471" t="inlineStr">
        <is>
          <t>CGY</t>
        </is>
      </c>
      <c r="C3471" t="inlineStr">
        <is>
          <t>LW</t>
        </is>
      </c>
      <c r="D3471" t="inlineStr">
        <is>
          <t>F</t>
        </is>
      </c>
      <c r="E3471" t="n">
        <v>27</v>
      </c>
      <c r="F3471" t="inlineStr">
        <is>
          <t>FA</t>
        </is>
      </c>
      <c r="G3471" t="inlineStr">
        <is>
          <t>FA</t>
        </is>
      </c>
      <c r="H3471" s="30" t="n">
        <v>1</v>
      </c>
      <c r="I3471" s="31" t="n">
        <v>0</v>
      </c>
      <c r="J3471" s="31" t="n"/>
      <c r="K3471" s="31" t="n">
        <v>0</v>
      </c>
      <c r="L3471" s="32" t="n"/>
      <c r="M3471" s="31" t="n">
        <v>0</v>
      </c>
      <c r="N3471" s="31" t="n">
        <v>0</v>
      </c>
      <c r="O3471" s="31" t="n"/>
      <c r="P3471" s="31" t="n"/>
      <c r="Q3471" s="31" t="n">
        <v>0</v>
      </c>
      <c r="R3471" s="31" t="n"/>
      <c r="S3471" s="32" t="n"/>
      <c r="T3471" s="32" t="n"/>
      <c r="V3471" t="inlineStr">
        <is>
          <t>04f8l</t>
        </is>
      </c>
      <c r="X3471" t="n">
        <v>7716</v>
      </c>
      <c r="Z3471" t="inlineStr">
        <is>
          <t>Filip Sveningsson (CGY LW)</t>
        </is>
      </c>
    </row>
    <row r="3472">
      <c r="A3472" t="inlineStr">
        <is>
          <t>Filip Westerlund</t>
        </is>
      </c>
      <c r="B3472" t="inlineStr">
        <is>
          <t>UTA</t>
        </is>
      </c>
      <c r="C3472" t="inlineStr">
        <is>
          <t>D</t>
        </is>
      </c>
      <c r="D3472" t="inlineStr">
        <is>
          <t>D</t>
        </is>
      </c>
      <c r="E3472" t="n">
        <v>27</v>
      </c>
      <c r="F3472" t="inlineStr">
        <is>
          <t>FA</t>
        </is>
      </c>
      <c r="G3472" t="inlineStr">
        <is>
          <t>FA</t>
        </is>
      </c>
      <c r="H3472" s="30" t="n">
        <v>1</v>
      </c>
      <c r="I3472" s="31" t="n">
        <v>0</v>
      </c>
      <c r="J3472" s="31" t="n"/>
      <c r="K3472" s="31" t="n">
        <v>0</v>
      </c>
      <c r="L3472" s="32" t="n"/>
      <c r="M3472" s="31" t="n">
        <v>0</v>
      </c>
      <c r="N3472" s="31" t="n">
        <v>0</v>
      </c>
      <c r="O3472" s="31" t="n"/>
      <c r="P3472" s="31" t="n"/>
      <c r="Q3472" s="31" t="n">
        <v>0</v>
      </c>
      <c r="R3472" s="31" t="n"/>
      <c r="S3472" s="32" t="n"/>
      <c r="T3472" s="32" t="n"/>
      <c r="V3472" t="inlineStr">
        <is>
          <t>04an3</t>
        </is>
      </c>
      <c r="W3472" t="n">
        <v>5475</v>
      </c>
      <c r="X3472" t="n">
        <v>7559</v>
      </c>
      <c r="Z3472" t="inlineStr">
        <is>
          <t>Filip Westerlund (UTA D)</t>
        </is>
      </c>
    </row>
    <row r="3473">
      <c r="A3473" t="inlineStr">
        <is>
          <t>Filip Zadina</t>
        </is>
      </c>
      <c r="B3473" t="inlineStr">
        <is>
          <t>(N/A)</t>
        </is>
      </c>
      <c r="C3473" t="inlineStr">
        <is>
          <t>RW</t>
        </is>
      </c>
      <c r="D3473" t="inlineStr">
        <is>
          <t>F</t>
        </is>
      </c>
      <c r="E3473" t="n">
        <v>26</v>
      </c>
      <c r="F3473" t="inlineStr">
        <is>
          <t>FA</t>
        </is>
      </c>
      <c r="G3473" t="inlineStr">
        <is>
          <t>FA</t>
        </is>
      </c>
      <c r="H3473" s="30" t="n">
        <v>1</v>
      </c>
      <c r="I3473" s="31" t="n">
        <v>0</v>
      </c>
      <c r="J3473" s="31" t="n"/>
      <c r="K3473" s="31" t="n">
        <v>0</v>
      </c>
      <c r="L3473" s="32" t="n"/>
      <c r="M3473" s="31" t="n">
        <v>0</v>
      </c>
      <c r="N3473" s="31" t="n">
        <v>0</v>
      </c>
      <c r="O3473" s="31" t="n"/>
      <c r="P3473" s="31" t="n"/>
      <c r="Q3473" s="31" t="n">
        <v>0</v>
      </c>
      <c r="R3473" s="31" t="n"/>
      <c r="S3473" s="32" t="n"/>
      <c r="T3473" s="32" t="n"/>
      <c r="V3473" t="inlineStr">
        <is>
          <t>04am9</t>
        </is>
      </c>
      <c r="W3473" t="n">
        <v>5690</v>
      </c>
      <c r="X3473" t="n">
        <v>7904</v>
      </c>
      <c r="Y3473" t="inlineStr">
        <is>
          <t>38a00f82-e70d-4a2b-b9c0-b10fe6756229</t>
        </is>
      </c>
      <c r="Z3473" t="inlineStr">
        <is>
          <t>Filip Zadina ((N/A) RW)</t>
        </is>
      </c>
    </row>
    <row r="3474">
      <c r="A3474" t="inlineStr">
        <is>
          <t>Filipp Dolganov</t>
        </is>
      </c>
      <c r="B3474" t="inlineStr">
        <is>
          <t>(N/A)</t>
        </is>
      </c>
      <c r="C3474" t="inlineStr">
        <is>
          <t>G</t>
        </is>
      </c>
      <c r="D3474" t="inlineStr">
        <is>
          <t>G</t>
        </is>
      </c>
      <c r="E3474" t="n">
        <v>28</v>
      </c>
      <c r="F3474" t="inlineStr">
        <is>
          <t>FA</t>
        </is>
      </c>
      <c r="G3474" t="inlineStr">
        <is>
          <t>FA</t>
        </is>
      </c>
      <c r="H3474" s="30" t="n">
        <v>1</v>
      </c>
      <c r="I3474" s="31" t="n">
        <v>0</v>
      </c>
      <c r="J3474" s="31" t="n"/>
      <c r="K3474" s="31" t="n">
        <v>0</v>
      </c>
      <c r="L3474" s="32" t="n"/>
      <c r="M3474" s="31" t="n">
        <v>0</v>
      </c>
      <c r="N3474" s="31" t="n">
        <v>0</v>
      </c>
      <c r="O3474" s="31" t="n"/>
      <c r="P3474" s="31" t="n"/>
      <c r="Q3474" s="31" t="n">
        <v>0</v>
      </c>
      <c r="R3474" s="31" t="n"/>
      <c r="S3474" s="32" t="n"/>
      <c r="T3474" s="32" t="n"/>
      <c r="V3474" t="inlineStr">
        <is>
          <t>072b5</t>
        </is>
      </c>
      <c r="Z3474" t="inlineStr">
        <is>
          <t>Filipp Dolganov ((N/A) G)</t>
        </is>
      </c>
    </row>
    <row r="3475">
      <c r="A3475" t="inlineStr">
        <is>
          <t>Finlay Williams</t>
        </is>
      </c>
      <c r="B3475" t="inlineStr">
        <is>
          <t>(N/A)</t>
        </is>
      </c>
      <c r="C3475" t="inlineStr">
        <is>
          <t>RW</t>
        </is>
      </c>
      <c r="D3475" t="inlineStr">
        <is>
          <t>F</t>
        </is>
      </c>
      <c r="E3475" t="n">
        <v>23</v>
      </c>
      <c r="F3475" t="inlineStr">
        <is>
          <t>FA</t>
        </is>
      </c>
      <c r="G3475" t="inlineStr">
        <is>
          <t>FA</t>
        </is>
      </c>
      <c r="H3475" s="30" t="n">
        <v>1</v>
      </c>
      <c r="I3475" s="31" t="n">
        <v>0</v>
      </c>
      <c r="J3475" s="31" t="n"/>
      <c r="K3475" s="31" t="n">
        <v>0</v>
      </c>
      <c r="L3475" s="32" t="n"/>
      <c r="M3475" s="31" t="n">
        <v>0</v>
      </c>
      <c r="N3475" s="31" t="n">
        <v>0</v>
      </c>
      <c r="O3475" s="31" t="n"/>
      <c r="P3475" s="31" t="n"/>
      <c r="Q3475" s="31" t="n">
        <v>0</v>
      </c>
      <c r="R3475" s="31" t="n"/>
      <c r="S3475" s="32" t="n"/>
      <c r="T3475" s="32" t="n"/>
      <c r="V3475" t="inlineStr">
        <is>
          <t>05ueh</t>
        </is>
      </c>
      <c r="Z3475" t="inlineStr">
        <is>
          <t>Finlay Williams ((N/A) RW)</t>
        </is>
      </c>
    </row>
    <row r="3476">
      <c r="A3476" t="inlineStr">
        <is>
          <t>Finn Brink</t>
        </is>
      </c>
      <c r="B3476" t="inlineStr">
        <is>
          <t>(N/A)</t>
        </is>
      </c>
      <c r="C3476" t="inlineStr">
        <is>
          <t>LW</t>
        </is>
      </c>
      <c r="D3476" t="inlineStr">
        <is>
          <t>F</t>
        </is>
      </c>
      <c r="E3476" t="n">
        <v>21</v>
      </c>
      <c r="F3476" t="inlineStr">
        <is>
          <t>FA</t>
        </is>
      </c>
      <c r="G3476" t="inlineStr">
        <is>
          <t>FA</t>
        </is>
      </c>
      <c r="H3476" s="30" t="n">
        <v>1</v>
      </c>
      <c r="I3476" s="31" t="n">
        <v>0</v>
      </c>
      <c r="J3476" s="31" t="n"/>
      <c r="K3476" s="31" t="n">
        <v>0</v>
      </c>
      <c r="L3476" s="32" t="n"/>
      <c r="M3476" s="31" t="n">
        <v>0</v>
      </c>
      <c r="N3476" s="31" t="n">
        <v>0</v>
      </c>
      <c r="O3476" s="31" t="n"/>
      <c r="P3476" s="31" t="n"/>
      <c r="Q3476" s="31" t="n">
        <v>0</v>
      </c>
      <c r="R3476" s="31" t="n"/>
      <c r="S3476" s="32" t="n"/>
      <c r="T3476" s="32" t="n"/>
      <c r="V3476" t="inlineStr">
        <is>
          <t>06hj7</t>
        </is>
      </c>
      <c r="Z3476" t="inlineStr">
        <is>
          <t>Finn Brink ((N/A) LW)</t>
        </is>
      </c>
    </row>
    <row r="3477">
      <c r="A3477" t="inlineStr">
        <is>
          <t>Finn Harding</t>
        </is>
      </c>
      <c r="B3477" t="inlineStr">
        <is>
          <t>PIT</t>
        </is>
      </c>
      <c r="C3477" t="inlineStr">
        <is>
          <t>D</t>
        </is>
      </c>
      <c r="D3477" t="inlineStr">
        <is>
          <t>D</t>
        </is>
      </c>
      <c r="E3477" t="n">
        <v>21</v>
      </c>
      <c r="F3477" t="inlineStr">
        <is>
          <t>FA</t>
        </is>
      </c>
      <c r="G3477" t="inlineStr">
        <is>
          <t>FA</t>
        </is>
      </c>
      <c r="H3477" s="30" t="n">
        <v>855000</v>
      </c>
      <c r="I3477" s="31" t="n">
        <v>0</v>
      </c>
      <c r="J3477" s="31" t="n"/>
      <c r="K3477" s="31" t="n">
        <v>0</v>
      </c>
      <c r="L3477" s="32" t="n"/>
      <c r="M3477" s="31" t="n">
        <v>0</v>
      </c>
      <c r="N3477" s="31" t="n">
        <v>0</v>
      </c>
      <c r="O3477" s="31" t="n"/>
      <c r="P3477" s="31" t="n"/>
      <c r="Q3477" s="31" t="n">
        <v>0</v>
      </c>
      <c r="R3477" s="31" t="n"/>
      <c r="S3477" s="32" t="n"/>
      <c r="T3477" s="32" t="n"/>
      <c r="V3477" t="inlineStr">
        <is>
          <t>06h7t</t>
        </is>
      </c>
      <c r="W3477" t="n">
        <v>7299</v>
      </c>
      <c r="Y3477" t="inlineStr">
        <is>
          <t>853e4038-7893-458a-9aac-ef3b886a9724</t>
        </is>
      </c>
      <c r="Z3477" t="inlineStr">
        <is>
          <t>Finn Harding (PIT D)</t>
        </is>
      </c>
    </row>
    <row r="3478">
      <c r="A3478" t="inlineStr">
        <is>
          <t>Finn Kearns</t>
        </is>
      </c>
      <c r="B3478" t="inlineStr">
        <is>
          <t>SEA</t>
        </is>
      </c>
      <c r="C3478" t="inlineStr">
        <is>
          <t>D</t>
        </is>
      </c>
      <c r="D3478" t="inlineStr">
        <is>
          <t>D</t>
        </is>
      </c>
      <c r="E3478" t="n">
        <v>18</v>
      </c>
      <c r="F3478" t="inlineStr">
        <is>
          <t>FA</t>
        </is>
      </c>
      <c r="G3478" t="inlineStr">
        <is>
          <t>FA</t>
        </is>
      </c>
      <c r="H3478" s="30" t="n">
        <v>1</v>
      </c>
      <c r="I3478" s="31" t="n">
        <v>0</v>
      </c>
      <c r="J3478" s="31" t="n"/>
      <c r="K3478" s="31" t="n">
        <v>0</v>
      </c>
      <c r="L3478" s="32" t="n"/>
      <c r="M3478" s="31" t="n">
        <v>0</v>
      </c>
      <c r="N3478" s="31" t="n">
        <v>0</v>
      </c>
      <c r="O3478" s="31" t="n"/>
      <c r="P3478" s="31" t="n"/>
      <c r="Q3478" s="31" t="n">
        <v>0</v>
      </c>
      <c r="R3478" s="31" t="n"/>
      <c r="S3478" s="32" t="n"/>
      <c r="T3478" s="32" t="n"/>
      <c r="V3478" t="inlineStr">
        <is>
          <t>076wy</t>
        </is>
      </c>
      <c r="Y3478" t="inlineStr">
        <is>
          <t>a04e4da2-9dc9-404b-b7d7-e5b22dd2f4cb</t>
        </is>
      </c>
      <c r="Z3478" t="inlineStr">
        <is>
          <t>Finn Kearns (SEA D)</t>
        </is>
      </c>
    </row>
    <row r="3479">
      <c r="A3479" t="inlineStr">
        <is>
          <t>Finnegan Sears</t>
        </is>
      </c>
      <c r="B3479" t="inlineStr">
        <is>
          <t>(N/A)</t>
        </is>
      </c>
      <c r="C3479" t="inlineStr">
        <is>
          <t>LW</t>
        </is>
      </c>
      <c r="D3479" t="inlineStr">
        <is>
          <t>F</t>
        </is>
      </c>
      <c r="E3479" t="n">
        <v>17</v>
      </c>
      <c r="F3479" t="inlineStr">
        <is>
          <t>FA</t>
        </is>
      </c>
      <c r="G3479" t="inlineStr">
        <is>
          <t>FA</t>
        </is>
      </c>
      <c r="H3479" s="30" t="n">
        <v>1</v>
      </c>
      <c r="I3479" s="31" t="n">
        <v>0</v>
      </c>
      <c r="J3479" s="31" t="n"/>
      <c r="K3479" s="31" t="n">
        <v>0</v>
      </c>
      <c r="L3479" s="32" t="n"/>
      <c r="M3479" s="31" t="n">
        <v>0</v>
      </c>
      <c r="N3479" s="31" t="n">
        <v>0</v>
      </c>
      <c r="O3479" s="31" t="n"/>
      <c r="P3479" s="31" t="n"/>
      <c r="Q3479" s="31" t="n">
        <v>0</v>
      </c>
      <c r="R3479" s="31" t="n"/>
      <c r="S3479" s="32" t="n"/>
      <c r="T3479" s="32" t="n"/>
      <c r="V3479" t="inlineStr">
        <is>
          <t>074uh</t>
        </is>
      </c>
      <c r="Z3479" t="inlineStr">
        <is>
          <t>Finnegan Sears ((N/A) LW)</t>
        </is>
      </c>
    </row>
    <row r="3480">
      <c r="A3480" t="inlineStr">
        <is>
          <t>Fisher Scott</t>
        </is>
      </c>
      <c r="B3480" t="inlineStr">
        <is>
          <t>DET</t>
        </is>
      </c>
      <c r="C3480" t="inlineStr">
        <is>
          <t>D</t>
        </is>
      </c>
      <c r="D3480" t="inlineStr">
        <is>
          <t>D</t>
        </is>
      </c>
      <c r="E3480" t="n">
        <v>21</v>
      </c>
      <c r="F3480" t="inlineStr">
        <is>
          <t>FA</t>
        </is>
      </c>
      <c r="G3480" t="inlineStr">
        <is>
          <t>FA</t>
        </is>
      </c>
      <c r="H3480" s="30" t="n">
        <v>1</v>
      </c>
      <c r="I3480" s="31" t="n">
        <v>0</v>
      </c>
      <c r="J3480" s="31" t="n"/>
      <c r="K3480" s="31" t="n">
        <v>0</v>
      </c>
      <c r="L3480" s="32" t="n"/>
      <c r="M3480" s="31" t="n">
        <v>0</v>
      </c>
      <c r="N3480" s="31" t="n">
        <v>0</v>
      </c>
      <c r="O3480" s="31" t="n"/>
      <c r="P3480" s="31" t="n"/>
      <c r="Q3480" s="31" t="n">
        <v>0</v>
      </c>
      <c r="R3480" s="31" t="n"/>
      <c r="S3480" s="32" t="n"/>
      <c r="T3480" s="32" t="n"/>
      <c r="V3480" t="inlineStr">
        <is>
          <t>06mqt</t>
        </is>
      </c>
      <c r="Y3480" t="inlineStr">
        <is>
          <t>ddf31a49-4a4e-4200-b4e7-28e58069064e</t>
        </is>
      </c>
      <c r="Z3480" t="inlineStr">
        <is>
          <t>Fisher Scott (DET D)</t>
        </is>
      </c>
    </row>
    <row r="3481">
      <c r="A3481" t="inlineStr">
        <is>
          <t>Florent Houle</t>
        </is>
      </c>
      <c r="B3481" t="inlineStr">
        <is>
          <t>UTA</t>
        </is>
      </c>
      <c r="C3481" t="inlineStr">
        <is>
          <t>RW</t>
        </is>
      </c>
      <c r="D3481" t="inlineStr">
        <is>
          <t>F</t>
        </is>
      </c>
      <c r="E3481" t="n">
        <v>19</v>
      </c>
      <c r="F3481" t="inlineStr">
        <is>
          <t>FA</t>
        </is>
      </c>
      <c r="G3481" t="inlineStr">
        <is>
          <t>FA</t>
        </is>
      </c>
      <c r="H3481" s="30" t="n">
        <v>1</v>
      </c>
      <c r="I3481" s="31" t="n">
        <v>0</v>
      </c>
      <c r="J3481" s="31" t="n"/>
      <c r="K3481" s="31" t="n">
        <v>0</v>
      </c>
      <c r="L3481" s="32" t="n"/>
      <c r="M3481" s="31" t="n">
        <v>0</v>
      </c>
      <c r="N3481" s="31" t="n">
        <v>0</v>
      </c>
      <c r="O3481" s="31" t="n"/>
      <c r="P3481" s="31" t="n"/>
      <c r="Q3481" s="31" t="n">
        <v>0</v>
      </c>
      <c r="R3481" s="31" t="n"/>
      <c r="S3481" s="32" t="n"/>
      <c r="T3481" s="32" t="n"/>
      <c r="V3481" t="inlineStr">
        <is>
          <t>076xb</t>
        </is>
      </c>
      <c r="Y3481" t="inlineStr">
        <is>
          <t>357f3f69-5897-4013-99c8-38b002487eac</t>
        </is>
      </c>
      <c r="Z3481" t="inlineStr">
        <is>
          <t>Florent Houle (UTA RW)</t>
        </is>
      </c>
    </row>
    <row r="3482">
      <c r="A3482" t="inlineStr">
        <is>
          <t>Florian Elias</t>
        </is>
      </c>
      <c r="B3482" t="inlineStr">
        <is>
          <t>(N/A)</t>
        </is>
      </c>
      <c r="C3482" t="inlineStr">
        <is>
          <t>LW</t>
        </is>
      </c>
      <c r="D3482" t="inlineStr">
        <is>
          <t>F</t>
        </is>
      </c>
      <c r="E3482" t="n">
        <v>24</v>
      </c>
      <c r="F3482" t="inlineStr">
        <is>
          <t>FA</t>
        </is>
      </c>
      <c r="G3482" t="inlineStr">
        <is>
          <t>FA</t>
        </is>
      </c>
      <c r="H3482" s="30" t="n">
        <v>1</v>
      </c>
      <c r="I3482" s="31" t="n">
        <v>0</v>
      </c>
      <c r="J3482" s="31" t="n"/>
      <c r="K3482" s="31" t="n">
        <v>0</v>
      </c>
      <c r="L3482" s="32" t="n"/>
      <c r="M3482" s="31" t="n">
        <v>0</v>
      </c>
      <c r="N3482" s="31" t="n">
        <v>0</v>
      </c>
      <c r="O3482" s="31" t="n"/>
      <c r="P3482" s="31" t="n"/>
      <c r="Q3482" s="31" t="n">
        <v>0</v>
      </c>
      <c r="R3482" s="31" t="n"/>
      <c r="S3482" s="32" t="n"/>
      <c r="T3482" s="32" t="n"/>
      <c r="V3482" t="inlineStr">
        <is>
          <t>05oh3</t>
        </is>
      </c>
      <c r="Z3482" t="inlineStr">
        <is>
          <t>Florian Elias ((N/A) LW)</t>
        </is>
      </c>
    </row>
    <row r="3483">
      <c r="A3483" t="inlineStr">
        <is>
          <t>Francesco Arcuri</t>
        </is>
      </c>
      <c r="B3483" t="inlineStr">
        <is>
          <t>(N/A)</t>
        </is>
      </c>
      <c r="C3483" t="inlineStr">
        <is>
          <t>C</t>
        </is>
      </c>
      <c r="D3483" t="inlineStr">
        <is>
          <t>F</t>
        </is>
      </c>
      <c r="E3483" t="n">
        <v>23</v>
      </c>
      <c r="F3483" t="inlineStr">
        <is>
          <t>FA</t>
        </is>
      </c>
      <c r="G3483" t="inlineStr">
        <is>
          <t>FA</t>
        </is>
      </c>
      <c r="H3483" s="30" t="n">
        <v>1</v>
      </c>
      <c r="I3483" s="31" t="n">
        <v>0</v>
      </c>
      <c r="J3483" s="31" t="n"/>
      <c r="K3483" s="31" t="n">
        <v>0</v>
      </c>
      <c r="L3483" s="32" t="n"/>
      <c r="M3483" s="31" t="n">
        <v>0</v>
      </c>
      <c r="N3483" s="31" t="n">
        <v>0</v>
      </c>
      <c r="O3483" s="31" t="n"/>
      <c r="P3483" s="31" t="n"/>
      <c r="Q3483" s="31" t="n">
        <v>0</v>
      </c>
      <c r="R3483" s="31" t="n"/>
      <c r="S3483" s="32" t="n"/>
      <c r="T3483" s="32" t="n"/>
      <c r="V3483" t="inlineStr">
        <is>
          <t>05ubd</t>
        </is>
      </c>
      <c r="W3483" t="n">
        <v>6827</v>
      </c>
      <c r="Y3483" t="inlineStr">
        <is>
          <t>46ddd032-cb0e-47a8-99ab-73d7c8e38558</t>
        </is>
      </c>
      <c r="Z3483" t="inlineStr">
        <is>
          <t>Francesco Arcuri ((N/A) C)</t>
        </is>
      </c>
    </row>
    <row r="3484">
      <c r="A3484" t="inlineStr">
        <is>
          <t>Francesco Dell'Elce</t>
        </is>
      </c>
      <c r="B3484" t="inlineStr">
        <is>
          <t>COL</t>
        </is>
      </c>
      <c r="C3484" t="inlineStr">
        <is>
          <t>D</t>
        </is>
      </c>
      <c r="D3484" t="inlineStr">
        <is>
          <t>D</t>
        </is>
      </c>
      <c r="E3484" t="n">
        <v>21</v>
      </c>
      <c r="F3484" t="inlineStr">
        <is>
          <t>FA</t>
        </is>
      </c>
      <c r="G3484" t="inlineStr">
        <is>
          <t>FA</t>
        </is>
      </c>
      <c r="H3484" s="30" t="n">
        <v>1</v>
      </c>
      <c r="I3484" s="31" t="n">
        <v>0</v>
      </c>
      <c r="J3484" s="31" t="n"/>
      <c r="K3484" s="31" t="n">
        <v>0</v>
      </c>
      <c r="L3484" s="32" t="n"/>
      <c r="M3484" s="31" t="n">
        <v>0</v>
      </c>
      <c r="N3484" s="31" t="n">
        <v>0</v>
      </c>
      <c r="O3484" s="31" t="n"/>
      <c r="P3484" s="31" t="n"/>
      <c r="Q3484" s="31" t="n">
        <v>0</v>
      </c>
      <c r="R3484" s="31" t="n"/>
      <c r="S3484" s="32" t="n"/>
      <c r="T3484" s="32" t="n"/>
      <c r="V3484" t="inlineStr">
        <is>
          <t>06c58</t>
        </is>
      </c>
      <c r="W3484" t="n">
        <v>7485</v>
      </c>
      <c r="Y3484" t="inlineStr">
        <is>
          <t>00e93967-c4e6-4513-af21-6db874cce71a</t>
        </is>
      </c>
      <c r="Z3484" t="inlineStr">
        <is>
          <t>Francesco Dell'Elce (COL D)</t>
        </is>
      </c>
    </row>
    <row r="3485">
      <c r="A3485" t="inlineStr">
        <is>
          <t>Francesco Lapenna</t>
        </is>
      </c>
      <c r="B3485" t="inlineStr">
        <is>
          <t>(N/A)</t>
        </is>
      </c>
      <c r="C3485" t="inlineStr">
        <is>
          <t>G</t>
        </is>
      </c>
      <c r="D3485" t="inlineStr">
        <is>
          <t>G</t>
        </is>
      </c>
      <c r="E3485" t="n">
        <v>24</v>
      </c>
      <c r="F3485" t="inlineStr">
        <is>
          <t>FA</t>
        </is>
      </c>
      <c r="G3485" t="inlineStr">
        <is>
          <t>FA</t>
        </is>
      </c>
      <c r="H3485" s="30" t="n">
        <v>1</v>
      </c>
      <c r="I3485" s="31" t="n">
        <v>0</v>
      </c>
      <c r="J3485" s="31" t="n"/>
      <c r="K3485" s="31" t="n">
        <v>0</v>
      </c>
      <c r="L3485" s="32" t="n"/>
      <c r="M3485" s="31" t="n">
        <v>0</v>
      </c>
      <c r="N3485" s="31" t="n">
        <v>0</v>
      </c>
      <c r="O3485" s="31" t="n"/>
      <c r="P3485" s="31" t="n"/>
      <c r="Q3485" s="31" t="n">
        <v>0</v>
      </c>
      <c r="R3485" s="31" t="n"/>
      <c r="S3485" s="32" t="n"/>
      <c r="T3485" s="32" t="n"/>
      <c r="V3485" t="inlineStr">
        <is>
          <t>05u61</t>
        </is>
      </c>
      <c r="Z3485" t="inlineStr">
        <is>
          <t>Francesco Lapenna ((N/A) G)</t>
        </is>
      </c>
    </row>
    <row r="3486">
      <c r="A3486" t="inlineStr">
        <is>
          <t>Francesco Pinelli</t>
        </is>
      </c>
      <c r="B3486" t="inlineStr">
        <is>
          <t>LAK</t>
        </is>
      </c>
      <c r="C3486" t="inlineStr">
        <is>
          <t>C</t>
        </is>
      </c>
      <c r="D3486" t="inlineStr">
        <is>
          <t>F</t>
        </is>
      </c>
      <c r="E3486" t="n">
        <v>23</v>
      </c>
      <c r="F3486" t="inlineStr">
        <is>
          <t>T</t>
        </is>
      </c>
      <c r="G3486" t="inlineStr">
        <is>
          <t>Nathan</t>
        </is>
      </c>
      <c r="H3486" s="30" t="n">
        <v>850000</v>
      </c>
      <c r="I3486" s="31" t="n">
        <v>0</v>
      </c>
      <c r="J3486" s="31" t="n"/>
      <c r="K3486" s="31" t="n">
        <v>0</v>
      </c>
      <c r="L3486" s="32" t="n"/>
      <c r="M3486" s="31" t="n">
        <v>0</v>
      </c>
      <c r="N3486" s="31" t="n">
        <v>0</v>
      </c>
      <c r="O3486" s="31" t="n"/>
      <c r="P3486" s="31" t="n"/>
      <c r="Q3486" s="31" t="n">
        <v>0</v>
      </c>
      <c r="R3486" s="31" t="n"/>
      <c r="S3486" s="32" t="n"/>
      <c r="T3486" s="32" t="n"/>
      <c r="V3486" t="inlineStr">
        <is>
          <t>05r8r</t>
        </is>
      </c>
      <c r="W3486" t="n">
        <v>6486</v>
      </c>
      <c r="Y3486" t="inlineStr">
        <is>
          <t>8d2fac87-c576-4c42-aedf-dfba85953cf5</t>
        </is>
      </c>
      <c r="Z3486" t="inlineStr">
        <is>
          <t>Francesco Pinelli (LAK C)</t>
        </is>
      </c>
    </row>
    <row r="3487">
      <c r="A3487" t="inlineStr">
        <is>
          <t>Francis Beauvillier</t>
        </is>
      </c>
      <c r="B3487" t="inlineStr">
        <is>
          <t>(N/A)</t>
        </is>
      </c>
      <c r="C3487" t="inlineStr">
        <is>
          <t>C</t>
        </is>
      </c>
      <c r="D3487" t="inlineStr">
        <is>
          <t>F</t>
        </is>
      </c>
      <c r="E3487" t="n">
        <v>32</v>
      </c>
      <c r="F3487" t="inlineStr">
        <is>
          <t>FA</t>
        </is>
      </c>
      <c r="G3487" t="inlineStr">
        <is>
          <t>FA</t>
        </is>
      </c>
      <c r="H3487" s="30" t="n">
        <v>1</v>
      </c>
      <c r="I3487" s="31" t="n">
        <v>0</v>
      </c>
      <c r="J3487" s="31" t="n"/>
      <c r="K3487" s="31" t="n">
        <v>0</v>
      </c>
      <c r="L3487" s="32" t="n"/>
      <c r="M3487" s="31" t="n">
        <v>0</v>
      </c>
      <c r="N3487" s="31" t="n">
        <v>0</v>
      </c>
      <c r="O3487" s="31" t="n"/>
      <c r="P3487" s="31" t="n"/>
      <c r="Q3487" s="31" t="n">
        <v>0</v>
      </c>
      <c r="R3487" s="31" t="n"/>
      <c r="S3487" s="32" t="n"/>
      <c r="T3487" s="32" t="n"/>
      <c r="V3487" t="inlineStr">
        <is>
          <t>02ob0</t>
        </is>
      </c>
      <c r="X3487" t="n">
        <v>5863</v>
      </c>
      <c r="Z3487" t="inlineStr">
        <is>
          <t>Francis Beauvillier ((N/A) C)</t>
        </is>
      </c>
    </row>
    <row r="3488">
      <c r="A3488" t="inlineStr">
        <is>
          <t>Francis Lemieux</t>
        </is>
      </c>
      <c r="B3488" t="inlineStr">
        <is>
          <t>(N/A)</t>
        </is>
      </c>
      <c r="C3488" t="inlineStr">
        <is>
          <t>C</t>
        </is>
      </c>
      <c r="D3488" t="inlineStr">
        <is>
          <t>F</t>
        </is>
      </c>
      <c r="E3488" t="n">
        <v>42</v>
      </c>
      <c r="F3488" t="inlineStr">
        <is>
          <t>FA</t>
        </is>
      </c>
      <c r="G3488" t="inlineStr">
        <is>
          <t>FA</t>
        </is>
      </c>
      <c r="H3488" s="30" t="n">
        <v>1</v>
      </c>
      <c r="I3488" s="31" t="n">
        <v>0</v>
      </c>
      <c r="J3488" s="31" t="n"/>
      <c r="K3488" s="31" t="n">
        <v>0</v>
      </c>
      <c r="L3488" s="32" t="n"/>
      <c r="M3488" s="31" t="n">
        <v>0</v>
      </c>
      <c r="N3488" s="31" t="n">
        <v>0</v>
      </c>
      <c r="O3488" s="31" t="n"/>
      <c r="P3488" s="31" t="n"/>
      <c r="Q3488" s="31" t="n">
        <v>0</v>
      </c>
      <c r="R3488" s="31" t="n"/>
      <c r="S3488" s="32" t="n"/>
      <c r="T3488" s="32" t="n"/>
      <c r="V3488" t="inlineStr">
        <is>
          <t>003vr</t>
        </is>
      </c>
      <c r="W3488" t="n">
        <v>2501</v>
      </c>
      <c r="X3488" t="n">
        <v>3852</v>
      </c>
      <c r="Z3488" t="inlineStr">
        <is>
          <t>Francis Lemieux ((N/A) C)</t>
        </is>
      </c>
    </row>
    <row r="3489">
      <c r="A3489" t="inlineStr">
        <is>
          <t>Francis Marotte</t>
        </is>
      </c>
      <c r="B3489" t="inlineStr">
        <is>
          <t>SEA</t>
        </is>
      </c>
      <c r="C3489" t="inlineStr">
        <is>
          <t>G</t>
        </is>
      </c>
      <c r="D3489" t="inlineStr">
        <is>
          <t>G</t>
        </is>
      </c>
      <c r="E3489" t="n">
        <v>31</v>
      </c>
      <c r="F3489" t="inlineStr">
        <is>
          <t>FA</t>
        </is>
      </c>
      <c r="G3489" t="inlineStr">
        <is>
          <t>FA</t>
        </is>
      </c>
      <c r="H3489" s="30" t="n">
        <v>1</v>
      </c>
      <c r="I3489" s="31" t="n">
        <v>0</v>
      </c>
      <c r="J3489" s="31" t="n"/>
      <c r="K3489" s="31" t="n">
        <v>0</v>
      </c>
      <c r="L3489" s="32" t="n"/>
      <c r="M3489" s="31" t="n">
        <v>0</v>
      </c>
      <c r="N3489" s="31" t="n">
        <v>0</v>
      </c>
      <c r="O3489" s="31" t="n"/>
      <c r="P3489" s="31" t="n"/>
      <c r="Q3489" s="31" t="n">
        <v>0</v>
      </c>
      <c r="R3489" s="31" t="n"/>
      <c r="S3489" s="32" t="n"/>
      <c r="T3489" s="32" t="n"/>
      <c r="V3489" t="inlineStr">
        <is>
          <t>05ra6</t>
        </is>
      </c>
      <c r="Y3489" t="inlineStr">
        <is>
          <t>36b3fb03-a598-44f5-8f41-db2c64e9092b</t>
        </is>
      </c>
      <c r="Z3489" t="inlineStr">
        <is>
          <t>Francis Marotte (SEA G)</t>
        </is>
      </c>
    </row>
    <row r="3490">
      <c r="A3490" t="inlineStr">
        <is>
          <t>Francis Pare</t>
        </is>
      </c>
      <c r="B3490" t="inlineStr">
        <is>
          <t>(N/A)</t>
        </is>
      </c>
      <c r="C3490" t="inlineStr">
        <is>
          <t>C</t>
        </is>
      </c>
      <c r="D3490" t="inlineStr">
        <is>
          <t>F</t>
        </is>
      </c>
      <c r="E3490" t="n">
        <v>39</v>
      </c>
      <c r="F3490" t="inlineStr">
        <is>
          <t>FA</t>
        </is>
      </c>
      <c r="G3490" t="inlineStr">
        <is>
          <t>FA</t>
        </is>
      </c>
      <c r="H3490" s="30" t="n">
        <v>1</v>
      </c>
      <c r="I3490" s="31" t="n">
        <v>0</v>
      </c>
      <c r="J3490" s="31" t="n"/>
      <c r="K3490" s="31" t="n">
        <v>0</v>
      </c>
      <c r="L3490" s="32" t="n"/>
      <c r="M3490" s="31" t="n">
        <v>0</v>
      </c>
      <c r="N3490" s="31" t="n">
        <v>0</v>
      </c>
      <c r="O3490" s="31" t="n"/>
      <c r="P3490" s="31" t="n"/>
      <c r="Q3490" s="31" t="n">
        <v>0</v>
      </c>
      <c r="R3490" s="31" t="n"/>
      <c r="S3490" s="32" t="n"/>
      <c r="T3490" s="32" t="n"/>
      <c r="V3490" t="inlineStr">
        <is>
          <t>015pr</t>
        </is>
      </c>
      <c r="W3490" t="n">
        <v>3221</v>
      </c>
      <c r="X3490" t="n">
        <v>4556</v>
      </c>
      <c r="Z3490" t="inlineStr">
        <is>
          <t>Francis Pare ((N/A) C)</t>
        </is>
      </c>
    </row>
    <row r="3491">
      <c r="A3491" t="inlineStr">
        <is>
          <t>Francis Perron</t>
        </is>
      </c>
      <c r="B3491" t="inlineStr">
        <is>
          <t>(N/A)</t>
        </is>
      </c>
      <c r="C3491" t="inlineStr">
        <is>
          <t>LW</t>
        </is>
      </c>
      <c r="D3491" t="inlineStr">
        <is>
          <t>F</t>
        </is>
      </c>
      <c r="E3491" t="n">
        <v>30</v>
      </c>
      <c r="F3491" t="inlineStr">
        <is>
          <t>FA</t>
        </is>
      </c>
      <c r="G3491" t="inlineStr">
        <is>
          <t>FA</t>
        </is>
      </c>
      <c r="H3491" s="30" t="n">
        <v>1</v>
      </c>
      <c r="I3491" s="31" t="n">
        <v>0</v>
      </c>
      <c r="J3491" s="31" t="n"/>
      <c r="K3491" s="31" t="n">
        <v>0</v>
      </c>
      <c r="L3491" s="32" t="n"/>
      <c r="M3491" s="31" t="n">
        <v>0</v>
      </c>
      <c r="N3491" s="31" t="n">
        <v>0</v>
      </c>
      <c r="O3491" s="31" t="n"/>
      <c r="P3491" s="31" t="n"/>
      <c r="Q3491" s="31" t="n">
        <v>0</v>
      </c>
      <c r="R3491" s="31" t="n"/>
      <c r="S3491" s="32" t="n"/>
      <c r="T3491" s="32" t="n"/>
      <c r="V3491" t="inlineStr">
        <is>
          <t>03eeb</t>
        </is>
      </c>
      <c r="W3491" t="n">
        <v>5062</v>
      </c>
      <c r="X3491" t="n">
        <v>6557</v>
      </c>
      <c r="Z3491" t="inlineStr">
        <is>
          <t>Francis Perron ((N/A) LW)</t>
        </is>
      </c>
    </row>
    <row r="3492">
      <c r="A3492" t="inlineStr">
        <is>
          <t>Francis Wathier</t>
        </is>
      </c>
      <c r="B3492" t="inlineStr">
        <is>
          <t>TOR</t>
        </is>
      </c>
      <c r="C3492" t="inlineStr">
        <is>
          <t>LW</t>
        </is>
      </c>
      <c r="D3492" t="inlineStr">
        <is>
          <t>F</t>
        </is>
      </c>
      <c r="E3492" t="n">
        <v>41</v>
      </c>
      <c r="F3492" t="inlineStr">
        <is>
          <t>FA</t>
        </is>
      </c>
      <c r="G3492" t="inlineStr">
        <is>
          <t>FA</t>
        </is>
      </c>
      <c r="H3492" s="30" t="n">
        <v>1</v>
      </c>
      <c r="I3492" s="31" t="n">
        <v>0</v>
      </c>
      <c r="J3492" s="31" t="n"/>
      <c r="K3492" s="31" t="n">
        <v>0</v>
      </c>
      <c r="L3492" s="32" t="n"/>
      <c r="M3492" s="31" t="n">
        <v>0</v>
      </c>
      <c r="N3492" s="31" t="n">
        <v>0</v>
      </c>
      <c r="O3492" s="31" t="n"/>
      <c r="P3492" s="31" t="n"/>
      <c r="Q3492" s="31" t="n">
        <v>0</v>
      </c>
      <c r="R3492" s="31" t="n"/>
      <c r="S3492" s="32" t="n"/>
      <c r="T3492" s="32" t="n"/>
      <c r="V3492" t="inlineStr">
        <is>
          <t>003on</t>
        </is>
      </c>
      <c r="W3492" t="n">
        <v>3102</v>
      </c>
      <c r="X3492" t="n">
        <v>3686</v>
      </c>
      <c r="Z3492" t="inlineStr">
        <is>
          <t>Francis Wathier (TOR LW)</t>
        </is>
      </c>
    </row>
    <row r="3493">
      <c r="A3493" t="inlineStr">
        <is>
          <t>Francois Beauchemin</t>
        </is>
      </c>
      <c r="B3493" t="inlineStr">
        <is>
          <t>OTT</t>
        </is>
      </c>
      <c r="C3493" t="inlineStr">
        <is>
          <t>LW</t>
        </is>
      </c>
      <c r="D3493" t="inlineStr">
        <is>
          <t>F</t>
        </is>
      </c>
      <c r="E3493" t="n">
        <v>30</v>
      </c>
      <c r="F3493" t="inlineStr">
        <is>
          <t>FA</t>
        </is>
      </c>
      <c r="G3493" t="inlineStr">
        <is>
          <t>FA</t>
        </is>
      </c>
      <c r="H3493" s="30" t="n">
        <v>1</v>
      </c>
      <c r="I3493" s="31" t="n">
        <v>0</v>
      </c>
      <c r="J3493" s="31" t="n"/>
      <c r="K3493" s="31" t="n">
        <v>0</v>
      </c>
      <c r="L3493" s="32" t="n"/>
      <c r="M3493" s="31" t="n">
        <v>0</v>
      </c>
      <c r="N3493" s="31" t="n">
        <v>0</v>
      </c>
      <c r="O3493" s="31" t="n"/>
      <c r="P3493" s="31" t="n"/>
      <c r="Q3493" s="31" t="n">
        <v>0</v>
      </c>
      <c r="R3493" s="31" t="n"/>
      <c r="S3493" s="32" t="n"/>
      <c r="T3493" s="32" t="n"/>
      <c r="V3493" t="inlineStr">
        <is>
          <t>04a7d</t>
        </is>
      </c>
      <c r="X3493" t="n">
        <v>8558</v>
      </c>
      <c r="Z3493" t="inlineStr">
        <is>
          <t>Francois Beauchemin (OTT LW)</t>
        </is>
      </c>
    </row>
    <row r="3494">
      <c r="A3494" t="inlineStr">
        <is>
          <t>Francois Bouchard</t>
        </is>
      </c>
      <c r="B3494" t="inlineStr">
        <is>
          <t>(N/A)</t>
        </is>
      </c>
      <c r="C3494" t="inlineStr">
        <is>
          <t>RW</t>
        </is>
      </c>
      <c r="D3494" t="inlineStr">
        <is>
          <t>F</t>
        </is>
      </c>
      <c r="E3494" t="n">
        <v>38</v>
      </c>
      <c r="F3494" t="inlineStr">
        <is>
          <t>FA</t>
        </is>
      </c>
      <c r="G3494" t="inlineStr">
        <is>
          <t>FA</t>
        </is>
      </c>
      <c r="H3494" s="30" t="n">
        <v>1</v>
      </c>
      <c r="I3494" s="31" t="n">
        <v>0</v>
      </c>
      <c r="J3494" s="31" t="n"/>
      <c r="K3494" s="31" t="n">
        <v>0</v>
      </c>
      <c r="L3494" s="32" t="n"/>
      <c r="M3494" s="31" t="n">
        <v>0</v>
      </c>
      <c r="N3494" s="31" t="n">
        <v>0</v>
      </c>
      <c r="O3494" s="31" t="n"/>
      <c r="P3494" s="31" t="n"/>
      <c r="Q3494" s="31" t="n">
        <v>0</v>
      </c>
      <c r="R3494" s="31" t="n"/>
      <c r="S3494" s="32" t="n"/>
      <c r="T3494" s="32" t="n"/>
      <c r="V3494" t="inlineStr">
        <is>
          <t>0058m</t>
        </is>
      </c>
      <c r="W3494" t="n">
        <v>2589</v>
      </c>
      <c r="X3494" t="n">
        <v>4414</v>
      </c>
      <c r="Z3494" t="inlineStr">
        <is>
          <t>Francois Bouchard ((N/A) RW)</t>
        </is>
      </c>
    </row>
    <row r="3495">
      <c r="A3495" t="inlineStr">
        <is>
          <t>Francois Brassard</t>
        </is>
      </c>
      <c r="B3495" t="inlineStr">
        <is>
          <t>OTT</t>
        </is>
      </c>
      <c r="C3495" t="inlineStr">
        <is>
          <t>G</t>
        </is>
      </c>
      <c r="D3495" t="inlineStr">
        <is>
          <t>G</t>
        </is>
      </c>
      <c r="E3495" t="n">
        <v>32</v>
      </c>
      <c r="F3495" t="inlineStr">
        <is>
          <t>FA</t>
        </is>
      </c>
      <c r="G3495" t="inlineStr">
        <is>
          <t>FA</t>
        </is>
      </c>
      <c r="H3495" s="30" t="n">
        <v>1</v>
      </c>
      <c r="I3495" s="31" t="n">
        <v>0</v>
      </c>
      <c r="J3495" s="31" t="n"/>
      <c r="K3495" s="31" t="n">
        <v>0</v>
      </c>
      <c r="L3495" s="32" t="n"/>
      <c r="M3495" s="31" t="n">
        <v>0</v>
      </c>
      <c r="N3495" s="31" t="n">
        <v>0</v>
      </c>
      <c r="O3495" s="31" t="n"/>
      <c r="P3495" s="31" t="n"/>
      <c r="Q3495" s="31" t="n">
        <v>0</v>
      </c>
      <c r="R3495" s="31" t="n"/>
      <c r="S3495" s="32" t="n"/>
      <c r="T3495" s="32" t="n"/>
      <c r="V3495" t="inlineStr">
        <is>
          <t>02oau</t>
        </is>
      </c>
      <c r="X3495" t="n">
        <v>5856</v>
      </c>
      <c r="Y3495" t="inlineStr">
        <is>
          <t>cadb2f2a-2cd7-4477-ae93-8ccca7997ca3</t>
        </is>
      </c>
      <c r="Z3495" t="inlineStr">
        <is>
          <t>Francois Brassard (OTT G)</t>
        </is>
      </c>
    </row>
    <row r="3496">
      <c r="A3496" t="inlineStr">
        <is>
          <t>Francois Tremblay</t>
        </is>
      </c>
      <c r="B3496" t="inlineStr">
        <is>
          <t>COL</t>
        </is>
      </c>
      <c r="C3496" t="inlineStr">
        <is>
          <t>G</t>
        </is>
      </c>
      <c r="D3496" t="inlineStr">
        <is>
          <t>G</t>
        </is>
      </c>
      <c r="E3496" t="n">
        <v>32</v>
      </c>
      <c r="F3496" t="inlineStr">
        <is>
          <t>FA</t>
        </is>
      </c>
      <c r="G3496" t="inlineStr">
        <is>
          <t>FA</t>
        </is>
      </c>
      <c r="H3496" s="30" t="n">
        <v>1</v>
      </c>
      <c r="I3496" s="31" t="n">
        <v>0</v>
      </c>
      <c r="J3496" s="31" t="n"/>
      <c r="K3496" s="31" t="n">
        <v>0</v>
      </c>
      <c r="L3496" s="32" t="n"/>
      <c r="M3496" s="31" t="n">
        <v>0</v>
      </c>
      <c r="N3496" s="31" t="n">
        <v>0</v>
      </c>
      <c r="O3496" s="31" t="n"/>
      <c r="P3496" s="31" t="n"/>
      <c r="Q3496" s="31" t="n">
        <v>0</v>
      </c>
      <c r="R3496" s="31" t="n"/>
      <c r="S3496" s="32" t="n"/>
      <c r="T3496" s="32" t="n"/>
      <c r="V3496" t="inlineStr">
        <is>
          <t>02o87</t>
        </is>
      </c>
      <c r="X3496" t="n">
        <v>5836</v>
      </c>
      <c r="Z3496" t="inlineStr">
        <is>
          <t>Francois Tremblay (COL G)</t>
        </is>
      </c>
    </row>
    <row r="3497">
      <c r="A3497" t="inlineStr">
        <is>
          <t>Francois-James Buteau</t>
        </is>
      </c>
      <c r="B3497" t="inlineStr">
        <is>
          <t>(N/A)</t>
        </is>
      </c>
      <c r="C3497" t="inlineStr">
        <is>
          <t>D</t>
        </is>
      </c>
      <c r="D3497" t="inlineStr">
        <is>
          <t>D</t>
        </is>
      </c>
      <c r="E3497" t="n">
        <v>22</v>
      </c>
      <c r="F3497" t="inlineStr">
        <is>
          <t>FA</t>
        </is>
      </c>
      <c r="G3497" t="inlineStr">
        <is>
          <t>FA</t>
        </is>
      </c>
      <c r="H3497" s="30" t="n">
        <v>1</v>
      </c>
      <c r="I3497" s="31" t="n">
        <v>0</v>
      </c>
      <c r="J3497" s="31" t="n"/>
      <c r="K3497" s="31" t="n">
        <v>0</v>
      </c>
      <c r="L3497" s="32" t="n"/>
      <c r="M3497" s="31" t="n">
        <v>0</v>
      </c>
      <c r="N3497" s="31" t="n">
        <v>0</v>
      </c>
      <c r="O3497" s="31" t="n"/>
      <c r="P3497" s="31" t="n"/>
      <c r="Q3497" s="31" t="n">
        <v>0</v>
      </c>
      <c r="R3497" s="31" t="n"/>
      <c r="S3497" s="32" t="n"/>
      <c r="T3497" s="32" t="n"/>
      <c r="V3497" t="inlineStr">
        <is>
          <t>060xc</t>
        </is>
      </c>
      <c r="Z3497" t="inlineStr">
        <is>
          <t>Francois-James Buteau ((N/A) D)</t>
        </is>
      </c>
    </row>
    <row r="3498">
      <c r="A3498" t="inlineStr">
        <is>
          <t>Frank Corrado</t>
        </is>
      </c>
      <c r="B3498" t="inlineStr">
        <is>
          <t>(N/A)</t>
        </is>
      </c>
      <c r="C3498" t="inlineStr">
        <is>
          <t>D</t>
        </is>
      </c>
      <c r="D3498" t="inlineStr">
        <is>
          <t>D</t>
        </is>
      </c>
      <c r="E3498" t="n">
        <v>33</v>
      </c>
      <c r="F3498" t="inlineStr">
        <is>
          <t>FA</t>
        </is>
      </c>
      <c r="G3498" t="inlineStr">
        <is>
          <t>FA</t>
        </is>
      </c>
      <c r="H3498" s="30" t="n">
        <v>1</v>
      </c>
      <c r="I3498" s="31" t="n">
        <v>0</v>
      </c>
      <c r="J3498" s="31" t="n"/>
      <c r="K3498" s="31" t="n">
        <v>0</v>
      </c>
      <c r="L3498" s="32" t="n"/>
      <c r="M3498" s="31" t="n">
        <v>0</v>
      </c>
      <c r="N3498" s="31" t="n">
        <v>0</v>
      </c>
      <c r="O3498" s="31" t="n"/>
      <c r="P3498" s="31" t="n"/>
      <c r="Q3498" s="31" t="n">
        <v>0</v>
      </c>
      <c r="R3498" s="31" t="n"/>
      <c r="S3498" s="32" t="n"/>
      <c r="T3498" s="32" t="n"/>
      <c r="V3498" t="inlineStr">
        <is>
          <t>02fmm</t>
        </is>
      </c>
      <c r="W3498" t="n">
        <v>3880</v>
      </c>
      <c r="X3498" t="n">
        <v>5515</v>
      </c>
      <c r="Z3498" t="inlineStr">
        <is>
          <t>Frank Corrado ((N/A) D)</t>
        </is>
      </c>
    </row>
    <row r="3499">
      <c r="A3499" t="inlineStr">
        <is>
          <t>Frank Djurasevic</t>
        </is>
      </c>
      <c r="B3499" t="inlineStr">
        <is>
          <t>(N/A)</t>
        </is>
      </c>
      <c r="C3499" t="inlineStr">
        <is>
          <t>D</t>
        </is>
      </c>
      <c r="D3499" t="inlineStr">
        <is>
          <t>D</t>
        </is>
      </c>
      <c r="E3499" t="n">
        <v>24</v>
      </c>
      <c r="F3499" t="inlineStr">
        <is>
          <t>FA</t>
        </is>
      </c>
      <c r="G3499" t="inlineStr">
        <is>
          <t>FA</t>
        </is>
      </c>
      <c r="H3499" s="30" t="n">
        <v>1</v>
      </c>
      <c r="I3499" s="31" t="n">
        <v>0</v>
      </c>
      <c r="J3499" s="31" t="n"/>
      <c r="K3499" s="31" t="n">
        <v>0</v>
      </c>
      <c r="L3499" s="32" t="n"/>
      <c r="M3499" s="31" t="n">
        <v>0</v>
      </c>
      <c r="N3499" s="31" t="n">
        <v>0</v>
      </c>
      <c r="O3499" s="31" t="n"/>
      <c r="P3499" s="31" t="n"/>
      <c r="Q3499" s="31" t="n">
        <v>0</v>
      </c>
      <c r="R3499" s="31" t="n"/>
      <c r="S3499" s="32" t="n"/>
      <c r="T3499" s="32" t="n"/>
      <c r="V3499" t="inlineStr">
        <is>
          <t>074ml</t>
        </is>
      </c>
      <c r="Z3499" t="inlineStr">
        <is>
          <t>Frank Djurasevic ((N/A) D)</t>
        </is>
      </c>
    </row>
    <row r="3500">
      <c r="A3500" t="inlineStr">
        <is>
          <t>Frank Hora</t>
        </is>
      </c>
      <c r="B3500" t="inlineStr">
        <is>
          <t>(N/A)</t>
        </is>
      </c>
      <c r="C3500" t="inlineStr">
        <is>
          <t>D</t>
        </is>
      </c>
      <c r="D3500" t="inlineStr">
        <is>
          <t>D</t>
        </is>
      </c>
      <c r="E3500" t="n">
        <v>30</v>
      </c>
      <c r="F3500" t="inlineStr">
        <is>
          <t>FA</t>
        </is>
      </c>
      <c r="G3500" t="inlineStr">
        <is>
          <t>FA</t>
        </is>
      </c>
      <c r="H3500" s="30" t="n">
        <v>1</v>
      </c>
      <c r="I3500" s="31" t="n">
        <v>0</v>
      </c>
      <c r="J3500" s="31" t="n"/>
      <c r="K3500" s="31" t="n">
        <v>0</v>
      </c>
      <c r="L3500" s="32" t="n"/>
      <c r="M3500" s="31" t="n">
        <v>0</v>
      </c>
      <c r="N3500" s="31" t="n">
        <v>0</v>
      </c>
      <c r="O3500" s="31" t="n"/>
      <c r="P3500" s="31" t="n"/>
      <c r="Q3500" s="31" t="n">
        <v>0</v>
      </c>
      <c r="R3500" s="31" t="n"/>
      <c r="S3500" s="32" t="n"/>
      <c r="T3500" s="32" t="n"/>
      <c r="V3500" t="inlineStr">
        <is>
          <t>048vy</t>
        </is>
      </c>
      <c r="X3500" t="n">
        <v>7390</v>
      </c>
      <c r="Z3500" t="inlineStr">
        <is>
          <t>Frank Hora ((N/A) D)</t>
        </is>
      </c>
    </row>
    <row r="3501">
      <c r="A3501" t="inlineStr">
        <is>
          <t>Frank Ireland</t>
        </is>
      </c>
      <c r="B3501" t="inlineStr">
        <is>
          <t>(N/A)</t>
        </is>
      </c>
      <c r="C3501" t="inlineStr">
        <is>
          <t>C</t>
        </is>
      </c>
      <c r="D3501" t="inlineStr">
        <is>
          <t>F</t>
        </is>
      </c>
      <c r="E3501" t="n">
        <v>25</v>
      </c>
      <c r="F3501" t="inlineStr">
        <is>
          <t>FA</t>
        </is>
      </c>
      <c r="G3501" t="inlineStr">
        <is>
          <t>FA</t>
        </is>
      </c>
      <c r="H3501" s="30" t="n">
        <v>1</v>
      </c>
      <c r="I3501" s="31" t="n">
        <v>0</v>
      </c>
      <c r="J3501" s="31" t="n"/>
      <c r="K3501" s="31" t="n">
        <v>0</v>
      </c>
      <c r="L3501" s="32" t="n"/>
      <c r="M3501" s="31" t="n">
        <v>0</v>
      </c>
      <c r="N3501" s="31" t="n">
        <v>0</v>
      </c>
      <c r="O3501" s="31" t="n"/>
      <c r="P3501" s="31" t="n"/>
      <c r="Q3501" s="31" t="n">
        <v>0</v>
      </c>
      <c r="R3501" s="31" t="n"/>
      <c r="S3501" s="32" t="n"/>
      <c r="T3501" s="32" t="n"/>
      <c r="V3501" t="inlineStr">
        <is>
          <t>06avn</t>
        </is>
      </c>
      <c r="Z3501" t="inlineStr">
        <is>
          <t>Frank Ireland ((N/A) C)</t>
        </is>
      </c>
    </row>
    <row r="3502">
      <c r="A3502" t="inlineStr">
        <is>
          <t>Frank Palazzese</t>
        </is>
      </c>
      <c r="B3502" t="inlineStr">
        <is>
          <t>(N/A)</t>
        </is>
      </c>
      <c r="C3502" t="inlineStr">
        <is>
          <t>G</t>
        </is>
      </c>
      <c r="D3502" t="inlineStr">
        <is>
          <t>G</t>
        </is>
      </c>
      <c r="E3502" t="n">
        <v>33</v>
      </c>
      <c r="F3502" t="inlineStr">
        <is>
          <t>FA</t>
        </is>
      </c>
      <c r="G3502" t="inlineStr">
        <is>
          <t>FA</t>
        </is>
      </c>
      <c r="H3502" s="30" t="n">
        <v>1</v>
      </c>
      <c r="I3502" s="31" t="n">
        <v>0</v>
      </c>
      <c r="J3502" s="31" t="n"/>
      <c r="K3502" s="31" t="n">
        <v>0</v>
      </c>
      <c r="L3502" s="32" t="n"/>
      <c r="M3502" s="31" t="n">
        <v>0</v>
      </c>
      <c r="N3502" s="31" t="n">
        <v>0</v>
      </c>
      <c r="O3502" s="31" t="n"/>
      <c r="P3502" s="31" t="n"/>
      <c r="Q3502" s="31" t="n">
        <v>0</v>
      </c>
      <c r="R3502" s="31" t="n"/>
      <c r="S3502" s="32" t="n"/>
      <c r="T3502" s="32" t="n"/>
      <c r="V3502" t="inlineStr">
        <is>
          <t>02oz6</t>
        </is>
      </c>
      <c r="Z3502" t="inlineStr">
        <is>
          <t>Frank Palazzese ((N/A) G)</t>
        </is>
      </c>
    </row>
    <row r="3503">
      <c r="A3503" t="inlineStr">
        <is>
          <t>Frank Slubowski</t>
        </is>
      </c>
      <c r="B3503" t="inlineStr">
        <is>
          <t>(N/A)</t>
        </is>
      </c>
      <c r="C3503" t="inlineStr">
        <is>
          <t>G</t>
        </is>
      </c>
      <c r="D3503" t="inlineStr">
        <is>
          <t>G</t>
        </is>
      </c>
      <c r="E3503" t="n">
        <v>35</v>
      </c>
      <c r="F3503" t="inlineStr">
        <is>
          <t>FA</t>
        </is>
      </c>
      <c r="G3503" t="inlineStr">
        <is>
          <t>FA</t>
        </is>
      </c>
      <c r="H3503" s="30" t="n">
        <v>1</v>
      </c>
      <c r="I3503" s="31" t="n">
        <v>0</v>
      </c>
      <c r="J3503" s="31" t="n"/>
      <c r="K3503" s="31" t="n">
        <v>0</v>
      </c>
      <c r="L3503" s="32" t="n"/>
      <c r="M3503" s="31" t="n">
        <v>0</v>
      </c>
      <c r="N3503" s="31" t="n">
        <v>0</v>
      </c>
      <c r="O3503" s="31" t="n"/>
      <c r="P3503" s="31" t="n"/>
      <c r="Q3503" s="31" t="n">
        <v>0</v>
      </c>
      <c r="R3503" s="31" t="n"/>
      <c r="S3503" s="32" t="n"/>
      <c r="T3503" s="32" t="n"/>
      <c r="V3503" t="inlineStr">
        <is>
          <t>02yc5</t>
        </is>
      </c>
      <c r="Z3503" t="inlineStr">
        <is>
          <t>Frank Slubowski ((N/A) G)</t>
        </is>
      </c>
    </row>
    <row r="3504">
      <c r="A3504" t="inlineStr">
        <is>
          <t>Frankie Marrelli</t>
        </is>
      </c>
      <c r="B3504" t="inlineStr">
        <is>
          <t>(N/A)</t>
        </is>
      </c>
      <c r="C3504" t="inlineStr">
        <is>
          <t>D</t>
        </is>
      </c>
      <c r="D3504" t="inlineStr">
        <is>
          <t>D</t>
        </is>
      </c>
      <c r="E3504" t="n">
        <v>20</v>
      </c>
      <c r="F3504" t="inlineStr">
        <is>
          <t>FA</t>
        </is>
      </c>
      <c r="G3504" t="inlineStr">
        <is>
          <t>FA</t>
        </is>
      </c>
      <c r="H3504" s="30" t="n">
        <v>1</v>
      </c>
      <c r="I3504" s="31" t="n">
        <v>0</v>
      </c>
      <c r="J3504" s="31" t="n"/>
      <c r="K3504" s="31" t="n">
        <v>0</v>
      </c>
      <c r="L3504" s="32" t="n"/>
      <c r="M3504" s="31" t="n">
        <v>0</v>
      </c>
      <c r="N3504" s="31" t="n">
        <v>0</v>
      </c>
      <c r="O3504" s="31" t="n"/>
      <c r="P3504" s="31" t="n"/>
      <c r="Q3504" s="31" t="n">
        <v>0</v>
      </c>
      <c r="R3504" s="31" t="n"/>
      <c r="S3504" s="32" t="n"/>
      <c r="T3504" s="32" t="n"/>
      <c r="V3504" t="inlineStr">
        <is>
          <t>06mit</t>
        </is>
      </c>
      <c r="Y3504" t="inlineStr">
        <is>
          <t>18ef4002-89bf-47ca-8cc2-457936cc6d7f</t>
        </is>
      </c>
      <c r="Z3504" t="inlineStr">
        <is>
          <t>Frankie Marrelli ((N/A) D)</t>
        </is>
      </c>
    </row>
    <row r="3505">
      <c r="A3505" t="inlineStr">
        <is>
          <t>Frankie Simonelli</t>
        </is>
      </c>
      <c r="B3505" t="inlineStr">
        <is>
          <t>EDM</t>
        </is>
      </c>
      <c r="C3505" t="inlineStr">
        <is>
          <t>D</t>
        </is>
      </c>
      <c r="D3505" t="inlineStr">
        <is>
          <t>D</t>
        </is>
      </c>
      <c r="E3505" t="n">
        <v>33</v>
      </c>
      <c r="F3505" t="inlineStr">
        <is>
          <t>FA</t>
        </is>
      </c>
      <c r="G3505" t="inlineStr">
        <is>
          <t>FA</t>
        </is>
      </c>
      <c r="H3505" s="30" t="n">
        <v>1</v>
      </c>
      <c r="I3505" s="31" t="n">
        <v>0</v>
      </c>
      <c r="J3505" s="31" t="n"/>
      <c r="K3505" s="31" t="n">
        <v>0</v>
      </c>
      <c r="L3505" s="32" t="n"/>
      <c r="M3505" s="31" t="n">
        <v>0</v>
      </c>
      <c r="N3505" s="31" t="n">
        <v>0</v>
      </c>
      <c r="O3505" s="31" t="n"/>
      <c r="P3505" s="31" t="n"/>
      <c r="Q3505" s="31" t="n">
        <v>0</v>
      </c>
      <c r="R3505" s="31" t="n"/>
      <c r="S3505" s="32" t="n"/>
      <c r="T3505" s="32" t="n"/>
      <c r="V3505" t="inlineStr">
        <is>
          <t>03knm</t>
        </is>
      </c>
      <c r="W3505" t="n">
        <v>5284</v>
      </c>
      <c r="X3505" t="n">
        <v>6662</v>
      </c>
      <c r="Z3505" t="inlineStr">
        <is>
          <t>Frankie Simonelli (EDM D)</t>
        </is>
      </c>
    </row>
    <row r="3506">
      <c r="A3506" t="inlineStr">
        <is>
          <t>Franklin MacDonald</t>
        </is>
      </c>
      <c r="B3506" t="inlineStr">
        <is>
          <t>(N/A)</t>
        </is>
      </c>
      <c r="C3506" t="inlineStr">
        <is>
          <t>D</t>
        </is>
      </c>
      <c r="D3506" t="inlineStr">
        <is>
          <t>D</t>
        </is>
      </c>
      <c r="E3506" t="n">
        <v>41</v>
      </c>
      <c r="F3506" t="inlineStr">
        <is>
          <t>FA</t>
        </is>
      </c>
      <c r="G3506" t="inlineStr">
        <is>
          <t>FA</t>
        </is>
      </c>
      <c r="H3506" s="30" t="n">
        <v>1</v>
      </c>
      <c r="I3506" s="31" t="n">
        <v>0</v>
      </c>
      <c r="J3506" s="31" t="n"/>
      <c r="K3506" s="31" t="n">
        <v>0</v>
      </c>
      <c r="L3506" s="32" t="n"/>
      <c r="M3506" s="31" t="n">
        <v>0</v>
      </c>
      <c r="N3506" s="31" t="n">
        <v>0</v>
      </c>
      <c r="O3506" s="31" t="n"/>
      <c r="P3506" s="31" t="n"/>
      <c r="Q3506" s="31" t="n">
        <v>0</v>
      </c>
      <c r="R3506" s="31" t="n"/>
      <c r="S3506" s="32" t="n"/>
      <c r="T3506" s="32" t="n"/>
      <c r="V3506" t="inlineStr">
        <is>
          <t>003rw</t>
        </is>
      </c>
      <c r="X3506" t="n">
        <v>4044</v>
      </c>
      <c r="Z3506" t="inlineStr">
        <is>
          <t>Franklin MacDonald ((N/A) D)</t>
        </is>
      </c>
    </row>
    <row r="3507">
      <c r="A3507" t="inlineStr">
        <is>
          <t>Frans Haara</t>
        </is>
      </c>
      <c r="B3507" t="inlineStr">
        <is>
          <t>(N/A)</t>
        </is>
      </c>
      <c r="C3507" t="inlineStr">
        <is>
          <t>D</t>
        </is>
      </c>
      <c r="D3507" t="inlineStr">
        <is>
          <t>D</t>
        </is>
      </c>
      <c r="E3507" t="n">
        <v>22</v>
      </c>
      <c r="F3507" t="inlineStr">
        <is>
          <t>FA</t>
        </is>
      </c>
      <c r="G3507" t="inlineStr">
        <is>
          <t>FA</t>
        </is>
      </c>
      <c r="H3507" s="30" t="n">
        <v>1</v>
      </c>
      <c r="I3507" s="31" t="n">
        <v>0</v>
      </c>
      <c r="J3507" s="31" t="n"/>
      <c r="K3507" s="31" t="n">
        <v>0</v>
      </c>
      <c r="L3507" s="32" t="n"/>
      <c r="M3507" s="31" t="n">
        <v>0</v>
      </c>
      <c r="N3507" s="31" t="n">
        <v>0</v>
      </c>
      <c r="O3507" s="31" t="n"/>
      <c r="P3507" s="31" t="n"/>
      <c r="Q3507" s="31" t="n">
        <v>0</v>
      </c>
      <c r="R3507" s="31" t="n"/>
      <c r="S3507" s="32" t="n"/>
      <c r="T3507" s="32" t="n"/>
      <c r="V3507" t="inlineStr">
        <is>
          <t>06md0</t>
        </is>
      </c>
      <c r="Z3507" t="inlineStr">
        <is>
          <t>Frans Haara ((N/A) D)</t>
        </is>
      </c>
    </row>
    <row r="3508">
      <c r="A3508" t="inlineStr">
        <is>
          <t>Frans Nielsen</t>
        </is>
      </c>
      <c r="B3508" t="inlineStr">
        <is>
          <t>(N/A)</t>
        </is>
      </c>
      <c r="C3508" t="inlineStr">
        <is>
          <t>C</t>
        </is>
      </c>
      <c r="D3508" t="inlineStr">
        <is>
          <t>F</t>
        </is>
      </c>
      <c r="E3508" t="n">
        <v>42</v>
      </c>
      <c r="F3508" t="inlineStr">
        <is>
          <t>FA</t>
        </is>
      </c>
      <c r="G3508" t="inlineStr">
        <is>
          <t>FA</t>
        </is>
      </c>
      <c r="H3508" s="30" t="n">
        <v>1</v>
      </c>
      <c r="I3508" s="31" t="n">
        <v>0</v>
      </c>
      <c r="J3508" s="31" t="n"/>
      <c r="K3508" s="31" t="n">
        <v>0</v>
      </c>
      <c r="L3508" s="32" t="n"/>
      <c r="M3508" s="31" t="n">
        <v>0</v>
      </c>
      <c r="N3508" s="31" t="n">
        <v>0</v>
      </c>
      <c r="O3508" s="31" t="n"/>
      <c r="P3508" s="31" t="n"/>
      <c r="Q3508" s="31" t="n">
        <v>0</v>
      </c>
      <c r="R3508" s="31" t="n"/>
      <c r="S3508" s="32" t="n"/>
      <c r="T3508" s="32" t="n"/>
      <c r="V3508" t="inlineStr">
        <is>
          <t>003zo</t>
        </is>
      </c>
      <c r="W3508" t="n">
        <v>2541</v>
      </c>
      <c r="X3508" t="n">
        <v>3918</v>
      </c>
      <c r="Y3508" t="inlineStr">
        <is>
          <t>43252fcb-0f24-11e2-8525-18a905767e44</t>
        </is>
      </c>
      <c r="Z3508" t="inlineStr">
        <is>
          <t>Frans Nielsen ((N/A) C)</t>
        </is>
      </c>
    </row>
    <row r="3509">
      <c r="A3509" t="inlineStr">
        <is>
          <t>Frans Tuohimaa</t>
        </is>
      </c>
      <c r="B3509" t="inlineStr">
        <is>
          <t>(N/A)</t>
        </is>
      </c>
      <c r="C3509" t="inlineStr">
        <is>
          <t>G</t>
        </is>
      </c>
      <c r="D3509" t="inlineStr">
        <is>
          <t>G</t>
        </is>
      </c>
      <c r="E3509" t="n">
        <v>35</v>
      </c>
      <c r="F3509" t="inlineStr">
        <is>
          <t>FA</t>
        </is>
      </c>
      <c r="G3509" t="inlineStr">
        <is>
          <t>FA</t>
        </is>
      </c>
      <c r="H3509" s="30" t="n">
        <v>1</v>
      </c>
      <c r="I3509" s="31" t="n">
        <v>0</v>
      </c>
      <c r="J3509" s="31" t="n"/>
      <c r="K3509" s="31" t="n">
        <v>0</v>
      </c>
      <c r="L3509" s="32" t="n"/>
      <c r="M3509" s="31" t="n">
        <v>0</v>
      </c>
      <c r="N3509" s="31" t="n">
        <v>0</v>
      </c>
      <c r="O3509" s="31" t="n"/>
      <c r="P3509" s="31" t="n"/>
      <c r="Q3509" s="31" t="n">
        <v>0</v>
      </c>
      <c r="R3509" s="31" t="n"/>
      <c r="S3509" s="32" t="n"/>
      <c r="T3509" s="32" t="n"/>
      <c r="V3509" t="inlineStr">
        <is>
          <t>02fzg</t>
        </is>
      </c>
      <c r="X3509" t="n">
        <v>5547</v>
      </c>
      <c r="Z3509" t="inlineStr">
        <is>
          <t>Frans Tuohimaa ((N/A) G)</t>
        </is>
      </c>
    </row>
    <row r="3510">
      <c r="A3510" t="inlineStr">
        <is>
          <t>Frantisek Dej</t>
        </is>
      </c>
      <c r="B3510" t="inlineStr">
        <is>
          <t>(N/A)</t>
        </is>
      </c>
      <c r="C3510" t="inlineStr">
        <is>
          <t>C</t>
        </is>
      </c>
      <c r="D3510" t="inlineStr">
        <is>
          <t>F</t>
        </is>
      </c>
      <c r="E3510" t="n">
        <v>21</v>
      </c>
      <c r="F3510" t="inlineStr">
        <is>
          <t>FA</t>
        </is>
      </c>
      <c r="G3510" t="inlineStr">
        <is>
          <t>FA</t>
        </is>
      </c>
      <c r="H3510" s="30" t="n">
        <v>1</v>
      </c>
      <c r="I3510" s="31" t="n">
        <v>0</v>
      </c>
      <c r="J3510" s="31" t="n"/>
      <c r="K3510" s="31" t="n">
        <v>0</v>
      </c>
      <c r="L3510" s="32" t="n"/>
      <c r="M3510" s="31" t="n">
        <v>0</v>
      </c>
      <c r="N3510" s="31" t="n">
        <v>0</v>
      </c>
      <c r="O3510" s="31" t="n"/>
      <c r="P3510" s="31" t="n"/>
      <c r="Q3510" s="31" t="n">
        <v>0</v>
      </c>
      <c r="R3510" s="31" t="n"/>
      <c r="S3510" s="32" t="n"/>
      <c r="T3510" s="32" t="n"/>
      <c r="V3510" t="inlineStr">
        <is>
          <t>06c92</t>
        </is>
      </c>
      <c r="Z3510" t="inlineStr">
        <is>
          <t>Frantisek Dej ((N/A) C)</t>
        </is>
      </c>
    </row>
    <row r="3511">
      <c r="A3511" t="inlineStr">
        <is>
          <t>Frantisek Poletin</t>
        </is>
      </c>
      <c r="B3511" t="inlineStr">
        <is>
          <t>(N/A)</t>
        </is>
      </c>
      <c r="C3511" t="inlineStr">
        <is>
          <t>G</t>
        </is>
      </c>
      <c r="D3511" t="inlineStr">
        <is>
          <t>G</t>
        </is>
      </c>
      <c r="E3511" t="n">
        <v>17</v>
      </c>
      <c r="F3511" t="inlineStr">
        <is>
          <t>FA</t>
        </is>
      </c>
      <c r="G3511" t="inlineStr">
        <is>
          <t>FA</t>
        </is>
      </c>
      <c r="H3511" s="30" t="n">
        <v>1</v>
      </c>
      <c r="I3511" s="31" t="n">
        <v>0</v>
      </c>
      <c r="J3511" s="31" t="n"/>
      <c r="K3511" s="31" t="n">
        <v>0</v>
      </c>
      <c r="L3511" s="32" t="n"/>
      <c r="M3511" s="31" t="n">
        <v>0</v>
      </c>
      <c r="N3511" s="31" t="n">
        <v>0</v>
      </c>
      <c r="O3511" s="31" t="n"/>
      <c r="P3511" s="31" t="n"/>
      <c r="Q3511" s="31" t="n">
        <v>0</v>
      </c>
      <c r="R3511" s="31" t="n"/>
      <c r="S3511" s="32" t="n"/>
      <c r="T3511" s="32" t="n"/>
      <c r="V3511" t="inlineStr">
        <is>
          <t>078cb</t>
        </is>
      </c>
      <c r="Z3511" t="inlineStr">
        <is>
          <t>Frantisek Poletin ((N/A) G)</t>
        </is>
      </c>
    </row>
    <row r="3512">
      <c r="A3512" t="inlineStr">
        <is>
          <t>Frazer McLaren</t>
        </is>
      </c>
      <c r="B3512" t="inlineStr">
        <is>
          <t>(N/A)</t>
        </is>
      </c>
      <c r="C3512" t="inlineStr">
        <is>
          <t>LW</t>
        </is>
      </c>
      <c r="D3512" t="inlineStr">
        <is>
          <t>F</t>
        </is>
      </c>
      <c r="E3512" t="n">
        <v>38</v>
      </c>
      <c r="F3512" t="inlineStr">
        <is>
          <t>FA</t>
        </is>
      </c>
      <c r="G3512" t="inlineStr">
        <is>
          <t>FA</t>
        </is>
      </c>
      <c r="H3512" s="30" t="n">
        <v>1</v>
      </c>
      <c r="I3512" s="31" t="n">
        <v>0</v>
      </c>
      <c r="J3512" s="31" t="n"/>
      <c r="K3512" s="31" t="n">
        <v>0</v>
      </c>
      <c r="L3512" s="32" t="n"/>
      <c r="M3512" s="31" t="n">
        <v>0</v>
      </c>
      <c r="N3512" s="31" t="n">
        <v>0</v>
      </c>
      <c r="O3512" s="31" t="n"/>
      <c r="P3512" s="31" t="n"/>
      <c r="Q3512" s="31" t="n">
        <v>0</v>
      </c>
      <c r="R3512" s="31" t="n"/>
      <c r="S3512" s="32" t="n"/>
      <c r="T3512" s="32" t="n"/>
      <c r="V3512" t="inlineStr">
        <is>
          <t>004m5</t>
        </is>
      </c>
      <c r="W3512" t="n">
        <v>3393</v>
      </c>
      <c r="X3512" t="n">
        <v>4055</v>
      </c>
      <c r="Z3512" t="inlineStr">
        <is>
          <t>Frazer McLaren ((N/A) LW)</t>
        </is>
      </c>
    </row>
    <row r="3513">
      <c r="A3513" t="inlineStr">
        <is>
          <t>Freddie Halyk</t>
        </is>
      </c>
      <c r="B3513" t="inlineStr">
        <is>
          <t>(N/A)</t>
        </is>
      </c>
      <c r="C3513" t="inlineStr">
        <is>
          <t>G</t>
        </is>
      </c>
      <c r="D3513" t="inlineStr">
        <is>
          <t>G</t>
        </is>
      </c>
      <c r="E3513" t="n">
        <v>23</v>
      </c>
      <c r="F3513" t="inlineStr">
        <is>
          <t>FA</t>
        </is>
      </c>
      <c r="G3513" t="inlineStr">
        <is>
          <t>FA</t>
        </is>
      </c>
      <c r="H3513" s="30" t="n">
        <v>1</v>
      </c>
      <c r="I3513" s="31" t="n">
        <v>0</v>
      </c>
      <c r="J3513" s="31" t="n"/>
      <c r="K3513" s="31" t="n">
        <v>0</v>
      </c>
      <c r="L3513" s="32" t="n"/>
      <c r="M3513" s="31" t="n">
        <v>0</v>
      </c>
      <c r="N3513" s="31" t="n">
        <v>0</v>
      </c>
      <c r="O3513" s="31" t="n"/>
      <c r="P3513" s="31" t="n"/>
      <c r="Q3513" s="31" t="n">
        <v>0</v>
      </c>
      <c r="R3513" s="31" t="n"/>
      <c r="S3513" s="32" t="n"/>
      <c r="T3513" s="32" t="n"/>
      <c r="V3513" t="inlineStr">
        <is>
          <t>06i0b</t>
        </is>
      </c>
      <c r="Z3513" t="inlineStr">
        <is>
          <t>Freddie Halyk ((N/A) G)</t>
        </is>
      </c>
    </row>
    <row r="3514">
      <c r="A3514" t="inlineStr">
        <is>
          <t>Freddie Hamilton</t>
        </is>
      </c>
      <c r="B3514" t="inlineStr">
        <is>
          <t>(N/A)</t>
        </is>
      </c>
      <c r="C3514" t="inlineStr">
        <is>
          <t>C</t>
        </is>
      </c>
      <c r="D3514" t="inlineStr">
        <is>
          <t>F</t>
        </is>
      </c>
      <c r="E3514" t="n">
        <v>34</v>
      </c>
      <c r="F3514" t="inlineStr">
        <is>
          <t>FA</t>
        </is>
      </c>
      <c r="G3514" t="inlineStr">
        <is>
          <t>FA</t>
        </is>
      </c>
      <c r="H3514" s="30" t="n">
        <v>1</v>
      </c>
      <c r="I3514" s="31" t="n">
        <v>0</v>
      </c>
      <c r="J3514" s="31" t="n"/>
      <c r="K3514" s="31" t="n">
        <v>0</v>
      </c>
      <c r="L3514" s="32" t="n"/>
      <c r="M3514" s="31" t="n">
        <v>0</v>
      </c>
      <c r="N3514" s="31" t="n">
        <v>0</v>
      </c>
      <c r="O3514" s="31" t="n"/>
      <c r="P3514" s="31" t="n"/>
      <c r="Q3514" s="31" t="n">
        <v>0</v>
      </c>
      <c r="R3514" s="31" t="n"/>
      <c r="S3514" s="32" t="n"/>
      <c r="T3514" s="32" t="n"/>
      <c r="V3514" t="inlineStr">
        <is>
          <t>01ztn</t>
        </is>
      </c>
      <c r="W3514" t="n">
        <v>3741</v>
      </c>
      <c r="X3514" t="n">
        <v>5102</v>
      </c>
      <c r="Z3514" t="inlineStr">
        <is>
          <t>Freddie Hamilton ((N/A) C)</t>
        </is>
      </c>
    </row>
    <row r="3515">
      <c r="A3515" t="inlineStr">
        <is>
          <t>Frederic Allard</t>
        </is>
      </c>
      <c r="B3515" t="inlineStr">
        <is>
          <t>MTL</t>
        </is>
      </c>
      <c r="C3515" t="inlineStr">
        <is>
          <t>D</t>
        </is>
      </c>
      <c r="D3515" t="inlineStr">
        <is>
          <t>D</t>
        </is>
      </c>
      <c r="E3515" t="n">
        <v>28</v>
      </c>
      <c r="F3515" t="inlineStr">
        <is>
          <t>FA</t>
        </is>
      </c>
      <c r="G3515" t="inlineStr">
        <is>
          <t>FA</t>
        </is>
      </c>
      <c r="H3515" s="30" t="n">
        <v>1</v>
      </c>
      <c r="I3515" s="31" t="n">
        <v>0</v>
      </c>
      <c r="J3515" s="31" t="n"/>
      <c r="K3515" s="31" t="n">
        <v>0</v>
      </c>
      <c r="L3515" s="32" t="n"/>
      <c r="M3515" s="31" t="n">
        <v>0</v>
      </c>
      <c r="N3515" s="31" t="n">
        <v>0</v>
      </c>
      <c r="O3515" s="31" t="n"/>
      <c r="P3515" s="31" t="n"/>
      <c r="Q3515" s="31" t="n">
        <v>0</v>
      </c>
      <c r="R3515" s="31" t="n"/>
      <c r="S3515" s="32" t="n"/>
      <c r="T3515" s="32" t="n"/>
      <c r="V3515" t="inlineStr">
        <is>
          <t>042we</t>
        </is>
      </c>
      <c r="W3515" t="n">
        <v>5180</v>
      </c>
      <c r="X3515" t="n">
        <v>7186</v>
      </c>
      <c r="Y3515" t="inlineStr">
        <is>
          <t>b24868bc-b8fb-4e04-bb0a-477c5d145810</t>
        </is>
      </c>
      <c r="Z3515" t="inlineStr">
        <is>
          <t>Frederic Allard (MTL D)</t>
        </is>
      </c>
    </row>
    <row r="3516">
      <c r="A3516" t="inlineStr">
        <is>
          <t>Frederic Brunet</t>
        </is>
      </c>
      <c r="B3516" t="inlineStr">
        <is>
          <t>BOS</t>
        </is>
      </c>
      <c r="C3516" t="inlineStr">
        <is>
          <t>D</t>
        </is>
      </c>
      <c r="D3516" t="inlineStr">
        <is>
          <t>D</t>
        </is>
      </c>
      <c r="E3516" t="n">
        <v>23</v>
      </c>
      <c r="F3516" t="inlineStr">
        <is>
          <t>FA</t>
        </is>
      </c>
      <c r="G3516" t="inlineStr">
        <is>
          <t>FA</t>
        </is>
      </c>
      <c r="H3516" s="30" t="n">
        <v>860000</v>
      </c>
      <c r="I3516" s="31" t="n">
        <v>0</v>
      </c>
      <c r="J3516" s="31" t="n"/>
      <c r="K3516" s="31" t="n">
        <v>0</v>
      </c>
      <c r="L3516" s="32" t="n"/>
      <c r="M3516" s="31" t="n">
        <v>0</v>
      </c>
      <c r="N3516" s="31" t="n">
        <v>0</v>
      </c>
      <c r="O3516" s="31" t="n"/>
      <c r="P3516" s="31" t="n"/>
      <c r="Q3516" s="31" t="n">
        <v>0</v>
      </c>
      <c r="R3516" s="31" t="n"/>
      <c r="S3516" s="32" t="n"/>
      <c r="T3516" s="32" t="n"/>
      <c r="V3516" t="inlineStr">
        <is>
          <t>061jm</t>
        </is>
      </c>
      <c r="W3516" t="n">
        <v>7056</v>
      </c>
      <c r="Y3516" t="inlineStr">
        <is>
          <t>cee7671b-3a7c-45c5-a109-6089798bc759</t>
        </is>
      </c>
      <c r="Z3516" t="inlineStr">
        <is>
          <t>Frederic Brunet (BOS D)</t>
        </is>
      </c>
    </row>
    <row r="3517">
      <c r="A3517" t="inlineStr">
        <is>
          <t>Frederic St-Denis</t>
        </is>
      </c>
      <c r="B3517" t="inlineStr">
        <is>
          <t>(N/A)</t>
        </is>
      </c>
      <c r="C3517" t="inlineStr">
        <is>
          <t>D</t>
        </is>
      </c>
      <c r="D3517" t="inlineStr">
        <is>
          <t>D</t>
        </is>
      </c>
      <c r="E3517" t="n">
        <v>40</v>
      </c>
      <c r="F3517" t="inlineStr">
        <is>
          <t>FA</t>
        </is>
      </c>
      <c r="G3517" t="inlineStr">
        <is>
          <t>FA</t>
        </is>
      </c>
      <c r="H3517" s="30" t="n">
        <v>1</v>
      </c>
      <c r="I3517" s="31" t="n">
        <v>0</v>
      </c>
      <c r="J3517" s="31" t="n"/>
      <c r="K3517" s="31" t="n">
        <v>0</v>
      </c>
      <c r="L3517" s="32" t="n"/>
      <c r="M3517" s="31" t="n">
        <v>0</v>
      </c>
      <c r="N3517" s="31" t="n">
        <v>0</v>
      </c>
      <c r="O3517" s="31" t="n"/>
      <c r="P3517" s="31" t="n"/>
      <c r="Q3517" s="31" t="n">
        <v>0</v>
      </c>
      <c r="R3517" s="31" t="n"/>
      <c r="S3517" s="32" t="n"/>
      <c r="T3517" s="32" t="n"/>
      <c r="V3517" t="inlineStr">
        <is>
          <t>01v7f</t>
        </is>
      </c>
      <c r="W3517" t="n">
        <v>3862</v>
      </c>
      <c r="X3517" t="n">
        <v>4994</v>
      </c>
      <c r="Z3517" t="inlineStr">
        <is>
          <t>Frederic St-Denis ((N/A) D)</t>
        </is>
      </c>
    </row>
    <row r="3518">
      <c r="A3518" t="inlineStr">
        <is>
          <t>Frederick Roy</t>
        </is>
      </c>
      <c r="B3518" t="inlineStr">
        <is>
          <t>BUF</t>
        </is>
      </c>
      <c r="C3518" t="inlineStr">
        <is>
          <t>LW</t>
        </is>
      </c>
      <c r="D3518" t="inlineStr">
        <is>
          <t>F</t>
        </is>
      </c>
      <c r="E3518" t="n">
        <v>35</v>
      </c>
      <c r="F3518" t="inlineStr">
        <is>
          <t>FA</t>
        </is>
      </c>
      <c r="G3518" t="inlineStr">
        <is>
          <t>FA</t>
        </is>
      </c>
      <c r="H3518" s="30" t="n">
        <v>1</v>
      </c>
      <c r="I3518" s="31" t="n">
        <v>0</v>
      </c>
      <c r="J3518" s="31" t="n"/>
      <c r="K3518" s="31" t="n">
        <v>0</v>
      </c>
      <c r="L3518" s="32" t="n"/>
      <c r="M3518" s="31" t="n">
        <v>0</v>
      </c>
      <c r="N3518" s="31" t="n">
        <v>0</v>
      </c>
      <c r="O3518" s="31" t="n"/>
      <c r="P3518" s="31" t="n"/>
      <c r="Q3518" s="31" t="n">
        <v>0</v>
      </c>
      <c r="R3518" s="31" t="n"/>
      <c r="S3518" s="32" t="n"/>
      <c r="T3518" s="32" t="n"/>
      <c r="V3518" t="inlineStr">
        <is>
          <t>038ml</t>
        </is>
      </c>
      <c r="X3518" t="n">
        <v>6257</v>
      </c>
      <c r="Z3518" t="inlineStr">
        <is>
          <t>Frederick Roy (BUF LW)</t>
        </is>
      </c>
    </row>
    <row r="3519">
      <c r="A3519" t="inlineStr">
        <is>
          <t>Frederik Cabana</t>
        </is>
      </c>
      <c r="B3519" t="inlineStr">
        <is>
          <t>PHI</t>
        </is>
      </c>
      <c r="C3519" t="inlineStr">
        <is>
          <t>C</t>
        </is>
      </c>
      <c r="D3519" t="inlineStr">
        <is>
          <t>F</t>
        </is>
      </c>
      <c r="E3519" t="n">
        <v>40</v>
      </c>
      <c r="F3519" t="inlineStr">
        <is>
          <t>FA</t>
        </is>
      </c>
      <c r="G3519" t="inlineStr">
        <is>
          <t>FA</t>
        </is>
      </c>
      <c r="H3519" s="30" t="n">
        <v>1</v>
      </c>
      <c r="I3519" s="31" t="n">
        <v>0</v>
      </c>
      <c r="J3519" s="31" t="n"/>
      <c r="K3519" s="31" t="n">
        <v>0</v>
      </c>
      <c r="L3519" s="32" t="n"/>
      <c r="M3519" s="31" t="n">
        <v>0</v>
      </c>
      <c r="N3519" s="31" t="n">
        <v>0</v>
      </c>
      <c r="O3519" s="31" t="n"/>
      <c r="P3519" s="31" t="n"/>
      <c r="Q3519" s="31" t="n">
        <v>0</v>
      </c>
      <c r="R3519" s="31" t="n"/>
      <c r="S3519" s="32" t="n"/>
      <c r="T3519" s="32" t="n"/>
      <c r="V3519" t="inlineStr">
        <is>
          <t>0042i</t>
        </is>
      </c>
      <c r="X3519" t="n">
        <v>3908</v>
      </c>
      <c r="Z3519" t="inlineStr">
        <is>
          <t>Frederik Cabana (PHI C)</t>
        </is>
      </c>
    </row>
    <row r="3520">
      <c r="A3520" t="inlineStr">
        <is>
          <t>Frederik Gauthier</t>
        </is>
      </c>
      <c r="B3520" t="inlineStr">
        <is>
          <t>(N/A)</t>
        </is>
      </c>
      <c r="C3520" t="inlineStr">
        <is>
          <t>C</t>
        </is>
      </c>
      <c r="D3520" t="inlineStr">
        <is>
          <t>F</t>
        </is>
      </c>
      <c r="E3520" t="n">
        <v>31</v>
      </c>
      <c r="F3520" t="inlineStr">
        <is>
          <t>FA</t>
        </is>
      </c>
      <c r="G3520" t="inlineStr">
        <is>
          <t>FA</t>
        </is>
      </c>
      <c r="H3520" s="30" t="n">
        <v>1</v>
      </c>
      <c r="I3520" s="31" t="n">
        <v>0</v>
      </c>
      <c r="J3520" s="31" t="n"/>
      <c r="K3520" s="31" t="n">
        <v>0</v>
      </c>
      <c r="L3520" s="32" t="n"/>
      <c r="M3520" s="31" t="n">
        <v>0</v>
      </c>
      <c r="N3520" s="31" t="n">
        <v>0</v>
      </c>
      <c r="O3520" s="31" t="n"/>
      <c r="P3520" s="31" t="n"/>
      <c r="Q3520" s="31" t="n">
        <v>0</v>
      </c>
      <c r="R3520" s="31" t="n"/>
      <c r="S3520" s="32" t="n"/>
      <c r="T3520" s="32" t="n"/>
      <c r="V3520" t="inlineStr">
        <is>
          <t>03165</t>
        </is>
      </c>
      <c r="W3520" t="n">
        <v>4170</v>
      </c>
      <c r="X3520" t="n">
        <v>6000</v>
      </c>
      <c r="Y3520" t="inlineStr">
        <is>
          <t>1e7d8329-a5db-4c98-80b9-8de4041079e8</t>
        </is>
      </c>
      <c r="Z3520" t="inlineStr">
        <is>
          <t>Frederik Gauthier ((N/A) C)</t>
        </is>
      </c>
    </row>
    <row r="3521">
      <c r="A3521" t="inlineStr">
        <is>
          <t>Frederik Nissen Dichow</t>
        </is>
      </c>
      <c r="B3521" t="inlineStr">
        <is>
          <t>MTL</t>
        </is>
      </c>
      <c r="C3521" t="inlineStr">
        <is>
          <t>G</t>
        </is>
      </c>
      <c r="D3521" t="inlineStr">
        <is>
          <t>G</t>
        </is>
      </c>
      <c r="E3521" t="n">
        <v>25</v>
      </c>
      <c r="F3521" t="inlineStr">
        <is>
          <t>FA</t>
        </is>
      </c>
      <c r="G3521" t="inlineStr">
        <is>
          <t>FA</t>
        </is>
      </c>
      <c r="H3521" s="30" t="n">
        <v>1</v>
      </c>
      <c r="I3521" s="31" t="n">
        <v>0</v>
      </c>
      <c r="J3521" s="31" t="n"/>
      <c r="K3521" s="31" t="n">
        <v>0</v>
      </c>
      <c r="L3521" s="32" t="n"/>
      <c r="M3521" s="31" t="n">
        <v>0</v>
      </c>
      <c r="N3521" s="31" t="n">
        <v>0</v>
      </c>
      <c r="O3521" s="31" t="n"/>
      <c r="P3521" s="31" t="n"/>
      <c r="Q3521" s="31" t="n">
        <v>0</v>
      </c>
      <c r="R3521" s="31" t="n"/>
      <c r="S3521" s="32" t="n"/>
      <c r="T3521" s="32" t="n"/>
      <c r="U3521" t="n">
        <v>292.6</v>
      </c>
      <c r="V3521" t="inlineStr">
        <is>
          <t>051us</t>
        </is>
      </c>
      <c r="Z3521" t="inlineStr">
        <is>
          <t>Frederik Nissen Dichow (MTL G)</t>
        </is>
      </c>
    </row>
    <row r="3522">
      <c r="A3522" t="inlineStr">
        <is>
          <t>Frederik Tiffels</t>
        </is>
      </c>
      <c r="B3522" t="inlineStr">
        <is>
          <t>(N/A)</t>
        </is>
      </c>
      <c r="C3522" t="inlineStr">
        <is>
          <t>LW</t>
        </is>
      </c>
      <c r="D3522" t="inlineStr">
        <is>
          <t>F</t>
        </is>
      </c>
      <c r="E3522" t="n">
        <v>31</v>
      </c>
      <c r="F3522" t="inlineStr">
        <is>
          <t>FA</t>
        </is>
      </c>
      <c r="G3522" t="inlineStr">
        <is>
          <t>FA</t>
        </is>
      </c>
      <c r="H3522" s="30" t="n">
        <v>1</v>
      </c>
      <c r="I3522" s="31" t="n">
        <v>0</v>
      </c>
      <c r="J3522" s="31" t="n"/>
      <c r="K3522" s="31" t="n">
        <v>0</v>
      </c>
      <c r="L3522" s="32" t="n"/>
      <c r="M3522" s="31" t="n">
        <v>0</v>
      </c>
      <c r="N3522" s="31" t="n">
        <v>0</v>
      </c>
      <c r="O3522" s="31" t="n"/>
      <c r="P3522" s="31" t="n"/>
      <c r="Q3522" s="31" t="n">
        <v>0</v>
      </c>
      <c r="R3522" s="31" t="n"/>
      <c r="S3522" s="32" t="n"/>
      <c r="T3522" s="32" t="n"/>
      <c r="V3522" t="inlineStr">
        <is>
          <t>03oan</t>
        </is>
      </c>
      <c r="W3522" t="n">
        <v>5537</v>
      </c>
      <c r="X3522" t="n">
        <v>6909</v>
      </c>
      <c r="Z3522" t="inlineStr">
        <is>
          <t>Frederik Tiffels ((N/A) LW)</t>
        </is>
      </c>
    </row>
    <row r="3523">
      <c r="A3523" t="inlineStr">
        <is>
          <t>Fredrik Bergvik</t>
        </is>
      </c>
      <c r="B3523" t="inlineStr">
        <is>
          <t>SJS</t>
        </is>
      </c>
      <c r="C3523" t="inlineStr">
        <is>
          <t>G</t>
        </is>
      </c>
      <c r="D3523" t="inlineStr">
        <is>
          <t>G</t>
        </is>
      </c>
      <c r="E3523" t="n">
        <v>31</v>
      </c>
      <c r="F3523" t="inlineStr">
        <is>
          <t>FA</t>
        </is>
      </c>
      <c r="G3523" t="inlineStr">
        <is>
          <t>FA</t>
        </is>
      </c>
      <c r="H3523" s="30" t="n">
        <v>1</v>
      </c>
      <c r="I3523" s="31" t="n">
        <v>0</v>
      </c>
      <c r="J3523" s="31" t="n"/>
      <c r="K3523" s="31" t="n">
        <v>0</v>
      </c>
      <c r="L3523" s="32" t="n"/>
      <c r="M3523" s="31" t="n">
        <v>0</v>
      </c>
      <c r="N3523" s="31" t="n">
        <v>0</v>
      </c>
      <c r="O3523" s="31" t="n"/>
      <c r="P3523" s="31" t="n"/>
      <c r="Q3523" s="31" t="n">
        <v>0</v>
      </c>
      <c r="R3523" s="31" t="n"/>
      <c r="S3523" s="32" t="n"/>
      <c r="T3523" s="32" t="n"/>
      <c r="V3523" t="inlineStr">
        <is>
          <t>031q3</t>
        </is>
      </c>
      <c r="Z3523" t="inlineStr">
        <is>
          <t>Fredrik Bergvik (SJS G)</t>
        </is>
      </c>
    </row>
    <row r="3524">
      <c r="A3524" t="inlineStr">
        <is>
          <t>Fredrik Claesson</t>
        </is>
      </c>
      <c r="B3524" t="inlineStr">
        <is>
          <t>(N/A)</t>
        </is>
      </c>
      <c r="C3524" t="inlineStr">
        <is>
          <t>D</t>
        </is>
      </c>
      <c r="D3524" t="inlineStr">
        <is>
          <t>D</t>
        </is>
      </c>
      <c r="E3524" t="n">
        <v>33</v>
      </c>
      <c r="F3524" t="inlineStr">
        <is>
          <t>FA</t>
        </is>
      </c>
      <c r="G3524" t="inlineStr">
        <is>
          <t>FA</t>
        </is>
      </c>
      <c r="H3524" s="30" t="n">
        <v>1</v>
      </c>
      <c r="I3524" s="31" t="n">
        <v>0</v>
      </c>
      <c r="J3524" s="31" t="n"/>
      <c r="K3524" s="31" t="n">
        <v>0</v>
      </c>
      <c r="L3524" s="32" t="n"/>
      <c r="M3524" s="31" t="n">
        <v>0</v>
      </c>
      <c r="N3524" s="31" t="n">
        <v>0</v>
      </c>
      <c r="O3524" s="31" t="n"/>
      <c r="P3524" s="31" t="n"/>
      <c r="Q3524" s="31" t="n">
        <v>0</v>
      </c>
      <c r="R3524" s="31" t="n"/>
      <c r="S3524" s="32" t="n"/>
      <c r="T3524" s="32" t="n"/>
      <c r="V3524" t="inlineStr">
        <is>
          <t>02g01</t>
        </is>
      </c>
      <c r="W3524" t="n">
        <v>4770</v>
      </c>
      <c r="X3524" t="n">
        <v>5491</v>
      </c>
      <c r="Y3524" t="inlineStr">
        <is>
          <t>bbb38bb9-c352-4be2-8a82-eca7324c1641</t>
        </is>
      </c>
      <c r="Z3524" t="inlineStr">
        <is>
          <t>Fredrik Claesson ((N/A) D)</t>
        </is>
      </c>
    </row>
    <row r="3525">
      <c r="A3525" t="inlineStr">
        <is>
          <t>Fredrik Forsberg</t>
        </is>
      </c>
      <c r="B3525" t="inlineStr">
        <is>
          <t>(N/A)</t>
        </is>
      </c>
      <c r="C3525" t="inlineStr">
        <is>
          <t>C</t>
        </is>
      </c>
      <c r="D3525" t="inlineStr">
        <is>
          <t>F</t>
        </is>
      </c>
      <c r="E3525" t="n">
        <v>29</v>
      </c>
      <c r="F3525" t="inlineStr">
        <is>
          <t>FA</t>
        </is>
      </c>
      <c r="G3525" t="inlineStr">
        <is>
          <t>FA</t>
        </is>
      </c>
      <c r="H3525" s="30" t="n">
        <v>1</v>
      </c>
      <c r="I3525" s="31" t="n">
        <v>0</v>
      </c>
      <c r="J3525" s="31" t="n"/>
      <c r="K3525" s="31" t="n">
        <v>0</v>
      </c>
      <c r="L3525" s="32" t="n"/>
      <c r="M3525" s="31" t="n">
        <v>0</v>
      </c>
      <c r="N3525" s="31" t="n">
        <v>0</v>
      </c>
      <c r="O3525" s="31" t="n"/>
      <c r="P3525" s="31" t="n"/>
      <c r="Q3525" s="31" t="n">
        <v>0</v>
      </c>
      <c r="R3525" s="31" t="n"/>
      <c r="S3525" s="32" t="n"/>
      <c r="T3525" s="32" t="n"/>
      <c r="V3525" t="inlineStr">
        <is>
          <t>03ry5</t>
        </is>
      </c>
      <c r="Z3525" t="inlineStr">
        <is>
          <t>Fredrik Forsberg ((N/A) C)</t>
        </is>
      </c>
    </row>
    <row r="3526">
      <c r="A3526" t="inlineStr">
        <is>
          <t>Fredrik Handemark</t>
        </is>
      </c>
      <c r="B3526" t="inlineStr">
        <is>
          <t>(N/A)</t>
        </is>
      </c>
      <c r="C3526" t="inlineStr">
        <is>
          <t>C</t>
        </is>
      </c>
      <c r="D3526" t="inlineStr">
        <is>
          <t>F</t>
        </is>
      </c>
      <c r="E3526" t="n">
        <v>33</v>
      </c>
      <c r="F3526" t="inlineStr">
        <is>
          <t>FA</t>
        </is>
      </c>
      <c r="G3526" t="inlineStr">
        <is>
          <t>FA</t>
        </is>
      </c>
      <c r="H3526" s="30" t="n">
        <v>1</v>
      </c>
      <c r="I3526" s="31" t="n">
        <v>0</v>
      </c>
      <c r="J3526" s="31" t="n"/>
      <c r="K3526" s="31" t="n">
        <v>0</v>
      </c>
      <c r="L3526" s="32" t="n"/>
      <c r="M3526" s="31" t="n">
        <v>0</v>
      </c>
      <c r="N3526" s="31" t="n">
        <v>0</v>
      </c>
      <c r="O3526" s="31" t="n"/>
      <c r="P3526" s="31" t="n"/>
      <c r="Q3526" s="31" t="n">
        <v>0</v>
      </c>
      <c r="R3526" s="31" t="n"/>
      <c r="S3526" s="32" t="n"/>
      <c r="T3526" s="32" t="n"/>
      <c r="V3526" t="inlineStr">
        <is>
          <t>04atu</t>
        </is>
      </c>
      <c r="W3526" t="n">
        <v>6274</v>
      </c>
      <c r="X3526" t="n">
        <v>8616</v>
      </c>
      <c r="Y3526" t="inlineStr">
        <is>
          <t>896f1554-d8c7-4e2a-ac44-6acaba560662</t>
        </is>
      </c>
      <c r="Z3526" t="inlineStr">
        <is>
          <t>Fredrik Handemark ((N/A) C)</t>
        </is>
      </c>
    </row>
    <row r="3527">
      <c r="A3527" t="inlineStr">
        <is>
          <t>Fredrik Johansson</t>
        </is>
      </c>
      <c r="B3527" t="inlineStr">
        <is>
          <t>(N/A)</t>
        </is>
      </c>
      <c r="C3527" t="inlineStr">
        <is>
          <t>C</t>
        </is>
      </c>
      <c r="D3527" t="inlineStr">
        <is>
          <t>F</t>
        </is>
      </c>
      <c r="E3527" t="n">
        <v>42</v>
      </c>
      <c r="F3527" t="inlineStr">
        <is>
          <t>FA</t>
        </is>
      </c>
      <c r="G3527" t="inlineStr">
        <is>
          <t>FA</t>
        </is>
      </c>
      <c r="H3527" s="30" t="n">
        <v>1</v>
      </c>
      <c r="I3527" s="31" t="n">
        <v>0</v>
      </c>
      <c r="J3527" s="31" t="n"/>
      <c r="K3527" s="31" t="n">
        <v>0</v>
      </c>
      <c r="L3527" s="32" t="n"/>
      <c r="M3527" s="31" t="n">
        <v>0</v>
      </c>
      <c r="N3527" s="31" t="n">
        <v>0</v>
      </c>
      <c r="O3527" s="31" t="n"/>
      <c r="P3527" s="31" t="n"/>
      <c r="Q3527" s="31" t="n">
        <v>0</v>
      </c>
      <c r="R3527" s="31" t="n"/>
      <c r="S3527" s="32" t="n"/>
      <c r="T3527" s="32" t="n"/>
      <c r="V3527" t="inlineStr">
        <is>
          <t>003qg</t>
        </is>
      </c>
      <c r="X3527" t="n">
        <v>3933</v>
      </c>
      <c r="Z3527" t="inlineStr">
        <is>
          <t>Fredrik Johansson ((N/A) C)</t>
        </is>
      </c>
    </row>
    <row r="3528">
      <c r="A3528" t="inlineStr">
        <is>
          <t>Fredrik Karlstrom</t>
        </is>
      </c>
      <c r="B3528" t="inlineStr">
        <is>
          <t>NYI</t>
        </is>
      </c>
      <c r="C3528" t="inlineStr">
        <is>
          <t>C</t>
        </is>
      </c>
      <c r="D3528" t="inlineStr">
        <is>
          <t>F</t>
        </is>
      </c>
      <c r="E3528" t="n">
        <v>28</v>
      </c>
      <c r="F3528" t="inlineStr">
        <is>
          <t>FA</t>
        </is>
      </c>
      <c r="G3528" t="inlineStr">
        <is>
          <t>FA</t>
        </is>
      </c>
      <c r="H3528" s="30" t="n">
        <v>1</v>
      </c>
      <c r="I3528" s="31" t="n">
        <v>0</v>
      </c>
      <c r="J3528" s="31" t="n"/>
      <c r="K3528" s="31" t="n">
        <v>0</v>
      </c>
      <c r="L3528" s="32" t="n"/>
      <c r="M3528" s="31" t="n">
        <v>0</v>
      </c>
      <c r="N3528" s="31" t="n">
        <v>0</v>
      </c>
      <c r="O3528" s="31" t="n"/>
      <c r="P3528" s="31" t="n"/>
      <c r="Q3528" s="31" t="n">
        <v>0</v>
      </c>
      <c r="R3528" s="31" t="n"/>
      <c r="S3528" s="32" t="n"/>
      <c r="T3528" s="32" t="n"/>
      <c r="V3528" t="inlineStr">
        <is>
          <t>042wn</t>
        </is>
      </c>
      <c r="W3528" t="n">
        <v>5253</v>
      </c>
      <c r="X3528" t="n">
        <v>7197</v>
      </c>
      <c r="Y3528" t="inlineStr">
        <is>
          <t>5d815fb3-6089-4985-a3b4-7bdd979dc561</t>
        </is>
      </c>
      <c r="Z3528" t="inlineStr">
        <is>
          <t>Fredrik Karlstrom (NYI C)</t>
        </is>
      </c>
    </row>
    <row r="3529">
      <c r="A3529" t="inlineStr">
        <is>
          <t>Fredrik Larsson</t>
        </is>
      </c>
      <c r="B3529" t="inlineStr">
        <is>
          <t>PHI</t>
        </is>
      </c>
      <c r="C3529" t="inlineStr">
        <is>
          <t>D</t>
        </is>
      </c>
      <c r="D3529" t="inlineStr">
        <is>
          <t>D</t>
        </is>
      </c>
      <c r="E3529" t="n">
        <v>32</v>
      </c>
      <c r="F3529" t="inlineStr">
        <is>
          <t>FA</t>
        </is>
      </c>
      <c r="G3529" t="inlineStr">
        <is>
          <t>FA</t>
        </is>
      </c>
      <c r="H3529" s="30" t="n">
        <v>1</v>
      </c>
      <c r="I3529" s="31" t="n">
        <v>0</v>
      </c>
      <c r="J3529" s="31" t="n"/>
      <c r="K3529" s="31" t="n">
        <v>0</v>
      </c>
      <c r="L3529" s="32" t="n"/>
      <c r="M3529" s="31" t="n">
        <v>0</v>
      </c>
      <c r="N3529" s="31" t="n">
        <v>0</v>
      </c>
      <c r="O3529" s="31" t="n"/>
      <c r="P3529" s="31" t="n"/>
      <c r="Q3529" s="31" t="n">
        <v>0</v>
      </c>
      <c r="R3529" s="31" t="n"/>
      <c r="S3529" s="32" t="n"/>
      <c r="T3529" s="32" t="n"/>
      <c r="V3529" t="inlineStr">
        <is>
          <t>02o7d</t>
        </is>
      </c>
      <c r="Z3529" t="inlineStr">
        <is>
          <t>Fredrik Larsson (PHI D)</t>
        </is>
      </c>
    </row>
    <row r="3530">
      <c r="A3530" t="inlineStr">
        <is>
          <t>Fredrik Olofsson</t>
        </is>
      </c>
      <c r="B3530" t="inlineStr">
        <is>
          <t>(N/A)</t>
        </is>
      </c>
      <c r="C3530" t="inlineStr">
        <is>
          <t>LW</t>
        </is>
      </c>
      <c r="D3530" t="inlineStr">
        <is>
          <t>F</t>
        </is>
      </c>
      <c r="E3530" t="n">
        <v>30</v>
      </c>
      <c r="F3530" t="inlineStr">
        <is>
          <t>FA</t>
        </is>
      </c>
      <c r="G3530" t="inlineStr">
        <is>
          <t>FA</t>
        </is>
      </c>
      <c r="H3530" s="30" t="n">
        <v>1</v>
      </c>
      <c r="I3530" s="31" t="n">
        <v>0</v>
      </c>
      <c r="J3530" s="31" t="n"/>
      <c r="K3530" s="31" t="n">
        <v>0</v>
      </c>
      <c r="L3530" s="32" t="n"/>
      <c r="M3530" s="31" t="n">
        <v>0</v>
      </c>
      <c r="N3530" s="31" t="n">
        <v>0</v>
      </c>
      <c r="O3530" s="31" t="n"/>
      <c r="P3530" s="31" t="n"/>
      <c r="Q3530" s="31" t="n">
        <v>0</v>
      </c>
      <c r="R3530" s="31" t="n"/>
      <c r="S3530" s="32" t="n"/>
      <c r="T3530" s="32" t="n"/>
      <c r="V3530" t="inlineStr">
        <is>
          <t>03ebx</t>
        </is>
      </c>
      <c r="W3530" t="n">
        <v>6667</v>
      </c>
      <c r="Y3530" t="inlineStr">
        <is>
          <t>d4142d11-aca4-46dd-b703-360a307548ac</t>
        </is>
      </c>
      <c r="Z3530" t="inlineStr">
        <is>
          <t>Fredrik Olofsson ((N/A) LW)</t>
        </is>
      </c>
    </row>
    <row r="3531">
      <c r="A3531" t="inlineStr">
        <is>
          <t>Fredrik Pettersson</t>
        </is>
      </c>
      <c r="B3531" t="inlineStr">
        <is>
          <t>(N/A)</t>
        </is>
      </c>
      <c r="C3531" t="inlineStr">
        <is>
          <t>LW</t>
        </is>
      </c>
      <c r="D3531" t="inlineStr">
        <is>
          <t>F</t>
        </is>
      </c>
      <c r="E3531" t="n">
        <v>39</v>
      </c>
      <c r="F3531" t="inlineStr">
        <is>
          <t>FA</t>
        </is>
      </c>
      <c r="G3531" t="inlineStr">
        <is>
          <t>FA</t>
        </is>
      </c>
      <c r="H3531" s="30" t="n">
        <v>1</v>
      </c>
      <c r="I3531" s="31" t="n">
        <v>0</v>
      </c>
      <c r="J3531" s="31" t="n"/>
      <c r="K3531" s="31" t="n">
        <v>0</v>
      </c>
      <c r="L3531" s="32" t="n"/>
      <c r="M3531" s="31" t="n">
        <v>0</v>
      </c>
      <c r="N3531" s="31" t="n">
        <v>0</v>
      </c>
      <c r="O3531" s="31" t="n"/>
      <c r="P3531" s="31" t="n"/>
      <c r="Q3531" s="31" t="n">
        <v>0</v>
      </c>
      <c r="R3531" s="31" t="n"/>
      <c r="S3531" s="32" t="n"/>
      <c r="T3531" s="32" t="n"/>
      <c r="V3531" t="inlineStr">
        <is>
          <t>01uw3</t>
        </is>
      </c>
      <c r="X3531" t="n">
        <v>4054</v>
      </c>
      <c r="Z3531" t="inlineStr">
        <is>
          <t>Fredrik Pettersson ((N/A) LW)</t>
        </is>
      </c>
    </row>
    <row r="3532">
      <c r="A3532" t="inlineStr">
        <is>
          <t>Fredrik Sjostrom</t>
        </is>
      </c>
      <c r="B3532" t="inlineStr">
        <is>
          <t>(N/A)</t>
        </is>
      </c>
      <c r="C3532" t="inlineStr">
        <is>
          <t>LW</t>
        </is>
      </c>
      <c r="D3532" t="inlineStr">
        <is>
          <t>F</t>
        </is>
      </c>
      <c r="E3532" t="n">
        <v>43</v>
      </c>
      <c r="F3532" t="inlineStr">
        <is>
          <t>FA</t>
        </is>
      </c>
      <c r="G3532" t="inlineStr">
        <is>
          <t>FA</t>
        </is>
      </c>
      <c r="H3532" s="30" t="n">
        <v>1</v>
      </c>
      <c r="I3532" s="31" t="n">
        <v>0</v>
      </c>
      <c r="J3532" s="31" t="n"/>
      <c r="K3532" s="31" t="n">
        <v>0</v>
      </c>
      <c r="L3532" s="32" t="n"/>
      <c r="M3532" s="31" t="n">
        <v>0</v>
      </c>
      <c r="N3532" s="31" t="n">
        <v>0</v>
      </c>
      <c r="O3532" s="31" t="n"/>
      <c r="P3532" s="31" t="n"/>
      <c r="Q3532" s="31" t="n">
        <v>0</v>
      </c>
      <c r="R3532" s="31" t="n"/>
      <c r="S3532" s="32" t="n"/>
      <c r="T3532" s="32" t="n"/>
      <c r="V3532" t="inlineStr">
        <is>
          <t>0044k</t>
        </is>
      </c>
      <c r="W3532" t="n">
        <v>1463</v>
      </c>
      <c r="X3532" t="n">
        <v>2847</v>
      </c>
      <c r="Z3532" t="inlineStr">
        <is>
          <t>Fredrik Sjostrom ((N/A) LW)</t>
        </is>
      </c>
    </row>
    <row r="3533">
      <c r="A3533" t="inlineStr">
        <is>
          <t>Fyodor Avramov</t>
        </is>
      </c>
      <c r="B3533" t="inlineStr">
        <is>
          <t>CAR</t>
        </is>
      </c>
      <c r="C3533" t="inlineStr">
        <is>
          <t>LW</t>
        </is>
      </c>
      <c r="D3533" t="inlineStr">
        <is>
          <t>F</t>
        </is>
      </c>
      <c r="E3533" t="n">
        <v>20</v>
      </c>
      <c r="F3533" t="inlineStr">
        <is>
          <t>FA</t>
        </is>
      </c>
      <c r="G3533" t="inlineStr">
        <is>
          <t>FA</t>
        </is>
      </c>
      <c r="H3533" s="30" t="n">
        <v>1</v>
      </c>
      <c r="I3533" s="31" t="n">
        <v>0</v>
      </c>
      <c r="J3533" s="31" t="n"/>
      <c r="K3533" s="31" t="n">
        <v>0</v>
      </c>
      <c r="L3533" s="32" t="n"/>
      <c r="M3533" s="31" t="n">
        <v>0</v>
      </c>
      <c r="N3533" s="31" t="n">
        <v>0</v>
      </c>
      <c r="O3533" s="31" t="n"/>
      <c r="P3533" s="31" t="n"/>
      <c r="Q3533" s="31" t="n">
        <v>0</v>
      </c>
      <c r="R3533" s="31" t="n"/>
      <c r="S3533" s="32" t="n"/>
      <c r="T3533" s="32" t="n"/>
      <c r="V3533" t="inlineStr">
        <is>
          <t>06mci</t>
        </is>
      </c>
      <c r="Y3533" t="inlineStr">
        <is>
          <t>68ba92df-22e9-4306-86a2-f29dfdd6537f</t>
        </is>
      </c>
      <c r="Z3533" t="inlineStr">
        <is>
          <t>Fyodor Avramov (CAR LW)</t>
        </is>
      </c>
    </row>
    <row r="3534">
      <c r="A3534" t="inlineStr">
        <is>
          <t>Fyodor Malykhin</t>
        </is>
      </c>
      <c r="B3534" t="inlineStr">
        <is>
          <t>(N/A)</t>
        </is>
      </c>
      <c r="C3534" t="inlineStr">
        <is>
          <t>C</t>
        </is>
      </c>
      <c r="D3534" t="inlineStr">
        <is>
          <t>F</t>
        </is>
      </c>
      <c r="E3534" t="n">
        <v>35</v>
      </c>
      <c r="F3534" t="inlineStr">
        <is>
          <t>FA</t>
        </is>
      </c>
      <c r="G3534" t="inlineStr">
        <is>
          <t>FA</t>
        </is>
      </c>
      <c r="H3534" s="30" t="n">
        <v>1</v>
      </c>
      <c r="I3534" s="31" t="n">
        <v>0</v>
      </c>
      <c r="J3534" s="31" t="n"/>
      <c r="K3534" s="31" t="n">
        <v>0</v>
      </c>
      <c r="L3534" s="32" t="n"/>
      <c r="M3534" s="31" t="n">
        <v>0</v>
      </c>
      <c r="N3534" s="31" t="n">
        <v>0</v>
      </c>
      <c r="O3534" s="31" t="n"/>
      <c r="P3534" s="31" t="n"/>
      <c r="Q3534" s="31" t="n">
        <v>0</v>
      </c>
      <c r="R3534" s="31" t="n"/>
      <c r="S3534" s="32" t="n"/>
      <c r="T3534" s="32" t="n"/>
      <c r="V3534" t="inlineStr">
        <is>
          <t>03arn</t>
        </is>
      </c>
      <c r="Z3534" t="inlineStr">
        <is>
          <t>Fyodor Malykhin ((N/A) C)</t>
        </is>
      </c>
    </row>
    <row r="3535">
      <c r="A3535" t="inlineStr">
        <is>
          <t>Gabe Chiarot</t>
        </is>
      </c>
      <c r="B3535" t="inlineStr">
        <is>
          <t>VAN</t>
        </is>
      </c>
      <c r="C3535" t="inlineStr">
        <is>
          <t>RW</t>
        </is>
      </c>
      <c r="D3535" t="inlineStr">
        <is>
          <t>F</t>
        </is>
      </c>
      <c r="E3535" t="n">
        <v>19</v>
      </c>
      <c r="F3535" t="inlineStr">
        <is>
          <t>FA</t>
        </is>
      </c>
      <c r="G3535" t="inlineStr">
        <is>
          <t>FA</t>
        </is>
      </c>
      <c r="H3535" s="30" t="n">
        <v>916667</v>
      </c>
      <c r="I3535" s="31" t="n">
        <v>0</v>
      </c>
      <c r="J3535" s="31" t="n"/>
      <c r="K3535" s="31" t="n">
        <v>0</v>
      </c>
      <c r="L3535" s="32" t="n"/>
      <c r="M3535" s="31" t="n">
        <v>0</v>
      </c>
      <c r="N3535" s="31" t="n">
        <v>0</v>
      </c>
      <c r="O3535" s="31" t="n"/>
      <c r="P3535" s="31" t="n"/>
      <c r="Q3535" s="31" t="n">
        <v>0</v>
      </c>
      <c r="R3535" s="31" t="n"/>
      <c r="S3535" s="32" t="n"/>
      <c r="T3535" s="32" t="n"/>
      <c r="V3535" t="inlineStr">
        <is>
          <t>06y04</t>
        </is>
      </c>
      <c r="W3535" t="n">
        <v>7518</v>
      </c>
      <c r="Z3535" t="inlineStr">
        <is>
          <t>Gabe Chiarot (VAN RW)</t>
        </is>
      </c>
    </row>
    <row r="3536">
      <c r="A3536" t="inlineStr">
        <is>
          <t>Gabe Gagne</t>
        </is>
      </c>
      <c r="B3536" t="inlineStr">
        <is>
          <t>(N/A)</t>
        </is>
      </c>
      <c r="C3536" t="inlineStr">
        <is>
          <t>RW</t>
        </is>
      </c>
      <c r="D3536" t="inlineStr">
        <is>
          <t>F</t>
        </is>
      </c>
      <c r="E3536" t="n">
        <v>29</v>
      </c>
      <c r="F3536" t="inlineStr">
        <is>
          <t>FA</t>
        </is>
      </c>
      <c r="G3536" t="inlineStr">
        <is>
          <t>FA</t>
        </is>
      </c>
      <c r="H3536" s="30" t="n">
        <v>1</v>
      </c>
      <c r="I3536" s="31" t="n">
        <v>0</v>
      </c>
      <c r="J3536" s="31" t="n"/>
      <c r="K3536" s="31" t="n">
        <v>0</v>
      </c>
      <c r="L3536" s="32" t="n"/>
      <c r="M3536" s="31" t="n">
        <v>0</v>
      </c>
      <c r="N3536" s="31" t="n">
        <v>0</v>
      </c>
      <c r="O3536" s="31" t="n"/>
      <c r="P3536" s="31" t="n"/>
      <c r="Q3536" s="31" t="n">
        <v>0</v>
      </c>
      <c r="R3536" s="31" t="n"/>
      <c r="S3536" s="32" t="n"/>
      <c r="T3536" s="32" t="n"/>
      <c r="V3536" t="inlineStr">
        <is>
          <t>03pil</t>
        </is>
      </c>
      <c r="W3536" t="n">
        <v>4877</v>
      </c>
      <c r="X3536" t="n">
        <v>6778</v>
      </c>
      <c r="Z3536" t="inlineStr">
        <is>
          <t>Gabe Gagne ((N/A) RW)</t>
        </is>
      </c>
    </row>
    <row r="3537">
      <c r="A3537" t="inlineStr">
        <is>
          <t>Gabe Gauthier</t>
        </is>
      </c>
      <c r="B3537" t="inlineStr">
        <is>
          <t>(N/A)</t>
        </is>
      </c>
      <c r="C3537" t="inlineStr">
        <is>
          <t>LW</t>
        </is>
      </c>
      <c r="D3537" t="inlineStr">
        <is>
          <t>F</t>
        </is>
      </c>
      <c r="E3537" t="n">
        <v>42</v>
      </c>
      <c r="F3537" t="inlineStr">
        <is>
          <t>FA</t>
        </is>
      </c>
      <c r="G3537" t="inlineStr">
        <is>
          <t>FA</t>
        </is>
      </c>
      <c r="H3537" s="30" t="n">
        <v>1</v>
      </c>
      <c r="I3537" s="31" t="n">
        <v>0</v>
      </c>
      <c r="J3537" s="31" t="n"/>
      <c r="K3537" s="31" t="n">
        <v>0</v>
      </c>
      <c r="L3537" s="32" t="n"/>
      <c r="M3537" s="31" t="n">
        <v>0</v>
      </c>
      <c r="N3537" s="31" t="n">
        <v>0</v>
      </c>
      <c r="O3537" s="31" t="n"/>
      <c r="P3537" s="31" t="n"/>
      <c r="Q3537" s="31" t="n">
        <v>0</v>
      </c>
      <c r="R3537" s="31" t="n"/>
      <c r="S3537" s="32" t="n"/>
      <c r="T3537" s="32" t="n"/>
      <c r="V3537" t="inlineStr">
        <is>
          <t>003sx</t>
        </is>
      </c>
      <c r="W3537" t="n">
        <v>2632</v>
      </c>
      <c r="X3537" t="n">
        <v>3973</v>
      </c>
      <c r="Z3537" t="inlineStr">
        <is>
          <t>Gabe Gauthier ((N/A) LW)</t>
        </is>
      </c>
    </row>
    <row r="3538">
      <c r="A3538" t="inlineStr">
        <is>
          <t>Gabe Klassen</t>
        </is>
      </c>
      <c r="B3538" t="inlineStr">
        <is>
          <t>PIT</t>
        </is>
      </c>
      <c r="C3538" t="inlineStr">
        <is>
          <t>LW</t>
        </is>
      </c>
      <c r="D3538" t="inlineStr">
        <is>
          <t>F</t>
        </is>
      </c>
      <c r="E3538" t="n">
        <v>23</v>
      </c>
      <c r="F3538" t="inlineStr">
        <is>
          <t>FA</t>
        </is>
      </c>
      <c r="G3538" t="inlineStr">
        <is>
          <t>FA</t>
        </is>
      </c>
      <c r="H3538" s="30" t="n">
        <v>1</v>
      </c>
      <c r="I3538" s="31" t="n">
        <v>0</v>
      </c>
      <c r="J3538" s="31" t="n"/>
      <c r="K3538" s="31" t="n">
        <v>0</v>
      </c>
      <c r="L3538" s="32" t="n"/>
      <c r="M3538" s="31" t="n">
        <v>0</v>
      </c>
      <c r="N3538" s="31" t="n">
        <v>0</v>
      </c>
      <c r="O3538" s="31" t="n"/>
      <c r="P3538" s="31" t="n"/>
      <c r="Q3538" s="31" t="n">
        <v>0</v>
      </c>
      <c r="R3538" s="31" t="n"/>
      <c r="S3538" s="32" t="n"/>
      <c r="T3538" s="32" t="n"/>
      <c r="V3538" t="inlineStr">
        <is>
          <t>05uej</t>
        </is>
      </c>
      <c r="Y3538" t="inlineStr">
        <is>
          <t>d815ca60-2eed-4436-a5cd-bde53a9d1c7f</t>
        </is>
      </c>
      <c r="Z3538" t="inlineStr">
        <is>
          <t>Gabe Klassen (PIT LW)</t>
        </is>
      </c>
    </row>
    <row r="3539">
      <c r="A3539" t="inlineStr">
        <is>
          <t>Gabe Smith</t>
        </is>
      </c>
      <c r="B3539" t="inlineStr">
        <is>
          <t>UTA</t>
        </is>
      </c>
      <c r="C3539" t="inlineStr">
        <is>
          <t>C</t>
        </is>
      </c>
      <c r="D3539" t="inlineStr">
        <is>
          <t>F</t>
        </is>
      </c>
      <c r="E3539" t="n">
        <v>20</v>
      </c>
      <c r="F3539" t="inlineStr">
        <is>
          <t>FA</t>
        </is>
      </c>
      <c r="G3539" t="inlineStr">
        <is>
          <t>FA</t>
        </is>
      </c>
      <c r="H3539" s="30" t="n">
        <v>869167</v>
      </c>
      <c r="I3539" s="31" t="n">
        <v>0</v>
      </c>
      <c r="J3539" s="31" t="n"/>
      <c r="K3539" s="31" t="n">
        <v>0</v>
      </c>
      <c r="L3539" s="32" t="n"/>
      <c r="M3539" s="31" t="n">
        <v>0</v>
      </c>
      <c r="N3539" s="31" t="n">
        <v>0</v>
      </c>
      <c r="O3539" s="31" t="n"/>
      <c r="P3539" s="31" t="n"/>
      <c r="Q3539" s="31" t="n">
        <v>0</v>
      </c>
      <c r="R3539" s="31" t="n"/>
      <c r="S3539" s="32" t="n"/>
      <c r="T3539" s="32" t="n"/>
      <c r="V3539" t="inlineStr">
        <is>
          <t>06mj5</t>
        </is>
      </c>
      <c r="W3539" t="n">
        <v>7376</v>
      </c>
      <c r="Y3539" t="inlineStr">
        <is>
          <t>0995a1dc-ef40-49a5-98e7-62e2886789e7</t>
        </is>
      </c>
      <c r="Z3539" t="inlineStr">
        <is>
          <t>Gabe Smith (UTA C)</t>
        </is>
      </c>
    </row>
    <row r="3540">
      <c r="A3540" t="inlineStr">
        <is>
          <t>Gabriel Beaupre</t>
        </is>
      </c>
      <c r="B3540" t="inlineStr">
        <is>
          <t>(N/A)</t>
        </is>
      </c>
      <c r="C3540" t="inlineStr">
        <is>
          <t>D</t>
        </is>
      </c>
      <c r="D3540" t="inlineStr">
        <is>
          <t>D</t>
        </is>
      </c>
      <c r="E3540" t="n">
        <v>33</v>
      </c>
      <c r="F3540" t="inlineStr">
        <is>
          <t>FA</t>
        </is>
      </c>
      <c r="G3540" t="inlineStr">
        <is>
          <t>FA</t>
        </is>
      </c>
      <c r="H3540" s="30" t="n">
        <v>1</v>
      </c>
      <c r="I3540" s="31" t="n">
        <v>0</v>
      </c>
      <c r="J3540" s="31" t="n"/>
      <c r="K3540" s="31" t="n">
        <v>0</v>
      </c>
      <c r="L3540" s="32" t="n"/>
      <c r="M3540" s="31" t="n">
        <v>0</v>
      </c>
      <c r="N3540" s="31" t="n">
        <v>0</v>
      </c>
      <c r="O3540" s="31" t="n"/>
      <c r="P3540" s="31" t="n"/>
      <c r="Q3540" s="31" t="n">
        <v>0</v>
      </c>
      <c r="R3540" s="31" t="n"/>
      <c r="S3540" s="32" t="n"/>
      <c r="T3540" s="32" t="n"/>
      <c r="V3540" t="inlineStr">
        <is>
          <t>02fd2</t>
        </is>
      </c>
      <c r="X3540" t="n">
        <v>5518</v>
      </c>
      <c r="Z3540" t="inlineStr">
        <is>
          <t>Gabriel Beaupre ((N/A) D)</t>
        </is>
      </c>
    </row>
    <row r="3541">
      <c r="A3541" t="inlineStr">
        <is>
          <t>Gabriel Bourque</t>
        </is>
      </c>
      <c r="B3541" t="inlineStr">
        <is>
          <t>MTL</t>
        </is>
      </c>
      <c r="C3541" t="inlineStr">
        <is>
          <t>LW</t>
        </is>
      </c>
      <c r="D3541" t="inlineStr">
        <is>
          <t>F</t>
        </is>
      </c>
      <c r="E3541" t="n">
        <v>35</v>
      </c>
      <c r="F3541" t="inlineStr">
        <is>
          <t>FA</t>
        </is>
      </c>
      <c r="G3541" t="inlineStr">
        <is>
          <t>FA</t>
        </is>
      </c>
      <c r="H3541" s="30" t="n">
        <v>1</v>
      </c>
      <c r="I3541" s="31" t="n">
        <v>0</v>
      </c>
      <c r="J3541" s="31" t="n"/>
      <c r="K3541" s="31" t="n">
        <v>0</v>
      </c>
      <c r="L3541" s="32" t="n"/>
      <c r="M3541" s="31" t="n">
        <v>0</v>
      </c>
      <c r="N3541" s="31" t="n">
        <v>0</v>
      </c>
      <c r="O3541" s="31" t="n"/>
      <c r="P3541" s="31" t="n"/>
      <c r="Q3541" s="31" t="n">
        <v>0</v>
      </c>
      <c r="R3541" s="31" t="n"/>
      <c r="S3541" s="32" t="n"/>
      <c r="T3541" s="32" t="n"/>
      <c r="V3541" t="inlineStr">
        <is>
          <t>01ont</t>
        </is>
      </c>
      <c r="W3541" t="n">
        <v>3886</v>
      </c>
      <c r="X3541" t="n">
        <v>4883</v>
      </c>
      <c r="Y3541" t="inlineStr">
        <is>
          <t>42c967e5-0f24-11e2-8525-18a905767e44</t>
        </is>
      </c>
      <c r="Z3541" t="inlineStr">
        <is>
          <t>Gabriel Bourque (MTL LW)</t>
        </is>
      </c>
    </row>
    <row r="3542">
      <c r="A3542" t="inlineStr">
        <is>
          <t>Gabriel Bourret</t>
        </is>
      </c>
      <c r="B3542" t="inlineStr">
        <is>
          <t>(N/A)</t>
        </is>
      </c>
      <c r="C3542" t="inlineStr">
        <is>
          <t>D</t>
        </is>
      </c>
      <c r="D3542" t="inlineStr">
        <is>
          <t>D</t>
        </is>
      </c>
      <c r="E3542" t="n">
        <v>33</v>
      </c>
      <c r="F3542" t="inlineStr">
        <is>
          <t>FA</t>
        </is>
      </c>
      <c r="G3542" t="inlineStr">
        <is>
          <t>FA</t>
        </is>
      </c>
      <c r="H3542" s="30" t="n">
        <v>1</v>
      </c>
      <c r="I3542" s="31" t="n">
        <v>0</v>
      </c>
      <c r="J3542" s="31" t="n"/>
      <c r="K3542" s="31" t="n">
        <v>0</v>
      </c>
      <c r="L3542" s="32" t="n"/>
      <c r="M3542" s="31" t="n">
        <v>0</v>
      </c>
      <c r="N3542" s="31" t="n">
        <v>0</v>
      </c>
      <c r="O3542" s="31" t="n"/>
      <c r="P3542" s="31" t="n"/>
      <c r="Q3542" s="31" t="n">
        <v>0</v>
      </c>
      <c r="R3542" s="31" t="n"/>
      <c r="S3542" s="32" t="n"/>
      <c r="T3542" s="32" t="n"/>
      <c r="V3542" t="inlineStr">
        <is>
          <t>02g20</t>
        </is>
      </c>
      <c r="Z3542" t="inlineStr">
        <is>
          <t>Gabriel Bourret ((N/A) D)</t>
        </is>
      </c>
    </row>
    <row r="3543">
      <c r="A3543" t="inlineStr">
        <is>
          <t>Gabriel Carlsson</t>
        </is>
      </c>
      <c r="B3543" t="inlineStr">
        <is>
          <t>(N/A)</t>
        </is>
      </c>
      <c r="C3543" t="inlineStr">
        <is>
          <t>D</t>
        </is>
      </c>
      <c r="D3543" t="inlineStr">
        <is>
          <t>D</t>
        </is>
      </c>
      <c r="E3543" t="n">
        <v>29</v>
      </c>
      <c r="F3543" t="inlineStr">
        <is>
          <t>FA</t>
        </is>
      </c>
      <c r="G3543" t="inlineStr">
        <is>
          <t>FA</t>
        </is>
      </c>
      <c r="H3543" s="30" t="n">
        <v>1</v>
      </c>
      <c r="I3543" s="31" t="n">
        <v>0</v>
      </c>
      <c r="J3543" s="31" t="n"/>
      <c r="K3543" s="31" t="n">
        <v>0</v>
      </c>
      <c r="L3543" s="32" t="n"/>
      <c r="M3543" s="31" t="n">
        <v>0</v>
      </c>
      <c r="N3543" s="31" t="n">
        <v>0</v>
      </c>
      <c r="O3543" s="31" t="n"/>
      <c r="P3543" s="31" t="n"/>
      <c r="Q3543" s="31" t="n">
        <v>0</v>
      </c>
      <c r="R3543" s="31" t="n"/>
      <c r="S3543" s="32" t="n"/>
      <c r="T3543" s="32" t="n"/>
      <c r="V3543" t="inlineStr">
        <is>
          <t>03rak</t>
        </is>
      </c>
      <c r="W3543" t="n">
        <v>4888</v>
      </c>
      <c r="X3543" t="n">
        <v>6771</v>
      </c>
      <c r="Y3543" t="inlineStr">
        <is>
          <t>c06d2b75-b723-463d-b046-98889c0f3786</t>
        </is>
      </c>
      <c r="Z3543" t="inlineStr">
        <is>
          <t>Gabriel Carlsson ((N/A) D)</t>
        </is>
      </c>
    </row>
    <row r="3544">
      <c r="A3544" t="inlineStr">
        <is>
          <t>Gabriel Carriere</t>
        </is>
      </c>
      <c r="B3544" t="inlineStr">
        <is>
          <t>(N/A)</t>
        </is>
      </c>
      <c r="C3544" t="inlineStr">
        <is>
          <t>G</t>
        </is>
      </c>
      <c r="D3544" t="inlineStr">
        <is>
          <t>G</t>
        </is>
      </c>
      <c r="E3544" t="n">
        <v>25</v>
      </c>
      <c r="F3544" t="inlineStr">
        <is>
          <t>FA</t>
        </is>
      </c>
      <c r="G3544" t="inlineStr">
        <is>
          <t>FA</t>
        </is>
      </c>
      <c r="H3544" s="30" t="n">
        <v>1</v>
      </c>
      <c r="I3544" s="31" t="n">
        <v>0</v>
      </c>
      <c r="J3544" s="31" t="n"/>
      <c r="K3544" s="31" t="n">
        <v>0</v>
      </c>
      <c r="L3544" s="32" t="n"/>
      <c r="M3544" s="31" t="n">
        <v>0</v>
      </c>
      <c r="N3544" s="31" t="n">
        <v>0</v>
      </c>
      <c r="O3544" s="31" t="n"/>
      <c r="P3544" s="31" t="n"/>
      <c r="Q3544" s="31" t="n">
        <v>0</v>
      </c>
      <c r="R3544" s="31" t="n"/>
      <c r="S3544" s="32" t="n"/>
      <c r="T3544" s="32" t="n"/>
      <c r="V3544" t="inlineStr">
        <is>
          <t>05y9k</t>
        </is>
      </c>
      <c r="W3544" t="n">
        <v>7303</v>
      </c>
      <c r="Y3544" t="inlineStr">
        <is>
          <t>03c75f5f-e42d-4f46-98be-b42514e8236c</t>
        </is>
      </c>
      <c r="Z3544" t="inlineStr">
        <is>
          <t>Gabriel Carriere ((N/A) G)</t>
        </is>
      </c>
    </row>
    <row r="3545">
      <c r="A3545" t="inlineStr">
        <is>
          <t>Gabriel D'Aigle</t>
        </is>
      </c>
      <c r="B3545" t="inlineStr">
        <is>
          <t>PIT</t>
        </is>
      </c>
      <c r="C3545" t="inlineStr">
        <is>
          <t>G</t>
        </is>
      </c>
      <c r="D3545" t="inlineStr">
        <is>
          <t>G</t>
        </is>
      </c>
      <c r="E3545" t="n">
        <v>19</v>
      </c>
      <c r="F3545" t="inlineStr">
        <is>
          <t>FA</t>
        </is>
      </c>
      <c r="G3545" t="inlineStr">
        <is>
          <t>FA</t>
        </is>
      </c>
      <c r="H3545" s="30" t="n">
        <v>995000</v>
      </c>
      <c r="I3545" s="31" t="n">
        <v>0</v>
      </c>
      <c r="J3545" s="31" t="n"/>
      <c r="K3545" s="31" t="n">
        <v>0</v>
      </c>
      <c r="L3545" s="32" t="n"/>
      <c r="M3545" s="31" t="n">
        <v>0</v>
      </c>
      <c r="N3545" s="31" t="n">
        <v>0</v>
      </c>
      <c r="O3545" s="31" t="n"/>
      <c r="P3545" s="31" t="n"/>
      <c r="Q3545" s="31" t="n">
        <v>0</v>
      </c>
      <c r="R3545" s="31" t="n"/>
      <c r="S3545" s="32" t="n"/>
      <c r="T3545" s="32" t="n"/>
      <c r="V3545" t="inlineStr">
        <is>
          <t>066q3</t>
        </is>
      </c>
      <c r="W3545" t="n">
        <v>7491</v>
      </c>
      <c r="Y3545" t="inlineStr">
        <is>
          <t>3fc508a8-5e06-4833-91ec-42331df526de</t>
        </is>
      </c>
      <c r="Z3545" t="inlineStr">
        <is>
          <t>Gabriel D'Aigle (PIT G)</t>
        </is>
      </c>
    </row>
    <row r="3546">
      <c r="A3546" t="inlineStr">
        <is>
          <t>Gabriel Desjardsins</t>
        </is>
      </c>
      <c r="B3546" t="inlineStr">
        <is>
          <t>COL</t>
        </is>
      </c>
      <c r="C3546" t="inlineStr">
        <is>
          <t>LW</t>
        </is>
      </c>
      <c r="D3546" t="inlineStr">
        <is>
          <t>F</t>
        </is>
      </c>
      <c r="E3546" t="n">
        <v>33</v>
      </c>
      <c r="F3546" t="inlineStr">
        <is>
          <t>FA</t>
        </is>
      </c>
      <c r="G3546" t="inlineStr">
        <is>
          <t>FA</t>
        </is>
      </c>
      <c r="H3546" s="30" t="n">
        <v>1</v>
      </c>
      <c r="I3546" s="31" t="n">
        <v>0</v>
      </c>
      <c r="J3546" s="31" t="n"/>
      <c r="K3546" s="31" t="n">
        <v>0</v>
      </c>
      <c r="L3546" s="32" t="n"/>
      <c r="M3546" s="31" t="n">
        <v>0</v>
      </c>
      <c r="N3546" s="31" t="n">
        <v>0</v>
      </c>
      <c r="O3546" s="31" t="n"/>
      <c r="P3546" s="31" t="n"/>
      <c r="Q3546" s="31" t="n">
        <v>0</v>
      </c>
      <c r="R3546" s="31" t="n"/>
      <c r="S3546" s="32" t="n"/>
      <c r="T3546" s="32" t="n"/>
      <c r="V3546" t="inlineStr">
        <is>
          <t>0381v</t>
        </is>
      </c>
      <c r="X3546" t="n">
        <v>6203</v>
      </c>
      <c r="Z3546" t="inlineStr">
        <is>
          <t>Gabriel Desjardsins (COL LW)</t>
        </is>
      </c>
    </row>
    <row r="3547">
      <c r="A3547" t="inlineStr">
        <is>
          <t>Gabriel Dumont</t>
        </is>
      </c>
      <c r="B3547" t="inlineStr">
        <is>
          <t>TBL</t>
        </is>
      </c>
      <c r="C3547" t="inlineStr">
        <is>
          <t>C</t>
        </is>
      </c>
      <c r="D3547" t="inlineStr">
        <is>
          <t>F</t>
        </is>
      </c>
      <c r="E3547" t="n">
        <v>35</v>
      </c>
      <c r="F3547" t="inlineStr">
        <is>
          <t>FA</t>
        </is>
      </c>
      <c r="G3547" t="inlineStr">
        <is>
          <t>FA</t>
        </is>
      </c>
      <c r="H3547" s="30" t="n">
        <v>1</v>
      </c>
      <c r="I3547" s="31" t="n">
        <v>0</v>
      </c>
      <c r="J3547" s="31" t="n"/>
      <c r="K3547" s="31" t="n">
        <v>0</v>
      </c>
      <c r="L3547" s="32" t="n"/>
      <c r="M3547" s="31" t="n">
        <v>0</v>
      </c>
      <c r="N3547" s="31" t="n">
        <v>0</v>
      </c>
      <c r="O3547" s="31" t="n"/>
      <c r="P3547" s="31" t="n"/>
      <c r="Q3547" s="31" t="n">
        <v>0</v>
      </c>
      <c r="R3547" s="31" t="n"/>
      <c r="S3547" s="32" t="n"/>
      <c r="T3547" s="32" t="n"/>
      <c r="V3547" t="inlineStr">
        <is>
          <t>01n8e</t>
        </is>
      </c>
      <c r="W3547" t="n">
        <v>3943</v>
      </c>
      <c r="X3547" t="n">
        <v>4896</v>
      </c>
      <c r="Y3547" t="inlineStr">
        <is>
          <t>42fc1ce4-0f24-11e2-8525-18a905767e44</t>
        </is>
      </c>
      <c r="Z3547" t="inlineStr">
        <is>
          <t>Gabriel Dumont (TBL C)</t>
        </is>
      </c>
    </row>
    <row r="3548">
      <c r="A3548" t="inlineStr">
        <is>
          <t>Gabriel Eliasson</t>
        </is>
      </c>
      <c r="B3548" t="inlineStr">
        <is>
          <t>OTT</t>
        </is>
      </c>
      <c r="C3548" t="inlineStr">
        <is>
          <t>D</t>
        </is>
      </c>
      <c r="D3548" t="inlineStr">
        <is>
          <t>D</t>
        </is>
      </c>
      <c r="E3548" t="n">
        <v>20</v>
      </c>
      <c r="F3548" t="inlineStr">
        <is>
          <t>T</t>
        </is>
      </c>
      <c r="G3548" t="inlineStr">
        <is>
          <t>Brost</t>
        </is>
      </c>
      <c r="H3548" s="30" t="n">
        <v>1007500</v>
      </c>
      <c r="I3548" s="31" t="n">
        <v>0</v>
      </c>
      <c r="J3548" s="31" t="n"/>
      <c r="K3548" s="31" t="n">
        <v>0</v>
      </c>
      <c r="L3548" s="32" t="n"/>
      <c r="M3548" s="31" t="n">
        <v>0</v>
      </c>
      <c r="N3548" s="31" t="n">
        <v>0</v>
      </c>
      <c r="O3548" s="31" t="n"/>
      <c r="P3548" s="31" t="n"/>
      <c r="Q3548" s="31" t="n">
        <v>0</v>
      </c>
      <c r="R3548" s="31" t="n"/>
      <c r="S3548" s="32" t="n"/>
      <c r="T3548" s="32" t="n"/>
      <c r="V3548" t="inlineStr">
        <is>
          <t>06mhi</t>
        </is>
      </c>
      <c r="W3548" t="n">
        <v>7238</v>
      </c>
      <c r="Y3548" t="inlineStr">
        <is>
          <t>07e19a56-bb49-44d3-91a9-51d2ddc3d0b5</t>
        </is>
      </c>
      <c r="Z3548" t="inlineStr">
        <is>
          <t>Gabriel Eliasson (OTT D)</t>
        </is>
      </c>
    </row>
    <row r="3549">
      <c r="A3549" t="inlineStr">
        <is>
          <t>Gabriel Fontaine</t>
        </is>
      </c>
      <c r="B3549" t="inlineStr">
        <is>
          <t>COL</t>
        </is>
      </c>
      <c r="C3549" t="inlineStr">
        <is>
          <t>C</t>
        </is>
      </c>
      <c r="D3549" t="inlineStr">
        <is>
          <t>F</t>
        </is>
      </c>
      <c r="E3549" t="n">
        <v>29</v>
      </c>
      <c r="F3549" t="inlineStr">
        <is>
          <t>FA</t>
        </is>
      </c>
      <c r="G3549" t="inlineStr">
        <is>
          <t>FA</t>
        </is>
      </c>
      <c r="H3549" s="30" t="n">
        <v>1</v>
      </c>
      <c r="I3549" s="31" t="n">
        <v>0</v>
      </c>
      <c r="J3549" s="31" t="n"/>
      <c r="K3549" s="31" t="n">
        <v>0</v>
      </c>
      <c r="L3549" s="32" t="n"/>
      <c r="M3549" s="31" t="n">
        <v>0</v>
      </c>
      <c r="N3549" s="31" t="n">
        <v>0</v>
      </c>
      <c r="O3549" s="31" t="n"/>
      <c r="P3549" s="31" t="n"/>
      <c r="Q3549" s="31" t="n">
        <v>0</v>
      </c>
      <c r="R3549" s="31" t="n"/>
      <c r="S3549" s="32" t="n"/>
      <c r="T3549" s="32" t="n"/>
      <c r="V3549" t="inlineStr">
        <is>
          <t>042yn</t>
        </is>
      </c>
      <c r="W3549" t="n">
        <v>5377</v>
      </c>
      <c r="X3549" t="n">
        <v>7276</v>
      </c>
      <c r="Y3549" t="inlineStr">
        <is>
          <t>61fd5787-efbb-40e1-ae35-4ac509679b3b</t>
        </is>
      </c>
      <c r="Z3549" t="inlineStr">
        <is>
          <t>Gabriel Fontaine (COL C)</t>
        </is>
      </c>
    </row>
    <row r="3550">
      <c r="A3550" t="inlineStr">
        <is>
          <t>Gabriel Fortier</t>
        </is>
      </c>
      <c r="B3550" t="inlineStr">
        <is>
          <t>TBL</t>
        </is>
      </c>
      <c r="C3550" t="inlineStr">
        <is>
          <t>LW</t>
        </is>
      </c>
      <c r="D3550" t="inlineStr">
        <is>
          <t>F</t>
        </is>
      </c>
      <c r="E3550" t="n">
        <v>26</v>
      </c>
      <c r="F3550" t="inlineStr">
        <is>
          <t>FA</t>
        </is>
      </c>
      <c r="G3550" t="inlineStr">
        <is>
          <t>FA</t>
        </is>
      </c>
      <c r="H3550" s="30" t="n">
        <v>1</v>
      </c>
      <c r="I3550" s="31" t="n">
        <v>0</v>
      </c>
      <c r="J3550" s="31" t="n"/>
      <c r="K3550" s="31" t="n">
        <v>0</v>
      </c>
      <c r="L3550" s="32" t="n"/>
      <c r="M3550" s="31" t="n">
        <v>0</v>
      </c>
      <c r="N3550" s="31" t="n">
        <v>0</v>
      </c>
      <c r="O3550" s="31" t="n"/>
      <c r="P3550" s="31" t="n"/>
      <c r="Q3550" s="31" t="n">
        <v>0</v>
      </c>
      <c r="R3550" s="31" t="n"/>
      <c r="S3550" s="32" t="n"/>
      <c r="T3550" s="32" t="n"/>
      <c r="V3550" t="inlineStr">
        <is>
          <t>04qyb</t>
        </is>
      </c>
      <c r="W3550" t="n">
        <v>5739</v>
      </c>
      <c r="X3550" t="n">
        <v>7957</v>
      </c>
      <c r="Y3550" t="inlineStr">
        <is>
          <t>96bd5792-6ec8-4896-a815-56a5ec078326</t>
        </is>
      </c>
      <c r="Z3550" t="inlineStr">
        <is>
          <t>Gabriel Fortier (TBL LW)</t>
        </is>
      </c>
    </row>
    <row r="3551">
      <c r="A3551" t="inlineStr">
        <is>
          <t>Gabriel Frasca</t>
        </is>
      </c>
      <c r="B3551" t="inlineStr">
        <is>
          <t>NYI</t>
        </is>
      </c>
      <c r="C3551" t="inlineStr">
        <is>
          <t>C</t>
        </is>
      </c>
      <c r="D3551" t="inlineStr">
        <is>
          <t>F</t>
        </is>
      </c>
      <c r="E3551" t="n">
        <v>20</v>
      </c>
      <c r="F3551" t="inlineStr">
        <is>
          <t>FA</t>
        </is>
      </c>
      <c r="G3551" t="inlineStr">
        <is>
          <t>FA</t>
        </is>
      </c>
      <c r="H3551" s="30" t="n">
        <v>1</v>
      </c>
      <c r="I3551" s="31" t="n">
        <v>0</v>
      </c>
      <c r="J3551" s="31" t="n"/>
      <c r="K3551" s="31" t="n">
        <v>0</v>
      </c>
      <c r="L3551" s="32" t="n"/>
      <c r="M3551" s="31" t="n">
        <v>0</v>
      </c>
      <c r="N3551" s="31" t="n">
        <v>0</v>
      </c>
      <c r="O3551" s="31" t="n"/>
      <c r="P3551" s="31" t="n"/>
      <c r="Q3551" s="31" t="n">
        <v>0</v>
      </c>
      <c r="R3551" s="31" t="n"/>
      <c r="S3551" s="32" t="n"/>
      <c r="T3551" s="32" t="n"/>
      <c r="V3551" t="inlineStr">
        <is>
          <t>06miu</t>
        </is>
      </c>
      <c r="Y3551" t="inlineStr">
        <is>
          <t>7ae1522c-9c4c-45f6-b0d6-0f1c5c1eb5e5</t>
        </is>
      </c>
      <c r="Z3551" t="inlineStr">
        <is>
          <t>Gabriel Frasca (NYI C)</t>
        </is>
      </c>
    </row>
    <row r="3552">
      <c r="A3552" t="inlineStr">
        <is>
          <t>Gabriel Girard</t>
        </is>
      </c>
      <c r="B3552" t="inlineStr">
        <is>
          <t>(N/A)</t>
        </is>
      </c>
      <c r="C3552" t="inlineStr">
        <is>
          <t>G</t>
        </is>
      </c>
      <c r="D3552" t="inlineStr">
        <is>
          <t>G</t>
        </is>
      </c>
      <c r="E3552" t="n">
        <v>35</v>
      </c>
      <c r="F3552" t="inlineStr">
        <is>
          <t>FA</t>
        </is>
      </c>
      <c r="G3552" t="inlineStr">
        <is>
          <t>FA</t>
        </is>
      </c>
      <c r="H3552" s="30" t="n">
        <v>1</v>
      </c>
      <c r="I3552" s="31" t="n">
        <v>0</v>
      </c>
      <c r="J3552" s="31" t="n"/>
      <c r="K3552" s="31" t="n">
        <v>0</v>
      </c>
      <c r="L3552" s="32" t="n"/>
      <c r="M3552" s="31" t="n">
        <v>0</v>
      </c>
      <c r="N3552" s="31" t="n">
        <v>0</v>
      </c>
      <c r="O3552" s="31" t="n"/>
      <c r="P3552" s="31" t="n"/>
      <c r="Q3552" s="31" t="n">
        <v>0</v>
      </c>
      <c r="R3552" s="31" t="n"/>
      <c r="S3552" s="32" t="n"/>
      <c r="T3552" s="32" t="n"/>
      <c r="V3552" t="inlineStr">
        <is>
          <t>02y8y</t>
        </is>
      </c>
      <c r="Z3552" t="inlineStr">
        <is>
          <t>Gabriel Girard ((N/A) G)</t>
        </is>
      </c>
    </row>
    <row r="3553">
      <c r="A3553" t="inlineStr">
        <is>
          <t>Gabriel Kangas</t>
        </is>
      </c>
      <c r="B3553" t="inlineStr">
        <is>
          <t>(N/A)</t>
        </is>
      </c>
      <c r="C3553" t="inlineStr">
        <is>
          <t>C</t>
        </is>
      </c>
      <c r="D3553" t="inlineStr">
        <is>
          <t>F</t>
        </is>
      </c>
      <c r="E3553" t="n">
        <v>22</v>
      </c>
      <c r="F3553" t="inlineStr">
        <is>
          <t>FA</t>
        </is>
      </c>
      <c r="G3553" t="inlineStr">
        <is>
          <t>FA</t>
        </is>
      </c>
      <c r="H3553" s="30" t="n">
        <v>1</v>
      </c>
      <c r="I3553" s="31" t="n">
        <v>0</v>
      </c>
      <c r="J3553" s="31" t="n"/>
      <c r="K3553" s="31" t="n">
        <v>0</v>
      </c>
      <c r="L3553" s="32" t="n"/>
      <c r="M3553" s="31" t="n">
        <v>0</v>
      </c>
      <c r="N3553" s="31" t="n">
        <v>0</v>
      </c>
      <c r="O3553" s="31" t="n"/>
      <c r="P3553" s="31" t="n"/>
      <c r="Q3553" s="31" t="n">
        <v>0</v>
      </c>
      <c r="R3553" s="31" t="n"/>
      <c r="S3553" s="32" t="n"/>
      <c r="T3553" s="32" t="n"/>
      <c r="V3553" t="inlineStr">
        <is>
          <t>06643</t>
        </is>
      </c>
      <c r="Z3553" t="inlineStr">
        <is>
          <t>Gabriel Kangas ((N/A) C)</t>
        </is>
      </c>
    </row>
    <row r="3554">
      <c r="A3554" t="inlineStr">
        <is>
          <t>Gabriel Koch</t>
        </is>
      </c>
      <c r="B3554" t="inlineStr">
        <is>
          <t>(N/A)</t>
        </is>
      </c>
      <c r="C3554" t="inlineStr">
        <is>
          <t>D</t>
        </is>
      </c>
      <c r="D3554" t="inlineStr">
        <is>
          <t>D</t>
        </is>
      </c>
      <c r="E3554" t="n">
        <v>22</v>
      </c>
      <c r="F3554" t="inlineStr">
        <is>
          <t>FA</t>
        </is>
      </c>
      <c r="G3554" t="inlineStr">
        <is>
          <t>FA</t>
        </is>
      </c>
      <c r="H3554" s="30" t="n">
        <v>1</v>
      </c>
      <c r="I3554" s="31" t="n">
        <v>0</v>
      </c>
      <c r="J3554" s="31" t="n"/>
      <c r="K3554" s="31" t="n">
        <v>0</v>
      </c>
      <c r="L3554" s="32" t="n"/>
      <c r="M3554" s="31" t="n">
        <v>0</v>
      </c>
      <c r="N3554" s="31" t="n">
        <v>0</v>
      </c>
      <c r="O3554" s="31" t="n"/>
      <c r="P3554" s="31" t="n"/>
      <c r="Q3554" s="31" t="n">
        <v>0</v>
      </c>
      <c r="R3554" s="31" t="n"/>
      <c r="S3554" s="32" t="n"/>
      <c r="T3554" s="32" t="n"/>
      <c r="V3554" t="inlineStr">
        <is>
          <t>061kv</t>
        </is>
      </c>
      <c r="Z3554" t="inlineStr">
        <is>
          <t>Gabriel Koch ((N/A) D)</t>
        </is>
      </c>
    </row>
    <row r="3555">
      <c r="A3555" t="inlineStr">
        <is>
          <t>Gabriel Seger</t>
        </is>
      </c>
      <c r="B3555" t="inlineStr">
        <is>
          <t>DET</t>
        </is>
      </c>
      <c r="C3555" t="inlineStr">
        <is>
          <t>C</t>
        </is>
      </c>
      <c r="D3555" t="inlineStr">
        <is>
          <t>F</t>
        </is>
      </c>
      <c r="E3555" t="n">
        <v>26</v>
      </c>
      <c r="F3555" t="inlineStr">
        <is>
          <t>FA</t>
        </is>
      </c>
      <c r="G3555" t="inlineStr">
        <is>
          <t>FA</t>
        </is>
      </c>
      <c r="H3555" s="30" t="n">
        <v>1</v>
      </c>
      <c r="I3555" s="31" t="n">
        <v>0</v>
      </c>
      <c r="J3555" s="31" t="n"/>
      <c r="K3555" s="31" t="n">
        <v>0</v>
      </c>
      <c r="L3555" s="32" t="n"/>
      <c r="M3555" s="31" t="n">
        <v>0</v>
      </c>
      <c r="N3555" s="31" t="n">
        <v>0</v>
      </c>
      <c r="O3555" s="31" t="n"/>
      <c r="P3555" s="31" t="n"/>
      <c r="Q3555" s="31" t="n">
        <v>0</v>
      </c>
      <c r="R3555" s="31" t="n"/>
      <c r="S3555" s="32" t="n"/>
      <c r="T3555" s="32" t="n"/>
      <c r="V3555" t="inlineStr">
        <is>
          <t>06hk7</t>
        </is>
      </c>
      <c r="Y3555" t="inlineStr">
        <is>
          <t>b1fc27c4-1b44-48bd-98d9-45a8a5f9858c</t>
        </is>
      </c>
      <c r="Z3555" t="inlineStr">
        <is>
          <t>Gabriel Seger (DET C)</t>
        </is>
      </c>
    </row>
    <row r="3556">
      <c r="A3556" t="inlineStr">
        <is>
          <t>Gabriel Sylvestre</t>
        </is>
      </c>
      <c r="B3556" t="inlineStr">
        <is>
          <t>(N/A)</t>
        </is>
      </c>
      <c r="C3556" t="inlineStr">
        <is>
          <t>D</t>
        </is>
      </c>
      <c r="D3556" t="inlineStr">
        <is>
          <t>D</t>
        </is>
      </c>
      <c r="E3556" t="n">
        <v>28</v>
      </c>
      <c r="F3556" t="inlineStr">
        <is>
          <t>FA</t>
        </is>
      </c>
      <c r="G3556" t="inlineStr">
        <is>
          <t>FA</t>
        </is>
      </c>
      <c r="H3556" s="30" t="n">
        <v>1</v>
      </c>
      <c r="I3556" s="31" t="n">
        <v>0</v>
      </c>
      <c r="J3556" s="31" t="n"/>
      <c r="K3556" s="31" t="n">
        <v>0</v>
      </c>
      <c r="L3556" s="32" t="n"/>
      <c r="M3556" s="31" t="n">
        <v>0</v>
      </c>
      <c r="N3556" s="31" t="n">
        <v>0</v>
      </c>
      <c r="O3556" s="31" t="n"/>
      <c r="P3556" s="31" t="n"/>
      <c r="Q3556" s="31" t="n">
        <v>0</v>
      </c>
      <c r="R3556" s="31" t="n"/>
      <c r="S3556" s="32" t="n"/>
      <c r="T3556" s="32" t="n"/>
      <c r="V3556" t="inlineStr">
        <is>
          <t>045zd</t>
        </is>
      </c>
      <c r="Z3556" t="inlineStr">
        <is>
          <t>Gabriel Sylvestre ((N/A) D)</t>
        </is>
      </c>
    </row>
    <row r="3557">
      <c r="A3557" t="inlineStr">
        <is>
          <t>Gabriel Szturc</t>
        </is>
      </c>
      <c r="B3557" t="inlineStr">
        <is>
          <t>TBL</t>
        </is>
      </c>
      <c r="C3557" t="inlineStr">
        <is>
          <t>C</t>
        </is>
      </c>
      <c r="D3557" t="inlineStr">
        <is>
          <t>F</t>
        </is>
      </c>
      <c r="E3557" t="n">
        <v>22</v>
      </c>
      <c r="F3557" t="inlineStr">
        <is>
          <t>FA</t>
        </is>
      </c>
      <c r="G3557" t="inlineStr">
        <is>
          <t>FA</t>
        </is>
      </c>
      <c r="H3557" s="30" t="n">
        <v>870000</v>
      </c>
      <c r="I3557" s="31" t="n">
        <v>0</v>
      </c>
      <c r="J3557" s="31" t="n"/>
      <c r="K3557" s="31" t="n">
        <v>0</v>
      </c>
      <c r="L3557" s="32" t="n"/>
      <c r="M3557" s="31" t="n">
        <v>0</v>
      </c>
      <c r="N3557" s="31" t="n">
        <v>0</v>
      </c>
      <c r="O3557" s="31" t="n"/>
      <c r="P3557" s="31" t="n"/>
      <c r="Q3557" s="31" t="n">
        <v>0</v>
      </c>
      <c r="R3557" s="31" t="n"/>
      <c r="S3557" s="32" t="n"/>
      <c r="T3557" s="32" t="n"/>
      <c r="V3557" t="inlineStr">
        <is>
          <t>066pf</t>
        </is>
      </c>
      <c r="W3557" t="n">
        <v>7076</v>
      </c>
      <c r="Y3557" t="inlineStr">
        <is>
          <t>00b988cd-d7d8-40a8-8546-f2a16b6ac7bb</t>
        </is>
      </c>
      <c r="Z3557" t="inlineStr">
        <is>
          <t>Gabriel Szturc (TBL C)</t>
        </is>
      </c>
    </row>
    <row r="3558">
      <c r="A3558" t="inlineStr">
        <is>
          <t>Gabryel Boudreau</t>
        </is>
      </c>
      <c r="B3558" t="inlineStr">
        <is>
          <t>(N/A)</t>
        </is>
      </c>
      <c r="C3558" t="inlineStr">
        <is>
          <t>LW</t>
        </is>
      </c>
      <c r="D3558" t="inlineStr">
        <is>
          <t>F</t>
        </is>
      </c>
      <c r="E3558" t="n">
        <v>31</v>
      </c>
      <c r="F3558" t="inlineStr">
        <is>
          <t>FA</t>
        </is>
      </c>
      <c r="G3558" t="inlineStr">
        <is>
          <t>FA</t>
        </is>
      </c>
      <c r="H3558" s="30" t="n">
        <v>1</v>
      </c>
      <c r="I3558" s="31" t="n">
        <v>0</v>
      </c>
      <c r="J3558" s="31" t="n"/>
      <c r="K3558" s="31" t="n">
        <v>0</v>
      </c>
      <c r="L3558" s="32" t="n"/>
      <c r="M3558" s="31" t="n">
        <v>0</v>
      </c>
      <c r="N3558" s="31" t="n">
        <v>0</v>
      </c>
      <c r="O3558" s="31" t="n"/>
      <c r="P3558" s="31" t="n"/>
      <c r="Q3558" s="31" t="n">
        <v>0</v>
      </c>
      <c r="R3558" s="31" t="n"/>
      <c r="S3558" s="32" t="n"/>
      <c r="T3558" s="32" t="n"/>
      <c r="V3558" t="inlineStr">
        <is>
          <t>031o9</t>
        </is>
      </c>
      <c r="W3558" t="n">
        <v>4201</v>
      </c>
      <c r="X3558" t="n">
        <v>6029</v>
      </c>
      <c r="Z3558" t="inlineStr">
        <is>
          <t>Gabryel Boudreau ((N/A) LW)</t>
        </is>
      </c>
    </row>
    <row r="3559">
      <c r="A3559" t="inlineStr">
        <is>
          <t>Gaelan Patterson</t>
        </is>
      </c>
      <c r="B3559" t="inlineStr">
        <is>
          <t>(N/A)</t>
        </is>
      </c>
      <c r="C3559" t="inlineStr">
        <is>
          <t>C</t>
        </is>
      </c>
      <c r="D3559" t="inlineStr">
        <is>
          <t>F</t>
        </is>
      </c>
      <c r="E3559" t="n">
        <v>36</v>
      </c>
      <c r="F3559" t="inlineStr">
        <is>
          <t>FA</t>
        </is>
      </c>
      <c r="G3559" t="inlineStr">
        <is>
          <t>FA</t>
        </is>
      </c>
      <c r="H3559" s="30" t="n">
        <v>1</v>
      </c>
      <c r="I3559" s="31" t="n">
        <v>0</v>
      </c>
      <c r="J3559" s="31" t="n"/>
      <c r="K3559" s="31" t="n">
        <v>0</v>
      </c>
      <c r="L3559" s="32" t="n"/>
      <c r="M3559" s="31" t="n">
        <v>0</v>
      </c>
      <c r="N3559" s="31" t="n">
        <v>0</v>
      </c>
      <c r="O3559" s="31" t="n"/>
      <c r="P3559" s="31" t="n"/>
      <c r="Q3559" s="31" t="n">
        <v>0</v>
      </c>
      <c r="R3559" s="31" t="n"/>
      <c r="S3559" s="32" t="n"/>
      <c r="T3559" s="32" t="n"/>
      <c r="V3559" t="inlineStr">
        <is>
          <t>01w86</t>
        </is>
      </c>
      <c r="X3559" t="n">
        <v>5003</v>
      </c>
      <c r="Z3559" t="inlineStr">
        <is>
          <t>Gaelan Patterson ((N/A) C)</t>
        </is>
      </c>
    </row>
    <row r="3560">
      <c r="A3560" t="inlineStr">
        <is>
          <t>Gaetan Haas</t>
        </is>
      </c>
      <c r="B3560" t="inlineStr">
        <is>
          <t>(N/A)</t>
        </is>
      </c>
      <c r="C3560" t="inlineStr">
        <is>
          <t>C</t>
        </is>
      </c>
      <c r="D3560" t="inlineStr">
        <is>
          <t>F</t>
        </is>
      </c>
      <c r="E3560" t="n">
        <v>34</v>
      </c>
      <c r="F3560" t="inlineStr">
        <is>
          <t>FA</t>
        </is>
      </c>
      <c r="G3560" t="inlineStr">
        <is>
          <t>FA</t>
        </is>
      </c>
      <c r="H3560" s="30" t="n">
        <v>1</v>
      </c>
      <c r="I3560" s="31" t="n">
        <v>0</v>
      </c>
      <c r="J3560" s="31" t="n"/>
      <c r="K3560" s="31" t="n">
        <v>0</v>
      </c>
      <c r="L3560" s="32" t="n"/>
      <c r="M3560" s="31" t="n">
        <v>0</v>
      </c>
      <c r="N3560" s="31" t="n">
        <v>0</v>
      </c>
      <c r="O3560" s="31" t="n"/>
      <c r="P3560" s="31" t="n"/>
      <c r="Q3560" s="31" t="n">
        <v>0</v>
      </c>
      <c r="R3560" s="31" t="n"/>
      <c r="S3560" s="32" t="n"/>
      <c r="T3560" s="32" t="n"/>
      <c r="V3560" t="inlineStr">
        <is>
          <t>04mhp</t>
        </is>
      </c>
      <c r="W3560" t="n">
        <v>6147</v>
      </c>
      <c r="X3560" t="n">
        <v>8493</v>
      </c>
      <c r="Y3560" t="inlineStr">
        <is>
          <t>6de5219c-55ad-4d3f-a5a0-7b9672d3fa84</t>
        </is>
      </c>
      <c r="Z3560" t="inlineStr">
        <is>
          <t>Gaetan Haas ((N/A) C)</t>
        </is>
      </c>
    </row>
    <row r="3561">
      <c r="A3561" t="inlineStr">
        <is>
          <t>Gage Alexander</t>
        </is>
      </c>
      <c r="B3561" t="inlineStr">
        <is>
          <t>DET</t>
        </is>
      </c>
      <c r="C3561" t="inlineStr">
        <is>
          <t>G</t>
        </is>
      </c>
      <c r="D3561" t="inlineStr">
        <is>
          <t>G</t>
        </is>
      </c>
      <c r="E3561" t="n">
        <v>24</v>
      </c>
      <c r="F3561" t="inlineStr">
        <is>
          <t>FA</t>
        </is>
      </c>
      <c r="G3561" t="inlineStr">
        <is>
          <t>FA</t>
        </is>
      </c>
      <c r="H3561" s="30" t="n">
        <v>1</v>
      </c>
      <c r="I3561" s="31" t="n">
        <v>0</v>
      </c>
      <c r="J3561" s="31" t="n"/>
      <c r="K3561" s="31" t="n">
        <v>0</v>
      </c>
      <c r="L3561" s="32" t="n"/>
      <c r="M3561" s="31" t="n">
        <v>0</v>
      </c>
      <c r="N3561" s="31" t="n">
        <v>0</v>
      </c>
      <c r="O3561" s="31" t="n"/>
      <c r="P3561" s="31" t="n"/>
      <c r="Q3561" s="31" t="n">
        <v>0</v>
      </c>
      <c r="R3561" s="31" t="n"/>
      <c r="S3561" s="32" t="n"/>
      <c r="T3561" s="32" t="n"/>
      <c r="V3561" t="inlineStr">
        <is>
          <t>05ufo</t>
        </is>
      </c>
      <c r="W3561" t="n">
        <v>6843</v>
      </c>
      <c r="Y3561" t="inlineStr">
        <is>
          <t>4f17cb63-1f25-4566-883d-c867e9f8a537</t>
        </is>
      </c>
      <c r="Z3561" t="inlineStr">
        <is>
          <t>Gage Alexander (DET G)</t>
        </is>
      </c>
    </row>
    <row r="3562">
      <c r="A3562" t="inlineStr">
        <is>
          <t>Gage Ausmus</t>
        </is>
      </c>
      <c r="B3562" t="inlineStr">
        <is>
          <t>(N/A)</t>
        </is>
      </c>
      <c r="C3562" t="inlineStr">
        <is>
          <t>D</t>
        </is>
      </c>
      <c r="D3562" t="inlineStr">
        <is>
          <t>D</t>
        </is>
      </c>
      <c r="E3562" t="n">
        <v>31</v>
      </c>
      <c r="F3562" t="inlineStr">
        <is>
          <t>FA</t>
        </is>
      </c>
      <c r="G3562" t="inlineStr">
        <is>
          <t>FA</t>
        </is>
      </c>
      <c r="H3562" s="30" t="n">
        <v>1</v>
      </c>
      <c r="I3562" s="31" t="n">
        <v>0</v>
      </c>
      <c r="J3562" s="31" t="n"/>
      <c r="K3562" s="31" t="n">
        <v>0</v>
      </c>
      <c r="L3562" s="32" t="n"/>
      <c r="M3562" s="31" t="n">
        <v>0</v>
      </c>
      <c r="N3562" s="31" t="n">
        <v>0</v>
      </c>
      <c r="O3562" s="31" t="n"/>
      <c r="P3562" s="31" t="n"/>
      <c r="Q3562" s="31" t="n">
        <v>0</v>
      </c>
      <c r="R3562" s="31" t="n"/>
      <c r="S3562" s="32" t="n"/>
      <c r="T3562" s="32" t="n"/>
      <c r="V3562" t="inlineStr">
        <is>
          <t>031r0</t>
        </is>
      </c>
      <c r="X3562" t="n">
        <v>6131</v>
      </c>
      <c r="Z3562" t="inlineStr">
        <is>
          <t>Gage Ausmus ((N/A) D)</t>
        </is>
      </c>
    </row>
    <row r="3563">
      <c r="A3563" t="inlineStr">
        <is>
          <t>Gage Quinney</t>
        </is>
      </c>
      <c r="B3563" t="inlineStr">
        <is>
          <t>(N/A)</t>
        </is>
      </c>
      <c r="C3563" t="inlineStr">
        <is>
          <t>C</t>
        </is>
      </c>
      <c r="D3563" t="inlineStr">
        <is>
          <t>F</t>
        </is>
      </c>
      <c r="E3563" t="n">
        <v>31</v>
      </c>
      <c r="F3563" t="inlineStr">
        <is>
          <t>FA</t>
        </is>
      </c>
      <c r="G3563" t="inlineStr">
        <is>
          <t>FA</t>
        </is>
      </c>
      <c r="H3563" s="30" t="n">
        <v>1</v>
      </c>
      <c r="I3563" s="31" t="n">
        <v>0</v>
      </c>
      <c r="J3563" s="31" t="n"/>
      <c r="K3563" s="31" t="n">
        <v>0</v>
      </c>
      <c r="L3563" s="32" t="n"/>
      <c r="M3563" s="31" t="n">
        <v>0</v>
      </c>
      <c r="N3563" s="31" t="n">
        <v>0</v>
      </c>
      <c r="O3563" s="31" t="n"/>
      <c r="P3563" s="31" t="n"/>
      <c r="Q3563" s="31" t="n">
        <v>0</v>
      </c>
      <c r="R3563" s="31" t="n"/>
      <c r="S3563" s="32" t="n"/>
      <c r="T3563" s="32" t="n"/>
      <c r="V3563" t="inlineStr">
        <is>
          <t>048y0</t>
        </is>
      </c>
      <c r="W3563" t="n">
        <v>5304</v>
      </c>
      <c r="X3563" t="n">
        <v>7428</v>
      </c>
      <c r="Y3563" t="inlineStr">
        <is>
          <t>98e74fae-a1f0-4471-be15-f6efa2d7a2a0</t>
        </is>
      </c>
      <c r="Z3563" t="inlineStr">
        <is>
          <t>Gage Quinney ((N/A) C)</t>
        </is>
      </c>
    </row>
    <row r="3564">
      <c r="A3564" t="inlineStr">
        <is>
          <t>Gannon Laroque</t>
        </is>
      </c>
      <c r="B3564" t="inlineStr">
        <is>
          <t>MTL</t>
        </is>
      </c>
      <c r="C3564" t="inlineStr">
        <is>
          <t>D</t>
        </is>
      </c>
      <c r="D3564" t="inlineStr">
        <is>
          <t>D</t>
        </is>
      </c>
      <c r="E3564" t="n">
        <v>23</v>
      </c>
      <c r="F3564" t="inlineStr">
        <is>
          <t>FA</t>
        </is>
      </c>
      <c r="G3564" t="inlineStr">
        <is>
          <t>FA</t>
        </is>
      </c>
      <c r="H3564" s="30" t="n">
        <v>836667</v>
      </c>
      <c r="I3564" s="31" t="n">
        <v>0</v>
      </c>
      <c r="J3564" s="31" t="n"/>
      <c r="K3564" s="31" t="n">
        <v>0</v>
      </c>
      <c r="L3564" s="32" t="n"/>
      <c r="M3564" s="31" t="n">
        <v>0</v>
      </c>
      <c r="N3564" s="31" t="n">
        <v>0</v>
      </c>
      <c r="O3564" s="31" t="n"/>
      <c r="P3564" s="31" t="n"/>
      <c r="Q3564" s="31" t="n">
        <v>0</v>
      </c>
      <c r="R3564" s="31" t="n"/>
      <c r="S3564" s="32" t="n"/>
      <c r="T3564" s="32" t="n"/>
      <c r="V3564" t="inlineStr">
        <is>
          <t>05uf2</t>
        </is>
      </c>
      <c r="W3564" t="n">
        <v>6715</v>
      </c>
      <c r="Y3564" t="inlineStr">
        <is>
          <t>bb4d7d27-c984-4c24-97c3-b7486da2434d</t>
        </is>
      </c>
      <c r="Z3564" t="inlineStr">
        <is>
          <t>Gannon Laroque (MTL D)</t>
        </is>
      </c>
    </row>
    <row r="3565">
      <c r="A3565" t="inlineStr">
        <is>
          <t>Garin Bjorklund</t>
        </is>
      </c>
      <c r="B3565" t="inlineStr">
        <is>
          <t>(N/A)</t>
        </is>
      </c>
      <c r="C3565" t="inlineStr">
        <is>
          <t>G</t>
        </is>
      </c>
      <c r="D3565" t="inlineStr">
        <is>
          <t>G</t>
        </is>
      </c>
      <c r="E3565" t="n">
        <v>24</v>
      </c>
      <c r="F3565" t="inlineStr">
        <is>
          <t>FA</t>
        </is>
      </c>
      <c r="G3565" t="inlineStr">
        <is>
          <t>FA</t>
        </is>
      </c>
      <c r="H3565" s="30" t="n">
        <v>1</v>
      </c>
      <c r="I3565" s="31" t="n">
        <v>0</v>
      </c>
      <c r="J3565" s="31" t="n"/>
      <c r="K3565" s="31" t="n">
        <v>0</v>
      </c>
      <c r="L3565" s="32" t="n"/>
      <c r="M3565" s="31" t="n">
        <v>0</v>
      </c>
      <c r="N3565" s="31" t="n">
        <v>0</v>
      </c>
      <c r="O3565" s="31" t="n"/>
      <c r="P3565" s="31" t="n"/>
      <c r="Q3565" s="31" t="n">
        <v>0</v>
      </c>
      <c r="R3565" s="31" t="n"/>
      <c r="S3565" s="32" t="n"/>
      <c r="T3565" s="32" t="n"/>
      <c r="V3565" t="inlineStr">
        <is>
          <t>05o6t</t>
        </is>
      </c>
      <c r="W3565" t="n">
        <v>6378</v>
      </c>
      <c r="Y3565" t="inlineStr">
        <is>
          <t>0015b4e3-7e9d-44c1-9483-236837560404</t>
        </is>
      </c>
      <c r="Z3565" t="inlineStr">
        <is>
          <t>Garin Bjorklund ((N/A) G)</t>
        </is>
      </c>
    </row>
    <row r="3566">
      <c r="A3566" t="inlineStr">
        <is>
          <t>Garret Cockerill</t>
        </is>
      </c>
      <c r="B3566" t="inlineStr">
        <is>
          <t>CBJ</t>
        </is>
      </c>
      <c r="C3566" t="inlineStr">
        <is>
          <t>D</t>
        </is>
      </c>
      <c r="D3566" t="inlineStr">
        <is>
          <t>D</t>
        </is>
      </c>
      <c r="E3566" t="n">
        <v>32</v>
      </c>
      <c r="F3566" t="inlineStr">
        <is>
          <t>FA</t>
        </is>
      </c>
      <c r="G3566" t="inlineStr">
        <is>
          <t>FA</t>
        </is>
      </c>
      <c r="H3566" s="30" t="n">
        <v>1</v>
      </c>
      <c r="I3566" s="31" t="n">
        <v>0</v>
      </c>
      <c r="J3566" s="31" t="n"/>
      <c r="K3566" s="31" t="n">
        <v>0</v>
      </c>
      <c r="L3566" s="32" t="n"/>
      <c r="M3566" s="31" t="n">
        <v>0</v>
      </c>
      <c r="N3566" s="31" t="n">
        <v>0</v>
      </c>
      <c r="O3566" s="31" t="n"/>
      <c r="P3566" s="31" t="n"/>
      <c r="Q3566" s="31" t="n">
        <v>0</v>
      </c>
      <c r="R3566" s="31" t="n"/>
      <c r="S3566" s="32" t="n"/>
      <c r="T3566" s="32" t="n"/>
      <c r="V3566" t="inlineStr">
        <is>
          <t>04x9y</t>
        </is>
      </c>
      <c r="X3566" t="n">
        <v>8139</v>
      </c>
      <c r="Z3566" t="inlineStr">
        <is>
          <t>Garret Cockerill (CBJ D)</t>
        </is>
      </c>
    </row>
    <row r="3567">
      <c r="A3567" t="inlineStr">
        <is>
          <t>Garret Ross</t>
        </is>
      </c>
      <c r="B3567" t="inlineStr">
        <is>
          <t>(N/A)</t>
        </is>
      </c>
      <c r="C3567" t="inlineStr">
        <is>
          <t>LW</t>
        </is>
      </c>
      <c r="D3567" t="inlineStr">
        <is>
          <t>F</t>
        </is>
      </c>
      <c r="E3567" t="n">
        <v>34</v>
      </c>
      <c r="F3567" t="inlineStr">
        <is>
          <t>FA</t>
        </is>
      </c>
      <c r="G3567" t="inlineStr">
        <is>
          <t>FA</t>
        </is>
      </c>
      <c r="H3567" s="30" t="n">
        <v>1</v>
      </c>
      <c r="I3567" s="31" t="n">
        <v>0</v>
      </c>
      <c r="J3567" s="31" t="n"/>
      <c r="K3567" s="31" t="n">
        <v>0</v>
      </c>
      <c r="L3567" s="32" t="n"/>
      <c r="M3567" s="31" t="n">
        <v>0</v>
      </c>
      <c r="N3567" s="31" t="n">
        <v>0</v>
      </c>
      <c r="O3567" s="31" t="n"/>
      <c r="P3567" s="31" t="n"/>
      <c r="Q3567" s="31" t="n">
        <v>0</v>
      </c>
      <c r="R3567" s="31" t="n"/>
      <c r="S3567" s="32" t="n"/>
      <c r="T3567" s="32" t="n"/>
      <c r="V3567" t="inlineStr">
        <is>
          <t>02o80</t>
        </is>
      </c>
      <c r="W3567" t="n">
        <v>4124</v>
      </c>
      <c r="X3567" t="n">
        <v>5829</v>
      </c>
      <c r="Z3567" t="inlineStr">
        <is>
          <t>Garret Ross ((N/A) LW)</t>
        </is>
      </c>
    </row>
    <row r="3568">
      <c r="A3568" t="inlineStr">
        <is>
          <t>Garret Sparks</t>
        </is>
      </c>
      <c r="B3568" t="inlineStr">
        <is>
          <t>(N/A)</t>
        </is>
      </c>
      <c r="C3568" t="inlineStr">
        <is>
          <t>G</t>
        </is>
      </c>
      <c r="D3568" t="inlineStr">
        <is>
          <t>G</t>
        </is>
      </c>
      <c r="E3568" t="n">
        <v>33</v>
      </c>
      <c r="F3568" t="inlineStr">
        <is>
          <t>FA</t>
        </is>
      </c>
      <c r="G3568" t="inlineStr">
        <is>
          <t>FA</t>
        </is>
      </c>
      <c r="H3568" s="30" t="n">
        <v>1</v>
      </c>
      <c r="I3568" s="31" t="n">
        <v>0</v>
      </c>
      <c r="J3568" s="31" t="n"/>
      <c r="K3568" s="31" t="n">
        <v>0</v>
      </c>
      <c r="L3568" s="32" t="n"/>
      <c r="M3568" s="31" t="n">
        <v>0</v>
      </c>
      <c r="N3568" s="31" t="n">
        <v>0</v>
      </c>
      <c r="O3568" s="31" t="n"/>
      <c r="P3568" s="31" t="n"/>
      <c r="Q3568" s="31" t="n">
        <v>0</v>
      </c>
      <c r="R3568" s="31" t="n"/>
      <c r="S3568" s="32" t="n"/>
      <c r="T3568" s="32" t="n"/>
      <c r="V3568" t="inlineStr">
        <is>
          <t>02fml</t>
        </is>
      </c>
      <c r="W3568" t="n">
        <v>5028</v>
      </c>
      <c r="X3568" t="n">
        <v>5555</v>
      </c>
      <c r="Y3568" t="inlineStr">
        <is>
          <t>ac765ec2-b1b0-4b44-952d-3cd348416d99</t>
        </is>
      </c>
      <c r="Z3568" t="inlineStr">
        <is>
          <t>Garret Sparks ((N/A) G)</t>
        </is>
      </c>
    </row>
    <row r="3569">
      <c r="A3569" t="inlineStr">
        <is>
          <t>Garrett Brown</t>
        </is>
      </c>
      <c r="B3569" t="inlineStr">
        <is>
          <t>WPG</t>
        </is>
      </c>
      <c r="C3569" t="inlineStr">
        <is>
          <t>D</t>
        </is>
      </c>
      <c r="D3569" t="inlineStr">
        <is>
          <t>D</t>
        </is>
      </c>
      <c r="E3569" t="n">
        <v>22</v>
      </c>
      <c r="F3569" t="inlineStr">
        <is>
          <t>FA</t>
        </is>
      </c>
      <c r="G3569" t="inlineStr">
        <is>
          <t>FA</t>
        </is>
      </c>
      <c r="H3569" s="30" t="n">
        <v>1050000</v>
      </c>
      <c r="I3569" s="31" t="n">
        <v>0</v>
      </c>
      <c r="J3569" s="31" t="n"/>
      <c r="K3569" s="31" t="n">
        <v>0</v>
      </c>
      <c r="L3569" s="32" t="n"/>
      <c r="M3569" s="31" t="n">
        <v>0</v>
      </c>
      <c r="N3569" s="31" t="n">
        <v>0</v>
      </c>
      <c r="O3569" s="31" t="n"/>
      <c r="P3569" s="31" t="n"/>
      <c r="Q3569" s="31" t="n">
        <v>0</v>
      </c>
      <c r="R3569" s="31" t="n"/>
      <c r="S3569" s="32" t="n"/>
      <c r="T3569" s="32" t="n"/>
      <c r="V3569" t="inlineStr">
        <is>
          <t>061i5</t>
        </is>
      </c>
      <c r="W3569" t="n">
        <v>7684</v>
      </c>
      <c r="Y3569" t="inlineStr">
        <is>
          <t>cff76991-25eb-4184-89c4-57a318d3a8d0</t>
        </is>
      </c>
      <c r="Z3569" t="inlineStr">
        <is>
          <t>Garrett Brown (WPG D)</t>
        </is>
      </c>
    </row>
    <row r="3570">
      <c r="A3570" t="inlineStr">
        <is>
          <t>Garrett Haar</t>
        </is>
      </c>
      <c r="B3570" t="inlineStr">
        <is>
          <t>WSH</t>
        </is>
      </c>
      <c r="C3570" t="inlineStr">
        <is>
          <t>D</t>
        </is>
      </c>
      <c r="D3570" t="inlineStr">
        <is>
          <t>D</t>
        </is>
      </c>
      <c r="E3570" t="n">
        <v>33</v>
      </c>
      <c r="F3570" t="inlineStr">
        <is>
          <t>FA</t>
        </is>
      </c>
      <c r="G3570" t="inlineStr">
        <is>
          <t>FA</t>
        </is>
      </c>
      <c r="H3570" s="30" t="n">
        <v>1</v>
      </c>
      <c r="I3570" s="31" t="n">
        <v>0</v>
      </c>
      <c r="J3570" s="31" t="n"/>
      <c r="K3570" s="31" t="n">
        <v>0</v>
      </c>
      <c r="L3570" s="32" t="n"/>
      <c r="M3570" s="31" t="n">
        <v>0</v>
      </c>
      <c r="N3570" s="31" t="n">
        <v>0</v>
      </c>
      <c r="O3570" s="31" t="n"/>
      <c r="P3570" s="31" t="n"/>
      <c r="Q3570" s="31" t="n">
        <v>0</v>
      </c>
      <c r="R3570" s="31" t="n"/>
      <c r="S3570" s="32" t="n"/>
      <c r="T3570" s="32" t="n"/>
      <c r="V3570" t="inlineStr">
        <is>
          <t>02g1q</t>
        </is>
      </c>
      <c r="X3570" t="n">
        <v>5572</v>
      </c>
      <c r="Z3570" t="inlineStr">
        <is>
          <t>Garrett Haar (WSH D)</t>
        </is>
      </c>
    </row>
    <row r="3571">
      <c r="A3571" t="inlineStr">
        <is>
          <t>Garrett Klotz</t>
        </is>
      </c>
      <c r="B3571" t="inlineStr">
        <is>
          <t>(N/A)</t>
        </is>
      </c>
      <c r="C3571" t="inlineStr">
        <is>
          <t>LW</t>
        </is>
      </c>
      <c r="D3571" t="inlineStr">
        <is>
          <t>F</t>
        </is>
      </c>
      <c r="E3571" t="n">
        <v>37</v>
      </c>
      <c r="F3571" t="inlineStr">
        <is>
          <t>FA</t>
        </is>
      </c>
      <c r="G3571" t="inlineStr">
        <is>
          <t>FA</t>
        </is>
      </c>
      <c r="H3571" s="30" t="n">
        <v>1</v>
      </c>
      <c r="I3571" s="31" t="n">
        <v>0</v>
      </c>
      <c r="J3571" s="31" t="n"/>
      <c r="K3571" s="31" t="n">
        <v>0</v>
      </c>
      <c r="L3571" s="32" t="n"/>
      <c r="M3571" s="31" t="n">
        <v>0</v>
      </c>
      <c r="N3571" s="31" t="n">
        <v>0</v>
      </c>
      <c r="O3571" s="31" t="n"/>
      <c r="P3571" s="31" t="n"/>
      <c r="Q3571" s="31" t="n">
        <v>0</v>
      </c>
      <c r="R3571" s="31" t="n"/>
      <c r="S3571" s="32" t="n"/>
      <c r="T3571" s="32" t="n"/>
      <c r="V3571" t="inlineStr">
        <is>
          <t>005hf</t>
        </is>
      </c>
      <c r="X3571" t="n">
        <v>4442</v>
      </c>
      <c r="Z3571" t="inlineStr">
        <is>
          <t>Garrett Klotz ((N/A) LW)</t>
        </is>
      </c>
    </row>
    <row r="3572">
      <c r="A3572" t="inlineStr">
        <is>
          <t>Garrett McFadden</t>
        </is>
      </c>
      <c r="B3572" t="inlineStr">
        <is>
          <t>(N/A)</t>
        </is>
      </c>
      <c r="C3572" t="inlineStr">
        <is>
          <t>D</t>
        </is>
      </c>
      <c r="D3572" t="inlineStr">
        <is>
          <t>D</t>
        </is>
      </c>
      <c r="E3572" t="n">
        <v>29</v>
      </c>
      <c r="F3572" t="inlineStr">
        <is>
          <t>FA</t>
        </is>
      </c>
      <c r="G3572" t="inlineStr">
        <is>
          <t>FA</t>
        </is>
      </c>
      <c r="H3572" s="30" t="n">
        <v>1</v>
      </c>
      <c r="I3572" s="31" t="n">
        <v>0</v>
      </c>
      <c r="J3572" s="31" t="n"/>
      <c r="K3572" s="31" t="n">
        <v>0</v>
      </c>
      <c r="L3572" s="32" t="n"/>
      <c r="M3572" s="31" t="n">
        <v>0</v>
      </c>
      <c r="N3572" s="31" t="n">
        <v>0</v>
      </c>
      <c r="O3572" s="31" t="n"/>
      <c r="P3572" s="31" t="n"/>
      <c r="Q3572" s="31" t="n">
        <v>0</v>
      </c>
      <c r="R3572" s="31" t="n"/>
      <c r="S3572" s="32" t="n"/>
      <c r="T3572" s="32" t="n"/>
      <c r="V3572" t="inlineStr">
        <is>
          <t>048li</t>
        </is>
      </c>
      <c r="X3572" t="n">
        <v>7355</v>
      </c>
      <c r="Z3572" t="inlineStr">
        <is>
          <t>Garrett McFadden ((N/A) D)</t>
        </is>
      </c>
    </row>
    <row r="3573">
      <c r="A3573" t="inlineStr">
        <is>
          <t>Garrett Metcalf</t>
        </is>
      </c>
      <c r="B3573" t="inlineStr">
        <is>
          <t>(N/A)</t>
        </is>
      </c>
      <c r="C3573" t="inlineStr">
        <is>
          <t>G</t>
        </is>
      </c>
      <c r="D3573" t="inlineStr">
        <is>
          <t>G</t>
        </is>
      </c>
      <c r="E3573" t="n">
        <v>30</v>
      </c>
      <c r="F3573" t="inlineStr">
        <is>
          <t>FA</t>
        </is>
      </c>
      <c r="G3573" t="inlineStr">
        <is>
          <t>FA</t>
        </is>
      </c>
      <c r="H3573" s="30" t="n">
        <v>1</v>
      </c>
      <c r="I3573" s="31" t="n">
        <v>0</v>
      </c>
      <c r="J3573" s="31" t="n"/>
      <c r="K3573" s="31" t="n">
        <v>0</v>
      </c>
      <c r="L3573" s="32" t="n"/>
      <c r="M3573" s="31" t="n">
        <v>0</v>
      </c>
      <c r="N3573" s="31" t="n">
        <v>0</v>
      </c>
      <c r="O3573" s="31" t="n"/>
      <c r="P3573" s="31" t="n"/>
      <c r="Q3573" s="31" t="n">
        <v>0</v>
      </c>
      <c r="R3573" s="31" t="n"/>
      <c r="S3573" s="32" t="n"/>
      <c r="T3573" s="32" t="n"/>
      <c r="V3573" t="inlineStr">
        <is>
          <t>03rjb</t>
        </is>
      </c>
      <c r="X3573" t="n">
        <v>6921</v>
      </c>
      <c r="Z3573" t="inlineStr">
        <is>
          <t>Garrett Metcalf ((N/A) G)</t>
        </is>
      </c>
    </row>
    <row r="3574">
      <c r="A3574" t="inlineStr">
        <is>
          <t>Garrett Meurs</t>
        </is>
      </c>
      <c r="B3574" t="inlineStr">
        <is>
          <t>(N/A)</t>
        </is>
      </c>
      <c r="C3574" t="inlineStr">
        <is>
          <t>C</t>
        </is>
      </c>
      <c r="D3574" t="inlineStr">
        <is>
          <t>F</t>
        </is>
      </c>
      <c r="E3574" t="n">
        <v>33</v>
      </c>
      <c r="F3574" t="inlineStr">
        <is>
          <t>FA</t>
        </is>
      </c>
      <c r="G3574" t="inlineStr">
        <is>
          <t>FA</t>
        </is>
      </c>
      <c r="H3574" s="30" t="n">
        <v>1</v>
      </c>
      <c r="I3574" s="31" t="n">
        <v>0</v>
      </c>
      <c r="J3574" s="31" t="n"/>
      <c r="K3574" s="31" t="n">
        <v>0</v>
      </c>
      <c r="L3574" s="32" t="n"/>
      <c r="M3574" s="31" t="n">
        <v>0</v>
      </c>
      <c r="N3574" s="31" t="n">
        <v>0</v>
      </c>
      <c r="O3574" s="31" t="n"/>
      <c r="P3574" s="31" t="n"/>
      <c r="Q3574" s="31" t="n">
        <v>0</v>
      </c>
      <c r="R3574" s="31" t="n"/>
      <c r="S3574" s="32" t="n"/>
      <c r="T3574" s="32" t="n"/>
      <c r="V3574" t="inlineStr">
        <is>
          <t>02fd4</t>
        </is>
      </c>
      <c r="X3574" t="n">
        <v>5488</v>
      </c>
      <c r="Z3574" t="inlineStr">
        <is>
          <t>Garrett Meurs ((N/A) C)</t>
        </is>
      </c>
    </row>
    <row r="3575">
      <c r="A3575" t="inlineStr">
        <is>
          <t>Garrett Mitchell</t>
        </is>
      </c>
      <c r="B3575" t="inlineStr">
        <is>
          <t>CHI</t>
        </is>
      </c>
      <c r="C3575" t="inlineStr">
        <is>
          <t>RW</t>
        </is>
      </c>
      <c r="D3575" t="inlineStr">
        <is>
          <t>F</t>
        </is>
      </c>
      <c r="E3575" t="n">
        <v>35</v>
      </c>
      <c r="F3575" t="inlineStr">
        <is>
          <t>FA</t>
        </is>
      </c>
      <c r="G3575" t="inlineStr">
        <is>
          <t>FA</t>
        </is>
      </c>
      <c r="H3575" s="30" t="n">
        <v>1</v>
      </c>
      <c r="I3575" s="31" t="n">
        <v>0</v>
      </c>
      <c r="J3575" s="31" t="n"/>
      <c r="K3575" s="31" t="n">
        <v>0</v>
      </c>
      <c r="L3575" s="32" t="n"/>
      <c r="M3575" s="31" t="n">
        <v>0</v>
      </c>
      <c r="N3575" s="31" t="n">
        <v>0</v>
      </c>
      <c r="O3575" s="31" t="n"/>
      <c r="P3575" s="31" t="n"/>
      <c r="Q3575" s="31" t="n">
        <v>0</v>
      </c>
      <c r="R3575" s="31" t="n"/>
      <c r="S3575" s="32" t="n"/>
      <c r="T3575" s="32" t="n"/>
      <c r="V3575" t="inlineStr">
        <is>
          <t>0264v</t>
        </is>
      </c>
      <c r="W3575" t="n">
        <v>4702</v>
      </c>
      <c r="X3575" t="n">
        <v>5269</v>
      </c>
      <c r="Y3575" t="inlineStr">
        <is>
          <t>d2d7925e-c454-468c-9d56-bd3e1f8cd708</t>
        </is>
      </c>
      <c r="Z3575" t="inlineStr">
        <is>
          <t>Garrett Mitchell (CHI RW)</t>
        </is>
      </c>
    </row>
    <row r="3576">
      <c r="A3576" t="inlineStr">
        <is>
          <t>Garrett Noonan</t>
        </is>
      </c>
      <c r="B3576" t="inlineStr">
        <is>
          <t>(N/A)</t>
        </is>
      </c>
      <c r="C3576" t="inlineStr">
        <is>
          <t>D</t>
        </is>
      </c>
      <c r="D3576" t="inlineStr">
        <is>
          <t>D</t>
        </is>
      </c>
      <c r="E3576" t="n">
        <v>35</v>
      </c>
      <c r="F3576" t="inlineStr">
        <is>
          <t>FA</t>
        </is>
      </c>
      <c r="G3576" t="inlineStr">
        <is>
          <t>FA</t>
        </is>
      </c>
      <c r="H3576" s="30" t="n">
        <v>1</v>
      </c>
      <c r="I3576" s="31" t="n">
        <v>0</v>
      </c>
      <c r="J3576" s="31" t="n"/>
      <c r="K3576" s="31" t="n">
        <v>0</v>
      </c>
      <c r="L3576" s="32" t="n"/>
      <c r="M3576" s="31" t="n">
        <v>0</v>
      </c>
      <c r="N3576" s="31" t="n">
        <v>0</v>
      </c>
      <c r="O3576" s="31" t="n"/>
      <c r="P3576" s="31" t="n"/>
      <c r="Q3576" s="31" t="n">
        <v>0</v>
      </c>
      <c r="R3576" s="31" t="n"/>
      <c r="S3576" s="32" t="n"/>
      <c r="T3576" s="32" t="n"/>
      <c r="V3576" t="inlineStr">
        <is>
          <t>02j7i</t>
        </is>
      </c>
      <c r="X3576" t="n">
        <v>5478</v>
      </c>
      <c r="Z3576" t="inlineStr">
        <is>
          <t>Garrett Noonan ((N/A) D)</t>
        </is>
      </c>
    </row>
    <row r="3577">
      <c r="A3577" t="inlineStr">
        <is>
          <t>Garrett Pilon</t>
        </is>
      </c>
      <c r="B3577" t="inlineStr">
        <is>
          <t>OTT</t>
        </is>
      </c>
      <c r="C3577" t="inlineStr">
        <is>
          <t>C</t>
        </is>
      </c>
      <c r="D3577" t="inlineStr">
        <is>
          <t>F</t>
        </is>
      </c>
      <c r="E3577" t="n">
        <v>28</v>
      </c>
      <c r="F3577" t="inlineStr">
        <is>
          <t>FA</t>
        </is>
      </c>
      <c r="G3577" t="inlineStr">
        <is>
          <t>FA</t>
        </is>
      </c>
      <c r="H3577" s="30" t="n">
        <v>775000</v>
      </c>
      <c r="I3577" s="31" t="n">
        <v>0</v>
      </c>
      <c r="J3577" s="31" t="n"/>
      <c r="K3577" s="31" t="n">
        <v>0</v>
      </c>
      <c r="L3577" s="32" t="n"/>
      <c r="M3577" s="31" t="n">
        <v>0</v>
      </c>
      <c r="N3577" s="31" t="n">
        <v>0</v>
      </c>
      <c r="O3577" s="31" t="n"/>
      <c r="P3577" s="31" t="n"/>
      <c r="Q3577" s="31" t="n">
        <v>0</v>
      </c>
      <c r="R3577" s="31" t="n"/>
      <c r="S3577" s="32" t="n"/>
      <c r="T3577" s="32" t="n"/>
      <c r="V3577" t="inlineStr">
        <is>
          <t>042wl</t>
        </is>
      </c>
      <c r="W3577" t="n">
        <v>5250</v>
      </c>
      <c r="X3577" t="n">
        <v>7195</v>
      </c>
      <c r="Y3577" t="inlineStr">
        <is>
          <t>210aad27-2cd4-46c0-a4ea-bb01e5de639b</t>
        </is>
      </c>
      <c r="Z3577" t="inlineStr">
        <is>
          <t>Garrett Pilon (OTT C)</t>
        </is>
      </c>
    </row>
    <row r="3578">
      <c r="A3578" t="inlineStr">
        <is>
          <t>Garrett Pyke</t>
        </is>
      </c>
      <c r="B3578" t="inlineStr">
        <is>
          <t>COL</t>
        </is>
      </c>
      <c r="C3578" t="inlineStr">
        <is>
          <t>D</t>
        </is>
      </c>
      <c r="D3578" t="inlineStr">
        <is>
          <t>D</t>
        </is>
      </c>
      <c r="E3578" t="n">
        <v>27</v>
      </c>
      <c r="F3578" t="inlineStr">
        <is>
          <t>FA</t>
        </is>
      </c>
      <c r="G3578" t="inlineStr">
        <is>
          <t>FA</t>
        </is>
      </c>
      <c r="H3578" s="30" t="n">
        <v>1</v>
      </c>
      <c r="I3578" s="31" t="n">
        <v>0</v>
      </c>
      <c r="J3578" s="31" t="n"/>
      <c r="K3578" s="31" t="n">
        <v>0</v>
      </c>
      <c r="L3578" s="32" t="n"/>
      <c r="M3578" s="31" t="n">
        <v>0</v>
      </c>
      <c r="N3578" s="31" t="n">
        <v>0</v>
      </c>
      <c r="O3578" s="31" t="n"/>
      <c r="P3578" s="31" t="n"/>
      <c r="Q3578" s="31" t="n">
        <v>0</v>
      </c>
      <c r="R3578" s="31" t="n"/>
      <c r="S3578" s="32" t="n"/>
      <c r="T3578" s="32" t="n"/>
      <c r="V3578" t="inlineStr">
        <is>
          <t>06pov</t>
        </is>
      </c>
      <c r="Y3578" t="inlineStr">
        <is>
          <t>d9e22392-8731-424d-915f-a62f73ae6e9a</t>
        </is>
      </c>
      <c r="Z3578" t="inlineStr">
        <is>
          <t>Garrett Pyke (COL D)</t>
        </is>
      </c>
    </row>
    <row r="3579">
      <c r="A3579" t="inlineStr">
        <is>
          <t>Garrett Roe</t>
        </is>
      </c>
      <c r="B3579" t="inlineStr">
        <is>
          <t>WSH</t>
        </is>
      </c>
      <c r="C3579" t="inlineStr">
        <is>
          <t>LW</t>
        </is>
      </c>
      <c r="D3579" t="inlineStr">
        <is>
          <t>F</t>
        </is>
      </c>
      <c r="E3579" t="n">
        <v>38</v>
      </c>
      <c r="F3579" t="inlineStr">
        <is>
          <t>FA</t>
        </is>
      </c>
      <c r="G3579" t="inlineStr">
        <is>
          <t>FA</t>
        </is>
      </c>
      <c r="H3579" s="30" t="n">
        <v>1</v>
      </c>
      <c r="I3579" s="31" t="n">
        <v>0</v>
      </c>
      <c r="J3579" s="31" t="n"/>
      <c r="K3579" s="31" t="n">
        <v>0</v>
      </c>
      <c r="L3579" s="32" t="n"/>
      <c r="M3579" s="31" t="n">
        <v>0</v>
      </c>
      <c r="N3579" s="31" t="n">
        <v>0</v>
      </c>
      <c r="O3579" s="31" t="n"/>
      <c r="P3579" s="31" t="n"/>
      <c r="Q3579" s="31" t="n">
        <v>0</v>
      </c>
      <c r="R3579" s="31" t="n"/>
      <c r="S3579" s="32" t="n"/>
      <c r="T3579" s="32" t="n"/>
      <c r="V3579" t="inlineStr">
        <is>
          <t>01wln</t>
        </is>
      </c>
      <c r="Y3579" t="inlineStr">
        <is>
          <t>d0f1ebd8-9a84-4175-be28-f9fd81b27329</t>
        </is>
      </c>
      <c r="Z3579" t="inlineStr">
        <is>
          <t>Garrett Roe (WSH LW)</t>
        </is>
      </c>
    </row>
    <row r="3580">
      <c r="A3580" t="inlineStr">
        <is>
          <t>Garrett Schifsky</t>
        </is>
      </c>
      <c r="B3580" t="inlineStr">
        <is>
          <t>(N/A)</t>
        </is>
      </c>
      <c r="C3580" t="inlineStr">
        <is>
          <t>C</t>
        </is>
      </c>
      <c r="D3580" t="inlineStr">
        <is>
          <t>F</t>
        </is>
      </c>
      <c r="E3580" t="n">
        <v>23</v>
      </c>
      <c r="F3580" t="inlineStr">
        <is>
          <t>FA</t>
        </is>
      </c>
      <c r="G3580" t="inlineStr">
        <is>
          <t>FA</t>
        </is>
      </c>
      <c r="H3580" s="30" t="n">
        <v>1</v>
      </c>
      <c r="I3580" s="31" t="n">
        <v>0</v>
      </c>
      <c r="J3580" s="31" t="n"/>
      <c r="K3580" s="31" t="n">
        <v>0</v>
      </c>
      <c r="L3580" s="32" t="n"/>
      <c r="M3580" s="31" t="n">
        <v>0</v>
      </c>
      <c r="N3580" s="31" t="n">
        <v>0</v>
      </c>
      <c r="O3580" s="31" t="n"/>
      <c r="P3580" s="31" t="n"/>
      <c r="Q3580" s="31" t="n">
        <v>0</v>
      </c>
      <c r="R3580" s="31" t="n"/>
      <c r="S3580" s="32" t="n"/>
      <c r="T3580" s="32" t="n"/>
      <c r="V3580" t="inlineStr">
        <is>
          <t>06ho0</t>
        </is>
      </c>
      <c r="Z3580" t="inlineStr">
        <is>
          <t>Garrett Schifsky ((N/A) C)</t>
        </is>
      </c>
    </row>
    <row r="3581">
      <c r="A3581" t="inlineStr">
        <is>
          <t>Garrett Thompson</t>
        </is>
      </c>
      <c r="B3581" t="inlineStr">
        <is>
          <t>(N/A)</t>
        </is>
      </c>
      <c r="C3581" t="inlineStr">
        <is>
          <t>C</t>
        </is>
      </c>
      <c r="D3581" t="inlineStr">
        <is>
          <t>F</t>
        </is>
      </c>
      <c r="E3581" t="n">
        <v>36</v>
      </c>
      <c r="F3581" t="inlineStr">
        <is>
          <t>FA</t>
        </is>
      </c>
      <c r="G3581" t="inlineStr">
        <is>
          <t>FA</t>
        </is>
      </c>
      <c r="H3581" s="30" t="n">
        <v>1</v>
      </c>
      <c r="I3581" s="31" t="n">
        <v>0</v>
      </c>
      <c r="J3581" s="31" t="n"/>
      <c r="K3581" s="31" t="n">
        <v>0</v>
      </c>
      <c r="L3581" s="32" t="n"/>
      <c r="M3581" s="31" t="n">
        <v>0</v>
      </c>
      <c r="N3581" s="31" t="n">
        <v>0</v>
      </c>
      <c r="O3581" s="31" t="n"/>
      <c r="P3581" s="31" t="n"/>
      <c r="Q3581" s="31" t="n">
        <v>0</v>
      </c>
      <c r="R3581" s="31" t="n"/>
      <c r="S3581" s="32" t="n"/>
      <c r="T3581" s="32" t="n"/>
      <c r="V3581" t="inlineStr">
        <is>
          <t>03aoo</t>
        </is>
      </c>
      <c r="X3581" t="n">
        <v>6349</v>
      </c>
      <c r="Z3581" t="inlineStr">
        <is>
          <t>Garrett Thompson ((N/A) C)</t>
        </is>
      </c>
    </row>
    <row r="3582">
      <c r="A3582" t="inlineStr">
        <is>
          <t>Garrett Van Wyhe</t>
        </is>
      </c>
      <c r="B3582" t="inlineStr">
        <is>
          <t>NJD</t>
        </is>
      </c>
      <c r="C3582" t="inlineStr">
        <is>
          <t>C</t>
        </is>
      </c>
      <c r="D3582" t="inlineStr">
        <is>
          <t>F</t>
        </is>
      </c>
      <c r="E3582" t="n">
        <v>29</v>
      </c>
      <c r="F3582" t="inlineStr">
        <is>
          <t>FA</t>
        </is>
      </c>
      <c r="G3582" t="inlineStr">
        <is>
          <t>FA</t>
        </is>
      </c>
      <c r="H3582" s="30" t="n">
        <v>1</v>
      </c>
      <c r="I3582" s="31" t="n">
        <v>0</v>
      </c>
      <c r="J3582" s="31" t="n"/>
      <c r="K3582" s="31" t="n">
        <v>0</v>
      </c>
      <c r="L3582" s="32" t="n"/>
      <c r="M3582" s="31" t="n">
        <v>0</v>
      </c>
      <c r="N3582" s="31" t="n">
        <v>0</v>
      </c>
      <c r="O3582" s="31" t="n"/>
      <c r="P3582" s="31" t="n"/>
      <c r="Q3582" s="31" t="n">
        <v>0</v>
      </c>
      <c r="R3582" s="31" t="n"/>
      <c r="S3582" s="32" t="n"/>
      <c r="T3582" s="32" t="n"/>
      <c r="V3582" t="inlineStr">
        <is>
          <t>065jq</t>
        </is>
      </c>
      <c r="Y3582" t="inlineStr">
        <is>
          <t>ec063c72-4f8a-49a7-8400-0f23825c52c1</t>
        </is>
      </c>
      <c r="Z3582" t="inlineStr">
        <is>
          <t>Garrett Van Wyhe (NJD C)</t>
        </is>
      </c>
    </row>
    <row r="3583">
      <c r="A3583" t="inlineStr">
        <is>
          <t>Gasper Kopitar</t>
        </is>
      </c>
      <c r="B3583" t="inlineStr">
        <is>
          <t>(N/A)</t>
        </is>
      </c>
      <c r="C3583" t="inlineStr">
        <is>
          <t>C</t>
        </is>
      </c>
      <c r="D3583" t="inlineStr">
        <is>
          <t>F</t>
        </is>
      </c>
      <c r="E3583" t="n">
        <v>34</v>
      </c>
      <c r="F3583" t="inlineStr">
        <is>
          <t>FA</t>
        </is>
      </c>
      <c r="G3583" t="inlineStr">
        <is>
          <t>FA</t>
        </is>
      </c>
      <c r="H3583" s="30" t="n">
        <v>1</v>
      </c>
      <c r="I3583" s="31" t="n">
        <v>0</v>
      </c>
      <c r="J3583" s="31" t="n"/>
      <c r="K3583" s="31" t="n">
        <v>0</v>
      </c>
      <c r="L3583" s="32" t="n"/>
      <c r="M3583" s="31" t="n">
        <v>0</v>
      </c>
      <c r="N3583" s="31" t="n">
        <v>0</v>
      </c>
      <c r="O3583" s="31" t="n"/>
      <c r="P3583" s="31" t="n"/>
      <c r="Q3583" s="31" t="n">
        <v>0</v>
      </c>
      <c r="R3583" s="31" t="n"/>
      <c r="S3583" s="32" t="n"/>
      <c r="T3583" s="32" t="n"/>
      <c r="V3583" t="inlineStr">
        <is>
          <t>03bx4</t>
        </is>
      </c>
      <c r="Z3583" t="inlineStr">
        <is>
          <t>Gasper Kopitar ((N/A) C)</t>
        </is>
      </c>
    </row>
    <row r="3584">
      <c r="A3584" t="inlineStr">
        <is>
          <t>Gavin Abric</t>
        </is>
      </c>
      <c r="B3584" t="inlineStr">
        <is>
          <t>(N/A)</t>
        </is>
      </c>
      <c r="C3584" t="inlineStr">
        <is>
          <t>G</t>
        </is>
      </c>
      <c r="D3584" t="inlineStr">
        <is>
          <t>G</t>
        </is>
      </c>
      <c r="E3584" t="n">
        <v>25</v>
      </c>
      <c r="F3584" t="inlineStr">
        <is>
          <t>FA</t>
        </is>
      </c>
      <c r="G3584" t="inlineStr">
        <is>
          <t>FA</t>
        </is>
      </c>
      <c r="H3584" s="30" t="n">
        <v>1</v>
      </c>
      <c r="I3584" s="31" t="n">
        <v>0</v>
      </c>
      <c r="J3584" s="31" t="n"/>
      <c r="K3584" s="31" t="n">
        <v>0</v>
      </c>
      <c r="L3584" s="32" t="n"/>
      <c r="M3584" s="31" t="n">
        <v>0</v>
      </c>
      <c r="N3584" s="31" t="n">
        <v>0</v>
      </c>
      <c r="O3584" s="31" t="n"/>
      <c r="P3584" s="31" t="n"/>
      <c r="Q3584" s="31" t="n">
        <v>0</v>
      </c>
      <c r="R3584" s="31" t="n"/>
      <c r="S3584" s="32" t="n"/>
      <c r="T3584" s="32" t="n"/>
      <c r="V3584" t="inlineStr">
        <is>
          <t>05y9j</t>
        </is>
      </c>
      <c r="Z3584" t="inlineStr">
        <is>
          <t>Gavin Abric ((N/A) G)</t>
        </is>
      </c>
    </row>
    <row r="3585">
      <c r="A3585" t="inlineStr">
        <is>
          <t>Gavin Bayreuther</t>
        </is>
      </c>
      <c r="B3585" t="inlineStr">
        <is>
          <t>BUF</t>
        </is>
      </c>
      <c r="C3585" t="inlineStr">
        <is>
          <t>D</t>
        </is>
      </c>
      <c r="D3585" t="inlineStr">
        <is>
          <t>D</t>
        </is>
      </c>
      <c r="E3585" t="n">
        <v>32</v>
      </c>
      <c r="F3585" t="inlineStr">
        <is>
          <t>FA</t>
        </is>
      </c>
      <c r="G3585" t="inlineStr">
        <is>
          <t>FA</t>
        </is>
      </c>
      <c r="H3585" s="30" t="n">
        <v>775000</v>
      </c>
      <c r="I3585" s="31" t="n">
        <v>0</v>
      </c>
      <c r="J3585" s="31" t="n"/>
      <c r="K3585" s="31" t="n">
        <v>0</v>
      </c>
      <c r="L3585" s="32" t="n"/>
      <c r="M3585" s="31" t="n">
        <v>0</v>
      </c>
      <c r="N3585" s="31" t="n">
        <v>0</v>
      </c>
      <c r="O3585" s="31" t="n"/>
      <c r="P3585" s="31" t="n"/>
      <c r="Q3585" s="31" t="n">
        <v>0</v>
      </c>
      <c r="R3585" s="31" t="n"/>
      <c r="S3585" s="32" t="n"/>
      <c r="T3585" s="32" t="n"/>
      <c r="V3585" t="inlineStr">
        <is>
          <t>03cyw</t>
        </is>
      </c>
      <c r="W3585" t="n">
        <v>5344</v>
      </c>
      <c r="X3585" t="n">
        <v>7474</v>
      </c>
      <c r="Y3585" t="inlineStr">
        <is>
          <t>d2f2bfb6-0377-4102-8e10-8741de978934</t>
        </is>
      </c>
      <c r="Z3585" t="inlineStr">
        <is>
          <t>Gavin Bayreuther (BUF D)</t>
        </is>
      </c>
    </row>
    <row r="3586">
      <c r="A3586" t="inlineStr">
        <is>
          <t>Gavin Betts</t>
        </is>
      </c>
      <c r="B3586" t="inlineStr">
        <is>
          <t>(N/A)</t>
        </is>
      </c>
      <c r="C3586" t="inlineStr">
        <is>
          <t>G</t>
        </is>
      </c>
      <c r="D3586" t="inlineStr">
        <is>
          <t>G</t>
        </is>
      </c>
      <c r="E3586" t="n">
        <v>18</v>
      </c>
      <c r="F3586" t="inlineStr">
        <is>
          <t>FA</t>
        </is>
      </c>
      <c r="G3586" t="inlineStr">
        <is>
          <t>FA</t>
        </is>
      </c>
      <c r="H3586" s="30" t="n">
        <v>1</v>
      </c>
      <c r="I3586" s="31" t="n">
        <v>0</v>
      </c>
      <c r="J3586" s="31" t="n"/>
      <c r="K3586" s="31" t="n">
        <v>0</v>
      </c>
      <c r="L3586" s="32" t="n"/>
      <c r="M3586" s="31" t="n">
        <v>0</v>
      </c>
      <c r="N3586" s="31" t="n">
        <v>0</v>
      </c>
      <c r="O3586" s="31" t="n"/>
      <c r="P3586" s="31" t="n"/>
      <c r="Q3586" s="31" t="n">
        <v>0</v>
      </c>
      <c r="R3586" s="31" t="n"/>
      <c r="S3586" s="32" t="n"/>
      <c r="T3586" s="32" t="n"/>
      <c r="V3586" t="inlineStr">
        <is>
          <t>078cj</t>
        </is>
      </c>
      <c r="Z3586" t="inlineStr">
        <is>
          <t>Gavin Betts ((N/A) G)</t>
        </is>
      </c>
    </row>
    <row r="3587">
      <c r="A3587" t="inlineStr">
        <is>
          <t>Gavin Burcar</t>
        </is>
      </c>
      <c r="B3587" t="inlineStr">
        <is>
          <t>(N/A)</t>
        </is>
      </c>
      <c r="C3587" t="inlineStr">
        <is>
          <t>F</t>
        </is>
      </c>
      <c r="D3587" t="inlineStr">
        <is>
          <t>F</t>
        </is>
      </c>
      <c r="F3587" t="inlineStr">
        <is>
          <t>WW</t>
        </is>
      </c>
      <c r="G3587" t="inlineStr">
        <is>
          <t>FA</t>
        </is>
      </c>
      <c r="H3587" s="30" t="n"/>
      <c r="I3587" s="31" t="n"/>
      <c r="J3587" s="31" t="n"/>
      <c r="K3587" s="31" t="n"/>
      <c r="L3587" s="32" t="n"/>
      <c r="M3587" s="31" t="n"/>
      <c r="N3587" s="31" t="n"/>
      <c r="O3587" s="31" t="n"/>
      <c r="P3587" s="31" t="n"/>
      <c r="Q3587" s="31" t="n"/>
      <c r="R3587" s="31" t="n"/>
      <c r="S3587" s="32" t="n"/>
      <c r="T3587" s="32" t="n"/>
      <c r="V3587" t="inlineStr">
        <is>
          <t>07a2t</t>
        </is>
      </c>
      <c r="Z3587" t="inlineStr">
        <is>
          <t>Gavin Burcar ((N/A) F)</t>
        </is>
      </c>
    </row>
    <row r="3588">
      <c r="A3588" t="inlineStr">
        <is>
          <t>Gavin Cornforth</t>
        </is>
      </c>
      <c r="B3588" t="inlineStr">
        <is>
          <t>(N/A)</t>
        </is>
      </c>
      <c r="C3588" t="inlineStr">
        <is>
          <t>RW</t>
        </is>
      </c>
      <c r="D3588" t="inlineStr">
        <is>
          <t>F</t>
        </is>
      </c>
      <c r="E3588" t="n">
        <v>19</v>
      </c>
      <c r="F3588" t="inlineStr">
        <is>
          <t>FA</t>
        </is>
      </c>
      <c r="G3588" t="inlineStr">
        <is>
          <t>FA</t>
        </is>
      </c>
      <c r="H3588" s="30" t="n">
        <v>1</v>
      </c>
      <c r="I3588" s="31" t="n">
        <v>0</v>
      </c>
      <c r="J3588" s="31" t="n"/>
      <c r="K3588" s="31" t="n">
        <v>0</v>
      </c>
      <c r="L3588" s="32" t="n"/>
      <c r="M3588" s="31" t="n">
        <v>0</v>
      </c>
      <c r="N3588" s="31" t="n">
        <v>0</v>
      </c>
      <c r="O3588" s="31" t="n"/>
      <c r="P3588" s="31" t="n"/>
      <c r="Q3588" s="31" t="n">
        <v>0</v>
      </c>
      <c r="R3588" s="31" t="n"/>
      <c r="S3588" s="32" t="n"/>
      <c r="T3588" s="32" t="n"/>
      <c r="V3588" t="inlineStr">
        <is>
          <t>06yba</t>
        </is>
      </c>
      <c r="Z3588" t="inlineStr">
        <is>
          <t>Gavin Cornforth ((N/A) RW)</t>
        </is>
      </c>
    </row>
    <row r="3589">
      <c r="A3589" t="inlineStr">
        <is>
          <t>Gavin Garland</t>
        </is>
      </c>
      <c r="B3589" t="inlineStr">
        <is>
          <t>(N/A)</t>
        </is>
      </c>
      <c r="C3589" t="inlineStr">
        <is>
          <t>RW</t>
        </is>
      </c>
      <c r="D3589" t="inlineStr">
        <is>
          <t>F</t>
        </is>
      </c>
      <c r="E3589" t="n">
        <v>20</v>
      </c>
      <c r="F3589" t="inlineStr">
        <is>
          <t>FA</t>
        </is>
      </c>
      <c r="G3589" t="inlineStr">
        <is>
          <t>FA</t>
        </is>
      </c>
      <c r="H3589" s="30" t="n">
        <v>1</v>
      </c>
      <c r="I3589" s="31" t="n">
        <v>0</v>
      </c>
      <c r="J3589" s="31" t="n"/>
      <c r="K3589" s="31" t="n">
        <v>0</v>
      </c>
      <c r="L3589" s="32" t="n"/>
      <c r="M3589" s="31" t="n">
        <v>0</v>
      </c>
      <c r="N3589" s="31" t="n">
        <v>0</v>
      </c>
      <c r="O3589" s="31" t="n"/>
      <c r="P3589" s="31" t="n"/>
      <c r="Q3589" s="31" t="n">
        <v>0</v>
      </c>
      <c r="R3589" s="31" t="n"/>
      <c r="S3589" s="32" t="n"/>
      <c r="T3589" s="32" t="n"/>
      <c r="V3589" t="inlineStr">
        <is>
          <t>06ydw</t>
        </is>
      </c>
      <c r="Z3589" t="inlineStr">
        <is>
          <t>Gavin Garland ((N/A) RW)</t>
        </is>
      </c>
    </row>
    <row r="3590">
      <c r="A3590" t="inlineStr">
        <is>
          <t>Gavin Hain</t>
        </is>
      </c>
      <c r="B3590" t="inlineStr">
        <is>
          <t>NYR</t>
        </is>
      </c>
      <c r="C3590" t="inlineStr">
        <is>
          <t>C</t>
        </is>
      </c>
      <c r="D3590" t="inlineStr">
        <is>
          <t>F</t>
        </is>
      </c>
      <c r="E3590" t="n">
        <v>26</v>
      </c>
      <c r="F3590" t="inlineStr">
        <is>
          <t>FA</t>
        </is>
      </c>
      <c r="G3590" t="inlineStr">
        <is>
          <t>FA</t>
        </is>
      </c>
      <c r="H3590" s="30" t="n">
        <v>1</v>
      </c>
      <c r="I3590" s="31" t="n">
        <v>0</v>
      </c>
      <c r="J3590" s="31" t="n"/>
      <c r="K3590" s="31" t="n">
        <v>0</v>
      </c>
      <c r="L3590" s="32" t="n"/>
      <c r="M3590" s="31" t="n">
        <v>0</v>
      </c>
      <c r="N3590" s="31" t="n">
        <v>0</v>
      </c>
      <c r="O3590" s="31" t="n"/>
      <c r="P3590" s="31" t="n"/>
      <c r="Q3590" s="31" t="n">
        <v>0</v>
      </c>
      <c r="R3590" s="31" t="n"/>
      <c r="S3590" s="32" t="n"/>
      <c r="T3590" s="32" t="n"/>
      <c r="V3590" t="inlineStr">
        <is>
          <t>04r0r</t>
        </is>
      </c>
      <c r="Y3590" t="inlineStr">
        <is>
          <t>55ddcb73-c484-4b3b-82e0-85b3294abb74</t>
        </is>
      </c>
      <c r="Z3590" t="inlineStr">
        <is>
          <t>Gavin Hain (NYR C)</t>
        </is>
      </c>
    </row>
    <row r="3591">
      <c r="A3591" t="inlineStr">
        <is>
          <t>Gavin Hayes</t>
        </is>
      </c>
      <c r="B3591" t="inlineStr">
        <is>
          <t>CHI</t>
        </is>
      </c>
      <c r="C3591" t="inlineStr">
        <is>
          <t>RW</t>
        </is>
      </c>
      <c r="D3591" t="inlineStr">
        <is>
          <t>F</t>
        </is>
      </c>
      <c r="E3591" t="n">
        <v>22</v>
      </c>
      <c r="F3591" t="inlineStr">
        <is>
          <t>FA</t>
        </is>
      </c>
      <c r="G3591" t="inlineStr">
        <is>
          <t>FA</t>
        </is>
      </c>
      <c r="H3591" s="30" t="n">
        <v>865000</v>
      </c>
      <c r="I3591" s="31" t="n">
        <v>0</v>
      </c>
      <c r="J3591" s="31" t="n"/>
      <c r="K3591" s="31" t="n">
        <v>0</v>
      </c>
      <c r="L3591" s="32" t="n"/>
      <c r="M3591" s="31" t="n">
        <v>0</v>
      </c>
      <c r="N3591" s="31" t="n">
        <v>0</v>
      </c>
      <c r="O3591" s="31" t="n"/>
      <c r="P3591" s="31" t="n"/>
      <c r="Q3591" s="31" t="n">
        <v>0</v>
      </c>
      <c r="R3591" s="31" t="n"/>
      <c r="S3591" s="32" t="n"/>
      <c r="T3591" s="32" t="n"/>
      <c r="V3591" t="inlineStr">
        <is>
          <t>060pp</t>
        </is>
      </c>
      <c r="W3591" t="n">
        <v>6762</v>
      </c>
      <c r="Y3591" t="inlineStr">
        <is>
          <t>9f767a5a-f237-4553-892f-3a3e95dd3638</t>
        </is>
      </c>
      <c r="Z3591" t="inlineStr">
        <is>
          <t>Gavin Hayes (CHI RW)</t>
        </is>
      </c>
    </row>
    <row r="3592">
      <c r="A3592" t="inlineStr">
        <is>
          <t>Gavin Hodnett</t>
        </is>
      </c>
      <c r="B3592" t="inlineStr">
        <is>
          <t>(N/A)</t>
        </is>
      </c>
      <c r="C3592" t="inlineStr">
        <is>
          <t>LW</t>
        </is>
      </c>
      <c r="D3592" t="inlineStr">
        <is>
          <t>F</t>
        </is>
      </c>
      <c r="E3592" t="n">
        <v>20</v>
      </c>
      <c r="F3592" t="inlineStr">
        <is>
          <t>FA</t>
        </is>
      </c>
      <c r="G3592" t="inlineStr">
        <is>
          <t>FA</t>
        </is>
      </c>
      <c r="H3592" s="30" t="n">
        <v>1</v>
      </c>
      <c r="I3592" s="31" t="n">
        <v>0</v>
      </c>
      <c r="J3592" s="31" t="n"/>
      <c r="K3592" s="31" t="n">
        <v>0</v>
      </c>
      <c r="L3592" s="32" t="n"/>
      <c r="M3592" s="31" t="n">
        <v>0</v>
      </c>
      <c r="N3592" s="31" t="n">
        <v>0</v>
      </c>
      <c r="O3592" s="31" t="n"/>
      <c r="P3592" s="31" t="n"/>
      <c r="Q3592" s="31" t="n">
        <v>0</v>
      </c>
      <c r="R3592" s="31" t="n"/>
      <c r="S3592" s="32" t="n"/>
      <c r="T3592" s="32" t="n"/>
      <c r="V3592" t="inlineStr">
        <is>
          <t>06ows</t>
        </is>
      </c>
      <c r="Z3592" t="inlineStr">
        <is>
          <t>Gavin Hodnett ((N/A) LW)</t>
        </is>
      </c>
    </row>
    <row r="3593">
      <c r="A3593" t="inlineStr">
        <is>
          <t>Gavin Lesiuk</t>
        </is>
      </c>
      <c r="B3593" t="inlineStr">
        <is>
          <t>WSH</t>
        </is>
      </c>
      <c r="C3593" t="inlineStr">
        <is>
          <t>LW</t>
        </is>
      </c>
      <c r="D3593" t="inlineStr">
        <is>
          <t>F</t>
        </is>
      </c>
      <c r="E3593" t="n">
        <v>18</v>
      </c>
      <c r="F3593" t="inlineStr">
        <is>
          <t>FA</t>
        </is>
      </c>
      <c r="G3593" t="inlineStr">
        <is>
          <t>FA</t>
        </is>
      </c>
      <c r="H3593" s="30" t="n">
        <v>1</v>
      </c>
      <c r="I3593" s="31" t="n">
        <v>0</v>
      </c>
      <c r="J3593" s="31" t="n"/>
      <c r="K3593" s="31" t="n">
        <v>0</v>
      </c>
      <c r="L3593" s="32" t="n"/>
      <c r="M3593" s="31" t="n">
        <v>0</v>
      </c>
      <c r="N3593" s="31" t="n">
        <v>0</v>
      </c>
      <c r="O3593" s="31" t="n"/>
      <c r="P3593" s="31" t="n"/>
      <c r="Q3593" s="31" t="n">
        <v>0</v>
      </c>
      <c r="R3593" s="31" t="n"/>
      <c r="S3593" s="32" t="n"/>
      <c r="T3593" s="32" t="n"/>
      <c r="V3593" t="inlineStr">
        <is>
          <t>079g7</t>
        </is>
      </c>
      <c r="Y3593" t="inlineStr">
        <is>
          <t>8f550219-ce27-4a5e-a54c-ce420679b7ba</t>
        </is>
      </c>
      <c r="Z3593" t="inlineStr">
        <is>
          <t>Gavin Lesiuk (WSH LW)</t>
        </is>
      </c>
    </row>
    <row r="3594">
      <c r="A3594" t="inlineStr">
        <is>
          <t>Gavin McCarthy</t>
        </is>
      </c>
      <c r="B3594" t="inlineStr">
        <is>
          <t>BUF</t>
        </is>
      </c>
      <c r="C3594" t="inlineStr">
        <is>
          <t>D</t>
        </is>
      </c>
      <c r="D3594" t="inlineStr">
        <is>
          <t>D</t>
        </is>
      </c>
      <c r="E3594" t="n">
        <v>21</v>
      </c>
      <c r="F3594" t="inlineStr">
        <is>
          <t>FA</t>
        </is>
      </c>
      <c r="G3594" t="inlineStr">
        <is>
          <t>FA</t>
        </is>
      </c>
      <c r="H3594" s="30" t="n">
        <v>1007500</v>
      </c>
      <c r="I3594" s="31" t="n">
        <v>0</v>
      </c>
      <c r="J3594" s="31" t="n"/>
      <c r="K3594" s="31" t="n">
        <v>0</v>
      </c>
      <c r="L3594" s="32" t="n"/>
      <c r="M3594" s="31" t="n">
        <v>0</v>
      </c>
      <c r="N3594" s="31" t="n">
        <v>0</v>
      </c>
      <c r="O3594" s="31" t="n"/>
      <c r="P3594" s="31" t="n"/>
      <c r="Q3594" s="31" t="n">
        <v>0</v>
      </c>
      <c r="R3594" s="31" t="n"/>
      <c r="S3594" s="32" t="n"/>
      <c r="T3594" s="32" t="n"/>
      <c r="V3594" t="inlineStr">
        <is>
          <t>06bur</t>
        </is>
      </c>
      <c r="W3594" t="n">
        <v>6967</v>
      </c>
      <c r="Y3594" t="inlineStr">
        <is>
          <t>6f5c171b-3d23-48ca-8aff-b9d9863bea33</t>
        </is>
      </c>
      <c r="Z3594" t="inlineStr">
        <is>
          <t>Gavin McCarthy (BUF D)</t>
        </is>
      </c>
    </row>
    <row r="3595">
      <c r="A3595" t="inlineStr">
        <is>
          <t>Gavin McHale</t>
        </is>
      </c>
      <c r="B3595" t="inlineStr">
        <is>
          <t>(N/A)</t>
        </is>
      </c>
      <c r="C3595" t="inlineStr">
        <is>
          <t>G</t>
        </is>
      </c>
      <c r="D3595" t="inlineStr">
        <is>
          <t>G</t>
        </is>
      </c>
      <c r="E3595" t="n">
        <v>38</v>
      </c>
      <c r="F3595" t="inlineStr">
        <is>
          <t>FA</t>
        </is>
      </c>
      <c r="G3595" t="inlineStr">
        <is>
          <t>FA</t>
        </is>
      </c>
      <c r="H3595" s="30" t="n">
        <v>1</v>
      </c>
      <c r="I3595" s="31" t="n">
        <v>0</v>
      </c>
      <c r="J3595" s="31" t="n"/>
      <c r="K3595" s="31" t="n">
        <v>0</v>
      </c>
      <c r="L3595" s="32" t="n"/>
      <c r="M3595" s="31" t="n">
        <v>0</v>
      </c>
      <c r="N3595" s="31" t="n">
        <v>0</v>
      </c>
      <c r="O3595" s="31" t="n"/>
      <c r="P3595" s="31" t="n"/>
      <c r="Q3595" s="31" t="n">
        <v>0</v>
      </c>
      <c r="R3595" s="31" t="n"/>
      <c r="S3595" s="32" t="n"/>
      <c r="T3595" s="32" t="n"/>
      <c r="V3595" t="inlineStr">
        <is>
          <t>04y47</t>
        </is>
      </c>
      <c r="X3595" t="n">
        <v>8225</v>
      </c>
      <c r="Z3595" t="inlineStr">
        <is>
          <t>Gavin McHale ((N/A) G)</t>
        </is>
      </c>
    </row>
    <row r="3596">
      <c r="A3596" t="inlineStr">
        <is>
          <t>Gavin Morrissey</t>
        </is>
      </c>
      <c r="B3596" t="inlineStr">
        <is>
          <t>(N/A)</t>
        </is>
      </c>
      <c r="C3596" t="inlineStr">
        <is>
          <t>LW</t>
        </is>
      </c>
      <c r="D3596" t="inlineStr">
        <is>
          <t>F</t>
        </is>
      </c>
      <c r="E3596" t="n">
        <v>23</v>
      </c>
      <c r="F3596" t="inlineStr">
        <is>
          <t>FA</t>
        </is>
      </c>
      <c r="G3596" t="inlineStr">
        <is>
          <t>FA</t>
        </is>
      </c>
      <c r="H3596" s="30" t="n">
        <v>1</v>
      </c>
      <c r="I3596" s="31" t="n">
        <v>0</v>
      </c>
      <c r="J3596" s="31" t="n"/>
      <c r="K3596" s="31" t="n">
        <v>0</v>
      </c>
      <c r="L3596" s="32" t="n"/>
      <c r="M3596" s="31" t="n">
        <v>0</v>
      </c>
      <c r="N3596" s="31" t="n">
        <v>0</v>
      </c>
      <c r="O3596" s="31" t="n"/>
      <c r="P3596" s="31" t="n"/>
      <c r="Q3596" s="31" t="n">
        <v>0</v>
      </c>
      <c r="R3596" s="31" t="n"/>
      <c r="S3596" s="32" t="n"/>
      <c r="T3596" s="32" t="n"/>
      <c r="V3596" t="inlineStr">
        <is>
          <t>06r7m</t>
        </is>
      </c>
      <c r="Z3596" t="inlineStr">
        <is>
          <t>Gavin Morrissey ((N/A) LW)</t>
        </is>
      </c>
    </row>
    <row r="3597">
      <c r="A3597" t="inlineStr">
        <is>
          <t>Gavin White</t>
        </is>
      </c>
      <c r="B3597" t="inlineStr">
        <is>
          <t>(N/A)</t>
        </is>
      </c>
      <c r="C3597" t="inlineStr">
        <is>
          <t>D</t>
        </is>
      </c>
      <c r="D3597" t="inlineStr">
        <is>
          <t>D</t>
        </is>
      </c>
      <c r="E3597" t="n">
        <v>23</v>
      </c>
      <c r="F3597" t="inlineStr">
        <is>
          <t>FA</t>
        </is>
      </c>
      <c r="G3597" t="inlineStr">
        <is>
          <t>FA</t>
        </is>
      </c>
      <c r="H3597" s="30" t="n">
        <v>1</v>
      </c>
      <c r="I3597" s="31" t="n">
        <v>0</v>
      </c>
      <c r="J3597" s="31" t="n"/>
      <c r="K3597" s="31" t="n">
        <v>0</v>
      </c>
      <c r="L3597" s="32" t="n"/>
      <c r="M3597" s="31" t="n">
        <v>0</v>
      </c>
      <c r="N3597" s="31" t="n">
        <v>0</v>
      </c>
      <c r="O3597" s="31" t="n"/>
      <c r="P3597" s="31" t="n"/>
      <c r="Q3597" s="31" t="n">
        <v>0</v>
      </c>
      <c r="R3597" s="31" t="n"/>
      <c r="S3597" s="32" t="n"/>
      <c r="T3597" s="32" t="n"/>
      <c r="V3597" t="inlineStr">
        <is>
          <t>061lx</t>
        </is>
      </c>
      <c r="W3597" t="n">
        <v>6856</v>
      </c>
      <c r="Y3597" t="inlineStr">
        <is>
          <t>a7264530-dc30-41fb-bc71-0bc29f9eda9f</t>
        </is>
      </c>
      <c r="Z3597" t="inlineStr">
        <is>
          <t>Gavin White ((N/A) D)</t>
        </is>
      </c>
    </row>
    <row r="3598">
      <c r="A3598" t="inlineStr">
        <is>
          <t>Gavyn Thoreson</t>
        </is>
      </c>
      <c r="B3598" t="inlineStr">
        <is>
          <t>(N/A)</t>
        </is>
      </c>
      <c r="C3598" t="inlineStr">
        <is>
          <t>LW</t>
        </is>
      </c>
      <c r="D3598" t="inlineStr">
        <is>
          <t>F</t>
        </is>
      </c>
      <c r="E3598" t="n">
        <v>21</v>
      </c>
      <c r="F3598" t="inlineStr">
        <is>
          <t>FA</t>
        </is>
      </c>
      <c r="G3598" t="inlineStr">
        <is>
          <t>FA</t>
        </is>
      </c>
      <c r="H3598" s="30" t="n">
        <v>1</v>
      </c>
      <c r="I3598" s="31" t="n">
        <v>0</v>
      </c>
      <c r="J3598" s="31" t="n"/>
      <c r="K3598" s="31" t="n">
        <v>0</v>
      </c>
      <c r="L3598" s="32" t="n"/>
      <c r="M3598" s="31" t="n">
        <v>0</v>
      </c>
      <c r="N3598" s="31" t="n">
        <v>0</v>
      </c>
      <c r="O3598" s="31" t="n"/>
      <c r="P3598" s="31" t="n"/>
      <c r="Q3598" s="31" t="n">
        <v>0</v>
      </c>
      <c r="R3598" s="31" t="n"/>
      <c r="S3598" s="32" t="n"/>
      <c r="T3598" s="32" t="n"/>
      <c r="V3598" t="inlineStr">
        <is>
          <t>06ale</t>
        </is>
      </c>
      <c r="Z3598" t="inlineStr">
        <is>
          <t>Gavyn Thoreson ((N/A) LW)</t>
        </is>
      </c>
    </row>
    <row r="3599">
      <c r="A3599" t="inlineStr">
        <is>
          <t>Gemel Smith</t>
        </is>
      </c>
      <c r="B3599" t="inlineStr">
        <is>
          <t>(N/A)</t>
        </is>
      </c>
      <c r="C3599" t="inlineStr">
        <is>
          <t>C</t>
        </is>
      </c>
      <c r="D3599" t="inlineStr">
        <is>
          <t>F</t>
        </is>
      </c>
      <c r="E3599" t="n">
        <v>32</v>
      </c>
      <c r="F3599" t="inlineStr">
        <is>
          <t>FA</t>
        </is>
      </c>
      <c r="G3599" t="inlineStr">
        <is>
          <t>FA</t>
        </is>
      </c>
      <c r="H3599" s="30" t="n">
        <v>1</v>
      </c>
      <c r="I3599" s="31" t="n">
        <v>0</v>
      </c>
      <c r="J3599" s="31" t="n"/>
      <c r="K3599" s="31" t="n">
        <v>0</v>
      </c>
      <c r="L3599" s="32" t="n"/>
      <c r="M3599" s="31" t="n">
        <v>0</v>
      </c>
      <c r="N3599" s="31" t="n">
        <v>0</v>
      </c>
      <c r="O3599" s="31" t="n"/>
      <c r="P3599" s="31" t="n"/>
      <c r="Q3599" s="31" t="n">
        <v>0</v>
      </c>
      <c r="R3599" s="31" t="n"/>
      <c r="S3599" s="32" t="n"/>
      <c r="T3599" s="32" t="n"/>
      <c r="V3599" t="inlineStr">
        <is>
          <t>02nqp</t>
        </is>
      </c>
      <c r="W3599" t="n">
        <v>4014</v>
      </c>
      <c r="X3599" t="n">
        <v>5794</v>
      </c>
      <c r="Y3599" t="inlineStr">
        <is>
          <t>8d638c0b-3d3a-46b0-9cb1-99c0b3fce9e2</t>
        </is>
      </c>
      <c r="Z3599" t="inlineStr">
        <is>
          <t>Gemel Smith ((N/A) C)</t>
        </is>
      </c>
    </row>
    <row r="3600">
      <c r="A3600" t="inlineStr">
        <is>
          <t>Gennadi Chaly</t>
        </is>
      </c>
      <c r="B3600" t="inlineStr">
        <is>
          <t>(N/A)</t>
        </is>
      </c>
      <c r="C3600" t="inlineStr">
        <is>
          <t>D</t>
        </is>
      </c>
      <c r="D3600" t="inlineStr">
        <is>
          <t>D</t>
        </is>
      </c>
      <c r="E3600" t="n">
        <v>21</v>
      </c>
      <c r="F3600" t="inlineStr">
        <is>
          <t>FA</t>
        </is>
      </c>
      <c r="G3600" t="inlineStr">
        <is>
          <t>FA</t>
        </is>
      </c>
      <c r="H3600" s="30" t="n">
        <v>1</v>
      </c>
      <c r="I3600" s="31" t="n">
        <v>0</v>
      </c>
      <c r="J3600" s="31" t="n"/>
      <c r="K3600" s="31" t="n">
        <v>0</v>
      </c>
      <c r="L3600" s="32" t="n"/>
      <c r="M3600" s="31" t="n">
        <v>0</v>
      </c>
      <c r="N3600" s="31" t="n">
        <v>0</v>
      </c>
      <c r="O3600" s="31" t="n"/>
      <c r="P3600" s="31" t="n"/>
      <c r="Q3600" s="31" t="n">
        <v>0</v>
      </c>
      <c r="R3600" s="31" t="n"/>
      <c r="S3600" s="32" t="n"/>
      <c r="T3600" s="32" t="n"/>
      <c r="V3600" t="inlineStr">
        <is>
          <t>06cdv</t>
        </is>
      </c>
      <c r="Z3600" t="inlineStr">
        <is>
          <t>Gennadi Chaly ((N/A) D)</t>
        </is>
      </c>
    </row>
    <row r="3601">
      <c r="A3601" t="inlineStr">
        <is>
          <t>Geoff Kinrade</t>
        </is>
      </c>
      <c r="B3601" t="inlineStr">
        <is>
          <t>(N/A)</t>
        </is>
      </c>
      <c r="C3601" t="inlineStr">
        <is>
          <t>D</t>
        </is>
      </c>
      <c r="D3601" t="inlineStr">
        <is>
          <t>D</t>
        </is>
      </c>
      <c r="E3601" t="n">
        <v>41</v>
      </c>
      <c r="F3601" t="inlineStr">
        <is>
          <t>FA</t>
        </is>
      </c>
      <c r="G3601" t="inlineStr">
        <is>
          <t>FA</t>
        </is>
      </c>
      <c r="H3601" s="30" t="n">
        <v>1</v>
      </c>
      <c r="I3601" s="31" t="n">
        <v>0</v>
      </c>
      <c r="J3601" s="31" t="n"/>
      <c r="K3601" s="31" t="n">
        <v>0</v>
      </c>
      <c r="L3601" s="32" t="n"/>
      <c r="M3601" s="31" t="n">
        <v>0</v>
      </c>
      <c r="N3601" s="31" t="n">
        <v>0</v>
      </c>
      <c r="O3601" s="31" t="n"/>
      <c r="P3601" s="31" t="n"/>
      <c r="Q3601" s="31" t="n">
        <v>0</v>
      </c>
      <c r="R3601" s="31" t="n"/>
      <c r="S3601" s="32" t="n"/>
      <c r="T3601" s="32" t="n"/>
      <c r="V3601" t="inlineStr">
        <is>
          <t>01cj5</t>
        </is>
      </c>
      <c r="W3601" t="n">
        <v>3239</v>
      </c>
      <c r="X3601" t="n">
        <v>4637</v>
      </c>
      <c r="Z3601" t="inlineStr">
        <is>
          <t>Geoff Kinrade ((N/A) D)</t>
        </is>
      </c>
    </row>
    <row r="3602">
      <c r="A3602" t="inlineStr">
        <is>
          <t>Geoff Paukovich</t>
        </is>
      </c>
      <c r="B3602" t="inlineStr">
        <is>
          <t>(N/A)</t>
        </is>
      </c>
      <c r="C3602" t="inlineStr">
        <is>
          <t>LW</t>
        </is>
      </c>
      <c r="D3602" t="inlineStr">
        <is>
          <t>F</t>
        </is>
      </c>
      <c r="E3602" t="n">
        <v>40</v>
      </c>
      <c r="F3602" t="inlineStr">
        <is>
          <t>FA</t>
        </is>
      </c>
      <c r="G3602" t="inlineStr">
        <is>
          <t>FA</t>
        </is>
      </c>
      <c r="H3602" s="30" t="n">
        <v>1</v>
      </c>
      <c r="I3602" s="31" t="n">
        <v>0</v>
      </c>
      <c r="J3602" s="31" t="n"/>
      <c r="K3602" s="31" t="n">
        <v>0</v>
      </c>
      <c r="L3602" s="32" t="n"/>
      <c r="M3602" s="31" t="n">
        <v>0</v>
      </c>
      <c r="N3602" s="31" t="n">
        <v>0</v>
      </c>
      <c r="O3602" s="31" t="n"/>
      <c r="P3602" s="31" t="n"/>
      <c r="Q3602" s="31" t="n">
        <v>0</v>
      </c>
      <c r="R3602" s="31" t="n"/>
      <c r="S3602" s="32" t="n"/>
      <c r="T3602" s="32" t="n"/>
      <c r="V3602" t="inlineStr">
        <is>
          <t>004oh</t>
        </is>
      </c>
      <c r="W3602" t="n">
        <v>2220</v>
      </c>
      <c r="X3602" t="n">
        <v>4307</v>
      </c>
      <c r="Z3602" t="inlineStr">
        <is>
          <t>Geoff Paukovich ((N/A) LW)</t>
        </is>
      </c>
    </row>
    <row r="3603">
      <c r="A3603" t="inlineStr">
        <is>
          <t>Geoff Platt</t>
        </is>
      </c>
      <c r="B3603" t="inlineStr">
        <is>
          <t>(N/A)</t>
        </is>
      </c>
      <c r="C3603" t="inlineStr">
        <is>
          <t>C</t>
        </is>
      </c>
      <c r="D3603" t="inlineStr">
        <is>
          <t>F</t>
        </is>
      </c>
      <c r="E3603" t="n">
        <v>41</v>
      </c>
      <c r="F3603" t="inlineStr">
        <is>
          <t>FA</t>
        </is>
      </c>
      <c r="G3603" t="inlineStr">
        <is>
          <t>FA</t>
        </is>
      </c>
      <c r="H3603" s="30" t="n">
        <v>1</v>
      </c>
      <c r="I3603" s="31" t="n">
        <v>0</v>
      </c>
      <c r="J3603" s="31" t="n"/>
      <c r="K3603" s="31" t="n">
        <v>0</v>
      </c>
      <c r="L3603" s="32" t="n"/>
      <c r="M3603" s="31" t="n">
        <v>0</v>
      </c>
      <c r="N3603" s="31" t="n">
        <v>0</v>
      </c>
      <c r="O3603" s="31" t="n"/>
      <c r="P3603" s="31" t="n"/>
      <c r="Q3603" s="31" t="n">
        <v>0</v>
      </c>
      <c r="R3603" s="31" t="n"/>
      <c r="S3603" s="32" t="n"/>
      <c r="T3603" s="32" t="n"/>
      <c r="V3603" t="inlineStr">
        <is>
          <t>003dx</t>
        </is>
      </c>
      <c r="W3603" t="n">
        <v>2500</v>
      </c>
      <c r="X3603" t="n">
        <v>3850</v>
      </c>
      <c r="Z3603" t="inlineStr">
        <is>
          <t>Geoff Platt ((N/A) C)</t>
        </is>
      </c>
    </row>
    <row r="3604">
      <c r="A3604" t="inlineStr">
        <is>
          <t>Geoff Walker</t>
        </is>
      </c>
      <c r="B3604" t="inlineStr">
        <is>
          <t>(N/A)</t>
        </is>
      </c>
      <c r="C3604" t="inlineStr">
        <is>
          <t>RW</t>
        </is>
      </c>
      <c r="D3604" t="inlineStr">
        <is>
          <t>F</t>
        </is>
      </c>
      <c r="E3604" t="n">
        <v>38</v>
      </c>
      <c r="F3604" t="inlineStr">
        <is>
          <t>FA</t>
        </is>
      </c>
      <c r="G3604" t="inlineStr">
        <is>
          <t>FA</t>
        </is>
      </c>
      <c r="H3604" s="30" t="n">
        <v>1</v>
      </c>
      <c r="I3604" s="31" t="n">
        <v>0</v>
      </c>
      <c r="J3604" s="31" t="n"/>
      <c r="K3604" s="31" t="n">
        <v>0</v>
      </c>
      <c r="L3604" s="32" t="n"/>
      <c r="M3604" s="31" t="n">
        <v>0</v>
      </c>
      <c r="N3604" s="31" t="n">
        <v>0</v>
      </c>
      <c r="O3604" s="31" t="n"/>
      <c r="P3604" s="31" t="n"/>
      <c r="Q3604" s="31" t="n">
        <v>0</v>
      </c>
      <c r="R3604" s="31" t="n"/>
      <c r="S3604" s="32" t="n"/>
      <c r="T3604" s="32" t="n"/>
      <c r="V3604" t="inlineStr">
        <is>
          <t>02fsq</t>
        </is>
      </c>
      <c r="X3604" t="n">
        <v>5594</v>
      </c>
      <c r="Z3604" t="inlineStr">
        <is>
          <t>Geoff Walker ((N/A) RW)</t>
        </is>
      </c>
    </row>
    <row r="3605">
      <c r="A3605" t="inlineStr">
        <is>
          <t>Geoff Waugh</t>
        </is>
      </c>
      <c r="B3605" t="inlineStr">
        <is>
          <t>(N/A)</t>
        </is>
      </c>
      <c r="C3605" t="inlineStr">
        <is>
          <t>D</t>
        </is>
      </c>
      <c r="D3605" t="inlineStr">
        <is>
          <t>D</t>
        </is>
      </c>
      <c r="E3605" t="n">
        <v>43</v>
      </c>
      <c r="F3605" t="inlineStr">
        <is>
          <t>FA</t>
        </is>
      </c>
      <c r="G3605" t="inlineStr">
        <is>
          <t>FA</t>
        </is>
      </c>
      <c r="H3605" s="30" t="n">
        <v>1</v>
      </c>
      <c r="I3605" s="31" t="n">
        <v>0</v>
      </c>
      <c r="J3605" s="31" t="n"/>
      <c r="K3605" s="31" t="n">
        <v>0</v>
      </c>
      <c r="L3605" s="32" t="n"/>
      <c r="M3605" s="31" t="n">
        <v>0</v>
      </c>
      <c r="N3605" s="31" t="n">
        <v>0</v>
      </c>
      <c r="O3605" s="31" t="n"/>
      <c r="P3605" s="31" t="n"/>
      <c r="Q3605" s="31" t="n">
        <v>0</v>
      </c>
      <c r="R3605" s="31" t="n"/>
      <c r="S3605" s="32" t="n"/>
      <c r="T3605" s="32" t="n"/>
      <c r="V3605" t="inlineStr">
        <is>
          <t>01070</t>
        </is>
      </c>
      <c r="W3605" t="n">
        <v>3132</v>
      </c>
      <c r="X3605" t="n">
        <v>4533</v>
      </c>
      <c r="Z3605" t="inlineStr">
        <is>
          <t>Geoff Waugh ((N/A) D)</t>
        </is>
      </c>
    </row>
    <row r="3606">
      <c r="A3606" t="inlineStr">
        <is>
          <t>Geoffrey Schemitsch</t>
        </is>
      </c>
      <c r="B3606" t="inlineStr">
        <is>
          <t>TBL</t>
        </is>
      </c>
      <c r="C3606" t="inlineStr">
        <is>
          <t>D</t>
        </is>
      </c>
      <c r="D3606" t="inlineStr">
        <is>
          <t>D</t>
        </is>
      </c>
      <c r="E3606" t="n">
        <v>34</v>
      </c>
      <c r="F3606" t="inlineStr">
        <is>
          <t>FA</t>
        </is>
      </c>
      <c r="G3606" t="inlineStr">
        <is>
          <t>FA</t>
        </is>
      </c>
      <c r="H3606" s="30" t="n">
        <v>1</v>
      </c>
      <c r="I3606" s="31" t="n">
        <v>0</v>
      </c>
      <c r="J3606" s="31" t="n"/>
      <c r="K3606" s="31" t="n">
        <v>0</v>
      </c>
      <c r="L3606" s="32" t="n"/>
      <c r="M3606" s="31" t="n">
        <v>0</v>
      </c>
      <c r="N3606" s="31" t="n">
        <v>0</v>
      </c>
      <c r="O3606" s="31" t="n"/>
      <c r="P3606" s="31" t="n"/>
      <c r="Q3606" s="31" t="n">
        <v>0</v>
      </c>
      <c r="R3606" s="31" t="n"/>
      <c r="S3606" s="32" t="n"/>
      <c r="T3606" s="32" t="n"/>
      <c r="V3606" t="inlineStr">
        <is>
          <t>01zuk</t>
        </is>
      </c>
      <c r="X3606" t="n">
        <v>5069</v>
      </c>
      <c r="Z3606" t="inlineStr">
        <is>
          <t>Geoffrey Schemitsch (TBL D)</t>
        </is>
      </c>
    </row>
    <row r="3607">
      <c r="A3607" t="inlineStr">
        <is>
          <t>Geordie Wudrick</t>
        </is>
      </c>
      <c r="B3607" t="inlineStr">
        <is>
          <t>LAK</t>
        </is>
      </c>
      <c r="C3607" t="inlineStr">
        <is>
          <t>LW</t>
        </is>
      </c>
      <c r="D3607" t="inlineStr">
        <is>
          <t>F</t>
        </is>
      </c>
      <c r="E3607" t="n">
        <v>36</v>
      </c>
      <c r="F3607" t="inlineStr">
        <is>
          <t>FA</t>
        </is>
      </c>
      <c r="G3607" t="inlineStr">
        <is>
          <t>FA</t>
        </is>
      </c>
      <c r="H3607" s="30" t="n">
        <v>1</v>
      </c>
      <c r="I3607" s="31" t="n">
        <v>0</v>
      </c>
      <c r="J3607" s="31" t="n"/>
      <c r="K3607" s="31" t="n">
        <v>0</v>
      </c>
      <c r="L3607" s="32" t="n"/>
      <c r="M3607" s="31" t="n">
        <v>0</v>
      </c>
      <c r="N3607" s="31" t="n">
        <v>0</v>
      </c>
      <c r="O3607" s="31" t="n"/>
      <c r="P3607" s="31" t="n"/>
      <c r="Q3607" s="31" t="n">
        <v>0</v>
      </c>
      <c r="R3607" s="31" t="n"/>
      <c r="S3607" s="32" t="n"/>
      <c r="T3607" s="32" t="n"/>
      <c r="V3607" t="inlineStr">
        <is>
          <t>01n7t</t>
        </is>
      </c>
      <c r="W3607" t="n">
        <v>3041</v>
      </c>
      <c r="Z3607" t="inlineStr">
        <is>
          <t>Geordie Wudrick (LAK LW)</t>
        </is>
      </c>
    </row>
    <row r="3608">
      <c r="A3608" t="inlineStr">
        <is>
          <t>George Fegaras</t>
        </is>
      </c>
      <c r="B3608" t="inlineStr">
        <is>
          <t>DAL</t>
        </is>
      </c>
      <c r="C3608" t="inlineStr">
        <is>
          <t>D</t>
        </is>
      </c>
      <c r="D3608" t="inlineStr">
        <is>
          <t>D</t>
        </is>
      </c>
      <c r="E3608" t="n">
        <v>22</v>
      </c>
      <c r="F3608" t="inlineStr">
        <is>
          <t>FA</t>
        </is>
      </c>
      <c r="G3608" t="inlineStr">
        <is>
          <t>FA</t>
        </is>
      </c>
      <c r="H3608" s="30" t="n">
        <v>1</v>
      </c>
      <c r="I3608" s="31" t="n">
        <v>0</v>
      </c>
      <c r="J3608" s="31" t="n"/>
      <c r="K3608" s="31" t="n">
        <v>0</v>
      </c>
      <c r="L3608" s="32" t="n"/>
      <c r="M3608" s="31" t="n">
        <v>0</v>
      </c>
      <c r="N3608" s="31" t="n">
        <v>0</v>
      </c>
      <c r="O3608" s="31" t="n"/>
      <c r="P3608" s="31" t="n"/>
      <c r="Q3608" s="31" t="n">
        <v>0</v>
      </c>
      <c r="R3608" s="31" t="n"/>
      <c r="S3608" s="32" t="n"/>
      <c r="T3608" s="32" t="n"/>
      <c r="V3608" t="inlineStr">
        <is>
          <t>060x8</t>
        </is>
      </c>
      <c r="W3608" t="n">
        <v>6805</v>
      </c>
      <c r="Y3608" t="inlineStr">
        <is>
          <t>37bcc612-fe7e-47a1-94f0-f94f8c81ff4e</t>
        </is>
      </c>
      <c r="Z3608" t="inlineStr">
        <is>
          <t>George Fegaras (DAL D)</t>
        </is>
      </c>
    </row>
    <row r="3609">
      <c r="A3609" t="inlineStr">
        <is>
          <t>George Scouras</t>
        </is>
      </c>
      <c r="B3609" t="inlineStr">
        <is>
          <t>(N/A)</t>
        </is>
      </c>
      <c r="C3609" t="inlineStr">
        <is>
          <t>D</t>
        </is>
      </c>
      <c r="D3609" t="inlineStr">
        <is>
          <t>D</t>
        </is>
      </c>
      <c r="E3609" t="n">
        <v>32</v>
      </c>
      <c r="F3609" t="inlineStr">
        <is>
          <t>FA</t>
        </is>
      </c>
      <c r="G3609" t="inlineStr">
        <is>
          <t>FA</t>
        </is>
      </c>
      <c r="H3609" s="30" t="n">
        <v>1</v>
      </c>
      <c r="I3609" s="31" t="n">
        <v>0</v>
      </c>
      <c r="J3609" s="31" t="n"/>
      <c r="K3609" s="31" t="n">
        <v>0</v>
      </c>
      <c r="L3609" s="32" t="n"/>
      <c r="M3609" s="31" t="n">
        <v>0</v>
      </c>
      <c r="N3609" s="31" t="n">
        <v>0</v>
      </c>
      <c r="O3609" s="31" t="n"/>
      <c r="P3609" s="31" t="n"/>
      <c r="Q3609" s="31" t="n">
        <v>0</v>
      </c>
      <c r="R3609" s="31" t="n"/>
      <c r="S3609" s="32" t="n"/>
      <c r="T3609" s="32" t="n"/>
      <c r="V3609" t="inlineStr">
        <is>
          <t>04m2y</t>
        </is>
      </c>
      <c r="Z3609" t="inlineStr">
        <is>
          <t>George Scouras ((N/A) D)</t>
        </is>
      </c>
    </row>
    <row r="3610">
      <c r="A3610" t="inlineStr">
        <is>
          <t>George Sorensen</t>
        </is>
      </c>
      <c r="B3610" t="inlineStr">
        <is>
          <t>(N/A)</t>
        </is>
      </c>
      <c r="C3610" t="inlineStr">
        <is>
          <t>G</t>
        </is>
      </c>
      <c r="D3610" t="inlineStr">
        <is>
          <t>G</t>
        </is>
      </c>
      <c r="E3610" t="n">
        <v>31</v>
      </c>
      <c r="F3610" t="inlineStr">
        <is>
          <t>FA</t>
        </is>
      </c>
      <c r="G3610" t="inlineStr">
        <is>
          <t>FA</t>
        </is>
      </c>
      <c r="H3610" s="30" t="n">
        <v>1</v>
      </c>
      <c r="I3610" s="31" t="n">
        <v>0</v>
      </c>
      <c r="J3610" s="31" t="n"/>
      <c r="K3610" s="31" t="n">
        <v>0</v>
      </c>
      <c r="L3610" s="32" t="n"/>
      <c r="M3610" s="31" t="n">
        <v>0</v>
      </c>
      <c r="N3610" s="31" t="n">
        <v>0</v>
      </c>
      <c r="O3610" s="31" t="n"/>
      <c r="P3610" s="31" t="n"/>
      <c r="Q3610" s="31" t="n">
        <v>0</v>
      </c>
      <c r="R3610" s="31" t="n"/>
      <c r="S3610" s="32" t="n"/>
      <c r="T3610" s="32" t="n"/>
      <c r="V3610" t="inlineStr">
        <is>
          <t>03meu</t>
        </is>
      </c>
      <c r="Z3610" t="inlineStr">
        <is>
          <t>George Sorensen ((N/A) G)</t>
        </is>
      </c>
    </row>
    <row r="3611">
      <c r="A3611" t="inlineStr">
        <is>
          <t>Georgi Ivanov</t>
        </is>
      </c>
      <c r="B3611" t="inlineStr">
        <is>
          <t>(N/A)</t>
        </is>
      </c>
      <c r="C3611" t="inlineStr">
        <is>
          <t>C</t>
        </is>
      </c>
      <c r="D3611" t="inlineStr">
        <is>
          <t>F</t>
        </is>
      </c>
      <c r="E3611" t="n">
        <v>27</v>
      </c>
      <c r="F3611" t="inlineStr">
        <is>
          <t>FA</t>
        </is>
      </c>
      <c r="G3611" t="inlineStr">
        <is>
          <t>FA</t>
        </is>
      </c>
      <c r="H3611" s="30" t="n">
        <v>1</v>
      </c>
      <c r="I3611" s="31" t="n">
        <v>0</v>
      </c>
      <c r="J3611" s="31" t="n"/>
      <c r="K3611" s="31" t="n">
        <v>0</v>
      </c>
      <c r="L3611" s="32" t="n"/>
      <c r="M3611" s="31" t="n">
        <v>0</v>
      </c>
      <c r="N3611" s="31" t="n">
        <v>0</v>
      </c>
      <c r="O3611" s="31" t="n"/>
      <c r="P3611" s="31" t="n"/>
      <c r="Q3611" s="31" t="n">
        <v>0</v>
      </c>
      <c r="R3611" s="31" t="n"/>
      <c r="S3611" s="32" t="n"/>
      <c r="T3611" s="32" t="n"/>
      <c r="V3611" t="inlineStr">
        <is>
          <t>04ffn</t>
        </is>
      </c>
      <c r="Z3611" t="inlineStr">
        <is>
          <t>Georgi Ivanov ((N/A) C)</t>
        </is>
      </c>
    </row>
    <row r="3612">
      <c r="A3612" t="inlineStr">
        <is>
          <t>Georgi Romanov</t>
        </is>
      </c>
      <c r="B3612" t="inlineStr">
        <is>
          <t>STL</t>
        </is>
      </c>
      <c r="C3612" t="inlineStr">
        <is>
          <t>G</t>
        </is>
      </c>
      <c r="D3612" t="inlineStr">
        <is>
          <t>G</t>
        </is>
      </c>
      <c r="E3612" t="n">
        <v>26</v>
      </c>
      <c r="F3612" t="inlineStr">
        <is>
          <t>FA</t>
        </is>
      </c>
      <c r="G3612" t="inlineStr">
        <is>
          <t>FA</t>
        </is>
      </c>
      <c r="H3612" s="30" t="n">
        <v>875000</v>
      </c>
      <c r="I3612" s="31" t="n">
        <v>0</v>
      </c>
      <c r="J3612" s="31" t="n"/>
      <c r="K3612" s="31" t="n">
        <v>0</v>
      </c>
      <c r="L3612" s="32" t="n"/>
      <c r="M3612" s="31" t="n">
        <v>0</v>
      </c>
      <c r="N3612" s="31" t="n">
        <v>0</v>
      </c>
      <c r="O3612" s="31" t="n"/>
      <c r="P3612" s="31" t="n"/>
      <c r="Q3612" s="31" t="n">
        <v>0</v>
      </c>
      <c r="R3612" s="31" t="n"/>
      <c r="S3612" s="32" t="n"/>
      <c r="T3612" s="32" t="n"/>
      <c r="V3612" t="inlineStr">
        <is>
          <t>06b5w</t>
        </is>
      </c>
      <c r="W3612" t="n">
        <v>6907</v>
      </c>
      <c r="Y3612" t="inlineStr">
        <is>
          <t>24272c97-fa14-4a25-8a48-4cd5fa3732f7</t>
        </is>
      </c>
      <c r="Z3612" t="inlineStr">
        <is>
          <t>Georgi Romanov (STL G)</t>
        </is>
      </c>
    </row>
    <row r="3613">
      <c r="A3613" t="inlineStr">
        <is>
          <t>Gerald Mayhew</t>
        </is>
      </c>
      <c r="B3613" t="inlineStr">
        <is>
          <t>FLA</t>
        </is>
      </c>
      <c r="C3613" t="inlineStr">
        <is>
          <t>RW</t>
        </is>
      </c>
      <c r="D3613" t="inlineStr">
        <is>
          <t>F</t>
        </is>
      </c>
      <c r="E3613" t="n">
        <v>33</v>
      </c>
      <c r="F3613" t="inlineStr">
        <is>
          <t>FA</t>
        </is>
      </c>
      <c r="G3613" t="inlineStr">
        <is>
          <t>FA</t>
        </is>
      </c>
      <c r="H3613" s="30" t="n">
        <v>1</v>
      </c>
      <c r="I3613" s="31" t="n">
        <v>0</v>
      </c>
      <c r="J3613" s="31" t="n"/>
      <c r="K3613" s="31" t="n">
        <v>0</v>
      </c>
      <c r="L3613" s="32" t="n"/>
      <c r="M3613" s="31" t="n">
        <v>0</v>
      </c>
      <c r="N3613" s="31" t="n">
        <v>0</v>
      </c>
      <c r="O3613" s="31" t="n"/>
      <c r="P3613" s="31" t="n"/>
      <c r="Q3613" s="31" t="n">
        <v>0</v>
      </c>
      <c r="R3613" s="31" t="n"/>
      <c r="S3613" s="32" t="n"/>
      <c r="T3613" s="32" t="n"/>
      <c r="V3613" t="inlineStr">
        <is>
          <t>0496p</t>
        </is>
      </c>
      <c r="W3613" t="n">
        <v>6065</v>
      </c>
      <c r="X3613" t="n">
        <v>7792</v>
      </c>
      <c r="Y3613" t="inlineStr">
        <is>
          <t>69980455-77d1-49a0-bc36-3b50442e649f</t>
        </is>
      </c>
      <c r="Z3613" t="inlineStr">
        <is>
          <t>Gerald Mayhew (FLA RW)</t>
        </is>
      </c>
    </row>
    <row r="3614">
      <c r="A3614" t="inlineStr">
        <is>
          <t>Gerard Keane</t>
        </is>
      </c>
      <c r="B3614" t="inlineStr">
        <is>
          <t>(N/A)</t>
        </is>
      </c>
      <c r="C3614" t="inlineStr">
        <is>
          <t>D</t>
        </is>
      </c>
      <c r="D3614" t="inlineStr">
        <is>
          <t>D</t>
        </is>
      </c>
      <c r="E3614" t="n">
        <v>24</v>
      </c>
      <c r="F3614" t="inlineStr">
        <is>
          <t>FA</t>
        </is>
      </c>
      <c r="G3614" t="inlineStr">
        <is>
          <t>FA</t>
        </is>
      </c>
      <c r="H3614" s="30" t="n">
        <v>1</v>
      </c>
      <c r="I3614" s="31" t="n">
        <v>0</v>
      </c>
      <c r="J3614" s="31" t="n"/>
      <c r="K3614" s="31" t="n">
        <v>0</v>
      </c>
      <c r="L3614" s="32" t="n"/>
      <c r="M3614" s="31" t="n">
        <v>0</v>
      </c>
      <c r="N3614" s="31" t="n">
        <v>0</v>
      </c>
      <c r="O3614" s="31" t="n"/>
      <c r="P3614" s="31" t="n"/>
      <c r="Q3614" s="31" t="n">
        <v>0</v>
      </c>
      <c r="R3614" s="31" t="n"/>
      <c r="S3614" s="32" t="n"/>
      <c r="T3614" s="32" t="n"/>
      <c r="V3614" t="inlineStr">
        <is>
          <t>05xcv</t>
        </is>
      </c>
      <c r="Y3614" t="inlineStr">
        <is>
          <t>bc83a6df-e4e2-4491-a88c-a0e6af7ed2ed</t>
        </is>
      </c>
      <c r="Z3614" t="inlineStr">
        <is>
          <t>Gerard Keane ((N/A) D)</t>
        </is>
      </c>
    </row>
    <row r="3615">
      <c r="A3615" t="inlineStr">
        <is>
          <t>German Grachyov</t>
        </is>
      </c>
      <c r="B3615" t="inlineStr">
        <is>
          <t>(N/A)</t>
        </is>
      </c>
      <c r="C3615" t="inlineStr">
        <is>
          <t>RW</t>
        </is>
      </c>
      <c r="D3615" t="inlineStr">
        <is>
          <t>F</t>
        </is>
      </c>
      <c r="E3615" t="n">
        <v>26</v>
      </c>
      <c r="F3615" t="inlineStr">
        <is>
          <t>FA</t>
        </is>
      </c>
      <c r="G3615" t="inlineStr">
        <is>
          <t>FA</t>
        </is>
      </c>
      <c r="H3615" s="30" t="n">
        <v>1</v>
      </c>
      <c r="I3615" s="31" t="n">
        <v>0</v>
      </c>
      <c r="J3615" s="31" t="n"/>
      <c r="K3615" s="31" t="n">
        <v>0</v>
      </c>
      <c r="L3615" s="32" t="n"/>
      <c r="M3615" s="31" t="n">
        <v>0</v>
      </c>
      <c r="N3615" s="31" t="n">
        <v>0</v>
      </c>
      <c r="O3615" s="31" t="n"/>
      <c r="P3615" s="31" t="n"/>
      <c r="Q3615" s="31" t="n">
        <v>0</v>
      </c>
      <c r="R3615" s="31" t="n"/>
      <c r="S3615" s="32" t="n"/>
      <c r="T3615" s="32" t="n"/>
      <c r="V3615" t="inlineStr">
        <is>
          <t>04rzv</t>
        </is>
      </c>
      <c r="Z3615" t="inlineStr">
        <is>
          <t>German Grachyov ((N/A) RW)</t>
        </is>
      </c>
    </row>
    <row r="3616">
      <c r="A3616" t="inlineStr">
        <is>
          <t>German Rubtsov</t>
        </is>
      </c>
      <c r="B3616" t="inlineStr">
        <is>
          <t>PHI</t>
        </is>
      </c>
      <c r="C3616" t="inlineStr">
        <is>
          <t>C</t>
        </is>
      </c>
      <c r="D3616" t="inlineStr">
        <is>
          <t>F</t>
        </is>
      </c>
      <c r="E3616" t="n">
        <v>28</v>
      </c>
      <c r="F3616" t="inlineStr">
        <is>
          <t>FA</t>
        </is>
      </c>
      <c r="G3616" t="inlineStr">
        <is>
          <t>FA</t>
        </is>
      </c>
      <c r="H3616" s="30" t="n">
        <v>1</v>
      </c>
      <c r="I3616" s="31" t="n">
        <v>0</v>
      </c>
      <c r="J3616" s="31" t="n"/>
      <c r="K3616" s="31" t="n">
        <v>0</v>
      </c>
      <c r="L3616" s="32" t="n"/>
      <c r="M3616" s="31" t="n">
        <v>0</v>
      </c>
      <c r="N3616" s="31" t="n">
        <v>0</v>
      </c>
      <c r="O3616" s="31" t="n"/>
      <c r="P3616" s="31" t="n"/>
      <c r="Q3616" s="31" t="n">
        <v>0</v>
      </c>
      <c r="R3616" s="31" t="n"/>
      <c r="S3616" s="32" t="n"/>
      <c r="T3616" s="32" t="n"/>
      <c r="V3616" t="inlineStr">
        <is>
          <t>042t4</t>
        </is>
      </c>
      <c r="W3616" t="n">
        <v>5148</v>
      </c>
      <c r="X3616" t="n">
        <v>7130</v>
      </c>
      <c r="Y3616" t="inlineStr">
        <is>
          <t>2e18070c-f785-4801-b81e-b56a8fcce270</t>
        </is>
      </c>
      <c r="Z3616" t="inlineStr">
        <is>
          <t>German Rubtsov (PHI C)</t>
        </is>
      </c>
    </row>
    <row r="3617">
      <c r="A3617" t="inlineStr">
        <is>
          <t>German Suzdorf</t>
        </is>
      </c>
      <c r="B3617" t="inlineStr">
        <is>
          <t>(N/A)</t>
        </is>
      </c>
      <c r="C3617" t="inlineStr">
        <is>
          <t>C</t>
        </is>
      </c>
      <c r="D3617" t="inlineStr">
        <is>
          <t>F</t>
        </is>
      </c>
      <c r="E3617" t="n">
        <v>19</v>
      </c>
      <c r="F3617" t="inlineStr">
        <is>
          <t>FA</t>
        </is>
      </c>
      <c r="G3617" t="inlineStr">
        <is>
          <t>FA</t>
        </is>
      </c>
      <c r="H3617" s="30" t="n">
        <v>1</v>
      </c>
      <c r="I3617" s="31" t="n">
        <v>0</v>
      </c>
      <c r="J3617" s="31" t="n"/>
      <c r="K3617" s="31" t="n">
        <v>0</v>
      </c>
      <c r="L3617" s="32" t="n"/>
      <c r="M3617" s="31" t="n">
        <v>0</v>
      </c>
      <c r="N3617" s="31" t="n">
        <v>0</v>
      </c>
      <c r="O3617" s="31" t="n"/>
      <c r="P3617" s="31" t="n"/>
      <c r="Q3617" s="31" t="n">
        <v>0</v>
      </c>
      <c r="R3617" s="31" t="n"/>
      <c r="S3617" s="32" t="n"/>
      <c r="T3617" s="32" t="n"/>
      <c r="V3617" t="inlineStr">
        <is>
          <t>06ydr</t>
        </is>
      </c>
      <c r="Z3617" t="inlineStr">
        <is>
          <t>German Suzdorf ((N/A) C)</t>
        </is>
      </c>
    </row>
    <row r="3618">
      <c r="A3618" t="inlineStr">
        <is>
          <t>German Tochilkin</t>
        </is>
      </c>
      <c r="B3618" t="inlineStr">
        <is>
          <t>(N/A)</t>
        </is>
      </c>
      <c r="C3618" t="inlineStr">
        <is>
          <t>LW</t>
        </is>
      </c>
      <c r="D3618" t="inlineStr">
        <is>
          <t>F</t>
        </is>
      </c>
      <c r="E3618" t="n">
        <v>22</v>
      </c>
      <c r="F3618" t="inlineStr">
        <is>
          <t>FA</t>
        </is>
      </c>
      <c r="G3618" t="inlineStr">
        <is>
          <t>FA</t>
        </is>
      </c>
      <c r="H3618" s="30" t="n">
        <v>1</v>
      </c>
      <c r="I3618" s="31" t="n">
        <v>0</v>
      </c>
      <c r="J3618" s="31" t="n"/>
      <c r="K3618" s="31" t="n">
        <v>0</v>
      </c>
      <c r="L3618" s="32" t="n"/>
      <c r="M3618" s="31" t="n">
        <v>0</v>
      </c>
      <c r="N3618" s="31" t="n">
        <v>0</v>
      </c>
      <c r="O3618" s="31" t="n"/>
      <c r="P3618" s="31" t="n"/>
      <c r="Q3618" s="31" t="n">
        <v>0</v>
      </c>
      <c r="R3618" s="31" t="n"/>
      <c r="S3618" s="32" t="n"/>
      <c r="T3618" s="32" t="n"/>
      <c r="V3618" t="inlineStr">
        <is>
          <t>072g9</t>
        </is>
      </c>
      <c r="Z3618" t="inlineStr">
        <is>
          <t>German Tochilkin ((N/A) LW)</t>
        </is>
      </c>
    </row>
    <row r="3619">
      <c r="A3619" t="inlineStr">
        <is>
          <t>Gerry Fitzgerald</t>
        </is>
      </c>
      <c r="B3619" t="inlineStr">
        <is>
          <t>(N/A)</t>
        </is>
      </c>
      <c r="C3619" t="inlineStr">
        <is>
          <t>C</t>
        </is>
      </c>
      <c r="D3619" t="inlineStr">
        <is>
          <t>F</t>
        </is>
      </c>
      <c r="E3619" t="n">
        <v>33</v>
      </c>
      <c r="F3619" t="inlineStr">
        <is>
          <t>FA</t>
        </is>
      </c>
      <c r="G3619" t="inlineStr">
        <is>
          <t>FA</t>
        </is>
      </c>
      <c r="H3619" s="30" t="n">
        <v>1</v>
      </c>
      <c r="I3619" s="31" t="n">
        <v>0</v>
      </c>
      <c r="J3619" s="31" t="n"/>
      <c r="K3619" s="31" t="n">
        <v>0</v>
      </c>
      <c r="L3619" s="32" t="n"/>
      <c r="M3619" s="31" t="n">
        <v>0</v>
      </c>
      <c r="N3619" s="31" t="n">
        <v>0</v>
      </c>
      <c r="O3619" s="31" t="n"/>
      <c r="P3619" s="31" t="n"/>
      <c r="Q3619" s="31" t="n">
        <v>0</v>
      </c>
      <c r="R3619" s="31" t="n"/>
      <c r="S3619" s="32" t="n"/>
      <c r="T3619" s="32" t="n"/>
      <c r="V3619" t="inlineStr">
        <is>
          <t>04xa2</t>
        </is>
      </c>
      <c r="X3619" t="n">
        <v>8140</v>
      </c>
      <c r="Z3619" t="inlineStr">
        <is>
          <t>Gerry Fitzgerald ((N/A) C)</t>
        </is>
      </c>
    </row>
    <row r="3620">
      <c r="A3620" t="inlineStr">
        <is>
          <t>Giacomo Martino</t>
        </is>
      </c>
      <c r="B3620" t="inlineStr">
        <is>
          <t>(N/A)</t>
        </is>
      </c>
      <c r="C3620" t="inlineStr">
        <is>
          <t>LW</t>
        </is>
      </c>
      <c r="D3620" t="inlineStr">
        <is>
          <t>F</t>
        </is>
      </c>
      <c r="E3620" t="n">
        <v>21</v>
      </c>
      <c r="F3620" t="inlineStr">
        <is>
          <t>FA</t>
        </is>
      </c>
      <c r="G3620" t="inlineStr">
        <is>
          <t>FA</t>
        </is>
      </c>
      <c r="H3620" s="30" t="n">
        <v>1</v>
      </c>
      <c r="I3620" s="31" t="n">
        <v>0</v>
      </c>
      <c r="J3620" s="31" t="n"/>
      <c r="K3620" s="31" t="n">
        <v>0</v>
      </c>
      <c r="L3620" s="32" t="n"/>
      <c r="M3620" s="31" t="n">
        <v>0</v>
      </c>
      <c r="N3620" s="31" t="n">
        <v>0</v>
      </c>
      <c r="O3620" s="31" t="n"/>
      <c r="P3620" s="31" t="n"/>
      <c r="Q3620" s="31" t="n">
        <v>0</v>
      </c>
      <c r="R3620" s="31" t="n"/>
      <c r="S3620" s="32" t="n"/>
      <c r="T3620" s="32" t="n"/>
      <c r="V3620" t="inlineStr">
        <is>
          <t>06cg4</t>
        </is>
      </c>
      <c r="Z3620" t="inlineStr">
        <is>
          <t>Giacomo Martino ((N/A) LW)</t>
        </is>
      </c>
    </row>
    <row r="3621">
      <c r="A3621" t="inlineStr">
        <is>
          <t>Gian Meier</t>
        </is>
      </c>
      <c r="B3621" t="inlineStr">
        <is>
          <t>(N/A)</t>
        </is>
      </c>
      <c r="C3621" t="inlineStr">
        <is>
          <t>D</t>
        </is>
      </c>
      <c r="D3621" t="inlineStr">
        <is>
          <t>D</t>
        </is>
      </c>
      <c r="E3621" t="n">
        <v>20</v>
      </c>
      <c r="F3621" t="inlineStr">
        <is>
          <t>FA</t>
        </is>
      </c>
      <c r="G3621" t="inlineStr">
        <is>
          <t>FA</t>
        </is>
      </c>
      <c r="H3621" s="30" t="n">
        <v>1</v>
      </c>
      <c r="I3621" s="31" t="n">
        <v>0</v>
      </c>
      <c r="J3621" s="31" t="n"/>
      <c r="K3621" s="31" t="n">
        <v>0</v>
      </c>
      <c r="L3621" s="32" t="n"/>
      <c r="M3621" s="31" t="n">
        <v>0</v>
      </c>
      <c r="N3621" s="31" t="n">
        <v>0</v>
      </c>
      <c r="O3621" s="31" t="n"/>
      <c r="P3621" s="31" t="n"/>
      <c r="Q3621" s="31" t="n">
        <v>0</v>
      </c>
      <c r="R3621" s="31" t="n"/>
      <c r="S3621" s="32" t="n"/>
      <c r="T3621" s="32" t="n"/>
      <c r="V3621" t="inlineStr">
        <is>
          <t>06mh9</t>
        </is>
      </c>
      <c r="Z3621" t="inlineStr">
        <is>
          <t>Gian Meier ((N/A) D)</t>
        </is>
      </c>
    </row>
    <row r="3622">
      <c r="A3622" t="inlineStr">
        <is>
          <t>Gianluca Curcuruto</t>
        </is>
      </c>
      <c r="B3622" t="inlineStr">
        <is>
          <t>CBJ</t>
        </is>
      </c>
      <c r="C3622" t="inlineStr">
        <is>
          <t>D</t>
        </is>
      </c>
      <c r="D3622" t="inlineStr">
        <is>
          <t>D</t>
        </is>
      </c>
      <c r="E3622" t="n">
        <v>32</v>
      </c>
      <c r="F3622" t="inlineStr">
        <is>
          <t>FA</t>
        </is>
      </c>
      <c r="G3622" t="inlineStr">
        <is>
          <t>FA</t>
        </is>
      </c>
      <c r="H3622" s="30" t="n">
        <v>1</v>
      </c>
      <c r="I3622" s="31" t="n">
        <v>0</v>
      </c>
      <c r="J3622" s="31" t="n"/>
      <c r="K3622" s="31" t="n">
        <v>0</v>
      </c>
      <c r="L3622" s="32" t="n"/>
      <c r="M3622" s="31" t="n">
        <v>0</v>
      </c>
      <c r="N3622" s="31" t="n">
        <v>0</v>
      </c>
      <c r="O3622" s="31" t="n"/>
      <c r="P3622" s="31" t="n"/>
      <c r="Q3622" s="31" t="n">
        <v>0</v>
      </c>
      <c r="R3622" s="31" t="n"/>
      <c r="S3622" s="32" t="n"/>
      <c r="T3622" s="32" t="n"/>
      <c r="V3622" t="inlineStr">
        <is>
          <t>02odi</t>
        </is>
      </c>
      <c r="X3622" t="n">
        <v>5871</v>
      </c>
      <c r="Z3622" t="inlineStr">
        <is>
          <t>Gianluca Curcuruto (CBJ D)</t>
        </is>
      </c>
    </row>
    <row r="3623">
      <c r="A3623" t="inlineStr">
        <is>
          <t>Gianni Fairbrother</t>
        </is>
      </c>
      <c r="B3623" t="inlineStr">
        <is>
          <t>(N/A)</t>
        </is>
      </c>
      <c r="C3623" t="inlineStr">
        <is>
          <t>D</t>
        </is>
      </c>
      <c r="D3623" t="inlineStr">
        <is>
          <t>D</t>
        </is>
      </c>
      <c r="E3623" t="n">
        <v>25</v>
      </c>
      <c r="F3623" t="inlineStr">
        <is>
          <t>FA</t>
        </is>
      </c>
      <c r="G3623" t="inlineStr">
        <is>
          <t>FA</t>
        </is>
      </c>
      <c r="H3623" s="30" t="n">
        <v>1</v>
      </c>
      <c r="I3623" s="31" t="n">
        <v>0</v>
      </c>
      <c r="J3623" s="31" t="n"/>
      <c r="K3623" s="31" t="n">
        <v>0</v>
      </c>
      <c r="L3623" s="32" t="n"/>
      <c r="M3623" s="31" t="n">
        <v>0</v>
      </c>
      <c r="N3623" s="31" t="n">
        <v>0</v>
      </c>
      <c r="O3623" s="31" t="n"/>
      <c r="P3623" s="31" t="n"/>
      <c r="Q3623" s="31" t="n">
        <v>0</v>
      </c>
      <c r="R3623" s="31" t="n"/>
      <c r="S3623" s="32" t="n"/>
      <c r="T3623" s="32" t="n"/>
      <c r="V3623" t="inlineStr">
        <is>
          <t>051tq</t>
        </is>
      </c>
      <c r="W3623" t="n">
        <v>6138</v>
      </c>
      <c r="X3623" t="n">
        <v>8355</v>
      </c>
      <c r="Y3623" t="inlineStr">
        <is>
          <t>291d2844-a681-41bd-9e96-5ccd9a03fa02</t>
        </is>
      </c>
      <c r="Z3623" t="inlineStr">
        <is>
          <t>Gianni Fairbrother ((N/A) D)</t>
        </is>
      </c>
    </row>
    <row r="3624">
      <c r="A3624" t="inlineStr">
        <is>
          <t>Gibson Homer</t>
        </is>
      </c>
      <c r="B3624" t="inlineStr">
        <is>
          <t>(N/A)</t>
        </is>
      </c>
      <c r="C3624" t="inlineStr">
        <is>
          <t>G</t>
        </is>
      </c>
      <c r="D3624" t="inlineStr">
        <is>
          <t>G</t>
        </is>
      </c>
      <c r="E3624" t="n">
        <v>22</v>
      </c>
      <c r="F3624" t="inlineStr">
        <is>
          <t>FA</t>
        </is>
      </c>
      <c r="G3624" t="inlineStr">
        <is>
          <t>FA</t>
        </is>
      </c>
      <c r="H3624" s="30" t="n">
        <v>1</v>
      </c>
      <c r="I3624" s="31" t="n">
        <v>0</v>
      </c>
      <c r="J3624" s="31" t="n"/>
      <c r="K3624" s="31" t="n">
        <v>0</v>
      </c>
      <c r="L3624" s="32" t="n"/>
      <c r="M3624" s="31" t="n">
        <v>0</v>
      </c>
      <c r="N3624" s="31" t="n">
        <v>0</v>
      </c>
      <c r="O3624" s="31" t="n"/>
      <c r="P3624" s="31" t="n"/>
      <c r="Q3624" s="31" t="n">
        <v>0</v>
      </c>
      <c r="R3624" s="31" t="n"/>
      <c r="S3624" s="32" t="n"/>
      <c r="T3624" s="32" t="n"/>
      <c r="V3624" t="inlineStr">
        <is>
          <t>05a7c</t>
        </is>
      </c>
      <c r="Z3624" t="inlineStr">
        <is>
          <t>Gibson Homer ((N/A) G)</t>
        </is>
      </c>
    </row>
    <row r="3625">
      <c r="A3625" t="inlineStr">
        <is>
          <t>Gilbert Brule</t>
        </is>
      </c>
      <c r="B3625" t="inlineStr">
        <is>
          <t>(N/A)</t>
        </is>
      </c>
      <c r="C3625" t="inlineStr">
        <is>
          <t>C</t>
        </is>
      </c>
      <c r="D3625" t="inlineStr">
        <is>
          <t>F</t>
        </is>
      </c>
      <c r="E3625" t="n">
        <v>39</v>
      </c>
      <c r="F3625" t="inlineStr">
        <is>
          <t>FA</t>
        </is>
      </c>
      <c r="G3625" t="inlineStr">
        <is>
          <t>FA</t>
        </is>
      </c>
      <c r="H3625" s="30" t="n">
        <v>1</v>
      </c>
      <c r="I3625" s="31" t="n">
        <v>0</v>
      </c>
      <c r="J3625" s="31" t="n"/>
      <c r="K3625" s="31" t="n">
        <v>0</v>
      </c>
      <c r="L3625" s="32" t="n"/>
      <c r="M3625" s="31" t="n">
        <v>0</v>
      </c>
      <c r="N3625" s="31" t="n">
        <v>0</v>
      </c>
      <c r="O3625" s="31" t="n"/>
      <c r="P3625" s="31" t="n"/>
      <c r="Q3625" s="31" t="n">
        <v>0</v>
      </c>
      <c r="R3625" s="31" t="n"/>
      <c r="S3625" s="32" t="n"/>
      <c r="T3625" s="32" t="n"/>
      <c r="V3625" t="inlineStr">
        <is>
          <t>003ma</t>
        </is>
      </c>
      <c r="W3625" t="n">
        <v>2250</v>
      </c>
      <c r="X3625" t="n">
        <v>3783</v>
      </c>
      <c r="Z3625" t="inlineStr">
        <is>
          <t>Gilbert Brule ((N/A) C)</t>
        </is>
      </c>
    </row>
    <row r="3626">
      <c r="A3626" t="inlineStr">
        <is>
          <t>Gilles Senn</t>
        </is>
      </c>
      <c r="B3626" t="inlineStr">
        <is>
          <t>(N/A)</t>
        </is>
      </c>
      <c r="C3626" t="inlineStr">
        <is>
          <t>G</t>
        </is>
      </c>
      <c r="D3626" t="inlineStr">
        <is>
          <t>G</t>
        </is>
      </c>
      <c r="E3626" t="n">
        <v>30</v>
      </c>
      <c r="F3626" t="inlineStr">
        <is>
          <t>FA</t>
        </is>
      </c>
      <c r="G3626" t="inlineStr">
        <is>
          <t>FA</t>
        </is>
      </c>
      <c r="H3626" s="30" t="n">
        <v>1</v>
      </c>
      <c r="I3626" s="31" t="n">
        <v>0</v>
      </c>
      <c r="J3626" s="31" t="n"/>
      <c r="K3626" s="31" t="n">
        <v>0</v>
      </c>
      <c r="L3626" s="32" t="n"/>
      <c r="M3626" s="31" t="n">
        <v>0</v>
      </c>
      <c r="N3626" s="31" t="n">
        <v>0</v>
      </c>
      <c r="O3626" s="31" t="n"/>
      <c r="P3626" s="31" t="n"/>
      <c r="Q3626" s="31" t="n">
        <v>0</v>
      </c>
      <c r="R3626" s="31" t="n"/>
      <c r="S3626" s="32" t="n"/>
      <c r="T3626" s="32" t="n"/>
      <c r="V3626" t="inlineStr">
        <is>
          <t>04f6x</t>
        </is>
      </c>
      <c r="W3626" t="n">
        <v>6017</v>
      </c>
      <c r="X3626" t="n">
        <v>7644</v>
      </c>
      <c r="Y3626" t="inlineStr">
        <is>
          <t>509192b1-377a-4670-beb4-7b8c5a47ff4c</t>
        </is>
      </c>
      <c r="Z3626" t="inlineStr">
        <is>
          <t>Gilles Senn ((N/A) G)</t>
        </is>
      </c>
    </row>
    <row r="3627">
      <c r="A3627" t="inlineStr">
        <is>
          <t>Gino Pisellini</t>
        </is>
      </c>
      <c r="B3627" t="inlineStr">
        <is>
          <t>(N/A)</t>
        </is>
      </c>
      <c r="C3627" t="inlineStr">
        <is>
          <t>RW</t>
        </is>
      </c>
      <c r="D3627" t="inlineStr">
        <is>
          <t>F</t>
        </is>
      </c>
      <c r="E3627" t="n">
        <v>40</v>
      </c>
      <c r="F3627" t="inlineStr">
        <is>
          <t>FA</t>
        </is>
      </c>
      <c r="G3627" t="inlineStr">
        <is>
          <t>FA</t>
        </is>
      </c>
      <c r="H3627" s="30" t="n">
        <v>1</v>
      </c>
      <c r="I3627" s="31" t="n">
        <v>0</v>
      </c>
      <c r="J3627" s="31" t="n"/>
      <c r="K3627" s="31" t="n">
        <v>0</v>
      </c>
      <c r="L3627" s="32" t="n"/>
      <c r="M3627" s="31" t="n">
        <v>0</v>
      </c>
      <c r="N3627" s="31" t="n">
        <v>0</v>
      </c>
      <c r="O3627" s="31" t="n"/>
      <c r="P3627" s="31" t="n"/>
      <c r="Q3627" s="31" t="n">
        <v>0</v>
      </c>
      <c r="R3627" s="31" t="n"/>
      <c r="S3627" s="32" t="n"/>
      <c r="T3627" s="32" t="n"/>
      <c r="V3627" t="inlineStr">
        <is>
          <t>0043g</t>
        </is>
      </c>
      <c r="X3627" t="n">
        <v>4086</v>
      </c>
      <c r="Z3627" t="inlineStr">
        <is>
          <t>Gino Pisellini ((N/A) RW)</t>
        </is>
      </c>
    </row>
    <row r="3628">
      <c r="A3628" t="inlineStr">
        <is>
          <t>Giorgio Estephan</t>
        </is>
      </c>
      <c r="B3628" t="inlineStr">
        <is>
          <t>TOR</t>
        </is>
      </c>
      <c r="C3628" t="inlineStr">
        <is>
          <t>C</t>
        </is>
      </c>
      <c r="D3628" t="inlineStr">
        <is>
          <t>F</t>
        </is>
      </c>
      <c r="E3628" t="n">
        <v>29</v>
      </c>
      <c r="F3628" t="inlineStr">
        <is>
          <t>FA</t>
        </is>
      </c>
      <c r="G3628" t="inlineStr">
        <is>
          <t>FA</t>
        </is>
      </c>
      <c r="H3628" s="30" t="n">
        <v>1</v>
      </c>
      <c r="I3628" s="31" t="n">
        <v>0</v>
      </c>
      <c r="J3628" s="31" t="n"/>
      <c r="K3628" s="31" t="n">
        <v>0</v>
      </c>
      <c r="L3628" s="32" t="n"/>
      <c r="M3628" s="31" t="n">
        <v>0</v>
      </c>
      <c r="N3628" s="31" t="n">
        <v>0</v>
      </c>
      <c r="O3628" s="31" t="n"/>
      <c r="P3628" s="31" t="n"/>
      <c r="Q3628" s="31" t="n">
        <v>0</v>
      </c>
      <c r="R3628" s="31" t="n"/>
      <c r="S3628" s="32" t="n"/>
      <c r="T3628" s="32" t="n"/>
      <c r="V3628" t="inlineStr">
        <is>
          <t>03rin</t>
        </is>
      </c>
      <c r="X3628" t="n">
        <v>6894</v>
      </c>
      <c r="Z3628" t="inlineStr">
        <is>
          <t>Giorgio Estephan (TOR C)</t>
        </is>
      </c>
    </row>
    <row r="3629">
      <c r="A3629" t="inlineStr">
        <is>
          <t>Giorgos Pantelas</t>
        </is>
      </c>
      <c r="B3629" t="inlineStr">
        <is>
          <t>LAK</t>
        </is>
      </c>
      <c r="C3629" t="inlineStr">
        <is>
          <t>D</t>
        </is>
      </c>
      <c r="D3629" t="inlineStr">
        <is>
          <t>D</t>
        </is>
      </c>
      <c r="E3629" t="n">
        <v>18</v>
      </c>
      <c r="F3629" t="inlineStr">
        <is>
          <t>FA</t>
        </is>
      </c>
      <c r="G3629" t="inlineStr">
        <is>
          <t>FA</t>
        </is>
      </c>
      <c r="H3629" s="30" t="n">
        <v>1</v>
      </c>
      <c r="I3629" s="31" t="n">
        <v>0</v>
      </c>
      <c r="J3629" s="31" t="n"/>
      <c r="K3629" s="31" t="n">
        <v>0</v>
      </c>
      <c r="L3629" s="32" t="n"/>
      <c r="M3629" s="31" t="n">
        <v>0</v>
      </c>
      <c r="N3629" s="31" t="n">
        <v>0</v>
      </c>
      <c r="O3629" s="31" t="n"/>
      <c r="P3629" s="31" t="n"/>
      <c r="Q3629" s="31" t="n">
        <v>0</v>
      </c>
      <c r="R3629" s="31" t="n"/>
      <c r="S3629" s="32" t="n"/>
      <c r="T3629" s="32" t="n"/>
      <c r="V3629" t="inlineStr">
        <is>
          <t>0769g</t>
        </is>
      </c>
      <c r="Y3629" t="inlineStr">
        <is>
          <t>803ea973-d802-4622-9ccc-01a02923adea</t>
        </is>
      </c>
      <c r="Z3629" t="inlineStr">
        <is>
          <t>Giorgos Pantelas (LAK D)</t>
        </is>
      </c>
    </row>
    <row r="3630">
      <c r="A3630" t="inlineStr">
        <is>
          <t>Giovanni Fiore</t>
        </is>
      </c>
      <c r="B3630" t="inlineStr">
        <is>
          <t>(N/A)</t>
        </is>
      </c>
      <c r="C3630" t="inlineStr">
        <is>
          <t>LW</t>
        </is>
      </c>
      <c r="D3630" t="inlineStr">
        <is>
          <t>F</t>
        </is>
      </c>
      <c r="E3630" t="n">
        <v>30</v>
      </c>
      <c r="F3630" t="inlineStr">
        <is>
          <t>FA</t>
        </is>
      </c>
      <c r="G3630" t="inlineStr">
        <is>
          <t>FA</t>
        </is>
      </c>
      <c r="H3630" s="30" t="n">
        <v>1</v>
      </c>
      <c r="I3630" s="31" t="n">
        <v>0</v>
      </c>
      <c r="J3630" s="31" t="n"/>
      <c r="K3630" s="31" t="n">
        <v>0</v>
      </c>
      <c r="L3630" s="32" t="n"/>
      <c r="M3630" s="31" t="n">
        <v>0</v>
      </c>
      <c r="N3630" s="31" t="n">
        <v>0</v>
      </c>
      <c r="O3630" s="31" t="n"/>
      <c r="P3630" s="31" t="n"/>
      <c r="Q3630" s="31" t="n">
        <v>0</v>
      </c>
      <c r="R3630" s="31" t="n"/>
      <c r="S3630" s="32" t="n"/>
      <c r="T3630" s="32" t="n"/>
      <c r="V3630" t="inlineStr">
        <is>
          <t>048w6</t>
        </is>
      </c>
      <c r="W3630" t="n">
        <v>5385</v>
      </c>
      <c r="X3630" t="n">
        <v>7405</v>
      </c>
      <c r="Z3630" t="inlineStr">
        <is>
          <t>Giovanni Fiore ((N/A) LW)</t>
        </is>
      </c>
    </row>
    <row r="3631">
      <c r="A3631" t="inlineStr">
        <is>
          <t>Giovanni Vallati</t>
        </is>
      </c>
      <c r="B3631" t="inlineStr">
        <is>
          <t>CBJ</t>
        </is>
      </c>
      <c r="C3631" t="inlineStr">
        <is>
          <t>D</t>
        </is>
      </c>
      <c r="D3631" t="inlineStr">
        <is>
          <t>D</t>
        </is>
      </c>
      <c r="E3631" t="n">
        <v>26</v>
      </c>
      <c r="F3631" t="inlineStr">
        <is>
          <t>FA</t>
        </is>
      </c>
      <c r="G3631" t="inlineStr">
        <is>
          <t>FA</t>
        </is>
      </c>
      <c r="H3631" s="30" t="n">
        <v>1</v>
      </c>
      <c r="I3631" s="31" t="n">
        <v>0</v>
      </c>
      <c r="J3631" s="31" t="n"/>
      <c r="K3631" s="31" t="n">
        <v>0</v>
      </c>
      <c r="L3631" s="32" t="n"/>
      <c r="M3631" s="31" t="n">
        <v>0</v>
      </c>
      <c r="N3631" s="31" t="n">
        <v>0</v>
      </c>
      <c r="O3631" s="31" t="n"/>
      <c r="P3631" s="31" t="n"/>
      <c r="Q3631" s="31" t="n">
        <v>0</v>
      </c>
      <c r="R3631" s="31" t="n"/>
      <c r="S3631" s="32" t="n"/>
      <c r="T3631" s="32" t="n"/>
      <c r="V3631" t="inlineStr">
        <is>
          <t>04lcu</t>
        </is>
      </c>
      <c r="X3631" t="n">
        <v>8050</v>
      </c>
      <c r="Y3631" t="inlineStr">
        <is>
          <t>21c128bc-5acb-402d-af27-75c2b3b231e0</t>
        </is>
      </c>
      <c r="Z3631" t="inlineStr">
        <is>
          <t>Giovanni Vallati (CBJ D)</t>
        </is>
      </c>
    </row>
    <row r="3632">
      <c r="A3632" t="inlineStr">
        <is>
          <t>Givani Smith</t>
        </is>
      </c>
      <c r="B3632" t="inlineStr">
        <is>
          <t>CAR</t>
        </is>
      </c>
      <c r="C3632" t="inlineStr">
        <is>
          <t>RW</t>
        </is>
      </c>
      <c r="D3632" t="inlineStr">
        <is>
          <t>F</t>
        </is>
      </c>
      <c r="E3632" t="n">
        <v>28</v>
      </c>
      <c r="F3632" t="inlineStr">
        <is>
          <t>FA</t>
        </is>
      </c>
      <c r="G3632" t="inlineStr">
        <is>
          <t>FA</t>
        </is>
      </c>
      <c r="H3632" s="30" t="n">
        <v>1</v>
      </c>
      <c r="I3632" s="31" t="n">
        <v>0</v>
      </c>
      <c r="J3632" s="31" t="n"/>
      <c r="K3632" s="31" t="n">
        <v>0</v>
      </c>
      <c r="L3632" s="32" t="n"/>
      <c r="M3632" s="31" t="n">
        <v>0</v>
      </c>
      <c r="N3632" s="31" t="n">
        <v>0</v>
      </c>
      <c r="O3632" s="31" t="n"/>
      <c r="P3632" s="31" t="n"/>
      <c r="Q3632" s="31" t="n">
        <v>0</v>
      </c>
      <c r="R3632" s="31" t="n"/>
      <c r="S3632" s="32" t="n"/>
      <c r="T3632" s="32" t="n"/>
      <c r="V3632" t="inlineStr">
        <is>
          <t>042vt</t>
        </is>
      </c>
      <c r="W3632" t="n">
        <v>5176</v>
      </c>
      <c r="X3632" t="n">
        <v>7154</v>
      </c>
      <c r="Y3632" t="inlineStr">
        <is>
          <t>b0646399-8e3f-44f3-a6a5-a57fcb393185</t>
        </is>
      </c>
      <c r="Z3632" t="inlineStr">
        <is>
          <t>Givani Smith (CAR RW)</t>
        </is>
      </c>
    </row>
    <row r="3633">
      <c r="A3633" t="inlineStr">
        <is>
          <t>Gleason Fournier</t>
        </is>
      </c>
      <c r="B3633" t="inlineStr">
        <is>
          <t>(N/A)</t>
        </is>
      </c>
      <c r="C3633" t="inlineStr">
        <is>
          <t>D</t>
        </is>
      </c>
      <c r="D3633" t="inlineStr">
        <is>
          <t>D</t>
        </is>
      </c>
      <c r="E3633" t="n">
        <v>35</v>
      </c>
      <c r="F3633" t="inlineStr">
        <is>
          <t>FA</t>
        </is>
      </c>
      <c r="G3633" t="inlineStr">
        <is>
          <t>FA</t>
        </is>
      </c>
      <c r="H3633" s="30" t="n">
        <v>1</v>
      </c>
      <c r="I3633" s="31" t="n">
        <v>0</v>
      </c>
      <c r="J3633" s="31" t="n"/>
      <c r="K3633" s="31" t="n">
        <v>0</v>
      </c>
      <c r="L3633" s="32" t="n"/>
      <c r="M3633" s="31" t="n">
        <v>0</v>
      </c>
      <c r="N3633" s="31" t="n">
        <v>0</v>
      </c>
      <c r="O3633" s="31" t="n"/>
      <c r="P3633" s="31" t="n"/>
      <c r="Q3633" s="31" t="n">
        <v>0</v>
      </c>
      <c r="R3633" s="31" t="n"/>
      <c r="S3633" s="32" t="n"/>
      <c r="T3633" s="32" t="n"/>
      <c r="V3633" t="inlineStr">
        <is>
          <t>01mzp</t>
        </is>
      </c>
      <c r="W3633" t="n">
        <v>3349</v>
      </c>
      <c r="X3633" t="n">
        <v>5242</v>
      </c>
      <c r="Z3633" t="inlineStr">
        <is>
          <t>Gleason Fournier ((N/A) D)</t>
        </is>
      </c>
    </row>
    <row r="3634">
      <c r="A3634" t="inlineStr">
        <is>
          <t>Gleb Peshkov</t>
        </is>
      </c>
      <c r="B3634" t="inlineStr">
        <is>
          <t>ANA</t>
        </is>
      </c>
      <c r="C3634" t="inlineStr">
        <is>
          <t>G</t>
        </is>
      </c>
      <c r="D3634" t="inlineStr">
        <is>
          <t>G</t>
        </is>
      </c>
      <c r="E3634" t="n">
        <v>18</v>
      </c>
      <c r="F3634" t="inlineStr">
        <is>
          <t>FA</t>
        </is>
      </c>
      <c r="G3634" t="inlineStr">
        <is>
          <t>FA</t>
        </is>
      </c>
      <c r="H3634" s="30" t="n">
        <v>1</v>
      </c>
      <c r="I3634" s="31" t="n">
        <v>0</v>
      </c>
      <c r="J3634" s="31" t="n"/>
      <c r="K3634" s="31" t="n">
        <v>0</v>
      </c>
      <c r="L3634" s="32" t="n"/>
      <c r="M3634" s="31" t="n">
        <v>0</v>
      </c>
      <c r="N3634" s="31" t="n">
        <v>0</v>
      </c>
      <c r="O3634" s="31" t="n"/>
      <c r="P3634" s="31" t="n"/>
      <c r="Q3634" s="31" t="n">
        <v>0</v>
      </c>
      <c r="R3634" s="31" t="n"/>
      <c r="S3634" s="32" t="n"/>
      <c r="T3634" s="32" t="n"/>
      <c r="V3634" t="inlineStr">
        <is>
          <t>076yq</t>
        </is>
      </c>
      <c r="Y3634" t="inlineStr">
        <is>
          <t>5c606714-69c0-40b0-a1b4-a12c6f26f46f</t>
        </is>
      </c>
      <c r="Z3634" t="inlineStr">
        <is>
          <t>Gleb Peshkov (ANA G)</t>
        </is>
      </c>
    </row>
    <row r="3635">
      <c r="A3635" t="inlineStr">
        <is>
          <t>Gleb Pugachyov</t>
        </is>
      </c>
      <c r="B3635" t="inlineStr">
        <is>
          <t>MTL</t>
        </is>
      </c>
      <c r="C3635" t="inlineStr">
        <is>
          <t>RW</t>
        </is>
      </c>
      <c r="D3635" t="inlineStr">
        <is>
          <t>F</t>
        </is>
      </c>
      <c r="E3635" t="n">
        <v>18</v>
      </c>
      <c r="F3635" t="inlineStr">
        <is>
          <t>FA</t>
        </is>
      </c>
      <c r="G3635" t="inlineStr">
        <is>
          <t>FA</t>
        </is>
      </c>
      <c r="H3635" s="30" t="n">
        <v>1</v>
      </c>
      <c r="I3635" s="31" t="n">
        <v>0</v>
      </c>
      <c r="J3635" s="31" t="n"/>
      <c r="K3635" s="31" t="n">
        <v>0</v>
      </c>
      <c r="L3635" s="32" t="n"/>
      <c r="M3635" s="31" t="n">
        <v>0</v>
      </c>
      <c r="N3635" s="31" t="n">
        <v>0</v>
      </c>
      <c r="O3635" s="31" t="n"/>
      <c r="P3635" s="31" t="n"/>
      <c r="Q3635" s="31" t="n">
        <v>0</v>
      </c>
      <c r="R3635" s="31" t="n"/>
      <c r="S3635" s="32" t="n"/>
      <c r="T3635" s="32" t="n"/>
      <c r="V3635" t="inlineStr">
        <is>
          <t>0769v</t>
        </is>
      </c>
      <c r="W3635" t="n">
        <v>7691</v>
      </c>
      <c r="Y3635" t="inlineStr">
        <is>
          <t>9f03724b-71c3-41b0-a176-8eee0f345ccc</t>
        </is>
      </c>
      <c r="Z3635" t="inlineStr">
        <is>
          <t>Gleb Pugachyov (MTL RW)</t>
        </is>
      </c>
    </row>
    <row r="3636">
      <c r="A3636" t="inlineStr">
        <is>
          <t>Gleb Trikozov</t>
        </is>
      </c>
      <c r="B3636" t="inlineStr">
        <is>
          <t>CAR</t>
        </is>
      </c>
      <c r="C3636" t="inlineStr">
        <is>
          <t>LW</t>
        </is>
      </c>
      <c r="D3636" t="inlineStr">
        <is>
          <t>F</t>
        </is>
      </c>
      <c r="E3636" t="n">
        <v>22</v>
      </c>
      <c r="F3636" t="inlineStr">
        <is>
          <t>T</t>
        </is>
      </c>
      <c r="G3636" t="inlineStr">
        <is>
          <t>Sidizen Kanes</t>
        </is>
      </c>
      <c r="H3636" s="30" t="n">
        <v>862500</v>
      </c>
      <c r="I3636" s="31" t="n">
        <v>0</v>
      </c>
      <c r="J3636" s="31" t="n"/>
      <c r="K3636" s="31" t="n">
        <v>0</v>
      </c>
      <c r="L3636" s="32" t="n"/>
      <c r="M3636" s="31" t="n">
        <v>0</v>
      </c>
      <c r="N3636" s="31" t="n">
        <v>0</v>
      </c>
      <c r="O3636" s="31" t="n"/>
      <c r="P3636" s="31" t="n"/>
      <c r="Q3636" s="31" t="n">
        <v>0</v>
      </c>
      <c r="R3636" s="31" t="n"/>
      <c r="S3636" s="32" t="n"/>
      <c r="T3636" s="32" t="n"/>
      <c r="V3636" t="inlineStr">
        <is>
          <t>05ym4</t>
        </is>
      </c>
      <c r="W3636" t="n">
        <v>6734</v>
      </c>
      <c r="Y3636" t="inlineStr">
        <is>
          <t>c4faf1f8-e3cf-4e7a-8c38-16935ff8bc4e</t>
        </is>
      </c>
      <c r="Z3636" t="inlineStr">
        <is>
          <t>Gleb Trikozov (CAR LW)</t>
        </is>
      </c>
    </row>
    <row r="3637">
      <c r="A3637" t="inlineStr">
        <is>
          <t>Gleb Veremyev</t>
        </is>
      </c>
      <c r="B3637" t="inlineStr">
        <is>
          <t>NYI</t>
        </is>
      </c>
      <c r="C3637" t="inlineStr">
        <is>
          <t>C</t>
        </is>
      </c>
      <c r="D3637" t="inlineStr">
        <is>
          <t>F</t>
        </is>
      </c>
      <c r="E3637" t="n">
        <v>21</v>
      </c>
      <c r="F3637" t="inlineStr">
        <is>
          <t>FA</t>
        </is>
      </c>
      <c r="G3637" t="inlineStr">
        <is>
          <t>FA</t>
        </is>
      </c>
      <c r="H3637" s="30" t="n">
        <v>885000</v>
      </c>
      <c r="I3637" s="31" t="n">
        <v>0</v>
      </c>
      <c r="J3637" s="31" t="n"/>
      <c r="K3637" s="31" t="n">
        <v>0</v>
      </c>
      <c r="L3637" s="32" t="n"/>
      <c r="M3637" s="31" t="n">
        <v>0</v>
      </c>
      <c r="N3637" s="31" t="n">
        <v>0</v>
      </c>
      <c r="O3637" s="31" t="n"/>
      <c r="P3637" s="31" t="n"/>
      <c r="Q3637" s="31" t="n">
        <v>0</v>
      </c>
      <c r="R3637" s="31" t="n"/>
      <c r="S3637" s="32" t="n"/>
      <c r="T3637" s="32" t="n"/>
      <c r="V3637" t="inlineStr">
        <is>
          <t>06i0c</t>
        </is>
      </c>
      <c r="W3637" t="n">
        <v>7313</v>
      </c>
      <c r="Y3637" t="inlineStr">
        <is>
          <t>341e18fc-2158-413c-a351-db51f68f6187</t>
        </is>
      </c>
      <c r="Z3637" t="inlineStr">
        <is>
          <t>Gleb Veremyev (NYI C)</t>
        </is>
      </c>
    </row>
    <row r="3638">
      <c r="A3638" t="inlineStr">
        <is>
          <t>Glebs Prohorenkovs</t>
        </is>
      </c>
      <c r="B3638" t="inlineStr">
        <is>
          <t>(N/A)</t>
        </is>
      </c>
      <c r="C3638" t="inlineStr">
        <is>
          <t>LW</t>
        </is>
      </c>
      <c r="D3638" t="inlineStr">
        <is>
          <t>F</t>
        </is>
      </c>
      <c r="E3638" t="n">
        <v>24</v>
      </c>
      <c r="F3638" t="inlineStr">
        <is>
          <t>FA</t>
        </is>
      </c>
      <c r="G3638" t="inlineStr">
        <is>
          <t>FA</t>
        </is>
      </c>
      <c r="H3638" s="30" t="n">
        <v>1</v>
      </c>
      <c r="I3638" s="31" t="n">
        <v>0</v>
      </c>
      <c r="J3638" s="31" t="n"/>
      <c r="K3638" s="31" t="n">
        <v>0</v>
      </c>
      <c r="L3638" s="32" t="n"/>
      <c r="M3638" s="31" t="n">
        <v>0</v>
      </c>
      <c r="N3638" s="31" t="n">
        <v>0</v>
      </c>
      <c r="O3638" s="31" t="n"/>
      <c r="P3638" s="31" t="n"/>
      <c r="Q3638" s="31" t="n">
        <v>0</v>
      </c>
      <c r="R3638" s="31" t="n"/>
      <c r="S3638" s="32" t="n"/>
      <c r="T3638" s="32" t="n"/>
      <c r="V3638" t="inlineStr">
        <is>
          <t>05o6r</t>
        </is>
      </c>
      <c r="Z3638" t="inlineStr">
        <is>
          <t>Glebs Prohorenkovs ((N/A) LW)</t>
        </is>
      </c>
    </row>
    <row r="3639">
      <c r="A3639" t="inlineStr">
        <is>
          <t>Glenn Fisher</t>
        </is>
      </c>
      <c r="B3639" t="inlineStr">
        <is>
          <t>(N/A)</t>
        </is>
      </c>
      <c r="C3639" t="inlineStr">
        <is>
          <t>G</t>
        </is>
      </c>
      <c r="D3639" t="inlineStr">
        <is>
          <t>G</t>
        </is>
      </c>
      <c r="E3639" t="n">
        <v>43</v>
      </c>
      <c r="F3639" t="inlineStr">
        <is>
          <t>FA</t>
        </is>
      </c>
      <c r="G3639" t="inlineStr">
        <is>
          <t>FA</t>
        </is>
      </c>
      <c r="H3639" s="30" t="n">
        <v>1</v>
      </c>
      <c r="I3639" s="31" t="n">
        <v>0</v>
      </c>
      <c r="J3639" s="31" t="n"/>
      <c r="K3639" s="31" t="n">
        <v>0</v>
      </c>
      <c r="L3639" s="32" t="n"/>
      <c r="M3639" s="31" t="n">
        <v>0</v>
      </c>
      <c r="N3639" s="31" t="n">
        <v>0</v>
      </c>
      <c r="O3639" s="31" t="n"/>
      <c r="P3639" s="31" t="n"/>
      <c r="Q3639" s="31" t="n">
        <v>0</v>
      </c>
      <c r="R3639" s="31" t="n"/>
      <c r="S3639" s="32" t="n"/>
      <c r="T3639" s="32" t="n"/>
      <c r="V3639" t="inlineStr">
        <is>
          <t>004ol</t>
        </is>
      </c>
      <c r="W3639" t="n">
        <v>2759</v>
      </c>
      <c r="X3639" t="n">
        <v>4166</v>
      </c>
      <c r="Z3639" t="inlineStr">
        <is>
          <t>Glenn Fisher ((N/A) G)</t>
        </is>
      </c>
    </row>
    <row r="3640">
      <c r="A3640" t="inlineStr">
        <is>
          <t>Glenn Gawdin</t>
        </is>
      </c>
      <c r="B3640" t="inlineStr">
        <is>
          <t>NYR</t>
        </is>
      </c>
      <c r="C3640" t="inlineStr">
        <is>
          <t>C</t>
        </is>
      </c>
      <c r="D3640" t="inlineStr">
        <is>
          <t>F</t>
        </is>
      </c>
      <c r="E3640" t="n">
        <v>29</v>
      </c>
      <c r="F3640" t="inlineStr">
        <is>
          <t>FA</t>
        </is>
      </c>
      <c r="G3640" t="inlineStr">
        <is>
          <t>FA</t>
        </is>
      </c>
      <c r="H3640" s="30" t="n">
        <v>875000</v>
      </c>
      <c r="I3640" s="31" t="n">
        <v>0</v>
      </c>
      <c r="J3640" s="31" t="n"/>
      <c r="K3640" s="31" t="n">
        <v>0</v>
      </c>
      <c r="L3640" s="32" t="n"/>
      <c r="M3640" s="31" t="n">
        <v>0</v>
      </c>
      <c r="N3640" s="31" t="n">
        <v>0</v>
      </c>
      <c r="O3640" s="31" t="n"/>
      <c r="P3640" s="31" t="n"/>
      <c r="Q3640" s="31" t="n">
        <v>0</v>
      </c>
      <c r="R3640" s="31" t="n"/>
      <c r="S3640" s="32" t="n"/>
      <c r="T3640" s="32" t="n"/>
      <c r="V3640" t="inlineStr">
        <is>
          <t>03rgl</t>
        </is>
      </c>
      <c r="W3640" t="n">
        <v>4866</v>
      </c>
      <c r="X3640" t="n">
        <v>6858</v>
      </c>
      <c r="Y3640" t="inlineStr">
        <is>
          <t>8dbbfd04-443d-482e-a6f7-bbcfa1d7fc33</t>
        </is>
      </c>
      <c r="Z3640" t="inlineStr">
        <is>
          <t>Glenn Gawdin (NYR C)</t>
        </is>
      </c>
    </row>
    <row r="3641">
      <c r="A3641" t="inlineStr">
        <is>
          <t>Gord Baldwin</t>
        </is>
      </c>
      <c r="B3641" t="inlineStr">
        <is>
          <t>(N/A)</t>
        </is>
      </c>
      <c r="C3641" t="inlineStr">
        <is>
          <t>D</t>
        </is>
      </c>
      <c r="D3641" t="inlineStr">
        <is>
          <t>D</t>
        </is>
      </c>
      <c r="E3641" t="n">
        <v>39</v>
      </c>
      <c r="F3641" t="inlineStr">
        <is>
          <t>FA</t>
        </is>
      </c>
      <c r="G3641" t="inlineStr">
        <is>
          <t>FA</t>
        </is>
      </c>
      <c r="H3641" s="30" t="n">
        <v>1</v>
      </c>
      <c r="I3641" s="31" t="n">
        <v>0</v>
      </c>
      <c r="J3641" s="31" t="n"/>
      <c r="K3641" s="31" t="n">
        <v>0</v>
      </c>
      <c r="L3641" s="32" t="n"/>
      <c r="M3641" s="31" t="n">
        <v>0</v>
      </c>
      <c r="N3641" s="31" t="n">
        <v>0</v>
      </c>
      <c r="O3641" s="31" t="n"/>
      <c r="P3641" s="31" t="n"/>
      <c r="Q3641" s="31" t="n">
        <v>0</v>
      </c>
      <c r="R3641" s="31" t="n"/>
      <c r="S3641" s="32" t="n"/>
      <c r="T3641" s="32" t="n"/>
      <c r="V3641" t="inlineStr">
        <is>
          <t>004mg</t>
        </is>
      </c>
      <c r="X3641" t="n">
        <v>4179</v>
      </c>
      <c r="Z3641" t="inlineStr">
        <is>
          <t>Gord Baldwin ((N/A) D)</t>
        </is>
      </c>
    </row>
    <row r="3642">
      <c r="A3642" t="inlineStr">
        <is>
          <t>Gordon Green</t>
        </is>
      </c>
      <c r="B3642" t="inlineStr">
        <is>
          <t>(N/A)</t>
        </is>
      </c>
      <c r="C3642" t="inlineStr">
        <is>
          <t>RW</t>
        </is>
      </c>
      <c r="D3642" t="inlineStr">
        <is>
          <t>F</t>
        </is>
      </c>
      <c r="E3642" t="n">
        <v>29</v>
      </c>
      <c r="F3642" t="inlineStr">
        <is>
          <t>FA</t>
        </is>
      </c>
      <c r="G3642" t="inlineStr">
        <is>
          <t>FA</t>
        </is>
      </c>
      <c r="H3642" s="30" t="n">
        <v>1</v>
      </c>
      <c r="I3642" s="31" t="n">
        <v>0</v>
      </c>
      <c r="J3642" s="31" t="n"/>
      <c r="K3642" s="31" t="n">
        <v>0</v>
      </c>
      <c r="L3642" s="32" t="n"/>
      <c r="M3642" s="31" t="n">
        <v>0</v>
      </c>
      <c r="N3642" s="31" t="n">
        <v>0</v>
      </c>
      <c r="O3642" s="31" t="n"/>
      <c r="P3642" s="31" t="n"/>
      <c r="Q3642" s="31" t="n">
        <v>0</v>
      </c>
      <c r="R3642" s="31" t="n"/>
      <c r="S3642" s="32" t="n"/>
      <c r="T3642" s="32" t="n"/>
      <c r="V3642" t="inlineStr">
        <is>
          <t>04n8w</t>
        </is>
      </c>
      <c r="Z3642" t="inlineStr">
        <is>
          <t>Gordon Green ((N/A) RW)</t>
        </is>
      </c>
    </row>
    <row r="3643">
      <c r="A3643" t="inlineStr">
        <is>
          <t>Gracyn Sawchyn</t>
        </is>
      </c>
      <c r="B3643" t="inlineStr">
        <is>
          <t>FLA</t>
        </is>
      </c>
      <c r="C3643" t="inlineStr">
        <is>
          <t>C</t>
        </is>
      </c>
      <c r="D3643" t="inlineStr">
        <is>
          <t>F</t>
        </is>
      </c>
      <c r="E3643" t="n">
        <v>21</v>
      </c>
      <c r="F3643" t="inlineStr">
        <is>
          <t>T</t>
        </is>
      </c>
      <c r="G3643" t="inlineStr">
        <is>
          <t>Brown Noesen</t>
        </is>
      </c>
      <c r="H3643" s="30" t="n">
        <v>846666</v>
      </c>
      <c r="I3643" s="31" t="n">
        <v>0</v>
      </c>
      <c r="J3643" s="31" t="n"/>
      <c r="K3643" s="31" t="n">
        <v>0</v>
      </c>
      <c r="L3643" s="32" t="n"/>
      <c r="M3643" s="31" t="n">
        <v>0</v>
      </c>
      <c r="N3643" s="31" t="n">
        <v>0</v>
      </c>
      <c r="O3643" s="31" t="n"/>
      <c r="P3643" s="31" t="n"/>
      <c r="Q3643" s="31" t="n">
        <v>0</v>
      </c>
      <c r="R3643" s="31" t="n"/>
      <c r="S3643" s="32" t="n"/>
      <c r="T3643" s="32" t="n"/>
      <c r="V3643" t="inlineStr">
        <is>
          <t>06axd</t>
        </is>
      </c>
      <c r="W3643" t="n">
        <v>6999</v>
      </c>
      <c r="Y3643" t="inlineStr">
        <is>
          <t>9ac4e7a6-deed-44a9-95fc-a3d055078caa</t>
        </is>
      </c>
      <c r="Z3643" t="inlineStr">
        <is>
          <t>Gracyn Sawchyn (FLA C)</t>
        </is>
      </c>
    </row>
    <row r="3644">
      <c r="A3644" t="inlineStr">
        <is>
          <t>Graeme Clarke</t>
        </is>
      </c>
      <c r="B3644" t="inlineStr">
        <is>
          <t>OTT</t>
        </is>
      </c>
      <c r="C3644" t="inlineStr">
        <is>
          <t>RW</t>
        </is>
      </c>
      <c r="D3644" t="inlineStr">
        <is>
          <t>F</t>
        </is>
      </c>
      <c r="E3644" t="n">
        <v>25</v>
      </c>
      <c r="F3644" t="inlineStr">
        <is>
          <t>FA</t>
        </is>
      </c>
      <c r="G3644" t="inlineStr">
        <is>
          <t>FA</t>
        </is>
      </c>
      <c r="H3644" s="30" t="n">
        <v>775000</v>
      </c>
      <c r="I3644" s="31" t="n">
        <v>0</v>
      </c>
      <c r="J3644" s="31" t="n"/>
      <c r="K3644" s="31" t="n">
        <v>0</v>
      </c>
      <c r="L3644" s="32" t="n"/>
      <c r="M3644" s="31" t="n">
        <v>0</v>
      </c>
      <c r="N3644" s="31" t="n">
        <v>0</v>
      </c>
      <c r="O3644" s="31" t="n"/>
      <c r="P3644" s="31" t="n"/>
      <c r="Q3644" s="31" t="n">
        <v>0</v>
      </c>
      <c r="R3644" s="31" t="n"/>
      <c r="S3644" s="32" t="n"/>
      <c r="T3644" s="32" t="n"/>
      <c r="V3644" t="inlineStr">
        <is>
          <t>051tr</t>
        </is>
      </c>
      <c r="W3644" t="n">
        <v>6001</v>
      </c>
      <c r="X3644" t="n">
        <v>8358</v>
      </c>
      <c r="Y3644" t="inlineStr">
        <is>
          <t>df2f6a11-1c7c-45c4-b497-b51edc205bc1</t>
        </is>
      </c>
      <c r="Z3644" t="inlineStr">
        <is>
          <t>Graeme Clarke (OTT RW)</t>
        </is>
      </c>
    </row>
    <row r="3645">
      <c r="A3645" t="inlineStr">
        <is>
          <t>Graeme Craig</t>
        </is>
      </c>
      <c r="B3645" t="inlineStr">
        <is>
          <t>EDM</t>
        </is>
      </c>
      <c r="C3645" t="inlineStr">
        <is>
          <t>D</t>
        </is>
      </c>
      <c r="D3645" t="inlineStr">
        <is>
          <t>D</t>
        </is>
      </c>
      <c r="E3645" t="n">
        <v>33</v>
      </c>
      <c r="F3645" t="inlineStr">
        <is>
          <t>FA</t>
        </is>
      </c>
      <c r="G3645" t="inlineStr">
        <is>
          <t>FA</t>
        </is>
      </c>
      <c r="H3645" s="30" t="n">
        <v>1</v>
      </c>
      <c r="I3645" s="31" t="n">
        <v>0</v>
      </c>
      <c r="J3645" s="31" t="n"/>
      <c r="K3645" s="31" t="n">
        <v>0</v>
      </c>
      <c r="L3645" s="32" t="n"/>
      <c r="M3645" s="31" t="n">
        <v>0</v>
      </c>
      <c r="N3645" s="31" t="n">
        <v>0</v>
      </c>
      <c r="O3645" s="31" t="n"/>
      <c r="P3645" s="31" t="n"/>
      <c r="Q3645" s="31" t="n">
        <v>0</v>
      </c>
      <c r="R3645" s="31" t="n"/>
      <c r="S3645" s="32" t="n"/>
      <c r="T3645" s="32" t="n"/>
      <c r="V3645" t="inlineStr">
        <is>
          <t>03kqk</t>
        </is>
      </c>
      <c r="X3645" t="n">
        <v>6695</v>
      </c>
      <c r="Z3645" t="inlineStr">
        <is>
          <t>Graeme Craig (EDM D)</t>
        </is>
      </c>
    </row>
    <row r="3646">
      <c r="A3646" t="inlineStr">
        <is>
          <t>Graham Black</t>
        </is>
      </c>
      <c r="B3646" t="inlineStr">
        <is>
          <t>(N/A)</t>
        </is>
      </c>
      <c r="C3646" t="inlineStr">
        <is>
          <t>C</t>
        </is>
      </c>
      <c r="D3646" t="inlineStr">
        <is>
          <t>F</t>
        </is>
      </c>
      <c r="E3646" t="n">
        <v>33</v>
      </c>
      <c r="F3646" t="inlineStr">
        <is>
          <t>FA</t>
        </is>
      </c>
      <c r="G3646" t="inlineStr">
        <is>
          <t>FA</t>
        </is>
      </c>
      <c r="H3646" s="30" t="n">
        <v>1</v>
      </c>
      <c r="I3646" s="31" t="n">
        <v>0</v>
      </c>
      <c r="J3646" s="31" t="n"/>
      <c r="K3646" s="31" t="n">
        <v>0</v>
      </c>
      <c r="L3646" s="32" t="n"/>
      <c r="M3646" s="31" t="n">
        <v>0</v>
      </c>
      <c r="N3646" s="31" t="n">
        <v>0</v>
      </c>
      <c r="O3646" s="31" t="n"/>
      <c r="P3646" s="31" t="n"/>
      <c r="Q3646" s="31" t="n">
        <v>0</v>
      </c>
      <c r="R3646" s="31" t="n"/>
      <c r="S3646" s="32" t="n"/>
      <c r="T3646" s="32" t="n"/>
      <c r="V3646" t="inlineStr">
        <is>
          <t>02o7w</t>
        </is>
      </c>
      <c r="W3646" t="n">
        <v>4369</v>
      </c>
      <c r="X3646" t="n">
        <v>5825</v>
      </c>
      <c r="Z3646" t="inlineStr">
        <is>
          <t>Graham Black ((N/A) C)</t>
        </is>
      </c>
    </row>
    <row r="3647">
      <c r="A3647" t="inlineStr">
        <is>
          <t>Graham Jones</t>
        </is>
      </c>
      <c r="B3647" t="inlineStr">
        <is>
          <t>(N/A)</t>
        </is>
      </c>
      <c r="C3647" t="inlineStr">
        <is>
          <t>C</t>
        </is>
      </c>
      <c r="D3647" t="inlineStr">
        <is>
          <t>F</t>
        </is>
      </c>
      <c r="E3647" t="n">
        <v>19</v>
      </c>
      <c r="F3647" t="inlineStr">
        <is>
          <t>FA</t>
        </is>
      </c>
      <c r="G3647" t="inlineStr">
        <is>
          <t>FA</t>
        </is>
      </c>
      <c r="H3647" s="30" t="n">
        <v>1</v>
      </c>
      <c r="I3647" s="31" t="n">
        <v>0</v>
      </c>
      <c r="J3647" s="31" t="n"/>
      <c r="K3647" s="31" t="n">
        <v>0</v>
      </c>
      <c r="L3647" s="32" t="n"/>
      <c r="M3647" s="31" t="n">
        <v>0</v>
      </c>
      <c r="N3647" s="31" t="n">
        <v>0</v>
      </c>
      <c r="O3647" s="31" t="n"/>
      <c r="P3647" s="31" t="n"/>
      <c r="Q3647" s="31" t="n">
        <v>0</v>
      </c>
      <c r="R3647" s="31" t="n"/>
      <c r="S3647" s="32" t="n"/>
      <c r="T3647" s="32" t="n"/>
      <c r="V3647" t="inlineStr">
        <is>
          <t>06uvk</t>
        </is>
      </c>
      <c r="Z3647" t="inlineStr">
        <is>
          <t>Graham Jones ((N/A) C)</t>
        </is>
      </c>
    </row>
    <row r="3648">
      <c r="A3648" t="inlineStr">
        <is>
          <t>Graham Knott</t>
        </is>
      </c>
      <c r="B3648" t="inlineStr">
        <is>
          <t>(N/A)</t>
        </is>
      </c>
      <c r="C3648" t="inlineStr">
        <is>
          <t>LW</t>
        </is>
      </c>
      <c r="D3648" t="inlineStr">
        <is>
          <t>F</t>
        </is>
      </c>
      <c r="E3648" t="n">
        <v>29</v>
      </c>
      <c r="F3648" t="inlineStr">
        <is>
          <t>FA</t>
        </is>
      </c>
      <c r="G3648" t="inlineStr">
        <is>
          <t>FA</t>
        </is>
      </c>
      <c r="H3648" s="30" t="n">
        <v>1</v>
      </c>
      <c r="I3648" s="31" t="n">
        <v>0</v>
      </c>
      <c r="J3648" s="31" t="n"/>
      <c r="K3648" s="31" t="n">
        <v>0</v>
      </c>
      <c r="L3648" s="32" t="n"/>
      <c r="M3648" s="31" t="n">
        <v>0</v>
      </c>
      <c r="N3648" s="31" t="n">
        <v>0</v>
      </c>
      <c r="O3648" s="31" t="n"/>
      <c r="P3648" s="31" t="n"/>
      <c r="Q3648" s="31" t="n">
        <v>0</v>
      </c>
      <c r="R3648" s="31" t="n"/>
      <c r="S3648" s="32" t="n"/>
      <c r="T3648" s="32" t="n"/>
      <c r="V3648" t="inlineStr">
        <is>
          <t>03rf6</t>
        </is>
      </c>
      <c r="W3648" t="n">
        <v>4947</v>
      </c>
      <c r="X3648" t="n">
        <v>6796</v>
      </c>
      <c r="Z3648" t="inlineStr">
        <is>
          <t>Graham Knott ((N/A) LW)</t>
        </is>
      </c>
    </row>
    <row r="3649">
      <c r="A3649" t="inlineStr">
        <is>
          <t>Graham McPhee</t>
        </is>
      </c>
      <c r="B3649" t="inlineStr">
        <is>
          <t>OTT</t>
        </is>
      </c>
      <c r="C3649" t="inlineStr">
        <is>
          <t>LW</t>
        </is>
      </c>
      <c r="D3649" t="inlineStr">
        <is>
          <t>F</t>
        </is>
      </c>
      <c r="E3649" t="n">
        <v>28</v>
      </c>
      <c r="F3649" t="inlineStr">
        <is>
          <t>FA</t>
        </is>
      </c>
      <c r="G3649" t="inlineStr">
        <is>
          <t>FA</t>
        </is>
      </c>
      <c r="H3649" s="30" t="n">
        <v>1</v>
      </c>
      <c r="I3649" s="31" t="n">
        <v>0</v>
      </c>
      <c r="J3649" s="31" t="n"/>
      <c r="K3649" s="31" t="n">
        <v>0</v>
      </c>
      <c r="L3649" s="32" t="n"/>
      <c r="M3649" s="31" t="n">
        <v>0</v>
      </c>
      <c r="N3649" s="31" t="n">
        <v>0</v>
      </c>
      <c r="O3649" s="31" t="n"/>
      <c r="P3649" s="31" t="n"/>
      <c r="Q3649" s="31" t="n">
        <v>0</v>
      </c>
      <c r="R3649" s="31" t="n"/>
      <c r="S3649" s="32" t="n"/>
      <c r="T3649" s="32" t="n"/>
      <c r="V3649" t="inlineStr">
        <is>
          <t>042y1</t>
        </is>
      </c>
      <c r="X3649" t="n">
        <v>7254</v>
      </c>
      <c r="Y3649" t="inlineStr">
        <is>
          <t>0fdf6f4d-f380-4c6d-b989-aa5fafb2b698</t>
        </is>
      </c>
      <c r="Z3649" t="inlineStr">
        <is>
          <t>Graham McPhee (OTT LW)</t>
        </is>
      </c>
    </row>
    <row r="3650">
      <c r="A3650" t="inlineStr">
        <is>
          <t>Graham Slaggert</t>
        </is>
      </c>
      <c r="B3650" t="inlineStr">
        <is>
          <t>BUF</t>
        </is>
      </c>
      <c r="C3650" t="inlineStr">
        <is>
          <t>C</t>
        </is>
      </c>
      <c r="D3650" t="inlineStr">
        <is>
          <t>F</t>
        </is>
      </c>
      <c r="E3650" t="n">
        <v>27</v>
      </c>
      <c r="F3650" t="inlineStr">
        <is>
          <t>FA</t>
        </is>
      </c>
      <c r="G3650" t="inlineStr">
        <is>
          <t>FA</t>
        </is>
      </c>
      <c r="H3650" s="30" t="n">
        <v>1</v>
      </c>
      <c r="I3650" s="31" t="n">
        <v>0</v>
      </c>
      <c r="J3650" s="31" t="n"/>
      <c r="K3650" s="31" t="n">
        <v>0</v>
      </c>
      <c r="L3650" s="32" t="n"/>
      <c r="M3650" s="31" t="n">
        <v>0</v>
      </c>
      <c r="N3650" s="31" t="n">
        <v>0</v>
      </c>
      <c r="O3650" s="31" t="n"/>
      <c r="P3650" s="31" t="n"/>
      <c r="Q3650" s="31" t="n">
        <v>0</v>
      </c>
      <c r="R3650" s="31" t="n"/>
      <c r="S3650" s="32" t="n"/>
      <c r="T3650" s="32" t="n"/>
      <c r="V3650" t="inlineStr">
        <is>
          <t>065g9</t>
        </is>
      </c>
      <c r="Y3650" t="inlineStr">
        <is>
          <t>ce594a31-156e-4511-985a-1190cfa3cfe7</t>
        </is>
      </c>
      <c r="Z3650" t="inlineStr">
        <is>
          <t>Graham Slaggert (BUF C)</t>
        </is>
      </c>
    </row>
    <row r="3651">
      <c r="A3651" t="inlineStr">
        <is>
          <t>Graham Sward</t>
        </is>
      </c>
      <c r="B3651" t="inlineStr">
        <is>
          <t>WPG</t>
        </is>
      </c>
      <c r="C3651" t="inlineStr">
        <is>
          <t>D</t>
        </is>
      </c>
      <c r="D3651" t="inlineStr">
        <is>
          <t>D</t>
        </is>
      </c>
      <c r="E3651" t="n">
        <v>23</v>
      </c>
      <c r="F3651" t="inlineStr">
        <is>
          <t>FA</t>
        </is>
      </c>
      <c r="G3651" t="inlineStr">
        <is>
          <t>FA</t>
        </is>
      </c>
      <c r="H3651" s="30" t="n">
        <v>1</v>
      </c>
      <c r="I3651" s="31" t="n">
        <v>0</v>
      </c>
      <c r="J3651" s="31" t="n"/>
      <c r="K3651" s="31" t="n">
        <v>0</v>
      </c>
      <c r="L3651" s="32" t="n"/>
      <c r="M3651" s="31" t="n">
        <v>0</v>
      </c>
      <c r="N3651" s="31" t="n">
        <v>0</v>
      </c>
      <c r="O3651" s="31" t="n"/>
      <c r="P3651" s="31" t="n"/>
      <c r="Q3651" s="31" t="n">
        <v>0</v>
      </c>
      <c r="R3651" s="31" t="n"/>
      <c r="S3651" s="32" t="n"/>
      <c r="T3651" s="32" t="n"/>
      <c r="V3651" t="inlineStr">
        <is>
          <t>05uw3</t>
        </is>
      </c>
      <c r="W3651" t="n">
        <v>7078</v>
      </c>
      <c r="Y3651" t="inlineStr">
        <is>
          <t>a1417121-6611-4b5b-bcff-0e47904aa832</t>
        </is>
      </c>
      <c r="Z3651" t="inlineStr">
        <is>
          <t>Graham Sward (WPG D)</t>
        </is>
      </c>
    </row>
    <row r="3652">
      <c r="A3652" t="inlineStr">
        <is>
          <t>Grant Besse</t>
        </is>
      </c>
      <c r="B3652" t="inlineStr">
        <is>
          <t>(N/A)</t>
        </is>
      </c>
      <c r="C3652" t="inlineStr">
        <is>
          <t>RW</t>
        </is>
      </c>
      <c r="D3652" t="inlineStr">
        <is>
          <t>F</t>
        </is>
      </c>
      <c r="E3652" t="n">
        <v>32</v>
      </c>
      <c r="F3652" t="inlineStr">
        <is>
          <t>FA</t>
        </is>
      </c>
      <c r="G3652" t="inlineStr">
        <is>
          <t>FA</t>
        </is>
      </c>
      <c r="H3652" s="30" t="n">
        <v>1</v>
      </c>
      <c r="I3652" s="31" t="n">
        <v>0</v>
      </c>
      <c r="J3652" s="31" t="n"/>
      <c r="K3652" s="31" t="n">
        <v>0</v>
      </c>
      <c r="L3652" s="32" t="n"/>
      <c r="M3652" s="31" t="n">
        <v>0</v>
      </c>
      <c r="N3652" s="31" t="n">
        <v>0</v>
      </c>
      <c r="O3652" s="31" t="n"/>
      <c r="P3652" s="31" t="n"/>
      <c r="Q3652" s="31" t="n">
        <v>0</v>
      </c>
      <c r="R3652" s="31" t="n"/>
      <c r="S3652" s="32" t="n"/>
      <c r="T3652" s="32" t="n"/>
      <c r="V3652" t="inlineStr">
        <is>
          <t>031qw</t>
        </is>
      </c>
      <c r="X3652" t="n">
        <v>6127</v>
      </c>
      <c r="Z3652" t="inlineStr">
        <is>
          <t>Grant Besse ((N/A) RW)</t>
        </is>
      </c>
    </row>
    <row r="3653">
      <c r="A3653" t="inlineStr">
        <is>
          <t>Grant Clitsome</t>
        </is>
      </c>
      <c r="B3653" t="inlineStr">
        <is>
          <t>(N/A)</t>
        </is>
      </c>
      <c r="C3653" t="inlineStr">
        <is>
          <t>D</t>
        </is>
      </c>
      <c r="D3653" t="inlineStr">
        <is>
          <t>D</t>
        </is>
      </c>
      <c r="E3653" t="n">
        <v>41</v>
      </c>
      <c r="F3653" t="inlineStr">
        <is>
          <t>FA</t>
        </is>
      </c>
      <c r="G3653" t="inlineStr">
        <is>
          <t>FA</t>
        </is>
      </c>
      <c r="H3653" s="30" t="n">
        <v>1</v>
      </c>
      <c r="I3653" s="31" t="n">
        <v>0</v>
      </c>
      <c r="J3653" s="31" t="n"/>
      <c r="K3653" s="31" t="n">
        <v>0</v>
      </c>
      <c r="L3653" s="32" t="n"/>
      <c r="M3653" s="31" t="n">
        <v>0</v>
      </c>
      <c r="N3653" s="31" t="n">
        <v>0</v>
      </c>
      <c r="O3653" s="31" t="n"/>
      <c r="P3653" s="31" t="n"/>
      <c r="Q3653" s="31" t="n">
        <v>0</v>
      </c>
      <c r="R3653" s="31" t="n"/>
      <c r="S3653" s="32" t="n"/>
      <c r="T3653" s="32" t="n"/>
      <c r="V3653" t="inlineStr">
        <is>
          <t>00582</t>
        </is>
      </c>
      <c r="W3653" t="n">
        <v>3140</v>
      </c>
      <c r="X3653" t="n">
        <v>4401</v>
      </c>
      <c r="Z3653" t="inlineStr">
        <is>
          <t>Grant Clitsome ((N/A) D)</t>
        </is>
      </c>
    </row>
    <row r="3654">
      <c r="A3654" t="inlineStr">
        <is>
          <t>Grant Cruikshank</t>
        </is>
      </c>
      <c r="B3654" t="inlineStr">
        <is>
          <t>WSH</t>
        </is>
      </c>
      <c r="C3654" t="inlineStr">
        <is>
          <t>C</t>
        </is>
      </c>
      <c r="D3654" t="inlineStr">
        <is>
          <t>F</t>
        </is>
      </c>
      <c r="E3654" t="n">
        <v>28</v>
      </c>
      <c r="F3654" t="inlineStr">
        <is>
          <t>FA</t>
        </is>
      </c>
      <c r="G3654" t="inlineStr">
        <is>
          <t>FA</t>
        </is>
      </c>
      <c r="H3654" s="30" t="n">
        <v>1</v>
      </c>
      <c r="I3654" s="31" t="n">
        <v>0</v>
      </c>
      <c r="J3654" s="31" t="n"/>
      <c r="K3654" s="31" t="n">
        <v>0</v>
      </c>
      <c r="L3654" s="32" t="n"/>
      <c r="M3654" s="31" t="n">
        <v>0</v>
      </c>
      <c r="N3654" s="31" t="n">
        <v>0</v>
      </c>
      <c r="O3654" s="31" t="n"/>
      <c r="P3654" s="31" t="n"/>
      <c r="Q3654" s="31" t="n">
        <v>0</v>
      </c>
      <c r="R3654" s="31" t="n"/>
      <c r="S3654" s="32" t="n"/>
      <c r="T3654" s="32" t="n"/>
      <c r="V3654" t="inlineStr">
        <is>
          <t>066pi</t>
        </is>
      </c>
      <c r="Y3654" t="inlineStr">
        <is>
          <t>36c66421-b2f1-4d11-9879-4cab72f97b2b</t>
        </is>
      </c>
      <c r="Z3654" t="inlineStr">
        <is>
          <t>Grant Cruikshank (WSH C)</t>
        </is>
      </c>
    </row>
    <row r="3655">
      <c r="A3655" t="inlineStr">
        <is>
          <t>Grant Gabriele</t>
        </is>
      </c>
      <c r="B3655" t="inlineStr">
        <is>
          <t>(N/A)</t>
        </is>
      </c>
      <c r="C3655" t="inlineStr">
        <is>
          <t>D</t>
        </is>
      </c>
      <c r="D3655" t="inlineStr">
        <is>
          <t>D</t>
        </is>
      </c>
      <c r="E3655" t="n">
        <v>29</v>
      </c>
      <c r="F3655" t="inlineStr">
        <is>
          <t>FA</t>
        </is>
      </c>
      <c r="G3655" t="inlineStr">
        <is>
          <t>FA</t>
        </is>
      </c>
      <c r="H3655" s="30" t="n">
        <v>1</v>
      </c>
      <c r="I3655" s="31" t="n">
        <v>0</v>
      </c>
      <c r="J3655" s="31" t="n"/>
      <c r="K3655" s="31" t="n">
        <v>0</v>
      </c>
      <c r="L3655" s="32" t="n"/>
      <c r="M3655" s="31" t="n">
        <v>0</v>
      </c>
      <c r="N3655" s="31" t="n">
        <v>0</v>
      </c>
      <c r="O3655" s="31" t="n"/>
      <c r="P3655" s="31" t="n"/>
      <c r="Q3655" s="31" t="n">
        <v>0</v>
      </c>
      <c r="R3655" s="31" t="n"/>
      <c r="S3655" s="32" t="n"/>
      <c r="T3655" s="32" t="n"/>
      <c r="V3655" t="inlineStr">
        <is>
          <t>060vj</t>
        </is>
      </c>
      <c r="Z3655" t="inlineStr">
        <is>
          <t>Grant Gabriele ((N/A) D)</t>
        </is>
      </c>
    </row>
    <row r="3656">
      <c r="A3656" t="inlineStr">
        <is>
          <t>Grant Hutton</t>
        </is>
      </c>
      <c r="B3656" t="inlineStr">
        <is>
          <t>NYI</t>
        </is>
      </c>
      <c r="C3656" t="inlineStr">
        <is>
          <t>D</t>
        </is>
      </c>
      <c r="D3656" t="inlineStr">
        <is>
          <t>D</t>
        </is>
      </c>
      <c r="E3656" t="n">
        <v>31</v>
      </c>
      <c r="F3656" t="inlineStr">
        <is>
          <t>FA</t>
        </is>
      </c>
      <c r="G3656" t="inlineStr">
        <is>
          <t>FA</t>
        </is>
      </c>
      <c r="H3656" s="30" t="n">
        <v>1</v>
      </c>
      <c r="I3656" s="31" t="n">
        <v>0</v>
      </c>
      <c r="J3656" s="31" t="n"/>
      <c r="K3656" s="31" t="n">
        <v>0</v>
      </c>
      <c r="L3656" s="32" t="n"/>
      <c r="M3656" s="31" t="n">
        <v>0</v>
      </c>
      <c r="N3656" s="31" t="n">
        <v>0</v>
      </c>
      <c r="O3656" s="31" t="n"/>
      <c r="P3656" s="31" t="n"/>
      <c r="Q3656" s="31" t="n">
        <v>0</v>
      </c>
      <c r="R3656" s="31" t="n"/>
      <c r="S3656" s="32" t="n"/>
      <c r="T3656" s="32" t="n"/>
      <c r="V3656" t="inlineStr">
        <is>
          <t>04ln8</t>
        </is>
      </c>
      <c r="W3656" t="n">
        <v>5944</v>
      </c>
      <c r="X3656" t="n">
        <v>8242</v>
      </c>
      <c r="Y3656" t="inlineStr">
        <is>
          <t>8a53468f-6551-440f-96f4-3c3118b26d42</t>
        </is>
      </c>
      <c r="Z3656" t="inlineStr">
        <is>
          <t>Grant Hutton (NYI D)</t>
        </is>
      </c>
    </row>
    <row r="3657">
      <c r="A3657" t="inlineStr">
        <is>
          <t>Grant Jozefek</t>
        </is>
      </c>
      <c r="B3657" t="inlineStr">
        <is>
          <t>(N/A)</t>
        </is>
      </c>
      <c r="C3657" t="inlineStr">
        <is>
          <t>RW</t>
        </is>
      </c>
      <c r="D3657" t="inlineStr">
        <is>
          <t>F</t>
        </is>
      </c>
      <c r="E3657" t="n">
        <v>28</v>
      </c>
      <c r="F3657" t="inlineStr">
        <is>
          <t>FA</t>
        </is>
      </c>
      <c r="G3657" t="inlineStr">
        <is>
          <t>FA</t>
        </is>
      </c>
      <c r="H3657" s="30" t="n">
        <v>1</v>
      </c>
      <c r="I3657" s="31" t="n">
        <v>0</v>
      </c>
      <c r="J3657" s="31" t="n"/>
      <c r="K3657" s="31" t="n">
        <v>0</v>
      </c>
      <c r="L3657" s="32" t="n"/>
      <c r="M3657" s="31" t="n">
        <v>0</v>
      </c>
      <c r="N3657" s="31" t="n">
        <v>0</v>
      </c>
      <c r="O3657" s="31" t="n"/>
      <c r="P3657" s="31" t="n"/>
      <c r="Q3657" s="31" t="n">
        <v>0</v>
      </c>
      <c r="R3657" s="31" t="n"/>
      <c r="S3657" s="32" t="n"/>
      <c r="T3657" s="32" t="n"/>
      <c r="V3657" t="inlineStr">
        <is>
          <t>049fq</t>
        </is>
      </c>
      <c r="Z3657" t="inlineStr">
        <is>
          <t>Grant Jozefek ((N/A) RW)</t>
        </is>
      </c>
    </row>
    <row r="3658">
      <c r="A3658" t="inlineStr">
        <is>
          <t>Grant Lewis</t>
        </is>
      </c>
      <c r="B3658" t="inlineStr">
        <is>
          <t>(N/A)</t>
        </is>
      </c>
      <c r="C3658" t="inlineStr">
        <is>
          <t>D</t>
        </is>
      </c>
      <c r="D3658" t="inlineStr">
        <is>
          <t>D</t>
        </is>
      </c>
      <c r="E3658" t="n">
        <v>41</v>
      </c>
      <c r="F3658" t="inlineStr">
        <is>
          <t>FA</t>
        </is>
      </c>
      <c r="G3658" t="inlineStr">
        <is>
          <t>FA</t>
        </is>
      </c>
      <c r="H3658" s="30" t="n">
        <v>1</v>
      </c>
      <c r="I3658" s="31" t="n">
        <v>0</v>
      </c>
      <c r="J3658" s="31" t="n"/>
      <c r="K3658" s="31" t="n">
        <v>0</v>
      </c>
      <c r="L3658" s="32" t="n"/>
      <c r="M3658" s="31" t="n">
        <v>0</v>
      </c>
      <c r="N3658" s="31" t="n">
        <v>0</v>
      </c>
      <c r="O3658" s="31" t="n"/>
      <c r="P3658" s="31" t="n"/>
      <c r="Q3658" s="31" t="n">
        <v>0</v>
      </c>
      <c r="R3658" s="31" t="n"/>
      <c r="S3658" s="32" t="n"/>
      <c r="T3658" s="32" t="n"/>
      <c r="V3658" t="inlineStr">
        <is>
          <t>004ln</t>
        </is>
      </c>
      <c r="X3658" t="n">
        <v>4284</v>
      </c>
      <c r="Z3658" t="inlineStr">
        <is>
          <t>Grant Lewis ((N/A) D)</t>
        </is>
      </c>
    </row>
    <row r="3659">
      <c r="A3659" t="inlineStr">
        <is>
          <t>Grant McNeill</t>
        </is>
      </c>
      <c r="B3659" t="inlineStr">
        <is>
          <t>WSH</t>
        </is>
      </c>
      <c r="C3659" t="inlineStr">
        <is>
          <t>D</t>
        </is>
      </c>
      <c r="D3659" t="inlineStr">
        <is>
          <t>D</t>
        </is>
      </c>
      <c r="E3659" t="n">
        <v>43</v>
      </c>
      <c r="F3659" t="inlineStr">
        <is>
          <t>FA</t>
        </is>
      </c>
      <c r="G3659" t="inlineStr">
        <is>
          <t>FA</t>
        </is>
      </c>
      <c r="H3659" s="30" t="n">
        <v>1</v>
      </c>
      <c r="I3659" s="31" t="n">
        <v>0</v>
      </c>
      <c r="J3659" s="31" t="n"/>
      <c r="K3659" s="31" t="n">
        <v>0</v>
      </c>
      <c r="L3659" s="32" t="n"/>
      <c r="M3659" s="31" t="n">
        <v>0</v>
      </c>
      <c r="N3659" s="31" t="n">
        <v>0</v>
      </c>
      <c r="O3659" s="31" t="n"/>
      <c r="P3659" s="31" t="n"/>
      <c r="Q3659" s="31" t="n">
        <v>0</v>
      </c>
      <c r="R3659" s="31" t="n"/>
      <c r="S3659" s="32" t="n"/>
      <c r="T3659" s="32" t="n"/>
      <c r="V3659" t="inlineStr">
        <is>
          <t>004nt</t>
        </is>
      </c>
      <c r="X3659" t="n">
        <v>3193</v>
      </c>
      <c r="Z3659" t="inlineStr">
        <is>
          <t>Grant McNeill (WSH D)</t>
        </is>
      </c>
    </row>
    <row r="3660">
      <c r="A3660" t="inlineStr">
        <is>
          <t>Grant Mismash</t>
        </is>
      </c>
      <c r="B3660" t="inlineStr">
        <is>
          <t>(N/A)</t>
        </is>
      </c>
      <c r="C3660" t="inlineStr">
        <is>
          <t>C</t>
        </is>
      </c>
      <c r="D3660" t="inlineStr">
        <is>
          <t>F</t>
        </is>
      </c>
      <c r="E3660" t="n">
        <v>27</v>
      </c>
      <c r="F3660" t="inlineStr">
        <is>
          <t>FA</t>
        </is>
      </c>
      <c r="G3660" t="inlineStr">
        <is>
          <t>FA</t>
        </is>
      </c>
      <c r="H3660" s="30" t="n">
        <v>1</v>
      </c>
      <c r="I3660" s="31" t="n">
        <v>0</v>
      </c>
      <c r="J3660" s="31" t="n"/>
      <c r="K3660" s="31" t="n">
        <v>0</v>
      </c>
      <c r="L3660" s="32" t="n"/>
      <c r="M3660" s="31" t="n">
        <v>0</v>
      </c>
      <c r="N3660" s="31" t="n">
        <v>0</v>
      </c>
      <c r="O3660" s="31" t="n"/>
      <c r="P3660" s="31" t="n"/>
      <c r="Q3660" s="31" t="n">
        <v>0</v>
      </c>
      <c r="R3660" s="31" t="n"/>
      <c r="S3660" s="32" t="n"/>
      <c r="T3660" s="32" t="n"/>
      <c r="V3660" t="inlineStr">
        <is>
          <t>04f15</t>
        </is>
      </c>
      <c r="W3660" t="n">
        <v>5506</v>
      </c>
      <c r="X3660" t="n">
        <v>7576</v>
      </c>
      <c r="Y3660" t="inlineStr">
        <is>
          <t>dfdcf805-3dee-43c8-a7a7-3c19e137c3bf</t>
        </is>
      </c>
      <c r="Z3660" t="inlineStr">
        <is>
          <t>Grant Mismash ((N/A) C)</t>
        </is>
      </c>
    </row>
    <row r="3661">
      <c r="A3661" t="inlineStr">
        <is>
          <t>Grant Porter</t>
        </is>
      </c>
      <c r="B3661" t="inlineStr">
        <is>
          <t>(N/A)</t>
        </is>
      </c>
      <c r="C3661" t="inlineStr">
        <is>
          <t>RW</t>
        </is>
      </c>
      <c r="D3661" t="inlineStr">
        <is>
          <t>F</t>
        </is>
      </c>
      <c r="E3661" t="n">
        <v>24</v>
      </c>
      <c r="F3661" t="inlineStr">
        <is>
          <t>FA</t>
        </is>
      </c>
      <c r="G3661" t="inlineStr">
        <is>
          <t>FA</t>
        </is>
      </c>
      <c r="H3661" s="30" t="n">
        <v>1</v>
      </c>
      <c r="I3661" s="31" t="n">
        <v>0</v>
      </c>
      <c r="J3661" s="31" t="n"/>
      <c r="K3661" s="31" t="n">
        <v>0</v>
      </c>
      <c r="L3661" s="32" t="n"/>
      <c r="M3661" s="31" t="n">
        <v>0</v>
      </c>
      <c r="N3661" s="31" t="n">
        <v>0</v>
      </c>
      <c r="O3661" s="31" t="n"/>
      <c r="P3661" s="31" t="n"/>
      <c r="Q3661" s="31" t="n">
        <v>0</v>
      </c>
      <c r="R3661" s="31" t="n"/>
      <c r="S3661" s="32" t="n"/>
      <c r="T3661" s="32" t="n"/>
      <c r="V3661" t="inlineStr">
        <is>
          <t>072fo</t>
        </is>
      </c>
      <c r="Z3661" t="inlineStr">
        <is>
          <t>Grant Porter ((N/A) RW)</t>
        </is>
      </c>
    </row>
    <row r="3662">
      <c r="A3662" t="inlineStr">
        <is>
          <t>Grant Rollheiser</t>
        </is>
      </c>
      <c r="B3662" t="inlineStr">
        <is>
          <t>(N/A)</t>
        </is>
      </c>
      <c r="C3662" t="inlineStr">
        <is>
          <t>G</t>
        </is>
      </c>
      <c r="D3662" t="inlineStr">
        <is>
          <t>G</t>
        </is>
      </c>
      <c r="E3662" t="n">
        <v>37</v>
      </c>
      <c r="F3662" t="inlineStr">
        <is>
          <t>FA</t>
        </is>
      </c>
      <c r="G3662" t="inlineStr">
        <is>
          <t>FA</t>
        </is>
      </c>
      <c r="H3662" s="30" t="n">
        <v>1</v>
      </c>
      <c r="I3662" s="31" t="n">
        <v>0</v>
      </c>
      <c r="J3662" s="31" t="n"/>
      <c r="K3662" s="31" t="n">
        <v>0</v>
      </c>
      <c r="L3662" s="32" t="n"/>
      <c r="M3662" s="31" t="n">
        <v>0</v>
      </c>
      <c r="N3662" s="31" t="n">
        <v>0</v>
      </c>
      <c r="O3662" s="31" t="n"/>
      <c r="P3662" s="31" t="n"/>
      <c r="Q3662" s="31" t="n">
        <v>0</v>
      </c>
      <c r="R3662" s="31" t="n"/>
      <c r="S3662" s="32" t="n"/>
      <c r="T3662" s="32" t="n"/>
      <c r="V3662" t="inlineStr">
        <is>
          <t>02yef</t>
        </is>
      </c>
      <c r="Z3662" t="inlineStr">
        <is>
          <t>Grant Rollheiser ((N/A) G)</t>
        </is>
      </c>
    </row>
    <row r="3663">
      <c r="A3663" t="inlineStr">
        <is>
          <t>Grant Silianoff</t>
        </is>
      </c>
      <c r="B3663" t="inlineStr">
        <is>
          <t>(N/A)</t>
        </is>
      </c>
      <c r="C3663" t="inlineStr">
        <is>
          <t>LW</t>
        </is>
      </c>
      <c r="D3663" t="inlineStr">
        <is>
          <t>F</t>
        </is>
      </c>
      <c r="E3663" t="n">
        <v>25</v>
      </c>
      <c r="F3663" t="inlineStr">
        <is>
          <t>FA</t>
        </is>
      </c>
      <c r="G3663" t="inlineStr">
        <is>
          <t>FA</t>
        </is>
      </c>
      <c r="H3663" s="30" t="n">
        <v>1</v>
      </c>
      <c r="I3663" s="31" t="n">
        <v>0</v>
      </c>
      <c r="J3663" s="31" t="n"/>
      <c r="K3663" s="31" t="n">
        <v>0</v>
      </c>
      <c r="L3663" s="32" t="n"/>
      <c r="M3663" s="31" t="n">
        <v>0</v>
      </c>
      <c r="N3663" s="31" t="n">
        <v>0</v>
      </c>
      <c r="O3663" s="31" t="n"/>
      <c r="P3663" s="31" t="n"/>
      <c r="Q3663" s="31" t="n">
        <v>0</v>
      </c>
      <c r="R3663" s="31" t="n"/>
      <c r="S3663" s="32" t="n"/>
      <c r="T3663" s="32" t="n"/>
      <c r="V3663" t="inlineStr">
        <is>
          <t>0520u</t>
        </is>
      </c>
      <c r="Z3663" t="inlineStr">
        <is>
          <t>Grant Silianoff ((N/A) LW)</t>
        </is>
      </c>
    </row>
    <row r="3664">
      <c r="A3664" t="inlineStr">
        <is>
          <t>Grant Slukynsky</t>
        </is>
      </c>
      <c r="B3664" t="inlineStr">
        <is>
          <t>LAK</t>
        </is>
      </c>
      <c r="C3664" t="inlineStr">
        <is>
          <t>C</t>
        </is>
      </c>
      <c r="D3664" t="inlineStr">
        <is>
          <t>F</t>
        </is>
      </c>
      <c r="E3664" t="n">
        <v>24</v>
      </c>
      <c r="F3664" t="inlineStr">
        <is>
          <t>FA</t>
        </is>
      </c>
      <c r="G3664" t="inlineStr">
        <is>
          <t>FA</t>
        </is>
      </c>
      <c r="H3664" s="30" t="n">
        <v>952500</v>
      </c>
      <c r="I3664" s="31" t="n">
        <v>0</v>
      </c>
      <c r="J3664" s="31" t="n"/>
      <c r="K3664" s="31" t="n">
        <v>0</v>
      </c>
      <c r="L3664" s="32" t="n"/>
      <c r="M3664" s="31" t="n">
        <v>0</v>
      </c>
      <c r="N3664" s="31" t="n">
        <v>0</v>
      </c>
      <c r="O3664" s="31" t="n"/>
      <c r="P3664" s="31" t="n"/>
      <c r="Q3664" s="31" t="n">
        <v>0</v>
      </c>
      <c r="R3664" s="31" t="n"/>
      <c r="S3664" s="32" t="n"/>
      <c r="T3664" s="32" t="n"/>
      <c r="V3664" t="inlineStr">
        <is>
          <t>05mwi</t>
        </is>
      </c>
      <c r="W3664" t="n">
        <v>7656</v>
      </c>
      <c r="Y3664" t="inlineStr">
        <is>
          <t>9e77ec08-b5a7-4f7a-a358-2148c69156ba</t>
        </is>
      </c>
      <c r="Z3664" t="inlineStr">
        <is>
          <t>Grant Slukynsky (LAK C)</t>
        </is>
      </c>
    </row>
    <row r="3665">
      <c r="A3665" t="inlineStr">
        <is>
          <t>Grant Spada</t>
        </is>
      </c>
      <c r="B3665" t="inlineStr">
        <is>
          <t>TBL</t>
        </is>
      </c>
      <c r="C3665" t="inlineStr">
        <is>
          <t>D</t>
        </is>
      </c>
      <c r="D3665" t="inlineStr">
        <is>
          <t>D</t>
        </is>
      </c>
      <c r="E3665" t="n">
        <v>19</v>
      </c>
      <c r="F3665" t="inlineStr">
        <is>
          <t>FA</t>
        </is>
      </c>
      <c r="G3665" t="inlineStr">
        <is>
          <t>FA</t>
        </is>
      </c>
      <c r="H3665" s="30" t="n">
        <v>1</v>
      </c>
      <c r="I3665" s="31" t="n">
        <v>0</v>
      </c>
      <c r="J3665" s="31" t="n"/>
      <c r="K3665" s="31" t="n">
        <v>0</v>
      </c>
      <c r="L3665" s="32" t="n"/>
      <c r="M3665" s="31" t="n">
        <v>0</v>
      </c>
      <c r="N3665" s="31" t="n">
        <v>0</v>
      </c>
      <c r="O3665" s="31" t="n"/>
      <c r="P3665" s="31" t="n"/>
      <c r="Q3665" s="31" t="n">
        <v>0</v>
      </c>
      <c r="R3665" s="31" t="n"/>
      <c r="S3665" s="32" t="n"/>
      <c r="T3665" s="32" t="n"/>
      <c r="V3665" t="inlineStr">
        <is>
          <t>06xxn</t>
        </is>
      </c>
      <c r="Y3665" t="inlineStr">
        <is>
          <t>c0f4023e-b23c-440d-9ee1-4b5691d52c99</t>
        </is>
      </c>
      <c r="Z3665" t="inlineStr">
        <is>
          <t>Grant Spada (TBL D)</t>
        </is>
      </c>
    </row>
    <row r="3666">
      <c r="A3666" t="inlineStr">
        <is>
          <t>Grayden Robertson-Palmer</t>
        </is>
      </c>
      <c r="B3666" t="inlineStr">
        <is>
          <t>DET</t>
        </is>
      </c>
      <c r="C3666" t="inlineStr">
        <is>
          <t>C</t>
        </is>
      </c>
      <c r="D3666" t="inlineStr">
        <is>
          <t>F</t>
        </is>
      </c>
      <c r="E3666" t="n">
        <v>19</v>
      </c>
      <c r="F3666" t="inlineStr">
        <is>
          <t>FA</t>
        </is>
      </c>
      <c r="G3666" t="inlineStr">
        <is>
          <t>FA</t>
        </is>
      </c>
      <c r="H3666" s="30" t="n">
        <v>1</v>
      </c>
      <c r="I3666" s="31" t="n">
        <v>0</v>
      </c>
      <c r="J3666" s="31" t="n"/>
      <c r="K3666" s="31" t="n">
        <v>0</v>
      </c>
      <c r="L3666" s="32" t="n"/>
      <c r="M3666" s="31" t="n">
        <v>0</v>
      </c>
      <c r="N3666" s="31" t="n">
        <v>0</v>
      </c>
      <c r="O3666" s="31" t="n"/>
      <c r="P3666" s="31" t="n"/>
      <c r="Q3666" s="31" t="n">
        <v>0</v>
      </c>
      <c r="R3666" s="31" t="n"/>
      <c r="S3666" s="32" t="n"/>
      <c r="T3666" s="32" t="n"/>
      <c r="V3666" t="inlineStr">
        <is>
          <t>06xxx</t>
        </is>
      </c>
      <c r="Y3666" t="inlineStr">
        <is>
          <t>8fcef983-a5a1-4677-819a-7b6ed2caca5d</t>
        </is>
      </c>
      <c r="Z3666" t="inlineStr">
        <is>
          <t>Grayden Robertson-Palmer (DET C)</t>
        </is>
      </c>
    </row>
    <row r="3667">
      <c r="A3667" t="inlineStr">
        <is>
          <t>Grayden Siepmann</t>
        </is>
      </c>
      <c r="B3667" t="inlineStr">
        <is>
          <t>(N/A)</t>
        </is>
      </c>
      <c r="C3667" t="inlineStr">
        <is>
          <t>D</t>
        </is>
      </c>
      <c r="D3667" t="inlineStr">
        <is>
          <t>D</t>
        </is>
      </c>
      <c r="E3667" t="n">
        <v>22</v>
      </c>
      <c r="F3667" t="inlineStr">
        <is>
          <t>FA</t>
        </is>
      </c>
      <c r="G3667" t="inlineStr">
        <is>
          <t>FA</t>
        </is>
      </c>
      <c r="H3667" s="30" t="n">
        <v>1</v>
      </c>
      <c r="I3667" s="31" t="n">
        <v>0</v>
      </c>
      <c r="J3667" s="31" t="n"/>
      <c r="K3667" s="31" t="n">
        <v>0</v>
      </c>
      <c r="L3667" s="32" t="n"/>
      <c r="M3667" s="31" t="n">
        <v>0</v>
      </c>
      <c r="N3667" s="31" t="n">
        <v>0</v>
      </c>
      <c r="O3667" s="31" t="n"/>
      <c r="P3667" s="31" t="n"/>
      <c r="Q3667" s="31" t="n">
        <v>0</v>
      </c>
      <c r="R3667" s="31" t="n"/>
      <c r="S3667" s="32" t="n"/>
      <c r="T3667" s="32" t="n"/>
      <c r="V3667" t="inlineStr">
        <is>
          <t>0618f</t>
        </is>
      </c>
      <c r="Z3667" t="inlineStr">
        <is>
          <t>Grayden Siepmann ((N/A) D)</t>
        </is>
      </c>
    </row>
    <row r="3668">
      <c r="A3668" t="inlineStr">
        <is>
          <t>Grayson Badger</t>
        </is>
      </c>
      <c r="B3668" t="inlineStr">
        <is>
          <t>(N/A)</t>
        </is>
      </c>
      <c r="C3668" t="inlineStr">
        <is>
          <t>RW</t>
        </is>
      </c>
      <c r="D3668" t="inlineStr">
        <is>
          <t>F</t>
        </is>
      </c>
      <c r="E3668" t="n">
        <v>22</v>
      </c>
      <c r="F3668" t="inlineStr">
        <is>
          <t>FA</t>
        </is>
      </c>
      <c r="G3668" t="inlineStr">
        <is>
          <t>FA</t>
        </is>
      </c>
      <c r="H3668" s="30" t="n">
        <v>1</v>
      </c>
      <c r="I3668" s="31" t="n">
        <v>0</v>
      </c>
      <c r="J3668" s="31" t="n"/>
      <c r="K3668" s="31" t="n">
        <v>0</v>
      </c>
      <c r="L3668" s="32" t="n"/>
      <c r="M3668" s="31" t="n">
        <v>0</v>
      </c>
      <c r="N3668" s="31" t="n">
        <v>0</v>
      </c>
      <c r="O3668" s="31" t="n"/>
      <c r="P3668" s="31" t="n"/>
      <c r="Q3668" s="31" t="n">
        <v>0</v>
      </c>
      <c r="R3668" s="31" t="n"/>
      <c r="S3668" s="32" t="n"/>
      <c r="T3668" s="32" t="n"/>
      <c r="V3668" t="inlineStr">
        <is>
          <t>062nj</t>
        </is>
      </c>
      <c r="Z3668" t="inlineStr">
        <is>
          <t>Grayson Badger ((N/A) RW)</t>
        </is>
      </c>
    </row>
    <row r="3669">
      <c r="A3669" t="inlineStr">
        <is>
          <t>Grayson Burzynski</t>
        </is>
      </c>
      <c r="B3669" t="inlineStr">
        <is>
          <t>(N/A)</t>
        </is>
      </c>
      <c r="C3669" t="inlineStr">
        <is>
          <t>D</t>
        </is>
      </c>
      <c r="D3669" t="inlineStr">
        <is>
          <t>D</t>
        </is>
      </c>
      <c r="E3669" t="n">
        <v>21</v>
      </c>
      <c r="F3669" t="inlineStr">
        <is>
          <t>FA</t>
        </is>
      </c>
      <c r="G3669" t="inlineStr">
        <is>
          <t>FA</t>
        </is>
      </c>
      <c r="H3669" s="30" t="n">
        <v>1</v>
      </c>
      <c r="I3669" s="31" t="n">
        <v>0</v>
      </c>
      <c r="J3669" s="31" t="n"/>
      <c r="K3669" s="31" t="n">
        <v>0</v>
      </c>
      <c r="L3669" s="32" t="n"/>
      <c r="M3669" s="31" t="n">
        <v>0</v>
      </c>
      <c r="N3669" s="31" t="n">
        <v>0</v>
      </c>
      <c r="O3669" s="31" t="n"/>
      <c r="P3669" s="31" t="n"/>
      <c r="Q3669" s="31" t="n">
        <v>0</v>
      </c>
      <c r="R3669" s="31" t="n"/>
      <c r="S3669" s="32" t="n"/>
      <c r="T3669" s="32" t="n"/>
      <c r="V3669" t="inlineStr">
        <is>
          <t>07259</t>
        </is>
      </c>
      <c r="Z3669" t="inlineStr">
        <is>
          <t>Grayson Burzynski ((N/A) D)</t>
        </is>
      </c>
    </row>
    <row r="3670">
      <c r="A3670" t="inlineStr">
        <is>
          <t>Grayson Downing</t>
        </is>
      </c>
      <c r="B3670" t="inlineStr">
        <is>
          <t>(N/A)</t>
        </is>
      </c>
      <c r="C3670" t="inlineStr">
        <is>
          <t>RW</t>
        </is>
      </c>
      <c r="D3670" t="inlineStr">
        <is>
          <t>F</t>
        </is>
      </c>
      <c r="E3670" t="n">
        <v>34</v>
      </c>
      <c r="F3670" t="inlineStr">
        <is>
          <t>FA</t>
        </is>
      </c>
      <c r="G3670" t="inlineStr">
        <is>
          <t>FA</t>
        </is>
      </c>
      <c r="H3670" s="30" t="n">
        <v>1</v>
      </c>
      <c r="I3670" s="31" t="n">
        <v>0</v>
      </c>
      <c r="J3670" s="31" t="n"/>
      <c r="K3670" s="31" t="n">
        <v>0</v>
      </c>
      <c r="L3670" s="32" t="n"/>
      <c r="M3670" s="31" t="n">
        <v>0</v>
      </c>
      <c r="N3670" s="31" t="n">
        <v>0</v>
      </c>
      <c r="O3670" s="31" t="n"/>
      <c r="P3670" s="31" t="n"/>
      <c r="Q3670" s="31" t="n">
        <v>0</v>
      </c>
      <c r="R3670" s="31" t="n"/>
      <c r="S3670" s="32" t="n"/>
      <c r="T3670" s="32" t="n"/>
      <c r="V3670" t="inlineStr">
        <is>
          <t>03npd</t>
        </is>
      </c>
      <c r="W3670" t="n">
        <v>4750</v>
      </c>
      <c r="X3670" t="n">
        <v>6716</v>
      </c>
      <c r="Z3670" t="inlineStr">
        <is>
          <t>Grayson Downing ((N/A) RW)</t>
        </is>
      </c>
    </row>
    <row r="3671">
      <c r="A3671" t="inlineStr">
        <is>
          <t>Greg Betzold</t>
        </is>
      </c>
      <c r="B3671" t="inlineStr">
        <is>
          <t>(N/A)</t>
        </is>
      </c>
      <c r="C3671" t="inlineStr">
        <is>
          <t>C</t>
        </is>
      </c>
      <c r="D3671" t="inlineStr">
        <is>
          <t>F</t>
        </is>
      </c>
      <c r="E3671" t="n">
        <v>31</v>
      </c>
      <c r="F3671" t="inlineStr">
        <is>
          <t>FA</t>
        </is>
      </c>
      <c r="G3671" t="inlineStr">
        <is>
          <t>FA</t>
        </is>
      </c>
      <c r="H3671" s="30" t="n">
        <v>1</v>
      </c>
      <c r="I3671" s="31" t="n">
        <v>0</v>
      </c>
      <c r="J3671" s="31" t="n"/>
      <c r="K3671" s="31" t="n">
        <v>0</v>
      </c>
      <c r="L3671" s="32" t="n"/>
      <c r="M3671" s="31" t="n">
        <v>0</v>
      </c>
      <c r="N3671" s="31" t="n">
        <v>0</v>
      </c>
      <c r="O3671" s="31" t="n"/>
      <c r="P3671" s="31" t="n"/>
      <c r="Q3671" s="31" t="n">
        <v>0</v>
      </c>
      <c r="R3671" s="31" t="n"/>
      <c r="S3671" s="32" t="n"/>
      <c r="T3671" s="32" t="n"/>
      <c r="V3671" t="inlineStr">
        <is>
          <t>03cb9</t>
        </is>
      </c>
      <c r="Z3671" t="inlineStr">
        <is>
          <t>Greg Betzold ((N/A) C)</t>
        </is>
      </c>
    </row>
    <row r="3672">
      <c r="A3672" t="inlineStr">
        <is>
          <t>Greg Burke</t>
        </is>
      </c>
      <c r="B3672" t="inlineStr">
        <is>
          <t>(N/A)</t>
        </is>
      </c>
      <c r="C3672" t="inlineStr">
        <is>
          <t>LW</t>
        </is>
      </c>
      <c r="D3672" t="inlineStr">
        <is>
          <t>F</t>
        </is>
      </c>
      <c r="E3672" t="n">
        <v>36</v>
      </c>
      <c r="F3672" t="inlineStr">
        <is>
          <t>FA</t>
        </is>
      </c>
      <c r="G3672" t="inlineStr">
        <is>
          <t>FA</t>
        </is>
      </c>
      <c r="H3672" s="30" t="n">
        <v>1</v>
      </c>
      <c r="I3672" s="31" t="n">
        <v>0</v>
      </c>
      <c r="J3672" s="31" t="n"/>
      <c r="K3672" s="31" t="n">
        <v>0</v>
      </c>
      <c r="L3672" s="32" t="n"/>
      <c r="M3672" s="31" t="n">
        <v>0</v>
      </c>
      <c r="N3672" s="31" t="n">
        <v>0</v>
      </c>
      <c r="O3672" s="31" t="n"/>
      <c r="P3672" s="31" t="n"/>
      <c r="Q3672" s="31" t="n">
        <v>0</v>
      </c>
      <c r="R3672" s="31" t="n"/>
      <c r="S3672" s="32" t="n"/>
      <c r="T3672" s="32" t="n"/>
      <c r="V3672" t="inlineStr">
        <is>
          <t>02ye3</t>
        </is>
      </c>
      <c r="Z3672" t="inlineStr">
        <is>
          <t>Greg Burke ((N/A) LW)</t>
        </is>
      </c>
    </row>
    <row r="3673">
      <c r="A3673" t="inlineStr">
        <is>
          <t>Greg Carey</t>
        </is>
      </c>
      <c r="B3673" t="inlineStr">
        <is>
          <t>PHI</t>
        </is>
      </c>
      <c r="C3673" t="inlineStr">
        <is>
          <t>C</t>
        </is>
      </c>
      <c r="D3673" t="inlineStr">
        <is>
          <t>F</t>
        </is>
      </c>
      <c r="E3673" t="n">
        <v>36</v>
      </c>
      <c r="F3673" t="inlineStr">
        <is>
          <t>FA</t>
        </is>
      </c>
      <c r="G3673" t="inlineStr">
        <is>
          <t>FA</t>
        </is>
      </c>
      <c r="H3673" s="30" t="n">
        <v>1</v>
      </c>
      <c r="I3673" s="31" t="n">
        <v>0</v>
      </c>
      <c r="J3673" s="31" t="n"/>
      <c r="K3673" s="31" t="n">
        <v>0</v>
      </c>
      <c r="L3673" s="32" t="n"/>
      <c r="M3673" s="31" t="n">
        <v>0</v>
      </c>
      <c r="N3673" s="31" t="n">
        <v>0</v>
      </c>
      <c r="O3673" s="31" t="n"/>
      <c r="P3673" s="31" t="n"/>
      <c r="Q3673" s="31" t="n">
        <v>0</v>
      </c>
      <c r="R3673" s="31" t="n"/>
      <c r="S3673" s="32" t="n"/>
      <c r="T3673" s="32" t="n"/>
      <c r="V3673" t="inlineStr">
        <is>
          <t>02ytz</t>
        </is>
      </c>
      <c r="W3673" t="n">
        <v>4568</v>
      </c>
      <c r="X3673" t="n">
        <v>6335</v>
      </c>
      <c r="Z3673" t="inlineStr">
        <is>
          <t>Greg Carey (PHI C)</t>
        </is>
      </c>
    </row>
    <row r="3674">
      <c r="A3674" t="inlineStr">
        <is>
          <t>Greg Chase</t>
        </is>
      </c>
      <c r="B3674" t="inlineStr">
        <is>
          <t>(N/A)</t>
        </is>
      </c>
      <c r="C3674" t="inlineStr">
        <is>
          <t>C</t>
        </is>
      </c>
      <c r="D3674" t="inlineStr">
        <is>
          <t>F</t>
        </is>
      </c>
      <c r="E3674" t="n">
        <v>31</v>
      </c>
      <c r="F3674" t="inlineStr">
        <is>
          <t>FA</t>
        </is>
      </c>
      <c r="G3674" t="inlineStr">
        <is>
          <t>FA</t>
        </is>
      </c>
      <c r="H3674" s="30" t="n">
        <v>1</v>
      </c>
      <c r="I3674" s="31" t="n">
        <v>0</v>
      </c>
      <c r="J3674" s="31" t="n"/>
      <c r="K3674" s="31" t="n">
        <v>0</v>
      </c>
      <c r="L3674" s="32" t="n"/>
      <c r="M3674" s="31" t="n">
        <v>0</v>
      </c>
      <c r="N3674" s="31" t="n">
        <v>0</v>
      </c>
      <c r="O3674" s="31" t="n"/>
      <c r="P3674" s="31" t="n"/>
      <c r="Q3674" s="31" t="n">
        <v>0</v>
      </c>
      <c r="R3674" s="31" t="n"/>
      <c r="S3674" s="32" t="n"/>
      <c r="T3674" s="32" t="n"/>
      <c r="V3674" t="inlineStr">
        <is>
          <t>031up</t>
        </is>
      </c>
      <c r="W3674" t="n">
        <v>4543</v>
      </c>
      <c r="X3674" t="n">
        <v>6167</v>
      </c>
      <c r="Z3674" t="inlineStr">
        <is>
          <t>Greg Chase ((N/A) C)</t>
        </is>
      </c>
    </row>
    <row r="3675">
      <c r="A3675" t="inlineStr">
        <is>
          <t>Greg Coburn</t>
        </is>
      </c>
      <c r="B3675" t="inlineStr">
        <is>
          <t>UTA</t>
        </is>
      </c>
      <c r="C3675" t="inlineStr">
        <is>
          <t>D</t>
        </is>
      </c>
      <c r="D3675" t="inlineStr">
        <is>
          <t>D</t>
        </is>
      </c>
      <c r="E3675" t="n">
        <v>38</v>
      </c>
      <c r="F3675" t="inlineStr">
        <is>
          <t>FA</t>
        </is>
      </c>
      <c r="G3675" t="inlineStr">
        <is>
          <t>FA</t>
        </is>
      </c>
      <c r="H3675" s="30" t="n">
        <v>1</v>
      </c>
      <c r="I3675" s="31" t="n">
        <v>0</v>
      </c>
      <c r="J3675" s="31" t="n"/>
      <c r="K3675" s="31" t="n">
        <v>0</v>
      </c>
      <c r="L3675" s="32" t="n"/>
      <c r="M3675" s="31" t="n">
        <v>0</v>
      </c>
      <c r="N3675" s="31" t="n">
        <v>0</v>
      </c>
      <c r="O3675" s="31" t="n"/>
      <c r="P3675" s="31" t="n"/>
      <c r="Q3675" s="31" t="n">
        <v>0</v>
      </c>
      <c r="R3675" s="31" t="n"/>
      <c r="S3675" s="32" t="n"/>
      <c r="T3675" s="32" t="n"/>
      <c r="V3675" t="inlineStr">
        <is>
          <t>038mq</t>
        </is>
      </c>
      <c r="X3675" t="n">
        <v>6263</v>
      </c>
      <c r="Z3675" t="inlineStr">
        <is>
          <t>Greg Coburn (UTA D)</t>
        </is>
      </c>
    </row>
    <row r="3676">
      <c r="A3676" t="inlineStr">
        <is>
          <t>Greg Koutsomitis</t>
        </is>
      </c>
      <c r="B3676" t="inlineStr">
        <is>
          <t>(N/A)</t>
        </is>
      </c>
      <c r="C3676" t="inlineStr">
        <is>
          <t>RW</t>
        </is>
      </c>
      <c r="D3676" t="inlineStr">
        <is>
          <t>F</t>
        </is>
      </c>
      <c r="E3676" t="n">
        <v>26</v>
      </c>
      <c r="F3676" t="inlineStr">
        <is>
          <t>FA</t>
        </is>
      </c>
      <c r="G3676" t="inlineStr">
        <is>
          <t>FA</t>
        </is>
      </c>
      <c r="H3676" s="30" t="n">
        <v>1</v>
      </c>
      <c r="I3676" s="31" t="n">
        <v>0</v>
      </c>
      <c r="J3676" s="31" t="n"/>
      <c r="K3676" s="31" t="n">
        <v>0</v>
      </c>
      <c r="L3676" s="32" t="n"/>
      <c r="M3676" s="31" t="n">
        <v>0</v>
      </c>
      <c r="N3676" s="31" t="n">
        <v>0</v>
      </c>
      <c r="O3676" s="31" t="n"/>
      <c r="P3676" s="31" t="n"/>
      <c r="Q3676" s="31" t="n">
        <v>0</v>
      </c>
      <c r="R3676" s="31" t="n"/>
      <c r="S3676" s="32" t="n"/>
      <c r="T3676" s="32" t="n"/>
      <c r="V3676" t="inlineStr">
        <is>
          <t>04mez</t>
        </is>
      </c>
      <c r="Z3676" t="inlineStr">
        <is>
          <t>Greg Koutsomitis ((N/A) RW)</t>
        </is>
      </c>
    </row>
    <row r="3677">
      <c r="A3677" t="inlineStr">
        <is>
          <t>Greg McKegg</t>
        </is>
      </c>
      <c r="B3677" t="inlineStr">
        <is>
          <t>(N/A)</t>
        </is>
      </c>
      <c r="C3677" t="inlineStr">
        <is>
          <t>C</t>
        </is>
      </c>
      <c r="D3677" t="inlineStr">
        <is>
          <t>F</t>
        </is>
      </c>
      <c r="E3677" t="n">
        <v>34</v>
      </c>
      <c r="F3677" t="inlineStr">
        <is>
          <t>FA</t>
        </is>
      </c>
      <c r="G3677" t="inlineStr">
        <is>
          <t>FA</t>
        </is>
      </c>
      <c r="H3677" s="30" t="n">
        <v>1</v>
      </c>
      <c r="I3677" s="31" t="n">
        <v>0</v>
      </c>
      <c r="J3677" s="31" t="n"/>
      <c r="K3677" s="31" t="n">
        <v>0</v>
      </c>
      <c r="L3677" s="32" t="n"/>
      <c r="M3677" s="31" t="n">
        <v>0</v>
      </c>
      <c r="N3677" s="31" t="n">
        <v>0</v>
      </c>
      <c r="O3677" s="31" t="n"/>
      <c r="P3677" s="31" t="n"/>
      <c r="Q3677" s="31" t="n">
        <v>0</v>
      </c>
      <c r="R3677" s="31" t="n"/>
      <c r="S3677" s="32" t="n"/>
      <c r="T3677" s="32" t="n"/>
      <c r="V3677" t="inlineStr">
        <is>
          <t>01zqp</t>
        </is>
      </c>
      <c r="W3677" t="n">
        <v>3587</v>
      </c>
      <c r="X3677" t="n">
        <v>5035</v>
      </c>
      <c r="Y3677" t="inlineStr">
        <is>
          <t>952a16c1-2135-42bd-8c93-f6383e1e9ad7</t>
        </is>
      </c>
      <c r="Z3677" t="inlineStr">
        <is>
          <t>Greg McKegg ((N/A) C)</t>
        </is>
      </c>
    </row>
    <row r="3678">
      <c r="A3678" t="inlineStr">
        <is>
          <t>Greg Meireles</t>
        </is>
      </c>
      <c r="B3678" t="inlineStr">
        <is>
          <t>MIN</t>
        </is>
      </c>
      <c r="C3678" t="inlineStr">
        <is>
          <t>C</t>
        </is>
      </c>
      <c r="D3678" t="inlineStr">
        <is>
          <t>F</t>
        </is>
      </c>
      <c r="E3678" t="n">
        <v>27</v>
      </c>
      <c r="F3678" t="inlineStr">
        <is>
          <t>FA</t>
        </is>
      </c>
      <c r="G3678" t="inlineStr">
        <is>
          <t>FA</t>
        </is>
      </c>
      <c r="H3678" s="30" t="n">
        <v>1</v>
      </c>
      <c r="I3678" s="31" t="n">
        <v>0</v>
      </c>
      <c r="J3678" s="31" t="n"/>
      <c r="K3678" s="31" t="n">
        <v>0</v>
      </c>
      <c r="L3678" s="32" t="n"/>
      <c r="M3678" s="31" t="n">
        <v>0</v>
      </c>
      <c r="N3678" s="31" t="n">
        <v>0</v>
      </c>
      <c r="O3678" s="31" t="n"/>
      <c r="P3678" s="31" t="n"/>
      <c r="Q3678" s="31" t="n">
        <v>0</v>
      </c>
      <c r="R3678" s="31" t="n"/>
      <c r="S3678" s="32" t="n"/>
      <c r="T3678" s="32" t="n"/>
      <c r="V3678" t="inlineStr">
        <is>
          <t>04ffq</t>
        </is>
      </c>
      <c r="X3678" t="n">
        <v>8445</v>
      </c>
      <c r="Y3678" t="inlineStr">
        <is>
          <t>f615ef69-1201-4e64-86e9-f5f4522ce2df</t>
        </is>
      </c>
      <c r="Z3678" t="inlineStr">
        <is>
          <t>Greg Meireles (MIN C)</t>
        </is>
      </c>
    </row>
    <row r="3679">
      <c r="A3679" t="inlineStr">
        <is>
          <t>Greg Miller</t>
        </is>
      </c>
      <c r="B3679" t="inlineStr">
        <is>
          <t>(N/A)</t>
        </is>
      </c>
      <c r="C3679" t="inlineStr">
        <is>
          <t>C</t>
        </is>
      </c>
      <c r="D3679" t="inlineStr">
        <is>
          <t>F</t>
        </is>
      </c>
      <c r="E3679" t="n">
        <v>36</v>
      </c>
      <c r="F3679" t="inlineStr">
        <is>
          <t>FA</t>
        </is>
      </c>
      <c r="G3679" t="inlineStr">
        <is>
          <t>FA</t>
        </is>
      </c>
      <c r="H3679" s="30" t="n">
        <v>1</v>
      </c>
      <c r="I3679" s="31" t="n">
        <v>0</v>
      </c>
      <c r="J3679" s="31" t="n"/>
      <c r="K3679" s="31" t="n">
        <v>0</v>
      </c>
      <c r="L3679" s="32" t="n"/>
      <c r="M3679" s="31" t="n">
        <v>0</v>
      </c>
      <c r="N3679" s="31" t="n">
        <v>0</v>
      </c>
      <c r="O3679" s="31" t="n"/>
      <c r="P3679" s="31" t="n"/>
      <c r="Q3679" s="31" t="n">
        <v>0</v>
      </c>
      <c r="R3679" s="31" t="n"/>
      <c r="S3679" s="32" t="n"/>
      <c r="T3679" s="32" t="n"/>
      <c r="V3679" t="inlineStr">
        <is>
          <t>038t9</t>
        </is>
      </c>
      <c r="X3679" t="n">
        <v>6313</v>
      </c>
      <c r="Z3679" t="inlineStr">
        <is>
          <t>Greg Miller ((N/A) C)</t>
        </is>
      </c>
    </row>
    <row r="3680">
      <c r="A3680" t="inlineStr">
        <is>
          <t>Greg Moore</t>
        </is>
      </c>
      <c r="B3680" t="inlineStr">
        <is>
          <t>(N/A)</t>
        </is>
      </c>
      <c r="C3680" t="inlineStr">
        <is>
          <t>RW</t>
        </is>
      </c>
      <c r="D3680" t="inlineStr">
        <is>
          <t>F</t>
        </is>
      </c>
      <c r="E3680" t="n">
        <v>42</v>
      </c>
      <c r="F3680" t="inlineStr">
        <is>
          <t>FA</t>
        </is>
      </c>
      <c r="G3680" t="inlineStr">
        <is>
          <t>FA</t>
        </is>
      </c>
      <c r="H3680" s="30" t="n">
        <v>1</v>
      </c>
      <c r="I3680" s="31" t="n">
        <v>0</v>
      </c>
      <c r="J3680" s="31" t="n"/>
      <c r="K3680" s="31" t="n">
        <v>0</v>
      </c>
      <c r="L3680" s="32" t="n"/>
      <c r="M3680" s="31" t="n">
        <v>0</v>
      </c>
      <c r="N3680" s="31" t="n">
        <v>0</v>
      </c>
      <c r="O3680" s="31" t="n"/>
      <c r="P3680" s="31" t="n"/>
      <c r="Q3680" s="31" t="n">
        <v>0</v>
      </c>
      <c r="R3680" s="31" t="n"/>
      <c r="S3680" s="32" t="n"/>
      <c r="T3680" s="32" t="n"/>
      <c r="V3680" t="inlineStr">
        <is>
          <t>0040w</t>
        </is>
      </c>
      <c r="W3680" t="n">
        <v>2123</v>
      </c>
      <c r="X3680" t="n">
        <v>3877</v>
      </c>
      <c r="Z3680" t="inlineStr">
        <is>
          <t>Greg Moore ((N/A) RW)</t>
        </is>
      </c>
    </row>
    <row r="3681">
      <c r="A3681" t="inlineStr">
        <is>
          <t>Greg Moro</t>
        </is>
      </c>
      <c r="B3681" t="inlineStr">
        <is>
          <t>CGY</t>
        </is>
      </c>
      <c r="C3681" t="inlineStr">
        <is>
          <t>D</t>
        </is>
      </c>
      <c r="D3681" t="inlineStr">
        <is>
          <t>D</t>
        </is>
      </c>
      <c r="E3681" t="n">
        <v>30</v>
      </c>
      <c r="F3681" t="inlineStr">
        <is>
          <t>FA</t>
        </is>
      </c>
      <c r="G3681" t="inlineStr">
        <is>
          <t>FA</t>
        </is>
      </c>
      <c r="H3681" s="30" t="n">
        <v>1</v>
      </c>
      <c r="I3681" s="31" t="n">
        <v>0</v>
      </c>
      <c r="J3681" s="31" t="n"/>
      <c r="K3681" s="31" t="n">
        <v>0</v>
      </c>
      <c r="L3681" s="32" t="n"/>
      <c r="M3681" s="31" t="n">
        <v>0</v>
      </c>
      <c r="N3681" s="31" t="n">
        <v>0</v>
      </c>
      <c r="O3681" s="31" t="n"/>
      <c r="P3681" s="31" t="n"/>
      <c r="Q3681" s="31" t="n">
        <v>0</v>
      </c>
      <c r="R3681" s="31" t="n"/>
      <c r="S3681" s="32" t="n"/>
      <c r="T3681" s="32" t="n"/>
      <c r="V3681" t="inlineStr">
        <is>
          <t>05xc8</t>
        </is>
      </c>
      <c r="Y3681" t="inlineStr">
        <is>
          <t>f22645ef-05ff-46d5-be6a-300333255b50</t>
        </is>
      </c>
      <c r="Z3681" t="inlineStr">
        <is>
          <t>Greg Moro (CGY D)</t>
        </is>
      </c>
    </row>
    <row r="3682">
      <c r="A3682" t="inlineStr">
        <is>
          <t>Greg Printz</t>
        </is>
      </c>
      <c r="B3682" t="inlineStr">
        <is>
          <t>(N/A)</t>
        </is>
      </c>
      <c r="C3682" t="inlineStr">
        <is>
          <t>LW</t>
        </is>
      </c>
      <c r="D3682" t="inlineStr">
        <is>
          <t>F</t>
        </is>
      </c>
      <c r="E3682" t="n">
        <v>28</v>
      </c>
      <c r="F3682" t="inlineStr">
        <is>
          <t>FA</t>
        </is>
      </c>
      <c r="G3682" t="inlineStr">
        <is>
          <t>FA</t>
        </is>
      </c>
      <c r="H3682" s="30" t="n">
        <v>1</v>
      </c>
      <c r="I3682" s="31" t="n">
        <v>0</v>
      </c>
      <c r="J3682" s="31" t="n"/>
      <c r="K3682" s="31" t="n">
        <v>0</v>
      </c>
      <c r="L3682" s="32" t="n"/>
      <c r="M3682" s="31" t="n">
        <v>0</v>
      </c>
      <c r="N3682" s="31" t="n">
        <v>0</v>
      </c>
      <c r="O3682" s="31" t="n"/>
      <c r="P3682" s="31" t="n"/>
      <c r="Q3682" s="31" t="n">
        <v>0</v>
      </c>
      <c r="R3682" s="31" t="n"/>
      <c r="S3682" s="32" t="n"/>
      <c r="T3682" s="32" t="n"/>
      <c r="V3682" t="inlineStr">
        <is>
          <t>05r4y</t>
        </is>
      </c>
      <c r="Y3682" t="inlineStr">
        <is>
          <t>08afd6ab-3b5f-498e-92d8-214ff9fce4c0</t>
        </is>
      </c>
      <c r="Z3682" t="inlineStr">
        <is>
          <t>Greg Printz ((N/A) LW)</t>
        </is>
      </c>
    </row>
    <row r="3683">
      <c r="A3683" t="inlineStr">
        <is>
          <t>Greg Scott</t>
        </is>
      </c>
      <c r="B3683" t="inlineStr">
        <is>
          <t>(N/A)</t>
        </is>
      </c>
      <c r="C3683" t="inlineStr">
        <is>
          <t>LW</t>
        </is>
      </c>
      <c r="D3683" t="inlineStr">
        <is>
          <t>F</t>
        </is>
      </c>
      <c r="E3683" t="n">
        <v>38</v>
      </c>
      <c r="F3683" t="inlineStr">
        <is>
          <t>FA</t>
        </is>
      </c>
      <c r="G3683" t="inlineStr">
        <is>
          <t>FA</t>
        </is>
      </c>
      <c r="H3683" s="30" t="n">
        <v>1</v>
      </c>
      <c r="I3683" s="31" t="n">
        <v>0</v>
      </c>
      <c r="J3683" s="31" t="n"/>
      <c r="K3683" s="31" t="n">
        <v>0</v>
      </c>
      <c r="L3683" s="32" t="n"/>
      <c r="M3683" s="31" t="n">
        <v>0</v>
      </c>
      <c r="N3683" s="31" t="n">
        <v>0</v>
      </c>
      <c r="O3683" s="31" t="n"/>
      <c r="P3683" s="31" t="n"/>
      <c r="Q3683" s="31" t="n">
        <v>0</v>
      </c>
      <c r="R3683" s="31" t="n"/>
      <c r="S3683" s="32" t="n"/>
      <c r="T3683" s="32" t="n"/>
      <c r="V3683" t="inlineStr">
        <is>
          <t>00qkw</t>
        </is>
      </c>
      <c r="W3683" t="n">
        <v>3097</v>
      </c>
      <c r="X3683" t="n">
        <v>4513</v>
      </c>
      <c r="Z3683" t="inlineStr">
        <is>
          <t>Greg Scott ((N/A) LW)</t>
        </is>
      </c>
    </row>
    <row r="3684">
      <c r="A3684" t="inlineStr">
        <is>
          <t>Gregg Sutch</t>
        </is>
      </c>
      <c r="B3684" t="inlineStr">
        <is>
          <t>(N/A)</t>
        </is>
      </c>
      <c r="C3684" t="inlineStr">
        <is>
          <t>RW</t>
        </is>
      </c>
      <c r="D3684" t="inlineStr">
        <is>
          <t>F</t>
        </is>
      </c>
      <c r="E3684" t="n">
        <v>34</v>
      </c>
      <c r="F3684" t="inlineStr">
        <is>
          <t>FA</t>
        </is>
      </c>
      <c r="G3684" t="inlineStr">
        <is>
          <t>FA</t>
        </is>
      </c>
      <c r="H3684" s="30" t="n">
        <v>1</v>
      </c>
      <c r="I3684" s="31" t="n">
        <v>0</v>
      </c>
      <c r="J3684" s="31" t="n"/>
      <c r="K3684" s="31" t="n">
        <v>0</v>
      </c>
      <c r="L3684" s="32" t="n"/>
      <c r="M3684" s="31" t="n">
        <v>0</v>
      </c>
      <c r="N3684" s="31" t="n">
        <v>0</v>
      </c>
      <c r="O3684" s="31" t="n"/>
      <c r="P3684" s="31" t="n"/>
      <c r="Q3684" s="31" t="n">
        <v>0</v>
      </c>
      <c r="R3684" s="31" t="n"/>
      <c r="S3684" s="32" t="n"/>
      <c r="T3684" s="32" t="n"/>
      <c r="V3684" t="inlineStr">
        <is>
          <t>01zuz</t>
        </is>
      </c>
      <c r="X3684" t="n">
        <v>5116</v>
      </c>
      <c r="Z3684" t="inlineStr">
        <is>
          <t>Gregg Sutch ((N/A) RW)</t>
        </is>
      </c>
    </row>
    <row r="3685">
      <c r="A3685" t="inlineStr">
        <is>
          <t>Gregor Biber</t>
        </is>
      </c>
      <c r="B3685" t="inlineStr">
        <is>
          <t>UTA</t>
        </is>
      </c>
      <c r="C3685" t="inlineStr">
        <is>
          <t>D</t>
        </is>
      </c>
      <c r="D3685" t="inlineStr">
        <is>
          <t>D</t>
        </is>
      </c>
      <c r="E3685" t="n">
        <v>20</v>
      </c>
      <c r="F3685" t="inlineStr">
        <is>
          <t>FA</t>
        </is>
      </c>
      <c r="G3685" t="inlineStr">
        <is>
          <t>FA</t>
        </is>
      </c>
      <c r="H3685" s="30" t="n">
        <v>1002500</v>
      </c>
      <c r="I3685" s="31" t="n">
        <v>0</v>
      </c>
      <c r="J3685" s="31" t="n"/>
      <c r="K3685" s="31" t="n">
        <v>0</v>
      </c>
      <c r="L3685" s="32" t="n"/>
      <c r="M3685" s="31" t="n">
        <v>0</v>
      </c>
      <c r="N3685" s="31" t="n">
        <v>0</v>
      </c>
      <c r="O3685" s="31" t="n"/>
      <c r="P3685" s="31" t="n"/>
      <c r="Q3685" s="31" t="n">
        <v>0</v>
      </c>
      <c r="R3685" s="31" t="n"/>
      <c r="S3685" s="32" t="n"/>
      <c r="T3685" s="32" t="n"/>
      <c r="V3685" t="inlineStr">
        <is>
          <t>06mqd</t>
        </is>
      </c>
      <c r="W3685" t="n">
        <v>7754</v>
      </c>
      <c r="Y3685" t="inlineStr">
        <is>
          <t>81937f92-7d7b-484a-94bf-879829d2df1b</t>
        </is>
      </c>
      <c r="Z3685" t="inlineStr">
        <is>
          <t>Gregor Biber (UTA D)</t>
        </is>
      </c>
    </row>
    <row r="3686">
      <c r="A3686" t="inlineStr">
        <is>
          <t>Gregor MacLeod</t>
        </is>
      </c>
      <c r="B3686" t="inlineStr">
        <is>
          <t>(N/A)</t>
        </is>
      </c>
      <c r="C3686" t="inlineStr">
        <is>
          <t>C</t>
        </is>
      </c>
      <c r="D3686" t="inlineStr">
        <is>
          <t>F</t>
        </is>
      </c>
      <c r="E3686" t="n">
        <v>28</v>
      </c>
      <c r="F3686" t="inlineStr">
        <is>
          <t>FA</t>
        </is>
      </c>
      <c r="G3686" t="inlineStr">
        <is>
          <t>FA</t>
        </is>
      </c>
      <c r="H3686" s="30" t="n">
        <v>1</v>
      </c>
      <c r="I3686" s="31" t="n">
        <v>0</v>
      </c>
      <c r="J3686" s="31" t="n"/>
      <c r="K3686" s="31" t="n">
        <v>0</v>
      </c>
      <c r="L3686" s="32" t="n"/>
      <c r="M3686" s="31" t="n">
        <v>0</v>
      </c>
      <c r="N3686" s="31" t="n">
        <v>0</v>
      </c>
      <c r="O3686" s="31" t="n"/>
      <c r="P3686" s="31" t="n"/>
      <c r="Q3686" s="31" t="n">
        <v>0</v>
      </c>
      <c r="R3686" s="31" t="n"/>
      <c r="S3686" s="32" t="n"/>
      <c r="T3686" s="32" t="n"/>
      <c r="V3686" t="inlineStr">
        <is>
          <t>04xc9</t>
        </is>
      </c>
      <c r="X3686" t="n">
        <v>8195</v>
      </c>
      <c r="Z3686" t="inlineStr">
        <is>
          <t>Gregor MacLeod ((N/A) C)</t>
        </is>
      </c>
    </row>
    <row r="3687">
      <c r="A3687" t="inlineStr">
        <is>
          <t>Gregory Campbell</t>
        </is>
      </c>
      <c r="B3687" t="inlineStr">
        <is>
          <t>CBJ</t>
        </is>
      </c>
      <c r="C3687" t="inlineStr">
        <is>
          <t>C</t>
        </is>
      </c>
      <c r="D3687" t="inlineStr">
        <is>
          <t>F</t>
        </is>
      </c>
      <c r="E3687" t="n">
        <v>42</v>
      </c>
      <c r="F3687" t="inlineStr">
        <is>
          <t>FA</t>
        </is>
      </c>
      <c r="G3687" t="inlineStr">
        <is>
          <t>FA</t>
        </is>
      </c>
      <c r="H3687" s="30" t="n">
        <v>1</v>
      </c>
      <c r="I3687" s="31" t="n">
        <v>0</v>
      </c>
      <c r="J3687" s="31" t="n"/>
      <c r="K3687" s="31" t="n">
        <v>0</v>
      </c>
      <c r="L3687" s="32" t="n"/>
      <c r="M3687" s="31" t="n">
        <v>0</v>
      </c>
      <c r="N3687" s="31" t="n">
        <v>0</v>
      </c>
      <c r="O3687" s="31" t="n"/>
      <c r="P3687" s="31" t="n"/>
      <c r="Q3687" s="31" t="n">
        <v>0</v>
      </c>
      <c r="R3687" s="31" t="n"/>
      <c r="S3687" s="32" t="n"/>
      <c r="T3687" s="32" t="n"/>
      <c r="V3687" t="inlineStr">
        <is>
          <t>003rh</t>
        </is>
      </c>
      <c r="W3687" t="n">
        <v>2017</v>
      </c>
      <c r="X3687" t="n">
        <v>3274</v>
      </c>
      <c r="Z3687" t="inlineStr">
        <is>
          <t>Gregory Campbell (CBJ C)</t>
        </is>
      </c>
    </row>
    <row r="3688">
      <c r="A3688" t="inlineStr">
        <is>
          <t>Gregory Hofmann</t>
        </is>
      </c>
      <c r="B3688" t="inlineStr">
        <is>
          <t>(N/A)</t>
        </is>
      </c>
      <c r="C3688" t="inlineStr">
        <is>
          <t>C</t>
        </is>
      </c>
      <c r="D3688" t="inlineStr">
        <is>
          <t>F</t>
        </is>
      </c>
      <c r="E3688" t="n">
        <v>33</v>
      </c>
      <c r="F3688" t="inlineStr">
        <is>
          <t>FA</t>
        </is>
      </c>
      <c r="G3688" t="inlineStr">
        <is>
          <t>FA</t>
        </is>
      </c>
      <c r="H3688" s="30" t="n">
        <v>1</v>
      </c>
      <c r="I3688" s="31" t="n">
        <v>0</v>
      </c>
      <c r="J3688" s="31" t="n"/>
      <c r="K3688" s="31" t="n">
        <v>0</v>
      </c>
      <c r="L3688" s="32" t="n"/>
      <c r="M3688" s="31" t="n">
        <v>0</v>
      </c>
      <c r="N3688" s="31" t="n">
        <v>0</v>
      </c>
      <c r="O3688" s="31" t="n"/>
      <c r="P3688" s="31" t="n"/>
      <c r="Q3688" s="31" t="n">
        <v>0</v>
      </c>
      <c r="R3688" s="31" t="n"/>
      <c r="S3688" s="32" t="n"/>
      <c r="T3688" s="32" t="n"/>
      <c r="V3688" t="inlineStr">
        <is>
          <t>02fmf</t>
        </is>
      </c>
      <c r="W3688" t="n">
        <v>6392</v>
      </c>
      <c r="X3688" t="n">
        <v>5469</v>
      </c>
      <c r="Y3688" t="inlineStr">
        <is>
          <t>638d82c5-e3be-4b3e-a0e0-6cde2d95ca03</t>
        </is>
      </c>
      <c r="Z3688" t="inlineStr">
        <is>
          <t>Gregory Hofmann ((N/A) C)</t>
        </is>
      </c>
    </row>
    <row r="3689">
      <c r="A3689" t="inlineStr">
        <is>
          <t>Gregory Stewart</t>
        </is>
      </c>
      <c r="B3689" t="inlineStr">
        <is>
          <t>(N/A)</t>
        </is>
      </c>
      <c r="C3689" t="inlineStr">
        <is>
          <t>LW</t>
        </is>
      </c>
      <c r="D3689" t="inlineStr">
        <is>
          <t>F</t>
        </is>
      </c>
      <c r="E3689" t="n">
        <v>40</v>
      </c>
      <c r="F3689" t="inlineStr">
        <is>
          <t>FA</t>
        </is>
      </c>
      <c r="G3689" t="inlineStr">
        <is>
          <t>FA</t>
        </is>
      </c>
      <c r="H3689" s="30" t="n">
        <v>1</v>
      </c>
      <c r="I3689" s="31" t="n">
        <v>0</v>
      </c>
      <c r="J3689" s="31" t="n"/>
      <c r="K3689" s="31" t="n">
        <v>0</v>
      </c>
      <c r="L3689" s="32" t="n"/>
      <c r="M3689" s="31" t="n">
        <v>0</v>
      </c>
      <c r="N3689" s="31" t="n">
        <v>0</v>
      </c>
      <c r="O3689" s="31" t="n"/>
      <c r="P3689" s="31" t="n"/>
      <c r="Q3689" s="31" t="n">
        <v>0</v>
      </c>
      <c r="R3689" s="31" t="n"/>
      <c r="S3689" s="32" t="n"/>
      <c r="T3689" s="32" t="n"/>
      <c r="V3689" t="inlineStr">
        <is>
          <t>004kg</t>
        </is>
      </c>
      <c r="W3689" t="n">
        <v>2544</v>
      </c>
      <c r="X3689" t="n">
        <v>3904</v>
      </c>
      <c r="Z3689" t="inlineStr">
        <is>
          <t>Gregory Stewart ((N/A) LW)</t>
        </is>
      </c>
    </row>
    <row r="3690">
      <c r="A3690" t="inlineStr">
        <is>
          <t>Griffen Molino</t>
        </is>
      </c>
      <c r="B3690" t="inlineStr">
        <is>
          <t>COL</t>
        </is>
      </c>
      <c r="C3690" t="inlineStr">
        <is>
          <t>C</t>
        </is>
      </c>
      <c r="D3690" t="inlineStr">
        <is>
          <t>F</t>
        </is>
      </c>
      <c r="E3690" t="n">
        <v>32</v>
      </c>
      <c r="F3690" t="inlineStr">
        <is>
          <t>FA</t>
        </is>
      </c>
      <c r="G3690" t="inlineStr">
        <is>
          <t>FA</t>
        </is>
      </c>
      <c r="H3690" s="30" t="n">
        <v>1</v>
      </c>
      <c r="I3690" s="31" t="n">
        <v>0</v>
      </c>
      <c r="J3690" s="31" t="n"/>
      <c r="K3690" s="31" t="n">
        <v>0</v>
      </c>
      <c r="L3690" s="32" t="n"/>
      <c r="M3690" s="31" t="n">
        <v>0</v>
      </c>
      <c r="N3690" s="31" t="n">
        <v>0</v>
      </c>
      <c r="O3690" s="31" t="n"/>
      <c r="P3690" s="31" t="n"/>
      <c r="Q3690" s="31" t="n">
        <v>0</v>
      </c>
      <c r="R3690" s="31" t="n"/>
      <c r="S3690" s="32" t="n"/>
      <c r="T3690" s="32" t="n"/>
      <c r="V3690" t="inlineStr">
        <is>
          <t>03tim</t>
        </is>
      </c>
      <c r="W3690" t="n">
        <v>5363</v>
      </c>
      <c r="X3690" t="n">
        <v>7483</v>
      </c>
      <c r="Z3690" t="inlineStr">
        <is>
          <t>Griffen Molino (COL C)</t>
        </is>
      </c>
    </row>
    <row r="3691">
      <c r="A3691" t="inlineStr">
        <is>
          <t>Griffen Outhouse</t>
        </is>
      </c>
      <c r="B3691" t="inlineStr">
        <is>
          <t>(N/A)</t>
        </is>
      </c>
      <c r="C3691" t="inlineStr">
        <is>
          <t>G</t>
        </is>
      </c>
      <c r="D3691" t="inlineStr">
        <is>
          <t>G</t>
        </is>
      </c>
      <c r="E3691" t="n">
        <v>28</v>
      </c>
      <c r="F3691" t="inlineStr">
        <is>
          <t>FA</t>
        </is>
      </c>
      <c r="G3691" t="inlineStr">
        <is>
          <t>FA</t>
        </is>
      </c>
      <c r="H3691" s="30" t="n">
        <v>1</v>
      </c>
      <c r="I3691" s="31" t="n">
        <v>0</v>
      </c>
      <c r="J3691" s="31" t="n"/>
      <c r="K3691" s="31" t="n">
        <v>0</v>
      </c>
      <c r="L3691" s="32" t="n"/>
      <c r="M3691" s="31" t="n">
        <v>0</v>
      </c>
      <c r="N3691" s="31" t="n">
        <v>0</v>
      </c>
      <c r="O3691" s="31" t="n"/>
      <c r="P3691" s="31" t="n"/>
      <c r="Q3691" s="31" t="n">
        <v>0</v>
      </c>
      <c r="R3691" s="31" t="n"/>
      <c r="S3691" s="32" t="n"/>
      <c r="T3691" s="32" t="n"/>
      <c r="V3691" t="inlineStr">
        <is>
          <t>042v0</t>
        </is>
      </c>
      <c r="Z3691" t="inlineStr">
        <is>
          <t>Griffen Outhouse ((N/A) G)</t>
        </is>
      </c>
    </row>
    <row r="3692">
      <c r="A3692" t="inlineStr">
        <is>
          <t>Griffin Erdman</t>
        </is>
      </c>
      <c r="B3692" t="inlineStr">
        <is>
          <t>(N/A)</t>
        </is>
      </c>
      <c r="C3692" t="inlineStr">
        <is>
          <t>RW</t>
        </is>
      </c>
      <c r="D3692" t="inlineStr">
        <is>
          <t>F</t>
        </is>
      </c>
      <c r="E3692" t="n">
        <v>21</v>
      </c>
      <c r="F3692" t="inlineStr">
        <is>
          <t>FA</t>
        </is>
      </c>
      <c r="G3692" t="inlineStr">
        <is>
          <t>FA</t>
        </is>
      </c>
      <c r="H3692" s="30" t="n">
        <v>1</v>
      </c>
      <c r="I3692" s="31" t="n">
        <v>0</v>
      </c>
      <c r="J3692" s="31" t="n"/>
      <c r="K3692" s="31" t="n">
        <v>0</v>
      </c>
      <c r="L3692" s="32" t="n"/>
      <c r="M3692" s="31" t="n">
        <v>0</v>
      </c>
      <c r="N3692" s="31" t="n">
        <v>0</v>
      </c>
      <c r="O3692" s="31" t="n"/>
      <c r="P3692" s="31" t="n"/>
      <c r="Q3692" s="31" t="n">
        <v>0</v>
      </c>
      <c r="R3692" s="31" t="n"/>
      <c r="S3692" s="32" t="n"/>
      <c r="T3692" s="32" t="n"/>
      <c r="V3692" t="inlineStr">
        <is>
          <t>06byd</t>
        </is>
      </c>
      <c r="Z3692" t="inlineStr">
        <is>
          <t>Griffin Erdman ((N/A) RW)</t>
        </is>
      </c>
    </row>
    <row r="3693">
      <c r="A3693" t="inlineStr">
        <is>
          <t>Griffin Loughran</t>
        </is>
      </c>
      <c r="B3693" t="inlineStr">
        <is>
          <t>(N/A)</t>
        </is>
      </c>
      <c r="C3693" t="inlineStr">
        <is>
          <t>RW</t>
        </is>
      </c>
      <c r="D3693" t="inlineStr">
        <is>
          <t>F</t>
        </is>
      </c>
      <c r="E3693" t="n">
        <v>27</v>
      </c>
      <c r="F3693" t="inlineStr">
        <is>
          <t>FA</t>
        </is>
      </c>
      <c r="G3693" t="inlineStr">
        <is>
          <t>FA</t>
        </is>
      </c>
      <c r="H3693" s="30" t="n">
        <v>1</v>
      </c>
      <c r="I3693" s="31" t="n">
        <v>0</v>
      </c>
      <c r="J3693" s="31" t="n"/>
      <c r="K3693" s="31" t="n">
        <v>0</v>
      </c>
      <c r="L3693" s="32" t="n"/>
      <c r="M3693" s="31" t="n">
        <v>0</v>
      </c>
      <c r="N3693" s="31" t="n">
        <v>0</v>
      </c>
      <c r="O3693" s="31" t="n"/>
      <c r="P3693" s="31" t="n"/>
      <c r="Q3693" s="31" t="n">
        <v>0</v>
      </c>
      <c r="R3693" s="31" t="n"/>
      <c r="S3693" s="32" t="n"/>
      <c r="T3693" s="32" t="n"/>
      <c r="V3693" t="inlineStr">
        <is>
          <t>05ra3</t>
        </is>
      </c>
      <c r="Z3693" t="inlineStr">
        <is>
          <t>Griffin Loughran ((N/A) RW)</t>
        </is>
      </c>
    </row>
    <row r="3694">
      <c r="A3694" t="inlineStr">
        <is>
          <t>Griffin Luce</t>
        </is>
      </c>
      <c r="B3694" t="inlineStr">
        <is>
          <t>NSH</t>
        </is>
      </c>
      <c r="C3694" t="inlineStr">
        <is>
          <t>D</t>
        </is>
      </c>
      <c r="D3694" t="inlineStr">
        <is>
          <t>D</t>
        </is>
      </c>
      <c r="E3694" t="n">
        <v>28</v>
      </c>
      <c r="F3694" t="inlineStr">
        <is>
          <t>FA</t>
        </is>
      </c>
      <c r="G3694" t="inlineStr">
        <is>
          <t>FA</t>
        </is>
      </c>
      <c r="H3694" s="30" t="n">
        <v>1</v>
      </c>
      <c r="I3694" s="31" t="n">
        <v>0</v>
      </c>
      <c r="J3694" s="31" t="n"/>
      <c r="K3694" s="31" t="n">
        <v>0</v>
      </c>
      <c r="L3694" s="32" t="n"/>
      <c r="M3694" s="31" t="n">
        <v>0</v>
      </c>
      <c r="N3694" s="31" t="n">
        <v>0</v>
      </c>
      <c r="O3694" s="31" t="n"/>
      <c r="P3694" s="31" t="n"/>
      <c r="Q3694" s="31" t="n">
        <v>0</v>
      </c>
      <c r="R3694" s="31" t="n"/>
      <c r="S3694" s="32" t="n"/>
      <c r="T3694" s="32" t="n"/>
      <c r="V3694" t="inlineStr">
        <is>
          <t>043j2</t>
        </is>
      </c>
      <c r="Y3694" t="inlineStr">
        <is>
          <t>1de0c5f9-856b-435d-921d-d58dd6205a77</t>
        </is>
      </c>
      <c r="Z3694" t="inlineStr">
        <is>
          <t>Griffin Luce (NSH D)</t>
        </is>
      </c>
    </row>
    <row r="3695">
      <c r="A3695" t="inlineStr">
        <is>
          <t>Griffin Mendel</t>
        </is>
      </c>
      <c r="B3695" t="inlineStr">
        <is>
          <t>CAR</t>
        </is>
      </c>
      <c r="C3695" t="inlineStr">
        <is>
          <t>D</t>
        </is>
      </c>
      <c r="D3695" t="inlineStr">
        <is>
          <t>D</t>
        </is>
      </c>
      <c r="E3695" t="n">
        <v>27</v>
      </c>
      <c r="F3695" t="inlineStr">
        <is>
          <t>FA</t>
        </is>
      </c>
      <c r="G3695" t="inlineStr">
        <is>
          <t>FA</t>
        </is>
      </c>
      <c r="H3695" s="30" t="n">
        <v>1</v>
      </c>
      <c r="I3695" s="31" t="n">
        <v>0</v>
      </c>
      <c r="J3695" s="31" t="n"/>
      <c r="K3695" s="31" t="n">
        <v>0</v>
      </c>
      <c r="L3695" s="32" t="n"/>
      <c r="M3695" s="31" t="n">
        <v>0</v>
      </c>
      <c r="N3695" s="31" t="n">
        <v>0</v>
      </c>
      <c r="O3695" s="31" t="n"/>
      <c r="P3695" s="31" t="n"/>
      <c r="Q3695" s="31" t="n">
        <v>0</v>
      </c>
      <c r="R3695" s="31" t="n"/>
      <c r="S3695" s="32" t="n"/>
      <c r="T3695" s="32" t="n"/>
      <c r="V3695" t="inlineStr">
        <is>
          <t>063e2</t>
        </is>
      </c>
      <c r="W3695" t="n">
        <v>7040</v>
      </c>
      <c r="Y3695" t="inlineStr">
        <is>
          <t>fee5153b-dd18-4b09-ac47-9e5e33dc1263</t>
        </is>
      </c>
      <c r="Z3695" t="inlineStr">
        <is>
          <t>Griffin Mendel (CAR D)</t>
        </is>
      </c>
    </row>
    <row r="3696">
      <c r="A3696" t="inlineStr">
        <is>
          <t>Griffin Reinhart</t>
        </is>
      </c>
      <c r="B3696" t="inlineStr">
        <is>
          <t>(N/A)</t>
        </is>
      </c>
      <c r="C3696" t="inlineStr">
        <is>
          <t>D</t>
        </is>
      </c>
      <c r="D3696" t="inlineStr">
        <is>
          <t>D</t>
        </is>
      </c>
      <c r="E3696" t="n">
        <v>32</v>
      </c>
      <c r="F3696" t="inlineStr">
        <is>
          <t>FA</t>
        </is>
      </c>
      <c r="G3696" t="inlineStr">
        <is>
          <t>FA</t>
        </is>
      </c>
      <c r="H3696" s="30" t="n">
        <v>1</v>
      </c>
      <c r="I3696" s="31" t="n">
        <v>0</v>
      </c>
      <c r="J3696" s="31" t="n"/>
      <c r="K3696" s="31" t="n">
        <v>0</v>
      </c>
      <c r="L3696" s="32" t="n"/>
      <c r="M3696" s="31" t="n">
        <v>0</v>
      </c>
      <c r="N3696" s="31" t="n">
        <v>0</v>
      </c>
      <c r="O3696" s="31" t="n"/>
      <c r="P3696" s="31" t="n"/>
      <c r="Q3696" s="31" t="n">
        <v>0</v>
      </c>
      <c r="R3696" s="31" t="n"/>
      <c r="S3696" s="32" t="n"/>
      <c r="T3696" s="32" t="n"/>
      <c r="V3696" t="inlineStr">
        <is>
          <t>02dq1</t>
        </is>
      </c>
      <c r="W3696" t="n">
        <v>3976</v>
      </c>
      <c r="X3696" t="n">
        <v>5684</v>
      </c>
      <c r="Z3696" t="inlineStr">
        <is>
          <t>Griffin Reinhart ((N/A) D)</t>
        </is>
      </c>
    </row>
    <row r="3697">
      <c r="A3697" t="inlineStr">
        <is>
          <t>Grigori Denisenko</t>
        </is>
      </c>
      <c r="B3697" t="inlineStr">
        <is>
          <t>(N/A)</t>
        </is>
      </c>
      <c r="C3697" t="inlineStr">
        <is>
          <t>LW</t>
        </is>
      </c>
      <c r="D3697" t="inlineStr">
        <is>
          <t>F</t>
        </is>
      </c>
      <c r="E3697" t="n">
        <v>26</v>
      </c>
      <c r="F3697" t="inlineStr">
        <is>
          <t>FA</t>
        </is>
      </c>
      <c r="G3697" t="inlineStr">
        <is>
          <t>FA</t>
        </is>
      </c>
      <c r="H3697" s="30" t="n">
        <v>1</v>
      </c>
      <c r="I3697" s="31" t="n">
        <v>0</v>
      </c>
      <c r="J3697" s="31" t="n"/>
      <c r="K3697" s="31" t="n">
        <v>0</v>
      </c>
      <c r="L3697" s="32" t="n"/>
      <c r="M3697" s="31" t="n">
        <v>0</v>
      </c>
      <c r="N3697" s="31" t="n">
        <v>0</v>
      </c>
      <c r="O3697" s="31" t="n"/>
      <c r="P3697" s="31" t="n"/>
      <c r="Q3697" s="31" t="n">
        <v>0</v>
      </c>
      <c r="R3697" s="31" t="n"/>
      <c r="S3697" s="32" t="n"/>
      <c r="T3697" s="32" t="n"/>
      <c r="V3697" t="inlineStr">
        <is>
          <t>04ama</t>
        </is>
      </c>
      <c r="W3697" t="n">
        <v>5729</v>
      </c>
      <c r="X3697" t="n">
        <v>7913</v>
      </c>
      <c r="Y3697" t="inlineStr">
        <is>
          <t>78b90563-1f98-4059-b78d-748ca4907ed1</t>
        </is>
      </c>
      <c r="Z3697" t="inlineStr">
        <is>
          <t>Grigori Denisenko ((N/A) LW)</t>
        </is>
      </c>
    </row>
    <row r="3698">
      <c r="A3698" t="inlineStr">
        <is>
          <t>Grigori Dronov</t>
        </is>
      </c>
      <c r="B3698" t="inlineStr">
        <is>
          <t>(N/A)</t>
        </is>
      </c>
      <c r="C3698" t="inlineStr">
        <is>
          <t>D</t>
        </is>
      </c>
      <c r="D3698" t="inlineStr">
        <is>
          <t>D</t>
        </is>
      </c>
      <c r="E3698" t="n">
        <v>28</v>
      </c>
      <c r="F3698" t="inlineStr">
        <is>
          <t>FA</t>
        </is>
      </c>
      <c r="G3698" t="inlineStr">
        <is>
          <t>FA</t>
        </is>
      </c>
      <c r="H3698" s="30" t="n">
        <v>1</v>
      </c>
      <c r="I3698" s="31" t="n">
        <v>0</v>
      </c>
      <c r="J3698" s="31" t="n"/>
      <c r="K3698" s="31" t="n">
        <v>0</v>
      </c>
      <c r="L3698" s="32" t="n"/>
      <c r="M3698" s="31" t="n">
        <v>0</v>
      </c>
      <c r="N3698" s="31" t="n">
        <v>0</v>
      </c>
      <c r="O3698" s="31" t="n"/>
      <c r="P3698" s="31" t="n"/>
      <c r="Q3698" s="31" t="n">
        <v>0</v>
      </c>
      <c r="R3698" s="31" t="n"/>
      <c r="S3698" s="32" t="n"/>
      <c r="T3698" s="32" t="n"/>
      <c r="V3698" t="inlineStr">
        <is>
          <t>04qxx</t>
        </is>
      </c>
      <c r="W3698" t="n">
        <v>6833</v>
      </c>
      <c r="Y3698" t="inlineStr">
        <is>
          <t>74ca5048-8e75-4ad3-b004-9f677c84ae68</t>
        </is>
      </c>
      <c r="Z3698" t="inlineStr">
        <is>
          <t>Grigori Dronov ((N/A) D)</t>
        </is>
      </c>
    </row>
    <row r="3699">
      <c r="A3699" t="inlineStr">
        <is>
          <t>Grigori Kuzmin</t>
        </is>
      </c>
      <c r="B3699" t="inlineStr">
        <is>
          <t>(N/A)</t>
        </is>
      </c>
      <c r="C3699" t="inlineStr">
        <is>
          <t>LW</t>
        </is>
      </c>
      <c r="D3699" t="inlineStr">
        <is>
          <t>F</t>
        </is>
      </c>
      <c r="E3699" t="n">
        <v>23</v>
      </c>
      <c r="F3699" t="inlineStr">
        <is>
          <t>FA</t>
        </is>
      </c>
      <c r="G3699" t="inlineStr">
        <is>
          <t>FA</t>
        </is>
      </c>
      <c r="H3699" s="30" t="n">
        <v>1</v>
      </c>
      <c r="I3699" s="31" t="n">
        <v>0</v>
      </c>
      <c r="J3699" s="31" t="n"/>
      <c r="K3699" s="31" t="n">
        <v>0</v>
      </c>
      <c r="L3699" s="32" t="n"/>
      <c r="M3699" s="31" t="n">
        <v>0</v>
      </c>
      <c r="N3699" s="31" t="n">
        <v>0</v>
      </c>
      <c r="O3699" s="31" t="n"/>
      <c r="P3699" s="31" t="n"/>
      <c r="Q3699" s="31" t="n">
        <v>0</v>
      </c>
      <c r="R3699" s="31" t="n"/>
      <c r="S3699" s="32" t="n"/>
      <c r="T3699" s="32" t="n"/>
      <c r="V3699" t="inlineStr">
        <is>
          <t>06mj2</t>
        </is>
      </c>
      <c r="Z3699" t="inlineStr">
        <is>
          <t>Grigori Kuzmin ((N/A) LW)</t>
        </is>
      </c>
    </row>
    <row r="3700">
      <c r="A3700" t="inlineStr">
        <is>
          <t>Grigory Dikushin</t>
        </is>
      </c>
      <c r="B3700" t="inlineStr">
        <is>
          <t>(N/A)</t>
        </is>
      </c>
      <c r="C3700" t="inlineStr">
        <is>
          <t>LW</t>
        </is>
      </c>
      <c r="D3700" t="inlineStr">
        <is>
          <t>F</t>
        </is>
      </c>
      <c r="E3700" t="n">
        <v>31</v>
      </c>
      <c r="F3700" t="inlineStr">
        <is>
          <t>FA</t>
        </is>
      </c>
      <c r="G3700" t="inlineStr">
        <is>
          <t>FA</t>
        </is>
      </c>
      <c r="H3700" s="30" t="n">
        <v>1</v>
      </c>
      <c r="I3700" s="31" t="n">
        <v>0</v>
      </c>
      <c r="J3700" s="31" t="n"/>
      <c r="K3700" s="31" t="n">
        <v>0</v>
      </c>
      <c r="L3700" s="32" t="n"/>
      <c r="M3700" s="31" t="n">
        <v>0</v>
      </c>
      <c r="N3700" s="31" t="n">
        <v>0</v>
      </c>
      <c r="O3700" s="31" t="n"/>
      <c r="P3700" s="31" t="n"/>
      <c r="Q3700" s="31" t="n">
        <v>0</v>
      </c>
      <c r="R3700" s="31" t="n"/>
      <c r="S3700" s="32" t="n"/>
      <c r="T3700" s="32" t="n"/>
      <c r="V3700" t="inlineStr">
        <is>
          <t>03219</t>
        </is>
      </c>
      <c r="Z3700" t="inlineStr">
        <is>
          <t>Grigory Dikushin ((N/A) LW)</t>
        </is>
      </c>
    </row>
    <row r="3701">
      <c r="A3701" t="inlineStr">
        <is>
          <t>Guillaume Brisebois</t>
        </is>
      </c>
      <c r="B3701" t="inlineStr">
        <is>
          <t>VAN</t>
        </is>
      </c>
      <c r="C3701" t="inlineStr">
        <is>
          <t>D</t>
        </is>
      </c>
      <c r="D3701" t="inlineStr">
        <is>
          <t>D</t>
        </is>
      </c>
      <c r="E3701" t="n">
        <v>29</v>
      </c>
      <c r="F3701" t="inlineStr">
        <is>
          <t>FA</t>
        </is>
      </c>
      <c r="G3701" t="inlineStr">
        <is>
          <t>FA</t>
        </is>
      </c>
      <c r="H3701" s="30" t="n">
        <v>900000</v>
      </c>
      <c r="I3701" s="31" t="n">
        <v>0</v>
      </c>
      <c r="J3701" s="31" t="n"/>
      <c r="K3701" s="31" t="n">
        <v>0</v>
      </c>
      <c r="L3701" s="32" t="n"/>
      <c r="M3701" s="31" t="n">
        <v>0</v>
      </c>
      <c r="N3701" s="31" t="n">
        <v>0</v>
      </c>
      <c r="O3701" s="31" t="n"/>
      <c r="P3701" s="31" t="n"/>
      <c r="Q3701" s="31" t="n">
        <v>0</v>
      </c>
      <c r="R3701" s="31" t="n"/>
      <c r="S3701" s="32" t="n"/>
      <c r="T3701" s="32" t="n"/>
      <c r="V3701" t="inlineStr">
        <is>
          <t>03rfh</t>
        </is>
      </c>
      <c r="W3701" t="n">
        <v>4799</v>
      </c>
      <c r="X3701" t="n">
        <v>6808</v>
      </c>
      <c r="Y3701" t="inlineStr">
        <is>
          <t>209f24ff-34f2-413e-bd93-6c85596362f2</t>
        </is>
      </c>
      <c r="Z3701" t="inlineStr">
        <is>
          <t>Guillaume Brisebois (VAN D)</t>
        </is>
      </c>
    </row>
    <row r="3702">
      <c r="A3702" t="inlineStr">
        <is>
          <t>Guillaume Desbiens</t>
        </is>
      </c>
      <c r="B3702" t="inlineStr">
        <is>
          <t>(N/A)</t>
        </is>
      </c>
      <c r="C3702" t="inlineStr">
        <is>
          <t>RW</t>
        </is>
      </c>
      <c r="D3702" t="inlineStr">
        <is>
          <t>F</t>
        </is>
      </c>
      <c r="E3702" t="n">
        <v>41</v>
      </c>
      <c r="F3702" t="inlineStr">
        <is>
          <t>FA</t>
        </is>
      </c>
      <c r="G3702" t="inlineStr">
        <is>
          <t>FA</t>
        </is>
      </c>
      <c r="H3702" s="30" t="n">
        <v>1</v>
      </c>
      <c r="I3702" s="31" t="n">
        <v>0</v>
      </c>
      <c r="J3702" s="31" t="n"/>
      <c r="K3702" s="31" t="n">
        <v>0</v>
      </c>
      <c r="L3702" s="32" t="n"/>
      <c r="M3702" s="31" t="n">
        <v>0</v>
      </c>
      <c r="N3702" s="31" t="n">
        <v>0</v>
      </c>
      <c r="O3702" s="31" t="n"/>
      <c r="P3702" s="31" t="n"/>
      <c r="Q3702" s="31" t="n">
        <v>0</v>
      </c>
      <c r="R3702" s="31" t="n"/>
      <c r="S3702" s="32" t="n"/>
      <c r="T3702" s="32" t="n"/>
      <c r="V3702" t="inlineStr">
        <is>
          <t>00qm2</t>
        </is>
      </c>
      <c r="W3702" t="n">
        <v>3359</v>
      </c>
      <c r="X3702" t="n">
        <v>3685</v>
      </c>
      <c r="Z3702" t="inlineStr">
        <is>
          <t>Guillaume Desbiens ((N/A) RW)</t>
        </is>
      </c>
    </row>
    <row r="3703">
      <c r="A3703" t="inlineStr">
        <is>
          <t>Guillaume Gauthier</t>
        </is>
      </c>
      <c r="B3703" t="inlineStr">
        <is>
          <t>(N/A)</t>
        </is>
      </c>
      <c r="C3703" t="inlineStr">
        <is>
          <t>LW</t>
        </is>
      </c>
      <c r="D3703" t="inlineStr">
        <is>
          <t>F</t>
        </is>
      </c>
      <c r="E3703" t="n">
        <v>31</v>
      </c>
      <c r="F3703" t="inlineStr">
        <is>
          <t>FA</t>
        </is>
      </c>
      <c r="G3703" t="inlineStr">
        <is>
          <t>FA</t>
        </is>
      </c>
      <c r="H3703" s="30" t="n">
        <v>1</v>
      </c>
      <c r="I3703" s="31" t="n">
        <v>0</v>
      </c>
      <c r="J3703" s="31" t="n"/>
      <c r="K3703" s="31" t="n">
        <v>0</v>
      </c>
      <c r="L3703" s="32" t="n"/>
      <c r="M3703" s="31" t="n">
        <v>0</v>
      </c>
      <c r="N3703" s="31" t="n">
        <v>0</v>
      </c>
      <c r="O3703" s="31" t="n"/>
      <c r="P3703" s="31" t="n"/>
      <c r="Q3703" s="31" t="n">
        <v>0</v>
      </c>
      <c r="R3703" s="31" t="n"/>
      <c r="S3703" s="32" t="n"/>
      <c r="T3703" s="32" t="n"/>
      <c r="V3703" t="inlineStr">
        <is>
          <t>03ycq</t>
        </is>
      </c>
      <c r="Z3703" t="inlineStr">
        <is>
          <t>Guillaume Gauthier ((N/A) LW)</t>
        </is>
      </c>
    </row>
    <row r="3704">
      <c r="A3704" t="inlineStr">
        <is>
          <t>Guillaume Gelinas</t>
        </is>
      </c>
      <c r="B3704" t="inlineStr">
        <is>
          <t>(N/A)</t>
        </is>
      </c>
      <c r="C3704" t="inlineStr">
        <is>
          <t>D</t>
        </is>
      </c>
      <c r="D3704" t="inlineStr">
        <is>
          <t>D</t>
        </is>
      </c>
      <c r="E3704" t="n">
        <v>33</v>
      </c>
      <c r="F3704" t="inlineStr">
        <is>
          <t>FA</t>
        </is>
      </c>
      <c r="G3704" t="inlineStr">
        <is>
          <t>FA</t>
        </is>
      </c>
      <c r="H3704" s="30" t="n">
        <v>1</v>
      </c>
      <c r="I3704" s="31" t="n">
        <v>0</v>
      </c>
      <c r="J3704" s="31" t="n"/>
      <c r="K3704" s="31" t="n">
        <v>0</v>
      </c>
      <c r="L3704" s="32" t="n"/>
      <c r="M3704" s="31" t="n">
        <v>0</v>
      </c>
      <c r="N3704" s="31" t="n">
        <v>0</v>
      </c>
      <c r="O3704" s="31" t="n"/>
      <c r="P3704" s="31" t="n"/>
      <c r="Q3704" s="31" t="n">
        <v>0</v>
      </c>
      <c r="R3704" s="31" t="n"/>
      <c r="S3704" s="32" t="n"/>
      <c r="T3704" s="32" t="n"/>
      <c r="V3704" t="inlineStr">
        <is>
          <t>03aqy</t>
        </is>
      </c>
      <c r="W3704" t="n">
        <v>4635</v>
      </c>
      <c r="X3704" t="n">
        <v>6398</v>
      </c>
      <c r="Z3704" t="inlineStr">
        <is>
          <t>Guillaume Gelinas ((N/A) D)</t>
        </is>
      </c>
    </row>
    <row r="3705">
      <c r="A3705" t="inlineStr">
        <is>
          <t>Guillaume Lepine</t>
        </is>
      </c>
      <c r="B3705" t="inlineStr">
        <is>
          <t>(N/A)</t>
        </is>
      </c>
      <c r="C3705" t="inlineStr">
        <is>
          <t>D</t>
        </is>
      </c>
      <c r="D3705" t="inlineStr">
        <is>
          <t>D</t>
        </is>
      </c>
      <c r="E3705" t="n">
        <v>39</v>
      </c>
      <c r="F3705" t="inlineStr">
        <is>
          <t>FA</t>
        </is>
      </c>
      <c r="G3705" t="inlineStr">
        <is>
          <t>FA</t>
        </is>
      </c>
      <c r="H3705" s="30" t="n">
        <v>1</v>
      </c>
      <c r="I3705" s="31" t="n">
        <v>0</v>
      </c>
      <c r="J3705" s="31" t="n"/>
      <c r="K3705" s="31" t="n">
        <v>0</v>
      </c>
      <c r="L3705" s="32" t="n"/>
      <c r="M3705" s="31" t="n">
        <v>0</v>
      </c>
      <c r="N3705" s="31" t="n">
        <v>0</v>
      </c>
      <c r="O3705" s="31" t="n"/>
      <c r="P3705" s="31" t="n"/>
      <c r="Q3705" s="31" t="n">
        <v>0</v>
      </c>
      <c r="R3705" s="31" t="n"/>
      <c r="S3705" s="32" t="n"/>
      <c r="T3705" s="32" t="n"/>
      <c r="V3705" t="inlineStr">
        <is>
          <t>03ko2</t>
        </is>
      </c>
      <c r="W3705" t="n">
        <v>4624</v>
      </c>
      <c r="X3705" t="n">
        <v>6683</v>
      </c>
      <c r="Z3705" t="inlineStr">
        <is>
          <t>Guillaume Lepine ((N/A) D)</t>
        </is>
      </c>
    </row>
    <row r="3706">
      <c r="A3706" t="inlineStr">
        <is>
          <t>Guillaume Monast</t>
        </is>
      </c>
      <c r="B3706" t="inlineStr">
        <is>
          <t>(N/A)</t>
        </is>
      </c>
      <c r="C3706" t="inlineStr">
        <is>
          <t>D</t>
        </is>
      </c>
      <c r="D3706" t="inlineStr">
        <is>
          <t>D</t>
        </is>
      </c>
      <c r="E3706" t="n">
        <v>38</v>
      </c>
      <c r="F3706" t="inlineStr">
        <is>
          <t>FA</t>
        </is>
      </c>
      <c r="G3706" t="inlineStr">
        <is>
          <t>FA</t>
        </is>
      </c>
      <c r="H3706" s="30" t="n">
        <v>1</v>
      </c>
      <c r="I3706" s="31" t="n">
        <v>0</v>
      </c>
      <c r="J3706" s="31" t="n"/>
      <c r="K3706" s="31" t="n">
        <v>0</v>
      </c>
      <c r="L3706" s="32" t="n"/>
      <c r="M3706" s="31" t="n">
        <v>0</v>
      </c>
      <c r="N3706" s="31" t="n">
        <v>0</v>
      </c>
      <c r="O3706" s="31" t="n"/>
      <c r="P3706" s="31" t="n"/>
      <c r="Q3706" s="31" t="n">
        <v>0</v>
      </c>
      <c r="R3706" s="31" t="n"/>
      <c r="S3706" s="32" t="n"/>
      <c r="T3706" s="32" t="n"/>
      <c r="V3706" t="inlineStr">
        <is>
          <t>015z2</t>
        </is>
      </c>
      <c r="X3706" t="n">
        <v>4584</v>
      </c>
      <c r="Z3706" t="inlineStr">
        <is>
          <t>Guillaume Monast ((N/A) D)</t>
        </is>
      </c>
    </row>
    <row r="3707">
      <c r="A3707" t="inlineStr">
        <is>
          <t>Guillaume Richard</t>
        </is>
      </c>
      <c r="B3707" t="inlineStr">
        <is>
          <t>CBJ</t>
        </is>
      </c>
      <c r="C3707" t="inlineStr">
        <is>
          <t>D</t>
        </is>
      </c>
      <c r="D3707" t="inlineStr">
        <is>
          <t>D</t>
        </is>
      </c>
      <c r="E3707" t="n">
        <v>23</v>
      </c>
      <c r="F3707" t="inlineStr">
        <is>
          <t>FA</t>
        </is>
      </c>
      <c r="G3707" t="inlineStr">
        <is>
          <t>FA</t>
        </is>
      </c>
      <c r="H3707" s="30" t="n">
        <v>867500</v>
      </c>
      <c r="I3707" s="31" t="n">
        <v>0</v>
      </c>
      <c r="J3707" s="31" t="n"/>
      <c r="K3707" s="31" t="n">
        <v>0</v>
      </c>
      <c r="L3707" s="32" t="n"/>
      <c r="M3707" s="31" t="n">
        <v>0</v>
      </c>
      <c r="N3707" s="31" t="n">
        <v>0</v>
      </c>
      <c r="O3707" s="31" t="n"/>
      <c r="P3707" s="31" t="n"/>
      <c r="Q3707" s="31" t="n">
        <v>0</v>
      </c>
      <c r="R3707" s="31" t="n"/>
      <c r="S3707" s="32" t="n"/>
      <c r="T3707" s="32" t="n"/>
      <c r="V3707" t="inlineStr">
        <is>
          <t>05tui</t>
        </is>
      </c>
      <c r="W3707" t="n">
        <v>6533</v>
      </c>
      <c r="Y3707" t="inlineStr">
        <is>
          <t>5dafe3e6-7ad6-4909-901d-3736a7d0e2c4</t>
        </is>
      </c>
      <c r="Z3707" t="inlineStr">
        <is>
          <t>Guillaume Richard (CBJ D)</t>
        </is>
      </c>
    </row>
    <row r="3708">
      <c r="A3708" t="inlineStr">
        <is>
          <t>Gunnarwolfe Fontaine</t>
        </is>
      </c>
      <c r="B3708" t="inlineStr">
        <is>
          <t>TOR</t>
        </is>
      </c>
      <c r="C3708" t="inlineStr">
        <is>
          <t>LW</t>
        </is>
      </c>
      <c r="D3708" t="inlineStr">
        <is>
          <t>F</t>
        </is>
      </c>
      <c r="E3708" t="n">
        <v>25</v>
      </c>
      <c r="F3708" t="inlineStr">
        <is>
          <t>FA</t>
        </is>
      </c>
      <c r="G3708" t="inlineStr">
        <is>
          <t>FA</t>
        </is>
      </c>
      <c r="H3708" s="30" t="n">
        <v>1</v>
      </c>
      <c r="I3708" s="31" t="n">
        <v>0</v>
      </c>
      <c r="J3708" s="31" t="n"/>
      <c r="K3708" s="31" t="n">
        <v>0</v>
      </c>
      <c r="L3708" s="32" t="n"/>
      <c r="M3708" s="31" t="n">
        <v>0</v>
      </c>
      <c r="N3708" s="31" t="n">
        <v>0</v>
      </c>
      <c r="O3708" s="31" t="n"/>
      <c r="P3708" s="31" t="n"/>
      <c r="Q3708" s="31" t="n">
        <v>0</v>
      </c>
      <c r="R3708" s="31" t="n"/>
      <c r="S3708" s="32" t="n"/>
      <c r="T3708" s="32" t="n"/>
      <c r="V3708" t="inlineStr">
        <is>
          <t>05mwf</t>
        </is>
      </c>
      <c r="Y3708" t="inlineStr">
        <is>
          <t>b2b1a73a-2290-4076-b1fb-67c2e12d056e</t>
        </is>
      </c>
      <c r="Z3708" t="inlineStr">
        <is>
          <t>Gunnarwolfe Fontaine (TOR LW)</t>
        </is>
      </c>
    </row>
    <row r="3709">
      <c r="A3709" t="inlineStr">
        <is>
          <t>Gunner Kinniburgh</t>
        </is>
      </c>
      <c r="B3709" t="inlineStr">
        <is>
          <t>CBJ</t>
        </is>
      </c>
      <c r="C3709" t="inlineStr">
        <is>
          <t>D</t>
        </is>
      </c>
      <c r="D3709" t="inlineStr">
        <is>
          <t>D</t>
        </is>
      </c>
      <c r="E3709" t="n">
        <v>26</v>
      </c>
      <c r="F3709" t="inlineStr">
        <is>
          <t>FA</t>
        </is>
      </c>
      <c r="G3709" t="inlineStr">
        <is>
          <t>FA</t>
        </is>
      </c>
      <c r="H3709" s="30" t="n">
        <v>1</v>
      </c>
      <c r="I3709" s="31" t="n">
        <v>0</v>
      </c>
      <c r="J3709" s="31" t="n"/>
      <c r="K3709" s="31" t="n">
        <v>0</v>
      </c>
      <c r="L3709" s="32" t="n"/>
      <c r="M3709" s="31" t="n">
        <v>0</v>
      </c>
      <c r="N3709" s="31" t="n">
        <v>0</v>
      </c>
      <c r="O3709" s="31" t="n"/>
      <c r="P3709" s="31" t="n"/>
      <c r="Q3709" s="31" t="n">
        <v>0</v>
      </c>
      <c r="R3709" s="31" t="n"/>
      <c r="S3709" s="32" t="n"/>
      <c r="T3709" s="32" t="n"/>
      <c r="V3709" t="inlineStr">
        <is>
          <t>06gyh</t>
        </is>
      </c>
      <c r="Y3709" t="inlineStr">
        <is>
          <t>715db210-3372-4997-bbed-f85e55e89283</t>
        </is>
      </c>
      <c r="Z3709" t="inlineStr">
        <is>
          <t>Gunner Kinniburgh (CBJ D)</t>
        </is>
      </c>
    </row>
    <row r="3710">
      <c r="A3710" t="inlineStr">
        <is>
          <t>Gus Young</t>
        </is>
      </c>
      <c r="B3710" t="inlineStr">
        <is>
          <t>STL</t>
        </is>
      </c>
      <c r="C3710" t="inlineStr">
        <is>
          <t>D</t>
        </is>
      </c>
      <c r="D3710" t="inlineStr">
        <is>
          <t>D</t>
        </is>
      </c>
      <c r="E3710" t="n">
        <v>35</v>
      </c>
      <c r="F3710" t="inlineStr">
        <is>
          <t>FA</t>
        </is>
      </c>
      <c r="G3710" t="inlineStr">
        <is>
          <t>FA</t>
        </is>
      </c>
      <c r="H3710" s="30" t="n">
        <v>1</v>
      </c>
      <c r="I3710" s="31" t="n">
        <v>0</v>
      </c>
      <c r="J3710" s="31" t="n"/>
      <c r="K3710" s="31" t="n">
        <v>0</v>
      </c>
      <c r="L3710" s="32" t="n"/>
      <c r="M3710" s="31" t="n">
        <v>0</v>
      </c>
      <c r="N3710" s="31" t="n">
        <v>0</v>
      </c>
      <c r="O3710" s="31" t="n"/>
      <c r="P3710" s="31" t="n"/>
      <c r="Q3710" s="31" t="n">
        <v>0</v>
      </c>
      <c r="R3710" s="31" t="n"/>
      <c r="S3710" s="32" t="n"/>
      <c r="T3710" s="32" t="n"/>
      <c r="V3710" t="inlineStr">
        <is>
          <t>02yei</t>
        </is>
      </c>
      <c r="X3710" t="n">
        <v>6595</v>
      </c>
      <c r="Z3710" t="inlineStr">
        <is>
          <t>Gus Young (STL D)</t>
        </is>
      </c>
    </row>
    <row r="3711">
      <c r="A3711" t="inlineStr">
        <is>
          <t>Gustaf Wesslau</t>
        </is>
      </c>
      <c r="B3711" t="inlineStr">
        <is>
          <t>(N/A)</t>
        </is>
      </c>
      <c r="C3711" t="inlineStr">
        <is>
          <t>G</t>
        </is>
      </c>
      <c r="D3711" t="inlineStr">
        <is>
          <t>G</t>
        </is>
      </c>
      <c r="E3711" t="n">
        <v>41</v>
      </c>
      <c r="F3711" t="inlineStr">
        <is>
          <t>FA</t>
        </is>
      </c>
      <c r="G3711" t="inlineStr">
        <is>
          <t>FA</t>
        </is>
      </c>
      <c r="H3711" s="30" t="n">
        <v>1</v>
      </c>
      <c r="I3711" s="31" t="n">
        <v>0</v>
      </c>
      <c r="J3711" s="31" t="n"/>
      <c r="K3711" s="31" t="n">
        <v>0</v>
      </c>
      <c r="L3711" s="32" t="n"/>
      <c r="M3711" s="31" t="n">
        <v>0</v>
      </c>
      <c r="N3711" s="31" t="n">
        <v>0</v>
      </c>
      <c r="O3711" s="31" t="n"/>
      <c r="P3711" s="31" t="n"/>
      <c r="Q3711" s="31" t="n">
        <v>0</v>
      </c>
      <c r="R3711" s="31" t="n"/>
      <c r="S3711" s="32" t="n"/>
      <c r="T3711" s="32" t="n"/>
      <c r="V3711" t="inlineStr">
        <is>
          <t>01uc8</t>
        </is>
      </c>
      <c r="W3711" t="n">
        <v>3475</v>
      </c>
      <c r="X3711" t="n">
        <v>4899</v>
      </c>
      <c r="Z3711" t="inlineStr">
        <is>
          <t>Gustaf Wesslau ((N/A) G)</t>
        </is>
      </c>
    </row>
    <row r="3712">
      <c r="A3712" t="inlineStr">
        <is>
          <t>Gustaf Westlund</t>
        </is>
      </c>
      <c r="B3712" t="inlineStr">
        <is>
          <t>(N/A)</t>
        </is>
      </c>
      <c r="C3712" t="inlineStr">
        <is>
          <t>C</t>
        </is>
      </c>
      <c r="D3712" t="inlineStr">
        <is>
          <t>F</t>
        </is>
      </c>
      <c r="E3712" t="n">
        <v>28</v>
      </c>
      <c r="F3712" t="inlineStr">
        <is>
          <t>FA</t>
        </is>
      </c>
      <c r="G3712" t="inlineStr">
        <is>
          <t>FA</t>
        </is>
      </c>
      <c r="H3712" s="30" t="n">
        <v>1</v>
      </c>
      <c r="I3712" s="31" t="n">
        <v>0</v>
      </c>
      <c r="J3712" s="31" t="n"/>
      <c r="K3712" s="31" t="n">
        <v>0</v>
      </c>
      <c r="L3712" s="32" t="n"/>
      <c r="M3712" s="31" t="n">
        <v>0</v>
      </c>
      <c r="N3712" s="31" t="n">
        <v>0</v>
      </c>
      <c r="O3712" s="31" t="n"/>
      <c r="P3712" s="31" t="n"/>
      <c r="Q3712" s="31" t="n">
        <v>0</v>
      </c>
      <c r="R3712" s="31" t="n"/>
      <c r="S3712" s="32" t="n"/>
      <c r="T3712" s="32" t="n"/>
      <c r="V3712" t="inlineStr">
        <is>
          <t>043nz</t>
        </is>
      </c>
      <c r="Z3712" t="inlineStr">
        <is>
          <t>Gustaf Westlund ((N/A) C)</t>
        </is>
      </c>
    </row>
    <row r="3713">
      <c r="A3713" t="inlineStr">
        <is>
          <t>Gustav Berglund</t>
        </is>
      </c>
      <c r="B3713" t="inlineStr">
        <is>
          <t>DET</t>
        </is>
      </c>
      <c r="C3713" t="inlineStr">
        <is>
          <t>D</t>
        </is>
      </c>
      <c r="D3713" t="inlineStr">
        <is>
          <t>D</t>
        </is>
      </c>
      <c r="E3713" t="n">
        <v>25</v>
      </c>
      <c r="F3713" t="inlineStr">
        <is>
          <t>FA</t>
        </is>
      </c>
      <c r="G3713" t="inlineStr">
        <is>
          <t>FA</t>
        </is>
      </c>
      <c r="H3713" s="30" t="n">
        <v>1</v>
      </c>
      <c r="I3713" s="31" t="n">
        <v>0</v>
      </c>
      <c r="J3713" s="31" t="n"/>
      <c r="K3713" s="31" t="n">
        <v>0</v>
      </c>
      <c r="L3713" s="32" t="n"/>
      <c r="M3713" s="31" t="n">
        <v>0</v>
      </c>
      <c r="N3713" s="31" t="n">
        <v>0</v>
      </c>
      <c r="O3713" s="31" t="n"/>
      <c r="P3713" s="31" t="n"/>
      <c r="Q3713" s="31" t="n">
        <v>0</v>
      </c>
      <c r="R3713" s="31" t="n"/>
      <c r="S3713" s="32" t="n"/>
      <c r="T3713" s="32" t="n"/>
      <c r="V3713" t="inlineStr">
        <is>
          <t>051vk</t>
        </is>
      </c>
      <c r="Z3713" t="inlineStr">
        <is>
          <t>Gustav Berglund (DET D)</t>
        </is>
      </c>
    </row>
    <row r="3714">
      <c r="A3714" t="inlineStr">
        <is>
          <t>Gustav Bouramman</t>
        </is>
      </c>
      <c r="B3714" t="inlineStr">
        <is>
          <t>(N/A)</t>
        </is>
      </c>
      <c r="C3714" t="inlineStr">
        <is>
          <t>D</t>
        </is>
      </c>
      <c r="D3714" t="inlineStr">
        <is>
          <t>D</t>
        </is>
      </c>
      <c r="E3714" t="n">
        <v>29</v>
      </c>
      <c r="F3714" t="inlineStr">
        <is>
          <t>FA</t>
        </is>
      </c>
      <c r="G3714" t="inlineStr">
        <is>
          <t>FA</t>
        </is>
      </c>
      <c r="H3714" s="30" t="n">
        <v>1</v>
      </c>
      <c r="I3714" s="31" t="n">
        <v>0</v>
      </c>
      <c r="J3714" s="31" t="n"/>
      <c r="K3714" s="31" t="n">
        <v>0</v>
      </c>
      <c r="L3714" s="32" t="n"/>
      <c r="M3714" s="31" t="n">
        <v>0</v>
      </c>
      <c r="N3714" s="31" t="n">
        <v>0</v>
      </c>
      <c r="O3714" s="31" t="n"/>
      <c r="P3714" s="31" t="n"/>
      <c r="Q3714" s="31" t="n">
        <v>0</v>
      </c>
      <c r="R3714" s="31" t="n"/>
      <c r="S3714" s="32" t="n"/>
      <c r="T3714" s="32" t="n"/>
      <c r="V3714" t="inlineStr">
        <is>
          <t>03rjw</t>
        </is>
      </c>
      <c r="W3714" t="n">
        <v>5277</v>
      </c>
      <c r="X3714" t="n">
        <v>6943</v>
      </c>
      <c r="Z3714" t="inlineStr">
        <is>
          <t>Gustav Bouramman ((N/A) D)</t>
        </is>
      </c>
    </row>
    <row r="3715">
      <c r="A3715" t="inlineStr">
        <is>
          <t>Gustav Hillstrom</t>
        </is>
      </c>
      <c r="B3715" t="inlineStr">
        <is>
          <t>NJD</t>
        </is>
      </c>
      <c r="C3715" t="inlineStr">
        <is>
          <t>C</t>
        </is>
      </c>
      <c r="D3715" t="inlineStr">
        <is>
          <t>F</t>
        </is>
      </c>
      <c r="E3715" t="n">
        <v>19</v>
      </c>
      <c r="F3715" t="inlineStr">
        <is>
          <t>FA</t>
        </is>
      </c>
      <c r="G3715" t="inlineStr">
        <is>
          <t>FA</t>
        </is>
      </c>
      <c r="H3715" s="30" t="n">
        <v>1</v>
      </c>
      <c r="I3715" s="31" t="n">
        <v>0</v>
      </c>
      <c r="J3715" s="31" t="n"/>
      <c r="K3715" s="31" t="n">
        <v>0</v>
      </c>
      <c r="L3715" s="32" t="n"/>
      <c r="M3715" s="31" t="n">
        <v>0</v>
      </c>
      <c r="N3715" s="31" t="n">
        <v>0</v>
      </c>
      <c r="O3715" s="31" t="n"/>
      <c r="P3715" s="31" t="n"/>
      <c r="Q3715" s="31" t="n">
        <v>0</v>
      </c>
      <c r="R3715" s="31" t="n"/>
      <c r="S3715" s="32" t="n"/>
      <c r="T3715" s="32" t="n"/>
      <c r="V3715" t="inlineStr">
        <is>
          <t>06spx</t>
        </is>
      </c>
      <c r="W3715" t="n">
        <v>7468</v>
      </c>
      <c r="Y3715" t="inlineStr">
        <is>
          <t>b19adf5d-378a-4737-8349-8b36a0d52538</t>
        </is>
      </c>
      <c r="Z3715" t="inlineStr">
        <is>
          <t>Gustav Hillstrom (NJD C)</t>
        </is>
      </c>
    </row>
    <row r="3716">
      <c r="A3716" t="inlineStr">
        <is>
          <t>Gustav Karlsson</t>
        </is>
      </c>
      <c r="B3716" t="inlineStr">
        <is>
          <t>BUF</t>
        </is>
      </c>
      <c r="C3716" t="inlineStr">
        <is>
          <t>C</t>
        </is>
      </c>
      <c r="D3716" t="inlineStr">
        <is>
          <t>F</t>
        </is>
      </c>
      <c r="E3716" t="n">
        <v>22</v>
      </c>
      <c r="F3716" t="inlineStr">
        <is>
          <t>FA</t>
        </is>
      </c>
      <c r="G3716" t="inlineStr">
        <is>
          <t>FA</t>
        </is>
      </c>
      <c r="H3716" s="30" t="n">
        <v>1</v>
      </c>
      <c r="I3716" s="31" t="n">
        <v>0</v>
      </c>
      <c r="J3716" s="31" t="n"/>
      <c r="K3716" s="31" t="n">
        <v>0</v>
      </c>
      <c r="L3716" s="32" t="n"/>
      <c r="M3716" s="31" t="n">
        <v>0</v>
      </c>
      <c r="N3716" s="31" t="n">
        <v>0</v>
      </c>
      <c r="O3716" s="31" t="n"/>
      <c r="P3716" s="31" t="n"/>
      <c r="Q3716" s="31" t="n">
        <v>0</v>
      </c>
      <c r="R3716" s="31" t="n"/>
      <c r="S3716" s="32" t="n"/>
      <c r="T3716" s="32" t="n"/>
      <c r="V3716" t="inlineStr">
        <is>
          <t>061bh</t>
        </is>
      </c>
      <c r="Z3716" t="inlineStr">
        <is>
          <t>Gustav Karlsson (BUF C)</t>
        </is>
      </c>
    </row>
    <row r="3717">
      <c r="A3717" t="inlineStr">
        <is>
          <t>Gustav Lindstrom</t>
        </is>
      </c>
      <c r="B3717" t="inlineStr">
        <is>
          <t>MTL</t>
        </is>
      </c>
      <c r="C3717" t="inlineStr">
        <is>
          <t>D</t>
        </is>
      </c>
      <c r="D3717" t="inlineStr">
        <is>
          <t>D</t>
        </is>
      </c>
      <c r="E3717" t="n">
        <v>27</v>
      </c>
      <c r="F3717" t="inlineStr">
        <is>
          <t>FA</t>
        </is>
      </c>
      <c r="G3717" t="inlineStr">
        <is>
          <t>FA</t>
        </is>
      </c>
      <c r="H3717" s="30" t="n">
        <v>1</v>
      </c>
      <c r="I3717" s="31" t="n">
        <v>0</v>
      </c>
      <c r="J3717" s="31" t="n"/>
      <c r="K3717" s="31" t="n">
        <v>0</v>
      </c>
      <c r="L3717" s="32" t="n"/>
      <c r="M3717" s="31" t="n">
        <v>0</v>
      </c>
      <c r="N3717" s="31" t="n">
        <v>0</v>
      </c>
      <c r="O3717" s="31" t="n"/>
      <c r="P3717" s="31" t="n"/>
      <c r="Q3717" s="31" t="n">
        <v>0</v>
      </c>
      <c r="R3717" s="31" t="n"/>
      <c r="S3717" s="32" t="n"/>
      <c r="T3717" s="32" t="n"/>
      <c r="V3717" t="inlineStr">
        <is>
          <t>04f0q</t>
        </is>
      </c>
      <c r="W3717" t="n">
        <v>5538</v>
      </c>
      <c r="X3717" t="n">
        <v>7553</v>
      </c>
      <c r="Y3717" t="inlineStr">
        <is>
          <t>f6e02abc-b122-4ef0-97c7-42038da6abe1</t>
        </is>
      </c>
      <c r="Z3717" t="inlineStr">
        <is>
          <t>Gustav Lindstrom (MTL D)</t>
        </is>
      </c>
    </row>
    <row r="3718">
      <c r="A3718" t="inlineStr">
        <is>
          <t>Gustav Olhaver</t>
        </is>
      </c>
      <c r="B3718" t="inlineStr">
        <is>
          <t>(N/A)</t>
        </is>
      </c>
      <c r="C3718" t="inlineStr">
        <is>
          <t>C</t>
        </is>
      </c>
      <c r="D3718" t="inlineStr">
        <is>
          <t>F</t>
        </is>
      </c>
      <c r="E3718" t="n">
        <v>29</v>
      </c>
      <c r="F3718" t="inlineStr">
        <is>
          <t>FA</t>
        </is>
      </c>
      <c r="G3718" t="inlineStr">
        <is>
          <t>FA</t>
        </is>
      </c>
      <c r="H3718" s="30" t="n">
        <v>1</v>
      </c>
      <c r="I3718" s="31" t="n">
        <v>0</v>
      </c>
      <c r="J3718" s="31" t="n"/>
      <c r="K3718" s="31" t="n">
        <v>0</v>
      </c>
      <c r="L3718" s="32" t="n"/>
      <c r="M3718" s="31" t="n">
        <v>0</v>
      </c>
      <c r="N3718" s="31" t="n">
        <v>0</v>
      </c>
      <c r="O3718" s="31" t="n"/>
      <c r="P3718" s="31" t="n"/>
      <c r="Q3718" s="31" t="n">
        <v>0</v>
      </c>
      <c r="R3718" s="31" t="n"/>
      <c r="S3718" s="32" t="n"/>
      <c r="T3718" s="32" t="n"/>
      <c r="V3718" t="inlineStr">
        <is>
          <t>03rjn</t>
        </is>
      </c>
      <c r="X3718" t="n">
        <v>6933</v>
      </c>
      <c r="Z3718" t="inlineStr">
        <is>
          <t>Gustav Olhaver ((N/A) C)</t>
        </is>
      </c>
    </row>
    <row r="3719">
      <c r="A3719" t="inlineStr">
        <is>
          <t>Gustav Olofsson</t>
        </is>
      </c>
      <c r="B3719" t="inlineStr">
        <is>
          <t>SEA</t>
        </is>
      </c>
      <c r="C3719" t="inlineStr">
        <is>
          <t>D</t>
        </is>
      </c>
      <c r="D3719" t="inlineStr">
        <is>
          <t>D</t>
        </is>
      </c>
      <c r="E3719" t="n">
        <v>31</v>
      </c>
      <c r="F3719" t="inlineStr">
        <is>
          <t>FA</t>
        </is>
      </c>
      <c r="G3719" t="inlineStr">
        <is>
          <t>FA</t>
        </is>
      </c>
      <c r="H3719" s="30" t="n">
        <v>1</v>
      </c>
      <c r="I3719" s="31" t="n">
        <v>0</v>
      </c>
      <c r="J3719" s="31" t="n"/>
      <c r="K3719" s="31" t="n">
        <v>0</v>
      </c>
      <c r="L3719" s="32" t="n"/>
      <c r="M3719" s="31" t="n">
        <v>0</v>
      </c>
      <c r="N3719" s="31" t="n">
        <v>0</v>
      </c>
      <c r="O3719" s="31" t="n"/>
      <c r="P3719" s="31" t="n"/>
      <c r="Q3719" s="31" t="n">
        <v>0</v>
      </c>
      <c r="R3719" s="31" t="n"/>
      <c r="S3719" s="32" t="n"/>
      <c r="T3719" s="32" t="n"/>
      <c r="V3719" t="inlineStr">
        <is>
          <t>031o6</t>
        </is>
      </c>
      <c r="W3719" t="n">
        <v>4200</v>
      </c>
      <c r="X3719" t="n">
        <v>6026</v>
      </c>
      <c r="Y3719" t="inlineStr">
        <is>
          <t>2db42a4f-2f5e-4a6e-a90e-dd2f653e63fe</t>
        </is>
      </c>
      <c r="Z3719" t="inlineStr">
        <is>
          <t>Gustav Olofsson (SEA D)</t>
        </is>
      </c>
    </row>
    <row r="3720">
      <c r="A3720" t="inlineStr">
        <is>
          <t>Gustav Possler</t>
        </is>
      </c>
      <c r="B3720" t="inlineStr">
        <is>
          <t>(N/A)</t>
        </is>
      </c>
      <c r="C3720" t="inlineStr">
        <is>
          <t>RW</t>
        </is>
      </c>
      <c r="D3720" t="inlineStr">
        <is>
          <t>F</t>
        </is>
      </c>
      <c r="E3720" t="n">
        <v>31</v>
      </c>
      <c r="F3720" t="inlineStr">
        <is>
          <t>FA</t>
        </is>
      </c>
      <c r="G3720" t="inlineStr">
        <is>
          <t>FA</t>
        </is>
      </c>
      <c r="H3720" s="30" t="n">
        <v>1</v>
      </c>
      <c r="I3720" s="31" t="n">
        <v>0</v>
      </c>
      <c r="J3720" s="31" t="n"/>
      <c r="K3720" s="31" t="n">
        <v>0</v>
      </c>
      <c r="L3720" s="32" t="n"/>
      <c r="M3720" s="31" t="n">
        <v>0</v>
      </c>
      <c r="N3720" s="31" t="n">
        <v>0</v>
      </c>
      <c r="O3720" s="31" t="n"/>
      <c r="P3720" s="31" t="n"/>
      <c r="Q3720" s="31" t="n">
        <v>0</v>
      </c>
      <c r="R3720" s="31" t="n"/>
      <c r="S3720" s="32" t="n"/>
      <c r="T3720" s="32" t="n"/>
      <c r="V3720" t="inlineStr">
        <is>
          <t>031qg</t>
        </is>
      </c>
      <c r="Z3720" t="inlineStr">
        <is>
          <t>Gustav Possler ((N/A) RW)</t>
        </is>
      </c>
    </row>
    <row r="3721">
      <c r="A3721" t="inlineStr">
        <is>
          <t>Gustav Rydahl</t>
        </is>
      </c>
      <c r="B3721" t="inlineStr">
        <is>
          <t>COL</t>
        </is>
      </c>
      <c r="C3721" t="inlineStr">
        <is>
          <t>C</t>
        </is>
      </c>
      <c r="D3721" t="inlineStr">
        <is>
          <t>F</t>
        </is>
      </c>
      <c r="E3721" t="n">
        <v>32</v>
      </c>
      <c r="F3721" t="inlineStr">
        <is>
          <t>FA</t>
        </is>
      </c>
      <c r="G3721" t="inlineStr">
        <is>
          <t>FA</t>
        </is>
      </c>
      <c r="H3721" s="30" t="n">
        <v>1</v>
      </c>
      <c r="I3721" s="31" t="n">
        <v>0</v>
      </c>
      <c r="J3721" s="31" t="n"/>
      <c r="K3721" s="31" t="n">
        <v>0</v>
      </c>
      <c r="L3721" s="32" t="n"/>
      <c r="M3721" s="31" t="n">
        <v>0</v>
      </c>
      <c r="N3721" s="31" t="n">
        <v>0</v>
      </c>
      <c r="O3721" s="31" t="n"/>
      <c r="P3721" s="31" t="n"/>
      <c r="Q3721" s="31" t="n">
        <v>0</v>
      </c>
      <c r="R3721" s="31" t="n"/>
      <c r="S3721" s="32" t="n"/>
      <c r="T3721" s="32" t="n"/>
      <c r="V3721" t="inlineStr">
        <is>
          <t>05iln</t>
        </is>
      </c>
      <c r="W3721" t="n">
        <v>6666</v>
      </c>
      <c r="Y3721" t="inlineStr">
        <is>
          <t>fa7871b7-e510-453b-8b43-b0fbb94150b4</t>
        </is>
      </c>
      <c r="Z3721" t="inlineStr">
        <is>
          <t>Gustav Rydahl (COL C)</t>
        </is>
      </c>
    </row>
    <row r="3722">
      <c r="A3722" t="inlineStr">
        <is>
          <t>Gustav Sjoqvist</t>
        </is>
      </c>
      <c r="B3722" t="inlineStr">
        <is>
          <t>VGK</t>
        </is>
      </c>
      <c r="C3722" t="inlineStr">
        <is>
          <t>D</t>
        </is>
      </c>
      <c r="D3722" t="inlineStr">
        <is>
          <t>D</t>
        </is>
      </c>
      <c r="E3722" t="n">
        <v>20</v>
      </c>
      <c r="F3722" t="inlineStr">
        <is>
          <t>FA</t>
        </is>
      </c>
      <c r="G3722" t="inlineStr">
        <is>
          <t>FA</t>
        </is>
      </c>
      <c r="H3722" s="30" t="n">
        <v>1</v>
      </c>
      <c r="I3722" s="31" t="n">
        <v>0</v>
      </c>
      <c r="J3722" s="31" t="n"/>
      <c r="K3722" s="31" t="n">
        <v>0</v>
      </c>
      <c r="L3722" s="32" t="n"/>
      <c r="M3722" s="31" t="n">
        <v>0</v>
      </c>
      <c r="N3722" s="31" t="n">
        <v>0</v>
      </c>
      <c r="O3722" s="31" t="n"/>
      <c r="P3722" s="31" t="n"/>
      <c r="Q3722" s="31" t="n">
        <v>0</v>
      </c>
      <c r="R3722" s="31" t="n"/>
      <c r="S3722" s="32" t="n"/>
      <c r="T3722" s="32" t="n"/>
      <c r="V3722" t="inlineStr">
        <is>
          <t>06xxj</t>
        </is>
      </c>
      <c r="Y3722" t="inlineStr">
        <is>
          <t>4df56990-e81d-48dc-88b1-b2ec944a741a</t>
        </is>
      </c>
      <c r="Z3722" t="inlineStr">
        <is>
          <t>Gustav Sjoqvist (VGK D)</t>
        </is>
      </c>
    </row>
    <row r="3723">
      <c r="A3723" t="inlineStr">
        <is>
          <t>Gustav Stjernberg</t>
        </is>
      </c>
      <c r="B3723" t="inlineStr">
        <is>
          <t>COL</t>
        </is>
      </c>
      <c r="C3723" t="inlineStr">
        <is>
          <t>D</t>
        </is>
      </c>
      <c r="D3723" t="inlineStr">
        <is>
          <t>D</t>
        </is>
      </c>
      <c r="E3723" t="n">
        <v>22</v>
      </c>
      <c r="F3723" t="inlineStr">
        <is>
          <t>FA</t>
        </is>
      </c>
      <c r="G3723" t="inlineStr">
        <is>
          <t>FA</t>
        </is>
      </c>
      <c r="H3723" s="30" t="n">
        <v>1</v>
      </c>
      <c r="I3723" s="31" t="n">
        <v>0</v>
      </c>
      <c r="J3723" s="31" t="n"/>
      <c r="K3723" s="31" t="n">
        <v>0</v>
      </c>
      <c r="L3723" s="32" t="n"/>
      <c r="M3723" s="31" t="n">
        <v>0</v>
      </c>
      <c r="N3723" s="31" t="n">
        <v>0</v>
      </c>
      <c r="O3723" s="31" t="n"/>
      <c r="P3723" s="31" t="n"/>
      <c r="Q3723" s="31" t="n">
        <v>0</v>
      </c>
      <c r="R3723" s="31" t="n"/>
      <c r="S3723" s="32" t="n"/>
      <c r="T3723" s="32" t="n"/>
      <c r="V3723" t="inlineStr">
        <is>
          <t>07446</t>
        </is>
      </c>
      <c r="W3723" t="n">
        <v>7636</v>
      </c>
      <c r="Y3723" t="inlineStr">
        <is>
          <t>fd209ea0-7aee-440b-959d-b82f3e1393be</t>
        </is>
      </c>
      <c r="Z3723" t="inlineStr">
        <is>
          <t>Gustav Stjernberg (COL D)</t>
        </is>
      </c>
    </row>
    <row r="3724">
      <c r="A3724" t="inlineStr">
        <is>
          <t>Gustavs Davis Grigals</t>
        </is>
      </c>
      <c r="B3724" t="inlineStr">
        <is>
          <t>NSH</t>
        </is>
      </c>
      <c r="C3724" t="inlineStr">
        <is>
          <t>G</t>
        </is>
      </c>
      <c r="D3724" t="inlineStr">
        <is>
          <t>G</t>
        </is>
      </c>
      <c r="E3724" t="n">
        <v>28</v>
      </c>
      <c r="F3724" t="inlineStr">
        <is>
          <t>FA</t>
        </is>
      </c>
      <c r="G3724" t="inlineStr">
        <is>
          <t>FA</t>
        </is>
      </c>
      <c r="H3724" s="30" t="n">
        <v>1</v>
      </c>
      <c r="I3724" s="31" t="n">
        <v>0</v>
      </c>
      <c r="J3724" s="31" t="n"/>
      <c r="K3724" s="31" t="n">
        <v>0</v>
      </c>
      <c r="L3724" s="32" t="n"/>
      <c r="M3724" s="31" t="n">
        <v>0</v>
      </c>
      <c r="N3724" s="31" t="n">
        <v>0</v>
      </c>
      <c r="O3724" s="31" t="n"/>
      <c r="P3724" s="31" t="n"/>
      <c r="Q3724" s="31" t="n">
        <v>0</v>
      </c>
      <c r="R3724" s="31" t="n"/>
      <c r="S3724" s="32" t="n"/>
      <c r="T3724" s="32" t="n"/>
      <c r="V3724" t="inlineStr">
        <is>
          <t>068jx</t>
        </is>
      </c>
      <c r="W3724" t="n">
        <v>7081</v>
      </c>
      <c r="Y3724" t="inlineStr">
        <is>
          <t>57dc07d6-dba5-498f-b2b8-73c2b64c00f5</t>
        </is>
      </c>
      <c r="Z3724" t="inlineStr">
        <is>
          <t>Gustavs Davis Grigals (NSH G)</t>
        </is>
      </c>
    </row>
    <row r="3725">
      <c r="A3725" t="inlineStr">
        <is>
          <t>Gustavs Griva</t>
        </is>
      </c>
      <c r="B3725" t="inlineStr">
        <is>
          <t>(N/A)</t>
        </is>
      </c>
      <c r="C3725" t="inlineStr">
        <is>
          <t>LW</t>
        </is>
      </c>
      <c r="D3725" t="inlineStr">
        <is>
          <t>F</t>
        </is>
      </c>
      <c r="E3725" t="n">
        <v>19</v>
      </c>
      <c r="F3725" t="inlineStr">
        <is>
          <t>FA</t>
        </is>
      </c>
      <c r="G3725" t="inlineStr">
        <is>
          <t>FA</t>
        </is>
      </c>
      <c r="H3725" s="30" t="n">
        <v>1</v>
      </c>
      <c r="I3725" s="31" t="n">
        <v>0</v>
      </c>
      <c r="J3725" s="31" t="n"/>
      <c r="K3725" s="31" t="n">
        <v>0</v>
      </c>
      <c r="L3725" s="32" t="n"/>
      <c r="M3725" s="31" t="n">
        <v>0</v>
      </c>
      <c r="N3725" s="31" t="n">
        <v>0</v>
      </c>
      <c r="O3725" s="31" t="n"/>
      <c r="P3725" s="31" t="n"/>
      <c r="Q3725" s="31" t="n">
        <v>0</v>
      </c>
      <c r="R3725" s="31" t="n"/>
      <c r="S3725" s="32" t="n"/>
      <c r="T3725" s="32" t="n"/>
      <c r="V3725" t="inlineStr">
        <is>
          <t>06uk7</t>
        </is>
      </c>
      <c r="Z3725" t="inlineStr">
        <is>
          <t>Gustavs Griva ((N/A) LW)</t>
        </is>
      </c>
    </row>
    <row r="3726">
      <c r="A3726" t="inlineStr">
        <is>
          <t>Guus Van der Kaaij</t>
        </is>
      </c>
      <c r="B3726" t="inlineStr">
        <is>
          <t>(N/A)</t>
        </is>
      </c>
      <c r="C3726" t="inlineStr">
        <is>
          <t>D</t>
        </is>
      </c>
      <c r="D3726" t="inlineStr">
        <is>
          <t>D</t>
        </is>
      </c>
      <c r="E3726" t="n">
        <v>19</v>
      </c>
      <c r="F3726" t="inlineStr">
        <is>
          <t>FA</t>
        </is>
      </c>
      <c r="G3726" t="inlineStr">
        <is>
          <t>FA</t>
        </is>
      </c>
      <c r="H3726" s="30" t="n">
        <v>1</v>
      </c>
      <c r="I3726" s="31" t="n">
        <v>0</v>
      </c>
      <c r="J3726" s="31" t="n"/>
      <c r="K3726" s="31" t="n">
        <v>0</v>
      </c>
      <c r="L3726" s="32" t="n"/>
      <c r="M3726" s="31" t="n">
        <v>0</v>
      </c>
      <c r="N3726" s="31" t="n">
        <v>0</v>
      </c>
      <c r="O3726" s="31" t="n"/>
      <c r="P3726" s="31" t="n"/>
      <c r="Q3726" s="31" t="n">
        <v>0</v>
      </c>
      <c r="R3726" s="31" t="n"/>
      <c r="S3726" s="32" t="n"/>
      <c r="T3726" s="32" t="n"/>
      <c r="V3726" t="inlineStr">
        <is>
          <t>070gz</t>
        </is>
      </c>
      <c r="Z3726" t="inlineStr">
        <is>
          <t>Guus Van der Kaaij ((N/A) D)</t>
        </is>
      </c>
    </row>
    <row r="3727">
      <c r="A3727" t="inlineStr">
        <is>
          <t>Haakon Hanelt</t>
        </is>
      </c>
      <c r="B3727" t="inlineStr">
        <is>
          <t>WSH</t>
        </is>
      </c>
      <c r="C3727" t="inlineStr">
        <is>
          <t>C</t>
        </is>
      </c>
      <c r="D3727" t="inlineStr">
        <is>
          <t>D,F</t>
        </is>
      </c>
      <c r="E3727" t="n">
        <v>23</v>
      </c>
      <c r="F3727" t="inlineStr">
        <is>
          <t>FA</t>
        </is>
      </c>
      <c r="G3727" t="inlineStr">
        <is>
          <t>FA</t>
        </is>
      </c>
      <c r="H3727" s="30" t="n">
        <v>1</v>
      </c>
      <c r="I3727" s="31" t="n">
        <v>0</v>
      </c>
      <c r="J3727" s="31" t="n"/>
      <c r="K3727" s="31" t="n">
        <v>0</v>
      </c>
      <c r="L3727" s="32" t="n"/>
      <c r="M3727" s="31" t="n">
        <v>0</v>
      </c>
      <c r="N3727" s="31" t="n">
        <v>0</v>
      </c>
      <c r="O3727" s="31" t="n"/>
      <c r="P3727" s="31" t="n"/>
      <c r="Q3727" s="31" t="n">
        <v>0</v>
      </c>
      <c r="R3727" s="31" t="n"/>
      <c r="S3727" s="32" t="n"/>
      <c r="T3727" s="32" t="n"/>
      <c r="V3727" t="inlineStr">
        <is>
          <t>05uba</t>
        </is>
      </c>
      <c r="Y3727" t="inlineStr">
        <is>
          <t>fb12e33d-5852-49a6-978e-c9e6520e9e53</t>
        </is>
      </c>
      <c r="Z3727" t="inlineStr">
        <is>
          <t>Haakon Hanelt (WSH C)</t>
        </is>
      </c>
    </row>
    <row r="3728">
      <c r="A3728" t="inlineStr">
        <is>
          <t>Hagen Burrows</t>
        </is>
      </c>
      <c r="B3728" t="inlineStr">
        <is>
          <t>TBL</t>
        </is>
      </c>
      <c r="C3728" t="inlineStr">
        <is>
          <t>RW</t>
        </is>
      </c>
      <c r="D3728" t="inlineStr">
        <is>
          <t>F</t>
        </is>
      </c>
      <c r="E3728" t="n">
        <v>20</v>
      </c>
      <c r="F3728" t="inlineStr">
        <is>
          <t>FA</t>
        </is>
      </c>
      <c r="G3728" t="inlineStr">
        <is>
          <t>FA</t>
        </is>
      </c>
      <c r="H3728" s="30" t="n">
        <v>1</v>
      </c>
      <c r="I3728" s="31" t="n">
        <v>0</v>
      </c>
      <c r="J3728" s="31" t="n"/>
      <c r="K3728" s="31" t="n">
        <v>0</v>
      </c>
      <c r="L3728" s="32" t="n"/>
      <c r="M3728" s="31" t="n">
        <v>0</v>
      </c>
      <c r="N3728" s="31" t="n">
        <v>0</v>
      </c>
      <c r="O3728" s="31" t="n"/>
      <c r="P3728" s="31" t="n"/>
      <c r="Q3728" s="31" t="n">
        <v>0</v>
      </c>
      <c r="R3728" s="31" t="n"/>
      <c r="S3728" s="32" t="n"/>
      <c r="T3728" s="32" t="n"/>
      <c r="V3728" t="inlineStr">
        <is>
          <t>06lkv</t>
        </is>
      </c>
      <c r="Y3728" t="inlineStr">
        <is>
          <t>1fe7b9fc-6689-4053-adb5-132e45726b96</t>
        </is>
      </c>
      <c r="Z3728" t="inlineStr">
        <is>
          <t>Hagen Burrows (TBL RW)</t>
        </is>
      </c>
    </row>
    <row r="3729">
      <c r="A3729" t="inlineStr">
        <is>
          <t>Hampton Slukynsky</t>
        </is>
      </c>
      <c r="B3729" t="inlineStr">
        <is>
          <t>LAK</t>
        </is>
      </c>
      <c r="C3729" t="inlineStr">
        <is>
          <t>G</t>
        </is>
      </c>
      <c r="D3729" t="inlineStr">
        <is>
          <t>G</t>
        </is>
      </c>
      <c r="E3729" t="n">
        <v>21</v>
      </c>
      <c r="F3729" t="inlineStr">
        <is>
          <t>T</t>
        </is>
      </c>
      <c r="G3729" t="inlineStr">
        <is>
          <t>Anybody but the Leafs</t>
        </is>
      </c>
      <c r="H3729" s="30" t="n">
        <v>1075000</v>
      </c>
      <c r="I3729" s="31" t="n">
        <v>0</v>
      </c>
      <c r="J3729" s="31" t="n"/>
      <c r="K3729" s="31" t="n">
        <v>0</v>
      </c>
      <c r="L3729" s="32" t="n"/>
      <c r="M3729" s="31" t="n">
        <v>0</v>
      </c>
      <c r="N3729" s="31" t="n">
        <v>0</v>
      </c>
      <c r="O3729" s="31" t="n"/>
      <c r="P3729" s="31" t="n"/>
      <c r="Q3729" s="31" t="n">
        <v>0</v>
      </c>
      <c r="R3729" s="31" t="n"/>
      <c r="S3729" s="32" t="n"/>
      <c r="T3729" s="32" t="n"/>
      <c r="V3729" t="inlineStr">
        <is>
          <t>06byc</t>
        </is>
      </c>
      <c r="W3729" t="n">
        <v>7290</v>
      </c>
      <c r="Y3729" t="inlineStr">
        <is>
          <t>282ec586-2c91-4f8b-a934-f5aca9f71b23</t>
        </is>
      </c>
      <c r="Z3729" t="inlineStr">
        <is>
          <t>Hampton Slukynsky (LAK G)</t>
        </is>
      </c>
    </row>
    <row r="3730">
      <c r="A3730" t="inlineStr">
        <is>
          <t>Hampus Gustafsson</t>
        </is>
      </c>
      <c r="B3730" t="inlineStr">
        <is>
          <t>(N/A)</t>
        </is>
      </c>
      <c r="C3730" t="inlineStr">
        <is>
          <t>LW</t>
        </is>
      </c>
      <c r="D3730" t="inlineStr">
        <is>
          <t>F</t>
        </is>
      </c>
      <c r="E3730" t="n">
        <v>32</v>
      </c>
      <c r="F3730" t="inlineStr">
        <is>
          <t>FA</t>
        </is>
      </c>
      <c r="G3730" t="inlineStr">
        <is>
          <t>FA</t>
        </is>
      </c>
      <c r="H3730" s="30" t="n">
        <v>1</v>
      </c>
      <c r="I3730" s="31" t="n">
        <v>0</v>
      </c>
      <c r="J3730" s="31" t="n"/>
      <c r="K3730" s="31" t="n">
        <v>0</v>
      </c>
      <c r="L3730" s="32" t="n"/>
      <c r="M3730" s="31" t="n">
        <v>0</v>
      </c>
      <c r="N3730" s="31" t="n">
        <v>0</v>
      </c>
      <c r="O3730" s="31" t="n"/>
      <c r="P3730" s="31" t="n"/>
      <c r="Q3730" s="31" t="n">
        <v>0</v>
      </c>
      <c r="R3730" s="31" t="n"/>
      <c r="S3730" s="32" t="n"/>
      <c r="T3730" s="32" t="n"/>
      <c r="V3730" t="inlineStr">
        <is>
          <t>03mpi</t>
        </is>
      </c>
      <c r="W3730" t="n">
        <v>5339</v>
      </c>
      <c r="X3730" t="n">
        <v>7472</v>
      </c>
      <c r="Z3730" t="inlineStr">
        <is>
          <t>Hampus Gustafsson ((N/A) LW)</t>
        </is>
      </c>
    </row>
    <row r="3731">
      <c r="A3731" t="inlineStr">
        <is>
          <t>Hampus Melen</t>
        </is>
      </c>
      <c r="B3731" t="inlineStr">
        <is>
          <t>DET</t>
        </is>
      </c>
      <c r="C3731" t="inlineStr">
        <is>
          <t>RW</t>
        </is>
      </c>
      <c r="D3731" t="inlineStr">
        <is>
          <t>F</t>
        </is>
      </c>
      <c r="E3731" t="n">
        <v>31</v>
      </c>
      <c r="F3731" t="inlineStr">
        <is>
          <t>FA</t>
        </is>
      </c>
      <c r="G3731" t="inlineStr">
        <is>
          <t>FA</t>
        </is>
      </c>
      <c r="H3731" s="30" t="n">
        <v>1</v>
      </c>
      <c r="I3731" s="31" t="n">
        <v>0</v>
      </c>
      <c r="J3731" s="31" t="n"/>
      <c r="K3731" s="31" t="n">
        <v>0</v>
      </c>
      <c r="L3731" s="32" t="n"/>
      <c r="M3731" s="31" t="n">
        <v>0</v>
      </c>
      <c r="N3731" s="31" t="n">
        <v>0</v>
      </c>
      <c r="O3731" s="31" t="n"/>
      <c r="P3731" s="31" t="n"/>
      <c r="Q3731" s="31" t="n">
        <v>0</v>
      </c>
      <c r="R3731" s="31" t="n"/>
      <c r="S3731" s="32" t="n"/>
      <c r="T3731" s="32" t="n"/>
      <c r="V3731" t="inlineStr">
        <is>
          <t>031uz</t>
        </is>
      </c>
      <c r="Z3731" t="inlineStr">
        <is>
          <t>Hampus Melen (DET RW)</t>
        </is>
      </c>
    </row>
    <row r="3732">
      <c r="A3732" t="inlineStr">
        <is>
          <t>Hank Cleaves</t>
        </is>
      </c>
      <c r="B3732" t="inlineStr">
        <is>
          <t>(N/A)</t>
        </is>
      </c>
      <c r="C3732" t="inlineStr">
        <is>
          <t>LW</t>
        </is>
      </c>
      <c r="D3732" t="inlineStr">
        <is>
          <t>F</t>
        </is>
      </c>
      <c r="E3732" t="n">
        <v>22</v>
      </c>
      <c r="F3732" t="inlineStr">
        <is>
          <t>FA</t>
        </is>
      </c>
      <c r="G3732" t="inlineStr">
        <is>
          <t>FA</t>
        </is>
      </c>
      <c r="H3732" s="30" t="n">
        <v>1</v>
      </c>
      <c r="I3732" s="31" t="n">
        <v>0</v>
      </c>
      <c r="J3732" s="31" t="n"/>
      <c r="K3732" s="31" t="n">
        <v>0</v>
      </c>
      <c r="L3732" s="32" t="n"/>
      <c r="M3732" s="31" t="n">
        <v>0</v>
      </c>
      <c r="N3732" s="31" t="n">
        <v>0</v>
      </c>
      <c r="O3732" s="31" t="n"/>
      <c r="P3732" s="31" t="n"/>
      <c r="Q3732" s="31" t="n">
        <v>0</v>
      </c>
      <c r="R3732" s="31" t="n"/>
      <c r="S3732" s="32" t="n"/>
      <c r="T3732" s="32" t="n"/>
      <c r="V3732" t="inlineStr">
        <is>
          <t>072yb</t>
        </is>
      </c>
      <c r="Z3732" t="inlineStr">
        <is>
          <t>Hank Cleaves ((N/A) LW)</t>
        </is>
      </c>
    </row>
    <row r="3733">
      <c r="A3733" t="inlineStr">
        <is>
          <t>Hank Crone</t>
        </is>
      </c>
      <c r="B3733" t="inlineStr">
        <is>
          <t>(N/A)</t>
        </is>
      </c>
      <c r="C3733" t="inlineStr">
        <is>
          <t>LW</t>
        </is>
      </c>
      <c r="D3733" t="inlineStr">
        <is>
          <t>F</t>
        </is>
      </c>
      <c r="E3733" t="n">
        <v>28</v>
      </c>
      <c r="F3733" t="inlineStr">
        <is>
          <t>FA</t>
        </is>
      </c>
      <c r="G3733" t="inlineStr">
        <is>
          <t>FA</t>
        </is>
      </c>
      <c r="H3733" s="30" t="n">
        <v>1</v>
      </c>
      <c r="I3733" s="31" t="n">
        <v>0</v>
      </c>
      <c r="J3733" s="31" t="n"/>
      <c r="K3733" s="31" t="n">
        <v>0</v>
      </c>
      <c r="L3733" s="32" t="n"/>
      <c r="M3733" s="31" t="n">
        <v>0</v>
      </c>
      <c r="N3733" s="31" t="n">
        <v>0</v>
      </c>
      <c r="O3733" s="31" t="n"/>
      <c r="P3733" s="31" t="n"/>
      <c r="Q3733" s="31" t="n">
        <v>0</v>
      </c>
      <c r="R3733" s="31" t="n"/>
      <c r="S3733" s="32" t="n"/>
      <c r="T3733" s="32" t="n"/>
      <c r="V3733" t="inlineStr">
        <is>
          <t>05xw5</t>
        </is>
      </c>
      <c r="Z3733" t="inlineStr">
        <is>
          <t>Hank Crone ((N/A) LW)</t>
        </is>
      </c>
    </row>
    <row r="3734">
      <c r="A3734" t="inlineStr">
        <is>
          <t>Hank Kempf</t>
        </is>
      </c>
      <c r="B3734" t="inlineStr">
        <is>
          <t>COL</t>
        </is>
      </c>
      <c r="C3734" t="inlineStr">
        <is>
          <t>D</t>
        </is>
      </c>
      <c r="D3734" t="inlineStr">
        <is>
          <t>D</t>
        </is>
      </c>
      <c r="E3734" t="n">
        <v>24</v>
      </c>
      <c r="F3734" t="inlineStr">
        <is>
          <t>FA</t>
        </is>
      </c>
      <c r="G3734" t="inlineStr">
        <is>
          <t>FA</t>
        </is>
      </c>
      <c r="H3734" s="30" t="n">
        <v>1</v>
      </c>
      <c r="I3734" s="31" t="n">
        <v>0</v>
      </c>
      <c r="J3734" s="31" t="n"/>
      <c r="K3734" s="31" t="n">
        <v>0</v>
      </c>
      <c r="L3734" s="32" t="n"/>
      <c r="M3734" s="31" t="n">
        <v>0</v>
      </c>
      <c r="N3734" s="31" t="n">
        <v>0</v>
      </c>
      <c r="O3734" s="31" t="n"/>
      <c r="P3734" s="31" t="n"/>
      <c r="Q3734" s="31" t="n">
        <v>0</v>
      </c>
      <c r="R3734" s="31" t="n"/>
      <c r="S3734" s="32" t="n"/>
      <c r="T3734" s="32" t="n"/>
      <c r="V3734" t="inlineStr">
        <is>
          <t>05ugi</t>
        </is>
      </c>
      <c r="W3734" t="n">
        <v>7294</v>
      </c>
      <c r="Y3734" t="inlineStr">
        <is>
          <t>37f033ce-f3f2-4930-96f2-bda0c515e005</t>
        </is>
      </c>
      <c r="Z3734" t="inlineStr">
        <is>
          <t>Hank Kempf (COL D)</t>
        </is>
      </c>
    </row>
    <row r="3735">
      <c r="A3735" t="inlineStr">
        <is>
          <t>Hannes Bjorninen</t>
        </is>
      </c>
      <c r="B3735" t="inlineStr">
        <is>
          <t>(N/A)</t>
        </is>
      </c>
      <c r="C3735" t="inlineStr">
        <is>
          <t>C</t>
        </is>
      </c>
      <c r="D3735" t="inlineStr">
        <is>
          <t>F</t>
        </is>
      </c>
      <c r="E3735" t="n">
        <v>30</v>
      </c>
      <c r="F3735" t="inlineStr">
        <is>
          <t>FA</t>
        </is>
      </c>
      <c r="G3735" t="inlineStr">
        <is>
          <t>FA</t>
        </is>
      </c>
      <c r="H3735" s="30" t="n">
        <v>1</v>
      </c>
      <c r="I3735" s="31" t="n">
        <v>0</v>
      </c>
      <c r="J3735" s="31" t="n"/>
      <c r="K3735" s="31" t="n">
        <v>0</v>
      </c>
      <c r="L3735" s="32" t="n"/>
      <c r="M3735" s="31" t="n">
        <v>0</v>
      </c>
      <c r="N3735" s="31" t="n">
        <v>0</v>
      </c>
      <c r="O3735" s="31" t="n"/>
      <c r="P3735" s="31" t="n"/>
      <c r="Q3735" s="31" t="n">
        <v>0</v>
      </c>
      <c r="R3735" s="31" t="n"/>
      <c r="S3735" s="32" t="n"/>
      <c r="T3735" s="32" t="n"/>
      <c r="V3735" t="inlineStr">
        <is>
          <t>05ykm</t>
        </is>
      </c>
      <c r="Z3735" t="inlineStr">
        <is>
          <t>Hannes Bjorninen ((N/A) C)</t>
        </is>
      </c>
    </row>
    <row r="3736">
      <c r="A3736" t="inlineStr">
        <is>
          <t>Hannes Hellberg</t>
        </is>
      </c>
      <c r="B3736" t="inlineStr">
        <is>
          <t>(N/A)</t>
        </is>
      </c>
      <c r="C3736" t="inlineStr">
        <is>
          <t>F</t>
        </is>
      </c>
      <c r="D3736" t="inlineStr">
        <is>
          <t>F</t>
        </is>
      </c>
      <c r="E3736" t="n">
        <v>22</v>
      </c>
      <c r="F3736" t="inlineStr">
        <is>
          <t>FA</t>
        </is>
      </c>
      <c r="G3736" t="inlineStr">
        <is>
          <t>FA</t>
        </is>
      </c>
      <c r="H3736" s="30" t="n">
        <v>1</v>
      </c>
      <c r="I3736" s="31" t="n">
        <v>0</v>
      </c>
      <c r="J3736" s="31" t="n"/>
      <c r="K3736" s="31" t="n">
        <v>0</v>
      </c>
      <c r="L3736" s="32" t="n"/>
      <c r="M3736" s="31" t="n">
        <v>0</v>
      </c>
      <c r="N3736" s="31" t="n">
        <v>0</v>
      </c>
      <c r="O3736" s="31" t="n"/>
      <c r="P3736" s="31" t="n"/>
      <c r="Q3736" s="31" t="n">
        <v>0</v>
      </c>
      <c r="R3736" s="31" t="n"/>
      <c r="S3736" s="32" t="n"/>
      <c r="T3736" s="32" t="n"/>
      <c r="V3736" t="inlineStr">
        <is>
          <t>066oy</t>
        </is>
      </c>
      <c r="Z3736" t="inlineStr">
        <is>
          <t>Hannes Hellberg ((N/A) F)</t>
        </is>
      </c>
    </row>
    <row r="3737">
      <c r="A3737" t="inlineStr">
        <is>
          <t>Hans Benson</t>
        </is>
      </c>
      <c r="B3737" t="inlineStr">
        <is>
          <t>EDM</t>
        </is>
      </c>
      <c r="C3737" t="inlineStr">
        <is>
          <t>RW</t>
        </is>
      </c>
      <c r="D3737" t="inlineStr">
        <is>
          <t>F</t>
        </is>
      </c>
      <c r="E3737" t="n">
        <v>42</v>
      </c>
      <c r="F3737" t="inlineStr">
        <is>
          <t>FA</t>
        </is>
      </c>
      <c r="G3737" t="inlineStr">
        <is>
          <t>FA</t>
        </is>
      </c>
      <c r="H3737" s="30" t="n">
        <v>1</v>
      </c>
      <c r="I3737" s="31" t="n">
        <v>0</v>
      </c>
      <c r="J3737" s="31" t="n"/>
      <c r="K3737" s="31" t="n">
        <v>0</v>
      </c>
      <c r="L3737" s="32" t="n"/>
      <c r="M3737" s="31" t="n">
        <v>0</v>
      </c>
      <c r="N3737" s="31" t="n">
        <v>0</v>
      </c>
      <c r="O3737" s="31" t="n"/>
      <c r="P3737" s="31" t="n"/>
      <c r="Q3737" s="31" t="n">
        <v>0</v>
      </c>
      <c r="R3737" s="31" t="n"/>
      <c r="S3737" s="32" t="n"/>
      <c r="T3737" s="32" t="n"/>
      <c r="V3737" t="inlineStr">
        <is>
          <t>015oj</t>
        </is>
      </c>
      <c r="X3737" t="n">
        <v>4548</v>
      </c>
      <c r="Z3737" t="inlineStr">
        <is>
          <t>Hans Benson (EDM RW)</t>
        </is>
      </c>
    </row>
    <row r="3738">
      <c r="A3738" t="inlineStr">
        <is>
          <t>Haoxi Wang</t>
        </is>
      </c>
      <c r="B3738" t="inlineStr">
        <is>
          <t>SJS</t>
        </is>
      </c>
      <c r="C3738" t="inlineStr">
        <is>
          <t>D</t>
        </is>
      </c>
      <c r="D3738" t="inlineStr">
        <is>
          <t>D</t>
        </is>
      </c>
      <c r="E3738" t="n">
        <v>19</v>
      </c>
      <c r="F3738" t="inlineStr">
        <is>
          <t>T</t>
        </is>
      </c>
      <c r="G3738" t="inlineStr">
        <is>
          <t>The Last Place Lukes</t>
        </is>
      </c>
      <c r="H3738" s="30" t="n">
        <v>1</v>
      </c>
      <c r="I3738" s="31" t="n">
        <v>0</v>
      </c>
      <c r="J3738" s="31" t="n"/>
      <c r="K3738" s="31" t="n">
        <v>0</v>
      </c>
      <c r="L3738" s="32" t="n"/>
      <c r="M3738" s="31" t="n">
        <v>0</v>
      </c>
      <c r="N3738" s="31" t="n">
        <v>0</v>
      </c>
      <c r="O3738" s="31" t="n"/>
      <c r="P3738" s="31" t="n"/>
      <c r="Q3738" s="31" t="n">
        <v>0</v>
      </c>
      <c r="R3738" s="31" t="n"/>
      <c r="S3738" s="32" t="n"/>
      <c r="T3738" s="32" t="n"/>
      <c r="U3738" t="n">
        <v>291.2</v>
      </c>
      <c r="V3738" t="inlineStr">
        <is>
          <t>06sqo</t>
        </is>
      </c>
      <c r="Y3738" t="inlineStr">
        <is>
          <t>3ec58717-aff3-4359-8506-468f155d8a1a</t>
        </is>
      </c>
      <c r="Z3738" t="inlineStr">
        <is>
          <t>Haoxi Wang (SJS D)</t>
        </is>
      </c>
    </row>
    <row r="3739">
      <c r="A3739" t="inlineStr">
        <is>
          <t>Haralds Egle</t>
        </is>
      </c>
      <c r="B3739" t="inlineStr">
        <is>
          <t>(N/A)</t>
        </is>
      </c>
      <c r="C3739" t="inlineStr">
        <is>
          <t>RW</t>
        </is>
      </c>
      <c r="D3739" t="inlineStr">
        <is>
          <t>F</t>
        </is>
      </c>
      <c r="E3739" t="n">
        <v>29</v>
      </c>
      <c r="F3739" t="inlineStr">
        <is>
          <t>FA</t>
        </is>
      </c>
      <c r="G3739" t="inlineStr">
        <is>
          <t>FA</t>
        </is>
      </c>
      <c r="H3739" s="30" t="n">
        <v>1</v>
      </c>
      <c r="I3739" s="31" t="n">
        <v>0</v>
      </c>
      <c r="J3739" s="31" t="n"/>
      <c r="K3739" s="31" t="n">
        <v>0</v>
      </c>
      <c r="L3739" s="32" t="n"/>
      <c r="M3739" s="31" t="n">
        <v>0</v>
      </c>
      <c r="N3739" s="31" t="n">
        <v>0</v>
      </c>
      <c r="O3739" s="31" t="n"/>
      <c r="P3739" s="31" t="n"/>
      <c r="Q3739" s="31" t="n">
        <v>0</v>
      </c>
      <c r="R3739" s="31" t="n"/>
      <c r="S3739" s="32" t="n"/>
      <c r="T3739" s="32" t="n"/>
      <c r="V3739" t="inlineStr">
        <is>
          <t>05o60</t>
        </is>
      </c>
      <c r="Y3739" t="inlineStr">
        <is>
          <t>4804fd1f-9e28-4c0c-8ec2-e31a041ca796</t>
        </is>
      </c>
      <c r="Z3739" t="inlineStr">
        <is>
          <t>Haralds Egle ((N/A) RW)</t>
        </is>
      </c>
    </row>
    <row r="3740">
      <c r="A3740" t="inlineStr">
        <is>
          <t>Hardy Haman Aktell</t>
        </is>
      </c>
      <c r="B3740" t="inlineStr">
        <is>
          <t>WSH</t>
        </is>
      </c>
      <c r="C3740" t="inlineStr">
        <is>
          <t>D</t>
        </is>
      </c>
      <c r="D3740" t="inlineStr">
        <is>
          <t>D</t>
        </is>
      </c>
      <c r="E3740" t="n">
        <v>28</v>
      </c>
      <c r="F3740" t="inlineStr">
        <is>
          <t>FA</t>
        </is>
      </c>
      <c r="G3740" t="inlineStr">
        <is>
          <t>FA</t>
        </is>
      </c>
      <c r="H3740" s="30" t="n">
        <v>1</v>
      </c>
      <c r="I3740" s="31" t="n">
        <v>0</v>
      </c>
      <c r="J3740" s="31" t="n"/>
      <c r="K3740" s="31" t="n">
        <v>0</v>
      </c>
      <c r="L3740" s="32" t="n"/>
      <c r="M3740" s="31" t="n">
        <v>0</v>
      </c>
      <c r="N3740" s="31" t="n">
        <v>0</v>
      </c>
      <c r="O3740" s="31" t="n"/>
      <c r="P3740" s="31" t="n"/>
      <c r="Q3740" s="31" t="n">
        <v>0</v>
      </c>
      <c r="R3740" s="31" t="n"/>
      <c r="S3740" s="32" t="n"/>
      <c r="T3740" s="32" t="n"/>
      <c r="V3740" t="inlineStr">
        <is>
          <t>042x2</t>
        </is>
      </c>
      <c r="W3740" t="n">
        <v>6903</v>
      </c>
      <c r="X3740" t="n">
        <v>7215</v>
      </c>
      <c r="Y3740" t="inlineStr">
        <is>
          <t>572b9db1-fb9b-436d-b4f1-88a58ec0e53b</t>
        </is>
      </c>
      <c r="Z3740" t="inlineStr">
        <is>
          <t>Hardy Haman Aktell (WSH D)</t>
        </is>
      </c>
    </row>
    <row r="3741">
      <c r="A3741" t="inlineStr">
        <is>
          <t>Harri Pesonen</t>
        </is>
      </c>
      <c r="B3741" t="inlineStr">
        <is>
          <t>(N/A)</t>
        </is>
      </c>
      <c r="C3741" t="inlineStr">
        <is>
          <t>C</t>
        </is>
      </c>
      <c r="D3741" t="inlineStr">
        <is>
          <t>F</t>
        </is>
      </c>
      <c r="E3741" t="n">
        <v>38</v>
      </c>
      <c r="F3741" t="inlineStr">
        <is>
          <t>FA</t>
        </is>
      </c>
      <c r="G3741" t="inlineStr">
        <is>
          <t>FA</t>
        </is>
      </c>
      <c r="H3741" s="30" t="n">
        <v>1</v>
      </c>
      <c r="I3741" s="31" t="n">
        <v>0</v>
      </c>
      <c r="J3741" s="31" t="n"/>
      <c r="K3741" s="31" t="n">
        <v>0</v>
      </c>
      <c r="L3741" s="32" t="n"/>
      <c r="M3741" s="31" t="n">
        <v>0</v>
      </c>
      <c r="N3741" s="31" t="n">
        <v>0</v>
      </c>
      <c r="O3741" s="31" t="n"/>
      <c r="P3741" s="31" t="n"/>
      <c r="Q3741" s="31" t="n">
        <v>0</v>
      </c>
      <c r="R3741" s="31" t="n"/>
      <c r="S3741" s="32" t="n"/>
      <c r="T3741" s="32" t="n"/>
      <c r="V3741" t="inlineStr">
        <is>
          <t>02muu</t>
        </is>
      </c>
      <c r="W3741" t="n">
        <v>4029</v>
      </c>
      <c r="X3741" t="n">
        <v>5907</v>
      </c>
      <c r="Z3741" t="inlineStr">
        <is>
          <t>Harri Pesonen ((N/A) C)</t>
        </is>
      </c>
    </row>
    <row r="3742">
      <c r="A3742" t="inlineStr">
        <is>
          <t>Harri Sateri</t>
        </is>
      </c>
      <c r="B3742" t="inlineStr">
        <is>
          <t>(N/A)</t>
        </is>
      </c>
      <c r="C3742" t="inlineStr">
        <is>
          <t>G</t>
        </is>
      </c>
      <c r="D3742" t="inlineStr">
        <is>
          <t>G</t>
        </is>
      </c>
      <c r="E3742" t="n">
        <v>36</v>
      </c>
      <c r="F3742" t="inlineStr">
        <is>
          <t>FA</t>
        </is>
      </c>
      <c r="G3742" t="inlineStr">
        <is>
          <t>FA</t>
        </is>
      </c>
      <c r="H3742" s="30" t="n">
        <v>1</v>
      </c>
      <c r="I3742" s="31" t="n">
        <v>0</v>
      </c>
      <c r="J3742" s="31" t="n"/>
      <c r="K3742" s="31" t="n">
        <v>0</v>
      </c>
      <c r="L3742" s="32" t="n"/>
      <c r="M3742" s="31" t="n">
        <v>0</v>
      </c>
      <c r="N3742" s="31" t="n">
        <v>0</v>
      </c>
      <c r="O3742" s="31" t="n"/>
      <c r="P3742" s="31" t="n"/>
      <c r="Q3742" s="31" t="n">
        <v>0</v>
      </c>
      <c r="R3742" s="31" t="n"/>
      <c r="S3742" s="32" t="n"/>
      <c r="T3742" s="32" t="n"/>
      <c r="V3742" t="inlineStr">
        <is>
          <t>01g60</t>
        </is>
      </c>
      <c r="W3742" t="n">
        <v>3022</v>
      </c>
      <c r="X3742" t="n">
        <v>4942</v>
      </c>
      <c r="Y3742" t="inlineStr">
        <is>
          <t>b8fce476-46ff-4513-9461-24df614e638a</t>
        </is>
      </c>
      <c r="Z3742" t="inlineStr">
        <is>
          <t>Harri Sateri ((N/A) G)</t>
        </is>
      </c>
    </row>
    <row r="3743">
      <c r="A3743" t="inlineStr">
        <is>
          <t>Harris Pangretitsch</t>
        </is>
      </c>
      <c r="B3743" t="inlineStr">
        <is>
          <t>OTT</t>
        </is>
      </c>
      <c r="C3743" t="inlineStr">
        <is>
          <t>D</t>
        </is>
      </c>
      <c r="D3743" t="inlineStr">
        <is>
          <t>D</t>
        </is>
      </c>
      <c r="E3743" t="n">
        <v>18</v>
      </c>
      <c r="F3743" t="inlineStr">
        <is>
          <t>FA</t>
        </is>
      </c>
      <c r="G3743" t="inlineStr">
        <is>
          <t>FA</t>
        </is>
      </c>
      <c r="H3743" s="30" t="n">
        <v>1</v>
      </c>
      <c r="I3743" s="31" t="n">
        <v>0</v>
      </c>
      <c r="J3743" s="31" t="n"/>
      <c r="K3743" s="31" t="n">
        <v>0</v>
      </c>
      <c r="L3743" s="32" t="n"/>
      <c r="M3743" s="31" t="n">
        <v>0</v>
      </c>
      <c r="N3743" s="31" t="n">
        <v>0</v>
      </c>
      <c r="O3743" s="31" t="n"/>
      <c r="P3743" s="31" t="n"/>
      <c r="Q3743" s="31" t="n">
        <v>0</v>
      </c>
      <c r="R3743" s="31" t="n"/>
      <c r="S3743" s="32" t="n"/>
      <c r="T3743" s="32" t="n"/>
      <c r="V3743" t="inlineStr">
        <is>
          <t>076xo</t>
        </is>
      </c>
      <c r="Y3743" t="inlineStr">
        <is>
          <t>bb1bbc88-1542-48c1-92f5-ec586e6a95e3</t>
        </is>
      </c>
      <c r="Z3743" t="inlineStr">
        <is>
          <t>Harris Pangretitsch (OTT D)</t>
        </is>
      </c>
    </row>
    <row r="3744">
      <c r="A3744" t="inlineStr">
        <is>
          <t>Harrison Blaisdell</t>
        </is>
      </c>
      <c r="B3744" t="inlineStr">
        <is>
          <t>(N/A)</t>
        </is>
      </c>
      <c r="C3744" t="inlineStr">
        <is>
          <t>C</t>
        </is>
      </c>
      <c r="D3744" t="inlineStr">
        <is>
          <t>F</t>
        </is>
      </c>
      <c r="E3744" t="n">
        <v>25</v>
      </c>
      <c r="F3744" t="inlineStr">
        <is>
          <t>FA</t>
        </is>
      </c>
      <c r="G3744" t="inlineStr">
        <is>
          <t>FA</t>
        </is>
      </c>
      <c r="H3744" s="30" t="n">
        <v>1</v>
      </c>
      <c r="I3744" s="31" t="n">
        <v>0</v>
      </c>
      <c r="J3744" s="31" t="n"/>
      <c r="K3744" s="31" t="n">
        <v>0</v>
      </c>
      <c r="L3744" s="32" t="n"/>
      <c r="M3744" s="31" t="n">
        <v>0</v>
      </c>
      <c r="N3744" s="31" t="n">
        <v>0</v>
      </c>
      <c r="O3744" s="31" t="n"/>
      <c r="P3744" s="31" t="n"/>
      <c r="Q3744" s="31" t="n">
        <v>0</v>
      </c>
      <c r="R3744" s="31" t="n"/>
      <c r="S3744" s="32" t="n"/>
      <c r="T3744" s="32" t="n"/>
      <c r="V3744" t="inlineStr">
        <is>
          <t>051up</t>
        </is>
      </c>
      <c r="Z3744" t="inlineStr">
        <is>
          <t>Harrison Blaisdell ((N/A) C)</t>
        </is>
      </c>
    </row>
    <row r="3745">
      <c r="A3745" t="inlineStr">
        <is>
          <t>Harrison Boettiger</t>
        </is>
      </c>
      <c r="B3745" t="inlineStr">
        <is>
          <t>WSH</t>
        </is>
      </c>
      <c r="C3745" t="inlineStr">
        <is>
          <t>G</t>
        </is>
      </c>
      <c r="D3745" t="inlineStr">
        <is>
          <t>G</t>
        </is>
      </c>
      <c r="E3745" t="n">
        <v>18</v>
      </c>
      <c r="F3745" t="inlineStr">
        <is>
          <t>FA</t>
        </is>
      </c>
      <c r="G3745" t="inlineStr">
        <is>
          <t>FA</t>
        </is>
      </c>
      <c r="H3745" s="30" t="n">
        <v>1</v>
      </c>
      <c r="I3745" s="31" t="n">
        <v>0</v>
      </c>
      <c r="J3745" s="31" t="n"/>
      <c r="K3745" s="31" t="n">
        <v>0</v>
      </c>
      <c r="L3745" s="32" t="n"/>
      <c r="M3745" s="31" t="n">
        <v>0</v>
      </c>
      <c r="N3745" s="31" t="n">
        <v>0</v>
      </c>
      <c r="O3745" s="31" t="n"/>
      <c r="P3745" s="31" t="n"/>
      <c r="Q3745" s="31" t="n">
        <v>0</v>
      </c>
      <c r="R3745" s="31" t="n"/>
      <c r="S3745" s="32" t="n"/>
      <c r="T3745" s="32" t="n"/>
      <c r="V3745" t="inlineStr">
        <is>
          <t>07310</t>
        </is>
      </c>
      <c r="Y3745" t="inlineStr">
        <is>
          <t>8b83abaf-695b-4014-85f8-16ebfbf815e1</t>
        </is>
      </c>
      <c r="Z3745" t="inlineStr">
        <is>
          <t>Harrison Boettiger (WSH G)</t>
        </is>
      </c>
    </row>
    <row r="3746">
      <c r="A3746" t="inlineStr">
        <is>
          <t>Harrison Meneghin</t>
        </is>
      </c>
      <c r="B3746" t="inlineStr">
        <is>
          <t>TBL</t>
        </is>
      </c>
      <c r="C3746" t="inlineStr">
        <is>
          <t>G</t>
        </is>
      </c>
      <c r="D3746" t="inlineStr">
        <is>
          <t>G</t>
        </is>
      </c>
      <c r="E3746" t="n">
        <v>21</v>
      </c>
      <c r="F3746" t="inlineStr">
        <is>
          <t>FA</t>
        </is>
      </c>
      <c r="G3746" t="inlineStr">
        <is>
          <t>FA</t>
        </is>
      </c>
      <c r="H3746" s="30" t="n">
        <v>872500</v>
      </c>
      <c r="I3746" s="31" t="n">
        <v>0</v>
      </c>
      <c r="J3746" s="31" t="n"/>
      <c r="K3746" s="31" t="n">
        <v>0</v>
      </c>
      <c r="L3746" s="32" t="n"/>
      <c r="M3746" s="31" t="n">
        <v>0</v>
      </c>
      <c r="N3746" s="31" t="n">
        <v>0</v>
      </c>
      <c r="O3746" s="31" t="n"/>
      <c r="P3746" s="31" t="n"/>
      <c r="Q3746" s="31" t="n">
        <v>0</v>
      </c>
      <c r="R3746" s="31" t="n"/>
      <c r="S3746" s="32" t="n"/>
      <c r="T3746" s="32" t="n"/>
      <c r="V3746" t="inlineStr">
        <is>
          <t>067xe</t>
        </is>
      </c>
      <c r="W3746" t="n">
        <v>7368</v>
      </c>
      <c r="Y3746" t="inlineStr">
        <is>
          <t>7542e4a9-4d10-4034-85f6-22e5e1a4764b</t>
        </is>
      </c>
      <c r="Z3746" t="inlineStr">
        <is>
          <t>Harrison Meneghin (TBL G)</t>
        </is>
      </c>
    </row>
    <row r="3747">
      <c r="A3747" t="inlineStr">
        <is>
          <t>Harrison Reed</t>
        </is>
      </c>
      <c r="B3747" t="inlineStr">
        <is>
          <t>(N/A)</t>
        </is>
      </c>
      <c r="C3747" t="inlineStr">
        <is>
          <t>RW</t>
        </is>
      </c>
      <c r="D3747" t="inlineStr">
        <is>
          <t>F</t>
        </is>
      </c>
      <c r="E3747" t="n">
        <v>38</v>
      </c>
      <c r="F3747" t="inlineStr">
        <is>
          <t>FA</t>
        </is>
      </c>
      <c r="G3747" t="inlineStr">
        <is>
          <t>FA</t>
        </is>
      </c>
      <c r="H3747" s="30" t="n">
        <v>1</v>
      </c>
      <c r="I3747" s="31" t="n">
        <v>0</v>
      </c>
      <c r="J3747" s="31" t="n"/>
      <c r="K3747" s="31" t="n">
        <v>0</v>
      </c>
      <c r="L3747" s="32" t="n"/>
      <c r="M3747" s="31" t="n">
        <v>0</v>
      </c>
      <c r="N3747" s="31" t="n">
        <v>0</v>
      </c>
      <c r="O3747" s="31" t="n"/>
      <c r="P3747" s="31" t="n"/>
      <c r="Q3747" s="31" t="n">
        <v>0</v>
      </c>
      <c r="R3747" s="31" t="n"/>
      <c r="S3747" s="32" t="n"/>
      <c r="T3747" s="32" t="n"/>
      <c r="V3747" t="inlineStr">
        <is>
          <t>004mo</t>
        </is>
      </c>
      <c r="X3747" t="n">
        <v>4092</v>
      </c>
      <c r="Z3747" t="inlineStr">
        <is>
          <t>Harrison Reed ((N/A) RW)</t>
        </is>
      </c>
    </row>
    <row r="3748">
      <c r="A3748" t="inlineStr">
        <is>
          <t>Harrison Ruopp</t>
        </is>
      </c>
      <c r="B3748" t="inlineStr">
        <is>
          <t>(N/A)</t>
        </is>
      </c>
      <c r="C3748" t="inlineStr">
        <is>
          <t>D</t>
        </is>
      </c>
      <c r="D3748" t="inlineStr">
        <is>
          <t>D</t>
        </is>
      </c>
      <c r="E3748" t="n">
        <v>33</v>
      </c>
      <c r="F3748" t="inlineStr">
        <is>
          <t>FA</t>
        </is>
      </c>
      <c r="G3748" t="inlineStr">
        <is>
          <t>FA</t>
        </is>
      </c>
      <c r="H3748" s="30" t="n">
        <v>1</v>
      </c>
      <c r="I3748" s="31" t="n">
        <v>0</v>
      </c>
      <c r="J3748" s="31" t="n"/>
      <c r="K3748" s="31" t="n">
        <v>0</v>
      </c>
      <c r="L3748" s="32" t="n"/>
      <c r="M3748" s="31" t="n">
        <v>0</v>
      </c>
      <c r="N3748" s="31" t="n">
        <v>0</v>
      </c>
      <c r="O3748" s="31" t="n"/>
      <c r="P3748" s="31" t="n"/>
      <c r="Q3748" s="31" t="n">
        <v>0</v>
      </c>
      <c r="R3748" s="31" t="n"/>
      <c r="S3748" s="32" t="n"/>
      <c r="T3748" s="32" t="n"/>
      <c r="V3748" t="inlineStr">
        <is>
          <t>02fqf</t>
        </is>
      </c>
      <c r="W3748" t="n">
        <v>3847</v>
      </c>
      <c r="X3748" t="n">
        <v>5450</v>
      </c>
      <c r="Z3748" t="inlineStr">
        <is>
          <t>Harrison Ruopp ((N/A) D)</t>
        </is>
      </c>
    </row>
    <row r="3749">
      <c r="A3749" t="inlineStr">
        <is>
          <t>Harrison Scott</t>
        </is>
      </c>
      <c r="B3749" t="inlineStr">
        <is>
          <t>DAL</t>
        </is>
      </c>
      <c r="C3749" t="inlineStr">
        <is>
          <t>LW</t>
        </is>
      </c>
      <c r="D3749" t="inlineStr">
        <is>
          <t>F</t>
        </is>
      </c>
      <c r="E3749" t="n">
        <v>25</v>
      </c>
      <c r="F3749" t="inlineStr">
        <is>
          <t>FA</t>
        </is>
      </c>
      <c r="G3749" t="inlineStr">
        <is>
          <t>FA</t>
        </is>
      </c>
      <c r="H3749" s="30" t="n">
        <v>875000</v>
      </c>
      <c r="I3749" s="31" t="n">
        <v>0</v>
      </c>
      <c r="J3749" s="31" t="n"/>
      <c r="K3749" s="31" t="n">
        <v>0</v>
      </c>
      <c r="L3749" s="32" t="n"/>
      <c r="M3749" s="31" t="n">
        <v>0</v>
      </c>
      <c r="N3749" s="31" t="n">
        <v>0</v>
      </c>
      <c r="O3749" s="31" t="n"/>
      <c r="P3749" s="31" t="n"/>
      <c r="Q3749" s="31" t="n">
        <v>0</v>
      </c>
      <c r="R3749" s="31" t="n"/>
      <c r="S3749" s="32" t="n"/>
      <c r="T3749" s="32" t="n"/>
      <c r="V3749" t="inlineStr">
        <is>
          <t>06r9k</t>
        </is>
      </c>
      <c r="W3749" t="n">
        <v>7335</v>
      </c>
      <c r="Y3749" t="inlineStr">
        <is>
          <t>e6aaf6dc-a941-46a5-b308-112654ab909b</t>
        </is>
      </c>
      <c r="Z3749" t="inlineStr">
        <is>
          <t>Harrison Scott (DAL LW)</t>
        </is>
      </c>
    </row>
    <row r="3750">
      <c r="A3750" t="inlineStr">
        <is>
          <t>Harry Nansi</t>
        </is>
      </c>
      <c r="B3750" t="inlineStr">
        <is>
          <t>TOR</t>
        </is>
      </c>
      <c r="C3750" t="inlineStr">
        <is>
          <t>C</t>
        </is>
      </c>
      <c r="D3750" t="inlineStr">
        <is>
          <t>F</t>
        </is>
      </c>
      <c r="E3750" t="n">
        <v>19</v>
      </c>
      <c r="F3750" t="inlineStr">
        <is>
          <t>FA</t>
        </is>
      </c>
      <c r="G3750" t="inlineStr">
        <is>
          <t>FA</t>
        </is>
      </c>
      <c r="H3750" s="30" t="n">
        <v>1</v>
      </c>
      <c r="I3750" s="31" t="n">
        <v>0</v>
      </c>
      <c r="J3750" s="31" t="n"/>
      <c r="K3750" s="31" t="n">
        <v>0</v>
      </c>
      <c r="L3750" s="32" t="n"/>
      <c r="M3750" s="31" t="n">
        <v>0</v>
      </c>
      <c r="N3750" s="31" t="n">
        <v>0</v>
      </c>
      <c r="O3750" s="31" t="n"/>
      <c r="P3750" s="31" t="n"/>
      <c r="Q3750" s="31" t="n">
        <v>0</v>
      </c>
      <c r="R3750" s="31" t="n"/>
      <c r="S3750" s="32" t="n"/>
      <c r="T3750" s="32" t="n"/>
      <c r="V3750" t="inlineStr">
        <is>
          <t>06sq5</t>
        </is>
      </c>
      <c r="Y3750" t="inlineStr">
        <is>
          <t>7a39ab00-5286-4e6a-8304-0f139c973882</t>
        </is>
      </c>
      <c r="Z3750" t="inlineStr">
        <is>
          <t>Harry Nansi (TOR C)</t>
        </is>
      </c>
    </row>
    <row r="3751">
      <c r="A3751" t="inlineStr">
        <is>
          <t>Harry Young</t>
        </is>
      </c>
      <c r="B3751" t="inlineStr">
        <is>
          <t>(N/A)</t>
        </is>
      </c>
      <c r="C3751" t="inlineStr">
        <is>
          <t>D</t>
        </is>
      </c>
      <c r="D3751" t="inlineStr">
        <is>
          <t>D</t>
        </is>
      </c>
      <c r="E3751" t="n">
        <v>36</v>
      </c>
      <c r="F3751" t="inlineStr">
        <is>
          <t>FA</t>
        </is>
      </c>
      <c r="G3751" t="inlineStr">
        <is>
          <t>FA</t>
        </is>
      </c>
      <c r="H3751" s="30" t="n">
        <v>1</v>
      </c>
      <c r="I3751" s="31" t="n">
        <v>0</v>
      </c>
      <c r="J3751" s="31" t="n"/>
      <c r="K3751" s="31" t="n">
        <v>0</v>
      </c>
      <c r="L3751" s="32" t="n"/>
      <c r="M3751" s="31" t="n">
        <v>0</v>
      </c>
      <c r="N3751" s="31" t="n">
        <v>0</v>
      </c>
      <c r="O3751" s="31" t="n"/>
      <c r="P3751" s="31" t="n"/>
      <c r="Q3751" s="31" t="n">
        <v>0</v>
      </c>
      <c r="R3751" s="31" t="n"/>
      <c r="S3751" s="32" t="n"/>
      <c r="T3751" s="32" t="n"/>
      <c r="V3751" t="inlineStr">
        <is>
          <t>020iu</t>
        </is>
      </c>
      <c r="W3751" t="n">
        <v>3651</v>
      </c>
      <c r="X3751" t="n">
        <v>5191</v>
      </c>
      <c r="Z3751" t="inlineStr">
        <is>
          <t>Harry Young ((N/A) D)</t>
        </is>
      </c>
    </row>
    <row r="3752">
      <c r="A3752" t="inlineStr">
        <is>
          <t>Hayden Fowler</t>
        </is>
      </c>
      <c r="B3752" t="inlineStr">
        <is>
          <t>(N/A)</t>
        </is>
      </c>
      <c r="C3752" t="inlineStr">
        <is>
          <t>C</t>
        </is>
      </c>
      <c r="D3752" t="inlineStr">
        <is>
          <t>F</t>
        </is>
      </c>
      <c r="E3752" t="n">
        <v>24</v>
      </c>
      <c r="F3752" t="inlineStr">
        <is>
          <t>FA</t>
        </is>
      </c>
      <c r="G3752" t="inlineStr">
        <is>
          <t>FA</t>
        </is>
      </c>
      <c r="H3752" s="30" t="n">
        <v>1</v>
      </c>
      <c r="I3752" s="31" t="n">
        <v>0</v>
      </c>
      <c r="J3752" s="31" t="n"/>
      <c r="K3752" s="31" t="n">
        <v>0</v>
      </c>
      <c r="L3752" s="32" t="n"/>
      <c r="M3752" s="31" t="n">
        <v>0</v>
      </c>
      <c r="N3752" s="31" t="n">
        <v>0</v>
      </c>
      <c r="O3752" s="31" t="n"/>
      <c r="P3752" s="31" t="n"/>
      <c r="Q3752" s="31" t="n">
        <v>0</v>
      </c>
      <c r="R3752" s="31" t="n"/>
      <c r="S3752" s="32" t="n"/>
      <c r="T3752" s="32" t="n"/>
      <c r="V3752" t="inlineStr">
        <is>
          <t>05niu</t>
        </is>
      </c>
      <c r="Z3752" t="inlineStr">
        <is>
          <t>Hayden Fowler ((N/A) C)</t>
        </is>
      </c>
    </row>
    <row r="3753">
      <c r="A3753" t="inlineStr">
        <is>
          <t>Hayden Hawkey</t>
        </is>
      </c>
      <c r="B3753" t="inlineStr">
        <is>
          <t>(N/A)</t>
        </is>
      </c>
      <c r="C3753" t="inlineStr">
        <is>
          <t>G</t>
        </is>
      </c>
      <c r="D3753" t="inlineStr">
        <is>
          <t>G</t>
        </is>
      </c>
      <c r="E3753" t="n">
        <v>31</v>
      </c>
      <c r="F3753" t="inlineStr">
        <is>
          <t>FA</t>
        </is>
      </c>
      <c r="G3753" t="inlineStr">
        <is>
          <t>FA</t>
        </is>
      </c>
      <c r="H3753" s="30" t="n">
        <v>1</v>
      </c>
      <c r="I3753" s="31" t="n">
        <v>0</v>
      </c>
      <c r="J3753" s="31" t="n"/>
      <c r="K3753" s="31" t="n">
        <v>0</v>
      </c>
      <c r="L3753" s="32" t="n"/>
      <c r="M3753" s="31" t="n">
        <v>0</v>
      </c>
      <c r="N3753" s="31" t="n">
        <v>0</v>
      </c>
      <c r="O3753" s="31" t="n"/>
      <c r="P3753" s="31" t="n"/>
      <c r="Q3753" s="31" t="n">
        <v>0</v>
      </c>
      <c r="R3753" s="31" t="n"/>
      <c r="S3753" s="32" t="n"/>
      <c r="T3753" s="32" t="n"/>
      <c r="V3753" t="inlineStr">
        <is>
          <t>03edy</t>
        </is>
      </c>
      <c r="W3753" t="n">
        <v>5864</v>
      </c>
      <c r="X3753" t="n">
        <v>6545</v>
      </c>
      <c r="Z3753" t="inlineStr">
        <is>
          <t>Hayden Hawkey ((N/A) G)</t>
        </is>
      </c>
    </row>
    <row r="3754">
      <c r="A3754" t="inlineStr">
        <is>
          <t>Hayden Lavigne</t>
        </is>
      </c>
      <c r="B3754" t="inlineStr">
        <is>
          <t>(N/A)</t>
        </is>
      </c>
      <c r="C3754" t="inlineStr">
        <is>
          <t>G</t>
        </is>
      </c>
      <c r="D3754" t="inlineStr">
        <is>
          <t>G</t>
        </is>
      </c>
      <c r="E3754" t="n">
        <v>30</v>
      </c>
      <c r="F3754" t="inlineStr">
        <is>
          <t>FA</t>
        </is>
      </c>
      <c r="G3754" t="inlineStr">
        <is>
          <t>FA</t>
        </is>
      </c>
      <c r="H3754" s="30" t="n">
        <v>1</v>
      </c>
      <c r="I3754" s="31" t="n">
        <v>0</v>
      </c>
      <c r="J3754" s="31" t="n"/>
      <c r="K3754" s="31" t="n">
        <v>0</v>
      </c>
      <c r="L3754" s="32" t="n"/>
      <c r="M3754" s="31" t="n">
        <v>0</v>
      </c>
      <c r="N3754" s="31" t="n">
        <v>0</v>
      </c>
      <c r="O3754" s="31" t="n"/>
      <c r="P3754" s="31" t="n"/>
      <c r="Q3754" s="31" t="n">
        <v>0</v>
      </c>
      <c r="R3754" s="31" t="n"/>
      <c r="S3754" s="32" t="n"/>
      <c r="T3754" s="32" t="n"/>
      <c r="V3754" t="inlineStr">
        <is>
          <t>03ee2</t>
        </is>
      </c>
      <c r="Z3754" t="inlineStr">
        <is>
          <t>Hayden Lavigne ((N/A) G)</t>
        </is>
      </c>
    </row>
    <row r="3755">
      <c r="A3755" t="inlineStr">
        <is>
          <t>Hayden McCool</t>
        </is>
      </c>
      <c r="B3755" t="inlineStr">
        <is>
          <t>(N/A)</t>
        </is>
      </c>
      <c r="C3755" t="inlineStr">
        <is>
          <t>C</t>
        </is>
      </c>
      <c r="D3755" t="inlineStr">
        <is>
          <t>F</t>
        </is>
      </c>
      <c r="E3755" t="n">
        <v>29</v>
      </c>
      <c r="F3755" t="inlineStr">
        <is>
          <t>FA</t>
        </is>
      </c>
      <c r="G3755" t="inlineStr">
        <is>
          <t>FA</t>
        </is>
      </c>
      <c r="H3755" s="30" t="n">
        <v>1</v>
      </c>
      <c r="I3755" s="31" t="n">
        <v>0</v>
      </c>
      <c r="J3755" s="31" t="n"/>
      <c r="K3755" s="31" t="n">
        <v>0</v>
      </c>
      <c r="L3755" s="32" t="n"/>
      <c r="M3755" s="31" t="n">
        <v>0</v>
      </c>
      <c r="N3755" s="31" t="n">
        <v>0</v>
      </c>
      <c r="O3755" s="31" t="n"/>
      <c r="P3755" s="31" t="n"/>
      <c r="Q3755" s="31" t="n">
        <v>0</v>
      </c>
      <c r="R3755" s="31" t="n"/>
      <c r="S3755" s="32" t="n"/>
      <c r="T3755" s="32" t="n"/>
      <c r="V3755" t="inlineStr">
        <is>
          <t>03rxj</t>
        </is>
      </c>
      <c r="X3755" t="n">
        <v>6997</v>
      </c>
      <c r="Z3755" t="inlineStr">
        <is>
          <t>Hayden McCool ((N/A) C)</t>
        </is>
      </c>
    </row>
    <row r="3756">
      <c r="A3756" t="inlineStr">
        <is>
          <t>Hayden Paupanekis</t>
        </is>
      </c>
      <c r="B3756" t="inlineStr">
        <is>
          <t>MTL</t>
        </is>
      </c>
      <c r="C3756" t="inlineStr">
        <is>
          <t>RW</t>
        </is>
      </c>
      <c r="D3756" t="inlineStr">
        <is>
          <t>F</t>
        </is>
      </c>
      <c r="E3756" t="n">
        <v>19</v>
      </c>
      <c r="F3756" t="inlineStr">
        <is>
          <t>T</t>
        </is>
      </c>
      <c r="G3756" t="inlineStr">
        <is>
          <t>Le Duke of Dangles</t>
        </is>
      </c>
      <c r="H3756" s="30" t="n">
        <v>1</v>
      </c>
      <c r="I3756" s="31" t="n">
        <v>0</v>
      </c>
      <c r="J3756" s="31" t="n"/>
      <c r="K3756" s="31" t="n">
        <v>0</v>
      </c>
      <c r="L3756" s="32" t="n"/>
      <c r="M3756" s="31" t="n">
        <v>0</v>
      </c>
      <c r="N3756" s="31" t="n">
        <v>0</v>
      </c>
      <c r="O3756" s="31" t="n"/>
      <c r="P3756" s="31" t="n"/>
      <c r="Q3756" s="31" t="n">
        <v>0</v>
      </c>
      <c r="R3756" s="31" t="n"/>
      <c r="S3756" s="32" t="n"/>
      <c r="T3756" s="32" t="n"/>
      <c r="V3756" t="inlineStr">
        <is>
          <t>06sq8</t>
        </is>
      </c>
      <c r="W3756" t="n">
        <v>7447</v>
      </c>
      <c r="Y3756" t="inlineStr">
        <is>
          <t>74e655cf-e974-4e10-9679-6fe2af11a82d</t>
        </is>
      </c>
      <c r="Z3756" t="inlineStr">
        <is>
          <t>Hayden Paupanekis (MTL RW)</t>
        </is>
      </c>
    </row>
    <row r="3757">
      <c r="A3757" t="inlineStr">
        <is>
          <t>Hayden Stavroff</t>
        </is>
      </c>
      <c r="B3757" t="inlineStr">
        <is>
          <t>(N/A)</t>
        </is>
      </c>
      <c r="C3757" t="inlineStr">
        <is>
          <t>RW</t>
        </is>
      </c>
      <c r="D3757" t="inlineStr">
        <is>
          <t>F</t>
        </is>
      </c>
      <c r="E3757" t="n">
        <v>22</v>
      </c>
      <c r="F3757" t="inlineStr">
        <is>
          <t>FA</t>
        </is>
      </c>
      <c r="G3757" t="inlineStr">
        <is>
          <t>FA</t>
        </is>
      </c>
      <c r="H3757" s="30" t="n">
        <v>1</v>
      </c>
      <c r="I3757" s="31" t="n">
        <v>0</v>
      </c>
      <c r="J3757" s="31" t="n"/>
      <c r="K3757" s="31" t="n">
        <v>0</v>
      </c>
      <c r="L3757" s="32" t="n"/>
      <c r="M3757" s="31" t="n">
        <v>0</v>
      </c>
      <c r="N3757" s="31" t="n">
        <v>0</v>
      </c>
      <c r="O3757" s="31" t="n"/>
      <c r="P3757" s="31" t="n"/>
      <c r="Q3757" s="31" t="n">
        <v>0</v>
      </c>
      <c r="R3757" s="31" t="n"/>
      <c r="S3757" s="32" t="n"/>
      <c r="T3757" s="32" t="n"/>
      <c r="V3757" t="inlineStr">
        <is>
          <t>072h6</t>
        </is>
      </c>
      <c r="Z3757" t="inlineStr">
        <is>
          <t>Hayden Stavroff ((N/A) RW)</t>
        </is>
      </c>
    </row>
    <row r="3758">
      <c r="A3758" t="inlineStr">
        <is>
          <t>Hayden Stewart</t>
        </is>
      </c>
      <c r="B3758" t="inlineStr">
        <is>
          <t>(N/A)</t>
        </is>
      </c>
      <c r="C3758" t="inlineStr">
        <is>
          <t>G</t>
        </is>
      </c>
      <c r="D3758" t="inlineStr">
        <is>
          <t>G</t>
        </is>
      </c>
      <c r="E3758" t="n">
        <v>31</v>
      </c>
      <c r="F3758" t="inlineStr">
        <is>
          <t>FA</t>
        </is>
      </c>
      <c r="G3758" t="inlineStr">
        <is>
          <t>FA</t>
        </is>
      </c>
      <c r="H3758" s="30" t="n">
        <v>1</v>
      </c>
      <c r="I3758" s="31" t="n">
        <v>0</v>
      </c>
      <c r="J3758" s="31" t="n"/>
      <c r="K3758" s="31" t="n">
        <v>0</v>
      </c>
      <c r="L3758" s="32" t="n"/>
      <c r="M3758" s="31" t="n">
        <v>0</v>
      </c>
      <c r="N3758" s="31" t="n">
        <v>0</v>
      </c>
      <c r="O3758" s="31" t="n"/>
      <c r="P3758" s="31" t="n"/>
      <c r="Q3758" s="31" t="n">
        <v>0</v>
      </c>
      <c r="R3758" s="31" t="n"/>
      <c r="S3758" s="32" t="n"/>
      <c r="T3758" s="32" t="n"/>
      <c r="V3758" t="inlineStr">
        <is>
          <t>0598f</t>
        </is>
      </c>
      <c r="X3758" t="n">
        <v>8544</v>
      </c>
      <c r="Y3758" t="inlineStr">
        <is>
          <t>100d1c72-6e5f-4f32-a087-8fa7c37dc64e</t>
        </is>
      </c>
      <c r="Z3758" t="inlineStr">
        <is>
          <t>Hayden Stewart ((N/A) G)</t>
        </is>
      </c>
    </row>
    <row r="3759">
      <c r="A3759" t="inlineStr">
        <is>
          <t>Hayden Verbeek</t>
        </is>
      </c>
      <c r="B3759" t="inlineStr">
        <is>
          <t>DET</t>
        </is>
      </c>
      <c r="C3759" t="inlineStr">
        <is>
          <t>C</t>
        </is>
      </c>
      <c r="D3759" t="inlineStr">
        <is>
          <t>F</t>
        </is>
      </c>
      <c r="E3759" t="n">
        <v>28</v>
      </c>
      <c r="F3759" t="inlineStr">
        <is>
          <t>FA</t>
        </is>
      </c>
      <c r="G3759" t="inlineStr">
        <is>
          <t>FA</t>
        </is>
      </c>
      <c r="H3759" s="30" t="n">
        <v>1</v>
      </c>
      <c r="I3759" s="31" t="n">
        <v>0</v>
      </c>
      <c r="J3759" s="31" t="n"/>
      <c r="K3759" s="31" t="n">
        <v>0</v>
      </c>
      <c r="L3759" s="32" t="n"/>
      <c r="M3759" s="31" t="n">
        <v>0</v>
      </c>
      <c r="N3759" s="31" t="n">
        <v>0</v>
      </c>
      <c r="O3759" s="31" t="n"/>
      <c r="P3759" s="31" t="n"/>
      <c r="Q3759" s="31" t="n">
        <v>0</v>
      </c>
      <c r="R3759" s="31" t="n"/>
      <c r="S3759" s="32" t="n"/>
      <c r="T3759" s="32" t="n"/>
      <c r="V3759" t="inlineStr">
        <is>
          <t>04nsu</t>
        </is>
      </c>
      <c r="W3759" t="n">
        <v>5644</v>
      </c>
      <c r="X3759" t="n">
        <v>7856</v>
      </c>
      <c r="Y3759" t="inlineStr">
        <is>
          <t>161a754e-b5b7-4226-aac3-3be42b589a3e</t>
        </is>
      </c>
      <c r="Z3759" t="inlineStr">
        <is>
          <t>Hayden Verbeek (DET C)</t>
        </is>
      </c>
    </row>
    <row r="3760">
      <c r="A3760" t="inlineStr">
        <is>
          <t>Hayes Hundley</t>
        </is>
      </c>
      <c r="B3760" t="inlineStr">
        <is>
          <t>TOR</t>
        </is>
      </c>
      <c r="C3760" t="inlineStr">
        <is>
          <t>D</t>
        </is>
      </c>
      <c r="D3760" t="inlineStr">
        <is>
          <t>D</t>
        </is>
      </c>
      <c r="E3760" t="n">
        <v>21</v>
      </c>
      <c r="F3760" t="inlineStr">
        <is>
          <t>FA</t>
        </is>
      </c>
      <c r="G3760" t="inlineStr">
        <is>
          <t>FA</t>
        </is>
      </c>
      <c r="H3760" s="30" t="n">
        <v>1010000</v>
      </c>
      <c r="I3760" s="31" t="n">
        <v>0</v>
      </c>
      <c r="J3760" s="31" t="n"/>
      <c r="K3760" s="31" t="n">
        <v>0</v>
      </c>
      <c r="L3760" s="32" t="n"/>
      <c r="M3760" s="31" t="n">
        <v>0</v>
      </c>
      <c r="N3760" s="31" t="n">
        <v>0</v>
      </c>
      <c r="O3760" s="31" t="n"/>
      <c r="P3760" s="31" t="n"/>
      <c r="Q3760" s="31" t="n">
        <v>0</v>
      </c>
      <c r="R3760" s="31" t="n"/>
      <c r="S3760" s="32" t="n"/>
      <c r="T3760" s="32" t="n"/>
      <c r="V3760" t="inlineStr">
        <is>
          <t>074mi</t>
        </is>
      </c>
      <c r="Y3760" t="inlineStr">
        <is>
          <t>5f4ebaf9-b07a-455e-a146-c875aac7f939</t>
        </is>
      </c>
      <c r="Z3760" t="inlineStr">
        <is>
          <t>Hayes Hundley (TOR D)</t>
        </is>
      </c>
    </row>
    <row r="3761">
      <c r="A3761" t="inlineStr">
        <is>
          <t>Heikki Ruohonen</t>
        </is>
      </c>
      <c r="B3761" t="inlineStr">
        <is>
          <t>PHI</t>
        </is>
      </c>
      <c r="C3761" t="inlineStr">
        <is>
          <t>C</t>
        </is>
      </c>
      <c r="D3761" t="inlineStr">
        <is>
          <t>F</t>
        </is>
      </c>
      <c r="E3761" t="n">
        <v>20</v>
      </c>
      <c r="F3761" t="inlineStr">
        <is>
          <t>FA</t>
        </is>
      </c>
      <c r="G3761" t="inlineStr">
        <is>
          <t>FA</t>
        </is>
      </c>
      <c r="H3761" s="30" t="n">
        <v>1</v>
      </c>
      <c r="I3761" s="31" t="n">
        <v>0</v>
      </c>
      <c r="J3761" s="31" t="n"/>
      <c r="K3761" s="31" t="n">
        <v>0</v>
      </c>
      <c r="L3761" s="32" t="n"/>
      <c r="M3761" s="31" t="n">
        <v>0</v>
      </c>
      <c r="N3761" s="31" t="n">
        <v>0</v>
      </c>
      <c r="O3761" s="31" t="n"/>
      <c r="P3761" s="31" t="n"/>
      <c r="Q3761" s="31" t="n">
        <v>0</v>
      </c>
      <c r="R3761" s="31" t="n"/>
      <c r="S3761" s="32" t="n"/>
      <c r="T3761" s="32" t="n"/>
      <c r="V3761" t="inlineStr">
        <is>
          <t>06md6</t>
        </is>
      </c>
      <c r="Y3761" t="inlineStr">
        <is>
          <t>919b6b4c-71de-4d21-967c-60f2cca43931</t>
        </is>
      </c>
      <c r="Z3761" t="inlineStr">
        <is>
          <t>Heikki Ruohonen (PHI C)</t>
        </is>
      </c>
    </row>
    <row r="3762">
      <c r="A3762" t="inlineStr">
        <is>
          <t>Helge Grans</t>
        </is>
      </c>
      <c r="B3762" t="inlineStr">
        <is>
          <t>PHI</t>
        </is>
      </c>
      <c r="C3762" t="inlineStr">
        <is>
          <t>D</t>
        </is>
      </c>
      <c r="D3762" t="inlineStr">
        <is>
          <t>D</t>
        </is>
      </c>
      <c r="E3762" t="n">
        <v>24</v>
      </c>
      <c r="F3762" t="inlineStr">
        <is>
          <t>FA</t>
        </is>
      </c>
      <c r="G3762" t="inlineStr">
        <is>
          <t>FA</t>
        </is>
      </c>
      <c r="H3762" s="30" t="n">
        <v>787500</v>
      </c>
      <c r="I3762" s="31" t="n">
        <v>0</v>
      </c>
      <c r="J3762" s="31" t="n"/>
      <c r="K3762" s="31" t="n">
        <v>0</v>
      </c>
      <c r="L3762" s="32" t="n"/>
      <c r="M3762" s="31" t="n">
        <v>0</v>
      </c>
      <c r="N3762" s="31" t="n">
        <v>0</v>
      </c>
      <c r="O3762" s="31" t="n"/>
      <c r="P3762" s="31" t="n"/>
      <c r="Q3762" s="31" t="n">
        <v>0</v>
      </c>
      <c r="R3762" s="31" t="n"/>
      <c r="S3762" s="32" t="n"/>
      <c r="T3762" s="32" t="n"/>
      <c r="V3762" t="inlineStr">
        <is>
          <t>059e3</t>
        </is>
      </c>
      <c r="W3762" t="n">
        <v>6275</v>
      </c>
      <c r="Y3762" t="inlineStr">
        <is>
          <t>d41f1ef9-5de8-43d9-b87b-4a63e777d144</t>
        </is>
      </c>
      <c r="Z3762" t="inlineStr">
        <is>
          <t>Helge Grans (PHI D)</t>
        </is>
      </c>
    </row>
    <row r="3763">
      <c r="A3763" t="inlineStr">
        <is>
          <t>Helmer Styf</t>
        </is>
      </c>
      <c r="B3763" t="inlineStr">
        <is>
          <t>(N/A)</t>
        </is>
      </c>
      <c r="C3763" t="inlineStr">
        <is>
          <t>C</t>
        </is>
      </c>
      <c r="D3763" t="inlineStr">
        <is>
          <t>F</t>
        </is>
      </c>
      <c r="E3763" t="n">
        <v>22</v>
      </c>
      <c r="F3763" t="inlineStr">
        <is>
          <t>FA</t>
        </is>
      </c>
      <c r="G3763" t="inlineStr">
        <is>
          <t>FA</t>
        </is>
      </c>
      <c r="H3763" s="30" t="n">
        <v>1</v>
      </c>
      <c r="I3763" s="31" t="n">
        <v>0</v>
      </c>
      <c r="J3763" s="31" t="n"/>
      <c r="K3763" s="31" t="n">
        <v>0</v>
      </c>
      <c r="L3763" s="32" t="n"/>
      <c r="M3763" s="31" t="n">
        <v>0</v>
      </c>
      <c r="N3763" s="31" t="n">
        <v>0</v>
      </c>
      <c r="O3763" s="31" t="n"/>
      <c r="P3763" s="31" t="n"/>
      <c r="Q3763" s="31" t="n">
        <v>0</v>
      </c>
      <c r="R3763" s="31" t="n"/>
      <c r="S3763" s="32" t="n"/>
      <c r="T3763" s="32" t="n"/>
      <c r="V3763" t="inlineStr">
        <is>
          <t>060xo</t>
        </is>
      </c>
      <c r="Z3763" t="inlineStr">
        <is>
          <t>Helmer Styf ((N/A) C)</t>
        </is>
      </c>
    </row>
    <row r="3764">
      <c r="A3764" t="inlineStr">
        <is>
          <t>Henri Ikonen</t>
        </is>
      </c>
      <c r="B3764" t="inlineStr">
        <is>
          <t>(N/A)</t>
        </is>
      </c>
      <c r="C3764" t="inlineStr">
        <is>
          <t>LW</t>
        </is>
      </c>
      <c r="D3764" t="inlineStr">
        <is>
          <t>F</t>
        </is>
      </c>
      <c r="E3764" t="n">
        <v>32</v>
      </c>
      <c r="F3764" t="inlineStr">
        <is>
          <t>FA</t>
        </is>
      </c>
      <c r="G3764" t="inlineStr">
        <is>
          <t>FA</t>
        </is>
      </c>
      <c r="H3764" s="30" t="n">
        <v>1</v>
      </c>
      <c r="I3764" s="31" t="n">
        <v>0</v>
      </c>
      <c r="J3764" s="31" t="n"/>
      <c r="K3764" s="31" t="n">
        <v>0</v>
      </c>
      <c r="L3764" s="32" t="n"/>
      <c r="M3764" s="31" t="n">
        <v>0</v>
      </c>
      <c r="N3764" s="31" t="n">
        <v>0</v>
      </c>
      <c r="O3764" s="31" t="n"/>
      <c r="P3764" s="31" t="n"/>
      <c r="Q3764" s="31" t="n">
        <v>0</v>
      </c>
      <c r="R3764" s="31" t="n"/>
      <c r="S3764" s="32" t="n"/>
      <c r="T3764" s="32" t="n"/>
      <c r="V3764" t="inlineStr">
        <is>
          <t>031sa</t>
        </is>
      </c>
      <c r="W3764" t="n">
        <v>4561</v>
      </c>
      <c r="X3764" t="n">
        <v>6134</v>
      </c>
      <c r="Z3764" t="inlineStr">
        <is>
          <t>Henri Ikonen ((N/A) LW)</t>
        </is>
      </c>
    </row>
    <row r="3765">
      <c r="A3765" t="inlineStr">
        <is>
          <t>Henri Kiviaho</t>
        </is>
      </c>
      <c r="B3765" t="inlineStr">
        <is>
          <t>(N/A)</t>
        </is>
      </c>
      <c r="C3765" t="inlineStr">
        <is>
          <t>G</t>
        </is>
      </c>
      <c r="D3765" t="inlineStr">
        <is>
          <t>G</t>
        </is>
      </c>
      <c r="E3765" t="n">
        <v>32</v>
      </c>
      <c r="F3765" t="inlineStr">
        <is>
          <t>FA</t>
        </is>
      </c>
      <c r="G3765" t="inlineStr">
        <is>
          <t>FA</t>
        </is>
      </c>
      <c r="H3765" s="30" t="n">
        <v>1</v>
      </c>
      <c r="I3765" s="31" t="n">
        <v>0</v>
      </c>
      <c r="J3765" s="31" t="n"/>
      <c r="K3765" s="31" t="n">
        <v>0</v>
      </c>
      <c r="L3765" s="32" t="n"/>
      <c r="M3765" s="31" t="n">
        <v>0</v>
      </c>
      <c r="N3765" s="31" t="n">
        <v>0</v>
      </c>
      <c r="O3765" s="31" t="n"/>
      <c r="P3765" s="31" t="n"/>
      <c r="Q3765" s="31" t="n">
        <v>0</v>
      </c>
      <c r="R3765" s="31" t="n"/>
      <c r="S3765" s="32" t="n"/>
      <c r="T3765" s="32" t="n"/>
      <c r="V3765" t="inlineStr">
        <is>
          <t>02o85</t>
        </is>
      </c>
      <c r="W3765" t="n">
        <v>4379</v>
      </c>
      <c r="X3765" t="n">
        <v>5834</v>
      </c>
      <c r="Z3765" t="inlineStr">
        <is>
          <t>Henri Kiviaho ((N/A) G)</t>
        </is>
      </c>
    </row>
    <row r="3766">
      <c r="A3766" t="inlineStr">
        <is>
          <t>Henri Nikkanen</t>
        </is>
      </c>
      <c r="B3766" t="inlineStr">
        <is>
          <t>(N/A)</t>
        </is>
      </c>
      <c r="C3766" t="inlineStr">
        <is>
          <t>C</t>
        </is>
      </c>
      <c r="D3766" t="inlineStr">
        <is>
          <t>F</t>
        </is>
      </c>
      <c r="E3766" t="n">
        <v>25</v>
      </c>
      <c r="F3766" t="inlineStr">
        <is>
          <t>FA</t>
        </is>
      </c>
      <c r="G3766" t="inlineStr">
        <is>
          <t>FA</t>
        </is>
      </c>
      <c r="H3766" s="30" t="n">
        <v>1</v>
      </c>
      <c r="I3766" s="31" t="n">
        <v>0</v>
      </c>
      <c r="J3766" s="31" t="n"/>
      <c r="K3766" s="31" t="n">
        <v>0</v>
      </c>
      <c r="L3766" s="32" t="n"/>
      <c r="M3766" s="31" t="n">
        <v>0</v>
      </c>
      <c r="N3766" s="31" t="n">
        <v>0</v>
      </c>
      <c r="O3766" s="31" t="n"/>
      <c r="P3766" s="31" t="n"/>
      <c r="Q3766" s="31" t="n">
        <v>0</v>
      </c>
      <c r="R3766" s="31" t="n"/>
      <c r="S3766" s="32" t="n"/>
      <c r="T3766" s="32" t="n"/>
      <c r="V3766" t="inlineStr">
        <is>
          <t>051ub</t>
        </is>
      </c>
      <c r="W3766" t="n">
        <v>6070</v>
      </c>
      <c r="Y3766" t="inlineStr">
        <is>
          <t>34d2046d-c3da-44b1-8a97-c75880d39f22</t>
        </is>
      </c>
      <c r="Z3766" t="inlineStr">
        <is>
          <t>Henri Nikkanen ((N/A) C)</t>
        </is>
      </c>
    </row>
    <row r="3767">
      <c r="A3767" t="inlineStr">
        <is>
          <t>Henri Risikko</t>
        </is>
      </c>
      <c r="B3767" t="inlineStr">
        <is>
          <t>(N/A)</t>
        </is>
      </c>
      <c r="C3767" t="inlineStr">
        <is>
          <t>G</t>
        </is>
      </c>
      <c r="D3767" t="inlineStr">
        <is>
          <t>G</t>
        </is>
      </c>
      <c r="E3767" t="n">
        <v>23</v>
      </c>
      <c r="F3767" t="inlineStr">
        <is>
          <t>FA</t>
        </is>
      </c>
      <c r="G3767" t="inlineStr">
        <is>
          <t>FA</t>
        </is>
      </c>
      <c r="H3767" s="30" t="n">
        <v>1</v>
      </c>
      <c r="I3767" s="31" t="n">
        <v>0</v>
      </c>
      <c r="J3767" s="31" t="n"/>
      <c r="K3767" s="31" t="n">
        <v>0</v>
      </c>
      <c r="L3767" s="32" t="n"/>
      <c r="M3767" s="31" t="n">
        <v>0</v>
      </c>
      <c r="N3767" s="31" t="n">
        <v>0</v>
      </c>
      <c r="O3767" s="31" t="n"/>
      <c r="P3767" s="31" t="n"/>
      <c r="Q3767" s="31" t="n">
        <v>0</v>
      </c>
      <c r="R3767" s="31" t="n"/>
      <c r="S3767" s="32" t="n"/>
      <c r="T3767" s="32" t="n"/>
      <c r="V3767" t="inlineStr">
        <is>
          <t>06pl9</t>
        </is>
      </c>
      <c r="Z3767" t="inlineStr">
        <is>
          <t>Henri Risikko ((N/A) G)</t>
        </is>
      </c>
    </row>
    <row r="3768">
      <c r="A3768" t="inlineStr">
        <is>
          <t>Henrik Bjorklund</t>
        </is>
      </c>
      <c r="B3768" t="inlineStr">
        <is>
          <t>CGY</t>
        </is>
      </c>
      <c r="C3768" t="inlineStr">
        <is>
          <t>RW</t>
        </is>
      </c>
      <c r="D3768" t="inlineStr">
        <is>
          <t>F</t>
        </is>
      </c>
      <c r="E3768" t="n">
        <v>35</v>
      </c>
      <c r="F3768" t="inlineStr">
        <is>
          <t>FA</t>
        </is>
      </c>
      <c r="G3768" t="inlineStr">
        <is>
          <t>FA</t>
        </is>
      </c>
      <c r="H3768" s="30" t="n">
        <v>1</v>
      </c>
      <c r="I3768" s="31" t="n">
        <v>0</v>
      </c>
      <c r="J3768" s="31" t="n"/>
      <c r="K3768" s="31" t="n">
        <v>0</v>
      </c>
      <c r="L3768" s="32" t="n"/>
      <c r="M3768" s="31" t="n">
        <v>0</v>
      </c>
      <c r="N3768" s="31" t="n">
        <v>0</v>
      </c>
      <c r="O3768" s="31" t="n"/>
      <c r="P3768" s="31" t="n"/>
      <c r="Q3768" s="31" t="n">
        <v>0</v>
      </c>
      <c r="R3768" s="31" t="n"/>
      <c r="S3768" s="32" t="n"/>
      <c r="T3768" s="32" t="n"/>
      <c r="V3768" t="inlineStr">
        <is>
          <t>0243p</t>
        </is>
      </c>
      <c r="Z3768" t="inlineStr">
        <is>
          <t>Henrik Bjorklund (CGY RW)</t>
        </is>
      </c>
    </row>
    <row r="3769">
      <c r="A3769" t="inlineStr">
        <is>
          <t>Henrik Borgstrom</t>
        </is>
      </c>
      <c r="B3769" t="inlineStr">
        <is>
          <t>WSH</t>
        </is>
      </c>
      <c r="C3769" t="inlineStr">
        <is>
          <t>C</t>
        </is>
      </c>
      <c r="D3769" t="inlineStr">
        <is>
          <t>F</t>
        </is>
      </c>
      <c r="E3769" t="n">
        <v>29</v>
      </c>
      <c r="F3769" t="inlineStr">
        <is>
          <t>FA</t>
        </is>
      </c>
      <c r="G3769" t="inlineStr">
        <is>
          <t>FA</t>
        </is>
      </c>
      <c r="H3769" s="30" t="n">
        <v>1</v>
      </c>
      <c r="I3769" s="31" t="n">
        <v>0</v>
      </c>
      <c r="J3769" s="31" t="n"/>
      <c r="K3769" s="31" t="n">
        <v>0</v>
      </c>
      <c r="L3769" s="32" t="n"/>
      <c r="M3769" s="31" t="n">
        <v>0</v>
      </c>
      <c r="N3769" s="31" t="n">
        <v>0</v>
      </c>
      <c r="O3769" s="31" t="n"/>
      <c r="P3769" s="31" t="n"/>
      <c r="Q3769" s="31" t="n">
        <v>0</v>
      </c>
      <c r="R3769" s="31" t="n"/>
      <c r="S3769" s="32" t="n"/>
      <c r="T3769" s="32" t="n"/>
      <c r="V3769" t="inlineStr">
        <is>
          <t>040ce</t>
        </is>
      </c>
      <c r="W3769" t="n">
        <v>5205</v>
      </c>
      <c r="X3769" t="n">
        <v>7131</v>
      </c>
      <c r="Y3769" t="inlineStr">
        <is>
          <t>da613e1b-65cf-432e-87f8-549b9fcc0049</t>
        </is>
      </c>
      <c r="Z3769" t="inlineStr">
        <is>
          <t>Henrik Borgstrom (WSH C)</t>
        </is>
      </c>
    </row>
    <row r="3770">
      <c r="A3770" t="inlineStr">
        <is>
          <t>Henrik Haapala</t>
        </is>
      </c>
      <c r="B3770" t="inlineStr">
        <is>
          <t>(N/A)</t>
        </is>
      </c>
      <c r="C3770" t="inlineStr">
        <is>
          <t>LW</t>
        </is>
      </c>
      <c r="D3770" t="inlineStr">
        <is>
          <t>F</t>
        </is>
      </c>
      <c r="E3770" t="n">
        <v>32</v>
      </c>
      <c r="F3770" t="inlineStr">
        <is>
          <t>FA</t>
        </is>
      </c>
      <c r="G3770" t="inlineStr">
        <is>
          <t>FA</t>
        </is>
      </c>
      <c r="H3770" s="30" t="n">
        <v>1</v>
      </c>
      <c r="I3770" s="31" t="n">
        <v>0</v>
      </c>
      <c r="J3770" s="31" t="n"/>
      <c r="K3770" s="31" t="n">
        <v>0</v>
      </c>
      <c r="L3770" s="32" t="n"/>
      <c r="M3770" s="31" t="n">
        <v>0</v>
      </c>
      <c r="N3770" s="31" t="n">
        <v>0</v>
      </c>
      <c r="O3770" s="31" t="n"/>
      <c r="P3770" s="31" t="n"/>
      <c r="Q3770" s="31" t="n">
        <v>0</v>
      </c>
      <c r="R3770" s="31" t="n"/>
      <c r="S3770" s="32" t="n"/>
      <c r="T3770" s="32" t="n"/>
      <c r="V3770" t="inlineStr">
        <is>
          <t>03e1r</t>
        </is>
      </c>
      <c r="W3770" t="n">
        <v>5526</v>
      </c>
      <c r="X3770" t="n">
        <v>7513</v>
      </c>
      <c r="Z3770" t="inlineStr">
        <is>
          <t>Henrik Haapala ((N/A) LW)</t>
        </is>
      </c>
    </row>
    <row r="3771">
      <c r="A3771" t="inlineStr">
        <is>
          <t>Henrik Haukeland</t>
        </is>
      </c>
      <c r="B3771" t="inlineStr">
        <is>
          <t>(N/A)</t>
        </is>
      </c>
      <c r="C3771" t="inlineStr">
        <is>
          <t>G</t>
        </is>
      </c>
      <c r="D3771" t="inlineStr">
        <is>
          <t>G</t>
        </is>
      </c>
      <c r="E3771" t="n">
        <v>31</v>
      </c>
      <c r="F3771" t="inlineStr">
        <is>
          <t>FA</t>
        </is>
      </c>
      <c r="G3771" t="inlineStr">
        <is>
          <t>FA</t>
        </is>
      </c>
      <c r="H3771" s="30" t="n">
        <v>1</v>
      </c>
      <c r="I3771" s="31" t="n">
        <v>0</v>
      </c>
      <c r="J3771" s="31" t="n"/>
      <c r="K3771" s="31" t="n">
        <v>0</v>
      </c>
      <c r="L3771" s="32" t="n"/>
      <c r="M3771" s="31" t="n">
        <v>0</v>
      </c>
      <c r="N3771" s="31" t="n">
        <v>0</v>
      </c>
      <c r="O3771" s="31" t="n"/>
      <c r="P3771" s="31" t="n"/>
      <c r="Q3771" s="31" t="n">
        <v>0</v>
      </c>
      <c r="R3771" s="31" t="n"/>
      <c r="S3771" s="32" t="n"/>
      <c r="T3771" s="32" t="n"/>
      <c r="V3771" t="inlineStr">
        <is>
          <t>04m5n</t>
        </is>
      </c>
      <c r="Z3771" t="inlineStr">
        <is>
          <t>Henrik Haukeland ((N/A) G)</t>
        </is>
      </c>
    </row>
    <row r="3772">
      <c r="A3772" t="inlineStr">
        <is>
          <t>Henrik Karlsson</t>
        </is>
      </c>
      <c r="B3772" t="inlineStr">
        <is>
          <t>(N/A)</t>
        </is>
      </c>
      <c r="C3772" t="inlineStr">
        <is>
          <t>G</t>
        </is>
      </c>
      <c r="D3772" t="inlineStr">
        <is>
          <t>G</t>
        </is>
      </c>
      <c r="E3772" t="n">
        <v>42</v>
      </c>
      <c r="F3772" t="inlineStr">
        <is>
          <t>FA</t>
        </is>
      </c>
      <c r="G3772" t="inlineStr">
        <is>
          <t>FA</t>
        </is>
      </c>
      <c r="H3772" s="30" t="n">
        <v>1</v>
      </c>
      <c r="I3772" s="31" t="n">
        <v>0</v>
      </c>
      <c r="J3772" s="31" t="n"/>
      <c r="K3772" s="31" t="n">
        <v>0</v>
      </c>
      <c r="L3772" s="32" t="n"/>
      <c r="M3772" s="31" t="n">
        <v>0</v>
      </c>
      <c r="N3772" s="31" t="n">
        <v>0</v>
      </c>
      <c r="O3772" s="31" t="n"/>
      <c r="P3772" s="31" t="n"/>
      <c r="Q3772" s="31" t="n">
        <v>0</v>
      </c>
      <c r="R3772" s="31" t="n"/>
      <c r="S3772" s="32" t="n"/>
      <c r="T3772" s="32" t="n"/>
      <c r="V3772" t="inlineStr">
        <is>
          <t>01h9a</t>
        </is>
      </c>
      <c r="W3772" t="n">
        <v>3364</v>
      </c>
      <c r="X3772" t="n">
        <v>4749</v>
      </c>
      <c r="Z3772" t="inlineStr">
        <is>
          <t>Henrik Karlsson ((N/A) G)</t>
        </is>
      </c>
    </row>
    <row r="3773">
      <c r="A3773" t="inlineStr">
        <is>
          <t>Henrik Persson</t>
        </is>
      </c>
      <c r="B3773" t="inlineStr">
        <is>
          <t>(N/A)</t>
        </is>
      </c>
      <c r="C3773" t="inlineStr">
        <is>
          <t>LW</t>
        </is>
      </c>
      <c r="D3773" t="inlineStr">
        <is>
          <t>F</t>
        </is>
      </c>
      <c r="E3773" t="n">
        <v>33</v>
      </c>
      <c r="F3773" t="inlineStr">
        <is>
          <t>FA</t>
        </is>
      </c>
      <c r="G3773" t="inlineStr">
        <is>
          <t>FA</t>
        </is>
      </c>
      <c r="H3773" s="30" t="n">
        <v>1</v>
      </c>
      <c r="I3773" s="31" t="n">
        <v>0</v>
      </c>
      <c r="J3773" s="31" t="n"/>
      <c r="K3773" s="31" t="n">
        <v>0</v>
      </c>
      <c r="L3773" s="32" t="n"/>
      <c r="M3773" s="31" t="n">
        <v>0</v>
      </c>
      <c r="N3773" s="31" t="n">
        <v>0</v>
      </c>
      <c r="O3773" s="31" t="n"/>
      <c r="P3773" s="31" t="n"/>
      <c r="Q3773" s="31" t="n">
        <v>0</v>
      </c>
      <c r="R3773" s="31" t="n"/>
      <c r="S3773" s="32" t="n"/>
      <c r="T3773" s="32" t="n"/>
      <c r="V3773" t="inlineStr">
        <is>
          <t>04yn1</t>
        </is>
      </c>
      <c r="Z3773" t="inlineStr">
        <is>
          <t>Henrik Persson ((N/A) LW)</t>
        </is>
      </c>
    </row>
    <row r="3774">
      <c r="A3774" t="inlineStr">
        <is>
          <t>Henrik Rybinski</t>
        </is>
      </c>
      <c r="B3774" t="inlineStr">
        <is>
          <t>TOR</t>
        </is>
      </c>
      <c r="C3774" t="inlineStr">
        <is>
          <t>RW</t>
        </is>
      </c>
      <c r="D3774" t="inlineStr">
        <is>
          <t>F</t>
        </is>
      </c>
      <c r="E3774" t="n">
        <v>25</v>
      </c>
      <c r="F3774" t="inlineStr">
        <is>
          <t>FA</t>
        </is>
      </c>
      <c r="G3774" t="inlineStr">
        <is>
          <t>FA</t>
        </is>
      </c>
      <c r="H3774" s="30" t="n">
        <v>875000</v>
      </c>
      <c r="I3774" s="31" t="n">
        <v>0</v>
      </c>
      <c r="J3774" s="31" t="n"/>
      <c r="K3774" s="31" t="n">
        <v>0</v>
      </c>
      <c r="L3774" s="32" t="n"/>
      <c r="M3774" s="31" t="n">
        <v>0</v>
      </c>
      <c r="N3774" s="31" t="n">
        <v>0</v>
      </c>
      <c r="O3774" s="31" t="n"/>
      <c r="P3774" s="31" t="n"/>
      <c r="Q3774" s="31" t="n">
        <v>0</v>
      </c>
      <c r="R3774" s="31" t="n"/>
      <c r="S3774" s="32" t="n"/>
      <c r="T3774" s="32" t="n"/>
      <c r="V3774" t="inlineStr">
        <is>
          <t>051uq</t>
        </is>
      </c>
      <c r="W3774" t="n">
        <v>6173</v>
      </c>
      <c r="X3774" t="n">
        <v>8413</v>
      </c>
      <c r="Y3774" t="inlineStr">
        <is>
          <t>3ac197b5-2e4b-4c60-b34f-95edcf6af746</t>
        </is>
      </c>
      <c r="Z3774" t="inlineStr">
        <is>
          <t>Henrik Rybinski (TOR RW)</t>
        </is>
      </c>
    </row>
    <row r="3775">
      <c r="A3775" t="inlineStr">
        <is>
          <t>Henrik Samuelsson</t>
        </is>
      </c>
      <c r="B3775" t="inlineStr">
        <is>
          <t>(N/A)</t>
        </is>
      </c>
      <c r="C3775" t="inlineStr">
        <is>
          <t>RW</t>
        </is>
      </c>
      <c r="D3775" t="inlineStr">
        <is>
          <t>F</t>
        </is>
      </c>
      <c r="E3775" t="n">
        <v>32</v>
      </c>
      <c r="F3775" t="inlineStr">
        <is>
          <t>FA</t>
        </is>
      </c>
      <c r="G3775" t="inlineStr">
        <is>
          <t>FA</t>
        </is>
      </c>
      <c r="H3775" s="30" t="n">
        <v>1</v>
      </c>
      <c r="I3775" s="31" t="n">
        <v>0</v>
      </c>
      <c r="J3775" s="31" t="n"/>
      <c r="K3775" s="31" t="n">
        <v>0</v>
      </c>
      <c r="L3775" s="32" t="n"/>
      <c r="M3775" s="31" t="n">
        <v>0</v>
      </c>
      <c r="N3775" s="31" t="n">
        <v>0</v>
      </c>
      <c r="O3775" s="31" t="n"/>
      <c r="P3775" s="31" t="n"/>
      <c r="Q3775" s="31" t="n">
        <v>0</v>
      </c>
      <c r="R3775" s="31" t="n"/>
      <c r="S3775" s="32" t="n"/>
      <c r="T3775" s="32" t="n"/>
      <c r="V3775" t="inlineStr">
        <is>
          <t>02b7a</t>
        </is>
      </c>
      <c r="W3775" t="n">
        <v>4018</v>
      </c>
      <c r="X3775" t="n">
        <v>5707</v>
      </c>
      <c r="Z3775" t="inlineStr">
        <is>
          <t>Henrik Samuelsson ((N/A) RW)</t>
        </is>
      </c>
    </row>
    <row r="3776">
      <c r="A3776" t="inlineStr">
        <is>
          <t>Henrik Tikkanen</t>
        </is>
      </c>
      <c r="B3776" t="inlineStr">
        <is>
          <t>NYI</t>
        </is>
      </c>
      <c r="C3776" t="inlineStr">
        <is>
          <t>G</t>
        </is>
      </c>
      <c r="D3776" t="inlineStr">
        <is>
          <t>G</t>
        </is>
      </c>
      <c r="E3776" t="n">
        <v>25</v>
      </c>
      <c r="F3776" t="inlineStr">
        <is>
          <t>FA</t>
        </is>
      </c>
      <c r="G3776" t="inlineStr">
        <is>
          <t>FA</t>
        </is>
      </c>
      <c r="H3776" s="30" t="n">
        <v>823750</v>
      </c>
      <c r="I3776" s="31" t="n">
        <v>0</v>
      </c>
      <c r="J3776" s="31" t="n"/>
      <c r="K3776" s="31" t="n">
        <v>0</v>
      </c>
      <c r="L3776" s="32" t="n"/>
      <c r="M3776" s="31" t="n">
        <v>0</v>
      </c>
      <c r="N3776" s="31" t="n">
        <v>0</v>
      </c>
      <c r="O3776" s="31" t="n"/>
      <c r="P3776" s="31" t="n"/>
      <c r="Q3776" s="31" t="n">
        <v>0</v>
      </c>
      <c r="R3776" s="31" t="n"/>
      <c r="S3776" s="32" t="n"/>
      <c r="T3776" s="32" t="n"/>
      <c r="V3776" t="inlineStr">
        <is>
          <t>059wk</t>
        </is>
      </c>
      <c r="W3776" t="n">
        <v>7119</v>
      </c>
      <c r="Y3776" t="inlineStr">
        <is>
          <t>0d9b943a-59e0-426f-8130-f72f41ffb8a6</t>
        </is>
      </c>
      <c r="Z3776" t="inlineStr">
        <is>
          <t>Henrik Tikkanen (NYI G)</t>
        </is>
      </c>
    </row>
    <row r="3777">
      <c r="A3777" t="inlineStr">
        <is>
          <t>Henrik Tommernes</t>
        </is>
      </c>
      <c r="B3777" t="inlineStr">
        <is>
          <t>(N/A)</t>
        </is>
      </c>
      <c r="C3777" t="inlineStr">
        <is>
          <t>D</t>
        </is>
      </c>
      <c r="D3777" t="inlineStr">
        <is>
          <t>D</t>
        </is>
      </c>
      <c r="E3777" t="n">
        <v>36</v>
      </c>
      <c r="F3777" t="inlineStr">
        <is>
          <t>FA</t>
        </is>
      </c>
      <c r="G3777" t="inlineStr">
        <is>
          <t>FA</t>
        </is>
      </c>
      <c r="H3777" s="30" t="n">
        <v>1</v>
      </c>
      <c r="I3777" s="31" t="n">
        <v>0</v>
      </c>
      <c r="J3777" s="31" t="n"/>
      <c r="K3777" s="31" t="n">
        <v>0</v>
      </c>
      <c r="L3777" s="32" t="n"/>
      <c r="M3777" s="31" t="n">
        <v>0</v>
      </c>
      <c r="N3777" s="31" t="n">
        <v>0</v>
      </c>
      <c r="O3777" s="31" t="n"/>
      <c r="P3777" s="31" t="n"/>
      <c r="Q3777" s="31" t="n">
        <v>0</v>
      </c>
      <c r="R3777" s="31" t="n"/>
      <c r="S3777" s="32" t="n"/>
      <c r="T3777" s="32" t="n"/>
      <c r="V3777" t="inlineStr">
        <is>
          <t>02g1g</t>
        </is>
      </c>
      <c r="X3777" t="n">
        <v>5575</v>
      </c>
      <c r="Z3777" t="inlineStr">
        <is>
          <t>Henrik Tommernes ((N/A) D)</t>
        </is>
      </c>
    </row>
    <row r="3778">
      <c r="A3778" t="inlineStr">
        <is>
          <t>Henry Bowlby</t>
        </is>
      </c>
      <c r="B3778" t="inlineStr">
        <is>
          <t>COL</t>
        </is>
      </c>
      <c r="C3778" t="inlineStr">
        <is>
          <t>C</t>
        </is>
      </c>
      <c r="D3778" t="inlineStr">
        <is>
          <t>F</t>
        </is>
      </c>
      <c r="E3778" t="n">
        <v>29</v>
      </c>
      <c r="F3778" t="inlineStr">
        <is>
          <t>FA</t>
        </is>
      </c>
      <c r="G3778" t="inlineStr">
        <is>
          <t>FA</t>
        </is>
      </c>
      <c r="H3778" s="30" t="n">
        <v>1</v>
      </c>
      <c r="I3778" s="31" t="n">
        <v>0</v>
      </c>
      <c r="J3778" s="31" t="n"/>
      <c r="K3778" s="31" t="n">
        <v>0</v>
      </c>
      <c r="L3778" s="32" t="n"/>
      <c r="M3778" s="31" t="n">
        <v>0</v>
      </c>
      <c r="N3778" s="31" t="n">
        <v>0</v>
      </c>
      <c r="O3778" s="31" t="n"/>
      <c r="P3778" s="31" t="n"/>
      <c r="Q3778" s="31" t="n">
        <v>0</v>
      </c>
      <c r="R3778" s="31" t="n"/>
      <c r="S3778" s="32" t="n"/>
      <c r="T3778" s="32" t="n"/>
      <c r="V3778" t="inlineStr">
        <is>
          <t>05mx7</t>
        </is>
      </c>
      <c r="W3778" t="n">
        <v>6356</v>
      </c>
      <c r="X3778" t="n">
        <v>8639</v>
      </c>
      <c r="Y3778" t="inlineStr">
        <is>
          <t>9354e37a-de20-48d1-af30-63639f57a360</t>
        </is>
      </c>
      <c r="Z3778" t="inlineStr">
        <is>
          <t>Henry Bowlby (COL C)</t>
        </is>
      </c>
    </row>
    <row r="3779">
      <c r="A3779" t="inlineStr">
        <is>
          <t>Henry Brzustewicz</t>
        </is>
      </c>
      <c r="B3779" t="inlineStr">
        <is>
          <t>LAK</t>
        </is>
      </c>
      <c r="C3779" t="inlineStr">
        <is>
          <t>D</t>
        </is>
      </c>
      <c r="D3779" t="inlineStr">
        <is>
          <t>D</t>
        </is>
      </c>
      <c r="E3779" t="n">
        <v>19</v>
      </c>
      <c r="F3779" t="inlineStr">
        <is>
          <t>T</t>
        </is>
      </c>
      <c r="G3779" t="inlineStr">
        <is>
          <t>A Bunch of Dusters</t>
        </is>
      </c>
      <c r="H3779" s="30" t="n">
        <v>1075000</v>
      </c>
      <c r="I3779" s="31" t="n">
        <v>0</v>
      </c>
      <c r="J3779" s="31" t="n"/>
      <c r="K3779" s="31" t="n">
        <v>0</v>
      </c>
      <c r="L3779" s="32" t="n"/>
      <c r="M3779" s="31" t="n">
        <v>0</v>
      </c>
      <c r="N3779" s="31" t="n">
        <v>0</v>
      </c>
      <c r="O3779" s="31" t="n"/>
      <c r="P3779" s="31" t="n"/>
      <c r="Q3779" s="31" t="n">
        <v>0</v>
      </c>
      <c r="R3779" s="31" t="n"/>
      <c r="S3779" s="32" t="n"/>
      <c r="T3779" s="32" t="n"/>
      <c r="V3779" t="inlineStr">
        <is>
          <t>06sqq</t>
        </is>
      </c>
      <c r="W3779" t="n">
        <v>7411</v>
      </c>
      <c r="Y3779" t="inlineStr">
        <is>
          <t>bdef38e3-130e-4dcd-8697-1f7e9520a827</t>
        </is>
      </c>
      <c r="Z3779" t="inlineStr">
        <is>
          <t>Henry Brzustewicz (LAK D)</t>
        </is>
      </c>
    </row>
    <row r="3780">
      <c r="A3780" t="inlineStr">
        <is>
          <t>Henry Mews</t>
        </is>
      </c>
      <c r="B3780" t="inlineStr">
        <is>
          <t>CGY</t>
        </is>
      </c>
      <c r="C3780" t="inlineStr">
        <is>
          <t>D</t>
        </is>
      </c>
      <c r="D3780" t="inlineStr">
        <is>
          <t>D</t>
        </is>
      </c>
      <c r="E3780" t="n">
        <v>20</v>
      </c>
      <c r="F3780" t="inlineStr">
        <is>
          <t>T</t>
        </is>
      </c>
      <c r="G3780" t="inlineStr">
        <is>
          <t>Le Duke of Dangles</t>
        </is>
      </c>
      <c r="H3780" s="30" t="n">
        <v>1</v>
      </c>
      <c r="I3780" s="31" t="n">
        <v>0</v>
      </c>
      <c r="J3780" s="31" t="n"/>
      <c r="K3780" s="31" t="n">
        <v>0</v>
      </c>
      <c r="L3780" s="32" t="n"/>
      <c r="M3780" s="31" t="n">
        <v>0</v>
      </c>
      <c r="N3780" s="31" t="n">
        <v>0</v>
      </c>
      <c r="O3780" s="31" t="n"/>
      <c r="P3780" s="31" t="n"/>
      <c r="Q3780" s="31" t="n">
        <v>0</v>
      </c>
      <c r="R3780" s="31" t="n"/>
      <c r="S3780" s="32" t="n"/>
      <c r="T3780" s="32" t="n"/>
      <c r="V3780" t="inlineStr">
        <is>
          <t>06h8g</t>
        </is>
      </c>
      <c r="W3780" t="n">
        <v>7196</v>
      </c>
      <c r="Y3780" t="inlineStr">
        <is>
          <t>c6afdeea-c191-49bc-afcc-07e63c0df967</t>
        </is>
      </c>
      <c r="Z3780" t="inlineStr">
        <is>
          <t>Henry Mews (CGY D)</t>
        </is>
      </c>
    </row>
    <row r="3781">
      <c r="A3781" t="inlineStr">
        <is>
          <t>Henry Nelson</t>
        </is>
      </c>
      <c r="B3781" t="inlineStr">
        <is>
          <t>NYI</t>
        </is>
      </c>
      <c r="C3781" t="inlineStr">
        <is>
          <t>D</t>
        </is>
      </c>
      <c r="D3781" t="inlineStr">
        <is>
          <t>D</t>
        </is>
      </c>
      <c r="E3781" t="n">
        <v>23</v>
      </c>
      <c r="F3781" t="inlineStr">
        <is>
          <t>FA</t>
        </is>
      </c>
      <c r="G3781" t="inlineStr">
        <is>
          <t>FA</t>
        </is>
      </c>
      <c r="H3781" s="30" t="n">
        <v>1</v>
      </c>
      <c r="I3781" s="31" t="n">
        <v>0</v>
      </c>
      <c r="J3781" s="31" t="n"/>
      <c r="K3781" s="31" t="n">
        <v>0</v>
      </c>
      <c r="L3781" s="32" t="n"/>
      <c r="M3781" s="31" t="n">
        <v>0</v>
      </c>
      <c r="N3781" s="31" t="n">
        <v>0</v>
      </c>
      <c r="O3781" s="31" t="n"/>
      <c r="P3781" s="31" t="n"/>
      <c r="Q3781" s="31" t="n">
        <v>0</v>
      </c>
      <c r="R3781" s="31" t="n"/>
      <c r="S3781" s="32" t="n"/>
      <c r="T3781" s="32" t="n"/>
      <c r="V3781" t="inlineStr">
        <is>
          <t>05uan</t>
        </is>
      </c>
      <c r="Y3781" t="inlineStr">
        <is>
          <t>e7b0979a-3cf3-4b6c-ae30-3f6fd51e9152</t>
        </is>
      </c>
      <c r="Z3781" t="inlineStr">
        <is>
          <t>Henry Nelson (NYI D)</t>
        </is>
      </c>
    </row>
    <row r="3782">
      <c r="A3782" t="inlineStr">
        <is>
          <t>Henry Welsch</t>
        </is>
      </c>
      <c r="B3782" t="inlineStr">
        <is>
          <t>(N/A)</t>
        </is>
      </c>
      <c r="C3782" t="inlineStr">
        <is>
          <t>G</t>
        </is>
      </c>
      <c r="D3782" t="inlineStr">
        <is>
          <t>G</t>
        </is>
      </c>
      <c r="E3782" t="n">
        <v>25</v>
      </c>
      <c r="F3782" t="inlineStr">
        <is>
          <t>FA</t>
        </is>
      </c>
      <c r="G3782" t="inlineStr">
        <is>
          <t>FA</t>
        </is>
      </c>
      <c r="H3782" s="30" t="n">
        <v>1</v>
      </c>
      <c r="I3782" s="31" t="n">
        <v>0</v>
      </c>
      <c r="J3782" s="31" t="n"/>
      <c r="K3782" s="31" t="n">
        <v>0</v>
      </c>
      <c r="L3782" s="32" t="n"/>
      <c r="M3782" s="31" t="n">
        <v>0</v>
      </c>
      <c r="N3782" s="31" t="n">
        <v>0</v>
      </c>
      <c r="O3782" s="31" t="n"/>
      <c r="P3782" s="31" t="n"/>
      <c r="Q3782" s="31" t="n">
        <v>0</v>
      </c>
      <c r="R3782" s="31" t="n"/>
      <c r="S3782" s="32" t="n"/>
      <c r="T3782" s="32" t="n"/>
      <c r="V3782" t="inlineStr">
        <is>
          <t>066pn</t>
        </is>
      </c>
      <c r="Z3782" t="inlineStr">
        <is>
          <t>Henry Welsch ((N/A) G)</t>
        </is>
      </c>
    </row>
    <row r="3783">
      <c r="A3783" t="inlineStr">
        <is>
          <t>Herman Traff</t>
        </is>
      </c>
      <c r="B3783" t="inlineStr">
        <is>
          <t>ANA</t>
        </is>
      </c>
      <c r="C3783" t="inlineStr">
        <is>
          <t>RW</t>
        </is>
      </c>
      <c r="D3783" t="inlineStr">
        <is>
          <t>F</t>
        </is>
      </c>
      <c r="E3783" t="n">
        <v>20</v>
      </c>
      <c r="F3783" t="inlineStr">
        <is>
          <t>FA</t>
        </is>
      </c>
      <c r="G3783" t="inlineStr">
        <is>
          <t>FA</t>
        </is>
      </c>
      <c r="H3783" s="30" t="n">
        <v>990000</v>
      </c>
      <c r="I3783" s="31" t="n">
        <v>0</v>
      </c>
      <c r="J3783" s="31" t="n"/>
      <c r="K3783" s="31" t="n">
        <v>0</v>
      </c>
      <c r="L3783" s="32" t="n"/>
      <c r="M3783" s="31" t="n">
        <v>0</v>
      </c>
      <c r="N3783" s="31" t="n">
        <v>0</v>
      </c>
      <c r="O3783" s="31" t="n"/>
      <c r="P3783" s="31" t="n"/>
      <c r="Q3783" s="31" t="n">
        <v>0</v>
      </c>
      <c r="R3783" s="31" t="n"/>
      <c r="S3783" s="32" t="n"/>
      <c r="T3783" s="32" t="n"/>
      <c r="V3783" t="inlineStr">
        <is>
          <t>06mh1</t>
        </is>
      </c>
      <c r="W3783" t="n">
        <v>7254</v>
      </c>
      <c r="Y3783" t="inlineStr">
        <is>
          <t>02eec8d3-fa9d-4c3c-b5d3-157329a6fd2c</t>
        </is>
      </c>
      <c r="Z3783" t="inlineStr">
        <is>
          <t>Herman Traff (ANA RW)</t>
        </is>
      </c>
    </row>
    <row r="3784">
      <c r="A3784" t="inlineStr">
        <is>
          <t>Hiroki Gojsic</t>
        </is>
      </c>
      <c r="B3784" t="inlineStr">
        <is>
          <t>NSH</t>
        </is>
      </c>
      <c r="C3784" t="inlineStr">
        <is>
          <t>RW</t>
        </is>
      </c>
      <c r="D3784" t="inlineStr">
        <is>
          <t>F</t>
        </is>
      </c>
      <c r="E3784" t="n">
        <v>20</v>
      </c>
      <c r="F3784" t="inlineStr">
        <is>
          <t>FA</t>
        </is>
      </c>
      <c r="G3784" t="inlineStr">
        <is>
          <t>FA</t>
        </is>
      </c>
      <c r="H3784" s="30" t="n">
        <v>835000</v>
      </c>
      <c r="I3784" s="31" t="n">
        <v>0</v>
      </c>
      <c r="J3784" s="31" t="n"/>
      <c r="K3784" s="31" t="n">
        <v>0</v>
      </c>
      <c r="L3784" s="32" t="n"/>
      <c r="M3784" s="31" t="n">
        <v>0</v>
      </c>
      <c r="N3784" s="31" t="n">
        <v>0</v>
      </c>
      <c r="O3784" s="31" t="n"/>
      <c r="P3784" s="31" t="n"/>
      <c r="Q3784" s="31" t="n">
        <v>0</v>
      </c>
      <c r="R3784" s="31" t="n"/>
      <c r="S3784" s="32" t="n"/>
      <c r="T3784" s="32" t="n"/>
      <c r="V3784" t="inlineStr">
        <is>
          <t>06mck</t>
        </is>
      </c>
      <c r="W3784" t="n">
        <v>7256</v>
      </c>
      <c r="Y3784" t="inlineStr">
        <is>
          <t>227a32c3-bf0e-4e42-9e5e-91daa99ef0e2</t>
        </is>
      </c>
      <c r="Z3784" t="inlineStr">
        <is>
          <t>Hiroki Gojsic (NSH RW)</t>
        </is>
      </c>
    </row>
    <row r="3785">
      <c r="A3785" t="inlineStr">
        <is>
          <t>Holden Cook</t>
        </is>
      </c>
      <c r="B3785" t="inlineStr">
        <is>
          <t>(N/A)</t>
        </is>
      </c>
      <c r="C3785" t="inlineStr">
        <is>
          <t>C</t>
        </is>
      </c>
      <c r="D3785" t="inlineStr">
        <is>
          <t>F</t>
        </is>
      </c>
      <c r="E3785" t="n">
        <v>32</v>
      </c>
      <c r="F3785" t="inlineStr">
        <is>
          <t>FA</t>
        </is>
      </c>
      <c r="G3785" t="inlineStr">
        <is>
          <t>FA</t>
        </is>
      </c>
      <c r="H3785" s="30" t="n">
        <v>1</v>
      </c>
      <c r="I3785" s="31" t="n">
        <v>0</v>
      </c>
      <c r="J3785" s="31" t="n"/>
      <c r="K3785" s="31" t="n">
        <v>0</v>
      </c>
      <c r="L3785" s="32" t="n"/>
      <c r="M3785" s="31" t="n">
        <v>0</v>
      </c>
      <c r="N3785" s="31" t="n">
        <v>0</v>
      </c>
      <c r="O3785" s="31" t="n"/>
      <c r="P3785" s="31" t="n"/>
      <c r="Q3785" s="31" t="n">
        <v>0</v>
      </c>
      <c r="R3785" s="31" t="n"/>
      <c r="S3785" s="32" t="n"/>
      <c r="T3785" s="32" t="n"/>
      <c r="V3785" t="inlineStr">
        <is>
          <t>03km1</t>
        </is>
      </c>
      <c r="X3785" t="n">
        <v>6646</v>
      </c>
      <c r="Z3785" t="inlineStr">
        <is>
          <t>Holden Cook ((N/A) C)</t>
        </is>
      </c>
    </row>
    <row r="3786">
      <c r="A3786" t="inlineStr">
        <is>
          <t>Hoyt Stanley</t>
        </is>
      </c>
      <c r="B3786" t="inlineStr">
        <is>
          <t>OTT</t>
        </is>
      </c>
      <c r="C3786" t="inlineStr">
        <is>
          <t>D</t>
        </is>
      </c>
      <c r="D3786" t="inlineStr">
        <is>
          <t>D</t>
        </is>
      </c>
      <c r="E3786" t="n">
        <v>21</v>
      </c>
      <c r="F3786" t="inlineStr">
        <is>
          <t>FA</t>
        </is>
      </c>
      <c r="G3786" t="inlineStr">
        <is>
          <t>FA</t>
        </is>
      </c>
      <c r="H3786" s="30" t="n">
        <v>1075000</v>
      </c>
      <c r="I3786" s="31" t="n">
        <v>0</v>
      </c>
      <c r="J3786" s="31" t="n"/>
      <c r="K3786" s="31" t="n">
        <v>0</v>
      </c>
      <c r="L3786" s="32" t="n"/>
      <c r="M3786" s="31" t="n">
        <v>0</v>
      </c>
      <c r="N3786" s="31" t="n">
        <v>0</v>
      </c>
      <c r="O3786" s="31" t="n"/>
      <c r="P3786" s="31" t="n"/>
      <c r="Q3786" s="31" t="n">
        <v>0</v>
      </c>
      <c r="R3786" s="31" t="n"/>
      <c r="S3786" s="32" t="n"/>
      <c r="T3786" s="32" t="n"/>
      <c r="V3786" t="inlineStr">
        <is>
          <t>06bni</t>
        </is>
      </c>
      <c r="W3786" t="n">
        <v>6992</v>
      </c>
      <c r="Y3786" t="inlineStr">
        <is>
          <t>9af491be-4964-4ad0-9caa-2070332d4075</t>
        </is>
      </c>
      <c r="Z3786" t="inlineStr">
        <is>
          <t>Hoyt Stanley (OTT D)</t>
        </is>
      </c>
    </row>
    <row r="3787">
      <c r="A3787" t="inlineStr">
        <is>
          <t>Hubert Labrie</t>
        </is>
      </c>
      <c r="B3787" t="inlineStr">
        <is>
          <t>(N/A)</t>
        </is>
      </c>
      <c r="C3787" t="inlineStr">
        <is>
          <t>D</t>
        </is>
      </c>
      <c r="D3787" t="inlineStr">
        <is>
          <t>D</t>
        </is>
      </c>
      <c r="E3787" t="n">
        <v>35</v>
      </c>
      <c r="F3787" t="inlineStr">
        <is>
          <t>FA</t>
        </is>
      </c>
      <c r="G3787" t="inlineStr">
        <is>
          <t>FA</t>
        </is>
      </c>
      <c r="H3787" s="30" t="n">
        <v>1</v>
      </c>
      <c r="I3787" s="31" t="n">
        <v>0</v>
      </c>
      <c r="J3787" s="31" t="n"/>
      <c r="K3787" s="31" t="n">
        <v>0</v>
      </c>
      <c r="L3787" s="32" t="n"/>
      <c r="M3787" s="31" t="n">
        <v>0</v>
      </c>
      <c r="N3787" s="31" t="n">
        <v>0</v>
      </c>
      <c r="O3787" s="31" t="n"/>
      <c r="P3787" s="31" t="n"/>
      <c r="Q3787" s="31" t="n">
        <v>0</v>
      </c>
      <c r="R3787" s="31" t="n"/>
      <c r="S3787" s="32" t="n"/>
      <c r="T3787" s="32" t="n"/>
      <c r="V3787" t="inlineStr">
        <is>
          <t>01mw2</t>
        </is>
      </c>
      <c r="W3787" t="n">
        <v>4519</v>
      </c>
      <c r="X3787" t="n">
        <v>4815</v>
      </c>
      <c r="Z3787" t="inlineStr">
        <is>
          <t>Hubert Labrie ((N/A) D)</t>
        </is>
      </c>
    </row>
    <row r="3788">
      <c r="A3788" t="inlineStr">
        <is>
          <t>Hudson Elynuik</t>
        </is>
      </c>
      <c r="B3788" t="inlineStr">
        <is>
          <t>(N/A)</t>
        </is>
      </c>
      <c r="C3788" t="inlineStr">
        <is>
          <t>C</t>
        </is>
      </c>
      <c r="D3788" t="inlineStr">
        <is>
          <t>F</t>
        </is>
      </c>
      <c r="E3788" t="n">
        <v>28</v>
      </c>
      <c r="F3788" t="inlineStr">
        <is>
          <t>FA</t>
        </is>
      </c>
      <c r="G3788" t="inlineStr">
        <is>
          <t>FA</t>
        </is>
      </c>
      <c r="H3788" s="30" t="n">
        <v>1</v>
      </c>
      <c r="I3788" s="31" t="n">
        <v>0</v>
      </c>
      <c r="J3788" s="31" t="n"/>
      <c r="K3788" s="31" t="n">
        <v>0</v>
      </c>
      <c r="L3788" s="32" t="n"/>
      <c r="M3788" s="31" t="n">
        <v>0</v>
      </c>
      <c r="N3788" s="31" t="n">
        <v>0</v>
      </c>
      <c r="O3788" s="31" t="n"/>
      <c r="P3788" s="31" t="n"/>
      <c r="Q3788" s="31" t="n">
        <v>0</v>
      </c>
      <c r="R3788" s="31" t="n"/>
      <c r="S3788" s="32" t="n"/>
      <c r="T3788" s="32" t="n"/>
      <c r="V3788" t="inlineStr">
        <is>
          <t>042wb</t>
        </is>
      </c>
      <c r="X3788" t="n">
        <v>7182</v>
      </c>
      <c r="Z3788" t="inlineStr">
        <is>
          <t>Hudson Elynuik ((N/A) C)</t>
        </is>
      </c>
    </row>
    <row r="3789">
      <c r="A3789" t="inlineStr">
        <is>
          <t>Hudson Fasching</t>
        </is>
      </c>
      <c r="B3789" t="inlineStr">
        <is>
          <t>CBJ</t>
        </is>
      </c>
      <c r="C3789" t="inlineStr">
        <is>
          <t>RW</t>
        </is>
      </c>
      <c r="D3789" t="inlineStr">
        <is>
          <t>F</t>
        </is>
      </c>
      <c r="E3789" t="n">
        <v>31</v>
      </c>
      <c r="F3789" t="inlineStr">
        <is>
          <t>FA</t>
        </is>
      </c>
      <c r="G3789" t="inlineStr">
        <is>
          <t>FA</t>
        </is>
      </c>
      <c r="H3789" s="30" t="n">
        <v>775000</v>
      </c>
      <c r="I3789" s="31" t="n">
        <v>0</v>
      </c>
      <c r="J3789" s="31" t="n"/>
      <c r="K3789" s="31" t="n">
        <v>0</v>
      </c>
      <c r="L3789" s="32" t="n"/>
      <c r="M3789" s="31" t="n">
        <v>0</v>
      </c>
      <c r="N3789" s="31" t="n">
        <v>0</v>
      </c>
      <c r="O3789" s="31" t="n"/>
      <c r="P3789" s="31" t="n"/>
      <c r="Q3789" s="31" t="n">
        <v>0</v>
      </c>
      <c r="R3789" s="31" t="n"/>
      <c r="S3789" s="32" t="n"/>
      <c r="T3789" s="32" t="n"/>
      <c r="V3789" t="inlineStr">
        <is>
          <t>031q4</t>
        </is>
      </c>
      <c r="W3789" t="n">
        <v>4293</v>
      </c>
      <c r="X3789" t="n">
        <v>6097</v>
      </c>
      <c r="Y3789" t="inlineStr">
        <is>
          <t>0abbc491-fb14-4293-8dbf-f85cb5431e04</t>
        </is>
      </c>
      <c r="Z3789" t="inlineStr">
        <is>
          <t>Hudson Fasching (CBJ RW)</t>
        </is>
      </c>
    </row>
    <row r="3790">
      <c r="A3790" t="inlineStr">
        <is>
          <t>Hudson Malinoski</t>
        </is>
      </c>
      <c r="B3790" t="inlineStr">
        <is>
          <t>TOR</t>
        </is>
      </c>
      <c r="C3790" t="inlineStr">
        <is>
          <t>C</t>
        </is>
      </c>
      <c r="D3790" t="inlineStr">
        <is>
          <t>F</t>
        </is>
      </c>
      <c r="E3790" t="n">
        <v>22</v>
      </c>
      <c r="F3790" t="inlineStr">
        <is>
          <t>FA</t>
        </is>
      </c>
      <c r="G3790" t="inlineStr">
        <is>
          <t>FA</t>
        </is>
      </c>
      <c r="H3790" s="30" t="n">
        <v>1</v>
      </c>
      <c r="I3790" s="31" t="n">
        <v>0</v>
      </c>
      <c r="J3790" s="31" t="n"/>
      <c r="K3790" s="31" t="n">
        <v>0</v>
      </c>
      <c r="L3790" s="32" t="n"/>
      <c r="M3790" s="31" t="n">
        <v>0</v>
      </c>
      <c r="N3790" s="31" t="n">
        <v>0</v>
      </c>
      <c r="O3790" s="31" t="n"/>
      <c r="P3790" s="31" t="n"/>
      <c r="Q3790" s="31" t="n">
        <v>0</v>
      </c>
      <c r="R3790" s="31" t="n"/>
      <c r="S3790" s="32" t="n"/>
      <c r="T3790" s="32" t="n"/>
      <c r="V3790" t="inlineStr">
        <is>
          <t>06buq</t>
        </is>
      </c>
      <c r="Y3790" t="inlineStr">
        <is>
          <t>e66b46fe-5b1b-4757-9c67-727a54764e52</t>
        </is>
      </c>
      <c r="Z3790" t="inlineStr">
        <is>
          <t>Hudson Malinoski (TOR C)</t>
        </is>
      </c>
    </row>
    <row r="3791">
      <c r="A3791" t="inlineStr">
        <is>
          <t>Hudson Thornton</t>
        </is>
      </c>
      <c r="B3791" t="inlineStr">
        <is>
          <t>(N/A)</t>
        </is>
      </c>
      <c r="C3791" t="inlineStr">
        <is>
          <t>D</t>
        </is>
      </c>
      <c r="D3791" t="inlineStr">
        <is>
          <t>D</t>
        </is>
      </c>
      <c r="E3791" t="n">
        <v>22</v>
      </c>
      <c r="F3791" t="inlineStr">
        <is>
          <t>FA</t>
        </is>
      </c>
      <c r="G3791" t="inlineStr">
        <is>
          <t>FA</t>
        </is>
      </c>
      <c r="H3791" s="30" t="n">
        <v>1</v>
      </c>
      <c r="I3791" s="31" t="n">
        <v>0</v>
      </c>
      <c r="J3791" s="31" t="n"/>
      <c r="K3791" s="31" t="n">
        <v>0</v>
      </c>
      <c r="L3791" s="32" t="n"/>
      <c r="M3791" s="31" t="n">
        <v>0</v>
      </c>
      <c r="N3791" s="31" t="n">
        <v>0</v>
      </c>
      <c r="O3791" s="31" t="n"/>
      <c r="P3791" s="31" t="n"/>
      <c r="Q3791" s="31" t="n">
        <v>0</v>
      </c>
      <c r="R3791" s="31" t="n"/>
      <c r="S3791" s="32" t="n"/>
      <c r="T3791" s="32" t="n"/>
      <c r="V3791" t="inlineStr">
        <is>
          <t>061i1</t>
        </is>
      </c>
      <c r="Y3791" t="inlineStr">
        <is>
          <t>f0926c1b-b86f-4b56-a4c2-46f8d601012d</t>
        </is>
      </c>
      <c r="Z3791" t="inlineStr">
        <is>
          <t>Hudson Thornton ((N/A) D)</t>
        </is>
      </c>
    </row>
    <row r="3792">
      <c r="A3792" t="inlineStr">
        <is>
          <t>Hudson Wilson</t>
        </is>
      </c>
      <c r="B3792" t="inlineStr">
        <is>
          <t>SJS</t>
        </is>
      </c>
      <c r="C3792" t="inlineStr">
        <is>
          <t>D</t>
        </is>
      </c>
      <c r="D3792" t="inlineStr">
        <is>
          <t>D</t>
        </is>
      </c>
      <c r="E3792" t="n">
        <v>27</v>
      </c>
      <c r="F3792" t="inlineStr">
        <is>
          <t>FA</t>
        </is>
      </c>
      <c r="G3792" t="inlineStr">
        <is>
          <t>FA</t>
        </is>
      </c>
      <c r="H3792" s="30" t="n">
        <v>1</v>
      </c>
      <c r="I3792" s="31" t="n">
        <v>0</v>
      </c>
      <c r="J3792" s="31" t="n"/>
      <c r="K3792" s="31" t="n">
        <v>0</v>
      </c>
      <c r="L3792" s="32" t="n"/>
      <c r="M3792" s="31" t="n">
        <v>0</v>
      </c>
      <c r="N3792" s="31" t="n">
        <v>0</v>
      </c>
      <c r="O3792" s="31" t="n"/>
      <c r="P3792" s="31" t="n"/>
      <c r="Q3792" s="31" t="n">
        <v>0</v>
      </c>
      <c r="R3792" s="31" t="n"/>
      <c r="S3792" s="32" t="n"/>
      <c r="T3792" s="32" t="n"/>
      <c r="V3792" t="inlineStr">
        <is>
          <t>0599a</t>
        </is>
      </c>
      <c r="X3792" t="n">
        <v>8567</v>
      </c>
      <c r="Z3792" t="inlineStr">
        <is>
          <t>Hudson Wilson (SJS D)</t>
        </is>
      </c>
    </row>
    <row r="3793">
      <c r="A3793" t="inlineStr">
        <is>
          <t>Hugo Alnefelt</t>
        </is>
      </c>
      <c r="B3793" t="inlineStr">
        <is>
          <t>TBL</t>
        </is>
      </c>
      <c r="C3793" t="inlineStr">
        <is>
          <t>G</t>
        </is>
      </c>
      <c r="D3793" t="inlineStr">
        <is>
          <t>G</t>
        </is>
      </c>
      <c r="E3793" t="n">
        <v>25</v>
      </c>
      <c r="F3793" t="inlineStr">
        <is>
          <t>T</t>
        </is>
      </c>
      <c r="G3793" t="inlineStr">
        <is>
          <t>Brost</t>
        </is>
      </c>
      <c r="H3793" s="30" t="n">
        <v>1</v>
      </c>
      <c r="I3793" s="31" t="n">
        <v>0</v>
      </c>
      <c r="J3793" s="31" t="n"/>
      <c r="K3793" s="31" t="n">
        <v>0</v>
      </c>
      <c r="L3793" s="32" t="n"/>
      <c r="M3793" s="31" t="n">
        <v>0</v>
      </c>
      <c r="N3793" s="31" t="n">
        <v>0</v>
      </c>
      <c r="O3793" s="31" t="n"/>
      <c r="P3793" s="31" t="n"/>
      <c r="Q3793" s="31" t="n">
        <v>0</v>
      </c>
      <c r="R3793" s="31" t="n"/>
      <c r="S3793" s="32" t="n"/>
      <c r="T3793" s="32" t="n"/>
      <c r="V3793" t="inlineStr">
        <is>
          <t>051tp</t>
        </is>
      </c>
      <c r="W3793" t="n">
        <v>6027</v>
      </c>
      <c r="Y3793" t="inlineStr">
        <is>
          <t>38fd5dbf-31cb-4faa-8fe1-60c4c2706550</t>
        </is>
      </c>
      <c r="Z3793" t="inlineStr">
        <is>
          <t>Hugo Alnefelt (TBL G)</t>
        </is>
      </c>
    </row>
    <row r="3794">
      <c r="A3794" t="inlineStr">
        <is>
          <t>Hugo Carpentier</t>
        </is>
      </c>
      <c r="B3794" t="inlineStr">
        <is>
          <t>(N/A)</t>
        </is>
      </c>
      <c r="C3794" t="inlineStr">
        <is>
          <t>C</t>
        </is>
      </c>
      <c r="D3794" t="inlineStr">
        <is>
          <t>F</t>
        </is>
      </c>
      <c r="E3794" t="n">
        <v>38</v>
      </c>
      <c r="F3794" t="inlineStr">
        <is>
          <t>FA</t>
        </is>
      </c>
      <c r="G3794" t="inlineStr">
        <is>
          <t>FA</t>
        </is>
      </c>
      <c r="H3794" s="30" t="n">
        <v>1</v>
      </c>
      <c r="I3794" s="31" t="n">
        <v>0</v>
      </c>
      <c r="J3794" s="31" t="n"/>
      <c r="K3794" s="31" t="n">
        <v>0</v>
      </c>
      <c r="L3794" s="32" t="n"/>
      <c r="M3794" s="31" t="n">
        <v>0</v>
      </c>
      <c r="N3794" s="31" t="n">
        <v>0</v>
      </c>
      <c r="O3794" s="31" t="n"/>
      <c r="P3794" s="31" t="n"/>
      <c r="Q3794" s="31" t="n">
        <v>0</v>
      </c>
      <c r="R3794" s="31" t="n"/>
      <c r="S3794" s="32" t="n"/>
      <c r="T3794" s="32" t="n"/>
      <c r="V3794" t="inlineStr">
        <is>
          <t>005j1</t>
        </is>
      </c>
      <c r="X3794" t="n">
        <v>4460</v>
      </c>
      <c r="Z3794" t="inlineStr">
        <is>
          <t>Hugo Carpentier ((N/A) C)</t>
        </is>
      </c>
    </row>
    <row r="3795">
      <c r="A3795" t="inlineStr">
        <is>
          <t>Hugo Danielsson</t>
        </is>
      </c>
      <c r="B3795" t="inlineStr">
        <is>
          <t>(N/A)</t>
        </is>
      </c>
      <c r="C3795" t="inlineStr">
        <is>
          <t>D</t>
        </is>
      </c>
      <c r="D3795" t="inlineStr">
        <is>
          <t>D</t>
        </is>
      </c>
      <c r="E3795" t="n">
        <v>28</v>
      </c>
      <c r="F3795" t="inlineStr">
        <is>
          <t>FA</t>
        </is>
      </c>
      <c r="G3795" t="inlineStr">
        <is>
          <t>FA</t>
        </is>
      </c>
      <c r="H3795" s="30" t="n">
        <v>1</v>
      </c>
      <c r="I3795" s="31" t="n">
        <v>0</v>
      </c>
      <c r="J3795" s="31" t="n"/>
      <c r="K3795" s="31" t="n">
        <v>0</v>
      </c>
      <c r="L3795" s="32" t="n"/>
      <c r="M3795" s="31" t="n">
        <v>0</v>
      </c>
      <c r="N3795" s="31" t="n">
        <v>0</v>
      </c>
      <c r="O3795" s="31" t="n"/>
      <c r="P3795" s="31" t="n"/>
      <c r="Q3795" s="31" t="n">
        <v>0</v>
      </c>
      <c r="R3795" s="31" t="n"/>
      <c r="S3795" s="32" t="n"/>
      <c r="T3795" s="32" t="n"/>
      <c r="V3795" t="inlineStr">
        <is>
          <t>043c3</t>
        </is>
      </c>
      <c r="Z3795" t="inlineStr">
        <is>
          <t>Hugo Danielsson ((N/A) D)</t>
        </is>
      </c>
    </row>
    <row r="3796">
      <c r="A3796" t="inlineStr">
        <is>
          <t>Hugo Fagerblom</t>
        </is>
      </c>
      <c r="B3796" t="inlineStr">
        <is>
          <t>FLA</t>
        </is>
      </c>
      <c r="C3796" t="inlineStr">
        <is>
          <t>G</t>
        </is>
      </c>
      <c r="D3796" t="inlineStr">
        <is>
          <t>G</t>
        </is>
      </c>
      <c r="E3796" t="n">
        <v>30</v>
      </c>
      <c r="F3796" t="inlineStr">
        <is>
          <t>FA</t>
        </is>
      </c>
      <c r="G3796" t="inlineStr">
        <is>
          <t>FA</t>
        </is>
      </c>
      <c r="H3796" s="30" t="n">
        <v>1</v>
      </c>
      <c r="I3796" s="31" t="n">
        <v>0</v>
      </c>
      <c r="J3796" s="31" t="n"/>
      <c r="K3796" s="31" t="n">
        <v>0</v>
      </c>
      <c r="L3796" s="32" t="n"/>
      <c r="M3796" s="31" t="n">
        <v>0</v>
      </c>
      <c r="N3796" s="31" t="n">
        <v>0</v>
      </c>
      <c r="O3796" s="31" t="n"/>
      <c r="P3796" s="31" t="n"/>
      <c r="Q3796" s="31" t="n">
        <v>0</v>
      </c>
      <c r="R3796" s="31" t="n"/>
      <c r="S3796" s="32" t="n"/>
      <c r="T3796" s="32" t="n"/>
      <c r="V3796" t="inlineStr">
        <is>
          <t>03ee5</t>
        </is>
      </c>
      <c r="Z3796" t="inlineStr">
        <is>
          <t>Hugo Fagerblom (FLA G)</t>
        </is>
      </c>
    </row>
    <row r="3797">
      <c r="A3797" t="inlineStr">
        <is>
          <t>Hugo Fransson</t>
        </is>
      </c>
      <c r="B3797" t="inlineStr">
        <is>
          <t>(N/A)</t>
        </is>
      </c>
      <c r="C3797" t="inlineStr">
        <is>
          <t>D</t>
        </is>
      </c>
      <c r="D3797" t="inlineStr">
        <is>
          <t>D</t>
        </is>
      </c>
      <c r="E3797" t="n">
        <v>22</v>
      </c>
      <c r="F3797" t="inlineStr">
        <is>
          <t>FA</t>
        </is>
      </c>
      <c r="G3797" t="inlineStr">
        <is>
          <t>FA</t>
        </is>
      </c>
      <c r="H3797" s="30" t="n">
        <v>1</v>
      </c>
      <c r="I3797" s="31" t="n">
        <v>0</v>
      </c>
      <c r="J3797" s="31" t="n"/>
      <c r="K3797" s="31" t="n">
        <v>0</v>
      </c>
      <c r="L3797" s="32" t="n"/>
      <c r="M3797" s="31" t="n">
        <v>0</v>
      </c>
      <c r="N3797" s="31" t="n">
        <v>0</v>
      </c>
      <c r="O3797" s="31" t="n"/>
      <c r="P3797" s="31" t="n"/>
      <c r="Q3797" s="31" t="n">
        <v>0</v>
      </c>
      <c r="R3797" s="31" t="n"/>
      <c r="S3797" s="32" t="n"/>
      <c r="T3797" s="32" t="n"/>
      <c r="V3797" t="inlineStr">
        <is>
          <t>072yd</t>
        </is>
      </c>
      <c r="Z3797" t="inlineStr">
        <is>
          <t>Hugo Fransson ((N/A) D)</t>
        </is>
      </c>
    </row>
    <row r="3798">
      <c r="A3798" t="inlineStr">
        <is>
          <t>Hugo Frylen</t>
        </is>
      </c>
      <c r="B3798" t="inlineStr">
        <is>
          <t>(N/A)</t>
        </is>
      </c>
      <c r="C3798" t="inlineStr">
        <is>
          <t>RW</t>
        </is>
      </c>
      <c r="D3798" t="inlineStr">
        <is>
          <t>F</t>
        </is>
      </c>
      <c r="E3798" t="n">
        <v>22</v>
      </c>
      <c r="F3798" t="inlineStr">
        <is>
          <t>FA</t>
        </is>
      </c>
      <c r="G3798" t="inlineStr">
        <is>
          <t>FA</t>
        </is>
      </c>
      <c r="H3798" s="30" t="n">
        <v>1</v>
      </c>
      <c r="I3798" s="31" t="n">
        <v>0</v>
      </c>
      <c r="J3798" s="31" t="n"/>
      <c r="K3798" s="31" t="n">
        <v>0</v>
      </c>
      <c r="L3798" s="32" t="n"/>
      <c r="M3798" s="31" t="n">
        <v>0</v>
      </c>
      <c r="N3798" s="31" t="n">
        <v>0</v>
      </c>
      <c r="O3798" s="31" t="n"/>
      <c r="P3798" s="31" t="n"/>
      <c r="Q3798" s="31" t="n">
        <v>0</v>
      </c>
      <c r="R3798" s="31" t="n"/>
      <c r="S3798" s="32" t="n"/>
      <c r="T3798" s="32" t="n"/>
      <c r="V3798" t="inlineStr">
        <is>
          <t>061kx</t>
        </is>
      </c>
      <c r="Z3798" t="inlineStr">
        <is>
          <t>Hugo Frylen ((N/A) RW)</t>
        </is>
      </c>
    </row>
    <row r="3799">
      <c r="A3799" t="inlineStr">
        <is>
          <t>Hugo Gabrielson</t>
        </is>
      </c>
      <c r="B3799" t="inlineStr">
        <is>
          <t>VAN</t>
        </is>
      </c>
      <c r="C3799" t="inlineStr">
        <is>
          <t>D</t>
        </is>
      </c>
      <c r="D3799" t="inlineStr">
        <is>
          <t>D</t>
        </is>
      </c>
      <c r="E3799" t="n">
        <v>23</v>
      </c>
      <c r="F3799" t="inlineStr">
        <is>
          <t>FA</t>
        </is>
      </c>
      <c r="G3799" t="inlineStr">
        <is>
          <t>FA</t>
        </is>
      </c>
      <c r="H3799" s="30" t="n">
        <v>1</v>
      </c>
      <c r="I3799" s="31" t="n">
        <v>0</v>
      </c>
      <c r="J3799" s="31" t="n"/>
      <c r="K3799" s="31" t="n">
        <v>0</v>
      </c>
      <c r="L3799" s="32" t="n"/>
      <c r="M3799" s="31" t="n">
        <v>0</v>
      </c>
      <c r="N3799" s="31" t="n">
        <v>0</v>
      </c>
      <c r="O3799" s="31" t="n"/>
      <c r="P3799" s="31" t="n"/>
      <c r="Q3799" s="31" t="n">
        <v>0</v>
      </c>
      <c r="R3799" s="31" t="n"/>
      <c r="S3799" s="32" t="n"/>
      <c r="T3799" s="32" t="n"/>
      <c r="V3799" t="inlineStr">
        <is>
          <t>05ufx</t>
        </is>
      </c>
      <c r="Y3799" t="inlineStr">
        <is>
          <t>0de79927-f1a8-4c12-969c-ee8745d976f6</t>
        </is>
      </c>
      <c r="Z3799" t="inlineStr">
        <is>
          <t>Hugo Gabrielson (VAN D)</t>
        </is>
      </c>
    </row>
    <row r="3800">
      <c r="A3800" t="inlineStr">
        <is>
          <t>Hugo Havelid</t>
        </is>
      </c>
      <c r="B3800" t="inlineStr">
        <is>
          <t>(N/A)</t>
        </is>
      </c>
      <c r="C3800" t="inlineStr">
        <is>
          <t>G</t>
        </is>
      </c>
      <c r="D3800" t="inlineStr">
        <is>
          <t>G</t>
        </is>
      </c>
      <c r="E3800" t="n">
        <v>22</v>
      </c>
      <c r="F3800" t="inlineStr">
        <is>
          <t>FA</t>
        </is>
      </c>
      <c r="G3800" t="inlineStr">
        <is>
          <t>FA</t>
        </is>
      </c>
      <c r="H3800" s="30" t="n">
        <v>1</v>
      </c>
      <c r="I3800" s="31" t="n">
        <v>0</v>
      </c>
      <c r="J3800" s="31" t="n"/>
      <c r="K3800" s="31" t="n">
        <v>0</v>
      </c>
      <c r="L3800" s="32" t="n"/>
      <c r="M3800" s="31" t="n">
        <v>0</v>
      </c>
      <c r="N3800" s="31" t="n">
        <v>0</v>
      </c>
      <c r="O3800" s="31" t="n"/>
      <c r="P3800" s="31" t="n"/>
      <c r="Q3800" s="31" t="n">
        <v>0</v>
      </c>
      <c r="R3800" s="31" t="n"/>
      <c r="S3800" s="32" t="n"/>
      <c r="T3800" s="32" t="n"/>
      <c r="V3800" t="inlineStr">
        <is>
          <t>060y6</t>
        </is>
      </c>
      <c r="Z3800" t="inlineStr">
        <is>
          <t>Hugo Havelid ((N/A) G)</t>
        </is>
      </c>
    </row>
    <row r="3801">
      <c r="A3801" t="inlineStr">
        <is>
          <t>Hugo Leufvenius</t>
        </is>
      </c>
      <c r="B3801" t="inlineStr">
        <is>
          <t>(N/A)</t>
        </is>
      </c>
      <c r="C3801" t="inlineStr">
        <is>
          <t>C</t>
        </is>
      </c>
      <c r="D3801" t="inlineStr">
        <is>
          <t>F</t>
        </is>
      </c>
      <c r="E3801" t="n">
        <v>27</v>
      </c>
      <c r="F3801" t="inlineStr">
        <is>
          <t>FA</t>
        </is>
      </c>
      <c r="G3801" t="inlineStr">
        <is>
          <t>FA</t>
        </is>
      </c>
      <c r="H3801" s="30" t="n">
        <v>1</v>
      </c>
      <c r="I3801" s="31" t="n">
        <v>0</v>
      </c>
      <c r="J3801" s="31" t="n"/>
      <c r="K3801" s="31" t="n">
        <v>0</v>
      </c>
      <c r="L3801" s="32" t="n"/>
      <c r="M3801" s="31" t="n">
        <v>0</v>
      </c>
      <c r="N3801" s="31" t="n">
        <v>0</v>
      </c>
      <c r="O3801" s="31" t="n"/>
      <c r="P3801" s="31" t="n"/>
      <c r="Q3801" s="31" t="n">
        <v>0</v>
      </c>
      <c r="R3801" s="31" t="n"/>
      <c r="S3801" s="32" t="n"/>
      <c r="T3801" s="32" t="n"/>
      <c r="V3801" t="inlineStr">
        <is>
          <t>04rqq</t>
        </is>
      </c>
      <c r="Z3801" t="inlineStr">
        <is>
          <t>Hugo Leufvenius ((N/A) C)</t>
        </is>
      </c>
    </row>
    <row r="3802">
      <c r="A3802" t="inlineStr">
        <is>
          <t>Hugo Ollas</t>
        </is>
      </c>
      <c r="B3802" t="inlineStr">
        <is>
          <t>(N/A)</t>
        </is>
      </c>
      <c r="C3802" t="inlineStr">
        <is>
          <t>G</t>
        </is>
      </c>
      <c r="D3802" t="inlineStr">
        <is>
          <t>G</t>
        </is>
      </c>
      <c r="E3802" t="n">
        <v>24</v>
      </c>
      <c r="F3802" t="inlineStr">
        <is>
          <t>FA</t>
        </is>
      </c>
      <c r="G3802" t="inlineStr">
        <is>
          <t>FA</t>
        </is>
      </c>
      <c r="H3802" s="30" t="n">
        <v>1</v>
      </c>
      <c r="I3802" s="31" t="n">
        <v>0</v>
      </c>
      <c r="J3802" s="31" t="n"/>
      <c r="K3802" s="31" t="n">
        <v>0</v>
      </c>
      <c r="L3802" s="32" t="n"/>
      <c r="M3802" s="31" t="n">
        <v>0</v>
      </c>
      <c r="N3802" s="31" t="n">
        <v>0</v>
      </c>
      <c r="O3802" s="31" t="n"/>
      <c r="P3802" s="31" t="n"/>
      <c r="Q3802" s="31" t="n">
        <v>0</v>
      </c>
      <c r="R3802" s="31" t="n"/>
      <c r="S3802" s="32" t="n"/>
      <c r="T3802" s="32" t="n"/>
      <c r="V3802" t="inlineStr">
        <is>
          <t>05ojb</t>
        </is>
      </c>
      <c r="W3802" t="n">
        <v>7085</v>
      </c>
      <c r="Y3802" t="inlineStr">
        <is>
          <t>c60f14f0-b930-4ccc-8724-6c665adc92d2</t>
        </is>
      </c>
      <c r="Z3802" t="inlineStr">
        <is>
          <t>Hugo Ollas ((N/A) G)</t>
        </is>
      </c>
    </row>
    <row r="3803">
      <c r="A3803" t="inlineStr">
        <is>
          <t>Hugo Orrsten</t>
        </is>
      </c>
      <c r="B3803" t="inlineStr">
        <is>
          <t>(N/A)</t>
        </is>
      </c>
      <c r="C3803" t="inlineStr">
        <is>
          <t>C</t>
        </is>
      </c>
      <c r="D3803" t="inlineStr">
        <is>
          <t>F</t>
        </is>
      </c>
      <c r="E3803" t="n">
        <v>20</v>
      </c>
      <c r="F3803" t="inlineStr">
        <is>
          <t>FA</t>
        </is>
      </c>
      <c r="G3803" t="inlineStr">
        <is>
          <t>FA</t>
        </is>
      </c>
      <c r="H3803" s="30" t="n">
        <v>1</v>
      </c>
      <c r="I3803" s="31" t="n">
        <v>0</v>
      </c>
      <c r="J3803" s="31" t="n"/>
      <c r="K3803" s="31" t="n">
        <v>0</v>
      </c>
      <c r="L3803" s="32" t="n"/>
      <c r="M3803" s="31" t="n">
        <v>0</v>
      </c>
      <c r="N3803" s="31" t="n">
        <v>0</v>
      </c>
      <c r="O3803" s="31" t="n"/>
      <c r="P3803" s="31" t="n"/>
      <c r="Q3803" s="31" t="n">
        <v>0</v>
      </c>
      <c r="R3803" s="31" t="n"/>
      <c r="S3803" s="32" t="n"/>
      <c r="T3803" s="32" t="n"/>
      <c r="V3803" t="inlineStr">
        <is>
          <t>06nkf</t>
        </is>
      </c>
      <c r="Z3803" t="inlineStr">
        <is>
          <t>Hugo Orrsten ((N/A) C)</t>
        </is>
      </c>
    </row>
    <row r="3804">
      <c r="A3804" t="inlineStr">
        <is>
          <t>Hugo Pettersson</t>
        </is>
      </c>
      <c r="B3804" t="inlineStr">
        <is>
          <t>(N/A)</t>
        </is>
      </c>
      <c r="C3804" t="inlineStr">
        <is>
          <t>C</t>
        </is>
      </c>
      <c r="D3804" t="inlineStr">
        <is>
          <t>F</t>
        </is>
      </c>
      <c r="E3804" t="n">
        <v>24</v>
      </c>
      <c r="F3804" t="inlineStr">
        <is>
          <t>FA</t>
        </is>
      </c>
      <c r="G3804" t="inlineStr">
        <is>
          <t>FA</t>
        </is>
      </c>
      <c r="H3804" s="30" t="n">
        <v>1</v>
      </c>
      <c r="I3804" s="31" t="n">
        <v>0</v>
      </c>
      <c r="J3804" s="31" t="n"/>
      <c r="K3804" s="31" t="n">
        <v>0</v>
      </c>
      <c r="L3804" s="32" t="n"/>
      <c r="M3804" s="31" t="n">
        <v>0</v>
      </c>
      <c r="N3804" s="31" t="n">
        <v>0</v>
      </c>
      <c r="O3804" s="31" t="n"/>
      <c r="P3804" s="31" t="n"/>
      <c r="Q3804" s="31" t="n">
        <v>0</v>
      </c>
      <c r="R3804" s="31" t="n"/>
      <c r="S3804" s="32" t="n"/>
      <c r="T3804" s="32" t="n"/>
      <c r="V3804" t="inlineStr">
        <is>
          <t>05uxb</t>
        </is>
      </c>
      <c r="Z3804" t="inlineStr">
        <is>
          <t>Hugo Pettersson ((N/A) C)</t>
        </is>
      </c>
    </row>
    <row r="3805">
      <c r="A3805" t="inlineStr">
        <is>
          <t>Hugo Pettersson</t>
        </is>
      </c>
      <c r="B3805" t="inlineStr">
        <is>
          <t>(N/A)</t>
        </is>
      </c>
      <c r="C3805" t="inlineStr">
        <is>
          <t>LW</t>
        </is>
      </c>
      <c r="D3805" t="inlineStr">
        <is>
          <t>F</t>
        </is>
      </c>
      <c r="E3805" t="n">
        <v>21</v>
      </c>
      <c r="F3805" t="inlineStr">
        <is>
          <t>FA</t>
        </is>
      </c>
      <c r="G3805" t="inlineStr">
        <is>
          <t>FA</t>
        </is>
      </c>
      <c r="H3805" s="30" t="n">
        <v>1</v>
      </c>
      <c r="I3805" s="31" t="n">
        <v>0</v>
      </c>
      <c r="J3805" s="31" t="n"/>
      <c r="K3805" s="31" t="n">
        <v>0</v>
      </c>
      <c r="L3805" s="32" t="n"/>
      <c r="M3805" s="31" t="n">
        <v>0</v>
      </c>
      <c r="N3805" s="31" t="n">
        <v>0</v>
      </c>
      <c r="O3805" s="31" t="n"/>
      <c r="P3805" s="31" t="n"/>
      <c r="Q3805" s="31" t="n">
        <v>0</v>
      </c>
      <c r="R3805" s="31" t="n"/>
      <c r="S3805" s="32" t="n"/>
      <c r="T3805" s="32" t="n"/>
      <c r="V3805" t="inlineStr">
        <is>
          <t>074qj</t>
        </is>
      </c>
      <c r="Z3805" t="inlineStr">
        <is>
          <t>Hugo Pettersson ((N/A) LW)</t>
        </is>
      </c>
    </row>
    <row r="3806">
      <c r="A3806" t="inlineStr">
        <is>
          <t>Hugo Roy</t>
        </is>
      </c>
      <c r="B3806" t="inlineStr">
        <is>
          <t>NSH</t>
        </is>
      </c>
      <c r="C3806" t="inlineStr">
        <is>
          <t>C</t>
        </is>
      </c>
      <c r="D3806" t="inlineStr">
        <is>
          <t>F</t>
        </is>
      </c>
      <c r="E3806" t="n">
        <v>29</v>
      </c>
      <c r="F3806" t="inlineStr">
        <is>
          <t>FA</t>
        </is>
      </c>
      <c r="G3806" t="inlineStr">
        <is>
          <t>FA</t>
        </is>
      </c>
      <c r="H3806" s="30" t="n">
        <v>1</v>
      </c>
      <c r="I3806" s="31" t="n">
        <v>0</v>
      </c>
      <c r="J3806" s="31" t="n"/>
      <c r="K3806" s="31" t="n">
        <v>0</v>
      </c>
      <c r="L3806" s="32" t="n"/>
      <c r="M3806" s="31" t="n">
        <v>0</v>
      </c>
      <c r="N3806" s="31" t="n">
        <v>0</v>
      </c>
      <c r="O3806" s="31" t="n"/>
      <c r="P3806" s="31" t="n"/>
      <c r="Q3806" s="31" t="n">
        <v>0</v>
      </c>
      <c r="R3806" s="31" t="n"/>
      <c r="S3806" s="32" t="n"/>
      <c r="T3806" s="32" t="n"/>
      <c r="V3806" t="inlineStr">
        <is>
          <t>04l8v</t>
        </is>
      </c>
      <c r="X3806" t="n">
        <v>7827</v>
      </c>
      <c r="Z3806" t="inlineStr">
        <is>
          <t>Hugo Roy (NSH C)</t>
        </is>
      </c>
    </row>
    <row r="3807">
      <c r="A3807" t="inlineStr">
        <is>
          <t>Hugo Styf</t>
        </is>
      </c>
      <c r="B3807" t="inlineStr">
        <is>
          <t>(N/A)</t>
        </is>
      </c>
      <c r="C3807" t="inlineStr">
        <is>
          <t>D</t>
        </is>
      </c>
      <c r="D3807" t="inlineStr">
        <is>
          <t>D</t>
        </is>
      </c>
      <c r="E3807" t="n">
        <v>24</v>
      </c>
      <c r="F3807" t="inlineStr">
        <is>
          <t>FA</t>
        </is>
      </c>
      <c r="G3807" t="inlineStr">
        <is>
          <t>FA</t>
        </is>
      </c>
      <c r="H3807" s="30" t="n">
        <v>1</v>
      </c>
      <c r="I3807" s="31" t="n">
        <v>0</v>
      </c>
      <c r="J3807" s="31" t="n"/>
      <c r="K3807" s="31" t="n">
        <v>0</v>
      </c>
      <c r="L3807" s="32" t="n"/>
      <c r="M3807" s="31" t="n">
        <v>0</v>
      </c>
      <c r="N3807" s="31" t="n">
        <v>0</v>
      </c>
      <c r="O3807" s="31" t="n"/>
      <c r="P3807" s="31" t="n"/>
      <c r="Q3807" s="31" t="n">
        <v>0</v>
      </c>
      <c r="R3807" s="31" t="n"/>
      <c r="S3807" s="32" t="n"/>
      <c r="T3807" s="32" t="n"/>
      <c r="V3807" t="inlineStr">
        <is>
          <t>05no9</t>
        </is>
      </c>
      <c r="Z3807" t="inlineStr">
        <is>
          <t>Hugo Styf ((N/A) D)</t>
        </is>
      </c>
    </row>
    <row r="3808">
      <c r="A3808" t="inlineStr">
        <is>
          <t>Hunter Anderson</t>
        </is>
      </c>
      <c r="B3808" t="inlineStr">
        <is>
          <t>(N/A)</t>
        </is>
      </c>
      <c r="C3808" t="inlineStr">
        <is>
          <t>LW</t>
        </is>
      </c>
      <c r="D3808" t="inlineStr">
        <is>
          <t>F</t>
        </is>
      </c>
      <c r="E3808" t="n">
        <v>21</v>
      </c>
      <c r="F3808" t="inlineStr">
        <is>
          <t>FA</t>
        </is>
      </c>
      <c r="G3808" t="inlineStr">
        <is>
          <t>FA</t>
        </is>
      </c>
      <c r="H3808" s="30" t="n">
        <v>1</v>
      </c>
      <c r="I3808" s="31" t="n">
        <v>0</v>
      </c>
      <c r="J3808" s="31" t="n"/>
      <c r="K3808" s="31" t="n">
        <v>0</v>
      </c>
      <c r="L3808" s="32" t="n"/>
      <c r="M3808" s="31" t="n">
        <v>0</v>
      </c>
      <c r="N3808" s="31" t="n">
        <v>0</v>
      </c>
      <c r="O3808" s="31" t="n"/>
      <c r="P3808" s="31" t="n"/>
      <c r="Q3808" s="31" t="n">
        <v>0</v>
      </c>
      <c r="R3808" s="31" t="n"/>
      <c r="S3808" s="32" t="n"/>
      <c r="T3808" s="32" t="n"/>
      <c r="V3808" t="inlineStr">
        <is>
          <t>06ay3</t>
        </is>
      </c>
      <c r="Z3808" t="inlineStr">
        <is>
          <t>Hunter Anderson ((N/A) LW)</t>
        </is>
      </c>
    </row>
    <row r="3809">
      <c r="A3809" t="inlineStr">
        <is>
          <t>Hunter Bishop</t>
        </is>
      </c>
      <c r="B3809" t="inlineStr">
        <is>
          <t>(N/A)</t>
        </is>
      </c>
      <c r="C3809" t="inlineStr">
        <is>
          <t>LW</t>
        </is>
      </c>
      <c r="D3809" t="inlineStr">
        <is>
          <t>F</t>
        </is>
      </c>
      <c r="E3809" t="n">
        <v>39</v>
      </c>
      <c r="F3809" t="inlineStr">
        <is>
          <t>FA</t>
        </is>
      </c>
      <c r="G3809" t="inlineStr">
        <is>
          <t>FA</t>
        </is>
      </c>
      <c r="H3809" s="30" t="n">
        <v>1</v>
      </c>
      <c r="I3809" s="31" t="n">
        <v>0</v>
      </c>
      <c r="J3809" s="31" t="n"/>
      <c r="K3809" s="31" t="n">
        <v>0</v>
      </c>
      <c r="L3809" s="32" t="n"/>
      <c r="M3809" s="31" t="n">
        <v>0</v>
      </c>
      <c r="N3809" s="31" t="n">
        <v>0</v>
      </c>
      <c r="O3809" s="31" t="n"/>
      <c r="P3809" s="31" t="n"/>
      <c r="Q3809" s="31" t="n">
        <v>0</v>
      </c>
      <c r="R3809" s="31" t="n"/>
      <c r="S3809" s="32" t="n"/>
      <c r="T3809" s="32" t="n"/>
      <c r="V3809" t="inlineStr">
        <is>
          <t>01svw</t>
        </is>
      </c>
      <c r="W3809" t="n">
        <v>3897</v>
      </c>
      <c r="X3809" t="n">
        <v>4833</v>
      </c>
      <c r="Z3809" t="inlineStr">
        <is>
          <t>Hunter Bishop ((N/A) LW)</t>
        </is>
      </c>
    </row>
    <row r="3810">
      <c r="A3810" t="inlineStr">
        <is>
          <t>Hunter Drew</t>
        </is>
      </c>
      <c r="B3810" t="inlineStr">
        <is>
          <t>NYI</t>
        </is>
      </c>
      <c r="C3810" t="inlineStr">
        <is>
          <t>D</t>
        </is>
      </c>
      <c r="D3810" t="inlineStr">
        <is>
          <t>D,F</t>
        </is>
      </c>
      <c r="E3810" t="n">
        <v>27</v>
      </c>
      <c r="F3810" t="inlineStr">
        <is>
          <t>FA</t>
        </is>
      </c>
      <c r="G3810" t="inlineStr">
        <is>
          <t>FA</t>
        </is>
      </c>
      <c r="H3810" s="30" t="n">
        <v>1</v>
      </c>
      <c r="I3810" s="31" t="n">
        <v>0</v>
      </c>
      <c r="J3810" s="31" t="n"/>
      <c r="K3810" s="31" t="n">
        <v>0</v>
      </c>
      <c r="L3810" s="32" t="n"/>
      <c r="M3810" s="31" t="n">
        <v>0</v>
      </c>
      <c r="N3810" s="31" t="n">
        <v>0</v>
      </c>
      <c r="O3810" s="31" t="n"/>
      <c r="P3810" s="31" t="n"/>
      <c r="Q3810" s="31" t="n">
        <v>0</v>
      </c>
      <c r="R3810" s="31" t="n"/>
      <c r="S3810" s="32" t="n"/>
      <c r="T3810" s="32" t="n"/>
      <c r="V3810" t="inlineStr">
        <is>
          <t>04r0v</t>
        </is>
      </c>
      <c r="W3810" t="n">
        <v>6247</v>
      </c>
      <c r="X3810" t="n">
        <v>8076</v>
      </c>
      <c r="Y3810" t="inlineStr">
        <is>
          <t>8f02296e-ccd3-4b73-909b-cd5529a9cb92</t>
        </is>
      </c>
      <c r="Z3810" t="inlineStr">
        <is>
          <t>Hunter Drew (NYI D)</t>
        </is>
      </c>
    </row>
    <row r="3811">
      <c r="A3811" t="inlineStr">
        <is>
          <t>Hunter Garlent</t>
        </is>
      </c>
      <c r="B3811" t="inlineStr">
        <is>
          <t>(N/A)</t>
        </is>
      </c>
      <c r="C3811" t="inlineStr">
        <is>
          <t>C</t>
        </is>
      </c>
      <c r="D3811" t="inlineStr">
        <is>
          <t>F</t>
        </is>
      </c>
      <c r="E3811" t="n">
        <v>31</v>
      </c>
      <c r="F3811" t="inlineStr">
        <is>
          <t>FA</t>
        </is>
      </c>
      <c r="G3811" t="inlineStr">
        <is>
          <t>FA</t>
        </is>
      </c>
      <c r="H3811" s="30" t="n">
        <v>1</v>
      </c>
      <c r="I3811" s="31" t="n">
        <v>0</v>
      </c>
      <c r="J3811" s="31" t="n"/>
      <c r="K3811" s="31" t="n">
        <v>0</v>
      </c>
      <c r="L3811" s="32" t="n"/>
      <c r="M3811" s="31" t="n">
        <v>0</v>
      </c>
      <c r="N3811" s="31" t="n">
        <v>0</v>
      </c>
      <c r="O3811" s="31" t="n"/>
      <c r="P3811" s="31" t="n"/>
      <c r="Q3811" s="31" t="n">
        <v>0</v>
      </c>
      <c r="R3811" s="31" t="n"/>
      <c r="S3811" s="32" t="n"/>
      <c r="T3811" s="32" t="n"/>
      <c r="V3811" t="inlineStr">
        <is>
          <t>039vj</t>
        </is>
      </c>
      <c r="X3811" t="n">
        <v>8555</v>
      </c>
      <c r="Z3811" t="inlineStr">
        <is>
          <t>Hunter Garlent ((N/A) C)</t>
        </is>
      </c>
    </row>
    <row r="3812">
      <c r="A3812" t="inlineStr">
        <is>
          <t>Hunter Holmes</t>
        </is>
      </c>
      <c r="B3812" t="inlineStr">
        <is>
          <t>(N/A)</t>
        </is>
      </c>
      <c r="C3812" t="inlineStr">
        <is>
          <t>C</t>
        </is>
      </c>
      <c r="D3812" t="inlineStr">
        <is>
          <t>F</t>
        </is>
      </c>
      <c r="E3812" t="n">
        <v>26</v>
      </c>
      <c r="F3812" t="inlineStr">
        <is>
          <t>FA</t>
        </is>
      </c>
      <c r="G3812" t="inlineStr">
        <is>
          <t>FA</t>
        </is>
      </c>
      <c r="H3812" s="30" t="n">
        <v>1</v>
      </c>
      <c r="I3812" s="31" t="n">
        <v>0</v>
      </c>
      <c r="J3812" s="31" t="n"/>
      <c r="K3812" s="31" t="n">
        <v>0</v>
      </c>
      <c r="L3812" s="32" t="n"/>
      <c r="M3812" s="31" t="n">
        <v>0</v>
      </c>
      <c r="N3812" s="31" t="n">
        <v>0</v>
      </c>
      <c r="O3812" s="31" t="n"/>
      <c r="P3812" s="31" t="n"/>
      <c r="Q3812" s="31" t="n">
        <v>0</v>
      </c>
      <c r="R3812" s="31" t="n"/>
      <c r="S3812" s="32" t="n"/>
      <c r="T3812" s="32" t="n"/>
      <c r="V3812" t="inlineStr">
        <is>
          <t>04wwk</t>
        </is>
      </c>
      <c r="W3812" t="n">
        <v>5884</v>
      </c>
      <c r="X3812" t="n">
        <v>8129</v>
      </c>
      <c r="Z3812" t="inlineStr">
        <is>
          <t>Hunter Holmes ((N/A) C)</t>
        </is>
      </c>
    </row>
    <row r="3813">
      <c r="A3813" t="inlineStr">
        <is>
          <t>Hunter Jones</t>
        </is>
      </c>
      <c r="B3813" t="inlineStr">
        <is>
          <t>MTL</t>
        </is>
      </c>
      <c r="C3813" t="inlineStr">
        <is>
          <t>G</t>
        </is>
      </c>
      <c r="D3813" t="inlineStr">
        <is>
          <t>G</t>
        </is>
      </c>
      <c r="E3813" t="n">
        <v>25</v>
      </c>
      <c r="F3813" t="inlineStr">
        <is>
          <t>FA</t>
        </is>
      </c>
      <c r="G3813" t="inlineStr">
        <is>
          <t>FA</t>
        </is>
      </c>
      <c r="H3813" s="30" t="n">
        <v>1</v>
      </c>
      <c r="I3813" s="31" t="n">
        <v>0</v>
      </c>
      <c r="J3813" s="31" t="n"/>
      <c r="K3813" s="31" t="n">
        <v>0</v>
      </c>
      <c r="L3813" s="32" t="n"/>
      <c r="M3813" s="31" t="n">
        <v>0</v>
      </c>
      <c r="N3813" s="31" t="n">
        <v>0</v>
      </c>
      <c r="O3813" s="31" t="n"/>
      <c r="P3813" s="31" t="n"/>
      <c r="Q3813" s="31" t="n">
        <v>0</v>
      </c>
      <c r="R3813" s="31" t="n"/>
      <c r="S3813" s="32" t="n"/>
      <c r="T3813" s="32" t="n"/>
      <c r="V3813" t="inlineStr">
        <is>
          <t>04ymx</t>
        </is>
      </c>
      <c r="W3813" t="n">
        <v>6004</v>
      </c>
      <c r="X3813" t="n">
        <v>8337</v>
      </c>
      <c r="Y3813" t="inlineStr">
        <is>
          <t>daa72572-539d-4bbe-9f3b-aad65d2ee08f</t>
        </is>
      </c>
      <c r="Z3813" t="inlineStr">
        <is>
          <t>Hunter Jones (MTL G)</t>
        </is>
      </c>
    </row>
    <row r="3814">
      <c r="A3814" t="inlineStr">
        <is>
          <t>Hunter Laing</t>
        </is>
      </c>
      <c r="B3814" t="inlineStr">
        <is>
          <t>CGY</t>
        </is>
      </c>
      <c r="C3814" t="inlineStr">
        <is>
          <t>RW</t>
        </is>
      </c>
      <c r="D3814" t="inlineStr">
        <is>
          <t>F</t>
        </is>
      </c>
      <c r="E3814" t="n">
        <v>20</v>
      </c>
      <c r="F3814" t="inlineStr">
        <is>
          <t>FA</t>
        </is>
      </c>
      <c r="G3814" t="inlineStr">
        <is>
          <t>FA</t>
        </is>
      </c>
      <c r="H3814" s="30" t="n">
        <v>1</v>
      </c>
      <c r="I3814" s="31" t="n">
        <v>0</v>
      </c>
      <c r="J3814" s="31" t="n"/>
      <c r="K3814" s="31" t="n">
        <v>0</v>
      </c>
      <c r="L3814" s="32" t="n"/>
      <c r="M3814" s="31" t="n">
        <v>0</v>
      </c>
      <c r="N3814" s="31" t="n">
        <v>0</v>
      </c>
      <c r="O3814" s="31" t="n"/>
      <c r="P3814" s="31" t="n"/>
      <c r="Q3814" s="31" t="n">
        <v>0</v>
      </c>
      <c r="R3814" s="31" t="n"/>
      <c r="S3814" s="32" t="n"/>
      <c r="T3814" s="32" t="n"/>
      <c r="V3814" t="inlineStr">
        <is>
          <t>06mhb</t>
        </is>
      </c>
      <c r="Y3814" t="inlineStr">
        <is>
          <t>0e88fa57-2b3e-4726-a08d-a6ca2f000c17</t>
        </is>
      </c>
      <c r="Z3814" t="inlineStr">
        <is>
          <t>Hunter Laing (CGY RW)</t>
        </is>
      </c>
    </row>
    <row r="3815">
      <c r="A3815" t="inlineStr">
        <is>
          <t>Hunter Mayo</t>
        </is>
      </c>
      <c r="B3815" t="inlineStr">
        <is>
          <t>(N/A)</t>
        </is>
      </c>
      <c r="C3815" t="inlineStr">
        <is>
          <t>D</t>
        </is>
      </c>
      <c r="D3815" t="inlineStr">
        <is>
          <t>D</t>
        </is>
      </c>
      <c r="E3815" t="n">
        <v>22</v>
      </c>
      <c r="F3815" t="inlineStr">
        <is>
          <t>FA</t>
        </is>
      </c>
      <c r="G3815" t="inlineStr">
        <is>
          <t>FA</t>
        </is>
      </c>
      <c r="H3815" s="30" t="n">
        <v>1</v>
      </c>
      <c r="I3815" s="31" t="n">
        <v>0</v>
      </c>
      <c r="J3815" s="31" t="n"/>
      <c r="K3815" s="31" t="n">
        <v>0</v>
      </c>
      <c r="L3815" s="32" t="n"/>
      <c r="M3815" s="31" t="n">
        <v>0</v>
      </c>
      <c r="N3815" s="31" t="n">
        <v>0</v>
      </c>
      <c r="O3815" s="31" t="n"/>
      <c r="P3815" s="31" t="n"/>
      <c r="Q3815" s="31" t="n">
        <v>0</v>
      </c>
      <c r="R3815" s="31" t="n"/>
      <c r="S3815" s="32" t="n"/>
      <c r="T3815" s="32" t="n"/>
      <c r="V3815" t="inlineStr">
        <is>
          <t>06bnj</t>
        </is>
      </c>
      <c r="Y3815" t="inlineStr">
        <is>
          <t>0560de61-e66e-4254-a6a5-822e684db3f0</t>
        </is>
      </c>
      <c r="Z3815" t="inlineStr">
        <is>
          <t>Hunter Mayo ((N/A) D)</t>
        </is>
      </c>
    </row>
    <row r="3816">
      <c r="A3816" t="inlineStr">
        <is>
          <t>Hunter McKown</t>
        </is>
      </c>
      <c r="B3816" t="inlineStr">
        <is>
          <t>MTL</t>
        </is>
      </c>
      <c r="C3816" t="inlineStr">
        <is>
          <t>C</t>
        </is>
      </c>
      <c r="D3816" t="inlineStr">
        <is>
          <t>F</t>
        </is>
      </c>
      <c r="E3816" t="n">
        <v>24</v>
      </c>
      <c r="F3816" t="inlineStr">
        <is>
          <t>FA</t>
        </is>
      </c>
      <c r="G3816" t="inlineStr">
        <is>
          <t>FA</t>
        </is>
      </c>
      <c r="H3816" s="30" t="n">
        <v>800000</v>
      </c>
      <c r="I3816" s="31" t="n">
        <v>0</v>
      </c>
      <c r="J3816" s="31" t="n"/>
      <c r="K3816" s="31" t="n">
        <v>0</v>
      </c>
      <c r="L3816" s="32" t="n"/>
      <c r="M3816" s="31" t="n">
        <v>0</v>
      </c>
      <c r="N3816" s="31" t="n">
        <v>0</v>
      </c>
      <c r="O3816" s="31" t="n"/>
      <c r="P3816" s="31" t="n"/>
      <c r="Q3816" s="31" t="n">
        <v>0</v>
      </c>
      <c r="R3816" s="31" t="n"/>
      <c r="S3816" s="32" t="n"/>
      <c r="T3816" s="32" t="n"/>
      <c r="V3816" t="inlineStr">
        <is>
          <t>068xt</t>
        </is>
      </c>
      <c r="W3816" t="n">
        <v>6874</v>
      </c>
      <c r="Y3816" t="inlineStr">
        <is>
          <t>da6de7ca-82b3-425d-a853-a77f052f8a1c</t>
        </is>
      </c>
      <c r="Z3816" t="inlineStr">
        <is>
          <t>Hunter McKown (MTL C)</t>
        </is>
      </c>
    </row>
    <row r="3817">
      <c r="A3817" t="inlineStr">
        <is>
          <t>Hunter Miska</t>
        </is>
      </c>
      <c r="B3817" t="inlineStr">
        <is>
          <t>COL</t>
        </is>
      </c>
      <c r="C3817" t="inlineStr">
        <is>
          <t>G</t>
        </is>
      </c>
      <c r="D3817" t="inlineStr">
        <is>
          <t>G</t>
        </is>
      </c>
      <c r="E3817" t="n">
        <v>31</v>
      </c>
      <c r="F3817" t="inlineStr">
        <is>
          <t>FA</t>
        </is>
      </c>
      <c r="G3817" t="inlineStr">
        <is>
          <t>FA</t>
        </is>
      </c>
      <c r="H3817" s="30" t="n">
        <v>1</v>
      </c>
      <c r="I3817" s="31" t="n">
        <v>0</v>
      </c>
      <c r="J3817" s="31" t="n"/>
      <c r="K3817" s="31" t="n">
        <v>0</v>
      </c>
      <c r="L3817" s="32" t="n"/>
      <c r="M3817" s="31" t="n">
        <v>0</v>
      </c>
      <c r="N3817" s="31" t="n">
        <v>0</v>
      </c>
      <c r="O3817" s="31" t="n"/>
      <c r="P3817" s="31" t="n"/>
      <c r="Q3817" s="31" t="n">
        <v>0</v>
      </c>
      <c r="R3817" s="31" t="n"/>
      <c r="S3817" s="32" t="n"/>
      <c r="T3817" s="32" t="n"/>
      <c r="V3817" t="inlineStr">
        <is>
          <t>04atw</t>
        </is>
      </c>
      <c r="W3817" t="n">
        <v>5382</v>
      </c>
      <c r="X3817" t="n">
        <v>7492</v>
      </c>
      <c r="Y3817" t="inlineStr">
        <is>
          <t>1c6d7c99-99f6-4900-8b27-bc8a4e4ddec6</t>
        </is>
      </c>
      <c r="Z3817" t="inlineStr">
        <is>
          <t>Hunter Miska (COL G)</t>
        </is>
      </c>
    </row>
    <row r="3818">
      <c r="A3818" t="inlineStr">
        <is>
          <t>Hunter Shinkaruk</t>
        </is>
      </c>
      <c r="B3818" t="inlineStr">
        <is>
          <t>(N/A)</t>
        </is>
      </c>
      <c r="C3818" t="inlineStr">
        <is>
          <t>C</t>
        </is>
      </c>
      <c r="D3818" t="inlineStr">
        <is>
          <t>F</t>
        </is>
      </c>
      <c r="E3818" t="n">
        <v>31</v>
      </c>
      <c r="F3818" t="inlineStr">
        <is>
          <t>FA</t>
        </is>
      </c>
      <c r="G3818" t="inlineStr">
        <is>
          <t>FA</t>
        </is>
      </c>
      <c r="H3818" s="30" t="n">
        <v>1</v>
      </c>
      <c r="I3818" s="31" t="n">
        <v>0</v>
      </c>
      <c r="J3818" s="31" t="n"/>
      <c r="K3818" s="31" t="n">
        <v>0</v>
      </c>
      <c r="L3818" s="32" t="n"/>
      <c r="M3818" s="31" t="n">
        <v>0</v>
      </c>
      <c r="N3818" s="31" t="n">
        <v>0</v>
      </c>
      <c r="O3818" s="31" t="n"/>
      <c r="P3818" s="31" t="n"/>
      <c r="Q3818" s="31" t="n">
        <v>0</v>
      </c>
      <c r="R3818" s="31" t="n"/>
      <c r="S3818" s="32" t="n"/>
      <c r="T3818" s="32" t="n"/>
      <c r="V3818" t="inlineStr">
        <is>
          <t>02un8</t>
        </is>
      </c>
      <c r="W3818" t="n">
        <v>4163</v>
      </c>
      <c r="X3818" t="n">
        <v>6003</v>
      </c>
      <c r="Z3818" t="inlineStr">
        <is>
          <t>Hunter Shinkaruk ((N/A) C)</t>
        </is>
      </c>
    </row>
    <row r="3819">
      <c r="A3819" t="inlineStr">
        <is>
          <t>Hunter Smith</t>
        </is>
      </c>
      <c r="B3819" t="inlineStr">
        <is>
          <t>(N/A)</t>
        </is>
      </c>
      <c r="C3819" t="inlineStr">
        <is>
          <t>RW</t>
        </is>
      </c>
      <c r="D3819" t="inlineStr">
        <is>
          <t>F</t>
        </is>
      </c>
      <c r="E3819" t="n">
        <v>31</v>
      </c>
      <c r="F3819" t="inlineStr">
        <is>
          <t>FA</t>
        </is>
      </c>
      <c r="G3819" t="inlineStr">
        <is>
          <t>FA</t>
        </is>
      </c>
      <c r="H3819" s="30" t="n">
        <v>1</v>
      </c>
      <c r="I3819" s="31" t="n">
        <v>0</v>
      </c>
      <c r="J3819" s="31" t="n"/>
      <c r="K3819" s="31" t="n">
        <v>0</v>
      </c>
      <c r="L3819" s="32" t="n"/>
      <c r="M3819" s="31" t="n">
        <v>0</v>
      </c>
      <c r="N3819" s="31" t="n">
        <v>0</v>
      </c>
      <c r="O3819" s="31" t="n"/>
      <c r="P3819" s="31" t="n"/>
      <c r="Q3819" s="31" t="n">
        <v>0</v>
      </c>
      <c r="R3819" s="31" t="n"/>
      <c r="S3819" s="32" t="n"/>
      <c r="T3819" s="32" t="n"/>
      <c r="V3819" t="inlineStr">
        <is>
          <t>03c60</t>
        </is>
      </c>
      <c r="W3819" t="n">
        <v>4431</v>
      </c>
      <c r="X3819" t="n">
        <v>6423</v>
      </c>
      <c r="Z3819" t="inlineStr">
        <is>
          <t>Hunter Smith ((N/A) RW)</t>
        </is>
      </c>
    </row>
    <row r="3820">
      <c r="A3820" t="inlineStr">
        <is>
          <t>Hunter St. Martin</t>
        </is>
      </c>
      <c r="B3820" t="inlineStr">
        <is>
          <t>FLA</t>
        </is>
      </c>
      <c r="C3820" t="inlineStr">
        <is>
          <t>LW</t>
        </is>
      </c>
      <c r="D3820" t="inlineStr">
        <is>
          <t>F</t>
        </is>
      </c>
      <c r="E3820" t="n">
        <v>21</v>
      </c>
      <c r="F3820" t="inlineStr">
        <is>
          <t>FA</t>
        </is>
      </c>
      <c r="G3820" t="inlineStr">
        <is>
          <t>FA</t>
        </is>
      </c>
      <c r="H3820" s="30" t="n">
        <v>828889</v>
      </c>
      <c r="I3820" s="31" t="n">
        <v>0</v>
      </c>
      <c r="J3820" s="31" t="n"/>
      <c r="K3820" s="31" t="n">
        <v>0</v>
      </c>
      <c r="L3820" s="32" t="n"/>
      <c r="M3820" s="31" t="n">
        <v>0</v>
      </c>
      <c r="N3820" s="31" t="n">
        <v>0</v>
      </c>
      <c r="O3820" s="31" t="n"/>
      <c r="P3820" s="31" t="n"/>
      <c r="Q3820" s="31" t="n">
        <v>0</v>
      </c>
      <c r="R3820" s="31" t="n"/>
      <c r="S3820" s="32" t="n"/>
      <c r="T3820" s="32" t="n"/>
      <c r="V3820" t="inlineStr">
        <is>
          <t>06mqp</t>
        </is>
      </c>
      <c r="W3820" t="n">
        <v>7281</v>
      </c>
      <c r="Y3820" t="inlineStr">
        <is>
          <t>8fbb362b-a290-4cf2-aa57-5f59bb14f231</t>
        </is>
      </c>
      <c r="Z3820" t="inlineStr">
        <is>
          <t>Hunter St. Martin (FLA LW)</t>
        </is>
      </c>
    </row>
    <row r="3821">
      <c r="A3821" t="inlineStr">
        <is>
          <t>Hunter Strand</t>
        </is>
      </c>
      <c r="B3821" t="inlineStr">
        <is>
          <t>(N/A)</t>
        </is>
      </c>
      <c r="C3821" t="inlineStr">
        <is>
          <t>C</t>
        </is>
      </c>
      <c r="D3821" t="inlineStr">
        <is>
          <t>F</t>
        </is>
      </c>
      <c r="E3821" t="n">
        <v>23</v>
      </c>
      <c r="F3821" t="inlineStr">
        <is>
          <t>FA</t>
        </is>
      </c>
      <c r="G3821" t="inlineStr">
        <is>
          <t>FA</t>
        </is>
      </c>
      <c r="H3821" s="30" t="n">
        <v>1</v>
      </c>
      <c r="I3821" s="31" t="n">
        <v>0</v>
      </c>
      <c r="J3821" s="31" t="n"/>
      <c r="K3821" s="31" t="n">
        <v>0</v>
      </c>
      <c r="L3821" s="32" t="n"/>
      <c r="M3821" s="31" t="n">
        <v>0</v>
      </c>
      <c r="N3821" s="31" t="n">
        <v>0</v>
      </c>
      <c r="O3821" s="31" t="n"/>
      <c r="P3821" s="31" t="n"/>
      <c r="Q3821" s="31" t="n">
        <v>0</v>
      </c>
      <c r="R3821" s="31" t="n"/>
      <c r="S3821" s="32" t="n"/>
      <c r="T3821" s="32" t="n"/>
      <c r="V3821" t="inlineStr">
        <is>
          <t>05u0r</t>
        </is>
      </c>
      <c r="Z3821" t="inlineStr">
        <is>
          <t>Hunter Strand ((N/A) C)</t>
        </is>
      </c>
    </row>
    <row r="3822">
      <c r="A3822" t="inlineStr">
        <is>
          <t>Hunter Tremblay</t>
        </is>
      </c>
      <c r="B3822" t="inlineStr">
        <is>
          <t>(N/A)</t>
        </is>
      </c>
      <c r="C3822" t="inlineStr">
        <is>
          <t>LW</t>
        </is>
      </c>
      <c r="D3822" t="inlineStr">
        <is>
          <t>F</t>
        </is>
      </c>
      <c r="E3822" t="n">
        <v>40</v>
      </c>
      <c r="F3822" t="inlineStr">
        <is>
          <t>FA</t>
        </is>
      </c>
      <c r="G3822" t="inlineStr">
        <is>
          <t>FA</t>
        </is>
      </c>
      <c r="H3822" s="30" t="n">
        <v>1</v>
      </c>
      <c r="I3822" s="31" t="n">
        <v>0</v>
      </c>
      <c r="J3822" s="31" t="n"/>
      <c r="K3822" s="31" t="n">
        <v>0</v>
      </c>
      <c r="L3822" s="32" t="n"/>
      <c r="M3822" s="31" t="n">
        <v>0</v>
      </c>
      <c r="N3822" s="31" t="n">
        <v>0</v>
      </c>
      <c r="O3822" s="31" t="n"/>
      <c r="P3822" s="31" t="n"/>
      <c r="Q3822" s="31" t="n">
        <v>0</v>
      </c>
      <c r="R3822" s="31" t="n"/>
      <c r="S3822" s="32" t="n"/>
      <c r="T3822" s="32" t="n"/>
      <c r="V3822" t="inlineStr">
        <is>
          <t>026h9</t>
        </is>
      </c>
      <c r="X3822" t="n">
        <v>5290</v>
      </c>
      <c r="Z3822" t="inlineStr">
        <is>
          <t>Hunter Tremblay ((N/A) LW)</t>
        </is>
      </c>
    </row>
    <row r="3823">
      <c r="A3823" t="inlineStr">
        <is>
          <t>Hunter Warner</t>
        </is>
      </c>
      <c r="B3823" t="inlineStr">
        <is>
          <t>(N/A)</t>
        </is>
      </c>
      <c r="C3823" t="inlineStr">
        <is>
          <t>D</t>
        </is>
      </c>
      <c r="D3823" t="inlineStr">
        <is>
          <t>D</t>
        </is>
      </c>
      <c r="E3823" t="n">
        <v>30</v>
      </c>
      <c r="F3823" t="inlineStr">
        <is>
          <t>FA</t>
        </is>
      </c>
      <c r="G3823" t="inlineStr">
        <is>
          <t>FA</t>
        </is>
      </c>
      <c r="H3823" s="30" t="n">
        <v>1</v>
      </c>
      <c r="I3823" s="31" t="n">
        <v>0</v>
      </c>
      <c r="J3823" s="31" t="n"/>
      <c r="K3823" s="31" t="n">
        <v>0</v>
      </c>
      <c r="L3823" s="32" t="n"/>
      <c r="M3823" s="31" t="n">
        <v>0</v>
      </c>
      <c r="N3823" s="31" t="n">
        <v>0</v>
      </c>
      <c r="O3823" s="31" t="n"/>
      <c r="P3823" s="31" t="n"/>
      <c r="Q3823" s="31" t="n">
        <v>0</v>
      </c>
      <c r="R3823" s="31" t="n"/>
      <c r="S3823" s="32" t="n"/>
      <c r="T3823" s="32" t="n"/>
      <c r="V3823" t="inlineStr">
        <is>
          <t>03km5</t>
        </is>
      </c>
      <c r="W3823" t="n">
        <v>4856</v>
      </c>
      <c r="X3823" t="n">
        <v>6654</v>
      </c>
      <c r="Z3823" t="inlineStr">
        <is>
          <t>Hunter Warner ((N/A) D)</t>
        </is>
      </c>
    </row>
    <row r="3824">
      <c r="A3824" t="inlineStr">
        <is>
          <t>Ian Blomquist</t>
        </is>
      </c>
      <c r="B3824" t="inlineStr">
        <is>
          <t>(N/A)</t>
        </is>
      </c>
      <c r="C3824" t="inlineStr">
        <is>
          <t>G</t>
        </is>
      </c>
      <c r="D3824" t="inlineStr">
        <is>
          <t>G</t>
        </is>
      </c>
      <c r="E3824" t="n">
        <v>23</v>
      </c>
      <c r="F3824" t="inlineStr">
        <is>
          <t>FA</t>
        </is>
      </c>
      <c r="G3824" t="inlineStr">
        <is>
          <t>FA</t>
        </is>
      </c>
      <c r="H3824" s="30" t="n">
        <v>1</v>
      </c>
      <c r="I3824" s="31" t="n">
        <v>0</v>
      </c>
      <c r="J3824" s="31" t="n"/>
      <c r="K3824" s="31" t="n">
        <v>0</v>
      </c>
      <c r="L3824" s="32" t="n"/>
      <c r="M3824" s="31" t="n">
        <v>0</v>
      </c>
      <c r="N3824" s="31" t="n">
        <v>0</v>
      </c>
      <c r="O3824" s="31" t="n"/>
      <c r="P3824" s="31" t="n"/>
      <c r="Q3824" s="31" t="n">
        <v>0</v>
      </c>
      <c r="R3824" s="31" t="n"/>
      <c r="S3824" s="32" t="n"/>
      <c r="T3824" s="32" t="n"/>
      <c r="V3824" t="inlineStr">
        <is>
          <t>05yg1</t>
        </is>
      </c>
      <c r="Z3824" t="inlineStr">
        <is>
          <t>Ian Blomquist ((N/A) G)</t>
        </is>
      </c>
    </row>
    <row r="3825">
      <c r="A3825" t="inlineStr">
        <is>
          <t>Ian Brady</t>
        </is>
      </c>
      <c r="B3825" t="inlineStr">
        <is>
          <t>(N/A)</t>
        </is>
      </c>
      <c r="C3825" t="inlineStr">
        <is>
          <t>D</t>
        </is>
      </c>
      <c r="D3825" t="inlineStr">
        <is>
          <t>D</t>
        </is>
      </c>
      <c r="E3825" t="n">
        <v>32</v>
      </c>
      <c r="F3825" t="inlineStr">
        <is>
          <t>FA</t>
        </is>
      </c>
      <c r="G3825" t="inlineStr">
        <is>
          <t>FA</t>
        </is>
      </c>
      <c r="H3825" s="30" t="n">
        <v>1</v>
      </c>
      <c r="I3825" s="31" t="n">
        <v>0</v>
      </c>
      <c r="J3825" s="31" t="n"/>
      <c r="K3825" s="31" t="n">
        <v>0</v>
      </c>
      <c r="L3825" s="32" t="n"/>
      <c r="M3825" s="31" t="n">
        <v>0</v>
      </c>
      <c r="N3825" s="31" t="n">
        <v>0</v>
      </c>
      <c r="O3825" s="31" t="n"/>
      <c r="P3825" s="31" t="n"/>
      <c r="Q3825" s="31" t="n">
        <v>0</v>
      </c>
      <c r="R3825" s="31" t="n"/>
      <c r="S3825" s="32" t="n"/>
      <c r="T3825" s="32" t="n"/>
      <c r="V3825" t="inlineStr">
        <is>
          <t>03jfw</t>
        </is>
      </c>
      <c r="Z3825" t="inlineStr">
        <is>
          <t>Ian Brady ((N/A) D)</t>
        </is>
      </c>
    </row>
    <row r="3826">
      <c r="A3826" t="inlineStr">
        <is>
          <t>Ian McCoshen</t>
        </is>
      </c>
      <c r="B3826" t="inlineStr">
        <is>
          <t>(N/A)</t>
        </is>
      </c>
      <c r="C3826" t="inlineStr">
        <is>
          <t>D</t>
        </is>
      </c>
      <c r="D3826" t="inlineStr">
        <is>
          <t>D</t>
        </is>
      </c>
      <c r="E3826" t="n">
        <v>31</v>
      </c>
      <c r="F3826" t="inlineStr">
        <is>
          <t>FA</t>
        </is>
      </c>
      <c r="G3826" t="inlineStr">
        <is>
          <t>FA</t>
        </is>
      </c>
      <c r="H3826" s="30" t="n">
        <v>1</v>
      </c>
      <c r="I3826" s="31" t="n">
        <v>0</v>
      </c>
      <c r="J3826" s="31" t="n"/>
      <c r="K3826" s="31" t="n">
        <v>0</v>
      </c>
      <c r="L3826" s="32" t="n"/>
      <c r="M3826" s="31" t="n">
        <v>0</v>
      </c>
      <c r="N3826" s="31" t="n">
        <v>0</v>
      </c>
      <c r="O3826" s="31" t="n"/>
      <c r="P3826" s="31" t="n"/>
      <c r="Q3826" s="31" t="n">
        <v>0</v>
      </c>
      <c r="R3826" s="31" t="n"/>
      <c r="S3826" s="32" t="n"/>
      <c r="T3826" s="32" t="n"/>
      <c r="V3826" t="inlineStr">
        <is>
          <t>031o0</t>
        </is>
      </c>
      <c r="W3826" t="n">
        <v>4166</v>
      </c>
      <c r="X3826" t="n">
        <v>6011</v>
      </c>
      <c r="Y3826" t="inlineStr">
        <is>
          <t>86941cff-5fbe-4391-a9a9-b180322c1e93</t>
        </is>
      </c>
      <c r="Z3826" t="inlineStr">
        <is>
          <t>Ian McCoshen ((N/A) D)</t>
        </is>
      </c>
    </row>
    <row r="3827">
      <c r="A3827" t="inlineStr">
        <is>
          <t>Ian McKenzie</t>
        </is>
      </c>
      <c r="B3827" t="inlineStr">
        <is>
          <t>(N/A)</t>
        </is>
      </c>
      <c r="C3827" t="inlineStr">
        <is>
          <t>RW</t>
        </is>
      </c>
      <c r="D3827" t="inlineStr">
        <is>
          <t>F</t>
        </is>
      </c>
      <c r="E3827" t="n">
        <v>39</v>
      </c>
      <c r="F3827" t="inlineStr">
        <is>
          <t>FA</t>
        </is>
      </c>
      <c r="G3827" t="inlineStr">
        <is>
          <t>FA</t>
        </is>
      </c>
      <c r="H3827" s="30" t="n">
        <v>1</v>
      </c>
      <c r="I3827" s="31" t="n">
        <v>0</v>
      </c>
      <c r="J3827" s="31" t="n"/>
      <c r="K3827" s="31" t="n">
        <v>0</v>
      </c>
      <c r="L3827" s="32" t="n"/>
      <c r="M3827" s="31" t="n">
        <v>0</v>
      </c>
      <c r="N3827" s="31" t="n">
        <v>0</v>
      </c>
      <c r="O3827" s="31" t="n"/>
      <c r="P3827" s="31" t="n"/>
      <c r="Q3827" s="31" t="n">
        <v>0</v>
      </c>
      <c r="R3827" s="31" t="n"/>
      <c r="S3827" s="32" t="n"/>
      <c r="T3827" s="32" t="n"/>
      <c r="V3827" t="inlineStr">
        <is>
          <t>005h2</t>
        </is>
      </c>
      <c r="W3827" t="n">
        <v>2979</v>
      </c>
      <c r="X3827" t="n">
        <v>4437</v>
      </c>
      <c r="Z3827" t="inlineStr">
        <is>
          <t>Ian McKenzie ((N/A) RW)</t>
        </is>
      </c>
    </row>
    <row r="3828">
      <c r="A3828" t="inlineStr">
        <is>
          <t>Ian McKinnon</t>
        </is>
      </c>
      <c r="B3828" t="inlineStr">
        <is>
          <t>SEA</t>
        </is>
      </c>
      <c r="C3828" t="inlineStr">
        <is>
          <t>C</t>
        </is>
      </c>
      <c r="D3828" t="inlineStr">
        <is>
          <t>F</t>
        </is>
      </c>
      <c r="E3828" t="n">
        <v>28</v>
      </c>
      <c r="F3828" t="inlineStr">
        <is>
          <t>FA</t>
        </is>
      </c>
      <c r="G3828" t="inlineStr">
        <is>
          <t>FA</t>
        </is>
      </c>
      <c r="H3828" s="30" t="n">
        <v>1</v>
      </c>
      <c r="I3828" s="31" t="n">
        <v>0</v>
      </c>
      <c r="J3828" s="31" t="n"/>
      <c r="K3828" s="31" t="n">
        <v>0</v>
      </c>
      <c r="L3828" s="32" t="n"/>
      <c r="M3828" s="31" t="n">
        <v>0</v>
      </c>
      <c r="N3828" s="31" t="n">
        <v>0</v>
      </c>
      <c r="O3828" s="31" t="n"/>
      <c r="P3828" s="31" t="n"/>
      <c r="Q3828" s="31" t="n">
        <v>0</v>
      </c>
      <c r="R3828" s="31" t="n"/>
      <c r="S3828" s="32" t="n"/>
      <c r="T3828" s="32" t="n"/>
      <c r="V3828" t="inlineStr">
        <is>
          <t>05x6w</t>
        </is>
      </c>
      <c r="Y3828" t="inlineStr">
        <is>
          <t>da83d1d5-a531-4bcb-be12-371383d2404b</t>
        </is>
      </c>
      <c r="Z3828" t="inlineStr">
        <is>
          <t>Ian McKinnon (SEA C)</t>
        </is>
      </c>
    </row>
    <row r="3829">
      <c r="A3829" t="inlineStr">
        <is>
          <t>Ian Mitchell</t>
        </is>
      </c>
      <c r="B3829" t="inlineStr">
        <is>
          <t>TBL</t>
        </is>
      </c>
      <c r="C3829" t="inlineStr">
        <is>
          <t>D</t>
        </is>
      </c>
      <c r="D3829" t="inlineStr">
        <is>
          <t>D</t>
        </is>
      </c>
      <c r="E3829" t="n">
        <v>27</v>
      </c>
      <c r="F3829" t="inlineStr">
        <is>
          <t>FA</t>
        </is>
      </c>
      <c r="G3829" t="inlineStr">
        <is>
          <t>FA</t>
        </is>
      </c>
      <c r="H3829" s="30" t="n">
        <v>775000</v>
      </c>
      <c r="I3829" s="31" t="n">
        <v>0</v>
      </c>
      <c r="J3829" s="31" t="n"/>
      <c r="K3829" s="31" t="n">
        <v>0</v>
      </c>
      <c r="L3829" s="32" t="n"/>
      <c r="M3829" s="31" t="n">
        <v>0</v>
      </c>
      <c r="N3829" s="31" t="n">
        <v>0</v>
      </c>
      <c r="O3829" s="31" t="n"/>
      <c r="P3829" s="31" t="n"/>
      <c r="Q3829" s="31" t="n">
        <v>0</v>
      </c>
      <c r="R3829" s="31" t="n"/>
      <c r="S3829" s="32" t="n"/>
      <c r="T3829" s="32" t="n"/>
      <c r="V3829" t="inlineStr">
        <is>
          <t>04ap6</t>
        </is>
      </c>
      <c r="W3829" t="n">
        <v>5490</v>
      </c>
      <c r="X3829" t="n">
        <v>7572</v>
      </c>
      <c r="Y3829" t="inlineStr">
        <is>
          <t>3524a3bf-d6dc-4a9b-9376-caf5a459aff3</t>
        </is>
      </c>
      <c r="Z3829" t="inlineStr">
        <is>
          <t>Ian Mitchell (TBL D)</t>
        </is>
      </c>
    </row>
    <row r="3830">
      <c r="A3830" t="inlineStr">
        <is>
          <t>Ian Scherzer</t>
        </is>
      </c>
      <c r="B3830" t="inlineStr">
        <is>
          <t>(N/A)</t>
        </is>
      </c>
      <c r="C3830" t="inlineStr">
        <is>
          <t>C</t>
        </is>
      </c>
      <c r="D3830" t="inlineStr">
        <is>
          <t>F</t>
        </is>
      </c>
      <c r="E3830" t="n">
        <v>21</v>
      </c>
      <c r="F3830" t="inlineStr">
        <is>
          <t>FA</t>
        </is>
      </c>
      <c r="G3830" t="inlineStr">
        <is>
          <t>FA</t>
        </is>
      </c>
      <c r="H3830" s="30" t="n">
        <v>1</v>
      </c>
      <c r="I3830" s="31" t="n">
        <v>0</v>
      </c>
      <c r="J3830" s="31" t="n"/>
      <c r="K3830" s="31" t="n">
        <v>0</v>
      </c>
      <c r="L3830" s="32" t="n"/>
      <c r="M3830" s="31" t="n">
        <v>0</v>
      </c>
      <c r="N3830" s="31" t="n">
        <v>0</v>
      </c>
      <c r="O3830" s="31" t="n"/>
      <c r="P3830" s="31" t="n"/>
      <c r="Q3830" s="31" t="n">
        <v>0</v>
      </c>
      <c r="R3830" s="31" t="n"/>
      <c r="S3830" s="32" t="n"/>
      <c r="T3830" s="32" t="n"/>
      <c r="V3830" t="inlineStr">
        <is>
          <t>06cls</t>
        </is>
      </c>
      <c r="Z3830" t="inlineStr">
        <is>
          <t>Ian Scherzer ((N/A) C)</t>
        </is>
      </c>
    </row>
    <row r="3831">
      <c r="A3831" t="inlineStr">
        <is>
          <t>Ian Schultz</t>
        </is>
      </c>
      <c r="B3831" t="inlineStr">
        <is>
          <t>(N/A)</t>
        </is>
      </c>
      <c r="C3831" t="inlineStr">
        <is>
          <t>RW</t>
        </is>
      </c>
      <c r="D3831" t="inlineStr">
        <is>
          <t>F</t>
        </is>
      </c>
      <c r="E3831" t="n">
        <v>36</v>
      </c>
      <c r="F3831" t="inlineStr">
        <is>
          <t>FA</t>
        </is>
      </c>
      <c r="G3831" t="inlineStr">
        <is>
          <t>FA</t>
        </is>
      </c>
      <c r="H3831" s="30" t="n">
        <v>1</v>
      </c>
      <c r="I3831" s="31" t="n">
        <v>0</v>
      </c>
      <c r="J3831" s="31" t="n"/>
      <c r="K3831" s="31" t="n">
        <v>0</v>
      </c>
      <c r="L3831" s="32" t="n"/>
      <c r="M3831" s="31" t="n">
        <v>0</v>
      </c>
      <c r="N3831" s="31" t="n">
        <v>0</v>
      </c>
      <c r="O3831" s="31" t="n"/>
      <c r="P3831" s="31" t="n"/>
      <c r="Q3831" s="31" t="n">
        <v>0</v>
      </c>
      <c r="R3831" s="31" t="n"/>
      <c r="S3831" s="32" t="n"/>
      <c r="T3831" s="32" t="n"/>
      <c r="V3831" t="inlineStr">
        <is>
          <t>01fhd</t>
        </is>
      </c>
      <c r="W3831" t="n">
        <v>3608</v>
      </c>
      <c r="X3831" t="n">
        <v>4721</v>
      </c>
      <c r="Z3831" t="inlineStr">
        <is>
          <t>Ian Schultz ((N/A) RW)</t>
        </is>
      </c>
    </row>
    <row r="3832">
      <c r="A3832" t="inlineStr">
        <is>
          <t>Ian Scott</t>
        </is>
      </c>
      <c r="B3832" t="inlineStr">
        <is>
          <t>(N/A)</t>
        </is>
      </c>
      <c r="C3832" t="inlineStr">
        <is>
          <t>G</t>
        </is>
      </c>
      <c r="D3832" t="inlineStr">
        <is>
          <t>G</t>
        </is>
      </c>
      <c r="E3832" t="n">
        <v>27</v>
      </c>
      <c r="F3832" t="inlineStr">
        <is>
          <t>FA</t>
        </is>
      </c>
      <c r="G3832" t="inlineStr">
        <is>
          <t>FA</t>
        </is>
      </c>
      <c r="H3832" s="30" t="n">
        <v>1</v>
      </c>
      <c r="I3832" s="31" t="n">
        <v>0</v>
      </c>
      <c r="J3832" s="31" t="n"/>
      <c r="K3832" s="31" t="n">
        <v>0</v>
      </c>
      <c r="L3832" s="32" t="n"/>
      <c r="M3832" s="31" t="n">
        <v>0</v>
      </c>
      <c r="N3832" s="31" t="n">
        <v>0</v>
      </c>
      <c r="O3832" s="31" t="n"/>
      <c r="P3832" s="31" t="n"/>
      <c r="Q3832" s="31" t="n">
        <v>0</v>
      </c>
      <c r="R3832" s="31" t="n"/>
      <c r="S3832" s="32" t="n"/>
      <c r="T3832" s="32" t="n"/>
      <c r="V3832" t="inlineStr">
        <is>
          <t>04a7i</t>
        </is>
      </c>
      <c r="W3832" t="n">
        <v>5902</v>
      </c>
      <c r="X3832" t="n">
        <v>7625</v>
      </c>
      <c r="Y3832" t="inlineStr">
        <is>
          <t>5214dc67-672e-4983-9eca-2933bdd325fa</t>
        </is>
      </c>
      <c r="Z3832" t="inlineStr">
        <is>
          <t>Ian Scott ((N/A) G)</t>
        </is>
      </c>
    </row>
    <row r="3833">
      <c r="A3833" t="inlineStr">
        <is>
          <t>Ian Shane</t>
        </is>
      </c>
      <c r="B3833" t="inlineStr">
        <is>
          <t>(N/A)</t>
        </is>
      </c>
      <c r="C3833" t="inlineStr">
        <is>
          <t>G</t>
        </is>
      </c>
      <c r="D3833" t="inlineStr">
        <is>
          <t>G</t>
        </is>
      </c>
      <c r="E3833" t="n">
        <v>25</v>
      </c>
      <c r="F3833" t="inlineStr">
        <is>
          <t>FA</t>
        </is>
      </c>
      <c r="G3833" t="inlineStr">
        <is>
          <t>FA</t>
        </is>
      </c>
      <c r="H3833" s="30" t="n">
        <v>1</v>
      </c>
      <c r="I3833" s="31" t="n">
        <v>0</v>
      </c>
      <c r="J3833" s="31" t="n"/>
      <c r="K3833" s="31" t="n">
        <v>0</v>
      </c>
      <c r="L3833" s="32" t="n"/>
      <c r="M3833" s="31" t="n">
        <v>0</v>
      </c>
      <c r="N3833" s="31" t="n">
        <v>0</v>
      </c>
      <c r="O3833" s="31" t="n"/>
      <c r="P3833" s="31" t="n"/>
      <c r="Q3833" s="31" t="n">
        <v>0</v>
      </c>
      <c r="R3833" s="31" t="n"/>
      <c r="S3833" s="32" t="n"/>
      <c r="T3833" s="32" t="n"/>
      <c r="V3833" t="inlineStr">
        <is>
          <t>0687f</t>
        </is>
      </c>
      <c r="Z3833" t="inlineStr">
        <is>
          <t>Ian Shane ((N/A) G)</t>
        </is>
      </c>
    </row>
    <row r="3834">
      <c r="A3834" t="inlineStr">
        <is>
          <t>Ian White</t>
        </is>
      </c>
      <c r="B3834" t="inlineStr">
        <is>
          <t>(N/A)</t>
        </is>
      </c>
      <c r="C3834" t="inlineStr">
        <is>
          <t>D</t>
        </is>
      </c>
      <c r="D3834" t="inlineStr">
        <is>
          <t>D</t>
        </is>
      </c>
      <c r="E3834" t="n">
        <v>42</v>
      </c>
      <c r="F3834" t="inlineStr">
        <is>
          <t>FA</t>
        </is>
      </c>
      <c r="G3834" t="inlineStr">
        <is>
          <t>FA</t>
        </is>
      </c>
      <c r="H3834" s="30" t="n">
        <v>1</v>
      </c>
      <c r="I3834" s="31" t="n">
        <v>0</v>
      </c>
      <c r="J3834" s="31" t="n"/>
      <c r="K3834" s="31" t="n">
        <v>0</v>
      </c>
      <c r="L3834" s="32" t="n"/>
      <c r="M3834" s="31" t="n">
        <v>0</v>
      </c>
      <c r="N3834" s="31" t="n">
        <v>0</v>
      </c>
      <c r="O3834" s="31" t="n"/>
      <c r="P3834" s="31" t="n"/>
      <c r="Q3834" s="31" t="n">
        <v>0</v>
      </c>
      <c r="R3834" s="31" t="n"/>
      <c r="S3834" s="32" t="n"/>
      <c r="T3834" s="32" t="n"/>
      <c r="V3834" t="inlineStr">
        <is>
          <t>004al</t>
        </is>
      </c>
      <c r="W3834" t="n">
        <v>2040</v>
      </c>
      <c r="X3834" t="n">
        <v>3293</v>
      </c>
      <c r="Z3834" t="inlineStr">
        <is>
          <t>Ian White ((N/A) D)</t>
        </is>
      </c>
    </row>
    <row r="3835">
      <c r="A3835" t="inlineStr">
        <is>
          <t>Ignat Kokhanin</t>
        </is>
      </c>
      <c r="B3835" t="inlineStr">
        <is>
          <t>(N/A)</t>
        </is>
      </c>
      <c r="C3835" t="inlineStr">
        <is>
          <t>LW</t>
        </is>
      </c>
      <c r="D3835" t="inlineStr">
        <is>
          <t>F</t>
        </is>
      </c>
      <c r="E3835" t="n">
        <v>24</v>
      </c>
      <c r="F3835" t="inlineStr">
        <is>
          <t>FA</t>
        </is>
      </c>
      <c r="G3835" t="inlineStr">
        <is>
          <t>FA</t>
        </is>
      </c>
      <c r="H3835" s="30" t="n">
        <v>1</v>
      </c>
      <c r="I3835" s="31" t="n">
        <v>0</v>
      </c>
      <c r="J3835" s="31" t="n"/>
      <c r="K3835" s="31" t="n">
        <v>0</v>
      </c>
      <c r="L3835" s="32" t="n"/>
      <c r="M3835" s="31" t="n">
        <v>0</v>
      </c>
      <c r="N3835" s="31" t="n">
        <v>0</v>
      </c>
      <c r="O3835" s="31" t="n"/>
      <c r="P3835" s="31" t="n"/>
      <c r="Q3835" s="31" t="n">
        <v>0</v>
      </c>
      <c r="R3835" s="31" t="n"/>
      <c r="S3835" s="32" t="n"/>
      <c r="T3835" s="32" t="n"/>
      <c r="V3835" t="inlineStr">
        <is>
          <t>05ohf</t>
        </is>
      </c>
      <c r="Z3835" t="inlineStr">
        <is>
          <t>Ignat Kokhanin ((N/A) LW)</t>
        </is>
      </c>
    </row>
    <row r="3836">
      <c r="A3836" t="inlineStr">
        <is>
          <t>Ignat Lutfullin</t>
        </is>
      </c>
      <c r="B3836" t="inlineStr">
        <is>
          <t>(N/A)</t>
        </is>
      </c>
      <c r="C3836" t="inlineStr">
        <is>
          <t>LW</t>
        </is>
      </c>
      <c r="D3836" t="inlineStr">
        <is>
          <t>F</t>
        </is>
      </c>
      <c r="E3836" t="n">
        <v>21</v>
      </c>
      <c r="F3836" t="inlineStr">
        <is>
          <t>FA</t>
        </is>
      </c>
      <c r="G3836" t="inlineStr">
        <is>
          <t>FA</t>
        </is>
      </c>
      <c r="H3836" s="30" t="n">
        <v>1</v>
      </c>
      <c r="I3836" s="31" t="n">
        <v>0</v>
      </c>
      <c r="J3836" s="31" t="n"/>
      <c r="K3836" s="31" t="n">
        <v>0</v>
      </c>
      <c r="L3836" s="32" t="n"/>
      <c r="M3836" s="31" t="n">
        <v>0</v>
      </c>
      <c r="N3836" s="31" t="n">
        <v>0</v>
      </c>
      <c r="O3836" s="31" t="n"/>
      <c r="P3836" s="31" t="n"/>
      <c r="Q3836" s="31" t="n">
        <v>0</v>
      </c>
      <c r="R3836" s="31" t="n"/>
      <c r="S3836" s="32" t="n"/>
      <c r="T3836" s="32" t="n"/>
      <c r="V3836" t="inlineStr">
        <is>
          <t>06bdi</t>
        </is>
      </c>
      <c r="Z3836" t="inlineStr">
        <is>
          <t>Ignat Lutfullin ((N/A) LW)</t>
        </is>
      </c>
    </row>
    <row r="3837">
      <c r="A3837" t="inlineStr">
        <is>
          <t>Igor Bobkov</t>
        </is>
      </c>
      <c r="B3837" t="inlineStr">
        <is>
          <t>(N/A)</t>
        </is>
      </c>
      <c r="C3837" t="inlineStr">
        <is>
          <t>G</t>
        </is>
      </c>
      <c r="D3837" t="inlineStr">
        <is>
          <t>G</t>
        </is>
      </c>
      <c r="E3837" t="n">
        <v>35</v>
      </c>
      <c r="F3837" t="inlineStr">
        <is>
          <t>FA</t>
        </is>
      </c>
      <c r="G3837" t="inlineStr">
        <is>
          <t>FA</t>
        </is>
      </c>
      <c r="H3837" s="30" t="n">
        <v>1</v>
      </c>
      <c r="I3837" s="31" t="n">
        <v>0</v>
      </c>
      <c r="J3837" s="31" t="n"/>
      <c r="K3837" s="31" t="n">
        <v>0</v>
      </c>
      <c r="L3837" s="32" t="n"/>
      <c r="M3837" s="31" t="n">
        <v>0</v>
      </c>
      <c r="N3837" s="31" t="n">
        <v>0</v>
      </c>
      <c r="O3837" s="31" t="n"/>
      <c r="P3837" s="31" t="n"/>
      <c r="Q3837" s="31" t="n">
        <v>0</v>
      </c>
      <c r="R3837" s="31" t="n"/>
      <c r="S3837" s="32" t="n"/>
      <c r="T3837" s="32" t="n"/>
      <c r="V3837" t="inlineStr">
        <is>
          <t>01mzj</t>
        </is>
      </c>
      <c r="W3837" t="n">
        <v>3338</v>
      </c>
      <c r="X3837" t="n">
        <v>5239</v>
      </c>
      <c r="Z3837" t="inlineStr">
        <is>
          <t>Igor Bobkov ((N/A) G)</t>
        </is>
      </c>
    </row>
    <row r="3838">
      <c r="A3838" t="inlineStr">
        <is>
          <t>Igor Chibrikov</t>
        </is>
      </c>
      <c r="B3838" t="inlineStr">
        <is>
          <t>(N/A)</t>
        </is>
      </c>
      <c r="C3838" t="inlineStr">
        <is>
          <t>D</t>
        </is>
      </c>
      <c r="D3838" t="inlineStr">
        <is>
          <t>D</t>
        </is>
      </c>
      <c r="E3838" t="n">
        <v>24</v>
      </c>
      <c r="F3838" t="inlineStr">
        <is>
          <t>FA</t>
        </is>
      </c>
      <c r="G3838" t="inlineStr">
        <is>
          <t>FA</t>
        </is>
      </c>
      <c r="H3838" s="30" t="n">
        <v>1</v>
      </c>
      <c r="I3838" s="31" t="n">
        <v>0</v>
      </c>
      <c r="J3838" s="31" t="n"/>
      <c r="K3838" s="31" t="n">
        <v>0</v>
      </c>
      <c r="L3838" s="32" t="n"/>
      <c r="M3838" s="31" t="n">
        <v>0</v>
      </c>
      <c r="N3838" s="31" t="n">
        <v>0</v>
      </c>
      <c r="O3838" s="31" t="n"/>
      <c r="P3838" s="31" t="n"/>
      <c r="Q3838" s="31" t="n">
        <v>0</v>
      </c>
      <c r="R3838" s="31" t="n"/>
      <c r="S3838" s="32" t="n"/>
      <c r="T3838" s="32" t="n"/>
      <c r="V3838" t="inlineStr">
        <is>
          <t>05ny3</t>
        </is>
      </c>
      <c r="Z3838" t="inlineStr">
        <is>
          <t>Igor Chibrikov ((N/A) D)</t>
        </is>
      </c>
    </row>
    <row r="3839">
      <c r="A3839" t="inlineStr">
        <is>
          <t>Igor Geraskin</t>
        </is>
      </c>
      <c r="B3839" t="inlineStr">
        <is>
          <t>(N/A)</t>
        </is>
      </c>
      <c r="C3839" t="inlineStr">
        <is>
          <t>LW</t>
        </is>
      </c>
      <c r="D3839" t="inlineStr">
        <is>
          <t>F</t>
        </is>
      </c>
      <c r="E3839" t="n">
        <v>28</v>
      </c>
      <c r="F3839" t="inlineStr">
        <is>
          <t>FA</t>
        </is>
      </c>
      <c r="G3839" t="inlineStr">
        <is>
          <t>FA</t>
        </is>
      </c>
      <c r="H3839" s="30" t="n">
        <v>1</v>
      </c>
      <c r="I3839" s="31" t="n">
        <v>0</v>
      </c>
      <c r="J3839" s="31" t="n"/>
      <c r="K3839" s="31" t="n">
        <v>0</v>
      </c>
      <c r="L3839" s="32" t="n"/>
      <c r="M3839" s="31" t="n">
        <v>0</v>
      </c>
      <c r="N3839" s="31" t="n">
        <v>0</v>
      </c>
      <c r="O3839" s="31" t="n"/>
      <c r="P3839" s="31" t="n"/>
      <c r="Q3839" s="31" t="n">
        <v>0</v>
      </c>
      <c r="R3839" s="31" t="n"/>
      <c r="S3839" s="32" t="n"/>
      <c r="T3839" s="32" t="n"/>
      <c r="V3839" t="inlineStr">
        <is>
          <t>05o64</t>
        </is>
      </c>
      <c r="Z3839" t="inlineStr">
        <is>
          <t>Igor Geraskin ((N/A) LW)</t>
        </is>
      </c>
    </row>
    <row r="3840">
      <c r="A3840" t="inlineStr">
        <is>
          <t>Igor Grigorenko</t>
        </is>
      </c>
      <c r="B3840" t="inlineStr">
        <is>
          <t>(N/A)</t>
        </is>
      </c>
      <c r="C3840" t="inlineStr">
        <is>
          <t>LW</t>
        </is>
      </c>
      <c r="D3840" t="inlineStr">
        <is>
          <t>F</t>
        </is>
      </c>
      <c r="E3840" t="n">
        <v>43</v>
      </c>
      <c r="F3840" t="inlineStr">
        <is>
          <t>FA</t>
        </is>
      </c>
      <c r="G3840" t="inlineStr">
        <is>
          <t>FA</t>
        </is>
      </c>
      <c r="H3840" s="30" t="n">
        <v>1</v>
      </c>
      <c r="I3840" s="31" t="n">
        <v>0</v>
      </c>
      <c r="J3840" s="31" t="n"/>
      <c r="K3840" s="31" t="n">
        <v>0</v>
      </c>
      <c r="L3840" s="32" t="n"/>
      <c r="M3840" s="31" t="n">
        <v>0</v>
      </c>
      <c r="N3840" s="31" t="n">
        <v>0</v>
      </c>
      <c r="O3840" s="31" t="n"/>
      <c r="P3840" s="31" t="n"/>
      <c r="Q3840" s="31" t="n">
        <v>0</v>
      </c>
      <c r="R3840" s="31" t="n"/>
      <c r="S3840" s="32" t="n"/>
      <c r="T3840" s="32" t="n"/>
      <c r="V3840" t="inlineStr">
        <is>
          <t>003p7</t>
        </is>
      </c>
      <c r="W3840" t="n">
        <v>1889</v>
      </c>
      <c r="X3840" t="n">
        <v>2941</v>
      </c>
      <c r="Z3840" t="inlineStr">
        <is>
          <t>Igor Grigorenko ((N/A) LW)</t>
        </is>
      </c>
    </row>
    <row r="3841">
      <c r="A3841" t="inlineStr">
        <is>
          <t>Igor Knyazev</t>
        </is>
      </c>
      <c r="B3841" t="inlineStr">
        <is>
          <t>(N/A)</t>
        </is>
      </c>
      <c r="C3841" t="inlineStr">
        <is>
          <t>D</t>
        </is>
      </c>
      <c r="D3841" t="inlineStr">
        <is>
          <t>D</t>
        </is>
      </c>
      <c r="E3841" t="n">
        <v>43</v>
      </c>
      <c r="F3841" t="inlineStr">
        <is>
          <t>FA</t>
        </is>
      </c>
      <c r="G3841" t="inlineStr">
        <is>
          <t>FA</t>
        </is>
      </c>
      <c r="H3841" s="30" t="n">
        <v>1</v>
      </c>
      <c r="I3841" s="31" t="n">
        <v>0</v>
      </c>
      <c r="J3841" s="31" t="n"/>
      <c r="K3841" s="31" t="n">
        <v>0</v>
      </c>
      <c r="L3841" s="32" t="n"/>
      <c r="M3841" s="31" t="n">
        <v>0</v>
      </c>
      <c r="N3841" s="31" t="n">
        <v>0</v>
      </c>
      <c r="O3841" s="31" t="n"/>
      <c r="P3841" s="31" t="n"/>
      <c r="Q3841" s="31" t="n">
        <v>0</v>
      </c>
      <c r="R3841" s="31" t="n"/>
      <c r="S3841" s="32" t="n"/>
      <c r="T3841" s="32" t="n"/>
      <c r="V3841" t="inlineStr">
        <is>
          <t>02j0i</t>
        </is>
      </c>
      <c r="W3841" t="n">
        <v>1467</v>
      </c>
      <c r="Z3841" t="inlineStr">
        <is>
          <t>Igor Knyazev ((N/A) D)</t>
        </is>
      </c>
    </row>
    <row r="3842">
      <c r="A3842" t="inlineStr">
        <is>
          <t>Igor Larionov</t>
        </is>
      </c>
      <c r="B3842" t="inlineStr">
        <is>
          <t>(N/A)</t>
        </is>
      </c>
      <c r="C3842" t="inlineStr">
        <is>
          <t>C</t>
        </is>
      </c>
      <c r="D3842" t="inlineStr">
        <is>
          <t>F</t>
        </is>
      </c>
      <c r="E3842" t="n">
        <v>28</v>
      </c>
      <c r="F3842" t="inlineStr">
        <is>
          <t>FA</t>
        </is>
      </c>
      <c r="G3842" t="inlineStr">
        <is>
          <t>FA</t>
        </is>
      </c>
      <c r="H3842" s="30" t="n">
        <v>1</v>
      </c>
      <c r="I3842" s="31" t="n">
        <v>0</v>
      </c>
      <c r="J3842" s="31" t="n"/>
      <c r="K3842" s="31" t="n">
        <v>0</v>
      </c>
      <c r="L3842" s="32" t="n"/>
      <c r="M3842" s="31" t="n">
        <v>0</v>
      </c>
      <c r="N3842" s="31" t="n">
        <v>0</v>
      </c>
      <c r="O3842" s="31" t="n"/>
      <c r="P3842" s="31" t="n"/>
      <c r="Q3842" s="31" t="n">
        <v>0</v>
      </c>
      <c r="R3842" s="31" t="n"/>
      <c r="S3842" s="32" t="n"/>
      <c r="T3842" s="32" t="n"/>
      <c r="V3842" t="inlineStr">
        <is>
          <t>06aqn</t>
        </is>
      </c>
      <c r="Z3842" t="inlineStr">
        <is>
          <t>Igor Larionov ((N/A) C)</t>
        </is>
      </c>
    </row>
    <row r="3843">
      <c r="A3843" t="inlineStr">
        <is>
          <t>Igor Makarov</t>
        </is>
      </c>
      <c r="B3843" t="inlineStr">
        <is>
          <t>CHI</t>
        </is>
      </c>
      <c r="C3843" t="inlineStr">
        <is>
          <t>RW</t>
        </is>
      </c>
      <c r="D3843" t="inlineStr">
        <is>
          <t>F</t>
        </is>
      </c>
      <c r="E3843" t="n">
        <v>38</v>
      </c>
      <c r="F3843" t="inlineStr">
        <is>
          <t>FA</t>
        </is>
      </c>
      <c r="G3843" t="inlineStr">
        <is>
          <t>FA</t>
        </is>
      </c>
      <c r="H3843" s="30" t="n">
        <v>1</v>
      </c>
      <c r="I3843" s="31" t="n">
        <v>0</v>
      </c>
      <c r="J3843" s="31" t="n"/>
      <c r="K3843" s="31" t="n">
        <v>0</v>
      </c>
      <c r="L3843" s="32" t="n"/>
      <c r="M3843" s="31" t="n">
        <v>0</v>
      </c>
      <c r="N3843" s="31" t="n">
        <v>0</v>
      </c>
      <c r="O3843" s="31" t="n"/>
      <c r="P3843" s="31" t="n"/>
      <c r="Q3843" s="31" t="n">
        <v>0</v>
      </c>
      <c r="R3843" s="31" t="n"/>
      <c r="S3843" s="32" t="n"/>
      <c r="T3843" s="32" t="n"/>
      <c r="V3843" t="inlineStr">
        <is>
          <t>015oz</t>
        </is>
      </c>
      <c r="W3843" t="n">
        <v>2587</v>
      </c>
      <c r="X3843" t="n">
        <v>4552</v>
      </c>
      <c r="Z3843" t="inlineStr">
        <is>
          <t>Igor Makarov (CHI RW)</t>
        </is>
      </c>
    </row>
    <row r="3844">
      <c r="A3844" t="inlineStr">
        <is>
          <t>Igor Martynov</t>
        </is>
      </c>
      <c r="B3844" t="inlineStr">
        <is>
          <t>(N/A)</t>
        </is>
      </c>
      <c r="C3844" t="inlineStr">
        <is>
          <t>RW</t>
        </is>
      </c>
      <c r="D3844" t="inlineStr">
        <is>
          <t>F</t>
        </is>
      </c>
      <c r="E3844" t="n">
        <v>27</v>
      </c>
      <c r="F3844" t="inlineStr">
        <is>
          <t>FA</t>
        </is>
      </c>
      <c r="G3844" t="inlineStr">
        <is>
          <t>FA</t>
        </is>
      </c>
      <c r="H3844" s="30" t="n">
        <v>1</v>
      </c>
      <c r="I3844" s="31" t="n">
        <v>0</v>
      </c>
      <c r="J3844" s="31" t="n"/>
      <c r="K3844" s="31" t="n">
        <v>0</v>
      </c>
      <c r="L3844" s="32" t="n"/>
      <c r="M3844" s="31" t="n">
        <v>0</v>
      </c>
      <c r="N3844" s="31" t="n">
        <v>0</v>
      </c>
      <c r="O3844" s="31" t="n"/>
      <c r="P3844" s="31" t="n"/>
      <c r="Q3844" s="31" t="n">
        <v>0</v>
      </c>
      <c r="R3844" s="31" t="n"/>
      <c r="S3844" s="32" t="n"/>
      <c r="T3844" s="32" t="n"/>
      <c r="V3844" t="inlineStr">
        <is>
          <t>04gee</t>
        </is>
      </c>
      <c r="Z3844" t="inlineStr">
        <is>
          <t>Igor Martynov ((N/A) RW)</t>
        </is>
      </c>
    </row>
    <row r="3845">
      <c r="A3845" t="inlineStr">
        <is>
          <t>Igor Merezhko</t>
        </is>
      </c>
      <c r="B3845" t="inlineStr">
        <is>
          <t>(N/A)</t>
        </is>
      </c>
      <c r="C3845" t="inlineStr">
        <is>
          <t>D</t>
        </is>
      </c>
      <c r="D3845" t="inlineStr">
        <is>
          <t>D</t>
        </is>
      </c>
      <c r="E3845" t="n">
        <v>28</v>
      </c>
      <c r="F3845" t="inlineStr">
        <is>
          <t>FA</t>
        </is>
      </c>
      <c r="G3845" t="inlineStr">
        <is>
          <t>FA</t>
        </is>
      </c>
      <c r="H3845" s="30" t="n">
        <v>1</v>
      </c>
      <c r="I3845" s="31" t="n">
        <v>0</v>
      </c>
      <c r="J3845" s="31" t="n"/>
      <c r="K3845" s="31" t="n">
        <v>0</v>
      </c>
      <c r="L3845" s="32" t="n"/>
      <c r="M3845" s="31" t="n">
        <v>0</v>
      </c>
      <c r="N3845" s="31" t="n">
        <v>0</v>
      </c>
      <c r="O3845" s="31" t="n"/>
      <c r="P3845" s="31" t="n"/>
      <c r="Q3845" s="31" t="n">
        <v>0</v>
      </c>
      <c r="R3845" s="31" t="n"/>
      <c r="S3845" s="32" t="n"/>
      <c r="T3845" s="32" t="n"/>
      <c r="V3845" t="inlineStr">
        <is>
          <t>04xcb</t>
        </is>
      </c>
      <c r="X3845" t="n">
        <v>8198</v>
      </c>
      <c r="Z3845" t="inlineStr">
        <is>
          <t>Igor Merezhko ((N/A) D)</t>
        </is>
      </c>
    </row>
    <row r="3846">
      <c r="A3846" t="inlineStr">
        <is>
          <t>Igor Ozhiganov</t>
        </is>
      </c>
      <c r="B3846" t="inlineStr">
        <is>
          <t>(N/A)</t>
        </is>
      </c>
      <c r="C3846" t="inlineStr">
        <is>
          <t>D</t>
        </is>
      </c>
      <c r="D3846" t="inlineStr">
        <is>
          <t>D</t>
        </is>
      </c>
      <c r="E3846" t="n">
        <v>33</v>
      </c>
      <c r="F3846" t="inlineStr">
        <is>
          <t>FA</t>
        </is>
      </c>
      <c r="G3846" t="inlineStr">
        <is>
          <t>FA</t>
        </is>
      </c>
      <c r="H3846" s="30" t="n">
        <v>1</v>
      </c>
      <c r="I3846" s="31" t="n">
        <v>0</v>
      </c>
      <c r="J3846" s="31" t="n"/>
      <c r="K3846" s="31" t="n">
        <v>0</v>
      </c>
      <c r="L3846" s="32" t="n"/>
      <c r="M3846" s="31" t="n">
        <v>0</v>
      </c>
      <c r="N3846" s="31" t="n">
        <v>0</v>
      </c>
      <c r="O3846" s="31" t="n"/>
      <c r="P3846" s="31" t="n"/>
      <c r="Q3846" s="31" t="n">
        <v>0</v>
      </c>
      <c r="R3846" s="31" t="n"/>
      <c r="S3846" s="32" t="n"/>
      <c r="T3846" s="32" t="n"/>
      <c r="V3846" t="inlineStr">
        <is>
          <t>047gt</t>
        </is>
      </c>
      <c r="W3846" t="n">
        <v>5817</v>
      </c>
      <c r="X3846" t="n">
        <v>7883</v>
      </c>
      <c r="Z3846" t="inlineStr">
        <is>
          <t>Igor Ozhiganov ((N/A) D)</t>
        </is>
      </c>
    </row>
    <row r="3847">
      <c r="A3847" t="inlineStr">
        <is>
          <t>Igor Shvyrev</t>
        </is>
      </c>
      <c r="B3847" t="inlineStr">
        <is>
          <t>(N/A)</t>
        </is>
      </c>
      <c r="C3847" t="inlineStr">
        <is>
          <t>C</t>
        </is>
      </c>
      <c r="D3847" t="inlineStr">
        <is>
          <t>F</t>
        </is>
      </c>
      <c r="E3847" t="n">
        <v>28</v>
      </c>
      <c r="F3847" t="inlineStr">
        <is>
          <t>FA</t>
        </is>
      </c>
      <c r="G3847" t="inlineStr">
        <is>
          <t>FA</t>
        </is>
      </c>
      <c r="H3847" s="30" t="n">
        <v>1</v>
      </c>
      <c r="I3847" s="31" t="n">
        <v>0</v>
      </c>
      <c r="J3847" s="31" t="n"/>
      <c r="K3847" s="31" t="n">
        <v>0</v>
      </c>
      <c r="L3847" s="32" t="n"/>
      <c r="M3847" s="31" t="n">
        <v>0</v>
      </c>
      <c r="N3847" s="31" t="n">
        <v>0</v>
      </c>
      <c r="O3847" s="31" t="n"/>
      <c r="P3847" s="31" t="n"/>
      <c r="Q3847" s="31" t="n">
        <v>0</v>
      </c>
      <c r="R3847" s="31" t="n"/>
      <c r="S3847" s="32" t="n"/>
      <c r="T3847" s="32" t="n"/>
      <c r="V3847" t="inlineStr">
        <is>
          <t>04337</t>
        </is>
      </c>
      <c r="W3847" t="n">
        <v>5685</v>
      </c>
      <c r="X3847" t="n">
        <v>7640</v>
      </c>
      <c r="Z3847" t="inlineStr">
        <is>
          <t>Igor Shvyrev ((N/A) C)</t>
        </is>
      </c>
    </row>
    <row r="3848">
      <c r="A3848" t="inlineStr">
        <is>
          <t>Igor Ustinsky</t>
        </is>
      </c>
      <c r="B3848" t="inlineStr">
        <is>
          <t>(N/A)</t>
        </is>
      </c>
      <c r="C3848" t="inlineStr">
        <is>
          <t>G</t>
        </is>
      </c>
      <c r="D3848" t="inlineStr">
        <is>
          <t>G</t>
        </is>
      </c>
      <c r="E3848" t="n">
        <v>32</v>
      </c>
      <c r="F3848" t="inlineStr">
        <is>
          <t>FA</t>
        </is>
      </c>
      <c r="G3848" t="inlineStr">
        <is>
          <t>FA</t>
        </is>
      </c>
      <c r="H3848" s="30" t="n">
        <v>1</v>
      </c>
      <c r="I3848" s="31" t="n">
        <v>0</v>
      </c>
      <c r="J3848" s="31" t="n"/>
      <c r="K3848" s="31" t="n">
        <v>0</v>
      </c>
      <c r="L3848" s="32" t="n"/>
      <c r="M3848" s="31" t="n">
        <v>0</v>
      </c>
      <c r="N3848" s="31" t="n">
        <v>0</v>
      </c>
      <c r="O3848" s="31" t="n"/>
      <c r="P3848" s="31" t="n"/>
      <c r="Q3848" s="31" t="n">
        <v>0</v>
      </c>
      <c r="R3848" s="31" t="n"/>
      <c r="S3848" s="32" t="n"/>
      <c r="T3848" s="32" t="n"/>
      <c r="V3848" t="inlineStr">
        <is>
          <t>03zxl</t>
        </is>
      </c>
      <c r="Z3848" t="inlineStr">
        <is>
          <t>Igor Ustinsky ((N/A) G)</t>
        </is>
      </c>
    </row>
    <row r="3849">
      <c r="A3849" t="inlineStr">
        <is>
          <t>Iikka Kangasniemi</t>
        </is>
      </c>
      <c r="B3849" t="inlineStr">
        <is>
          <t>(N/A)</t>
        </is>
      </c>
      <c r="C3849" t="inlineStr">
        <is>
          <t>LW</t>
        </is>
      </c>
      <c r="D3849" t="inlineStr">
        <is>
          <t>F</t>
        </is>
      </c>
      <c r="E3849" t="n">
        <v>31</v>
      </c>
      <c r="F3849" t="inlineStr">
        <is>
          <t>FA</t>
        </is>
      </c>
      <c r="G3849" t="inlineStr">
        <is>
          <t>FA</t>
        </is>
      </c>
      <c r="H3849" s="30" t="n">
        <v>1</v>
      </c>
      <c r="I3849" s="31" t="n">
        <v>0</v>
      </c>
      <c r="J3849" s="31" t="n"/>
      <c r="K3849" s="31" t="n">
        <v>0</v>
      </c>
      <c r="L3849" s="32" t="n"/>
      <c r="M3849" s="31" t="n">
        <v>0</v>
      </c>
      <c r="N3849" s="31" t="n">
        <v>0</v>
      </c>
      <c r="O3849" s="31" t="n"/>
      <c r="P3849" s="31" t="n"/>
      <c r="Q3849" s="31" t="n">
        <v>0</v>
      </c>
      <c r="R3849" s="31" t="n"/>
      <c r="S3849" s="32" t="n"/>
      <c r="T3849" s="32" t="n"/>
      <c r="V3849" t="inlineStr">
        <is>
          <t>04z9a</t>
        </is>
      </c>
      <c r="Z3849" t="inlineStr">
        <is>
          <t>Iikka Kangasniemi ((N/A) LW)</t>
        </is>
      </c>
    </row>
    <row r="3850">
      <c r="A3850" t="inlineStr">
        <is>
          <t>Iiro Pakarinen</t>
        </is>
      </c>
      <c r="B3850" t="inlineStr">
        <is>
          <t>(N/A)</t>
        </is>
      </c>
      <c r="C3850" t="inlineStr">
        <is>
          <t>RW</t>
        </is>
      </c>
      <c r="D3850" t="inlineStr">
        <is>
          <t>F</t>
        </is>
      </c>
      <c r="E3850" t="n">
        <v>35</v>
      </c>
      <c r="F3850" t="inlineStr">
        <is>
          <t>FA</t>
        </is>
      </c>
      <c r="G3850" t="inlineStr">
        <is>
          <t>FA</t>
        </is>
      </c>
      <c r="H3850" s="30" t="n">
        <v>1</v>
      </c>
      <c r="I3850" s="31" t="n">
        <v>0</v>
      </c>
      <c r="J3850" s="31" t="n"/>
      <c r="K3850" s="31" t="n">
        <v>0</v>
      </c>
      <c r="L3850" s="32" t="n"/>
      <c r="M3850" s="31" t="n">
        <v>0</v>
      </c>
      <c r="N3850" s="31" t="n">
        <v>0</v>
      </c>
      <c r="O3850" s="31" t="n"/>
      <c r="P3850" s="31" t="n"/>
      <c r="Q3850" s="31" t="n">
        <v>0</v>
      </c>
      <c r="R3850" s="31" t="n"/>
      <c r="S3850" s="32" t="n"/>
      <c r="T3850" s="32" t="n"/>
      <c r="V3850" t="inlineStr">
        <is>
          <t>02g2z</t>
        </is>
      </c>
      <c r="W3850" t="n">
        <v>4710</v>
      </c>
      <c r="X3850" t="n">
        <v>5549</v>
      </c>
      <c r="Z3850" t="inlineStr">
        <is>
          <t>Iiro Pakarinen ((N/A) RW)</t>
        </is>
      </c>
    </row>
    <row r="3851">
      <c r="A3851" t="inlineStr">
        <is>
          <t>Iiro Tarkki</t>
        </is>
      </c>
      <c r="B3851" t="inlineStr">
        <is>
          <t>(N/A)</t>
        </is>
      </c>
      <c r="C3851" t="inlineStr">
        <is>
          <t>G</t>
        </is>
      </c>
      <c r="D3851" t="inlineStr">
        <is>
          <t>G</t>
        </is>
      </c>
      <c r="E3851" t="n">
        <v>41</v>
      </c>
      <c r="F3851" t="inlineStr">
        <is>
          <t>FA</t>
        </is>
      </c>
      <c r="G3851" t="inlineStr">
        <is>
          <t>FA</t>
        </is>
      </c>
      <c r="H3851" s="30" t="n">
        <v>1</v>
      </c>
      <c r="I3851" s="31" t="n">
        <v>0</v>
      </c>
      <c r="J3851" s="31" t="n"/>
      <c r="K3851" s="31" t="n">
        <v>0</v>
      </c>
      <c r="L3851" s="32" t="n"/>
      <c r="M3851" s="31" t="n">
        <v>0</v>
      </c>
      <c r="N3851" s="31" t="n">
        <v>0</v>
      </c>
      <c r="O3851" s="31" t="n"/>
      <c r="P3851" s="31" t="n"/>
      <c r="Q3851" s="31" t="n">
        <v>0</v>
      </c>
      <c r="R3851" s="31" t="n"/>
      <c r="S3851" s="32" t="n"/>
      <c r="T3851" s="32" t="n"/>
      <c r="V3851" t="inlineStr">
        <is>
          <t>024j4</t>
        </is>
      </c>
      <c r="W3851" t="n">
        <v>3731</v>
      </c>
      <c r="X3851" t="n">
        <v>5326</v>
      </c>
      <c r="Z3851" t="inlineStr">
        <is>
          <t>Iiro Tarkki ((N/A) G)</t>
        </is>
      </c>
    </row>
    <row r="3852">
      <c r="A3852" t="inlineStr">
        <is>
          <t>Iivari Rasanen</t>
        </is>
      </c>
      <c r="B3852" t="inlineStr">
        <is>
          <t>(N/A)</t>
        </is>
      </c>
      <c r="C3852" t="inlineStr">
        <is>
          <t>D</t>
        </is>
      </c>
      <c r="D3852" t="inlineStr">
        <is>
          <t>D</t>
        </is>
      </c>
      <c r="E3852" t="n">
        <v>25</v>
      </c>
      <c r="F3852" t="inlineStr">
        <is>
          <t>FA</t>
        </is>
      </c>
      <c r="G3852" t="inlineStr">
        <is>
          <t>FA</t>
        </is>
      </c>
      <c r="H3852" s="30" t="n">
        <v>1</v>
      </c>
      <c r="I3852" s="31" t="n">
        <v>0</v>
      </c>
      <c r="J3852" s="31" t="n"/>
      <c r="K3852" s="31" t="n">
        <v>0</v>
      </c>
      <c r="L3852" s="32" t="n"/>
      <c r="M3852" s="31" t="n">
        <v>0</v>
      </c>
      <c r="N3852" s="31" t="n">
        <v>0</v>
      </c>
      <c r="O3852" s="31" t="n"/>
      <c r="P3852" s="31" t="n"/>
      <c r="Q3852" s="31" t="n">
        <v>0</v>
      </c>
      <c r="R3852" s="31" t="n"/>
      <c r="S3852" s="32" t="n"/>
      <c r="T3852" s="32" t="n"/>
      <c r="V3852" t="inlineStr">
        <is>
          <t>051xl</t>
        </is>
      </c>
      <c r="Z3852" t="inlineStr">
        <is>
          <t>Iivari Rasanen ((N/A) D)</t>
        </is>
      </c>
    </row>
    <row r="3853">
      <c r="A3853" t="inlineStr">
        <is>
          <t>Ilari Melart</t>
        </is>
      </c>
      <c r="B3853" t="inlineStr">
        <is>
          <t>(N/A)</t>
        </is>
      </c>
      <c r="C3853" t="inlineStr">
        <is>
          <t>D</t>
        </is>
      </c>
      <c r="D3853" t="inlineStr">
        <is>
          <t>D</t>
        </is>
      </c>
      <c r="E3853" t="n">
        <v>37</v>
      </c>
      <c r="F3853" t="inlineStr">
        <is>
          <t>FA</t>
        </is>
      </c>
      <c r="G3853" t="inlineStr">
        <is>
          <t>FA</t>
        </is>
      </c>
      <c r="H3853" s="30" t="n">
        <v>1</v>
      </c>
      <c r="I3853" s="31" t="n">
        <v>0</v>
      </c>
      <c r="J3853" s="31" t="n"/>
      <c r="K3853" s="31" t="n">
        <v>0</v>
      </c>
      <c r="L3853" s="32" t="n"/>
      <c r="M3853" s="31" t="n">
        <v>0</v>
      </c>
      <c r="N3853" s="31" t="n">
        <v>0</v>
      </c>
      <c r="O3853" s="31" t="n"/>
      <c r="P3853" s="31" t="n"/>
      <c r="Q3853" s="31" t="n">
        <v>0</v>
      </c>
      <c r="R3853" s="31" t="n"/>
      <c r="S3853" s="32" t="n"/>
      <c r="T3853" s="32" t="n"/>
      <c r="V3853" t="inlineStr">
        <is>
          <t>030wh</t>
        </is>
      </c>
      <c r="W3853" t="n">
        <v>4245</v>
      </c>
      <c r="X3853" t="n">
        <v>5962</v>
      </c>
      <c r="Z3853" t="inlineStr">
        <is>
          <t>Ilari Melart ((N/A) D)</t>
        </is>
      </c>
    </row>
    <row r="3854">
      <c r="A3854" t="inlineStr">
        <is>
          <t>Ilia Morozov</t>
        </is>
      </c>
      <c r="B3854" t="inlineStr">
        <is>
          <t>BUF</t>
        </is>
      </c>
      <c r="C3854" t="inlineStr">
        <is>
          <t>LW</t>
        </is>
      </c>
      <c r="D3854" t="inlineStr">
        <is>
          <t>F</t>
        </is>
      </c>
      <c r="E3854" t="n">
        <v>18</v>
      </c>
      <c r="F3854" t="inlineStr">
        <is>
          <t>FA</t>
        </is>
      </c>
      <c r="G3854" t="inlineStr">
        <is>
          <t>FA</t>
        </is>
      </c>
      <c r="H3854" s="30" t="n">
        <v>1</v>
      </c>
      <c r="I3854" s="31" t="n">
        <v>0</v>
      </c>
      <c r="J3854" s="31" t="n"/>
      <c r="K3854" s="31" t="n">
        <v>0</v>
      </c>
      <c r="L3854" s="32" t="n"/>
      <c r="M3854" s="31" t="n">
        <v>0</v>
      </c>
      <c r="N3854" s="31" t="n">
        <v>0</v>
      </c>
      <c r="O3854" s="31" t="n"/>
      <c r="P3854" s="31" t="n"/>
      <c r="Q3854" s="31" t="n">
        <v>0</v>
      </c>
      <c r="R3854" s="31" t="n"/>
      <c r="S3854" s="32" t="n"/>
      <c r="T3854" s="32" t="n"/>
      <c r="V3854" t="inlineStr">
        <is>
          <t>06r61</t>
        </is>
      </c>
      <c r="W3854" t="n">
        <v>7673</v>
      </c>
      <c r="Y3854" t="inlineStr">
        <is>
          <t>3ba27d05-2b40-4265-b407-2f8c5baeb6f0</t>
        </is>
      </c>
      <c r="Z3854" t="inlineStr">
        <is>
          <t>Ilia Morozov (BUF LW)</t>
        </is>
      </c>
    </row>
    <row r="3855">
      <c r="A3855" t="inlineStr">
        <is>
          <t>Ilja Nikitins</t>
        </is>
      </c>
      <c r="B3855" t="inlineStr">
        <is>
          <t>(N/A)</t>
        </is>
      </c>
      <c r="C3855" t="inlineStr">
        <is>
          <t>G</t>
        </is>
      </c>
      <c r="D3855" t="inlineStr">
        <is>
          <t>G</t>
        </is>
      </c>
      <c r="F3855" t="inlineStr">
        <is>
          <t>WW</t>
        </is>
      </c>
      <c r="G3855" t="inlineStr">
        <is>
          <t>FA</t>
        </is>
      </c>
      <c r="H3855" s="30" t="n"/>
      <c r="I3855" s="31" t="n"/>
      <c r="J3855" s="31" t="n"/>
      <c r="K3855" s="31" t="n"/>
      <c r="L3855" s="32" t="n"/>
      <c r="M3855" s="31" t="n"/>
      <c r="N3855" s="31" t="n"/>
      <c r="O3855" s="31" t="n"/>
      <c r="P3855" s="31" t="n"/>
      <c r="Q3855" s="31" t="n"/>
      <c r="R3855" s="31" t="n"/>
      <c r="S3855" s="32" t="n"/>
      <c r="T3855" s="32" t="n"/>
      <c r="V3855" t="inlineStr">
        <is>
          <t>07a2x</t>
        </is>
      </c>
      <c r="Z3855" t="inlineStr">
        <is>
          <t>Ilja Nikitins ((N/A) G)</t>
        </is>
      </c>
    </row>
    <row r="3856">
      <c r="A3856" t="inlineStr">
        <is>
          <t>Ilkka Heikkinen</t>
        </is>
      </c>
      <c r="B3856" t="inlineStr">
        <is>
          <t>(N/A)</t>
        </is>
      </c>
      <c r="C3856" t="inlineStr">
        <is>
          <t>D</t>
        </is>
      </c>
      <c r="D3856" t="inlineStr">
        <is>
          <t>D</t>
        </is>
      </c>
      <c r="E3856" t="n">
        <v>41</v>
      </c>
      <c r="F3856" t="inlineStr">
        <is>
          <t>FA</t>
        </is>
      </c>
      <c r="G3856" t="inlineStr">
        <is>
          <t>FA</t>
        </is>
      </c>
      <c r="H3856" s="30" t="n">
        <v>1</v>
      </c>
      <c r="I3856" s="31" t="n">
        <v>0</v>
      </c>
      <c r="J3856" s="31" t="n"/>
      <c r="K3856" s="31" t="n">
        <v>0</v>
      </c>
      <c r="L3856" s="32" t="n"/>
      <c r="M3856" s="31" t="n">
        <v>0</v>
      </c>
      <c r="N3856" s="31" t="n">
        <v>0</v>
      </c>
      <c r="O3856" s="31" t="n"/>
      <c r="P3856" s="31" t="n"/>
      <c r="Q3856" s="31" t="n">
        <v>0</v>
      </c>
      <c r="R3856" s="31" t="n"/>
      <c r="S3856" s="32" t="n"/>
      <c r="T3856" s="32" t="n"/>
      <c r="V3856" t="inlineStr">
        <is>
          <t>01djt</t>
        </is>
      </c>
      <c r="W3856" t="n">
        <v>3243</v>
      </c>
      <c r="X3856" t="n">
        <v>4666</v>
      </c>
      <c r="Z3856" t="inlineStr">
        <is>
          <t>Ilkka Heikkinen ((N/A) D)</t>
        </is>
      </c>
    </row>
    <row r="3857">
      <c r="A3857" t="inlineStr">
        <is>
          <t>Ilya Altybarmakyan</t>
        </is>
      </c>
      <c r="B3857" t="inlineStr">
        <is>
          <t>(N/A)</t>
        </is>
      </c>
      <c r="C3857" t="inlineStr">
        <is>
          <t>RW</t>
        </is>
      </c>
      <c r="D3857" t="inlineStr">
        <is>
          <t>F</t>
        </is>
      </c>
      <c r="E3857" t="n">
        <v>25</v>
      </c>
      <c r="F3857" t="inlineStr">
        <is>
          <t>FA</t>
        </is>
      </c>
      <c r="G3857" t="inlineStr">
        <is>
          <t>FA</t>
        </is>
      </c>
      <c r="H3857" s="30" t="n">
        <v>1</v>
      </c>
      <c r="I3857" s="31" t="n">
        <v>0</v>
      </c>
      <c r="J3857" s="31" t="n"/>
      <c r="K3857" s="31" t="n">
        <v>0</v>
      </c>
      <c r="L3857" s="32" t="n"/>
      <c r="M3857" s="31" t="n">
        <v>0</v>
      </c>
      <c r="N3857" s="31" t="n">
        <v>0</v>
      </c>
      <c r="O3857" s="31" t="n"/>
      <c r="P3857" s="31" t="n"/>
      <c r="Q3857" s="31" t="n">
        <v>0</v>
      </c>
      <c r="R3857" s="31" t="n"/>
      <c r="S3857" s="32" t="n"/>
      <c r="T3857" s="32" t="n"/>
      <c r="V3857" t="inlineStr">
        <is>
          <t>05226</t>
        </is>
      </c>
      <c r="Z3857" t="inlineStr">
        <is>
          <t>Ilya Altybarmakyan ((N/A) RW)</t>
        </is>
      </c>
    </row>
    <row r="3858">
      <c r="A3858" t="inlineStr">
        <is>
          <t>Ilya Dolgopolov</t>
        </is>
      </c>
      <c r="B3858" t="inlineStr">
        <is>
          <t>(N/A)</t>
        </is>
      </c>
      <c r="C3858" t="inlineStr">
        <is>
          <t>D</t>
        </is>
      </c>
      <c r="D3858" t="inlineStr">
        <is>
          <t>D</t>
        </is>
      </c>
      <c r="E3858" t="n">
        <v>18</v>
      </c>
      <c r="F3858" t="inlineStr">
        <is>
          <t>FA</t>
        </is>
      </c>
      <c r="G3858" t="inlineStr">
        <is>
          <t>FA</t>
        </is>
      </c>
      <c r="H3858" s="30" t="n">
        <v>1</v>
      </c>
      <c r="I3858" s="31" t="n">
        <v>0</v>
      </c>
      <c r="J3858" s="31" t="n"/>
      <c r="K3858" s="31" t="n">
        <v>0</v>
      </c>
      <c r="L3858" s="32" t="n"/>
      <c r="M3858" s="31" t="n">
        <v>0</v>
      </c>
      <c r="N3858" s="31" t="n">
        <v>0</v>
      </c>
      <c r="O3858" s="31" t="n"/>
      <c r="P3858" s="31" t="n"/>
      <c r="Q3858" s="31" t="n">
        <v>0</v>
      </c>
      <c r="R3858" s="31" t="n"/>
      <c r="S3858" s="32" t="n"/>
      <c r="T3858" s="32" t="n"/>
      <c r="V3858" t="inlineStr">
        <is>
          <t>0791c</t>
        </is>
      </c>
      <c r="Z3858" t="inlineStr">
        <is>
          <t>Ilya Dolgopolov ((N/A) D)</t>
        </is>
      </c>
    </row>
    <row r="3859">
      <c r="A3859" t="inlineStr">
        <is>
          <t>Ilya Fedotov</t>
        </is>
      </c>
      <c r="B3859" t="inlineStr">
        <is>
          <t>UTA</t>
        </is>
      </c>
      <c r="C3859" t="inlineStr">
        <is>
          <t>LW</t>
        </is>
      </c>
      <c r="D3859" t="inlineStr">
        <is>
          <t>F</t>
        </is>
      </c>
      <c r="E3859" t="n">
        <v>23</v>
      </c>
      <c r="F3859" t="inlineStr">
        <is>
          <t>FA</t>
        </is>
      </c>
      <c r="G3859" t="inlineStr">
        <is>
          <t>FA</t>
        </is>
      </c>
      <c r="H3859" s="30" t="n">
        <v>1</v>
      </c>
      <c r="I3859" s="31" t="n">
        <v>0</v>
      </c>
      <c r="J3859" s="31" t="n"/>
      <c r="K3859" s="31" t="n">
        <v>0</v>
      </c>
      <c r="L3859" s="32" t="n"/>
      <c r="M3859" s="31" t="n">
        <v>0</v>
      </c>
      <c r="N3859" s="31" t="n">
        <v>0</v>
      </c>
      <c r="O3859" s="31" t="n"/>
      <c r="P3859" s="31" t="n"/>
      <c r="Q3859" s="31" t="n">
        <v>0</v>
      </c>
      <c r="R3859" s="31" t="n"/>
      <c r="S3859" s="32" t="n"/>
      <c r="T3859" s="32" t="n"/>
      <c r="V3859" t="inlineStr">
        <is>
          <t>05u4e</t>
        </is>
      </c>
      <c r="W3859" t="n">
        <v>6536</v>
      </c>
      <c r="Y3859" t="inlineStr">
        <is>
          <t>b3383290-50a6-46aa-b0e0-b0b7c7b084a5</t>
        </is>
      </c>
      <c r="Z3859" t="inlineStr">
        <is>
          <t>Ilya Fedotov (UTA LW)</t>
        </is>
      </c>
    </row>
    <row r="3860">
      <c r="A3860" t="inlineStr">
        <is>
          <t>Ilya Ivantsov</t>
        </is>
      </c>
      <c r="B3860" t="inlineStr">
        <is>
          <t>(N/A)</t>
        </is>
      </c>
      <c r="C3860" t="inlineStr">
        <is>
          <t>F</t>
        </is>
      </c>
      <c r="D3860" t="inlineStr">
        <is>
          <t>F</t>
        </is>
      </c>
      <c r="E3860" t="n">
        <v>23</v>
      </c>
      <c r="F3860" t="inlineStr">
        <is>
          <t>FA</t>
        </is>
      </c>
      <c r="G3860" t="inlineStr">
        <is>
          <t>FA</t>
        </is>
      </c>
      <c r="H3860" s="30" t="n">
        <v>1</v>
      </c>
      <c r="I3860" s="31" t="n">
        <v>0</v>
      </c>
      <c r="J3860" s="31" t="n"/>
      <c r="K3860" s="31" t="n">
        <v>0</v>
      </c>
      <c r="L3860" s="32" t="n"/>
      <c r="M3860" s="31" t="n">
        <v>0</v>
      </c>
      <c r="N3860" s="31" t="n">
        <v>0</v>
      </c>
      <c r="O3860" s="31" t="n"/>
      <c r="P3860" s="31" t="n"/>
      <c r="Q3860" s="31" t="n">
        <v>0</v>
      </c>
      <c r="R3860" s="31" t="n"/>
      <c r="S3860" s="32" t="n"/>
      <c r="T3860" s="32" t="n"/>
      <c r="V3860" t="inlineStr">
        <is>
          <t>05uxa</t>
        </is>
      </c>
      <c r="Z3860" t="inlineStr">
        <is>
          <t>Ilya Ivantsov ((N/A) F)</t>
        </is>
      </c>
    </row>
    <row r="3861">
      <c r="A3861" t="inlineStr">
        <is>
          <t>Ilya Kanarsky</t>
        </is>
      </c>
      <c r="B3861" t="inlineStr">
        <is>
          <t>CHI</t>
        </is>
      </c>
      <c r="C3861" t="inlineStr">
        <is>
          <t>G</t>
        </is>
      </c>
      <c r="D3861" t="inlineStr">
        <is>
          <t>G</t>
        </is>
      </c>
      <c r="E3861" t="n">
        <v>21</v>
      </c>
      <c r="F3861" t="inlineStr">
        <is>
          <t>FA</t>
        </is>
      </c>
      <c r="G3861" t="inlineStr">
        <is>
          <t>FA</t>
        </is>
      </c>
      <c r="H3861" s="30" t="n">
        <v>1</v>
      </c>
      <c r="I3861" s="31" t="n">
        <v>0</v>
      </c>
      <c r="J3861" s="31" t="n"/>
      <c r="K3861" s="31" t="n">
        <v>0</v>
      </c>
      <c r="L3861" s="32" t="n"/>
      <c r="M3861" s="31" t="n">
        <v>0</v>
      </c>
      <c r="N3861" s="31" t="n">
        <v>0</v>
      </c>
      <c r="O3861" s="31" t="n"/>
      <c r="P3861" s="31" t="n"/>
      <c r="Q3861" s="31" t="n">
        <v>0</v>
      </c>
      <c r="R3861" s="31" t="n"/>
      <c r="S3861" s="32" t="n"/>
      <c r="T3861" s="32" t="n"/>
      <c r="V3861" t="inlineStr">
        <is>
          <t>06xxb</t>
        </is>
      </c>
      <c r="Y3861" t="inlineStr">
        <is>
          <t>49f8f0b6-d10d-43f8-880c-2828c129455b</t>
        </is>
      </c>
      <c r="Z3861" t="inlineStr">
        <is>
          <t>Ilya Kanarsky (CHI G)</t>
        </is>
      </c>
    </row>
    <row r="3862">
      <c r="A3862" t="inlineStr">
        <is>
          <t>Ilya Khokhlov</t>
        </is>
      </c>
      <c r="B3862" t="inlineStr">
        <is>
          <t>(N/A)</t>
        </is>
      </c>
      <c r="C3862" t="inlineStr">
        <is>
          <t>D</t>
        </is>
      </c>
      <c r="D3862" t="inlineStr">
        <is>
          <t>D</t>
        </is>
      </c>
      <c r="E3862" t="n">
        <v>31</v>
      </c>
      <c r="F3862" t="inlineStr">
        <is>
          <t>FA</t>
        </is>
      </c>
      <c r="G3862" t="inlineStr">
        <is>
          <t>FA</t>
        </is>
      </c>
      <c r="H3862" s="30" t="n">
        <v>1</v>
      </c>
      <c r="I3862" s="31" t="n">
        <v>0</v>
      </c>
      <c r="J3862" s="31" t="n"/>
      <c r="K3862" s="31" t="n">
        <v>0</v>
      </c>
      <c r="L3862" s="32" t="n"/>
      <c r="M3862" s="31" t="n">
        <v>0</v>
      </c>
      <c r="N3862" s="31" t="n">
        <v>0</v>
      </c>
      <c r="O3862" s="31" t="n"/>
      <c r="P3862" s="31" t="n"/>
      <c r="Q3862" s="31" t="n">
        <v>0</v>
      </c>
      <c r="R3862" s="31" t="n"/>
      <c r="S3862" s="32" t="n"/>
      <c r="T3862" s="32" t="n"/>
      <c r="V3862" t="inlineStr">
        <is>
          <t>04llt</t>
        </is>
      </c>
      <c r="Z3862" t="inlineStr">
        <is>
          <t>Ilya Khokhlov ((N/A) D)</t>
        </is>
      </c>
    </row>
    <row r="3863">
      <c r="A3863" t="inlineStr">
        <is>
          <t>Ilya Konovalov</t>
        </is>
      </c>
      <c r="B3863" t="inlineStr">
        <is>
          <t>EDM</t>
        </is>
      </c>
      <c r="C3863" t="inlineStr">
        <is>
          <t>G</t>
        </is>
      </c>
      <c r="D3863" t="inlineStr">
        <is>
          <t>G</t>
        </is>
      </c>
      <c r="E3863" t="n">
        <v>28</v>
      </c>
      <c r="F3863" t="inlineStr">
        <is>
          <t>FA</t>
        </is>
      </c>
      <c r="G3863" t="inlineStr">
        <is>
          <t>FA</t>
        </is>
      </c>
      <c r="H3863" s="30" t="n">
        <v>1</v>
      </c>
      <c r="I3863" s="31" t="n">
        <v>0</v>
      </c>
      <c r="J3863" s="31" t="n"/>
      <c r="K3863" s="31" t="n">
        <v>0</v>
      </c>
      <c r="L3863" s="32" t="n"/>
      <c r="M3863" s="31" t="n">
        <v>0</v>
      </c>
      <c r="N3863" s="31" t="n">
        <v>0</v>
      </c>
      <c r="O3863" s="31" t="n"/>
      <c r="P3863" s="31" t="n"/>
      <c r="Q3863" s="31" t="n">
        <v>0</v>
      </c>
      <c r="R3863" s="31" t="n"/>
      <c r="S3863" s="32" t="n"/>
      <c r="T3863" s="32" t="n"/>
      <c r="V3863" t="inlineStr">
        <is>
          <t>04xu7</t>
        </is>
      </c>
      <c r="W3863" t="n">
        <v>6007</v>
      </c>
      <c r="Y3863" t="inlineStr">
        <is>
          <t>36d09301-4262-4916-8790-45ce583ea517</t>
        </is>
      </c>
      <c r="Z3863" t="inlineStr">
        <is>
          <t>Ilya Konovalov (EDM G)</t>
        </is>
      </c>
    </row>
    <row r="3864">
      <c r="A3864" t="inlineStr">
        <is>
          <t>Ilya Kovalchuk</t>
        </is>
      </c>
      <c r="B3864" t="inlineStr">
        <is>
          <t>(N/A)</t>
        </is>
      </c>
      <c r="C3864" t="inlineStr">
        <is>
          <t>LW</t>
        </is>
      </c>
      <c r="D3864" t="inlineStr">
        <is>
          <t>F</t>
        </is>
      </c>
      <c r="E3864" t="n">
        <v>43</v>
      </c>
      <c r="F3864" t="inlineStr">
        <is>
          <t>FA</t>
        </is>
      </c>
      <c r="G3864" t="inlineStr">
        <is>
          <t>FA</t>
        </is>
      </c>
      <c r="H3864" s="30" t="n">
        <v>1</v>
      </c>
      <c r="I3864" s="31" t="n">
        <v>0</v>
      </c>
      <c r="J3864" s="31" t="n"/>
      <c r="K3864" s="31" t="n">
        <v>0</v>
      </c>
      <c r="L3864" s="32" t="n"/>
      <c r="M3864" s="31" t="n">
        <v>0</v>
      </c>
      <c r="N3864" s="31" t="n">
        <v>0</v>
      </c>
      <c r="O3864" s="31" t="n"/>
      <c r="P3864" s="31" t="n"/>
      <c r="Q3864" s="31" t="n">
        <v>0</v>
      </c>
      <c r="R3864" s="31" t="n"/>
      <c r="S3864" s="32" t="n"/>
      <c r="T3864" s="32" t="n"/>
      <c r="V3864" t="inlineStr">
        <is>
          <t>003eq</t>
        </is>
      </c>
      <c r="W3864" t="n">
        <v>1453</v>
      </c>
      <c r="X3864" t="n">
        <v>2944</v>
      </c>
      <c r="Y3864" t="inlineStr">
        <is>
          <t>be841a0a-1fac-47a4-b88a-cbd4ed96c726</t>
        </is>
      </c>
      <c r="Z3864" t="inlineStr">
        <is>
          <t>Ilya Kovalchuk ((N/A) LW)</t>
        </is>
      </c>
    </row>
    <row r="3865">
      <c r="A3865" t="inlineStr">
        <is>
          <t>Ilya Kvochko</t>
        </is>
      </c>
      <c r="B3865" t="inlineStr">
        <is>
          <t>(N/A)</t>
        </is>
      </c>
      <c r="C3865" t="inlineStr">
        <is>
          <t>C</t>
        </is>
      </c>
      <c r="D3865" t="inlineStr">
        <is>
          <t>F</t>
        </is>
      </c>
      <c r="E3865" t="n">
        <v>22</v>
      </c>
      <c r="F3865" t="inlineStr">
        <is>
          <t>FA</t>
        </is>
      </c>
      <c r="G3865" t="inlineStr">
        <is>
          <t>FA</t>
        </is>
      </c>
      <c r="H3865" s="30" t="n">
        <v>1</v>
      </c>
      <c r="I3865" s="31" t="n">
        <v>0</v>
      </c>
      <c r="J3865" s="31" t="n"/>
      <c r="K3865" s="31" t="n">
        <v>0</v>
      </c>
      <c r="L3865" s="32" t="n"/>
      <c r="M3865" s="31" t="n">
        <v>0</v>
      </c>
      <c r="N3865" s="31" t="n">
        <v>0</v>
      </c>
      <c r="O3865" s="31" t="n"/>
      <c r="P3865" s="31" t="n"/>
      <c r="Q3865" s="31" t="n">
        <v>0</v>
      </c>
      <c r="R3865" s="31" t="n"/>
      <c r="S3865" s="32" t="n"/>
      <c r="T3865" s="32" t="n"/>
      <c r="V3865" t="inlineStr">
        <is>
          <t>061ju</t>
        </is>
      </c>
      <c r="Z3865" t="inlineStr">
        <is>
          <t>Ilya Kvochko ((N/A) C)</t>
        </is>
      </c>
    </row>
    <row r="3866">
      <c r="A3866" t="inlineStr">
        <is>
          <t>Ilya Mironov</t>
        </is>
      </c>
      <c r="B3866" t="inlineStr">
        <is>
          <t>(N/A)</t>
        </is>
      </c>
      <c r="C3866" t="inlineStr">
        <is>
          <t>D</t>
        </is>
      </c>
      <c r="D3866" t="inlineStr">
        <is>
          <t>D</t>
        </is>
      </c>
      <c r="E3866" t="n">
        <v>25</v>
      </c>
      <c r="F3866" t="inlineStr">
        <is>
          <t>FA</t>
        </is>
      </c>
      <c r="G3866" t="inlineStr">
        <is>
          <t>FA</t>
        </is>
      </c>
      <c r="H3866" s="30" t="n">
        <v>1</v>
      </c>
      <c r="I3866" s="31" t="n">
        <v>0</v>
      </c>
      <c r="J3866" s="31" t="n"/>
      <c r="K3866" s="31" t="n">
        <v>0</v>
      </c>
      <c r="L3866" s="32" t="n"/>
      <c r="M3866" s="31" t="n">
        <v>0</v>
      </c>
      <c r="N3866" s="31" t="n">
        <v>0</v>
      </c>
      <c r="O3866" s="31" t="n"/>
      <c r="P3866" s="31" t="n"/>
      <c r="Q3866" s="31" t="n">
        <v>0</v>
      </c>
      <c r="R3866" s="31" t="n"/>
      <c r="S3866" s="32" t="n"/>
      <c r="T3866" s="32" t="n"/>
      <c r="V3866" t="inlineStr">
        <is>
          <t>04ye9</t>
        </is>
      </c>
      <c r="Z3866" t="inlineStr">
        <is>
          <t>Ilya Mironov ((N/A) D)</t>
        </is>
      </c>
    </row>
    <row r="3867">
      <c r="A3867" t="inlineStr">
        <is>
          <t>Ilya Morozov</t>
        </is>
      </c>
      <c r="B3867" t="inlineStr">
        <is>
          <t>(N/A)</t>
        </is>
      </c>
      <c r="C3867" t="inlineStr">
        <is>
          <t>D</t>
        </is>
      </c>
      <c r="D3867" t="inlineStr">
        <is>
          <t>D</t>
        </is>
      </c>
      <c r="E3867" t="n">
        <v>27</v>
      </c>
      <c r="F3867" t="inlineStr">
        <is>
          <t>FA</t>
        </is>
      </c>
      <c r="G3867" t="inlineStr">
        <is>
          <t>FA</t>
        </is>
      </c>
      <c r="H3867" s="30" t="n">
        <v>1</v>
      </c>
      <c r="I3867" s="31" t="n">
        <v>0</v>
      </c>
      <c r="J3867" s="31" t="n"/>
      <c r="K3867" s="31" t="n">
        <v>0</v>
      </c>
      <c r="L3867" s="32" t="n"/>
      <c r="M3867" s="31" t="n">
        <v>0</v>
      </c>
      <c r="N3867" s="31" t="n">
        <v>0</v>
      </c>
      <c r="O3867" s="31" t="n"/>
      <c r="P3867" s="31" t="n"/>
      <c r="Q3867" s="31" t="n">
        <v>0</v>
      </c>
      <c r="R3867" s="31" t="n"/>
      <c r="S3867" s="32" t="n"/>
      <c r="T3867" s="32" t="n"/>
      <c r="V3867" t="inlineStr">
        <is>
          <t>04ru6</t>
        </is>
      </c>
      <c r="Z3867" t="inlineStr">
        <is>
          <t>Ilya Morozov ((N/A) D)</t>
        </is>
      </c>
    </row>
    <row r="3868">
      <c r="A3868" t="inlineStr">
        <is>
          <t>Ilya Nabokov</t>
        </is>
      </c>
      <c r="B3868" t="inlineStr">
        <is>
          <t>COL</t>
        </is>
      </c>
      <c r="C3868" t="inlineStr">
        <is>
          <t>G</t>
        </is>
      </c>
      <c r="D3868" t="inlineStr">
        <is>
          <t>G</t>
        </is>
      </c>
      <c r="E3868" t="n">
        <v>23</v>
      </c>
      <c r="F3868" t="inlineStr">
        <is>
          <t>T</t>
        </is>
      </c>
      <c r="G3868" t="inlineStr">
        <is>
          <t>Mike</t>
        </is>
      </c>
      <c r="H3868" s="30" t="n">
        <v>975000</v>
      </c>
      <c r="I3868" s="31" t="n">
        <v>0</v>
      </c>
      <c r="J3868" s="31" t="n"/>
      <c r="K3868" s="31" t="n">
        <v>0</v>
      </c>
      <c r="L3868" s="32" t="n"/>
      <c r="M3868" s="31" t="n">
        <v>0</v>
      </c>
      <c r="N3868" s="31" t="n">
        <v>0</v>
      </c>
      <c r="O3868" s="31" t="n"/>
      <c r="P3868" s="31" t="n"/>
      <c r="Q3868" s="31" t="n">
        <v>0</v>
      </c>
      <c r="R3868" s="31" t="n"/>
      <c r="S3868" s="32" t="n"/>
      <c r="T3868" s="32" t="n"/>
      <c r="V3868" t="inlineStr">
        <is>
          <t>06j7t</t>
        </is>
      </c>
      <c r="W3868" t="n">
        <v>7237</v>
      </c>
      <c r="Y3868" t="inlineStr">
        <is>
          <t>29690e58-79f4-439b-8c5f-5815a7100634</t>
        </is>
      </c>
      <c r="Z3868" t="inlineStr">
        <is>
          <t>Ilya Nabokov (COL G)</t>
        </is>
      </c>
    </row>
    <row r="3869">
      <c r="A3869" t="inlineStr">
        <is>
          <t>Ilya Nazarov</t>
        </is>
      </c>
      <c r="B3869" t="inlineStr">
        <is>
          <t>(N/A)</t>
        </is>
      </c>
      <c r="C3869" t="inlineStr">
        <is>
          <t>RW</t>
        </is>
      </c>
      <c r="D3869" t="inlineStr">
        <is>
          <t>F</t>
        </is>
      </c>
      <c r="E3869" t="n">
        <v>23</v>
      </c>
      <c r="F3869" t="inlineStr">
        <is>
          <t>FA</t>
        </is>
      </c>
      <c r="G3869" t="inlineStr">
        <is>
          <t>FA</t>
        </is>
      </c>
      <c r="H3869" s="30" t="n">
        <v>1</v>
      </c>
      <c r="I3869" s="31" t="n">
        <v>0</v>
      </c>
      <c r="J3869" s="31" t="n"/>
      <c r="K3869" s="31" t="n">
        <v>0</v>
      </c>
      <c r="L3869" s="32" t="n"/>
      <c r="M3869" s="31" t="n">
        <v>0</v>
      </c>
      <c r="N3869" s="31" t="n">
        <v>0</v>
      </c>
      <c r="O3869" s="31" t="n"/>
      <c r="P3869" s="31" t="n"/>
      <c r="Q3869" s="31" t="n">
        <v>0</v>
      </c>
      <c r="R3869" s="31" t="n"/>
      <c r="S3869" s="32" t="n"/>
      <c r="T3869" s="32" t="n"/>
      <c r="V3869" t="inlineStr">
        <is>
          <t>05tzt</t>
        </is>
      </c>
      <c r="Z3869" t="inlineStr">
        <is>
          <t>Ilya Nazarov ((N/A) RW)</t>
        </is>
      </c>
    </row>
    <row r="3870">
      <c r="A3870" t="inlineStr">
        <is>
          <t>Ilya Nikolaev</t>
        </is>
      </c>
      <c r="B3870" t="inlineStr">
        <is>
          <t>(N/A)</t>
        </is>
      </c>
      <c r="C3870" t="inlineStr">
        <is>
          <t>C</t>
        </is>
      </c>
      <c r="D3870" t="inlineStr">
        <is>
          <t>F</t>
        </is>
      </c>
      <c r="E3870" t="n">
        <v>25</v>
      </c>
      <c r="F3870" t="inlineStr">
        <is>
          <t>FA</t>
        </is>
      </c>
      <c r="G3870" t="inlineStr">
        <is>
          <t>FA</t>
        </is>
      </c>
      <c r="H3870" s="30" t="n">
        <v>1</v>
      </c>
      <c r="I3870" s="31" t="n">
        <v>0</v>
      </c>
      <c r="J3870" s="31" t="n"/>
      <c r="K3870" s="31" t="n">
        <v>0</v>
      </c>
      <c r="L3870" s="32" t="n"/>
      <c r="M3870" s="31" t="n">
        <v>0</v>
      </c>
      <c r="N3870" s="31" t="n">
        <v>0</v>
      </c>
      <c r="O3870" s="31" t="n"/>
      <c r="P3870" s="31" t="n"/>
      <c r="Q3870" s="31" t="n">
        <v>0</v>
      </c>
      <c r="R3870" s="31" t="n"/>
      <c r="S3870" s="32" t="n"/>
      <c r="T3870" s="32" t="n"/>
      <c r="V3870" t="inlineStr">
        <is>
          <t>04zos</t>
        </is>
      </c>
      <c r="W3870" t="n">
        <v>6011</v>
      </c>
      <c r="Y3870" t="inlineStr">
        <is>
          <t>324f0579-59d3-4adb-b39e-b90a8e4346fd</t>
        </is>
      </c>
      <c r="Z3870" t="inlineStr">
        <is>
          <t>Ilya Nikolaev ((N/A) C)</t>
        </is>
      </c>
    </row>
    <row r="3871">
      <c r="A3871" t="inlineStr">
        <is>
          <t>Ilya Pautov</t>
        </is>
      </c>
      <c r="B3871" t="inlineStr">
        <is>
          <t>PHI</t>
        </is>
      </c>
      <c r="C3871" t="inlineStr">
        <is>
          <t>RW</t>
        </is>
      </c>
      <c r="D3871" t="inlineStr">
        <is>
          <t>F</t>
        </is>
      </c>
      <c r="E3871" t="n">
        <v>20</v>
      </c>
      <c r="F3871" t="inlineStr">
        <is>
          <t>FA</t>
        </is>
      </c>
      <c r="G3871" t="inlineStr">
        <is>
          <t>FA</t>
        </is>
      </c>
      <c r="H3871" s="30" t="n">
        <v>985000</v>
      </c>
      <c r="I3871" s="31" t="n">
        <v>0</v>
      </c>
      <c r="J3871" s="31" t="n"/>
      <c r="K3871" s="31" t="n">
        <v>0</v>
      </c>
      <c r="L3871" s="32" t="n"/>
      <c r="M3871" s="31" t="n">
        <v>0</v>
      </c>
      <c r="N3871" s="31" t="n">
        <v>0</v>
      </c>
      <c r="O3871" s="31" t="n"/>
      <c r="P3871" s="31" t="n"/>
      <c r="Q3871" s="31" t="n">
        <v>0</v>
      </c>
      <c r="R3871" s="31" t="n"/>
      <c r="S3871" s="32" t="n"/>
      <c r="T3871" s="32" t="n"/>
      <c r="V3871" t="inlineStr">
        <is>
          <t>06lo7</t>
        </is>
      </c>
      <c r="W3871" t="n">
        <v>7756</v>
      </c>
      <c r="Y3871" t="inlineStr">
        <is>
          <t>1c0f9317-9253-4cdc-999b-88b7cf3d2e0a</t>
        </is>
      </c>
      <c r="Z3871" t="inlineStr">
        <is>
          <t>Ilya Pautov (PHI RW)</t>
        </is>
      </c>
    </row>
    <row r="3872">
      <c r="A3872" t="inlineStr">
        <is>
          <t>Ilya Reingardt</t>
        </is>
      </c>
      <c r="B3872" t="inlineStr">
        <is>
          <t>(N/A)</t>
        </is>
      </c>
      <c r="C3872" t="inlineStr">
        <is>
          <t>RW</t>
        </is>
      </c>
      <c r="D3872" t="inlineStr">
        <is>
          <t>F</t>
        </is>
      </c>
      <c r="E3872" t="n">
        <v>23</v>
      </c>
      <c r="F3872" t="inlineStr">
        <is>
          <t>FA</t>
        </is>
      </c>
      <c r="G3872" t="inlineStr">
        <is>
          <t>FA</t>
        </is>
      </c>
      <c r="H3872" s="30" t="n">
        <v>1</v>
      </c>
      <c r="I3872" s="31" t="n">
        <v>0</v>
      </c>
      <c r="J3872" s="31" t="n"/>
      <c r="K3872" s="31" t="n">
        <v>0</v>
      </c>
      <c r="L3872" s="32" t="n"/>
      <c r="M3872" s="31" t="n">
        <v>0</v>
      </c>
      <c r="N3872" s="31" t="n">
        <v>0</v>
      </c>
      <c r="O3872" s="31" t="n"/>
      <c r="P3872" s="31" t="n"/>
      <c r="Q3872" s="31" t="n">
        <v>0</v>
      </c>
      <c r="R3872" s="31" t="n"/>
      <c r="S3872" s="32" t="n"/>
      <c r="T3872" s="32" t="n"/>
      <c r="V3872" t="inlineStr">
        <is>
          <t>06qft</t>
        </is>
      </c>
      <c r="Z3872" t="inlineStr">
        <is>
          <t>Ilya Reingardt ((N/A) RW)</t>
        </is>
      </c>
    </row>
    <row r="3873">
      <c r="A3873" t="inlineStr">
        <is>
          <t>Ilya Samsonov</t>
        </is>
      </c>
      <c r="B3873" t="inlineStr">
        <is>
          <t>SJS</t>
        </is>
      </c>
      <c r="C3873" t="inlineStr">
        <is>
          <t>G</t>
        </is>
      </c>
      <c r="D3873" t="inlineStr">
        <is>
          <t>G</t>
        </is>
      </c>
      <c r="E3873" t="n">
        <v>29</v>
      </c>
      <c r="F3873" t="inlineStr">
        <is>
          <t>FA</t>
        </is>
      </c>
      <c r="G3873" t="inlineStr">
        <is>
          <t>FA</t>
        </is>
      </c>
      <c r="H3873" s="30" t="n">
        <v>1</v>
      </c>
      <c r="I3873" s="31" t="n">
        <v>0</v>
      </c>
      <c r="J3873" s="31" t="n"/>
      <c r="K3873" s="31" t="n">
        <v>0</v>
      </c>
      <c r="L3873" s="32" t="n"/>
      <c r="M3873" s="31" t="n">
        <v>0</v>
      </c>
      <c r="N3873" s="31" t="n">
        <v>0</v>
      </c>
      <c r="O3873" s="31" t="n"/>
      <c r="P3873" s="31" t="n"/>
      <c r="Q3873" s="31" t="n">
        <v>0</v>
      </c>
      <c r="R3873" s="31" t="n"/>
      <c r="S3873" s="32" t="n"/>
      <c r="T3873" s="32" t="n"/>
      <c r="V3873" t="inlineStr">
        <is>
          <t>03mm7</t>
        </is>
      </c>
      <c r="W3873" t="n">
        <v>4815</v>
      </c>
      <c r="X3873" t="n">
        <v>6764</v>
      </c>
      <c r="Y3873" t="inlineStr">
        <is>
          <t>57e9034a-bd18-4231-8970-1d85b479a234</t>
        </is>
      </c>
      <c r="Z3873" t="inlineStr">
        <is>
          <t>Ilya Samsonov (SJS G)</t>
        </is>
      </c>
    </row>
    <row r="3874">
      <c r="A3874" t="inlineStr">
        <is>
          <t>Ilya Usov</t>
        </is>
      </c>
      <c r="B3874" t="inlineStr">
        <is>
          <t>(N/A)</t>
        </is>
      </c>
      <c r="C3874" t="inlineStr">
        <is>
          <t>C</t>
        </is>
      </c>
      <c r="D3874" t="inlineStr">
        <is>
          <t>F</t>
        </is>
      </c>
      <c r="E3874" t="n">
        <v>25</v>
      </c>
      <c r="F3874" t="inlineStr">
        <is>
          <t>FA</t>
        </is>
      </c>
      <c r="G3874" t="inlineStr">
        <is>
          <t>FA</t>
        </is>
      </c>
      <c r="H3874" s="30" t="n">
        <v>1</v>
      </c>
      <c r="I3874" s="31" t="n">
        <v>0</v>
      </c>
      <c r="J3874" s="31" t="n"/>
      <c r="K3874" s="31" t="n">
        <v>0</v>
      </c>
      <c r="L3874" s="32" t="n"/>
      <c r="M3874" s="31" t="n">
        <v>0</v>
      </c>
      <c r="N3874" s="31" t="n">
        <v>0</v>
      </c>
      <c r="O3874" s="31" t="n"/>
      <c r="P3874" s="31" t="n"/>
      <c r="Q3874" s="31" t="n">
        <v>0</v>
      </c>
      <c r="R3874" s="31" t="n"/>
      <c r="S3874" s="32" t="n"/>
      <c r="T3874" s="32" t="n"/>
      <c r="V3874" t="inlineStr">
        <is>
          <t>059z1</t>
        </is>
      </c>
      <c r="Y3874" t="inlineStr">
        <is>
          <t>2ff0bbde-09f7-48a5-8764-12922c801ae3</t>
        </is>
      </c>
      <c r="Z3874" t="inlineStr">
        <is>
          <t>Ilya Usov ((N/A) C)</t>
        </is>
      </c>
    </row>
    <row r="3875">
      <c r="A3875" t="inlineStr">
        <is>
          <t>Ilya Zubov</t>
        </is>
      </c>
      <c r="B3875" t="inlineStr">
        <is>
          <t>(N/A)</t>
        </is>
      </c>
      <c r="C3875" t="inlineStr">
        <is>
          <t>C</t>
        </is>
      </c>
      <c r="D3875" t="inlineStr">
        <is>
          <t>F</t>
        </is>
      </c>
      <c r="E3875" t="n">
        <v>39</v>
      </c>
      <c r="F3875" t="inlineStr">
        <is>
          <t>FA</t>
        </is>
      </c>
      <c r="G3875" t="inlineStr">
        <is>
          <t>FA</t>
        </is>
      </c>
      <c r="H3875" s="30" t="n">
        <v>1</v>
      </c>
      <c r="I3875" s="31" t="n">
        <v>0</v>
      </c>
      <c r="J3875" s="31" t="n"/>
      <c r="K3875" s="31" t="n">
        <v>0</v>
      </c>
      <c r="L3875" s="32" t="n"/>
      <c r="M3875" s="31" t="n">
        <v>0</v>
      </c>
      <c r="N3875" s="31" t="n">
        <v>0</v>
      </c>
      <c r="O3875" s="31" t="n"/>
      <c r="P3875" s="31" t="n"/>
      <c r="Q3875" s="31" t="n">
        <v>0</v>
      </c>
      <c r="R3875" s="31" t="n"/>
      <c r="S3875" s="32" t="n"/>
      <c r="T3875" s="32" t="n"/>
      <c r="V3875" t="inlineStr">
        <is>
          <t>0042a</t>
        </is>
      </c>
      <c r="W3875" t="n">
        <v>2871</v>
      </c>
      <c r="X3875" t="n">
        <v>4308</v>
      </c>
      <c r="Z3875" t="inlineStr">
        <is>
          <t>Ilya Zubov ((N/A) C)</t>
        </is>
      </c>
    </row>
    <row r="3876">
      <c r="A3876" t="inlineStr">
        <is>
          <t>Ilyas Magomedsultanov</t>
        </is>
      </c>
      <c r="B3876" t="inlineStr">
        <is>
          <t>SJS</t>
        </is>
      </c>
      <c r="C3876" t="inlineStr">
        <is>
          <t>D</t>
        </is>
      </c>
      <c r="D3876" t="inlineStr">
        <is>
          <t>D</t>
        </is>
      </c>
      <c r="E3876" t="n">
        <v>19</v>
      </c>
      <c r="F3876" t="inlineStr">
        <is>
          <t>FA</t>
        </is>
      </c>
      <c r="G3876" t="inlineStr">
        <is>
          <t>FA</t>
        </is>
      </c>
      <c r="H3876" s="30" t="n">
        <v>1</v>
      </c>
      <c r="I3876" s="31" t="n">
        <v>0</v>
      </c>
      <c r="J3876" s="31" t="n"/>
      <c r="K3876" s="31" t="n">
        <v>0</v>
      </c>
      <c r="L3876" s="32" t="n"/>
      <c r="M3876" s="31" t="n">
        <v>0</v>
      </c>
      <c r="N3876" s="31" t="n">
        <v>0</v>
      </c>
      <c r="O3876" s="31" t="n"/>
      <c r="P3876" s="31" t="n"/>
      <c r="Q3876" s="31" t="n">
        <v>0</v>
      </c>
      <c r="R3876" s="31" t="n"/>
      <c r="S3876" s="32" t="n"/>
      <c r="T3876" s="32" t="n"/>
      <c r="V3876" t="inlineStr">
        <is>
          <t>06tz5</t>
        </is>
      </c>
      <c r="Y3876" t="inlineStr">
        <is>
          <t>4a5ea738-c12a-4d0f-9a3d-a7b22f30d55d</t>
        </is>
      </c>
      <c r="Z3876" t="inlineStr">
        <is>
          <t>Ilyas Magomedsultanov (SJS D)</t>
        </is>
      </c>
    </row>
    <row r="3877">
      <c r="A3877" t="inlineStr">
        <is>
          <t>Inti Pestoni</t>
        </is>
      </c>
      <c r="B3877" t="inlineStr">
        <is>
          <t>(N/A)</t>
        </is>
      </c>
      <c r="C3877" t="inlineStr">
        <is>
          <t>RW</t>
        </is>
      </c>
      <c r="D3877" t="inlineStr">
        <is>
          <t>F</t>
        </is>
      </c>
      <c r="E3877" t="n">
        <v>35</v>
      </c>
      <c r="F3877" t="inlineStr">
        <is>
          <t>FA</t>
        </is>
      </c>
      <c r="G3877" t="inlineStr">
        <is>
          <t>FA</t>
        </is>
      </c>
      <c r="H3877" s="30" t="n">
        <v>1</v>
      </c>
      <c r="I3877" s="31" t="n">
        <v>0</v>
      </c>
      <c r="J3877" s="31" t="n"/>
      <c r="K3877" s="31" t="n">
        <v>0</v>
      </c>
      <c r="L3877" s="32" t="n"/>
      <c r="M3877" s="31" t="n">
        <v>0</v>
      </c>
      <c r="N3877" s="31" t="n">
        <v>0</v>
      </c>
      <c r="O3877" s="31" t="n"/>
      <c r="P3877" s="31" t="n"/>
      <c r="Q3877" s="31" t="n">
        <v>0</v>
      </c>
      <c r="R3877" s="31" t="n"/>
      <c r="S3877" s="32" t="n"/>
      <c r="T3877" s="32" t="n"/>
      <c r="V3877" t="inlineStr">
        <is>
          <t>03yei</t>
        </is>
      </c>
      <c r="Z3877" t="inlineStr">
        <is>
          <t>Inti Pestoni ((N/A) RW)</t>
        </is>
      </c>
    </row>
    <row r="3878">
      <c r="A3878" t="inlineStr">
        <is>
          <t>Isa Parekh</t>
        </is>
      </c>
      <c r="B3878" t="inlineStr">
        <is>
          <t>(N/A)</t>
        </is>
      </c>
      <c r="C3878" t="inlineStr">
        <is>
          <t>D</t>
        </is>
      </c>
      <c r="D3878" t="inlineStr">
        <is>
          <t>D</t>
        </is>
      </c>
      <c r="E3878" t="n">
        <v>22</v>
      </c>
      <c r="F3878" t="inlineStr">
        <is>
          <t>FA</t>
        </is>
      </c>
      <c r="G3878" t="inlineStr">
        <is>
          <t>FA</t>
        </is>
      </c>
      <c r="H3878" s="30" t="n">
        <v>1</v>
      </c>
      <c r="I3878" s="31" t="n">
        <v>0</v>
      </c>
      <c r="J3878" s="31" t="n"/>
      <c r="K3878" s="31" t="n">
        <v>0</v>
      </c>
      <c r="L3878" s="32" t="n"/>
      <c r="M3878" s="31" t="n">
        <v>0</v>
      </c>
      <c r="N3878" s="31" t="n">
        <v>0</v>
      </c>
      <c r="O3878" s="31" t="n"/>
      <c r="P3878" s="31" t="n"/>
      <c r="Q3878" s="31" t="n">
        <v>0</v>
      </c>
      <c r="R3878" s="31" t="n"/>
      <c r="S3878" s="32" t="n"/>
      <c r="T3878" s="32" t="n"/>
      <c r="V3878" t="inlineStr">
        <is>
          <t>06ce7</t>
        </is>
      </c>
      <c r="Z3878" t="inlineStr">
        <is>
          <t>Isa Parekh ((N/A) D)</t>
        </is>
      </c>
    </row>
    <row r="3879">
      <c r="A3879" t="inlineStr">
        <is>
          <t>Isaac Belliveau</t>
        </is>
      </c>
      <c r="B3879" t="inlineStr">
        <is>
          <t>(N/A)</t>
        </is>
      </c>
      <c r="C3879" t="inlineStr">
        <is>
          <t>D</t>
        </is>
      </c>
      <c r="D3879" t="inlineStr">
        <is>
          <t>D</t>
        </is>
      </c>
      <c r="E3879" t="n">
        <v>23</v>
      </c>
      <c r="F3879" t="inlineStr">
        <is>
          <t>FA</t>
        </is>
      </c>
      <c r="G3879" t="inlineStr">
        <is>
          <t>FA</t>
        </is>
      </c>
      <c r="H3879" s="30" t="n">
        <v>1</v>
      </c>
      <c r="I3879" s="31" t="n">
        <v>0</v>
      </c>
      <c r="J3879" s="31" t="n"/>
      <c r="K3879" s="31" t="n">
        <v>0</v>
      </c>
      <c r="L3879" s="32" t="n"/>
      <c r="M3879" s="31" t="n">
        <v>0</v>
      </c>
      <c r="N3879" s="31" t="n">
        <v>0</v>
      </c>
      <c r="O3879" s="31" t="n"/>
      <c r="P3879" s="31" t="n"/>
      <c r="Q3879" s="31" t="n">
        <v>0</v>
      </c>
      <c r="R3879" s="31" t="n"/>
      <c r="S3879" s="32" t="n"/>
      <c r="T3879" s="32" t="n"/>
      <c r="V3879" t="inlineStr">
        <is>
          <t>05nzy</t>
        </is>
      </c>
      <c r="W3879" t="n">
        <v>6853</v>
      </c>
      <c r="Y3879" t="inlineStr">
        <is>
          <t>a6c8f6f3-d6d9-469a-a854-d358636ad6b9</t>
        </is>
      </c>
      <c r="Z3879" t="inlineStr">
        <is>
          <t>Isaac Belliveau ((N/A) D)</t>
        </is>
      </c>
    </row>
    <row r="3880">
      <c r="A3880" t="inlineStr">
        <is>
          <t>Isaac Gordon</t>
        </is>
      </c>
      <c r="B3880" t="inlineStr">
        <is>
          <t>(N/A)</t>
        </is>
      </c>
      <c r="C3880" t="inlineStr">
        <is>
          <t>RW</t>
        </is>
      </c>
      <c r="D3880" t="inlineStr">
        <is>
          <t>F</t>
        </is>
      </c>
      <c r="E3880" t="n">
        <v>22</v>
      </c>
      <c r="F3880" t="inlineStr">
        <is>
          <t>FA</t>
        </is>
      </c>
      <c r="G3880" t="inlineStr">
        <is>
          <t>FA</t>
        </is>
      </c>
      <c r="H3880" s="30" t="n">
        <v>1</v>
      </c>
      <c r="I3880" s="31" t="n">
        <v>0</v>
      </c>
      <c r="J3880" s="31" t="n"/>
      <c r="K3880" s="31" t="n">
        <v>0</v>
      </c>
      <c r="L3880" s="32" t="n"/>
      <c r="M3880" s="31" t="n">
        <v>0</v>
      </c>
      <c r="N3880" s="31" t="n">
        <v>0</v>
      </c>
      <c r="O3880" s="31" t="n"/>
      <c r="P3880" s="31" t="n"/>
      <c r="Q3880" s="31" t="n">
        <v>0</v>
      </c>
      <c r="R3880" s="31" t="n"/>
      <c r="S3880" s="32" t="n"/>
      <c r="T3880" s="32" t="n"/>
      <c r="V3880" t="inlineStr">
        <is>
          <t>06l27</t>
        </is>
      </c>
      <c r="Z3880" t="inlineStr">
        <is>
          <t>Isaac Gordon ((N/A) RW)</t>
        </is>
      </c>
    </row>
    <row r="3881">
      <c r="A3881" t="inlineStr">
        <is>
          <t>Isaac Johnson</t>
        </is>
      </c>
      <c r="B3881" t="inlineStr">
        <is>
          <t>LAK</t>
        </is>
      </c>
      <c r="C3881" t="inlineStr">
        <is>
          <t>LW</t>
        </is>
      </c>
      <c r="D3881" t="inlineStr">
        <is>
          <t>F</t>
        </is>
      </c>
      <c r="E3881" t="n">
        <v>27</v>
      </c>
      <c r="F3881" t="inlineStr">
        <is>
          <t>FA</t>
        </is>
      </c>
      <c r="G3881" t="inlineStr">
        <is>
          <t>FA</t>
        </is>
      </c>
      <c r="H3881" s="30" t="n">
        <v>1</v>
      </c>
      <c r="I3881" s="31" t="n">
        <v>0</v>
      </c>
      <c r="J3881" s="31" t="n"/>
      <c r="K3881" s="31" t="n">
        <v>0</v>
      </c>
      <c r="L3881" s="32" t="n"/>
      <c r="M3881" s="31" t="n">
        <v>0</v>
      </c>
      <c r="N3881" s="31" t="n">
        <v>0</v>
      </c>
      <c r="O3881" s="31" t="n"/>
      <c r="P3881" s="31" t="n"/>
      <c r="Q3881" s="31" t="n">
        <v>0</v>
      </c>
      <c r="R3881" s="31" t="n"/>
      <c r="S3881" s="32" t="n"/>
      <c r="T3881" s="32" t="n"/>
      <c r="V3881" t="inlineStr">
        <is>
          <t>04l1b</t>
        </is>
      </c>
      <c r="X3881" t="n">
        <v>7762</v>
      </c>
      <c r="Y3881" t="inlineStr">
        <is>
          <t>bb7d589c-2d28-491a-874e-2776eb9ef551</t>
        </is>
      </c>
      <c r="Z3881" t="inlineStr">
        <is>
          <t>Isaac Johnson (LAK LW)</t>
        </is>
      </c>
    </row>
    <row r="3882">
      <c r="A3882" t="inlineStr">
        <is>
          <t>Isaac Macleod</t>
        </is>
      </c>
      <c r="B3882" t="inlineStr">
        <is>
          <t>SJS</t>
        </is>
      </c>
      <c r="C3882" t="inlineStr">
        <is>
          <t>D</t>
        </is>
      </c>
      <c r="D3882" t="inlineStr">
        <is>
          <t>D</t>
        </is>
      </c>
      <c r="E3882" t="n">
        <v>34</v>
      </c>
      <c r="F3882" t="inlineStr">
        <is>
          <t>FA</t>
        </is>
      </c>
      <c r="G3882" t="inlineStr">
        <is>
          <t>FA</t>
        </is>
      </c>
      <c r="H3882" s="30" t="n">
        <v>1</v>
      </c>
      <c r="I3882" s="31" t="n">
        <v>0</v>
      </c>
      <c r="J3882" s="31" t="n"/>
      <c r="K3882" s="31" t="n">
        <v>0</v>
      </c>
      <c r="L3882" s="32" t="n"/>
      <c r="M3882" s="31" t="n">
        <v>0</v>
      </c>
      <c r="N3882" s="31" t="n">
        <v>0</v>
      </c>
      <c r="O3882" s="31" t="n"/>
      <c r="P3882" s="31" t="n"/>
      <c r="Q3882" s="31" t="n">
        <v>0</v>
      </c>
      <c r="R3882" s="31" t="n"/>
      <c r="S3882" s="32" t="n"/>
      <c r="T3882" s="32" t="n"/>
      <c r="V3882" t="inlineStr">
        <is>
          <t>01zrg</t>
        </is>
      </c>
      <c r="Z3882" t="inlineStr">
        <is>
          <t>Isaac Macleod (SJS D)</t>
        </is>
      </c>
    </row>
    <row r="3883">
      <c r="A3883" t="inlineStr">
        <is>
          <t>Isaac Menard</t>
        </is>
      </c>
      <c r="B3883" t="inlineStr">
        <is>
          <t>(N/A)</t>
        </is>
      </c>
      <c r="C3883" t="inlineStr">
        <is>
          <t>D</t>
        </is>
      </c>
      <c r="D3883" t="inlineStr">
        <is>
          <t>D</t>
        </is>
      </c>
      <c r="E3883" t="n">
        <v>22</v>
      </c>
      <c r="F3883" t="inlineStr">
        <is>
          <t>FA</t>
        </is>
      </c>
      <c r="G3883" t="inlineStr">
        <is>
          <t>FA</t>
        </is>
      </c>
      <c r="H3883" s="30" t="n">
        <v>1</v>
      </c>
      <c r="I3883" s="31" t="n">
        <v>0</v>
      </c>
      <c r="J3883" s="31" t="n"/>
      <c r="K3883" s="31" t="n">
        <v>0</v>
      </c>
      <c r="L3883" s="32" t="n"/>
      <c r="M3883" s="31" t="n">
        <v>0</v>
      </c>
      <c r="N3883" s="31" t="n">
        <v>0</v>
      </c>
      <c r="O3883" s="31" t="n"/>
      <c r="P3883" s="31" t="n"/>
      <c r="Q3883" s="31" t="n">
        <v>0</v>
      </c>
      <c r="R3883" s="31" t="n"/>
      <c r="S3883" s="32" t="n"/>
      <c r="T3883" s="32" t="n"/>
      <c r="V3883" t="inlineStr">
        <is>
          <t>06ce8</t>
        </is>
      </c>
      <c r="Z3883" t="inlineStr">
        <is>
          <t>Isaac Menard ((N/A) D)</t>
        </is>
      </c>
    </row>
    <row r="3884">
      <c r="A3884" t="inlineStr">
        <is>
          <t>Isaac Poulter</t>
        </is>
      </c>
      <c r="B3884" t="inlineStr">
        <is>
          <t>WPG</t>
        </is>
      </c>
      <c r="C3884" t="inlineStr">
        <is>
          <t>G</t>
        </is>
      </c>
      <c r="D3884" t="inlineStr">
        <is>
          <t>G</t>
        </is>
      </c>
      <c r="E3884" t="n">
        <v>24</v>
      </c>
      <c r="F3884" t="inlineStr">
        <is>
          <t>FA</t>
        </is>
      </c>
      <c r="G3884" t="inlineStr">
        <is>
          <t>FA</t>
        </is>
      </c>
      <c r="H3884" s="30" t="n">
        <v>850000</v>
      </c>
      <c r="I3884" s="31" t="n">
        <v>0</v>
      </c>
      <c r="J3884" s="31" t="n"/>
      <c r="K3884" s="31" t="n">
        <v>0</v>
      </c>
      <c r="L3884" s="32" t="n"/>
      <c r="M3884" s="31" t="n">
        <v>0</v>
      </c>
      <c r="N3884" s="31" t="n">
        <v>0</v>
      </c>
      <c r="O3884" s="31" t="n"/>
      <c r="P3884" s="31" t="n"/>
      <c r="Q3884" s="31" t="n">
        <v>0</v>
      </c>
      <c r="R3884" s="31" t="n"/>
      <c r="S3884" s="32" t="n"/>
      <c r="T3884" s="32" t="n"/>
      <c r="V3884" t="inlineStr">
        <is>
          <t>065jp</t>
        </is>
      </c>
      <c r="W3884" t="n">
        <v>7067</v>
      </c>
      <c r="Y3884" t="inlineStr">
        <is>
          <t>2c90c494-bd27-4b35-829b-7a66c0b63dee</t>
        </is>
      </c>
      <c r="Z3884" t="inlineStr">
        <is>
          <t>Isaac Poulter (WPG G)</t>
        </is>
      </c>
    </row>
    <row r="3885">
      <c r="A3885" t="inlineStr">
        <is>
          <t>Isaac Ratcliffe</t>
        </is>
      </c>
      <c r="B3885" t="inlineStr">
        <is>
          <t>(N/A)</t>
        </is>
      </c>
      <c r="C3885" t="inlineStr">
        <is>
          <t>C</t>
        </is>
      </c>
      <c r="D3885" t="inlineStr">
        <is>
          <t>F</t>
        </is>
      </c>
      <c r="E3885" t="n">
        <v>27</v>
      </c>
      <c r="F3885" t="inlineStr">
        <is>
          <t>FA</t>
        </is>
      </c>
      <c r="G3885" t="inlineStr">
        <is>
          <t>FA</t>
        </is>
      </c>
      <c r="H3885" s="30" t="n">
        <v>1</v>
      </c>
      <c r="I3885" s="31" t="n">
        <v>0</v>
      </c>
      <c r="J3885" s="31" t="n"/>
      <c r="K3885" s="31" t="n">
        <v>0</v>
      </c>
      <c r="L3885" s="32" t="n"/>
      <c r="M3885" s="31" t="n">
        <v>0</v>
      </c>
      <c r="N3885" s="31" t="n">
        <v>0</v>
      </c>
      <c r="O3885" s="31" t="n"/>
      <c r="P3885" s="31" t="n"/>
      <c r="Q3885" s="31" t="n">
        <v>0</v>
      </c>
      <c r="R3885" s="31" t="n"/>
      <c r="S3885" s="32" t="n"/>
      <c r="T3885" s="32" t="n"/>
      <c r="V3885" t="inlineStr">
        <is>
          <t>04amx</t>
        </is>
      </c>
      <c r="W3885" t="n">
        <v>5422</v>
      </c>
      <c r="X3885" t="n">
        <v>7550</v>
      </c>
      <c r="Y3885" t="inlineStr">
        <is>
          <t>60b374af-813d-4d0d-9634-a7612a8793a1</t>
        </is>
      </c>
      <c r="Z3885" t="inlineStr">
        <is>
          <t>Isaac Ratcliffe ((N/A) C)</t>
        </is>
      </c>
    </row>
    <row r="3886">
      <c r="A3886" t="inlineStr">
        <is>
          <t>Isac Born</t>
        </is>
      </c>
      <c r="B3886" t="inlineStr">
        <is>
          <t>(N/A)</t>
        </is>
      </c>
      <c r="C3886" t="inlineStr">
        <is>
          <t>C</t>
        </is>
      </c>
      <c r="D3886" t="inlineStr">
        <is>
          <t>F</t>
        </is>
      </c>
      <c r="E3886" t="n">
        <v>22</v>
      </c>
      <c r="F3886" t="inlineStr">
        <is>
          <t>FA</t>
        </is>
      </c>
      <c r="G3886" t="inlineStr">
        <is>
          <t>FA</t>
        </is>
      </c>
      <c r="H3886" s="30" t="n">
        <v>1</v>
      </c>
      <c r="I3886" s="31" t="n">
        <v>0</v>
      </c>
      <c r="J3886" s="31" t="n"/>
      <c r="K3886" s="31" t="n">
        <v>0</v>
      </c>
      <c r="L3886" s="32" t="n"/>
      <c r="M3886" s="31" t="n">
        <v>0</v>
      </c>
      <c r="N3886" s="31" t="n">
        <v>0</v>
      </c>
      <c r="O3886" s="31" t="n"/>
      <c r="P3886" s="31" t="n"/>
      <c r="Q3886" s="31" t="n">
        <v>0</v>
      </c>
      <c r="R3886" s="31" t="n"/>
      <c r="S3886" s="32" t="n"/>
      <c r="T3886" s="32" t="n"/>
      <c r="V3886" t="inlineStr">
        <is>
          <t>06cfa</t>
        </is>
      </c>
      <c r="Z3886" t="inlineStr">
        <is>
          <t>Isac Born ((N/A) C)</t>
        </is>
      </c>
    </row>
    <row r="3887">
      <c r="A3887" t="inlineStr">
        <is>
          <t>Isac Hedqvist</t>
        </is>
      </c>
      <c r="B3887" t="inlineStr">
        <is>
          <t>(N/A)</t>
        </is>
      </c>
      <c r="C3887" t="inlineStr">
        <is>
          <t>LW</t>
        </is>
      </c>
      <c r="D3887" t="inlineStr">
        <is>
          <t>F</t>
        </is>
      </c>
      <c r="E3887" t="n">
        <v>21</v>
      </c>
      <c r="F3887" t="inlineStr">
        <is>
          <t>FA</t>
        </is>
      </c>
      <c r="G3887" t="inlineStr">
        <is>
          <t>FA</t>
        </is>
      </c>
      <c r="H3887" s="30" t="n">
        <v>1</v>
      </c>
      <c r="I3887" s="31" t="n">
        <v>0</v>
      </c>
      <c r="J3887" s="31" t="n"/>
      <c r="K3887" s="31" t="n">
        <v>0</v>
      </c>
      <c r="L3887" s="32" t="n"/>
      <c r="M3887" s="31" t="n">
        <v>0</v>
      </c>
      <c r="N3887" s="31" t="n">
        <v>0</v>
      </c>
      <c r="O3887" s="31" t="n"/>
      <c r="P3887" s="31" t="n"/>
      <c r="Q3887" s="31" t="n">
        <v>0</v>
      </c>
      <c r="R3887" s="31" t="n"/>
      <c r="S3887" s="32" t="n"/>
      <c r="T3887" s="32" t="n"/>
      <c r="V3887" t="inlineStr">
        <is>
          <t>06c6q</t>
        </is>
      </c>
      <c r="Z3887" t="inlineStr">
        <is>
          <t>Isac Hedqvist ((N/A) LW)</t>
        </is>
      </c>
    </row>
    <row r="3888">
      <c r="A3888" t="inlineStr">
        <is>
          <t>Isaiah Norlin</t>
        </is>
      </c>
      <c r="B3888" t="inlineStr">
        <is>
          <t>(N/A)</t>
        </is>
      </c>
      <c r="C3888" t="inlineStr">
        <is>
          <t>D</t>
        </is>
      </c>
      <c r="D3888" t="inlineStr">
        <is>
          <t>D</t>
        </is>
      </c>
      <c r="E3888" t="n">
        <v>23</v>
      </c>
      <c r="F3888" t="inlineStr">
        <is>
          <t>FA</t>
        </is>
      </c>
      <c r="G3888" t="inlineStr">
        <is>
          <t>FA</t>
        </is>
      </c>
      <c r="H3888" s="30" t="n">
        <v>1</v>
      </c>
      <c r="I3888" s="31" t="n">
        <v>0</v>
      </c>
      <c r="J3888" s="31" t="n"/>
      <c r="K3888" s="31" t="n">
        <v>0</v>
      </c>
      <c r="L3888" s="32" t="n"/>
      <c r="M3888" s="31" t="n">
        <v>0</v>
      </c>
      <c r="N3888" s="31" t="n">
        <v>0</v>
      </c>
      <c r="O3888" s="31" t="n"/>
      <c r="P3888" s="31" t="n"/>
      <c r="Q3888" s="31" t="n">
        <v>0</v>
      </c>
      <c r="R3888" s="31" t="n"/>
      <c r="S3888" s="32" t="n"/>
      <c r="T3888" s="32" t="n"/>
      <c r="V3888" t="inlineStr">
        <is>
          <t>074lv</t>
        </is>
      </c>
      <c r="Z3888" t="inlineStr">
        <is>
          <t>Isaiah Norlin ((N/A) D)</t>
        </is>
      </c>
    </row>
    <row r="3889">
      <c r="A3889" t="inlineStr">
        <is>
          <t>Isaiah Saville</t>
        </is>
      </c>
      <c r="B3889" t="inlineStr">
        <is>
          <t>LAK</t>
        </is>
      </c>
      <c r="C3889" t="inlineStr">
        <is>
          <t>G</t>
        </is>
      </c>
      <c r="D3889" t="inlineStr">
        <is>
          <t>G</t>
        </is>
      </c>
      <c r="E3889" t="n">
        <v>25</v>
      </c>
      <c r="F3889" t="inlineStr">
        <is>
          <t>FA</t>
        </is>
      </c>
      <c r="G3889" t="inlineStr">
        <is>
          <t>FA</t>
        </is>
      </c>
      <c r="H3889" s="30" t="n">
        <v>1</v>
      </c>
      <c r="I3889" s="31" t="n">
        <v>0</v>
      </c>
      <c r="J3889" s="31" t="n"/>
      <c r="K3889" s="31" t="n">
        <v>0</v>
      </c>
      <c r="L3889" s="32" t="n"/>
      <c r="M3889" s="31" t="n">
        <v>0</v>
      </c>
      <c r="N3889" s="31" t="n">
        <v>0</v>
      </c>
      <c r="O3889" s="31" t="n"/>
      <c r="P3889" s="31" t="n"/>
      <c r="Q3889" s="31" t="n">
        <v>0</v>
      </c>
      <c r="R3889" s="31" t="n"/>
      <c r="S3889" s="32" t="n"/>
      <c r="T3889" s="32" t="n"/>
      <c r="V3889" t="inlineStr">
        <is>
          <t>05109</t>
        </is>
      </c>
      <c r="W3889" t="n">
        <v>6619</v>
      </c>
      <c r="Y3889" t="inlineStr">
        <is>
          <t>2d16133f-0e8c-4663-bfe9-14231c660c9f</t>
        </is>
      </c>
      <c r="Z3889" t="inlineStr">
        <is>
          <t>Isaiah Saville (LAK G)</t>
        </is>
      </c>
    </row>
    <row r="3890">
      <c r="A3890" t="inlineStr">
        <is>
          <t>Isak Garfve</t>
        </is>
      </c>
      <c r="B3890" t="inlineStr">
        <is>
          <t>(N/A)</t>
        </is>
      </c>
      <c r="C3890" t="inlineStr">
        <is>
          <t>LW</t>
        </is>
      </c>
      <c r="D3890" t="inlineStr">
        <is>
          <t>F</t>
        </is>
      </c>
      <c r="E3890" t="n">
        <v>24</v>
      </c>
      <c r="F3890" t="inlineStr">
        <is>
          <t>FA</t>
        </is>
      </c>
      <c r="G3890" t="inlineStr">
        <is>
          <t>FA</t>
        </is>
      </c>
      <c r="H3890" s="30" t="n">
        <v>1</v>
      </c>
      <c r="I3890" s="31" t="n">
        <v>0</v>
      </c>
      <c r="J3890" s="31" t="n"/>
      <c r="K3890" s="31" t="n">
        <v>0</v>
      </c>
      <c r="L3890" s="32" t="n"/>
      <c r="M3890" s="31" t="n">
        <v>0</v>
      </c>
      <c r="N3890" s="31" t="n">
        <v>0</v>
      </c>
      <c r="O3890" s="31" t="n"/>
      <c r="P3890" s="31" t="n"/>
      <c r="Q3890" s="31" t="n">
        <v>0</v>
      </c>
      <c r="R3890" s="31" t="n"/>
      <c r="S3890" s="32" t="n"/>
      <c r="T3890" s="32" t="n"/>
      <c r="V3890" t="inlineStr">
        <is>
          <t>05lul</t>
        </is>
      </c>
      <c r="Z3890" t="inlineStr">
        <is>
          <t>Isak Garfve ((N/A) LW)</t>
        </is>
      </c>
    </row>
    <row r="3891">
      <c r="A3891" t="inlineStr">
        <is>
          <t>Isak Posch</t>
        </is>
      </c>
      <c r="B3891" t="inlineStr">
        <is>
          <t>NSH</t>
        </is>
      </c>
      <c r="C3891" t="inlineStr">
        <is>
          <t>G</t>
        </is>
      </c>
      <c r="D3891" t="inlineStr">
        <is>
          <t>G</t>
        </is>
      </c>
      <c r="E3891" t="n">
        <v>24</v>
      </c>
      <c r="F3891" t="inlineStr">
        <is>
          <t>FA</t>
        </is>
      </c>
      <c r="G3891" t="inlineStr">
        <is>
          <t>FA</t>
        </is>
      </c>
      <c r="H3891" s="30" t="n">
        <v>872500</v>
      </c>
      <c r="I3891" s="31" t="n">
        <v>0</v>
      </c>
      <c r="J3891" s="31" t="n"/>
      <c r="K3891" s="31" t="n">
        <v>0</v>
      </c>
      <c r="L3891" s="32" t="n"/>
      <c r="M3891" s="31" t="n">
        <v>0</v>
      </c>
      <c r="N3891" s="31" t="n">
        <v>0</v>
      </c>
      <c r="O3891" s="31" t="n"/>
      <c r="P3891" s="31" t="n"/>
      <c r="Q3891" s="31" t="n">
        <v>0</v>
      </c>
      <c r="R3891" s="31" t="n"/>
      <c r="S3891" s="32" t="n"/>
      <c r="T3891" s="32" t="n"/>
      <c r="V3891" t="inlineStr">
        <is>
          <t>06qqb</t>
        </is>
      </c>
      <c r="W3891" t="n">
        <v>7325</v>
      </c>
      <c r="Y3891" t="inlineStr">
        <is>
          <t>abf7d981-9c6f-40a8-916c-484b00153ce2</t>
        </is>
      </c>
      <c r="Z3891" t="inlineStr">
        <is>
          <t>Isak Posch (NSH G)</t>
        </is>
      </c>
    </row>
    <row r="3892">
      <c r="A3892" t="inlineStr">
        <is>
          <t>Isak Walther</t>
        </is>
      </c>
      <c r="B3892" t="inlineStr">
        <is>
          <t>NSH</t>
        </is>
      </c>
      <c r="C3892" t="inlineStr">
        <is>
          <t>RW</t>
        </is>
      </c>
      <c r="D3892" t="inlineStr">
        <is>
          <t>F</t>
        </is>
      </c>
      <c r="E3892" t="n">
        <v>25</v>
      </c>
      <c r="F3892" t="inlineStr">
        <is>
          <t>FA</t>
        </is>
      </c>
      <c r="G3892" t="inlineStr">
        <is>
          <t>FA</t>
        </is>
      </c>
      <c r="H3892" s="30" t="n">
        <v>1</v>
      </c>
      <c r="I3892" s="31" t="n">
        <v>0</v>
      </c>
      <c r="J3892" s="31" t="n"/>
      <c r="K3892" s="31" t="n">
        <v>0</v>
      </c>
      <c r="L3892" s="32" t="n"/>
      <c r="M3892" s="31" t="n">
        <v>0</v>
      </c>
      <c r="N3892" s="31" t="n">
        <v>0</v>
      </c>
      <c r="O3892" s="31" t="n"/>
      <c r="P3892" s="31" t="n"/>
      <c r="Q3892" s="31" t="n">
        <v>0</v>
      </c>
      <c r="R3892" s="31" t="n"/>
      <c r="S3892" s="32" t="n"/>
      <c r="T3892" s="32" t="n"/>
      <c r="V3892" t="inlineStr">
        <is>
          <t>051vm</t>
        </is>
      </c>
      <c r="Z3892" t="inlineStr">
        <is>
          <t>Isak Walther (NSH RW)</t>
        </is>
      </c>
    </row>
    <row r="3893">
      <c r="A3893" t="inlineStr">
        <is>
          <t>Isiah Campbell</t>
        </is>
      </c>
      <c r="B3893" t="inlineStr">
        <is>
          <t>(N/A)</t>
        </is>
      </c>
      <c r="C3893" t="inlineStr">
        <is>
          <t>C</t>
        </is>
      </c>
      <c r="D3893" t="inlineStr">
        <is>
          <t>F</t>
        </is>
      </c>
      <c r="E3893" t="n">
        <v>25</v>
      </c>
      <c r="F3893" t="inlineStr">
        <is>
          <t>FA</t>
        </is>
      </c>
      <c r="G3893" t="inlineStr">
        <is>
          <t>FA</t>
        </is>
      </c>
      <c r="H3893" s="30" t="n">
        <v>1</v>
      </c>
      <c r="I3893" s="31" t="n">
        <v>0</v>
      </c>
      <c r="J3893" s="31" t="n"/>
      <c r="K3893" s="31" t="n">
        <v>0</v>
      </c>
      <c r="L3893" s="32" t="n"/>
      <c r="M3893" s="31" t="n">
        <v>0</v>
      </c>
      <c r="N3893" s="31" t="n">
        <v>0</v>
      </c>
      <c r="O3893" s="31" t="n"/>
      <c r="P3893" s="31" t="n"/>
      <c r="Q3893" s="31" t="n">
        <v>0</v>
      </c>
      <c r="R3893" s="31" t="n"/>
      <c r="S3893" s="32" t="n"/>
      <c r="T3893" s="32" t="n"/>
      <c r="V3893" t="inlineStr">
        <is>
          <t>05gd3</t>
        </is>
      </c>
      <c r="Z3893" t="inlineStr">
        <is>
          <t>Isiah Campbell ((N/A) C)</t>
        </is>
      </c>
    </row>
    <row r="3894">
      <c r="A3894" t="inlineStr">
        <is>
          <t>Israel Mianscum</t>
        </is>
      </c>
      <c r="B3894" t="inlineStr">
        <is>
          <t>MTL</t>
        </is>
      </c>
      <c r="C3894" t="inlineStr">
        <is>
          <t>LW</t>
        </is>
      </c>
      <c r="D3894" t="inlineStr">
        <is>
          <t>F</t>
        </is>
      </c>
      <c r="E3894" t="n">
        <v>23</v>
      </c>
      <c r="F3894" t="inlineStr">
        <is>
          <t>FA</t>
        </is>
      </c>
      <c r="G3894" t="inlineStr">
        <is>
          <t>FA</t>
        </is>
      </c>
      <c r="H3894" s="30" t="n">
        <v>1</v>
      </c>
      <c r="I3894" s="31" t="n">
        <v>0</v>
      </c>
      <c r="J3894" s="31" t="n"/>
      <c r="K3894" s="31" t="n">
        <v>0</v>
      </c>
      <c r="L3894" s="32" t="n"/>
      <c r="M3894" s="31" t="n">
        <v>0</v>
      </c>
      <c r="N3894" s="31" t="n">
        <v>0</v>
      </c>
      <c r="O3894" s="31" t="n"/>
      <c r="P3894" s="31" t="n"/>
      <c r="Q3894" s="31" t="n">
        <v>0</v>
      </c>
      <c r="R3894" s="31" t="n"/>
      <c r="S3894" s="32" t="n"/>
      <c r="T3894" s="32" t="n"/>
      <c r="V3894" t="inlineStr">
        <is>
          <t>05uvw</t>
        </is>
      </c>
      <c r="Y3894" t="inlineStr">
        <is>
          <t>7ca1d922-14df-434f-aef2-47348ed45fcc</t>
        </is>
      </c>
      <c r="Z3894" t="inlineStr">
        <is>
          <t>Israel Mianscum (MTL LW)</t>
        </is>
      </c>
    </row>
    <row r="3895">
      <c r="A3895" t="inlineStr">
        <is>
          <t>Ivan Anoshko</t>
        </is>
      </c>
      <c r="B3895" t="inlineStr">
        <is>
          <t>(N/A)</t>
        </is>
      </c>
      <c r="C3895" t="inlineStr">
        <is>
          <t>C</t>
        </is>
      </c>
      <c r="D3895" t="inlineStr">
        <is>
          <t>F</t>
        </is>
      </c>
      <c r="E3895" t="n">
        <v>21</v>
      </c>
      <c r="F3895" t="inlineStr">
        <is>
          <t>FA</t>
        </is>
      </c>
      <c r="G3895" t="inlineStr">
        <is>
          <t>FA</t>
        </is>
      </c>
      <c r="H3895" s="30" t="n">
        <v>1</v>
      </c>
      <c r="I3895" s="31" t="n">
        <v>0</v>
      </c>
      <c r="J3895" s="31" t="n"/>
      <c r="K3895" s="31" t="n">
        <v>0</v>
      </c>
      <c r="L3895" s="32" t="n"/>
      <c r="M3895" s="31" t="n">
        <v>0</v>
      </c>
      <c r="N3895" s="31" t="n">
        <v>0</v>
      </c>
      <c r="O3895" s="31" t="n"/>
      <c r="P3895" s="31" t="n"/>
      <c r="Q3895" s="31" t="n">
        <v>0</v>
      </c>
      <c r="R3895" s="31" t="n"/>
      <c r="S3895" s="32" t="n"/>
      <c r="T3895" s="32" t="n"/>
      <c r="V3895" t="inlineStr">
        <is>
          <t>06bnl</t>
        </is>
      </c>
      <c r="Z3895" t="inlineStr">
        <is>
          <t>Ivan Anoshko ((N/A) C)</t>
        </is>
      </c>
    </row>
    <row r="3896">
      <c r="A3896" t="inlineStr">
        <is>
          <t>Ivan Arkhipov</t>
        </is>
      </c>
      <c r="B3896" t="inlineStr">
        <is>
          <t>(N/A)</t>
        </is>
      </c>
      <c r="C3896" t="inlineStr">
        <is>
          <t>C</t>
        </is>
      </c>
      <c r="D3896" t="inlineStr">
        <is>
          <t>F</t>
        </is>
      </c>
      <c r="E3896" t="n">
        <v>19</v>
      </c>
      <c r="F3896" t="inlineStr">
        <is>
          <t>FA</t>
        </is>
      </c>
      <c r="G3896" t="inlineStr">
        <is>
          <t>FA</t>
        </is>
      </c>
      <c r="H3896" s="30" t="n">
        <v>1</v>
      </c>
      <c r="I3896" s="31" t="n">
        <v>0</v>
      </c>
      <c r="J3896" s="31" t="n"/>
      <c r="K3896" s="31" t="n">
        <v>0</v>
      </c>
      <c r="L3896" s="32" t="n"/>
      <c r="M3896" s="31" t="n">
        <v>0</v>
      </c>
      <c r="N3896" s="31" t="n">
        <v>0</v>
      </c>
      <c r="O3896" s="31" t="n"/>
      <c r="P3896" s="31" t="n"/>
      <c r="Q3896" s="31" t="n">
        <v>0</v>
      </c>
      <c r="R3896" s="31" t="n"/>
      <c r="S3896" s="32" t="n"/>
      <c r="T3896" s="32" t="n"/>
      <c r="V3896" t="inlineStr">
        <is>
          <t>078r3</t>
        </is>
      </c>
      <c r="Z3896" t="inlineStr">
        <is>
          <t>Ivan Arkhipov ((N/A) C)</t>
        </is>
      </c>
    </row>
    <row r="3897">
      <c r="A3897" t="inlineStr">
        <is>
          <t>Ivan Baranka</t>
        </is>
      </c>
      <c r="B3897" t="inlineStr">
        <is>
          <t>(N/A)</t>
        </is>
      </c>
      <c r="C3897" t="inlineStr">
        <is>
          <t>D</t>
        </is>
      </c>
      <c r="D3897" t="inlineStr">
        <is>
          <t>D</t>
        </is>
      </c>
      <c r="E3897" t="n">
        <v>41</v>
      </c>
      <c r="F3897" t="inlineStr">
        <is>
          <t>FA</t>
        </is>
      </c>
      <c r="G3897" t="inlineStr">
        <is>
          <t>FA</t>
        </is>
      </c>
      <c r="H3897" s="30" t="n">
        <v>1</v>
      </c>
      <c r="I3897" s="31" t="n">
        <v>0</v>
      </c>
      <c r="J3897" s="31" t="n"/>
      <c r="K3897" s="31" t="n">
        <v>0</v>
      </c>
      <c r="L3897" s="32" t="n"/>
      <c r="M3897" s="31" t="n">
        <v>0</v>
      </c>
      <c r="N3897" s="31" t="n">
        <v>0</v>
      </c>
      <c r="O3897" s="31" t="n"/>
      <c r="P3897" s="31" t="n"/>
      <c r="Q3897" s="31" t="n">
        <v>0</v>
      </c>
      <c r="R3897" s="31" t="n"/>
      <c r="S3897" s="32" t="n"/>
      <c r="T3897" s="32" t="n"/>
      <c r="V3897" t="inlineStr">
        <is>
          <t>00406</t>
        </is>
      </c>
      <c r="W3897" t="n">
        <v>1955</v>
      </c>
      <c r="X3897" t="n">
        <v>3388</v>
      </c>
      <c r="Z3897" t="inlineStr">
        <is>
          <t>Ivan Baranka ((N/A) D)</t>
        </is>
      </c>
    </row>
    <row r="3898">
      <c r="A3898" t="inlineStr">
        <is>
          <t>Ivan Bjorkly Nordstrom</t>
        </is>
      </c>
      <c r="B3898" t="inlineStr">
        <is>
          <t>(N/A)</t>
        </is>
      </c>
      <c r="C3898" t="inlineStr">
        <is>
          <t>RW</t>
        </is>
      </c>
      <c r="D3898" t="inlineStr">
        <is>
          <t>F</t>
        </is>
      </c>
      <c r="E3898" t="n">
        <v>23</v>
      </c>
      <c r="F3898" t="inlineStr">
        <is>
          <t>FA</t>
        </is>
      </c>
      <c r="G3898" t="inlineStr">
        <is>
          <t>FA</t>
        </is>
      </c>
      <c r="H3898" s="30" t="n">
        <v>1</v>
      </c>
      <c r="I3898" s="31" t="n">
        <v>0</v>
      </c>
      <c r="J3898" s="31" t="n"/>
      <c r="K3898" s="31" t="n">
        <v>0</v>
      </c>
      <c r="L3898" s="32" t="n"/>
      <c r="M3898" s="31" t="n">
        <v>0</v>
      </c>
      <c r="N3898" s="31" t="n">
        <v>0</v>
      </c>
      <c r="O3898" s="31" t="n"/>
      <c r="P3898" s="31" t="n"/>
      <c r="Q3898" s="31" t="n">
        <v>0</v>
      </c>
      <c r="R3898" s="31" t="n"/>
      <c r="S3898" s="32" t="n"/>
      <c r="T3898" s="32" t="n"/>
      <c r="V3898" t="inlineStr">
        <is>
          <t>05ueq</t>
        </is>
      </c>
      <c r="Z3898" t="inlineStr">
        <is>
          <t>Ivan Bjorkly Nordstrom ((N/A) RW)</t>
        </is>
      </c>
    </row>
    <row r="3899">
      <c r="A3899" t="inlineStr">
        <is>
          <t>Ivan Bocharov</t>
        </is>
      </c>
      <c r="B3899" t="inlineStr">
        <is>
          <t>(N/A)</t>
        </is>
      </c>
      <c r="C3899" t="inlineStr">
        <is>
          <t>G</t>
        </is>
      </c>
      <c r="D3899" t="inlineStr">
        <is>
          <t>G</t>
        </is>
      </c>
      <c r="E3899" t="n">
        <v>31</v>
      </c>
      <c r="F3899" t="inlineStr">
        <is>
          <t>FA</t>
        </is>
      </c>
      <c r="G3899" t="inlineStr">
        <is>
          <t>FA</t>
        </is>
      </c>
      <c r="H3899" s="30" t="n">
        <v>1</v>
      </c>
      <c r="I3899" s="31" t="n">
        <v>0</v>
      </c>
      <c r="J3899" s="31" t="n"/>
      <c r="K3899" s="31" t="n">
        <v>0</v>
      </c>
      <c r="L3899" s="32" t="n"/>
      <c r="M3899" s="31" t="n">
        <v>0</v>
      </c>
      <c r="N3899" s="31" t="n">
        <v>0</v>
      </c>
      <c r="O3899" s="31" t="n"/>
      <c r="P3899" s="31" t="n"/>
      <c r="Q3899" s="31" t="n">
        <v>0</v>
      </c>
      <c r="R3899" s="31" t="n"/>
      <c r="S3899" s="32" t="n"/>
      <c r="T3899" s="32" t="n"/>
      <c r="V3899" t="inlineStr">
        <is>
          <t>03zag</t>
        </is>
      </c>
      <c r="Z3899" t="inlineStr">
        <is>
          <t>Ivan Bocharov ((N/A) G)</t>
        </is>
      </c>
    </row>
    <row r="3900">
      <c r="A3900" t="inlineStr">
        <is>
          <t>Ivan Chekhovich</t>
        </is>
      </c>
      <c r="B3900" t="inlineStr">
        <is>
          <t>(N/A)</t>
        </is>
      </c>
      <c r="C3900" t="inlineStr">
        <is>
          <t>LW</t>
        </is>
      </c>
      <c r="D3900" t="inlineStr">
        <is>
          <t>F</t>
        </is>
      </c>
      <c r="E3900" t="n">
        <v>27</v>
      </c>
      <c r="F3900" t="inlineStr">
        <is>
          <t>FA</t>
        </is>
      </c>
      <c r="G3900" t="inlineStr">
        <is>
          <t>FA</t>
        </is>
      </c>
      <c r="H3900" s="30" t="n">
        <v>1</v>
      </c>
      <c r="I3900" s="31" t="n">
        <v>0</v>
      </c>
      <c r="J3900" s="31" t="n"/>
      <c r="K3900" s="31" t="n">
        <v>0</v>
      </c>
      <c r="L3900" s="32" t="n"/>
      <c r="M3900" s="31" t="n">
        <v>0</v>
      </c>
      <c r="N3900" s="31" t="n">
        <v>0</v>
      </c>
      <c r="O3900" s="31" t="n"/>
      <c r="P3900" s="31" t="n"/>
      <c r="Q3900" s="31" t="n">
        <v>0</v>
      </c>
      <c r="R3900" s="31" t="n"/>
      <c r="S3900" s="32" t="n"/>
      <c r="T3900" s="32" t="n"/>
      <c r="V3900" t="inlineStr">
        <is>
          <t>04f8v</t>
        </is>
      </c>
      <c r="W3900" t="n">
        <v>5474</v>
      </c>
      <c r="X3900" t="n">
        <v>7726</v>
      </c>
      <c r="Y3900" t="inlineStr">
        <is>
          <t>824d52e8-3cee-4678-ad28-a52f7f26b93e</t>
        </is>
      </c>
      <c r="Z3900" t="inlineStr">
        <is>
          <t>Ivan Chekhovich ((N/A) LW)</t>
        </is>
      </c>
    </row>
    <row r="3901">
      <c r="A3901" t="inlineStr">
        <is>
          <t>Ivan Chukarov</t>
        </is>
      </c>
      <c r="B3901" t="inlineStr">
        <is>
          <t>BUF</t>
        </is>
      </c>
      <c r="C3901" t="inlineStr">
        <is>
          <t>D</t>
        </is>
      </c>
      <c r="D3901" t="inlineStr">
        <is>
          <t>D</t>
        </is>
      </c>
      <c r="E3901" t="n">
        <v>31</v>
      </c>
      <c r="F3901" t="inlineStr">
        <is>
          <t>FA</t>
        </is>
      </c>
      <c r="G3901" t="inlineStr">
        <is>
          <t>FA</t>
        </is>
      </c>
      <c r="H3901" s="30" t="n">
        <v>1</v>
      </c>
      <c r="I3901" s="31" t="n">
        <v>0</v>
      </c>
      <c r="J3901" s="31" t="n"/>
      <c r="K3901" s="31" t="n">
        <v>0</v>
      </c>
      <c r="L3901" s="32" t="n"/>
      <c r="M3901" s="31" t="n">
        <v>0</v>
      </c>
      <c r="N3901" s="31" t="n">
        <v>0</v>
      </c>
      <c r="O3901" s="31" t="n"/>
      <c r="P3901" s="31" t="n"/>
      <c r="Q3901" s="31" t="n">
        <v>0</v>
      </c>
      <c r="R3901" s="31" t="n"/>
      <c r="S3901" s="32" t="n"/>
      <c r="T3901" s="32" t="n"/>
      <c r="V3901" t="inlineStr">
        <is>
          <t>03rje</t>
        </is>
      </c>
      <c r="X3901" t="n">
        <v>6924</v>
      </c>
      <c r="Z3901" t="inlineStr">
        <is>
          <t>Ivan Chukarov (BUF D)</t>
        </is>
      </c>
    </row>
    <row r="3902">
      <c r="A3902" t="inlineStr">
        <is>
          <t>Ivan Didkovsky</t>
        </is>
      </c>
      <c r="B3902" t="inlineStr">
        <is>
          <t>(N/A)</t>
        </is>
      </c>
      <c r="C3902" t="inlineStr">
        <is>
          <t>RW</t>
        </is>
      </c>
      <c r="D3902" t="inlineStr">
        <is>
          <t>F</t>
        </is>
      </c>
      <c r="E3902" t="n">
        <v>24</v>
      </c>
      <c r="F3902" t="inlineStr">
        <is>
          <t>FA</t>
        </is>
      </c>
      <c r="G3902" t="inlineStr">
        <is>
          <t>FA</t>
        </is>
      </c>
      <c r="H3902" s="30" t="n">
        <v>1</v>
      </c>
      <c r="I3902" s="31" t="n">
        <v>0</v>
      </c>
      <c r="J3902" s="31" t="n"/>
      <c r="K3902" s="31" t="n">
        <v>0</v>
      </c>
      <c r="L3902" s="32" t="n"/>
      <c r="M3902" s="31" t="n">
        <v>0</v>
      </c>
      <c r="N3902" s="31" t="n">
        <v>0</v>
      </c>
      <c r="O3902" s="31" t="n"/>
      <c r="P3902" s="31" t="n"/>
      <c r="Q3902" s="31" t="n">
        <v>0</v>
      </c>
      <c r="R3902" s="31" t="n"/>
      <c r="S3902" s="32" t="n"/>
      <c r="T3902" s="32" t="n"/>
      <c r="V3902" t="inlineStr">
        <is>
          <t>05luj</t>
        </is>
      </c>
      <c r="Z3902" t="inlineStr">
        <is>
          <t>Ivan Didkovsky ((N/A) RW)</t>
        </is>
      </c>
    </row>
    <row r="3903">
      <c r="A3903" t="inlineStr">
        <is>
          <t>Ivan Drozdov</t>
        </is>
      </c>
      <c r="B3903" t="inlineStr">
        <is>
          <t>(N/A)</t>
        </is>
      </c>
      <c r="C3903" t="inlineStr">
        <is>
          <t>RW</t>
        </is>
      </c>
      <c r="D3903" t="inlineStr">
        <is>
          <t>F</t>
        </is>
      </c>
      <c r="E3903" t="n">
        <v>26</v>
      </c>
      <c r="F3903" t="inlineStr">
        <is>
          <t>FA</t>
        </is>
      </c>
      <c r="G3903" t="inlineStr">
        <is>
          <t>FA</t>
        </is>
      </c>
      <c r="H3903" s="30" t="n">
        <v>1</v>
      </c>
      <c r="I3903" s="31" t="n">
        <v>0</v>
      </c>
      <c r="J3903" s="31" t="n"/>
      <c r="K3903" s="31" t="n">
        <v>0</v>
      </c>
      <c r="L3903" s="32" t="n"/>
      <c r="M3903" s="31" t="n">
        <v>0</v>
      </c>
      <c r="N3903" s="31" t="n">
        <v>0</v>
      </c>
      <c r="O3903" s="31" t="n"/>
      <c r="P3903" s="31" t="n"/>
      <c r="Q3903" s="31" t="n">
        <v>0</v>
      </c>
      <c r="R3903" s="31" t="n"/>
      <c r="S3903" s="32" t="n"/>
      <c r="T3903" s="32" t="n"/>
      <c r="V3903" t="inlineStr">
        <is>
          <t>051xn</t>
        </is>
      </c>
      <c r="Z3903" t="inlineStr">
        <is>
          <t>Ivan Drozdov ((N/A) RW)</t>
        </is>
      </c>
    </row>
    <row r="3904">
      <c r="A3904" t="inlineStr">
        <is>
          <t>Ivan Fedotov</t>
        </is>
      </c>
      <c r="B3904" t="inlineStr">
        <is>
          <t>CBJ</t>
        </is>
      </c>
      <c r="C3904" t="inlineStr">
        <is>
          <t>G</t>
        </is>
      </c>
      <c r="D3904" t="inlineStr">
        <is>
          <t>G</t>
        </is>
      </c>
      <c r="E3904" t="n">
        <v>29</v>
      </c>
      <c r="F3904" t="inlineStr">
        <is>
          <t>FA</t>
        </is>
      </c>
      <c r="G3904" t="inlineStr">
        <is>
          <t>FA</t>
        </is>
      </c>
      <c r="H3904" s="30" t="n">
        <v>3275000</v>
      </c>
      <c r="I3904" s="31" t="n">
        <v>0</v>
      </c>
      <c r="J3904" s="31" t="n"/>
      <c r="K3904" s="31" t="n">
        <v>0</v>
      </c>
      <c r="L3904" s="32" t="n"/>
      <c r="M3904" s="31" t="n">
        <v>0</v>
      </c>
      <c r="N3904" s="31" t="n">
        <v>0</v>
      </c>
      <c r="O3904" s="31" t="n"/>
      <c r="P3904" s="31" t="n"/>
      <c r="Q3904" s="31" t="n">
        <v>0</v>
      </c>
      <c r="R3904" s="31" t="n"/>
      <c r="S3904" s="32" t="n"/>
      <c r="T3904" s="32" t="n"/>
      <c r="V3904" t="inlineStr">
        <is>
          <t>03rjk</t>
        </is>
      </c>
      <c r="W3904" t="n">
        <v>6660</v>
      </c>
      <c r="X3904" t="n">
        <v>6930</v>
      </c>
      <c r="Y3904" t="inlineStr">
        <is>
          <t>a72b1cec-2fc1-418a-800b-dadbf1e5db98</t>
        </is>
      </c>
      <c r="Z3904" t="inlineStr">
        <is>
          <t>Ivan Fedotov (CBJ G)</t>
        </is>
      </c>
    </row>
    <row r="3905">
      <c r="A3905" t="inlineStr">
        <is>
          <t>Ivan Fomin</t>
        </is>
      </c>
      <c r="B3905" t="inlineStr">
        <is>
          <t>(N/A)</t>
        </is>
      </c>
      <c r="C3905" t="inlineStr">
        <is>
          <t>LW</t>
        </is>
      </c>
      <c r="D3905" t="inlineStr">
        <is>
          <t>F</t>
        </is>
      </c>
      <c r="E3905" t="n">
        <v>19</v>
      </c>
      <c r="F3905" t="inlineStr">
        <is>
          <t>FA</t>
        </is>
      </c>
      <c r="G3905" t="inlineStr">
        <is>
          <t>FA</t>
        </is>
      </c>
      <c r="H3905" s="30" t="n">
        <v>1</v>
      </c>
      <c r="I3905" s="31" t="n">
        <v>0</v>
      </c>
      <c r="J3905" s="31" t="n"/>
      <c r="K3905" s="31" t="n">
        <v>0</v>
      </c>
      <c r="L3905" s="32" t="n"/>
      <c r="M3905" s="31" t="n">
        <v>0</v>
      </c>
      <c r="N3905" s="31" t="n">
        <v>0</v>
      </c>
      <c r="O3905" s="31" t="n"/>
      <c r="P3905" s="31" t="n"/>
      <c r="Q3905" s="31" t="n">
        <v>0</v>
      </c>
      <c r="R3905" s="31" t="n"/>
      <c r="S3905" s="32" t="n"/>
      <c r="T3905" s="32" t="n"/>
      <c r="V3905" t="inlineStr">
        <is>
          <t>06uk5</t>
        </is>
      </c>
      <c r="Z3905" t="inlineStr">
        <is>
          <t>Ivan Fomin ((N/A) LW)</t>
        </is>
      </c>
    </row>
    <row r="3906">
      <c r="A3906" t="inlineStr">
        <is>
          <t>Ivan Khomutov</t>
        </is>
      </c>
      <c r="B3906" t="inlineStr">
        <is>
          <t>NJD</t>
        </is>
      </c>
      <c r="C3906" t="inlineStr">
        <is>
          <t>C</t>
        </is>
      </c>
      <c r="D3906" t="inlineStr">
        <is>
          <t>F</t>
        </is>
      </c>
      <c r="E3906" t="n">
        <v>41</v>
      </c>
      <c r="F3906" t="inlineStr">
        <is>
          <t>FA</t>
        </is>
      </c>
      <c r="G3906" t="inlineStr">
        <is>
          <t>FA</t>
        </is>
      </c>
      <c r="H3906" s="30" t="n">
        <v>1</v>
      </c>
      <c r="I3906" s="31" t="n">
        <v>0</v>
      </c>
      <c r="J3906" s="31" t="n"/>
      <c r="K3906" s="31" t="n">
        <v>0</v>
      </c>
      <c r="L3906" s="32" t="n"/>
      <c r="M3906" s="31" t="n">
        <v>0</v>
      </c>
      <c r="N3906" s="31" t="n">
        <v>0</v>
      </c>
      <c r="O3906" s="31" t="n"/>
      <c r="P3906" s="31" t="n"/>
      <c r="Q3906" s="31" t="n">
        <v>0</v>
      </c>
      <c r="R3906" s="31" t="n"/>
      <c r="S3906" s="32" t="n"/>
      <c r="T3906" s="32" t="n"/>
      <c r="V3906" t="inlineStr">
        <is>
          <t>003xu</t>
        </is>
      </c>
      <c r="X3906" t="n">
        <v>4082</v>
      </c>
      <c r="Z3906" t="inlineStr">
        <is>
          <t>Ivan Khomutov (NJD C)</t>
        </is>
      </c>
    </row>
    <row r="3907">
      <c r="A3907" t="inlineStr">
        <is>
          <t>Ivan Klimovich</t>
        </is>
      </c>
      <c r="B3907" t="inlineStr">
        <is>
          <t>(N/A)</t>
        </is>
      </c>
      <c r="C3907" t="inlineStr">
        <is>
          <t>C</t>
        </is>
      </c>
      <c r="D3907" t="inlineStr">
        <is>
          <t>F</t>
        </is>
      </c>
      <c r="E3907" t="n">
        <v>23</v>
      </c>
      <c r="F3907" t="inlineStr">
        <is>
          <t>FA</t>
        </is>
      </c>
      <c r="G3907" t="inlineStr">
        <is>
          <t>FA</t>
        </is>
      </c>
      <c r="H3907" s="30" t="n">
        <v>1</v>
      </c>
      <c r="I3907" s="31" t="n">
        <v>0</v>
      </c>
      <c r="J3907" s="31" t="n"/>
      <c r="K3907" s="31" t="n">
        <v>0</v>
      </c>
      <c r="L3907" s="32" t="n"/>
      <c r="M3907" s="31" t="n">
        <v>0</v>
      </c>
      <c r="N3907" s="31" t="n">
        <v>0</v>
      </c>
      <c r="O3907" s="31" t="n"/>
      <c r="P3907" s="31" t="n"/>
      <c r="Q3907" s="31" t="n">
        <v>0</v>
      </c>
      <c r="R3907" s="31" t="n"/>
      <c r="S3907" s="32" t="n"/>
      <c r="T3907" s="32" t="n"/>
      <c r="V3907" t="inlineStr">
        <is>
          <t>06dqy</t>
        </is>
      </c>
      <c r="Z3907" t="inlineStr">
        <is>
          <t>Ivan Klimovich ((N/A) C)</t>
        </is>
      </c>
    </row>
    <row r="3908">
      <c r="A3908" t="inlineStr">
        <is>
          <t>Ivan Kosorenkov</t>
        </is>
      </c>
      <c r="B3908" t="inlineStr">
        <is>
          <t>SJS</t>
        </is>
      </c>
      <c r="C3908" t="inlineStr">
        <is>
          <t>RW</t>
        </is>
      </c>
      <c r="D3908" t="inlineStr">
        <is>
          <t>F</t>
        </is>
      </c>
      <c r="E3908" t="n">
        <v>28</v>
      </c>
      <c r="F3908" t="inlineStr">
        <is>
          <t>FA</t>
        </is>
      </c>
      <c r="G3908" t="inlineStr">
        <is>
          <t>FA</t>
        </is>
      </c>
      <c r="H3908" s="30" t="n">
        <v>1</v>
      </c>
      <c r="I3908" s="31" t="n">
        <v>0</v>
      </c>
      <c r="J3908" s="31" t="n"/>
      <c r="K3908" s="31" t="n">
        <v>0</v>
      </c>
      <c r="L3908" s="32" t="n"/>
      <c r="M3908" s="31" t="n">
        <v>0</v>
      </c>
      <c r="N3908" s="31" t="n">
        <v>0</v>
      </c>
      <c r="O3908" s="31" t="n"/>
      <c r="P3908" s="31" t="n"/>
      <c r="Q3908" s="31" t="n">
        <v>0</v>
      </c>
      <c r="R3908" s="31" t="n"/>
      <c r="S3908" s="32" t="n"/>
      <c r="T3908" s="32" t="n"/>
      <c r="V3908" t="inlineStr">
        <is>
          <t>0440s</t>
        </is>
      </c>
      <c r="W3908" t="n">
        <v>5590</v>
      </c>
      <c r="X3908" t="n">
        <v>7740</v>
      </c>
      <c r="Z3908" t="inlineStr">
        <is>
          <t>Ivan Kosorenkov (SJS RW)</t>
        </is>
      </c>
    </row>
    <row r="3909">
      <c r="A3909" t="inlineStr">
        <is>
          <t>Ivan Kozlov</t>
        </is>
      </c>
      <c r="B3909" t="inlineStr">
        <is>
          <t>(N/A)</t>
        </is>
      </c>
      <c r="C3909" t="inlineStr">
        <is>
          <t>LW</t>
        </is>
      </c>
      <c r="D3909" t="inlineStr">
        <is>
          <t>F</t>
        </is>
      </c>
      <c r="E3909" t="n">
        <v>27</v>
      </c>
      <c r="F3909" t="inlineStr">
        <is>
          <t>FA</t>
        </is>
      </c>
      <c r="G3909" t="inlineStr">
        <is>
          <t>FA</t>
        </is>
      </c>
      <c r="H3909" s="30" t="n">
        <v>1</v>
      </c>
      <c r="I3909" s="31" t="n">
        <v>0</v>
      </c>
      <c r="J3909" s="31" t="n"/>
      <c r="K3909" s="31" t="n">
        <v>0</v>
      </c>
      <c r="L3909" s="32" t="n"/>
      <c r="M3909" s="31" t="n">
        <v>0</v>
      </c>
      <c r="N3909" s="31" t="n">
        <v>0</v>
      </c>
      <c r="O3909" s="31" t="n"/>
      <c r="P3909" s="31" t="n"/>
      <c r="Q3909" s="31" t="n">
        <v>0</v>
      </c>
      <c r="R3909" s="31" t="n"/>
      <c r="S3909" s="32" t="n"/>
      <c r="T3909" s="32" t="n"/>
      <c r="V3909" t="inlineStr">
        <is>
          <t>04fq1</t>
        </is>
      </c>
      <c r="Z3909" t="inlineStr">
        <is>
          <t>Ivan Kozlov ((N/A) LW)</t>
        </is>
      </c>
    </row>
    <row r="3910">
      <c r="A3910" t="inlineStr">
        <is>
          <t>Ivan Kulbakov</t>
        </is>
      </c>
      <c r="B3910" t="inlineStr">
        <is>
          <t>(N/A)</t>
        </is>
      </c>
      <c r="C3910" t="inlineStr">
        <is>
          <t>G</t>
        </is>
      </c>
      <c r="D3910" t="inlineStr">
        <is>
          <t>G</t>
        </is>
      </c>
      <c r="E3910" t="n">
        <v>29</v>
      </c>
      <c r="F3910" t="inlineStr">
        <is>
          <t>FA</t>
        </is>
      </c>
      <c r="G3910" t="inlineStr">
        <is>
          <t>FA</t>
        </is>
      </c>
      <c r="H3910" s="30" t="n">
        <v>1</v>
      </c>
      <c r="I3910" s="31" t="n">
        <v>0</v>
      </c>
      <c r="J3910" s="31" t="n"/>
      <c r="K3910" s="31" t="n">
        <v>0</v>
      </c>
      <c r="L3910" s="32" t="n"/>
      <c r="M3910" s="31" t="n">
        <v>0</v>
      </c>
      <c r="N3910" s="31" t="n">
        <v>0</v>
      </c>
      <c r="O3910" s="31" t="n"/>
      <c r="P3910" s="31" t="n"/>
      <c r="Q3910" s="31" t="n">
        <v>0</v>
      </c>
      <c r="R3910" s="31" t="n"/>
      <c r="S3910" s="32" t="n"/>
      <c r="T3910" s="32" t="n"/>
      <c r="V3910" t="inlineStr">
        <is>
          <t>04gx0</t>
        </is>
      </c>
      <c r="X3910" t="n">
        <v>7787</v>
      </c>
      <c r="Z3910" t="inlineStr">
        <is>
          <t>Ivan Kulbakov ((N/A) G)</t>
        </is>
      </c>
    </row>
    <row r="3911">
      <c r="A3911" t="inlineStr">
        <is>
          <t>Ivan Lodnia</t>
        </is>
      </c>
      <c r="B3911" t="inlineStr">
        <is>
          <t>SJS</t>
        </is>
      </c>
      <c r="C3911" t="inlineStr">
        <is>
          <t>RW</t>
        </is>
      </c>
      <c r="D3911" t="inlineStr">
        <is>
          <t>F</t>
        </is>
      </c>
      <c r="E3911" t="n">
        <v>27</v>
      </c>
      <c r="F3911" t="inlineStr">
        <is>
          <t>FA</t>
        </is>
      </c>
      <c r="G3911" t="inlineStr">
        <is>
          <t>FA</t>
        </is>
      </c>
      <c r="H3911" s="30" t="n">
        <v>1</v>
      </c>
      <c r="I3911" s="31" t="n">
        <v>0</v>
      </c>
      <c r="J3911" s="31" t="n"/>
      <c r="K3911" s="31" t="n">
        <v>0</v>
      </c>
      <c r="L3911" s="32" t="n"/>
      <c r="M3911" s="31" t="n">
        <v>0</v>
      </c>
      <c r="N3911" s="31" t="n">
        <v>0</v>
      </c>
      <c r="O3911" s="31" t="n"/>
      <c r="P3911" s="31" t="n"/>
      <c r="Q3911" s="31" t="n">
        <v>0</v>
      </c>
      <c r="R3911" s="31" t="n"/>
      <c r="S3911" s="32" t="n"/>
      <c r="T3911" s="32" t="n"/>
      <c r="V3911" t="inlineStr">
        <is>
          <t>04apc</t>
        </is>
      </c>
      <c r="W3911" t="n">
        <v>5502</v>
      </c>
      <c r="X3911" t="n">
        <v>7600</v>
      </c>
      <c r="Y3911" t="inlineStr">
        <is>
          <t>4c379a87-f5a0-4fbd-bc49-bf0427a0452c</t>
        </is>
      </c>
      <c r="Z3911" t="inlineStr">
        <is>
          <t>Ivan Lodnia (SJS RW)</t>
        </is>
      </c>
    </row>
    <row r="3912">
      <c r="A3912" t="inlineStr">
        <is>
          <t>Ivan Morozov</t>
        </is>
      </c>
      <c r="B3912" t="inlineStr">
        <is>
          <t>VGK</t>
        </is>
      </c>
      <c r="C3912" t="inlineStr">
        <is>
          <t>RW</t>
        </is>
      </c>
      <c r="D3912" t="inlineStr">
        <is>
          <t>F</t>
        </is>
      </c>
      <c r="E3912" t="n">
        <v>26</v>
      </c>
      <c r="F3912" t="inlineStr">
        <is>
          <t>T</t>
        </is>
      </c>
      <c r="G3912" t="inlineStr">
        <is>
          <t>Mike</t>
        </is>
      </c>
      <c r="H3912" s="30" t="n">
        <v>1</v>
      </c>
      <c r="I3912" s="31" t="n">
        <v>0</v>
      </c>
      <c r="J3912" s="31" t="n"/>
      <c r="K3912" s="31" t="n">
        <v>0</v>
      </c>
      <c r="L3912" s="32" t="n"/>
      <c r="M3912" s="31" t="n">
        <v>0</v>
      </c>
      <c r="N3912" s="31" t="n">
        <v>0</v>
      </c>
      <c r="O3912" s="31" t="n"/>
      <c r="P3912" s="31" t="n"/>
      <c r="Q3912" s="31" t="n">
        <v>0</v>
      </c>
      <c r="R3912" s="31" t="n"/>
      <c r="S3912" s="32" t="n"/>
      <c r="T3912" s="32" t="n"/>
      <c r="V3912" t="inlineStr">
        <is>
          <t>04qyc</t>
        </is>
      </c>
      <c r="W3912" t="n">
        <v>5768</v>
      </c>
      <c r="Y3912" t="inlineStr">
        <is>
          <t>31df6c0c-b99e-43cb-b99c-8e13a680fda7</t>
        </is>
      </c>
      <c r="Z3912" t="inlineStr">
        <is>
          <t>Ivan Morozov (VGK RW)</t>
        </is>
      </c>
    </row>
    <row r="3913">
      <c r="A3913" t="inlineStr">
        <is>
          <t>Ivan Muranov</t>
        </is>
      </c>
      <c r="B3913" t="inlineStr">
        <is>
          <t>(N/A)</t>
        </is>
      </c>
      <c r="C3913" t="inlineStr">
        <is>
          <t>LW</t>
        </is>
      </c>
      <c r="D3913" t="inlineStr">
        <is>
          <t>F</t>
        </is>
      </c>
      <c r="E3913" t="n">
        <v>26</v>
      </c>
      <c r="F3913" t="inlineStr">
        <is>
          <t>FA</t>
        </is>
      </c>
      <c r="G3913" t="inlineStr">
        <is>
          <t>FA</t>
        </is>
      </c>
      <c r="H3913" s="30" t="n">
        <v>1</v>
      </c>
      <c r="I3913" s="31" t="n">
        <v>0</v>
      </c>
      <c r="J3913" s="31" t="n"/>
      <c r="K3913" s="31" t="n">
        <v>0</v>
      </c>
      <c r="L3913" s="32" t="n"/>
      <c r="M3913" s="31" t="n">
        <v>0</v>
      </c>
      <c r="N3913" s="31" t="n">
        <v>0</v>
      </c>
      <c r="O3913" s="31" t="n"/>
      <c r="P3913" s="31" t="n"/>
      <c r="Q3913" s="31" t="n">
        <v>0</v>
      </c>
      <c r="R3913" s="31" t="n"/>
      <c r="S3913" s="32" t="n"/>
      <c r="T3913" s="32" t="n"/>
      <c r="V3913" t="inlineStr">
        <is>
          <t>04r68</t>
        </is>
      </c>
      <c r="Z3913" t="inlineStr">
        <is>
          <t>Ivan Muranov ((N/A) LW)</t>
        </is>
      </c>
    </row>
    <row r="3914">
      <c r="A3914" t="inlineStr">
        <is>
          <t>Ivan Nalimov</t>
        </is>
      </c>
      <c r="B3914" t="inlineStr">
        <is>
          <t>(N/A)</t>
        </is>
      </c>
      <c r="C3914" t="inlineStr">
        <is>
          <t>G</t>
        </is>
      </c>
      <c r="D3914" t="inlineStr">
        <is>
          <t>G</t>
        </is>
      </c>
      <c r="E3914" t="n">
        <v>32</v>
      </c>
      <c r="F3914" t="inlineStr">
        <is>
          <t>FA</t>
        </is>
      </c>
      <c r="G3914" t="inlineStr">
        <is>
          <t>FA</t>
        </is>
      </c>
      <c r="H3914" s="30" t="n">
        <v>1</v>
      </c>
      <c r="I3914" s="31" t="n">
        <v>0</v>
      </c>
      <c r="J3914" s="31" t="n"/>
      <c r="K3914" s="31" t="n">
        <v>0</v>
      </c>
      <c r="L3914" s="32" t="n"/>
      <c r="M3914" s="31" t="n">
        <v>0</v>
      </c>
      <c r="N3914" s="31" t="n">
        <v>0</v>
      </c>
      <c r="O3914" s="31" t="n"/>
      <c r="P3914" s="31" t="n"/>
      <c r="Q3914" s="31" t="n">
        <v>0</v>
      </c>
      <c r="R3914" s="31" t="n"/>
      <c r="S3914" s="32" t="n"/>
      <c r="T3914" s="32" t="n"/>
      <c r="V3914" t="inlineStr">
        <is>
          <t>03e1s</t>
        </is>
      </c>
      <c r="W3914" t="n">
        <v>5853</v>
      </c>
      <c r="X3914" t="n">
        <v>6547</v>
      </c>
      <c r="Z3914" t="inlineStr">
        <is>
          <t>Ivan Nalimov ((N/A) G)</t>
        </is>
      </c>
    </row>
    <row r="3915">
      <c r="A3915" t="inlineStr">
        <is>
          <t>Ivan Nikolishin</t>
        </is>
      </c>
      <c r="B3915" t="inlineStr">
        <is>
          <t>(N/A)</t>
        </is>
      </c>
      <c r="C3915" t="inlineStr">
        <is>
          <t>LW</t>
        </is>
      </c>
      <c r="D3915" t="inlineStr">
        <is>
          <t>F</t>
        </is>
      </c>
      <c r="E3915" t="n">
        <v>30</v>
      </c>
      <c r="F3915" t="inlineStr">
        <is>
          <t>FA</t>
        </is>
      </c>
      <c r="G3915" t="inlineStr">
        <is>
          <t>FA</t>
        </is>
      </c>
      <c r="H3915" s="30" t="n">
        <v>1</v>
      </c>
      <c r="I3915" s="31" t="n">
        <v>0</v>
      </c>
      <c r="J3915" s="31" t="n"/>
      <c r="K3915" s="31" t="n">
        <v>0</v>
      </c>
      <c r="L3915" s="32" t="n"/>
      <c r="M3915" s="31" t="n">
        <v>0</v>
      </c>
      <c r="N3915" s="31" t="n">
        <v>0</v>
      </c>
      <c r="O3915" s="31" t="n"/>
      <c r="P3915" s="31" t="n"/>
      <c r="Q3915" s="31" t="n">
        <v>0</v>
      </c>
      <c r="R3915" s="31" t="n"/>
      <c r="S3915" s="32" t="n"/>
      <c r="T3915" s="32" t="n"/>
      <c r="V3915" t="inlineStr">
        <is>
          <t>03ete</t>
        </is>
      </c>
      <c r="Z3915" t="inlineStr">
        <is>
          <t>Ivan Nikolishin ((N/A) LW)</t>
        </is>
      </c>
    </row>
    <row r="3916">
      <c r="A3916" t="inlineStr">
        <is>
          <t>Ivan Patrikhayev</t>
        </is>
      </c>
      <c r="B3916" t="inlineStr">
        <is>
          <t>NYR</t>
        </is>
      </c>
      <c r="C3916" t="inlineStr">
        <is>
          <t>D</t>
        </is>
      </c>
      <c r="D3916" t="inlineStr">
        <is>
          <t>D</t>
        </is>
      </c>
      <c r="E3916" t="n">
        <v>20</v>
      </c>
      <c r="F3916" t="inlineStr">
        <is>
          <t>FA</t>
        </is>
      </c>
      <c r="G3916" t="inlineStr">
        <is>
          <t>FA</t>
        </is>
      </c>
      <c r="H3916" s="30" t="n">
        <v>1</v>
      </c>
      <c r="I3916" s="31" t="n">
        <v>0</v>
      </c>
      <c r="J3916" s="31" t="n"/>
      <c r="K3916" s="31" t="n">
        <v>0</v>
      </c>
      <c r="L3916" s="32" t="n"/>
      <c r="M3916" s="31" t="n">
        <v>0</v>
      </c>
      <c r="N3916" s="31" t="n">
        <v>0</v>
      </c>
      <c r="O3916" s="31" t="n"/>
      <c r="P3916" s="31" t="n"/>
      <c r="Q3916" s="31" t="n">
        <v>0</v>
      </c>
      <c r="R3916" s="31" t="n"/>
      <c r="S3916" s="32" t="n"/>
      <c r="T3916" s="32" t="n"/>
      <c r="V3916" t="inlineStr">
        <is>
          <t>072yz</t>
        </is>
      </c>
      <c r="Y3916" t="inlineStr">
        <is>
          <t>1006bde1-fae8-4d1e-8b83-206f3977c8e8</t>
        </is>
      </c>
      <c r="Z3916" t="inlineStr">
        <is>
          <t>Ivan Patrikhayev (NYR D)</t>
        </is>
      </c>
    </row>
    <row r="3917">
      <c r="A3917" t="inlineStr">
        <is>
          <t>Ivan Prosvetov</t>
        </is>
      </c>
      <c r="B3917" t="inlineStr">
        <is>
          <t>CGY</t>
        </is>
      </c>
      <c r="C3917" t="inlineStr">
        <is>
          <t>G</t>
        </is>
      </c>
      <c r="D3917" t="inlineStr">
        <is>
          <t>G</t>
        </is>
      </c>
      <c r="E3917" t="n">
        <v>27</v>
      </c>
      <c r="F3917" t="inlineStr">
        <is>
          <t>FA</t>
        </is>
      </c>
      <c r="G3917" t="inlineStr">
        <is>
          <t>FA</t>
        </is>
      </c>
      <c r="H3917" s="30" t="n">
        <v>950000</v>
      </c>
      <c r="I3917" s="31" t="n">
        <v>0</v>
      </c>
      <c r="J3917" s="31" t="n"/>
      <c r="K3917" s="31" t="n">
        <v>0</v>
      </c>
      <c r="L3917" s="32" t="n"/>
      <c r="M3917" s="31" t="n">
        <v>0</v>
      </c>
      <c r="N3917" s="31" t="n">
        <v>0</v>
      </c>
      <c r="O3917" s="31" t="n"/>
      <c r="P3917" s="31" t="n"/>
      <c r="Q3917" s="31" t="n">
        <v>0</v>
      </c>
      <c r="R3917" s="31" t="n"/>
      <c r="S3917" s="32" t="n"/>
      <c r="T3917" s="32" t="n"/>
      <c r="V3917" t="inlineStr">
        <is>
          <t>04qzj</t>
        </is>
      </c>
      <c r="W3917" t="n">
        <v>6015</v>
      </c>
      <c r="X3917" t="n">
        <v>8011</v>
      </c>
      <c r="Y3917" t="inlineStr">
        <is>
          <t>11b050e9-d78f-40f3-87a0-cf72e8052eb5</t>
        </is>
      </c>
      <c r="Z3917" t="inlineStr">
        <is>
          <t>Ivan Prosvetov (CGY G)</t>
        </is>
      </c>
    </row>
    <row r="3918">
      <c r="A3918" t="inlineStr">
        <is>
          <t>Ivan Remezovsky</t>
        </is>
      </c>
      <c r="B3918" t="inlineStr">
        <is>
          <t>(N/A)</t>
        </is>
      </c>
      <c r="C3918" t="inlineStr">
        <is>
          <t>D</t>
        </is>
      </c>
      <c r="D3918" t="inlineStr">
        <is>
          <t>D</t>
        </is>
      </c>
      <c r="E3918" t="n">
        <v>21</v>
      </c>
      <c r="F3918" t="inlineStr">
        <is>
          <t>FA</t>
        </is>
      </c>
      <c r="G3918" t="inlineStr">
        <is>
          <t>FA</t>
        </is>
      </c>
      <c r="H3918" s="30" t="n">
        <v>1</v>
      </c>
      <c r="I3918" s="31" t="n">
        <v>0</v>
      </c>
      <c r="J3918" s="31" t="n"/>
      <c r="K3918" s="31" t="n">
        <v>0</v>
      </c>
      <c r="L3918" s="32" t="n"/>
      <c r="M3918" s="31" t="n">
        <v>0</v>
      </c>
      <c r="N3918" s="31" t="n">
        <v>0</v>
      </c>
      <c r="O3918" s="31" t="n"/>
      <c r="P3918" s="31" t="n"/>
      <c r="Q3918" s="31" t="n">
        <v>0</v>
      </c>
      <c r="R3918" s="31" t="n"/>
      <c r="S3918" s="32" t="n"/>
      <c r="T3918" s="32" t="n"/>
      <c r="V3918" t="inlineStr">
        <is>
          <t>06c54</t>
        </is>
      </c>
      <c r="Z3918" t="inlineStr">
        <is>
          <t>Ivan Remezovsky ((N/A) D)</t>
        </is>
      </c>
    </row>
    <row r="3919">
      <c r="A3919" t="inlineStr">
        <is>
          <t>Ivan Ryabkin</t>
        </is>
      </c>
      <c r="B3919" t="inlineStr">
        <is>
          <t>CAR</t>
        </is>
      </c>
      <c r="C3919" t="inlineStr">
        <is>
          <t>C</t>
        </is>
      </c>
      <c r="D3919" t="inlineStr">
        <is>
          <t>F</t>
        </is>
      </c>
      <c r="E3919" t="n">
        <v>19</v>
      </c>
      <c r="F3919" t="inlineStr">
        <is>
          <t>T</t>
        </is>
      </c>
      <c r="G3919" t="inlineStr">
        <is>
          <t>Nathan</t>
        </is>
      </c>
      <c r="H3919" s="30" t="n">
        <v>918333</v>
      </c>
      <c r="I3919" s="31" t="n">
        <v>0</v>
      </c>
      <c r="J3919" s="31" t="n"/>
      <c r="K3919" s="31" t="n">
        <v>0</v>
      </c>
      <c r="L3919" s="32" t="n"/>
      <c r="M3919" s="31" t="n">
        <v>0</v>
      </c>
      <c r="N3919" s="31" t="n">
        <v>0</v>
      </c>
      <c r="O3919" s="31" t="n"/>
      <c r="P3919" s="31" t="n"/>
      <c r="Q3919" s="31" t="n">
        <v>0</v>
      </c>
      <c r="R3919" s="31" t="n"/>
      <c r="S3919" s="32" t="n"/>
      <c r="T3919" s="32" t="n"/>
      <c r="V3919" t="inlineStr">
        <is>
          <t>06lop</t>
        </is>
      </c>
      <c r="W3919" t="n">
        <v>7398</v>
      </c>
      <c r="Y3919" t="inlineStr">
        <is>
          <t>9790303f-f741-44d5-a8d4-8f78639911b2</t>
        </is>
      </c>
      <c r="Z3919" t="inlineStr">
        <is>
          <t>Ivan Ryabkin (CAR C)</t>
        </is>
      </c>
    </row>
    <row r="3920">
      <c r="A3920" t="inlineStr">
        <is>
          <t>Ivan Telegin</t>
        </is>
      </c>
      <c r="B3920" t="inlineStr">
        <is>
          <t>(N/A)</t>
        </is>
      </c>
      <c r="C3920" t="inlineStr">
        <is>
          <t>C</t>
        </is>
      </c>
      <c r="D3920" t="inlineStr">
        <is>
          <t>F</t>
        </is>
      </c>
      <c r="E3920" t="n">
        <v>34</v>
      </c>
      <c r="F3920" t="inlineStr">
        <is>
          <t>FA</t>
        </is>
      </c>
      <c r="G3920" t="inlineStr">
        <is>
          <t>FA</t>
        </is>
      </c>
      <c r="H3920" s="30" t="n">
        <v>1</v>
      </c>
      <c r="I3920" s="31" t="n">
        <v>0</v>
      </c>
      <c r="J3920" s="31" t="n"/>
      <c r="K3920" s="31" t="n">
        <v>0</v>
      </c>
      <c r="L3920" s="32" t="n"/>
      <c r="M3920" s="31" t="n">
        <v>0</v>
      </c>
      <c r="N3920" s="31" t="n">
        <v>0</v>
      </c>
      <c r="O3920" s="31" t="n"/>
      <c r="P3920" s="31" t="n"/>
      <c r="Q3920" s="31" t="n">
        <v>0</v>
      </c>
      <c r="R3920" s="31" t="n"/>
      <c r="S3920" s="32" t="n"/>
      <c r="T3920" s="32" t="n"/>
      <c r="V3920" t="inlineStr">
        <is>
          <t>01zsx</t>
        </is>
      </c>
      <c r="W3920" t="n">
        <v>3560</v>
      </c>
      <c r="X3920" t="n">
        <v>5074</v>
      </c>
      <c r="Z3920" t="inlineStr">
        <is>
          <t>Ivan Telegin ((N/A) C)</t>
        </is>
      </c>
    </row>
    <row r="3921">
      <c r="A3921" t="inlineStr">
        <is>
          <t>Ivan Tkach-Tkachenko</t>
        </is>
      </c>
      <c r="B3921" t="inlineStr">
        <is>
          <t>UTA</t>
        </is>
      </c>
      <c r="C3921" t="inlineStr">
        <is>
          <t>G</t>
        </is>
      </c>
      <c r="D3921" t="inlineStr">
        <is>
          <t>G</t>
        </is>
      </c>
      <c r="E3921" t="n">
        <v>19</v>
      </c>
      <c r="F3921" t="inlineStr">
        <is>
          <t>FA</t>
        </is>
      </c>
      <c r="G3921" t="inlineStr">
        <is>
          <t>FA</t>
        </is>
      </c>
      <c r="H3921" s="30" t="n">
        <v>1</v>
      </c>
      <c r="I3921" s="31" t="n">
        <v>0</v>
      </c>
      <c r="J3921" s="31" t="n"/>
      <c r="K3921" s="31" t="n">
        <v>0</v>
      </c>
      <c r="L3921" s="32" t="n"/>
      <c r="M3921" s="31" t="n">
        <v>0</v>
      </c>
      <c r="N3921" s="31" t="n">
        <v>0</v>
      </c>
      <c r="O3921" s="31" t="n"/>
      <c r="P3921" s="31" t="n"/>
      <c r="Q3921" s="31" t="n">
        <v>0</v>
      </c>
      <c r="R3921" s="31" t="n"/>
      <c r="S3921" s="32" t="n"/>
      <c r="T3921" s="32" t="n"/>
      <c r="V3921" t="inlineStr">
        <is>
          <t>06xwl</t>
        </is>
      </c>
      <c r="Y3921" t="inlineStr">
        <is>
          <t>6b2a72fb-04f4-4c79-bc16-acad813ac4bc</t>
        </is>
      </c>
      <c r="Z3921" t="inlineStr">
        <is>
          <t>Ivan Tkach-Tkachenko (UTA G)</t>
        </is>
      </c>
    </row>
    <row r="3922">
      <c r="A3922" t="inlineStr">
        <is>
          <t>Ivan Vishnevskiy</t>
        </is>
      </c>
      <c r="B3922" t="inlineStr">
        <is>
          <t>(N/A)</t>
        </is>
      </c>
      <c r="C3922" t="inlineStr">
        <is>
          <t>D</t>
        </is>
      </c>
      <c r="D3922" t="inlineStr">
        <is>
          <t>D</t>
        </is>
      </c>
      <c r="E3922" t="n">
        <v>38</v>
      </c>
      <c r="F3922" t="inlineStr">
        <is>
          <t>FA</t>
        </is>
      </c>
      <c r="G3922" t="inlineStr">
        <is>
          <t>FA</t>
        </is>
      </c>
      <c r="H3922" s="30" t="n">
        <v>1</v>
      </c>
      <c r="I3922" s="31" t="n">
        <v>0</v>
      </c>
      <c r="J3922" s="31" t="n"/>
      <c r="K3922" s="31" t="n">
        <v>0</v>
      </c>
      <c r="L3922" s="32" t="n"/>
      <c r="M3922" s="31" t="n">
        <v>0</v>
      </c>
      <c r="N3922" s="31" t="n">
        <v>0</v>
      </c>
      <c r="O3922" s="31" t="n"/>
      <c r="P3922" s="31" t="n"/>
      <c r="Q3922" s="31" t="n">
        <v>0</v>
      </c>
      <c r="R3922" s="31" t="n"/>
      <c r="S3922" s="32" t="n"/>
      <c r="T3922" s="32" t="n"/>
      <c r="V3922" t="inlineStr">
        <is>
          <t>004l8</t>
        </is>
      </c>
      <c r="W3922" t="n">
        <v>2581</v>
      </c>
      <c r="X3922" t="n">
        <v>4007</v>
      </c>
      <c r="Z3922" t="inlineStr">
        <is>
          <t>Ivan Vishnevskiy ((N/A) D)</t>
        </is>
      </c>
    </row>
    <row r="3923">
      <c r="A3923" t="inlineStr">
        <is>
          <t>Ivan Volgin</t>
        </is>
      </c>
      <c r="B3923" t="inlineStr">
        <is>
          <t>(N/A)</t>
        </is>
      </c>
      <c r="C3923" t="inlineStr">
        <is>
          <t>C</t>
        </is>
      </c>
      <c r="D3923" t="inlineStr">
        <is>
          <t>F</t>
        </is>
      </c>
      <c r="E3923" t="n">
        <v>22</v>
      </c>
      <c r="F3923" t="inlineStr">
        <is>
          <t>FA</t>
        </is>
      </c>
      <c r="G3923" t="inlineStr">
        <is>
          <t>FA</t>
        </is>
      </c>
      <c r="H3923" s="30" t="n">
        <v>1</v>
      </c>
      <c r="I3923" s="31" t="n">
        <v>0</v>
      </c>
      <c r="J3923" s="31" t="n"/>
      <c r="K3923" s="31" t="n">
        <v>0</v>
      </c>
      <c r="L3923" s="32" t="n"/>
      <c r="M3923" s="31" t="n">
        <v>0</v>
      </c>
      <c r="N3923" s="31" t="n">
        <v>0</v>
      </c>
      <c r="O3923" s="31" t="n"/>
      <c r="P3923" s="31" t="n"/>
      <c r="Q3923" s="31" t="n">
        <v>0</v>
      </c>
      <c r="R3923" s="31" t="n"/>
      <c r="S3923" s="32" t="n"/>
      <c r="T3923" s="32" t="n"/>
      <c r="V3923" t="inlineStr">
        <is>
          <t>06m9g</t>
        </is>
      </c>
      <c r="Z3923" t="inlineStr">
        <is>
          <t>Ivan Volgin ((N/A) C)</t>
        </is>
      </c>
    </row>
    <row r="3924">
      <c r="A3924" t="inlineStr">
        <is>
          <t>Ivan Vorobyov</t>
        </is>
      </c>
      <c r="B3924" t="inlineStr">
        <is>
          <t>STL</t>
        </is>
      </c>
      <c r="C3924" t="inlineStr">
        <is>
          <t>RW</t>
        </is>
      </c>
      <c r="D3924" t="inlineStr">
        <is>
          <t>F</t>
        </is>
      </c>
      <c r="E3924" t="n">
        <v>24</v>
      </c>
      <c r="F3924" t="inlineStr">
        <is>
          <t>FA</t>
        </is>
      </c>
      <c r="G3924" t="inlineStr">
        <is>
          <t>FA</t>
        </is>
      </c>
      <c r="H3924" s="30" t="n">
        <v>1</v>
      </c>
      <c r="I3924" s="31" t="n">
        <v>0</v>
      </c>
      <c r="J3924" s="31" t="n"/>
      <c r="K3924" s="31" t="n">
        <v>0</v>
      </c>
      <c r="L3924" s="32" t="n"/>
      <c r="M3924" s="31" t="n">
        <v>0</v>
      </c>
      <c r="N3924" s="31" t="n">
        <v>0</v>
      </c>
      <c r="O3924" s="31" t="n"/>
      <c r="P3924" s="31" t="n"/>
      <c r="Q3924" s="31" t="n">
        <v>0</v>
      </c>
      <c r="R3924" s="31" t="n"/>
      <c r="S3924" s="32" t="n"/>
      <c r="T3924" s="32" t="n"/>
      <c r="V3924" t="inlineStr">
        <is>
          <t>05ugp</t>
        </is>
      </c>
      <c r="Y3924" t="inlineStr">
        <is>
          <t>2fc7ade5-1469-400e-b263-22854d1e8b9d</t>
        </is>
      </c>
      <c r="Z3924" t="inlineStr">
        <is>
          <t>Ivan Vorobyov (STL RW)</t>
        </is>
      </c>
    </row>
    <row r="3925">
      <c r="A3925" t="inlineStr">
        <is>
          <t>Ivan Vydrenkov</t>
        </is>
      </c>
      <c r="B3925" t="inlineStr">
        <is>
          <t>(N/A)</t>
        </is>
      </c>
      <c r="C3925" t="inlineStr">
        <is>
          <t>D</t>
        </is>
      </c>
      <c r="D3925" t="inlineStr">
        <is>
          <t>D</t>
        </is>
      </c>
      <c r="E3925" t="n">
        <v>22</v>
      </c>
      <c r="F3925" t="inlineStr">
        <is>
          <t>FA</t>
        </is>
      </c>
      <c r="G3925" t="inlineStr">
        <is>
          <t>FA</t>
        </is>
      </c>
      <c r="H3925" s="30" t="n">
        <v>1</v>
      </c>
      <c r="I3925" s="31" t="n">
        <v>0</v>
      </c>
      <c r="J3925" s="31" t="n"/>
      <c r="K3925" s="31" t="n">
        <v>0</v>
      </c>
      <c r="L3925" s="32" t="n"/>
      <c r="M3925" s="31" t="n">
        <v>0</v>
      </c>
      <c r="N3925" s="31" t="n">
        <v>0</v>
      </c>
      <c r="O3925" s="31" t="n"/>
      <c r="P3925" s="31" t="n"/>
      <c r="Q3925" s="31" t="n">
        <v>0</v>
      </c>
      <c r="R3925" s="31" t="n"/>
      <c r="S3925" s="32" t="n"/>
      <c r="T3925" s="32" t="n"/>
      <c r="V3925" t="inlineStr">
        <is>
          <t>06q36</t>
        </is>
      </c>
      <c r="Z3925" t="inlineStr">
        <is>
          <t>Ivan Vydrenkov ((N/A) D)</t>
        </is>
      </c>
    </row>
    <row r="3926">
      <c r="A3926" t="inlineStr">
        <is>
          <t>Ivan Yunin</t>
        </is>
      </c>
      <c r="B3926" t="inlineStr">
        <is>
          <t>COL</t>
        </is>
      </c>
      <c r="C3926" t="inlineStr">
        <is>
          <t>G</t>
        </is>
      </c>
      <c r="D3926" t="inlineStr">
        <is>
          <t>G</t>
        </is>
      </c>
      <c r="E3926" t="n">
        <v>20</v>
      </c>
      <c r="F3926" t="inlineStr">
        <is>
          <t>FA</t>
        </is>
      </c>
      <c r="G3926" t="inlineStr">
        <is>
          <t>FA</t>
        </is>
      </c>
      <c r="H3926" s="30" t="n">
        <v>1</v>
      </c>
      <c r="I3926" s="31" t="n">
        <v>0</v>
      </c>
      <c r="J3926" s="31" t="n"/>
      <c r="K3926" s="31" t="n">
        <v>0</v>
      </c>
      <c r="L3926" s="32" t="n"/>
      <c r="M3926" s="31" t="n">
        <v>0</v>
      </c>
      <c r="N3926" s="31" t="n">
        <v>0</v>
      </c>
      <c r="O3926" s="31" t="n"/>
      <c r="P3926" s="31" t="n"/>
      <c r="Q3926" s="31" t="n">
        <v>0</v>
      </c>
      <c r="R3926" s="31" t="n"/>
      <c r="S3926" s="32" t="n"/>
      <c r="T3926" s="32" t="n"/>
      <c r="V3926" t="inlineStr">
        <is>
          <t>06mjc</t>
        </is>
      </c>
      <c r="Y3926" t="inlineStr">
        <is>
          <t>15ce5f16-abbd-4666-af02-68353e152cb9</t>
        </is>
      </c>
      <c r="Z3926" t="inlineStr">
        <is>
          <t>Ivan Yunin (COL G)</t>
        </is>
      </c>
    </row>
    <row r="3927">
      <c r="A3927" t="inlineStr">
        <is>
          <t>Ivan Zhigalov</t>
        </is>
      </c>
      <c r="B3927" t="inlineStr">
        <is>
          <t>COL</t>
        </is>
      </c>
      <c r="C3927" t="inlineStr">
        <is>
          <t>G</t>
        </is>
      </c>
      <c r="D3927" t="inlineStr">
        <is>
          <t>G</t>
        </is>
      </c>
      <c r="E3927" t="n">
        <v>23</v>
      </c>
      <c r="F3927" t="inlineStr">
        <is>
          <t>FA</t>
        </is>
      </c>
      <c r="G3927" t="inlineStr">
        <is>
          <t>FA</t>
        </is>
      </c>
      <c r="H3927" s="30" t="n">
        <v>1</v>
      </c>
      <c r="I3927" s="31" t="n">
        <v>0</v>
      </c>
      <c r="J3927" s="31" t="n"/>
      <c r="K3927" s="31" t="n">
        <v>0</v>
      </c>
      <c r="L3927" s="32" t="n"/>
      <c r="M3927" s="31" t="n">
        <v>0</v>
      </c>
      <c r="N3927" s="31" t="n">
        <v>0</v>
      </c>
      <c r="O3927" s="31" t="n"/>
      <c r="P3927" s="31" t="n"/>
      <c r="Q3927" s="31" t="n">
        <v>0</v>
      </c>
      <c r="R3927" s="31" t="n"/>
      <c r="S3927" s="32" t="n"/>
      <c r="T3927" s="32" t="n"/>
      <c r="V3927" t="inlineStr">
        <is>
          <t>05uw2</t>
        </is>
      </c>
      <c r="W3927" t="n">
        <v>7047</v>
      </c>
      <c r="Y3927" t="inlineStr">
        <is>
          <t>9b514694-d410-4b6d-ab2c-0c5ef07b486a</t>
        </is>
      </c>
      <c r="Z3927" t="inlineStr">
        <is>
          <t>Ivan Zhigalov (COL G)</t>
        </is>
      </c>
    </row>
    <row r="3928">
      <c r="A3928" t="inlineStr">
        <is>
          <t>Ivars Punnenovs</t>
        </is>
      </c>
      <c r="B3928" t="inlineStr">
        <is>
          <t>(N/A)</t>
        </is>
      </c>
      <c r="C3928" t="inlineStr">
        <is>
          <t>G</t>
        </is>
      </c>
      <c r="D3928" t="inlineStr">
        <is>
          <t>G</t>
        </is>
      </c>
      <c r="E3928" t="n">
        <v>32</v>
      </c>
      <c r="F3928" t="inlineStr">
        <is>
          <t>FA</t>
        </is>
      </c>
      <c r="G3928" t="inlineStr">
        <is>
          <t>FA</t>
        </is>
      </c>
      <c r="H3928" s="30" t="n">
        <v>1</v>
      </c>
      <c r="I3928" s="31" t="n">
        <v>0</v>
      </c>
      <c r="J3928" s="31" t="n"/>
      <c r="K3928" s="31" t="n">
        <v>0</v>
      </c>
      <c r="L3928" s="32" t="n"/>
      <c r="M3928" s="31" t="n">
        <v>0</v>
      </c>
      <c r="N3928" s="31" t="n">
        <v>0</v>
      </c>
      <c r="O3928" s="31" t="n"/>
      <c r="P3928" s="31" t="n"/>
      <c r="Q3928" s="31" t="n">
        <v>0</v>
      </c>
      <c r="R3928" s="31" t="n"/>
      <c r="S3928" s="32" t="n"/>
      <c r="T3928" s="32" t="n"/>
      <c r="V3928" t="inlineStr">
        <is>
          <t>05yjs</t>
        </is>
      </c>
      <c r="Z3928" t="inlineStr">
        <is>
          <t>Ivars Punnenovs ((N/A) G)</t>
        </is>
      </c>
    </row>
    <row r="3929">
      <c r="A3929" t="inlineStr">
        <is>
          <t>J-F Berube</t>
        </is>
      </c>
      <c r="B3929" t="inlineStr">
        <is>
          <t>LAK</t>
        </is>
      </c>
      <c r="C3929" t="inlineStr">
        <is>
          <t>G</t>
        </is>
      </c>
      <c r="D3929" t="inlineStr">
        <is>
          <t>G</t>
        </is>
      </c>
      <c r="E3929" t="n">
        <v>35</v>
      </c>
      <c r="F3929" t="inlineStr">
        <is>
          <t>FA</t>
        </is>
      </c>
      <c r="G3929" t="inlineStr">
        <is>
          <t>FA</t>
        </is>
      </c>
      <c r="H3929" s="30" t="n">
        <v>1</v>
      </c>
      <c r="I3929" s="31" t="n">
        <v>0</v>
      </c>
      <c r="J3929" s="31" t="n"/>
      <c r="K3929" s="31" t="n">
        <v>0</v>
      </c>
      <c r="L3929" s="32" t="n"/>
      <c r="M3929" s="31" t="n">
        <v>0</v>
      </c>
      <c r="N3929" s="31" t="n">
        <v>0</v>
      </c>
      <c r="O3929" s="31" t="n"/>
      <c r="P3929" s="31" t="n"/>
      <c r="Q3929" s="31" t="n">
        <v>0</v>
      </c>
      <c r="R3929" s="31" t="n"/>
      <c r="S3929" s="32" t="n"/>
      <c r="T3929" s="32" t="n"/>
      <c r="V3929" t="inlineStr">
        <is>
          <t>023ry</t>
        </is>
      </c>
      <c r="W3929" t="n">
        <v>3289</v>
      </c>
      <c r="X3929" t="n">
        <v>5223</v>
      </c>
      <c r="Y3929" t="inlineStr">
        <is>
          <t>4284180e-0f24-11e2-8525-18a905767e44</t>
        </is>
      </c>
      <c r="Z3929" t="inlineStr">
        <is>
          <t>J-F Berube (LAK G)</t>
        </is>
      </c>
    </row>
    <row r="3930">
      <c r="A3930" t="inlineStr">
        <is>
          <t>J.C. Beaudin</t>
        </is>
      </c>
      <c r="B3930" t="inlineStr">
        <is>
          <t>MTL</t>
        </is>
      </c>
      <c r="C3930" t="inlineStr">
        <is>
          <t>C</t>
        </is>
      </c>
      <c r="D3930" t="inlineStr">
        <is>
          <t>F</t>
        </is>
      </c>
      <c r="E3930" t="n">
        <v>29</v>
      </c>
      <c r="F3930" t="inlineStr">
        <is>
          <t>FA</t>
        </is>
      </c>
      <c r="G3930" t="inlineStr">
        <is>
          <t>FA</t>
        </is>
      </c>
      <c r="H3930" s="30" t="n">
        <v>1</v>
      </c>
      <c r="I3930" s="31" t="n">
        <v>0</v>
      </c>
      <c r="J3930" s="31" t="n"/>
      <c r="K3930" s="31" t="n">
        <v>0</v>
      </c>
      <c r="L3930" s="32" t="n"/>
      <c r="M3930" s="31" t="n">
        <v>0</v>
      </c>
      <c r="N3930" s="31" t="n">
        <v>0</v>
      </c>
      <c r="O3930" s="31" t="n"/>
      <c r="P3930" s="31" t="n"/>
      <c r="Q3930" s="31" t="n">
        <v>0</v>
      </c>
      <c r="R3930" s="31" t="n"/>
      <c r="S3930" s="32" t="n"/>
      <c r="T3930" s="32" t="n"/>
      <c r="V3930" t="inlineStr">
        <is>
          <t>03rfk</t>
        </is>
      </c>
      <c r="W3930" t="n">
        <v>4972</v>
      </c>
      <c r="X3930" t="n">
        <v>6813</v>
      </c>
      <c r="Y3930" t="inlineStr">
        <is>
          <t>d9f4f57a-759c-427f-a5be-49140eebffe5</t>
        </is>
      </c>
      <c r="Z3930" t="inlineStr">
        <is>
          <t>J.C. Beaudin (MTL C)</t>
        </is>
      </c>
    </row>
    <row r="3931">
      <c r="A3931" t="inlineStr">
        <is>
          <t>J.D. Watt</t>
        </is>
      </c>
      <c r="B3931" t="inlineStr">
        <is>
          <t>(N/A)</t>
        </is>
      </c>
      <c r="C3931" t="inlineStr">
        <is>
          <t>RW</t>
        </is>
      </c>
      <c r="D3931" t="inlineStr">
        <is>
          <t>F</t>
        </is>
      </c>
      <c r="E3931" t="n">
        <v>39</v>
      </c>
      <c r="F3931" t="inlineStr">
        <is>
          <t>FA</t>
        </is>
      </c>
      <c r="G3931" t="inlineStr">
        <is>
          <t>FA</t>
        </is>
      </c>
      <c r="H3931" s="30" t="n">
        <v>1</v>
      </c>
      <c r="I3931" s="31" t="n">
        <v>0</v>
      </c>
      <c r="J3931" s="31" t="n"/>
      <c r="K3931" s="31" t="n">
        <v>0</v>
      </c>
      <c r="L3931" s="32" t="n"/>
      <c r="M3931" s="31" t="n">
        <v>0</v>
      </c>
      <c r="N3931" s="31" t="n">
        <v>0</v>
      </c>
      <c r="O3931" s="31" t="n"/>
      <c r="P3931" s="31" t="n"/>
      <c r="Q3931" s="31" t="n">
        <v>0</v>
      </c>
      <c r="R3931" s="31" t="n"/>
      <c r="S3931" s="32" t="n"/>
      <c r="T3931" s="32" t="n"/>
      <c r="V3931" t="inlineStr">
        <is>
          <t>004lo</t>
        </is>
      </c>
      <c r="W3931" t="n">
        <v>3656</v>
      </c>
      <c r="X3931" t="n">
        <v>4109</v>
      </c>
      <c r="Z3931" t="inlineStr">
        <is>
          <t>J.D. Watt ((N/A) RW)</t>
        </is>
      </c>
    </row>
    <row r="3932">
      <c r="A3932" t="inlineStr">
        <is>
          <t>J.J. Piccinich</t>
        </is>
      </c>
      <c r="B3932" t="inlineStr">
        <is>
          <t>STL</t>
        </is>
      </c>
      <c r="C3932" t="inlineStr">
        <is>
          <t>RW</t>
        </is>
      </c>
      <c r="D3932" t="inlineStr">
        <is>
          <t>F</t>
        </is>
      </c>
      <c r="E3932" t="n">
        <v>30</v>
      </c>
      <c r="F3932" t="inlineStr">
        <is>
          <t>FA</t>
        </is>
      </c>
      <c r="G3932" t="inlineStr">
        <is>
          <t>FA</t>
        </is>
      </c>
      <c r="H3932" s="30" t="n">
        <v>1</v>
      </c>
      <c r="I3932" s="31" t="n">
        <v>0</v>
      </c>
      <c r="J3932" s="31" t="n"/>
      <c r="K3932" s="31" t="n">
        <v>0</v>
      </c>
      <c r="L3932" s="32" t="n"/>
      <c r="M3932" s="31" t="n">
        <v>0</v>
      </c>
      <c r="N3932" s="31" t="n">
        <v>0</v>
      </c>
      <c r="O3932" s="31" t="n"/>
      <c r="P3932" s="31" t="n"/>
      <c r="Q3932" s="31" t="n">
        <v>0</v>
      </c>
      <c r="R3932" s="31" t="n"/>
      <c r="S3932" s="32" t="n"/>
      <c r="T3932" s="32" t="n"/>
      <c r="V3932" t="inlineStr">
        <is>
          <t>03ec1</t>
        </is>
      </c>
      <c r="X3932" t="n">
        <v>6471</v>
      </c>
      <c r="Z3932" t="inlineStr">
        <is>
          <t>J.J. Piccinich (STL RW)</t>
        </is>
      </c>
    </row>
    <row r="3933">
      <c r="A3933" t="inlineStr">
        <is>
          <t>J.P. Anderson</t>
        </is>
      </c>
      <c r="B3933" t="inlineStr">
        <is>
          <t>SJS</t>
        </is>
      </c>
      <c r="C3933" t="inlineStr">
        <is>
          <t>G</t>
        </is>
      </c>
      <c r="D3933" t="inlineStr">
        <is>
          <t>G</t>
        </is>
      </c>
      <c r="E3933" t="n">
        <v>34</v>
      </c>
      <c r="F3933" t="inlineStr">
        <is>
          <t>FA</t>
        </is>
      </c>
      <c r="G3933" t="inlineStr">
        <is>
          <t>FA</t>
        </is>
      </c>
      <c r="H3933" s="30" t="n">
        <v>1</v>
      </c>
      <c r="I3933" s="31" t="n">
        <v>0</v>
      </c>
      <c r="J3933" s="31" t="n"/>
      <c r="K3933" s="31" t="n">
        <v>0</v>
      </c>
      <c r="L3933" s="32" t="n"/>
      <c r="M3933" s="31" t="n">
        <v>0</v>
      </c>
      <c r="N3933" s="31" t="n">
        <v>0</v>
      </c>
      <c r="O3933" s="31" t="n"/>
      <c r="P3933" s="31" t="n"/>
      <c r="Q3933" s="31" t="n">
        <v>0</v>
      </c>
      <c r="R3933" s="31" t="n"/>
      <c r="S3933" s="32" t="n"/>
      <c r="T3933" s="32" t="n"/>
      <c r="V3933" t="inlineStr">
        <is>
          <t>023ov</t>
        </is>
      </c>
      <c r="W3933" t="n">
        <v>3617</v>
      </c>
      <c r="X3933" t="n">
        <v>5201</v>
      </c>
      <c r="Z3933" t="inlineStr">
        <is>
          <t>J.P. Anderson (SJS G)</t>
        </is>
      </c>
    </row>
    <row r="3934">
      <c r="A3934" t="inlineStr">
        <is>
          <t>J.P. Hurlbert</t>
        </is>
      </c>
      <c r="B3934" t="inlineStr">
        <is>
          <t>DET</t>
        </is>
      </c>
      <c r="C3934" t="inlineStr">
        <is>
          <t>RW</t>
        </is>
      </c>
      <c r="D3934" t="inlineStr">
        <is>
          <t>F</t>
        </is>
      </c>
      <c r="E3934" t="n">
        <v>18</v>
      </c>
      <c r="F3934" t="inlineStr">
        <is>
          <t>FA</t>
        </is>
      </c>
      <c r="G3934" t="inlineStr">
        <is>
          <t>FA</t>
        </is>
      </c>
      <c r="H3934" s="30" t="n">
        <v>1</v>
      </c>
      <c r="I3934" s="31" t="n">
        <v>0</v>
      </c>
      <c r="J3934" s="31" t="n"/>
      <c r="K3934" s="31" t="n">
        <v>0</v>
      </c>
      <c r="L3934" s="32" t="n"/>
      <c r="M3934" s="31" t="n">
        <v>0</v>
      </c>
      <c r="N3934" s="31" t="n">
        <v>0</v>
      </c>
      <c r="O3934" s="31" t="n"/>
      <c r="P3934" s="31" t="n"/>
      <c r="Q3934" s="31" t="n">
        <v>0</v>
      </c>
      <c r="R3934" s="31" t="n"/>
      <c r="S3934" s="32" t="n"/>
      <c r="T3934" s="32" t="n"/>
      <c r="V3934" t="inlineStr">
        <is>
          <t>06rmq</t>
        </is>
      </c>
      <c r="W3934" t="n">
        <v>7687</v>
      </c>
      <c r="Y3934" t="inlineStr">
        <is>
          <t>0b7e183c-5d79-4fbb-9901-3db2ea460259</t>
        </is>
      </c>
      <c r="Z3934" t="inlineStr">
        <is>
          <t>J.P. Hurlbert (DET RW)</t>
        </is>
      </c>
    </row>
    <row r="3935">
      <c r="A3935" t="inlineStr">
        <is>
          <t>J.P. Testwuide</t>
        </is>
      </c>
      <c r="B3935" t="inlineStr">
        <is>
          <t>PHI</t>
        </is>
      </c>
      <c r="C3935" t="inlineStr">
        <is>
          <t>D</t>
        </is>
      </c>
      <c r="D3935" t="inlineStr">
        <is>
          <t>D</t>
        </is>
      </c>
      <c r="E3935" t="n">
        <v>41</v>
      </c>
      <c r="F3935" t="inlineStr">
        <is>
          <t>FA</t>
        </is>
      </c>
      <c r="G3935" t="inlineStr">
        <is>
          <t>FA</t>
        </is>
      </c>
      <c r="H3935" s="30" t="n">
        <v>1</v>
      </c>
      <c r="I3935" s="31" t="n">
        <v>0</v>
      </c>
      <c r="J3935" s="31" t="n"/>
      <c r="K3935" s="31" t="n">
        <v>0</v>
      </c>
      <c r="L3935" s="32" t="n"/>
      <c r="M3935" s="31" t="n">
        <v>0</v>
      </c>
      <c r="N3935" s="31" t="n">
        <v>0</v>
      </c>
      <c r="O3935" s="31" t="n"/>
      <c r="P3935" s="31" t="n"/>
      <c r="Q3935" s="31" t="n">
        <v>0</v>
      </c>
      <c r="R3935" s="31" t="n"/>
      <c r="S3935" s="32" t="n"/>
      <c r="T3935" s="32" t="n"/>
      <c r="V3935" t="inlineStr">
        <is>
          <t>0239x</t>
        </is>
      </c>
      <c r="W3935" t="n">
        <v>3439</v>
      </c>
      <c r="X3935" t="n">
        <v>5196</v>
      </c>
      <c r="Z3935" t="inlineStr">
        <is>
          <t>J.P. Testwuide (PHI D)</t>
        </is>
      </c>
    </row>
    <row r="3936">
      <c r="A3936" t="inlineStr">
        <is>
          <t>J.T. Brown</t>
        </is>
      </c>
      <c r="B3936" t="inlineStr">
        <is>
          <t>(N/A)</t>
        </is>
      </c>
      <c r="C3936" t="inlineStr">
        <is>
          <t>RW</t>
        </is>
      </c>
      <c r="D3936" t="inlineStr">
        <is>
          <t>F</t>
        </is>
      </c>
      <c r="E3936" t="n">
        <v>36</v>
      </c>
      <c r="F3936" t="inlineStr">
        <is>
          <t>FA</t>
        </is>
      </c>
      <c r="G3936" t="inlineStr">
        <is>
          <t>FA</t>
        </is>
      </c>
      <c r="H3936" s="30" t="n">
        <v>1</v>
      </c>
      <c r="I3936" s="31" t="n">
        <v>0</v>
      </c>
      <c r="J3936" s="31" t="n"/>
      <c r="K3936" s="31" t="n">
        <v>0</v>
      </c>
      <c r="L3936" s="32" t="n"/>
      <c r="M3936" s="31" t="n">
        <v>0</v>
      </c>
      <c r="N3936" s="31" t="n">
        <v>0</v>
      </c>
      <c r="O3936" s="31" t="n"/>
      <c r="P3936" s="31" t="n"/>
      <c r="Q3936" s="31" t="n">
        <v>0</v>
      </c>
      <c r="R3936" s="31" t="n"/>
      <c r="S3936" s="32" t="n"/>
      <c r="T3936" s="32" t="n"/>
      <c r="V3936" t="inlineStr">
        <is>
          <t>02g3g</t>
        </is>
      </c>
      <c r="W3936" t="n">
        <v>3940</v>
      </c>
      <c r="X3936" t="n">
        <v>5641</v>
      </c>
      <c r="Z3936" t="inlineStr">
        <is>
          <t>J.T. Brown ((N/A) RW)</t>
        </is>
      </c>
    </row>
    <row r="3937">
      <c r="A3937" t="inlineStr">
        <is>
          <t>J.T. Wyman</t>
        </is>
      </c>
      <c r="B3937" t="inlineStr">
        <is>
          <t>(N/A)</t>
        </is>
      </c>
      <c r="C3937" t="inlineStr">
        <is>
          <t>RW</t>
        </is>
      </c>
      <c r="D3937" t="inlineStr">
        <is>
          <t>F</t>
        </is>
      </c>
      <c r="E3937" t="n">
        <v>40</v>
      </c>
      <c r="F3937" t="inlineStr">
        <is>
          <t>FA</t>
        </is>
      </c>
      <c r="G3937" t="inlineStr">
        <is>
          <t>FA</t>
        </is>
      </c>
      <c r="H3937" s="30" t="n">
        <v>1</v>
      </c>
      <c r="I3937" s="31" t="n">
        <v>0</v>
      </c>
      <c r="J3937" s="31" t="n"/>
      <c r="K3937" s="31" t="n">
        <v>0</v>
      </c>
      <c r="L3937" s="32" t="n"/>
      <c r="M3937" s="31" t="n">
        <v>0</v>
      </c>
      <c r="N3937" s="31" t="n">
        <v>0</v>
      </c>
      <c r="O3937" s="31" t="n"/>
      <c r="P3937" s="31" t="n"/>
      <c r="Q3937" s="31" t="n">
        <v>0</v>
      </c>
      <c r="R3937" s="31" t="n"/>
      <c r="S3937" s="32" t="n"/>
      <c r="T3937" s="32" t="n"/>
      <c r="V3937" t="inlineStr">
        <is>
          <t>0055n</t>
        </is>
      </c>
      <c r="W3937" t="n">
        <v>2950</v>
      </c>
      <c r="X3937" t="n">
        <v>4368</v>
      </c>
      <c r="Z3937" t="inlineStr">
        <is>
          <t>J.T. Wyman ((N/A) RW)</t>
        </is>
      </c>
    </row>
    <row r="3938">
      <c r="A3938" t="inlineStr">
        <is>
          <t>JC Lipon</t>
        </is>
      </c>
      <c r="B3938" t="inlineStr">
        <is>
          <t>(N/A)</t>
        </is>
      </c>
      <c r="C3938" t="inlineStr">
        <is>
          <t>RW</t>
        </is>
      </c>
      <c r="D3938" t="inlineStr">
        <is>
          <t>F</t>
        </is>
      </c>
      <c r="E3938" t="n">
        <v>33</v>
      </c>
      <c r="F3938" t="inlineStr">
        <is>
          <t>FA</t>
        </is>
      </c>
      <c r="G3938" t="inlineStr">
        <is>
          <t>FA</t>
        </is>
      </c>
      <c r="H3938" s="30" t="n">
        <v>1</v>
      </c>
      <c r="I3938" s="31" t="n">
        <v>0</v>
      </c>
      <c r="J3938" s="31" t="n"/>
      <c r="K3938" s="31" t="n">
        <v>0</v>
      </c>
      <c r="L3938" s="32" t="n"/>
      <c r="M3938" s="31" t="n">
        <v>0</v>
      </c>
      <c r="N3938" s="31" t="n">
        <v>0</v>
      </c>
      <c r="O3938" s="31" t="n"/>
      <c r="P3938" s="31" t="n"/>
      <c r="Q3938" s="31" t="n">
        <v>0</v>
      </c>
      <c r="R3938" s="31" t="n"/>
      <c r="S3938" s="32" t="n"/>
      <c r="T3938" s="32" t="n"/>
      <c r="V3938" t="inlineStr">
        <is>
          <t>02x98</t>
        </is>
      </c>
      <c r="W3938" t="n">
        <v>4236</v>
      </c>
      <c r="X3938" t="n">
        <v>6070</v>
      </c>
      <c r="Z3938" t="inlineStr">
        <is>
          <t>JC Lipon ((N/A) RW)</t>
        </is>
      </c>
    </row>
    <row r="3939">
      <c r="A3939" t="inlineStr">
        <is>
          <t>JJ Wiebusch</t>
        </is>
      </c>
      <c r="B3939" t="inlineStr">
        <is>
          <t>(N/A)</t>
        </is>
      </c>
      <c r="C3939" t="inlineStr">
        <is>
          <t>RW</t>
        </is>
      </c>
      <c r="D3939" t="inlineStr">
        <is>
          <t>F</t>
        </is>
      </c>
      <c r="E3939" t="n">
        <v>22</v>
      </c>
      <c r="F3939" t="inlineStr">
        <is>
          <t>FA</t>
        </is>
      </c>
      <c r="G3939" t="inlineStr">
        <is>
          <t>FA</t>
        </is>
      </c>
      <c r="H3939" s="30" t="n">
        <v>1</v>
      </c>
      <c r="I3939" s="31" t="n">
        <v>0</v>
      </c>
      <c r="J3939" s="31" t="n"/>
      <c r="K3939" s="31" t="n">
        <v>0</v>
      </c>
      <c r="L3939" s="32" t="n"/>
      <c r="M3939" s="31" t="n">
        <v>0</v>
      </c>
      <c r="N3939" s="31" t="n">
        <v>0</v>
      </c>
      <c r="O3939" s="31" t="n"/>
      <c r="P3939" s="31" t="n"/>
      <c r="Q3939" s="31" t="n">
        <v>0</v>
      </c>
      <c r="R3939" s="31" t="n"/>
      <c r="S3939" s="32" t="n"/>
      <c r="T3939" s="32" t="n"/>
      <c r="V3939" t="inlineStr">
        <is>
          <t>0726j</t>
        </is>
      </c>
      <c r="Z3939" t="inlineStr">
        <is>
          <t>JJ Wiebusch ((N/A) RW)</t>
        </is>
      </c>
    </row>
    <row r="3940">
      <c r="A3940" t="inlineStr">
        <is>
          <t>Jaakko Wycisk</t>
        </is>
      </c>
      <c r="B3940" t="inlineStr">
        <is>
          <t>(N/A)</t>
        </is>
      </c>
      <c r="C3940" t="inlineStr">
        <is>
          <t>C</t>
        </is>
      </c>
      <c r="D3940" t="inlineStr">
        <is>
          <t>F</t>
        </is>
      </c>
      <c r="F3940" t="inlineStr">
        <is>
          <t>FA</t>
        </is>
      </c>
      <c r="G3940" t="inlineStr">
        <is>
          <t>FA</t>
        </is>
      </c>
      <c r="H3940" s="30" t="n"/>
      <c r="I3940" s="31" t="n"/>
      <c r="J3940" s="31" t="n"/>
      <c r="K3940" s="31" t="n"/>
      <c r="L3940" s="32" t="n"/>
      <c r="M3940" s="31" t="n"/>
      <c r="N3940" s="31" t="n"/>
      <c r="O3940" s="31" t="n"/>
      <c r="P3940" s="31" t="n"/>
      <c r="Q3940" s="31" t="n"/>
      <c r="R3940" s="31" t="n"/>
      <c r="S3940" s="32" t="n"/>
      <c r="T3940" s="32" t="n"/>
      <c r="V3940" t="inlineStr">
        <is>
          <t>079gy</t>
        </is>
      </c>
      <c r="Z3940" t="inlineStr">
        <is>
          <t>Jaakko Wycisk ((N/A) C)</t>
        </is>
      </c>
    </row>
    <row r="3941">
      <c r="A3941" t="inlineStr">
        <is>
          <t>Jabez Seymour</t>
        </is>
      </c>
      <c r="B3941" t="inlineStr">
        <is>
          <t>(N/A)</t>
        </is>
      </c>
      <c r="C3941" t="inlineStr">
        <is>
          <t>C</t>
        </is>
      </c>
      <c r="D3941" t="inlineStr">
        <is>
          <t>F</t>
        </is>
      </c>
      <c r="E3941" t="n">
        <v>19</v>
      </c>
      <c r="F3941" t="inlineStr">
        <is>
          <t>FA</t>
        </is>
      </c>
      <c r="G3941" t="inlineStr">
        <is>
          <t>FA</t>
        </is>
      </c>
      <c r="H3941" s="30" t="n">
        <v>1</v>
      </c>
      <c r="I3941" s="31" t="n">
        <v>0</v>
      </c>
      <c r="J3941" s="31" t="n"/>
      <c r="K3941" s="31" t="n">
        <v>0</v>
      </c>
      <c r="L3941" s="32" t="n"/>
      <c r="M3941" s="31" t="n">
        <v>0</v>
      </c>
      <c r="N3941" s="31" t="n">
        <v>0</v>
      </c>
      <c r="O3941" s="31" t="n"/>
      <c r="P3941" s="31" t="n"/>
      <c r="Q3941" s="31" t="n">
        <v>0</v>
      </c>
      <c r="R3941" s="31" t="n"/>
      <c r="S3941" s="32" t="n"/>
      <c r="T3941" s="32" t="n"/>
      <c r="V3941" t="inlineStr">
        <is>
          <t>06uqq</t>
        </is>
      </c>
      <c r="Z3941" t="inlineStr">
        <is>
          <t>Jabez Seymour ((N/A) C)</t>
        </is>
      </c>
    </row>
    <row r="3942">
      <c r="A3942" t="inlineStr">
        <is>
          <t>Jace Coyle</t>
        </is>
      </c>
      <c r="B3942" t="inlineStr">
        <is>
          <t>(N/A)</t>
        </is>
      </c>
      <c r="C3942" t="inlineStr">
        <is>
          <t>D</t>
        </is>
      </c>
      <c r="D3942" t="inlineStr">
        <is>
          <t>D</t>
        </is>
      </c>
      <c r="E3942" t="n">
        <v>36</v>
      </c>
      <c r="F3942" t="inlineStr">
        <is>
          <t>FA</t>
        </is>
      </c>
      <c r="G3942" t="inlineStr">
        <is>
          <t>FA</t>
        </is>
      </c>
      <c r="H3942" s="30" t="n">
        <v>1</v>
      </c>
      <c r="I3942" s="31" t="n">
        <v>0</v>
      </c>
      <c r="J3942" s="31" t="n"/>
      <c r="K3942" s="31" t="n">
        <v>0</v>
      </c>
      <c r="L3942" s="32" t="n"/>
      <c r="M3942" s="31" t="n">
        <v>0</v>
      </c>
      <c r="N3942" s="31" t="n">
        <v>0</v>
      </c>
      <c r="O3942" s="31" t="n"/>
      <c r="P3942" s="31" t="n"/>
      <c r="Q3942" s="31" t="n">
        <v>0</v>
      </c>
      <c r="R3942" s="31" t="n"/>
      <c r="S3942" s="32" t="n"/>
      <c r="T3942" s="32" t="n"/>
      <c r="V3942" t="inlineStr">
        <is>
          <t>01v7e</t>
        </is>
      </c>
      <c r="X3942" t="n">
        <v>4993</v>
      </c>
      <c r="Z3942" t="inlineStr">
        <is>
          <t>Jace Coyle ((N/A) D)</t>
        </is>
      </c>
    </row>
    <row r="3943">
      <c r="A3943" t="inlineStr">
        <is>
          <t>Jace Weir</t>
        </is>
      </c>
      <c r="B3943" t="inlineStr">
        <is>
          <t>(N/A)</t>
        </is>
      </c>
      <c r="C3943" t="inlineStr">
        <is>
          <t>D</t>
        </is>
      </c>
      <c r="D3943" t="inlineStr">
        <is>
          <t>D</t>
        </is>
      </c>
      <c r="E3943" t="n">
        <v>22</v>
      </c>
      <c r="F3943" t="inlineStr">
        <is>
          <t>FA</t>
        </is>
      </c>
      <c r="G3943" t="inlineStr">
        <is>
          <t>FA</t>
        </is>
      </c>
      <c r="H3943" s="30" t="n">
        <v>1</v>
      </c>
      <c r="I3943" s="31" t="n">
        <v>0</v>
      </c>
      <c r="J3943" s="31" t="n"/>
      <c r="K3943" s="31" t="n">
        <v>0</v>
      </c>
      <c r="L3943" s="32" t="n"/>
      <c r="M3943" s="31" t="n">
        <v>0</v>
      </c>
      <c r="N3943" s="31" t="n">
        <v>0</v>
      </c>
      <c r="O3943" s="31" t="n"/>
      <c r="P3943" s="31" t="n"/>
      <c r="Q3943" s="31" t="n">
        <v>0</v>
      </c>
      <c r="R3943" s="31" t="n"/>
      <c r="S3943" s="32" t="n"/>
      <c r="T3943" s="32" t="n"/>
      <c r="V3943" t="inlineStr">
        <is>
          <t>060nc</t>
        </is>
      </c>
      <c r="Y3943" t="inlineStr">
        <is>
          <t>49fecbd8-575d-4914-bdec-c4c31c80804e</t>
        </is>
      </c>
      <c r="Z3943" t="inlineStr">
        <is>
          <t>Jace Weir ((N/A) D)</t>
        </is>
      </c>
    </row>
    <row r="3944">
      <c r="A3944" t="inlineStr">
        <is>
          <t>Jachym Kondelik</t>
        </is>
      </c>
      <c r="B3944" t="inlineStr">
        <is>
          <t>(N/A)</t>
        </is>
      </c>
      <c r="C3944" t="inlineStr">
        <is>
          <t>C</t>
        </is>
      </c>
      <c r="D3944" t="inlineStr">
        <is>
          <t>F</t>
        </is>
      </c>
      <c r="E3944" t="n">
        <v>26</v>
      </c>
      <c r="F3944" t="inlineStr">
        <is>
          <t>FA</t>
        </is>
      </c>
      <c r="G3944" t="inlineStr">
        <is>
          <t>FA</t>
        </is>
      </c>
      <c r="H3944" s="30" t="n">
        <v>1</v>
      </c>
      <c r="I3944" s="31" t="n">
        <v>0</v>
      </c>
      <c r="J3944" s="31" t="n"/>
      <c r="K3944" s="31" t="n">
        <v>0</v>
      </c>
      <c r="L3944" s="32" t="n"/>
      <c r="M3944" s="31" t="n">
        <v>0</v>
      </c>
      <c r="N3944" s="31" t="n">
        <v>0</v>
      </c>
      <c r="O3944" s="31" t="n"/>
      <c r="P3944" s="31" t="n"/>
      <c r="Q3944" s="31" t="n">
        <v>0</v>
      </c>
      <c r="R3944" s="31" t="n"/>
      <c r="S3944" s="32" t="n"/>
      <c r="T3944" s="32" t="n"/>
      <c r="V3944" t="inlineStr">
        <is>
          <t>04qzg</t>
        </is>
      </c>
      <c r="W3944" t="n">
        <v>5804</v>
      </c>
      <c r="Y3944" t="inlineStr">
        <is>
          <t>db0b41d6-805b-48d3-909d-7fcc8587c3e3</t>
        </is>
      </c>
      <c r="Z3944" t="inlineStr">
        <is>
          <t>Jachym Kondelik ((N/A) C)</t>
        </is>
      </c>
    </row>
    <row r="3945">
      <c r="A3945" t="inlineStr">
        <is>
          <t>Jack Anderson</t>
        </is>
      </c>
      <c r="B3945" t="inlineStr">
        <is>
          <t>DAL</t>
        </is>
      </c>
      <c r="C3945" t="inlineStr">
        <is>
          <t>D</t>
        </is>
      </c>
      <c r="D3945" t="inlineStr">
        <is>
          <t>D</t>
        </is>
      </c>
      <c r="E3945" t="n">
        <v>23</v>
      </c>
      <c r="F3945" t="inlineStr">
        <is>
          <t>FA</t>
        </is>
      </c>
      <c r="G3945" t="inlineStr">
        <is>
          <t>FA</t>
        </is>
      </c>
      <c r="H3945" s="30" t="n">
        <v>1050000</v>
      </c>
      <c r="I3945" s="31" t="n">
        <v>0</v>
      </c>
      <c r="J3945" s="31" t="n"/>
      <c r="K3945" s="31" t="n">
        <v>0</v>
      </c>
      <c r="L3945" s="32" t="n"/>
      <c r="M3945" s="31" t="n">
        <v>0</v>
      </c>
      <c r="N3945" s="31" t="n">
        <v>0</v>
      </c>
      <c r="O3945" s="31" t="n"/>
      <c r="P3945" s="31" t="n"/>
      <c r="Q3945" s="31" t="n">
        <v>0</v>
      </c>
      <c r="R3945" s="31" t="n"/>
      <c r="S3945" s="32" t="n"/>
      <c r="T3945" s="32" t="n"/>
      <c r="V3945" t="inlineStr">
        <is>
          <t>0746e</t>
        </is>
      </c>
      <c r="W3945" t="n">
        <v>7639</v>
      </c>
      <c r="Y3945" t="inlineStr">
        <is>
          <t>a4908816-a4f0-4907-befa-f087366f92eb</t>
        </is>
      </c>
      <c r="Z3945" t="inlineStr">
        <is>
          <t>Jack Anderson (DAL D)</t>
        </is>
      </c>
    </row>
    <row r="3946">
      <c r="A3946" t="inlineStr">
        <is>
          <t>Jack Badini</t>
        </is>
      </c>
      <c r="B3946" t="inlineStr">
        <is>
          <t>(N/A)</t>
        </is>
      </c>
      <c r="C3946" t="inlineStr">
        <is>
          <t>C</t>
        </is>
      </c>
      <c r="D3946" t="inlineStr">
        <is>
          <t>F</t>
        </is>
      </c>
      <c r="E3946" t="n">
        <v>28</v>
      </c>
      <c r="F3946" t="inlineStr">
        <is>
          <t>FA</t>
        </is>
      </c>
      <c r="G3946" t="inlineStr">
        <is>
          <t>FA</t>
        </is>
      </c>
      <c r="H3946" s="30" t="n">
        <v>1</v>
      </c>
      <c r="I3946" s="31" t="n">
        <v>0</v>
      </c>
      <c r="J3946" s="31" t="n"/>
      <c r="K3946" s="31" t="n">
        <v>0</v>
      </c>
      <c r="L3946" s="32" t="n"/>
      <c r="M3946" s="31" t="n">
        <v>0</v>
      </c>
      <c r="N3946" s="31" t="n">
        <v>0</v>
      </c>
      <c r="O3946" s="31" t="n"/>
      <c r="P3946" s="31" t="n"/>
      <c r="Q3946" s="31" t="n">
        <v>0</v>
      </c>
      <c r="R3946" s="31" t="n"/>
      <c r="S3946" s="32" t="n"/>
      <c r="T3946" s="32" t="n"/>
      <c r="V3946" t="inlineStr">
        <is>
          <t>04f1p</t>
        </is>
      </c>
      <c r="W3946" t="n">
        <v>5557</v>
      </c>
      <c r="X3946" t="n">
        <v>7606</v>
      </c>
      <c r="Y3946" t="inlineStr">
        <is>
          <t>69658cc1-7b20-44b2-8251-85916bee2ee0</t>
        </is>
      </c>
      <c r="Z3946" t="inlineStr">
        <is>
          <t>Jack Badini ((N/A) C)</t>
        </is>
      </c>
    </row>
    <row r="3947">
      <c r="A3947" t="inlineStr">
        <is>
          <t>Jack Bar</t>
        </is>
      </c>
      <c r="B3947" t="inlineStr">
        <is>
          <t>SJS</t>
        </is>
      </c>
      <c r="C3947" t="inlineStr">
        <is>
          <t>D</t>
        </is>
      </c>
      <c r="D3947" t="inlineStr">
        <is>
          <t>D</t>
        </is>
      </c>
      <c r="E3947" t="n">
        <v>23</v>
      </c>
      <c r="F3947" t="inlineStr">
        <is>
          <t>FA</t>
        </is>
      </c>
      <c r="G3947" t="inlineStr">
        <is>
          <t>FA</t>
        </is>
      </c>
      <c r="H3947" s="30" t="n">
        <v>1</v>
      </c>
      <c r="I3947" s="31" t="n">
        <v>0</v>
      </c>
      <c r="J3947" s="31" t="n"/>
      <c r="K3947" s="31" t="n">
        <v>0</v>
      </c>
      <c r="L3947" s="32" t="n"/>
      <c r="M3947" s="31" t="n">
        <v>0</v>
      </c>
      <c r="N3947" s="31" t="n">
        <v>0</v>
      </c>
      <c r="O3947" s="31" t="n"/>
      <c r="P3947" s="31" t="n"/>
      <c r="Q3947" s="31" t="n">
        <v>0</v>
      </c>
      <c r="R3947" s="31" t="n"/>
      <c r="S3947" s="32" t="n"/>
      <c r="T3947" s="32" t="n"/>
      <c r="V3947" t="inlineStr">
        <is>
          <t>05tus</t>
        </is>
      </c>
      <c r="Y3947" t="inlineStr">
        <is>
          <t>bba2a007-df73-41c2-8168-7f6d6f240e91</t>
        </is>
      </c>
      <c r="Z3947" t="inlineStr">
        <is>
          <t>Jack Bar (SJS D)</t>
        </is>
      </c>
    </row>
    <row r="3948">
      <c r="A3948" t="inlineStr">
        <is>
          <t>Jack Beck</t>
        </is>
      </c>
      <c r="B3948" t="inlineStr">
        <is>
          <t>(N/A)</t>
        </is>
      </c>
      <c r="C3948" t="inlineStr">
        <is>
          <t>LW</t>
        </is>
      </c>
      <c r="D3948" t="inlineStr">
        <is>
          <t>F</t>
        </is>
      </c>
      <c r="E3948" t="n">
        <v>23</v>
      </c>
      <c r="F3948" t="inlineStr">
        <is>
          <t>FA</t>
        </is>
      </c>
      <c r="G3948" t="inlineStr">
        <is>
          <t>FA</t>
        </is>
      </c>
      <c r="H3948" s="30" t="n">
        <v>1</v>
      </c>
      <c r="I3948" s="31" t="n">
        <v>0</v>
      </c>
      <c r="J3948" s="31" t="n"/>
      <c r="K3948" s="31" t="n">
        <v>0</v>
      </c>
      <c r="L3948" s="32" t="n"/>
      <c r="M3948" s="31" t="n">
        <v>0</v>
      </c>
      <c r="N3948" s="31" t="n">
        <v>0</v>
      </c>
      <c r="O3948" s="31" t="n"/>
      <c r="P3948" s="31" t="n"/>
      <c r="Q3948" s="31" t="n">
        <v>0</v>
      </c>
      <c r="R3948" s="31" t="n"/>
      <c r="S3948" s="32" t="n"/>
      <c r="T3948" s="32" t="n"/>
      <c r="V3948" t="inlineStr">
        <is>
          <t>05uft</t>
        </is>
      </c>
      <c r="Y3948" t="inlineStr">
        <is>
          <t>57d9f251-9155-4b44-9b70-4229d30ec836</t>
        </is>
      </c>
      <c r="Z3948" t="inlineStr">
        <is>
          <t>Jack Beck ((N/A) LW)</t>
        </is>
      </c>
    </row>
    <row r="3949">
      <c r="A3949" t="inlineStr">
        <is>
          <t>Jack Becker</t>
        </is>
      </c>
      <c r="B3949" t="inlineStr">
        <is>
          <t>DAL</t>
        </is>
      </c>
      <c r="C3949" t="inlineStr">
        <is>
          <t>C</t>
        </is>
      </c>
      <c r="D3949" t="inlineStr">
        <is>
          <t>F</t>
        </is>
      </c>
      <c r="E3949" t="n">
        <v>29</v>
      </c>
      <c r="F3949" t="inlineStr">
        <is>
          <t>FA</t>
        </is>
      </c>
      <c r="G3949" t="inlineStr">
        <is>
          <t>FA</t>
        </is>
      </c>
      <c r="H3949" s="30" t="n">
        <v>1</v>
      </c>
      <c r="I3949" s="31" t="n">
        <v>0</v>
      </c>
      <c r="J3949" s="31" t="n"/>
      <c r="K3949" s="31" t="n">
        <v>0</v>
      </c>
      <c r="L3949" s="32" t="n"/>
      <c r="M3949" s="31" t="n">
        <v>0</v>
      </c>
      <c r="N3949" s="31" t="n">
        <v>0</v>
      </c>
      <c r="O3949" s="31" t="n"/>
      <c r="P3949" s="31" t="n"/>
      <c r="Q3949" s="31" t="n">
        <v>0</v>
      </c>
      <c r="R3949" s="31" t="n"/>
      <c r="S3949" s="32" t="n"/>
      <c r="T3949" s="32" t="n"/>
      <c r="V3949" t="inlineStr">
        <is>
          <t>03rjr</t>
        </is>
      </c>
      <c r="X3949" t="n">
        <v>6937</v>
      </c>
      <c r="Y3949" t="inlineStr">
        <is>
          <t>5ad6bf48-debe-462a-b2dc-2bb062cf299a</t>
        </is>
      </c>
      <c r="Z3949" t="inlineStr">
        <is>
          <t>Jack Becker (DAL C)</t>
        </is>
      </c>
    </row>
    <row r="3950">
      <c r="A3950" t="inlineStr">
        <is>
          <t>Jack Berglund</t>
        </is>
      </c>
      <c r="B3950" t="inlineStr">
        <is>
          <t>PHI</t>
        </is>
      </c>
      <c r="C3950" t="inlineStr">
        <is>
          <t>C</t>
        </is>
      </c>
      <c r="D3950" t="inlineStr">
        <is>
          <t>F</t>
        </is>
      </c>
      <c r="E3950" t="n">
        <v>20</v>
      </c>
      <c r="F3950" t="inlineStr">
        <is>
          <t>T</t>
        </is>
      </c>
      <c r="G3950" t="inlineStr">
        <is>
          <t>Brost</t>
        </is>
      </c>
      <c r="H3950" s="30" t="n">
        <v>1075000</v>
      </c>
      <c r="I3950" s="31" t="n">
        <v>0</v>
      </c>
      <c r="J3950" s="31" t="n"/>
      <c r="K3950" s="31" t="n">
        <v>0</v>
      </c>
      <c r="L3950" s="32" t="n"/>
      <c r="M3950" s="31" t="n">
        <v>0</v>
      </c>
      <c r="N3950" s="31" t="n">
        <v>0</v>
      </c>
      <c r="O3950" s="31" t="n"/>
      <c r="P3950" s="31" t="n"/>
      <c r="Q3950" s="31" t="n">
        <v>0</v>
      </c>
      <c r="R3950" s="31" t="n"/>
      <c r="S3950" s="32" t="n"/>
      <c r="T3950" s="32" t="n"/>
      <c r="V3950" t="inlineStr">
        <is>
          <t>06mcw</t>
        </is>
      </c>
      <c r="W3950" t="n">
        <v>7223</v>
      </c>
      <c r="Y3950" t="inlineStr">
        <is>
          <t>75753951-bf39-4259-b684-ff53bce41056</t>
        </is>
      </c>
      <c r="Z3950" t="inlineStr">
        <is>
          <t>Jack Berglund (PHI C)</t>
        </is>
      </c>
    </row>
    <row r="3951">
      <c r="A3951" t="inlineStr">
        <is>
          <t>Jack Caruso</t>
        </is>
      </c>
      <c r="B3951" t="inlineStr">
        <is>
          <t>(N/A)</t>
        </is>
      </c>
      <c r="C3951" t="inlineStr">
        <is>
          <t>C</t>
        </is>
      </c>
      <c r="D3951" t="inlineStr">
        <is>
          <t>F</t>
        </is>
      </c>
      <c r="E3951" t="n">
        <v>27</v>
      </c>
      <c r="F3951" t="inlineStr">
        <is>
          <t>FA</t>
        </is>
      </c>
      <c r="G3951" t="inlineStr">
        <is>
          <t>FA</t>
        </is>
      </c>
      <c r="H3951" s="30" t="n">
        <v>1</v>
      </c>
      <c r="I3951" s="31" t="n">
        <v>0</v>
      </c>
      <c r="J3951" s="31" t="n"/>
      <c r="K3951" s="31" t="n">
        <v>0</v>
      </c>
      <c r="L3951" s="32" t="n"/>
      <c r="M3951" s="31" t="n">
        <v>0</v>
      </c>
      <c r="N3951" s="31" t="n">
        <v>0</v>
      </c>
      <c r="O3951" s="31" t="n"/>
      <c r="P3951" s="31" t="n"/>
      <c r="Q3951" s="31" t="n">
        <v>0</v>
      </c>
      <c r="R3951" s="31" t="n"/>
      <c r="S3951" s="32" t="n"/>
      <c r="T3951" s="32" t="n"/>
      <c r="V3951" t="inlineStr">
        <is>
          <t>05xry</t>
        </is>
      </c>
      <c r="Z3951" t="inlineStr">
        <is>
          <t>Jack Caruso ((N/A) C)</t>
        </is>
      </c>
    </row>
    <row r="3952">
      <c r="A3952" t="inlineStr">
        <is>
          <t>Jack Combs</t>
        </is>
      </c>
      <c r="B3952" t="inlineStr">
        <is>
          <t>(N/A)</t>
        </is>
      </c>
      <c r="C3952" t="inlineStr">
        <is>
          <t>RW</t>
        </is>
      </c>
      <c r="D3952" t="inlineStr">
        <is>
          <t>F</t>
        </is>
      </c>
      <c r="E3952" t="n">
        <v>38</v>
      </c>
      <c r="F3952" t="inlineStr">
        <is>
          <t>FA</t>
        </is>
      </c>
      <c r="G3952" t="inlineStr">
        <is>
          <t>FA</t>
        </is>
      </c>
      <c r="H3952" s="30" t="n">
        <v>1</v>
      </c>
      <c r="I3952" s="31" t="n">
        <v>0</v>
      </c>
      <c r="J3952" s="31" t="n"/>
      <c r="K3952" s="31" t="n">
        <v>0</v>
      </c>
      <c r="L3952" s="32" t="n"/>
      <c r="M3952" s="31" t="n">
        <v>0</v>
      </c>
      <c r="N3952" s="31" t="n">
        <v>0</v>
      </c>
      <c r="O3952" s="31" t="n"/>
      <c r="P3952" s="31" t="n"/>
      <c r="Q3952" s="31" t="n">
        <v>0</v>
      </c>
      <c r="R3952" s="31" t="n"/>
      <c r="S3952" s="32" t="n"/>
      <c r="T3952" s="32" t="n"/>
      <c r="V3952" t="inlineStr">
        <is>
          <t>038n2</t>
        </is>
      </c>
      <c r="X3952" t="n">
        <v>6274</v>
      </c>
      <c r="Z3952" t="inlineStr">
        <is>
          <t>Jack Combs ((N/A) RW)</t>
        </is>
      </c>
    </row>
    <row r="3953">
      <c r="A3953" t="inlineStr">
        <is>
          <t>Jack Connolly</t>
        </is>
      </c>
      <c r="B3953" t="inlineStr">
        <is>
          <t>(N/A)</t>
        </is>
      </c>
      <c r="C3953" t="inlineStr">
        <is>
          <t>C</t>
        </is>
      </c>
      <c r="D3953" t="inlineStr">
        <is>
          <t>F</t>
        </is>
      </c>
      <c r="E3953" t="n">
        <v>37</v>
      </c>
      <c r="F3953" t="inlineStr">
        <is>
          <t>FA</t>
        </is>
      </c>
      <c r="G3953" t="inlineStr">
        <is>
          <t>FA</t>
        </is>
      </c>
      <c r="H3953" s="30" t="n">
        <v>1</v>
      </c>
      <c r="I3953" s="31" t="n">
        <v>0</v>
      </c>
      <c r="J3953" s="31" t="n"/>
      <c r="K3953" s="31" t="n">
        <v>0</v>
      </c>
      <c r="L3953" s="32" t="n"/>
      <c r="M3953" s="31" t="n">
        <v>0</v>
      </c>
      <c r="N3953" s="31" t="n">
        <v>0</v>
      </c>
      <c r="O3953" s="31" t="n"/>
      <c r="P3953" s="31" t="n"/>
      <c r="Q3953" s="31" t="n">
        <v>0</v>
      </c>
      <c r="R3953" s="31" t="n"/>
      <c r="S3953" s="32" t="n"/>
      <c r="T3953" s="32" t="n"/>
      <c r="V3953" t="inlineStr">
        <is>
          <t>024d4</t>
        </is>
      </c>
      <c r="Z3953" t="inlineStr">
        <is>
          <t>Jack Connolly ((N/A) C)</t>
        </is>
      </c>
    </row>
    <row r="3954">
      <c r="A3954" t="inlineStr">
        <is>
          <t>Jack Dougherty</t>
        </is>
      </c>
      <c r="B3954" t="inlineStr">
        <is>
          <t>BOS</t>
        </is>
      </c>
      <c r="C3954" t="inlineStr">
        <is>
          <t>D</t>
        </is>
      </c>
      <c r="D3954" t="inlineStr">
        <is>
          <t>D</t>
        </is>
      </c>
      <c r="E3954" t="n">
        <v>30</v>
      </c>
      <c r="F3954" t="inlineStr">
        <is>
          <t>FA</t>
        </is>
      </c>
      <c r="G3954" t="inlineStr">
        <is>
          <t>FA</t>
        </is>
      </c>
      <c r="H3954" s="30" t="n">
        <v>1</v>
      </c>
      <c r="I3954" s="31" t="n">
        <v>0</v>
      </c>
      <c r="J3954" s="31" t="n"/>
      <c r="K3954" s="31" t="n">
        <v>0</v>
      </c>
      <c r="L3954" s="32" t="n"/>
      <c r="M3954" s="31" t="n">
        <v>0</v>
      </c>
      <c r="N3954" s="31" t="n">
        <v>0</v>
      </c>
      <c r="O3954" s="31" t="n"/>
      <c r="P3954" s="31" t="n"/>
      <c r="Q3954" s="31" t="n">
        <v>0</v>
      </c>
      <c r="R3954" s="31" t="n"/>
      <c r="S3954" s="32" t="n"/>
      <c r="T3954" s="32" t="n"/>
      <c r="V3954" t="inlineStr">
        <is>
          <t>03eax</t>
        </is>
      </c>
      <c r="W3954" t="n">
        <v>4407</v>
      </c>
      <c r="X3954" t="n">
        <v>6420</v>
      </c>
      <c r="Y3954" t="inlineStr">
        <is>
          <t>e39e5c69-c43f-4788-8fd4-361e8b035708</t>
        </is>
      </c>
      <c r="Z3954" t="inlineStr">
        <is>
          <t>Jack Dougherty (BOS D)</t>
        </is>
      </c>
    </row>
    <row r="3955">
      <c r="A3955" t="inlineStr">
        <is>
          <t>Jack Downing</t>
        </is>
      </c>
      <c r="B3955" t="inlineStr">
        <is>
          <t>BOS</t>
        </is>
      </c>
      <c r="C3955" t="inlineStr">
        <is>
          <t>RW</t>
        </is>
      </c>
      <c r="D3955" t="inlineStr">
        <is>
          <t>F</t>
        </is>
      </c>
      <c r="E3955" t="n">
        <v>37</v>
      </c>
      <c r="F3955" t="inlineStr">
        <is>
          <t>FA</t>
        </is>
      </c>
      <c r="G3955" t="inlineStr">
        <is>
          <t>FA</t>
        </is>
      </c>
      <c r="H3955" s="30" t="n">
        <v>1</v>
      </c>
      <c r="I3955" s="31" t="n">
        <v>0</v>
      </c>
      <c r="J3955" s="31" t="n"/>
      <c r="K3955" s="31" t="n">
        <v>0</v>
      </c>
      <c r="L3955" s="32" t="n"/>
      <c r="M3955" s="31" t="n">
        <v>0</v>
      </c>
      <c r="N3955" s="31" t="n">
        <v>0</v>
      </c>
      <c r="O3955" s="31" t="n"/>
      <c r="P3955" s="31" t="n"/>
      <c r="Q3955" s="31" t="n">
        <v>0</v>
      </c>
      <c r="R3955" s="31" t="n"/>
      <c r="S3955" s="32" t="n"/>
      <c r="T3955" s="32" t="n"/>
      <c r="V3955" t="inlineStr">
        <is>
          <t>038sn</t>
        </is>
      </c>
      <c r="X3955" t="n">
        <v>6287</v>
      </c>
      <c r="Z3955" t="inlineStr">
        <is>
          <t>Jack Downing (BOS RW)</t>
        </is>
      </c>
    </row>
    <row r="3956">
      <c r="A3956" t="inlineStr">
        <is>
          <t>Jack Dugan</t>
        </is>
      </c>
      <c r="B3956" t="inlineStr">
        <is>
          <t>CAR</t>
        </is>
      </c>
      <c r="C3956" t="inlineStr">
        <is>
          <t>LW</t>
        </is>
      </c>
      <c r="D3956" t="inlineStr">
        <is>
          <t>F</t>
        </is>
      </c>
      <c r="E3956" t="n">
        <v>28</v>
      </c>
      <c r="F3956" t="inlineStr">
        <is>
          <t>FA</t>
        </is>
      </c>
      <c r="G3956" t="inlineStr">
        <is>
          <t>FA</t>
        </is>
      </c>
      <c r="H3956" s="30" t="n">
        <v>1</v>
      </c>
      <c r="I3956" s="31" t="n">
        <v>0</v>
      </c>
      <c r="J3956" s="31" t="n"/>
      <c r="K3956" s="31" t="n">
        <v>0</v>
      </c>
      <c r="L3956" s="32" t="n"/>
      <c r="M3956" s="31" t="n">
        <v>0</v>
      </c>
      <c r="N3956" s="31" t="n">
        <v>0</v>
      </c>
      <c r="O3956" s="31" t="n"/>
      <c r="P3956" s="31" t="n"/>
      <c r="Q3956" s="31" t="n">
        <v>0</v>
      </c>
      <c r="R3956" s="31" t="n"/>
      <c r="S3956" s="32" t="n"/>
      <c r="T3956" s="32" t="n"/>
      <c r="V3956" t="inlineStr">
        <is>
          <t>04f79</t>
        </is>
      </c>
      <c r="W3956" t="n">
        <v>5903</v>
      </c>
      <c r="X3956" t="n">
        <v>7657</v>
      </c>
      <c r="Y3956" t="inlineStr">
        <is>
          <t>8d244af7-a201-4423-b820-4937b98436e4</t>
        </is>
      </c>
      <c r="Z3956" t="inlineStr">
        <is>
          <t>Jack Dugan (CAR LW)</t>
        </is>
      </c>
    </row>
    <row r="3957">
      <c r="A3957" t="inlineStr">
        <is>
          <t>Jack Faso</t>
        </is>
      </c>
      <c r="B3957" t="inlineStr">
        <is>
          <t>(N/A)</t>
        </is>
      </c>
      <c r="C3957" t="inlineStr">
        <is>
          <t>D</t>
        </is>
      </c>
      <c r="D3957" t="inlineStr">
        <is>
          <t>D</t>
        </is>
      </c>
      <c r="E3957" t="n">
        <v>31</v>
      </c>
      <c r="F3957" t="inlineStr">
        <is>
          <t>FA</t>
        </is>
      </c>
      <c r="G3957" t="inlineStr">
        <is>
          <t>FA</t>
        </is>
      </c>
      <c r="H3957" s="30" t="n">
        <v>1</v>
      </c>
      <c r="I3957" s="31" t="n">
        <v>0</v>
      </c>
      <c r="J3957" s="31" t="n"/>
      <c r="K3957" s="31" t="n">
        <v>0</v>
      </c>
      <c r="L3957" s="32" t="n"/>
      <c r="M3957" s="31" t="n">
        <v>0</v>
      </c>
      <c r="N3957" s="31" t="n">
        <v>0</v>
      </c>
      <c r="O3957" s="31" t="n"/>
      <c r="P3957" s="31" t="n"/>
      <c r="Q3957" s="31" t="n">
        <v>0</v>
      </c>
      <c r="R3957" s="31" t="n"/>
      <c r="S3957" s="32" t="n"/>
      <c r="T3957" s="32" t="n"/>
      <c r="V3957" t="inlineStr">
        <is>
          <t>04m64</t>
        </is>
      </c>
      <c r="Z3957" t="inlineStr">
        <is>
          <t>Jack Faso ((N/A) D)</t>
        </is>
      </c>
    </row>
    <row r="3958">
      <c r="A3958" t="inlineStr">
        <is>
          <t>Jack Flinn</t>
        </is>
      </c>
      <c r="B3958" t="inlineStr">
        <is>
          <t>LAK</t>
        </is>
      </c>
      <c r="C3958" t="inlineStr">
        <is>
          <t>G</t>
        </is>
      </c>
      <c r="D3958" t="inlineStr">
        <is>
          <t>G</t>
        </is>
      </c>
      <c r="E3958" t="n">
        <v>30</v>
      </c>
      <c r="F3958" t="inlineStr">
        <is>
          <t>FA</t>
        </is>
      </c>
      <c r="G3958" t="inlineStr">
        <is>
          <t>FA</t>
        </is>
      </c>
      <c r="H3958" s="30" t="n">
        <v>1</v>
      </c>
      <c r="I3958" s="31" t="n">
        <v>0</v>
      </c>
      <c r="J3958" s="31" t="n"/>
      <c r="K3958" s="31" t="n">
        <v>0</v>
      </c>
      <c r="L3958" s="32" t="n"/>
      <c r="M3958" s="31" t="n">
        <v>0</v>
      </c>
      <c r="N3958" s="31" t="n">
        <v>0</v>
      </c>
      <c r="O3958" s="31" t="n"/>
      <c r="P3958" s="31" t="n"/>
      <c r="Q3958" s="31" t="n">
        <v>0</v>
      </c>
      <c r="R3958" s="31" t="n"/>
      <c r="S3958" s="32" t="n"/>
      <c r="T3958" s="32" t="n"/>
      <c r="V3958" t="inlineStr">
        <is>
          <t>03mh2</t>
        </is>
      </c>
      <c r="X3958" t="n">
        <v>7014</v>
      </c>
      <c r="Z3958" t="inlineStr">
        <is>
          <t>Jack Flinn (LAK G)</t>
        </is>
      </c>
    </row>
    <row r="3959">
      <c r="A3959" t="inlineStr">
        <is>
          <t>Jack Galanek</t>
        </is>
      </c>
      <c r="B3959" t="inlineStr">
        <is>
          <t>(N/A)</t>
        </is>
      </c>
      <c r="C3959" t="inlineStr">
        <is>
          <t>C</t>
        </is>
      </c>
      <c r="D3959" t="inlineStr">
        <is>
          <t>F</t>
        </is>
      </c>
      <c r="F3959" t="inlineStr">
        <is>
          <t>FA</t>
        </is>
      </c>
      <c r="G3959" t="inlineStr">
        <is>
          <t>FA</t>
        </is>
      </c>
      <c r="H3959" s="30" t="n"/>
      <c r="I3959" s="31" t="n"/>
      <c r="J3959" s="31" t="n"/>
      <c r="K3959" s="31" t="n"/>
      <c r="L3959" s="32" t="n"/>
      <c r="M3959" s="31" t="n"/>
      <c r="N3959" s="31" t="n"/>
      <c r="O3959" s="31" t="n"/>
      <c r="P3959" s="31" t="n"/>
      <c r="Q3959" s="31" t="n"/>
      <c r="R3959" s="31" t="n"/>
      <c r="S3959" s="32" t="n"/>
      <c r="T3959" s="32" t="n"/>
      <c r="V3959" t="inlineStr">
        <is>
          <t>079wn</t>
        </is>
      </c>
      <c r="Z3959" t="inlineStr">
        <is>
          <t>Jack Galanek ((N/A) C)</t>
        </is>
      </c>
    </row>
    <row r="3960">
      <c r="A3960" t="inlineStr">
        <is>
          <t>Jack Gorniak</t>
        </is>
      </c>
      <c r="B3960" t="inlineStr">
        <is>
          <t>MTL</t>
        </is>
      </c>
      <c r="C3960" t="inlineStr">
        <is>
          <t>LW</t>
        </is>
      </c>
      <c r="D3960" t="inlineStr">
        <is>
          <t>F</t>
        </is>
      </c>
      <c r="E3960" t="n">
        <v>26</v>
      </c>
      <c r="F3960" t="inlineStr">
        <is>
          <t>FA</t>
        </is>
      </c>
      <c r="G3960" t="inlineStr">
        <is>
          <t>FA</t>
        </is>
      </c>
      <c r="H3960" s="30" t="n">
        <v>1</v>
      </c>
      <c r="I3960" s="31" t="n">
        <v>0</v>
      </c>
      <c r="J3960" s="31" t="n"/>
      <c r="K3960" s="31" t="n">
        <v>0</v>
      </c>
      <c r="L3960" s="32" t="n"/>
      <c r="M3960" s="31" t="n">
        <v>0</v>
      </c>
      <c r="N3960" s="31" t="n">
        <v>0</v>
      </c>
      <c r="O3960" s="31" t="n"/>
      <c r="P3960" s="31" t="n"/>
      <c r="Q3960" s="31" t="n">
        <v>0</v>
      </c>
      <c r="R3960" s="31" t="n"/>
      <c r="S3960" s="32" t="n"/>
      <c r="T3960" s="32" t="n"/>
      <c r="V3960" t="inlineStr">
        <is>
          <t>04qzq</t>
        </is>
      </c>
      <c r="Z3960" t="inlineStr">
        <is>
          <t>Jack Gorniak (MTL LW)</t>
        </is>
      </c>
    </row>
    <row r="3961">
      <c r="A3961" t="inlineStr">
        <is>
          <t>Jack Harvey</t>
        </is>
      </c>
      <c r="B3961" t="inlineStr">
        <is>
          <t>TBL</t>
        </is>
      </c>
      <c r="C3961" t="inlineStr">
        <is>
          <t>LW</t>
        </is>
      </c>
      <c r="D3961" t="inlineStr">
        <is>
          <t>F</t>
        </is>
      </c>
      <c r="E3961" t="n">
        <v>23</v>
      </c>
      <c r="F3961" t="inlineStr">
        <is>
          <t>FA</t>
        </is>
      </c>
      <c r="G3961" t="inlineStr">
        <is>
          <t>FA</t>
        </is>
      </c>
      <c r="H3961" s="30" t="n">
        <v>1</v>
      </c>
      <c r="I3961" s="31" t="n">
        <v>0</v>
      </c>
      <c r="J3961" s="31" t="n"/>
      <c r="K3961" s="31" t="n">
        <v>0</v>
      </c>
      <c r="L3961" s="32" t="n"/>
      <c r="M3961" s="31" t="n">
        <v>0</v>
      </c>
      <c r="N3961" s="31" t="n">
        <v>0</v>
      </c>
      <c r="O3961" s="31" t="n"/>
      <c r="P3961" s="31" t="n"/>
      <c r="Q3961" s="31" t="n">
        <v>0</v>
      </c>
      <c r="R3961" s="31" t="n"/>
      <c r="S3961" s="32" t="n"/>
      <c r="T3961" s="32" t="n"/>
      <c r="V3961" t="inlineStr">
        <is>
          <t>05ub4</t>
        </is>
      </c>
      <c r="Y3961" t="inlineStr">
        <is>
          <t>84361df8-6308-4ee0-961d-7c772f591170</t>
        </is>
      </c>
      <c r="Z3961" t="inlineStr">
        <is>
          <t>Jack Harvey (TBL LW)</t>
        </is>
      </c>
    </row>
    <row r="3962">
      <c r="A3962" t="inlineStr">
        <is>
          <t>Jack Hextall</t>
        </is>
      </c>
      <c r="B3962" t="inlineStr">
        <is>
          <t>CGY</t>
        </is>
      </c>
      <c r="C3962" t="inlineStr">
        <is>
          <t>C</t>
        </is>
      </c>
      <c r="D3962" t="inlineStr">
        <is>
          <t>F</t>
        </is>
      </c>
      <c r="E3962" t="n">
        <v>18</v>
      </c>
      <c r="F3962" t="inlineStr">
        <is>
          <t>FA</t>
        </is>
      </c>
      <c r="G3962" t="inlineStr">
        <is>
          <t>FA</t>
        </is>
      </c>
      <c r="H3962" s="30" t="n">
        <v>1</v>
      </c>
      <c r="I3962" s="31" t="n">
        <v>0</v>
      </c>
      <c r="J3962" s="31" t="n"/>
      <c r="K3962" s="31" t="n">
        <v>0</v>
      </c>
      <c r="L3962" s="32" t="n"/>
      <c r="M3962" s="31" t="n">
        <v>0</v>
      </c>
      <c r="N3962" s="31" t="n">
        <v>0</v>
      </c>
      <c r="O3962" s="31" t="n"/>
      <c r="P3962" s="31" t="n"/>
      <c r="Q3962" s="31" t="n">
        <v>0</v>
      </c>
      <c r="R3962" s="31" t="n"/>
      <c r="S3962" s="32" t="n"/>
      <c r="T3962" s="32" t="n"/>
      <c r="V3962" t="inlineStr">
        <is>
          <t>071wm</t>
        </is>
      </c>
      <c r="W3962" t="n">
        <v>7701</v>
      </c>
      <c r="Y3962" t="inlineStr">
        <is>
          <t>5f3562af-9d4e-43ec-a0bd-11c206e98905</t>
        </is>
      </c>
      <c r="Z3962" t="inlineStr">
        <is>
          <t>Jack Hextall (CGY C)</t>
        </is>
      </c>
    </row>
    <row r="3963">
      <c r="A3963" t="inlineStr">
        <is>
          <t>Jack Hillen</t>
        </is>
      </c>
      <c r="B3963" t="inlineStr">
        <is>
          <t>(N/A)</t>
        </is>
      </c>
      <c r="C3963" t="inlineStr">
        <is>
          <t>D</t>
        </is>
      </c>
      <c r="D3963" t="inlineStr">
        <is>
          <t>D</t>
        </is>
      </c>
      <c r="E3963" t="n">
        <v>40</v>
      </c>
      <c r="F3963" t="inlineStr">
        <is>
          <t>FA</t>
        </is>
      </c>
      <c r="G3963" t="inlineStr">
        <is>
          <t>FA</t>
        </is>
      </c>
      <c r="H3963" s="30" t="n">
        <v>1</v>
      </c>
      <c r="I3963" s="31" t="n">
        <v>0</v>
      </c>
      <c r="J3963" s="31" t="n"/>
      <c r="K3963" s="31" t="n">
        <v>0</v>
      </c>
      <c r="L3963" s="32" t="n"/>
      <c r="M3963" s="31" t="n">
        <v>0</v>
      </c>
      <c r="N3963" s="31" t="n">
        <v>0</v>
      </c>
      <c r="O3963" s="31" t="n"/>
      <c r="P3963" s="31" t="n"/>
      <c r="Q3963" s="31" t="n">
        <v>0</v>
      </c>
      <c r="R3963" s="31" t="n"/>
      <c r="S3963" s="32" t="n"/>
      <c r="T3963" s="32" t="n"/>
      <c r="V3963" t="inlineStr">
        <is>
          <t>00579</t>
        </is>
      </c>
      <c r="W3963" t="n">
        <v>2963</v>
      </c>
      <c r="X3963" t="n">
        <v>4391</v>
      </c>
      <c r="Z3963" t="inlineStr">
        <is>
          <t>Jack Hillen ((N/A) D)</t>
        </is>
      </c>
    </row>
    <row r="3964">
      <c r="A3964" t="inlineStr">
        <is>
          <t>Jack Hughes</t>
        </is>
      </c>
      <c r="B3964" t="inlineStr">
        <is>
          <t>LAK</t>
        </is>
      </c>
      <c r="C3964" t="inlineStr">
        <is>
          <t>C</t>
        </is>
      </c>
      <c r="D3964" t="inlineStr">
        <is>
          <t>F</t>
        </is>
      </c>
      <c r="E3964" t="n">
        <v>22</v>
      </c>
      <c r="F3964" t="inlineStr">
        <is>
          <t>T</t>
        </is>
      </c>
      <c r="G3964" t="inlineStr">
        <is>
          <t>Kurtis</t>
        </is>
      </c>
      <c r="H3964" s="30" t="n">
        <v>1</v>
      </c>
      <c r="I3964" s="31" t="n">
        <v>0</v>
      </c>
      <c r="J3964" s="31" t="n"/>
      <c r="K3964" s="31" t="n">
        <v>0</v>
      </c>
      <c r="L3964" s="32" t="n"/>
      <c r="M3964" s="31" t="n">
        <v>0</v>
      </c>
      <c r="N3964" s="31" t="n">
        <v>0</v>
      </c>
      <c r="O3964" s="31" t="n"/>
      <c r="P3964" s="31" t="n"/>
      <c r="Q3964" s="31" t="n">
        <v>0</v>
      </c>
      <c r="R3964" s="31" t="n"/>
      <c r="S3964" s="32" t="n"/>
      <c r="T3964" s="32" t="n"/>
      <c r="V3964" t="inlineStr">
        <is>
          <t>05rin</t>
        </is>
      </c>
      <c r="W3964" t="n">
        <v>6729</v>
      </c>
      <c r="Y3964" t="inlineStr">
        <is>
          <t>c8bff667-163a-472b-9bfa-e32547ad02b6</t>
        </is>
      </c>
      <c r="Z3964" t="inlineStr">
        <is>
          <t>Jack Hughes (LAK C)</t>
        </is>
      </c>
    </row>
    <row r="3965">
      <c r="A3965" t="inlineStr">
        <is>
          <t>Jack Ivankovic</t>
        </is>
      </c>
      <c r="B3965" t="inlineStr">
        <is>
          <t>NSH</t>
        </is>
      </c>
      <c r="C3965" t="inlineStr">
        <is>
          <t>G</t>
        </is>
      </c>
      <c r="D3965" t="inlineStr">
        <is>
          <t>G</t>
        </is>
      </c>
      <c r="E3965" t="n">
        <v>19</v>
      </c>
      <c r="F3965" t="inlineStr">
        <is>
          <t>T</t>
        </is>
      </c>
      <c r="G3965" t="inlineStr">
        <is>
          <t>Anybody but the Leafs</t>
        </is>
      </c>
      <c r="H3965" s="30" t="n">
        <v>1</v>
      </c>
      <c r="I3965" s="31" t="n">
        <v>0</v>
      </c>
      <c r="J3965" s="31" t="n"/>
      <c r="K3965" s="31" t="n">
        <v>0</v>
      </c>
      <c r="L3965" s="32" t="n"/>
      <c r="M3965" s="31" t="n">
        <v>0</v>
      </c>
      <c r="N3965" s="31" t="n">
        <v>0</v>
      </c>
      <c r="O3965" s="31" t="n"/>
      <c r="P3965" s="31" t="n"/>
      <c r="Q3965" s="31" t="n">
        <v>0</v>
      </c>
      <c r="R3965" s="31" t="n"/>
      <c r="S3965" s="32" t="n"/>
      <c r="T3965" s="32" t="n"/>
      <c r="V3965" t="inlineStr">
        <is>
          <t>06gk1</t>
        </is>
      </c>
      <c r="W3965" t="n">
        <v>7430</v>
      </c>
      <c r="Y3965" t="inlineStr">
        <is>
          <t>4a7f6afe-df76-4164-b18d-c4c9aa3cca9b</t>
        </is>
      </c>
      <c r="Z3965" t="inlineStr">
        <is>
          <t>Jack Ivankovic (NSH G)</t>
        </is>
      </c>
    </row>
    <row r="3966">
      <c r="A3966" t="inlineStr">
        <is>
          <t>Jack Jacome</t>
        </is>
      </c>
      <c r="B3966" t="inlineStr">
        <is>
          <t>(N/A)</t>
        </is>
      </c>
      <c r="C3966" t="inlineStr">
        <is>
          <t>LW</t>
        </is>
      </c>
      <c r="D3966" t="inlineStr">
        <is>
          <t>F</t>
        </is>
      </c>
      <c r="E3966" t="n">
        <v>27</v>
      </c>
      <c r="F3966" t="inlineStr">
        <is>
          <t>FA</t>
        </is>
      </c>
      <c r="G3966" t="inlineStr">
        <is>
          <t>FA</t>
        </is>
      </c>
      <c r="H3966" s="30" t="n">
        <v>1</v>
      </c>
      <c r="I3966" s="31" t="n">
        <v>0</v>
      </c>
      <c r="J3966" s="31" t="n"/>
      <c r="K3966" s="31" t="n">
        <v>0</v>
      </c>
      <c r="L3966" s="32" t="n"/>
      <c r="M3966" s="31" t="n">
        <v>0</v>
      </c>
      <c r="N3966" s="31" t="n">
        <v>0</v>
      </c>
      <c r="O3966" s="31" t="n"/>
      <c r="P3966" s="31" t="n"/>
      <c r="Q3966" s="31" t="n">
        <v>0</v>
      </c>
      <c r="R3966" s="31" t="n"/>
      <c r="S3966" s="32" t="n"/>
      <c r="T3966" s="32" t="n"/>
      <c r="V3966" t="inlineStr">
        <is>
          <t>04fwd</t>
        </is>
      </c>
      <c r="Z3966" t="inlineStr">
        <is>
          <t>Jack Jacome ((N/A) LW)</t>
        </is>
      </c>
    </row>
    <row r="3967">
      <c r="A3967" t="inlineStr">
        <is>
          <t>Jack Jensen</t>
        </is>
      </c>
      <c r="B3967" t="inlineStr">
        <is>
          <t>(N/A)</t>
        </is>
      </c>
      <c r="C3967" t="inlineStr">
        <is>
          <t>LW</t>
        </is>
      </c>
      <c r="D3967" t="inlineStr">
        <is>
          <t>F</t>
        </is>
      </c>
      <c r="E3967" t="n">
        <v>26</v>
      </c>
      <c r="F3967" t="inlineStr">
        <is>
          <t>FA</t>
        </is>
      </c>
      <c r="G3967" t="inlineStr">
        <is>
          <t>FA</t>
        </is>
      </c>
      <c r="H3967" s="30" t="n">
        <v>1</v>
      </c>
      <c r="I3967" s="31" t="n">
        <v>0</v>
      </c>
      <c r="J3967" s="31" t="n"/>
      <c r="K3967" s="31" t="n">
        <v>0</v>
      </c>
      <c r="L3967" s="32" t="n"/>
      <c r="M3967" s="31" t="n">
        <v>0</v>
      </c>
      <c r="N3967" s="31" t="n">
        <v>0</v>
      </c>
      <c r="O3967" s="31" t="n"/>
      <c r="P3967" s="31" t="n"/>
      <c r="Q3967" s="31" t="n">
        <v>0</v>
      </c>
      <c r="R3967" s="31" t="n"/>
      <c r="S3967" s="32" t="n"/>
      <c r="T3967" s="32" t="n"/>
      <c r="V3967" t="inlineStr">
        <is>
          <t>04riq</t>
        </is>
      </c>
      <c r="Z3967" t="inlineStr">
        <is>
          <t>Jack Jensen ((N/A) LW)</t>
        </is>
      </c>
    </row>
    <row r="3968">
      <c r="A3968" t="inlineStr">
        <is>
          <t>Jack Johnson</t>
        </is>
      </c>
      <c r="B3968" t="inlineStr">
        <is>
          <t>(N/A)</t>
        </is>
      </c>
      <c r="C3968" t="inlineStr">
        <is>
          <t>D</t>
        </is>
      </c>
      <c r="D3968" t="inlineStr">
        <is>
          <t>D</t>
        </is>
      </c>
      <c r="E3968" t="n">
        <v>39</v>
      </c>
      <c r="F3968" t="inlineStr">
        <is>
          <t>FA</t>
        </is>
      </c>
      <c r="G3968" t="inlineStr">
        <is>
          <t>FA</t>
        </is>
      </c>
      <c r="H3968" s="30" t="n">
        <v>1</v>
      </c>
      <c r="I3968" s="31" t="n">
        <v>0</v>
      </c>
      <c r="J3968" s="31" t="n"/>
      <c r="K3968" s="31" t="n">
        <v>0</v>
      </c>
      <c r="L3968" s="32" t="n"/>
      <c r="M3968" s="31" t="n">
        <v>0</v>
      </c>
      <c r="N3968" s="31" t="n">
        <v>0</v>
      </c>
      <c r="O3968" s="31" t="n"/>
      <c r="P3968" s="31" t="n"/>
      <c r="Q3968" s="31" t="n">
        <v>0</v>
      </c>
      <c r="R3968" s="31" t="n"/>
      <c r="S3968" s="32" t="n"/>
      <c r="T3968" s="32" t="n"/>
      <c r="V3968" t="inlineStr">
        <is>
          <t>003t3</t>
        </is>
      </c>
      <c r="W3968" t="n">
        <v>2297</v>
      </c>
      <c r="X3968" t="n">
        <v>3777</v>
      </c>
      <c r="Y3968" t="inlineStr">
        <is>
          <t>428279e7-0f24-11e2-8525-18a905767e44</t>
        </is>
      </c>
      <c r="Z3968" t="inlineStr">
        <is>
          <t>Jack Johnson ((N/A) D)</t>
        </is>
      </c>
    </row>
    <row r="3969">
      <c r="A3969" t="inlineStr">
        <is>
          <t>Jack Kernan</t>
        </is>
      </c>
      <c r="B3969" t="inlineStr">
        <is>
          <t>(N/A)</t>
        </is>
      </c>
      <c r="C3969" t="inlineStr">
        <is>
          <t>C</t>
        </is>
      </c>
      <c r="D3969" t="inlineStr">
        <is>
          <t>F</t>
        </is>
      </c>
      <c r="E3969" t="n">
        <v>21</v>
      </c>
      <c r="F3969" t="inlineStr">
        <is>
          <t>FA</t>
        </is>
      </c>
      <c r="G3969" t="inlineStr">
        <is>
          <t>FA</t>
        </is>
      </c>
      <c r="H3969" s="30" t="n">
        <v>1</v>
      </c>
      <c r="I3969" s="31" t="n">
        <v>0</v>
      </c>
      <c r="J3969" s="31" t="n"/>
      <c r="K3969" s="31" t="n">
        <v>0</v>
      </c>
      <c r="L3969" s="32" t="n"/>
      <c r="M3969" s="31" t="n">
        <v>0</v>
      </c>
      <c r="N3969" s="31" t="n">
        <v>0</v>
      </c>
      <c r="O3969" s="31" t="n"/>
      <c r="P3969" s="31" t="n"/>
      <c r="Q3969" s="31" t="n">
        <v>0</v>
      </c>
      <c r="R3969" s="31" t="n"/>
      <c r="S3969" s="32" t="n"/>
      <c r="T3969" s="32" t="n"/>
      <c r="V3969" t="inlineStr">
        <is>
          <t>06zre</t>
        </is>
      </c>
      <c r="Z3969" t="inlineStr">
        <is>
          <t>Jack Kernan ((N/A) C)</t>
        </is>
      </c>
    </row>
    <row r="3970">
      <c r="A3970" t="inlineStr">
        <is>
          <t>Jack Kopacka</t>
        </is>
      </c>
      <c r="B3970" t="inlineStr">
        <is>
          <t>OTT</t>
        </is>
      </c>
      <c r="C3970" t="inlineStr">
        <is>
          <t>LW</t>
        </is>
      </c>
      <c r="D3970" t="inlineStr">
        <is>
          <t>F</t>
        </is>
      </c>
      <c r="E3970" t="n">
        <v>28</v>
      </c>
      <c r="F3970" t="inlineStr">
        <is>
          <t>FA</t>
        </is>
      </c>
      <c r="G3970" t="inlineStr">
        <is>
          <t>FA</t>
        </is>
      </c>
      <c r="H3970" s="30" t="n">
        <v>1</v>
      </c>
      <c r="I3970" s="31" t="n">
        <v>0</v>
      </c>
      <c r="J3970" s="31" t="n"/>
      <c r="K3970" s="31" t="n">
        <v>0</v>
      </c>
      <c r="L3970" s="32" t="n"/>
      <c r="M3970" s="31" t="n">
        <v>0</v>
      </c>
      <c r="N3970" s="31" t="n">
        <v>0</v>
      </c>
      <c r="O3970" s="31" t="n"/>
      <c r="P3970" s="31" t="n"/>
      <c r="Q3970" s="31" t="n">
        <v>0</v>
      </c>
      <c r="R3970" s="31" t="n"/>
      <c r="S3970" s="32" t="n"/>
      <c r="T3970" s="32" t="n"/>
      <c r="V3970" t="inlineStr">
        <is>
          <t>042wo</t>
        </is>
      </c>
      <c r="W3970" t="n">
        <v>5223</v>
      </c>
      <c r="X3970" t="n">
        <v>7200</v>
      </c>
      <c r="Y3970" t="inlineStr">
        <is>
          <t>25b2a4e0-e948-4e95-b32d-9c2acc438166</t>
        </is>
      </c>
      <c r="Z3970" t="inlineStr">
        <is>
          <t>Jack Kopacka (OTT LW)</t>
        </is>
      </c>
    </row>
    <row r="3971">
      <c r="A3971" t="inlineStr">
        <is>
          <t>Jack Lafontaine</t>
        </is>
      </c>
      <c r="B3971" t="inlineStr">
        <is>
          <t>SEA</t>
        </is>
      </c>
      <c r="C3971" t="inlineStr">
        <is>
          <t>G</t>
        </is>
      </c>
      <c r="D3971" t="inlineStr">
        <is>
          <t>G</t>
        </is>
      </c>
      <c r="E3971" t="n">
        <v>28</v>
      </c>
      <c r="F3971" t="inlineStr">
        <is>
          <t>FA</t>
        </is>
      </c>
      <c r="G3971" t="inlineStr">
        <is>
          <t>FA</t>
        </is>
      </c>
      <c r="H3971" s="30" t="n">
        <v>1</v>
      </c>
      <c r="I3971" s="31" t="n">
        <v>0</v>
      </c>
      <c r="J3971" s="31" t="n"/>
      <c r="K3971" s="31" t="n">
        <v>0</v>
      </c>
      <c r="L3971" s="32" t="n"/>
      <c r="M3971" s="31" t="n">
        <v>0</v>
      </c>
      <c r="N3971" s="31" t="n">
        <v>0</v>
      </c>
      <c r="O3971" s="31" t="n"/>
      <c r="P3971" s="31" t="n"/>
      <c r="Q3971" s="31" t="n">
        <v>0</v>
      </c>
      <c r="R3971" s="31" t="n"/>
      <c r="S3971" s="32" t="n"/>
      <c r="T3971" s="32" t="n"/>
      <c r="V3971" t="inlineStr">
        <is>
          <t>03yf8</t>
        </is>
      </c>
      <c r="W3971" t="n">
        <v>5192</v>
      </c>
      <c r="X3971" t="n">
        <v>7183</v>
      </c>
      <c r="Y3971" t="inlineStr">
        <is>
          <t>bd04cefb-3429-44b3-a4a6-6fafc5396791</t>
        </is>
      </c>
      <c r="Z3971" t="inlineStr">
        <is>
          <t>Jack Lafontaine (SEA G)</t>
        </is>
      </c>
    </row>
    <row r="3972">
      <c r="A3972" t="inlineStr">
        <is>
          <t>Jack Lisson</t>
        </is>
      </c>
      <c r="B3972" t="inlineStr">
        <is>
          <t>(N/A)</t>
        </is>
      </c>
      <c r="C3972" t="inlineStr">
        <is>
          <t>G</t>
        </is>
      </c>
      <c r="D3972" t="inlineStr">
        <is>
          <t>G</t>
        </is>
      </c>
      <c r="E3972" t="n">
        <v>20</v>
      </c>
      <c r="F3972" t="inlineStr">
        <is>
          <t>FA</t>
        </is>
      </c>
      <c r="G3972" t="inlineStr">
        <is>
          <t>FA</t>
        </is>
      </c>
      <c r="H3972" s="30" t="n">
        <v>1</v>
      </c>
      <c r="I3972" s="31" t="n">
        <v>0</v>
      </c>
      <c r="J3972" s="31" t="n"/>
      <c r="K3972" s="31" t="n">
        <v>0</v>
      </c>
      <c r="L3972" s="32" t="n"/>
      <c r="M3972" s="31" t="n">
        <v>0</v>
      </c>
      <c r="N3972" s="31" t="n">
        <v>0</v>
      </c>
      <c r="O3972" s="31" t="n"/>
      <c r="P3972" s="31" t="n"/>
      <c r="Q3972" s="31" t="n">
        <v>0</v>
      </c>
      <c r="R3972" s="31" t="n"/>
      <c r="S3972" s="32" t="n"/>
      <c r="T3972" s="32" t="n"/>
      <c r="V3972" t="inlineStr">
        <is>
          <t>074im</t>
        </is>
      </c>
      <c r="Z3972" t="inlineStr">
        <is>
          <t>Jack Lisson ((N/A) G)</t>
        </is>
      </c>
    </row>
    <row r="3973">
      <c r="A3973" t="inlineStr">
        <is>
          <t>Jack Maclellan</t>
        </is>
      </c>
      <c r="B3973" t="inlineStr">
        <is>
          <t>(N/A)</t>
        </is>
      </c>
      <c r="C3973" t="inlineStr">
        <is>
          <t>LW</t>
        </is>
      </c>
      <c r="D3973" t="inlineStr">
        <is>
          <t>F</t>
        </is>
      </c>
      <c r="E3973" t="n">
        <v>38</v>
      </c>
      <c r="F3973" t="inlineStr">
        <is>
          <t>FA</t>
        </is>
      </c>
      <c r="G3973" t="inlineStr">
        <is>
          <t>FA</t>
        </is>
      </c>
      <c r="H3973" s="30" t="n">
        <v>1</v>
      </c>
      <c r="I3973" s="31" t="n">
        <v>0</v>
      </c>
      <c r="J3973" s="31" t="n"/>
      <c r="K3973" s="31" t="n">
        <v>0</v>
      </c>
      <c r="L3973" s="32" t="n"/>
      <c r="M3973" s="31" t="n">
        <v>0</v>
      </c>
      <c r="N3973" s="31" t="n">
        <v>0</v>
      </c>
      <c r="O3973" s="31" t="n"/>
      <c r="P3973" s="31" t="n"/>
      <c r="Q3973" s="31" t="n">
        <v>0</v>
      </c>
      <c r="R3973" s="31" t="n"/>
      <c r="S3973" s="32" t="n"/>
      <c r="T3973" s="32" t="n"/>
      <c r="V3973" t="inlineStr">
        <is>
          <t>025hd</t>
        </is>
      </c>
      <c r="W3973" t="n">
        <v>4061</v>
      </c>
      <c r="X3973" t="n">
        <v>5620</v>
      </c>
      <c r="Z3973" t="inlineStr">
        <is>
          <t>Jack Maclellan ((N/A) LW)</t>
        </is>
      </c>
    </row>
    <row r="3974">
      <c r="A3974" t="inlineStr">
        <is>
          <t>Jack Malone</t>
        </is>
      </c>
      <c r="B3974" t="inlineStr">
        <is>
          <t>(N/A)</t>
        </is>
      </c>
      <c r="C3974" t="inlineStr">
        <is>
          <t>RW</t>
        </is>
      </c>
      <c r="D3974" t="inlineStr">
        <is>
          <t>F</t>
        </is>
      </c>
      <c r="E3974" t="n">
        <v>25</v>
      </c>
      <c r="F3974" t="inlineStr">
        <is>
          <t>FA</t>
        </is>
      </c>
      <c r="G3974" t="inlineStr">
        <is>
          <t>FA</t>
        </is>
      </c>
      <c r="H3974" s="30" t="n">
        <v>1</v>
      </c>
      <c r="I3974" s="31" t="n">
        <v>0</v>
      </c>
      <c r="J3974" s="31" t="n"/>
      <c r="K3974" s="31" t="n">
        <v>0</v>
      </c>
      <c r="L3974" s="32" t="n"/>
      <c r="M3974" s="31" t="n">
        <v>0</v>
      </c>
      <c r="N3974" s="31" t="n">
        <v>0</v>
      </c>
      <c r="O3974" s="31" t="n"/>
      <c r="P3974" s="31" t="n"/>
      <c r="Q3974" s="31" t="n">
        <v>0</v>
      </c>
      <c r="R3974" s="31" t="n"/>
      <c r="S3974" s="32" t="n"/>
      <c r="T3974" s="32" t="n"/>
      <c r="V3974" t="inlineStr">
        <is>
          <t>051vn</t>
        </is>
      </c>
      <c r="W3974" t="n">
        <v>6168</v>
      </c>
      <c r="Y3974" t="inlineStr">
        <is>
          <t>a329cb37-84e4-4e59-a47a-f418c649d355</t>
        </is>
      </c>
      <c r="Z3974" t="inlineStr">
        <is>
          <t>Jack Malone ((N/A) RW)</t>
        </is>
      </c>
    </row>
    <row r="3975">
      <c r="A3975" t="inlineStr">
        <is>
          <t>Jack Matier</t>
        </is>
      </c>
      <c r="B3975" t="inlineStr">
        <is>
          <t>(N/A)</t>
        </is>
      </c>
      <c r="C3975" t="inlineStr">
        <is>
          <t>D</t>
        </is>
      </c>
      <c r="D3975" t="inlineStr">
        <is>
          <t>D</t>
        </is>
      </c>
      <c r="E3975" t="n">
        <v>23</v>
      </c>
      <c r="F3975" t="inlineStr">
        <is>
          <t>FA</t>
        </is>
      </c>
      <c r="G3975" t="inlineStr">
        <is>
          <t>FA</t>
        </is>
      </c>
      <c r="H3975" s="30" t="n">
        <v>1</v>
      </c>
      <c r="I3975" s="31" t="n">
        <v>0</v>
      </c>
      <c r="J3975" s="31" t="n"/>
      <c r="K3975" s="31" t="n">
        <v>0</v>
      </c>
      <c r="L3975" s="32" t="n"/>
      <c r="M3975" s="31" t="n">
        <v>0</v>
      </c>
      <c r="N3975" s="31" t="n">
        <v>0</v>
      </c>
      <c r="O3975" s="31" t="n"/>
      <c r="P3975" s="31" t="n"/>
      <c r="Q3975" s="31" t="n">
        <v>0</v>
      </c>
      <c r="R3975" s="31" t="n"/>
      <c r="S3975" s="32" t="n"/>
      <c r="T3975" s="32" t="n"/>
      <c r="V3975" t="inlineStr">
        <is>
          <t>05ud6</t>
        </is>
      </c>
      <c r="W3975" t="n">
        <v>6589</v>
      </c>
      <c r="Y3975" t="inlineStr">
        <is>
          <t>56e773a7-f16f-462e-87b7-9c4f26ba8983</t>
        </is>
      </c>
      <c r="Z3975" t="inlineStr">
        <is>
          <t>Jack Matier ((N/A) D)</t>
        </is>
      </c>
    </row>
    <row r="3976">
      <c r="A3976" t="inlineStr">
        <is>
          <t>Jack Murtagh</t>
        </is>
      </c>
      <c r="B3976" t="inlineStr">
        <is>
          <t>PHI</t>
        </is>
      </c>
      <c r="C3976" t="inlineStr">
        <is>
          <t>C</t>
        </is>
      </c>
      <c r="D3976" t="inlineStr">
        <is>
          <t>F</t>
        </is>
      </c>
      <c r="E3976" t="n">
        <v>19</v>
      </c>
      <c r="F3976" t="inlineStr">
        <is>
          <t>T</t>
        </is>
      </c>
      <c r="G3976" t="inlineStr">
        <is>
          <t>Brown Noesen</t>
        </is>
      </c>
      <c r="H3976" s="30" t="n">
        <v>1</v>
      </c>
      <c r="I3976" s="31" t="n">
        <v>0</v>
      </c>
      <c r="J3976" s="31" t="n"/>
      <c r="K3976" s="31" t="n">
        <v>0</v>
      </c>
      <c r="L3976" s="32" t="n"/>
      <c r="M3976" s="31" t="n">
        <v>0</v>
      </c>
      <c r="N3976" s="31" t="n">
        <v>0</v>
      </c>
      <c r="O3976" s="31" t="n"/>
      <c r="P3976" s="31" t="n"/>
      <c r="Q3976" s="31" t="n">
        <v>0</v>
      </c>
      <c r="R3976" s="31" t="n"/>
      <c r="S3976" s="32" t="n"/>
      <c r="T3976" s="32" t="n"/>
      <c r="V3976" t="inlineStr">
        <is>
          <t>06sna</t>
        </is>
      </c>
      <c r="W3976" t="n">
        <v>7443</v>
      </c>
      <c r="Y3976" t="inlineStr">
        <is>
          <t>e2324e8a-efe9-4775-85a5-a66c551fcaae</t>
        </is>
      </c>
      <c r="Z3976" t="inlineStr">
        <is>
          <t>Jack Murtagh (PHI C)</t>
        </is>
      </c>
    </row>
    <row r="3977">
      <c r="A3977" t="inlineStr">
        <is>
          <t>Jack Musa</t>
        </is>
      </c>
      <c r="B3977" t="inlineStr">
        <is>
          <t>(N/A)</t>
        </is>
      </c>
      <c r="C3977" t="inlineStr">
        <is>
          <t>LW</t>
        </is>
      </c>
      <c r="D3977" t="inlineStr">
        <is>
          <t>F</t>
        </is>
      </c>
      <c r="E3977" t="n">
        <v>23</v>
      </c>
      <c r="F3977" t="inlineStr">
        <is>
          <t>FA</t>
        </is>
      </c>
      <c r="G3977" t="inlineStr">
        <is>
          <t>FA</t>
        </is>
      </c>
      <c r="H3977" s="30" t="n">
        <v>1</v>
      </c>
      <c r="I3977" s="31" t="n">
        <v>0</v>
      </c>
      <c r="J3977" s="31" t="n"/>
      <c r="K3977" s="31" t="n">
        <v>0</v>
      </c>
      <c r="L3977" s="32" t="n"/>
      <c r="M3977" s="31" t="n">
        <v>0</v>
      </c>
      <c r="N3977" s="31" t="n">
        <v>0</v>
      </c>
      <c r="O3977" s="31" t="n"/>
      <c r="P3977" s="31" t="n"/>
      <c r="Q3977" s="31" t="n">
        <v>0</v>
      </c>
      <c r="R3977" s="31" t="n"/>
      <c r="S3977" s="32" t="n"/>
      <c r="T3977" s="32" t="n"/>
      <c r="V3977" t="inlineStr">
        <is>
          <t>06ht1</t>
        </is>
      </c>
      <c r="Z3977" t="inlineStr">
        <is>
          <t>Jack Musa ((N/A) LW)</t>
        </is>
      </c>
    </row>
    <row r="3978">
      <c r="A3978" t="inlineStr">
        <is>
          <t>Jack Nesbitt</t>
        </is>
      </c>
      <c r="B3978" t="inlineStr">
        <is>
          <t>PHI</t>
        </is>
      </c>
      <c r="C3978" t="inlineStr">
        <is>
          <t>C</t>
        </is>
      </c>
      <c r="D3978" t="inlineStr">
        <is>
          <t>F</t>
        </is>
      </c>
      <c r="E3978" t="n">
        <v>19</v>
      </c>
      <c r="F3978" t="inlineStr">
        <is>
          <t>T</t>
        </is>
      </c>
      <c r="G3978" t="inlineStr">
        <is>
          <t>Sidizen Kanes</t>
        </is>
      </c>
      <c r="H3978" s="30" t="n">
        <v>1</v>
      </c>
      <c r="I3978" s="31" t="n">
        <v>0</v>
      </c>
      <c r="J3978" s="31" t="n"/>
      <c r="K3978" s="31" t="n">
        <v>0</v>
      </c>
      <c r="L3978" s="32" t="n"/>
      <c r="M3978" s="31" t="n">
        <v>0</v>
      </c>
      <c r="N3978" s="31" t="n">
        <v>0</v>
      </c>
      <c r="O3978" s="31" t="n"/>
      <c r="P3978" s="31" t="n"/>
      <c r="Q3978" s="31" t="n">
        <v>0</v>
      </c>
      <c r="R3978" s="31" t="n"/>
      <c r="S3978" s="32" t="n"/>
      <c r="T3978" s="32" t="n"/>
      <c r="V3978" t="inlineStr">
        <is>
          <t>06snc</t>
        </is>
      </c>
      <c r="W3978" t="n">
        <v>7401</v>
      </c>
      <c r="Y3978" t="inlineStr">
        <is>
          <t>0d58de35-ce9c-410b-b7a8-ca46ba0e9018</t>
        </is>
      </c>
      <c r="Z3978" t="inlineStr">
        <is>
          <t>Jack Nesbitt (PHI C)</t>
        </is>
      </c>
    </row>
    <row r="3979">
      <c r="A3979" t="inlineStr">
        <is>
          <t>Jack Nevins</t>
        </is>
      </c>
      <c r="B3979" t="inlineStr">
        <is>
          <t>(N/A)</t>
        </is>
      </c>
      <c r="C3979" t="inlineStr">
        <is>
          <t>LW</t>
        </is>
      </c>
      <c r="D3979" t="inlineStr">
        <is>
          <t>F</t>
        </is>
      </c>
      <c r="E3979" t="n">
        <v>32</v>
      </c>
      <c r="F3979" t="inlineStr">
        <is>
          <t>FA</t>
        </is>
      </c>
      <c r="G3979" t="inlineStr">
        <is>
          <t>FA</t>
        </is>
      </c>
      <c r="H3979" s="30" t="n">
        <v>1</v>
      </c>
      <c r="I3979" s="31" t="n">
        <v>0</v>
      </c>
      <c r="J3979" s="31" t="n"/>
      <c r="K3979" s="31" t="n">
        <v>0</v>
      </c>
      <c r="L3979" s="32" t="n"/>
      <c r="M3979" s="31" t="n">
        <v>0</v>
      </c>
      <c r="N3979" s="31" t="n">
        <v>0</v>
      </c>
      <c r="O3979" s="31" t="n"/>
      <c r="P3979" s="31" t="n"/>
      <c r="Q3979" s="31" t="n">
        <v>0</v>
      </c>
      <c r="R3979" s="31" t="n"/>
      <c r="S3979" s="32" t="n"/>
      <c r="T3979" s="32" t="n"/>
      <c r="V3979" t="inlineStr">
        <is>
          <t>03acn</t>
        </is>
      </c>
      <c r="W3979" t="n">
        <v>4734</v>
      </c>
      <c r="X3979" t="n">
        <v>6323</v>
      </c>
      <c r="Z3979" t="inlineStr">
        <is>
          <t>Jack Nevins ((N/A) LW)</t>
        </is>
      </c>
    </row>
    <row r="3980">
      <c r="A3980" t="inlineStr">
        <is>
          <t>Jack O'Brien</t>
        </is>
      </c>
      <c r="B3980" t="inlineStr">
        <is>
          <t>(N/A)</t>
        </is>
      </c>
      <c r="C3980" t="inlineStr">
        <is>
          <t>C</t>
        </is>
      </c>
      <c r="D3980" t="inlineStr">
        <is>
          <t>F</t>
        </is>
      </c>
      <c r="E3980" t="n">
        <v>23</v>
      </c>
      <c r="F3980" t="inlineStr">
        <is>
          <t>FA</t>
        </is>
      </c>
      <c r="G3980" t="inlineStr">
        <is>
          <t>FA</t>
        </is>
      </c>
      <c r="H3980" s="30" t="n">
        <v>1</v>
      </c>
      <c r="I3980" s="31" t="n">
        <v>0</v>
      </c>
      <c r="J3980" s="31" t="n"/>
      <c r="K3980" s="31" t="n">
        <v>0</v>
      </c>
      <c r="L3980" s="32" t="n"/>
      <c r="M3980" s="31" t="n">
        <v>0</v>
      </c>
      <c r="N3980" s="31" t="n">
        <v>0</v>
      </c>
      <c r="O3980" s="31" t="n"/>
      <c r="P3980" s="31" t="n"/>
      <c r="Q3980" s="31" t="n">
        <v>0</v>
      </c>
      <c r="R3980" s="31" t="n"/>
      <c r="S3980" s="32" t="n"/>
      <c r="T3980" s="32" t="n"/>
      <c r="V3980" t="inlineStr">
        <is>
          <t>05rbb</t>
        </is>
      </c>
      <c r="Y3980" t="inlineStr">
        <is>
          <t>a9f86d7d-6b77-490f-bcfe-7d8ccc92dd5c</t>
        </is>
      </c>
      <c r="Z3980" t="inlineStr">
        <is>
          <t>Jack O'Brien ((N/A) C)</t>
        </is>
      </c>
    </row>
    <row r="3981">
      <c r="A3981" t="inlineStr">
        <is>
          <t>Jack Peart</t>
        </is>
      </c>
      <c r="B3981" t="inlineStr">
        <is>
          <t>MIN</t>
        </is>
      </c>
      <c r="C3981" t="inlineStr">
        <is>
          <t>D</t>
        </is>
      </c>
      <c r="D3981" t="inlineStr">
        <is>
          <t>D</t>
        </is>
      </c>
      <c r="E3981" t="n">
        <v>23</v>
      </c>
      <c r="F3981" t="inlineStr">
        <is>
          <t>T</t>
        </is>
      </c>
      <c r="G3981" t="inlineStr">
        <is>
          <t>Kurtis</t>
        </is>
      </c>
      <c r="H3981" s="30" t="n">
        <v>925000</v>
      </c>
      <c r="I3981" s="31" t="n">
        <v>0</v>
      </c>
      <c r="J3981" s="31" t="n"/>
      <c r="K3981" s="31" t="n">
        <v>0</v>
      </c>
      <c r="L3981" s="32" t="n"/>
      <c r="M3981" s="31" t="n">
        <v>0</v>
      </c>
      <c r="N3981" s="31" t="n">
        <v>0</v>
      </c>
      <c r="O3981" s="31" t="n"/>
      <c r="P3981" s="31" t="n"/>
      <c r="Q3981" s="31" t="n">
        <v>0</v>
      </c>
      <c r="R3981" s="31" t="n"/>
      <c r="S3981" s="32" t="n"/>
      <c r="T3981" s="32" t="n"/>
      <c r="V3981" t="inlineStr">
        <is>
          <t>05tqk</t>
        </is>
      </c>
      <c r="W3981" t="n">
        <v>6516</v>
      </c>
      <c r="Y3981" t="inlineStr">
        <is>
          <t>dd029c72-2eec-4c5e-b84c-a1bdbfde66d3</t>
        </is>
      </c>
      <c r="Z3981" t="inlineStr">
        <is>
          <t>Jack Peart (MIN D)</t>
        </is>
      </c>
    </row>
    <row r="3982">
      <c r="A3982" t="inlineStr">
        <is>
          <t>Jack Phelan</t>
        </is>
      </c>
      <c r="B3982" t="inlineStr">
        <is>
          <t>DET</t>
        </is>
      </c>
      <c r="C3982" t="inlineStr">
        <is>
          <t>D</t>
        </is>
      </c>
      <c r="D3982" t="inlineStr">
        <is>
          <t>D</t>
        </is>
      </c>
      <c r="E3982" t="n">
        <v>22</v>
      </c>
      <c r="F3982" t="inlineStr">
        <is>
          <t>FA</t>
        </is>
      </c>
      <c r="G3982" t="inlineStr">
        <is>
          <t>FA</t>
        </is>
      </c>
      <c r="H3982" s="30" t="n">
        <v>1</v>
      </c>
      <c r="I3982" s="31" t="n">
        <v>0</v>
      </c>
      <c r="J3982" s="31" t="n"/>
      <c r="K3982" s="31" t="n">
        <v>0</v>
      </c>
      <c r="L3982" s="32" t="n"/>
      <c r="M3982" s="31" t="n">
        <v>0</v>
      </c>
      <c r="N3982" s="31" t="n">
        <v>0</v>
      </c>
      <c r="O3982" s="31" t="n"/>
      <c r="P3982" s="31" t="n"/>
      <c r="Q3982" s="31" t="n">
        <v>0</v>
      </c>
      <c r="R3982" s="31" t="n"/>
      <c r="S3982" s="32" t="n"/>
      <c r="T3982" s="32" t="n"/>
      <c r="V3982" t="inlineStr">
        <is>
          <t>06clg</t>
        </is>
      </c>
      <c r="Y3982" t="inlineStr">
        <is>
          <t>2d922ace-d5e7-4e8a-a34d-e896fe90e78d</t>
        </is>
      </c>
      <c r="Z3982" t="inlineStr">
        <is>
          <t>Jack Phelan (DET D)</t>
        </is>
      </c>
    </row>
    <row r="3983">
      <c r="A3983" t="inlineStr">
        <is>
          <t>Jack Pridham</t>
        </is>
      </c>
      <c r="B3983" t="inlineStr">
        <is>
          <t>TBL</t>
        </is>
      </c>
      <c r="C3983" t="inlineStr">
        <is>
          <t>RW</t>
        </is>
      </c>
      <c r="D3983" t="inlineStr">
        <is>
          <t>F</t>
        </is>
      </c>
      <c r="E3983" t="n">
        <v>20</v>
      </c>
      <c r="F3983" t="inlineStr">
        <is>
          <t>FA</t>
        </is>
      </c>
      <c r="G3983" t="inlineStr">
        <is>
          <t>FA</t>
        </is>
      </c>
      <c r="H3983" s="30" t="n">
        <v>1</v>
      </c>
      <c r="I3983" s="31" t="n">
        <v>0</v>
      </c>
      <c r="J3983" s="31" t="n"/>
      <c r="K3983" s="31" t="n">
        <v>0</v>
      </c>
      <c r="L3983" s="32" t="n"/>
      <c r="M3983" s="31" t="n">
        <v>0</v>
      </c>
      <c r="N3983" s="31" t="n">
        <v>0</v>
      </c>
      <c r="O3983" s="31" t="n"/>
      <c r="P3983" s="31" t="n"/>
      <c r="Q3983" s="31" t="n">
        <v>0</v>
      </c>
      <c r="R3983" s="31" t="n"/>
      <c r="S3983" s="32" t="n"/>
      <c r="T3983" s="32" t="n"/>
      <c r="V3983" t="inlineStr">
        <is>
          <t>06mhj</t>
        </is>
      </c>
      <c r="W3983" t="n">
        <v>7255</v>
      </c>
      <c r="Y3983" t="inlineStr">
        <is>
          <t>e8c4e150-1b98-4446-affd-06715565987b</t>
        </is>
      </c>
      <c r="Z3983" t="inlineStr">
        <is>
          <t>Jack Pridham (TBL RW)</t>
        </is>
      </c>
    </row>
    <row r="3984">
      <c r="A3984" t="inlineStr">
        <is>
          <t>Jack Ramsey</t>
        </is>
      </c>
      <c r="B3984" t="inlineStr">
        <is>
          <t>CHI</t>
        </is>
      </c>
      <c r="C3984" t="inlineStr">
        <is>
          <t>D</t>
        </is>
      </c>
      <c r="D3984" t="inlineStr">
        <is>
          <t>D</t>
        </is>
      </c>
      <c r="E3984" t="n">
        <v>30</v>
      </c>
      <c r="F3984" t="inlineStr">
        <is>
          <t>FA</t>
        </is>
      </c>
      <c r="G3984" t="inlineStr">
        <is>
          <t>FA</t>
        </is>
      </c>
      <c r="H3984" s="30" t="n">
        <v>1</v>
      </c>
      <c r="I3984" s="31" t="n">
        <v>0</v>
      </c>
      <c r="J3984" s="31" t="n"/>
      <c r="K3984" s="31" t="n">
        <v>0</v>
      </c>
      <c r="L3984" s="32" t="n"/>
      <c r="M3984" s="31" t="n">
        <v>0</v>
      </c>
      <c r="N3984" s="31" t="n">
        <v>0</v>
      </c>
      <c r="O3984" s="31" t="n"/>
      <c r="P3984" s="31" t="n"/>
      <c r="Q3984" s="31" t="n">
        <v>0</v>
      </c>
      <c r="R3984" s="31" t="n"/>
      <c r="S3984" s="32" t="n"/>
      <c r="T3984" s="32" t="n"/>
      <c r="V3984" t="inlineStr">
        <is>
          <t>03eep</t>
        </is>
      </c>
      <c r="X3984" t="n">
        <v>6574</v>
      </c>
      <c r="Z3984" t="inlineStr">
        <is>
          <t>Jack Ramsey (CHI D)</t>
        </is>
      </c>
    </row>
    <row r="3985">
      <c r="A3985" t="inlineStr">
        <is>
          <t>Jack Randl</t>
        </is>
      </c>
      <c r="B3985" t="inlineStr">
        <is>
          <t>NYI</t>
        </is>
      </c>
      <c r="C3985" t="inlineStr">
        <is>
          <t>LW</t>
        </is>
      </c>
      <c r="D3985" t="inlineStr">
        <is>
          <t>F</t>
        </is>
      </c>
      <c r="E3985" t="n">
        <v>26</v>
      </c>
      <c r="F3985" t="inlineStr">
        <is>
          <t>FA</t>
        </is>
      </c>
      <c r="G3985" t="inlineStr">
        <is>
          <t>FA</t>
        </is>
      </c>
      <c r="H3985" s="30" t="n">
        <v>1</v>
      </c>
      <c r="I3985" s="31" t="n">
        <v>0</v>
      </c>
      <c r="J3985" s="31" t="n"/>
      <c r="K3985" s="31" t="n">
        <v>0</v>
      </c>
      <c r="L3985" s="32" t="n"/>
      <c r="M3985" s="31" t="n">
        <v>0</v>
      </c>
      <c r="N3985" s="31" t="n">
        <v>0</v>
      </c>
      <c r="O3985" s="31" t="n"/>
      <c r="P3985" s="31" t="n"/>
      <c r="Q3985" s="31" t="n">
        <v>0</v>
      </c>
      <c r="R3985" s="31" t="n"/>
      <c r="S3985" s="32" t="n"/>
      <c r="T3985" s="32" t="n"/>
      <c r="V3985" t="inlineStr">
        <is>
          <t>066bz</t>
        </is>
      </c>
      <c r="Y3985" t="inlineStr">
        <is>
          <t>ca115783-a897-4f37-9f77-f911120a08b7</t>
        </is>
      </c>
      <c r="Z3985" t="inlineStr">
        <is>
          <t>Jack Randl (NYI LW)</t>
        </is>
      </c>
    </row>
    <row r="3986">
      <c r="A3986" t="inlineStr">
        <is>
          <t>Jack Rathbone</t>
        </is>
      </c>
      <c r="B3986" t="inlineStr">
        <is>
          <t>BUF</t>
        </is>
      </c>
      <c r="C3986" t="inlineStr">
        <is>
          <t>D</t>
        </is>
      </c>
      <c r="D3986" t="inlineStr">
        <is>
          <t>D</t>
        </is>
      </c>
      <c r="E3986" t="n">
        <v>27</v>
      </c>
      <c r="F3986" t="inlineStr">
        <is>
          <t>FA</t>
        </is>
      </c>
      <c r="G3986" t="inlineStr">
        <is>
          <t>FA</t>
        </is>
      </c>
      <c r="H3986" s="30" t="n">
        <v>800000</v>
      </c>
      <c r="I3986" s="31" t="n">
        <v>0</v>
      </c>
      <c r="J3986" s="31" t="n"/>
      <c r="K3986" s="31" t="n">
        <v>0</v>
      </c>
      <c r="L3986" s="32" t="n"/>
      <c r="M3986" s="31" t="n">
        <v>0</v>
      </c>
      <c r="N3986" s="31" t="n">
        <v>0</v>
      </c>
      <c r="O3986" s="31" t="n"/>
      <c r="P3986" s="31" t="n"/>
      <c r="Q3986" s="31" t="n">
        <v>0</v>
      </c>
      <c r="R3986" s="31" t="n"/>
      <c r="S3986" s="32" t="n"/>
      <c r="T3986" s="32" t="n"/>
      <c r="V3986" t="inlineStr">
        <is>
          <t>04f1t</t>
        </is>
      </c>
      <c r="W3986" t="n">
        <v>5904</v>
      </c>
      <c r="X3986" t="n">
        <v>7610</v>
      </c>
      <c r="Y3986" t="inlineStr">
        <is>
          <t>f00d31d0-a8bf-4d29-b5a3-b187ae52a6a3</t>
        </is>
      </c>
      <c r="Z3986" t="inlineStr">
        <is>
          <t>Jack Rathbone (BUF D)</t>
        </is>
      </c>
    </row>
    <row r="3987">
      <c r="A3987" t="inlineStr">
        <is>
          <t>Jack Ricketts</t>
        </is>
      </c>
      <c r="B3987" t="inlineStr">
        <is>
          <t>UTA</t>
        </is>
      </c>
      <c r="C3987" t="inlineStr">
        <is>
          <t>C</t>
        </is>
      </c>
      <c r="D3987" t="inlineStr">
        <is>
          <t>F</t>
        </is>
      </c>
      <c r="E3987" t="n">
        <v>27</v>
      </c>
      <c r="F3987" t="inlineStr">
        <is>
          <t>FA</t>
        </is>
      </c>
      <c r="G3987" t="inlineStr">
        <is>
          <t>FA</t>
        </is>
      </c>
      <c r="H3987" s="30" t="n">
        <v>1</v>
      </c>
      <c r="I3987" s="31" t="n">
        <v>0</v>
      </c>
      <c r="J3987" s="31" t="n"/>
      <c r="K3987" s="31" t="n">
        <v>0</v>
      </c>
      <c r="L3987" s="32" t="n"/>
      <c r="M3987" s="31" t="n">
        <v>0</v>
      </c>
      <c r="N3987" s="31" t="n">
        <v>0</v>
      </c>
      <c r="O3987" s="31" t="n"/>
      <c r="P3987" s="31" t="n"/>
      <c r="Q3987" s="31" t="n">
        <v>0</v>
      </c>
      <c r="R3987" s="31" t="n"/>
      <c r="S3987" s="32" t="n"/>
      <c r="T3987" s="32" t="n"/>
      <c r="V3987" t="inlineStr">
        <is>
          <t>06iaf</t>
        </is>
      </c>
      <c r="Y3987" t="inlineStr">
        <is>
          <t>b0e11e5d-a70c-4261-8d65-5fab81b7402c</t>
        </is>
      </c>
      <c r="Z3987" t="inlineStr">
        <is>
          <t>Jack Ricketts (UTA C)</t>
        </is>
      </c>
    </row>
    <row r="3988">
      <c r="A3988" t="inlineStr">
        <is>
          <t>Jack Rodewald</t>
        </is>
      </c>
      <c r="B3988" t="inlineStr">
        <is>
          <t>(N/A)</t>
        </is>
      </c>
      <c r="C3988" t="inlineStr">
        <is>
          <t>RW</t>
        </is>
      </c>
      <c r="D3988" t="inlineStr">
        <is>
          <t>F</t>
        </is>
      </c>
      <c r="E3988" t="n">
        <v>32</v>
      </c>
      <c r="F3988" t="inlineStr">
        <is>
          <t>FA</t>
        </is>
      </c>
      <c r="G3988" t="inlineStr">
        <is>
          <t>FA</t>
        </is>
      </c>
      <c r="H3988" s="30" t="n">
        <v>1</v>
      </c>
      <c r="I3988" s="31" t="n">
        <v>0</v>
      </c>
      <c r="J3988" s="31" t="n"/>
      <c r="K3988" s="31" t="n">
        <v>0</v>
      </c>
      <c r="L3988" s="32" t="n"/>
      <c r="M3988" s="31" t="n">
        <v>0</v>
      </c>
      <c r="N3988" s="31" t="n">
        <v>0</v>
      </c>
      <c r="O3988" s="31" t="n"/>
      <c r="P3988" s="31" t="n"/>
      <c r="Q3988" s="31" t="n">
        <v>0</v>
      </c>
      <c r="R3988" s="31" t="n"/>
      <c r="S3988" s="32" t="n"/>
      <c r="T3988" s="32" t="n"/>
      <c r="V3988" t="inlineStr">
        <is>
          <t>03k83</t>
        </is>
      </c>
      <c r="W3988" t="n">
        <v>5317</v>
      </c>
      <c r="X3988" t="n">
        <v>6580</v>
      </c>
      <c r="Z3988" t="inlineStr">
        <is>
          <t>Jack Rodewald ((N/A) RW)</t>
        </is>
      </c>
    </row>
    <row r="3989">
      <c r="A3989" t="inlineStr">
        <is>
          <t>Jack Sadek</t>
        </is>
      </c>
      <c r="B3989" t="inlineStr">
        <is>
          <t>(N/A)</t>
        </is>
      </c>
      <c r="C3989" t="inlineStr">
        <is>
          <t>D</t>
        </is>
      </c>
      <c r="D3989" t="inlineStr">
        <is>
          <t>D</t>
        </is>
      </c>
      <c r="E3989" t="n">
        <v>29</v>
      </c>
      <c r="F3989" t="inlineStr">
        <is>
          <t>FA</t>
        </is>
      </c>
      <c r="G3989" t="inlineStr">
        <is>
          <t>FA</t>
        </is>
      </c>
      <c r="H3989" s="30" t="n">
        <v>1</v>
      </c>
      <c r="I3989" s="31" t="n">
        <v>0</v>
      </c>
      <c r="J3989" s="31" t="n"/>
      <c r="K3989" s="31" t="n">
        <v>0</v>
      </c>
      <c r="L3989" s="32" t="n"/>
      <c r="M3989" s="31" t="n">
        <v>0</v>
      </c>
      <c r="N3989" s="31" t="n">
        <v>0</v>
      </c>
      <c r="O3989" s="31" t="n"/>
      <c r="P3989" s="31" t="n"/>
      <c r="Q3989" s="31" t="n">
        <v>0</v>
      </c>
      <c r="R3989" s="31" t="n"/>
      <c r="S3989" s="32" t="n"/>
      <c r="T3989" s="32" t="n"/>
      <c r="V3989" t="inlineStr">
        <is>
          <t>03rjz</t>
        </is>
      </c>
      <c r="X3989" t="n">
        <v>6946</v>
      </c>
      <c r="Z3989" t="inlineStr">
        <is>
          <t>Jack Sadek ((N/A) D)</t>
        </is>
      </c>
    </row>
    <row r="3990">
      <c r="A3990" t="inlineStr">
        <is>
          <t>Jack Skille</t>
        </is>
      </c>
      <c r="B3990" t="inlineStr">
        <is>
          <t>(N/A)</t>
        </is>
      </c>
      <c r="C3990" t="inlineStr">
        <is>
          <t>RW</t>
        </is>
      </c>
      <c r="D3990" t="inlineStr">
        <is>
          <t>F</t>
        </is>
      </c>
      <c r="E3990" t="n">
        <v>39</v>
      </c>
      <c r="F3990" t="inlineStr">
        <is>
          <t>FA</t>
        </is>
      </c>
      <c r="G3990" t="inlineStr">
        <is>
          <t>FA</t>
        </is>
      </c>
      <c r="H3990" s="30" t="n">
        <v>1</v>
      </c>
      <c r="I3990" s="31" t="n">
        <v>0</v>
      </c>
      <c r="J3990" s="31" t="n"/>
      <c r="K3990" s="31" t="n">
        <v>0</v>
      </c>
      <c r="L3990" s="32" t="n"/>
      <c r="M3990" s="31" t="n">
        <v>0</v>
      </c>
      <c r="N3990" s="31" t="n">
        <v>0</v>
      </c>
      <c r="O3990" s="31" t="n"/>
      <c r="P3990" s="31" t="n"/>
      <c r="Q3990" s="31" t="n">
        <v>0</v>
      </c>
      <c r="R3990" s="31" t="n"/>
      <c r="S3990" s="32" t="n"/>
      <c r="T3990" s="32" t="n"/>
      <c r="V3990" t="inlineStr">
        <is>
          <t>003ku</t>
        </is>
      </c>
      <c r="W3990" t="n">
        <v>2306</v>
      </c>
      <c r="X3990" t="n">
        <v>3784</v>
      </c>
      <c r="Z3990" t="inlineStr">
        <is>
          <t>Jack Skille ((N/A) RW)</t>
        </is>
      </c>
    </row>
    <row r="3991">
      <c r="A3991" t="inlineStr">
        <is>
          <t>Jack Smith</t>
        </is>
      </c>
      <c r="B3991" t="inlineStr">
        <is>
          <t>MTL</t>
        </is>
      </c>
      <c r="C3991" t="inlineStr">
        <is>
          <t>LW</t>
        </is>
      </c>
      <c r="D3991" t="inlineStr">
        <is>
          <t>F</t>
        </is>
      </c>
      <c r="E3991" t="n">
        <v>24</v>
      </c>
      <c r="F3991" t="inlineStr">
        <is>
          <t>FA</t>
        </is>
      </c>
      <c r="G3991" t="inlineStr">
        <is>
          <t>FA</t>
        </is>
      </c>
      <c r="H3991" s="30" t="n">
        <v>1</v>
      </c>
      <c r="I3991" s="31" t="n">
        <v>0</v>
      </c>
      <c r="J3991" s="31" t="n"/>
      <c r="K3991" s="31" t="n">
        <v>0</v>
      </c>
      <c r="L3991" s="32" t="n"/>
      <c r="M3991" s="31" t="n">
        <v>0</v>
      </c>
      <c r="N3991" s="31" t="n">
        <v>0</v>
      </c>
      <c r="O3991" s="31" t="n"/>
      <c r="P3991" s="31" t="n"/>
      <c r="Q3991" s="31" t="n">
        <v>0</v>
      </c>
      <c r="R3991" s="31" t="n"/>
      <c r="S3991" s="32" t="n"/>
      <c r="T3991" s="32" t="n"/>
      <c r="V3991" t="inlineStr">
        <is>
          <t>05ogj</t>
        </is>
      </c>
      <c r="Y3991" t="inlineStr">
        <is>
          <t>dc19320e-c4dd-4cd1-8628-6d358587fd89</t>
        </is>
      </c>
      <c r="Z3991" t="inlineStr">
        <is>
          <t>Jack Smith (MTL LW)</t>
        </is>
      </c>
    </row>
    <row r="3992">
      <c r="A3992" t="inlineStr">
        <is>
          <t>Jack Sparkes</t>
        </is>
      </c>
      <c r="B3992" t="inlineStr">
        <is>
          <t>LAK</t>
        </is>
      </c>
      <c r="C3992" t="inlineStr">
        <is>
          <t>D</t>
        </is>
      </c>
      <c r="D3992" t="inlineStr">
        <is>
          <t>D</t>
        </is>
      </c>
      <c r="E3992" t="n">
        <v>22</v>
      </c>
      <c r="F3992" t="inlineStr">
        <is>
          <t>FA</t>
        </is>
      </c>
      <c r="G3992" t="inlineStr">
        <is>
          <t>FA</t>
        </is>
      </c>
      <c r="H3992" s="30" t="n">
        <v>1</v>
      </c>
      <c r="I3992" s="31" t="n">
        <v>0</v>
      </c>
      <c r="J3992" s="31" t="n"/>
      <c r="K3992" s="31" t="n">
        <v>0</v>
      </c>
      <c r="L3992" s="32" t="n"/>
      <c r="M3992" s="31" t="n">
        <v>0</v>
      </c>
      <c r="N3992" s="31" t="n">
        <v>0</v>
      </c>
      <c r="O3992" s="31" t="n"/>
      <c r="P3992" s="31" t="n"/>
      <c r="Q3992" s="31" t="n">
        <v>0</v>
      </c>
      <c r="R3992" s="31" t="n"/>
      <c r="S3992" s="32" t="n"/>
      <c r="T3992" s="32" t="n"/>
      <c r="V3992" t="inlineStr">
        <is>
          <t>060ps</t>
        </is>
      </c>
      <c r="W3992" t="n">
        <v>6788</v>
      </c>
      <c r="Z3992" t="inlineStr">
        <is>
          <t>Jack Sparkes (LAK D)</t>
        </is>
      </c>
    </row>
    <row r="3993">
      <c r="A3993" t="inlineStr">
        <is>
          <t>Jack Stockfish</t>
        </is>
      </c>
      <c r="B3993" t="inlineStr">
        <is>
          <t>(N/A)</t>
        </is>
      </c>
      <c r="C3993" t="inlineStr">
        <is>
          <t>C</t>
        </is>
      </c>
      <c r="D3993" t="inlineStr">
        <is>
          <t>F</t>
        </is>
      </c>
      <c r="E3993" t="n">
        <v>23</v>
      </c>
      <c r="F3993" t="inlineStr">
        <is>
          <t>FA</t>
        </is>
      </c>
      <c r="G3993" t="inlineStr">
        <is>
          <t>FA</t>
        </is>
      </c>
      <c r="H3993" s="30" t="n">
        <v>1</v>
      </c>
      <c r="I3993" s="31" t="n">
        <v>0</v>
      </c>
      <c r="J3993" s="31" t="n"/>
      <c r="K3993" s="31" t="n">
        <v>0</v>
      </c>
      <c r="L3993" s="32" t="n"/>
      <c r="M3993" s="31" t="n">
        <v>0</v>
      </c>
      <c r="N3993" s="31" t="n">
        <v>0</v>
      </c>
      <c r="O3993" s="31" t="n"/>
      <c r="P3993" s="31" t="n"/>
      <c r="Q3993" s="31" t="n">
        <v>0</v>
      </c>
      <c r="R3993" s="31" t="n"/>
      <c r="S3993" s="32" t="n"/>
      <c r="T3993" s="32" t="n"/>
      <c r="V3993" t="inlineStr">
        <is>
          <t>06rpr</t>
        </is>
      </c>
      <c r="Z3993" t="inlineStr">
        <is>
          <t>Jack Stockfish ((N/A) C)</t>
        </is>
      </c>
    </row>
    <row r="3994">
      <c r="A3994" t="inlineStr">
        <is>
          <t>Jack Thompson</t>
        </is>
      </c>
      <c r="B3994" t="inlineStr">
        <is>
          <t>VAN</t>
        </is>
      </c>
      <c r="C3994" t="inlineStr">
        <is>
          <t>D</t>
        </is>
      </c>
      <c r="D3994" t="inlineStr">
        <is>
          <t>D</t>
        </is>
      </c>
      <c r="E3994" t="n">
        <v>24</v>
      </c>
      <c r="F3994" t="inlineStr">
        <is>
          <t>FA</t>
        </is>
      </c>
      <c r="G3994" t="inlineStr">
        <is>
          <t>FA</t>
        </is>
      </c>
      <c r="H3994" s="30" t="n">
        <v>850000</v>
      </c>
      <c r="I3994" s="31" t="n">
        <v>0</v>
      </c>
      <c r="J3994" s="31" t="n"/>
      <c r="K3994" s="31" t="n">
        <v>0</v>
      </c>
      <c r="L3994" s="32" t="n"/>
      <c r="M3994" s="31" t="n">
        <v>0</v>
      </c>
      <c r="N3994" s="31" t="n">
        <v>0</v>
      </c>
      <c r="O3994" s="31" t="n"/>
      <c r="P3994" s="31" t="n"/>
      <c r="Q3994" s="31" t="n">
        <v>0</v>
      </c>
      <c r="R3994" s="31" t="n"/>
      <c r="S3994" s="32" t="n"/>
      <c r="T3994" s="32" t="n"/>
      <c r="V3994" t="inlineStr">
        <is>
          <t>05lu1</t>
        </is>
      </c>
      <c r="W3994" t="n">
        <v>6374</v>
      </c>
      <c r="Y3994" t="inlineStr">
        <is>
          <t>02231b60-5b7d-479b-8a98-11304b1ab167</t>
        </is>
      </c>
      <c r="Z3994" t="inlineStr">
        <is>
          <t>Jack Thompson (VAN D)</t>
        </is>
      </c>
    </row>
    <row r="3995">
      <c r="A3995" t="inlineStr">
        <is>
          <t>Jack Van Volsen</t>
        </is>
      </c>
      <c r="B3995" t="inlineStr">
        <is>
          <t>(N/A)</t>
        </is>
      </c>
      <c r="C3995" t="inlineStr">
        <is>
          <t>C</t>
        </is>
      </c>
      <c r="D3995" t="inlineStr">
        <is>
          <t>F</t>
        </is>
      </c>
      <c r="E3995" t="n">
        <v>20</v>
      </c>
      <c r="F3995" t="inlineStr">
        <is>
          <t>FA</t>
        </is>
      </c>
      <c r="G3995" t="inlineStr">
        <is>
          <t>FA</t>
        </is>
      </c>
      <c r="H3995" s="30" t="n">
        <v>1</v>
      </c>
      <c r="I3995" s="31" t="n">
        <v>0</v>
      </c>
      <c r="J3995" s="31" t="n"/>
      <c r="K3995" s="31" t="n">
        <v>0</v>
      </c>
      <c r="L3995" s="32" t="n"/>
      <c r="M3995" s="31" t="n">
        <v>0</v>
      </c>
      <c r="N3995" s="31" t="n">
        <v>0</v>
      </c>
      <c r="O3995" s="31" t="n"/>
      <c r="P3995" s="31" t="n"/>
      <c r="Q3995" s="31" t="n">
        <v>0</v>
      </c>
      <c r="R3995" s="31" t="n"/>
      <c r="S3995" s="32" t="n"/>
      <c r="T3995" s="32" t="n"/>
      <c r="V3995" t="inlineStr">
        <is>
          <t>06mix</t>
        </is>
      </c>
      <c r="Y3995" t="inlineStr">
        <is>
          <t>3948f819-268a-4243-9910-410469e93571</t>
        </is>
      </c>
      <c r="Z3995" t="inlineStr">
        <is>
          <t>Jack Van Volsen ((N/A) C)</t>
        </is>
      </c>
    </row>
    <row r="3996">
      <c r="A3996" t="inlineStr">
        <is>
          <t>Jack Walker</t>
        </is>
      </c>
      <c r="B3996" t="inlineStr">
        <is>
          <t>(N/A)</t>
        </is>
      </c>
      <c r="C3996" t="inlineStr">
        <is>
          <t>LW</t>
        </is>
      </c>
      <c r="D3996" t="inlineStr">
        <is>
          <t>F</t>
        </is>
      </c>
      <c r="E3996" t="n">
        <v>30</v>
      </c>
      <c r="F3996" t="inlineStr">
        <is>
          <t>FA</t>
        </is>
      </c>
      <c r="G3996" t="inlineStr">
        <is>
          <t>FA</t>
        </is>
      </c>
      <c r="H3996" s="30" t="n">
        <v>1</v>
      </c>
      <c r="I3996" s="31" t="n">
        <v>0</v>
      </c>
      <c r="J3996" s="31" t="n"/>
      <c r="K3996" s="31" t="n">
        <v>0</v>
      </c>
      <c r="L3996" s="32" t="n"/>
      <c r="M3996" s="31" t="n">
        <v>0</v>
      </c>
      <c r="N3996" s="31" t="n">
        <v>0</v>
      </c>
      <c r="O3996" s="31" t="n"/>
      <c r="P3996" s="31" t="n"/>
      <c r="Q3996" s="31" t="n">
        <v>0</v>
      </c>
      <c r="R3996" s="31" t="n"/>
      <c r="S3996" s="32" t="n"/>
      <c r="T3996" s="32" t="n"/>
      <c r="V3996" t="inlineStr">
        <is>
          <t>03wm9</t>
        </is>
      </c>
      <c r="X3996" t="n">
        <v>7016</v>
      </c>
      <c r="Z3996" t="inlineStr">
        <is>
          <t>Jack Walker ((N/A) LW)</t>
        </is>
      </c>
    </row>
    <row r="3997">
      <c r="A3997" t="inlineStr">
        <is>
          <t>Jack Williams</t>
        </is>
      </c>
      <c r="B3997" t="inlineStr">
        <is>
          <t>CBJ</t>
        </is>
      </c>
      <c r="C3997" t="inlineStr">
        <is>
          <t>RW</t>
        </is>
      </c>
      <c r="D3997" t="inlineStr">
        <is>
          <t>F</t>
        </is>
      </c>
      <c r="E3997" t="n">
        <v>24</v>
      </c>
      <c r="F3997" t="inlineStr">
        <is>
          <t>T</t>
        </is>
      </c>
      <c r="G3997" t="inlineStr">
        <is>
          <t>The Last Place Lukes</t>
        </is>
      </c>
      <c r="H3997" s="30" t="n">
        <v>875000</v>
      </c>
      <c r="I3997" s="31" t="n">
        <v>0</v>
      </c>
      <c r="J3997" s="31" t="n"/>
      <c r="K3997" s="31" t="n">
        <v>0</v>
      </c>
      <c r="L3997" s="32" t="n"/>
      <c r="M3997" s="31" t="n">
        <v>0</v>
      </c>
      <c r="N3997" s="31" t="n">
        <v>0</v>
      </c>
      <c r="O3997" s="31" t="n"/>
      <c r="P3997" s="31" t="n"/>
      <c r="Q3997" s="31" t="n">
        <v>0</v>
      </c>
      <c r="R3997" s="31" t="n"/>
      <c r="S3997" s="32" t="n"/>
      <c r="T3997" s="32" t="n"/>
      <c r="V3997" t="inlineStr">
        <is>
          <t>06j7s</t>
        </is>
      </c>
      <c r="W3997" t="n">
        <v>7320</v>
      </c>
      <c r="Y3997" t="inlineStr">
        <is>
          <t>a4af3745-ff4d-4afc-b3ab-2af8212a4962</t>
        </is>
      </c>
      <c r="Z3997" t="inlineStr">
        <is>
          <t>Jack Williams (CBJ RW)</t>
        </is>
      </c>
    </row>
    <row r="3998">
      <c r="A3998" t="inlineStr">
        <is>
          <t>Jackson Berezowski</t>
        </is>
      </c>
      <c r="B3998" t="inlineStr">
        <is>
          <t>(N/A)</t>
        </is>
      </c>
      <c r="C3998" t="inlineStr">
        <is>
          <t>RW</t>
        </is>
      </c>
      <c r="D3998" t="inlineStr">
        <is>
          <t>F</t>
        </is>
      </c>
      <c r="E3998" t="n">
        <v>24</v>
      </c>
      <c r="F3998" t="inlineStr">
        <is>
          <t>FA</t>
        </is>
      </c>
      <c r="G3998" t="inlineStr">
        <is>
          <t>FA</t>
        </is>
      </c>
      <c r="H3998" s="30" t="n">
        <v>1</v>
      </c>
      <c r="I3998" s="31" t="n">
        <v>0</v>
      </c>
      <c r="J3998" s="31" t="n"/>
      <c r="K3998" s="31" t="n">
        <v>0</v>
      </c>
      <c r="L3998" s="32" t="n"/>
      <c r="M3998" s="31" t="n">
        <v>0</v>
      </c>
      <c r="N3998" s="31" t="n">
        <v>0</v>
      </c>
      <c r="O3998" s="31" t="n"/>
      <c r="P3998" s="31" t="n"/>
      <c r="Q3998" s="31" t="n">
        <v>0</v>
      </c>
      <c r="R3998" s="31" t="n"/>
      <c r="S3998" s="32" t="n"/>
      <c r="T3998" s="32" t="n"/>
      <c r="V3998" t="inlineStr">
        <is>
          <t>068yv</t>
        </is>
      </c>
      <c r="Z3998" t="inlineStr">
        <is>
          <t>Jackson Berezowski ((N/A) RW)</t>
        </is>
      </c>
    </row>
    <row r="3999">
      <c r="A3999" t="inlineStr">
        <is>
          <t>Jackson Cates</t>
        </is>
      </c>
      <c r="B3999" t="inlineStr">
        <is>
          <t>CHI</t>
        </is>
      </c>
      <c r="C3999" t="inlineStr">
        <is>
          <t>C</t>
        </is>
      </c>
      <c r="D3999" t="inlineStr">
        <is>
          <t>F</t>
        </is>
      </c>
      <c r="E3999" t="n">
        <v>28</v>
      </c>
      <c r="F3999" t="inlineStr">
        <is>
          <t>FA</t>
        </is>
      </c>
      <c r="G3999" t="inlineStr">
        <is>
          <t>FA</t>
        </is>
      </c>
      <c r="H3999" s="30" t="n">
        <v>1</v>
      </c>
      <c r="I3999" s="31" t="n">
        <v>0</v>
      </c>
      <c r="J3999" s="31" t="n"/>
      <c r="K3999" s="31" t="n">
        <v>0</v>
      </c>
      <c r="L3999" s="32" t="n"/>
      <c r="M3999" s="31" t="n">
        <v>0</v>
      </c>
      <c r="N3999" s="31" t="n">
        <v>0</v>
      </c>
      <c r="O3999" s="31" t="n"/>
      <c r="P3999" s="31" t="n"/>
      <c r="Q3999" s="31" t="n">
        <v>0</v>
      </c>
      <c r="R3999" s="31" t="n"/>
      <c r="S3999" s="32" t="n"/>
      <c r="T3999" s="32" t="n"/>
      <c r="V3999" t="inlineStr">
        <is>
          <t>05rkd</t>
        </is>
      </c>
      <c r="W3999" t="n">
        <v>6417</v>
      </c>
      <c r="Y3999" t="inlineStr">
        <is>
          <t>a9abcca5-2015-47fa-b1b6-bb616bcf287a</t>
        </is>
      </c>
      <c r="Z3999" t="inlineStr">
        <is>
          <t>Jackson Cates (CHI C)</t>
        </is>
      </c>
    </row>
    <row r="4000">
      <c r="A4000" t="inlineStr">
        <is>
          <t>Jackson Cressey</t>
        </is>
      </c>
      <c r="B4000" t="inlineStr">
        <is>
          <t>(N/A)</t>
        </is>
      </c>
      <c r="C4000" t="inlineStr">
        <is>
          <t>RW</t>
        </is>
      </c>
      <c r="D4000" t="inlineStr">
        <is>
          <t>F</t>
        </is>
      </c>
      <c r="E4000" t="n">
        <v>30</v>
      </c>
      <c r="F4000" t="inlineStr">
        <is>
          <t>FA</t>
        </is>
      </c>
      <c r="G4000" t="inlineStr">
        <is>
          <t>FA</t>
        </is>
      </c>
      <c r="H4000" s="30" t="n">
        <v>1</v>
      </c>
      <c r="I4000" s="31" t="n">
        <v>0</v>
      </c>
      <c r="J4000" s="31" t="n"/>
      <c r="K4000" s="31" t="n">
        <v>0</v>
      </c>
      <c r="L4000" s="32" t="n"/>
      <c r="M4000" s="31" t="n">
        <v>0</v>
      </c>
      <c r="N4000" s="31" t="n">
        <v>0</v>
      </c>
      <c r="O4000" s="31" t="n"/>
      <c r="P4000" s="31" t="n"/>
      <c r="Q4000" s="31" t="n">
        <v>0</v>
      </c>
      <c r="R4000" s="31" t="n"/>
      <c r="S4000" s="32" t="n"/>
      <c r="T4000" s="32" t="n"/>
      <c r="V4000" t="inlineStr">
        <is>
          <t>05acr</t>
        </is>
      </c>
      <c r="Z4000" t="inlineStr">
        <is>
          <t>Jackson Cressey ((N/A) RW)</t>
        </is>
      </c>
    </row>
    <row r="4001">
      <c r="A4001" t="inlineStr">
        <is>
          <t>Jackson Crowder</t>
        </is>
      </c>
      <c r="B4001" t="inlineStr">
        <is>
          <t>WSH</t>
        </is>
      </c>
      <c r="C4001" t="inlineStr">
        <is>
          <t>C</t>
        </is>
      </c>
      <c r="D4001" t="inlineStr">
        <is>
          <t>F</t>
        </is>
      </c>
      <c r="E4001" t="n">
        <v>19</v>
      </c>
      <c r="F4001" t="inlineStr">
        <is>
          <t>FA</t>
        </is>
      </c>
      <c r="G4001" t="inlineStr">
        <is>
          <t>FA</t>
        </is>
      </c>
      <c r="H4001" s="30" t="n">
        <v>1</v>
      </c>
      <c r="I4001" s="31" t="n">
        <v>0</v>
      </c>
      <c r="J4001" s="31" t="n"/>
      <c r="K4001" s="31" t="n">
        <v>0</v>
      </c>
      <c r="L4001" s="32" t="n"/>
      <c r="M4001" s="31" t="n">
        <v>0</v>
      </c>
      <c r="N4001" s="31" t="n">
        <v>0</v>
      </c>
      <c r="O4001" s="31" t="n"/>
      <c r="P4001" s="31" t="n"/>
      <c r="Q4001" s="31" t="n">
        <v>0</v>
      </c>
      <c r="R4001" s="31" t="n"/>
      <c r="S4001" s="32" t="n"/>
      <c r="T4001" s="32" t="n"/>
      <c r="V4001" t="inlineStr">
        <is>
          <t>06xwv</t>
        </is>
      </c>
      <c r="Y4001" t="inlineStr">
        <is>
          <t>c7d45f0b-e378-4fc1-b521-9ee07cb8987e</t>
        </is>
      </c>
      <c r="Z4001" t="inlineStr">
        <is>
          <t>Jackson Crowder (WSH C)</t>
        </is>
      </c>
    </row>
    <row r="4002">
      <c r="A4002" t="inlineStr">
        <is>
          <t>Jackson Dorrington</t>
        </is>
      </c>
      <c r="B4002" t="inlineStr">
        <is>
          <t>NYR</t>
        </is>
      </c>
      <c r="C4002" t="inlineStr">
        <is>
          <t>D</t>
        </is>
      </c>
      <c r="D4002" t="inlineStr">
        <is>
          <t>D</t>
        </is>
      </c>
      <c r="E4002" t="n">
        <v>22</v>
      </c>
      <c r="F4002" t="inlineStr">
        <is>
          <t>FA</t>
        </is>
      </c>
      <c r="G4002" t="inlineStr">
        <is>
          <t>FA</t>
        </is>
      </c>
      <c r="H4002" s="30" t="n">
        <v>851667</v>
      </c>
      <c r="I4002" s="31" t="n">
        <v>0</v>
      </c>
      <c r="J4002" s="31" t="n"/>
      <c r="K4002" s="31" t="n">
        <v>0</v>
      </c>
      <c r="L4002" s="32" t="n"/>
      <c r="M4002" s="31" t="n">
        <v>0</v>
      </c>
      <c r="N4002" s="31" t="n">
        <v>0</v>
      </c>
      <c r="O4002" s="31" t="n"/>
      <c r="P4002" s="31" t="n"/>
      <c r="Q4002" s="31" t="n">
        <v>0</v>
      </c>
      <c r="R4002" s="31" t="n"/>
      <c r="S4002" s="32" t="n"/>
      <c r="T4002" s="32" t="n"/>
      <c r="V4002" t="inlineStr">
        <is>
          <t>060nk</t>
        </is>
      </c>
      <c r="W4002" t="n">
        <v>7287</v>
      </c>
      <c r="Y4002" t="inlineStr">
        <is>
          <t>959732f8-fa68-46a4-80f3-3873b10dac93</t>
        </is>
      </c>
      <c r="Z4002" t="inlineStr">
        <is>
          <t>Jackson Dorrington (NYR D)</t>
        </is>
      </c>
    </row>
    <row r="4003">
      <c r="A4003" t="inlineStr">
        <is>
          <t>Jackson Edward</t>
        </is>
      </c>
      <c r="B4003" t="inlineStr">
        <is>
          <t>PHI</t>
        </is>
      </c>
      <c r="C4003" t="inlineStr">
        <is>
          <t>D</t>
        </is>
      </c>
      <c r="D4003" t="inlineStr">
        <is>
          <t>D</t>
        </is>
      </c>
      <c r="E4003" t="n">
        <v>22</v>
      </c>
      <c r="F4003" t="inlineStr">
        <is>
          <t>FA</t>
        </is>
      </c>
      <c r="G4003" t="inlineStr">
        <is>
          <t>FA</t>
        </is>
      </c>
      <c r="H4003" s="30" t="n">
        <v>831667</v>
      </c>
      <c r="I4003" s="31" t="n">
        <v>0</v>
      </c>
      <c r="J4003" s="31" t="n"/>
      <c r="K4003" s="31" t="n">
        <v>0</v>
      </c>
      <c r="L4003" s="32" t="n"/>
      <c r="M4003" s="31" t="n">
        <v>0</v>
      </c>
      <c r="N4003" s="31" t="n">
        <v>0</v>
      </c>
      <c r="O4003" s="31" t="n"/>
      <c r="P4003" s="31" t="n"/>
      <c r="Q4003" s="31" t="n">
        <v>0</v>
      </c>
      <c r="R4003" s="31" t="n"/>
      <c r="S4003" s="32" t="n"/>
      <c r="T4003" s="32" t="n"/>
      <c r="V4003" t="inlineStr">
        <is>
          <t>060v0</t>
        </is>
      </c>
      <c r="W4003" t="n">
        <v>7061</v>
      </c>
      <c r="Y4003" t="inlineStr">
        <is>
          <t>8ce1a75b-ec2b-4daf-b8b3-708d676be530</t>
        </is>
      </c>
      <c r="Z4003" t="inlineStr">
        <is>
          <t>Jackson Edward (PHI D)</t>
        </is>
      </c>
    </row>
    <row r="4004">
      <c r="A4004" t="inlineStr">
        <is>
          <t>Jackson Hallum</t>
        </is>
      </c>
      <c r="B4004" t="inlineStr">
        <is>
          <t>VGK</t>
        </is>
      </c>
      <c r="C4004" t="inlineStr">
        <is>
          <t>LW</t>
        </is>
      </c>
      <c r="D4004" t="inlineStr">
        <is>
          <t>F</t>
        </is>
      </c>
      <c r="E4004" t="n">
        <v>24</v>
      </c>
      <c r="F4004" t="inlineStr">
        <is>
          <t>FA</t>
        </is>
      </c>
      <c r="G4004" t="inlineStr">
        <is>
          <t>FA</t>
        </is>
      </c>
      <c r="H4004" s="30" t="n">
        <v>925000</v>
      </c>
      <c r="I4004" s="31" t="n">
        <v>0</v>
      </c>
      <c r="J4004" s="31" t="n"/>
      <c r="K4004" s="31" t="n">
        <v>0</v>
      </c>
      <c r="L4004" s="32" t="n"/>
      <c r="M4004" s="31" t="n">
        <v>0</v>
      </c>
      <c r="N4004" s="31" t="n">
        <v>0</v>
      </c>
      <c r="O4004" s="31" t="n"/>
      <c r="P4004" s="31" t="n"/>
      <c r="Q4004" s="31" t="n">
        <v>0</v>
      </c>
      <c r="R4004" s="31" t="n"/>
      <c r="S4004" s="32" t="n"/>
      <c r="T4004" s="32" t="n"/>
      <c r="V4004" t="inlineStr">
        <is>
          <t>05oxm</t>
        </is>
      </c>
      <c r="W4004" t="n">
        <v>6372</v>
      </c>
      <c r="Y4004" t="inlineStr">
        <is>
          <t>687c032f-1bf0-4c9e-8b07-9fa1e1a115a5</t>
        </is>
      </c>
      <c r="Z4004" t="inlineStr">
        <is>
          <t>Jackson Hallum (VGK LW)</t>
        </is>
      </c>
    </row>
    <row r="4005">
      <c r="A4005" t="inlineStr">
        <is>
          <t>Jackson Houck</t>
        </is>
      </c>
      <c r="B4005" t="inlineStr">
        <is>
          <t>(N/A)</t>
        </is>
      </c>
      <c r="C4005" t="inlineStr">
        <is>
          <t>RW</t>
        </is>
      </c>
      <c r="D4005" t="inlineStr">
        <is>
          <t>F</t>
        </is>
      </c>
      <c r="E4005" t="n">
        <v>31</v>
      </c>
      <c r="F4005" t="inlineStr">
        <is>
          <t>FA</t>
        </is>
      </c>
      <c r="G4005" t="inlineStr">
        <is>
          <t>FA</t>
        </is>
      </c>
      <c r="H4005" s="30" t="n">
        <v>1</v>
      </c>
      <c r="I4005" s="31" t="n">
        <v>0</v>
      </c>
      <c r="J4005" s="31" t="n"/>
      <c r="K4005" s="31" t="n">
        <v>0</v>
      </c>
      <c r="L4005" s="32" t="n"/>
      <c r="M4005" s="31" t="n">
        <v>0</v>
      </c>
      <c r="N4005" s="31" t="n">
        <v>0</v>
      </c>
      <c r="O4005" s="31" t="n"/>
      <c r="P4005" s="31" t="n"/>
      <c r="Q4005" s="31" t="n">
        <v>0</v>
      </c>
      <c r="R4005" s="31" t="n"/>
      <c r="S4005" s="32" t="n"/>
      <c r="T4005" s="32" t="n"/>
      <c r="V4005" t="inlineStr">
        <is>
          <t>031pg</t>
        </is>
      </c>
      <c r="X4005" t="n">
        <v>6073</v>
      </c>
      <c r="Z4005" t="inlineStr">
        <is>
          <t>Jackson Houck ((N/A) RW)</t>
        </is>
      </c>
    </row>
    <row r="4006">
      <c r="A4006" t="inlineStr">
        <is>
          <t>Jackson Kunz</t>
        </is>
      </c>
      <c r="B4006" t="inlineStr">
        <is>
          <t>VAN</t>
        </is>
      </c>
      <c r="C4006" t="inlineStr">
        <is>
          <t>LW</t>
        </is>
      </c>
      <c r="D4006" t="inlineStr">
        <is>
          <t>F</t>
        </is>
      </c>
      <c r="E4006" t="n">
        <v>24</v>
      </c>
      <c r="F4006" t="inlineStr">
        <is>
          <t>FA</t>
        </is>
      </c>
      <c r="G4006" t="inlineStr">
        <is>
          <t>FA</t>
        </is>
      </c>
      <c r="H4006" s="30" t="n">
        <v>1</v>
      </c>
      <c r="I4006" s="31" t="n">
        <v>0</v>
      </c>
      <c r="J4006" s="31" t="n"/>
      <c r="K4006" s="31" t="n">
        <v>0</v>
      </c>
      <c r="L4006" s="32" t="n"/>
      <c r="M4006" s="31" t="n">
        <v>0</v>
      </c>
      <c r="N4006" s="31" t="n">
        <v>0</v>
      </c>
      <c r="O4006" s="31" t="n"/>
      <c r="P4006" s="31" t="n"/>
      <c r="Q4006" s="31" t="n">
        <v>0</v>
      </c>
      <c r="R4006" s="31" t="n"/>
      <c r="S4006" s="32" t="n"/>
      <c r="T4006" s="32" t="n"/>
      <c r="V4006" t="inlineStr">
        <is>
          <t>05oxp</t>
        </is>
      </c>
      <c r="Y4006" t="inlineStr">
        <is>
          <t>f4d4fded-a84a-4a2e-8077-39fb3ad712b6</t>
        </is>
      </c>
      <c r="Z4006" t="inlineStr">
        <is>
          <t>Jackson Kunz (VAN LW)</t>
        </is>
      </c>
    </row>
    <row r="4007">
      <c r="A4007" t="inlineStr">
        <is>
          <t>Jackson Leppard</t>
        </is>
      </c>
      <c r="B4007" t="inlineStr">
        <is>
          <t>TBL</t>
        </is>
      </c>
      <c r="C4007" t="inlineStr">
        <is>
          <t>LW</t>
        </is>
      </c>
      <c r="D4007" t="inlineStr">
        <is>
          <t>F</t>
        </is>
      </c>
      <c r="E4007" t="n">
        <v>26</v>
      </c>
      <c r="F4007" t="inlineStr">
        <is>
          <t>FA</t>
        </is>
      </c>
      <c r="G4007" t="inlineStr">
        <is>
          <t>FA</t>
        </is>
      </c>
      <c r="H4007" s="30" t="n">
        <v>1</v>
      </c>
      <c r="I4007" s="31" t="n">
        <v>0</v>
      </c>
      <c r="J4007" s="31" t="n"/>
      <c r="K4007" s="31" t="n">
        <v>0</v>
      </c>
      <c r="L4007" s="32" t="n"/>
      <c r="M4007" s="31" t="n">
        <v>0</v>
      </c>
      <c r="N4007" s="31" t="n">
        <v>0</v>
      </c>
      <c r="O4007" s="31" t="n"/>
      <c r="P4007" s="31" t="n"/>
      <c r="Q4007" s="31" t="n">
        <v>0</v>
      </c>
      <c r="R4007" s="31" t="n"/>
      <c r="S4007" s="32" t="n"/>
      <c r="T4007" s="32" t="n"/>
      <c r="V4007" t="inlineStr">
        <is>
          <t>04xan</t>
        </is>
      </c>
      <c r="X4007" t="n">
        <v>8146</v>
      </c>
      <c r="Z4007" t="inlineStr">
        <is>
          <t>Jackson Leppard (TBL LW)</t>
        </is>
      </c>
    </row>
    <row r="4008">
      <c r="A4008" t="inlineStr">
        <is>
          <t>Jackson Nevers</t>
        </is>
      </c>
      <c r="B4008" t="inlineStr">
        <is>
          <t>(N/A)</t>
        </is>
      </c>
      <c r="C4008" t="inlineStr">
        <is>
          <t>RW</t>
        </is>
      </c>
      <c r="D4008" t="inlineStr">
        <is>
          <t>F</t>
        </is>
      </c>
      <c r="E4008" t="n">
        <v>21</v>
      </c>
      <c r="F4008" t="inlineStr">
        <is>
          <t>FA</t>
        </is>
      </c>
      <c r="G4008" t="inlineStr">
        <is>
          <t>FA</t>
        </is>
      </c>
      <c r="H4008" s="30" t="n">
        <v>1</v>
      </c>
      <c r="I4008" s="31" t="n">
        <v>0</v>
      </c>
      <c r="J4008" s="31" t="n"/>
      <c r="K4008" s="31" t="n">
        <v>0</v>
      </c>
      <c r="L4008" s="32" t="n"/>
      <c r="M4008" s="31" t="n">
        <v>0</v>
      </c>
      <c r="N4008" s="31" t="n">
        <v>0</v>
      </c>
      <c r="O4008" s="31" t="n"/>
      <c r="P4008" s="31" t="n"/>
      <c r="Q4008" s="31" t="n">
        <v>0</v>
      </c>
      <c r="R4008" s="31" t="n"/>
      <c r="S4008" s="32" t="n"/>
      <c r="T4008" s="32" t="n"/>
      <c r="V4008" t="inlineStr">
        <is>
          <t>06c9j</t>
        </is>
      </c>
      <c r="Z4008" t="inlineStr">
        <is>
          <t>Jackson Nevers ((N/A) RW)</t>
        </is>
      </c>
    </row>
    <row r="4009">
      <c r="A4009" t="inlineStr">
        <is>
          <t>Jackson Parsons</t>
        </is>
      </c>
      <c r="B4009" t="inlineStr">
        <is>
          <t>OTT</t>
        </is>
      </c>
      <c r="C4009" t="inlineStr">
        <is>
          <t>G</t>
        </is>
      </c>
      <c r="D4009" t="inlineStr">
        <is>
          <t>G</t>
        </is>
      </c>
      <c r="E4009" t="n">
        <v>21</v>
      </c>
      <c r="F4009" t="inlineStr">
        <is>
          <t>FA</t>
        </is>
      </c>
      <c r="G4009" t="inlineStr">
        <is>
          <t>FA</t>
        </is>
      </c>
      <c r="H4009" s="30" t="n">
        <v>829167</v>
      </c>
      <c r="I4009" s="31" t="n">
        <v>0</v>
      </c>
      <c r="J4009" s="31" t="n"/>
      <c r="K4009" s="31" t="n">
        <v>0</v>
      </c>
      <c r="L4009" s="32" t="n"/>
      <c r="M4009" s="31" t="n">
        <v>0</v>
      </c>
      <c r="N4009" s="31" t="n">
        <v>0</v>
      </c>
      <c r="O4009" s="31" t="n"/>
      <c r="P4009" s="31" t="n"/>
      <c r="Q4009" s="31" t="n">
        <v>0</v>
      </c>
      <c r="R4009" s="31" t="n"/>
      <c r="S4009" s="32" t="n"/>
      <c r="T4009" s="32" t="n"/>
      <c r="V4009" t="inlineStr">
        <is>
          <t>06r6a</t>
        </is>
      </c>
      <c r="W4009" t="n">
        <v>7507</v>
      </c>
      <c r="Y4009" t="inlineStr">
        <is>
          <t>bcdf707b-f09e-465e-9592-d1e416f69276</t>
        </is>
      </c>
      <c r="Z4009" t="inlineStr">
        <is>
          <t>Jackson Parsons (OTT G)</t>
        </is>
      </c>
    </row>
    <row r="4010">
      <c r="A4010" t="inlineStr">
        <is>
          <t>Jackson Perbix</t>
        </is>
      </c>
      <c r="B4010" t="inlineStr">
        <is>
          <t>(N/A)</t>
        </is>
      </c>
      <c r="C4010" t="inlineStr">
        <is>
          <t>RW</t>
        </is>
      </c>
      <c r="D4010" t="inlineStr">
        <is>
          <t>F</t>
        </is>
      </c>
      <c r="E4010" t="n">
        <v>25</v>
      </c>
      <c r="F4010" t="inlineStr">
        <is>
          <t>FA</t>
        </is>
      </c>
      <c r="G4010" t="inlineStr">
        <is>
          <t>FA</t>
        </is>
      </c>
      <c r="H4010" s="30" t="n">
        <v>1</v>
      </c>
      <c r="I4010" s="31" t="n">
        <v>0</v>
      </c>
      <c r="J4010" s="31" t="n"/>
      <c r="K4010" s="31" t="n">
        <v>0</v>
      </c>
      <c r="L4010" s="32" t="n"/>
      <c r="M4010" s="31" t="n">
        <v>0</v>
      </c>
      <c r="N4010" s="31" t="n">
        <v>0</v>
      </c>
      <c r="O4010" s="31" t="n"/>
      <c r="P4010" s="31" t="n"/>
      <c r="Q4010" s="31" t="n">
        <v>0</v>
      </c>
      <c r="R4010" s="31" t="n"/>
      <c r="S4010" s="32" t="n"/>
      <c r="T4010" s="32" t="n"/>
      <c r="V4010" t="inlineStr">
        <is>
          <t>04qzl</t>
        </is>
      </c>
      <c r="Z4010" t="inlineStr">
        <is>
          <t>Jackson Perbix ((N/A) RW)</t>
        </is>
      </c>
    </row>
    <row r="4011">
      <c r="A4011" t="inlineStr">
        <is>
          <t>Jackson Smith</t>
        </is>
      </c>
      <c r="B4011" t="inlineStr">
        <is>
          <t>CBJ</t>
        </is>
      </c>
      <c r="C4011" t="inlineStr">
        <is>
          <t>D</t>
        </is>
      </c>
      <c r="D4011" t="inlineStr">
        <is>
          <t>D</t>
        </is>
      </c>
      <c r="E4011" t="n">
        <v>19</v>
      </c>
      <c r="F4011" t="inlineStr">
        <is>
          <t>T</t>
        </is>
      </c>
      <c r="G4011" t="inlineStr">
        <is>
          <t>Deef-Fence</t>
        </is>
      </c>
      <c r="H4011" s="30" t="n">
        <v>1</v>
      </c>
      <c r="I4011" s="31" t="n">
        <v>0</v>
      </c>
      <c r="J4011" s="31" t="n"/>
      <c r="K4011" s="31" t="n">
        <v>0</v>
      </c>
      <c r="L4011" s="32" t="n"/>
      <c r="M4011" s="31" t="n">
        <v>0</v>
      </c>
      <c r="N4011" s="31" t="n">
        <v>0</v>
      </c>
      <c r="O4011" s="31" t="n"/>
      <c r="P4011" s="31" t="n"/>
      <c r="Q4011" s="31" t="n">
        <v>0</v>
      </c>
      <c r="R4011" s="31" t="n"/>
      <c r="S4011" s="32" t="n"/>
      <c r="T4011" s="32" t="n"/>
      <c r="V4011" t="inlineStr">
        <is>
          <t>06nke</t>
        </is>
      </c>
      <c r="W4011" t="n">
        <v>7394</v>
      </c>
      <c r="Y4011" t="inlineStr">
        <is>
          <t>7c92ae1a-153d-449e-848c-f29f2791c937</t>
        </is>
      </c>
      <c r="Z4011" t="inlineStr">
        <is>
          <t>Jackson Smith (CBJ D)</t>
        </is>
      </c>
    </row>
    <row r="4012">
      <c r="A4012" t="inlineStr">
        <is>
          <t>Jackson Unger</t>
        </is>
      </c>
      <c r="B4012" t="inlineStr">
        <is>
          <t>(N/A)</t>
        </is>
      </c>
      <c r="C4012" t="inlineStr">
        <is>
          <t>G</t>
        </is>
      </c>
      <c r="D4012" t="inlineStr">
        <is>
          <t>G</t>
        </is>
      </c>
      <c r="E4012" t="n">
        <v>21</v>
      </c>
      <c r="F4012" t="inlineStr">
        <is>
          <t>FA</t>
        </is>
      </c>
      <c r="G4012" t="inlineStr">
        <is>
          <t>FA</t>
        </is>
      </c>
      <c r="H4012" s="30" t="n">
        <v>1</v>
      </c>
      <c r="I4012" s="31" t="n">
        <v>0</v>
      </c>
      <c r="J4012" s="31" t="n"/>
      <c r="K4012" s="31" t="n">
        <v>0</v>
      </c>
      <c r="L4012" s="32" t="n"/>
      <c r="M4012" s="31" t="n">
        <v>0</v>
      </c>
      <c r="N4012" s="31" t="n">
        <v>0</v>
      </c>
      <c r="O4012" s="31" t="n"/>
      <c r="P4012" s="31" t="n"/>
      <c r="Q4012" s="31" t="n">
        <v>0</v>
      </c>
      <c r="R4012" s="31" t="n"/>
      <c r="S4012" s="32" t="n"/>
      <c r="T4012" s="32" t="n"/>
      <c r="V4012" t="inlineStr">
        <is>
          <t>06qdu</t>
        </is>
      </c>
      <c r="Z4012" t="inlineStr">
        <is>
          <t>Jackson Unger ((N/A) G)</t>
        </is>
      </c>
    </row>
    <row r="4013">
      <c r="A4013" t="inlineStr">
        <is>
          <t>Jackson Whistle</t>
        </is>
      </c>
      <c r="B4013" t="inlineStr">
        <is>
          <t>(N/A)</t>
        </is>
      </c>
      <c r="C4013" t="inlineStr">
        <is>
          <t>G</t>
        </is>
      </c>
      <c r="D4013" t="inlineStr">
        <is>
          <t>G</t>
        </is>
      </c>
      <c r="E4013" t="n">
        <v>31</v>
      </c>
      <c r="F4013" t="inlineStr">
        <is>
          <t>FA</t>
        </is>
      </c>
      <c r="G4013" t="inlineStr">
        <is>
          <t>FA</t>
        </is>
      </c>
      <c r="H4013" s="30" t="n">
        <v>1</v>
      </c>
      <c r="I4013" s="31" t="n">
        <v>0</v>
      </c>
      <c r="J4013" s="31" t="n"/>
      <c r="K4013" s="31" t="n">
        <v>0</v>
      </c>
      <c r="L4013" s="32" t="n"/>
      <c r="M4013" s="31" t="n">
        <v>0</v>
      </c>
      <c r="N4013" s="31" t="n">
        <v>0</v>
      </c>
      <c r="O4013" s="31" t="n"/>
      <c r="P4013" s="31" t="n"/>
      <c r="Q4013" s="31" t="n">
        <v>0</v>
      </c>
      <c r="R4013" s="31" t="n"/>
      <c r="S4013" s="32" t="n"/>
      <c r="T4013" s="32" t="n"/>
      <c r="V4013" t="inlineStr">
        <is>
          <t>043r5</t>
        </is>
      </c>
      <c r="Z4013" t="inlineStr">
        <is>
          <t>Jackson Whistle ((N/A) G)</t>
        </is>
      </c>
    </row>
    <row r="4014">
      <c r="A4014" t="inlineStr">
        <is>
          <t>Jackson van de Leest</t>
        </is>
      </c>
      <c r="B4014" t="inlineStr">
        <is>
          <t>NJD</t>
        </is>
      </c>
      <c r="C4014" t="inlineStr">
        <is>
          <t>D</t>
        </is>
      </c>
      <c r="D4014" t="inlineStr">
        <is>
          <t>D</t>
        </is>
      </c>
      <c r="E4014" t="n">
        <v>25</v>
      </c>
      <c r="F4014" t="inlineStr">
        <is>
          <t>FA</t>
        </is>
      </c>
      <c r="G4014" t="inlineStr">
        <is>
          <t>FA</t>
        </is>
      </c>
      <c r="H4014" s="30" t="n">
        <v>1</v>
      </c>
      <c r="I4014" s="31" t="n">
        <v>0</v>
      </c>
      <c r="J4014" s="31" t="n"/>
      <c r="K4014" s="31" t="n">
        <v>0</v>
      </c>
      <c r="L4014" s="32" t="n"/>
      <c r="M4014" s="31" t="n">
        <v>0</v>
      </c>
      <c r="N4014" s="31" t="n">
        <v>0</v>
      </c>
      <c r="O4014" s="31" t="n"/>
      <c r="P4014" s="31" t="n"/>
      <c r="Q4014" s="31" t="n">
        <v>0</v>
      </c>
      <c r="R4014" s="31" t="n"/>
      <c r="S4014" s="32" t="n"/>
      <c r="T4014" s="32" t="n"/>
      <c r="V4014" t="inlineStr">
        <is>
          <t>051x8</t>
        </is>
      </c>
      <c r="Y4014" t="inlineStr">
        <is>
          <t>309018e4-3dda-4dc8-90d0-f45f13cc9d32</t>
        </is>
      </c>
      <c r="Z4014" t="inlineStr">
        <is>
          <t>Jackson van de Leest (NJD D)</t>
        </is>
      </c>
    </row>
    <row r="4015">
      <c r="A4015" t="inlineStr">
        <is>
          <t>Jacob Battaglia</t>
        </is>
      </c>
      <c r="B4015" t="inlineStr">
        <is>
          <t>NYR</t>
        </is>
      </c>
      <c r="C4015" t="inlineStr">
        <is>
          <t>RW</t>
        </is>
      </c>
      <c r="D4015" t="inlineStr">
        <is>
          <t>F</t>
        </is>
      </c>
      <c r="E4015" t="n">
        <v>20</v>
      </c>
      <c r="F4015" t="inlineStr">
        <is>
          <t>T</t>
        </is>
      </c>
      <c r="G4015" t="inlineStr">
        <is>
          <t>Deef-Fence</t>
        </is>
      </c>
      <c r="H4015" s="30" t="n">
        <v>931667</v>
      </c>
      <c r="I4015" s="31" t="n">
        <v>0</v>
      </c>
      <c r="J4015" s="31" t="n"/>
      <c r="K4015" s="31" t="n">
        <v>0</v>
      </c>
      <c r="L4015" s="32" t="n"/>
      <c r="M4015" s="31" t="n">
        <v>0</v>
      </c>
      <c r="N4015" s="31" t="n">
        <v>0</v>
      </c>
      <c r="O4015" s="31" t="n"/>
      <c r="P4015" s="31" t="n"/>
      <c r="Q4015" s="31" t="n">
        <v>0</v>
      </c>
      <c r="R4015" s="31" t="n"/>
      <c r="S4015" s="32" t="n"/>
      <c r="T4015" s="32" t="n"/>
      <c r="V4015" t="inlineStr">
        <is>
          <t>06mcy</t>
        </is>
      </c>
      <c r="W4015" t="n">
        <v>7168</v>
      </c>
      <c r="Y4015" t="inlineStr">
        <is>
          <t>d87cb7a2-4279-44e0-a1eb-22a8c6da530c</t>
        </is>
      </c>
      <c r="Z4015" t="inlineStr">
        <is>
          <t>Jacob Battaglia (NYR RW)</t>
        </is>
      </c>
    </row>
    <row r="4016">
      <c r="A4016" t="inlineStr">
        <is>
          <t>Jacob Bengtsson</t>
        </is>
      </c>
      <c r="B4016" t="inlineStr">
        <is>
          <t>TOR</t>
        </is>
      </c>
      <c r="C4016" t="inlineStr">
        <is>
          <t>C</t>
        </is>
      </c>
      <c r="D4016" t="inlineStr">
        <is>
          <t>D,F</t>
        </is>
      </c>
      <c r="E4016" t="n">
        <v>27</v>
      </c>
      <c r="F4016" t="inlineStr">
        <is>
          <t>FA</t>
        </is>
      </c>
      <c r="G4016" t="inlineStr">
        <is>
          <t>FA</t>
        </is>
      </c>
      <c r="H4016" s="30" t="n">
        <v>1</v>
      </c>
      <c r="I4016" s="31" t="n">
        <v>0</v>
      </c>
      <c r="J4016" s="31" t="n"/>
      <c r="K4016" s="31" t="n">
        <v>0</v>
      </c>
      <c r="L4016" s="32" t="n"/>
      <c r="M4016" s="31" t="n">
        <v>0</v>
      </c>
      <c r="N4016" s="31" t="n">
        <v>0</v>
      </c>
      <c r="O4016" s="31" t="n"/>
      <c r="P4016" s="31" t="n"/>
      <c r="Q4016" s="31" t="n">
        <v>0</v>
      </c>
      <c r="R4016" s="31" t="n"/>
      <c r="S4016" s="32" t="n"/>
      <c r="T4016" s="32" t="n"/>
      <c r="V4016" t="inlineStr">
        <is>
          <t>05xyh</t>
        </is>
      </c>
      <c r="Y4016" t="inlineStr">
        <is>
          <t>5562e296-2f32-48d6-93a3-cc3683da3b0e</t>
        </is>
      </c>
      <c r="Z4016" t="inlineStr">
        <is>
          <t>Jacob Bengtsson (TOR C)</t>
        </is>
      </c>
    </row>
    <row r="4017">
      <c r="A4017" t="inlineStr">
        <is>
          <t>Jacob Cloutier</t>
        </is>
      </c>
      <c r="B4017" t="inlineStr">
        <is>
          <t>WPG</t>
        </is>
      </c>
      <c r="C4017" t="inlineStr">
        <is>
          <t>RW</t>
        </is>
      </c>
      <c r="D4017" t="inlineStr">
        <is>
          <t>F</t>
        </is>
      </c>
      <c r="E4017" t="n">
        <v>19</v>
      </c>
      <c r="F4017" t="inlineStr">
        <is>
          <t>FA</t>
        </is>
      </c>
      <c r="G4017" t="inlineStr">
        <is>
          <t>FA</t>
        </is>
      </c>
      <c r="H4017" s="30" t="n">
        <v>1</v>
      </c>
      <c r="I4017" s="31" t="n">
        <v>0</v>
      </c>
      <c r="J4017" s="31" t="n"/>
      <c r="K4017" s="31" t="n">
        <v>0</v>
      </c>
      <c r="L4017" s="32" t="n"/>
      <c r="M4017" s="31" t="n">
        <v>0</v>
      </c>
      <c r="N4017" s="31" t="n">
        <v>0</v>
      </c>
      <c r="O4017" s="31" t="n"/>
      <c r="P4017" s="31" t="n"/>
      <c r="Q4017" s="31" t="n">
        <v>0</v>
      </c>
      <c r="R4017" s="31" t="n"/>
      <c r="S4017" s="32" t="n"/>
      <c r="T4017" s="32" t="n"/>
      <c r="V4017" t="inlineStr">
        <is>
          <t>06uk6</t>
        </is>
      </c>
      <c r="Y4017" t="inlineStr">
        <is>
          <t>41aa8818-383c-4967-b06a-d9ca647a4913</t>
        </is>
      </c>
      <c r="Z4017" t="inlineStr">
        <is>
          <t>Jacob Cloutier (WPG RW)</t>
        </is>
      </c>
    </row>
    <row r="4018">
      <c r="A4018" t="inlineStr">
        <is>
          <t>Jacob DeSerres</t>
        </is>
      </c>
      <c r="B4018" t="inlineStr">
        <is>
          <t>(N/A)</t>
        </is>
      </c>
      <c r="C4018" t="inlineStr">
        <is>
          <t>G</t>
        </is>
      </c>
      <c r="D4018" t="inlineStr">
        <is>
          <t>G</t>
        </is>
      </c>
      <c r="E4018" t="n">
        <v>36</v>
      </c>
      <c r="F4018" t="inlineStr">
        <is>
          <t>FA</t>
        </is>
      </c>
      <c r="G4018" t="inlineStr">
        <is>
          <t>FA</t>
        </is>
      </c>
      <c r="H4018" s="30" t="n">
        <v>1</v>
      </c>
      <c r="I4018" s="31" t="n">
        <v>0</v>
      </c>
      <c r="J4018" s="31" t="n"/>
      <c r="K4018" s="31" t="n">
        <v>0</v>
      </c>
      <c r="L4018" s="32" t="n"/>
      <c r="M4018" s="31" t="n">
        <v>0</v>
      </c>
      <c r="N4018" s="31" t="n">
        <v>0</v>
      </c>
      <c r="O4018" s="31" t="n"/>
      <c r="P4018" s="31" t="n"/>
      <c r="Q4018" s="31" t="n">
        <v>0</v>
      </c>
      <c r="R4018" s="31" t="n"/>
      <c r="S4018" s="32" t="n"/>
      <c r="T4018" s="32" t="n"/>
      <c r="V4018" t="inlineStr">
        <is>
          <t>027bk</t>
        </is>
      </c>
      <c r="W4018" t="n">
        <v>4764</v>
      </c>
      <c r="Z4018" t="inlineStr">
        <is>
          <t>Jacob DeSerres ((N/A) G)</t>
        </is>
      </c>
    </row>
    <row r="4019">
      <c r="A4019" t="inlineStr">
        <is>
          <t>Jacob Dion</t>
        </is>
      </c>
      <c r="B4019" t="inlineStr">
        <is>
          <t>(N/A)</t>
        </is>
      </c>
      <c r="C4019" t="inlineStr">
        <is>
          <t>D</t>
        </is>
      </c>
      <c r="D4019" t="inlineStr">
        <is>
          <t>D</t>
        </is>
      </c>
      <c r="E4019" t="n">
        <v>24</v>
      </c>
      <c r="F4019" t="inlineStr">
        <is>
          <t>FA</t>
        </is>
      </c>
      <c r="G4019" t="inlineStr">
        <is>
          <t>FA</t>
        </is>
      </c>
      <c r="H4019" s="30" t="n">
        <v>1</v>
      </c>
      <c r="I4019" s="31" t="n">
        <v>0</v>
      </c>
      <c r="J4019" s="31" t="n"/>
      <c r="K4019" s="31" t="n">
        <v>0</v>
      </c>
      <c r="L4019" s="32" t="n"/>
      <c r="M4019" s="31" t="n">
        <v>0</v>
      </c>
      <c r="N4019" s="31" t="n">
        <v>0</v>
      </c>
      <c r="O4019" s="31" t="n"/>
      <c r="P4019" s="31" t="n"/>
      <c r="Q4019" s="31" t="n">
        <v>0</v>
      </c>
      <c r="R4019" s="31" t="n"/>
      <c r="S4019" s="32" t="n"/>
      <c r="T4019" s="32" t="n"/>
      <c r="V4019" t="inlineStr">
        <is>
          <t>05lu5</t>
        </is>
      </c>
      <c r="Z4019" t="inlineStr">
        <is>
          <t>Jacob Dion ((N/A) D)</t>
        </is>
      </c>
    </row>
    <row r="4020">
      <c r="A4020" t="inlineStr">
        <is>
          <t>Jacob Doty</t>
        </is>
      </c>
      <c r="B4020" t="inlineStr">
        <is>
          <t>(N/A)</t>
        </is>
      </c>
      <c r="C4020" t="inlineStr">
        <is>
          <t>C</t>
        </is>
      </c>
      <c r="D4020" t="inlineStr">
        <is>
          <t>F</t>
        </is>
      </c>
      <c r="E4020" t="n">
        <v>33</v>
      </c>
      <c r="F4020" t="inlineStr">
        <is>
          <t>FA</t>
        </is>
      </c>
      <c r="G4020" t="inlineStr">
        <is>
          <t>FA</t>
        </is>
      </c>
      <c r="H4020" s="30" t="n">
        <v>1</v>
      </c>
      <c r="I4020" s="31" t="n">
        <v>0</v>
      </c>
      <c r="J4020" s="31" t="n"/>
      <c r="K4020" s="31" t="n">
        <v>0</v>
      </c>
      <c r="L4020" s="32" t="n"/>
      <c r="M4020" s="31" t="n">
        <v>0</v>
      </c>
      <c r="N4020" s="31" t="n">
        <v>0</v>
      </c>
      <c r="O4020" s="31" t="n"/>
      <c r="P4020" s="31" t="n"/>
      <c r="Q4020" s="31" t="n">
        <v>0</v>
      </c>
      <c r="R4020" s="31" t="n"/>
      <c r="S4020" s="32" t="n"/>
      <c r="T4020" s="32" t="n"/>
      <c r="V4020" t="inlineStr">
        <is>
          <t>038mu</t>
        </is>
      </c>
      <c r="W4020" t="n">
        <v>4512</v>
      </c>
      <c r="X4020" t="n">
        <v>6266</v>
      </c>
      <c r="Y4020" t="inlineStr">
        <is>
          <t>ed4d8a42-f460-4c5b-b9a5-ff61d8bd0b8d</t>
        </is>
      </c>
      <c r="Z4020" t="inlineStr">
        <is>
          <t>Jacob Doty ((N/A) C)</t>
        </is>
      </c>
    </row>
    <row r="4021">
      <c r="A4021" t="inlineStr">
        <is>
          <t>Jacob Frasca</t>
        </is>
      </c>
      <c r="B4021" t="inlineStr">
        <is>
          <t>(N/A)</t>
        </is>
      </c>
      <c r="C4021" t="inlineStr">
        <is>
          <t>C</t>
        </is>
      </c>
      <c r="D4021" t="inlineStr">
        <is>
          <t>F</t>
        </is>
      </c>
      <c r="E4021" t="n">
        <v>23</v>
      </c>
      <c r="F4021" t="inlineStr">
        <is>
          <t>FA</t>
        </is>
      </c>
      <c r="G4021" t="inlineStr">
        <is>
          <t>FA</t>
        </is>
      </c>
      <c r="H4021" s="30" t="n">
        <v>1</v>
      </c>
      <c r="I4021" s="31" t="n">
        <v>0</v>
      </c>
      <c r="J4021" s="31" t="n"/>
      <c r="K4021" s="31" t="n">
        <v>0</v>
      </c>
      <c r="L4021" s="32" t="n"/>
      <c r="M4021" s="31" t="n">
        <v>0</v>
      </c>
      <c r="N4021" s="31" t="n">
        <v>0</v>
      </c>
      <c r="O4021" s="31" t="n"/>
      <c r="P4021" s="31" t="n"/>
      <c r="Q4021" s="31" t="n">
        <v>0</v>
      </c>
      <c r="R4021" s="31" t="n"/>
      <c r="S4021" s="32" t="n"/>
      <c r="T4021" s="32" t="n"/>
      <c r="V4021" t="inlineStr">
        <is>
          <t>05uxo</t>
        </is>
      </c>
      <c r="Y4021" t="inlineStr">
        <is>
          <t>39338375-1dad-44dc-a288-160680ff7f66</t>
        </is>
      </c>
      <c r="Z4021" t="inlineStr">
        <is>
          <t>Jacob Frasca ((N/A) C)</t>
        </is>
      </c>
    </row>
    <row r="4022">
      <c r="A4022" t="inlineStr">
        <is>
          <t>Jacob Friend</t>
        </is>
      </c>
      <c r="B4022" t="inlineStr">
        <is>
          <t>LAK</t>
        </is>
      </c>
      <c r="C4022" t="inlineStr">
        <is>
          <t>D</t>
        </is>
      </c>
      <c r="D4022" t="inlineStr">
        <is>
          <t>D</t>
        </is>
      </c>
      <c r="E4022" t="n">
        <v>29</v>
      </c>
      <c r="F4022" t="inlineStr">
        <is>
          <t>FA</t>
        </is>
      </c>
      <c r="G4022" t="inlineStr">
        <is>
          <t>FA</t>
        </is>
      </c>
      <c r="H4022" s="30" t="n">
        <v>1</v>
      </c>
      <c r="I4022" s="31" t="n">
        <v>0</v>
      </c>
      <c r="J4022" s="31" t="n"/>
      <c r="K4022" s="31" t="n">
        <v>0</v>
      </c>
      <c r="L4022" s="32" t="n"/>
      <c r="M4022" s="31" t="n">
        <v>0</v>
      </c>
      <c r="N4022" s="31" t="n">
        <v>0</v>
      </c>
      <c r="O4022" s="31" t="n"/>
      <c r="P4022" s="31" t="n"/>
      <c r="Q4022" s="31" t="n">
        <v>0</v>
      </c>
      <c r="R4022" s="31" t="n"/>
      <c r="S4022" s="32" t="n"/>
      <c r="T4022" s="32" t="n"/>
      <c r="V4022" t="inlineStr">
        <is>
          <t>0430o</t>
        </is>
      </c>
      <c r="X4022" t="n">
        <v>7305</v>
      </c>
      <c r="Z4022" t="inlineStr">
        <is>
          <t>Jacob Friend (LAK D)</t>
        </is>
      </c>
    </row>
    <row r="4023">
      <c r="A4023" t="inlineStr">
        <is>
          <t>Jacob Golden</t>
        </is>
      </c>
      <c r="B4023" t="inlineStr">
        <is>
          <t>MIN</t>
        </is>
      </c>
      <c r="C4023" t="inlineStr">
        <is>
          <t>D</t>
        </is>
      </c>
      <c r="D4023" t="inlineStr">
        <is>
          <t>D</t>
        </is>
      </c>
      <c r="E4023" t="n">
        <v>27</v>
      </c>
      <c r="F4023" t="inlineStr">
        <is>
          <t>FA</t>
        </is>
      </c>
      <c r="G4023" t="inlineStr">
        <is>
          <t>FA</t>
        </is>
      </c>
      <c r="H4023" s="30" t="n">
        <v>1</v>
      </c>
      <c r="I4023" s="31" t="n">
        <v>0</v>
      </c>
      <c r="J4023" s="31" t="n"/>
      <c r="K4023" s="31" t="n">
        <v>0</v>
      </c>
      <c r="L4023" s="32" t="n"/>
      <c r="M4023" s="31" t="n">
        <v>0</v>
      </c>
      <c r="N4023" s="31" t="n">
        <v>0</v>
      </c>
      <c r="O4023" s="31" t="n"/>
      <c r="P4023" s="31" t="n"/>
      <c r="Q4023" s="31" t="n">
        <v>0</v>
      </c>
      <c r="R4023" s="31" t="n"/>
      <c r="S4023" s="32" t="n"/>
      <c r="T4023" s="32" t="n"/>
      <c r="V4023" t="inlineStr">
        <is>
          <t>04f7e</t>
        </is>
      </c>
      <c r="X4023" t="n">
        <v>7662</v>
      </c>
      <c r="Z4023" t="inlineStr">
        <is>
          <t>Jacob Golden (MIN D)</t>
        </is>
      </c>
    </row>
    <row r="4024">
      <c r="A4024" t="inlineStr">
        <is>
          <t>Jacob Graves</t>
        </is>
      </c>
      <c r="B4024" t="inlineStr">
        <is>
          <t>(N/A)</t>
        </is>
      </c>
      <c r="C4024" t="inlineStr">
        <is>
          <t>D</t>
        </is>
      </c>
      <c r="D4024" t="inlineStr">
        <is>
          <t>D</t>
        </is>
      </c>
      <c r="E4024" t="n">
        <v>31</v>
      </c>
      <c r="F4024" t="inlineStr">
        <is>
          <t>FA</t>
        </is>
      </c>
      <c r="G4024" t="inlineStr">
        <is>
          <t>FA</t>
        </is>
      </c>
      <c r="H4024" s="30" t="n">
        <v>1</v>
      </c>
      <c r="I4024" s="31" t="n">
        <v>0</v>
      </c>
      <c r="J4024" s="31" t="n"/>
      <c r="K4024" s="31" t="n">
        <v>0</v>
      </c>
      <c r="L4024" s="32" t="n"/>
      <c r="M4024" s="31" t="n">
        <v>0</v>
      </c>
      <c r="N4024" s="31" t="n">
        <v>0</v>
      </c>
      <c r="O4024" s="31" t="n"/>
      <c r="P4024" s="31" t="n"/>
      <c r="Q4024" s="31" t="n">
        <v>0</v>
      </c>
      <c r="R4024" s="31" t="n"/>
      <c r="S4024" s="32" t="n"/>
      <c r="T4024" s="32" t="n"/>
      <c r="V4024" t="inlineStr">
        <is>
          <t>043fa</t>
        </is>
      </c>
      <c r="W4024" t="n">
        <v>5265</v>
      </c>
      <c r="X4024" t="n">
        <v>7317</v>
      </c>
      <c r="Z4024" t="inlineStr">
        <is>
          <t>Jacob Graves ((N/A) D)</t>
        </is>
      </c>
    </row>
    <row r="4025">
      <c r="A4025" t="inlineStr">
        <is>
          <t>Jacob Guevin</t>
        </is>
      </c>
      <c r="B4025" t="inlineStr">
        <is>
          <t>(N/A)</t>
        </is>
      </c>
      <c r="C4025" t="inlineStr">
        <is>
          <t>D</t>
        </is>
      </c>
      <c r="D4025" t="inlineStr">
        <is>
          <t>D</t>
        </is>
      </c>
      <c r="E4025" t="n">
        <v>23</v>
      </c>
      <c r="F4025" t="inlineStr">
        <is>
          <t>FA</t>
        </is>
      </c>
      <c r="G4025" t="inlineStr">
        <is>
          <t>FA</t>
        </is>
      </c>
      <c r="H4025" s="30" t="n">
        <v>1</v>
      </c>
      <c r="I4025" s="31" t="n">
        <v>0</v>
      </c>
      <c r="J4025" s="31" t="n"/>
      <c r="K4025" s="31" t="n">
        <v>0</v>
      </c>
      <c r="L4025" s="32" t="n"/>
      <c r="M4025" s="31" t="n">
        <v>0</v>
      </c>
      <c r="N4025" s="31" t="n">
        <v>0</v>
      </c>
      <c r="O4025" s="31" t="n"/>
      <c r="P4025" s="31" t="n"/>
      <c r="Q4025" s="31" t="n">
        <v>0</v>
      </c>
      <c r="R4025" s="31" t="n"/>
      <c r="S4025" s="32" t="n"/>
      <c r="T4025" s="32" t="n"/>
      <c r="V4025" t="inlineStr">
        <is>
          <t>05u0s</t>
        </is>
      </c>
      <c r="Z4025" t="inlineStr">
        <is>
          <t>Jacob Guevin ((N/A) D)</t>
        </is>
      </c>
    </row>
    <row r="4026">
      <c r="A4026" t="inlineStr">
        <is>
          <t>Jacob Holmes</t>
        </is>
      </c>
      <c r="B4026" t="inlineStr">
        <is>
          <t>(N/A)</t>
        </is>
      </c>
      <c r="C4026" t="inlineStr">
        <is>
          <t>D</t>
        </is>
      </c>
      <c r="D4026" t="inlineStr">
        <is>
          <t>D</t>
        </is>
      </c>
      <c r="E4026" t="n">
        <v>23</v>
      </c>
      <c r="F4026" t="inlineStr">
        <is>
          <t>FA</t>
        </is>
      </c>
      <c r="G4026" t="inlineStr">
        <is>
          <t>FA</t>
        </is>
      </c>
      <c r="H4026" s="30" t="n">
        <v>1</v>
      </c>
      <c r="I4026" s="31" t="n">
        <v>0</v>
      </c>
      <c r="J4026" s="31" t="n"/>
      <c r="K4026" s="31" t="n">
        <v>0</v>
      </c>
      <c r="L4026" s="32" t="n"/>
      <c r="M4026" s="31" t="n">
        <v>0</v>
      </c>
      <c r="N4026" s="31" t="n">
        <v>0</v>
      </c>
      <c r="O4026" s="31" t="n"/>
      <c r="P4026" s="31" t="n"/>
      <c r="Q4026" s="31" t="n">
        <v>0</v>
      </c>
      <c r="R4026" s="31" t="n"/>
      <c r="S4026" s="32" t="n"/>
      <c r="T4026" s="32" t="n"/>
      <c r="V4026" t="inlineStr">
        <is>
          <t>05ufj</t>
        </is>
      </c>
      <c r="Y4026" t="inlineStr">
        <is>
          <t>06e74698-5cc6-45e3-9420-37ed5e833d93</t>
        </is>
      </c>
      <c r="Z4026" t="inlineStr">
        <is>
          <t>Jacob Holmes ((N/A) D)</t>
        </is>
      </c>
    </row>
    <row r="4027">
      <c r="A4027" t="inlineStr">
        <is>
          <t>Jacob Ingham</t>
        </is>
      </c>
      <c r="B4027" t="inlineStr">
        <is>
          <t>(N/A)</t>
        </is>
      </c>
      <c r="C4027" t="inlineStr">
        <is>
          <t>G</t>
        </is>
      </c>
      <c r="D4027" t="inlineStr">
        <is>
          <t>G</t>
        </is>
      </c>
      <c r="E4027" t="n">
        <v>26</v>
      </c>
      <c r="F4027" t="inlineStr">
        <is>
          <t>FA</t>
        </is>
      </c>
      <c r="G4027" t="inlineStr">
        <is>
          <t>FA</t>
        </is>
      </c>
      <c r="H4027" s="30" t="n">
        <v>1</v>
      </c>
      <c r="I4027" s="31" t="n">
        <v>0</v>
      </c>
      <c r="J4027" s="31" t="n"/>
      <c r="K4027" s="31" t="n">
        <v>0</v>
      </c>
      <c r="L4027" s="32" t="n"/>
      <c r="M4027" s="31" t="n">
        <v>0</v>
      </c>
      <c r="N4027" s="31" t="n">
        <v>0</v>
      </c>
      <c r="O4027" s="31" t="n"/>
      <c r="P4027" s="31" t="n"/>
      <c r="Q4027" s="31" t="n">
        <v>0</v>
      </c>
      <c r="R4027" s="31" t="n"/>
      <c r="S4027" s="32" t="n"/>
      <c r="T4027" s="32" t="n"/>
      <c r="V4027" t="inlineStr">
        <is>
          <t>04r0s</t>
        </is>
      </c>
      <c r="W4027" t="n">
        <v>6263</v>
      </c>
      <c r="X4027" t="n">
        <v>8073</v>
      </c>
      <c r="Y4027" t="inlineStr">
        <is>
          <t>b0b4f1ae-1642-49b0-aaad-5adb09d22fd7</t>
        </is>
      </c>
      <c r="Z4027" t="inlineStr">
        <is>
          <t>Jacob Ingham ((N/A) G)</t>
        </is>
      </c>
    </row>
    <row r="4028">
      <c r="A4028" t="inlineStr">
        <is>
          <t>Jacob Jackson</t>
        </is>
      </c>
      <c r="B4028" t="inlineStr">
        <is>
          <t>SJS</t>
        </is>
      </c>
      <c r="C4028" t="inlineStr">
        <is>
          <t>C</t>
        </is>
      </c>
      <c r="D4028" t="inlineStr">
        <is>
          <t>F</t>
        </is>
      </c>
      <c r="E4028" t="n">
        <v>31</v>
      </c>
      <c r="F4028" t="inlineStr">
        <is>
          <t>FA</t>
        </is>
      </c>
      <c r="G4028" t="inlineStr">
        <is>
          <t>FA</t>
        </is>
      </c>
      <c r="H4028" s="30" t="n">
        <v>1</v>
      </c>
      <c r="I4028" s="31" t="n">
        <v>0</v>
      </c>
      <c r="J4028" s="31" t="n"/>
      <c r="K4028" s="31" t="n">
        <v>0</v>
      </c>
      <c r="L4028" s="32" t="n"/>
      <c r="M4028" s="31" t="n">
        <v>0</v>
      </c>
      <c r="N4028" s="31" t="n">
        <v>0</v>
      </c>
      <c r="O4028" s="31" t="n"/>
      <c r="P4028" s="31" t="n"/>
      <c r="Q4028" s="31" t="n">
        <v>0</v>
      </c>
      <c r="R4028" s="31" t="n"/>
      <c r="S4028" s="32" t="n"/>
      <c r="T4028" s="32" t="n"/>
      <c r="V4028" t="inlineStr">
        <is>
          <t>031v1</t>
        </is>
      </c>
      <c r="Z4028" t="inlineStr">
        <is>
          <t>Jacob Jackson (SJS C)</t>
        </is>
      </c>
    </row>
    <row r="4029">
      <c r="A4029" t="inlineStr">
        <is>
          <t>Jacob Josefson</t>
        </is>
      </c>
      <c r="B4029" t="inlineStr">
        <is>
          <t>(N/A)</t>
        </is>
      </c>
      <c r="C4029" t="inlineStr">
        <is>
          <t>C</t>
        </is>
      </c>
      <c r="D4029" t="inlineStr">
        <is>
          <t>F</t>
        </is>
      </c>
      <c r="E4029" t="n">
        <v>35</v>
      </c>
      <c r="F4029" t="inlineStr">
        <is>
          <t>FA</t>
        </is>
      </c>
      <c r="G4029" t="inlineStr">
        <is>
          <t>FA</t>
        </is>
      </c>
      <c r="H4029" s="30" t="n">
        <v>1</v>
      </c>
      <c r="I4029" s="31" t="n">
        <v>0</v>
      </c>
      <c r="J4029" s="31" t="n"/>
      <c r="K4029" s="31" t="n">
        <v>0</v>
      </c>
      <c r="L4029" s="32" t="n"/>
      <c r="M4029" s="31" t="n">
        <v>0</v>
      </c>
      <c r="N4029" s="31" t="n">
        <v>0</v>
      </c>
      <c r="O4029" s="31" t="n"/>
      <c r="P4029" s="31" t="n"/>
      <c r="Q4029" s="31" t="n">
        <v>0</v>
      </c>
      <c r="R4029" s="31" t="n"/>
      <c r="S4029" s="32" t="n"/>
      <c r="T4029" s="32" t="n"/>
      <c r="V4029" t="inlineStr">
        <is>
          <t>01f60</t>
        </is>
      </c>
      <c r="W4029" t="n">
        <v>3261</v>
      </c>
      <c r="X4029" t="n">
        <v>4700</v>
      </c>
      <c r="Z4029" t="inlineStr">
        <is>
          <t>Jacob Josefson ((N/A) C)</t>
        </is>
      </c>
    </row>
    <row r="4030">
      <c r="A4030" t="inlineStr">
        <is>
          <t>Jacob Julien</t>
        </is>
      </c>
      <c r="B4030" t="inlineStr">
        <is>
          <t>WPG</t>
        </is>
      </c>
      <c r="C4030" t="inlineStr">
        <is>
          <t>RW</t>
        </is>
      </c>
      <c r="D4030" t="inlineStr">
        <is>
          <t>F</t>
        </is>
      </c>
      <c r="E4030" t="n">
        <v>21</v>
      </c>
      <c r="F4030" t="inlineStr">
        <is>
          <t>FA</t>
        </is>
      </c>
      <c r="G4030" t="inlineStr">
        <is>
          <t>FA</t>
        </is>
      </c>
      <c r="H4030" s="30" t="n">
        <v>895000</v>
      </c>
      <c r="I4030" s="31" t="n">
        <v>0</v>
      </c>
      <c r="J4030" s="31" t="n"/>
      <c r="K4030" s="31" t="n">
        <v>0</v>
      </c>
      <c r="L4030" s="32" t="n"/>
      <c r="M4030" s="31" t="n">
        <v>0</v>
      </c>
      <c r="N4030" s="31" t="n">
        <v>0</v>
      </c>
      <c r="O4030" s="31" t="n"/>
      <c r="P4030" s="31" t="n"/>
      <c r="Q4030" s="31" t="n">
        <v>0</v>
      </c>
      <c r="R4030" s="31" t="n"/>
      <c r="S4030" s="32" t="n"/>
      <c r="T4030" s="32" t="n"/>
      <c r="V4030" t="inlineStr">
        <is>
          <t>06cds</t>
        </is>
      </c>
      <c r="W4030" t="n">
        <v>7302</v>
      </c>
      <c r="Y4030" t="inlineStr">
        <is>
          <t>af0bbcee-1416-491b-98b4-2eb77565fc01</t>
        </is>
      </c>
      <c r="Z4030" t="inlineStr">
        <is>
          <t>Jacob Julien (WPG RW)</t>
        </is>
      </c>
    </row>
    <row r="4031">
      <c r="A4031" t="inlineStr">
        <is>
          <t>Jacob Kucharski</t>
        </is>
      </c>
      <c r="B4031" t="inlineStr">
        <is>
          <t>CAR</t>
        </is>
      </c>
      <c r="C4031" t="inlineStr">
        <is>
          <t>G</t>
        </is>
      </c>
      <c r="D4031" t="inlineStr">
        <is>
          <t>G</t>
        </is>
      </c>
      <c r="E4031" t="n">
        <v>26</v>
      </c>
      <c r="F4031" t="inlineStr">
        <is>
          <t>FA</t>
        </is>
      </c>
      <c r="G4031" t="inlineStr">
        <is>
          <t>FA</t>
        </is>
      </c>
      <c r="H4031" s="30" t="n">
        <v>1</v>
      </c>
      <c r="I4031" s="31" t="n">
        <v>0</v>
      </c>
      <c r="J4031" s="31" t="n"/>
      <c r="K4031" s="31" t="n">
        <v>0</v>
      </c>
      <c r="L4031" s="32" t="n"/>
      <c r="M4031" s="31" t="n">
        <v>0</v>
      </c>
      <c r="N4031" s="31" t="n">
        <v>0</v>
      </c>
      <c r="O4031" s="31" t="n"/>
      <c r="P4031" s="31" t="n"/>
      <c r="Q4031" s="31" t="n">
        <v>0</v>
      </c>
      <c r="R4031" s="31" t="n"/>
      <c r="S4031" s="32" t="n"/>
      <c r="T4031" s="32" t="n"/>
      <c r="V4031" t="inlineStr">
        <is>
          <t>04r1a</t>
        </is>
      </c>
      <c r="Z4031" t="inlineStr">
        <is>
          <t>Jacob Kucharski (CAR G)</t>
        </is>
      </c>
    </row>
    <row r="4032">
      <c r="A4032" t="inlineStr">
        <is>
          <t>Jacob Kvasnicka</t>
        </is>
      </c>
      <c r="B4032" t="inlineStr">
        <is>
          <t>NYI</t>
        </is>
      </c>
      <c r="C4032" t="inlineStr">
        <is>
          <t>C</t>
        </is>
      </c>
      <c r="D4032" t="inlineStr">
        <is>
          <t>F</t>
        </is>
      </c>
      <c r="E4032" t="n">
        <v>19</v>
      </c>
      <c r="F4032" t="inlineStr">
        <is>
          <t>FA</t>
        </is>
      </c>
      <c r="G4032" t="inlineStr">
        <is>
          <t>FA</t>
        </is>
      </c>
      <c r="H4032" s="30" t="n">
        <v>1</v>
      </c>
      <c r="I4032" s="31" t="n">
        <v>0</v>
      </c>
      <c r="J4032" s="31" t="n"/>
      <c r="K4032" s="31" t="n">
        <v>0</v>
      </c>
      <c r="L4032" s="32" t="n"/>
      <c r="M4032" s="31" t="n">
        <v>0</v>
      </c>
      <c r="N4032" s="31" t="n">
        <v>0</v>
      </c>
      <c r="O4032" s="31" t="n"/>
      <c r="P4032" s="31" t="n"/>
      <c r="Q4032" s="31" t="n">
        <v>0</v>
      </c>
      <c r="R4032" s="31" t="n"/>
      <c r="S4032" s="32" t="n"/>
      <c r="T4032" s="32" t="n"/>
      <c r="V4032" t="inlineStr">
        <is>
          <t>06uy3</t>
        </is>
      </c>
      <c r="W4032" t="n">
        <v>7625</v>
      </c>
      <c r="Y4032" t="inlineStr">
        <is>
          <t>57d8db0a-ae58-49b3-ad0f-fd24ae1f2653</t>
        </is>
      </c>
      <c r="Z4032" t="inlineStr">
        <is>
          <t>Jacob Kvasnicka (NYI C)</t>
        </is>
      </c>
    </row>
    <row r="4033">
      <c r="A4033" t="inlineStr">
        <is>
          <t>Jacob Lagace</t>
        </is>
      </c>
      <c r="B4033" t="inlineStr">
        <is>
          <t>(N/A)</t>
        </is>
      </c>
      <c r="C4033" t="inlineStr">
        <is>
          <t>RW</t>
        </is>
      </c>
      <c r="D4033" t="inlineStr">
        <is>
          <t>F</t>
        </is>
      </c>
      <c r="E4033" t="n">
        <v>36</v>
      </c>
      <c r="F4033" t="inlineStr">
        <is>
          <t>FA</t>
        </is>
      </c>
      <c r="G4033" t="inlineStr">
        <is>
          <t>FA</t>
        </is>
      </c>
      <c r="H4033" s="30" t="n">
        <v>1</v>
      </c>
      <c r="I4033" s="31" t="n">
        <v>0</v>
      </c>
      <c r="J4033" s="31" t="n"/>
      <c r="K4033" s="31" t="n">
        <v>0</v>
      </c>
      <c r="L4033" s="32" t="n"/>
      <c r="M4033" s="31" t="n">
        <v>0</v>
      </c>
      <c r="N4033" s="31" t="n">
        <v>0</v>
      </c>
      <c r="O4033" s="31" t="n"/>
      <c r="P4033" s="31" t="n"/>
      <c r="Q4033" s="31" t="n">
        <v>0</v>
      </c>
      <c r="R4033" s="31" t="n"/>
      <c r="S4033" s="32" t="n"/>
      <c r="T4033" s="32" t="n"/>
      <c r="V4033" t="inlineStr">
        <is>
          <t>01uol</t>
        </is>
      </c>
      <c r="X4033" t="n">
        <v>4943</v>
      </c>
      <c r="Z4033" t="inlineStr">
        <is>
          <t>Jacob Lagace ((N/A) RW)</t>
        </is>
      </c>
    </row>
    <row r="4034">
      <c r="A4034" t="inlineStr">
        <is>
          <t>Jacob Larsson</t>
        </is>
      </c>
      <c r="B4034" t="inlineStr">
        <is>
          <t>OTT</t>
        </is>
      </c>
      <c r="C4034" t="inlineStr">
        <is>
          <t>D</t>
        </is>
      </c>
      <c r="D4034" t="inlineStr">
        <is>
          <t>D</t>
        </is>
      </c>
      <c r="E4034" t="n">
        <v>29</v>
      </c>
      <c r="F4034" t="inlineStr">
        <is>
          <t>FA</t>
        </is>
      </c>
      <c r="G4034" t="inlineStr">
        <is>
          <t>FA</t>
        </is>
      </c>
      <c r="H4034" s="30" t="n">
        <v>1</v>
      </c>
      <c r="I4034" s="31" t="n">
        <v>0</v>
      </c>
      <c r="J4034" s="31" t="n"/>
      <c r="K4034" s="31" t="n">
        <v>0</v>
      </c>
      <c r="L4034" s="32" t="n"/>
      <c r="M4034" s="31" t="n">
        <v>0</v>
      </c>
      <c r="N4034" s="31" t="n">
        <v>0</v>
      </c>
      <c r="O4034" s="31" t="n"/>
      <c r="P4034" s="31" t="n"/>
      <c r="Q4034" s="31" t="n">
        <v>0</v>
      </c>
      <c r="R4034" s="31" t="n"/>
      <c r="S4034" s="32" t="n"/>
      <c r="T4034" s="32" t="n"/>
      <c r="V4034" t="inlineStr">
        <is>
          <t>03rai</t>
        </is>
      </c>
      <c r="W4034" t="n">
        <v>4889</v>
      </c>
      <c r="X4034" t="n">
        <v>6769</v>
      </c>
      <c r="Y4034" t="inlineStr">
        <is>
          <t>173965fc-fe2c-40fe-8b4d-acacbc161d64</t>
        </is>
      </c>
      <c r="Z4034" t="inlineStr">
        <is>
          <t>Jacob Larsson (OTT D)</t>
        </is>
      </c>
    </row>
    <row r="4035">
      <c r="A4035" t="inlineStr">
        <is>
          <t>Jacob LeBlanc</t>
        </is>
      </c>
      <c r="B4035" t="inlineStr">
        <is>
          <t>(N/A)</t>
        </is>
      </c>
      <c r="C4035" t="inlineStr">
        <is>
          <t>D</t>
        </is>
      </c>
      <c r="D4035" t="inlineStr">
        <is>
          <t>D</t>
        </is>
      </c>
      <c r="E4035" t="n">
        <v>22</v>
      </c>
      <c r="F4035" t="inlineStr">
        <is>
          <t>FA</t>
        </is>
      </c>
      <c r="G4035" t="inlineStr">
        <is>
          <t>FA</t>
        </is>
      </c>
      <c r="H4035" s="30" t="n">
        <v>1</v>
      </c>
      <c r="I4035" s="31" t="n">
        <v>0</v>
      </c>
      <c r="J4035" s="31" t="n"/>
      <c r="K4035" s="31" t="n">
        <v>0</v>
      </c>
      <c r="L4035" s="32" t="n"/>
      <c r="M4035" s="31" t="n">
        <v>0</v>
      </c>
      <c r="N4035" s="31" t="n">
        <v>0</v>
      </c>
      <c r="O4035" s="31" t="n"/>
      <c r="P4035" s="31" t="n"/>
      <c r="Q4035" s="31" t="n">
        <v>0</v>
      </c>
      <c r="R4035" s="31" t="n"/>
      <c r="S4035" s="32" t="n"/>
      <c r="T4035" s="32" t="n"/>
      <c r="V4035" t="inlineStr">
        <is>
          <t>06qw7</t>
        </is>
      </c>
      <c r="Z4035" t="inlineStr">
        <is>
          <t>Jacob LeBlanc ((N/A) D)</t>
        </is>
      </c>
    </row>
    <row r="4036">
      <c r="A4036" t="inlineStr">
        <is>
          <t>Jacob LeGuerrier</t>
        </is>
      </c>
      <c r="B4036" t="inlineStr">
        <is>
          <t>MTL</t>
        </is>
      </c>
      <c r="C4036" t="inlineStr">
        <is>
          <t>D</t>
        </is>
      </c>
      <c r="D4036" t="inlineStr">
        <is>
          <t>D</t>
        </is>
      </c>
      <c r="E4036" t="n">
        <v>25</v>
      </c>
      <c r="F4036" t="inlineStr">
        <is>
          <t>FA</t>
        </is>
      </c>
      <c r="G4036" t="inlineStr">
        <is>
          <t>FA</t>
        </is>
      </c>
      <c r="H4036" s="30" t="n">
        <v>1</v>
      </c>
      <c r="I4036" s="31" t="n">
        <v>0</v>
      </c>
      <c r="J4036" s="31" t="n"/>
      <c r="K4036" s="31" t="n">
        <v>0</v>
      </c>
      <c r="L4036" s="32" t="n"/>
      <c r="M4036" s="31" t="n">
        <v>0</v>
      </c>
      <c r="N4036" s="31" t="n">
        <v>0</v>
      </c>
      <c r="O4036" s="31" t="n"/>
      <c r="P4036" s="31" t="n"/>
      <c r="Q4036" s="31" t="n">
        <v>0</v>
      </c>
      <c r="R4036" s="31" t="n"/>
      <c r="S4036" s="32" t="n"/>
      <c r="T4036" s="32" t="n"/>
      <c r="V4036" t="inlineStr">
        <is>
          <t>051uj</t>
        </is>
      </c>
      <c r="Z4036" t="inlineStr">
        <is>
          <t>Jacob LeGuerrier (MTL D)</t>
        </is>
      </c>
    </row>
    <row r="4037">
      <c r="A4037" t="inlineStr">
        <is>
          <t>Jacob Ledyard</t>
        </is>
      </c>
      <c r="B4037" t="inlineStr">
        <is>
          <t>(N/A)</t>
        </is>
      </c>
      <c r="C4037" t="inlineStr">
        <is>
          <t>D</t>
        </is>
      </c>
      <c r="D4037" t="inlineStr">
        <is>
          <t>D</t>
        </is>
      </c>
      <c r="E4037" t="n">
        <v>34</v>
      </c>
      <c r="F4037" t="inlineStr">
        <is>
          <t>FA</t>
        </is>
      </c>
      <c r="G4037" t="inlineStr">
        <is>
          <t>FA</t>
        </is>
      </c>
      <c r="H4037" s="30" t="n">
        <v>1</v>
      </c>
      <c r="I4037" s="31" t="n">
        <v>0</v>
      </c>
      <c r="J4037" s="31" t="n"/>
      <c r="K4037" s="31" t="n">
        <v>0</v>
      </c>
      <c r="L4037" s="32" t="n"/>
      <c r="M4037" s="31" t="n">
        <v>0</v>
      </c>
      <c r="N4037" s="31" t="n">
        <v>0</v>
      </c>
      <c r="O4037" s="31" t="n"/>
      <c r="P4037" s="31" t="n"/>
      <c r="Q4037" s="31" t="n">
        <v>0</v>
      </c>
      <c r="R4037" s="31" t="n"/>
      <c r="S4037" s="32" t="n"/>
      <c r="T4037" s="32" t="n"/>
      <c r="V4037" t="inlineStr">
        <is>
          <t>04m66</t>
        </is>
      </c>
      <c r="Z4037" t="inlineStr">
        <is>
          <t>Jacob Ledyard ((N/A) D)</t>
        </is>
      </c>
    </row>
    <row r="4038">
      <c r="A4038" t="inlineStr">
        <is>
          <t>Jacob MacDonald</t>
        </is>
      </c>
      <c r="B4038" t="inlineStr">
        <is>
          <t>WSH</t>
        </is>
      </c>
      <c r="C4038" t="inlineStr">
        <is>
          <t>D</t>
        </is>
      </c>
      <c r="D4038" t="inlineStr">
        <is>
          <t>D,F</t>
        </is>
      </c>
      <c r="E4038" t="n">
        <v>33</v>
      </c>
      <c r="F4038" t="inlineStr">
        <is>
          <t>FA</t>
        </is>
      </c>
      <c r="G4038" t="inlineStr">
        <is>
          <t>FA</t>
        </is>
      </c>
      <c r="H4038" s="30" t="n">
        <v>850000</v>
      </c>
      <c r="I4038" s="31" t="n">
        <v>0</v>
      </c>
      <c r="J4038" s="31" t="n"/>
      <c r="K4038" s="31" t="n">
        <v>0</v>
      </c>
      <c r="L4038" s="32" t="n"/>
      <c r="M4038" s="31" t="n">
        <v>0</v>
      </c>
      <c r="N4038" s="31" t="n">
        <v>0</v>
      </c>
      <c r="O4038" s="31" t="n"/>
      <c r="P4038" s="31" t="n"/>
      <c r="Q4038" s="31" t="n">
        <v>0</v>
      </c>
      <c r="R4038" s="31" t="n"/>
      <c r="S4038" s="32" t="n"/>
      <c r="T4038" s="32" t="n"/>
      <c r="V4038" t="inlineStr">
        <is>
          <t>04ayi</t>
        </is>
      </c>
      <c r="W4038" t="n">
        <v>5612</v>
      </c>
      <c r="X4038" t="n">
        <v>7773</v>
      </c>
      <c r="Y4038" t="inlineStr">
        <is>
          <t>addcad23-412f-4be4-9e09-ef7c8b937424</t>
        </is>
      </c>
      <c r="Z4038" t="inlineStr">
        <is>
          <t>Jacob MacDonald (WSH D)</t>
        </is>
      </c>
    </row>
    <row r="4039">
      <c r="A4039" t="inlineStr">
        <is>
          <t>Jacob Mathieu</t>
        </is>
      </c>
      <c r="B4039" t="inlineStr">
        <is>
          <t>(N/A)</t>
        </is>
      </c>
      <c r="C4039" t="inlineStr">
        <is>
          <t>C</t>
        </is>
      </c>
      <c r="D4039" t="inlineStr">
        <is>
          <t>F</t>
        </is>
      </c>
      <c r="E4039" t="n">
        <v>22</v>
      </c>
      <c r="F4039" t="inlineStr">
        <is>
          <t>FA</t>
        </is>
      </c>
      <c r="G4039" t="inlineStr">
        <is>
          <t>FA</t>
        </is>
      </c>
      <c r="H4039" s="30" t="n">
        <v>1</v>
      </c>
      <c r="I4039" s="31" t="n">
        <v>0</v>
      </c>
      <c r="J4039" s="31" t="n"/>
      <c r="K4039" s="31" t="n">
        <v>0</v>
      </c>
      <c r="L4039" s="32" t="n"/>
      <c r="M4039" s="31" t="n">
        <v>0</v>
      </c>
      <c r="N4039" s="31" t="n">
        <v>0</v>
      </c>
      <c r="O4039" s="31" t="n"/>
      <c r="P4039" s="31" t="n"/>
      <c r="Q4039" s="31" t="n">
        <v>0</v>
      </c>
      <c r="R4039" s="31" t="n"/>
      <c r="S4039" s="32" t="n"/>
      <c r="T4039" s="32" t="n"/>
      <c r="V4039" t="inlineStr">
        <is>
          <t>065gy</t>
        </is>
      </c>
      <c r="Y4039" t="inlineStr">
        <is>
          <t>4d8bb860-375b-4cc0-a7ee-62a3cc35a898</t>
        </is>
      </c>
      <c r="Z4039" t="inlineStr">
        <is>
          <t>Jacob Mathieu ((N/A) C)</t>
        </is>
      </c>
    </row>
    <row r="4040">
      <c r="A4040" t="inlineStr">
        <is>
          <t>Jacob McGrew</t>
        </is>
      </c>
      <c r="B4040" t="inlineStr">
        <is>
          <t>SJS</t>
        </is>
      </c>
      <c r="C4040" t="inlineStr">
        <is>
          <t>RW</t>
        </is>
      </c>
      <c r="D4040" t="inlineStr">
        <is>
          <t>F</t>
        </is>
      </c>
      <c r="E4040" t="n">
        <v>27</v>
      </c>
      <c r="F4040" t="inlineStr">
        <is>
          <t>FA</t>
        </is>
      </c>
      <c r="G4040" t="inlineStr">
        <is>
          <t>FA</t>
        </is>
      </c>
      <c r="H4040" s="30" t="n">
        <v>1</v>
      </c>
      <c r="I4040" s="31" t="n">
        <v>0</v>
      </c>
      <c r="J4040" s="31" t="n"/>
      <c r="K4040" s="31" t="n">
        <v>0</v>
      </c>
      <c r="L4040" s="32" t="n"/>
      <c r="M4040" s="31" t="n">
        <v>0</v>
      </c>
      <c r="N4040" s="31" t="n">
        <v>0</v>
      </c>
      <c r="O4040" s="31" t="n"/>
      <c r="P4040" s="31" t="n"/>
      <c r="Q4040" s="31" t="n">
        <v>0</v>
      </c>
      <c r="R4040" s="31" t="n"/>
      <c r="S4040" s="32" t="n"/>
      <c r="T4040" s="32" t="n"/>
      <c r="V4040" t="inlineStr">
        <is>
          <t>04f7m</t>
        </is>
      </c>
      <c r="W4040" t="n">
        <v>5847</v>
      </c>
      <c r="X4040" t="n">
        <v>7674</v>
      </c>
      <c r="Z4040" t="inlineStr">
        <is>
          <t>Jacob McGrew (SJS RW)</t>
        </is>
      </c>
    </row>
    <row r="4041">
      <c r="A4041" t="inlineStr">
        <is>
          <t>Jacob Micflikier</t>
        </is>
      </c>
      <c r="B4041" t="inlineStr">
        <is>
          <t>(N/A)</t>
        </is>
      </c>
      <c r="C4041" t="inlineStr">
        <is>
          <t>LW</t>
        </is>
      </c>
      <c r="D4041" t="inlineStr">
        <is>
          <t>F</t>
        </is>
      </c>
      <c r="E4041" t="n">
        <v>42</v>
      </c>
      <c r="F4041" t="inlineStr">
        <is>
          <t>FA</t>
        </is>
      </c>
      <c r="G4041" t="inlineStr">
        <is>
          <t>FA</t>
        </is>
      </c>
      <c r="H4041" s="30" t="n">
        <v>1</v>
      </c>
      <c r="I4041" s="31" t="n">
        <v>0</v>
      </c>
      <c r="J4041" s="31" t="n"/>
      <c r="K4041" s="31" t="n">
        <v>0</v>
      </c>
      <c r="L4041" s="32" t="n"/>
      <c r="M4041" s="31" t="n">
        <v>0</v>
      </c>
      <c r="N4041" s="31" t="n">
        <v>0</v>
      </c>
      <c r="O4041" s="31" t="n"/>
      <c r="P4041" s="31" t="n"/>
      <c r="Q4041" s="31" t="n">
        <v>0</v>
      </c>
      <c r="R4041" s="31" t="n"/>
      <c r="S4041" s="32" t="n"/>
      <c r="T4041" s="32" t="n"/>
      <c r="V4041" t="inlineStr">
        <is>
          <t>0298t</t>
        </is>
      </c>
      <c r="X4041" t="n">
        <v>5394</v>
      </c>
      <c r="Z4041" t="inlineStr">
        <is>
          <t>Jacob Micflikier ((N/A) LW)</t>
        </is>
      </c>
    </row>
    <row r="4042">
      <c r="A4042" t="inlineStr">
        <is>
          <t>Jacob Mucitelli</t>
        </is>
      </c>
      <c r="B4042" t="inlineStr">
        <is>
          <t>(N/A)</t>
        </is>
      </c>
      <c r="C4042" t="inlineStr">
        <is>
          <t>G</t>
        </is>
      </c>
      <c r="D4042" t="inlineStr">
        <is>
          <t>G</t>
        </is>
      </c>
      <c r="E4042" t="n">
        <v>26</v>
      </c>
      <c r="F4042" t="inlineStr">
        <is>
          <t>FA</t>
        </is>
      </c>
      <c r="G4042" t="inlineStr">
        <is>
          <t>FA</t>
        </is>
      </c>
      <c r="H4042" s="30" t="n">
        <v>1</v>
      </c>
      <c r="I4042" s="31" t="n">
        <v>0</v>
      </c>
      <c r="J4042" s="31" t="n"/>
      <c r="K4042" s="31" t="n">
        <v>0</v>
      </c>
      <c r="L4042" s="32" t="n"/>
      <c r="M4042" s="31" t="n">
        <v>0</v>
      </c>
      <c r="N4042" s="31" t="n">
        <v>0</v>
      </c>
      <c r="O4042" s="31" t="n"/>
      <c r="P4042" s="31" t="n"/>
      <c r="Q4042" s="31" t="n">
        <v>0</v>
      </c>
      <c r="R4042" s="31" t="n"/>
      <c r="S4042" s="32" t="n"/>
      <c r="T4042" s="32" t="n"/>
      <c r="V4042" t="inlineStr">
        <is>
          <t>065xh</t>
        </is>
      </c>
      <c r="Z4042" t="inlineStr">
        <is>
          <t>Jacob Mucitelli ((N/A) G)</t>
        </is>
      </c>
    </row>
    <row r="4043">
      <c r="A4043" t="inlineStr">
        <is>
          <t>Jacob Murray</t>
        </is>
      </c>
      <c r="B4043" t="inlineStr">
        <is>
          <t>(N/A)</t>
        </is>
      </c>
      <c r="C4043" t="inlineStr">
        <is>
          <t>D</t>
        </is>
      </c>
      <c r="D4043" t="inlineStr">
        <is>
          <t>D</t>
        </is>
      </c>
      <c r="E4043" t="n">
        <v>24</v>
      </c>
      <c r="F4043" t="inlineStr">
        <is>
          <t>FA</t>
        </is>
      </c>
      <c r="G4043" t="inlineStr">
        <is>
          <t>FA</t>
        </is>
      </c>
      <c r="H4043" s="30" t="n">
        <v>1</v>
      </c>
      <c r="I4043" s="31" t="n">
        <v>0</v>
      </c>
      <c r="J4043" s="31" t="n"/>
      <c r="K4043" s="31" t="n">
        <v>0</v>
      </c>
      <c r="L4043" s="32" t="n"/>
      <c r="M4043" s="31" t="n">
        <v>0</v>
      </c>
      <c r="N4043" s="31" t="n">
        <v>0</v>
      </c>
      <c r="O4043" s="31" t="n"/>
      <c r="P4043" s="31" t="n"/>
      <c r="Q4043" s="31" t="n">
        <v>0</v>
      </c>
      <c r="R4043" s="31" t="n"/>
      <c r="S4043" s="32" t="n"/>
      <c r="T4043" s="32" t="n"/>
      <c r="V4043" t="inlineStr">
        <is>
          <t>065d6</t>
        </is>
      </c>
      <c r="Y4043" t="inlineStr">
        <is>
          <t>9f19d663-585a-434c-9ab0-8085fe1c956b</t>
        </is>
      </c>
      <c r="Z4043" t="inlineStr">
        <is>
          <t>Jacob Murray ((N/A) D)</t>
        </is>
      </c>
    </row>
    <row r="4044">
      <c r="A4044" t="inlineStr">
        <is>
          <t>Jacob Neveu</t>
        </is>
      </c>
      <c r="B4044" t="inlineStr">
        <is>
          <t>(N/A)</t>
        </is>
      </c>
      <c r="C4044" t="inlineStr">
        <is>
          <t>D</t>
        </is>
      </c>
      <c r="D4044" t="inlineStr">
        <is>
          <t>D</t>
        </is>
      </c>
      <c r="E4044" t="n">
        <v>28</v>
      </c>
      <c r="F4044" t="inlineStr">
        <is>
          <t>FA</t>
        </is>
      </c>
      <c r="G4044" t="inlineStr">
        <is>
          <t>FA</t>
        </is>
      </c>
      <c r="H4044" s="30" t="n">
        <v>1</v>
      </c>
      <c r="I4044" s="31" t="n">
        <v>0</v>
      </c>
      <c r="J4044" s="31" t="n"/>
      <c r="K4044" s="31" t="n">
        <v>0</v>
      </c>
      <c r="L4044" s="32" t="n"/>
      <c r="M4044" s="31" t="n">
        <v>0</v>
      </c>
      <c r="N4044" s="31" t="n">
        <v>0</v>
      </c>
      <c r="O4044" s="31" t="n"/>
      <c r="P4044" s="31" t="n"/>
      <c r="Q4044" s="31" t="n">
        <v>0</v>
      </c>
      <c r="R4044" s="31" t="n"/>
      <c r="S4044" s="32" t="n"/>
      <c r="T4044" s="32" t="n"/>
      <c r="V4044" t="inlineStr">
        <is>
          <t>045zc</t>
        </is>
      </c>
      <c r="Z4044" t="inlineStr">
        <is>
          <t>Jacob Neveu ((N/A) D)</t>
        </is>
      </c>
    </row>
    <row r="4045">
      <c r="A4045" t="inlineStr">
        <is>
          <t>Jacob Nilsson</t>
        </is>
      </c>
      <c r="B4045" t="inlineStr">
        <is>
          <t>(N/A)</t>
        </is>
      </c>
      <c r="C4045" t="inlineStr">
        <is>
          <t>C</t>
        </is>
      </c>
      <c r="D4045" t="inlineStr">
        <is>
          <t>F</t>
        </is>
      </c>
      <c r="E4045" t="n">
        <v>32</v>
      </c>
      <c r="F4045" t="inlineStr">
        <is>
          <t>FA</t>
        </is>
      </c>
      <c r="G4045" t="inlineStr">
        <is>
          <t>FA</t>
        </is>
      </c>
      <c r="H4045" s="30" t="n">
        <v>1</v>
      </c>
      <c r="I4045" s="31" t="n">
        <v>0</v>
      </c>
      <c r="J4045" s="31" t="n"/>
      <c r="K4045" s="31" t="n">
        <v>0</v>
      </c>
      <c r="L4045" s="32" t="n"/>
      <c r="M4045" s="31" t="n">
        <v>0</v>
      </c>
      <c r="N4045" s="31" t="n">
        <v>0</v>
      </c>
      <c r="O4045" s="31" t="n"/>
      <c r="P4045" s="31" t="n"/>
      <c r="Q4045" s="31" t="n">
        <v>0</v>
      </c>
      <c r="R4045" s="31" t="n"/>
      <c r="S4045" s="32" t="n"/>
      <c r="T4045" s="32" t="n"/>
      <c r="V4045" t="inlineStr">
        <is>
          <t>04ol3</t>
        </is>
      </c>
      <c r="W4045" t="n">
        <v>5843</v>
      </c>
      <c r="X4045" t="n">
        <v>7892</v>
      </c>
      <c r="Z4045" t="inlineStr">
        <is>
          <t>Jacob Nilsson ((N/A) C)</t>
        </is>
      </c>
    </row>
    <row r="4046">
      <c r="A4046" t="inlineStr">
        <is>
          <t>Jacob Olofsson</t>
        </is>
      </c>
      <c r="B4046" t="inlineStr">
        <is>
          <t>(N/A)</t>
        </is>
      </c>
      <c r="C4046" t="inlineStr">
        <is>
          <t>C</t>
        </is>
      </c>
      <c r="D4046" t="inlineStr">
        <is>
          <t>F</t>
        </is>
      </c>
      <c r="E4046" t="n">
        <v>26</v>
      </c>
      <c r="F4046" t="inlineStr">
        <is>
          <t>FA</t>
        </is>
      </c>
      <c r="G4046" t="inlineStr">
        <is>
          <t>FA</t>
        </is>
      </c>
      <c r="H4046" s="30" t="n">
        <v>1</v>
      </c>
      <c r="I4046" s="31" t="n">
        <v>0</v>
      </c>
      <c r="J4046" s="31" t="n"/>
      <c r="K4046" s="31" t="n">
        <v>0</v>
      </c>
      <c r="L4046" s="32" t="n"/>
      <c r="M4046" s="31" t="n">
        <v>0</v>
      </c>
      <c r="N4046" s="31" t="n">
        <v>0</v>
      </c>
      <c r="O4046" s="31" t="n"/>
      <c r="P4046" s="31" t="n"/>
      <c r="Q4046" s="31" t="n">
        <v>0</v>
      </c>
      <c r="R4046" s="31" t="n"/>
      <c r="S4046" s="32" t="n"/>
      <c r="T4046" s="32" t="n"/>
      <c r="V4046" t="inlineStr">
        <is>
          <t>04qy8</t>
        </is>
      </c>
      <c r="Z4046" t="inlineStr">
        <is>
          <t>Jacob Olofsson ((N/A) C)</t>
        </is>
      </c>
    </row>
    <row r="4047">
      <c r="A4047" t="inlineStr">
        <is>
          <t>Jacob Oster</t>
        </is>
      </c>
      <c r="B4047" t="inlineStr">
        <is>
          <t>(N/A)</t>
        </is>
      </c>
      <c r="C4047" t="inlineStr">
        <is>
          <t>G</t>
        </is>
      </c>
      <c r="D4047" t="inlineStr">
        <is>
          <t>G</t>
        </is>
      </c>
      <c r="E4047" t="n">
        <v>22</v>
      </c>
      <c r="F4047" t="inlineStr">
        <is>
          <t>FA</t>
        </is>
      </c>
      <c r="G4047" t="inlineStr">
        <is>
          <t>FA</t>
        </is>
      </c>
      <c r="H4047" s="30" t="n">
        <v>1</v>
      </c>
      <c r="I4047" s="31" t="n">
        <v>0</v>
      </c>
      <c r="J4047" s="31" t="n"/>
      <c r="K4047" s="31" t="n">
        <v>0</v>
      </c>
      <c r="L4047" s="32" t="n"/>
      <c r="M4047" s="31" t="n">
        <v>0</v>
      </c>
      <c r="N4047" s="31" t="n">
        <v>0</v>
      </c>
      <c r="O4047" s="31" t="n"/>
      <c r="P4047" s="31" t="n"/>
      <c r="Q4047" s="31" t="n">
        <v>0</v>
      </c>
      <c r="R4047" s="31" t="n"/>
      <c r="S4047" s="32" t="n"/>
      <c r="T4047" s="32" t="n"/>
      <c r="V4047" t="inlineStr">
        <is>
          <t>060yb</t>
        </is>
      </c>
      <c r="Y4047" t="inlineStr">
        <is>
          <t>8c698084-c88e-4f91-9b5d-058920558593</t>
        </is>
      </c>
      <c r="Z4047" t="inlineStr">
        <is>
          <t>Jacob Oster ((N/A) G)</t>
        </is>
      </c>
    </row>
    <row r="4048">
      <c r="A4048" t="inlineStr">
        <is>
          <t>Jacob Paquette</t>
        </is>
      </c>
      <c r="B4048" t="inlineStr">
        <is>
          <t>NSH</t>
        </is>
      </c>
      <c r="C4048" t="inlineStr">
        <is>
          <t>D</t>
        </is>
      </c>
      <c r="D4048" t="inlineStr">
        <is>
          <t>D</t>
        </is>
      </c>
      <c r="E4048" t="n">
        <v>27</v>
      </c>
      <c r="F4048" t="inlineStr">
        <is>
          <t>FA</t>
        </is>
      </c>
      <c r="G4048" t="inlineStr">
        <is>
          <t>FA</t>
        </is>
      </c>
      <c r="H4048" s="30" t="n">
        <v>1</v>
      </c>
      <c r="I4048" s="31" t="n">
        <v>0</v>
      </c>
      <c r="J4048" s="31" t="n"/>
      <c r="K4048" s="31" t="n">
        <v>0</v>
      </c>
      <c r="L4048" s="32" t="n"/>
      <c r="M4048" s="31" t="n">
        <v>0</v>
      </c>
      <c r="N4048" s="31" t="n">
        <v>0</v>
      </c>
      <c r="O4048" s="31" t="n"/>
      <c r="P4048" s="31" t="n"/>
      <c r="Q4048" s="31" t="n">
        <v>0</v>
      </c>
      <c r="R4048" s="31" t="n"/>
      <c r="S4048" s="32" t="n"/>
      <c r="T4048" s="32" t="n"/>
      <c r="V4048" t="inlineStr">
        <is>
          <t>04f8z</t>
        </is>
      </c>
      <c r="X4048" t="n">
        <v>7730</v>
      </c>
      <c r="Z4048" t="inlineStr">
        <is>
          <t>Jacob Paquette (NSH D)</t>
        </is>
      </c>
    </row>
    <row r="4049">
      <c r="A4049" t="inlineStr">
        <is>
          <t>Jacob Perreault</t>
        </is>
      </c>
      <c r="B4049" t="inlineStr">
        <is>
          <t>(N/A)</t>
        </is>
      </c>
      <c r="C4049" t="inlineStr">
        <is>
          <t>RW</t>
        </is>
      </c>
      <c r="D4049" t="inlineStr">
        <is>
          <t>F</t>
        </is>
      </c>
      <c r="E4049" t="n">
        <v>24</v>
      </c>
      <c r="F4049" t="inlineStr">
        <is>
          <t>FA</t>
        </is>
      </c>
      <c r="G4049" t="inlineStr">
        <is>
          <t>FA</t>
        </is>
      </c>
      <c r="H4049" s="30" t="n">
        <v>1</v>
      </c>
      <c r="I4049" s="31" t="n">
        <v>0</v>
      </c>
      <c r="J4049" s="31" t="n"/>
      <c r="K4049" s="31" t="n">
        <v>0</v>
      </c>
      <c r="L4049" s="32" t="n"/>
      <c r="M4049" s="31" t="n">
        <v>0</v>
      </c>
      <c r="N4049" s="31" t="n">
        <v>0</v>
      </c>
      <c r="O4049" s="31" t="n"/>
      <c r="P4049" s="31" t="n"/>
      <c r="Q4049" s="31" t="n">
        <v>0</v>
      </c>
      <c r="R4049" s="31" t="n"/>
      <c r="S4049" s="32" t="n"/>
      <c r="T4049" s="32" t="n"/>
      <c r="V4049" t="inlineStr">
        <is>
          <t>04ymw</t>
        </is>
      </c>
      <c r="W4049" t="n">
        <v>6219</v>
      </c>
      <c r="Y4049" t="inlineStr">
        <is>
          <t>9ae804ad-757a-450f-a93d-7b82500af1d9</t>
        </is>
      </c>
      <c r="Z4049" t="inlineStr">
        <is>
          <t>Jacob Perreault ((N/A) RW)</t>
        </is>
      </c>
    </row>
    <row r="4050">
      <c r="A4050" t="inlineStr">
        <is>
          <t>Jacob Peterson</t>
        </is>
      </c>
      <c r="B4050" t="inlineStr">
        <is>
          <t>(N/A)</t>
        </is>
      </c>
      <c r="C4050" t="inlineStr">
        <is>
          <t>C</t>
        </is>
      </c>
      <c r="D4050" t="inlineStr">
        <is>
          <t>F</t>
        </is>
      </c>
      <c r="E4050" t="n">
        <v>27</v>
      </c>
      <c r="F4050" t="inlineStr">
        <is>
          <t>FA</t>
        </is>
      </c>
      <c r="G4050" t="inlineStr">
        <is>
          <t>FA</t>
        </is>
      </c>
      <c r="H4050" s="30" t="n">
        <v>1</v>
      </c>
      <c r="I4050" s="31" t="n">
        <v>0</v>
      </c>
      <c r="J4050" s="31" t="n"/>
      <c r="K4050" s="31" t="n">
        <v>0</v>
      </c>
      <c r="L4050" s="32" t="n"/>
      <c r="M4050" s="31" t="n">
        <v>0</v>
      </c>
      <c r="N4050" s="31" t="n">
        <v>0</v>
      </c>
      <c r="O4050" s="31" t="n"/>
      <c r="P4050" s="31" t="n"/>
      <c r="Q4050" s="31" t="n">
        <v>0</v>
      </c>
      <c r="R4050" s="31" t="n"/>
      <c r="S4050" s="32" t="n"/>
      <c r="T4050" s="32" t="n"/>
      <c r="V4050" t="inlineStr">
        <is>
          <t>04f70</t>
        </is>
      </c>
      <c r="W4050" t="n">
        <v>6424</v>
      </c>
      <c r="X4050" t="n">
        <v>7647</v>
      </c>
      <c r="Y4050" t="inlineStr">
        <is>
          <t>3ce33456-21b9-4264-bd45-09253c472e7f</t>
        </is>
      </c>
      <c r="Z4050" t="inlineStr">
        <is>
          <t>Jacob Peterson ((N/A) C)</t>
        </is>
      </c>
    </row>
    <row r="4051">
      <c r="A4051" t="inlineStr">
        <is>
          <t>Jacob Pivonka</t>
        </is>
      </c>
      <c r="B4051" t="inlineStr">
        <is>
          <t>(N/A)</t>
        </is>
      </c>
      <c r="C4051" t="inlineStr">
        <is>
          <t>C</t>
        </is>
      </c>
      <c r="D4051" t="inlineStr">
        <is>
          <t>F</t>
        </is>
      </c>
      <c r="E4051" t="n">
        <v>26</v>
      </c>
      <c r="F4051" t="inlineStr">
        <is>
          <t>FA</t>
        </is>
      </c>
      <c r="G4051" t="inlineStr">
        <is>
          <t>FA</t>
        </is>
      </c>
      <c r="H4051" s="30" t="n">
        <v>1</v>
      </c>
      <c r="I4051" s="31" t="n">
        <v>0</v>
      </c>
      <c r="J4051" s="31" t="n"/>
      <c r="K4051" s="31" t="n">
        <v>0</v>
      </c>
      <c r="L4051" s="32" t="n"/>
      <c r="M4051" s="31" t="n">
        <v>0</v>
      </c>
      <c r="N4051" s="31" t="n">
        <v>0</v>
      </c>
      <c r="O4051" s="31" t="n"/>
      <c r="P4051" s="31" t="n"/>
      <c r="Q4051" s="31" t="n">
        <v>0</v>
      </c>
      <c r="R4051" s="31" t="n"/>
      <c r="S4051" s="32" t="n"/>
      <c r="T4051" s="32" t="n"/>
      <c r="V4051" t="inlineStr">
        <is>
          <t>04qz8</t>
        </is>
      </c>
      <c r="X4051" t="n">
        <v>8000</v>
      </c>
      <c r="Y4051" t="inlineStr">
        <is>
          <t>90fa9ded-a89b-4c03-8857-0c7a9a273b3d</t>
        </is>
      </c>
      <c r="Z4051" t="inlineStr">
        <is>
          <t>Jacob Pivonka ((N/A) C)</t>
        </is>
      </c>
    </row>
    <row r="4052">
      <c r="A4052" t="inlineStr">
        <is>
          <t>Jacob Pritchard</t>
        </is>
      </c>
      <c r="B4052" t="inlineStr">
        <is>
          <t>(N/A)</t>
        </is>
      </c>
      <c r="C4052" t="inlineStr">
        <is>
          <t>LW</t>
        </is>
      </c>
      <c r="D4052" t="inlineStr">
        <is>
          <t>F</t>
        </is>
      </c>
      <c r="E4052" t="n">
        <v>31</v>
      </c>
      <c r="F4052" t="inlineStr">
        <is>
          <t>FA</t>
        </is>
      </c>
      <c r="G4052" t="inlineStr">
        <is>
          <t>FA</t>
        </is>
      </c>
      <c r="H4052" s="30" t="n">
        <v>1</v>
      </c>
      <c r="I4052" s="31" t="n">
        <v>0</v>
      </c>
      <c r="J4052" s="31" t="n"/>
      <c r="K4052" s="31" t="n">
        <v>0</v>
      </c>
      <c r="L4052" s="32" t="n"/>
      <c r="M4052" s="31" t="n">
        <v>0</v>
      </c>
      <c r="N4052" s="31" t="n">
        <v>0</v>
      </c>
      <c r="O4052" s="31" t="n"/>
      <c r="P4052" s="31" t="n"/>
      <c r="Q4052" s="31" t="n">
        <v>0</v>
      </c>
      <c r="R4052" s="31" t="n"/>
      <c r="S4052" s="32" t="n"/>
      <c r="T4052" s="32" t="n"/>
      <c r="V4052" t="inlineStr">
        <is>
          <t>03xna</t>
        </is>
      </c>
      <c r="W4052" t="n">
        <v>6018</v>
      </c>
      <c r="X4052" t="n">
        <v>8256</v>
      </c>
      <c r="Z4052" t="inlineStr">
        <is>
          <t>Jacob Pritchard ((N/A) LW)</t>
        </is>
      </c>
    </row>
    <row r="4053">
      <c r="A4053" t="inlineStr">
        <is>
          <t>Jacob Ragnarsson</t>
        </is>
      </c>
      <c r="B4053" t="inlineStr">
        <is>
          <t>NYR</t>
        </is>
      </c>
      <c r="C4053" t="inlineStr">
        <is>
          <t>D</t>
        </is>
      </c>
      <c r="D4053" t="inlineStr">
        <is>
          <t>D</t>
        </is>
      </c>
      <c r="E4053" t="n">
        <v>26</v>
      </c>
      <c r="F4053" t="inlineStr">
        <is>
          <t>FA</t>
        </is>
      </c>
      <c r="G4053" t="inlineStr">
        <is>
          <t>FA</t>
        </is>
      </c>
      <c r="H4053" s="30" t="n">
        <v>1</v>
      </c>
      <c r="I4053" s="31" t="n">
        <v>0</v>
      </c>
      <c r="J4053" s="31" t="n"/>
      <c r="K4053" s="31" t="n">
        <v>0</v>
      </c>
      <c r="L4053" s="32" t="n"/>
      <c r="M4053" s="31" t="n">
        <v>0</v>
      </c>
      <c r="N4053" s="31" t="n">
        <v>0</v>
      </c>
      <c r="O4053" s="31" t="n"/>
      <c r="P4053" s="31" t="n"/>
      <c r="Q4053" s="31" t="n">
        <v>0</v>
      </c>
      <c r="R4053" s="31" t="n"/>
      <c r="S4053" s="32" t="n"/>
      <c r="T4053" s="32" t="n"/>
      <c r="V4053" t="inlineStr">
        <is>
          <t>04qyi</t>
        </is>
      </c>
      <c r="Z4053" t="inlineStr">
        <is>
          <t>Jacob Ragnarsson (NYR D)</t>
        </is>
      </c>
    </row>
    <row r="4054">
      <c r="A4054" t="inlineStr">
        <is>
          <t>Jacob Rombach</t>
        </is>
      </c>
      <c r="B4054" t="inlineStr">
        <is>
          <t>NSH</t>
        </is>
      </c>
      <c r="C4054" t="inlineStr">
        <is>
          <t>D</t>
        </is>
      </c>
      <c r="D4054" t="inlineStr">
        <is>
          <t>D</t>
        </is>
      </c>
      <c r="E4054" t="n">
        <v>19</v>
      </c>
      <c r="F4054" t="inlineStr">
        <is>
          <t>FA</t>
        </is>
      </c>
      <c r="G4054" t="inlineStr">
        <is>
          <t>FA</t>
        </is>
      </c>
      <c r="H4054" s="30" t="n">
        <v>1</v>
      </c>
      <c r="I4054" s="31" t="n">
        <v>0</v>
      </c>
      <c r="J4054" s="31" t="n"/>
      <c r="K4054" s="31" t="n">
        <v>0</v>
      </c>
      <c r="L4054" s="32" t="n"/>
      <c r="M4054" s="31" t="n">
        <v>0</v>
      </c>
      <c r="N4054" s="31" t="n">
        <v>0</v>
      </c>
      <c r="O4054" s="31" t="n"/>
      <c r="P4054" s="31" t="n"/>
      <c r="Q4054" s="31" t="n">
        <v>0</v>
      </c>
      <c r="R4054" s="31" t="n"/>
      <c r="S4054" s="32" t="n"/>
      <c r="T4054" s="32" t="n"/>
      <c r="V4054" t="inlineStr">
        <is>
          <t>06sqs</t>
        </is>
      </c>
      <c r="W4054" t="n">
        <v>7454</v>
      </c>
      <c r="Y4054" t="inlineStr">
        <is>
          <t>3b8c2960-3f26-42c6-a258-869d031653a0</t>
        </is>
      </c>
      <c r="Z4054" t="inlineStr">
        <is>
          <t>Jacob Rombach (NSH D)</t>
        </is>
      </c>
    </row>
    <row r="4055">
      <c r="A4055" t="inlineStr">
        <is>
          <t>Jacob Schmidt-Svejstrup</t>
        </is>
      </c>
      <c r="B4055" t="inlineStr">
        <is>
          <t>(N/A)</t>
        </is>
      </c>
      <c r="C4055" t="inlineStr">
        <is>
          <t>RW</t>
        </is>
      </c>
      <c r="D4055" t="inlineStr">
        <is>
          <t>F</t>
        </is>
      </c>
      <c r="E4055" t="n">
        <v>28</v>
      </c>
      <c r="F4055" t="inlineStr">
        <is>
          <t>FA</t>
        </is>
      </c>
      <c r="G4055" t="inlineStr">
        <is>
          <t>FA</t>
        </is>
      </c>
      <c r="H4055" s="30" t="n">
        <v>1</v>
      </c>
      <c r="I4055" s="31" t="n">
        <v>0</v>
      </c>
      <c r="J4055" s="31" t="n"/>
      <c r="K4055" s="31" t="n">
        <v>0</v>
      </c>
      <c r="L4055" s="32" t="n"/>
      <c r="M4055" s="31" t="n">
        <v>0</v>
      </c>
      <c r="N4055" s="31" t="n">
        <v>0</v>
      </c>
      <c r="O4055" s="31" t="n"/>
      <c r="P4055" s="31" t="n"/>
      <c r="Q4055" s="31" t="n">
        <v>0</v>
      </c>
      <c r="R4055" s="31" t="n"/>
      <c r="S4055" s="32" t="n"/>
      <c r="T4055" s="32" t="n"/>
      <c r="V4055" t="inlineStr">
        <is>
          <t>04rds</t>
        </is>
      </c>
      <c r="Z4055" t="inlineStr">
        <is>
          <t>Jacob Schmidt-Svejstrup ((N/A) RW)</t>
        </is>
      </c>
    </row>
    <row r="4056">
      <c r="A4056" t="inlineStr">
        <is>
          <t>Jacob Smith</t>
        </is>
      </c>
      <c r="B4056" t="inlineStr">
        <is>
          <t>(N/A)</t>
        </is>
      </c>
      <c r="C4056" t="inlineStr">
        <is>
          <t>G</t>
        </is>
      </c>
      <c r="D4056" t="inlineStr">
        <is>
          <t>G</t>
        </is>
      </c>
      <c r="E4056" t="n">
        <v>31</v>
      </c>
      <c r="F4056" t="inlineStr">
        <is>
          <t>FA</t>
        </is>
      </c>
      <c r="G4056" t="inlineStr">
        <is>
          <t>FA</t>
        </is>
      </c>
      <c r="H4056" s="30" t="n">
        <v>1</v>
      </c>
      <c r="I4056" s="31" t="n">
        <v>0</v>
      </c>
      <c r="J4056" s="31" t="n"/>
      <c r="K4056" s="31" t="n">
        <v>0</v>
      </c>
      <c r="L4056" s="32" t="n"/>
      <c r="M4056" s="31" t="n">
        <v>0</v>
      </c>
      <c r="N4056" s="31" t="n">
        <v>0</v>
      </c>
      <c r="O4056" s="31" t="n"/>
      <c r="P4056" s="31" t="n"/>
      <c r="Q4056" s="31" t="n">
        <v>0</v>
      </c>
      <c r="R4056" s="31" t="n"/>
      <c r="S4056" s="32" t="n"/>
      <c r="T4056" s="32" t="n"/>
      <c r="V4056" t="inlineStr">
        <is>
          <t>03wmd</t>
        </is>
      </c>
      <c r="X4056" t="n">
        <v>7022</v>
      </c>
      <c r="Z4056" t="inlineStr">
        <is>
          <t>Jacob Smith ((N/A) G)</t>
        </is>
      </c>
    </row>
    <row r="4057">
      <c r="A4057" t="inlineStr">
        <is>
          <t>Jacob Steinman</t>
        </is>
      </c>
      <c r="B4057" t="inlineStr">
        <is>
          <t>(N/A)</t>
        </is>
      </c>
      <c r="C4057" t="inlineStr">
        <is>
          <t>G</t>
        </is>
      </c>
      <c r="D4057" t="inlineStr">
        <is>
          <t>G</t>
        </is>
      </c>
      <c r="E4057" t="n">
        <v>22</v>
      </c>
      <c r="F4057" t="inlineStr">
        <is>
          <t>FA</t>
        </is>
      </c>
      <c r="G4057" t="inlineStr">
        <is>
          <t>FA</t>
        </is>
      </c>
      <c r="H4057" s="30" t="n">
        <v>1</v>
      </c>
      <c r="I4057" s="31" t="n">
        <v>0</v>
      </c>
      <c r="J4057" s="31" t="n"/>
      <c r="K4057" s="31" t="n">
        <v>0</v>
      </c>
      <c r="L4057" s="32" t="n"/>
      <c r="M4057" s="31" t="n">
        <v>0</v>
      </c>
      <c r="N4057" s="31" t="n">
        <v>0</v>
      </c>
      <c r="O4057" s="31" t="n"/>
      <c r="P4057" s="31" t="n"/>
      <c r="Q4057" s="31" t="n">
        <v>0</v>
      </c>
      <c r="R4057" s="31" t="n"/>
      <c r="S4057" s="32" t="n"/>
      <c r="T4057" s="32" t="n"/>
      <c r="V4057" t="inlineStr">
        <is>
          <t>06hd1</t>
        </is>
      </c>
      <c r="Z4057" t="inlineStr">
        <is>
          <t>Jacob Steinman ((N/A) G)</t>
        </is>
      </c>
    </row>
    <row r="4058">
      <c r="A4058" t="inlineStr">
        <is>
          <t>Jacob Sweeney</t>
        </is>
      </c>
      <c r="B4058" t="inlineStr">
        <is>
          <t>(N/A)</t>
        </is>
      </c>
      <c r="C4058" t="inlineStr">
        <is>
          <t>D</t>
        </is>
      </c>
      <c r="D4058" t="inlineStr">
        <is>
          <t>D</t>
        </is>
      </c>
      <c r="E4058" t="n">
        <v>31</v>
      </c>
      <c r="F4058" t="inlineStr">
        <is>
          <t>FA</t>
        </is>
      </c>
      <c r="G4058" t="inlineStr">
        <is>
          <t>FA</t>
        </is>
      </c>
      <c r="H4058" s="30" t="n">
        <v>1</v>
      </c>
      <c r="I4058" s="31" t="n">
        <v>0</v>
      </c>
      <c r="J4058" s="31" t="n"/>
      <c r="K4058" s="31" t="n">
        <v>0</v>
      </c>
      <c r="L4058" s="32" t="n"/>
      <c r="M4058" s="31" t="n">
        <v>0</v>
      </c>
      <c r="N4058" s="31" t="n">
        <v>0</v>
      </c>
      <c r="O4058" s="31" t="n"/>
      <c r="P4058" s="31" t="n"/>
      <c r="Q4058" s="31" t="n">
        <v>0</v>
      </c>
      <c r="R4058" s="31" t="n"/>
      <c r="S4058" s="32" t="n"/>
      <c r="T4058" s="32" t="n"/>
      <c r="V4058" t="inlineStr">
        <is>
          <t>03wnt</t>
        </is>
      </c>
      <c r="X4058" t="n">
        <v>7040</v>
      </c>
      <c r="Z4058" t="inlineStr">
        <is>
          <t>Jacob Sweeney ((N/A) D)</t>
        </is>
      </c>
    </row>
    <row r="4059">
      <c r="A4059" t="inlineStr">
        <is>
          <t>Jacob Therrien</t>
        </is>
      </c>
      <c r="B4059" t="inlineStr">
        <is>
          <t>(N/A)</t>
        </is>
      </c>
      <c r="C4059" t="inlineStr">
        <is>
          <t>RW</t>
        </is>
      </c>
      <c r="D4059" t="inlineStr">
        <is>
          <t>F</t>
        </is>
      </c>
      <c r="E4059" t="n">
        <v>20</v>
      </c>
      <c r="F4059" t="inlineStr">
        <is>
          <t>FA</t>
        </is>
      </c>
      <c r="G4059" t="inlineStr">
        <is>
          <t>FA</t>
        </is>
      </c>
      <c r="H4059" s="30" t="n">
        <v>1</v>
      </c>
      <c r="I4059" s="31" t="n">
        <v>0</v>
      </c>
      <c r="J4059" s="31" t="n"/>
      <c r="K4059" s="31" t="n">
        <v>0</v>
      </c>
      <c r="L4059" s="32" t="n"/>
      <c r="M4059" s="31" t="n">
        <v>0</v>
      </c>
      <c r="N4059" s="31" t="n">
        <v>0</v>
      </c>
      <c r="O4059" s="31" t="n"/>
      <c r="P4059" s="31" t="n"/>
      <c r="Q4059" s="31" t="n">
        <v>0</v>
      </c>
      <c r="R4059" s="31" t="n"/>
      <c r="S4059" s="32" t="n"/>
      <c r="T4059" s="32" t="n"/>
      <c r="V4059" t="inlineStr">
        <is>
          <t>06uab</t>
        </is>
      </c>
      <c r="Z4059" t="inlineStr">
        <is>
          <t>Jacob Therrien ((N/A) RW)</t>
        </is>
      </c>
    </row>
    <row r="4060">
      <c r="A4060" t="inlineStr">
        <is>
          <t>Jacob Toll</t>
        </is>
      </c>
      <c r="B4060" t="inlineStr">
        <is>
          <t>(N/A)</t>
        </is>
      </c>
      <c r="C4060" t="inlineStr">
        <is>
          <t>D</t>
        </is>
      </c>
      <c r="D4060" t="inlineStr">
        <is>
          <t>D</t>
        </is>
      </c>
      <c r="E4060" t="n">
        <v>21</v>
      </c>
      <c r="F4060" t="inlineStr">
        <is>
          <t>FA</t>
        </is>
      </c>
      <c r="G4060" t="inlineStr">
        <is>
          <t>FA</t>
        </is>
      </c>
      <c r="H4060" s="30" t="n">
        <v>1</v>
      </c>
      <c r="I4060" s="31" t="n">
        <v>0</v>
      </c>
      <c r="J4060" s="31" t="n"/>
      <c r="K4060" s="31" t="n">
        <v>0</v>
      </c>
      <c r="L4060" s="32" t="n"/>
      <c r="M4060" s="31" t="n">
        <v>0</v>
      </c>
      <c r="N4060" s="31" t="n">
        <v>0</v>
      </c>
      <c r="O4060" s="31" t="n"/>
      <c r="P4060" s="31" t="n"/>
      <c r="Q4060" s="31" t="n">
        <v>0</v>
      </c>
      <c r="R4060" s="31" t="n"/>
      <c r="S4060" s="32" t="n"/>
      <c r="T4060" s="32" t="n"/>
      <c r="V4060" t="inlineStr">
        <is>
          <t>06cfq</t>
        </is>
      </c>
      <c r="Z4060" t="inlineStr">
        <is>
          <t>Jacob Toll ((N/A) D)</t>
        </is>
      </c>
    </row>
    <row r="4061">
      <c r="A4061" t="inlineStr">
        <is>
          <t>Jacob Tortora</t>
        </is>
      </c>
      <c r="B4061" t="inlineStr">
        <is>
          <t>(N/A)</t>
        </is>
      </c>
      <c r="C4061" t="inlineStr">
        <is>
          <t>LW</t>
        </is>
      </c>
      <c r="D4061" t="inlineStr">
        <is>
          <t>F</t>
        </is>
      </c>
      <c r="E4061" t="n">
        <v>27</v>
      </c>
      <c r="F4061" t="inlineStr">
        <is>
          <t>FA</t>
        </is>
      </c>
      <c r="G4061" t="inlineStr">
        <is>
          <t>FA</t>
        </is>
      </c>
      <c r="H4061" s="30" t="n">
        <v>1</v>
      </c>
      <c r="I4061" s="31" t="n">
        <v>0</v>
      </c>
      <c r="J4061" s="31" t="n"/>
      <c r="K4061" s="31" t="n">
        <v>0</v>
      </c>
      <c r="L4061" s="32" t="n"/>
      <c r="M4061" s="31" t="n">
        <v>0</v>
      </c>
      <c r="N4061" s="31" t="n">
        <v>0</v>
      </c>
      <c r="O4061" s="31" t="n"/>
      <c r="P4061" s="31" t="n"/>
      <c r="Q4061" s="31" t="n">
        <v>0</v>
      </c>
      <c r="R4061" s="31" t="n"/>
      <c r="S4061" s="32" t="n"/>
      <c r="T4061" s="32" t="n"/>
      <c r="V4061" t="inlineStr">
        <is>
          <t>04gz2</t>
        </is>
      </c>
      <c r="Z4061" t="inlineStr">
        <is>
          <t>Jacob Tortora ((N/A) LW)</t>
        </is>
      </c>
    </row>
    <row r="4062">
      <c r="A4062" t="inlineStr">
        <is>
          <t>Jacob Truscott</t>
        </is>
      </c>
      <c r="B4062" t="inlineStr">
        <is>
          <t>DET</t>
        </is>
      </c>
      <c r="C4062" t="inlineStr">
        <is>
          <t>D</t>
        </is>
      </c>
      <c r="D4062" t="inlineStr">
        <is>
          <t>D</t>
        </is>
      </c>
      <c r="E4062" t="n">
        <v>24</v>
      </c>
      <c r="F4062" t="inlineStr">
        <is>
          <t>FA</t>
        </is>
      </c>
      <c r="G4062" t="inlineStr">
        <is>
          <t>FA</t>
        </is>
      </c>
      <c r="H4062" s="30" t="n">
        <v>1</v>
      </c>
      <c r="I4062" s="31" t="n">
        <v>0</v>
      </c>
      <c r="J4062" s="31" t="n"/>
      <c r="K4062" s="31" t="n">
        <v>0</v>
      </c>
      <c r="L4062" s="32" t="n"/>
      <c r="M4062" s="31" t="n">
        <v>0</v>
      </c>
      <c r="N4062" s="31" t="n">
        <v>0</v>
      </c>
      <c r="O4062" s="31" t="n"/>
      <c r="P4062" s="31" t="n"/>
      <c r="Q4062" s="31" t="n">
        <v>0</v>
      </c>
      <c r="R4062" s="31" t="n"/>
      <c r="S4062" s="32" t="n"/>
      <c r="T4062" s="32" t="n"/>
      <c r="V4062" t="inlineStr">
        <is>
          <t>05ltw</t>
        </is>
      </c>
      <c r="W4062" t="n">
        <v>6336</v>
      </c>
      <c r="Y4062" t="inlineStr">
        <is>
          <t>07cffa8c-5e60-4100-8686-c5b3fd77f1bd</t>
        </is>
      </c>
      <c r="Z4062" t="inlineStr">
        <is>
          <t>Jacob Truscott (DET D)</t>
        </is>
      </c>
    </row>
    <row r="4063">
      <c r="A4063" t="inlineStr">
        <is>
          <t>Jacob Vandeven</t>
        </is>
      </c>
      <c r="B4063" t="inlineStr">
        <is>
          <t>BOS</t>
        </is>
      </c>
      <c r="C4063" t="inlineStr">
        <is>
          <t>D</t>
        </is>
      </c>
      <c r="D4063" t="inlineStr">
        <is>
          <t>D</t>
        </is>
      </c>
      <c r="E4063" t="n">
        <v>18</v>
      </c>
      <c r="F4063" t="inlineStr">
        <is>
          <t>FA</t>
        </is>
      </c>
      <c r="G4063" t="inlineStr">
        <is>
          <t>FA</t>
        </is>
      </c>
      <c r="H4063" s="30" t="n">
        <v>1</v>
      </c>
      <c r="I4063" s="31" t="n">
        <v>0</v>
      </c>
      <c r="J4063" s="31" t="n"/>
      <c r="K4063" s="31" t="n">
        <v>0</v>
      </c>
      <c r="L4063" s="32" t="n"/>
      <c r="M4063" s="31" t="n">
        <v>0</v>
      </c>
      <c r="N4063" s="31" t="n">
        <v>0</v>
      </c>
      <c r="O4063" s="31" t="n"/>
      <c r="P4063" s="31" t="n"/>
      <c r="Q4063" s="31" t="n">
        <v>0</v>
      </c>
      <c r="R4063" s="31" t="n"/>
      <c r="S4063" s="32" t="n"/>
      <c r="T4063" s="32" t="n"/>
      <c r="V4063" t="inlineStr">
        <is>
          <t>076xq</t>
        </is>
      </c>
      <c r="Y4063" t="inlineStr">
        <is>
          <t>28955df1-4457-4ebb-8986-fa3c98d3e969</t>
        </is>
      </c>
      <c r="Z4063" t="inlineStr">
        <is>
          <t>Jacob Vandeven (BOS D)</t>
        </is>
      </c>
    </row>
    <row r="4064">
      <c r="A4064" t="inlineStr">
        <is>
          <t>Jacob Wilson</t>
        </is>
      </c>
      <c r="B4064" t="inlineStr">
        <is>
          <t>BOS</t>
        </is>
      </c>
      <c r="C4064" t="inlineStr">
        <is>
          <t>D</t>
        </is>
      </c>
      <c r="D4064" t="inlineStr">
        <is>
          <t>D</t>
        </is>
      </c>
      <c r="E4064" t="n">
        <v>29</v>
      </c>
      <c r="F4064" t="inlineStr">
        <is>
          <t>FA</t>
        </is>
      </c>
      <c r="G4064" t="inlineStr">
        <is>
          <t>FA</t>
        </is>
      </c>
      <c r="H4064" s="30" t="n">
        <v>1</v>
      </c>
      <c r="I4064" s="31" t="n">
        <v>0</v>
      </c>
      <c r="J4064" s="31" t="n"/>
      <c r="K4064" s="31" t="n">
        <v>0</v>
      </c>
      <c r="L4064" s="32" t="n"/>
      <c r="M4064" s="31" t="n">
        <v>0</v>
      </c>
      <c r="N4064" s="31" t="n">
        <v>0</v>
      </c>
      <c r="O4064" s="31" t="n"/>
      <c r="P4064" s="31" t="n"/>
      <c r="Q4064" s="31" t="n">
        <v>0</v>
      </c>
      <c r="R4064" s="31" t="n"/>
      <c r="S4064" s="32" t="n"/>
      <c r="T4064" s="32" t="n"/>
      <c r="V4064" t="inlineStr">
        <is>
          <t>065wx</t>
        </is>
      </c>
      <c r="Y4064" t="inlineStr">
        <is>
          <t>c575cd0d-78ec-4e33-acec-5da66dc094f4</t>
        </is>
      </c>
      <c r="Z4064" t="inlineStr">
        <is>
          <t>Jacob Wilson (BOS D)</t>
        </is>
      </c>
    </row>
    <row r="4065">
      <c r="A4065" t="inlineStr">
        <is>
          <t>Jacob de la Rose</t>
        </is>
      </c>
      <c r="B4065" t="inlineStr">
        <is>
          <t>(N/A)</t>
        </is>
      </c>
      <c r="C4065" t="inlineStr">
        <is>
          <t>C</t>
        </is>
      </c>
      <c r="D4065" t="inlineStr">
        <is>
          <t>F</t>
        </is>
      </c>
      <c r="E4065" t="n">
        <v>31</v>
      </c>
      <c r="F4065" t="inlineStr">
        <is>
          <t>FA</t>
        </is>
      </c>
      <c r="G4065" t="inlineStr">
        <is>
          <t>FA</t>
        </is>
      </c>
      <c r="H4065" s="30" t="n">
        <v>1</v>
      </c>
      <c r="I4065" s="31" t="n">
        <v>0</v>
      </c>
      <c r="J4065" s="31" t="n"/>
      <c r="K4065" s="31" t="n">
        <v>0</v>
      </c>
      <c r="L4065" s="32" t="n"/>
      <c r="M4065" s="31" t="n">
        <v>0</v>
      </c>
      <c r="N4065" s="31" t="n">
        <v>0</v>
      </c>
      <c r="O4065" s="31" t="n"/>
      <c r="P4065" s="31" t="n"/>
      <c r="Q4065" s="31" t="n">
        <v>0</v>
      </c>
      <c r="R4065" s="31" t="n"/>
      <c r="S4065" s="32" t="n"/>
      <c r="T4065" s="32" t="n"/>
      <c r="V4065" t="inlineStr">
        <is>
          <t>03164</t>
        </is>
      </c>
      <c r="W4065" t="n">
        <v>4169</v>
      </c>
      <c r="X4065" t="n">
        <v>6014</v>
      </c>
      <c r="Y4065" t="inlineStr">
        <is>
          <t>8ea9bd13-8dff-4317-abfc-f32fdff2ef98</t>
        </is>
      </c>
      <c r="Z4065" t="inlineStr">
        <is>
          <t>Jacob de la Rose ((N/A) C)</t>
        </is>
      </c>
    </row>
    <row r="4066">
      <c r="A4066" t="inlineStr">
        <is>
          <t>Jaden Lindo</t>
        </is>
      </c>
      <c r="B4066" t="inlineStr">
        <is>
          <t>(N/A)</t>
        </is>
      </c>
      <c r="C4066" t="inlineStr">
        <is>
          <t>RW</t>
        </is>
      </c>
      <c r="D4066" t="inlineStr">
        <is>
          <t>F</t>
        </is>
      </c>
      <c r="E4066" t="n">
        <v>30</v>
      </c>
      <c r="F4066" t="inlineStr">
        <is>
          <t>FA</t>
        </is>
      </c>
      <c r="G4066" t="inlineStr">
        <is>
          <t>FA</t>
        </is>
      </c>
      <c r="H4066" s="30" t="n">
        <v>1</v>
      </c>
      <c r="I4066" s="31" t="n">
        <v>0</v>
      </c>
      <c r="J4066" s="31" t="n"/>
      <c r="K4066" s="31" t="n">
        <v>0</v>
      </c>
      <c r="L4066" s="32" t="n"/>
      <c r="M4066" s="31" t="n">
        <v>0</v>
      </c>
      <c r="N4066" s="31" t="n">
        <v>0</v>
      </c>
      <c r="O4066" s="31" t="n"/>
      <c r="P4066" s="31" t="n"/>
      <c r="Q4066" s="31" t="n">
        <v>0</v>
      </c>
      <c r="R4066" s="31" t="n"/>
      <c r="S4066" s="32" t="n"/>
      <c r="T4066" s="32" t="n"/>
      <c r="V4066" t="inlineStr">
        <is>
          <t>03edv</t>
        </is>
      </c>
      <c r="X4066" t="n">
        <v>6541</v>
      </c>
      <c r="Z4066" t="inlineStr">
        <is>
          <t>Jaden Lindo ((N/A) RW)</t>
        </is>
      </c>
    </row>
    <row r="4067">
      <c r="A4067" t="inlineStr">
        <is>
          <t>Jaden Lipinski</t>
        </is>
      </c>
      <c r="B4067" t="inlineStr">
        <is>
          <t>CGY</t>
        </is>
      </c>
      <c r="C4067" t="inlineStr">
        <is>
          <t>C</t>
        </is>
      </c>
      <c r="D4067" t="inlineStr">
        <is>
          <t>F</t>
        </is>
      </c>
      <c r="E4067" t="n">
        <v>21</v>
      </c>
      <c r="F4067" t="inlineStr">
        <is>
          <t>FA</t>
        </is>
      </c>
      <c r="G4067" t="inlineStr">
        <is>
          <t>FA</t>
        </is>
      </c>
      <c r="H4067" s="30" t="n">
        <v>1</v>
      </c>
      <c r="I4067" s="31" t="n">
        <v>0</v>
      </c>
      <c r="J4067" s="31" t="n"/>
      <c r="K4067" s="31" t="n">
        <v>0</v>
      </c>
      <c r="L4067" s="32" t="n"/>
      <c r="M4067" s="31" t="n">
        <v>0</v>
      </c>
      <c r="N4067" s="31" t="n">
        <v>0</v>
      </c>
      <c r="O4067" s="31" t="n"/>
      <c r="P4067" s="31" t="n"/>
      <c r="Q4067" s="31" t="n">
        <v>0</v>
      </c>
      <c r="R4067" s="31" t="n"/>
      <c r="S4067" s="32" t="n"/>
      <c r="T4067" s="32" t="n"/>
      <c r="V4067" t="inlineStr">
        <is>
          <t>06bad</t>
        </is>
      </c>
      <c r="W4067" t="n">
        <v>7005</v>
      </c>
      <c r="Y4067" t="inlineStr">
        <is>
          <t>35b0f974-af95-4c61-b4bb-12d20b49bce5</t>
        </is>
      </c>
      <c r="Z4067" t="inlineStr">
        <is>
          <t>Jaden Lipinski (CGY C)</t>
        </is>
      </c>
    </row>
    <row r="4068">
      <c r="A4068" t="inlineStr">
        <is>
          <t>Jaedon Descheneau</t>
        </is>
      </c>
      <c r="B4068" t="inlineStr">
        <is>
          <t>(N/A)</t>
        </is>
      </c>
      <c r="C4068" t="inlineStr">
        <is>
          <t>RW</t>
        </is>
      </c>
      <c r="D4068" t="inlineStr">
        <is>
          <t>F</t>
        </is>
      </c>
      <c r="E4068" t="n">
        <v>31</v>
      </c>
      <c r="F4068" t="inlineStr">
        <is>
          <t>FA</t>
        </is>
      </c>
      <c r="G4068" t="inlineStr">
        <is>
          <t>FA</t>
        </is>
      </c>
      <c r="H4068" s="30" t="n">
        <v>1</v>
      </c>
      <c r="I4068" s="31" t="n">
        <v>0</v>
      </c>
      <c r="J4068" s="31" t="n"/>
      <c r="K4068" s="31" t="n">
        <v>0</v>
      </c>
      <c r="L4068" s="32" t="n"/>
      <c r="M4068" s="31" t="n">
        <v>0</v>
      </c>
      <c r="N4068" s="31" t="n">
        <v>0</v>
      </c>
      <c r="O4068" s="31" t="n"/>
      <c r="P4068" s="31" t="n"/>
      <c r="Q4068" s="31" t="n">
        <v>0</v>
      </c>
      <c r="R4068" s="31" t="n"/>
      <c r="S4068" s="32" t="n"/>
      <c r="T4068" s="32" t="n"/>
      <c r="V4068" t="inlineStr">
        <is>
          <t>03cae</t>
        </is>
      </c>
      <c r="W4068" t="n">
        <v>4642</v>
      </c>
      <c r="X4068" t="n">
        <v>6492</v>
      </c>
      <c r="Z4068" t="inlineStr">
        <is>
          <t>Jaedon Descheneau ((N/A) RW)</t>
        </is>
      </c>
    </row>
    <row r="4069">
      <c r="A4069" t="inlineStr">
        <is>
          <t>Jagger Dirk</t>
        </is>
      </c>
      <c r="B4069" t="inlineStr">
        <is>
          <t>(N/A)</t>
        </is>
      </c>
      <c r="C4069" t="inlineStr">
        <is>
          <t>D</t>
        </is>
      </c>
      <c r="D4069" t="inlineStr">
        <is>
          <t>D</t>
        </is>
      </c>
      <c r="E4069" t="n">
        <v>33</v>
      </c>
      <c r="F4069" t="inlineStr">
        <is>
          <t>FA</t>
        </is>
      </c>
      <c r="G4069" t="inlineStr">
        <is>
          <t>FA</t>
        </is>
      </c>
      <c r="H4069" s="30" t="n">
        <v>1</v>
      </c>
      <c r="I4069" s="31" t="n">
        <v>0</v>
      </c>
      <c r="J4069" s="31" t="n"/>
      <c r="K4069" s="31" t="n">
        <v>0</v>
      </c>
      <c r="L4069" s="32" t="n"/>
      <c r="M4069" s="31" t="n">
        <v>0</v>
      </c>
      <c r="N4069" s="31" t="n">
        <v>0</v>
      </c>
      <c r="O4069" s="31" t="n"/>
      <c r="P4069" s="31" t="n"/>
      <c r="Q4069" s="31" t="n">
        <v>0</v>
      </c>
      <c r="R4069" s="31" t="n"/>
      <c r="S4069" s="32" t="n"/>
      <c r="T4069" s="32" t="n"/>
      <c r="V4069" t="inlineStr">
        <is>
          <t>04wy0</t>
        </is>
      </c>
      <c r="X4069" t="n">
        <v>8136</v>
      </c>
      <c r="Z4069" t="inlineStr">
        <is>
          <t>Jagger Dirk ((N/A) D)</t>
        </is>
      </c>
    </row>
    <row r="4070">
      <c r="A4070" t="inlineStr">
        <is>
          <t>Jagger Firkus</t>
        </is>
      </c>
      <c r="B4070" t="inlineStr">
        <is>
          <t>SEA</t>
        </is>
      </c>
      <c r="C4070" t="inlineStr">
        <is>
          <t>C</t>
        </is>
      </c>
      <c r="D4070" t="inlineStr">
        <is>
          <t>F</t>
        </is>
      </c>
      <c r="E4070" t="n">
        <v>22</v>
      </c>
      <c r="F4070" t="inlineStr">
        <is>
          <t>T</t>
        </is>
      </c>
      <c r="G4070" t="inlineStr">
        <is>
          <t>Deef-Fence</t>
        </is>
      </c>
      <c r="H4070" s="30" t="n">
        <v>891666</v>
      </c>
      <c r="I4070" s="31" t="n">
        <v>0</v>
      </c>
      <c r="J4070" s="31" t="n"/>
      <c r="K4070" s="31" t="n">
        <v>0</v>
      </c>
      <c r="L4070" s="32" t="n"/>
      <c r="M4070" s="31" t="n">
        <v>0</v>
      </c>
      <c r="N4070" s="31" t="n">
        <v>0</v>
      </c>
      <c r="O4070" s="31" t="n"/>
      <c r="P4070" s="31" t="n"/>
      <c r="Q4070" s="31" t="n">
        <v>0</v>
      </c>
      <c r="R4070" s="31" t="n"/>
      <c r="S4070" s="32" t="n"/>
      <c r="T4070" s="32" t="n"/>
      <c r="V4070" t="inlineStr">
        <is>
          <t>05yn1</t>
        </is>
      </c>
      <c r="W4070" t="n">
        <v>6704</v>
      </c>
      <c r="Y4070" t="inlineStr">
        <is>
          <t>ea8be7ec-31e5-49a3-9b77-8a6ebf22b26d</t>
        </is>
      </c>
      <c r="Z4070" t="inlineStr">
        <is>
          <t>Jagger Firkus (SEA C)</t>
        </is>
      </c>
    </row>
    <row r="4071">
      <c r="A4071" t="inlineStr">
        <is>
          <t>Jagger Joshua</t>
        </is>
      </c>
      <c r="B4071" t="inlineStr">
        <is>
          <t>MIN</t>
        </is>
      </c>
      <c r="C4071" t="inlineStr">
        <is>
          <t>LW</t>
        </is>
      </c>
      <c r="D4071" t="inlineStr">
        <is>
          <t>F</t>
        </is>
      </c>
      <c r="E4071" t="n">
        <v>27</v>
      </c>
      <c r="F4071" t="inlineStr">
        <is>
          <t>FA</t>
        </is>
      </c>
      <c r="G4071" t="inlineStr">
        <is>
          <t>FA</t>
        </is>
      </c>
      <c r="H4071" s="30" t="n">
        <v>875000</v>
      </c>
      <c r="I4071" s="31" t="n">
        <v>0</v>
      </c>
      <c r="J4071" s="31" t="n"/>
      <c r="K4071" s="31" t="n">
        <v>0</v>
      </c>
      <c r="L4071" s="32" t="n"/>
      <c r="M4071" s="31" t="n">
        <v>0</v>
      </c>
      <c r="N4071" s="31" t="n">
        <v>0</v>
      </c>
      <c r="O4071" s="31" t="n"/>
      <c r="P4071" s="31" t="n"/>
      <c r="Q4071" s="31" t="n">
        <v>0</v>
      </c>
      <c r="R4071" s="31" t="n"/>
      <c r="S4071" s="32" t="n"/>
      <c r="T4071" s="32" t="n"/>
      <c r="V4071" t="inlineStr">
        <is>
          <t>06apz</t>
        </is>
      </c>
      <c r="W4071" t="n">
        <v>7798</v>
      </c>
      <c r="Y4071" t="inlineStr">
        <is>
          <t>332c734c-7374-4bbb-a113-fa6137c146df</t>
        </is>
      </c>
      <c r="Z4071" t="inlineStr">
        <is>
          <t>Jagger Joshua (MIN LW)</t>
        </is>
      </c>
    </row>
    <row r="4072">
      <c r="A4072" t="inlineStr">
        <is>
          <t>Jaimen Yakubowski</t>
        </is>
      </c>
      <c r="B4072" t="inlineStr">
        <is>
          <t>(N/A)</t>
        </is>
      </c>
      <c r="C4072" t="inlineStr">
        <is>
          <t>LW</t>
        </is>
      </c>
      <c r="D4072" t="inlineStr">
        <is>
          <t>F</t>
        </is>
      </c>
      <c r="E4072" t="n">
        <v>32</v>
      </c>
      <c r="F4072" t="inlineStr">
        <is>
          <t>FA</t>
        </is>
      </c>
      <c r="G4072" t="inlineStr">
        <is>
          <t>FA</t>
        </is>
      </c>
      <c r="H4072" s="30" t="n">
        <v>1</v>
      </c>
      <c r="I4072" s="31" t="n">
        <v>0</v>
      </c>
      <c r="J4072" s="31" t="n"/>
      <c r="K4072" s="31" t="n">
        <v>0</v>
      </c>
      <c r="L4072" s="32" t="n"/>
      <c r="M4072" s="31" t="n">
        <v>0</v>
      </c>
      <c r="N4072" s="31" t="n">
        <v>0</v>
      </c>
      <c r="O4072" s="31" t="n"/>
      <c r="P4072" s="31" t="n"/>
      <c r="Q4072" s="31" t="n">
        <v>0</v>
      </c>
      <c r="R4072" s="31" t="n"/>
      <c r="S4072" s="32" t="n"/>
      <c r="T4072" s="32" t="n"/>
      <c r="V4072" t="inlineStr">
        <is>
          <t>049ue</t>
        </is>
      </c>
      <c r="Z4072" t="inlineStr">
        <is>
          <t>Jaimen Yakubowski ((N/A) LW)</t>
        </is>
      </c>
    </row>
    <row r="4073">
      <c r="A4073" t="inlineStr">
        <is>
          <t>Jak Vaarwerk</t>
        </is>
      </c>
      <c r="B4073" t="inlineStr">
        <is>
          <t>(N/A)</t>
        </is>
      </c>
      <c r="C4073" t="inlineStr">
        <is>
          <t>C</t>
        </is>
      </c>
      <c r="D4073" t="inlineStr">
        <is>
          <t>F</t>
        </is>
      </c>
      <c r="E4073" t="n">
        <v>23</v>
      </c>
      <c r="F4073" t="inlineStr">
        <is>
          <t>FA</t>
        </is>
      </c>
      <c r="G4073" t="inlineStr">
        <is>
          <t>FA</t>
        </is>
      </c>
      <c r="H4073" s="30" t="n">
        <v>1</v>
      </c>
      <c r="I4073" s="31" t="n">
        <v>0</v>
      </c>
      <c r="J4073" s="31" t="n"/>
      <c r="K4073" s="31" t="n">
        <v>0</v>
      </c>
      <c r="L4073" s="32" t="n"/>
      <c r="M4073" s="31" t="n">
        <v>0</v>
      </c>
      <c r="N4073" s="31" t="n">
        <v>0</v>
      </c>
      <c r="O4073" s="31" t="n"/>
      <c r="P4073" s="31" t="n"/>
      <c r="Q4073" s="31" t="n">
        <v>0</v>
      </c>
      <c r="R4073" s="31" t="n"/>
      <c r="S4073" s="32" t="n"/>
      <c r="T4073" s="32" t="n"/>
      <c r="V4073" t="inlineStr">
        <is>
          <t>062ni</t>
        </is>
      </c>
      <c r="Z4073" t="inlineStr">
        <is>
          <t>Jak Vaarwerk ((N/A) C)</t>
        </is>
      </c>
    </row>
    <row r="4074">
      <c r="A4074" t="inlineStr">
        <is>
          <t>Jake Barczewski</t>
        </is>
      </c>
      <c r="B4074" t="inlineStr">
        <is>
          <t>(N/A)</t>
        </is>
      </c>
      <c r="C4074" t="inlineStr">
        <is>
          <t>G</t>
        </is>
      </c>
      <c r="D4074" t="inlineStr">
        <is>
          <t>G</t>
        </is>
      </c>
      <c r="E4074" t="n">
        <v>27</v>
      </c>
      <c r="F4074" t="inlineStr">
        <is>
          <t>FA</t>
        </is>
      </c>
      <c r="G4074" t="inlineStr">
        <is>
          <t>FA</t>
        </is>
      </c>
      <c r="H4074" s="30" t="n">
        <v>1</v>
      </c>
      <c r="I4074" s="31" t="n">
        <v>0</v>
      </c>
      <c r="J4074" s="31" t="n"/>
      <c r="K4074" s="31" t="n">
        <v>0</v>
      </c>
      <c r="L4074" s="32" t="n"/>
      <c r="M4074" s="31" t="n">
        <v>0</v>
      </c>
      <c r="N4074" s="31" t="n">
        <v>0</v>
      </c>
      <c r="O4074" s="31" t="n"/>
      <c r="P4074" s="31" t="n"/>
      <c r="Q4074" s="31" t="n">
        <v>0</v>
      </c>
      <c r="R4074" s="31" t="n"/>
      <c r="S4074" s="32" t="n"/>
      <c r="T4074" s="32" t="n"/>
      <c r="V4074" t="inlineStr">
        <is>
          <t>06ptz</t>
        </is>
      </c>
      <c r="Y4074" t="inlineStr">
        <is>
          <t>827da38b-df4d-4861-8360-bd8892d10c6d</t>
        </is>
      </c>
      <c r="Z4074" t="inlineStr">
        <is>
          <t>Jake Barczewski ((N/A) G)</t>
        </is>
      </c>
    </row>
    <row r="4075">
      <c r="A4075" t="inlineStr">
        <is>
          <t>Jake Bischoff</t>
        </is>
      </c>
      <c r="B4075" t="inlineStr">
        <is>
          <t>VGK</t>
        </is>
      </c>
      <c r="C4075" t="inlineStr">
        <is>
          <t>D</t>
        </is>
      </c>
      <c r="D4075" t="inlineStr">
        <is>
          <t>D</t>
        </is>
      </c>
      <c r="E4075" t="n">
        <v>32</v>
      </c>
      <c r="F4075" t="inlineStr">
        <is>
          <t>FA</t>
        </is>
      </c>
      <c r="G4075" t="inlineStr">
        <is>
          <t>FA</t>
        </is>
      </c>
      <c r="H4075" s="30" t="n">
        <v>1</v>
      </c>
      <c r="I4075" s="31" t="n">
        <v>0</v>
      </c>
      <c r="J4075" s="31" t="n"/>
      <c r="K4075" s="31" t="n">
        <v>0</v>
      </c>
      <c r="L4075" s="32" t="n"/>
      <c r="M4075" s="31" t="n">
        <v>0</v>
      </c>
      <c r="N4075" s="31" t="n">
        <v>0</v>
      </c>
      <c r="O4075" s="31" t="n"/>
      <c r="P4075" s="31" t="n"/>
      <c r="Q4075" s="31" t="n">
        <v>0</v>
      </c>
      <c r="R4075" s="31" t="n"/>
      <c r="S4075" s="32" t="n"/>
      <c r="T4075" s="32" t="n"/>
      <c r="V4075" t="inlineStr">
        <is>
          <t>02odl</t>
        </is>
      </c>
      <c r="W4075" t="n">
        <v>5361</v>
      </c>
      <c r="X4075" t="n">
        <v>5874</v>
      </c>
      <c r="Y4075" t="inlineStr">
        <is>
          <t>fdb7cebb-56f8-4ff3-ba47-b6b3d55cda40</t>
        </is>
      </c>
      <c r="Z4075" t="inlineStr">
        <is>
          <t>Jake Bischoff (VGK D)</t>
        </is>
      </c>
    </row>
    <row r="4076">
      <c r="A4076" t="inlineStr">
        <is>
          <t>Jake Boltmann</t>
        </is>
      </c>
      <c r="B4076" t="inlineStr">
        <is>
          <t>CGY</t>
        </is>
      </c>
      <c r="C4076" t="inlineStr">
        <is>
          <t>D</t>
        </is>
      </c>
      <c r="D4076" t="inlineStr">
        <is>
          <t>D</t>
        </is>
      </c>
      <c r="E4076" t="n">
        <v>24</v>
      </c>
      <c r="F4076" t="inlineStr">
        <is>
          <t>FA</t>
        </is>
      </c>
      <c r="G4076" t="inlineStr">
        <is>
          <t>FA</t>
        </is>
      </c>
      <c r="H4076" s="30" t="n">
        <v>1</v>
      </c>
      <c r="I4076" s="31" t="n">
        <v>0</v>
      </c>
      <c r="J4076" s="31" t="n"/>
      <c r="K4076" s="31" t="n">
        <v>0</v>
      </c>
      <c r="L4076" s="32" t="n"/>
      <c r="M4076" s="31" t="n">
        <v>0</v>
      </c>
      <c r="N4076" s="31" t="n">
        <v>0</v>
      </c>
      <c r="O4076" s="31" t="n"/>
      <c r="P4076" s="31" t="n"/>
      <c r="Q4076" s="31" t="n">
        <v>0</v>
      </c>
      <c r="R4076" s="31" t="n"/>
      <c r="S4076" s="32" t="n"/>
      <c r="T4076" s="32" t="n"/>
      <c r="V4076" t="inlineStr">
        <is>
          <t>05no3</t>
        </is>
      </c>
      <c r="W4076" t="n">
        <v>6369</v>
      </c>
      <c r="Y4076" t="inlineStr">
        <is>
          <t>4da9f21c-f912-45a6-bdfb-d915ab82e733</t>
        </is>
      </c>
      <c r="Z4076" t="inlineStr">
        <is>
          <t>Jake Boltmann (CGY D)</t>
        </is>
      </c>
    </row>
    <row r="4077">
      <c r="A4077" t="inlineStr">
        <is>
          <t>Jake Chelios</t>
        </is>
      </c>
      <c r="B4077" t="inlineStr">
        <is>
          <t>(N/A)</t>
        </is>
      </c>
      <c r="C4077" t="inlineStr">
        <is>
          <t>D</t>
        </is>
      </c>
      <c r="D4077" t="inlineStr">
        <is>
          <t>D</t>
        </is>
      </c>
      <c r="E4077" t="n">
        <v>35</v>
      </c>
      <c r="F4077" t="inlineStr">
        <is>
          <t>FA</t>
        </is>
      </c>
      <c r="G4077" t="inlineStr">
        <is>
          <t>FA</t>
        </is>
      </c>
      <c r="H4077" s="30" t="n">
        <v>1</v>
      </c>
      <c r="I4077" s="31" t="n">
        <v>0</v>
      </c>
      <c r="J4077" s="31" t="n"/>
      <c r="K4077" s="31" t="n">
        <v>0</v>
      </c>
      <c r="L4077" s="32" t="n"/>
      <c r="M4077" s="31" t="n">
        <v>0</v>
      </c>
      <c r="N4077" s="31" t="n">
        <v>0</v>
      </c>
      <c r="O4077" s="31" t="n"/>
      <c r="P4077" s="31" t="n"/>
      <c r="Q4077" s="31" t="n">
        <v>0</v>
      </c>
      <c r="R4077" s="31" t="n"/>
      <c r="S4077" s="32" t="n"/>
      <c r="T4077" s="32" t="n"/>
      <c r="V4077" t="inlineStr">
        <is>
          <t>03lsg</t>
        </is>
      </c>
      <c r="W4077" t="n">
        <v>5104</v>
      </c>
      <c r="X4077" t="n">
        <v>7061</v>
      </c>
      <c r="Z4077" t="inlineStr">
        <is>
          <t>Jake Chelios ((N/A) D)</t>
        </is>
      </c>
    </row>
    <row r="4078">
      <c r="A4078" t="inlineStr">
        <is>
          <t>Jake Chiasson</t>
        </is>
      </c>
      <c r="B4078" t="inlineStr">
        <is>
          <t>MTL</t>
        </is>
      </c>
      <c r="C4078" t="inlineStr">
        <is>
          <t>RW</t>
        </is>
      </c>
      <c r="D4078" t="inlineStr">
        <is>
          <t>F</t>
        </is>
      </c>
      <c r="E4078" t="n">
        <v>23</v>
      </c>
      <c r="F4078" t="inlineStr">
        <is>
          <t>FA</t>
        </is>
      </c>
      <c r="G4078" t="inlineStr">
        <is>
          <t>FA</t>
        </is>
      </c>
      <c r="H4078" s="30" t="n">
        <v>843333</v>
      </c>
      <c r="I4078" s="31" t="n">
        <v>0</v>
      </c>
      <c r="J4078" s="31" t="n"/>
      <c r="K4078" s="31" t="n">
        <v>0</v>
      </c>
      <c r="L4078" s="32" t="n"/>
      <c r="M4078" s="31" t="n">
        <v>0</v>
      </c>
      <c r="N4078" s="31" t="n">
        <v>0</v>
      </c>
      <c r="O4078" s="31" t="n"/>
      <c r="P4078" s="31" t="n"/>
      <c r="Q4078" s="31" t="n">
        <v>0</v>
      </c>
      <c r="R4078" s="31" t="n"/>
      <c r="S4078" s="32" t="n"/>
      <c r="T4078" s="32" t="n"/>
      <c r="V4078" t="inlineStr">
        <is>
          <t>05u3f</t>
        </is>
      </c>
      <c r="W4078" t="n">
        <v>6872</v>
      </c>
      <c r="Y4078" t="inlineStr">
        <is>
          <t>6b6a5605-39e6-4cf7-95fb-ebde07dc920d</t>
        </is>
      </c>
      <c r="Z4078" t="inlineStr">
        <is>
          <t>Jake Chiasson (MTL RW)</t>
        </is>
      </c>
    </row>
    <row r="4079">
      <c r="A4079" t="inlineStr">
        <is>
          <t>Jake Dotchin</t>
        </is>
      </c>
      <c r="B4079" t="inlineStr">
        <is>
          <t>(N/A)</t>
        </is>
      </c>
      <c r="C4079" t="inlineStr">
        <is>
          <t>D</t>
        </is>
      </c>
      <c r="D4079" t="inlineStr">
        <is>
          <t>D</t>
        </is>
      </c>
      <c r="E4079" t="n">
        <v>32</v>
      </c>
      <c r="F4079" t="inlineStr">
        <is>
          <t>FA</t>
        </is>
      </c>
      <c r="G4079" t="inlineStr">
        <is>
          <t>FA</t>
        </is>
      </c>
      <c r="H4079" s="30" t="n">
        <v>1</v>
      </c>
      <c r="I4079" s="31" t="n">
        <v>0</v>
      </c>
      <c r="J4079" s="31" t="n"/>
      <c r="K4079" s="31" t="n">
        <v>0</v>
      </c>
      <c r="L4079" s="32" t="n"/>
      <c r="M4079" s="31" t="n">
        <v>0</v>
      </c>
      <c r="N4079" s="31" t="n">
        <v>0</v>
      </c>
      <c r="O4079" s="31" t="n"/>
      <c r="P4079" s="31" t="n"/>
      <c r="Q4079" s="31" t="n">
        <v>0</v>
      </c>
      <c r="R4079" s="31" t="n"/>
      <c r="S4079" s="32" t="n"/>
      <c r="T4079" s="32" t="n"/>
      <c r="V4079" t="inlineStr">
        <is>
          <t>02oap</t>
        </is>
      </c>
      <c r="W4079" t="n">
        <v>4365</v>
      </c>
      <c r="X4079" t="n">
        <v>5851</v>
      </c>
      <c r="Z4079" t="inlineStr">
        <is>
          <t>Jake Dotchin ((N/A) D)</t>
        </is>
      </c>
    </row>
    <row r="4080">
      <c r="A4080" t="inlineStr">
        <is>
          <t>Jake Dowell</t>
        </is>
      </c>
      <c r="B4080" t="inlineStr">
        <is>
          <t>(N/A)</t>
        </is>
      </c>
      <c r="C4080" t="inlineStr">
        <is>
          <t>C</t>
        </is>
      </c>
      <c r="D4080" t="inlineStr">
        <is>
          <t>F</t>
        </is>
      </c>
      <c r="E4080" t="n">
        <v>41</v>
      </c>
      <c r="F4080" t="inlineStr">
        <is>
          <t>FA</t>
        </is>
      </c>
      <c r="G4080" t="inlineStr">
        <is>
          <t>FA</t>
        </is>
      </c>
      <c r="H4080" s="30" t="n">
        <v>1</v>
      </c>
      <c r="I4080" s="31" t="n">
        <v>0</v>
      </c>
      <c r="J4080" s="31" t="n"/>
      <c r="K4080" s="31" t="n">
        <v>0</v>
      </c>
      <c r="L4080" s="32" t="n"/>
      <c r="M4080" s="31" t="n">
        <v>0</v>
      </c>
      <c r="N4080" s="31" t="n">
        <v>0</v>
      </c>
      <c r="O4080" s="31" t="n"/>
      <c r="P4080" s="31" t="n"/>
      <c r="Q4080" s="31" t="n">
        <v>0</v>
      </c>
      <c r="R4080" s="31" t="n"/>
      <c r="S4080" s="32" t="n"/>
      <c r="T4080" s="32" t="n"/>
      <c r="V4080" t="inlineStr">
        <is>
          <t>003k7</t>
        </is>
      </c>
      <c r="W4080" t="n">
        <v>2912</v>
      </c>
      <c r="X4080" t="n">
        <v>4272</v>
      </c>
      <c r="Z4080" t="inlineStr">
        <is>
          <t>Jake Dowell ((N/A) C)</t>
        </is>
      </c>
    </row>
    <row r="4081">
      <c r="A4081" t="inlineStr">
        <is>
          <t>Jake Elmer</t>
        </is>
      </c>
      <c r="B4081" t="inlineStr">
        <is>
          <t>(N/A)</t>
        </is>
      </c>
      <c r="C4081" t="inlineStr">
        <is>
          <t>RW</t>
        </is>
      </c>
      <c r="D4081" t="inlineStr">
        <is>
          <t>F</t>
        </is>
      </c>
      <c r="E4081" t="n">
        <v>27</v>
      </c>
      <c r="F4081" t="inlineStr">
        <is>
          <t>FA</t>
        </is>
      </c>
      <c r="G4081" t="inlineStr">
        <is>
          <t>FA</t>
        </is>
      </c>
      <c r="H4081" s="30" t="n">
        <v>1</v>
      </c>
      <c r="I4081" s="31" t="n">
        <v>0</v>
      </c>
      <c r="J4081" s="31" t="n"/>
      <c r="K4081" s="31" t="n">
        <v>0</v>
      </c>
      <c r="L4081" s="32" t="n"/>
      <c r="M4081" s="31" t="n">
        <v>0</v>
      </c>
      <c r="N4081" s="31" t="n">
        <v>0</v>
      </c>
      <c r="O4081" s="31" t="n"/>
      <c r="P4081" s="31" t="n"/>
      <c r="Q4081" s="31" t="n">
        <v>0</v>
      </c>
      <c r="R4081" s="31" t="n"/>
      <c r="S4081" s="32" t="n"/>
      <c r="T4081" s="32" t="n"/>
      <c r="V4081" t="inlineStr">
        <is>
          <t>04z3v</t>
        </is>
      </c>
      <c r="W4081" t="n">
        <v>5932</v>
      </c>
      <c r="X4081" t="n">
        <v>8236</v>
      </c>
      <c r="Y4081" t="inlineStr">
        <is>
          <t>ed582b53-d55c-4179-b58f-2820550e2587</t>
        </is>
      </c>
      <c r="Z4081" t="inlineStr">
        <is>
          <t>Jake Elmer ((N/A) RW)</t>
        </is>
      </c>
    </row>
    <row r="4082">
      <c r="A4082" t="inlineStr">
        <is>
          <t>Jake Fisher</t>
        </is>
      </c>
      <c r="B4082" t="inlineStr">
        <is>
          <t>COL</t>
        </is>
      </c>
      <c r="C4082" t="inlineStr">
        <is>
          <t>LW</t>
        </is>
      </c>
      <c r="D4082" t="inlineStr">
        <is>
          <t>F</t>
        </is>
      </c>
      <c r="E4082" t="n">
        <v>21</v>
      </c>
      <c r="F4082" t="inlineStr">
        <is>
          <t>FA</t>
        </is>
      </c>
      <c r="G4082" t="inlineStr">
        <is>
          <t>FA</t>
        </is>
      </c>
      <c r="H4082" s="30" t="n">
        <v>1</v>
      </c>
      <c r="I4082" s="31" t="n">
        <v>0</v>
      </c>
      <c r="J4082" s="31" t="n"/>
      <c r="K4082" s="31" t="n">
        <v>0</v>
      </c>
      <c r="L4082" s="32" t="n"/>
      <c r="M4082" s="31" t="n">
        <v>0</v>
      </c>
      <c r="N4082" s="31" t="n">
        <v>0</v>
      </c>
      <c r="O4082" s="31" t="n"/>
      <c r="P4082" s="31" t="n"/>
      <c r="Q4082" s="31" t="n">
        <v>0</v>
      </c>
      <c r="R4082" s="31" t="n"/>
      <c r="S4082" s="32" t="n"/>
      <c r="T4082" s="32" t="n"/>
      <c r="V4082" t="inlineStr">
        <is>
          <t>06c47</t>
        </is>
      </c>
      <c r="Y4082" t="inlineStr">
        <is>
          <t>a9f09439-abeb-4397-ad83-c06334b3e0db</t>
        </is>
      </c>
      <c r="Z4082" t="inlineStr">
        <is>
          <t>Jake Fisher (COL LW)</t>
        </is>
      </c>
    </row>
    <row r="4083">
      <c r="A4083" t="inlineStr">
        <is>
          <t>Jake Flynn</t>
        </is>
      </c>
      <c r="B4083" t="inlineStr">
        <is>
          <t>(N/A)</t>
        </is>
      </c>
      <c r="C4083" t="inlineStr">
        <is>
          <t>D</t>
        </is>
      </c>
      <c r="D4083" t="inlineStr">
        <is>
          <t>D</t>
        </is>
      </c>
      <c r="E4083" t="n">
        <v>25</v>
      </c>
      <c r="F4083" t="inlineStr">
        <is>
          <t>FA</t>
        </is>
      </c>
      <c r="G4083" t="inlineStr">
        <is>
          <t>FA</t>
        </is>
      </c>
      <c r="H4083" s="30" t="n">
        <v>1</v>
      </c>
      <c r="I4083" s="31" t="n">
        <v>0</v>
      </c>
      <c r="J4083" s="31" t="n"/>
      <c r="K4083" s="31" t="n">
        <v>0</v>
      </c>
      <c r="L4083" s="32" t="n"/>
      <c r="M4083" s="31" t="n">
        <v>0</v>
      </c>
      <c r="N4083" s="31" t="n">
        <v>0</v>
      </c>
      <c r="O4083" s="31" t="n"/>
      <c r="P4083" s="31" t="n"/>
      <c r="Q4083" s="31" t="n">
        <v>0</v>
      </c>
      <c r="R4083" s="31" t="n"/>
      <c r="S4083" s="32" t="n"/>
      <c r="T4083" s="32" t="n"/>
      <c r="V4083" t="inlineStr">
        <is>
          <t>05r19</t>
        </is>
      </c>
      <c r="Z4083" t="inlineStr">
        <is>
          <t>Jake Flynn ((N/A) D)</t>
        </is>
      </c>
    </row>
    <row r="4084">
      <c r="A4084" t="inlineStr">
        <is>
          <t>Jake Furlong</t>
        </is>
      </c>
      <c r="B4084" t="inlineStr">
        <is>
          <t>CHI</t>
        </is>
      </c>
      <c r="C4084" t="inlineStr">
        <is>
          <t>D</t>
        </is>
      </c>
      <c r="D4084" t="inlineStr">
        <is>
          <t>D</t>
        </is>
      </c>
      <c r="E4084" t="n">
        <v>22</v>
      </c>
      <c r="F4084" t="inlineStr">
        <is>
          <t>FA</t>
        </is>
      </c>
      <c r="G4084" t="inlineStr">
        <is>
          <t>FA</t>
        </is>
      </c>
      <c r="H4084" s="30" t="n">
        <v>841667</v>
      </c>
      <c r="I4084" s="31" t="n">
        <v>0</v>
      </c>
      <c r="J4084" s="31" t="n"/>
      <c r="K4084" s="31" t="n">
        <v>0</v>
      </c>
      <c r="L4084" s="32" t="n"/>
      <c r="M4084" s="31" t="n">
        <v>0</v>
      </c>
      <c r="N4084" s="31" t="n">
        <v>0</v>
      </c>
      <c r="O4084" s="31" t="n"/>
      <c r="P4084" s="31" t="n"/>
      <c r="Q4084" s="31" t="n">
        <v>0</v>
      </c>
      <c r="R4084" s="31" t="n"/>
      <c r="S4084" s="32" t="n"/>
      <c r="T4084" s="32" t="n"/>
      <c r="V4084" t="inlineStr">
        <is>
          <t>060na</t>
        </is>
      </c>
      <c r="W4084" t="n">
        <v>7058</v>
      </c>
      <c r="Y4084" t="inlineStr">
        <is>
          <t>9798f32c-0ddb-4e4f-9d41-4d3f5fe2f3b8</t>
        </is>
      </c>
      <c r="Z4084" t="inlineStr">
        <is>
          <t>Jake Furlong (CHI D)</t>
        </is>
      </c>
    </row>
    <row r="4085">
      <c r="A4085" t="inlineStr">
        <is>
          <t>Jake Gannon</t>
        </is>
      </c>
      <c r="B4085" t="inlineStr">
        <is>
          <t>(N/A)</t>
        </is>
      </c>
      <c r="C4085" t="inlineStr">
        <is>
          <t>D</t>
        </is>
      </c>
      <c r="D4085" t="inlineStr">
        <is>
          <t>D</t>
        </is>
      </c>
      <c r="E4085" t="n">
        <v>39</v>
      </c>
      <c r="F4085" t="inlineStr">
        <is>
          <t>FA</t>
        </is>
      </c>
      <c r="G4085" t="inlineStr">
        <is>
          <t>FA</t>
        </is>
      </c>
      <c r="H4085" s="30" t="n">
        <v>1</v>
      </c>
      <c r="I4085" s="31" t="n">
        <v>0</v>
      </c>
      <c r="J4085" s="31" t="n"/>
      <c r="K4085" s="31" t="n">
        <v>0</v>
      </c>
      <c r="L4085" s="32" t="n"/>
      <c r="M4085" s="31" t="n">
        <v>0</v>
      </c>
      <c r="N4085" s="31" t="n">
        <v>0</v>
      </c>
      <c r="O4085" s="31" t="n"/>
      <c r="P4085" s="31" t="n"/>
      <c r="Q4085" s="31" t="n">
        <v>0</v>
      </c>
      <c r="R4085" s="31" t="n"/>
      <c r="S4085" s="32" t="n"/>
      <c r="T4085" s="32" t="n"/>
      <c r="V4085" t="inlineStr">
        <is>
          <t>02fsr</t>
        </is>
      </c>
      <c r="X4085" t="n">
        <v>5599</v>
      </c>
      <c r="Z4085" t="inlineStr">
        <is>
          <t>Jake Gannon ((N/A) D)</t>
        </is>
      </c>
    </row>
    <row r="4086">
      <c r="A4086" t="inlineStr">
        <is>
          <t>Jake Gardiner</t>
        </is>
      </c>
      <c r="B4086" t="inlineStr">
        <is>
          <t>(N/A)</t>
        </is>
      </c>
      <c r="C4086" t="inlineStr">
        <is>
          <t>D</t>
        </is>
      </c>
      <c r="D4086" t="inlineStr">
        <is>
          <t>D</t>
        </is>
      </c>
      <c r="E4086" t="n">
        <v>36</v>
      </c>
      <c r="F4086" t="inlineStr">
        <is>
          <t>FA</t>
        </is>
      </c>
      <c r="G4086" t="inlineStr">
        <is>
          <t>FA</t>
        </is>
      </c>
      <c r="H4086" s="30" t="n">
        <v>1</v>
      </c>
      <c r="I4086" s="31" t="n">
        <v>0</v>
      </c>
      <c r="J4086" s="31" t="n"/>
      <c r="K4086" s="31" t="n">
        <v>0</v>
      </c>
      <c r="L4086" s="32" t="n"/>
      <c r="M4086" s="31" t="n">
        <v>0</v>
      </c>
      <c r="N4086" s="31" t="n">
        <v>0</v>
      </c>
      <c r="O4086" s="31" t="n"/>
      <c r="P4086" s="31" t="n"/>
      <c r="Q4086" s="31" t="n">
        <v>0</v>
      </c>
      <c r="R4086" s="31" t="n"/>
      <c r="S4086" s="32" t="n"/>
      <c r="T4086" s="32" t="n"/>
      <c r="V4086" t="inlineStr">
        <is>
          <t>016g5</t>
        </is>
      </c>
      <c r="W4086" t="n">
        <v>3027</v>
      </c>
      <c r="X4086" t="n">
        <v>4493</v>
      </c>
      <c r="Y4086" t="inlineStr">
        <is>
          <t>4318c096-0f24-11e2-8525-18a905767e44</t>
        </is>
      </c>
      <c r="Z4086" t="inlineStr">
        <is>
          <t>Jake Gardiner ((N/A) D)</t>
        </is>
      </c>
    </row>
    <row r="4087">
      <c r="A4087" t="inlineStr">
        <is>
          <t>Jake Gaudet</t>
        </is>
      </c>
      <c r="B4087" t="inlineStr">
        <is>
          <t>CBJ</t>
        </is>
      </c>
      <c r="C4087" t="inlineStr">
        <is>
          <t>C</t>
        </is>
      </c>
      <c r="D4087" t="inlineStr">
        <is>
          <t>F</t>
        </is>
      </c>
      <c r="E4087" t="n">
        <v>30</v>
      </c>
      <c r="F4087" t="inlineStr">
        <is>
          <t>FA</t>
        </is>
      </c>
      <c r="G4087" t="inlineStr">
        <is>
          <t>FA</t>
        </is>
      </c>
      <c r="H4087" s="30" t="n">
        <v>1</v>
      </c>
      <c r="I4087" s="31" t="n">
        <v>0</v>
      </c>
      <c r="J4087" s="31" t="n"/>
      <c r="K4087" s="31" t="n">
        <v>0</v>
      </c>
      <c r="L4087" s="32" t="n"/>
      <c r="M4087" s="31" t="n">
        <v>0</v>
      </c>
      <c r="N4087" s="31" t="n">
        <v>0</v>
      </c>
      <c r="O4087" s="31" t="n"/>
      <c r="P4087" s="31" t="n"/>
      <c r="Q4087" s="31" t="n">
        <v>0</v>
      </c>
      <c r="R4087" s="31" t="n"/>
      <c r="S4087" s="32" t="n"/>
      <c r="T4087" s="32" t="n"/>
      <c r="V4087" t="inlineStr">
        <is>
          <t>05xcw</t>
        </is>
      </c>
      <c r="Y4087" t="inlineStr">
        <is>
          <t>ea995f36-258d-4422-aa27-99d1e8912c91</t>
        </is>
      </c>
      <c r="Z4087" t="inlineStr">
        <is>
          <t>Jake Gaudet (CBJ C)</t>
        </is>
      </c>
    </row>
    <row r="4088">
      <c r="A4088" t="inlineStr">
        <is>
          <t>Jake Gricius</t>
        </is>
      </c>
      <c r="B4088" t="inlineStr">
        <is>
          <t>SJS</t>
        </is>
      </c>
      <c r="C4088" t="inlineStr">
        <is>
          <t>C</t>
        </is>
      </c>
      <c r="D4088" t="inlineStr">
        <is>
          <t>F</t>
        </is>
      </c>
      <c r="E4088" t="n">
        <v>26</v>
      </c>
      <c r="F4088" t="inlineStr">
        <is>
          <t>FA</t>
        </is>
      </c>
      <c r="G4088" t="inlineStr">
        <is>
          <t>FA</t>
        </is>
      </c>
      <c r="H4088" s="30" t="n">
        <v>1</v>
      </c>
      <c r="I4088" s="31" t="n">
        <v>0</v>
      </c>
      <c r="J4088" s="31" t="n"/>
      <c r="K4088" s="31" t="n">
        <v>0</v>
      </c>
      <c r="L4088" s="32" t="n"/>
      <c r="M4088" s="31" t="n">
        <v>0</v>
      </c>
      <c r="N4088" s="31" t="n">
        <v>0</v>
      </c>
      <c r="O4088" s="31" t="n"/>
      <c r="P4088" s="31" t="n"/>
      <c r="Q4088" s="31" t="n">
        <v>0</v>
      </c>
      <c r="R4088" s="31" t="n"/>
      <c r="S4088" s="32" t="n"/>
      <c r="T4088" s="32" t="n"/>
      <c r="V4088" t="inlineStr">
        <is>
          <t>04xce</t>
        </is>
      </c>
      <c r="X4088" t="n">
        <v>8203</v>
      </c>
      <c r="Z4088" t="inlineStr">
        <is>
          <t>Jake Gricius (SJS C)</t>
        </is>
      </c>
    </row>
    <row r="4089">
      <c r="A4089" t="inlineStr">
        <is>
          <t>Jake Gustafson</t>
        </is>
      </c>
      <c r="B4089" t="inlineStr">
        <is>
          <t>SJS</t>
        </is>
      </c>
      <c r="C4089" t="inlineStr">
        <is>
          <t>C</t>
        </is>
      </c>
      <c r="D4089" t="inlineStr">
        <is>
          <t>F</t>
        </is>
      </c>
      <c r="E4089" t="n">
        <v>18</v>
      </c>
      <c r="F4089" t="inlineStr">
        <is>
          <t>FA</t>
        </is>
      </c>
      <c r="G4089" t="inlineStr">
        <is>
          <t>FA</t>
        </is>
      </c>
      <c r="H4089" s="30" t="n">
        <v>1</v>
      </c>
      <c r="I4089" s="31" t="n">
        <v>0</v>
      </c>
      <c r="J4089" s="31" t="n"/>
      <c r="K4089" s="31" t="n">
        <v>0</v>
      </c>
      <c r="L4089" s="32" t="n"/>
      <c r="M4089" s="31" t="n">
        <v>0</v>
      </c>
      <c r="N4089" s="31" t="n">
        <v>0</v>
      </c>
      <c r="O4089" s="31" t="n"/>
      <c r="P4089" s="31" t="n"/>
      <c r="Q4089" s="31" t="n">
        <v>0</v>
      </c>
      <c r="R4089" s="31" t="n"/>
      <c r="S4089" s="32" t="n"/>
      <c r="T4089" s="32" t="n"/>
      <c r="V4089" t="inlineStr">
        <is>
          <t>076ye</t>
        </is>
      </c>
      <c r="Y4089" t="inlineStr">
        <is>
          <t>545794b5-d9eb-41d1-88cd-a873d8c1690a</t>
        </is>
      </c>
      <c r="Z4089" t="inlineStr">
        <is>
          <t>Jake Gustafson (SJS C)</t>
        </is>
      </c>
    </row>
    <row r="4090">
      <c r="A4090" t="inlineStr">
        <is>
          <t>Jake Hansen</t>
        </is>
      </c>
      <c r="B4090" t="inlineStr">
        <is>
          <t>(N/A)</t>
        </is>
      </c>
      <c r="C4090" t="inlineStr">
        <is>
          <t>RW</t>
        </is>
      </c>
      <c r="D4090" t="inlineStr">
        <is>
          <t>F</t>
        </is>
      </c>
      <c r="E4090" t="n">
        <v>37</v>
      </c>
      <c r="F4090" t="inlineStr">
        <is>
          <t>FA</t>
        </is>
      </c>
      <c r="G4090" t="inlineStr">
        <is>
          <t>FA</t>
        </is>
      </c>
      <c r="H4090" s="30" t="n">
        <v>1</v>
      </c>
      <c r="I4090" s="31" t="n">
        <v>0</v>
      </c>
      <c r="J4090" s="31" t="n"/>
      <c r="K4090" s="31" t="n">
        <v>0</v>
      </c>
      <c r="L4090" s="32" t="n"/>
      <c r="M4090" s="31" t="n">
        <v>0</v>
      </c>
      <c r="N4090" s="31" t="n">
        <v>0</v>
      </c>
      <c r="O4090" s="31" t="n"/>
      <c r="P4090" s="31" t="n"/>
      <c r="Q4090" s="31" t="n">
        <v>0</v>
      </c>
      <c r="R4090" s="31" t="n"/>
      <c r="S4090" s="32" t="n"/>
      <c r="T4090" s="32" t="n"/>
      <c r="V4090" t="inlineStr">
        <is>
          <t>02447</t>
        </is>
      </c>
      <c r="W4090" t="n">
        <v>3947</v>
      </c>
      <c r="X4090" t="n">
        <v>5661</v>
      </c>
      <c r="Z4090" t="inlineStr">
        <is>
          <t>Jake Hansen ((N/A) RW)</t>
        </is>
      </c>
    </row>
    <row r="4091">
      <c r="A4091" t="inlineStr">
        <is>
          <t>Jake Hauswirth</t>
        </is>
      </c>
      <c r="B4091" t="inlineStr">
        <is>
          <t>(N/A)</t>
        </is>
      </c>
      <c r="C4091" t="inlineStr">
        <is>
          <t>C</t>
        </is>
      </c>
      <c r="D4091" t="inlineStr">
        <is>
          <t>F</t>
        </is>
      </c>
      <c r="E4091" t="n">
        <v>38</v>
      </c>
      <c r="F4091" t="inlineStr">
        <is>
          <t>FA</t>
        </is>
      </c>
      <c r="G4091" t="inlineStr">
        <is>
          <t>FA</t>
        </is>
      </c>
      <c r="H4091" s="30" t="n">
        <v>1</v>
      </c>
      <c r="I4091" s="31" t="n">
        <v>0</v>
      </c>
      <c r="J4091" s="31" t="n"/>
      <c r="K4091" s="31" t="n">
        <v>0</v>
      </c>
      <c r="L4091" s="32" t="n"/>
      <c r="M4091" s="31" t="n">
        <v>0</v>
      </c>
      <c r="N4091" s="31" t="n">
        <v>0</v>
      </c>
      <c r="O4091" s="31" t="n"/>
      <c r="P4091" s="31" t="n"/>
      <c r="Q4091" s="31" t="n">
        <v>0</v>
      </c>
      <c r="R4091" s="31" t="n"/>
      <c r="S4091" s="32" t="n"/>
      <c r="T4091" s="32" t="n"/>
      <c r="V4091" t="inlineStr">
        <is>
          <t>01dkx</t>
        </is>
      </c>
      <c r="W4091" t="n">
        <v>3381</v>
      </c>
      <c r="X4091" t="n">
        <v>4668</v>
      </c>
      <c r="Z4091" t="inlineStr">
        <is>
          <t>Jake Hauswirth ((N/A) C)</t>
        </is>
      </c>
    </row>
    <row r="4092">
      <c r="A4092" t="inlineStr">
        <is>
          <t>Jake Hildebrand</t>
        </is>
      </c>
      <c r="B4092" t="inlineStr">
        <is>
          <t>(N/A)</t>
        </is>
      </c>
      <c r="C4092" t="inlineStr">
        <is>
          <t>G</t>
        </is>
      </c>
      <c r="D4092" t="inlineStr">
        <is>
          <t>G</t>
        </is>
      </c>
      <c r="E4092" t="n">
        <v>33</v>
      </c>
      <c r="F4092" t="inlineStr">
        <is>
          <t>FA</t>
        </is>
      </c>
      <c r="G4092" t="inlineStr">
        <is>
          <t>FA</t>
        </is>
      </c>
      <c r="H4092" s="30" t="n">
        <v>1</v>
      </c>
      <c r="I4092" s="31" t="n">
        <v>0</v>
      </c>
      <c r="J4092" s="31" t="n"/>
      <c r="K4092" s="31" t="n">
        <v>0</v>
      </c>
      <c r="L4092" s="32" t="n"/>
      <c r="M4092" s="31" t="n">
        <v>0</v>
      </c>
      <c r="N4092" s="31" t="n">
        <v>0</v>
      </c>
      <c r="O4092" s="31" t="n"/>
      <c r="P4092" s="31" t="n"/>
      <c r="Q4092" s="31" t="n">
        <v>0</v>
      </c>
      <c r="R4092" s="31" t="n"/>
      <c r="S4092" s="32" t="n"/>
      <c r="T4092" s="32" t="n"/>
      <c r="V4092" t="inlineStr">
        <is>
          <t>02ycd</t>
        </is>
      </c>
      <c r="X4092" t="n">
        <v>7327</v>
      </c>
      <c r="Z4092" t="inlineStr">
        <is>
          <t>Jake Hildebrand ((N/A) G)</t>
        </is>
      </c>
    </row>
    <row r="4093">
      <c r="A4093" t="inlineStr">
        <is>
          <t>Jake Horton</t>
        </is>
      </c>
      <c r="B4093" t="inlineStr">
        <is>
          <t>FLA</t>
        </is>
      </c>
      <c r="C4093" t="inlineStr">
        <is>
          <t>C</t>
        </is>
      </c>
      <c r="D4093" t="inlineStr">
        <is>
          <t>F</t>
        </is>
      </c>
      <c r="E4093" t="n">
        <v>31</v>
      </c>
      <c r="F4093" t="inlineStr">
        <is>
          <t>FA</t>
        </is>
      </c>
      <c r="G4093" t="inlineStr">
        <is>
          <t>FA</t>
        </is>
      </c>
      <c r="H4093" s="30" t="n">
        <v>1</v>
      </c>
      <c r="I4093" s="31" t="n">
        <v>0</v>
      </c>
      <c r="J4093" s="31" t="n"/>
      <c r="K4093" s="31" t="n">
        <v>0</v>
      </c>
      <c r="L4093" s="32" t="n"/>
      <c r="M4093" s="31" t="n">
        <v>0</v>
      </c>
      <c r="N4093" s="31" t="n">
        <v>0</v>
      </c>
      <c r="O4093" s="31" t="n"/>
      <c r="P4093" s="31" t="n"/>
      <c r="Q4093" s="31" t="n">
        <v>0</v>
      </c>
      <c r="R4093" s="31" t="n"/>
      <c r="S4093" s="32" t="n"/>
      <c r="T4093" s="32" t="n"/>
      <c r="V4093" t="inlineStr">
        <is>
          <t>04xc4</t>
        </is>
      </c>
      <c r="X4093" t="n">
        <v>8192</v>
      </c>
      <c r="Z4093" t="inlineStr">
        <is>
          <t>Jake Horton (FLA C)</t>
        </is>
      </c>
    </row>
    <row r="4094">
      <c r="A4094" t="inlineStr">
        <is>
          <t>Jake Karabela</t>
        </is>
      </c>
      <c r="B4094" t="inlineStr">
        <is>
          <t>DAL</t>
        </is>
      </c>
      <c r="C4094" t="inlineStr">
        <is>
          <t>C</t>
        </is>
      </c>
      <c r="D4094" t="inlineStr">
        <is>
          <t>F</t>
        </is>
      </c>
      <c r="E4094" t="n">
        <v>22</v>
      </c>
      <c r="F4094" t="inlineStr">
        <is>
          <t>FA</t>
        </is>
      </c>
      <c r="G4094" t="inlineStr">
        <is>
          <t>FA</t>
        </is>
      </c>
      <c r="H4094" s="30" t="n">
        <v>1</v>
      </c>
      <c r="I4094" s="31" t="n">
        <v>0</v>
      </c>
      <c r="J4094" s="31" t="n"/>
      <c r="K4094" s="31" t="n">
        <v>0</v>
      </c>
      <c r="L4094" s="32" t="n"/>
      <c r="M4094" s="31" t="n">
        <v>0</v>
      </c>
      <c r="N4094" s="31" t="n">
        <v>0</v>
      </c>
      <c r="O4094" s="31" t="n"/>
      <c r="P4094" s="31" t="n"/>
      <c r="Q4094" s="31" t="n">
        <v>0</v>
      </c>
      <c r="R4094" s="31" t="n"/>
      <c r="S4094" s="32" t="n"/>
      <c r="T4094" s="32" t="n"/>
      <c r="V4094" t="inlineStr">
        <is>
          <t>060np</t>
        </is>
      </c>
      <c r="Y4094" t="inlineStr">
        <is>
          <t>4d549905-7a2a-4038-8196-d7442ee2a8e2</t>
        </is>
      </c>
      <c r="Z4094" t="inlineStr">
        <is>
          <t>Jake Karabela (DAL C)</t>
        </is>
      </c>
    </row>
    <row r="4095">
      <c r="A4095" t="inlineStr">
        <is>
          <t>Jake Kielly</t>
        </is>
      </c>
      <c r="B4095" t="inlineStr">
        <is>
          <t>(N/A)</t>
        </is>
      </c>
      <c r="C4095" t="inlineStr">
        <is>
          <t>G</t>
        </is>
      </c>
      <c r="D4095" t="inlineStr">
        <is>
          <t>G</t>
        </is>
      </c>
      <c r="E4095" t="n">
        <v>30</v>
      </c>
      <c r="F4095" t="inlineStr">
        <is>
          <t>FA</t>
        </is>
      </c>
      <c r="G4095" t="inlineStr">
        <is>
          <t>FA</t>
        </is>
      </c>
      <c r="H4095" s="30" t="n">
        <v>1</v>
      </c>
      <c r="I4095" s="31" t="n">
        <v>0</v>
      </c>
      <c r="J4095" s="31" t="n"/>
      <c r="K4095" s="31" t="n">
        <v>0</v>
      </c>
      <c r="L4095" s="32" t="n"/>
      <c r="M4095" s="31" t="n">
        <v>0</v>
      </c>
      <c r="N4095" s="31" t="n">
        <v>0</v>
      </c>
      <c r="O4095" s="31" t="n"/>
      <c r="P4095" s="31" t="n"/>
      <c r="Q4095" s="31" t="n">
        <v>0</v>
      </c>
      <c r="R4095" s="31" t="n"/>
      <c r="S4095" s="32" t="n"/>
      <c r="T4095" s="32" t="n"/>
      <c r="V4095" t="inlineStr">
        <is>
          <t>04llw</t>
        </is>
      </c>
      <c r="W4095" t="n">
        <v>5952</v>
      </c>
      <c r="X4095" t="n">
        <v>8246</v>
      </c>
      <c r="Y4095" t="inlineStr">
        <is>
          <t>0edd4dfc-236a-471d-99cc-73d8fd1e1b24</t>
        </is>
      </c>
      <c r="Z4095" t="inlineStr">
        <is>
          <t>Jake Kielly ((N/A) G)</t>
        </is>
      </c>
    </row>
    <row r="4096">
      <c r="A4096" t="inlineStr">
        <is>
          <t>Jake Kulevich</t>
        </is>
      </c>
      <c r="B4096" t="inlineStr">
        <is>
          <t>EDM</t>
        </is>
      </c>
      <c r="C4096" t="inlineStr">
        <is>
          <t>D</t>
        </is>
      </c>
      <c r="D4096" t="inlineStr">
        <is>
          <t>D</t>
        </is>
      </c>
      <c r="E4096" t="n">
        <v>33</v>
      </c>
      <c r="F4096" t="inlineStr">
        <is>
          <t>FA</t>
        </is>
      </c>
      <c r="G4096" t="inlineStr">
        <is>
          <t>FA</t>
        </is>
      </c>
      <c r="H4096" s="30" t="n">
        <v>1</v>
      </c>
      <c r="I4096" s="31" t="n">
        <v>0</v>
      </c>
      <c r="J4096" s="31" t="n"/>
      <c r="K4096" s="31" t="n">
        <v>0</v>
      </c>
      <c r="L4096" s="32" t="n"/>
      <c r="M4096" s="31" t="n">
        <v>0</v>
      </c>
      <c r="N4096" s="31" t="n">
        <v>0</v>
      </c>
      <c r="O4096" s="31" t="n"/>
      <c r="P4096" s="31" t="n"/>
      <c r="Q4096" s="31" t="n">
        <v>0</v>
      </c>
      <c r="R4096" s="31" t="n"/>
      <c r="S4096" s="32" t="n"/>
      <c r="T4096" s="32" t="n"/>
      <c r="V4096" t="inlineStr">
        <is>
          <t>04xbg</t>
        </is>
      </c>
      <c r="X4096" t="n">
        <v>8171</v>
      </c>
      <c r="Z4096" t="inlineStr">
        <is>
          <t>Jake Kulevich (EDM D)</t>
        </is>
      </c>
    </row>
    <row r="4097">
      <c r="A4097" t="inlineStr">
        <is>
          <t>Jake Lee</t>
        </is>
      </c>
      <c r="B4097" t="inlineStr">
        <is>
          <t>CGY</t>
        </is>
      </c>
      <c r="C4097" t="inlineStr">
        <is>
          <t>D</t>
        </is>
      </c>
      <c r="D4097" t="inlineStr">
        <is>
          <t>D</t>
        </is>
      </c>
      <c r="E4097" t="n">
        <v>25</v>
      </c>
      <c r="F4097" t="inlineStr">
        <is>
          <t>FA</t>
        </is>
      </c>
      <c r="G4097" t="inlineStr">
        <is>
          <t>FA</t>
        </is>
      </c>
      <c r="H4097" s="30" t="n">
        <v>1</v>
      </c>
      <c r="I4097" s="31" t="n">
        <v>0</v>
      </c>
      <c r="J4097" s="31" t="n"/>
      <c r="K4097" s="31" t="n">
        <v>0</v>
      </c>
      <c r="L4097" s="32" t="n"/>
      <c r="M4097" s="31" t="n">
        <v>0</v>
      </c>
      <c r="N4097" s="31" t="n">
        <v>0</v>
      </c>
      <c r="O4097" s="31" t="n"/>
      <c r="P4097" s="31" t="n"/>
      <c r="Q4097" s="31" t="n">
        <v>0</v>
      </c>
      <c r="R4097" s="31" t="n"/>
      <c r="S4097" s="32" t="n"/>
      <c r="T4097" s="32" t="n"/>
      <c r="V4097" t="inlineStr">
        <is>
          <t>051x0</t>
        </is>
      </c>
      <c r="X4097" t="n">
        <v>8566</v>
      </c>
      <c r="Y4097" t="inlineStr">
        <is>
          <t>db16c770-6e43-4869-87b1-eee6d0af3e09</t>
        </is>
      </c>
      <c r="Z4097" t="inlineStr">
        <is>
          <t>Jake Lee (CGY D)</t>
        </is>
      </c>
    </row>
    <row r="4098">
      <c r="A4098" t="inlineStr">
        <is>
          <t>Jake Leschyshyn</t>
        </is>
      </c>
      <c r="B4098" t="inlineStr">
        <is>
          <t>BUF</t>
        </is>
      </c>
      <c r="C4098" t="inlineStr">
        <is>
          <t>C</t>
        </is>
      </c>
      <c r="D4098" t="inlineStr">
        <is>
          <t>F</t>
        </is>
      </c>
      <c r="E4098" t="n">
        <v>27</v>
      </c>
      <c r="F4098" t="inlineStr">
        <is>
          <t>FA</t>
        </is>
      </c>
      <c r="G4098" t="inlineStr">
        <is>
          <t>FA</t>
        </is>
      </c>
      <c r="H4098" s="30" t="n">
        <v>775000</v>
      </c>
      <c r="I4098" s="31" t="n">
        <v>0</v>
      </c>
      <c r="J4098" s="31" t="n"/>
      <c r="K4098" s="31" t="n">
        <v>0</v>
      </c>
      <c r="L4098" s="32" t="n"/>
      <c r="M4098" s="31" t="n">
        <v>0</v>
      </c>
      <c r="N4098" s="31" t="n">
        <v>0</v>
      </c>
      <c r="O4098" s="31" t="n"/>
      <c r="P4098" s="31" t="n"/>
      <c r="Q4098" s="31" t="n">
        <v>0</v>
      </c>
      <c r="R4098" s="31" t="n"/>
      <c r="S4098" s="32" t="n"/>
      <c r="T4098" s="32" t="n"/>
      <c r="V4098" t="inlineStr">
        <is>
          <t>04f16</t>
        </is>
      </c>
      <c r="W4098" t="n">
        <v>5496</v>
      </c>
      <c r="X4098" t="n">
        <v>7577</v>
      </c>
      <c r="Y4098" t="inlineStr">
        <is>
          <t>374cd339-bfdd-4b15-b4cb-65bc5ab391bc</t>
        </is>
      </c>
      <c r="Z4098" t="inlineStr">
        <is>
          <t>Jake Leschyshyn (BUF C)</t>
        </is>
      </c>
    </row>
    <row r="4099">
      <c r="A4099" t="inlineStr">
        <is>
          <t>Jake Livingstone</t>
        </is>
      </c>
      <c r="B4099" t="inlineStr">
        <is>
          <t>CGY</t>
        </is>
      </c>
      <c r="C4099" t="inlineStr">
        <is>
          <t>D</t>
        </is>
      </c>
      <c r="D4099" t="inlineStr">
        <is>
          <t>D</t>
        </is>
      </c>
      <c r="E4099" t="n">
        <v>27</v>
      </c>
      <c r="F4099" t="inlineStr">
        <is>
          <t>FA</t>
        </is>
      </c>
      <c r="G4099" t="inlineStr">
        <is>
          <t>FA</t>
        </is>
      </c>
      <c r="H4099" s="30" t="n">
        <v>850000</v>
      </c>
      <c r="I4099" s="31" t="n">
        <v>0</v>
      </c>
      <c r="J4099" s="31" t="n"/>
      <c r="K4099" s="31" t="n">
        <v>0</v>
      </c>
      <c r="L4099" s="32" t="n"/>
      <c r="M4099" s="31" t="n">
        <v>0</v>
      </c>
      <c r="N4099" s="31" t="n">
        <v>0</v>
      </c>
      <c r="O4099" s="31" t="n"/>
      <c r="P4099" s="31" t="n"/>
      <c r="Q4099" s="31" t="n">
        <v>0</v>
      </c>
      <c r="R4099" s="31" t="n"/>
      <c r="S4099" s="32" t="n"/>
      <c r="T4099" s="32" t="n"/>
      <c r="V4099" t="inlineStr">
        <is>
          <t>05ybp</t>
        </is>
      </c>
      <c r="W4099" t="n">
        <v>6883</v>
      </c>
      <c r="Y4099" t="inlineStr">
        <is>
          <t>4c1ef7fb-bcea-4a82-9a2f-6cbbd2f0b485</t>
        </is>
      </c>
      <c r="Z4099" t="inlineStr">
        <is>
          <t>Jake Livingstone (CGY D)</t>
        </is>
      </c>
    </row>
    <row r="4100">
      <c r="A4100" t="inlineStr">
        <is>
          <t>Jake Lucchini</t>
        </is>
      </c>
      <c r="B4100" t="inlineStr">
        <is>
          <t>NSH</t>
        </is>
      </c>
      <c r="C4100" t="inlineStr">
        <is>
          <t>LW</t>
        </is>
      </c>
      <c r="D4100" t="inlineStr">
        <is>
          <t>F</t>
        </is>
      </c>
      <c r="E4100" t="n">
        <v>31</v>
      </c>
      <c r="F4100" t="inlineStr">
        <is>
          <t>FA</t>
        </is>
      </c>
      <c r="G4100" t="inlineStr">
        <is>
          <t>FA</t>
        </is>
      </c>
      <c r="H4100" s="30" t="n">
        <v>775000</v>
      </c>
      <c r="I4100" s="31" t="n">
        <v>0</v>
      </c>
      <c r="J4100" s="31" t="n"/>
      <c r="K4100" s="31" t="n">
        <v>0</v>
      </c>
      <c r="L4100" s="32" t="n"/>
      <c r="M4100" s="31" t="n">
        <v>0</v>
      </c>
      <c r="N4100" s="31" t="n">
        <v>0</v>
      </c>
      <c r="O4100" s="31" t="n"/>
      <c r="P4100" s="31" t="n"/>
      <c r="Q4100" s="31" t="n">
        <v>0</v>
      </c>
      <c r="R4100" s="31" t="n"/>
      <c r="S4100" s="32" t="n"/>
      <c r="T4100" s="32" t="n"/>
      <c r="V4100" t="inlineStr">
        <is>
          <t>04z1e</t>
        </is>
      </c>
      <c r="W4100" t="n">
        <v>5925</v>
      </c>
      <c r="X4100" t="n">
        <v>8230</v>
      </c>
      <c r="Y4100" t="inlineStr">
        <is>
          <t>62b83ceb-18a3-42d9-b03d-a24c8f15eace</t>
        </is>
      </c>
      <c r="Z4100" t="inlineStr">
        <is>
          <t>Jake Lucchini (NSH LW)</t>
        </is>
      </c>
    </row>
    <row r="4101">
      <c r="A4101" t="inlineStr">
        <is>
          <t>Jake Marchment</t>
        </is>
      </c>
      <c r="B4101" t="inlineStr">
        <is>
          <t>SJS</t>
        </is>
      </c>
      <c r="C4101" t="inlineStr">
        <is>
          <t>C</t>
        </is>
      </c>
      <c r="D4101" t="inlineStr">
        <is>
          <t>F</t>
        </is>
      </c>
      <c r="E4101" t="n">
        <v>31</v>
      </c>
      <c r="F4101" t="inlineStr">
        <is>
          <t>FA</t>
        </is>
      </c>
      <c r="G4101" t="inlineStr">
        <is>
          <t>FA</t>
        </is>
      </c>
      <c r="H4101" s="30" t="n">
        <v>1</v>
      </c>
      <c r="I4101" s="31" t="n">
        <v>0</v>
      </c>
      <c r="J4101" s="31" t="n"/>
      <c r="K4101" s="31" t="n">
        <v>0</v>
      </c>
      <c r="L4101" s="32" t="n"/>
      <c r="M4101" s="31" t="n">
        <v>0</v>
      </c>
      <c r="N4101" s="31" t="n">
        <v>0</v>
      </c>
      <c r="O4101" s="31" t="n"/>
      <c r="P4101" s="31" t="n"/>
      <c r="Q4101" s="31" t="n">
        <v>0</v>
      </c>
      <c r="R4101" s="31" t="n"/>
      <c r="S4101" s="32" t="n"/>
      <c r="T4101" s="32" t="n"/>
      <c r="V4101" t="inlineStr">
        <is>
          <t>03edf</t>
        </is>
      </c>
      <c r="W4101" t="n">
        <v>4661</v>
      </c>
      <c r="X4101" t="n">
        <v>6525</v>
      </c>
      <c r="Z4101" t="inlineStr">
        <is>
          <t>Jake Marchment (SJS C)</t>
        </is>
      </c>
    </row>
    <row r="4102">
      <c r="A4102" t="inlineStr">
        <is>
          <t>Jake Martin</t>
        </is>
      </c>
      <c r="B4102" t="inlineStr">
        <is>
          <t>(N/A)</t>
        </is>
      </c>
      <c r="C4102" t="inlineStr">
        <is>
          <t>D</t>
        </is>
      </c>
      <c r="D4102" t="inlineStr">
        <is>
          <t>D</t>
        </is>
      </c>
      <c r="E4102" t="n">
        <v>23</v>
      </c>
      <c r="F4102" t="inlineStr">
        <is>
          <t>FA</t>
        </is>
      </c>
      <c r="G4102" t="inlineStr">
        <is>
          <t>FA</t>
        </is>
      </c>
      <c r="H4102" s="30" t="n">
        <v>1</v>
      </c>
      <c r="I4102" s="31" t="n">
        <v>0</v>
      </c>
      <c r="J4102" s="31" t="n"/>
      <c r="K4102" s="31" t="n">
        <v>0</v>
      </c>
      <c r="L4102" s="32" t="n"/>
      <c r="M4102" s="31" t="n">
        <v>0</v>
      </c>
      <c r="N4102" s="31" t="n">
        <v>0</v>
      </c>
      <c r="O4102" s="31" t="n"/>
      <c r="P4102" s="31" t="n"/>
      <c r="Q4102" s="31" t="n">
        <v>0</v>
      </c>
      <c r="R4102" s="31" t="n"/>
      <c r="S4102" s="32" t="n"/>
      <c r="T4102" s="32" t="n"/>
      <c r="V4102" t="inlineStr">
        <is>
          <t>05tzq</t>
        </is>
      </c>
      <c r="Z4102" t="inlineStr">
        <is>
          <t>Jake Martin ((N/A) D)</t>
        </is>
      </c>
    </row>
    <row r="4103">
      <c r="A4103" t="inlineStr">
        <is>
          <t>Jake Massie</t>
        </is>
      </c>
      <c r="B4103" t="inlineStr">
        <is>
          <t>WSH</t>
        </is>
      </c>
      <c r="C4103" t="inlineStr">
        <is>
          <t>D</t>
        </is>
      </c>
      <c r="D4103" t="inlineStr">
        <is>
          <t>D</t>
        </is>
      </c>
      <c r="E4103" t="n">
        <v>29</v>
      </c>
      <c r="F4103" t="inlineStr">
        <is>
          <t>FA</t>
        </is>
      </c>
      <c r="G4103" t="inlineStr">
        <is>
          <t>FA</t>
        </is>
      </c>
      <c r="H4103" s="30" t="n">
        <v>1</v>
      </c>
      <c r="I4103" s="31" t="n">
        <v>0</v>
      </c>
      <c r="J4103" s="31" t="n"/>
      <c r="K4103" s="31" t="n">
        <v>0</v>
      </c>
      <c r="L4103" s="32" t="n"/>
      <c r="M4103" s="31" t="n">
        <v>0</v>
      </c>
      <c r="N4103" s="31" t="n">
        <v>0</v>
      </c>
      <c r="O4103" s="31" t="n"/>
      <c r="P4103" s="31" t="n"/>
      <c r="Q4103" s="31" t="n">
        <v>0</v>
      </c>
      <c r="R4103" s="31" t="n"/>
      <c r="S4103" s="32" t="n"/>
      <c r="T4103" s="32" t="n"/>
      <c r="V4103" t="inlineStr">
        <is>
          <t>03rir</t>
        </is>
      </c>
      <c r="W4103" t="n">
        <v>5011</v>
      </c>
      <c r="X4103" t="n">
        <v>6898</v>
      </c>
      <c r="Y4103" t="inlineStr">
        <is>
          <t>b99ffc65-8d19-456d-8012-3d494e8bf444</t>
        </is>
      </c>
      <c r="Z4103" t="inlineStr">
        <is>
          <t>Jake Massie (WSH D)</t>
        </is>
      </c>
    </row>
    <row r="4104">
      <c r="A4104" t="inlineStr">
        <is>
          <t>Jake McLaughlin</t>
        </is>
      </c>
      <c r="B4104" t="inlineStr">
        <is>
          <t>NSH</t>
        </is>
      </c>
      <c r="C4104" t="inlineStr">
        <is>
          <t>D</t>
        </is>
      </c>
      <c r="D4104" t="inlineStr">
        <is>
          <t>D</t>
        </is>
      </c>
      <c r="E4104" t="n">
        <v>30</v>
      </c>
      <c r="F4104" t="inlineStr">
        <is>
          <t>FA</t>
        </is>
      </c>
      <c r="G4104" t="inlineStr">
        <is>
          <t>FA</t>
        </is>
      </c>
      <c r="H4104" s="30" t="n">
        <v>1</v>
      </c>
      <c r="I4104" s="31" t="n">
        <v>0</v>
      </c>
      <c r="J4104" s="31" t="n"/>
      <c r="K4104" s="31" t="n">
        <v>0</v>
      </c>
      <c r="L4104" s="32" t="n"/>
      <c r="M4104" s="31" t="n">
        <v>0</v>
      </c>
      <c r="N4104" s="31" t="n">
        <v>0</v>
      </c>
      <c r="O4104" s="31" t="n"/>
      <c r="P4104" s="31" t="n"/>
      <c r="Q4104" s="31" t="n">
        <v>0</v>
      </c>
      <c r="R4104" s="31" t="n"/>
      <c r="S4104" s="32" t="n"/>
      <c r="T4104" s="32" t="n"/>
      <c r="V4104" t="inlineStr">
        <is>
          <t>05x9c</t>
        </is>
      </c>
      <c r="Y4104" t="inlineStr">
        <is>
          <t>c08f7a0a-e294-4c3e-ba6f-f443479c138f</t>
        </is>
      </c>
      <c r="Z4104" t="inlineStr">
        <is>
          <t>Jake McLaughlin (NSH D)</t>
        </is>
      </c>
    </row>
    <row r="4105">
      <c r="A4105" t="inlineStr">
        <is>
          <t>Jake Morrissey</t>
        </is>
      </c>
      <c r="B4105" t="inlineStr">
        <is>
          <t>(N/A)</t>
        </is>
      </c>
      <c r="C4105" t="inlineStr">
        <is>
          <t>G</t>
        </is>
      </c>
      <c r="D4105" t="inlineStr">
        <is>
          <t>G</t>
        </is>
      </c>
      <c r="E4105" t="n">
        <v>29</v>
      </c>
      <c r="F4105" t="inlineStr">
        <is>
          <t>FA</t>
        </is>
      </c>
      <c r="G4105" t="inlineStr">
        <is>
          <t>FA</t>
        </is>
      </c>
      <c r="H4105" s="30" t="n">
        <v>1</v>
      </c>
      <c r="I4105" s="31" t="n">
        <v>0</v>
      </c>
      <c r="J4105" s="31" t="n"/>
      <c r="K4105" s="31" t="n">
        <v>0</v>
      </c>
      <c r="L4105" s="32" t="n"/>
      <c r="M4105" s="31" t="n">
        <v>0</v>
      </c>
      <c r="N4105" s="31" t="n">
        <v>0</v>
      </c>
      <c r="O4105" s="31" t="n"/>
      <c r="P4105" s="31" t="n"/>
      <c r="Q4105" s="31" t="n">
        <v>0</v>
      </c>
      <c r="R4105" s="31" t="n"/>
      <c r="S4105" s="32" t="n"/>
      <c r="T4105" s="32" t="n"/>
      <c r="V4105" t="inlineStr">
        <is>
          <t>03ry6</t>
        </is>
      </c>
      <c r="Z4105" t="inlineStr">
        <is>
          <t>Jake Morrissey ((N/A) G)</t>
        </is>
      </c>
    </row>
    <row r="4106">
      <c r="A4106" t="inlineStr">
        <is>
          <t>Jake Newton</t>
        </is>
      </c>
      <c r="B4106" t="inlineStr">
        <is>
          <t>(N/A)</t>
        </is>
      </c>
      <c r="C4106" t="inlineStr">
        <is>
          <t>D</t>
        </is>
      </c>
      <c r="D4106" t="inlineStr">
        <is>
          <t>D</t>
        </is>
      </c>
      <c r="E4106" t="n">
        <v>37</v>
      </c>
      <c r="F4106" t="inlineStr">
        <is>
          <t>FA</t>
        </is>
      </c>
      <c r="G4106" t="inlineStr">
        <is>
          <t>FA</t>
        </is>
      </c>
      <c r="H4106" s="30" t="n">
        <v>1</v>
      </c>
      <c r="I4106" s="31" t="n">
        <v>0</v>
      </c>
      <c r="J4106" s="31" t="n"/>
      <c r="K4106" s="31" t="n">
        <v>0</v>
      </c>
      <c r="L4106" s="32" t="n"/>
      <c r="M4106" s="31" t="n">
        <v>0</v>
      </c>
      <c r="N4106" s="31" t="n">
        <v>0</v>
      </c>
      <c r="O4106" s="31" t="n"/>
      <c r="P4106" s="31" t="n"/>
      <c r="Q4106" s="31" t="n">
        <v>0</v>
      </c>
      <c r="R4106" s="31" t="n"/>
      <c r="S4106" s="32" t="n"/>
      <c r="T4106" s="32" t="n"/>
      <c r="V4106" t="inlineStr">
        <is>
          <t>01svn</t>
        </is>
      </c>
      <c r="X4106" t="n">
        <v>4830</v>
      </c>
      <c r="Z4106" t="inlineStr">
        <is>
          <t>Jake Newton ((N/A) D)</t>
        </is>
      </c>
    </row>
    <row r="4107">
      <c r="A4107" t="inlineStr">
        <is>
          <t>Jake O'Brien</t>
        </is>
      </c>
      <c r="B4107" t="inlineStr">
        <is>
          <t>SEA</t>
        </is>
      </c>
      <c r="C4107" t="inlineStr">
        <is>
          <t>C</t>
        </is>
      </c>
      <c r="D4107" t="inlineStr">
        <is>
          <t>F</t>
        </is>
      </c>
      <c r="E4107" t="n">
        <v>19</v>
      </c>
      <c r="F4107" t="inlineStr">
        <is>
          <t>T</t>
        </is>
      </c>
      <c r="G4107" t="inlineStr">
        <is>
          <t>Brown Noesen</t>
        </is>
      </c>
      <c r="H4107" s="30" t="n">
        <v>975000</v>
      </c>
      <c r="I4107" s="31" t="n">
        <v>0</v>
      </c>
      <c r="J4107" s="31" t="n"/>
      <c r="K4107" s="31" t="n">
        <v>0</v>
      </c>
      <c r="L4107" s="32" t="n"/>
      <c r="M4107" s="31" t="n">
        <v>0</v>
      </c>
      <c r="N4107" s="31" t="n">
        <v>0</v>
      </c>
      <c r="O4107" s="31" t="n"/>
      <c r="P4107" s="31" t="n"/>
      <c r="Q4107" s="31" t="n">
        <v>0</v>
      </c>
      <c r="R4107" s="31" t="n"/>
      <c r="S4107" s="32" t="n"/>
      <c r="T4107" s="32" t="n"/>
      <c r="V4107" t="inlineStr">
        <is>
          <t>06nkc</t>
        </is>
      </c>
      <c r="W4107" t="n">
        <v>7384</v>
      </c>
      <c r="Y4107" t="inlineStr">
        <is>
          <t>8794fc69-da31-48b1-9297-c21e616fe5be</t>
        </is>
      </c>
      <c r="Z4107" t="inlineStr">
        <is>
          <t>Jake O'Brien (SEA C)</t>
        </is>
      </c>
    </row>
    <row r="4108">
      <c r="A4108" t="inlineStr">
        <is>
          <t>Jake Paterson</t>
        </is>
      </c>
      <c r="B4108" t="inlineStr">
        <is>
          <t>MIN</t>
        </is>
      </c>
      <c r="C4108" t="inlineStr">
        <is>
          <t>G</t>
        </is>
      </c>
      <c r="D4108" t="inlineStr">
        <is>
          <t>G</t>
        </is>
      </c>
      <c r="E4108" t="n">
        <v>32</v>
      </c>
      <c r="F4108" t="inlineStr">
        <is>
          <t>FA</t>
        </is>
      </c>
      <c r="G4108" t="inlineStr">
        <is>
          <t>FA</t>
        </is>
      </c>
      <c r="H4108" s="30" t="n">
        <v>1</v>
      </c>
      <c r="I4108" s="31" t="n">
        <v>0</v>
      </c>
      <c r="J4108" s="31" t="n"/>
      <c r="K4108" s="31" t="n">
        <v>0</v>
      </c>
      <c r="L4108" s="32" t="n"/>
      <c r="M4108" s="31" t="n">
        <v>0</v>
      </c>
      <c r="N4108" s="31" t="n">
        <v>0</v>
      </c>
      <c r="O4108" s="31" t="n"/>
      <c r="P4108" s="31" t="n"/>
      <c r="Q4108" s="31" t="n">
        <v>0</v>
      </c>
      <c r="R4108" s="31" t="n"/>
      <c r="S4108" s="32" t="n"/>
      <c r="T4108" s="32" t="n"/>
      <c r="V4108" t="inlineStr">
        <is>
          <t>02nq5</t>
        </is>
      </c>
      <c r="W4108" t="n">
        <v>4372</v>
      </c>
      <c r="X4108" t="n">
        <v>5771</v>
      </c>
      <c r="Z4108" t="inlineStr">
        <is>
          <t>Jake Paterson (MIN G)</t>
        </is>
      </c>
    </row>
    <row r="4109">
      <c r="A4109" t="inlineStr">
        <is>
          <t>Jake Pilon</t>
        </is>
      </c>
      <c r="B4109" t="inlineStr">
        <is>
          <t>(N/A)</t>
        </is>
      </c>
      <c r="C4109" t="inlineStr">
        <is>
          <t>G</t>
        </is>
      </c>
      <c r="D4109" t="inlineStr">
        <is>
          <t>G</t>
        </is>
      </c>
      <c r="E4109" t="n">
        <v>19</v>
      </c>
      <c r="F4109" t="inlineStr">
        <is>
          <t>FA</t>
        </is>
      </c>
      <c r="G4109" t="inlineStr">
        <is>
          <t>FA</t>
        </is>
      </c>
      <c r="H4109" s="30" t="n">
        <v>1</v>
      </c>
      <c r="I4109" s="31" t="n">
        <v>0</v>
      </c>
      <c r="J4109" s="31" t="n"/>
      <c r="K4109" s="31" t="n">
        <v>0</v>
      </c>
      <c r="L4109" s="32" t="n"/>
      <c r="M4109" s="31" t="n">
        <v>0</v>
      </c>
      <c r="N4109" s="31" t="n">
        <v>0</v>
      </c>
      <c r="O4109" s="31" t="n"/>
      <c r="P4109" s="31" t="n"/>
      <c r="Q4109" s="31" t="n">
        <v>0</v>
      </c>
      <c r="R4109" s="31" t="n"/>
      <c r="S4109" s="32" t="n"/>
      <c r="T4109" s="32" t="n"/>
      <c r="V4109" t="inlineStr">
        <is>
          <t>070g0</t>
        </is>
      </c>
      <c r="Z4109" t="inlineStr">
        <is>
          <t>Jake Pilon ((N/A) G)</t>
        </is>
      </c>
    </row>
    <row r="4110">
      <c r="A4110" t="inlineStr">
        <is>
          <t>Jake Ratzlaff</t>
        </is>
      </c>
      <c r="B4110" t="inlineStr">
        <is>
          <t>(N/A)</t>
        </is>
      </c>
      <c r="C4110" t="inlineStr">
        <is>
          <t>D</t>
        </is>
      </c>
      <c r="D4110" t="inlineStr">
        <is>
          <t>D</t>
        </is>
      </c>
      <c r="E4110" t="n">
        <v>24</v>
      </c>
      <c r="F4110" t="inlineStr">
        <is>
          <t>FA</t>
        </is>
      </c>
      <c r="G4110" t="inlineStr">
        <is>
          <t>FA</t>
        </is>
      </c>
      <c r="H4110" s="30" t="n">
        <v>1</v>
      </c>
      <c r="I4110" s="31" t="n">
        <v>0</v>
      </c>
      <c r="J4110" s="31" t="n"/>
      <c r="K4110" s="31" t="n">
        <v>0</v>
      </c>
      <c r="L4110" s="32" t="n"/>
      <c r="M4110" s="31" t="n">
        <v>0</v>
      </c>
      <c r="N4110" s="31" t="n">
        <v>0</v>
      </c>
      <c r="O4110" s="31" t="n"/>
      <c r="P4110" s="31" t="n"/>
      <c r="Q4110" s="31" t="n">
        <v>0</v>
      </c>
      <c r="R4110" s="31" t="n"/>
      <c r="S4110" s="32" t="n"/>
      <c r="T4110" s="32" t="n"/>
      <c r="V4110" t="inlineStr">
        <is>
          <t>05ohe</t>
        </is>
      </c>
      <c r="Z4110" t="inlineStr">
        <is>
          <t>Jake Ratzlaff ((N/A) D)</t>
        </is>
      </c>
    </row>
    <row r="4111">
      <c r="A4111" t="inlineStr">
        <is>
          <t>Jake Richard</t>
        </is>
      </c>
      <c r="B4111" t="inlineStr">
        <is>
          <t>BUF</t>
        </is>
      </c>
      <c r="C4111" t="inlineStr">
        <is>
          <t>RW</t>
        </is>
      </c>
      <c r="D4111" t="inlineStr">
        <is>
          <t>F</t>
        </is>
      </c>
      <c r="E4111" t="n">
        <v>22</v>
      </c>
      <c r="F4111" t="inlineStr">
        <is>
          <t>FA</t>
        </is>
      </c>
      <c r="G4111" t="inlineStr">
        <is>
          <t>FA</t>
        </is>
      </c>
      <c r="H4111" s="30" t="n">
        <v>1013750</v>
      </c>
      <c r="I4111" s="31" t="n">
        <v>0</v>
      </c>
      <c r="J4111" s="31" t="n"/>
      <c r="K4111" s="31" t="n">
        <v>0</v>
      </c>
      <c r="L4111" s="32" t="n"/>
      <c r="M4111" s="31" t="n">
        <v>0</v>
      </c>
      <c r="N4111" s="31" t="n">
        <v>0</v>
      </c>
      <c r="O4111" s="31" t="n"/>
      <c r="P4111" s="31" t="n"/>
      <c r="Q4111" s="31" t="n">
        <v>0</v>
      </c>
      <c r="R4111" s="31" t="n"/>
      <c r="S4111" s="32" t="n"/>
      <c r="T4111" s="32" t="n"/>
      <c r="V4111" t="inlineStr">
        <is>
          <t>062lk</t>
        </is>
      </c>
      <c r="W4111" t="n">
        <v>7755</v>
      </c>
      <c r="Y4111" t="inlineStr">
        <is>
          <t>866edadc-69cb-457e-82b1-2e598d2d0771</t>
        </is>
      </c>
      <c r="Z4111" t="inlineStr">
        <is>
          <t>Jake Richard (BUF RW)</t>
        </is>
      </c>
    </row>
    <row r="4112">
      <c r="A4112" t="inlineStr">
        <is>
          <t>Jake Ryczek</t>
        </is>
      </c>
      <c r="B4112" t="inlineStr">
        <is>
          <t>CHI</t>
        </is>
      </c>
      <c r="C4112" t="inlineStr">
        <is>
          <t>D</t>
        </is>
      </c>
      <c r="D4112" t="inlineStr">
        <is>
          <t>D</t>
        </is>
      </c>
      <c r="E4112" t="n">
        <v>28</v>
      </c>
      <c r="F4112" t="inlineStr">
        <is>
          <t>FA</t>
        </is>
      </c>
      <c r="G4112" t="inlineStr">
        <is>
          <t>FA</t>
        </is>
      </c>
      <c r="H4112" s="30" t="n">
        <v>1</v>
      </c>
      <c r="I4112" s="31" t="n">
        <v>0</v>
      </c>
      <c r="J4112" s="31" t="n"/>
      <c r="K4112" s="31" t="n">
        <v>0</v>
      </c>
      <c r="L4112" s="32" t="n"/>
      <c r="M4112" s="31" t="n">
        <v>0</v>
      </c>
      <c r="N4112" s="31" t="n">
        <v>0</v>
      </c>
      <c r="O4112" s="31" t="n"/>
      <c r="P4112" s="31" t="n"/>
      <c r="Q4112" s="31" t="n">
        <v>0</v>
      </c>
      <c r="R4112" s="31" t="n"/>
      <c r="S4112" s="32" t="n"/>
      <c r="T4112" s="32" t="n"/>
      <c r="V4112" t="inlineStr">
        <is>
          <t>0430p</t>
        </is>
      </c>
      <c r="X4112" t="n">
        <v>7306</v>
      </c>
      <c r="Z4112" t="inlineStr">
        <is>
          <t>Jake Ryczek (CHI D)</t>
        </is>
      </c>
    </row>
    <row r="4113">
      <c r="A4113" t="inlineStr">
        <is>
          <t>Jake Schmaltz</t>
        </is>
      </c>
      <c r="B4113" t="inlineStr">
        <is>
          <t>BOS</t>
        </is>
      </c>
      <c r="C4113" t="inlineStr">
        <is>
          <t>LW</t>
        </is>
      </c>
      <c r="D4113" t="inlineStr">
        <is>
          <t>F</t>
        </is>
      </c>
      <c r="E4113" t="n">
        <v>25</v>
      </c>
      <c r="F4113" t="inlineStr">
        <is>
          <t>FA</t>
        </is>
      </c>
      <c r="G4113" t="inlineStr">
        <is>
          <t>FA</t>
        </is>
      </c>
      <c r="H4113" s="30" t="n">
        <v>1</v>
      </c>
      <c r="I4113" s="31" t="n">
        <v>0</v>
      </c>
      <c r="J4113" s="31" t="n"/>
      <c r="K4113" s="31" t="n">
        <v>0</v>
      </c>
      <c r="L4113" s="32" t="n"/>
      <c r="M4113" s="31" t="n">
        <v>0</v>
      </c>
      <c r="N4113" s="31" t="n">
        <v>0</v>
      </c>
      <c r="O4113" s="31" t="n"/>
      <c r="P4113" s="31" t="n"/>
      <c r="Q4113" s="31" t="n">
        <v>0</v>
      </c>
      <c r="R4113" s="31" t="n"/>
      <c r="S4113" s="32" t="n"/>
      <c r="T4113" s="32" t="n"/>
      <c r="V4113" t="inlineStr">
        <is>
          <t>051vz</t>
        </is>
      </c>
      <c r="Y4113" t="inlineStr">
        <is>
          <t>06d98759-c01a-4b77-9664-0a1b2fac3044</t>
        </is>
      </c>
      <c r="Z4113" t="inlineStr">
        <is>
          <t>Jake Schmaltz (BOS LW)</t>
        </is>
      </c>
    </row>
    <row r="4114">
      <c r="A4114" t="inlineStr">
        <is>
          <t>Jake Sibell</t>
        </is>
      </c>
      <c r="B4114" t="inlineStr">
        <is>
          <t>(N/A)</t>
        </is>
      </c>
      <c r="C4114" t="inlineStr">
        <is>
          <t>G</t>
        </is>
      </c>
      <c r="D4114" t="inlineStr">
        <is>
          <t>G</t>
        </is>
      </c>
      <c r="E4114" t="n">
        <v>26</v>
      </c>
      <c r="F4114" t="inlineStr">
        <is>
          <t>FA</t>
        </is>
      </c>
      <c r="G4114" t="inlineStr">
        <is>
          <t>FA</t>
        </is>
      </c>
      <c r="H4114" s="30" t="n">
        <v>1</v>
      </c>
      <c r="I4114" s="31" t="n">
        <v>0</v>
      </c>
      <c r="J4114" s="31" t="n"/>
      <c r="K4114" s="31" t="n">
        <v>0</v>
      </c>
      <c r="L4114" s="32" t="n"/>
      <c r="M4114" s="31" t="n">
        <v>0</v>
      </c>
      <c r="N4114" s="31" t="n">
        <v>0</v>
      </c>
      <c r="O4114" s="31" t="n"/>
      <c r="P4114" s="31" t="n"/>
      <c r="Q4114" s="31" t="n">
        <v>0</v>
      </c>
      <c r="R4114" s="31" t="n"/>
      <c r="S4114" s="32" t="n"/>
      <c r="T4114" s="32" t="n"/>
      <c r="V4114" t="inlineStr">
        <is>
          <t>05rca</t>
        </is>
      </c>
      <c r="Z4114" t="inlineStr">
        <is>
          <t>Jake Sibell ((N/A) G)</t>
        </is>
      </c>
    </row>
    <row r="4115">
      <c r="A4115" t="inlineStr">
        <is>
          <t>Jake Slaker</t>
        </is>
      </c>
      <c r="B4115" t="inlineStr">
        <is>
          <t>CBJ</t>
        </is>
      </c>
      <c r="C4115" t="inlineStr">
        <is>
          <t>C</t>
        </is>
      </c>
      <c r="D4115" t="inlineStr">
        <is>
          <t>F</t>
        </is>
      </c>
      <c r="E4115" t="n">
        <v>30</v>
      </c>
      <c r="F4115" t="inlineStr">
        <is>
          <t>FA</t>
        </is>
      </c>
      <c r="G4115" t="inlineStr">
        <is>
          <t>FA</t>
        </is>
      </c>
      <c r="H4115" s="30" t="n">
        <v>1</v>
      </c>
      <c r="I4115" s="31" t="n">
        <v>0</v>
      </c>
      <c r="J4115" s="31" t="n"/>
      <c r="K4115" s="31" t="n">
        <v>0</v>
      </c>
      <c r="L4115" s="32" t="n"/>
      <c r="M4115" s="31" t="n">
        <v>0</v>
      </c>
      <c r="N4115" s="31" t="n">
        <v>0</v>
      </c>
      <c r="O4115" s="31" t="n"/>
      <c r="P4115" s="31" t="n"/>
      <c r="Q4115" s="31" t="n">
        <v>0</v>
      </c>
      <c r="R4115" s="31" t="n"/>
      <c r="S4115" s="32" t="n"/>
      <c r="T4115" s="32" t="n"/>
      <c r="V4115" t="inlineStr">
        <is>
          <t>05xcp</t>
        </is>
      </c>
      <c r="Y4115" t="inlineStr">
        <is>
          <t>007cdda2-7efa-46ba-bab4-8df98b9b4115</t>
        </is>
      </c>
      <c r="Z4115" t="inlineStr">
        <is>
          <t>Jake Slaker (CBJ C)</t>
        </is>
      </c>
    </row>
    <row r="4116">
      <c r="A4116" t="inlineStr">
        <is>
          <t>Jake Sloan</t>
        </is>
      </c>
      <c r="B4116" t="inlineStr">
        <is>
          <t>(N/A)</t>
        </is>
      </c>
      <c r="C4116" t="inlineStr">
        <is>
          <t>RW</t>
        </is>
      </c>
      <c r="D4116" t="inlineStr">
        <is>
          <t>F</t>
        </is>
      </c>
      <c r="E4116" t="n">
        <v>22</v>
      </c>
      <c r="F4116" t="inlineStr">
        <is>
          <t>FA</t>
        </is>
      </c>
      <c r="G4116" t="inlineStr">
        <is>
          <t>FA</t>
        </is>
      </c>
      <c r="H4116" s="30" t="n">
        <v>1</v>
      </c>
      <c r="I4116" s="31" t="n">
        <v>0</v>
      </c>
      <c r="J4116" s="31" t="n"/>
      <c r="K4116" s="31" t="n">
        <v>0</v>
      </c>
      <c r="L4116" s="32" t="n"/>
      <c r="M4116" s="31" t="n">
        <v>0</v>
      </c>
      <c r="N4116" s="31" t="n">
        <v>0</v>
      </c>
      <c r="O4116" s="31" t="n"/>
      <c r="P4116" s="31" t="n"/>
      <c r="Q4116" s="31" t="n">
        <v>0</v>
      </c>
      <c r="R4116" s="31" t="n"/>
      <c r="S4116" s="32" t="n"/>
      <c r="T4116" s="32" t="n"/>
      <c r="V4116" t="inlineStr">
        <is>
          <t>060xf</t>
        </is>
      </c>
      <c r="Z4116" t="inlineStr">
        <is>
          <t>Jake Sloan ((N/A) RW)</t>
        </is>
      </c>
    </row>
    <row r="4117">
      <c r="A4117" t="inlineStr">
        <is>
          <t>Jake Sondreal</t>
        </is>
      </c>
      <c r="B4117" t="inlineStr">
        <is>
          <t>(N/A)</t>
        </is>
      </c>
      <c r="C4117" t="inlineStr">
        <is>
          <t>C</t>
        </is>
      </c>
      <c r="D4117" t="inlineStr">
        <is>
          <t>F</t>
        </is>
      </c>
      <c r="E4117" t="n">
        <v>22</v>
      </c>
      <c r="F4117" t="inlineStr">
        <is>
          <t>FA</t>
        </is>
      </c>
      <c r="G4117" t="inlineStr">
        <is>
          <t>FA</t>
        </is>
      </c>
      <c r="H4117" s="30" t="n">
        <v>1</v>
      </c>
      <c r="I4117" s="31" t="n">
        <v>0</v>
      </c>
      <c r="J4117" s="31" t="n"/>
      <c r="K4117" s="31" t="n">
        <v>0</v>
      </c>
      <c r="L4117" s="32" t="n"/>
      <c r="M4117" s="31" t="n">
        <v>0</v>
      </c>
      <c r="N4117" s="31" t="n">
        <v>0</v>
      </c>
      <c r="O4117" s="31" t="n"/>
      <c r="P4117" s="31" t="n"/>
      <c r="Q4117" s="31" t="n">
        <v>0</v>
      </c>
      <c r="R4117" s="31" t="n"/>
      <c r="S4117" s="32" t="n"/>
      <c r="T4117" s="32" t="n"/>
      <c r="V4117" t="inlineStr">
        <is>
          <t>072fr</t>
        </is>
      </c>
      <c r="Z4117" t="inlineStr">
        <is>
          <t>Jake Sondreal ((N/A) C)</t>
        </is>
      </c>
    </row>
    <row r="4118">
      <c r="A4118" t="inlineStr">
        <is>
          <t>Jake Taylor</t>
        </is>
      </c>
      <c r="B4118" t="inlineStr">
        <is>
          <t>EDM</t>
        </is>
      </c>
      <c r="C4118" t="inlineStr">
        <is>
          <t>D</t>
        </is>
      </c>
      <c r="D4118" t="inlineStr">
        <is>
          <t>D</t>
        </is>
      </c>
      <c r="E4118" t="n">
        <v>43</v>
      </c>
      <c r="F4118" t="inlineStr">
        <is>
          <t>FA</t>
        </is>
      </c>
      <c r="G4118" t="inlineStr">
        <is>
          <t>FA</t>
        </is>
      </c>
      <c r="H4118" s="30" t="n">
        <v>1</v>
      </c>
      <c r="I4118" s="31" t="n">
        <v>0</v>
      </c>
      <c r="J4118" s="31" t="n"/>
      <c r="K4118" s="31" t="n">
        <v>0</v>
      </c>
      <c r="L4118" s="32" t="n"/>
      <c r="M4118" s="31" t="n">
        <v>0</v>
      </c>
      <c r="N4118" s="31" t="n">
        <v>0</v>
      </c>
      <c r="O4118" s="31" t="n"/>
      <c r="P4118" s="31" t="n"/>
      <c r="Q4118" s="31" t="n">
        <v>0</v>
      </c>
      <c r="R4118" s="31" t="n"/>
      <c r="S4118" s="32" t="n"/>
      <c r="T4118" s="32" t="n"/>
      <c r="V4118" t="inlineStr">
        <is>
          <t>004nh</t>
        </is>
      </c>
      <c r="W4118" t="n">
        <v>2249</v>
      </c>
      <c r="X4118" t="n">
        <v>3284</v>
      </c>
      <c r="Z4118" t="inlineStr">
        <is>
          <t>Jake Taylor (EDM D)</t>
        </is>
      </c>
    </row>
    <row r="4119">
      <c r="A4119" t="inlineStr">
        <is>
          <t>Jake Uberti</t>
        </is>
      </c>
      <c r="B4119" t="inlineStr">
        <is>
          <t>(N/A)</t>
        </is>
      </c>
      <c r="C4119" t="inlineStr">
        <is>
          <t>C</t>
        </is>
      </c>
      <c r="D4119" t="inlineStr">
        <is>
          <t>F</t>
        </is>
      </c>
      <c r="E4119" t="n">
        <v>24</v>
      </c>
      <c r="F4119" t="inlineStr">
        <is>
          <t>FA</t>
        </is>
      </c>
      <c r="G4119" t="inlineStr">
        <is>
          <t>FA</t>
        </is>
      </c>
      <c r="H4119" s="30" t="n">
        <v>1</v>
      </c>
      <c r="I4119" s="31" t="n">
        <v>0</v>
      </c>
      <c r="J4119" s="31" t="n"/>
      <c r="K4119" s="31" t="n">
        <v>0</v>
      </c>
      <c r="L4119" s="32" t="n"/>
      <c r="M4119" s="31" t="n">
        <v>0</v>
      </c>
      <c r="N4119" s="31" t="n">
        <v>0</v>
      </c>
      <c r="O4119" s="31" t="n"/>
      <c r="P4119" s="31" t="n"/>
      <c r="Q4119" s="31" t="n">
        <v>0</v>
      </c>
      <c r="R4119" s="31" t="n"/>
      <c r="S4119" s="32" t="n"/>
      <c r="T4119" s="32" t="n"/>
      <c r="V4119" t="inlineStr">
        <is>
          <t>05n1i</t>
        </is>
      </c>
      <c r="Y4119" t="inlineStr">
        <is>
          <t>ff7272a8-4a7a-456d-8dc2-9471227453ab</t>
        </is>
      </c>
      <c r="Z4119" t="inlineStr">
        <is>
          <t>Jake Uberti ((N/A) C)</t>
        </is>
      </c>
    </row>
    <row r="4120">
      <c r="A4120" t="inlineStr">
        <is>
          <t>Jake Virtanen</t>
        </is>
      </c>
      <c r="B4120" t="inlineStr">
        <is>
          <t>EDM</t>
        </is>
      </c>
      <c r="C4120" t="inlineStr">
        <is>
          <t>RW</t>
        </is>
      </c>
      <c r="D4120" t="inlineStr">
        <is>
          <t>F</t>
        </is>
      </c>
      <c r="E4120" t="n">
        <v>30</v>
      </c>
      <c r="F4120" t="inlineStr">
        <is>
          <t>FA</t>
        </is>
      </c>
      <c r="G4120" t="inlineStr">
        <is>
          <t>FA</t>
        </is>
      </c>
      <c r="H4120" s="30" t="n">
        <v>1</v>
      </c>
      <c r="I4120" s="31" t="n">
        <v>0</v>
      </c>
      <c r="J4120" s="31" t="n"/>
      <c r="K4120" s="31" t="n">
        <v>0</v>
      </c>
      <c r="L4120" s="32" t="n"/>
      <c r="M4120" s="31" t="n">
        <v>0</v>
      </c>
      <c r="N4120" s="31" t="n">
        <v>0</v>
      </c>
      <c r="O4120" s="31" t="n"/>
      <c r="P4120" s="31" t="n"/>
      <c r="Q4120" s="31" t="n">
        <v>0</v>
      </c>
      <c r="R4120" s="31" t="n"/>
      <c r="S4120" s="32" t="n"/>
      <c r="T4120" s="32" t="n"/>
      <c r="V4120" t="inlineStr">
        <is>
          <t>02yjx</t>
        </is>
      </c>
      <c r="W4120" t="n">
        <v>4393</v>
      </c>
      <c r="X4120" t="n">
        <v>6372</v>
      </c>
      <c r="Y4120" t="inlineStr">
        <is>
          <t>10e54155-d184-49b4-b3c3-dca08dc370bb</t>
        </is>
      </c>
      <c r="Z4120" t="inlineStr">
        <is>
          <t>Jake Virtanen (EDM RW)</t>
        </is>
      </c>
    </row>
    <row r="4121">
      <c r="A4121" t="inlineStr">
        <is>
          <t>Jake Wise</t>
        </is>
      </c>
      <c r="B4121" t="inlineStr">
        <is>
          <t>(N/A)</t>
        </is>
      </c>
      <c r="C4121" t="inlineStr">
        <is>
          <t>C</t>
        </is>
      </c>
      <c r="D4121" t="inlineStr">
        <is>
          <t>F</t>
        </is>
      </c>
      <c r="E4121" t="n">
        <v>26</v>
      </c>
      <c r="F4121" t="inlineStr">
        <is>
          <t>FA</t>
        </is>
      </c>
      <c r="G4121" t="inlineStr">
        <is>
          <t>FA</t>
        </is>
      </c>
      <c r="H4121" s="30" t="n">
        <v>1</v>
      </c>
      <c r="I4121" s="31" t="n">
        <v>0</v>
      </c>
      <c r="J4121" s="31" t="n"/>
      <c r="K4121" s="31" t="n">
        <v>0</v>
      </c>
      <c r="L4121" s="32" t="n"/>
      <c r="M4121" s="31" t="n">
        <v>0</v>
      </c>
      <c r="N4121" s="31" t="n">
        <v>0</v>
      </c>
      <c r="O4121" s="31" t="n"/>
      <c r="P4121" s="31" t="n"/>
      <c r="Q4121" s="31" t="n">
        <v>0</v>
      </c>
      <c r="R4121" s="31" t="n"/>
      <c r="S4121" s="32" t="n"/>
      <c r="T4121" s="32" t="n"/>
      <c r="V4121" t="inlineStr">
        <is>
          <t>03uzs</t>
        </is>
      </c>
      <c r="W4121" t="n">
        <v>5719</v>
      </c>
      <c r="Y4121" t="inlineStr">
        <is>
          <t>67d22fb0-3a4e-481e-bb90-8ccf233960fb</t>
        </is>
      </c>
      <c r="Z4121" t="inlineStr">
        <is>
          <t>Jake Wise ((N/A) C)</t>
        </is>
      </c>
    </row>
    <row r="4122">
      <c r="A4122" t="inlineStr">
        <is>
          <t>Jakin Smallwood</t>
        </is>
      </c>
      <c r="B4122" t="inlineStr">
        <is>
          <t>CBJ</t>
        </is>
      </c>
      <c r="C4122" t="inlineStr">
        <is>
          <t>RW</t>
        </is>
      </c>
      <c r="D4122" t="inlineStr">
        <is>
          <t>F</t>
        </is>
      </c>
      <c r="E4122" t="n">
        <v>25</v>
      </c>
      <c r="F4122" t="inlineStr">
        <is>
          <t>FA</t>
        </is>
      </c>
      <c r="G4122" t="inlineStr">
        <is>
          <t>FA</t>
        </is>
      </c>
      <c r="H4122" s="30" t="n">
        <v>1</v>
      </c>
      <c r="I4122" s="31" t="n">
        <v>0</v>
      </c>
      <c r="J4122" s="31" t="n"/>
      <c r="K4122" s="31" t="n">
        <v>0</v>
      </c>
      <c r="L4122" s="32" t="n"/>
      <c r="M4122" s="31" t="n">
        <v>0</v>
      </c>
      <c r="N4122" s="31" t="n">
        <v>0</v>
      </c>
      <c r="O4122" s="31" t="n"/>
      <c r="P4122" s="31" t="n"/>
      <c r="Q4122" s="31" t="n">
        <v>0</v>
      </c>
      <c r="R4122" s="31" t="n"/>
      <c r="S4122" s="32" t="n"/>
      <c r="T4122" s="32" t="n"/>
      <c r="V4122" t="inlineStr">
        <is>
          <t>05y3k</t>
        </is>
      </c>
      <c r="Y4122" t="inlineStr">
        <is>
          <t>7c8ab476-43c8-460b-b7c2-9f138cd9adfe</t>
        </is>
      </c>
      <c r="Z4122" t="inlineStr">
        <is>
          <t>Jakin Smallwood (CBJ RW)</t>
        </is>
      </c>
    </row>
    <row r="4123">
      <c r="A4123" t="inlineStr">
        <is>
          <t>Jakob Forsbacka Karlsson</t>
        </is>
      </c>
      <c r="B4123" t="inlineStr">
        <is>
          <t>BOS</t>
        </is>
      </c>
      <c r="C4123" t="inlineStr">
        <is>
          <t>C</t>
        </is>
      </c>
      <c r="D4123" t="inlineStr">
        <is>
          <t>F</t>
        </is>
      </c>
      <c r="E4123" t="n">
        <v>29</v>
      </c>
      <c r="F4123" t="inlineStr">
        <is>
          <t>FA</t>
        </is>
      </c>
      <c r="G4123" t="inlineStr">
        <is>
          <t>FA</t>
        </is>
      </c>
      <c r="H4123" s="30" t="n">
        <v>1</v>
      </c>
      <c r="I4123" s="31" t="n">
        <v>0</v>
      </c>
      <c r="J4123" s="31" t="n"/>
      <c r="K4123" s="31" t="n">
        <v>0</v>
      </c>
      <c r="L4123" s="32" t="n"/>
      <c r="M4123" s="31" t="n">
        <v>0</v>
      </c>
      <c r="N4123" s="31" t="n">
        <v>0</v>
      </c>
      <c r="O4123" s="31" t="n"/>
      <c r="P4123" s="31" t="n"/>
      <c r="Q4123" s="31" t="n">
        <v>0</v>
      </c>
      <c r="R4123" s="31" t="n"/>
      <c r="S4123" s="32" t="n"/>
      <c r="T4123" s="32" t="n"/>
      <c r="V4123" t="inlineStr">
        <is>
          <t>03rey</t>
        </is>
      </c>
      <c r="W4123" t="n">
        <v>4868</v>
      </c>
      <c r="X4123" t="n">
        <v>6787</v>
      </c>
      <c r="Z4123" t="inlineStr">
        <is>
          <t>Jakob Forsbacka Karlsson (BOS C)</t>
        </is>
      </c>
    </row>
    <row r="4124">
      <c r="A4124" t="inlineStr">
        <is>
          <t>Jakob Ihs Wozniak</t>
        </is>
      </c>
      <c r="B4124" t="inlineStr">
        <is>
          <t>VGK</t>
        </is>
      </c>
      <c r="C4124" t="inlineStr">
        <is>
          <t>RW</t>
        </is>
      </c>
      <c r="D4124" t="inlineStr">
        <is>
          <t>F</t>
        </is>
      </c>
      <c r="E4124" t="n">
        <v>19</v>
      </c>
      <c r="F4124" t="inlineStr">
        <is>
          <t>FA</t>
        </is>
      </c>
      <c r="G4124" t="inlineStr">
        <is>
          <t>FA</t>
        </is>
      </c>
      <c r="H4124" s="30" t="n">
        <v>1</v>
      </c>
      <c r="I4124" s="31" t="n">
        <v>0</v>
      </c>
      <c r="J4124" s="31" t="n"/>
      <c r="K4124" s="31" t="n">
        <v>0</v>
      </c>
      <c r="L4124" s="32" t="n"/>
      <c r="M4124" s="31" t="n">
        <v>0</v>
      </c>
      <c r="N4124" s="31" t="n">
        <v>0</v>
      </c>
      <c r="O4124" s="31" t="n"/>
      <c r="P4124" s="31" t="n"/>
      <c r="Q4124" s="31" t="n">
        <v>0</v>
      </c>
      <c r="R4124" s="31" t="n"/>
      <c r="S4124" s="32" t="n"/>
      <c r="T4124" s="32" t="n"/>
      <c r="V4124" t="inlineStr">
        <is>
          <t>06pyl</t>
        </is>
      </c>
      <c r="W4124" t="n">
        <v>7429</v>
      </c>
      <c r="Y4124" t="inlineStr">
        <is>
          <t>ed587aa1-d630-4ef1-ac6a-f77b05393980</t>
        </is>
      </c>
      <c r="Z4124" t="inlineStr">
        <is>
          <t>Jakob Ihs Wozniak (VGK RW)</t>
        </is>
      </c>
    </row>
    <row r="4125">
      <c r="A4125" t="inlineStr">
        <is>
          <t>Jakob Leander</t>
        </is>
      </c>
      <c r="B4125" t="inlineStr">
        <is>
          <t>CGY</t>
        </is>
      </c>
      <c r="C4125" t="inlineStr">
        <is>
          <t>D</t>
        </is>
      </c>
      <c r="D4125" t="inlineStr">
        <is>
          <t>D</t>
        </is>
      </c>
      <c r="E4125" t="n">
        <v>19</v>
      </c>
      <c r="F4125" t="inlineStr">
        <is>
          <t>FA</t>
        </is>
      </c>
      <c r="G4125" t="inlineStr">
        <is>
          <t>FA</t>
        </is>
      </c>
      <c r="H4125" s="30" t="n">
        <v>1</v>
      </c>
      <c r="I4125" s="31" t="n">
        <v>0</v>
      </c>
      <c r="J4125" s="31" t="n"/>
      <c r="K4125" s="31" t="n">
        <v>0</v>
      </c>
      <c r="L4125" s="32" t="n"/>
      <c r="M4125" s="31" t="n">
        <v>0</v>
      </c>
      <c r="N4125" s="31" t="n">
        <v>0</v>
      </c>
      <c r="O4125" s="31" t="n"/>
      <c r="P4125" s="31" t="n"/>
      <c r="Q4125" s="31" t="n">
        <v>0</v>
      </c>
      <c r="R4125" s="31" t="n"/>
      <c r="S4125" s="32" t="n"/>
      <c r="T4125" s="32" t="n"/>
      <c r="V4125" t="inlineStr">
        <is>
          <t>06xwq</t>
        </is>
      </c>
      <c r="Y4125" t="inlineStr">
        <is>
          <t>1e55695c-089c-45c4-9d3f-461de88fcc3c</t>
        </is>
      </c>
      <c r="Z4125" t="inlineStr">
        <is>
          <t>Jakob Leander (CGY D)</t>
        </is>
      </c>
    </row>
    <row r="4126">
      <c r="A4126" t="inlineStr">
        <is>
          <t>Jakob Lilja</t>
        </is>
      </c>
      <c r="B4126" t="inlineStr">
        <is>
          <t>(N/A)</t>
        </is>
      </c>
      <c r="C4126" t="inlineStr">
        <is>
          <t>RW</t>
        </is>
      </c>
      <c r="D4126" t="inlineStr">
        <is>
          <t>F</t>
        </is>
      </c>
      <c r="E4126" t="n">
        <v>33</v>
      </c>
      <c r="F4126" t="inlineStr">
        <is>
          <t>FA</t>
        </is>
      </c>
      <c r="G4126" t="inlineStr">
        <is>
          <t>FA</t>
        </is>
      </c>
      <c r="H4126" s="30" t="n">
        <v>1</v>
      </c>
      <c r="I4126" s="31" t="n">
        <v>0</v>
      </c>
      <c r="J4126" s="31" t="n"/>
      <c r="K4126" s="31" t="n">
        <v>0</v>
      </c>
      <c r="L4126" s="32" t="n"/>
      <c r="M4126" s="31" t="n">
        <v>0</v>
      </c>
      <c r="N4126" s="31" t="n">
        <v>0</v>
      </c>
      <c r="O4126" s="31" t="n"/>
      <c r="P4126" s="31" t="n"/>
      <c r="Q4126" s="31" t="n">
        <v>0</v>
      </c>
      <c r="R4126" s="31" t="n"/>
      <c r="S4126" s="32" t="n"/>
      <c r="T4126" s="32" t="n"/>
      <c r="V4126" t="inlineStr">
        <is>
          <t>04yrt</t>
        </is>
      </c>
      <c r="W4126" t="n">
        <v>6131</v>
      </c>
      <c r="X4126" t="n">
        <v>8278</v>
      </c>
      <c r="Y4126" t="inlineStr">
        <is>
          <t>73546cbb-2bf2-40ae-9127-20bd31754d48</t>
        </is>
      </c>
      <c r="Z4126" t="inlineStr">
        <is>
          <t>Jakob Lilja ((N/A) RW)</t>
        </is>
      </c>
    </row>
    <row r="4127">
      <c r="A4127" t="inlineStr">
        <is>
          <t>Jakob Noren</t>
        </is>
      </c>
      <c r="B4127" t="inlineStr">
        <is>
          <t>(N/A)</t>
        </is>
      </c>
      <c r="C4127" t="inlineStr">
        <is>
          <t>D</t>
        </is>
      </c>
      <c r="D4127" t="inlineStr">
        <is>
          <t>D</t>
        </is>
      </c>
      <c r="E4127" t="n">
        <v>22</v>
      </c>
      <c r="F4127" t="inlineStr">
        <is>
          <t>FA</t>
        </is>
      </c>
      <c r="G4127" t="inlineStr">
        <is>
          <t>FA</t>
        </is>
      </c>
      <c r="H4127" s="30" t="n">
        <v>1</v>
      </c>
      <c r="I4127" s="31" t="n">
        <v>0</v>
      </c>
      <c r="J4127" s="31" t="n"/>
      <c r="K4127" s="31" t="n">
        <v>0</v>
      </c>
      <c r="L4127" s="32" t="n"/>
      <c r="M4127" s="31" t="n">
        <v>0</v>
      </c>
      <c r="N4127" s="31" t="n">
        <v>0</v>
      </c>
      <c r="O4127" s="31" t="n"/>
      <c r="P4127" s="31" t="n"/>
      <c r="Q4127" s="31" t="n">
        <v>0</v>
      </c>
      <c r="R4127" s="31" t="n"/>
      <c r="S4127" s="32" t="n"/>
      <c r="T4127" s="32" t="n"/>
      <c r="V4127" t="inlineStr">
        <is>
          <t>062nk</t>
        </is>
      </c>
      <c r="Z4127" t="inlineStr">
        <is>
          <t>Jakob Noren ((N/A) D)</t>
        </is>
      </c>
    </row>
    <row r="4128">
      <c r="A4128" t="inlineStr">
        <is>
          <t>Jakob Silfverberg</t>
        </is>
      </c>
      <c r="B4128" t="inlineStr">
        <is>
          <t>(N/A)</t>
        </is>
      </c>
      <c r="C4128" t="inlineStr">
        <is>
          <t>RW</t>
        </is>
      </c>
      <c r="D4128" t="inlineStr">
        <is>
          <t>F</t>
        </is>
      </c>
      <c r="E4128" t="n">
        <v>35</v>
      </c>
      <c r="F4128" t="inlineStr">
        <is>
          <t>FA</t>
        </is>
      </c>
      <c r="G4128" t="inlineStr">
        <is>
          <t>FA</t>
        </is>
      </c>
      <c r="H4128" s="30" t="n">
        <v>1</v>
      </c>
      <c r="I4128" s="31" t="n">
        <v>0</v>
      </c>
      <c r="J4128" s="31" t="n"/>
      <c r="K4128" s="31" t="n">
        <v>0</v>
      </c>
      <c r="L4128" s="32" t="n"/>
      <c r="M4128" s="31" t="n">
        <v>0</v>
      </c>
      <c r="N4128" s="31" t="n">
        <v>0</v>
      </c>
      <c r="O4128" s="31" t="n"/>
      <c r="P4128" s="31" t="n"/>
      <c r="Q4128" s="31" t="n">
        <v>0</v>
      </c>
      <c r="R4128" s="31" t="n"/>
      <c r="S4128" s="32" t="n"/>
      <c r="T4128" s="32" t="n"/>
      <c r="V4128" t="inlineStr">
        <is>
          <t>01f6k</t>
        </is>
      </c>
      <c r="W4128" t="n">
        <v>3318</v>
      </c>
      <c r="X4128" t="n">
        <v>5343</v>
      </c>
      <c r="Y4128" t="inlineStr">
        <is>
          <t>43703068-0f24-11e2-8525-18a905767e44</t>
        </is>
      </c>
      <c r="Z4128" t="inlineStr">
        <is>
          <t>Jakob Silfverberg ((N/A) RW)</t>
        </is>
      </c>
    </row>
    <row r="4129">
      <c r="A4129" t="inlineStr">
        <is>
          <t>Jakob Stenqvist</t>
        </is>
      </c>
      <c r="B4129" t="inlineStr">
        <is>
          <t>(N/A)</t>
        </is>
      </c>
      <c r="C4129" t="inlineStr">
        <is>
          <t>D</t>
        </is>
      </c>
      <c r="D4129" t="inlineStr">
        <is>
          <t>D</t>
        </is>
      </c>
      <c r="E4129" t="n">
        <v>28</v>
      </c>
      <c r="F4129" t="inlineStr">
        <is>
          <t>FA</t>
        </is>
      </c>
      <c r="G4129" t="inlineStr">
        <is>
          <t>FA</t>
        </is>
      </c>
      <c r="H4129" s="30" t="n">
        <v>1</v>
      </c>
      <c r="I4129" s="31" t="n">
        <v>0</v>
      </c>
      <c r="J4129" s="31" t="n"/>
      <c r="K4129" s="31" t="n">
        <v>0</v>
      </c>
      <c r="L4129" s="32" t="n"/>
      <c r="M4129" s="31" t="n">
        <v>0</v>
      </c>
      <c r="N4129" s="31" t="n">
        <v>0</v>
      </c>
      <c r="O4129" s="31" t="n"/>
      <c r="P4129" s="31" t="n"/>
      <c r="Q4129" s="31" t="n">
        <v>0</v>
      </c>
      <c r="R4129" s="31" t="n"/>
      <c r="S4129" s="32" t="n"/>
      <c r="T4129" s="32" t="n"/>
      <c r="V4129" t="inlineStr">
        <is>
          <t>042yr</t>
        </is>
      </c>
      <c r="W4129" t="n">
        <v>5892</v>
      </c>
      <c r="X4129" t="n">
        <v>7281</v>
      </c>
      <c r="Z4129" t="inlineStr">
        <is>
          <t>Jakob Stenqvist ((N/A) D)</t>
        </is>
      </c>
    </row>
    <row r="4130">
      <c r="A4130" t="inlineStr">
        <is>
          <t>Jakob Stukel</t>
        </is>
      </c>
      <c r="B4130" t="inlineStr">
        <is>
          <t>EDM</t>
        </is>
      </c>
      <c r="C4130" t="inlineStr">
        <is>
          <t>LW</t>
        </is>
      </c>
      <c r="D4130" t="inlineStr">
        <is>
          <t>F</t>
        </is>
      </c>
      <c r="E4130" t="n">
        <v>29</v>
      </c>
      <c r="F4130" t="inlineStr">
        <is>
          <t>FA</t>
        </is>
      </c>
      <c r="G4130" t="inlineStr">
        <is>
          <t>FA</t>
        </is>
      </c>
      <c r="H4130" s="30" t="n">
        <v>1</v>
      </c>
      <c r="I4130" s="31" t="n">
        <v>0</v>
      </c>
      <c r="J4130" s="31" t="n"/>
      <c r="K4130" s="31" t="n">
        <v>0</v>
      </c>
      <c r="L4130" s="32" t="n"/>
      <c r="M4130" s="31" t="n">
        <v>0</v>
      </c>
      <c r="N4130" s="31" t="n">
        <v>0</v>
      </c>
      <c r="O4130" s="31" t="n"/>
      <c r="P4130" s="31" t="n"/>
      <c r="Q4130" s="31" t="n">
        <v>0</v>
      </c>
      <c r="R4130" s="31" t="n"/>
      <c r="S4130" s="32" t="n"/>
      <c r="T4130" s="32" t="n"/>
      <c r="V4130" t="inlineStr">
        <is>
          <t>042y6</t>
        </is>
      </c>
      <c r="X4130" t="n">
        <v>7259</v>
      </c>
      <c r="Z4130" t="inlineStr">
        <is>
          <t>Jakob Stukel (EDM LW)</t>
        </is>
      </c>
    </row>
    <row r="4131">
      <c r="A4131" t="inlineStr">
        <is>
          <t>Jakov Novak</t>
        </is>
      </c>
      <c r="B4131" t="inlineStr">
        <is>
          <t>(N/A)</t>
        </is>
      </c>
      <c r="C4131" t="inlineStr">
        <is>
          <t>LW</t>
        </is>
      </c>
      <c r="D4131" t="inlineStr">
        <is>
          <t>F</t>
        </is>
      </c>
      <c r="E4131" t="n">
        <v>27</v>
      </c>
      <c r="F4131" t="inlineStr">
        <is>
          <t>FA</t>
        </is>
      </c>
      <c r="G4131" t="inlineStr">
        <is>
          <t>FA</t>
        </is>
      </c>
      <c r="H4131" s="30" t="n">
        <v>1</v>
      </c>
      <c r="I4131" s="31" t="n">
        <v>0</v>
      </c>
      <c r="J4131" s="31" t="n"/>
      <c r="K4131" s="31" t="n">
        <v>0</v>
      </c>
      <c r="L4131" s="32" t="n"/>
      <c r="M4131" s="31" t="n">
        <v>0</v>
      </c>
      <c r="N4131" s="31" t="n">
        <v>0</v>
      </c>
      <c r="O4131" s="31" t="n"/>
      <c r="P4131" s="31" t="n"/>
      <c r="Q4131" s="31" t="n">
        <v>0</v>
      </c>
      <c r="R4131" s="31" t="n"/>
      <c r="S4131" s="32" t="n"/>
      <c r="T4131" s="32" t="n"/>
      <c r="V4131" t="inlineStr">
        <is>
          <t>04r11</t>
        </is>
      </c>
      <c r="Y4131" t="inlineStr">
        <is>
          <t>b8123a88-6d66-40b3-a04a-dfc5f79981c7</t>
        </is>
      </c>
      <c r="Z4131" t="inlineStr">
        <is>
          <t>Jakov Novak ((N/A) LW)</t>
        </is>
      </c>
    </row>
    <row r="4132">
      <c r="A4132" t="inlineStr">
        <is>
          <t>Jakub Brabenec</t>
        </is>
      </c>
      <c r="B4132" t="inlineStr">
        <is>
          <t>VGK</t>
        </is>
      </c>
      <c r="C4132" t="inlineStr">
        <is>
          <t>C</t>
        </is>
      </c>
      <c r="D4132" t="inlineStr">
        <is>
          <t>F</t>
        </is>
      </c>
      <c r="E4132" t="n">
        <v>23</v>
      </c>
      <c r="F4132" t="inlineStr">
        <is>
          <t>FA</t>
        </is>
      </c>
      <c r="G4132" t="inlineStr">
        <is>
          <t>FA</t>
        </is>
      </c>
      <c r="H4132" s="30" t="n">
        <v>828333</v>
      </c>
      <c r="I4132" s="31" t="n">
        <v>0</v>
      </c>
      <c r="J4132" s="31" t="n"/>
      <c r="K4132" s="31" t="n">
        <v>0</v>
      </c>
      <c r="L4132" s="32" t="n"/>
      <c r="M4132" s="31" t="n">
        <v>0</v>
      </c>
      <c r="N4132" s="31" t="n">
        <v>0</v>
      </c>
      <c r="O4132" s="31" t="n"/>
      <c r="P4132" s="31" t="n"/>
      <c r="Q4132" s="31" t="n">
        <v>0</v>
      </c>
      <c r="R4132" s="31" t="n"/>
      <c r="S4132" s="32" t="n"/>
      <c r="T4132" s="32" t="n"/>
      <c r="V4132" t="inlineStr">
        <is>
          <t>05u3y</t>
        </is>
      </c>
      <c r="W4132" t="n">
        <v>6538</v>
      </c>
      <c r="Y4132" t="inlineStr">
        <is>
          <t>b1414522-3377-4934-9efc-b1c07a573a96</t>
        </is>
      </c>
      <c r="Z4132" t="inlineStr">
        <is>
          <t>Jakub Brabenec (VGK C)</t>
        </is>
      </c>
    </row>
    <row r="4133">
      <c r="A4133" t="inlineStr">
        <is>
          <t>Jakub Chromiak</t>
        </is>
      </c>
      <c r="B4133" t="inlineStr">
        <is>
          <t>CBJ</t>
        </is>
      </c>
      <c r="C4133" t="inlineStr">
        <is>
          <t>D</t>
        </is>
      </c>
      <c r="D4133" t="inlineStr">
        <is>
          <t>D</t>
        </is>
      </c>
      <c r="E4133" t="n">
        <v>20</v>
      </c>
      <c r="F4133" t="inlineStr">
        <is>
          <t>FA</t>
        </is>
      </c>
      <c r="G4133" t="inlineStr">
        <is>
          <t>FA</t>
        </is>
      </c>
      <c r="H4133" s="30" t="n">
        <v>1</v>
      </c>
      <c r="I4133" s="31" t="n">
        <v>0</v>
      </c>
      <c r="J4133" s="31" t="n"/>
      <c r="K4133" s="31" t="n">
        <v>0</v>
      </c>
      <c r="L4133" s="32" t="n"/>
      <c r="M4133" s="31" t="n">
        <v>0</v>
      </c>
      <c r="N4133" s="31" t="n">
        <v>0</v>
      </c>
      <c r="O4133" s="31" t="n"/>
      <c r="P4133" s="31" t="n"/>
      <c r="Q4133" s="31" t="n">
        <v>0</v>
      </c>
      <c r="R4133" s="31" t="n"/>
      <c r="S4133" s="32" t="n"/>
      <c r="T4133" s="32" t="n"/>
      <c r="V4133" t="inlineStr">
        <is>
          <t>06cf0</t>
        </is>
      </c>
      <c r="Y4133" t="inlineStr">
        <is>
          <t>51fc3117-afe8-45e1-b06f-9e1db3d4f086</t>
        </is>
      </c>
      <c r="Z4133" t="inlineStr">
        <is>
          <t>Jakub Chromiak (CBJ D)</t>
        </is>
      </c>
    </row>
    <row r="4134">
      <c r="A4134" t="inlineStr">
        <is>
          <t>Jakub Culek</t>
        </is>
      </c>
      <c r="B4134" t="inlineStr">
        <is>
          <t>OTT</t>
        </is>
      </c>
      <c r="C4134" t="inlineStr">
        <is>
          <t>LW</t>
        </is>
      </c>
      <c r="D4134" t="inlineStr">
        <is>
          <t>F</t>
        </is>
      </c>
      <c r="E4134" t="n">
        <v>34</v>
      </c>
      <c r="F4134" t="inlineStr">
        <is>
          <t>FA</t>
        </is>
      </c>
      <c r="G4134" t="inlineStr">
        <is>
          <t>FA</t>
        </is>
      </c>
      <c r="H4134" s="30" t="n">
        <v>1</v>
      </c>
      <c r="I4134" s="31" t="n">
        <v>0</v>
      </c>
      <c r="J4134" s="31" t="n"/>
      <c r="K4134" s="31" t="n">
        <v>0</v>
      </c>
      <c r="L4134" s="32" t="n"/>
      <c r="M4134" s="31" t="n">
        <v>0</v>
      </c>
      <c r="N4134" s="31" t="n">
        <v>0</v>
      </c>
      <c r="O4134" s="31" t="n"/>
      <c r="P4134" s="31" t="n"/>
      <c r="Q4134" s="31" t="n">
        <v>0</v>
      </c>
      <c r="R4134" s="31" t="n"/>
      <c r="S4134" s="32" t="n"/>
      <c r="T4134" s="32" t="n"/>
      <c r="V4134" t="inlineStr">
        <is>
          <t>01zsv</t>
        </is>
      </c>
      <c r="W4134" t="n">
        <v>3555</v>
      </c>
      <c r="X4134" t="n">
        <v>5049</v>
      </c>
      <c r="Z4134" t="inlineStr">
        <is>
          <t>Jakub Culek (OTT LW)</t>
        </is>
      </c>
    </row>
    <row r="4135">
      <c r="A4135" t="inlineStr">
        <is>
          <t>Jakub Demek</t>
        </is>
      </c>
      <c r="B4135" t="inlineStr">
        <is>
          <t>VGK</t>
        </is>
      </c>
      <c r="C4135" t="inlineStr">
        <is>
          <t>RW</t>
        </is>
      </c>
      <c r="D4135" t="inlineStr">
        <is>
          <t>F</t>
        </is>
      </c>
      <c r="E4135" t="n">
        <v>23</v>
      </c>
      <c r="F4135" t="inlineStr">
        <is>
          <t>FA</t>
        </is>
      </c>
      <c r="G4135" t="inlineStr">
        <is>
          <t>FA</t>
        </is>
      </c>
      <c r="H4135" s="30" t="n">
        <v>850000</v>
      </c>
      <c r="I4135" s="31" t="n">
        <v>0</v>
      </c>
      <c r="J4135" s="31" t="n"/>
      <c r="K4135" s="31" t="n">
        <v>0</v>
      </c>
      <c r="L4135" s="32" t="n"/>
      <c r="M4135" s="31" t="n">
        <v>0</v>
      </c>
      <c r="N4135" s="31" t="n">
        <v>0</v>
      </c>
      <c r="O4135" s="31" t="n"/>
      <c r="P4135" s="31" t="n"/>
      <c r="Q4135" s="31" t="n">
        <v>0</v>
      </c>
      <c r="R4135" s="31" t="n"/>
      <c r="S4135" s="32" t="n"/>
      <c r="T4135" s="32" t="n"/>
      <c r="V4135" t="inlineStr">
        <is>
          <t>05uhg</t>
        </is>
      </c>
      <c r="W4135" t="n">
        <v>7060</v>
      </c>
      <c r="Y4135" t="inlineStr">
        <is>
          <t>65cf1890-fa22-4711-b61e-ec95116feac3</t>
        </is>
      </c>
      <c r="Z4135" t="inlineStr">
        <is>
          <t>Jakub Demek (VGK RW)</t>
        </is>
      </c>
    </row>
    <row r="4136">
      <c r="A4136" t="inlineStr">
        <is>
          <t>Jakub Dubravik</t>
        </is>
      </c>
      <c r="B4136" t="inlineStr">
        <is>
          <t>(N/A)</t>
        </is>
      </c>
      <c r="C4136" t="inlineStr">
        <is>
          <t>LW</t>
        </is>
      </c>
      <c r="D4136" t="inlineStr">
        <is>
          <t>F</t>
        </is>
      </c>
      <c r="E4136" t="n">
        <v>19</v>
      </c>
      <c r="F4136" t="inlineStr">
        <is>
          <t>FA</t>
        </is>
      </c>
      <c r="G4136" t="inlineStr">
        <is>
          <t>FA</t>
        </is>
      </c>
      <c r="H4136" s="30" t="n">
        <v>1</v>
      </c>
      <c r="I4136" s="31" t="n">
        <v>0</v>
      </c>
      <c r="J4136" s="31" t="n"/>
      <c r="K4136" s="31" t="n">
        <v>0</v>
      </c>
      <c r="L4136" s="32" t="n"/>
      <c r="M4136" s="31" t="n">
        <v>0</v>
      </c>
      <c r="N4136" s="31" t="n">
        <v>0</v>
      </c>
      <c r="O4136" s="31" t="n"/>
      <c r="P4136" s="31" t="n"/>
      <c r="Q4136" s="31" t="n">
        <v>0</v>
      </c>
      <c r="R4136" s="31" t="n"/>
      <c r="S4136" s="32" t="n"/>
      <c r="T4136" s="32" t="n"/>
      <c r="V4136" t="inlineStr">
        <is>
          <t>06yfz</t>
        </is>
      </c>
      <c r="Z4136" t="inlineStr">
        <is>
          <t>Jakub Dubravik ((N/A) LW)</t>
        </is>
      </c>
    </row>
    <row r="4137">
      <c r="A4137" t="inlineStr">
        <is>
          <t>Jakub Dvorak</t>
        </is>
      </c>
      <c r="B4137" t="inlineStr">
        <is>
          <t>LAK</t>
        </is>
      </c>
      <c r="C4137" t="inlineStr">
        <is>
          <t>D</t>
        </is>
      </c>
      <c r="D4137" t="inlineStr">
        <is>
          <t>D</t>
        </is>
      </c>
      <c r="E4137" t="n">
        <v>21</v>
      </c>
      <c r="F4137" t="inlineStr">
        <is>
          <t>FA</t>
        </is>
      </c>
      <c r="G4137" t="inlineStr">
        <is>
          <t>FA</t>
        </is>
      </c>
      <c r="H4137" s="30" t="n">
        <v>840000</v>
      </c>
      <c r="I4137" s="31" t="n">
        <v>0</v>
      </c>
      <c r="J4137" s="31" t="n"/>
      <c r="K4137" s="31" t="n">
        <v>0</v>
      </c>
      <c r="L4137" s="32" t="n"/>
      <c r="M4137" s="31" t="n">
        <v>0</v>
      </c>
      <c r="N4137" s="31" t="n">
        <v>0</v>
      </c>
      <c r="O4137" s="31" t="n"/>
      <c r="P4137" s="31" t="n"/>
      <c r="Q4137" s="31" t="n">
        <v>0</v>
      </c>
      <c r="R4137" s="31" t="n"/>
      <c r="S4137" s="32" t="n"/>
      <c r="T4137" s="32" t="n"/>
      <c r="V4137" t="inlineStr">
        <is>
          <t>06bdn</t>
        </is>
      </c>
      <c r="W4137" t="n">
        <v>6975</v>
      </c>
      <c r="Y4137" t="inlineStr">
        <is>
          <t>b5a3e32b-2ea2-4288-a181-556d782ac83c</t>
        </is>
      </c>
      <c r="Z4137" t="inlineStr">
        <is>
          <t>Jakub Dvorak (LAK D)</t>
        </is>
      </c>
    </row>
    <row r="4138">
      <c r="A4138" t="inlineStr">
        <is>
          <t>Jakub Fibigr</t>
        </is>
      </c>
      <c r="B4138" t="inlineStr">
        <is>
          <t>SEA</t>
        </is>
      </c>
      <c r="C4138" t="inlineStr">
        <is>
          <t>D</t>
        </is>
      </c>
      <c r="D4138" t="inlineStr">
        <is>
          <t>D</t>
        </is>
      </c>
      <c r="E4138" t="n">
        <v>20</v>
      </c>
      <c r="F4138" t="inlineStr">
        <is>
          <t>FA</t>
        </is>
      </c>
      <c r="G4138" t="inlineStr">
        <is>
          <t>FA</t>
        </is>
      </c>
      <c r="H4138" s="30" t="n">
        <v>1</v>
      </c>
      <c r="I4138" s="31" t="n">
        <v>0</v>
      </c>
      <c r="J4138" s="31" t="n"/>
      <c r="K4138" s="31" t="n">
        <v>0</v>
      </c>
      <c r="L4138" s="32" t="n"/>
      <c r="M4138" s="31" t="n">
        <v>0</v>
      </c>
      <c r="N4138" s="31" t="n">
        <v>0</v>
      </c>
      <c r="O4138" s="31" t="n"/>
      <c r="P4138" s="31" t="n"/>
      <c r="Q4138" s="31" t="n">
        <v>0</v>
      </c>
      <c r="R4138" s="31" t="n"/>
      <c r="S4138" s="32" t="n"/>
      <c r="T4138" s="32" t="n"/>
      <c r="V4138" t="inlineStr">
        <is>
          <t>06mh2</t>
        </is>
      </c>
      <c r="W4138" t="n">
        <v>7224</v>
      </c>
      <c r="Y4138" t="inlineStr">
        <is>
          <t>6e3113a8-25ad-415b-93a6-1252dd8acc01</t>
        </is>
      </c>
      <c r="Z4138" t="inlineStr">
        <is>
          <t>Jakub Fibigr (SEA D)</t>
        </is>
      </c>
    </row>
    <row r="4139">
      <c r="A4139" t="inlineStr">
        <is>
          <t>Jakub Floris</t>
        </is>
      </c>
      <c r="B4139" t="inlineStr">
        <is>
          <t>NSH</t>
        </is>
      </c>
      <c r="C4139" t="inlineStr">
        <is>
          <t>D</t>
        </is>
      </c>
      <c r="D4139" t="inlineStr">
        <is>
          <t>D</t>
        </is>
      </c>
      <c r="E4139" t="n">
        <v>18</v>
      </c>
      <c r="F4139" t="inlineStr">
        <is>
          <t>FA</t>
        </is>
      </c>
      <c r="G4139" t="inlineStr">
        <is>
          <t>FA</t>
        </is>
      </c>
      <c r="H4139" s="30" t="n">
        <v>1</v>
      </c>
      <c r="I4139" s="31" t="n">
        <v>0</v>
      </c>
      <c r="J4139" s="31" t="n"/>
      <c r="K4139" s="31" t="n">
        <v>0</v>
      </c>
      <c r="L4139" s="32" t="n"/>
      <c r="M4139" s="31" t="n">
        <v>0</v>
      </c>
      <c r="N4139" s="31" t="n">
        <v>0</v>
      </c>
      <c r="O4139" s="31" t="n"/>
      <c r="P4139" s="31" t="n"/>
      <c r="Q4139" s="31" t="n">
        <v>0</v>
      </c>
      <c r="R4139" s="31" t="n"/>
      <c r="S4139" s="32" t="n"/>
      <c r="T4139" s="32" t="n"/>
      <c r="V4139" t="inlineStr">
        <is>
          <t>076k4</t>
        </is>
      </c>
      <c r="W4139" t="n">
        <v>7760</v>
      </c>
      <c r="Y4139" t="inlineStr">
        <is>
          <t>a7206f02-6b82-4726-8967-f12a536082b3</t>
        </is>
      </c>
      <c r="Z4139" t="inlineStr">
        <is>
          <t>Jakub Floris (NSH D)</t>
        </is>
      </c>
    </row>
    <row r="4140">
      <c r="A4140" t="inlineStr">
        <is>
          <t>Jakub Frolo</t>
        </is>
      </c>
      <c r="B4140" t="inlineStr">
        <is>
          <t>(N/A)</t>
        </is>
      </c>
      <c r="C4140" t="inlineStr">
        <is>
          <t>RW</t>
        </is>
      </c>
      <c r="D4140" t="inlineStr">
        <is>
          <t>F</t>
        </is>
      </c>
      <c r="E4140" t="n">
        <v>18</v>
      </c>
      <c r="F4140" t="inlineStr">
        <is>
          <t>FA</t>
        </is>
      </c>
      <c r="G4140" t="inlineStr">
        <is>
          <t>FA</t>
        </is>
      </c>
      <c r="H4140" s="30" t="n">
        <v>1</v>
      </c>
      <c r="I4140" s="31" t="n">
        <v>0</v>
      </c>
      <c r="J4140" s="31" t="n"/>
      <c r="K4140" s="31" t="n">
        <v>0</v>
      </c>
      <c r="L4140" s="32" t="n"/>
      <c r="M4140" s="31" t="n">
        <v>0</v>
      </c>
      <c r="N4140" s="31" t="n">
        <v>0</v>
      </c>
      <c r="O4140" s="31" t="n"/>
      <c r="P4140" s="31" t="n"/>
      <c r="Q4140" s="31" t="n">
        <v>0</v>
      </c>
      <c r="R4140" s="31" t="n"/>
      <c r="S4140" s="32" t="n"/>
      <c r="T4140" s="32" t="n"/>
      <c r="V4140" t="inlineStr">
        <is>
          <t>076ji</t>
        </is>
      </c>
      <c r="Z4140" t="inlineStr">
        <is>
          <t>Jakub Frolo ((N/A) RW)</t>
        </is>
      </c>
    </row>
    <row r="4141">
      <c r="A4141" t="inlineStr">
        <is>
          <t>Jakub Galvas</t>
        </is>
      </c>
      <c r="B4141" t="inlineStr">
        <is>
          <t>CHI</t>
        </is>
      </c>
      <c r="C4141" t="inlineStr">
        <is>
          <t>D</t>
        </is>
      </c>
      <c r="D4141" t="inlineStr">
        <is>
          <t>D</t>
        </is>
      </c>
      <c r="E4141" t="n">
        <v>27</v>
      </c>
      <c r="F4141" t="inlineStr">
        <is>
          <t>FA</t>
        </is>
      </c>
      <c r="G4141" t="inlineStr">
        <is>
          <t>FA</t>
        </is>
      </c>
      <c r="H4141" s="30" t="n">
        <v>1</v>
      </c>
      <c r="I4141" s="31" t="n">
        <v>0</v>
      </c>
      <c r="J4141" s="31" t="n"/>
      <c r="K4141" s="31" t="n">
        <v>0</v>
      </c>
      <c r="L4141" s="32" t="n"/>
      <c r="M4141" s="31" t="n">
        <v>0</v>
      </c>
      <c r="N4141" s="31" t="n">
        <v>0</v>
      </c>
      <c r="O4141" s="31" t="n"/>
      <c r="P4141" s="31" t="n"/>
      <c r="Q4141" s="31" t="n">
        <v>0</v>
      </c>
      <c r="R4141" s="31" t="n"/>
      <c r="S4141" s="32" t="n"/>
      <c r="T4141" s="32" t="n"/>
      <c r="V4141" t="inlineStr">
        <is>
          <t>04f7h</t>
        </is>
      </c>
      <c r="W4141" t="n">
        <v>6431</v>
      </c>
      <c r="X4141" t="n">
        <v>7665</v>
      </c>
      <c r="Y4141" t="inlineStr">
        <is>
          <t>2d50928d-aa74-466f-8659-5eb3fa4d48e3</t>
        </is>
      </c>
      <c r="Z4141" t="inlineStr">
        <is>
          <t>Jakub Galvas (CHI D)</t>
        </is>
      </c>
    </row>
    <row r="4142">
      <c r="A4142" t="inlineStr">
        <is>
          <t>Jakub Hujer</t>
        </is>
      </c>
      <c r="B4142" t="inlineStr">
        <is>
          <t>(N/A)</t>
        </is>
      </c>
      <c r="C4142" t="inlineStr">
        <is>
          <t>LW</t>
        </is>
      </c>
      <c r="D4142" t="inlineStr">
        <is>
          <t>F</t>
        </is>
      </c>
      <c r="E4142" t="n">
        <v>22</v>
      </c>
      <c r="F4142" t="inlineStr">
        <is>
          <t>FA</t>
        </is>
      </c>
      <c r="G4142" t="inlineStr">
        <is>
          <t>FA</t>
        </is>
      </c>
      <c r="H4142" s="30" t="n">
        <v>1</v>
      </c>
      <c r="I4142" s="31" t="n">
        <v>0</v>
      </c>
      <c r="J4142" s="31" t="n"/>
      <c r="K4142" s="31" t="n">
        <v>0</v>
      </c>
      <c r="L4142" s="32" t="n"/>
      <c r="M4142" s="31" t="n">
        <v>0</v>
      </c>
      <c r="N4142" s="31" t="n">
        <v>0</v>
      </c>
      <c r="O4142" s="31" t="n"/>
      <c r="P4142" s="31" t="n"/>
      <c r="Q4142" s="31" t="n">
        <v>0</v>
      </c>
      <c r="R4142" s="31" t="n"/>
      <c r="S4142" s="32" t="n"/>
      <c r="T4142" s="32" t="n"/>
      <c r="V4142" t="inlineStr">
        <is>
          <t>060nd</t>
        </is>
      </c>
      <c r="Z4142" t="inlineStr">
        <is>
          <t>Jakub Hujer ((N/A) LW)</t>
        </is>
      </c>
    </row>
    <row r="4143">
      <c r="A4143" t="inlineStr">
        <is>
          <t>Jakub Jerabek</t>
        </is>
      </c>
      <c r="B4143" t="inlineStr">
        <is>
          <t>(N/A)</t>
        </is>
      </c>
      <c r="C4143" t="inlineStr">
        <is>
          <t>D</t>
        </is>
      </c>
      <c r="D4143" t="inlineStr">
        <is>
          <t>D</t>
        </is>
      </c>
      <c r="E4143" t="n">
        <v>35</v>
      </c>
      <c r="F4143" t="inlineStr">
        <is>
          <t>FA</t>
        </is>
      </c>
      <c r="G4143" t="inlineStr">
        <is>
          <t>FA</t>
        </is>
      </c>
      <c r="H4143" s="30" t="n">
        <v>1</v>
      </c>
      <c r="I4143" s="31" t="n">
        <v>0</v>
      </c>
      <c r="J4143" s="31" t="n"/>
      <c r="K4143" s="31" t="n">
        <v>0</v>
      </c>
      <c r="L4143" s="32" t="n"/>
      <c r="M4143" s="31" t="n">
        <v>0</v>
      </c>
      <c r="N4143" s="31" t="n">
        <v>0</v>
      </c>
      <c r="O4143" s="31" t="n"/>
      <c r="P4143" s="31" t="n"/>
      <c r="Q4143" s="31" t="n">
        <v>0</v>
      </c>
      <c r="R4143" s="31" t="n"/>
      <c r="S4143" s="32" t="n"/>
      <c r="T4143" s="32" t="n"/>
      <c r="V4143" t="inlineStr">
        <is>
          <t>03yel</t>
        </is>
      </c>
      <c r="W4143" t="n">
        <v>5392</v>
      </c>
      <c r="X4143" t="n">
        <v>7497</v>
      </c>
      <c r="Z4143" t="inlineStr">
        <is>
          <t>Jakub Jerabek ((N/A) D)</t>
        </is>
      </c>
    </row>
    <row r="4144">
      <c r="A4144" t="inlineStr">
        <is>
          <t>Jakub Kindl</t>
        </is>
      </c>
      <c r="B4144" t="inlineStr">
        <is>
          <t>(N/A)</t>
        </is>
      </c>
      <c r="C4144" t="inlineStr">
        <is>
          <t>D</t>
        </is>
      </c>
      <c r="D4144" t="inlineStr">
        <is>
          <t>D</t>
        </is>
      </c>
      <c r="E4144" t="n">
        <v>39</v>
      </c>
      <c r="F4144" t="inlineStr">
        <is>
          <t>FA</t>
        </is>
      </c>
      <c r="G4144" t="inlineStr">
        <is>
          <t>FA</t>
        </is>
      </c>
      <c r="H4144" s="30" t="n">
        <v>1</v>
      </c>
      <c r="I4144" s="31" t="n">
        <v>0</v>
      </c>
      <c r="J4144" s="31" t="n"/>
      <c r="K4144" s="31" t="n">
        <v>0</v>
      </c>
      <c r="L4144" s="32" t="n"/>
      <c r="M4144" s="31" t="n">
        <v>0</v>
      </c>
      <c r="N4144" s="31" t="n">
        <v>0</v>
      </c>
      <c r="O4144" s="31" t="n"/>
      <c r="P4144" s="31" t="n"/>
      <c r="Q4144" s="31" t="n">
        <v>0</v>
      </c>
      <c r="R4144" s="31" t="n"/>
      <c r="S4144" s="32" t="n"/>
      <c r="T4144" s="32" t="n"/>
      <c r="V4144" t="inlineStr">
        <is>
          <t>003pe</t>
        </is>
      </c>
      <c r="W4144" t="n">
        <v>2313</v>
      </c>
      <c r="X4144" t="n">
        <v>3796</v>
      </c>
      <c r="Z4144" t="inlineStr">
        <is>
          <t>Jakub Kindl ((N/A) D)</t>
        </is>
      </c>
    </row>
    <row r="4145">
      <c r="A4145" t="inlineStr">
        <is>
          <t>Jakub Klepis</t>
        </is>
      </c>
      <c r="B4145" t="inlineStr">
        <is>
          <t>(N/A)</t>
        </is>
      </c>
      <c r="C4145" t="inlineStr">
        <is>
          <t>C</t>
        </is>
      </c>
      <c r="D4145" t="inlineStr">
        <is>
          <t>F</t>
        </is>
      </c>
      <c r="E4145" t="n">
        <v>42</v>
      </c>
      <c r="F4145" t="inlineStr">
        <is>
          <t>FA</t>
        </is>
      </c>
      <c r="G4145" t="inlineStr">
        <is>
          <t>FA</t>
        </is>
      </c>
      <c r="H4145" s="30" t="n">
        <v>1</v>
      </c>
      <c r="I4145" s="31" t="n">
        <v>0</v>
      </c>
      <c r="J4145" s="31" t="n"/>
      <c r="K4145" s="31" t="n">
        <v>0</v>
      </c>
      <c r="L4145" s="32" t="n"/>
      <c r="M4145" s="31" t="n">
        <v>0</v>
      </c>
      <c r="N4145" s="31" t="n">
        <v>0</v>
      </c>
      <c r="O4145" s="31" t="n"/>
      <c r="P4145" s="31" t="n"/>
      <c r="Q4145" s="31" t="n">
        <v>0</v>
      </c>
      <c r="R4145" s="31" t="n"/>
      <c r="S4145" s="32" t="n"/>
      <c r="T4145" s="32" t="n"/>
      <c r="V4145" t="inlineStr">
        <is>
          <t>004cf</t>
        </is>
      </c>
      <c r="W4145" t="n">
        <v>1685</v>
      </c>
      <c r="X4145" t="n">
        <v>3078</v>
      </c>
      <c r="Z4145" t="inlineStr">
        <is>
          <t>Jakub Klepis ((N/A) C)</t>
        </is>
      </c>
    </row>
    <row r="4146">
      <c r="A4146" t="inlineStr">
        <is>
          <t>Jakub Konecny</t>
        </is>
      </c>
      <c r="B4146" t="inlineStr">
        <is>
          <t>(N/A)</t>
        </is>
      </c>
      <c r="C4146" t="inlineStr">
        <is>
          <t>LW</t>
        </is>
      </c>
      <c r="D4146" t="inlineStr">
        <is>
          <t>F</t>
        </is>
      </c>
      <c r="E4146" t="n">
        <v>24</v>
      </c>
      <c r="F4146" t="inlineStr">
        <is>
          <t>FA</t>
        </is>
      </c>
      <c r="G4146" t="inlineStr">
        <is>
          <t>FA</t>
        </is>
      </c>
      <c r="H4146" s="30" t="n">
        <v>1</v>
      </c>
      <c r="I4146" s="31" t="n">
        <v>0</v>
      </c>
      <c r="J4146" s="31" t="n"/>
      <c r="K4146" s="31" t="n">
        <v>0</v>
      </c>
      <c r="L4146" s="32" t="n"/>
      <c r="M4146" s="31" t="n">
        <v>0</v>
      </c>
      <c r="N4146" s="31" t="n">
        <v>0</v>
      </c>
      <c r="O4146" s="31" t="n"/>
      <c r="P4146" s="31" t="n"/>
      <c r="Q4146" s="31" t="n">
        <v>0</v>
      </c>
      <c r="R4146" s="31" t="n"/>
      <c r="S4146" s="32" t="n"/>
      <c r="T4146" s="32" t="n"/>
      <c r="V4146" t="inlineStr">
        <is>
          <t>05ny1</t>
        </is>
      </c>
      <c r="Y4146" t="inlineStr">
        <is>
          <t>b1cdf085-c60a-40b2-a0d2-297be9afee78</t>
        </is>
      </c>
      <c r="Z4146" t="inlineStr">
        <is>
          <t>Jakub Konecny ((N/A) LW)</t>
        </is>
      </c>
    </row>
    <row r="4147">
      <c r="A4147" t="inlineStr">
        <is>
          <t>Jakub Kos</t>
        </is>
      </c>
      <c r="B4147" t="inlineStr">
        <is>
          <t>FLA</t>
        </is>
      </c>
      <c r="C4147" t="inlineStr">
        <is>
          <t>LW</t>
        </is>
      </c>
      <c r="D4147" t="inlineStr">
        <is>
          <t>F</t>
        </is>
      </c>
      <c r="E4147" t="n">
        <v>23</v>
      </c>
      <c r="F4147" t="inlineStr">
        <is>
          <t>FA</t>
        </is>
      </c>
      <c r="G4147" t="inlineStr">
        <is>
          <t>FA</t>
        </is>
      </c>
      <c r="H4147" s="30" t="n">
        <v>1</v>
      </c>
      <c r="I4147" s="31" t="n">
        <v>0</v>
      </c>
      <c r="J4147" s="31" t="n"/>
      <c r="K4147" s="31" t="n">
        <v>0</v>
      </c>
      <c r="L4147" s="32" t="n"/>
      <c r="M4147" s="31" t="n">
        <v>0</v>
      </c>
      <c r="N4147" s="31" t="n">
        <v>0</v>
      </c>
      <c r="O4147" s="31" t="n"/>
      <c r="P4147" s="31" t="n"/>
      <c r="Q4147" s="31" t="n">
        <v>0</v>
      </c>
      <c r="R4147" s="31" t="n"/>
      <c r="S4147" s="32" t="n"/>
      <c r="T4147" s="32" t="n"/>
      <c r="V4147" t="inlineStr">
        <is>
          <t>05ug7</t>
        </is>
      </c>
      <c r="Y4147" t="inlineStr">
        <is>
          <t>32bad973-20c9-4821-bd24-9569807440d1</t>
        </is>
      </c>
      <c r="Z4147" t="inlineStr">
        <is>
          <t>Jakub Kos (FLA LW)</t>
        </is>
      </c>
    </row>
    <row r="4148">
      <c r="A4148" t="inlineStr">
        <is>
          <t>Jakub Kovar</t>
        </is>
      </c>
      <c r="B4148" t="inlineStr">
        <is>
          <t>PHI</t>
        </is>
      </c>
      <c r="C4148" t="inlineStr">
        <is>
          <t>G</t>
        </is>
      </c>
      <c r="D4148" t="inlineStr">
        <is>
          <t>G</t>
        </is>
      </c>
      <c r="E4148" t="n">
        <v>38</v>
      </c>
      <c r="F4148" t="inlineStr">
        <is>
          <t>FA</t>
        </is>
      </c>
      <c r="G4148" t="inlineStr">
        <is>
          <t>FA</t>
        </is>
      </c>
      <c r="H4148" s="30" t="n">
        <v>1</v>
      </c>
      <c r="I4148" s="31" t="n">
        <v>0</v>
      </c>
      <c r="J4148" s="31" t="n"/>
      <c r="K4148" s="31" t="n">
        <v>0</v>
      </c>
      <c r="L4148" s="32" t="n"/>
      <c r="M4148" s="31" t="n">
        <v>0</v>
      </c>
      <c r="N4148" s="31" t="n">
        <v>0</v>
      </c>
      <c r="O4148" s="31" t="n"/>
      <c r="P4148" s="31" t="n"/>
      <c r="Q4148" s="31" t="n">
        <v>0</v>
      </c>
      <c r="R4148" s="31" t="n"/>
      <c r="S4148" s="32" t="n"/>
      <c r="T4148" s="32" t="n"/>
      <c r="V4148" t="inlineStr">
        <is>
          <t>02jq1</t>
        </is>
      </c>
      <c r="Z4148" t="inlineStr">
        <is>
          <t>Jakub Kovar (PHI G)</t>
        </is>
      </c>
    </row>
    <row r="4149">
      <c r="A4149" t="inlineStr">
        <is>
          <t>Jakub Krbecek</t>
        </is>
      </c>
      <c r="B4149" t="inlineStr">
        <is>
          <t>(N/A)</t>
        </is>
      </c>
      <c r="C4149" t="inlineStr">
        <is>
          <t>G</t>
        </is>
      </c>
      <c r="D4149" t="inlineStr">
        <is>
          <t>G</t>
        </is>
      </c>
      <c r="E4149" t="n">
        <v>23</v>
      </c>
      <c r="F4149" t="inlineStr">
        <is>
          <t>FA</t>
        </is>
      </c>
      <c r="G4149" t="inlineStr">
        <is>
          <t>FA</t>
        </is>
      </c>
      <c r="H4149" s="30" t="n">
        <v>1</v>
      </c>
      <c r="I4149" s="31" t="n">
        <v>0</v>
      </c>
      <c r="J4149" s="31" t="n"/>
      <c r="K4149" s="31" t="n">
        <v>0</v>
      </c>
      <c r="L4149" s="32" t="n"/>
      <c r="M4149" s="31" t="n">
        <v>0</v>
      </c>
      <c r="N4149" s="31" t="n">
        <v>0</v>
      </c>
      <c r="O4149" s="31" t="n"/>
      <c r="P4149" s="31" t="n"/>
      <c r="Q4149" s="31" t="n">
        <v>0</v>
      </c>
      <c r="R4149" s="31" t="n"/>
      <c r="S4149" s="32" t="n"/>
      <c r="T4149" s="32" t="n"/>
      <c r="V4149" t="inlineStr">
        <is>
          <t>072nb</t>
        </is>
      </c>
      <c r="Z4149" t="inlineStr">
        <is>
          <t>Jakub Krbecek ((N/A) G)</t>
        </is>
      </c>
    </row>
    <row r="4150">
      <c r="A4150" t="inlineStr">
        <is>
          <t>Jakub Lacka</t>
        </is>
      </c>
      <c r="B4150" t="inlineStr">
        <is>
          <t>(N/A)</t>
        </is>
      </c>
      <c r="C4150" t="inlineStr">
        <is>
          <t>LW</t>
        </is>
      </c>
      <c r="D4150" t="inlineStr">
        <is>
          <t>F</t>
        </is>
      </c>
      <c r="E4150" t="n">
        <v>27</v>
      </c>
      <c r="F4150" t="inlineStr">
        <is>
          <t>FA</t>
        </is>
      </c>
      <c r="G4150" t="inlineStr">
        <is>
          <t>FA</t>
        </is>
      </c>
      <c r="H4150" s="30" t="n">
        <v>1</v>
      </c>
      <c r="I4150" s="31" t="n">
        <v>0</v>
      </c>
      <c r="J4150" s="31" t="n"/>
      <c r="K4150" s="31" t="n">
        <v>0</v>
      </c>
      <c r="L4150" s="32" t="n"/>
      <c r="M4150" s="31" t="n">
        <v>0</v>
      </c>
      <c r="N4150" s="31" t="n">
        <v>0</v>
      </c>
      <c r="O4150" s="31" t="n"/>
      <c r="P4150" s="31" t="n"/>
      <c r="Q4150" s="31" t="n">
        <v>0</v>
      </c>
      <c r="R4150" s="31" t="n"/>
      <c r="S4150" s="32" t="n"/>
      <c r="T4150" s="32" t="n"/>
      <c r="V4150" t="inlineStr">
        <is>
          <t>04m2o</t>
        </is>
      </c>
      <c r="Z4150" t="inlineStr">
        <is>
          <t>Jakub Lacka ((N/A) LW)</t>
        </is>
      </c>
    </row>
    <row r="4151">
      <c r="A4151" t="inlineStr">
        <is>
          <t>Jakub Lauko</t>
        </is>
      </c>
      <c r="B4151" t="inlineStr">
        <is>
          <t>(N/A)</t>
        </is>
      </c>
      <c r="C4151" t="inlineStr">
        <is>
          <t>LW</t>
        </is>
      </c>
      <c r="D4151" t="inlineStr">
        <is>
          <t>F</t>
        </is>
      </c>
      <c r="E4151" t="n">
        <v>26</v>
      </c>
      <c r="F4151" t="inlineStr">
        <is>
          <t>FA</t>
        </is>
      </c>
      <c r="G4151" t="inlineStr">
        <is>
          <t>FA</t>
        </is>
      </c>
      <c r="H4151" s="30" t="n">
        <v>1</v>
      </c>
      <c r="I4151" s="31" t="n">
        <v>0</v>
      </c>
      <c r="J4151" s="31" t="n"/>
      <c r="K4151" s="31" t="n">
        <v>0</v>
      </c>
      <c r="L4151" s="32" t="n"/>
      <c r="M4151" s="31" t="n">
        <v>0</v>
      </c>
      <c r="N4151" s="31" t="n">
        <v>0</v>
      </c>
      <c r="O4151" s="31" t="n"/>
      <c r="P4151" s="31" t="n"/>
      <c r="Q4151" s="31" t="n">
        <v>0</v>
      </c>
      <c r="R4151" s="31" t="n"/>
      <c r="S4151" s="32" t="n"/>
      <c r="T4151" s="32" t="n"/>
      <c r="V4151" t="inlineStr">
        <is>
          <t>04ld4</t>
        </is>
      </c>
      <c r="W4151" t="n">
        <v>5730</v>
      </c>
      <c r="X4151" t="n">
        <v>7975</v>
      </c>
      <c r="Y4151" t="inlineStr">
        <is>
          <t>a74c2fe3-5399-4800-b77a-2482d49779d4</t>
        </is>
      </c>
      <c r="Z4151" t="inlineStr">
        <is>
          <t>Jakub Lauko ((N/A) LW)</t>
        </is>
      </c>
    </row>
    <row r="4152">
      <c r="A4152" t="inlineStr">
        <is>
          <t>Jakub Malek</t>
        </is>
      </c>
      <c r="B4152" t="inlineStr">
        <is>
          <t>NJD</t>
        </is>
      </c>
      <c r="C4152" t="inlineStr">
        <is>
          <t>G</t>
        </is>
      </c>
      <c r="D4152" t="inlineStr">
        <is>
          <t>G</t>
        </is>
      </c>
      <c r="E4152" t="n">
        <v>24</v>
      </c>
      <c r="F4152" t="inlineStr">
        <is>
          <t>FA</t>
        </is>
      </c>
      <c r="G4152" t="inlineStr">
        <is>
          <t>FA</t>
        </is>
      </c>
      <c r="H4152" s="30" t="n">
        <v>867500</v>
      </c>
      <c r="I4152" s="31" t="n">
        <v>0</v>
      </c>
      <c r="J4152" s="31" t="n"/>
      <c r="K4152" s="31" t="n">
        <v>0</v>
      </c>
      <c r="L4152" s="32" t="n"/>
      <c r="M4152" s="31" t="n">
        <v>0</v>
      </c>
      <c r="N4152" s="31" t="n">
        <v>0</v>
      </c>
      <c r="O4152" s="31" t="n"/>
      <c r="P4152" s="31" t="n"/>
      <c r="Q4152" s="31" t="n">
        <v>0</v>
      </c>
      <c r="R4152" s="31" t="n"/>
      <c r="S4152" s="32" t="n"/>
      <c r="T4152" s="32" t="n"/>
      <c r="V4152" t="inlineStr">
        <is>
          <t>05uf1</t>
        </is>
      </c>
      <c r="W4152" t="n">
        <v>7156</v>
      </c>
      <c r="Y4152" t="inlineStr">
        <is>
          <t>ae2b2252-c036-4c37-8f20-03c6bde22e93</t>
        </is>
      </c>
      <c r="Z4152" t="inlineStr">
        <is>
          <t>Jakub Malek (NJD G)</t>
        </is>
      </c>
    </row>
    <row r="4153">
      <c r="A4153" t="inlineStr">
        <is>
          <t>Jakub Milota</t>
        </is>
      </c>
      <c r="B4153" t="inlineStr">
        <is>
          <t>NSH</t>
        </is>
      </c>
      <c r="C4153" t="inlineStr">
        <is>
          <t>G</t>
        </is>
      </c>
      <c r="D4153" t="inlineStr">
        <is>
          <t>G</t>
        </is>
      </c>
      <c r="E4153" t="n">
        <v>20</v>
      </c>
      <c r="F4153" t="inlineStr">
        <is>
          <t>FA</t>
        </is>
      </c>
      <c r="G4153" t="inlineStr">
        <is>
          <t>FA</t>
        </is>
      </c>
      <c r="H4153" s="30" t="n">
        <v>1</v>
      </c>
      <c r="I4153" s="31" t="n">
        <v>0</v>
      </c>
      <c r="J4153" s="31" t="n"/>
      <c r="K4153" s="31" t="n">
        <v>0</v>
      </c>
      <c r="L4153" s="32" t="n"/>
      <c r="M4153" s="31" t="n">
        <v>0</v>
      </c>
      <c r="N4153" s="31" t="n">
        <v>0</v>
      </c>
      <c r="O4153" s="31" t="n"/>
      <c r="P4153" s="31" t="n"/>
      <c r="Q4153" s="31" t="n">
        <v>0</v>
      </c>
      <c r="R4153" s="31" t="n"/>
      <c r="S4153" s="32" t="n"/>
      <c r="T4153" s="32" t="n"/>
      <c r="V4153" t="inlineStr">
        <is>
          <t>06mp3</t>
        </is>
      </c>
      <c r="Y4153" t="inlineStr">
        <is>
          <t>724a9107-9bfc-4496-a2eb-0aafc0bc029d</t>
        </is>
      </c>
      <c r="Z4153" t="inlineStr">
        <is>
          <t>Jakub Milota (NSH G)</t>
        </is>
      </c>
    </row>
    <row r="4154">
      <c r="A4154" t="inlineStr">
        <is>
          <t>Jakub Nakladal</t>
        </is>
      </c>
      <c r="B4154" t="inlineStr">
        <is>
          <t>(N/A)</t>
        </is>
      </c>
      <c r="C4154" t="inlineStr">
        <is>
          <t>D</t>
        </is>
      </c>
      <c r="D4154" t="inlineStr">
        <is>
          <t>D</t>
        </is>
      </c>
      <c r="E4154" t="n">
        <v>38</v>
      </c>
      <c r="F4154" t="inlineStr">
        <is>
          <t>FA</t>
        </is>
      </c>
      <c r="G4154" t="inlineStr">
        <is>
          <t>FA</t>
        </is>
      </c>
      <c r="H4154" s="30" t="n">
        <v>1</v>
      </c>
      <c r="I4154" s="31" t="n">
        <v>0</v>
      </c>
      <c r="J4154" s="31" t="n"/>
      <c r="K4154" s="31" t="n">
        <v>0</v>
      </c>
      <c r="L4154" s="32" t="n"/>
      <c r="M4154" s="31" t="n">
        <v>0</v>
      </c>
      <c r="N4154" s="31" t="n">
        <v>0</v>
      </c>
      <c r="O4154" s="31" t="n"/>
      <c r="P4154" s="31" t="n"/>
      <c r="Q4154" s="31" t="n">
        <v>0</v>
      </c>
      <c r="R4154" s="31" t="n"/>
      <c r="S4154" s="32" t="n"/>
      <c r="T4154" s="32" t="n"/>
      <c r="V4154" t="inlineStr">
        <is>
          <t>03p6u</t>
        </is>
      </c>
      <c r="W4154" t="n">
        <v>4912</v>
      </c>
      <c r="X4154" t="n">
        <v>6733</v>
      </c>
      <c r="Z4154" t="inlineStr">
        <is>
          <t>Jakub Nakladal ((N/A) D)</t>
        </is>
      </c>
    </row>
    <row r="4155">
      <c r="A4155" t="inlineStr">
        <is>
          <t>Jakub Petruzalek</t>
        </is>
      </c>
      <c r="B4155" t="inlineStr">
        <is>
          <t>(N/A)</t>
        </is>
      </c>
      <c r="C4155" t="inlineStr">
        <is>
          <t>C</t>
        </is>
      </c>
      <c r="D4155" t="inlineStr">
        <is>
          <t>F</t>
        </is>
      </c>
      <c r="E4155" t="n">
        <v>41</v>
      </c>
      <c r="F4155" t="inlineStr">
        <is>
          <t>FA</t>
        </is>
      </c>
      <c r="G4155" t="inlineStr">
        <is>
          <t>FA</t>
        </is>
      </c>
      <c r="H4155" s="30" t="n">
        <v>1</v>
      </c>
      <c r="I4155" s="31" t="n">
        <v>0</v>
      </c>
      <c r="J4155" s="31" t="n"/>
      <c r="K4155" s="31" t="n">
        <v>0</v>
      </c>
      <c r="L4155" s="32" t="n"/>
      <c r="M4155" s="31" t="n">
        <v>0</v>
      </c>
      <c r="N4155" s="31" t="n">
        <v>0</v>
      </c>
      <c r="O4155" s="31" t="n"/>
      <c r="P4155" s="31" t="n"/>
      <c r="Q4155" s="31" t="n">
        <v>0</v>
      </c>
      <c r="R4155" s="31" t="n"/>
      <c r="S4155" s="32" t="n"/>
      <c r="T4155" s="32" t="n"/>
      <c r="V4155" t="inlineStr">
        <is>
          <t>003ji</t>
        </is>
      </c>
      <c r="W4155" t="n">
        <v>2702</v>
      </c>
      <c r="X4155" t="n">
        <v>4105</v>
      </c>
      <c r="Z4155" t="inlineStr">
        <is>
          <t>Jakub Petruzalek ((N/A) C)</t>
        </is>
      </c>
    </row>
    <row r="4156">
      <c r="A4156" t="inlineStr">
        <is>
          <t>Jakub Pour</t>
        </is>
      </c>
      <c r="B4156" t="inlineStr">
        <is>
          <t>CHI</t>
        </is>
      </c>
      <c r="C4156" t="inlineStr">
        <is>
          <t>RW</t>
        </is>
      </c>
      <c r="D4156" t="inlineStr">
        <is>
          <t>F</t>
        </is>
      </c>
      <c r="E4156" t="n">
        <v>27</v>
      </c>
      <c r="F4156" t="inlineStr">
        <is>
          <t>FA</t>
        </is>
      </c>
      <c r="G4156" t="inlineStr">
        <is>
          <t>FA</t>
        </is>
      </c>
      <c r="H4156" s="30" t="n">
        <v>1</v>
      </c>
      <c r="I4156" s="31" t="n">
        <v>0</v>
      </c>
      <c r="J4156" s="31" t="n"/>
      <c r="K4156" s="31" t="n">
        <v>0</v>
      </c>
      <c r="L4156" s="32" t="n"/>
      <c r="M4156" s="31" t="n">
        <v>0</v>
      </c>
      <c r="N4156" s="31" t="n">
        <v>0</v>
      </c>
      <c r="O4156" s="31" t="n"/>
      <c r="P4156" s="31" t="n"/>
      <c r="Q4156" s="31" t="n">
        <v>0</v>
      </c>
      <c r="R4156" s="31" t="n"/>
      <c r="S4156" s="32" t="n"/>
      <c r="T4156" s="32" t="n"/>
      <c r="V4156" t="inlineStr">
        <is>
          <t>05tq2</t>
        </is>
      </c>
      <c r="W4156" t="n">
        <v>6519</v>
      </c>
      <c r="Y4156" t="inlineStr">
        <is>
          <t>1eea13e5-4014-47e5-8ec9-6cb795da0823</t>
        </is>
      </c>
      <c r="Z4156" t="inlineStr">
        <is>
          <t>Jakub Pour (CHI RW)</t>
        </is>
      </c>
    </row>
    <row r="4157">
      <c r="A4157" t="inlineStr">
        <is>
          <t>Jakub Rychlovsky</t>
        </is>
      </c>
      <c r="B4157" t="inlineStr">
        <is>
          <t>(N/A)</t>
        </is>
      </c>
      <c r="C4157" t="inlineStr">
        <is>
          <t>LW</t>
        </is>
      </c>
      <c r="D4157" t="inlineStr">
        <is>
          <t>F</t>
        </is>
      </c>
      <c r="E4157" t="n">
        <v>25</v>
      </c>
      <c r="F4157" t="inlineStr">
        <is>
          <t>FA</t>
        </is>
      </c>
      <c r="G4157" t="inlineStr">
        <is>
          <t>FA</t>
        </is>
      </c>
      <c r="H4157" s="30" t="n">
        <v>1</v>
      </c>
      <c r="I4157" s="31" t="n">
        <v>0</v>
      </c>
      <c r="J4157" s="31" t="n"/>
      <c r="K4157" s="31" t="n">
        <v>0</v>
      </c>
      <c r="L4157" s="32" t="n"/>
      <c r="M4157" s="31" t="n">
        <v>0</v>
      </c>
      <c r="N4157" s="31" t="n">
        <v>0</v>
      </c>
      <c r="O4157" s="31" t="n"/>
      <c r="P4157" s="31" t="n"/>
      <c r="Q4157" s="31" t="n">
        <v>0</v>
      </c>
      <c r="R4157" s="31" t="n"/>
      <c r="S4157" s="32" t="n"/>
      <c r="T4157" s="32" t="n"/>
      <c r="V4157" t="inlineStr">
        <is>
          <t>06kv4</t>
        </is>
      </c>
      <c r="W4157" t="n">
        <v>7232</v>
      </c>
      <c r="Y4157" t="inlineStr">
        <is>
          <t>7da5a638-1839-476b-8fce-17954798c5c8</t>
        </is>
      </c>
      <c r="Z4157" t="inlineStr">
        <is>
          <t>Jakub Rychlovsky ((N/A) LW)</t>
        </is>
      </c>
    </row>
    <row r="4158">
      <c r="A4158" t="inlineStr">
        <is>
          <t>Jakub Sedlacek</t>
        </is>
      </c>
      <c r="B4158" t="inlineStr">
        <is>
          <t>(N/A)</t>
        </is>
      </c>
      <c r="C4158" t="inlineStr">
        <is>
          <t>G</t>
        </is>
      </c>
      <c r="D4158" t="inlineStr">
        <is>
          <t>G</t>
        </is>
      </c>
      <c r="E4158" t="n">
        <v>36</v>
      </c>
      <c r="F4158" t="inlineStr">
        <is>
          <t>FA</t>
        </is>
      </c>
      <c r="G4158" t="inlineStr">
        <is>
          <t>FA</t>
        </is>
      </c>
      <c r="H4158" s="30" t="n">
        <v>1</v>
      </c>
      <c r="I4158" s="31" t="n">
        <v>0</v>
      </c>
      <c r="J4158" s="31" t="n"/>
      <c r="K4158" s="31" t="n">
        <v>0</v>
      </c>
      <c r="L4158" s="32" t="n"/>
      <c r="M4158" s="31" t="n">
        <v>0</v>
      </c>
      <c r="N4158" s="31" t="n">
        <v>0</v>
      </c>
      <c r="O4158" s="31" t="n"/>
      <c r="P4158" s="31" t="n"/>
      <c r="Q4158" s="31" t="n">
        <v>0</v>
      </c>
      <c r="R4158" s="31" t="n"/>
      <c r="S4158" s="32" t="n"/>
      <c r="T4158" s="32" t="n"/>
      <c r="V4158" t="inlineStr">
        <is>
          <t>03d56</t>
        </is>
      </c>
      <c r="Z4158" t="inlineStr">
        <is>
          <t>Jakub Sedlacek ((N/A) G)</t>
        </is>
      </c>
    </row>
    <row r="4159">
      <c r="A4159" t="inlineStr">
        <is>
          <t>Jakub Sindel</t>
        </is>
      </c>
      <c r="B4159" t="inlineStr">
        <is>
          <t>(N/A)</t>
        </is>
      </c>
      <c r="C4159" t="inlineStr">
        <is>
          <t>C</t>
        </is>
      </c>
      <c r="D4159" t="inlineStr">
        <is>
          <t>F</t>
        </is>
      </c>
      <c r="E4159" t="n">
        <v>40</v>
      </c>
      <c r="F4159" t="inlineStr">
        <is>
          <t>FA</t>
        </is>
      </c>
      <c r="G4159" t="inlineStr">
        <is>
          <t>FA</t>
        </is>
      </c>
      <c r="H4159" s="30" t="n">
        <v>1</v>
      </c>
      <c r="I4159" s="31" t="n">
        <v>0</v>
      </c>
      <c r="J4159" s="31" t="n"/>
      <c r="K4159" s="31" t="n">
        <v>0</v>
      </c>
      <c r="L4159" s="32" t="n"/>
      <c r="M4159" s="31" t="n">
        <v>0</v>
      </c>
      <c r="N4159" s="31" t="n">
        <v>0</v>
      </c>
      <c r="O4159" s="31" t="n"/>
      <c r="P4159" s="31" t="n"/>
      <c r="Q4159" s="31" t="n">
        <v>0</v>
      </c>
      <c r="R4159" s="31" t="n"/>
      <c r="S4159" s="32" t="n"/>
      <c r="T4159" s="32" t="n"/>
      <c r="V4159" t="inlineStr">
        <is>
          <t>02ye6</t>
        </is>
      </c>
      <c r="W4159" t="n">
        <v>2193</v>
      </c>
      <c r="Z4159" t="inlineStr">
        <is>
          <t>Jakub Sindel ((N/A) C)</t>
        </is>
      </c>
    </row>
    <row r="4160">
      <c r="A4160" t="inlineStr">
        <is>
          <t>Jakub Skarek</t>
        </is>
      </c>
      <c r="B4160" t="inlineStr">
        <is>
          <t>SJS</t>
        </is>
      </c>
      <c r="C4160" t="inlineStr">
        <is>
          <t>G</t>
        </is>
      </c>
      <c r="D4160" t="inlineStr">
        <is>
          <t>G</t>
        </is>
      </c>
      <c r="E4160" t="n">
        <v>26</v>
      </c>
      <c r="F4160" t="inlineStr">
        <is>
          <t>FA</t>
        </is>
      </c>
      <c r="G4160" t="inlineStr">
        <is>
          <t>FA</t>
        </is>
      </c>
      <c r="H4160" s="30" t="n">
        <v>775000</v>
      </c>
      <c r="I4160" s="31" t="n">
        <v>0</v>
      </c>
      <c r="J4160" s="31" t="n"/>
      <c r="K4160" s="31" t="n">
        <v>0</v>
      </c>
      <c r="L4160" s="32" t="n"/>
      <c r="M4160" s="31" t="n">
        <v>0</v>
      </c>
      <c r="N4160" s="31" t="n">
        <v>0</v>
      </c>
      <c r="O4160" s="31" t="n"/>
      <c r="P4160" s="31" t="n"/>
      <c r="Q4160" s="31" t="n">
        <v>0</v>
      </c>
      <c r="R4160" s="31" t="n"/>
      <c r="S4160" s="32" t="n"/>
      <c r="T4160" s="32" t="n"/>
      <c r="V4160" t="inlineStr">
        <is>
          <t>04bfl</t>
        </is>
      </c>
      <c r="W4160" t="n">
        <v>5747</v>
      </c>
      <c r="X4160" t="n">
        <v>7970</v>
      </c>
      <c r="Y4160" t="inlineStr">
        <is>
          <t>211bfaa6-40ba-428d-808d-07edd707c381</t>
        </is>
      </c>
      <c r="Z4160" t="inlineStr">
        <is>
          <t>Jakub Skarek (SJS G)</t>
        </is>
      </c>
    </row>
    <row r="4161">
      <c r="A4161" t="inlineStr">
        <is>
          <t>Jakub Stancl</t>
        </is>
      </c>
      <c r="B4161" t="inlineStr">
        <is>
          <t>STL</t>
        </is>
      </c>
      <c r="C4161" t="inlineStr">
        <is>
          <t>C</t>
        </is>
      </c>
      <c r="D4161" t="inlineStr">
        <is>
          <t>F</t>
        </is>
      </c>
      <c r="E4161" t="n">
        <v>21</v>
      </c>
      <c r="F4161" t="inlineStr">
        <is>
          <t>FA</t>
        </is>
      </c>
      <c r="G4161" t="inlineStr">
        <is>
          <t>FA</t>
        </is>
      </c>
      <c r="H4161" s="30" t="n">
        <v>835778</v>
      </c>
      <c r="I4161" s="31" t="n">
        <v>0</v>
      </c>
      <c r="J4161" s="31" t="n"/>
      <c r="K4161" s="31" t="n">
        <v>0</v>
      </c>
      <c r="L4161" s="32" t="n"/>
      <c r="M4161" s="31" t="n">
        <v>0</v>
      </c>
      <c r="N4161" s="31" t="n">
        <v>0</v>
      </c>
      <c r="O4161" s="31" t="n"/>
      <c r="P4161" s="31" t="n"/>
      <c r="Q4161" s="31" t="n">
        <v>0</v>
      </c>
      <c r="R4161" s="31" t="n"/>
      <c r="S4161" s="32" t="n"/>
      <c r="T4161" s="32" t="n"/>
      <c r="V4161" t="inlineStr">
        <is>
          <t>06c41</t>
        </is>
      </c>
      <c r="W4161" t="n">
        <v>7231</v>
      </c>
      <c r="Y4161" t="inlineStr">
        <is>
          <t>2dd7cd41-eac9-4591-a723-0bcb9790520e</t>
        </is>
      </c>
      <c r="Z4161" t="inlineStr">
        <is>
          <t>Jakub Stancl (STL C)</t>
        </is>
      </c>
    </row>
    <row r="4162">
      <c r="A4162" t="inlineStr">
        <is>
          <t>Jakub Stepanek</t>
        </is>
      </c>
      <c r="B4162" t="inlineStr">
        <is>
          <t>(N/A)</t>
        </is>
      </c>
      <c r="C4162" t="inlineStr">
        <is>
          <t>G</t>
        </is>
      </c>
      <c r="D4162" t="inlineStr">
        <is>
          <t>G</t>
        </is>
      </c>
      <c r="E4162" t="n">
        <v>40</v>
      </c>
      <c r="F4162" t="inlineStr">
        <is>
          <t>FA</t>
        </is>
      </c>
      <c r="G4162" t="inlineStr">
        <is>
          <t>FA</t>
        </is>
      </c>
      <c r="H4162" s="30" t="n">
        <v>1</v>
      </c>
      <c r="I4162" s="31" t="n">
        <v>0</v>
      </c>
      <c r="J4162" s="31" t="n"/>
      <c r="K4162" s="31" t="n">
        <v>0</v>
      </c>
      <c r="L4162" s="32" t="n"/>
      <c r="M4162" s="31" t="n">
        <v>0</v>
      </c>
      <c r="N4162" s="31" t="n">
        <v>0</v>
      </c>
      <c r="O4162" s="31" t="n"/>
      <c r="P4162" s="31" t="n"/>
      <c r="Q4162" s="31" t="n">
        <v>0</v>
      </c>
      <c r="R4162" s="31" t="n"/>
      <c r="S4162" s="32" t="n"/>
      <c r="T4162" s="32" t="n"/>
      <c r="V4162" t="inlineStr">
        <is>
          <t>02696</t>
        </is>
      </c>
      <c r="Z4162" t="inlineStr">
        <is>
          <t>Jakub Stepanek ((N/A) G)</t>
        </is>
      </c>
    </row>
    <row r="4163">
      <c r="A4163" t="inlineStr">
        <is>
          <t>Jakub Vanecek</t>
        </is>
      </c>
      <c r="B4163" t="inlineStr">
        <is>
          <t>DAL</t>
        </is>
      </c>
      <c r="C4163" t="inlineStr">
        <is>
          <t>D</t>
        </is>
      </c>
      <c r="D4163" t="inlineStr">
        <is>
          <t>D</t>
        </is>
      </c>
      <c r="E4163" t="n">
        <v>18</v>
      </c>
      <c r="F4163" t="inlineStr">
        <is>
          <t>FA</t>
        </is>
      </c>
      <c r="G4163" t="inlineStr">
        <is>
          <t>FA</t>
        </is>
      </c>
      <c r="H4163" s="30" t="n">
        <v>1</v>
      </c>
      <c r="I4163" s="31" t="n">
        <v>0</v>
      </c>
      <c r="J4163" s="31" t="n"/>
      <c r="K4163" s="31" t="n">
        <v>0</v>
      </c>
      <c r="L4163" s="32" t="n"/>
      <c r="M4163" s="31" t="n">
        <v>0</v>
      </c>
      <c r="N4163" s="31" t="n">
        <v>0</v>
      </c>
      <c r="O4163" s="31" t="n"/>
      <c r="P4163" s="31" t="n"/>
      <c r="Q4163" s="31" t="n">
        <v>0</v>
      </c>
      <c r="R4163" s="31" t="n"/>
      <c r="S4163" s="32" t="n"/>
      <c r="T4163" s="32" t="n"/>
      <c r="V4163" t="inlineStr">
        <is>
          <t>0760k</t>
        </is>
      </c>
      <c r="W4163" t="n">
        <v>7721</v>
      </c>
      <c r="Y4163" t="inlineStr">
        <is>
          <t>844f6bf5-5786-4067-877b-e8d7d316be4e</t>
        </is>
      </c>
      <c r="Z4163" t="inlineStr">
        <is>
          <t>Jakub Vanecek (DAL D)</t>
        </is>
      </c>
    </row>
    <row r="4164">
      <c r="A4164" t="inlineStr">
        <is>
          <t>Jakub Vondras</t>
        </is>
      </c>
      <c r="B4164" t="inlineStr">
        <is>
          <t>CAR</t>
        </is>
      </c>
      <c r="C4164" t="inlineStr">
        <is>
          <t>G</t>
        </is>
      </c>
      <c r="D4164" t="inlineStr">
        <is>
          <t>G</t>
        </is>
      </c>
      <c r="E4164" t="n">
        <v>22</v>
      </c>
      <c r="F4164" t="inlineStr">
        <is>
          <t>FA</t>
        </is>
      </c>
      <c r="G4164" t="inlineStr">
        <is>
          <t>FA</t>
        </is>
      </c>
      <c r="H4164" s="30" t="n">
        <v>1</v>
      </c>
      <c r="I4164" s="31" t="n">
        <v>0</v>
      </c>
      <c r="J4164" s="31" t="n"/>
      <c r="K4164" s="31" t="n">
        <v>0</v>
      </c>
      <c r="L4164" s="32" t="n"/>
      <c r="M4164" s="31" t="n">
        <v>0</v>
      </c>
      <c r="N4164" s="31" t="n">
        <v>0</v>
      </c>
      <c r="O4164" s="31" t="n"/>
      <c r="P4164" s="31" t="n"/>
      <c r="Q4164" s="31" t="n">
        <v>0</v>
      </c>
      <c r="R4164" s="31" t="n"/>
      <c r="S4164" s="32" t="n"/>
      <c r="T4164" s="32" t="n"/>
      <c r="V4164" t="inlineStr">
        <is>
          <t>062pw</t>
        </is>
      </c>
      <c r="Y4164" t="inlineStr">
        <is>
          <t>9d6f3309-c57d-451c-9a56-b27f3f784995</t>
        </is>
      </c>
      <c r="Z4164" t="inlineStr">
        <is>
          <t>Jakub Vondras (CAR G)</t>
        </is>
      </c>
    </row>
    <row r="4165">
      <c r="A4165" t="inlineStr">
        <is>
          <t>Jakub Vrana</t>
        </is>
      </c>
      <c r="B4165" t="inlineStr">
        <is>
          <t>(N/A)</t>
        </is>
      </c>
      <c r="C4165" t="inlineStr">
        <is>
          <t>LW</t>
        </is>
      </c>
      <c r="D4165" t="inlineStr">
        <is>
          <t>F</t>
        </is>
      </c>
      <c r="E4165" t="n">
        <v>30</v>
      </c>
      <c r="F4165" t="inlineStr">
        <is>
          <t>FA</t>
        </is>
      </c>
      <c r="G4165" t="inlineStr">
        <is>
          <t>FA</t>
        </is>
      </c>
      <c r="H4165" s="30" t="n">
        <v>1</v>
      </c>
      <c r="I4165" s="31" t="n">
        <v>0</v>
      </c>
      <c r="J4165" s="31" t="n"/>
      <c r="K4165" s="31" t="n">
        <v>0</v>
      </c>
      <c r="L4165" s="32" t="n"/>
      <c r="M4165" s="31" t="n">
        <v>0</v>
      </c>
      <c r="N4165" s="31" t="n">
        <v>0</v>
      </c>
      <c r="O4165" s="31" t="n"/>
      <c r="P4165" s="31" t="n"/>
      <c r="Q4165" s="31" t="n">
        <v>0</v>
      </c>
      <c r="R4165" s="31" t="n"/>
      <c r="S4165" s="32" t="n"/>
      <c r="T4165" s="32" t="n"/>
      <c r="V4165" t="inlineStr">
        <is>
          <t>02yjo</t>
        </is>
      </c>
      <c r="W4165" t="n">
        <v>4401</v>
      </c>
      <c r="X4165" t="n">
        <v>6379</v>
      </c>
      <c r="Y4165" t="inlineStr">
        <is>
          <t>a5fe47f5-22b3-4dad-870a-ddafa5e00620</t>
        </is>
      </c>
      <c r="Z4165" t="inlineStr">
        <is>
          <t>Jakub Vrana ((N/A) LW)</t>
        </is>
      </c>
    </row>
    <row r="4166">
      <c r="A4166" t="inlineStr">
        <is>
          <t>Jakub Zboril</t>
        </is>
      </c>
      <c r="B4166" t="inlineStr">
        <is>
          <t>(N/A)</t>
        </is>
      </c>
      <c r="C4166" t="inlineStr">
        <is>
          <t>D</t>
        </is>
      </c>
      <c r="D4166" t="inlineStr">
        <is>
          <t>D</t>
        </is>
      </c>
      <c r="E4166" t="n">
        <v>29</v>
      </c>
      <c r="F4166" t="inlineStr">
        <is>
          <t>FA</t>
        </is>
      </c>
      <c r="G4166" t="inlineStr">
        <is>
          <t>FA</t>
        </is>
      </c>
      <c r="H4166" s="30" t="n">
        <v>1</v>
      </c>
      <c r="I4166" s="31" t="n">
        <v>0</v>
      </c>
      <c r="J4166" s="31" t="n"/>
      <c r="K4166" s="31" t="n">
        <v>0</v>
      </c>
      <c r="L4166" s="32" t="n"/>
      <c r="M4166" s="31" t="n">
        <v>0</v>
      </c>
      <c r="N4166" s="31" t="n">
        <v>0</v>
      </c>
      <c r="O4166" s="31" t="n"/>
      <c r="P4166" s="31" t="n"/>
      <c r="Q4166" s="31" t="n">
        <v>0</v>
      </c>
      <c r="R4166" s="31" t="n"/>
      <c r="S4166" s="32" t="n"/>
      <c r="T4166" s="32" t="n"/>
      <c r="V4166" t="inlineStr">
        <is>
          <t>03raa</t>
        </is>
      </c>
      <c r="W4166" t="n">
        <v>4780</v>
      </c>
      <c r="X4166" t="n">
        <v>6755</v>
      </c>
      <c r="Y4166" t="inlineStr">
        <is>
          <t>ef1dbdd6-20dd-4725-8cf0-bb69d4477a4d</t>
        </is>
      </c>
      <c r="Z4166" t="inlineStr">
        <is>
          <t>Jakub Zboril ((N/A) D)</t>
        </is>
      </c>
    </row>
    <row r="4167">
      <c r="A4167" t="inlineStr">
        <is>
          <t>Jalen Luypen</t>
        </is>
      </c>
      <c r="B4167" t="inlineStr">
        <is>
          <t>CHI</t>
        </is>
      </c>
      <c r="C4167" t="inlineStr">
        <is>
          <t>C</t>
        </is>
      </c>
      <c r="D4167" t="inlineStr">
        <is>
          <t>F</t>
        </is>
      </c>
      <c r="E4167" t="n">
        <v>24</v>
      </c>
      <c r="F4167" t="inlineStr">
        <is>
          <t>FA</t>
        </is>
      </c>
      <c r="G4167" t="inlineStr">
        <is>
          <t>FA</t>
        </is>
      </c>
      <c r="H4167" s="30" t="n">
        <v>1</v>
      </c>
      <c r="I4167" s="31" t="n">
        <v>0</v>
      </c>
      <c r="J4167" s="31" t="n"/>
      <c r="K4167" s="31" t="n">
        <v>0</v>
      </c>
      <c r="L4167" s="32" t="n"/>
      <c r="M4167" s="31" t="n">
        <v>0</v>
      </c>
      <c r="N4167" s="31" t="n">
        <v>0</v>
      </c>
      <c r="O4167" s="31" t="n"/>
      <c r="P4167" s="31" t="n"/>
      <c r="Q4167" s="31" t="n">
        <v>0</v>
      </c>
      <c r="R4167" s="31" t="n"/>
      <c r="S4167" s="32" t="n"/>
      <c r="T4167" s="32" t="n"/>
      <c r="V4167" t="inlineStr">
        <is>
          <t>05ugt</t>
        </is>
      </c>
      <c r="W4167" t="n">
        <v>6823</v>
      </c>
      <c r="Y4167" t="inlineStr">
        <is>
          <t>3b9a2a98-11d2-4ece-8f09-4909fda958f4</t>
        </is>
      </c>
      <c r="Z4167" t="inlineStr">
        <is>
          <t>Jalen Luypen (CHI C)</t>
        </is>
      </c>
    </row>
    <row r="4168">
      <c r="A4168" t="inlineStr">
        <is>
          <t>Jalen Smereck</t>
        </is>
      </c>
      <c r="B4168" t="inlineStr">
        <is>
          <t>(N/A)</t>
        </is>
      </c>
      <c r="C4168" t="inlineStr">
        <is>
          <t>D</t>
        </is>
      </c>
      <c r="D4168" t="inlineStr">
        <is>
          <t>D</t>
        </is>
      </c>
      <c r="E4168" t="n">
        <v>29</v>
      </c>
      <c r="F4168" t="inlineStr">
        <is>
          <t>FA</t>
        </is>
      </c>
      <c r="G4168" t="inlineStr">
        <is>
          <t>FA</t>
        </is>
      </c>
      <c r="H4168" s="30" t="n">
        <v>1</v>
      </c>
      <c r="I4168" s="31" t="n">
        <v>0</v>
      </c>
      <c r="J4168" s="31" t="n"/>
      <c r="K4168" s="31" t="n">
        <v>0</v>
      </c>
      <c r="L4168" s="32" t="n"/>
      <c r="M4168" s="31" t="n">
        <v>0</v>
      </c>
      <c r="N4168" s="31" t="n">
        <v>0</v>
      </c>
      <c r="O4168" s="31" t="n"/>
      <c r="P4168" s="31" t="n"/>
      <c r="Q4168" s="31" t="n">
        <v>0</v>
      </c>
      <c r="R4168" s="31" t="n"/>
      <c r="S4168" s="32" t="n"/>
      <c r="T4168" s="32" t="n"/>
      <c r="V4168" t="inlineStr">
        <is>
          <t>0484o</t>
        </is>
      </c>
      <c r="W4168" t="n">
        <v>5323</v>
      </c>
      <c r="X4168" t="n">
        <v>7339</v>
      </c>
      <c r="Z4168" t="inlineStr">
        <is>
          <t>Jalen Smereck ((N/A) D)</t>
        </is>
      </c>
    </row>
    <row r="4169">
      <c r="A4169" t="inlineStr">
        <is>
          <t>Jamal Watson</t>
        </is>
      </c>
      <c r="B4169" t="inlineStr">
        <is>
          <t>MTL</t>
        </is>
      </c>
      <c r="C4169" t="inlineStr">
        <is>
          <t>LW</t>
        </is>
      </c>
      <c r="D4169" t="inlineStr">
        <is>
          <t>F</t>
        </is>
      </c>
      <c r="E4169" t="n">
        <v>31</v>
      </c>
      <c r="F4169" t="inlineStr">
        <is>
          <t>FA</t>
        </is>
      </c>
      <c r="G4169" t="inlineStr">
        <is>
          <t>FA</t>
        </is>
      </c>
      <c r="H4169" s="30" t="n">
        <v>1</v>
      </c>
      <c r="I4169" s="31" t="n">
        <v>0</v>
      </c>
      <c r="J4169" s="31" t="n"/>
      <c r="K4169" s="31" t="n">
        <v>0</v>
      </c>
      <c r="L4169" s="32" t="n"/>
      <c r="M4169" s="31" t="n">
        <v>0</v>
      </c>
      <c r="N4169" s="31" t="n">
        <v>0</v>
      </c>
      <c r="O4169" s="31" t="n"/>
      <c r="P4169" s="31" t="n"/>
      <c r="Q4169" s="31" t="n">
        <v>0</v>
      </c>
      <c r="R4169" s="31" t="n"/>
      <c r="S4169" s="32" t="n"/>
      <c r="T4169" s="32" t="n"/>
      <c r="V4169" t="inlineStr">
        <is>
          <t>03a2m</t>
        </is>
      </c>
      <c r="X4169" t="n">
        <v>7057</v>
      </c>
      <c r="Z4169" t="inlineStr">
        <is>
          <t>Jamal Watson (MTL LW)</t>
        </is>
      </c>
    </row>
    <row r="4170">
      <c r="A4170" t="inlineStr">
        <is>
          <t>James De Haas</t>
        </is>
      </c>
      <c r="B4170" t="inlineStr">
        <is>
          <t>(N/A)</t>
        </is>
      </c>
      <c r="C4170" t="inlineStr">
        <is>
          <t>D</t>
        </is>
      </c>
      <c r="D4170" t="inlineStr">
        <is>
          <t>D</t>
        </is>
      </c>
      <c r="E4170" t="n">
        <v>32</v>
      </c>
      <c r="F4170" t="inlineStr">
        <is>
          <t>FA</t>
        </is>
      </c>
      <c r="G4170" t="inlineStr">
        <is>
          <t>FA</t>
        </is>
      </c>
      <c r="H4170" s="30" t="n">
        <v>1</v>
      </c>
      <c r="I4170" s="31" t="n">
        <v>0</v>
      </c>
      <c r="J4170" s="31" t="n"/>
      <c r="K4170" s="31" t="n">
        <v>0</v>
      </c>
      <c r="L4170" s="32" t="n"/>
      <c r="M4170" s="31" t="n">
        <v>0</v>
      </c>
      <c r="N4170" s="31" t="n">
        <v>0</v>
      </c>
      <c r="O4170" s="31" t="n"/>
      <c r="P4170" s="31" t="n"/>
      <c r="Q4170" s="31" t="n">
        <v>0</v>
      </c>
      <c r="R4170" s="31" t="n"/>
      <c r="S4170" s="32" t="n"/>
      <c r="T4170" s="32" t="n"/>
      <c r="V4170" t="inlineStr">
        <is>
          <t>02oay</t>
        </is>
      </c>
      <c r="X4170" t="n">
        <v>5860</v>
      </c>
      <c r="Z4170" t="inlineStr">
        <is>
          <t>James De Haas ((N/A) D)</t>
        </is>
      </c>
    </row>
    <row r="4171">
      <c r="A4171" t="inlineStr">
        <is>
          <t>James DeLory</t>
        </is>
      </c>
      <c r="B4171" t="inlineStr">
        <is>
          <t>(N/A)</t>
        </is>
      </c>
      <c r="C4171" t="inlineStr">
        <is>
          <t>D</t>
        </is>
      </c>
      <c r="D4171" t="inlineStr">
        <is>
          <t>D</t>
        </is>
      </c>
      <c r="E4171" t="n">
        <v>38</v>
      </c>
      <c r="F4171" t="inlineStr">
        <is>
          <t>FA</t>
        </is>
      </c>
      <c r="G4171" t="inlineStr">
        <is>
          <t>FA</t>
        </is>
      </c>
      <c r="H4171" s="30" t="n">
        <v>1</v>
      </c>
      <c r="I4171" s="31" t="n">
        <v>0</v>
      </c>
      <c r="J4171" s="31" t="n"/>
      <c r="K4171" s="31" t="n">
        <v>0</v>
      </c>
      <c r="L4171" s="32" t="n"/>
      <c r="M4171" s="31" t="n">
        <v>0</v>
      </c>
      <c r="N4171" s="31" t="n">
        <v>0</v>
      </c>
      <c r="O4171" s="31" t="n"/>
      <c r="P4171" s="31" t="n"/>
      <c r="Q4171" s="31" t="n">
        <v>0</v>
      </c>
      <c r="R4171" s="31" t="n"/>
      <c r="S4171" s="32" t="n"/>
      <c r="T4171" s="32" t="n"/>
      <c r="V4171" t="inlineStr">
        <is>
          <t>00qky</t>
        </is>
      </c>
      <c r="X4171" t="n">
        <v>4515</v>
      </c>
      <c r="Z4171" t="inlineStr">
        <is>
          <t>James DeLory ((N/A) D)</t>
        </is>
      </c>
    </row>
    <row r="4172">
      <c r="A4172" t="inlineStr">
        <is>
          <t>James Fisher</t>
        </is>
      </c>
      <c r="B4172" t="inlineStr">
        <is>
          <t>CBJ</t>
        </is>
      </c>
      <c r="C4172" t="inlineStr">
        <is>
          <t>C</t>
        </is>
      </c>
      <c r="D4172" t="inlineStr">
        <is>
          <t>F</t>
        </is>
      </c>
      <c r="E4172" t="n">
        <v>22</v>
      </c>
      <c r="F4172" t="inlineStr">
        <is>
          <t>FA</t>
        </is>
      </c>
      <c r="G4172" t="inlineStr">
        <is>
          <t>FA</t>
        </is>
      </c>
      <c r="H4172" s="30" t="n">
        <v>1</v>
      </c>
      <c r="I4172" s="31" t="n">
        <v>0</v>
      </c>
      <c r="J4172" s="31" t="n"/>
      <c r="K4172" s="31" t="n">
        <v>0</v>
      </c>
      <c r="L4172" s="32" t="n"/>
      <c r="M4172" s="31" t="n">
        <v>0</v>
      </c>
      <c r="N4172" s="31" t="n">
        <v>0</v>
      </c>
      <c r="O4172" s="31" t="n"/>
      <c r="P4172" s="31" t="n"/>
      <c r="Q4172" s="31" t="n">
        <v>0</v>
      </c>
      <c r="R4172" s="31" t="n"/>
      <c r="S4172" s="32" t="n"/>
      <c r="T4172" s="32" t="n"/>
      <c r="V4172" t="inlineStr">
        <is>
          <t>0618n</t>
        </is>
      </c>
      <c r="Z4172" t="inlineStr">
        <is>
          <t>James Fisher (CBJ C)</t>
        </is>
      </c>
    </row>
    <row r="4173">
      <c r="A4173" t="inlineStr">
        <is>
          <t>James Greenway</t>
        </is>
      </c>
      <c r="B4173" t="inlineStr">
        <is>
          <t>BOS</t>
        </is>
      </c>
      <c r="C4173" t="inlineStr">
        <is>
          <t>D</t>
        </is>
      </c>
      <c r="D4173" t="inlineStr">
        <is>
          <t>D</t>
        </is>
      </c>
      <c r="E4173" t="n">
        <v>28</v>
      </c>
      <c r="F4173" t="inlineStr">
        <is>
          <t>FA</t>
        </is>
      </c>
      <c r="G4173" t="inlineStr">
        <is>
          <t>FA</t>
        </is>
      </c>
      <c r="H4173" s="30" t="n">
        <v>1</v>
      </c>
      <c r="I4173" s="31" t="n">
        <v>0</v>
      </c>
      <c r="J4173" s="31" t="n"/>
      <c r="K4173" s="31" t="n">
        <v>0</v>
      </c>
      <c r="L4173" s="32" t="n"/>
      <c r="M4173" s="31" t="n">
        <v>0</v>
      </c>
      <c r="N4173" s="31" t="n">
        <v>0</v>
      </c>
      <c r="O4173" s="31" t="n"/>
      <c r="P4173" s="31" t="n"/>
      <c r="Q4173" s="31" t="n">
        <v>0</v>
      </c>
      <c r="R4173" s="31" t="n"/>
      <c r="S4173" s="32" t="n"/>
      <c r="T4173" s="32" t="n"/>
      <c r="V4173" t="inlineStr">
        <is>
          <t>042w9</t>
        </is>
      </c>
      <c r="W4173" t="n">
        <v>5225</v>
      </c>
      <c r="X4173" t="n">
        <v>7180</v>
      </c>
      <c r="Y4173" t="inlineStr">
        <is>
          <t>69c7fa7a-196c-43dc-9ba2-065923ee0356</t>
        </is>
      </c>
      <c r="Z4173" t="inlineStr">
        <is>
          <t>James Greenway (BOS D)</t>
        </is>
      </c>
    </row>
    <row r="4174">
      <c r="A4174" t="inlineStr">
        <is>
          <t>James Hamblin</t>
        </is>
      </c>
      <c r="B4174" t="inlineStr">
        <is>
          <t>ANA</t>
        </is>
      </c>
      <c r="C4174" t="inlineStr">
        <is>
          <t>LW</t>
        </is>
      </c>
      <c r="D4174" t="inlineStr">
        <is>
          <t>F</t>
        </is>
      </c>
      <c r="E4174" t="n">
        <v>27</v>
      </c>
      <c r="F4174" t="inlineStr">
        <is>
          <t>FA</t>
        </is>
      </c>
      <c r="G4174" t="inlineStr">
        <is>
          <t>FA</t>
        </is>
      </c>
      <c r="H4174" s="30" t="n">
        <v>875000</v>
      </c>
      <c r="I4174" s="31" t="n">
        <v>0</v>
      </c>
      <c r="J4174" s="31" t="n"/>
      <c r="K4174" s="31" t="n">
        <v>0</v>
      </c>
      <c r="L4174" s="32" t="n"/>
      <c r="M4174" s="31" t="n">
        <v>0</v>
      </c>
      <c r="N4174" s="31" t="n">
        <v>0</v>
      </c>
      <c r="O4174" s="31" t="n"/>
      <c r="P4174" s="31" t="n"/>
      <c r="Q4174" s="31" t="n">
        <v>0</v>
      </c>
      <c r="R4174" s="31" t="n"/>
      <c r="S4174" s="32" t="n"/>
      <c r="T4174" s="32" t="n"/>
      <c r="V4174" t="inlineStr">
        <is>
          <t>058lt</t>
        </is>
      </c>
      <c r="W4174" t="n">
        <v>6257</v>
      </c>
      <c r="Y4174" t="inlineStr">
        <is>
          <t>1420d504-df61-474f-ad69-5d2000824b52</t>
        </is>
      </c>
      <c r="Z4174" t="inlineStr">
        <is>
          <t>James Hamblin (ANA LW)</t>
        </is>
      </c>
    </row>
    <row r="4175">
      <c r="A4175" t="inlineStr">
        <is>
          <t>James Hardie</t>
        </is>
      </c>
      <c r="B4175" t="inlineStr">
        <is>
          <t>UTA</t>
        </is>
      </c>
      <c r="C4175" t="inlineStr">
        <is>
          <t>LW</t>
        </is>
      </c>
      <c r="D4175" t="inlineStr">
        <is>
          <t>F</t>
        </is>
      </c>
      <c r="E4175" t="n">
        <v>24</v>
      </c>
      <c r="F4175" t="inlineStr">
        <is>
          <t>FA</t>
        </is>
      </c>
      <c r="G4175" t="inlineStr">
        <is>
          <t>FA</t>
        </is>
      </c>
      <c r="H4175" s="30" t="n">
        <v>1</v>
      </c>
      <c r="I4175" s="31" t="n">
        <v>0</v>
      </c>
      <c r="J4175" s="31" t="n"/>
      <c r="K4175" s="31" t="n">
        <v>0</v>
      </c>
      <c r="L4175" s="32" t="n"/>
      <c r="M4175" s="31" t="n">
        <v>0</v>
      </c>
      <c r="N4175" s="31" t="n">
        <v>0</v>
      </c>
      <c r="O4175" s="31" t="n"/>
      <c r="P4175" s="31" t="n"/>
      <c r="Q4175" s="31" t="n">
        <v>0</v>
      </c>
      <c r="R4175" s="31" t="n"/>
      <c r="S4175" s="32" t="n"/>
      <c r="T4175" s="32" t="n"/>
      <c r="V4175" t="inlineStr">
        <is>
          <t>05k8f</t>
        </is>
      </c>
      <c r="Y4175" t="inlineStr">
        <is>
          <t>7d17ea11-2677-4afb-be82-e99a5a1e9658</t>
        </is>
      </c>
      <c r="Z4175" t="inlineStr">
        <is>
          <t>James Hardie (UTA LW)</t>
        </is>
      </c>
    </row>
    <row r="4176">
      <c r="A4176" t="inlineStr">
        <is>
          <t>James Hong</t>
        </is>
      </c>
      <c r="B4176" t="inlineStr">
        <is>
          <t>(N/A)</t>
        </is>
      </c>
      <c r="C4176" t="inlineStr">
        <is>
          <t>LW</t>
        </is>
      </c>
      <c r="D4176" t="inlineStr">
        <is>
          <t>F</t>
        </is>
      </c>
      <c r="E4176" t="n">
        <v>21</v>
      </c>
      <c r="F4176" t="inlineStr">
        <is>
          <t>FA</t>
        </is>
      </c>
      <c r="G4176" t="inlineStr">
        <is>
          <t>FA</t>
        </is>
      </c>
      <c r="H4176" s="30" t="n">
        <v>1</v>
      </c>
      <c r="I4176" s="31" t="n">
        <v>0</v>
      </c>
      <c r="J4176" s="31" t="n"/>
      <c r="K4176" s="31" t="n">
        <v>0</v>
      </c>
      <c r="L4176" s="32" t="n"/>
      <c r="M4176" s="31" t="n">
        <v>0</v>
      </c>
      <c r="N4176" s="31" t="n">
        <v>0</v>
      </c>
      <c r="O4176" s="31" t="n"/>
      <c r="P4176" s="31" t="n"/>
      <c r="Q4176" s="31" t="n">
        <v>0</v>
      </c>
      <c r="R4176" s="31" t="n"/>
      <c r="S4176" s="32" t="n"/>
      <c r="T4176" s="32" t="n"/>
      <c r="V4176" t="inlineStr">
        <is>
          <t>06c6y</t>
        </is>
      </c>
      <c r="Z4176" t="inlineStr">
        <is>
          <t>James Hong ((N/A) LW)</t>
        </is>
      </c>
    </row>
    <row r="4177">
      <c r="A4177" t="inlineStr">
        <is>
          <t>James Kruger</t>
        </is>
      </c>
      <c r="B4177" t="inlineStr">
        <is>
          <t>(N/A)</t>
        </is>
      </c>
      <c r="C4177" t="inlineStr">
        <is>
          <t>G</t>
        </is>
      </c>
      <c r="D4177" t="inlineStr">
        <is>
          <t>G</t>
        </is>
      </c>
      <c r="E4177" t="n">
        <v>34</v>
      </c>
      <c r="F4177" t="inlineStr">
        <is>
          <t>FA</t>
        </is>
      </c>
      <c r="G4177" t="inlineStr">
        <is>
          <t>FA</t>
        </is>
      </c>
      <c r="H4177" s="30" t="n">
        <v>1</v>
      </c>
      <c r="I4177" s="31" t="n">
        <v>0</v>
      </c>
      <c r="J4177" s="31" t="n"/>
      <c r="K4177" s="31" t="n">
        <v>0</v>
      </c>
      <c r="L4177" s="32" t="n"/>
      <c r="M4177" s="31" t="n">
        <v>0</v>
      </c>
      <c r="N4177" s="31" t="n">
        <v>0</v>
      </c>
      <c r="O4177" s="31" t="n"/>
      <c r="P4177" s="31" t="n"/>
      <c r="Q4177" s="31" t="n">
        <v>0</v>
      </c>
      <c r="R4177" s="31" t="n"/>
      <c r="S4177" s="32" t="n"/>
      <c r="T4177" s="32" t="n"/>
      <c r="V4177" t="inlineStr">
        <is>
          <t>03rxm</t>
        </is>
      </c>
      <c r="Z4177" t="inlineStr">
        <is>
          <t>James Kruger ((N/A) G)</t>
        </is>
      </c>
    </row>
    <row r="4178">
      <c r="A4178" t="inlineStr">
        <is>
          <t>James Livingston</t>
        </is>
      </c>
      <c r="B4178" t="inlineStr">
        <is>
          <t>(N/A)</t>
        </is>
      </c>
      <c r="C4178" t="inlineStr">
        <is>
          <t>RW</t>
        </is>
      </c>
      <c r="D4178" t="inlineStr">
        <is>
          <t>F</t>
        </is>
      </c>
      <c r="E4178" t="n">
        <v>36</v>
      </c>
      <c r="F4178" t="inlineStr">
        <is>
          <t>FA</t>
        </is>
      </c>
      <c r="G4178" t="inlineStr">
        <is>
          <t>FA</t>
        </is>
      </c>
      <c r="H4178" s="30" t="n">
        <v>1</v>
      </c>
      <c r="I4178" s="31" t="n">
        <v>0</v>
      </c>
      <c r="J4178" s="31" t="n"/>
      <c r="K4178" s="31" t="n">
        <v>0</v>
      </c>
      <c r="L4178" s="32" t="n"/>
      <c r="M4178" s="31" t="n">
        <v>0</v>
      </c>
      <c r="N4178" s="31" t="n">
        <v>0</v>
      </c>
      <c r="O4178" s="31" t="n"/>
      <c r="P4178" s="31" t="n"/>
      <c r="Q4178" s="31" t="n">
        <v>0</v>
      </c>
      <c r="R4178" s="31" t="n"/>
      <c r="S4178" s="32" t="n"/>
      <c r="T4178" s="32" t="n"/>
      <c r="V4178" t="inlineStr">
        <is>
          <t>01gk2</t>
        </is>
      </c>
      <c r="W4178" t="n">
        <v>3040</v>
      </c>
      <c r="X4178" t="n">
        <v>5262</v>
      </c>
      <c r="Z4178" t="inlineStr">
        <is>
          <t>James Livingston ((N/A) RW)</t>
        </is>
      </c>
    </row>
    <row r="4179">
      <c r="A4179" t="inlineStr">
        <is>
          <t>James MacGregor</t>
        </is>
      </c>
      <c r="B4179" t="inlineStr">
        <is>
          <t>(N/A)</t>
        </is>
      </c>
      <c r="C4179" t="inlineStr">
        <is>
          <t>D</t>
        </is>
      </c>
      <c r="D4179" t="inlineStr">
        <is>
          <t>D</t>
        </is>
      </c>
      <c r="E4179" t="n">
        <v>18</v>
      </c>
      <c r="F4179" t="inlineStr">
        <is>
          <t>FA</t>
        </is>
      </c>
      <c r="G4179" t="inlineStr">
        <is>
          <t>FA</t>
        </is>
      </c>
      <c r="H4179" s="30" t="n">
        <v>1</v>
      </c>
      <c r="I4179" s="31" t="n">
        <v>0</v>
      </c>
      <c r="J4179" s="31" t="n"/>
      <c r="K4179" s="31" t="n">
        <v>0</v>
      </c>
      <c r="L4179" s="32" t="n"/>
      <c r="M4179" s="31" t="n">
        <v>0</v>
      </c>
      <c r="N4179" s="31" t="n">
        <v>0</v>
      </c>
      <c r="O4179" s="31" t="n"/>
      <c r="P4179" s="31" t="n"/>
      <c r="Q4179" s="31" t="n">
        <v>0</v>
      </c>
      <c r="R4179" s="31" t="n"/>
      <c r="S4179" s="32" t="n"/>
      <c r="T4179" s="32" t="n"/>
      <c r="V4179" t="inlineStr">
        <is>
          <t>06sql</t>
        </is>
      </c>
      <c r="Z4179" t="inlineStr">
        <is>
          <t>James MacGregor ((N/A) D)</t>
        </is>
      </c>
    </row>
    <row r="4180">
      <c r="A4180" t="inlineStr">
        <is>
          <t>James Malatesta</t>
        </is>
      </c>
      <c r="B4180" t="inlineStr">
        <is>
          <t>CBJ</t>
        </is>
      </c>
      <c r="C4180" t="inlineStr">
        <is>
          <t>C</t>
        </is>
      </c>
      <c r="D4180" t="inlineStr">
        <is>
          <t>F</t>
        </is>
      </c>
      <c r="E4180" t="n">
        <v>23</v>
      </c>
      <c r="F4180" t="inlineStr">
        <is>
          <t>T</t>
        </is>
      </c>
      <c r="G4180" t="inlineStr">
        <is>
          <t>A Bunch of Dusters</t>
        </is>
      </c>
      <c r="H4180" s="30" t="n">
        <v>850000</v>
      </c>
      <c r="I4180" s="31" t="n">
        <v>0</v>
      </c>
      <c r="J4180" s="31" t="n"/>
      <c r="K4180" s="31" t="n">
        <v>0</v>
      </c>
      <c r="L4180" s="32" t="n"/>
      <c r="M4180" s="31" t="n">
        <v>0</v>
      </c>
      <c r="N4180" s="31" t="n">
        <v>0</v>
      </c>
      <c r="O4180" s="31" t="n"/>
      <c r="P4180" s="31" t="n"/>
      <c r="Q4180" s="31" t="n">
        <v>0</v>
      </c>
      <c r="R4180" s="31" t="n"/>
      <c r="S4180" s="32" t="n"/>
      <c r="T4180" s="32" t="n"/>
      <c r="V4180" t="inlineStr">
        <is>
          <t>05u0k</t>
        </is>
      </c>
      <c r="W4180" t="n">
        <v>6840</v>
      </c>
      <c r="Y4180" t="inlineStr">
        <is>
          <t>2e1b21bd-a726-410c-bbdc-e896b65cc802</t>
        </is>
      </c>
      <c r="Z4180" t="inlineStr">
        <is>
          <t>James Malatesta (CBJ C)</t>
        </is>
      </c>
    </row>
    <row r="4181">
      <c r="A4181" t="inlineStr">
        <is>
          <t>James Malm</t>
        </is>
      </c>
      <c r="B4181" t="inlineStr">
        <is>
          <t>(N/A)</t>
        </is>
      </c>
      <c r="C4181" t="inlineStr">
        <is>
          <t>LW</t>
        </is>
      </c>
      <c r="D4181" t="inlineStr">
        <is>
          <t>F</t>
        </is>
      </c>
      <c r="E4181" t="n">
        <v>27</v>
      </c>
      <c r="F4181" t="inlineStr">
        <is>
          <t>FA</t>
        </is>
      </c>
      <c r="G4181" t="inlineStr">
        <is>
          <t>FA</t>
        </is>
      </c>
      <c r="H4181" s="30" t="n">
        <v>1</v>
      </c>
      <c r="I4181" s="31" t="n">
        <v>0</v>
      </c>
      <c r="J4181" s="31" t="n"/>
      <c r="K4181" s="31" t="n">
        <v>0</v>
      </c>
      <c r="L4181" s="32" t="n"/>
      <c r="M4181" s="31" t="n">
        <v>0</v>
      </c>
      <c r="N4181" s="31" t="n">
        <v>0</v>
      </c>
      <c r="O4181" s="31" t="n"/>
      <c r="P4181" s="31" t="n"/>
      <c r="Q4181" s="31" t="n">
        <v>0</v>
      </c>
      <c r="R4181" s="31" t="n"/>
      <c r="S4181" s="32" t="n"/>
      <c r="T4181" s="32" t="n"/>
      <c r="V4181" t="inlineStr">
        <is>
          <t>04yje</t>
        </is>
      </c>
      <c r="Z4181" t="inlineStr">
        <is>
          <t>James Malm ((N/A) LW)</t>
        </is>
      </c>
    </row>
    <row r="4182">
      <c r="A4182" t="inlineStr">
        <is>
          <t>James Marcou</t>
        </is>
      </c>
      <c r="B4182" t="inlineStr">
        <is>
          <t>(N/A)</t>
        </is>
      </c>
      <c r="C4182" t="inlineStr">
        <is>
          <t>RW</t>
        </is>
      </c>
      <c r="D4182" t="inlineStr">
        <is>
          <t>F</t>
        </is>
      </c>
      <c r="E4182" t="n">
        <v>38</v>
      </c>
      <c r="F4182" t="inlineStr">
        <is>
          <t>FA</t>
        </is>
      </c>
      <c r="G4182" t="inlineStr">
        <is>
          <t>FA</t>
        </is>
      </c>
      <c r="H4182" s="30" t="n">
        <v>1</v>
      </c>
      <c r="I4182" s="31" t="n">
        <v>0</v>
      </c>
      <c r="J4182" s="31" t="n"/>
      <c r="K4182" s="31" t="n">
        <v>0</v>
      </c>
      <c r="L4182" s="32" t="n"/>
      <c r="M4182" s="31" t="n">
        <v>0</v>
      </c>
      <c r="N4182" s="31" t="n">
        <v>0</v>
      </c>
      <c r="O4182" s="31" t="n"/>
      <c r="P4182" s="31" t="n"/>
      <c r="Q4182" s="31" t="n">
        <v>0</v>
      </c>
      <c r="R4182" s="31" t="n"/>
      <c r="S4182" s="32" t="n"/>
      <c r="T4182" s="32" t="n"/>
      <c r="V4182" t="inlineStr">
        <is>
          <t>01tez</t>
        </is>
      </c>
      <c r="W4182" t="n">
        <v>3447</v>
      </c>
      <c r="X4182" t="n">
        <v>4880</v>
      </c>
      <c r="Z4182" t="inlineStr">
        <is>
          <t>James Marcou ((N/A) RW)</t>
        </is>
      </c>
    </row>
    <row r="4183">
      <c r="A4183" t="inlineStr">
        <is>
          <t>James Martin</t>
        </is>
      </c>
      <c r="B4183" t="inlineStr">
        <is>
          <t>(N/A)</t>
        </is>
      </c>
      <c r="C4183" t="inlineStr">
        <is>
          <t>D</t>
        </is>
      </c>
      <c r="D4183" t="inlineStr">
        <is>
          <t>D</t>
        </is>
      </c>
      <c r="E4183" t="n">
        <v>35</v>
      </c>
      <c r="F4183" t="inlineStr">
        <is>
          <t>FA</t>
        </is>
      </c>
      <c r="G4183" t="inlineStr">
        <is>
          <t>FA</t>
        </is>
      </c>
      <c r="H4183" s="30" t="n">
        <v>1</v>
      </c>
      <c r="I4183" s="31" t="n">
        <v>0</v>
      </c>
      <c r="J4183" s="31" t="n"/>
      <c r="K4183" s="31" t="n">
        <v>0</v>
      </c>
      <c r="L4183" s="32" t="n"/>
      <c r="M4183" s="31" t="n">
        <v>0</v>
      </c>
      <c r="N4183" s="31" t="n">
        <v>0</v>
      </c>
      <c r="O4183" s="31" t="n"/>
      <c r="P4183" s="31" t="n"/>
      <c r="Q4183" s="31" t="n">
        <v>0</v>
      </c>
      <c r="R4183" s="31" t="n"/>
      <c r="S4183" s="32" t="n"/>
      <c r="T4183" s="32" t="n"/>
      <c r="V4183" t="inlineStr">
        <is>
          <t>02fra</t>
        </is>
      </c>
      <c r="X4183" t="n">
        <v>5589</v>
      </c>
      <c r="Z4183" t="inlineStr">
        <is>
          <t>James Martin ((N/A) D)</t>
        </is>
      </c>
    </row>
    <row r="4184">
      <c r="A4184" t="inlineStr">
        <is>
          <t>James McEwan</t>
        </is>
      </c>
      <c r="B4184" t="inlineStr">
        <is>
          <t>(N/A)</t>
        </is>
      </c>
      <c r="C4184" t="inlineStr">
        <is>
          <t>C</t>
        </is>
      </c>
      <c r="D4184" t="inlineStr">
        <is>
          <t>F</t>
        </is>
      </c>
      <c r="E4184" t="n">
        <v>29</v>
      </c>
      <c r="F4184" t="inlineStr">
        <is>
          <t>FA</t>
        </is>
      </c>
      <c r="G4184" t="inlineStr">
        <is>
          <t>FA</t>
        </is>
      </c>
      <c r="H4184" s="30" t="n">
        <v>1</v>
      </c>
      <c r="I4184" s="31" t="n">
        <v>0</v>
      </c>
      <c r="J4184" s="31" t="n"/>
      <c r="K4184" s="31" t="n">
        <v>0</v>
      </c>
      <c r="L4184" s="32" t="n"/>
      <c r="M4184" s="31" t="n">
        <v>0</v>
      </c>
      <c r="N4184" s="31" t="n">
        <v>0</v>
      </c>
      <c r="O4184" s="31" t="n"/>
      <c r="P4184" s="31" t="n"/>
      <c r="Q4184" s="31" t="n">
        <v>0</v>
      </c>
      <c r="R4184" s="31" t="n"/>
      <c r="S4184" s="32" t="n"/>
      <c r="T4184" s="32" t="n"/>
      <c r="V4184" t="inlineStr">
        <is>
          <t>048xz</t>
        </is>
      </c>
      <c r="W4184" t="n">
        <v>5305</v>
      </c>
      <c r="X4184" t="n">
        <v>7427</v>
      </c>
      <c r="Z4184" t="inlineStr">
        <is>
          <t>James McEwan ((N/A) C)</t>
        </is>
      </c>
    </row>
    <row r="4185">
      <c r="A4185" t="inlineStr">
        <is>
          <t>James Melindy</t>
        </is>
      </c>
      <c r="B4185" t="inlineStr">
        <is>
          <t>(N/A)</t>
        </is>
      </c>
      <c r="C4185" t="inlineStr">
        <is>
          <t>D</t>
        </is>
      </c>
      <c r="D4185" t="inlineStr">
        <is>
          <t>D</t>
        </is>
      </c>
      <c r="E4185" t="n">
        <v>32</v>
      </c>
      <c r="F4185" t="inlineStr">
        <is>
          <t>FA</t>
        </is>
      </c>
      <c r="G4185" t="inlineStr">
        <is>
          <t>FA</t>
        </is>
      </c>
      <c r="H4185" s="30" t="n">
        <v>1</v>
      </c>
      <c r="I4185" s="31" t="n">
        <v>0</v>
      </c>
      <c r="J4185" s="31" t="n"/>
      <c r="K4185" s="31" t="n">
        <v>0</v>
      </c>
      <c r="L4185" s="32" t="n"/>
      <c r="M4185" s="31" t="n">
        <v>0</v>
      </c>
      <c r="N4185" s="31" t="n">
        <v>0</v>
      </c>
      <c r="O4185" s="31" t="n"/>
      <c r="P4185" s="31" t="n"/>
      <c r="Q4185" s="31" t="n">
        <v>0</v>
      </c>
      <c r="R4185" s="31" t="n"/>
      <c r="S4185" s="32" t="n"/>
      <c r="T4185" s="32" t="n"/>
      <c r="V4185" t="inlineStr">
        <is>
          <t>02nqc</t>
        </is>
      </c>
      <c r="W4185" t="n">
        <v>5052</v>
      </c>
      <c r="X4185" t="n">
        <v>5778</v>
      </c>
      <c r="Z4185" t="inlineStr">
        <is>
          <t>James Melindy ((N/A) D)</t>
        </is>
      </c>
    </row>
    <row r="4186">
      <c r="A4186" t="inlineStr">
        <is>
          <t>James Mullin</t>
        </is>
      </c>
      <c r="B4186" t="inlineStr">
        <is>
          <t>TBL</t>
        </is>
      </c>
      <c r="C4186" t="inlineStr">
        <is>
          <t>RW</t>
        </is>
      </c>
      <c r="D4186" t="inlineStr">
        <is>
          <t>F</t>
        </is>
      </c>
      <c r="E4186" t="n">
        <v>34</v>
      </c>
      <c r="F4186" t="inlineStr">
        <is>
          <t>FA</t>
        </is>
      </c>
      <c r="G4186" t="inlineStr">
        <is>
          <t>FA</t>
        </is>
      </c>
      <c r="H4186" s="30" t="n">
        <v>1</v>
      </c>
      <c r="I4186" s="31" t="n">
        <v>0</v>
      </c>
      <c r="J4186" s="31" t="n"/>
      <c r="K4186" s="31" t="n">
        <v>0</v>
      </c>
      <c r="L4186" s="32" t="n"/>
      <c r="M4186" s="31" t="n">
        <v>0</v>
      </c>
      <c r="N4186" s="31" t="n">
        <v>0</v>
      </c>
      <c r="O4186" s="31" t="n"/>
      <c r="P4186" s="31" t="n"/>
      <c r="Q4186" s="31" t="n">
        <v>0</v>
      </c>
      <c r="R4186" s="31" t="n"/>
      <c r="S4186" s="32" t="n"/>
      <c r="T4186" s="32" t="n"/>
      <c r="V4186" t="inlineStr">
        <is>
          <t>01zvg</t>
        </is>
      </c>
      <c r="Z4186" t="inlineStr">
        <is>
          <t>James Mullin (TBL RW)</t>
        </is>
      </c>
    </row>
    <row r="4187">
      <c r="A4187" t="inlineStr">
        <is>
          <t>James Neal</t>
        </is>
      </c>
      <c r="B4187" t="inlineStr">
        <is>
          <t>CBJ</t>
        </is>
      </c>
      <c r="C4187" t="inlineStr">
        <is>
          <t>LW</t>
        </is>
      </c>
      <c r="D4187" t="inlineStr">
        <is>
          <t>F</t>
        </is>
      </c>
      <c r="E4187" t="n">
        <v>39</v>
      </c>
      <c r="F4187" t="inlineStr">
        <is>
          <t>FA</t>
        </is>
      </c>
      <c r="G4187" t="inlineStr">
        <is>
          <t>FA</t>
        </is>
      </c>
      <c r="H4187" s="30" t="n">
        <v>1</v>
      </c>
      <c r="I4187" s="31" t="n">
        <v>0</v>
      </c>
      <c r="J4187" s="31" t="n"/>
      <c r="K4187" s="31" t="n">
        <v>0</v>
      </c>
      <c r="L4187" s="32" t="n"/>
      <c r="M4187" s="31" t="n">
        <v>0</v>
      </c>
      <c r="N4187" s="31" t="n">
        <v>0</v>
      </c>
      <c r="O4187" s="31" t="n"/>
      <c r="P4187" s="31" t="n"/>
      <c r="Q4187" s="31" t="n">
        <v>0</v>
      </c>
      <c r="R4187" s="31" t="n"/>
      <c r="S4187" s="32" t="n"/>
      <c r="T4187" s="32" t="n"/>
      <c r="V4187" t="inlineStr">
        <is>
          <t>003o6</t>
        </is>
      </c>
      <c r="W4187" t="n">
        <v>2330</v>
      </c>
      <c r="X4187" t="n">
        <v>3818</v>
      </c>
      <c r="Y4187" t="inlineStr">
        <is>
          <t>43402c04-0f24-11e2-8525-18a905767e44</t>
        </is>
      </c>
      <c r="Z4187" t="inlineStr">
        <is>
          <t>James Neal (CBJ LW)</t>
        </is>
      </c>
    </row>
    <row r="4188">
      <c r="A4188" t="inlineStr">
        <is>
          <t>James Petrovski</t>
        </is>
      </c>
      <c r="B4188" t="inlineStr">
        <is>
          <t>(N/A)</t>
        </is>
      </c>
      <c r="C4188" t="inlineStr">
        <is>
          <t>D</t>
        </is>
      </c>
      <c r="D4188" t="inlineStr">
        <is>
          <t>D</t>
        </is>
      </c>
      <c r="E4188" t="n">
        <v>21</v>
      </c>
      <c r="F4188" t="inlineStr">
        <is>
          <t>FA</t>
        </is>
      </c>
      <c r="G4188" t="inlineStr">
        <is>
          <t>FA</t>
        </is>
      </c>
      <c r="H4188" s="30" t="n">
        <v>1</v>
      </c>
      <c r="I4188" s="31" t="n">
        <v>0</v>
      </c>
      <c r="J4188" s="31" t="n"/>
      <c r="K4188" s="31" t="n">
        <v>0</v>
      </c>
      <c r="L4188" s="32" t="n"/>
      <c r="M4188" s="31" t="n">
        <v>0</v>
      </c>
      <c r="N4188" s="31" t="n">
        <v>0</v>
      </c>
      <c r="O4188" s="31" t="n"/>
      <c r="P4188" s="31" t="n"/>
      <c r="Q4188" s="31" t="n">
        <v>0</v>
      </c>
      <c r="R4188" s="31" t="n"/>
      <c r="S4188" s="32" t="n"/>
      <c r="T4188" s="32" t="n"/>
      <c r="V4188" t="inlineStr">
        <is>
          <t>06cfw</t>
        </is>
      </c>
      <c r="Y4188" t="inlineStr">
        <is>
          <t>c05636ee-161b-4a64-99f2-fad71ba9cdd3</t>
        </is>
      </c>
      <c r="Z4188" t="inlineStr">
        <is>
          <t>James Petrovski ((N/A) D)</t>
        </is>
      </c>
    </row>
    <row r="4189">
      <c r="A4189" t="inlineStr">
        <is>
          <t>James Phelan</t>
        </is>
      </c>
      <c r="B4189" t="inlineStr">
        <is>
          <t>(N/A)</t>
        </is>
      </c>
      <c r="C4189" t="inlineStr">
        <is>
          <t>LW</t>
        </is>
      </c>
      <c r="D4189" t="inlineStr">
        <is>
          <t>F</t>
        </is>
      </c>
      <c r="E4189" t="n">
        <v>29</v>
      </c>
      <c r="F4189" t="inlineStr">
        <is>
          <t>FA</t>
        </is>
      </c>
      <c r="G4189" t="inlineStr">
        <is>
          <t>FA</t>
        </is>
      </c>
      <c r="H4189" s="30" t="n">
        <v>1</v>
      </c>
      <c r="I4189" s="31" t="n">
        <v>0</v>
      </c>
      <c r="J4189" s="31" t="n"/>
      <c r="K4189" s="31" t="n">
        <v>0</v>
      </c>
      <c r="L4189" s="32" t="n"/>
      <c r="M4189" s="31" t="n">
        <v>0</v>
      </c>
      <c r="N4189" s="31" t="n">
        <v>0</v>
      </c>
      <c r="O4189" s="31" t="n"/>
      <c r="P4189" s="31" t="n"/>
      <c r="Q4189" s="31" t="n">
        <v>0</v>
      </c>
      <c r="R4189" s="31" t="n"/>
      <c r="S4189" s="32" t="n"/>
      <c r="T4189" s="32" t="n"/>
      <c r="V4189" t="inlineStr">
        <is>
          <t>04w50</t>
        </is>
      </c>
      <c r="X4189" t="n">
        <v>8127</v>
      </c>
      <c r="Z4189" t="inlineStr">
        <is>
          <t>James Phelan ((N/A) LW)</t>
        </is>
      </c>
    </row>
    <row r="4190">
      <c r="A4190" t="inlineStr">
        <is>
          <t>James Reeder</t>
        </is>
      </c>
      <c r="B4190" t="inlineStr">
        <is>
          <t>LAK</t>
        </is>
      </c>
      <c r="C4190" t="inlineStr">
        <is>
          <t>RW</t>
        </is>
      </c>
      <c r="D4190" t="inlineStr">
        <is>
          <t>F</t>
        </is>
      </c>
      <c r="E4190" t="n">
        <v>20</v>
      </c>
      <c r="F4190" t="inlineStr">
        <is>
          <t>FA</t>
        </is>
      </c>
      <c r="G4190" t="inlineStr">
        <is>
          <t>FA</t>
        </is>
      </c>
      <c r="H4190" s="30" t="n">
        <v>1</v>
      </c>
      <c r="I4190" s="31" t="n">
        <v>0</v>
      </c>
      <c r="J4190" s="31" t="n"/>
      <c r="K4190" s="31" t="n">
        <v>0</v>
      </c>
      <c r="L4190" s="32" t="n"/>
      <c r="M4190" s="31" t="n">
        <v>0</v>
      </c>
      <c r="N4190" s="31" t="n">
        <v>0</v>
      </c>
      <c r="O4190" s="31" t="n"/>
      <c r="P4190" s="31" t="n"/>
      <c r="Q4190" s="31" t="n">
        <v>0</v>
      </c>
      <c r="R4190" s="31" t="n"/>
      <c r="S4190" s="32" t="n"/>
      <c r="T4190" s="32" t="n"/>
      <c r="V4190" t="inlineStr">
        <is>
          <t>06mhe</t>
        </is>
      </c>
      <c r="W4190" t="n">
        <v>7257</v>
      </c>
      <c r="Y4190" t="inlineStr">
        <is>
          <t>61366821-0d54-4e95-a7c7-a79dbef9aa01</t>
        </is>
      </c>
      <c r="Z4190" t="inlineStr">
        <is>
          <t>James Reeder (LAK RW)</t>
        </is>
      </c>
    </row>
    <row r="4191">
      <c r="A4191" t="inlineStr">
        <is>
          <t>James Reid</t>
        </is>
      </c>
      <c r="B4191" t="inlineStr">
        <is>
          <t>(N/A)</t>
        </is>
      </c>
      <c r="C4191" t="inlineStr">
        <is>
          <t>G</t>
        </is>
      </c>
      <c r="D4191" t="inlineStr">
        <is>
          <t>G</t>
        </is>
      </c>
      <c r="E4191" t="n">
        <v>35</v>
      </c>
      <c r="F4191" t="inlineStr">
        <is>
          <t>FA</t>
        </is>
      </c>
      <c r="G4191" t="inlineStr">
        <is>
          <t>FA</t>
        </is>
      </c>
      <c r="H4191" s="30" t="n">
        <v>1</v>
      </c>
      <c r="I4191" s="31" t="n">
        <v>0</v>
      </c>
      <c r="J4191" s="31" t="n"/>
      <c r="K4191" s="31" t="n">
        <v>0</v>
      </c>
      <c r="L4191" s="32" t="n"/>
      <c r="M4191" s="31" t="n">
        <v>0</v>
      </c>
      <c r="N4191" s="31" t="n">
        <v>0</v>
      </c>
      <c r="O4191" s="31" t="n"/>
      <c r="P4191" s="31" t="n"/>
      <c r="Q4191" s="31" t="n">
        <v>0</v>
      </c>
      <c r="R4191" s="31" t="n"/>
      <c r="S4191" s="32" t="n"/>
      <c r="T4191" s="32" t="n"/>
      <c r="V4191" t="inlineStr">
        <is>
          <t>03d28</t>
        </is>
      </c>
      <c r="Z4191" t="inlineStr">
        <is>
          <t>James Reid ((N/A) G)</t>
        </is>
      </c>
    </row>
    <row r="4192">
      <c r="A4192" t="inlineStr">
        <is>
          <t>James Sanchez</t>
        </is>
      </c>
      <c r="B4192" t="inlineStr">
        <is>
          <t>(N/A)</t>
        </is>
      </c>
      <c r="C4192" t="inlineStr">
        <is>
          <t>LW</t>
        </is>
      </c>
      <c r="D4192" t="inlineStr">
        <is>
          <t>F</t>
        </is>
      </c>
      <c r="E4192" t="n">
        <v>28</v>
      </c>
      <c r="F4192" t="inlineStr">
        <is>
          <t>FA</t>
        </is>
      </c>
      <c r="G4192" t="inlineStr">
        <is>
          <t>FA</t>
        </is>
      </c>
      <c r="H4192" s="30" t="n">
        <v>1</v>
      </c>
      <c r="I4192" s="31" t="n">
        <v>0</v>
      </c>
      <c r="J4192" s="31" t="n"/>
      <c r="K4192" s="31" t="n">
        <v>0</v>
      </c>
      <c r="L4192" s="32" t="n"/>
      <c r="M4192" s="31" t="n">
        <v>0</v>
      </c>
      <c r="N4192" s="31" t="n">
        <v>0</v>
      </c>
      <c r="O4192" s="31" t="n"/>
      <c r="P4192" s="31" t="n"/>
      <c r="Q4192" s="31" t="n">
        <v>0</v>
      </c>
      <c r="R4192" s="31" t="n"/>
      <c r="S4192" s="32" t="n"/>
      <c r="T4192" s="32" t="n"/>
      <c r="V4192" t="inlineStr">
        <is>
          <t>05o4l</t>
        </is>
      </c>
      <c r="Y4192" t="inlineStr">
        <is>
          <t>6fed8e0d-12fd-4f2a-98bb-51ae0efb0a0d</t>
        </is>
      </c>
      <c r="Z4192" t="inlineStr">
        <is>
          <t>James Sanchez ((N/A) LW)</t>
        </is>
      </c>
    </row>
    <row r="4193">
      <c r="A4193" t="inlineStr">
        <is>
          <t>James Scantlebury</t>
        </is>
      </c>
      <c r="B4193" t="inlineStr">
        <is>
          <t>(N/A)</t>
        </is>
      </c>
      <c r="C4193" t="inlineStr">
        <is>
          <t>C</t>
        </is>
      </c>
      <c r="D4193" t="inlineStr">
        <is>
          <t>F</t>
        </is>
      </c>
      <c r="E4193" t="n">
        <v>17</v>
      </c>
      <c r="F4193" t="inlineStr">
        <is>
          <t>FA</t>
        </is>
      </c>
      <c r="G4193" t="inlineStr">
        <is>
          <t>FA</t>
        </is>
      </c>
      <c r="H4193" s="30" t="n">
        <v>1</v>
      </c>
      <c r="I4193" s="31" t="n">
        <v>0</v>
      </c>
      <c r="J4193" s="31" t="n"/>
      <c r="K4193" s="31" t="n">
        <v>0</v>
      </c>
      <c r="L4193" s="32" t="n"/>
      <c r="M4193" s="31" t="n">
        <v>0</v>
      </c>
      <c r="N4193" s="31" t="n">
        <v>0</v>
      </c>
      <c r="O4193" s="31" t="n"/>
      <c r="P4193" s="31" t="n"/>
      <c r="Q4193" s="31" t="n">
        <v>0</v>
      </c>
      <c r="R4193" s="31" t="n"/>
      <c r="S4193" s="32" t="n"/>
      <c r="T4193" s="32" t="n"/>
      <c r="V4193" t="inlineStr">
        <is>
          <t>070fn</t>
        </is>
      </c>
      <c r="Z4193" t="inlineStr">
        <is>
          <t>James Scantlebury ((N/A) C)</t>
        </is>
      </c>
    </row>
    <row r="4194">
      <c r="A4194" t="inlineStr">
        <is>
          <t>James Sheppard</t>
        </is>
      </c>
      <c r="B4194" t="inlineStr">
        <is>
          <t>(N/A)</t>
        </is>
      </c>
      <c r="C4194" t="inlineStr">
        <is>
          <t>C</t>
        </is>
      </c>
      <c r="D4194" t="inlineStr">
        <is>
          <t>F</t>
        </is>
      </c>
      <c r="E4194" t="n">
        <v>38</v>
      </c>
      <c r="F4194" t="inlineStr">
        <is>
          <t>FA</t>
        </is>
      </c>
      <c r="G4194" t="inlineStr">
        <is>
          <t>FA</t>
        </is>
      </c>
      <c r="H4194" s="30" t="n">
        <v>1</v>
      </c>
      <c r="I4194" s="31" t="n">
        <v>0</v>
      </c>
      <c r="J4194" s="31" t="n"/>
      <c r="K4194" s="31" t="n">
        <v>0</v>
      </c>
      <c r="L4194" s="32" t="n"/>
      <c r="M4194" s="31" t="n">
        <v>0</v>
      </c>
      <c r="N4194" s="31" t="n">
        <v>0</v>
      </c>
      <c r="O4194" s="31" t="n"/>
      <c r="P4194" s="31" t="n"/>
      <c r="Q4194" s="31" t="n">
        <v>0</v>
      </c>
      <c r="R4194" s="31" t="n"/>
      <c r="S4194" s="32" t="n"/>
      <c r="T4194" s="32" t="n"/>
      <c r="V4194" t="inlineStr">
        <is>
          <t>003ur</t>
        </is>
      </c>
      <c r="W4194" t="n">
        <v>2562</v>
      </c>
      <c r="X4194" t="n">
        <v>3991</v>
      </c>
      <c r="Z4194" t="inlineStr">
        <is>
          <t>James Sheppard ((N/A) C)</t>
        </is>
      </c>
    </row>
    <row r="4195">
      <c r="A4195" t="inlineStr">
        <is>
          <t>James Stefan</t>
        </is>
      </c>
      <c r="B4195" t="inlineStr">
        <is>
          <t>EDM</t>
        </is>
      </c>
      <c r="C4195" t="inlineStr">
        <is>
          <t>RW</t>
        </is>
      </c>
      <c r="D4195" t="inlineStr">
        <is>
          <t>F</t>
        </is>
      </c>
      <c r="E4195" t="n">
        <v>23</v>
      </c>
      <c r="F4195" t="inlineStr">
        <is>
          <t>FA</t>
        </is>
      </c>
      <c r="G4195" t="inlineStr">
        <is>
          <t>FA</t>
        </is>
      </c>
      <c r="H4195" s="30" t="n">
        <v>870000</v>
      </c>
      <c r="I4195" s="31" t="n">
        <v>0</v>
      </c>
      <c r="J4195" s="31" t="n"/>
      <c r="K4195" s="31" t="n">
        <v>0</v>
      </c>
      <c r="L4195" s="32" t="n"/>
      <c r="M4195" s="31" t="n">
        <v>0</v>
      </c>
      <c r="N4195" s="31" t="n">
        <v>0</v>
      </c>
      <c r="O4195" s="31" t="n"/>
      <c r="P4195" s="31" t="n"/>
      <c r="Q4195" s="31" t="n">
        <v>0</v>
      </c>
      <c r="R4195" s="31" t="n"/>
      <c r="S4195" s="32" t="n"/>
      <c r="T4195" s="32" t="n"/>
      <c r="V4195" t="inlineStr">
        <is>
          <t>060wa</t>
        </is>
      </c>
      <c r="W4195" t="n">
        <v>7092</v>
      </c>
      <c r="Y4195" t="inlineStr">
        <is>
          <t>c530734a-3575-450e-89c9-33d9ab0a370e</t>
        </is>
      </c>
      <c r="Z4195" t="inlineStr">
        <is>
          <t>James Stefan (EDM RW)</t>
        </is>
      </c>
    </row>
    <row r="4196">
      <c r="A4196" t="inlineStr">
        <is>
          <t>James Wisniewski</t>
        </is>
      </c>
      <c r="B4196" t="inlineStr">
        <is>
          <t>(N/A)</t>
        </is>
      </c>
      <c r="C4196" t="inlineStr">
        <is>
          <t>D</t>
        </is>
      </c>
      <c r="D4196" t="inlineStr">
        <is>
          <t>D</t>
        </is>
      </c>
      <c r="E4196" t="n">
        <v>42</v>
      </c>
      <c r="F4196" t="inlineStr">
        <is>
          <t>FA</t>
        </is>
      </c>
      <c r="G4196" t="inlineStr">
        <is>
          <t>FA</t>
        </is>
      </c>
      <c r="H4196" s="30" t="n">
        <v>1</v>
      </c>
      <c r="I4196" s="31" t="n">
        <v>0</v>
      </c>
      <c r="J4196" s="31" t="n"/>
      <c r="K4196" s="31" t="n">
        <v>0</v>
      </c>
      <c r="L4196" s="32" t="n"/>
      <c r="M4196" s="31" t="n">
        <v>0</v>
      </c>
      <c r="N4196" s="31" t="n">
        <v>0</v>
      </c>
      <c r="O4196" s="31" t="n"/>
      <c r="P4196" s="31" t="n"/>
      <c r="Q4196" s="31" t="n">
        <v>0</v>
      </c>
      <c r="R4196" s="31" t="n"/>
      <c r="S4196" s="32" t="n"/>
      <c r="T4196" s="32" t="n"/>
      <c r="V4196" t="inlineStr">
        <is>
          <t>003l1</t>
        </is>
      </c>
      <c r="W4196" t="n">
        <v>2147</v>
      </c>
      <c r="X4196" t="n">
        <v>3571</v>
      </c>
      <c r="Z4196" t="inlineStr">
        <is>
          <t>James Wisniewski ((N/A) D)</t>
        </is>
      </c>
    </row>
    <row r="4197">
      <c r="A4197" t="inlineStr">
        <is>
          <t>James Wright</t>
        </is>
      </c>
      <c r="B4197" t="inlineStr">
        <is>
          <t>(N/A)</t>
        </is>
      </c>
      <c r="C4197" t="inlineStr">
        <is>
          <t>C</t>
        </is>
      </c>
      <c r="D4197" t="inlineStr">
        <is>
          <t>F</t>
        </is>
      </c>
      <c r="E4197" t="n">
        <v>36</v>
      </c>
      <c r="F4197" t="inlineStr">
        <is>
          <t>FA</t>
        </is>
      </c>
      <c r="G4197" t="inlineStr">
        <is>
          <t>FA</t>
        </is>
      </c>
      <c r="H4197" s="30" t="n">
        <v>1</v>
      </c>
      <c r="I4197" s="31" t="n">
        <v>0</v>
      </c>
      <c r="J4197" s="31" t="n"/>
      <c r="K4197" s="31" t="n">
        <v>0</v>
      </c>
      <c r="L4197" s="32" t="n"/>
      <c r="M4197" s="31" t="n">
        <v>0</v>
      </c>
      <c r="N4197" s="31" t="n">
        <v>0</v>
      </c>
      <c r="O4197" s="31" t="n"/>
      <c r="P4197" s="31" t="n"/>
      <c r="Q4197" s="31" t="n">
        <v>0</v>
      </c>
      <c r="R4197" s="31" t="n"/>
      <c r="S4197" s="32" t="n"/>
      <c r="T4197" s="32" t="n"/>
      <c r="V4197" t="inlineStr">
        <is>
          <t>01mo0</t>
        </is>
      </c>
      <c r="W4197" t="n">
        <v>3036</v>
      </c>
      <c r="X4197" t="n">
        <v>4812</v>
      </c>
      <c r="Z4197" t="inlineStr">
        <is>
          <t>James Wright ((N/A) C)</t>
        </is>
      </c>
    </row>
    <row r="4198">
      <c r="A4198" t="inlineStr">
        <is>
          <t>Jami Krannila</t>
        </is>
      </c>
      <c r="B4198" t="inlineStr">
        <is>
          <t>(N/A)</t>
        </is>
      </c>
      <c r="C4198" t="inlineStr">
        <is>
          <t>LW</t>
        </is>
      </c>
      <c r="D4198" t="inlineStr">
        <is>
          <t>F</t>
        </is>
      </c>
      <c r="E4198" t="n">
        <v>25</v>
      </c>
      <c r="F4198" t="inlineStr">
        <is>
          <t>FA</t>
        </is>
      </c>
      <c r="G4198" t="inlineStr">
        <is>
          <t>FA</t>
        </is>
      </c>
      <c r="H4198" s="30" t="n">
        <v>1</v>
      </c>
      <c r="I4198" s="31" t="n">
        <v>0</v>
      </c>
      <c r="J4198" s="31" t="n"/>
      <c r="K4198" s="31" t="n">
        <v>0</v>
      </c>
      <c r="L4198" s="32" t="n"/>
      <c r="M4198" s="31" t="n">
        <v>0</v>
      </c>
      <c r="N4198" s="31" t="n">
        <v>0</v>
      </c>
      <c r="O4198" s="31" t="n"/>
      <c r="P4198" s="31" t="n"/>
      <c r="Q4198" s="31" t="n">
        <v>0</v>
      </c>
      <c r="R4198" s="31" t="n"/>
      <c r="S4198" s="32" t="n"/>
      <c r="T4198" s="32" t="n"/>
      <c r="V4198" t="inlineStr">
        <is>
          <t>051xi</t>
        </is>
      </c>
      <c r="Z4198" t="inlineStr">
        <is>
          <t>Jami Krannila ((N/A) LW)</t>
        </is>
      </c>
    </row>
    <row r="4199">
      <c r="A4199" t="inlineStr">
        <is>
          <t>Jamie Armstrong</t>
        </is>
      </c>
      <c r="B4199" t="inlineStr">
        <is>
          <t>(N/A)</t>
        </is>
      </c>
      <c r="C4199" t="inlineStr">
        <is>
          <t>LW</t>
        </is>
      </c>
      <c r="D4199" t="inlineStr">
        <is>
          <t>F</t>
        </is>
      </c>
      <c r="E4199" t="n">
        <v>28</v>
      </c>
      <c r="F4199" t="inlineStr">
        <is>
          <t>FA</t>
        </is>
      </c>
      <c r="G4199" t="inlineStr">
        <is>
          <t>FA</t>
        </is>
      </c>
      <c r="H4199" s="30" t="n">
        <v>1</v>
      </c>
      <c r="I4199" s="31" t="n">
        <v>0</v>
      </c>
      <c r="J4199" s="31" t="n"/>
      <c r="K4199" s="31" t="n">
        <v>0</v>
      </c>
      <c r="L4199" s="32" t="n"/>
      <c r="M4199" s="31" t="n">
        <v>0</v>
      </c>
      <c r="N4199" s="31" t="n">
        <v>0</v>
      </c>
      <c r="O4199" s="31" t="n"/>
      <c r="P4199" s="31" t="n"/>
      <c r="Q4199" s="31" t="n">
        <v>0</v>
      </c>
      <c r="R4199" s="31" t="n"/>
      <c r="S4199" s="32" t="n"/>
      <c r="T4199" s="32" t="n"/>
      <c r="V4199" t="inlineStr">
        <is>
          <t>043c2</t>
        </is>
      </c>
      <c r="Z4199" t="inlineStr">
        <is>
          <t>Jamie Armstrong ((N/A) LW)</t>
        </is>
      </c>
    </row>
    <row r="4200">
      <c r="A4200" t="inlineStr">
        <is>
          <t>Jamie Arniel</t>
        </is>
      </c>
      <c r="B4200" t="inlineStr">
        <is>
          <t>(N/A)</t>
        </is>
      </c>
      <c r="C4200" t="inlineStr">
        <is>
          <t>C</t>
        </is>
      </c>
      <c r="D4200" t="inlineStr">
        <is>
          <t>F</t>
        </is>
      </c>
      <c r="E4200" t="n">
        <v>36</v>
      </c>
      <c r="F4200" t="inlineStr">
        <is>
          <t>FA</t>
        </is>
      </c>
      <c r="G4200" t="inlineStr">
        <is>
          <t>FA</t>
        </is>
      </c>
      <c r="H4200" s="30" t="n">
        <v>1</v>
      </c>
      <c r="I4200" s="31" t="n">
        <v>0</v>
      </c>
      <c r="J4200" s="31" t="n"/>
      <c r="K4200" s="31" t="n">
        <v>0</v>
      </c>
      <c r="L4200" s="32" t="n"/>
      <c r="M4200" s="31" t="n">
        <v>0</v>
      </c>
      <c r="N4200" s="31" t="n">
        <v>0</v>
      </c>
      <c r="O4200" s="31" t="n"/>
      <c r="P4200" s="31" t="n"/>
      <c r="Q4200" s="31" t="n">
        <v>0</v>
      </c>
      <c r="R4200" s="31" t="n"/>
      <c r="S4200" s="32" t="n"/>
      <c r="T4200" s="32" t="n"/>
      <c r="V4200" t="inlineStr">
        <is>
          <t>01df8</t>
        </is>
      </c>
      <c r="W4200" t="n">
        <v>3034</v>
      </c>
      <c r="X4200" t="n">
        <v>4664</v>
      </c>
      <c r="Z4200" t="inlineStr">
        <is>
          <t>Jamie Arniel ((N/A) C)</t>
        </is>
      </c>
    </row>
    <row r="4201">
      <c r="A4201" t="inlineStr">
        <is>
          <t>Jamie Devane</t>
        </is>
      </c>
      <c r="B4201" t="inlineStr">
        <is>
          <t>PIT</t>
        </is>
      </c>
      <c r="C4201" t="inlineStr">
        <is>
          <t>LW</t>
        </is>
      </c>
      <c r="D4201" t="inlineStr">
        <is>
          <t>F</t>
        </is>
      </c>
      <c r="E4201" t="n">
        <v>35</v>
      </c>
      <c r="F4201" t="inlineStr">
        <is>
          <t>FA</t>
        </is>
      </c>
      <c r="G4201" t="inlineStr">
        <is>
          <t>FA</t>
        </is>
      </c>
      <c r="H4201" s="30" t="n">
        <v>1</v>
      </c>
      <c r="I4201" s="31" t="n">
        <v>0</v>
      </c>
      <c r="J4201" s="31" t="n"/>
      <c r="K4201" s="31" t="n">
        <v>0</v>
      </c>
      <c r="L4201" s="32" t="n"/>
      <c r="M4201" s="31" t="n">
        <v>0</v>
      </c>
      <c r="N4201" s="31" t="n">
        <v>0</v>
      </c>
      <c r="O4201" s="31" t="n"/>
      <c r="P4201" s="31" t="n"/>
      <c r="Q4201" s="31" t="n">
        <v>0</v>
      </c>
      <c r="R4201" s="31" t="n"/>
      <c r="S4201" s="32" t="n"/>
      <c r="T4201" s="32" t="n"/>
      <c r="V4201" t="inlineStr">
        <is>
          <t>01mze</t>
        </is>
      </c>
      <c r="W4201" t="n">
        <v>3330</v>
      </c>
      <c r="X4201" t="n">
        <v>6269</v>
      </c>
      <c r="Y4201" t="inlineStr">
        <is>
          <t>d7ed023b-df77-4982-84a2-73ede2fae523</t>
        </is>
      </c>
      <c r="Z4201" t="inlineStr">
        <is>
          <t>Jamie Devane (PIT LW)</t>
        </is>
      </c>
    </row>
    <row r="4202">
      <c r="A4202" t="inlineStr">
        <is>
          <t>Jamie Doornbosch</t>
        </is>
      </c>
      <c r="B4202" t="inlineStr">
        <is>
          <t>(N/A)</t>
        </is>
      </c>
      <c r="C4202" t="inlineStr">
        <is>
          <t>D</t>
        </is>
      </c>
      <c r="D4202" t="inlineStr">
        <is>
          <t>D</t>
        </is>
      </c>
      <c r="E4202" t="n">
        <v>36</v>
      </c>
      <c r="F4202" t="inlineStr">
        <is>
          <t>FA</t>
        </is>
      </c>
      <c r="G4202" t="inlineStr">
        <is>
          <t>FA</t>
        </is>
      </c>
      <c r="H4202" s="30" t="n">
        <v>1</v>
      </c>
      <c r="I4202" s="31" t="n">
        <v>0</v>
      </c>
      <c r="J4202" s="31" t="n"/>
      <c r="K4202" s="31" t="n">
        <v>0</v>
      </c>
      <c r="L4202" s="32" t="n"/>
      <c r="M4202" s="31" t="n">
        <v>0</v>
      </c>
      <c r="N4202" s="31" t="n">
        <v>0</v>
      </c>
      <c r="O4202" s="31" t="n"/>
      <c r="P4202" s="31" t="n"/>
      <c r="Q4202" s="31" t="n">
        <v>0</v>
      </c>
      <c r="R4202" s="31" t="n"/>
      <c r="S4202" s="32" t="n"/>
      <c r="T4202" s="32" t="n"/>
      <c r="V4202" t="inlineStr">
        <is>
          <t>026kd</t>
        </is>
      </c>
      <c r="W4202" t="n">
        <v>3716</v>
      </c>
      <c r="X4202" t="n">
        <v>5300</v>
      </c>
      <c r="Z4202" t="inlineStr">
        <is>
          <t>Jamie Doornbosch ((N/A) D)</t>
        </is>
      </c>
    </row>
    <row r="4203">
      <c r="A4203" t="inlineStr">
        <is>
          <t>Jamie Fraser</t>
        </is>
      </c>
      <c r="B4203" t="inlineStr">
        <is>
          <t>(N/A)</t>
        </is>
      </c>
      <c r="C4203" t="inlineStr">
        <is>
          <t>D</t>
        </is>
      </c>
      <c r="D4203" t="inlineStr">
        <is>
          <t>D</t>
        </is>
      </c>
      <c r="E4203" t="n">
        <v>40</v>
      </c>
      <c r="F4203" t="inlineStr">
        <is>
          <t>FA</t>
        </is>
      </c>
      <c r="G4203" t="inlineStr">
        <is>
          <t>FA</t>
        </is>
      </c>
      <c r="H4203" s="30" t="n">
        <v>1</v>
      </c>
      <c r="I4203" s="31" t="n">
        <v>0</v>
      </c>
      <c r="J4203" s="31" t="n"/>
      <c r="K4203" s="31" t="n">
        <v>0</v>
      </c>
      <c r="L4203" s="32" t="n"/>
      <c r="M4203" s="31" t="n">
        <v>0</v>
      </c>
      <c r="N4203" s="31" t="n">
        <v>0</v>
      </c>
      <c r="O4203" s="31" t="n"/>
      <c r="P4203" s="31" t="n"/>
      <c r="Q4203" s="31" t="n">
        <v>0</v>
      </c>
      <c r="R4203" s="31" t="n"/>
      <c r="S4203" s="32" t="n"/>
      <c r="T4203" s="32" t="n"/>
      <c r="V4203" t="inlineStr">
        <is>
          <t>003z8</t>
        </is>
      </c>
      <c r="W4203" t="n">
        <v>3219</v>
      </c>
      <c r="X4203" t="n">
        <v>4159</v>
      </c>
      <c r="Z4203" t="inlineStr">
        <is>
          <t>Jamie Fraser ((N/A) D)</t>
        </is>
      </c>
    </row>
    <row r="4204">
      <c r="A4204" t="inlineStr">
        <is>
          <t>Jamie Fritsch</t>
        </is>
      </c>
      <c r="B4204" t="inlineStr">
        <is>
          <t>(N/A)</t>
        </is>
      </c>
      <c r="C4204" t="inlineStr">
        <is>
          <t>D</t>
        </is>
      </c>
      <c r="D4204" t="inlineStr">
        <is>
          <t>D</t>
        </is>
      </c>
      <c r="E4204" t="n">
        <v>41</v>
      </c>
      <c r="F4204" t="inlineStr">
        <is>
          <t>FA</t>
        </is>
      </c>
      <c r="G4204" t="inlineStr">
        <is>
          <t>FA</t>
        </is>
      </c>
      <c r="H4204" s="30" t="n">
        <v>1</v>
      </c>
      <c r="I4204" s="31" t="n">
        <v>0</v>
      </c>
      <c r="J4204" s="31" t="n"/>
      <c r="K4204" s="31" t="n">
        <v>0</v>
      </c>
      <c r="L4204" s="32" t="n"/>
      <c r="M4204" s="31" t="n">
        <v>0</v>
      </c>
      <c r="N4204" s="31" t="n">
        <v>0</v>
      </c>
      <c r="O4204" s="31" t="n"/>
      <c r="P4204" s="31" t="n"/>
      <c r="Q4204" s="31" t="n">
        <v>0</v>
      </c>
      <c r="R4204" s="31" t="n"/>
      <c r="S4204" s="32" t="n"/>
      <c r="T4204" s="32" t="n"/>
      <c r="V4204" t="inlineStr">
        <is>
          <t>01cje</t>
        </is>
      </c>
      <c r="W4204" t="n">
        <v>3233</v>
      </c>
      <c r="X4204" t="n">
        <v>4638</v>
      </c>
      <c r="Z4204" t="inlineStr">
        <is>
          <t>Jamie Fritsch ((N/A) D)</t>
        </is>
      </c>
    </row>
    <row r="4205">
      <c r="A4205" t="inlineStr">
        <is>
          <t>Jamie Glance</t>
        </is>
      </c>
      <c r="B4205" t="inlineStr">
        <is>
          <t>(N/A)</t>
        </is>
      </c>
      <c r="C4205" t="inlineStr">
        <is>
          <t>RW</t>
        </is>
      </c>
      <c r="D4205" t="inlineStr">
        <is>
          <t>F</t>
        </is>
      </c>
      <c r="E4205" t="n">
        <v>17</v>
      </c>
      <c r="F4205" t="inlineStr">
        <is>
          <t>FA</t>
        </is>
      </c>
      <c r="G4205" t="inlineStr">
        <is>
          <t>FA</t>
        </is>
      </c>
      <c r="H4205" s="30" t="n">
        <v>1</v>
      </c>
      <c r="I4205" s="31" t="n">
        <v>0</v>
      </c>
      <c r="J4205" s="31" t="n"/>
      <c r="K4205" s="31" t="n">
        <v>0</v>
      </c>
      <c r="L4205" s="32" t="n"/>
      <c r="M4205" s="31" t="n">
        <v>0</v>
      </c>
      <c r="N4205" s="31" t="n">
        <v>0</v>
      </c>
      <c r="O4205" s="31" t="n"/>
      <c r="P4205" s="31" t="n"/>
      <c r="Q4205" s="31" t="n">
        <v>0</v>
      </c>
      <c r="R4205" s="31" t="n"/>
      <c r="S4205" s="32" t="n"/>
      <c r="T4205" s="32" t="n"/>
      <c r="V4205" t="inlineStr">
        <is>
          <t>074v0</t>
        </is>
      </c>
      <c r="Z4205" t="inlineStr">
        <is>
          <t>Jamie Glance ((N/A) RW)</t>
        </is>
      </c>
    </row>
    <row r="4206">
      <c r="A4206" t="inlineStr">
        <is>
          <t>Jamie Hunt</t>
        </is>
      </c>
      <c r="B4206" t="inlineStr">
        <is>
          <t>(N/A)</t>
        </is>
      </c>
      <c r="C4206" t="inlineStr">
        <is>
          <t>D</t>
        </is>
      </c>
      <c r="D4206" t="inlineStr">
        <is>
          <t>D</t>
        </is>
      </c>
      <c r="E4206" t="n">
        <v>42</v>
      </c>
      <c r="F4206" t="inlineStr">
        <is>
          <t>FA</t>
        </is>
      </c>
      <c r="G4206" t="inlineStr">
        <is>
          <t>FA</t>
        </is>
      </c>
      <c r="H4206" s="30" t="n">
        <v>1</v>
      </c>
      <c r="I4206" s="31" t="n">
        <v>0</v>
      </c>
      <c r="J4206" s="31" t="n"/>
      <c r="K4206" s="31" t="n">
        <v>0</v>
      </c>
      <c r="L4206" s="32" t="n"/>
      <c r="M4206" s="31" t="n">
        <v>0</v>
      </c>
      <c r="N4206" s="31" t="n">
        <v>0</v>
      </c>
      <c r="O4206" s="31" t="n"/>
      <c r="P4206" s="31" t="n"/>
      <c r="Q4206" s="31" t="n">
        <v>0</v>
      </c>
      <c r="R4206" s="31" t="n"/>
      <c r="S4206" s="32" t="n"/>
      <c r="T4206" s="32" t="n"/>
      <c r="V4206" t="inlineStr">
        <is>
          <t>004nv</t>
        </is>
      </c>
      <c r="X4206" t="n">
        <v>3869</v>
      </c>
      <c r="Z4206" t="inlineStr">
        <is>
          <t>Jamie Hunt ((N/A) D)</t>
        </is>
      </c>
    </row>
    <row r="4207">
      <c r="A4207" t="inlineStr">
        <is>
          <t>Jamie McBain</t>
        </is>
      </c>
      <c r="B4207" t="inlineStr">
        <is>
          <t>(N/A)</t>
        </is>
      </c>
      <c r="C4207" t="inlineStr">
        <is>
          <t>D</t>
        </is>
      </c>
      <c r="D4207" t="inlineStr">
        <is>
          <t>D</t>
        </is>
      </c>
      <c r="E4207" t="n">
        <v>38</v>
      </c>
      <c r="F4207" t="inlineStr">
        <is>
          <t>FA</t>
        </is>
      </c>
      <c r="G4207" t="inlineStr">
        <is>
          <t>FA</t>
        </is>
      </c>
      <c r="H4207" s="30" t="n">
        <v>1</v>
      </c>
      <c r="I4207" s="31" t="n">
        <v>0</v>
      </c>
      <c r="J4207" s="31" t="n"/>
      <c r="K4207" s="31" t="n">
        <v>0</v>
      </c>
      <c r="L4207" s="32" t="n"/>
      <c r="M4207" s="31" t="n">
        <v>0</v>
      </c>
      <c r="N4207" s="31" t="n">
        <v>0</v>
      </c>
      <c r="O4207" s="31" t="n"/>
      <c r="P4207" s="31" t="n"/>
      <c r="Q4207" s="31" t="n">
        <v>0</v>
      </c>
      <c r="R4207" s="31" t="n"/>
      <c r="S4207" s="32" t="n"/>
      <c r="T4207" s="32" t="n"/>
      <c r="V4207" t="inlineStr">
        <is>
          <t>01cdm</t>
        </is>
      </c>
      <c r="W4207" t="n">
        <v>2613</v>
      </c>
      <c r="X4207" t="n">
        <v>4615</v>
      </c>
      <c r="Z4207" t="inlineStr">
        <is>
          <t>Jamie McBain ((N/A) D)</t>
        </is>
      </c>
    </row>
    <row r="4208">
      <c r="A4208" t="inlineStr">
        <is>
          <t>Jamie McGinn</t>
        </is>
      </c>
      <c r="B4208" t="inlineStr">
        <is>
          <t>(N/A)</t>
        </is>
      </c>
      <c r="C4208" t="inlineStr">
        <is>
          <t>LW</t>
        </is>
      </c>
      <c r="D4208" t="inlineStr">
        <is>
          <t>F</t>
        </is>
      </c>
      <c r="E4208" t="n">
        <v>38</v>
      </c>
      <c r="F4208" t="inlineStr">
        <is>
          <t>FA</t>
        </is>
      </c>
      <c r="G4208" t="inlineStr">
        <is>
          <t>FA</t>
        </is>
      </c>
      <c r="H4208" s="30" t="n">
        <v>1</v>
      </c>
      <c r="I4208" s="31" t="n">
        <v>0</v>
      </c>
      <c r="J4208" s="31" t="n"/>
      <c r="K4208" s="31" t="n">
        <v>0</v>
      </c>
      <c r="L4208" s="32" t="n"/>
      <c r="M4208" s="31" t="n">
        <v>0</v>
      </c>
      <c r="N4208" s="31" t="n">
        <v>0</v>
      </c>
      <c r="O4208" s="31" t="n"/>
      <c r="P4208" s="31" t="n"/>
      <c r="Q4208" s="31" t="n">
        <v>0</v>
      </c>
      <c r="R4208" s="31" t="n"/>
      <c r="S4208" s="32" t="n"/>
      <c r="T4208" s="32" t="n"/>
      <c r="V4208" t="inlineStr">
        <is>
          <t>0046j</t>
        </is>
      </c>
      <c r="W4208" t="n">
        <v>2590</v>
      </c>
      <c r="X4208" t="n">
        <v>4160</v>
      </c>
      <c r="Z4208" t="inlineStr">
        <is>
          <t>Jamie McGinn ((N/A) LW)</t>
        </is>
      </c>
    </row>
    <row r="4209">
      <c r="A4209" t="inlineStr">
        <is>
          <t>Jamie Murray</t>
        </is>
      </c>
      <c r="B4209" t="inlineStr">
        <is>
          <t>SJS</t>
        </is>
      </c>
      <c r="C4209" t="inlineStr">
        <is>
          <t>G</t>
        </is>
      </c>
      <c r="D4209" t="inlineStr">
        <is>
          <t>G</t>
        </is>
      </c>
      <c r="E4209" t="n">
        <v>34</v>
      </c>
      <c r="F4209" t="inlineStr">
        <is>
          <t>FA</t>
        </is>
      </c>
      <c r="G4209" t="inlineStr">
        <is>
          <t>FA</t>
        </is>
      </c>
      <c r="H4209" s="30" t="n">
        <v>1</v>
      </c>
      <c r="I4209" s="31" t="n">
        <v>0</v>
      </c>
      <c r="J4209" s="31" t="n"/>
      <c r="K4209" s="31" t="n">
        <v>0</v>
      </c>
      <c r="L4209" s="32" t="n"/>
      <c r="M4209" s="31" t="n">
        <v>0</v>
      </c>
      <c r="N4209" s="31" t="n">
        <v>0</v>
      </c>
      <c r="O4209" s="31" t="n"/>
      <c r="P4209" s="31" t="n"/>
      <c r="Q4209" s="31" t="n">
        <v>0</v>
      </c>
      <c r="R4209" s="31" t="n"/>
      <c r="S4209" s="32" t="n"/>
      <c r="T4209" s="32" t="n"/>
      <c r="V4209" t="inlineStr">
        <is>
          <t>03zd0</t>
        </is>
      </c>
      <c r="X4209" t="n">
        <v>7380</v>
      </c>
      <c r="Z4209" t="inlineStr">
        <is>
          <t>Jamie Murray (SJS G)</t>
        </is>
      </c>
    </row>
    <row r="4210">
      <c r="A4210" t="inlineStr">
        <is>
          <t>Jamie Phillips</t>
        </is>
      </c>
      <c r="B4210" t="inlineStr">
        <is>
          <t>(N/A)</t>
        </is>
      </c>
      <c r="C4210" t="inlineStr">
        <is>
          <t>G</t>
        </is>
      </c>
      <c r="D4210" t="inlineStr">
        <is>
          <t>G</t>
        </is>
      </c>
      <c r="E4210" t="n">
        <v>33</v>
      </c>
      <c r="F4210" t="inlineStr">
        <is>
          <t>FA</t>
        </is>
      </c>
      <c r="G4210" t="inlineStr">
        <is>
          <t>FA</t>
        </is>
      </c>
      <c r="H4210" s="30" t="n">
        <v>1</v>
      </c>
      <c r="I4210" s="31" t="n">
        <v>0</v>
      </c>
      <c r="J4210" s="31" t="n"/>
      <c r="K4210" s="31" t="n">
        <v>0</v>
      </c>
      <c r="L4210" s="32" t="n"/>
      <c r="M4210" s="31" t="n">
        <v>0</v>
      </c>
      <c r="N4210" s="31" t="n">
        <v>0</v>
      </c>
      <c r="O4210" s="31" t="n"/>
      <c r="P4210" s="31" t="n"/>
      <c r="Q4210" s="31" t="n">
        <v>0</v>
      </c>
      <c r="R4210" s="31" t="n"/>
      <c r="S4210" s="32" t="n"/>
      <c r="T4210" s="32" t="n"/>
      <c r="V4210" t="inlineStr">
        <is>
          <t>02odq</t>
        </is>
      </c>
      <c r="W4210" t="n">
        <v>5262</v>
      </c>
      <c r="X4210" t="n">
        <v>5879</v>
      </c>
      <c r="Z4210" t="inlineStr">
        <is>
          <t>Jamie Phillips ((N/A) G)</t>
        </is>
      </c>
    </row>
    <row r="4211">
      <c r="A4211" t="inlineStr">
        <is>
          <t>Jamie Tardif</t>
        </is>
      </c>
      <c r="B4211" t="inlineStr">
        <is>
          <t>(N/A)</t>
        </is>
      </c>
      <c r="C4211" t="inlineStr">
        <is>
          <t>RW</t>
        </is>
      </c>
      <c r="D4211" t="inlineStr">
        <is>
          <t>F</t>
        </is>
      </c>
      <c r="E4211" t="n">
        <v>41</v>
      </c>
      <c r="F4211" t="inlineStr">
        <is>
          <t>FA</t>
        </is>
      </c>
      <c r="G4211" t="inlineStr">
        <is>
          <t>FA</t>
        </is>
      </c>
      <c r="H4211" s="30" t="n">
        <v>1</v>
      </c>
      <c r="I4211" s="31" t="n">
        <v>0</v>
      </c>
      <c r="J4211" s="31" t="n"/>
      <c r="K4211" s="31" t="n">
        <v>0</v>
      </c>
      <c r="L4211" s="32" t="n"/>
      <c r="M4211" s="31" t="n">
        <v>0</v>
      </c>
      <c r="N4211" s="31" t="n">
        <v>0</v>
      </c>
      <c r="O4211" s="31" t="n"/>
      <c r="P4211" s="31" t="n"/>
      <c r="Q4211" s="31" t="n">
        <v>0</v>
      </c>
      <c r="R4211" s="31" t="n"/>
      <c r="S4211" s="32" t="n"/>
      <c r="T4211" s="32" t="n"/>
      <c r="V4211" t="inlineStr">
        <is>
          <t>004k8</t>
        </is>
      </c>
      <c r="W4211" t="n">
        <v>3858</v>
      </c>
      <c r="X4211" t="n">
        <v>3482</v>
      </c>
      <c r="Z4211" t="inlineStr">
        <is>
          <t>Jamie Tardif ((N/A) RW)</t>
        </is>
      </c>
    </row>
    <row r="4212">
      <c r="A4212" t="inlineStr">
        <is>
          <t>Jamieson Rees</t>
        </is>
      </c>
      <c r="B4212" t="inlineStr">
        <is>
          <t>OTT</t>
        </is>
      </c>
      <c r="C4212" t="inlineStr">
        <is>
          <t>C</t>
        </is>
      </c>
      <c r="D4212" t="inlineStr">
        <is>
          <t>F</t>
        </is>
      </c>
      <c r="E4212" t="n">
        <v>25</v>
      </c>
      <c r="F4212" t="inlineStr">
        <is>
          <t>FA</t>
        </is>
      </c>
      <c r="G4212" t="inlineStr">
        <is>
          <t>FA</t>
        </is>
      </c>
      <c r="H4212" s="30" t="n">
        <v>1</v>
      </c>
      <c r="I4212" s="31" t="n">
        <v>0</v>
      </c>
      <c r="J4212" s="31" t="n"/>
      <c r="K4212" s="31" t="n">
        <v>0</v>
      </c>
      <c r="L4212" s="32" t="n"/>
      <c r="M4212" s="31" t="n">
        <v>0</v>
      </c>
      <c r="N4212" s="31" t="n">
        <v>0</v>
      </c>
      <c r="O4212" s="31" t="n"/>
      <c r="P4212" s="31" t="n"/>
      <c r="Q4212" s="31" t="n">
        <v>0</v>
      </c>
      <c r="R4212" s="31" t="n"/>
      <c r="S4212" s="32" t="n"/>
      <c r="T4212" s="32" t="n"/>
      <c r="V4212" t="inlineStr">
        <is>
          <t>04zyu</t>
        </is>
      </c>
      <c r="W4212" t="n">
        <v>5981</v>
      </c>
      <c r="X4212" t="n">
        <v>8322</v>
      </c>
      <c r="Y4212" t="inlineStr">
        <is>
          <t>3d4ea10c-7ed6-4551-8d31-acb3b71bae15</t>
        </is>
      </c>
      <c r="Z4212" t="inlineStr">
        <is>
          <t>Jamieson Rees (OTT C)</t>
        </is>
      </c>
    </row>
    <row r="4213">
      <c r="A4213" t="inlineStr">
        <is>
          <t>Jamiro Reber</t>
        </is>
      </c>
      <c r="B4213" t="inlineStr">
        <is>
          <t>(N/A)</t>
        </is>
      </c>
      <c r="C4213" t="inlineStr">
        <is>
          <t>C</t>
        </is>
      </c>
      <c r="D4213" t="inlineStr">
        <is>
          <t>F</t>
        </is>
      </c>
      <c r="E4213" t="n">
        <v>20</v>
      </c>
      <c r="F4213" t="inlineStr">
        <is>
          <t>FA</t>
        </is>
      </c>
      <c r="G4213" t="inlineStr">
        <is>
          <t>FA</t>
        </is>
      </c>
      <c r="H4213" s="30" t="n">
        <v>1</v>
      </c>
      <c r="I4213" s="31" t="n">
        <v>0</v>
      </c>
      <c r="J4213" s="31" t="n"/>
      <c r="K4213" s="31" t="n">
        <v>0</v>
      </c>
      <c r="L4213" s="32" t="n"/>
      <c r="M4213" s="31" t="n">
        <v>0</v>
      </c>
      <c r="N4213" s="31" t="n">
        <v>0</v>
      </c>
      <c r="O4213" s="31" t="n"/>
      <c r="P4213" s="31" t="n"/>
      <c r="Q4213" s="31" t="n">
        <v>0</v>
      </c>
      <c r="R4213" s="31" t="n"/>
      <c r="S4213" s="32" t="n"/>
      <c r="T4213" s="32" t="n"/>
      <c r="V4213" t="inlineStr">
        <is>
          <t>06nkg</t>
        </is>
      </c>
      <c r="Z4213" t="inlineStr">
        <is>
          <t>Jamiro Reber ((N/A) C)</t>
        </is>
      </c>
    </row>
    <row r="4214">
      <c r="A4214" t="inlineStr">
        <is>
          <t>Jan Bednar</t>
        </is>
      </c>
      <c r="B4214" t="inlineStr">
        <is>
          <t>(N/A)</t>
        </is>
      </c>
      <c r="C4214" t="inlineStr">
        <is>
          <t>G</t>
        </is>
      </c>
      <c r="D4214" t="inlineStr">
        <is>
          <t>G</t>
        </is>
      </c>
      <c r="E4214" t="n">
        <v>24</v>
      </c>
      <c r="F4214" t="inlineStr">
        <is>
          <t>FA</t>
        </is>
      </c>
      <c r="G4214" t="inlineStr">
        <is>
          <t>FA</t>
        </is>
      </c>
      <c r="H4214" s="30" t="n">
        <v>1</v>
      </c>
      <c r="I4214" s="31" t="n">
        <v>0</v>
      </c>
      <c r="J4214" s="31" t="n"/>
      <c r="K4214" s="31" t="n">
        <v>0</v>
      </c>
      <c r="L4214" s="32" t="n"/>
      <c r="M4214" s="31" t="n">
        <v>0</v>
      </c>
      <c r="N4214" s="31" t="n">
        <v>0</v>
      </c>
      <c r="O4214" s="31" t="n"/>
      <c r="P4214" s="31" t="n"/>
      <c r="Q4214" s="31" t="n">
        <v>0</v>
      </c>
      <c r="R4214" s="31" t="n"/>
      <c r="S4214" s="32" t="n"/>
      <c r="T4214" s="32" t="n"/>
      <c r="V4214" t="inlineStr">
        <is>
          <t>05ge3</t>
        </is>
      </c>
      <c r="Y4214" t="inlineStr">
        <is>
          <t>3f5717d5-d9d2-47c6-828f-0be36b70154f</t>
        </is>
      </c>
      <c r="Z4214" t="inlineStr">
        <is>
          <t>Jan Bednar ((N/A) G)</t>
        </is>
      </c>
    </row>
    <row r="4215">
      <c r="A4215" t="inlineStr">
        <is>
          <t>Jan Brabenec</t>
        </is>
      </c>
      <c r="B4215" t="inlineStr">
        <is>
          <t>(N/A)</t>
        </is>
      </c>
      <c r="C4215" t="inlineStr">
        <is>
          <t>C</t>
        </is>
      </c>
      <c r="D4215" t="inlineStr">
        <is>
          <t>F</t>
        </is>
      </c>
      <c r="E4215" t="n">
        <v>18</v>
      </c>
      <c r="F4215" t="inlineStr">
        <is>
          <t>FA</t>
        </is>
      </c>
      <c r="G4215" t="inlineStr">
        <is>
          <t>FA</t>
        </is>
      </c>
      <c r="H4215" s="30" t="n">
        <v>1</v>
      </c>
      <c r="I4215" s="31" t="n">
        <v>0</v>
      </c>
      <c r="J4215" s="31" t="n"/>
      <c r="K4215" s="31" t="n">
        <v>0</v>
      </c>
      <c r="L4215" s="32" t="n"/>
      <c r="M4215" s="31" t="n">
        <v>0</v>
      </c>
      <c r="N4215" s="31" t="n">
        <v>0</v>
      </c>
      <c r="O4215" s="31" t="n"/>
      <c r="P4215" s="31" t="n"/>
      <c r="Q4215" s="31" t="n">
        <v>0</v>
      </c>
      <c r="R4215" s="31" t="n"/>
      <c r="S4215" s="32" t="n"/>
      <c r="T4215" s="32" t="n"/>
      <c r="V4215" t="inlineStr">
        <is>
          <t>0791q</t>
        </is>
      </c>
      <c r="Z4215" t="inlineStr">
        <is>
          <t>Jan Brabenec ((N/A) C)</t>
        </is>
      </c>
    </row>
    <row r="4216">
      <c r="A4216" t="inlineStr">
        <is>
          <t>Jan Chovan</t>
        </is>
      </c>
      <c r="B4216" t="inlineStr">
        <is>
          <t>LAK</t>
        </is>
      </c>
      <c r="C4216" t="inlineStr">
        <is>
          <t>C</t>
        </is>
      </c>
      <c r="D4216" t="inlineStr">
        <is>
          <t>F</t>
        </is>
      </c>
      <c r="E4216" t="n">
        <v>19</v>
      </c>
      <c r="F4216" t="inlineStr">
        <is>
          <t>FA</t>
        </is>
      </c>
      <c r="G4216" t="inlineStr">
        <is>
          <t>FA</t>
        </is>
      </c>
      <c r="H4216" s="30" t="n">
        <v>1</v>
      </c>
      <c r="I4216" s="31" t="n">
        <v>0</v>
      </c>
      <c r="J4216" s="31" t="n"/>
      <c r="K4216" s="31" t="n">
        <v>0</v>
      </c>
      <c r="L4216" s="32" t="n"/>
      <c r="M4216" s="31" t="n">
        <v>0</v>
      </c>
      <c r="N4216" s="31" t="n">
        <v>0</v>
      </c>
      <c r="O4216" s="31" t="n"/>
      <c r="P4216" s="31" t="n"/>
      <c r="Q4216" s="31" t="n">
        <v>0</v>
      </c>
      <c r="R4216" s="31" t="n"/>
      <c r="S4216" s="32" t="n"/>
      <c r="T4216" s="32" t="n"/>
      <c r="V4216" t="inlineStr">
        <is>
          <t>06tb3</t>
        </is>
      </c>
      <c r="W4216" t="n">
        <v>7472</v>
      </c>
      <c r="Y4216" t="inlineStr">
        <is>
          <t>70819375-9b78-47c7-8fcf-89f89d2bb660</t>
        </is>
      </c>
      <c r="Z4216" t="inlineStr">
        <is>
          <t>Jan Chovan (LAK C)</t>
        </is>
      </c>
    </row>
    <row r="4217">
      <c r="A4217" t="inlineStr">
        <is>
          <t>Jan Drozg</t>
        </is>
      </c>
      <c r="B4217" t="inlineStr">
        <is>
          <t>PIT</t>
        </is>
      </c>
      <c r="C4217" t="inlineStr">
        <is>
          <t>RW</t>
        </is>
      </c>
      <c r="D4217" t="inlineStr">
        <is>
          <t>F</t>
        </is>
      </c>
      <c r="E4217" t="n">
        <v>27</v>
      </c>
      <c r="F4217" t="inlineStr">
        <is>
          <t>FA</t>
        </is>
      </c>
      <c r="G4217" t="inlineStr">
        <is>
          <t>FA</t>
        </is>
      </c>
      <c r="H4217" s="30" t="n">
        <v>1</v>
      </c>
      <c r="I4217" s="31" t="n">
        <v>0</v>
      </c>
      <c r="J4217" s="31" t="n"/>
      <c r="K4217" s="31" t="n">
        <v>0</v>
      </c>
      <c r="L4217" s="32" t="n"/>
      <c r="M4217" s="31" t="n">
        <v>0</v>
      </c>
      <c r="N4217" s="31" t="n">
        <v>0</v>
      </c>
      <c r="O4217" s="31" t="n"/>
      <c r="P4217" s="31" t="n"/>
      <c r="Q4217" s="31" t="n">
        <v>0</v>
      </c>
      <c r="R4217" s="31" t="n"/>
      <c r="S4217" s="32" t="n"/>
      <c r="T4217" s="32" t="n"/>
      <c r="V4217" t="inlineStr">
        <is>
          <t>04f7j</t>
        </is>
      </c>
      <c r="W4217" t="n">
        <v>5921</v>
      </c>
      <c r="X4217" t="n">
        <v>7667</v>
      </c>
      <c r="Y4217" t="inlineStr">
        <is>
          <t>e169479b-28b6-4f12-b2c5-13e45a2e0583</t>
        </is>
      </c>
      <c r="Z4217" t="inlineStr">
        <is>
          <t>Jan Drozg (PIT RW)</t>
        </is>
      </c>
    </row>
    <row r="4218">
      <c r="A4218" t="inlineStr">
        <is>
          <t>Jan Golicic</t>
        </is>
      </c>
      <c r="B4218" t="inlineStr">
        <is>
          <t>TBL</t>
        </is>
      </c>
      <c r="C4218" t="inlineStr">
        <is>
          <t>D</t>
        </is>
      </c>
      <c r="D4218" t="inlineStr">
        <is>
          <t>D</t>
        </is>
      </c>
      <c r="E4218" t="n">
        <v>20</v>
      </c>
      <c r="F4218" t="inlineStr">
        <is>
          <t>FA</t>
        </is>
      </c>
      <c r="G4218" t="inlineStr">
        <is>
          <t>FA</t>
        </is>
      </c>
      <c r="H4218" s="30" t="n">
        <v>1</v>
      </c>
      <c r="I4218" s="31" t="n">
        <v>0</v>
      </c>
      <c r="J4218" s="31" t="n"/>
      <c r="K4218" s="31" t="n">
        <v>0</v>
      </c>
      <c r="L4218" s="32" t="n"/>
      <c r="M4218" s="31" t="n">
        <v>0</v>
      </c>
      <c r="N4218" s="31" t="n">
        <v>0</v>
      </c>
      <c r="O4218" s="31" t="n"/>
      <c r="P4218" s="31" t="n"/>
      <c r="Q4218" s="31" t="n">
        <v>0</v>
      </c>
      <c r="R4218" s="31" t="n"/>
      <c r="S4218" s="32" t="n"/>
      <c r="T4218" s="32" t="n"/>
      <c r="V4218" t="inlineStr">
        <is>
          <t>06mgw</t>
        </is>
      </c>
      <c r="Y4218" t="inlineStr">
        <is>
          <t>27ff4272-1928-400e-a3e6-fe0a2c2672a5</t>
        </is>
      </c>
      <c r="Z4218" t="inlineStr">
        <is>
          <t>Jan Golicic (TBL D)</t>
        </is>
      </c>
    </row>
    <row r="4219">
      <c r="A4219" t="inlineStr">
        <is>
          <t>Jan Jenik</t>
        </is>
      </c>
      <c r="B4219" t="inlineStr">
        <is>
          <t>LAK</t>
        </is>
      </c>
      <c r="C4219" t="inlineStr">
        <is>
          <t>RW</t>
        </is>
      </c>
      <c r="D4219" t="inlineStr">
        <is>
          <t>F</t>
        </is>
      </c>
      <c r="E4219" t="n">
        <v>25</v>
      </c>
      <c r="F4219" t="inlineStr">
        <is>
          <t>FA</t>
        </is>
      </c>
      <c r="G4219" t="inlineStr">
        <is>
          <t>FA</t>
        </is>
      </c>
      <c r="H4219" s="30" t="n">
        <v>850000</v>
      </c>
      <c r="I4219" s="31" t="n">
        <v>0</v>
      </c>
      <c r="J4219" s="31" t="n"/>
      <c r="K4219" s="31" t="n">
        <v>0</v>
      </c>
      <c r="L4219" s="32" t="n"/>
      <c r="M4219" s="31" t="n">
        <v>0</v>
      </c>
      <c r="N4219" s="31" t="n">
        <v>0</v>
      </c>
      <c r="O4219" s="31" t="n"/>
      <c r="P4219" s="31" t="n"/>
      <c r="Q4219" s="31" t="n">
        <v>0</v>
      </c>
      <c r="R4219" s="31" t="n"/>
      <c r="S4219" s="32" t="n"/>
      <c r="T4219" s="32" t="n"/>
      <c r="V4219" t="inlineStr">
        <is>
          <t>04qye</t>
        </is>
      </c>
      <c r="W4219" t="n">
        <v>5761</v>
      </c>
      <c r="X4219" t="n">
        <v>7963</v>
      </c>
      <c r="Y4219" t="inlineStr">
        <is>
          <t>6cebc9c4-e745-4e2f-8026-34dd01798bdc</t>
        </is>
      </c>
      <c r="Z4219" t="inlineStr">
        <is>
          <t>Jan Jenik (LAK RW)</t>
        </is>
      </c>
    </row>
    <row r="4220">
      <c r="A4220" t="inlineStr">
        <is>
          <t>Jan Kavan</t>
        </is>
      </c>
      <c r="B4220" t="inlineStr">
        <is>
          <t>(N/A)</t>
        </is>
      </c>
      <c r="C4220" t="inlineStr">
        <is>
          <t>G</t>
        </is>
      </c>
      <c r="D4220" t="inlineStr">
        <is>
          <t>G</t>
        </is>
      </c>
      <c r="E4220" t="n">
        <v>21</v>
      </c>
      <c r="F4220" t="inlineStr">
        <is>
          <t>FA</t>
        </is>
      </c>
      <c r="G4220" t="inlineStr">
        <is>
          <t>FA</t>
        </is>
      </c>
      <c r="H4220" s="30" t="n">
        <v>1</v>
      </c>
      <c r="I4220" s="31" t="n">
        <v>0</v>
      </c>
      <c r="J4220" s="31" t="n"/>
      <c r="K4220" s="31" t="n">
        <v>0</v>
      </c>
      <c r="L4220" s="32" t="n"/>
      <c r="M4220" s="31" t="n">
        <v>0</v>
      </c>
      <c r="N4220" s="31" t="n">
        <v>0</v>
      </c>
      <c r="O4220" s="31" t="n"/>
      <c r="P4220" s="31" t="n"/>
      <c r="Q4220" s="31" t="n">
        <v>0</v>
      </c>
      <c r="R4220" s="31" t="n"/>
      <c r="S4220" s="32" t="n"/>
      <c r="T4220" s="32" t="n"/>
      <c r="V4220" t="inlineStr">
        <is>
          <t>06kkw</t>
        </is>
      </c>
      <c r="Z4220" t="inlineStr">
        <is>
          <t>Jan Kavan ((N/A) G)</t>
        </is>
      </c>
    </row>
    <row r="4221">
      <c r="A4221" t="inlineStr">
        <is>
          <t>Jan Korec</t>
        </is>
      </c>
      <c r="B4221" t="inlineStr">
        <is>
          <t>(N/A)</t>
        </is>
      </c>
      <c r="C4221" t="inlineStr">
        <is>
          <t>G</t>
        </is>
      </c>
      <c r="D4221" t="inlineStr">
        <is>
          <t>G</t>
        </is>
      </c>
      <c r="E4221" t="n">
        <v>21</v>
      </c>
      <c r="F4221" t="inlineStr">
        <is>
          <t>FA</t>
        </is>
      </c>
      <c r="G4221" t="inlineStr">
        <is>
          <t>FA</t>
        </is>
      </c>
      <c r="H4221" s="30" t="n">
        <v>1</v>
      </c>
      <c r="I4221" s="31" t="n">
        <v>0</v>
      </c>
      <c r="J4221" s="31" t="n"/>
      <c r="K4221" s="31" t="n">
        <v>0</v>
      </c>
      <c r="L4221" s="32" t="n"/>
      <c r="M4221" s="31" t="n">
        <v>0</v>
      </c>
      <c r="N4221" s="31" t="n">
        <v>0</v>
      </c>
      <c r="O4221" s="31" t="n"/>
      <c r="P4221" s="31" t="n"/>
      <c r="Q4221" s="31" t="n">
        <v>0</v>
      </c>
      <c r="R4221" s="31" t="n"/>
      <c r="S4221" s="32" t="n"/>
      <c r="T4221" s="32" t="n"/>
      <c r="V4221" t="inlineStr">
        <is>
          <t>06rli</t>
        </is>
      </c>
      <c r="Z4221" t="inlineStr">
        <is>
          <t>Jan Korec ((N/A) G)</t>
        </is>
      </c>
    </row>
    <row r="4222">
      <c r="A4222" t="inlineStr">
        <is>
          <t>Jan Kostalek</t>
        </is>
      </c>
      <c r="B4222" t="inlineStr">
        <is>
          <t>(N/A)</t>
        </is>
      </c>
      <c r="C4222" t="inlineStr">
        <is>
          <t>D</t>
        </is>
      </c>
      <c r="D4222" t="inlineStr">
        <is>
          <t>D</t>
        </is>
      </c>
      <c r="E4222" t="n">
        <v>31</v>
      </c>
      <c r="F4222" t="inlineStr">
        <is>
          <t>FA</t>
        </is>
      </c>
      <c r="G4222" t="inlineStr">
        <is>
          <t>FA</t>
        </is>
      </c>
      <c r="H4222" s="30" t="n">
        <v>1</v>
      </c>
      <c r="I4222" s="31" t="n">
        <v>0</v>
      </c>
      <c r="J4222" s="31" t="n"/>
      <c r="K4222" s="31" t="n">
        <v>0</v>
      </c>
      <c r="L4222" s="32" t="n"/>
      <c r="M4222" s="31" t="n">
        <v>0</v>
      </c>
      <c r="N4222" s="31" t="n">
        <v>0</v>
      </c>
      <c r="O4222" s="31" t="n"/>
      <c r="P4222" s="31" t="n"/>
      <c r="Q4222" s="31" t="n">
        <v>0</v>
      </c>
      <c r="R4222" s="31" t="n"/>
      <c r="S4222" s="32" t="n"/>
      <c r="T4222" s="32" t="n"/>
      <c r="V4222" t="inlineStr">
        <is>
          <t>031q0</t>
        </is>
      </c>
      <c r="W4222" t="n">
        <v>4504</v>
      </c>
      <c r="X4222" t="n">
        <v>6093</v>
      </c>
      <c r="Z4222" t="inlineStr">
        <is>
          <t>Jan Kostalek ((N/A) D)</t>
        </is>
      </c>
    </row>
    <row r="4223">
      <c r="A4223" t="inlineStr">
        <is>
          <t>Jan Kovar</t>
        </is>
      </c>
      <c r="B4223" t="inlineStr">
        <is>
          <t>(N/A)</t>
        </is>
      </c>
      <c r="C4223" t="inlineStr">
        <is>
          <t>C</t>
        </is>
      </c>
      <c r="D4223" t="inlineStr">
        <is>
          <t>F</t>
        </is>
      </c>
      <c r="E4223" t="n">
        <v>36</v>
      </c>
      <c r="F4223" t="inlineStr">
        <is>
          <t>FA</t>
        </is>
      </c>
      <c r="G4223" t="inlineStr">
        <is>
          <t>FA</t>
        </is>
      </c>
      <c r="H4223" s="30" t="n">
        <v>1</v>
      </c>
      <c r="I4223" s="31" t="n">
        <v>0</v>
      </c>
      <c r="J4223" s="31" t="n"/>
      <c r="K4223" s="31" t="n">
        <v>0</v>
      </c>
      <c r="L4223" s="32" t="n"/>
      <c r="M4223" s="31" t="n">
        <v>0</v>
      </c>
      <c r="N4223" s="31" t="n">
        <v>0</v>
      </c>
      <c r="O4223" s="31" t="n"/>
      <c r="P4223" s="31" t="n"/>
      <c r="Q4223" s="31" t="n">
        <v>0</v>
      </c>
      <c r="R4223" s="31" t="n"/>
      <c r="S4223" s="32" t="n"/>
      <c r="T4223" s="32" t="n"/>
      <c r="V4223" t="inlineStr">
        <is>
          <t>03avx</t>
        </is>
      </c>
      <c r="W4223" t="n">
        <v>5875</v>
      </c>
      <c r="X4223" t="n">
        <v>8118</v>
      </c>
      <c r="Z4223" t="inlineStr">
        <is>
          <t>Jan Kovar ((N/A) C)</t>
        </is>
      </c>
    </row>
    <row r="4224">
      <c r="A4224" t="inlineStr">
        <is>
          <t>Jan Larys</t>
        </is>
      </c>
      <c r="B4224" t="inlineStr">
        <is>
          <t>(N/A)</t>
        </is>
      </c>
      <c r="C4224" t="inlineStr">
        <is>
          <t>G</t>
        </is>
      </c>
      <c r="D4224" t="inlineStr">
        <is>
          <t>G</t>
        </is>
      </c>
      <c r="E4224" t="n">
        <v>18</v>
      </c>
      <c r="F4224" t="inlineStr">
        <is>
          <t>FA</t>
        </is>
      </c>
      <c r="G4224" t="inlineStr">
        <is>
          <t>FA</t>
        </is>
      </c>
      <c r="H4224" s="30" t="n">
        <v>1</v>
      </c>
      <c r="I4224" s="31" t="n">
        <v>0</v>
      </c>
      <c r="J4224" s="31" t="n"/>
      <c r="K4224" s="31" t="n">
        <v>0</v>
      </c>
      <c r="L4224" s="32" t="n"/>
      <c r="M4224" s="31" t="n">
        <v>0</v>
      </c>
      <c r="N4224" s="31" t="n">
        <v>0</v>
      </c>
      <c r="O4224" s="31" t="n"/>
      <c r="P4224" s="31" t="n"/>
      <c r="Q4224" s="31" t="n">
        <v>0</v>
      </c>
      <c r="R4224" s="31" t="n"/>
      <c r="S4224" s="32" t="n"/>
      <c r="T4224" s="32" t="n"/>
      <c r="V4224" t="inlineStr">
        <is>
          <t>076qc</t>
        </is>
      </c>
      <c r="Z4224" t="inlineStr">
        <is>
          <t>Jan Larys ((N/A) G)</t>
        </is>
      </c>
    </row>
    <row r="4225">
      <c r="A4225" t="inlineStr">
        <is>
          <t>Jan Mandat</t>
        </is>
      </c>
      <c r="B4225" t="inlineStr">
        <is>
          <t>NJD</t>
        </is>
      </c>
      <c r="C4225" t="inlineStr">
        <is>
          <t>C</t>
        </is>
      </c>
      <c r="D4225" t="inlineStr">
        <is>
          <t>F</t>
        </is>
      </c>
      <c r="E4225" t="n">
        <v>30</v>
      </c>
      <c r="F4225" t="inlineStr">
        <is>
          <t>FA</t>
        </is>
      </c>
      <c r="G4225" t="inlineStr">
        <is>
          <t>FA</t>
        </is>
      </c>
      <c r="H4225" s="30" t="n">
        <v>1</v>
      </c>
      <c r="I4225" s="31" t="n">
        <v>0</v>
      </c>
      <c r="J4225" s="31" t="n"/>
      <c r="K4225" s="31" t="n">
        <v>0</v>
      </c>
      <c r="L4225" s="32" t="n"/>
      <c r="M4225" s="31" t="n">
        <v>0</v>
      </c>
      <c r="N4225" s="31" t="n">
        <v>0</v>
      </c>
      <c r="O4225" s="31" t="n"/>
      <c r="P4225" s="31" t="n"/>
      <c r="Q4225" s="31" t="n">
        <v>0</v>
      </c>
      <c r="R4225" s="31" t="n"/>
      <c r="S4225" s="32" t="n"/>
      <c r="T4225" s="32" t="n"/>
      <c r="V4225" t="inlineStr">
        <is>
          <t>048y6</t>
        </is>
      </c>
      <c r="X4225" t="n">
        <v>7431</v>
      </c>
      <c r="Z4225" t="inlineStr">
        <is>
          <t>Jan Mandat (NJD C)</t>
        </is>
      </c>
    </row>
    <row r="4226">
      <c r="A4226" t="inlineStr">
        <is>
          <t>Jan Mursak</t>
        </is>
      </c>
      <c r="B4226" t="inlineStr">
        <is>
          <t>(N/A)</t>
        </is>
      </c>
      <c r="C4226" t="inlineStr">
        <is>
          <t>LW</t>
        </is>
      </c>
      <c r="D4226" t="inlineStr">
        <is>
          <t>F</t>
        </is>
      </c>
      <c r="E4226" t="n">
        <v>38</v>
      </c>
      <c r="F4226" t="inlineStr">
        <is>
          <t>FA</t>
        </is>
      </c>
      <c r="G4226" t="inlineStr">
        <is>
          <t>FA</t>
        </is>
      </c>
      <c r="H4226" s="30" t="n">
        <v>1</v>
      </c>
      <c r="I4226" s="31" t="n">
        <v>0</v>
      </c>
      <c r="J4226" s="31" t="n"/>
      <c r="K4226" s="31" t="n">
        <v>0</v>
      </c>
      <c r="L4226" s="32" t="n"/>
      <c r="M4226" s="31" t="n">
        <v>0</v>
      </c>
      <c r="N4226" s="31" t="n">
        <v>0</v>
      </c>
      <c r="O4226" s="31" t="n"/>
      <c r="P4226" s="31" t="n"/>
      <c r="Q4226" s="31" t="n">
        <v>0</v>
      </c>
      <c r="R4226" s="31" t="n"/>
      <c r="S4226" s="32" t="n"/>
      <c r="T4226" s="32" t="n"/>
      <c r="V4226" t="inlineStr">
        <is>
          <t>003po</t>
        </is>
      </c>
      <c r="W4226" t="n">
        <v>3627</v>
      </c>
      <c r="X4226" t="n">
        <v>4157</v>
      </c>
      <c r="Z4226" t="inlineStr">
        <is>
          <t>Jan Mursak ((N/A) LW)</t>
        </is>
      </c>
    </row>
    <row r="4227">
      <c r="A4227" t="inlineStr">
        <is>
          <t>Jan Mysak</t>
        </is>
      </c>
      <c r="B4227" t="inlineStr">
        <is>
          <t>(N/A)</t>
        </is>
      </c>
      <c r="C4227" t="inlineStr">
        <is>
          <t>C</t>
        </is>
      </c>
      <c r="D4227" t="inlineStr">
        <is>
          <t>F</t>
        </is>
      </c>
      <c r="E4227" t="n">
        <v>24</v>
      </c>
      <c r="F4227" t="inlineStr">
        <is>
          <t>FA</t>
        </is>
      </c>
      <c r="G4227" t="inlineStr">
        <is>
          <t>FA</t>
        </is>
      </c>
      <c r="H4227" s="30" t="n">
        <v>1</v>
      </c>
      <c r="I4227" s="31" t="n">
        <v>0</v>
      </c>
      <c r="J4227" s="31" t="n"/>
      <c r="K4227" s="31" t="n">
        <v>0</v>
      </c>
      <c r="L4227" s="32" t="n"/>
      <c r="M4227" s="31" t="n">
        <v>0</v>
      </c>
      <c r="N4227" s="31" t="n">
        <v>0</v>
      </c>
      <c r="O4227" s="31" t="n"/>
      <c r="P4227" s="31" t="n"/>
      <c r="Q4227" s="31" t="n">
        <v>0</v>
      </c>
      <c r="R4227" s="31" t="n"/>
      <c r="S4227" s="32" t="n"/>
      <c r="T4227" s="32" t="n"/>
      <c r="V4227" t="inlineStr">
        <is>
          <t>04zp8</t>
        </is>
      </c>
      <c r="W4227" t="n">
        <v>6220</v>
      </c>
      <c r="Y4227" t="inlineStr">
        <is>
          <t>0c277c80-ce43-4541-bd4c-0d954c1c31fb</t>
        </is>
      </c>
      <c r="Z4227" t="inlineStr">
        <is>
          <t>Jan Mysak ((N/A) C)</t>
        </is>
      </c>
    </row>
    <row r="4228">
      <c r="A4228" t="inlineStr">
        <is>
          <t>Jan Rutta</t>
        </is>
      </c>
      <c r="B4228" t="inlineStr">
        <is>
          <t>(N/A)</t>
        </is>
      </c>
      <c r="C4228" t="inlineStr">
        <is>
          <t>D</t>
        </is>
      </c>
      <c r="D4228" t="inlineStr">
        <is>
          <t>D</t>
        </is>
      </c>
      <c r="E4228" t="n">
        <v>36</v>
      </c>
      <c r="F4228" t="inlineStr">
        <is>
          <t>FA</t>
        </is>
      </c>
      <c r="G4228" t="inlineStr">
        <is>
          <t>FA</t>
        </is>
      </c>
      <c r="H4228" s="30" t="n">
        <v>1</v>
      </c>
      <c r="I4228" s="31" t="n">
        <v>0</v>
      </c>
      <c r="J4228" s="31" t="n"/>
      <c r="K4228" s="31" t="n">
        <v>0</v>
      </c>
      <c r="L4228" s="32" t="n"/>
      <c r="M4228" s="31" t="n">
        <v>0</v>
      </c>
      <c r="N4228" s="31" t="n">
        <v>0</v>
      </c>
      <c r="O4228" s="31" t="n"/>
      <c r="P4228" s="31" t="n"/>
      <c r="Q4228" s="31" t="n">
        <v>0</v>
      </c>
      <c r="R4228" s="31" t="n"/>
      <c r="S4228" s="32" t="n"/>
      <c r="T4228" s="32" t="n"/>
      <c r="V4228" t="inlineStr">
        <is>
          <t>04d2e</t>
        </is>
      </c>
      <c r="W4228" t="n">
        <v>5531</v>
      </c>
      <c r="X4228" t="n">
        <v>7514</v>
      </c>
      <c r="Y4228" t="inlineStr">
        <is>
          <t>30c33a25-633e-461f-8be7-57bdd8a02fd5</t>
        </is>
      </c>
      <c r="Z4228" t="inlineStr">
        <is>
          <t>Jan Rutta ((N/A) D)</t>
        </is>
      </c>
    </row>
    <row r="4229">
      <c r="A4229" t="inlineStr">
        <is>
          <t>Jan Ruzicka</t>
        </is>
      </c>
      <c r="B4229" t="inlineStr">
        <is>
          <t>(N/A)</t>
        </is>
      </c>
      <c r="C4229" t="inlineStr">
        <is>
          <t>G</t>
        </is>
      </c>
      <c r="D4229" t="inlineStr">
        <is>
          <t>G</t>
        </is>
      </c>
      <c r="E4229" t="n">
        <v>29</v>
      </c>
      <c r="F4229" t="inlineStr">
        <is>
          <t>FA</t>
        </is>
      </c>
      <c r="G4229" t="inlineStr">
        <is>
          <t>FA</t>
        </is>
      </c>
      <c r="H4229" s="30" t="n">
        <v>1</v>
      </c>
      <c r="I4229" s="31" t="n">
        <v>0</v>
      </c>
      <c r="J4229" s="31" t="n"/>
      <c r="K4229" s="31" t="n">
        <v>0</v>
      </c>
      <c r="L4229" s="32" t="n"/>
      <c r="M4229" s="31" t="n">
        <v>0</v>
      </c>
      <c r="N4229" s="31" t="n">
        <v>0</v>
      </c>
      <c r="O4229" s="31" t="n"/>
      <c r="P4229" s="31" t="n"/>
      <c r="Q4229" s="31" t="n">
        <v>0</v>
      </c>
      <c r="R4229" s="31" t="n"/>
      <c r="S4229" s="32" t="n"/>
      <c r="T4229" s="32" t="n"/>
      <c r="V4229" t="inlineStr">
        <is>
          <t>05xs8</t>
        </is>
      </c>
      <c r="Z4229" t="inlineStr">
        <is>
          <t>Jan Ruzicka ((N/A) G)</t>
        </is>
      </c>
    </row>
    <row r="4230">
      <c r="A4230" t="inlineStr">
        <is>
          <t>Jan Skok</t>
        </is>
      </c>
      <c r="B4230" t="inlineStr">
        <is>
          <t>(N/A)</t>
        </is>
      </c>
      <c r="C4230" t="inlineStr">
        <is>
          <t>D</t>
        </is>
      </c>
      <c r="D4230" t="inlineStr">
        <is>
          <t>D</t>
        </is>
      </c>
      <c r="E4230" t="n">
        <v>19</v>
      </c>
      <c r="F4230" t="inlineStr">
        <is>
          <t>FA</t>
        </is>
      </c>
      <c r="G4230" t="inlineStr">
        <is>
          <t>FA</t>
        </is>
      </c>
      <c r="H4230" s="30" t="n">
        <v>1</v>
      </c>
      <c r="I4230" s="31" t="n">
        <v>0</v>
      </c>
      <c r="J4230" s="31" t="n"/>
      <c r="K4230" s="31" t="n">
        <v>0</v>
      </c>
      <c r="L4230" s="32" t="n"/>
      <c r="M4230" s="31" t="n">
        <v>0</v>
      </c>
      <c r="N4230" s="31" t="n">
        <v>0</v>
      </c>
      <c r="O4230" s="31" t="n"/>
      <c r="P4230" s="31" t="n"/>
      <c r="Q4230" s="31" t="n">
        <v>0</v>
      </c>
      <c r="R4230" s="31" t="n"/>
      <c r="S4230" s="32" t="n"/>
      <c r="T4230" s="32" t="n"/>
      <c r="V4230" t="inlineStr">
        <is>
          <t>06uvm</t>
        </is>
      </c>
      <c r="Z4230" t="inlineStr">
        <is>
          <t>Jan Skok ((N/A) D)</t>
        </is>
      </c>
    </row>
    <row r="4231">
      <c r="A4231" t="inlineStr">
        <is>
          <t>Jan Sprynar</t>
        </is>
      </c>
      <c r="B4231" t="inlineStr">
        <is>
          <t>(N/A)</t>
        </is>
      </c>
      <c r="C4231" t="inlineStr">
        <is>
          <t>RW</t>
        </is>
      </c>
      <c r="D4231" t="inlineStr">
        <is>
          <t>F</t>
        </is>
      </c>
      <c r="E4231" t="n">
        <v>21</v>
      </c>
      <c r="F4231" t="inlineStr">
        <is>
          <t>FA</t>
        </is>
      </c>
      <c r="G4231" t="inlineStr">
        <is>
          <t>FA</t>
        </is>
      </c>
      <c r="H4231" s="30" t="n">
        <v>1</v>
      </c>
      <c r="I4231" s="31" t="n">
        <v>0</v>
      </c>
      <c r="J4231" s="31" t="n"/>
      <c r="K4231" s="31" t="n">
        <v>0</v>
      </c>
      <c r="L4231" s="32" t="n"/>
      <c r="M4231" s="31" t="n">
        <v>0</v>
      </c>
      <c r="N4231" s="31" t="n">
        <v>0</v>
      </c>
      <c r="O4231" s="31" t="n"/>
      <c r="P4231" s="31" t="n"/>
      <c r="Q4231" s="31" t="n">
        <v>0</v>
      </c>
      <c r="R4231" s="31" t="n"/>
      <c r="S4231" s="32" t="n"/>
      <c r="T4231" s="32" t="n"/>
      <c r="V4231" t="inlineStr">
        <is>
          <t>06bum</t>
        </is>
      </c>
      <c r="Z4231" t="inlineStr">
        <is>
          <t>Jan Sprynar ((N/A) RW)</t>
        </is>
      </c>
    </row>
    <row r="4232">
      <c r="A4232" t="inlineStr">
        <is>
          <t>Jan Spunar</t>
        </is>
      </c>
      <c r="B4232" t="inlineStr">
        <is>
          <t>(N/A)</t>
        </is>
      </c>
      <c r="C4232" t="inlineStr">
        <is>
          <t>G</t>
        </is>
      </c>
      <c r="D4232" t="inlineStr">
        <is>
          <t>G</t>
        </is>
      </c>
      <c r="E4232" t="n">
        <v>22</v>
      </c>
      <c r="F4232" t="inlineStr">
        <is>
          <t>FA</t>
        </is>
      </c>
      <c r="G4232" t="inlineStr">
        <is>
          <t>FA</t>
        </is>
      </c>
      <c r="H4232" s="30" t="n">
        <v>1</v>
      </c>
      <c r="I4232" s="31" t="n">
        <v>0</v>
      </c>
      <c r="J4232" s="31" t="n"/>
      <c r="K4232" s="31" t="n">
        <v>0</v>
      </c>
      <c r="L4232" s="32" t="n"/>
      <c r="M4232" s="31" t="n">
        <v>0</v>
      </c>
      <c r="N4232" s="31" t="n">
        <v>0</v>
      </c>
      <c r="O4232" s="31" t="n"/>
      <c r="P4232" s="31" t="n"/>
      <c r="Q4232" s="31" t="n">
        <v>0</v>
      </c>
      <c r="R4232" s="31" t="n"/>
      <c r="S4232" s="32" t="n"/>
      <c r="T4232" s="32" t="n"/>
      <c r="V4232" t="inlineStr">
        <is>
          <t>060ny</t>
        </is>
      </c>
      <c r="Y4232" t="inlineStr">
        <is>
          <t>fccf2564-a36d-41a5-ae67-28fbd4b9d5ef</t>
        </is>
      </c>
      <c r="Z4232" t="inlineStr">
        <is>
          <t>Jan Spunar ((N/A) G)</t>
        </is>
      </c>
    </row>
    <row r="4233">
      <c r="A4233" t="inlineStr">
        <is>
          <t>Jan Urbas</t>
        </is>
      </c>
      <c r="B4233" t="inlineStr">
        <is>
          <t>(N/A)</t>
        </is>
      </c>
      <c r="C4233" t="inlineStr">
        <is>
          <t>C</t>
        </is>
      </c>
      <c r="D4233" t="inlineStr">
        <is>
          <t>F</t>
        </is>
      </c>
      <c r="E4233" t="n">
        <v>37</v>
      </c>
      <c r="F4233" t="inlineStr">
        <is>
          <t>FA</t>
        </is>
      </c>
      <c r="G4233" t="inlineStr">
        <is>
          <t>FA</t>
        </is>
      </c>
      <c r="H4233" s="30" t="n">
        <v>1</v>
      </c>
      <c r="I4233" s="31" t="n">
        <v>0</v>
      </c>
      <c r="J4233" s="31" t="n"/>
      <c r="K4233" s="31" t="n">
        <v>0</v>
      </c>
      <c r="L4233" s="32" t="n"/>
      <c r="M4233" s="31" t="n">
        <v>0</v>
      </c>
      <c r="N4233" s="31" t="n">
        <v>0</v>
      </c>
      <c r="O4233" s="31" t="n"/>
      <c r="P4233" s="31" t="n"/>
      <c r="Q4233" s="31" t="n">
        <v>0</v>
      </c>
      <c r="R4233" s="31" t="n"/>
      <c r="S4233" s="32" t="n"/>
      <c r="T4233" s="32" t="n"/>
      <c r="V4233" t="inlineStr">
        <is>
          <t>03cab</t>
        </is>
      </c>
      <c r="Z4233" t="inlineStr">
        <is>
          <t>Jan Urbas ((N/A) C)</t>
        </is>
      </c>
    </row>
    <row r="4234">
      <c r="A4234" t="inlineStr">
        <is>
          <t>Jani Hakanpaa</t>
        </is>
      </c>
      <c r="B4234" t="inlineStr">
        <is>
          <t>(N/A)</t>
        </is>
      </c>
      <c r="C4234" t="inlineStr">
        <is>
          <t>D</t>
        </is>
      </c>
      <c r="D4234" t="inlineStr">
        <is>
          <t>D</t>
        </is>
      </c>
      <c r="E4234" t="n">
        <v>34</v>
      </c>
      <c r="F4234" t="inlineStr">
        <is>
          <t>FA</t>
        </is>
      </c>
      <c r="G4234" t="inlineStr">
        <is>
          <t>FA</t>
        </is>
      </c>
      <c r="H4234" s="30" t="n">
        <v>1</v>
      </c>
      <c r="I4234" s="31" t="n">
        <v>0</v>
      </c>
      <c r="J4234" s="31" t="n"/>
      <c r="K4234" s="31" t="n">
        <v>0</v>
      </c>
      <c r="L4234" s="32" t="n"/>
      <c r="M4234" s="31" t="n">
        <v>0</v>
      </c>
      <c r="N4234" s="31" t="n">
        <v>0</v>
      </c>
      <c r="O4234" s="31" t="n"/>
      <c r="P4234" s="31" t="n"/>
      <c r="Q4234" s="31" t="n">
        <v>0</v>
      </c>
      <c r="R4234" s="31" t="n"/>
      <c r="S4234" s="32" t="n"/>
      <c r="T4234" s="32" t="n"/>
      <c r="V4234" t="inlineStr">
        <is>
          <t>01zuf</t>
        </is>
      </c>
      <c r="W4234" t="n">
        <v>4099</v>
      </c>
      <c r="X4234" t="n">
        <v>5077</v>
      </c>
      <c r="Y4234" t="inlineStr">
        <is>
          <t>981eb1ab-ac27-11e2-a01b-f4ce4684ea4c</t>
        </is>
      </c>
      <c r="Z4234" t="inlineStr">
        <is>
          <t>Jani Hakanpaa ((N/A) D)</t>
        </is>
      </c>
    </row>
    <row r="4235">
      <c r="A4235" t="inlineStr">
        <is>
          <t>Jani Lajunen</t>
        </is>
      </c>
      <c r="B4235" t="inlineStr">
        <is>
          <t>(N/A)</t>
        </is>
      </c>
      <c r="C4235" t="inlineStr">
        <is>
          <t>C</t>
        </is>
      </c>
      <c r="D4235" t="inlineStr">
        <is>
          <t>F</t>
        </is>
      </c>
      <c r="E4235" t="n">
        <v>36</v>
      </c>
      <c r="F4235" t="inlineStr">
        <is>
          <t>FA</t>
        </is>
      </c>
      <c r="G4235" t="inlineStr">
        <is>
          <t>FA</t>
        </is>
      </c>
      <c r="H4235" s="30" t="n">
        <v>1</v>
      </c>
      <c r="I4235" s="31" t="n">
        <v>0</v>
      </c>
      <c r="J4235" s="31" t="n"/>
      <c r="K4235" s="31" t="n">
        <v>0</v>
      </c>
      <c r="L4235" s="32" t="n"/>
      <c r="M4235" s="31" t="n">
        <v>0</v>
      </c>
      <c r="N4235" s="31" t="n">
        <v>0</v>
      </c>
      <c r="O4235" s="31" t="n"/>
      <c r="P4235" s="31" t="n"/>
      <c r="Q4235" s="31" t="n">
        <v>0</v>
      </c>
      <c r="R4235" s="31" t="n"/>
      <c r="S4235" s="32" t="n"/>
      <c r="T4235" s="32" t="n"/>
      <c r="V4235" t="inlineStr">
        <is>
          <t>01ugy</t>
        </is>
      </c>
      <c r="W4235" t="n">
        <v>3483</v>
      </c>
      <c r="X4235" t="n">
        <v>4905</v>
      </c>
      <c r="Z4235" t="inlineStr">
        <is>
          <t>Jani Lajunen ((N/A) C)</t>
        </is>
      </c>
    </row>
    <row r="4236">
      <c r="A4236" t="inlineStr">
        <is>
          <t>Jani Lampinen</t>
        </is>
      </c>
      <c r="B4236" t="inlineStr">
        <is>
          <t>(N/A)</t>
        </is>
      </c>
      <c r="C4236" t="inlineStr">
        <is>
          <t>G</t>
        </is>
      </c>
      <c r="D4236" t="inlineStr">
        <is>
          <t>G</t>
        </is>
      </c>
      <c r="E4236" t="n">
        <v>23</v>
      </c>
      <c r="F4236" t="inlineStr">
        <is>
          <t>FA</t>
        </is>
      </c>
      <c r="G4236" t="inlineStr">
        <is>
          <t>FA</t>
        </is>
      </c>
      <c r="H4236" s="30" t="n">
        <v>1</v>
      </c>
      <c r="I4236" s="31" t="n">
        <v>0</v>
      </c>
      <c r="J4236" s="31" t="n"/>
      <c r="K4236" s="31" t="n">
        <v>0</v>
      </c>
      <c r="L4236" s="32" t="n"/>
      <c r="M4236" s="31" t="n">
        <v>0</v>
      </c>
      <c r="N4236" s="31" t="n">
        <v>0</v>
      </c>
      <c r="O4236" s="31" t="n"/>
      <c r="P4236" s="31" t="n"/>
      <c r="Q4236" s="31" t="n">
        <v>0</v>
      </c>
      <c r="R4236" s="31" t="n"/>
      <c r="S4236" s="32" t="n"/>
      <c r="T4236" s="32" t="n"/>
      <c r="V4236" t="inlineStr">
        <is>
          <t>06808</t>
        </is>
      </c>
      <c r="Z4236" t="inlineStr">
        <is>
          <t>Jani Lampinen ((N/A) G)</t>
        </is>
      </c>
    </row>
    <row r="4237">
      <c r="A4237" t="inlineStr">
        <is>
          <t>Janick Schwendener</t>
        </is>
      </c>
      <c r="B4237" t="inlineStr">
        <is>
          <t>(N/A)</t>
        </is>
      </c>
      <c r="C4237" t="inlineStr">
        <is>
          <t>G</t>
        </is>
      </c>
      <c r="D4237" t="inlineStr">
        <is>
          <t>G</t>
        </is>
      </c>
      <c r="E4237" t="n">
        <v>34</v>
      </c>
      <c r="F4237" t="inlineStr">
        <is>
          <t>FA</t>
        </is>
      </c>
      <c r="G4237" t="inlineStr">
        <is>
          <t>FA</t>
        </is>
      </c>
      <c r="H4237" s="30" t="n">
        <v>1</v>
      </c>
      <c r="I4237" s="31" t="n">
        <v>0</v>
      </c>
      <c r="J4237" s="31" t="n"/>
      <c r="K4237" s="31" t="n">
        <v>0</v>
      </c>
      <c r="L4237" s="32" t="n"/>
      <c r="M4237" s="31" t="n">
        <v>0</v>
      </c>
      <c r="N4237" s="31" t="n">
        <v>0</v>
      </c>
      <c r="O4237" s="31" t="n"/>
      <c r="P4237" s="31" t="n"/>
      <c r="Q4237" s="31" t="n">
        <v>0</v>
      </c>
      <c r="R4237" s="31" t="n"/>
      <c r="S4237" s="32" t="n"/>
      <c r="T4237" s="32" t="n"/>
      <c r="V4237" t="inlineStr">
        <is>
          <t>03mjm</t>
        </is>
      </c>
      <c r="Z4237" t="inlineStr">
        <is>
          <t>Janick Schwendener ((N/A) G)</t>
        </is>
      </c>
    </row>
    <row r="4238">
      <c r="A4238" t="inlineStr">
        <is>
          <t>Janis Jaks</t>
        </is>
      </c>
      <c r="B4238" t="inlineStr">
        <is>
          <t>(N/A)</t>
        </is>
      </c>
      <c r="C4238" t="inlineStr">
        <is>
          <t>D</t>
        </is>
      </c>
      <c r="D4238" t="inlineStr">
        <is>
          <t>D</t>
        </is>
      </c>
      <c r="E4238" t="n">
        <v>31</v>
      </c>
      <c r="F4238" t="inlineStr">
        <is>
          <t>FA</t>
        </is>
      </c>
      <c r="G4238" t="inlineStr">
        <is>
          <t>FA</t>
        </is>
      </c>
      <c r="H4238" s="30" t="n">
        <v>1</v>
      </c>
      <c r="I4238" s="31" t="n">
        <v>0</v>
      </c>
      <c r="J4238" s="31" t="n"/>
      <c r="K4238" s="31" t="n">
        <v>0</v>
      </c>
      <c r="L4238" s="32" t="n"/>
      <c r="M4238" s="31" t="n">
        <v>0</v>
      </c>
      <c r="N4238" s="31" t="n">
        <v>0</v>
      </c>
      <c r="O4238" s="31" t="n"/>
      <c r="P4238" s="31" t="n"/>
      <c r="Q4238" s="31" t="n">
        <v>0</v>
      </c>
      <c r="R4238" s="31" t="n"/>
      <c r="S4238" s="32" t="n"/>
      <c r="T4238" s="32" t="n"/>
      <c r="V4238" t="inlineStr">
        <is>
          <t>05yju</t>
        </is>
      </c>
      <c r="W4238" t="n">
        <v>7570</v>
      </c>
      <c r="Z4238" t="inlineStr">
        <is>
          <t>Janis Jaks ((N/A) D)</t>
        </is>
      </c>
    </row>
    <row r="4239">
      <c r="A4239" t="inlineStr">
        <is>
          <t>Janis Kalnins</t>
        </is>
      </c>
      <c r="B4239" t="inlineStr">
        <is>
          <t>(N/A)</t>
        </is>
      </c>
      <c r="C4239" t="inlineStr">
        <is>
          <t>G</t>
        </is>
      </c>
      <c r="D4239" t="inlineStr">
        <is>
          <t>G</t>
        </is>
      </c>
      <c r="E4239" t="n">
        <v>34</v>
      </c>
      <c r="F4239" t="inlineStr">
        <is>
          <t>FA</t>
        </is>
      </c>
      <c r="G4239" t="inlineStr">
        <is>
          <t>FA</t>
        </is>
      </c>
      <c r="H4239" s="30" t="n">
        <v>1</v>
      </c>
      <c r="I4239" s="31" t="n">
        <v>0</v>
      </c>
      <c r="J4239" s="31" t="n"/>
      <c r="K4239" s="31" t="n">
        <v>0</v>
      </c>
      <c r="L4239" s="32" t="n"/>
      <c r="M4239" s="31" t="n">
        <v>0</v>
      </c>
      <c r="N4239" s="31" t="n">
        <v>0</v>
      </c>
      <c r="O4239" s="31" t="n"/>
      <c r="P4239" s="31" t="n"/>
      <c r="Q4239" s="31" t="n">
        <v>0</v>
      </c>
      <c r="R4239" s="31" t="n"/>
      <c r="S4239" s="32" t="n"/>
      <c r="T4239" s="32" t="n"/>
      <c r="V4239" t="inlineStr">
        <is>
          <t>04cmw</t>
        </is>
      </c>
      <c r="Z4239" t="inlineStr">
        <is>
          <t>Janis Kalnins ((N/A) G)</t>
        </is>
      </c>
    </row>
    <row r="4240">
      <c r="A4240" t="inlineStr">
        <is>
          <t>Janis Svanenbergs</t>
        </is>
      </c>
      <c r="B4240" t="inlineStr">
        <is>
          <t>(N/A)</t>
        </is>
      </c>
      <c r="C4240" t="inlineStr">
        <is>
          <t>RW</t>
        </is>
      </c>
      <c r="D4240" t="inlineStr">
        <is>
          <t>F</t>
        </is>
      </c>
      <c r="E4240" t="n">
        <v>25</v>
      </c>
      <c r="F4240" t="inlineStr">
        <is>
          <t>FA</t>
        </is>
      </c>
      <c r="G4240" t="inlineStr">
        <is>
          <t>FA</t>
        </is>
      </c>
      <c r="H4240" s="30" t="n">
        <v>1</v>
      </c>
      <c r="I4240" s="31" t="n">
        <v>0</v>
      </c>
      <c r="J4240" s="31" t="n"/>
      <c r="K4240" s="31" t="n">
        <v>0</v>
      </c>
      <c r="L4240" s="32" t="n"/>
      <c r="M4240" s="31" t="n">
        <v>0</v>
      </c>
      <c r="N4240" s="31" t="n">
        <v>0</v>
      </c>
      <c r="O4240" s="31" t="n"/>
      <c r="P4240" s="31" t="n"/>
      <c r="Q4240" s="31" t="n">
        <v>0</v>
      </c>
      <c r="R4240" s="31" t="n"/>
      <c r="S4240" s="32" t="n"/>
      <c r="T4240" s="32" t="n"/>
      <c r="V4240" t="inlineStr">
        <is>
          <t>05n1h</t>
        </is>
      </c>
      <c r="Z4240" t="inlineStr">
        <is>
          <t>Janis Svanenbergs ((N/A) RW)</t>
        </is>
      </c>
    </row>
    <row r="4241">
      <c r="A4241" t="inlineStr">
        <is>
          <t>Janne Juvonen</t>
        </is>
      </c>
      <c r="B4241" t="inlineStr">
        <is>
          <t>NSH</t>
        </is>
      </c>
      <c r="C4241" t="inlineStr">
        <is>
          <t>G</t>
        </is>
      </c>
      <c r="D4241" t="inlineStr">
        <is>
          <t>G</t>
        </is>
      </c>
      <c r="E4241" t="n">
        <v>31</v>
      </c>
      <c r="F4241" t="inlineStr">
        <is>
          <t>FA</t>
        </is>
      </c>
      <c r="G4241" t="inlineStr">
        <is>
          <t>FA</t>
        </is>
      </c>
      <c r="H4241" s="30" t="n">
        <v>1</v>
      </c>
      <c r="I4241" s="31" t="n">
        <v>0</v>
      </c>
      <c r="J4241" s="31" t="n"/>
      <c r="K4241" s="31" t="n">
        <v>0</v>
      </c>
      <c r="L4241" s="32" t="n"/>
      <c r="M4241" s="31" t="n">
        <v>0</v>
      </c>
      <c r="N4241" s="31" t="n">
        <v>0</v>
      </c>
      <c r="O4241" s="31" t="n"/>
      <c r="P4241" s="31" t="n"/>
      <c r="Q4241" s="31" t="n">
        <v>0</v>
      </c>
      <c r="R4241" s="31" t="n"/>
      <c r="S4241" s="32" t="n"/>
      <c r="T4241" s="32" t="n"/>
      <c r="V4241" t="inlineStr">
        <is>
          <t>031v3</t>
        </is>
      </c>
      <c r="Z4241" t="inlineStr">
        <is>
          <t>Janne Juvonen (NSH G)</t>
        </is>
      </c>
    </row>
    <row r="4242">
      <c r="A4242" t="inlineStr">
        <is>
          <t>Janne Kuokkanen</t>
        </is>
      </c>
      <c r="B4242" t="inlineStr">
        <is>
          <t>NJD</t>
        </is>
      </c>
      <c r="C4242" t="inlineStr">
        <is>
          <t>C</t>
        </is>
      </c>
      <c r="D4242" t="inlineStr">
        <is>
          <t>F</t>
        </is>
      </c>
      <c r="E4242" t="n">
        <v>28</v>
      </c>
      <c r="F4242" t="inlineStr">
        <is>
          <t>FA</t>
        </is>
      </c>
      <c r="G4242" t="inlineStr">
        <is>
          <t>FA</t>
        </is>
      </c>
      <c r="H4242" s="30" t="n">
        <v>1</v>
      </c>
      <c r="I4242" s="31" t="n">
        <v>0</v>
      </c>
      <c r="J4242" s="31" t="n"/>
      <c r="K4242" s="31" t="n">
        <v>0</v>
      </c>
      <c r="L4242" s="32" t="n"/>
      <c r="M4242" s="31" t="n">
        <v>0</v>
      </c>
      <c r="N4242" s="31" t="n">
        <v>0</v>
      </c>
      <c r="O4242" s="31" t="n"/>
      <c r="P4242" s="31" t="n"/>
      <c r="Q4242" s="31" t="n">
        <v>0</v>
      </c>
      <c r="R4242" s="31" t="n"/>
      <c r="S4242" s="32" t="n"/>
      <c r="T4242" s="32" t="n"/>
      <c r="V4242" t="inlineStr">
        <is>
          <t>042vr</t>
        </is>
      </c>
      <c r="W4242" t="n">
        <v>5238</v>
      </c>
      <c r="X4242" t="n">
        <v>7151</v>
      </c>
      <c r="Y4242" t="inlineStr">
        <is>
          <t>4ee009aa-5c88-49b2-98b3-d8cdd3e82800</t>
        </is>
      </c>
      <c r="Z4242" t="inlineStr">
        <is>
          <t>Janne Kuokkanen (NJD C)</t>
        </is>
      </c>
    </row>
    <row r="4243">
      <c r="A4243" t="inlineStr">
        <is>
          <t>Janne Peltonen</t>
        </is>
      </c>
      <c r="B4243" t="inlineStr">
        <is>
          <t>CHI</t>
        </is>
      </c>
      <c r="C4243" t="inlineStr">
        <is>
          <t>D</t>
        </is>
      </c>
      <c r="D4243" t="inlineStr">
        <is>
          <t>D</t>
        </is>
      </c>
      <c r="E4243" t="n">
        <v>21</v>
      </c>
      <c r="F4243" t="inlineStr">
        <is>
          <t>FA</t>
        </is>
      </c>
      <c r="G4243" t="inlineStr">
        <is>
          <t>FA</t>
        </is>
      </c>
      <c r="H4243" s="30" t="n">
        <v>1</v>
      </c>
      <c r="I4243" s="31" t="n">
        <v>0</v>
      </c>
      <c r="J4243" s="31" t="n"/>
      <c r="K4243" s="31" t="n">
        <v>0</v>
      </c>
      <c r="L4243" s="32" t="n"/>
      <c r="M4243" s="31" t="n">
        <v>0</v>
      </c>
      <c r="N4243" s="31" t="n">
        <v>0</v>
      </c>
      <c r="O4243" s="31" t="n"/>
      <c r="P4243" s="31" t="n"/>
      <c r="Q4243" s="31" t="n">
        <v>0</v>
      </c>
      <c r="R4243" s="31" t="n"/>
      <c r="S4243" s="32" t="n"/>
      <c r="T4243" s="32" t="n"/>
      <c r="V4243" t="inlineStr">
        <is>
          <t>06cl3</t>
        </is>
      </c>
      <c r="Y4243" t="inlineStr">
        <is>
          <t>4d091b74-dbc2-4821-8c18-57d771d0de8d</t>
        </is>
      </c>
      <c r="Z4243" t="inlineStr">
        <is>
          <t>Janne Peltonen (CHI D)</t>
        </is>
      </c>
    </row>
    <row r="4244">
      <c r="A4244" t="inlineStr">
        <is>
          <t>Jared Aulin</t>
        </is>
      </c>
      <c r="B4244" t="inlineStr">
        <is>
          <t>(N/A)</t>
        </is>
      </c>
      <c r="C4244" t="inlineStr">
        <is>
          <t>C</t>
        </is>
      </c>
      <c r="D4244" t="inlineStr">
        <is>
          <t>F</t>
        </is>
      </c>
      <c r="E4244" t="n">
        <v>44</v>
      </c>
      <c r="F4244" t="inlineStr">
        <is>
          <t>FA</t>
        </is>
      </c>
      <c r="G4244" t="inlineStr">
        <is>
          <t>FA</t>
        </is>
      </c>
      <c r="H4244" s="30" t="n">
        <v>1</v>
      </c>
      <c r="I4244" s="31" t="n">
        <v>0</v>
      </c>
      <c r="J4244" s="31" t="n"/>
      <c r="K4244" s="31" t="n">
        <v>0</v>
      </c>
      <c r="L4244" s="32" t="n"/>
      <c r="M4244" s="31" t="n">
        <v>0</v>
      </c>
      <c r="N4244" s="31" t="n">
        <v>0</v>
      </c>
      <c r="O4244" s="31" t="n"/>
      <c r="P4244" s="31" t="n"/>
      <c r="Q4244" s="31" t="n">
        <v>0</v>
      </c>
      <c r="R4244" s="31" t="n"/>
      <c r="S4244" s="32" t="n"/>
      <c r="T4244" s="32" t="n"/>
      <c r="V4244" t="inlineStr">
        <is>
          <t>01m17</t>
        </is>
      </c>
      <c r="W4244" t="n">
        <v>1725</v>
      </c>
      <c r="X4244" t="n">
        <v>2482</v>
      </c>
      <c r="Z4244" t="inlineStr">
        <is>
          <t>Jared Aulin ((N/A) C)</t>
        </is>
      </c>
    </row>
    <row r="4245">
      <c r="A4245" t="inlineStr">
        <is>
          <t>Jared Bethune</t>
        </is>
      </c>
      <c r="B4245" t="inlineStr">
        <is>
          <t>(N/A)</t>
        </is>
      </c>
      <c r="C4245" t="inlineStr">
        <is>
          <t>LW</t>
        </is>
      </c>
      <c r="D4245" t="inlineStr">
        <is>
          <t>F</t>
        </is>
      </c>
      <c r="E4245" t="n">
        <v>29</v>
      </c>
      <c r="F4245" t="inlineStr">
        <is>
          <t>FA</t>
        </is>
      </c>
      <c r="G4245" t="inlineStr">
        <is>
          <t>FA</t>
        </is>
      </c>
      <c r="H4245" s="30" t="n">
        <v>1</v>
      </c>
      <c r="I4245" s="31" t="n">
        <v>0</v>
      </c>
      <c r="J4245" s="31" t="n"/>
      <c r="K4245" s="31" t="n">
        <v>0</v>
      </c>
      <c r="L4245" s="32" t="n"/>
      <c r="M4245" s="31" t="n">
        <v>0</v>
      </c>
      <c r="N4245" s="31" t="n">
        <v>0</v>
      </c>
      <c r="O4245" s="31" t="n"/>
      <c r="P4245" s="31" t="n"/>
      <c r="Q4245" s="31" t="n">
        <v>0</v>
      </c>
      <c r="R4245" s="31" t="n"/>
      <c r="S4245" s="32" t="n"/>
      <c r="T4245" s="32" t="n"/>
      <c r="V4245" t="inlineStr">
        <is>
          <t>03wma</t>
        </is>
      </c>
      <c r="X4245" t="n">
        <v>7017</v>
      </c>
      <c r="Z4245" t="inlineStr">
        <is>
          <t>Jared Bethune ((N/A) LW)</t>
        </is>
      </c>
    </row>
    <row r="4246">
      <c r="A4246" t="inlineStr">
        <is>
          <t>Jared Coreau</t>
        </is>
      </c>
      <c r="B4246" t="inlineStr">
        <is>
          <t>(N/A)</t>
        </is>
      </c>
      <c r="C4246" t="inlineStr">
        <is>
          <t>G</t>
        </is>
      </c>
      <c r="D4246" t="inlineStr">
        <is>
          <t>G</t>
        </is>
      </c>
      <c r="E4246" t="n">
        <v>34</v>
      </c>
      <c r="F4246" t="inlineStr">
        <is>
          <t>FA</t>
        </is>
      </c>
      <c r="G4246" t="inlineStr">
        <is>
          <t>FA</t>
        </is>
      </c>
      <c r="H4246" s="30" t="n">
        <v>1</v>
      </c>
      <c r="I4246" s="31" t="n">
        <v>0</v>
      </c>
      <c r="J4246" s="31" t="n"/>
      <c r="K4246" s="31" t="n">
        <v>0</v>
      </c>
      <c r="L4246" s="32" t="n"/>
      <c r="M4246" s="31" t="n">
        <v>0</v>
      </c>
      <c r="N4246" s="31" t="n">
        <v>0</v>
      </c>
      <c r="O4246" s="31" t="n"/>
      <c r="P4246" s="31" t="n"/>
      <c r="Q4246" s="31" t="n">
        <v>0</v>
      </c>
      <c r="R4246" s="31" t="n"/>
      <c r="S4246" s="32" t="n"/>
      <c r="T4246" s="32" t="n"/>
      <c r="V4246" t="inlineStr">
        <is>
          <t>02z6h</t>
        </is>
      </c>
      <c r="W4246" t="n">
        <v>4283</v>
      </c>
      <c r="X4246" t="n">
        <v>5935</v>
      </c>
      <c r="Z4246" t="inlineStr">
        <is>
          <t>Jared Coreau ((N/A) G)</t>
        </is>
      </c>
    </row>
    <row r="4247">
      <c r="A4247" t="inlineStr">
        <is>
          <t>Jared Cowen</t>
        </is>
      </c>
      <c r="B4247" t="inlineStr">
        <is>
          <t>(N/A)</t>
        </is>
      </c>
      <c r="C4247" t="inlineStr">
        <is>
          <t>D</t>
        </is>
      </c>
      <c r="D4247" t="inlineStr">
        <is>
          <t>D</t>
        </is>
      </c>
      <c r="E4247" t="n">
        <v>35</v>
      </c>
      <c r="F4247" t="inlineStr">
        <is>
          <t>FA</t>
        </is>
      </c>
      <c r="G4247" t="inlineStr">
        <is>
          <t>FA</t>
        </is>
      </c>
      <c r="H4247" s="30" t="n">
        <v>1</v>
      </c>
      <c r="I4247" s="31" t="n">
        <v>0</v>
      </c>
      <c r="J4247" s="31" t="n"/>
      <c r="K4247" s="31" t="n">
        <v>0</v>
      </c>
      <c r="L4247" s="32" t="n"/>
      <c r="M4247" s="31" t="n">
        <v>0</v>
      </c>
      <c r="N4247" s="31" t="n">
        <v>0</v>
      </c>
      <c r="O4247" s="31" t="n"/>
      <c r="P4247" s="31" t="n"/>
      <c r="Q4247" s="31" t="n">
        <v>0</v>
      </c>
      <c r="R4247" s="31" t="n"/>
      <c r="S4247" s="32" t="n"/>
      <c r="T4247" s="32" t="n"/>
      <c r="V4247" t="inlineStr">
        <is>
          <t>01f3g</t>
        </is>
      </c>
      <c r="W4247" t="n">
        <v>3250</v>
      </c>
      <c r="X4247" t="n">
        <v>4689</v>
      </c>
      <c r="Z4247" t="inlineStr">
        <is>
          <t>Jared Cowen ((N/A) D)</t>
        </is>
      </c>
    </row>
    <row r="4248">
      <c r="A4248" t="inlineStr">
        <is>
          <t>Jared Fiegl</t>
        </is>
      </c>
      <c r="B4248" t="inlineStr">
        <is>
          <t>UTA</t>
        </is>
      </c>
      <c r="C4248" t="inlineStr">
        <is>
          <t>LW</t>
        </is>
      </c>
      <c r="D4248" t="inlineStr">
        <is>
          <t>F</t>
        </is>
      </c>
      <c r="E4248" t="n">
        <v>30</v>
      </c>
      <c r="F4248" t="inlineStr">
        <is>
          <t>FA</t>
        </is>
      </c>
      <c r="G4248" t="inlineStr">
        <is>
          <t>FA</t>
        </is>
      </c>
      <c r="H4248" s="30" t="n">
        <v>1</v>
      </c>
      <c r="I4248" s="31" t="n">
        <v>0</v>
      </c>
      <c r="J4248" s="31" t="n"/>
      <c r="K4248" s="31" t="n">
        <v>0</v>
      </c>
      <c r="L4248" s="32" t="n"/>
      <c r="M4248" s="31" t="n">
        <v>0</v>
      </c>
      <c r="N4248" s="31" t="n">
        <v>0</v>
      </c>
      <c r="O4248" s="31" t="n"/>
      <c r="P4248" s="31" t="n"/>
      <c r="Q4248" s="31" t="n">
        <v>0</v>
      </c>
      <c r="R4248" s="31" t="n"/>
      <c r="S4248" s="32" t="n"/>
      <c r="T4248" s="32" t="n"/>
      <c r="V4248" t="inlineStr">
        <is>
          <t>03eec</t>
        </is>
      </c>
      <c r="Z4248" t="inlineStr">
        <is>
          <t>Jared Fiegl (UTA LW)</t>
        </is>
      </c>
    </row>
    <row r="4249">
      <c r="A4249" t="inlineStr">
        <is>
          <t>Jared Gomes</t>
        </is>
      </c>
      <c r="B4249" t="inlineStr">
        <is>
          <t>FLA</t>
        </is>
      </c>
      <c r="C4249" t="inlineStr">
        <is>
          <t>LW</t>
        </is>
      </c>
      <c r="D4249" t="inlineStr">
        <is>
          <t>F</t>
        </is>
      </c>
      <c r="E4249" t="n">
        <v>37</v>
      </c>
      <c r="F4249" t="inlineStr">
        <is>
          <t>FA</t>
        </is>
      </c>
      <c r="G4249" t="inlineStr">
        <is>
          <t>FA</t>
        </is>
      </c>
      <c r="H4249" s="30" t="n">
        <v>1</v>
      </c>
      <c r="I4249" s="31" t="n">
        <v>0</v>
      </c>
      <c r="J4249" s="31" t="n"/>
      <c r="K4249" s="31" t="n">
        <v>0</v>
      </c>
      <c r="L4249" s="32" t="n"/>
      <c r="M4249" s="31" t="n">
        <v>0</v>
      </c>
      <c r="N4249" s="31" t="n">
        <v>0</v>
      </c>
      <c r="O4249" s="31" t="n"/>
      <c r="P4249" s="31" t="n"/>
      <c r="Q4249" s="31" t="n">
        <v>0</v>
      </c>
      <c r="R4249" s="31" t="n"/>
      <c r="S4249" s="32" t="n"/>
      <c r="T4249" s="32" t="n"/>
      <c r="V4249" t="inlineStr">
        <is>
          <t>038n3</t>
        </is>
      </c>
      <c r="X4249" t="n">
        <v>6275</v>
      </c>
      <c r="Z4249" t="inlineStr">
        <is>
          <t>Jared Gomes (FLA LW)</t>
        </is>
      </c>
    </row>
    <row r="4250">
      <c r="A4250" t="inlineStr">
        <is>
          <t>Jared Hauf</t>
        </is>
      </c>
      <c r="B4250" t="inlineStr">
        <is>
          <t>(N/A)</t>
        </is>
      </c>
      <c r="C4250" t="inlineStr">
        <is>
          <t>D</t>
        </is>
      </c>
      <c r="D4250" t="inlineStr">
        <is>
          <t>D</t>
        </is>
      </c>
      <c r="E4250" t="n">
        <v>31</v>
      </c>
      <c r="F4250" t="inlineStr">
        <is>
          <t>FA</t>
        </is>
      </c>
      <c r="G4250" t="inlineStr">
        <is>
          <t>FA</t>
        </is>
      </c>
      <c r="H4250" s="30" t="n">
        <v>1</v>
      </c>
      <c r="I4250" s="31" t="n">
        <v>0</v>
      </c>
      <c r="J4250" s="31" t="n"/>
      <c r="K4250" s="31" t="n">
        <v>0</v>
      </c>
      <c r="L4250" s="32" t="n"/>
      <c r="M4250" s="31" t="n">
        <v>0</v>
      </c>
      <c r="N4250" s="31" t="n">
        <v>0</v>
      </c>
      <c r="O4250" s="31" t="n"/>
      <c r="P4250" s="31" t="n"/>
      <c r="Q4250" s="31" t="n">
        <v>0</v>
      </c>
      <c r="R4250" s="31" t="n"/>
      <c r="S4250" s="32" t="n"/>
      <c r="T4250" s="32" t="n"/>
      <c r="V4250" t="inlineStr">
        <is>
          <t>03byf</t>
        </is>
      </c>
      <c r="Z4250" t="inlineStr">
        <is>
          <t>Jared Hauf ((N/A) D)</t>
        </is>
      </c>
    </row>
    <row r="4251">
      <c r="A4251" t="inlineStr">
        <is>
          <t>Jared Knight</t>
        </is>
      </c>
      <c r="B4251" t="inlineStr">
        <is>
          <t>(N/A)</t>
        </is>
      </c>
      <c r="C4251" t="inlineStr">
        <is>
          <t>C</t>
        </is>
      </c>
      <c r="D4251" t="inlineStr">
        <is>
          <t>F</t>
        </is>
      </c>
      <c r="E4251" t="n">
        <v>34</v>
      </c>
      <c r="F4251" t="inlineStr">
        <is>
          <t>FA</t>
        </is>
      </c>
      <c r="G4251" t="inlineStr">
        <is>
          <t>FA</t>
        </is>
      </c>
      <c r="H4251" s="30" t="n">
        <v>1</v>
      </c>
      <c r="I4251" s="31" t="n">
        <v>0</v>
      </c>
      <c r="J4251" s="31" t="n"/>
      <c r="K4251" s="31" t="n">
        <v>0</v>
      </c>
      <c r="L4251" s="32" t="n"/>
      <c r="M4251" s="31" t="n">
        <v>0</v>
      </c>
      <c r="N4251" s="31" t="n">
        <v>0</v>
      </c>
      <c r="O4251" s="31" t="n"/>
      <c r="P4251" s="31" t="n"/>
      <c r="Q4251" s="31" t="n">
        <v>0</v>
      </c>
      <c r="R4251" s="31" t="n"/>
      <c r="S4251" s="32" t="n"/>
      <c r="T4251" s="32" t="n"/>
      <c r="V4251" t="inlineStr">
        <is>
          <t>01ztc</t>
        </is>
      </c>
      <c r="W4251" t="n">
        <v>3565</v>
      </c>
      <c r="X4251" t="n">
        <v>5005</v>
      </c>
      <c r="Z4251" t="inlineStr">
        <is>
          <t>Jared Knight ((N/A) C)</t>
        </is>
      </c>
    </row>
    <row r="4252">
      <c r="A4252" t="inlineStr">
        <is>
          <t>Jared McIsaac</t>
        </is>
      </c>
      <c r="B4252" t="inlineStr">
        <is>
          <t>BOS</t>
        </is>
      </c>
      <c r="C4252" t="inlineStr">
        <is>
          <t>D</t>
        </is>
      </c>
      <c r="D4252" t="inlineStr">
        <is>
          <t>D</t>
        </is>
      </c>
      <c r="E4252" t="n">
        <v>26</v>
      </c>
      <c r="F4252" t="inlineStr">
        <is>
          <t>FA</t>
        </is>
      </c>
      <c r="G4252" t="inlineStr">
        <is>
          <t>FA</t>
        </is>
      </c>
      <c r="H4252" s="30" t="n">
        <v>1</v>
      </c>
      <c r="I4252" s="31" t="n">
        <v>0</v>
      </c>
      <c r="J4252" s="31" t="n"/>
      <c r="K4252" s="31" t="n">
        <v>0</v>
      </c>
      <c r="L4252" s="32" t="n"/>
      <c r="M4252" s="31" t="n">
        <v>0</v>
      </c>
      <c r="N4252" s="31" t="n">
        <v>0</v>
      </c>
      <c r="O4252" s="31" t="n"/>
      <c r="P4252" s="31" t="n"/>
      <c r="Q4252" s="31" t="n">
        <v>0</v>
      </c>
      <c r="R4252" s="31" t="n"/>
      <c r="S4252" s="32" t="n"/>
      <c r="T4252" s="32" t="n"/>
      <c r="V4252" t="inlineStr">
        <is>
          <t>04lbs</t>
        </is>
      </c>
      <c r="W4252" t="n">
        <v>5735</v>
      </c>
      <c r="X4252" t="n">
        <v>7934</v>
      </c>
      <c r="Y4252" t="inlineStr">
        <is>
          <t>041d59ba-e981-4065-9d57-741b76b0597b</t>
        </is>
      </c>
      <c r="Z4252" t="inlineStr">
        <is>
          <t>Jared McIsaac (BOS D)</t>
        </is>
      </c>
    </row>
    <row r="4253">
      <c r="A4253" t="inlineStr">
        <is>
          <t>Jared Moe</t>
        </is>
      </c>
      <c r="B4253" t="inlineStr">
        <is>
          <t>(N/A)</t>
        </is>
      </c>
      <c r="C4253" t="inlineStr">
        <is>
          <t>G</t>
        </is>
      </c>
      <c r="D4253" t="inlineStr">
        <is>
          <t>G</t>
        </is>
      </c>
      <c r="E4253" t="n">
        <v>27</v>
      </c>
      <c r="F4253" t="inlineStr">
        <is>
          <t>FA</t>
        </is>
      </c>
      <c r="G4253" t="inlineStr">
        <is>
          <t>FA</t>
        </is>
      </c>
      <c r="H4253" s="30" t="n">
        <v>1</v>
      </c>
      <c r="I4253" s="31" t="n">
        <v>0</v>
      </c>
      <c r="J4253" s="31" t="n"/>
      <c r="K4253" s="31" t="n">
        <v>0</v>
      </c>
      <c r="L4253" s="32" t="n"/>
      <c r="M4253" s="31" t="n">
        <v>0</v>
      </c>
      <c r="N4253" s="31" t="n">
        <v>0</v>
      </c>
      <c r="O4253" s="31" t="n"/>
      <c r="P4253" s="31" t="n"/>
      <c r="Q4253" s="31" t="n">
        <v>0</v>
      </c>
      <c r="R4253" s="31" t="n"/>
      <c r="S4253" s="32" t="n"/>
      <c r="T4253" s="32" t="n"/>
      <c r="V4253" t="inlineStr">
        <is>
          <t>04mme</t>
        </is>
      </c>
      <c r="Y4253" t="inlineStr">
        <is>
          <t>08dfbe29-1bc3-4385-938a-ddccf760655d</t>
        </is>
      </c>
      <c r="Z4253" t="inlineStr">
        <is>
          <t>Jared Moe ((N/A) G)</t>
        </is>
      </c>
    </row>
    <row r="4254">
      <c r="A4254" t="inlineStr">
        <is>
          <t>Jared Thomas</t>
        </is>
      </c>
      <c r="B4254" t="inlineStr">
        <is>
          <t>STL</t>
        </is>
      </c>
      <c r="C4254" t="inlineStr">
        <is>
          <t>LW</t>
        </is>
      </c>
      <c r="D4254" t="inlineStr">
        <is>
          <t>F</t>
        </is>
      </c>
      <c r="E4254" t="n">
        <v>32</v>
      </c>
      <c r="F4254" t="inlineStr">
        <is>
          <t>FA</t>
        </is>
      </c>
      <c r="G4254" t="inlineStr">
        <is>
          <t>FA</t>
        </is>
      </c>
      <c r="H4254" s="30" t="n">
        <v>1</v>
      </c>
      <c r="I4254" s="31" t="n">
        <v>0</v>
      </c>
      <c r="J4254" s="31" t="n"/>
      <c r="K4254" s="31" t="n">
        <v>0</v>
      </c>
      <c r="L4254" s="32" t="n"/>
      <c r="M4254" s="31" t="n">
        <v>0</v>
      </c>
      <c r="N4254" s="31" t="n">
        <v>0</v>
      </c>
      <c r="O4254" s="31" t="n"/>
      <c r="P4254" s="31" t="n"/>
      <c r="Q4254" s="31" t="n">
        <v>0</v>
      </c>
      <c r="R4254" s="31" t="n"/>
      <c r="S4254" s="32" t="n"/>
      <c r="T4254" s="32" t="n"/>
      <c r="V4254" t="inlineStr">
        <is>
          <t>04w52</t>
        </is>
      </c>
      <c r="X4254" t="n">
        <v>8124</v>
      </c>
      <c r="Z4254" t="inlineStr">
        <is>
          <t>Jared Thomas (STL LW)</t>
        </is>
      </c>
    </row>
    <row r="4255">
      <c r="A4255" t="inlineStr">
        <is>
          <t>Jared Walsh</t>
        </is>
      </c>
      <c r="B4255" t="inlineStr">
        <is>
          <t>(N/A)</t>
        </is>
      </c>
      <c r="C4255" t="inlineStr">
        <is>
          <t>D</t>
        </is>
      </c>
      <c r="D4255" t="inlineStr">
        <is>
          <t>D</t>
        </is>
      </c>
      <c r="E4255" t="n">
        <v>30</v>
      </c>
      <c r="F4255" t="inlineStr">
        <is>
          <t>FA</t>
        </is>
      </c>
      <c r="G4255" t="inlineStr">
        <is>
          <t>FA</t>
        </is>
      </c>
      <c r="H4255" s="30" t="n">
        <v>1</v>
      </c>
      <c r="I4255" s="31" t="n">
        <v>0</v>
      </c>
      <c r="J4255" s="31" t="n"/>
      <c r="K4255" s="31" t="n">
        <v>0</v>
      </c>
      <c r="L4255" s="32" t="n"/>
      <c r="M4255" s="31" t="n">
        <v>0</v>
      </c>
      <c r="N4255" s="31" t="n">
        <v>0</v>
      </c>
      <c r="O4255" s="31" t="n"/>
      <c r="P4255" s="31" t="n"/>
      <c r="Q4255" s="31" t="n">
        <v>0</v>
      </c>
      <c r="R4255" s="31" t="n"/>
      <c r="S4255" s="32" t="n"/>
      <c r="T4255" s="32" t="n"/>
      <c r="V4255" t="inlineStr">
        <is>
          <t>03k85</t>
        </is>
      </c>
      <c r="X4255" t="n">
        <v>6582</v>
      </c>
      <c r="Z4255" t="inlineStr">
        <is>
          <t>Jared Walsh ((N/A) D)</t>
        </is>
      </c>
    </row>
    <row r="4256">
      <c r="A4256" t="inlineStr">
        <is>
          <t>Jared Westcott</t>
        </is>
      </c>
      <c r="B4256" t="inlineStr">
        <is>
          <t>(N/A)</t>
        </is>
      </c>
      <c r="C4256" t="inlineStr">
        <is>
          <t>LW</t>
        </is>
      </c>
      <c r="D4256" t="inlineStr">
        <is>
          <t>F</t>
        </is>
      </c>
      <c r="E4256" t="n">
        <v>27</v>
      </c>
      <c r="F4256" t="inlineStr">
        <is>
          <t>FA</t>
        </is>
      </c>
      <c r="G4256" t="inlineStr">
        <is>
          <t>FA</t>
        </is>
      </c>
      <c r="H4256" s="30" t="n">
        <v>1</v>
      </c>
      <c r="I4256" s="31" t="n">
        <v>0</v>
      </c>
      <c r="J4256" s="31" t="n"/>
      <c r="K4256" s="31" t="n">
        <v>0</v>
      </c>
      <c r="L4256" s="32" t="n"/>
      <c r="M4256" s="31" t="n">
        <v>0</v>
      </c>
      <c r="N4256" s="31" t="n">
        <v>0</v>
      </c>
      <c r="O4256" s="31" t="n"/>
      <c r="P4256" s="31" t="n"/>
      <c r="Q4256" s="31" t="n">
        <v>0</v>
      </c>
      <c r="R4256" s="31" t="n"/>
      <c r="S4256" s="32" t="n"/>
      <c r="T4256" s="32" t="n"/>
      <c r="V4256" t="inlineStr">
        <is>
          <t>06ide</t>
        </is>
      </c>
      <c r="Z4256" t="inlineStr">
        <is>
          <t>Jared Westcott ((N/A) LW)</t>
        </is>
      </c>
    </row>
    <row r="4257">
      <c r="A4257" t="inlineStr">
        <is>
          <t>Jared Wilson</t>
        </is>
      </c>
      <c r="B4257" t="inlineStr">
        <is>
          <t>EDM</t>
        </is>
      </c>
      <c r="C4257" t="inlineStr">
        <is>
          <t>D</t>
        </is>
      </c>
      <c r="D4257" t="inlineStr">
        <is>
          <t>D</t>
        </is>
      </c>
      <c r="E4257" t="n">
        <v>32</v>
      </c>
      <c r="F4257" t="inlineStr">
        <is>
          <t>FA</t>
        </is>
      </c>
      <c r="G4257" t="inlineStr">
        <is>
          <t>FA</t>
        </is>
      </c>
      <c r="H4257" s="30" t="n">
        <v>1</v>
      </c>
      <c r="I4257" s="31" t="n">
        <v>0</v>
      </c>
      <c r="J4257" s="31" t="n"/>
      <c r="K4257" s="31" t="n">
        <v>0</v>
      </c>
      <c r="L4257" s="32" t="n"/>
      <c r="M4257" s="31" t="n">
        <v>0</v>
      </c>
      <c r="N4257" s="31" t="n">
        <v>0</v>
      </c>
      <c r="O4257" s="31" t="n"/>
      <c r="P4257" s="31" t="n"/>
      <c r="Q4257" s="31" t="n">
        <v>0</v>
      </c>
      <c r="R4257" s="31" t="n"/>
      <c r="S4257" s="32" t="n"/>
      <c r="T4257" s="32" t="n"/>
      <c r="V4257" t="inlineStr">
        <is>
          <t>04xbe</t>
        </is>
      </c>
      <c r="X4257" t="n">
        <v>8169</v>
      </c>
      <c r="Z4257" t="inlineStr">
        <is>
          <t>Jared Wilson (EDM D)</t>
        </is>
      </c>
    </row>
    <row r="4258">
      <c r="A4258" t="inlineStr">
        <is>
          <t>Jared Woolley</t>
        </is>
      </c>
      <c r="B4258" t="inlineStr">
        <is>
          <t>LAK</t>
        </is>
      </c>
      <c r="C4258" t="inlineStr">
        <is>
          <t>D</t>
        </is>
      </c>
      <c r="D4258" t="inlineStr">
        <is>
          <t>D</t>
        </is>
      </c>
      <c r="E4258" t="n">
        <v>20</v>
      </c>
      <c r="F4258" t="inlineStr">
        <is>
          <t>FA</t>
        </is>
      </c>
      <c r="G4258" t="inlineStr">
        <is>
          <t>FA</t>
        </is>
      </c>
      <c r="H4258" s="30" t="n">
        <v>875000</v>
      </c>
      <c r="I4258" s="31" t="n">
        <v>0</v>
      </c>
      <c r="J4258" s="31" t="n"/>
      <c r="K4258" s="31" t="n">
        <v>0</v>
      </c>
      <c r="L4258" s="32" t="n"/>
      <c r="M4258" s="31" t="n">
        <v>0</v>
      </c>
      <c r="N4258" s="31" t="n">
        <v>0</v>
      </c>
      <c r="O4258" s="31" t="n"/>
      <c r="P4258" s="31" t="n"/>
      <c r="Q4258" s="31" t="n">
        <v>0</v>
      </c>
      <c r="R4258" s="31" t="n"/>
      <c r="S4258" s="32" t="n"/>
      <c r="T4258" s="32" t="n"/>
      <c r="V4258" t="inlineStr">
        <is>
          <t>06mj8</t>
        </is>
      </c>
      <c r="W4258" t="n">
        <v>7322</v>
      </c>
      <c r="Y4258" t="inlineStr">
        <is>
          <t>fc205bc2-5440-4afc-bc31-09a143899aa8</t>
        </is>
      </c>
      <c r="Z4258" t="inlineStr">
        <is>
          <t>Jared Woolley (LAK D)</t>
        </is>
      </c>
    </row>
    <row r="4259">
      <c r="A4259" t="inlineStr">
        <is>
          <t>Jaret Anderson-Dolan</t>
        </is>
      </c>
      <c r="B4259" t="inlineStr">
        <is>
          <t>(N/A)</t>
        </is>
      </c>
      <c r="C4259" t="inlineStr">
        <is>
          <t>LW</t>
        </is>
      </c>
      <c r="D4259" t="inlineStr">
        <is>
          <t>F</t>
        </is>
      </c>
      <c r="E4259" t="n">
        <v>27</v>
      </c>
      <c r="F4259" t="inlineStr">
        <is>
          <t>FA</t>
        </is>
      </c>
      <c r="G4259" t="inlineStr">
        <is>
          <t>FA</t>
        </is>
      </c>
      <c r="H4259" s="30" t="n">
        <v>1</v>
      </c>
      <c r="I4259" s="31" t="n">
        <v>0</v>
      </c>
      <c r="J4259" s="31" t="n"/>
      <c r="K4259" s="31" t="n">
        <v>0</v>
      </c>
      <c r="L4259" s="32" t="n"/>
      <c r="M4259" s="31" t="n">
        <v>0</v>
      </c>
      <c r="N4259" s="31" t="n">
        <v>0</v>
      </c>
      <c r="O4259" s="31" t="n"/>
      <c r="P4259" s="31" t="n"/>
      <c r="Q4259" s="31" t="n">
        <v>0</v>
      </c>
      <c r="R4259" s="31" t="n"/>
      <c r="S4259" s="32" t="n"/>
      <c r="T4259" s="32" t="n"/>
      <c r="V4259" t="inlineStr">
        <is>
          <t>04f0s</t>
        </is>
      </c>
      <c r="W4259" t="n">
        <v>5429</v>
      </c>
      <c r="X4259" t="n">
        <v>7556</v>
      </c>
      <c r="Y4259" t="inlineStr">
        <is>
          <t>638a55b3-4846-4909-a0d9-14eb38dc26c1</t>
        </is>
      </c>
      <c r="Z4259" t="inlineStr">
        <is>
          <t>Jaret Anderson-Dolan ((N/A) LW)</t>
        </is>
      </c>
    </row>
    <row r="4260">
      <c r="A4260" t="inlineStr">
        <is>
          <t>Jarett Meyer</t>
        </is>
      </c>
      <c r="B4260" t="inlineStr">
        <is>
          <t>DET</t>
        </is>
      </c>
      <c r="C4260" t="inlineStr">
        <is>
          <t>D</t>
        </is>
      </c>
      <c r="D4260" t="inlineStr">
        <is>
          <t>D</t>
        </is>
      </c>
      <c r="E4260" t="n">
        <v>29</v>
      </c>
      <c r="F4260" t="inlineStr">
        <is>
          <t>FA</t>
        </is>
      </c>
      <c r="G4260" t="inlineStr">
        <is>
          <t>FA</t>
        </is>
      </c>
      <c r="H4260" s="30" t="n">
        <v>1</v>
      </c>
      <c r="I4260" s="31" t="n">
        <v>0</v>
      </c>
      <c r="J4260" s="31" t="n"/>
      <c r="K4260" s="31" t="n">
        <v>0</v>
      </c>
      <c r="L4260" s="32" t="n"/>
      <c r="M4260" s="31" t="n">
        <v>0</v>
      </c>
      <c r="N4260" s="31" t="n">
        <v>0</v>
      </c>
      <c r="O4260" s="31" t="n"/>
      <c r="P4260" s="31" t="n"/>
      <c r="Q4260" s="31" t="n">
        <v>0</v>
      </c>
      <c r="R4260" s="31" t="n"/>
      <c r="S4260" s="32" t="n"/>
      <c r="T4260" s="32" t="n"/>
      <c r="V4260" t="inlineStr">
        <is>
          <t>03wkx</t>
        </is>
      </c>
      <c r="X4260" t="n">
        <v>6983</v>
      </c>
      <c r="Z4260" t="inlineStr">
        <is>
          <t>Jarett Meyer (DET D)</t>
        </is>
      </c>
    </row>
    <row r="4261">
      <c r="A4261" t="inlineStr">
        <is>
          <t>Jari Kykkanen</t>
        </is>
      </c>
      <c r="B4261" t="inlineStr">
        <is>
          <t>CGY</t>
        </is>
      </c>
      <c r="C4261" t="inlineStr">
        <is>
          <t>G</t>
        </is>
      </c>
      <c r="D4261" t="inlineStr">
        <is>
          <t>G</t>
        </is>
      </c>
      <c r="E4261" t="n">
        <v>22</v>
      </c>
      <c r="F4261" t="inlineStr">
        <is>
          <t>FA</t>
        </is>
      </c>
      <c r="G4261" t="inlineStr">
        <is>
          <t>FA</t>
        </is>
      </c>
      <c r="H4261" s="30" t="n">
        <v>1</v>
      </c>
      <c r="I4261" s="31" t="n">
        <v>0</v>
      </c>
      <c r="J4261" s="31" t="n"/>
      <c r="K4261" s="31" t="n">
        <v>0</v>
      </c>
      <c r="L4261" s="32" t="n"/>
      <c r="M4261" s="31" t="n">
        <v>0</v>
      </c>
      <c r="N4261" s="31" t="n">
        <v>0</v>
      </c>
      <c r="O4261" s="31" t="n"/>
      <c r="P4261" s="31" t="n"/>
      <c r="Q4261" s="31" t="n">
        <v>0</v>
      </c>
      <c r="R4261" s="31" t="n"/>
      <c r="S4261" s="32" t="n"/>
      <c r="T4261" s="32" t="n"/>
      <c r="V4261" t="inlineStr">
        <is>
          <t>06h9b</t>
        </is>
      </c>
      <c r="Y4261" t="inlineStr">
        <is>
          <t>6d18a9d4-31cc-4015-a663-df5faa61c1b9</t>
        </is>
      </c>
      <c r="Z4261" t="inlineStr">
        <is>
          <t>Jari Kykkanen (CGY G)</t>
        </is>
      </c>
    </row>
    <row r="4262">
      <c r="A4262" t="inlineStr">
        <is>
          <t>Jarid Lukosevicius</t>
        </is>
      </c>
      <c r="B4262" t="inlineStr">
        <is>
          <t>VAN</t>
        </is>
      </c>
      <c r="C4262" t="inlineStr">
        <is>
          <t>RW</t>
        </is>
      </c>
      <c r="D4262" t="inlineStr">
        <is>
          <t>F</t>
        </is>
      </c>
      <c r="E4262" t="n">
        <v>31</v>
      </c>
      <c r="F4262" t="inlineStr">
        <is>
          <t>FA</t>
        </is>
      </c>
      <c r="G4262" t="inlineStr">
        <is>
          <t>FA</t>
        </is>
      </c>
      <c r="H4262" s="30" t="n">
        <v>1</v>
      </c>
      <c r="I4262" s="31" t="n">
        <v>0</v>
      </c>
      <c r="J4262" s="31" t="n"/>
      <c r="K4262" s="31" t="n">
        <v>0</v>
      </c>
      <c r="L4262" s="32" t="n"/>
      <c r="M4262" s="31" t="n">
        <v>0</v>
      </c>
      <c r="N4262" s="31" t="n">
        <v>0</v>
      </c>
      <c r="O4262" s="31" t="n"/>
      <c r="P4262" s="31" t="n"/>
      <c r="Q4262" s="31" t="n">
        <v>0</v>
      </c>
      <c r="R4262" s="31" t="n"/>
      <c r="S4262" s="32" t="n"/>
      <c r="T4262" s="32" t="n"/>
      <c r="V4262" t="inlineStr">
        <is>
          <t>0597u</t>
        </is>
      </c>
      <c r="X4262" t="n">
        <v>8516</v>
      </c>
      <c r="Y4262" t="inlineStr">
        <is>
          <t>26b61ce6-56bb-42ed-9b99-151b7927ebad</t>
        </is>
      </c>
      <c r="Z4262" t="inlineStr">
        <is>
          <t>Jarid Lukosevicius (VAN RW)</t>
        </is>
      </c>
    </row>
    <row r="4263">
      <c r="A4263" t="inlineStr">
        <is>
          <t>Jarno Karki</t>
        </is>
      </c>
      <c r="B4263" t="inlineStr">
        <is>
          <t>(N/A)</t>
        </is>
      </c>
      <c r="C4263" t="inlineStr">
        <is>
          <t>LW</t>
        </is>
      </c>
      <c r="D4263" t="inlineStr">
        <is>
          <t>F</t>
        </is>
      </c>
      <c r="E4263" t="n">
        <v>31</v>
      </c>
      <c r="F4263" t="inlineStr">
        <is>
          <t>FA</t>
        </is>
      </c>
      <c r="G4263" t="inlineStr">
        <is>
          <t>FA</t>
        </is>
      </c>
      <c r="H4263" s="30" t="n">
        <v>1</v>
      </c>
      <c r="I4263" s="31" t="n">
        <v>0</v>
      </c>
      <c r="J4263" s="31" t="n"/>
      <c r="K4263" s="31" t="n">
        <v>0</v>
      </c>
      <c r="L4263" s="32" t="n"/>
      <c r="M4263" s="31" t="n">
        <v>0</v>
      </c>
      <c r="N4263" s="31" t="n">
        <v>0</v>
      </c>
      <c r="O4263" s="31" t="n"/>
      <c r="P4263" s="31" t="n"/>
      <c r="Q4263" s="31" t="n">
        <v>0</v>
      </c>
      <c r="R4263" s="31" t="n"/>
      <c r="S4263" s="32" t="n"/>
      <c r="T4263" s="32" t="n"/>
      <c r="V4263" t="inlineStr">
        <is>
          <t>03yeh</t>
        </is>
      </c>
      <c r="Z4263" t="inlineStr">
        <is>
          <t>Jarno Karki ((N/A) LW)</t>
        </is>
      </c>
    </row>
    <row r="4264">
      <c r="A4264" t="inlineStr">
        <is>
          <t>Jarod Palmer</t>
        </is>
      </c>
      <c r="B4264" t="inlineStr">
        <is>
          <t>(N/A)</t>
        </is>
      </c>
      <c r="C4264" t="inlineStr">
        <is>
          <t>C</t>
        </is>
      </c>
      <c r="D4264" t="inlineStr">
        <is>
          <t>F</t>
        </is>
      </c>
      <c r="E4264" t="n">
        <v>40</v>
      </c>
      <c r="F4264" t="inlineStr">
        <is>
          <t>FA</t>
        </is>
      </c>
      <c r="G4264" t="inlineStr">
        <is>
          <t>FA</t>
        </is>
      </c>
      <c r="H4264" s="30" t="n">
        <v>1</v>
      </c>
      <c r="I4264" s="31" t="n">
        <v>0</v>
      </c>
      <c r="J4264" s="31" t="n"/>
      <c r="K4264" s="31" t="n">
        <v>0</v>
      </c>
      <c r="L4264" s="32" t="n"/>
      <c r="M4264" s="31" t="n">
        <v>0</v>
      </c>
      <c r="N4264" s="31" t="n">
        <v>0</v>
      </c>
      <c r="O4264" s="31" t="n"/>
      <c r="P4264" s="31" t="n"/>
      <c r="Q4264" s="31" t="n">
        <v>0</v>
      </c>
      <c r="R4264" s="31" t="n"/>
      <c r="S4264" s="32" t="n"/>
      <c r="T4264" s="32" t="n"/>
      <c r="V4264" t="inlineStr">
        <is>
          <t>01u4a</t>
        </is>
      </c>
      <c r="W4264" t="n">
        <v>3473</v>
      </c>
      <c r="X4264" t="n">
        <v>4890</v>
      </c>
      <c r="Z4264" t="inlineStr">
        <is>
          <t>Jarod Palmer ((N/A) C)</t>
        </is>
      </c>
    </row>
    <row r="4265">
      <c r="A4265" t="inlineStr">
        <is>
          <t>Jaromir Pytlik</t>
        </is>
      </c>
      <c r="B4265" t="inlineStr">
        <is>
          <t>(N/A)</t>
        </is>
      </c>
      <c r="C4265" t="inlineStr">
        <is>
          <t>C</t>
        </is>
      </c>
      <c r="D4265" t="inlineStr">
        <is>
          <t>F</t>
        </is>
      </c>
      <c r="E4265" t="n">
        <v>24</v>
      </c>
      <c r="F4265" t="inlineStr">
        <is>
          <t>FA</t>
        </is>
      </c>
      <c r="G4265" t="inlineStr">
        <is>
          <t>FA</t>
        </is>
      </c>
      <c r="H4265" s="30" t="n">
        <v>1</v>
      </c>
      <c r="I4265" s="31" t="n">
        <v>0</v>
      </c>
      <c r="J4265" s="31" t="n"/>
      <c r="K4265" s="31" t="n">
        <v>0</v>
      </c>
      <c r="L4265" s="32" t="n"/>
      <c r="M4265" s="31" t="n">
        <v>0</v>
      </c>
      <c r="N4265" s="31" t="n">
        <v>0</v>
      </c>
      <c r="O4265" s="31" t="n"/>
      <c r="P4265" s="31" t="n"/>
      <c r="Q4265" s="31" t="n">
        <v>0</v>
      </c>
      <c r="R4265" s="31" t="n"/>
      <c r="S4265" s="32" t="n"/>
      <c r="T4265" s="32" t="n"/>
      <c r="V4265" t="inlineStr">
        <is>
          <t>05kkd</t>
        </is>
      </c>
      <c r="W4265" t="n">
        <v>6293</v>
      </c>
      <c r="Y4265" t="inlineStr">
        <is>
          <t>f0874c5d-3c2c-4729-92d0-fdc9a851fe33</t>
        </is>
      </c>
      <c r="Z4265" t="inlineStr">
        <is>
          <t>Jaromir Pytlik ((N/A) C)</t>
        </is>
      </c>
    </row>
    <row r="4266">
      <c r="A4266" t="inlineStr">
        <is>
          <t>Jaroslav Halak</t>
        </is>
      </c>
      <c r="B4266" t="inlineStr">
        <is>
          <t>(N/A)</t>
        </is>
      </c>
      <c r="C4266" t="inlineStr">
        <is>
          <t>G</t>
        </is>
      </c>
      <c r="D4266" t="inlineStr">
        <is>
          <t>G</t>
        </is>
      </c>
      <c r="E4266" t="n">
        <v>41</v>
      </c>
      <c r="F4266" t="inlineStr">
        <is>
          <t>FA</t>
        </is>
      </c>
      <c r="G4266" t="inlineStr">
        <is>
          <t>FA</t>
        </is>
      </c>
      <c r="H4266" s="30" t="n">
        <v>1</v>
      </c>
      <c r="I4266" s="31" t="n">
        <v>0</v>
      </c>
      <c r="J4266" s="31" t="n"/>
      <c r="K4266" s="31" t="n">
        <v>0</v>
      </c>
      <c r="L4266" s="32" t="n"/>
      <c r="M4266" s="31" t="n">
        <v>0</v>
      </c>
      <c r="N4266" s="31" t="n">
        <v>0</v>
      </c>
      <c r="O4266" s="31" t="n"/>
      <c r="P4266" s="31" t="n"/>
      <c r="Q4266" s="31" t="n">
        <v>0</v>
      </c>
      <c r="R4266" s="31" t="n"/>
      <c r="S4266" s="32" t="n"/>
      <c r="T4266" s="32" t="n"/>
      <c r="V4266" t="inlineStr">
        <is>
          <t>003ve</t>
        </is>
      </c>
      <c r="W4266" t="n">
        <v>2707</v>
      </c>
      <c r="X4266" t="n">
        <v>3734</v>
      </c>
      <c r="Y4266" t="inlineStr">
        <is>
          <t>42d6814d-0f24-11e2-8525-18a905767e44</t>
        </is>
      </c>
      <c r="Z4266" t="inlineStr">
        <is>
          <t>Jaroslav Halak ((N/A) G)</t>
        </is>
      </c>
    </row>
    <row r="4267">
      <c r="A4267" t="inlineStr">
        <is>
          <t>Jaroslav Janus</t>
        </is>
      </c>
      <c r="B4267" t="inlineStr">
        <is>
          <t>(N/A)</t>
        </is>
      </c>
      <c r="C4267" t="inlineStr">
        <is>
          <t>G</t>
        </is>
      </c>
      <c r="D4267" t="inlineStr">
        <is>
          <t>G</t>
        </is>
      </c>
      <c r="E4267" t="n">
        <v>36</v>
      </c>
      <c r="F4267" t="inlineStr">
        <is>
          <t>FA</t>
        </is>
      </c>
      <c r="G4267" t="inlineStr">
        <is>
          <t>FA</t>
        </is>
      </c>
      <c r="H4267" s="30" t="n">
        <v>1</v>
      </c>
      <c r="I4267" s="31" t="n">
        <v>0</v>
      </c>
      <c r="J4267" s="31" t="n"/>
      <c r="K4267" s="31" t="n">
        <v>0</v>
      </c>
      <c r="L4267" s="32" t="n"/>
      <c r="M4267" s="31" t="n">
        <v>0</v>
      </c>
      <c r="N4267" s="31" t="n">
        <v>0</v>
      </c>
      <c r="O4267" s="31" t="n"/>
      <c r="P4267" s="31" t="n"/>
      <c r="Q4267" s="31" t="n">
        <v>0</v>
      </c>
      <c r="R4267" s="31" t="n"/>
      <c r="S4267" s="32" t="n"/>
      <c r="T4267" s="32" t="n"/>
      <c r="V4267" t="inlineStr">
        <is>
          <t>01gjk</t>
        </is>
      </c>
      <c r="W4267" t="n">
        <v>3417</v>
      </c>
      <c r="X4267" t="n">
        <v>4767</v>
      </c>
      <c r="Z4267" t="inlineStr">
        <is>
          <t>Jaroslav Janus ((N/A) G)</t>
        </is>
      </c>
    </row>
    <row r="4268">
      <c r="A4268" t="inlineStr">
        <is>
          <t>Jaroslav Pavelka</t>
        </is>
      </c>
      <c r="B4268" t="inlineStr">
        <is>
          <t>(N/A)</t>
        </is>
      </c>
      <c r="C4268" t="inlineStr">
        <is>
          <t>G</t>
        </is>
      </c>
      <c r="D4268" t="inlineStr">
        <is>
          <t>G</t>
        </is>
      </c>
      <c r="E4268" t="n">
        <v>32</v>
      </c>
      <c r="F4268" t="inlineStr">
        <is>
          <t>FA</t>
        </is>
      </c>
      <c r="G4268" t="inlineStr">
        <is>
          <t>FA</t>
        </is>
      </c>
      <c r="H4268" s="30" t="n">
        <v>1</v>
      </c>
      <c r="I4268" s="31" t="n">
        <v>0</v>
      </c>
      <c r="J4268" s="31" t="n"/>
      <c r="K4268" s="31" t="n">
        <v>0</v>
      </c>
      <c r="L4268" s="32" t="n"/>
      <c r="M4268" s="31" t="n">
        <v>0</v>
      </c>
      <c r="N4268" s="31" t="n">
        <v>0</v>
      </c>
      <c r="O4268" s="31" t="n"/>
      <c r="P4268" s="31" t="n"/>
      <c r="Q4268" s="31" t="n">
        <v>0</v>
      </c>
      <c r="R4268" s="31" t="n"/>
      <c r="S4268" s="32" t="n"/>
      <c r="T4268" s="32" t="n"/>
      <c r="V4268" t="inlineStr">
        <is>
          <t>02gvm</t>
        </is>
      </c>
      <c r="Z4268" t="inlineStr">
        <is>
          <t>Jaroslav Pavelka ((N/A) G)</t>
        </is>
      </c>
    </row>
    <row r="4269">
      <c r="A4269" t="inlineStr">
        <is>
          <t>Jarred Tinordi</t>
        </is>
      </c>
      <c r="B4269" t="inlineStr">
        <is>
          <t>CGY</t>
        </is>
      </c>
      <c r="C4269" t="inlineStr">
        <is>
          <t>D</t>
        </is>
      </c>
      <c r="D4269" t="inlineStr">
        <is>
          <t>D</t>
        </is>
      </c>
      <c r="E4269" t="n">
        <v>34</v>
      </c>
      <c r="F4269" t="inlineStr">
        <is>
          <t>FA</t>
        </is>
      </c>
      <c r="G4269" t="inlineStr">
        <is>
          <t>FA</t>
        </is>
      </c>
      <c r="H4269" s="30" t="n">
        <v>1</v>
      </c>
      <c r="I4269" s="31" t="n">
        <v>0</v>
      </c>
      <c r="J4269" s="31" t="n"/>
      <c r="K4269" s="31" t="n">
        <v>0</v>
      </c>
      <c r="L4269" s="32" t="n"/>
      <c r="M4269" s="31" t="n">
        <v>0</v>
      </c>
      <c r="N4269" s="31" t="n">
        <v>0</v>
      </c>
      <c r="O4269" s="31" t="n"/>
      <c r="P4269" s="31" t="n"/>
      <c r="Q4269" s="31" t="n">
        <v>0</v>
      </c>
      <c r="R4269" s="31" t="n"/>
      <c r="S4269" s="32" t="n"/>
      <c r="T4269" s="32" t="n"/>
      <c r="V4269" t="inlineStr">
        <is>
          <t>01zr6</t>
        </is>
      </c>
      <c r="W4269" t="n">
        <v>3524</v>
      </c>
      <c r="X4269" t="n">
        <v>4982</v>
      </c>
      <c r="Y4269" t="inlineStr">
        <is>
          <t>4310c78d-0f24-11e2-8525-18a905767e44</t>
        </is>
      </c>
      <c r="Z4269" t="inlineStr">
        <is>
          <t>Jarred Tinordi (CGY D)</t>
        </is>
      </c>
    </row>
    <row r="4270">
      <c r="A4270" t="inlineStr">
        <is>
          <t>Jarret Tyszka</t>
        </is>
      </c>
      <c r="B4270" t="inlineStr">
        <is>
          <t>MTL</t>
        </is>
      </c>
      <c r="C4270" t="inlineStr">
        <is>
          <t>D</t>
        </is>
      </c>
      <c r="D4270" t="inlineStr">
        <is>
          <t>D</t>
        </is>
      </c>
      <c r="E4270" t="n">
        <v>27</v>
      </c>
      <c r="F4270" t="inlineStr">
        <is>
          <t>FA</t>
        </is>
      </c>
      <c r="G4270" t="inlineStr">
        <is>
          <t>FA</t>
        </is>
      </c>
      <c r="H4270" s="30" t="n">
        <v>1</v>
      </c>
      <c r="I4270" s="31" t="n">
        <v>0</v>
      </c>
      <c r="J4270" s="31" t="n"/>
      <c r="K4270" s="31" t="n">
        <v>0</v>
      </c>
      <c r="L4270" s="32" t="n"/>
      <c r="M4270" s="31" t="n">
        <v>0</v>
      </c>
      <c r="N4270" s="31" t="n">
        <v>0</v>
      </c>
      <c r="O4270" s="31" t="n"/>
      <c r="P4270" s="31" t="n"/>
      <c r="Q4270" s="31" t="n">
        <v>0</v>
      </c>
      <c r="R4270" s="31" t="n"/>
      <c r="S4270" s="32" t="n"/>
      <c r="T4270" s="32" t="n"/>
      <c r="V4270" t="inlineStr">
        <is>
          <t>04f7g</t>
        </is>
      </c>
      <c r="W4270" t="n">
        <v>5468</v>
      </c>
      <c r="X4270" t="n">
        <v>7664</v>
      </c>
      <c r="Z4270" t="inlineStr">
        <is>
          <t>Jarret Tyszka (MTL D)</t>
        </is>
      </c>
    </row>
    <row r="4271">
      <c r="A4271" t="inlineStr">
        <is>
          <t>Jarrett Burton</t>
        </is>
      </c>
      <c r="B4271" t="inlineStr">
        <is>
          <t>BUF</t>
        </is>
      </c>
      <c r="C4271" t="inlineStr">
        <is>
          <t>C</t>
        </is>
      </c>
      <c r="D4271" t="inlineStr">
        <is>
          <t>F</t>
        </is>
      </c>
      <c r="E4271" t="n">
        <v>35</v>
      </c>
      <c r="F4271" t="inlineStr">
        <is>
          <t>FA</t>
        </is>
      </c>
      <c r="G4271" t="inlineStr">
        <is>
          <t>FA</t>
        </is>
      </c>
      <c r="H4271" s="30" t="n">
        <v>1</v>
      </c>
      <c r="I4271" s="31" t="n">
        <v>0</v>
      </c>
      <c r="J4271" s="31" t="n"/>
      <c r="K4271" s="31" t="n">
        <v>0</v>
      </c>
      <c r="L4271" s="32" t="n"/>
      <c r="M4271" s="31" t="n">
        <v>0</v>
      </c>
      <c r="N4271" s="31" t="n">
        <v>0</v>
      </c>
      <c r="O4271" s="31" t="n"/>
      <c r="P4271" s="31" t="n"/>
      <c r="Q4271" s="31" t="n">
        <v>0</v>
      </c>
      <c r="R4271" s="31" t="n"/>
      <c r="S4271" s="32" t="n"/>
      <c r="T4271" s="32" t="n"/>
      <c r="V4271" t="inlineStr">
        <is>
          <t>048xx</t>
        </is>
      </c>
      <c r="X4271" t="n">
        <v>7423</v>
      </c>
      <c r="Z4271" t="inlineStr">
        <is>
          <t>Jarrett Burton (BUF C)</t>
        </is>
      </c>
    </row>
    <row r="4272">
      <c r="A4272" t="inlineStr">
        <is>
          <t>Jarrod Gourley</t>
        </is>
      </c>
      <c r="B4272" t="inlineStr">
        <is>
          <t>(N/A)</t>
        </is>
      </c>
      <c r="C4272" t="inlineStr">
        <is>
          <t>D</t>
        </is>
      </c>
      <c r="D4272" t="inlineStr">
        <is>
          <t>D</t>
        </is>
      </c>
      <c r="E4272" t="n">
        <v>27</v>
      </c>
      <c r="F4272" t="inlineStr">
        <is>
          <t>FA</t>
        </is>
      </c>
      <c r="G4272" t="inlineStr">
        <is>
          <t>FA</t>
        </is>
      </c>
      <c r="H4272" s="30" t="n">
        <v>1</v>
      </c>
      <c r="I4272" s="31" t="n">
        <v>0</v>
      </c>
      <c r="J4272" s="31" t="n"/>
      <c r="K4272" s="31" t="n">
        <v>0</v>
      </c>
      <c r="L4272" s="32" t="n"/>
      <c r="M4272" s="31" t="n">
        <v>0</v>
      </c>
      <c r="N4272" s="31" t="n">
        <v>0</v>
      </c>
      <c r="O4272" s="31" t="n"/>
      <c r="P4272" s="31" t="n"/>
      <c r="Q4272" s="31" t="n">
        <v>0</v>
      </c>
      <c r="R4272" s="31" t="n"/>
      <c r="S4272" s="32" t="n"/>
      <c r="T4272" s="32" t="n"/>
      <c r="V4272" t="inlineStr">
        <is>
          <t>065jk</t>
        </is>
      </c>
      <c r="Y4272" t="inlineStr">
        <is>
          <t>feefd3de-2b03-4394-9584-758cd83d6961</t>
        </is>
      </c>
      <c r="Z4272" t="inlineStr">
        <is>
          <t>Jarrod Gourley ((N/A) D)</t>
        </is>
      </c>
    </row>
    <row r="4273">
      <c r="A4273" t="inlineStr">
        <is>
          <t>Jarrod Maidens</t>
        </is>
      </c>
      <c r="B4273" t="inlineStr">
        <is>
          <t>(N/A)</t>
        </is>
      </c>
      <c r="C4273" t="inlineStr">
        <is>
          <t>LW</t>
        </is>
      </c>
      <c r="D4273" t="inlineStr">
        <is>
          <t>F</t>
        </is>
      </c>
      <c r="E4273" t="n">
        <v>32</v>
      </c>
      <c r="F4273" t="inlineStr">
        <is>
          <t>FA</t>
        </is>
      </c>
      <c r="G4273" t="inlineStr">
        <is>
          <t>FA</t>
        </is>
      </c>
      <c r="H4273" s="30" t="n">
        <v>1</v>
      </c>
      <c r="I4273" s="31" t="n">
        <v>0</v>
      </c>
      <c r="J4273" s="31" t="n"/>
      <c r="K4273" s="31" t="n">
        <v>0</v>
      </c>
      <c r="L4273" s="32" t="n"/>
      <c r="M4273" s="31" t="n">
        <v>0</v>
      </c>
      <c r="N4273" s="31" t="n">
        <v>0</v>
      </c>
      <c r="O4273" s="31" t="n"/>
      <c r="P4273" s="31" t="n"/>
      <c r="Q4273" s="31" t="n">
        <v>0</v>
      </c>
      <c r="R4273" s="31" t="n"/>
      <c r="S4273" s="32" t="n"/>
      <c r="T4273" s="32" t="n"/>
      <c r="V4273" t="inlineStr">
        <is>
          <t>02nq7</t>
        </is>
      </c>
      <c r="W4273" t="n">
        <v>4006</v>
      </c>
      <c r="X4273" t="n">
        <v>5773</v>
      </c>
      <c r="Z4273" t="inlineStr">
        <is>
          <t>Jarrod Maidens ((N/A) LW)</t>
        </is>
      </c>
    </row>
    <row r="4274">
      <c r="A4274" t="inlineStr">
        <is>
          <t>Jason Akeson</t>
        </is>
      </c>
      <c r="B4274" t="inlineStr">
        <is>
          <t>(N/A)</t>
        </is>
      </c>
      <c r="C4274" t="inlineStr">
        <is>
          <t>RW</t>
        </is>
      </c>
      <c r="D4274" t="inlineStr">
        <is>
          <t>F</t>
        </is>
      </c>
      <c r="E4274" t="n">
        <v>36</v>
      </c>
      <c r="F4274" t="inlineStr">
        <is>
          <t>FA</t>
        </is>
      </c>
      <c r="G4274" t="inlineStr">
        <is>
          <t>FA</t>
        </is>
      </c>
      <c r="H4274" s="30" t="n">
        <v>1</v>
      </c>
      <c r="I4274" s="31" t="n">
        <v>0</v>
      </c>
      <c r="J4274" s="31" t="n"/>
      <c r="K4274" s="31" t="n">
        <v>0</v>
      </c>
      <c r="L4274" s="32" t="n"/>
      <c r="M4274" s="31" t="n">
        <v>0</v>
      </c>
      <c r="N4274" s="31" t="n">
        <v>0</v>
      </c>
      <c r="O4274" s="31" t="n"/>
      <c r="P4274" s="31" t="n"/>
      <c r="Q4274" s="31" t="n">
        <v>0</v>
      </c>
      <c r="R4274" s="31" t="n"/>
      <c r="S4274" s="32" t="n"/>
      <c r="T4274" s="32" t="n"/>
      <c r="V4274" t="inlineStr">
        <is>
          <t>025gx</t>
        </is>
      </c>
      <c r="W4274" t="n">
        <v>3687</v>
      </c>
      <c r="X4274" t="n">
        <v>5252</v>
      </c>
      <c r="Z4274" t="inlineStr">
        <is>
          <t>Jason Akeson ((N/A) RW)</t>
        </is>
      </c>
    </row>
    <row r="4275">
      <c r="A4275" t="inlineStr">
        <is>
          <t>Jason Bailey</t>
        </is>
      </c>
      <c r="B4275" t="inlineStr">
        <is>
          <t>(N/A)</t>
        </is>
      </c>
      <c r="C4275" t="inlineStr">
        <is>
          <t>RW</t>
        </is>
      </c>
      <c r="D4275" t="inlineStr">
        <is>
          <t>F</t>
        </is>
      </c>
      <c r="E4275" t="n">
        <v>39</v>
      </c>
      <c r="F4275" t="inlineStr">
        <is>
          <t>FA</t>
        </is>
      </c>
      <c r="G4275" t="inlineStr">
        <is>
          <t>FA</t>
        </is>
      </c>
      <c r="H4275" s="30" t="n">
        <v>1</v>
      </c>
      <c r="I4275" s="31" t="n">
        <v>0</v>
      </c>
      <c r="J4275" s="31" t="n"/>
      <c r="K4275" s="31" t="n">
        <v>0</v>
      </c>
      <c r="L4275" s="32" t="n"/>
      <c r="M4275" s="31" t="n">
        <v>0</v>
      </c>
      <c r="N4275" s="31" t="n">
        <v>0</v>
      </c>
      <c r="O4275" s="31" t="n"/>
      <c r="P4275" s="31" t="n"/>
      <c r="Q4275" s="31" t="n">
        <v>0</v>
      </c>
      <c r="R4275" s="31" t="n"/>
      <c r="S4275" s="32" t="n"/>
      <c r="T4275" s="32" t="n"/>
      <c r="V4275" t="inlineStr">
        <is>
          <t>005gm</t>
        </is>
      </c>
      <c r="X4275" t="n">
        <v>4427</v>
      </c>
      <c r="Z4275" t="inlineStr">
        <is>
          <t>Jason Bailey ((N/A) RW)</t>
        </is>
      </c>
    </row>
    <row r="4276">
      <c r="A4276" t="inlineStr">
        <is>
          <t>Jason Bast</t>
        </is>
      </c>
      <c r="B4276" t="inlineStr">
        <is>
          <t>(N/A)</t>
        </is>
      </c>
      <c r="C4276" t="inlineStr">
        <is>
          <t>C</t>
        </is>
      </c>
      <c r="D4276" t="inlineStr">
        <is>
          <t>F</t>
        </is>
      </c>
      <c r="E4276" t="n">
        <v>37</v>
      </c>
      <c r="F4276" t="inlineStr">
        <is>
          <t>FA</t>
        </is>
      </c>
      <c r="G4276" t="inlineStr">
        <is>
          <t>FA</t>
        </is>
      </c>
      <c r="H4276" s="30" t="n">
        <v>1</v>
      </c>
      <c r="I4276" s="31" t="n">
        <v>0</v>
      </c>
      <c r="J4276" s="31" t="n"/>
      <c r="K4276" s="31" t="n">
        <v>0</v>
      </c>
      <c r="L4276" s="32" t="n"/>
      <c r="M4276" s="31" t="n">
        <v>0</v>
      </c>
      <c r="N4276" s="31" t="n">
        <v>0</v>
      </c>
      <c r="O4276" s="31" t="n"/>
      <c r="P4276" s="31" t="n"/>
      <c r="Q4276" s="31" t="n">
        <v>0</v>
      </c>
      <c r="R4276" s="31" t="n"/>
      <c r="S4276" s="32" t="n"/>
      <c r="T4276" s="32" t="n"/>
      <c r="V4276" t="inlineStr">
        <is>
          <t>03nph</t>
        </is>
      </c>
      <c r="Z4276" t="inlineStr">
        <is>
          <t>Jason Bast ((N/A) C)</t>
        </is>
      </c>
    </row>
    <row r="4277">
      <c r="A4277" t="inlineStr">
        <is>
          <t>Jason Clark</t>
        </is>
      </c>
      <c r="B4277" t="inlineStr">
        <is>
          <t>(N/A)</t>
        </is>
      </c>
      <c r="C4277" t="inlineStr">
        <is>
          <t>LW</t>
        </is>
      </c>
      <c r="D4277" t="inlineStr">
        <is>
          <t>F</t>
        </is>
      </c>
      <c r="E4277" t="n">
        <v>34</v>
      </c>
      <c r="F4277" t="inlineStr">
        <is>
          <t>FA</t>
        </is>
      </c>
      <c r="G4277" t="inlineStr">
        <is>
          <t>FA</t>
        </is>
      </c>
      <c r="H4277" s="30" t="n">
        <v>1</v>
      </c>
      <c r="I4277" s="31" t="n">
        <v>0</v>
      </c>
      <c r="J4277" s="31" t="n"/>
      <c r="K4277" s="31" t="n">
        <v>0</v>
      </c>
      <c r="L4277" s="32" t="n"/>
      <c r="M4277" s="31" t="n">
        <v>0</v>
      </c>
      <c r="N4277" s="31" t="n">
        <v>0</v>
      </c>
      <c r="O4277" s="31" t="n"/>
      <c r="P4277" s="31" t="n"/>
      <c r="Q4277" s="31" t="n">
        <v>0</v>
      </c>
      <c r="R4277" s="31" t="n"/>
      <c r="S4277" s="32" t="n"/>
      <c r="T4277" s="32" t="n"/>
      <c r="V4277" t="inlineStr">
        <is>
          <t>01zqk</t>
        </is>
      </c>
      <c r="X4277" t="n">
        <v>5055</v>
      </c>
      <c r="Z4277" t="inlineStr">
        <is>
          <t>Jason Clark ((N/A) LW)</t>
        </is>
      </c>
    </row>
    <row r="4278">
      <c r="A4278" t="inlineStr">
        <is>
          <t>Jason Cotton</t>
        </is>
      </c>
      <c r="B4278" t="inlineStr">
        <is>
          <t>CAR</t>
        </is>
      </c>
      <c r="C4278" t="inlineStr">
        <is>
          <t>C</t>
        </is>
      </c>
      <c r="D4278" t="inlineStr">
        <is>
          <t>F</t>
        </is>
      </c>
      <c r="E4278" t="n">
        <v>31</v>
      </c>
      <c r="F4278" t="inlineStr">
        <is>
          <t>FA</t>
        </is>
      </c>
      <c r="G4278" t="inlineStr">
        <is>
          <t>FA</t>
        </is>
      </c>
      <c r="H4278" s="30" t="n">
        <v>1</v>
      </c>
      <c r="I4278" s="31" t="n">
        <v>0</v>
      </c>
      <c r="J4278" s="31" t="n"/>
      <c r="K4278" s="31" t="n">
        <v>0</v>
      </c>
      <c r="L4278" s="32" t="n"/>
      <c r="M4278" s="31" t="n">
        <v>0</v>
      </c>
      <c r="N4278" s="31" t="n">
        <v>0</v>
      </c>
      <c r="O4278" s="31" t="n"/>
      <c r="P4278" s="31" t="n"/>
      <c r="Q4278" s="31" t="n">
        <v>0</v>
      </c>
      <c r="R4278" s="31" t="n"/>
      <c r="S4278" s="32" t="n"/>
      <c r="T4278" s="32" t="n"/>
      <c r="V4278" t="inlineStr">
        <is>
          <t>05ilm</t>
        </is>
      </c>
      <c r="W4278" t="n">
        <v>6241</v>
      </c>
      <c r="X4278" t="n">
        <v>8601</v>
      </c>
      <c r="Y4278" t="inlineStr">
        <is>
          <t>8921ac4c-9832-4525-87c0-5965b5ed5bdf</t>
        </is>
      </c>
      <c r="Z4278" t="inlineStr">
        <is>
          <t>Jason Cotton (CAR C)</t>
        </is>
      </c>
    </row>
    <row r="4279">
      <c r="A4279" t="inlineStr">
        <is>
          <t>Jason Demers</t>
        </is>
      </c>
      <c r="B4279" t="inlineStr">
        <is>
          <t>(N/A)</t>
        </is>
      </c>
      <c r="C4279" t="inlineStr">
        <is>
          <t>D</t>
        </is>
      </c>
      <c r="D4279" t="inlineStr">
        <is>
          <t>D</t>
        </is>
      </c>
      <c r="E4279" t="n">
        <v>38</v>
      </c>
      <c r="F4279" t="inlineStr">
        <is>
          <t>FA</t>
        </is>
      </c>
      <c r="G4279" t="inlineStr">
        <is>
          <t>FA</t>
        </is>
      </c>
      <c r="H4279" s="30" t="n">
        <v>1</v>
      </c>
      <c r="I4279" s="31" t="n">
        <v>0</v>
      </c>
      <c r="J4279" s="31" t="n"/>
      <c r="K4279" s="31" t="n">
        <v>0</v>
      </c>
      <c r="L4279" s="32" t="n"/>
      <c r="M4279" s="31" t="n">
        <v>0</v>
      </c>
      <c r="N4279" s="31" t="n">
        <v>0</v>
      </c>
      <c r="O4279" s="31" t="n"/>
      <c r="P4279" s="31" t="n"/>
      <c r="Q4279" s="31" t="n">
        <v>0</v>
      </c>
      <c r="R4279" s="31" t="n"/>
      <c r="S4279" s="32" t="n"/>
      <c r="T4279" s="32" t="n"/>
      <c r="V4279" t="inlineStr">
        <is>
          <t>015xa</t>
        </is>
      </c>
      <c r="W4279" t="n">
        <v>3147</v>
      </c>
      <c r="X4279" t="n">
        <v>4578</v>
      </c>
      <c r="Y4279" t="inlineStr">
        <is>
          <t>42906702-0f24-11e2-8525-18a905767e44</t>
        </is>
      </c>
      <c r="Z4279" t="inlineStr">
        <is>
          <t>Jason Demers ((N/A) D)</t>
        </is>
      </c>
    </row>
    <row r="4280">
      <c r="A4280" t="inlineStr">
        <is>
          <t>Jason Fram</t>
        </is>
      </c>
      <c r="B4280" t="inlineStr">
        <is>
          <t>SJS</t>
        </is>
      </c>
      <c r="C4280" t="inlineStr">
        <is>
          <t>D</t>
        </is>
      </c>
      <c r="D4280" t="inlineStr">
        <is>
          <t>D</t>
        </is>
      </c>
      <c r="E4280" t="n">
        <v>31</v>
      </c>
      <c r="F4280" t="inlineStr">
        <is>
          <t>FA</t>
        </is>
      </c>
      <c r="G4280" t="inlineStr">
        <is>
          <t>FA</t>
        </is>
      </c>
      <c r="H4280" s="30" t="n">
        <v>1</v>
      </c>
      <c r="I4280" s="31" t="n">
        <v>0</v>
      </c>
      <c r="J4280" s="31" t="n"/>
      <c r="K4280" s="31" t="n">
        <v>0</v>
      </c>
      <c r="L4280" s="32" t="n"/>
      <c r="M4280" s="31" t="n">
        <v>0</v>
      </c>
      <c r="N4280" s="31" t="n">
        <v>0</v>
      </c>
      <c r="O4280" s="31" t="n"/>
      <c r="P4280" s="31" t="n"/>
      <c r="Q4280" s="31" t="n">
        <v>0</v>
      </c>
      <c r="R4280" s="31" t="n"/>
      <c r="S4280" s="32" t="n"/>
      <c r="T4280" s="32" t="n"/>
      <c r="V4280" t="inlineStr">
        <is>
          <t>03kls</t>
        </is>
      </c>
      <c r="X4280" t="n">
        <v>6634</v>
      </c>
      <c r="Z4280" t="inlineStr">
        <is>
          <t>Jason Fram (SJS D)</t>
        </is>
      </c>
    </row>
    <row r="4281">
      <c r="A4281" t="inlineStr">
        <is>
          <t>Jason Garrison</t>
        </is>
      </c>
      <c r="B4281" t="inlineStr">
        <is>
          <t>(N/A)</t>
        </is>
      </c>
      <c r="C4281" t="inlineStr">
        <is>
          <t>D</t>
        </is>
      </c>
      <c r="D4281" t="inlineStr">
        <is>
          <t>D</t>
        </is>
      </c>
      <c r="E4281" t="n">
        <v>41</v>
      </c>
      <c r="F4281" t="inlineStr">
        <is>
          <t>FA</t>
        </is>
      </c>
      <c r="G4281" t="inlineStr">
        <is>
          <t>FA</t>
        </is>
      </c>
      <c r="H4281" s="30" t="n">
        <v>1</v>
      </c>
      <c r="I4281" s="31" t="n">
        <v>0</v>
      </c>
      <c r="J4281" s="31" t="n"/>
      <c r="K4281" s="31" t="n">
        <v>0</v>
      </c>
      <c r="L4281" s="32" t="n"/>
      <c r="M4281" s="31" t="n">
        <v>0</v>
      </c>
      <c r="N4281" s="31" t="n">
        <v>0</v>
      </c>
      <c r="O4281" s="31" t="n"/>
      <c r="P4281" s="31" t="n"/>
      <c r="Q4281" s="31" t="n">
        <v>0</v>
      </c>
      <c r="R4281" s="31" t="n"/>
      <c r="S4281" s="32" t="n"/>
      <c r="T4281" s="32" t="n"/>
      <c r="V4281" t="inlineStr">
        <is>
          <t>015tb</t>
        </is>
      </c>
      <c r="W4281" t="n">
        <v>2964</v>
      </c>
      <c r="X4281" t="n">
        <v>4575</v>
      </c>
      <c r="Z4281" t="inlineStr">
        <is>
          <t>Jason Garrison ((N/A) D)</t>
        </is>
      </c>
    </row>
    <row r="4282">
      <c r="A4282" t="inlineStr">
        <is>
          <t>Jason Gregoire</t>
        </is>
      </c>
      <c r="B4282" t="inlineStr">
        <is>
          <t>(N/A)</t>
        </is>
      </c>
      <c r="C4282" t="inlineStr">
        <is>
          <t>LW</t>
        </is>
      </c>
      <c r="D4282" t="inlineStr">
        <is>
          <t>F</t>
        </is>
      </c>
      <c r="E4282" t="n">
        <v>37</v>
      </c>
      <c r="F4282" t="inlineStr">
        <is>
          <t>FA</t>
        </is>
      </c>
      <c r="G4282" t="inlineStr">
        <is>
          <t>FA</t>
        </is>
      </c>
      <c r="H4282" s="30" t="n">
        <v>1</v>
      </c>
      <c r="I4282" s="31" t="n">
        <v>0</v>
      </c>
      <c r="J4282" s="31" t="n"/>
      <c r="K4282" s="31" t="n">
        <v>0</v>
      </c>
      <c r="L4282" s="32" t="n"/>
      <c r="M4282" s="31" t="n">
        <v>0</v>
      </c>
      <c r="N4282" s="31" t="n">
        <v>0</v>
      </c>
      <c r="O4282" s="31" t="n"/>
      <c r="P4282" s="31" t="n"/>
      <c r="Q4282" s="31" t="n">
        <v>0</v>
      </c>
      <c r="R4282" s="31" t="n"/>
      <c r="S4282" s="32" t="n"/>
      <c r="T4282" s="32" t="n"/>
      <c r="V4282" t="inlineStr">
        <is>
          <t>0243i</t>
        </is>
      </c>
      <c r="W4282" t="n">
        <v>3888</v>
      </c>
      <c r="X4282" t="n">
        <v>5393</v>
      </c>
      <c r="Z4282" t="inlineStr">
        <is>
          <t>Jason Gregoire ((N/A) LW)</t>
        </is>
      </c>
    </row>
    <row r="4283">
      <c r="A4283" t="inlineStr">
        <is>
          <t>Jason Kasdorf</t>
        </is>
      </c>
      <c r="B4283" t="inlineStr">
        <is>
          <t>(N/A)</t>
        </is>
      </c>
      <c r="C4283" t="inlineStr">
        <is>
          <t>G</t>
        </is>
      </c>
      <c r="D4283" t="inlineStr">
        <is>
          <t>G</t>
        </is>
      </c>
      <c r="E4283" t="n">
        <v>34</v>
      </c>
      <c r="F4283" t="inlineStr">
        <is>
          <t>FA</t>
        </is>
      </c>
      <c r="G4283" t="inlineStr">
        <is>
          <t>FA</t>
        </is>
      </c>
      <c r="H4283" s="30" t="n">
        <v>1</v>
      </c>
      <c r="I4283" s="31" t="n">
        <v>0</v>
      </c>
      <c r="J4283" s="31" t="n"/>
      <c r="K4283" s="31" t="n">
        <v>0</v>
      </c>
      <c r="L4283" s="32" t="n"/>
      <c r="M4283" s="31" t="n">
        <v>0</v>
      </c>
      <c r="N4283" s="31" t="n">
        <v>0</v>
      </c>
      <c r="O4283" s="31" t="n"/>
      <c r="P4283" s="31" t="n"/>
      <c r="Q4283" s="31" t="n">
        <v>0</v>
      </c>
      <c r="R4283" s="31" t="n"/>
      <c r="S4283" s="32" t="n"/>
      <c r="T4283" s="32" t="n"/>
      <c r="V4283" t="inlineStr">
        <is>
          <t>02g1f</t>
        </is>
      </c>
      <c r="W4283" t="n">
        <v>4727</v>
      </c>
      <c r="X4283" t="n">
        <v>5522</v>
      </c>
      <c r="Z4283" t="inlineStr">
        <is>
          <t>Jason Kasdorf ((N/A) G)</t>
        </is>
      </c>
    </row>
    <row r="4284">
      <c r="A4284" t="inlineStr">
        <is>
          <t>Jason Missiaen</t>
        </is>
      </c>
      <c r="B4284" t="inlineStr">
        <is>
          <t>(N/A)</t>
        </is>
      </c>
      <c r="C4284" t="inlineStr">
        <is>
          <t>G</t>
        </is>
      </c>
      <c r="D4284" t="inlineStr">
        <is>
          <t>G</t>
        </is>
      </c>
      <c r="E4284" t="n">
        <v>36</v>
      </c>
      <c r="F4284" t="inlineStr">
        <is>
          <t>FA</t>
        </is>
      </c>
      <c r="G4284" t="inlineStr">
        <is>
          <t>FA</t>
        </is>
      </c>
      <c r="H4284" s="30" t="n">
        <v>1</v>
      </c>
      <c r="I4284" s="31" t="n">
        <v>0</v>
      </c>
      <c r="J4284" s="31" t="n"/>
      <c r="K4284" s="31" t="n">
        <v>0</v>
      </c>
      <c r="L4284" s="32" t="n"/>
      <c r="M4284" s="31" t="n">
        <v>0</v>
      </c>
      <c r="N4284" s="31" t="n">
        <v>0</v>
      </c>
      <c r="O4284" s="31" t="n"/>
      <c r="P4284" s="31" t="n"/>
      <c r="Q4284" s="31" t="n">
        <v>0</v>
      </c>
      <c r="R4284" s="31" t="n"/>
      <c r="S4284" s="32" t="n"/>
      <c r="T4284" s="32" t="n"/>
      <c r="V4284" t="inlineStr">
        <is>
          <t>01fwz</t>
        </is>
      </c>
      <c r="W4284" t="n">
        <v>3698</v>
      </c>
      <c r="X4284" t="n">
        <v>5280</v>
      </c>
      <c r="Z4284" t="inlineStr">
        <is>
          <t>Jason Missiaen ((N/A) G)</t>
        </is>
      </c>
    </row>
    <row r="4285">
      <c r="A4285" t="inlineStr">
        <is>
          <t>Jason Pitton</t>
        </is>
      </c>
      <c r="B4285" t="inlineStr">
        <is>
          <t>(N/A)</t>
        </is>
      </c>
      <c r="C4285" t="inlineStr">
        <is>
          <t>RW</t>
        </is>
      </c>
      <c r="D4285" t="inlineStr">
        <is>
          <t>F</t>
        </is>
      </c>
      <c r="E4285" t="n">
        <v>40</v>
      </c>
      <c r="F4285" t="inlineStr">
        <is>
          <t>FA</t>
        </is>
      </c>
      <c r="G4285" t="inlineStr">
        <is>
          <t>FA</t>
        </is>
      </c>
      <c r="H4285" s="30" t="n">
        <v>1</v>
      </c>
      <c r="I4285" s="31" t="n">
        <v>0</v>
      </c>
      <c r="J4285" s="31" t="n"/>
      <c r="K4285" s="31" t="n">
        <v>0</v>
      </c>
      <c r="L4285" s="32" t="n"/>
      <c r="M4285" s="31" t="n">
        <v>0</v>
      </c>
      <c r="N4285" s="31" t="n">
        <v>0</v>
      </c>
      <c r="O4285" s="31" t="n"/>
      <c r="P4285" s="31" t="n"/>
      <c r="Q4285" s="31" t="n">
        <v>0</v>
      </c>
      <c r="R4285" s="31" t="n"/>
      <c r="S4285" s="32" t="n"/>
      <c r="T4285" s="32" t="n"/>
      <c r="V4285" t="inlineStr">
        <is>
          <t>003zr</t>
        </is>
      </c>
      <c r="X4285" t="n">
        <v>4338</v>
      </c>
      <c r="Z4285" t="inlineStr">
        <is>
          <t>Jason Pitton ((N/A) RW)</t>
        </is>
      </c>
    </row>
    <row r="4286">
      <c r="A4286" t="inlineStr">
        <is>
          <t>Jason Ryznar</t>
        </is>
      </c>
      <c r="B4286" t="inlineStr">
        <is>
          <t>MIN</t>
        </is>
      </c>
      <c r="C4286" t="inlineStr">
        <is>
          <t>LW</t>
        </is>
      </c>
      <c r="D4286" t="inlineStr">
        <is>
          <t>F</t>
        </is>
      </c>
      <c r="E4286" t="n">
        <v>43</v>
      </c>
      <c r="F4286" t="inlineStr">
        <is>
          <t>FA</t>
        </is>
      </c>
      <c r="G4286" t="inlineStr">
        <is>
          <t>FA</t>
        </is>
      </c>
      <c r="H4286" s="30" t="n">
        <v>1</v>
      </c>
      <c r="I4286" s="31" t="n">
        <v>0</v>
      </c>
      <c r="J4286" s="31" t="n"/>
      <c r="K4286" s="31" t="n">
        <v>0</v>
      </c>
      <c r="L4286" s="32" t="n"/>
      <c r="M4286" s="31" t="n">
        <v>0</v>
      </c>
      <c r="N4286" s="31" t="n">
        <v>0</v>
      </c>
      <c r="O4286" s="31" t="n"/>
      <c r="P4286" s="31" t="n"/>
      <c r="Q4286" s="31" t="n">
        <v>0</v>
      </c>
      <c r="R4286" s="31" t="n"/>
      <c r="S4286" s="32" t="n"/>
      <c r="T4286" s="32" t="n"/>
      <c r="V4286" t="inlineStr">
        <is>
          <t>003yh</t>
        </is>
      </c>
      <c r="W4286" t="n">
        <v>2369</v>
      </c>
      <c r="X4286" t="n">
        <v>3740</v>
      </c>
      <c r="Z4286" t="inlineStr">
        <is>
          <t>Jason Ryznar (MIN LW)</t>
        </is>
      </c>
    </row>
    <row r="4287">
      <c r="A4287" t="inlineStr">
        <is>
          <t>Jason Smith</t>
        </is>
      </c>
      <c r="B4287" t="inlineStr">
        <is>
          <t>NJD</t>
        </is>
      </c>
      <c r="C4287" t="inlineStr">
        <is>
          <t>G</t>
        </is>
      </c>
      <c r="D4287" t="inlineStr">
        <is>
          <t>G</t>
        </is>
      </c>
      <c r="E4287" t="n">
        <v>41</v>
      </c>
      <c r="F4287" t="inlineStr">
        <is>
          <t>FA</t>
        </is>
      </c>
      <c r="G4287" t="inlineStr">
        <is>
          <t>FA</t>
        </is>
      </c>
      <c r="H4287" s="30" t="n">
        <v>1</v>
      </c>
      <c r="I4287" s="31" t="n">
        <v>0</v>
      </c>
      <c r="J4287" s="31" t="n"/>
      <c r="K4287" s="31" t="n">
        <v>0</v>
      </c>
      <c r="L4287" s="32" t="n"/>
      <c r="M4287" s="31" t="n">
        <v>0</v>
      </c>
      <c r="N4287" s="31" t="n">
        <v>0</v>
      </c>
      <c r="O4287" s="31" t="n"/>
      <c r="P4287" s="31" t="n"/>
      <c r="Q4287" s="31" t="n">
        <v>0</v>
      </c>
      <c r="R4287" s="31" t="n"/>
      <c r="S4287" s="32" t="n"/>
      <c r="T4287" s="32" t="n"/>
      <c r="V4287" t="inlineStr">
        <is>
          <t>003yi</t>
        </is>
      </c>
      <c r="X4287" t="n">
        <v>4304</v>
      </c>
      <c r="Z4287" t="inlineStr">
        <is>
          <t>Jason Smith (NJD G)</t>
        </is>
      </c>
    </row>
    <row r="4288">
      <c r="A4288" t="inlineStr">
        <is>
          <t>Jason Wilson</t>
        </is>
      </c>
      <c r="B4288" t="inlineStr">
        <is>
          <t>(N/A)</t>
        </is>
      </c>
      <c r="C4288" t="inlineStr">
        <is>
          <t>LW</t>
        </is>
      </c>
      <c r="D4288" t="inlineStr">
        <is>
          <t>F</t>
        </is>
      </c>
      <c r="E4288" t="n">
        <v>36</v>
      </c>
      <c r="F4288" t="inlineStr">
        <is>
          <t>FA</t>
        </is>
      </c>
      <c r="G4288" t="inlineStr">
        <is>
          <t>FA</t>
        </is>
      </c>
      <c r="H4288" s="30" t="n">
        <v>1</v>
      </c>
      <c r="I4288" s="31" t="n">
        <v>0</v>
      </c>
      <c r="J4288" s="31" t="n"/>
      <c r="K4288" s="31" t="n">
        <v>0</v>
      </c>
      <c r="L4288" s="32" t="n"/>
      <c r="M4288" s="31" t="n">
        <v>0</v>
      </c>
      <c r="N4288" s="31" t="n">
        <v>0</v>
      </c>
      <c r="O4288" s="31" t="n"/>
      <c r="P4288" s="31" t="n"/>
      <c r="Q4288" s="31" t="n">
        <v>0</v>
      </c>
      <c r="R4288" s="31" t="n"/>
      <c r="S4288" s="32" t="n"/>
      <c r="T4288" s="32" t="n"/>
      <c r="V4288" t="inlineStr">
        <is>
          <t>01zso</t>
        </is>
      </c>
      <c r="W4288" t="n">
        <v>3734</v>
      </c>
      <c r="X4288" t="n">
        <v>5103</v>
      </c>
      <c r="Z4288" t="inlineStr">
        <is>
          <t>Jason Wilson ((N/A) LW)</t>
        </is>
      </c>
    </row>
    <row r="4289">
      <c r="A4289" t="inlineStr">
        <is>
          <t>Jasper Kuhta</t>
        </is>
      </c>
      <c r="B4289" t="inlineStr">
        <is>
          <t>DAL</t>
        </is>
      </c>
      <c r="C4289" t="inlineStr">
        <is>
          <t>LW</t>
        </is>
      </c>
      <c r="D4289" t="inlineStr">
        <is>
          <t>F</t>
        </is>
      </c>
      <c r="E4289" t="n">
        <v>19</v>
      </c>
      <c r="F4289" t="inlineStr">
        <is>
          <t>FA</t>
        </is>
      </c>
      <c r="G4289" t="inlineStr">
        <is>
          <t>FA</t>
        </is>
      </c>
      <c r="H4289" s="30" t="n">
        <v>1</v>
      </c>
      <c r="I4289" s="31" t="n">
        <v>0</v>
      </c>
      <c r="J4289" s="31" t="n"/>
      <c r="K4289" s="31" t="n">
        <v>0</v>
      </c>
      <c r="L4289" s="32" t="n"/>
      <c r="M4289" s="31" t="n">
        <v>0</v>
      </c>
      <c r="N4289" s="31" t="n">
        <v>0</v>
      </c>
      <c r="O4289" s="31" t="n"/>
      <c r="P4289" s="31" t="n"/>
      <c r="Q4289" s="31" t="n">
        <v>0</v>
      </c>
      <c r="R4289" s="31" t="n"/>
      <c r="S4289" s="32" t="n"/>
      <c r="T4289" s="32" t="n"/>
      <c r="V4289" t="inlineStr">
        <is>
          <t>06uvn</t>
        </is>
      </c>
      <c r="Y4289" t="inlineStr">
        <is>
          <t>7dafe340-c62f-490e-a7fb-59867e0df433</t>
        </is>
      </c>
      <c r="Z4289" t="inlineStr">
        <is>
          <t>Jasper Kuhta (DAL LW)</t>
        </is>
      </c>
    </row>
    <row r="4290">
      <c r="A4290" t="inlineStr">
        <is>
          <t>Jasper Patrikainen</t>
        </is>
      </c>
      <c r="B4290" t="inlineStr">
        <is>
          <t>(N/A)</t>
        </is>
      </c>
      <c r="C4290" t="inlineStr">
        <is>
          <t>G</t>
        </is>
      </c>
      <c r="D4290" t="inlineStr">
        <is>
          <t>G</t>
        </is>
      </c>
      <c r="E4290" t="n">
        <v>26</v>
      </c>
      <c r="F4290" t="inlineStr">
        <is>
          <t>FA</t>
        </is>
      </c>
      <c r="G4290" t="inlineStr">
        <is>
          <t>FA</t>
        </is>
      </c>
      <c r="H4290" s="30" t="n">
        <v>1</v>
      </c>
      <c r="I4290" s="31" t="n">
        <v>0</v>
      </c>
      <c r="J4290" s="31" t="n"/>
      <c r="K4290" s="31" t="n">
        <v>0</v>
      </c>
      <c r="L4290" s="32" t="n"/>
      <c r="M4290" s="31" t="n">
        <v>0</v>
      </c>
      <c r="N4290" s="31" t="n">
        <v>0</v>
      </c>
      <c r="O4290" s="31" t="n"/>
      <c r="P4290" s="31" t="n"/>
      <c r="Q4290" s="31" t="n">
        <v>0</v>
      </c>
      <c r="R4290" s="31" t="n"/>
      <c r="S4290" s="32" t="n"/>
      <c r="T4290" s="32" t="n"/>
      <c r="V4290" t="inlineStr">
        <is>
          <t>05o4n</t>
        </is>
      </c>
      <c r="Z4290" t="inlineStr">
        <is>
          <t>Jasper Patrikainen ((N/A) G)</t>
        </is>
      </c>
    </row>
    <row r="4291">
      <c r="A4291" t="inlineStr">
        <is>
          <t>Jasper Weatherby</t>
        </is>
      </c>
      <c r="B4291" t="inlineStr">
        <is>
          <t>(N/A)</t>
        </is>
      </c>
      <c r="C4291" t="inlineStr">
        <is>
          <t>C</t>
        </is>
      </c>
      <c r="D4291" t="inlineStr">
        <is>
          <t>F</t>
        </is>
      </c>
      <c r="E4291" t="n">
        <v>28</v>
      </c>
      <c r="F4291" t="inlineStr">
        <is>
          <t>FA</t>
        </is>
      </c>
      <c r="G4291" t="inlineStr">
        <is>
          <t>FA</t>
        </is>
      </c>
      <c r="H4291" s="30" t="n">
        <v>1</v>
      </c>
      <c r="I4291" s="31" t="n">
        <v>0</v>
      </c>
      <c r="J4291" s="31" t="n"/>
      <c r="K4291" s="31" t="n">
        <v>0</v>
      </c>
      <c r="L4291" s="32" t="n"/>
      <c r="M4291" s="31" t="n">
        <v>0</v>
      </c>
      <c r="N4291" s="31" t="n">
        <v>0</v>
      </c>
      <c r="O4291" s="31" t="n"/>
      <c r="P4291" s="31" t="n"/>
      <c r="Q4291" s="31" t="n">
        <v>0</v>
      </c>
      <c r="R4291" s="31" t="n"/>
      <c r="S4291" s="32" t="n"/>
      <c r="T4291" s="32" t="n"/>
      <c r="V4291" t="inlineStr">
        <is>
          <t>04qz7</t>
        </is>
      </c>
      <c r="W4291" t="n">
        <v>6583</v>
      </c>
      <c r="Y4291" t="inlineStr">
        <is>
          <t>739635ca-7059-497d-85c2-e75a9ddcc425</t>
        </is>
      </c>
      <c r="Z4291" t="inlineStr">
        <is>
          <t>Jasper Weatherby ((N/A) C)</t>
        </is>
      </c>
    </row>
    <row r="4292">
      <c r="A4292" t="inlineStr">
        <is>
          <t>Javon Moore</t>
        </is>
      </c>
      <c r="B4292" t="inlineStr">
        <is>
          <t>OTT</t>
        </is>
      </c>
      <c r="C4292" t="inlineStr">
        <is>
          <t>LW</t>
        </is>
      </c>
      <c r="D4292" t="inlineStr">
        <is>
          <t>F</t>
        </is>
      </c>
      <c r="E4292" t="n">
        <v>20</v>
      </c>
      <c r="F4292" t="inlineStr">
        <is>
          <t>T</t>
        </is>
      </c>
      <c r="G4292" t="inlineStr">
        <is>
          <t>Anybody but the Leafs</t>
        </is>
      </c>
      <c r="H4292" s="30" t="n">
        <v>1</v>
      </c>
      <c r="I4292" s="31" t="n">
        <v>0</v>
      </c>
      <c r="J4292" s="31" t="n"/>
      <c r="K4292" s="31" t="n">
        <v>0</v>
      </c>
      <c r="L4292" s="32" t="n"/>
      <c r="M4292" s="31" t="n">
        <v>0</v>
      </c>
      <c r="N4292" s="31" t="n">
        <v>0</v>
      </c>
      <c r="O4292" s="31" t="n"/>
      <c r="P4292" s="31" t="n"/>
      <c r="Q4292" s="31" t="n">
        <v>0</v>
      </c>
      <c r="R4292" s="31" t="n"/>
      <c r="S4292" s="32" t="n"/>
      <c r="T4292" s="32" t="n"/>
      <c r="V4292" t="inlineStr">
        <is>
          <t>06mcq</t>
        </is>
      </c>
      <c r="Y4292" t="inlineStr">
        <is>
          <t>9030357a-f222-4394-8eb5-f3efd3ce49cf</t>
        </is>
      </c>
      <c r="Z4292" t="inlineStr">
        <is>
          <t>Javon Moore (OTT LW)</t>
        </is>
      </c>
    </row>
    <row r="4293">
      <c r="A4293" t="inlineStr">
        <is>
          <t>Jax Dubois</t>
        </is>
      </c>
      <c r="B4293" t="inlineStr">
        <is>
          <t>(N/A)</t>
        </is>
      </c>
      <c r="C4293" t="inlineStr">
        <is>
          <t>C</t>
        </is>
      </c>
      <c r="D4293" t="inlineStr">
        <is>
          <t>F</t>
        </is>
      </c>
      <c r="E4293" t="n">
        <v>23</v>
      </c>
      <c r="F4293" t="inlineStr">
        <is>
          <t>FA</t>
        </is>
      </c>
      <c r="G4293" t="inlineStr">
        <is>
          <t>FA</t>
        </is>
      </c>
      <c r="H4293" s="30" t="n">
        <v>1</v>
      </c>
      <c r="I4293" s="31" t="n">
        <v>0</v>
      </c>
      <c r="J4293" s="31" t="n"/>
      <c r="K4293" s="31" t="n">
        <v>0</v>
      </c>
      <c r="L4293" s="32" t="n"/>
      <c r="M4293" s="31" t="n">
        <v>0</v>
      </c>
      <c r="N4293" s="31" t="n">
        <v>0</v>
      </c>
      <c r="O4293" s="31" t="n"/>
      <c r="P4293" s="31" t="n"/>
      <c r="Q4293" s="31" t="n">
        <v>0</v>
      </c>
      <c r="R4293" s="31" t="n"/>
      <c r="S4293" s="32" t="n"/>
      <c r="T4293" s="32" t="n"/>
      <c r="V4293" t="inlineStr">
        <is>
          <t>06hja</t>
        </is>
      </c>
      <c r="Z4293" t="inlineStr">
        <is>
          <t>Jax Dubois ((N/A) C)</t>
        </is>
      </c>
    </row>
    <row r="4294">
      <c r="A4294" t="inlineStr">
        <is>
          <t>Jaxon Castor</t>
        </is>
      </c>
      <c r="B4294" t="inlineStr">
        <is>
          <t>SEA</t>
        </is>
      </c>
      <c r="C4294" t="inlineStr">
        <is>
          <t>G</t>
        </is>
      </c>
      <c r="D4294" t="inlineStr">
        <is>
          <t>G</t>
        </is>
      </c>
      <c r="E4294" t="n">
        <v>29</v>
      </c>
      <c r="F4294" t="inlineStr">
        <is>
          <t>FA</t>
        </is>
      </c>
      <c r="G4294" t="inlineStr">
        <is>
          <t>FA</t>
        </is>
      </c>
      <c r="H4294" s="30" t="n">
        <v>1</v>
      </c>
      <c r="I4294" s="31" t="n">
        <v>0</v>
      </c>
      <c r="J4294" s="31" t="n"/>
      <c r="K4294" s="31" t="n">
        <v>0</v>
      </c>
      <c r="L4294" s="32" t="n"/>
      <c r="M4294" s="31" t="n">
        <v>0</v>
      </c>
      <c r="N4294" s="31" t="n">
        <v>0</v>
      </c>
      <c r="O4294" s="31" t="n"/>
      <c r="P4294" s="31" t="n"/>
      <c r="Q4294" s="31" t="n">
        <v>0</v>
      </c>
      <c r="R4294" s="31" t="n"/>
      <c r="S4294" s="32" t="n"/>
      <c r="T4294" s="32" t="n"/>
      <c r="V4294" t="inlineStr">
        <is>
          <t>066c5</t>
        </is>
      </c>
      <c r="Y4294" t="inlineStr">
        <is>
          <t>679433b9-270c-47ed-99de-1e345fe4fcad</t>
        </is>
      </c>
      <c r="Z4294" t="inlineStr">
        <is>
          <t>Jaxon Castor (SEA G)</t>
        </is>
      </c>
    </row>
    <row r="4295">
      <c r="A4295" t="inlineStr">
        <is>
          <t>Jaxon Cover</t>
        </is>
      </c>
      <c r="B4295" t="inlineStr">
        <is>
          <t>OTT</t>
        </is>
      </c>
      <c r="C4295" t="inlineStr">
        <is>
          <t>LW</t>
        </is>
      </c>
      <c r="D4295" t="inlineStr">
        <is>
          <t>F</t>
        </is>
      </c>
      <c r="E4295" t="n">
        <v>18</v>
      </c>
      <c r="F4295" t="inlineStr">
        <is>
          <t>FA</t>
        </is>
      </c>
      <c r="G4295" t="inlineStr">
        <is>
          <t>FA</t>
        </is>
      </c>
      <c r="H4295" s="30" t="n">
        <v>1</v>
      </c>
      <c r="I4295" s="31" t="n">
        <v>0</v>
      </c>
      <c r="J4295" s="31" t="n"/>
      <c r="K4295" s="31" t="n">
        <v>0</v>
      </c>
      <c r="L4295" s="32" t="n"/>
      <c r="M4295" s="31" t="n">
        <v>0</v>
      </c>
      <c r="N4295" s="31" t="n">
        <v>0</v>
      </c>
      <c r="O4295" s="31" t="n"/>
      <c r="P4295" s="31" t="n"/>
      <c r="Q4295" s="31" t="n">
        <v>0</v>
      </c>
      <c r="R4295" s="31" t="n"/>
      <c r="S4295" s="32" t="n"/>
      <c r="T4295" s="32" t="n"/>
      <c r="V4295" t="inlineStr">
        <is>
          <t>0760d</t>
        </is>
      </c>
      <c r="W4295" t="n">
        <v>7713</v>
      </c>
      <c r="Y4295" t="inlineStr">
        <is>
          <t>b645f100-07c7-4e78-b072-939d57f57176</t>
        </is>
      </c>
      <c r="Z4295" t="inlineStr">
        <is>
          <t>Jaxon Cover (OTT LW)</t>
        </is>
      </c>
    </row>
    <row r="4296">
      <c r="A4296" t="inlineStr">
        <is>
          <t>Jaxon Fuder</t>
        </is>
      </c>
      <c r="B4296" t="inlineStr">
        <is>
          <t>DAL</t>
        </is>
      </c>
      <c r="C4296" t="inlineStr">
        <is>
          <t>C</t>
        </is>
      </c>
      <c r="D4296" t="inlineStr">
        <is>
          <t>F</t>
        </is>
      </c>
      <c r="E4296" t="n">
        <v>20</v>
      </c>
      <c r="F4296" t="inlineStr">
        <is>
          <t>FA</t>
        </is>
      </c>
      <c r="G4296" t="inlineStr">
        <is>
          <t>FA</t>
        </is>
      </c>
      <c r="H4296" s="30" t="n">
        <v>916667</v>
      </c>
      <c r="I4296" s="31" t="n">
        <v>0</v>
      </c>
      <c r="J4296" s="31" t="n"/>
      <c r="K4296" s="31" t="n">
        <v>0</v>
      </c>
      <c r="L4296" s="32" t="n"/>
      <c r="M4296" s="31" t="n">
        <v>0</v>
      </c>
      <c r="N4296" s="31" t="n">
        <v>0</v>
      </c>
      <c r="O4296" s="31" t="n"/>
      <c r="P4296" s="31" t="n"/>
      <c r="Q4296" s="31" t="n">
        <v>0</v>
      </c>
      <c r="R4296" s="31" t="n"/>
      <c r="S4296" s="32" t="n"/>
      <c r="T4296" s="32" t="n"/>
      <c r="V4296" t="inlineStr">
        <is>
          <t>071m6</t>
        </is>
      </c>
      <c r="W4296" t="n">
        <v>7519</v>
      </c>
      <c r="Y4296" t="inlineStr">
        <is>
          <t>e04217e9-184a-4a09-9dfb-e10081ba968f</t>
        </is>
      </c>
      <c r="Z4296" t="inlineStr">
        <is>
          <t>Jaxon Fuder (DAL C)</t>
        </is>
      </c>
    </row>
    <row r="4297">
      <c r="A4297" t="inlineStr">
        <is>
          <t>Jaxon Jacobson</t>
        </is>
      </c>
      <c r="B4297" t="inlineStr">
        <is>
          <t>(N/A)</t>
        </is>
      </c>
      <c r="C4297" t="inlineStr">
        <is>
          <t>C</t>
        </is>
      </c>
      <c r="D4297" t="inlineStr">
        <is>
          <t>F</t>
        </is>
      </c>
      <c r="E4297" t="n">
        <v>17</v>
      </c>
      <c r="F4297" t="inlineStr">
        <is>
          <t>FA</t>
        </is>
      </c>
      <c r="G4297" t="inlineStr">
        <is>
          <t>FA</t>
        </is>
      </c>
      <c r="H4297" s="30" t="n">
        <v>1</v>
      </c>
      <c r="I4297" s="31" t="n">
        <v>0</v>
      </c>
      <c r="J4297" s="31" t="n"/>
      <c r="K4297" s="31" t="n">
        <v>0</v>
      </c>
      <c r="L4297" s="32" t="n"/>
      <c r="M4297" s="31" t="n">
        <v>0</v>
      </c>
      <c r="N4297" s="31" t="n">
        <v>0</v>
      </c>
      <c r="O4297" s="31" t="n"/>
      <c r="P4297" s="31" t="n"/>
      <c r="Q4297" s="31" t="n">
        <v>0</v>
      </c>
      <c r="R4297" s="31" t="n"/>
      <c r="S4297" s="32" t="n"/>
      <c r="T4297" s="32" t="n"/>
      <c r="V4297" t="inlineStr">
        <is>
          <t>06loi</t>
        </is>
      </c>
      <c r="Z4297" t="inlineStr">
        <is>
          <t>Jaxon Jacobson ((N/A) C)</t>
        </is>
      </c>
    </row>
    <row r="4298">
      <c r="A4298" t="inlineStr">
        <is>
          <t>Jaxon Nelson</t>
        </is>
      </c>
      <c r="B4298" t="inlineStr">
        <is>
          <t>BOS</t>
        </is>
      </c>
      <c r="C4298" t="inlineStr">
        <is>
          <t>C</t>
        </is>
      </c>
      <c r="D4298" t="inlineStr">
        <is>
          <t>F</t>
        </is>
      </c>
      <c r="E4298" t="n">
        <v>26</v>
      </c>
      <c r="F4298" t="inlineStr">
        <is>
          <t>FA</t>
        </is>
      </c>
      <c r="G4298" t="inlineStr">
        <is>
          <t>FA</t>
        </is>
      </c>
      <c r="H4298" s="30" t="n">
        <v>1</v>
      </c>
      <c r="I4298" s="31" t="n">
        <v>0</v>
      </c>
      <c r="J4298" s="31" t="n"/>
      <c r="K4298" s="31" t="n">
        <v>0</v>
      </c>
      <c r="L4298" s="32" t="n"/>
      <c r="M4298" s="31" t="n">
        <v>0</v>
      </c>
      <c r="N4298" s="31" t="n">
        <v>0</v>
      </c>
      <c r="O4298" s="31" t="n"/>
      <c r="P4298" s="31" t="n"/>
      <c r="Q4298" s="31" t="n">
        <v>0</v>
      </c>
      <c r="R4298" s="31" t="n"/>
      <c r="S4298" s="32" t="n"/>
      <c r="T4298" s="32" t="n"/>
      <c r="V4298" t="inlineStr">
        <is>
          <t>04579</t>
        </is>
      </c>
      <c r="W4298" t="n">
        <v>7101</v>
      </c>
      <c r="Y4298" t="inlineStr">
        <is>
          <t>31b333c7-e64b-46fb-9231-17942f413b87</t>
        </is>
      </c>
      <c r="Z4298" t="inlineStr">
        <is>
          <t>Jaxon Nelson (BOS C)</t>
        </is>
      </c>
    </row>
    <row r="4299">
      <c r="A4299" t="inlineStr">
        <is>
          <t>Jaxsen Wiebe</t>
        </is>
      </c>
      <c r="B4299" t="inlineStr">
        <is>
          <t>(N/A)</t>
        </is>
      </c>
      <c r="C4299" t="inlineStr">
        <is>
          <t>RW</t>
        </is>
      </c>
      <c r="D4299" t="inlineStr">
        <is>
          <t>F</t>
        </is>
      </c>
      <c r="E4299" t="n">
        <v>24</v>
      </c>
      <c r="F4299" t="inlineStr">
        <is>
          <t>FA</t>
        </is>
      </c>
      <c r="G4299" t="inlineStr">
        <is>
          <t>FA</t>
        </is>
      </c>
      <c r="H4299" s="30" t="n">
        <v>1</v>
      </c>
      <c r="I4299" s="31" t="n">
        <v>0</v>
      </c>
      <c r="J4299" s="31" t="n"/>
      <c r="K4299" s="31" t="n">
        <v>0</v>
      </c>
      <c r="L4299" s="32" t="n"/>
      <c r="M4299" s="31" t="n">
        <v>0</v>
      </c>
      <c r="N4299" s="31" t="n">
        <v>0</v>
      </c>
      <c r="O4299" s="31" t="n"/>
      <c r="P4299" s="31" t="n"/>
      <c r="Q4299" s="31" t="n">
        <v>0</v>
      </c>
      <c r="R4299" s="31" t="n"/>
      <c r="S4299" s="32" t="n"/>
      <c r="T4299" s="32" t="n"/>
      <c r="V4299" t="inlineStr">
        <is>
          <t>06ajl</t>
        </is>
      </c>
      <c r="W4299" t="n">
        <v>6857</v>
      </c>
      <c r="Y4299" t="inlineStr">
        <is>
          <t>96e3ef9f-d759-4ea4-981a-4a2c6d09015e</t>
        </is>
      </c>
      <c r="Z4299" t="inlineStr">
        <is>
          <t>Jaxsen Wiebe ((N/A) RW)</t>
        </is>
      </c>
    </row>
    <row r="4300">
      <c r="A4300" t="inlineStr">
        <is>
          <t>Jaxsin Vaughan</t>
        </is>
      </c>
      <c r="B4300" t="inlineStr">
        <is>
          <t>ANA</t>
        </is>
      </c>
      <c r="C4300" t="inlineStr">
        <is>
          <t>RW</t>
        </is>
      </c>
      <c r="D4300" t="inlineStr">
        <is>
          <t>F</t>
        </is>
      </c>
      <c r="E4300" t="n">
        <v>20</v>
      </c>
      <c r="F4300" t="inlineStr">
        <is>
          <t>FA</t>
        </is>
      </c>
      <c r="G4300" t="inlineStr">
        <is>
          <t>FA</t>
        </is>
      </c>
      <c r="H4300" s="30" t="n">
        <v>1</v>
      </c>
      <c r="I4300" s="31" t="n">
        <v>0</v>
      </c>
      <c r="J4300" s="31" t="n"/>
      <c r="K4300" s="31" t="n">
        <v>0</v>
      </c>
      <c r="L4300" s="32" t="n"/>
      <c r="M4300" s="31" t="n">
        <v>0</v>
      </c>
      <c r="N4300" s="31" t="n">
        <v>0</v>
      </c>
      <c r="O4300" s="31" t="n"/>
      <c r="P4300" s="31" t="n"/>
      <c r="Q4300" s="31" t="n">
        <v>0</v>
      </c>
      <c r="R4300" s="31" t="n"/>
      <c r="S4300" s="32" t="n"/>
      <c r="T4300" s="32" t="n"/>
      <c r="V4300" t="inlineStr">
        <is>
          <t>06poq</t>
        </is>
      </c>
      <c r="Y4300" t="inlineStr">
        <is>
          <t>b293885f-ca00-4926-a6e6-2f2e38da320a</t>
        </is>
      </c>
      <c r="Z4300" t="inlineStr">
        <is>
          <t>Jaxsin Vaughan (ANA RW)</t>
        </is>
      </c>
    </row>
    <row r="4301">
      <c r="A4301" t="inlineStr">
        <is>
          <t>Jaxson Stauber</t>
        </is>
      </c>
      <c r="B4301" t="inlineStr">
        <is>
          <t>UTA</t>
        </is>
      </c>
      <c r="C4301" t="inlineStr">
        <is>
          <t>G</t>
        </is>
      </c>
      <c r="D4301" t="inlineStr">
        <is>
          <t>G</t>
        </is>
      </c>
      <c r="E4301" t="n">
        <v>27</v>
      </c>
      <c r="F4301" t="inlineStr">
        <is>
          <t>FA</t>
        </is>
      </c>
      <c r="G4301" t="inlineStr">
        <is>
          <t>FA</t>
        </is>
      </c>
      <c r="H4301" s="30" t="n">
        <v>775000</v>
      </c>
      <c r="I4301" s="31" t="n">
        <v>0</v>
      </c>
      <c r="J4301" s="31" t="n"/>
      <c r="K4301" s="31" t="n">
        <v>0</v>
      </c>
      <c r="L4301" s="32" t="n"/>
      <c r="M4301" s="31" t="n">
        <v>0</v>
      </c>
      <c r="N4301" s="31" t="n">
        <v>0</v>
      </c>
      <c r="O4301" s="31" t="n"/>
      <c r="P4301" s="31" t="n"/>
      <c r="Q4301" s="31" t="n">
        <v>0</v>
      </c>
      <c r="R4301" s="31" t="n"/>
      <c r="S4301" s="32" t="n"/>
      <c r="T4301" s="32" t="n"/>
      <c r="V4301" t="inlineStr">
        <is>
          <t>05rap</t>
        </is>
      </c>
      <c r="W4301" t="n">
        <v>6624</v>
      </c>
      <c r="Y4301" t="inlineStr">
        <is>
          <t>868e71c1-cc4c-40ec-b90a-2abd3c36cb52</t>
        </is>
      </c>
      <c r="Z4301" t="inlineStr">
        <is>
          <t>Jaxson Stauber (UTA G)</t>
        </is>
      </c>
    </row>
    <row r="4302">
      <c r="A4302" t="inlineStr">
        <is>
          <t>Jay Barriball</t>
        </is>
      </c>
      <c r="B4302" t="inlineStr">
        <is>
          <t>(N/A)</t>
        </is>
      </c>
      <c r="C4302" t="inlineStr">
        <is>
          <t>LW</t>
        </is>
      </c>
      <c r="D4302" t="inlineStr">
        <is>
          <t>F</t>
        </is>
      </c>
      <c r="E4302" t="n">
        <v>39</v>
      </c>
      <c r="F4302" t="inlineStr">
        <is>
          <t>FA</t>
        </is>
      </c>
      <c r="G4302" t="inlineStr">
        <is>
          <t>FA</t>
        </is>
      </c>
      <c r="H4302" s="30" t="n">
        <v>1</v>
      </c>
      <c r="I4302" s="31" t="n">
        <v>0</v>
      </c>
      <c r="J4302" s="31" t="n"/>
      <c r="K4302" s="31" t="n">
        <v>0</v>
      </c>
      <c r="L4302" s="32" t="n"/>
      <c r="M4302" s="31" t="n">
        <v>0</v>
      </c>
      <c r="N4302" s="31" t="n">
        <v>0</v>
      </c>
      <c r="O4302" s="31" t="n"/>
      <c r="P4302" s="31" t="n"/>
      <c r="Q4302" s="31" t="n">
        <v>0</v>
      </c>
      <c r="R4302" s="31" t="n"/>
      <c r="S4302" s="32" t="n"/>
      <c r="T4302" s="32" t="n"/>
      <c r="V4302" t="inlineStr">
        <is>
          <t>01nll</t>
        </is>
      </c>
      <c r="W4302" t="n">
        <v>2864</v>
      </c>
      <c r="X4302" t="n">
        <v>4117</v>
      </c>
      <c r="Z4302" t="inlineStr">
        <is>
          <t>Jay Barriball ((N/A) LW)</t>
        </is>
      </c>
    </row>
    <row r="4303">
      <c r="A4303" t="inlineStr">
        <is>
          <t>Jay Beagle</t>
        </is>
      </c>
      <c r="B4303" t="inlineStr">
        <is>
          <t>(N/A)</t>
        </is>
      </c>
      <c r="C4303" t="inlineStr">
        <is>
          <t>C</t>
        </is>
      </c>
      <c r="D4303" t="inlineStr">
        <is>
          <t>F</t>
        </is>
      </c>
      <c r="E4303" t="n">
        <v>40</v>
      </c>
      <c r="F4303" t="inlineStr">
        <is>
          <t>FA</t>
        </is>
      </c>
      <c r="G4303" t="inlineStr">
        <is>
          <t>FA</t>
        </is>
      </c>
      <c r="H4303" s="30" t="n">
        <v>1</v>
      </c>
      <c r="I4303" s="31" t="n">
        <v>0</v>
      </c>
      <c r="J4303" s="31" t="n"/>
      <c r="K4303" s="31" t="n">
        <v>0</v>
      </c>
      <c r="L4303" s="32" t="n"/>
      <c r="M4303" s="31" t="n">
        <v>0</v>
      </c>
      <c r="N4303" s="31" t="n">
        <v>0</v>
      </c>
      <c r="O4303" s="31" t="n"/>
      <c r="P4303" s="31" t="n"/>
      <c r="Q4303" s="31" t="n">
        <v>0</v>
      </c>
      <c r="R4303" s="31" t="n"/>
      <c r="S4303" s="32" t="n"/>
      <c r="T4303" s="32" t="n"/>
      <c r="V4303" t="inlineStr">
        <is>
          <t>0056j</t>
        </is>
      </c>
      <c r="W4303" t="n">
        <v>3187</v>
      </c>
      <c r="X4303" t="n">
        <v>4380</v>
      </c>
      <c r="Y4303" t="inlineStr">
        <is>
          <t>434b5177-0f24-11e2-8525-18a905767e44</t>
        </is>
      </c>
      <c r="Z4303" t="inlineStr">
        <is>
          <t>Jay Beagle ((N/A) C)</t>
        </is>
      </c>
    </row>
    <row r="4304">
      <c r="A4304" t="inlineStr">
        <is>
          <t>Jay McClement</t>
        </is>
      </c>
      <c r="B4304" t="inlineStr">
        <is>
          <t>(N/A)</t>
        </is>
      </c>
      <c r="C4304" t="inlineStr">
        <is>
          <t>C</t>
        </is>
      </c>
      <c r="D4304" t="inlineStr">
        <is>
          <t>F</t>
        </is>
      </c>
      <c r="E4304" t="n">
        <v>43</v>
      </c>
      <c r="F4304" t="inlineStr">
        <is>
          <t>FA</t>
        </is>
      </c>
      <c r="G4304" t="inlineStr">
        <is>
          <t>FA</t>
        </is>
      </c>
      <c r="H4304" s="30" t="n">
        <v>1</v>
      </c>
      <c r="I4304" s="31" t="n">
        <v>0</v>
      </c>
      <c r="J4304" s="31" t="n"/>
      <c r="K4304" s="31" t="n">
        <v>0</v>
      </c>
      <c r="L4304" s="32" t="n"/>
      <c r="M4304" s="31" t="n">
        <v>0</v>
      </c>
      <c r="N4304" s="31" t="n">
        <v>0</v>
      </c>
      <c r="O4304" s="31" t="n"/>
      <c r="P4304" s="31" t="n"/>
      <c r="Q4304" s="31" t="n">
        <v>0</v>
      </c>
      <c r="R4304" s="31" t="n"/>
      <c r="S4304" s="32" t="n"/>
      <c r="T4304" s="32" t="n"/>
      <c r="V4304" t="inlineStr">
        <is>
          <t>0047u</t>
        </is>
      </c>
      <c r="W4304" t="n">
        <v>1848</v>
      </c>
      <c r="X4304" t="n">
        <v>2939</v>
      </c>
      <c r="Z4304" t="inlineStr">
        <is>
          <t>Jay McClement ((N/A) C)</t>
        </is>
      </c>
    </row>
    <row r="4305">
      <c r="A4305" t="inlineStr">
        <is>
          <t>Jay O'Brien</t>
        </is>
      </c>
      <c r="B4305" t="inlineStr">
        <is>
          <t>(N/A)</t>
        </is>
      </c>
      <c r="C4305" t="inlineStr">
        <is>
          <t>C</t>
        </is>
      </c>
      <c r="D4305" t="inlineStr">
        <is>
          <t>F</t>
        </is>
      </c>
      <c r="E4305" t="n">
        <v>26</v>
      </c>
      <c r="F4305" t="inlineStr">
        <is>
          <t>T</t>
        </is>
      </c>
      <c r="G4305" t="inlineStr">
        <is>
          <t>The Last Place Lukes</t>
        </is>
      </c>
      <c r="H4305" s="30" t="n">
        <v>1</v>
      </c>
      <c r="I4305" s="31" t="n">
        <v>0</v>
      </c>
      <c r="J4305" s="31" t="n"/>
      <c r="K4305" s="31" t="n">
        <v>0</v>
      </c>
      <c r="L4305" s="32" t="n"/>
      <c r="M4305" s="31" t="n">
        <v>0</v>
      </c>
      <c r="N4305" s="31" t="n">
        <v>0</v>
      </c>
      <c r="O4305" s="31" t="n"/>
      <c r="P4305" s="31" t="n"/>
      <c r="Q4305" s="31" t="n">
        <v>0</v>
      </c>
      <c r="R4305" s="31" t="n"/>
      <c r="S4305" s="32" t="n"/>
      <c r="T4305" s="32" t="n"/>
      <c r="V4305" t="inlineStr">
        <is>
          <t>04qvd</t>
        </is>
      </c>
      <c r="W4305" t="n">
        <v>5755</v>
      </c>
      <c r="Y4305" t="inlineStr">
        <is>
          <t>5b797a66-8587-45e3-8d85-90b59ac835e1</t>
        </is>
      </c>
      <c r="Z4305" t="inlineStr">
        <is>
          <t>Jay O'Brien ((N/A) C)</t>
        </is>
      </c>
    </row>
    <row r="4306">
      <c r="A4306" t="inlineStr">
        <is>
          <t>Jay Rosehill</t>
        </is>
      </c>
      <c r="B4306" t="inlineStr">
        <is>
          <t>(N/A)</t>
        </is>
      </c>
      <c r="C4306" t="inlineStr">
        <is>
          <t>LW</t>
        </is>
      </c>
      <c r="D4306" t="inlineStr">
        <is>
          <t>F</t>
        </is>
      </c>
      <c r="E4306" t="n">
        <v>41</v>
      </c>
      <c r="F4306" t="inlineStr">
        <is>
          <t>FA</t>
        </is>
      </c>
      <c r="G4306" t="inlineStr">
        <is>
          <t>FA</t>
        </is>
      </c>
      <c r="H4306" s="30" t="n">
        <v>1</v>
      </c>
      <c r="I4306" s="31" t="n">
        <v>0</v>
      </c>
      <c r="J4306" s="31" t="n"/>
      <c r="K4306" s="31" t="n">
        <v>0</v>
      </c>
      <c r="L4306" s="32" t="n"/>
      <c r="M4306" s="31" t="n">
        <v>0</v>
      </c>
      <c r="N4306" s="31" t="n">
        <v>0</v>
      </c>
      <c r="O4306" s="31" t="n"/>
      <c r="P4306" s="31" t="n"/>
      <c r="Q4306" s="31" t="n">
        <v>0</v>
      </c>
      <c r="R4306" s="31" t="n"/>
      <c r="S4306" s="32" t="n"/>
      <c r="T4306" s="32" t="n"/>
      <c r="V4306" t="inlineStr">
        <is>
          <t>004k2</t>
        </is>
      </c>
      <c r="W4306" t="n">
        <v>2002</v>
      </c>
      <c r="X4306" t="n">
        <v>3773</v>
      </c>
      <c r="Z4306" t="inlineStr">
        <is>
          <t>Jay Rosehill ((N/A) LW)</t>
        </is>
      </c>
    </row>
    <row r="4307">
      <c r="A4307" t="inlineStr">
        <is>
          <t>Jay Williams</t>
        </is>
      </c>
      <c r="B4307" t="inlineStr">
        <is>
          <t>(N/A)</t>
        </is>
      </c>
      <c r="C4307" t="inlineStr">
        <is>
          <t>G</t>
        </is>
      </c>
      <c r="D4307" t="inlineStr">
        <is>
          <t>G</t>
        </is>
      </c>
      <c r="E4307" t="n">
        <v>33</v>
      </c>
      <c r="F4307" t="inlineStr">
        <is>
          <t>FA</t>
        </is>
      </c>
      <c r="G4307" t="inlineStr">
        <is>
          <t>FA</t>
        </is>
      </c>
      <c r="H4307" s="30" t="n">
        <v>1</v>
      </c>
      <c r="I4307" s="31" t="n">
        <v>0</v>
      </c>
      <c r="J4307" s="31" t="n"/>
      <c r="K4307" s="31" t="n">
        <v>0</v>
      </c>
      <c r="L4307" s="32" t="n"/>
      <c r="M4307" s="31" t="n">
        <v>0</v>
      </c>
      <c r="N4307" s="31" t="n">
        <v>0</v>
      </c>
      <c r="O4307" s="31" t="n"/>
      <c r="P4307" s="31" t="n"/>
      <c r="Q4307" s="31" t="n">
        <v>0</v>
      </c>
      <c r="R4307" s="31" t="n"/>
      <c r="S4307" s="32" t="n"/>
      <c r="T4307" s="32" t="n"/>
      <c r="V4307" t="inlineStr">
        <is>
          <t>048xt</t>
        </is>
      </c>
      <c r="X4307" t="n">
        <v>7415</v>
      </c>
      <c r="Z4307" t="inlineStr">
        <is>
          <t>Jay Williams ((N/A) G)</t>
        </is>
      </c>
    </row>
    <row r="4308">
      <c r="A4308" t="inlineStr">
        <is>
          <t>Jayce Hawryluk</t>
        </is>
      </c>
      <c r="B4308" t="inlineStr">
        <is>
          <t>NJD</t>
        </is>
      </c>
      <c r="C4308" t="inlineStr">
        <is>
          <t>C</t>
        </is>
      </c>
      <c r="D4308" t="inlineStr">
        <is>
          <t>F</t>
        </is>
      </c>
      <c r="E4308" t="n">
        <v>30</v>
      </c>
      <c r="F4308" t="inlineStr">
        <is>
          <t>FA</t>
        </is>
      </c>
      <c r="G4308" t="inlineStr">
        <is>
          <t>FA</t>
        </is>
      </c>
      <c r="H4308" s="30" t="n">
        <v>1</v>
      </c>
      <c r="I4308" s="31" t="n">
        <v>0</v>
      </c>
      <c r="J4308" s="31" t="n"/>
      <c r="K4308" s="31" t="n">
        <v>0</v>
      </c>
      <c r="L4308" s="32" t="n"/>
      <c r="M4308" s="31" t="n">
        <v>0</v>
      </c>
      <c r="N4308" s="31" t="n">
        <v>0</v>
      </c>
      <c r="O4308" s="31" t="n"/>
      <c r="P4308" s="31" t="n"/>
      <c r="Q4308" s="31" t="n">
        <v>0</v>
      </c>
      <c r="R4308" s="31" t="n"/>
      <c r="S4308" s="32" t="n"/>
      <c r="T4308" s="32" t="n"/>
      <c r="V4308" t="inlineStr">
        <is>
          <t>03eam</t>
        </is>
      </c>
      <c r="W4308" t="n">
        <v>4453</v>
      </c>
      <c r="X4308" t="n">
        <v>6401</v>
      </c>
      <c r="Y4308" t="inlineStr">
        <is>
          <t>78298614-3c9f-4c69-928a-4f46b35bb9f1</t>
        </is>
      </c>
      <c r="Z4308" t="inlineStr">
        <is>
          <t>Jayce Hawryluk (NJD C)</t>
        </is>
      </c>
    </row>
    <row r="4309">
      <c r="A4309" t="inlineStr">
        <is>
          <t>Jayden Davis</t>
        </is>
      </c>
      <c r="B4309" t="inlineStr">
        <is>
          <t>(N/A)</t>
        </is>
      </c>
      <c r="C4309" t="inlineStr">
        <is>
          <t>LW</t>
        </is>
      </c>
      <c r="D4309" t="inlineStr">
        <is>
          <t>F</t>
        </is>
      </c>
      <c r="E4309" t="n">
        <v>26</v>
      </c>
      <c r="F4309" t="inlineStr">
        <is>
          <t>FA</t>
        </is>
      </c>
      <c r="G4309" t="inlineStr">
        <is>
          <t>FA</t>
        </is>
      </c>
      <c r="H4309" s="30" t="n">
        <v>1</v>
      </c>
      <c r="I4309" s="31" t="n">
        <v>0</v>
      </c>
      <c r="J4309" s="31" t="n"/>
      <c r="K4309" s="31" t="n">
        <v>0</v>
      </c>
      <c r="L4309" s="32" t="n"/>
      <c r="M4309" s="31" t="n">
        <v>0</v>
      </c>
      <c r="N4309" s="31" t="n">
        <v>0</v>
      </c>
      <c r="O4309" s="31" t="n"/>
      <c r="P4309" s="31" t="n"/>
      <c r="Q4309" s="31" t="n">
        <v>0</v>
      </c>
      <c r="R4309" s="31" t="n"/>
      <c r="S4309" s="32" t="n"/>
      <c r="T4309" s="32" t="n"/>
      <c r="V4309" t="inlineStr">
        <is>
          <t>060ev</t>
        </is>
      </c>
      <c r="Z4309" t="inlineStr">
        <is>
          <t>Jayden Davis ((N/A) LW)</t>
        </is>
      </c>
    </row>
    <row r="4310">
      <c r="A4310" t="inlineStr">
        <is>
          <t>Jayden Grubbe</t>
        </is>
      </c>
      <c r="B4310" t="inlineStr">
        <is>
          <t>(N/A)</t>
        </is>
      </c>
      <c r="C4310" t="inlineStr">
        <is>
          <t>C</t>
        </is>
      </c>
      <c r="D4310" t="inlineStr">
        <is>
          <t>F</t>
        </is>
      </c>
      <c r="E4310" t="n">
        <v>23</v>
      </c>
      <c r="F4310" t="inlineStr">
        <is>
          <t>FA</t>
        </is>
      </c>
      <c r="G4310" t="inlineStr">
        <is>
          <t>FA</t>
        </is>
      </c>
      <c r="H4310" s="30" t="n">
        <v>1</v>
      </c>
      <c r="I4310" s="31" t="n">
        <v>0</v>
      </c>
      <c r="J4310" s="31" t="n"/>
      <c r="K4310" s="31" t="n">
        <v>0</v>
      </c>
      <c r="L4310" s="32" t="n"/>
      <c r="M4310" s="31" t="n">
        <v>0</v>
      </c>
      <c r="N4310" s="31" t="n">
        <v>0</v>
      </c>
      <c r="O4310" s="31" t="n"/>
      <c r="P4310" s="31" t="n"/>
      <c r="Q4310" s="31" t="n">
        <v>0</v>
      </c>
      <c r="R4310" s="31" t="n"/>
      <c r="S4310" s="32" t="n"/>
      <c r="T4310" s="32" t="n"/>
      <c r="V4310" t="inlineStr">
        <is>
          <t>05u0o</t>
        </is>
      </c>
      <c r="W4310" t="n">
        <v>6559</v>
      </c>
      <c r="Y4310" t="inlineStr">
        <is>
          <t>dfe3fa16-3ee1-4cce-a257-5c777ad74d5e</t>
        </is>
      </c>
      <c r="Z4310" t="inlineStr">
        <is>
          <t>Jayden Grubbe ((N/A) C)</t>
        </is>
      </c>
    </row>
    <row r="4311">
      <c r="A4311" t="inlineStr">
        <is>
          <t>Jayden Halbgewachs</t>
        </is>
      </c>
      <c r="B4311" t="inlineStr">
        <is>
          <t>(N/A)</t>
        </is>
      </c>
      <c r="C4311" t="inlineStr">
        <is>
          <t>LW</t>
        </is>
      </c>
      <c r="D4311" t="inlineStr">
        <is>
          <t>F</t>
        </is>
      </c>
      <c r="E4311" t="n">
        <v>29</v>
      </c>
      <c r="F4311" t="inlineStr">
        <is>
          <t>FA</t>
        </is>
      </c>
      <c r="G4311" t="inlineStr">
        <is>
          <t>FA</t>
        </is>
      </c>
      <c r="H4311" s="30" t="n">
        <v>1</v>
      </c>
      <c r="I4311" s="31" t="n">
        <v>0</v>
      </c>
      <c r="J4311" s="31" t="n"/>
      <c r="K4311" s="31" t="n">
        <v>0</v>
      </c>
      <c r="L4311" s="32" t="n"/>
      <c r="M4311" s="31" t="n">
        <v>0</v>
      </c>
      <c r="N4311" s="31" t="n">
        <v>0</v>
      </c>
      <c r="O4311" s="31" t="n"/>
      <c r="P4311" s="31" t="n"/>
      <c r="Q4311" s="31" t="n">
        <v>0</v>
      </c>
      <c r="R4311" s="31" t="n"/>
      <c r="S4311" s="32" t="n"/>
      <c r="T4311" s="32" t="n"/>
      <c r="V4311" t="inlineStr">
        <is>
          <t>049s4</t>
        </is>
      </c>
      <c r="W4311" t="n">
        <v>5618</v>
      </c>
      <c r="X4311" t="n">
        <v>7748</v>
      </c>
      <c r="Y4311" t="inlineStr">
        <is>
          <t>69dfb97c-f9bf-4a10-86bb-6101d24a963e</t>
        </is>
      </c>
      <c r="Z4311" t="inlineStr">
        <is>
          <t>Jayden Halbgewachs ((N/A) LW)</t>
        </is>
      </c>
    </row>
    <row r="4312">
      <c r="A4312" t="inlineStr">
        <is>
          <t>Jayden Hart</t>
        </is>
      </c>
      <c r="B4312" t="inlineStr">
        <is>
          <t>(N/A)</t>
        </is>
      </c>
      <c r="C4312" t="inlineStr">
        <is>
          <t>RW</t>
        </is>
      </c>
      <c r="D4312" t="inlineStr">
        <is>
          <t>F</t>
        </is>
      </c>
      <c r="E4312" t="n">
        <v>31</v>
      </c>
      <c r="F4312" t="inlineStr">
        <is>
          <t>FA</t>
        </is>
      </c>
      <c r="G4312" t="inlineStr">
        <is>
          <t>FA</t>
        </is>
      </c>
      <c r="H4312" s="30" t="n">
        <v>1</v>
      </c>
      <c r="I4312" s="31" t="n">
        <v>0</v>
      </c>
      <c r="J4312" s="31" t="n"/>
      <c r="K4312" s="31" t="n">
        <v>0</v>
      </c>
      <c r="L4312" s="32" t="n"/>
      <c r="M4312" s="31" t="n">
        <v>0</v>
      </c>
      <c r="N4312" s="31" t="n">
        <v>0</v>
      </c>
      <c r="O4312" s="31" t="n"/>
      <c r="P4312" s="31" t="n"/>
      <c r="Q4312" s="31" t="n">
        <v>0</v>
      </c>
      <c r="R4312" s="31" t="n"/>
      <c r="S4312" s="32" t="n"/>
      <c r="T4312" s="32" t="n"/>
      <c r="V4312" t="inlineStr">
        <is>
          <t>03wmb</t>
        </is>
      </c>
      <c r="X4312" t="n">
        <v>7019</v>
      </c>
      <c r="Z4312" t="inlineStr">
        <is>
          <t>Jayden Hart ((N/A) RW)</t>
        </is>
      </c>
    </row>
    <row r="4313">
      <c r="A4313" t="inlineStr">
        <is>
          <t>Jayden Kraus</t>
        </is>
      </c>
      <c r="B4313" t="inlineStr">
        <is>
          <t>COL</t>
        </is>
      </c>
      <c r="C4313" t="inlineStr">
        <is>
          <t>G</t>
        </is>
      </c>
      <c r="D4313" t="inlineStr">
        <is>
          <t>G</t>
        </is>
      </c>
      <c r="E4313" t="n">
        <v>19</v>
      </c>
      <c r="F4313" t="inlineStr">
        <is>
          <t>FA</t>
        </is>
      </c>
      <c r="G4313" t="inlineStr">
        <is>
          <t>FA</t>
        </is>
      </c>
      <c r="H4313" s="30" t="n">
        <v>1</v>
      </c>
      <c r="I4313" s="31" t="n">
        <v>0</v>
      </c>
      <c r="J4313" s="31" t="n"/>
      <c r="K4313" s="31" t="n">
        <v>0</v>
      </c>
      <c r="L4313" s="32" t="n"/>
      <c r="M4313" s="31" t="n">
        <v>0</v>
      </c>
      <c r="N4313" s="31" t="n">
        <v>0</v>
      </c>
      <c r="O4313" s="31" t="n"/>
      <c r="P4313" s="31" t="n"/>
      <c r="Q4313" s="31" t="n">
        <v>0</v>
      </c>
      <c r="R4313" s="31" t="n"/>
      <c r="S4313" s="32" t="n"/>
      <c r="T4313" s="32" t="n"/>
      <c r="V4313" t="inlineStr">
        <is>
          <t>06uvg</t>
        </is>
      </c>
      <c r="Y4313" t="inlineStr">
        <is>
          <t>50023cdc-6b60-4c4a-a80a-f2963214227a</t>
        </is>
      </c>
      <c r="Z4313" t="inlineStr">
        <is>
          <t>Jayden Kraus (COL G)</t>
        </is>
      </c>
    </row>
    <row r="4314">
      <c r="A4314" t="inlineStr">
        <is>
          <t>Jayden Kurtz</t>
        </is>
      </c>
      <c r="B4314" t="inlineStr">
        <is>
          <t>ANA</t>
        </is>
      </c>
      <c r="C4314" t="inlineStr">
        <is>
          <t>D</t>
        </is>
      </c>
      <c r="D4314" t="inlineStr">
        <is>
          <t>D</t>
        </is>
      </c>
      <c r="E4314" t="n">
        <v>18</v>
      </c>
      <c r="F4314" t="inlineStr">
        <is>
          <t>FA</t>
        </is>
      </c>
      <c r="G4314" t="inlineStr">
        <is>
          <t>FA</t>
        </is>
      </c>
      <c r="H4314" s="30" t="n">
        <v>1</v>
      </c>
      <c r="I4314" s="31" t="n">
        <v>0</v>
      </c>
      <c r="J4314" s="31" t="n"/>
      <c r="K4314" s="31" t="n">
        <v>0</v>
      </c>
      <c r="L4314" s="32" t="n"/>
      <c r="M4314" s="31" t="n">
        <v>0</v>
      </c>
      <c r="N4314" s="31" t="n">
        <v>0</v>
      </c>
      <c r="O4314" s="31" t="n"/>
      <c r="P4314" s="31" t="n"/>
      <c r="Q4314" s="31" t="n">
        <v>0</v>
      </c>
      <c r="R4314" s="31" t="n"/>
      <c r="S4314" s="32" t="n"/>
      <c r="T4314" s="32" t="n"/>
      <c r="V4314" t="inlineStr">
        <is>
          <t>076kl</t>
        </is>
      </c>
      <c r="W4314" t="n">
        <v>7773</v>
      </c>
      <c r="Y4314" t="inlineStr">
        <is>
          <t>f9be29a9-a6bd-4c63-b976-330211276970</t>
        </is>
      </c>
      <c r="Z4314" t="inlineStr">
        <is>
          <t>Jayden Kurtz (ANA D)</t>
        </is>
      </c>
    </row>
    <row r="4315">
      <c r="A4315" t="inlineStr">
        <is>
          <t>Jayden Perron</t>
        </is>
      </c>
      <c r="B4315" t="inlineStr">
        <is>
          <t>CAR</t>
        </is>
      </c>
      <c r="C4315" t="inlineStr">
        <is>
          <t>RW</t>
        </is>
      </c>
      <c r="D4315" t="inlineStr">
        <is>
          <t>F</t>
        </is>
      </c>
      <c r="E4315" t="n">
        <v>21</v>
      </c>
      <c r="F4315" t="inlineStr">
        <is>
          <t>T</t>
        </is>
      </c>
      <c r="G4315" t="inlineStr">
        <is>
          <t>Brown Noesen</t>
        </is>
      </c>
      <c r="H4315" s="30" t="n">
        <v>1</v>
      </c>
      <c r="I4315" s="31" t="n">
        <v>0</v>
      </c>
      <c r="J4315" s="31" t="n"/>
      <c r="K4315" s="31" t="n">
        <v>0</v>
      </c>
      <c r="L4315" s="32" t="n"/>
      <c r="M4315" s="31" t="n">
        <v>0</v>
      </c>
      <c r="N4315" s="31" t="n">
        <v>0</v>
      </c>
      <c r="O4315" s="31" t="n"/>
      <c r="P4315" s="31" t="n"/>
      <c r="Q4315" s="31" t="n">
        <v>0</v>
      </c>
      <c r="R4315" s="31" t="n"/>
      <c r="S4315" s="32" t="n"/>
      <c r="T4315" s="32" t="n"/>
      <c r="V4315" t="inlineStr">
        <is>
          <t>062ka</t>
        </is>
      </c>
      <c r="W4315" t="n">
        <v>6997</v>
      </c>
      <c r="Y4315" t="inlineStr">
        <is>
          <t>b243b49e-bfb8-49c9-a1c0-f273ab443523</t>
        </is>
      </c>
      <c r="Z4315" t="inlineStr">
        <is>
          <t>Jayden Perron (CAR RW)</t>
        </is>
      </c>
    </row>
    <row r="4316">
      <c r="A4316" t="inlineStr">
        <is>
          <t>Jaydon Dureau</t>
        </is>
      </c>
      <c r="B4316" t="inlineStr">
        <is>
          <t>TBL</t>
        </is>
      </c>
      <c r="C4316" t="inlineStr">
        <is>
          <t>LW</t>
        </is>
      </c>
      <c r="D4316" t="inlineStr">
        <is>
          <t>F</t>
        </is>
      </c>
      <c r="E4316" t="n">
        <v>25</v>
      </c>
      <c r="F4316" t="inlineStr">
        <is>
          <t>FA</t>
        </is>
      </c>
      <c r="G4316" t="inlineStr">
        <is>
          <t>FA</t>
        </is>
      </c>
      <c r="H4316" s="30" t="n">
        <v>1</v>
      </c>
      <c r="I4316" s="31" t="n">
        <v>0</v>
      </c>
      <c r="J4316" s="31" t="n"/>
      <c r="K4316" s="31" t="n">
        <v>0</v>
      </c>
      <c r="L4316" s="32" t="n"/>
      <c r="M4316" s="31" t="n">
        <v>0</v>
      </c>
      <c r="N4316" s="31" t="n">
        <v>0</v>
      </c>
      <c r="O4316" s="31" t="n"/>
      <c r="P4316" s="31" t="n"/>
      <c r="Q4316" s="31" t="n">
        <v>0</v>
      </c>
      <c r="R4316" s="31" t="n"/>
      <c r="S4316" s="32" t="n"/>
      <c r="T4316" s="32" t="n"/>
      <c r="V4316" t="inlineStr">
        <is>
          <t>05o6o</t>
        </is>
      </c>
      <c r="W4316" t="n">
        <v>6669</v>
      </c>
      <c r="Y4316" t="inlineStr">
        <is>
          <t>8a3c0f89-78e8-4107-91bf-818a22e0bdd6</t>
        </is>
      </c>
      <c r="Z4316" t="inlineStr">
        <is>
          <t>Jaydon Dureau (TBL LW)</t>
        </is>
      </c>
    </row>
    <row r="4317">
      <c r="A4317" t="inlineStr">
        <is>
          <t>Jaynen Rissling</t>
        </is>
      </c>
      <c r="B4317" t="inlineStr">
        <is>
          <t>(N/A)</t>
        </is>
      </c>
      <c r="C4317" t="inlineStr">
        <is>
          <t>D</t>
        </is>
      </c>
      <c r="D4317" t="inlineStr">
        <is>
          <t>D</t>
        </is>
      </c>
      <c r="E4317" t="n">
        <v>32</v>
      </c>
      <c r="F4317" t="inlineStr">
        <is>
          <t>FA</t>
        </is>
      </c>
      <c r="G4317" t="inlineStr">
        <is>
          <t>FA</t>
        </is>
      </c>
      <c r="H4317" s="30" t="n">
        <v>1</v>
      </c>
      <c r="I4317" s="31" t="n">
        <v>0</v>
      </c>
      <c r="J4317" s="31" t="n"/>
      <c r="K4317" s="31" t="n">
        <v>0</v>
      </c>
      <c r="L4317" s="32" t="n"/>
      <c r="M4317" s="31" t="n">
        <v>0</v>
      </c>
      <c r="N4317" s="31" t="n">
        <v>0</v>
      </c>
      <c r="O4317" s="31" t="n"/>
      <c r="P4317" s="31" t="n"/>
      <c r="Q4317" s="31" t="n">
        <v>0</v>
      </c>
      <c r="R4317" s="31" t="n"/>
      <c r="S4317" s="32" t="n"/>
      <c r="T4317" s="32" t="n"/>
      <c r="V4317" t="inlineStr">
        <is>
          <t>02odv</t>
        </is>
      </c>
      <c r="W4317" t="n">
        <v>4368</v>
      </c>
      <c r="X4317" t="n">
        <v>5886</v>
      </c>
      <c r="Z4317" t="inlineStr">
        <is>
          <t>Jaynen Rissling ((N/A) D)</t>
        </is>
      </c>
    </row>
    <row r="4318">
      <c r="A4318" t="inlineStr">
        <is>
          <t>Jayson Argue</t>
        </is>
      </c>
      <c r="B4318" t="inlineStr">
        <is>
          <t>(N/A)</t>
        </is>
      </c>
      <c r="C4318" t="inlineStr">
        <is>
          <t>G</t>
        </is>
      </c>
      <c r="D4318" t="inlineStr">
        <is>
          <t>G</t>
        </is>
      </c>
      <c r="E4318" t="n">
        <v>33</v>
      </c>
      <c r="F4318" t="inlineStr">
        <is>
          <t>FA</t>
        </is>
      </c>
      <c r="G4318" t="inlineStr">
        <is>
          <t>FA</t>
        </is>
      </c>
      <c r="H4318" s="30" t="n">
        <v>1</v>
      </c>
      <c r="I4318" s="31" t="n">
        <v>0</v>
      </c>
      <c r="J4318" s="31" t="n"/>
      <c r="K4318" s="31" t="n">
        <v>0</v>
      </c>
      <c r="L4318" s="32" t="n"/>
      <c r="M4318" s="31" t="n">
        <v>0</v>
      </c>
      <c r="N4318" s="31" t="n">
        <v>0</v>
      </c>
      <c r="O4318" s="31" t="n"/>
      <c r="P4318" s="31" t="n"/>
      <c r="Q4318" s="31" t="n">
        <v>0</v>
      </c>
      <c r="R4318" s="31" t="n"/>
      <c r="S4318" s="32" t="n"/>
      <c r="T4318" s="32" t="n"/>
      <c r="V4318" t="inlineStr">
        <is>
          <t>03nqj</t>
        </is>
      </c>
      <c r="Z4318" t="inlineStr">
        <is>
          <t>Jayson Argue ((N/A) G)</t>
        </is>
      </c>
    </row>
    <row r="4319">
      <c r="A4319" t="inlineStr">
        <is>
          <t>Jayson Megna</t>
        </is>
      </c>
      <c r="B4319" t="inlineStr">
        <is>
          <t>COL</t>
        </is>
      </c>
      <c r="C4319" t="inlineStr">
        <is>
          <t>C</t>
        </is>
      </c>
      <c r="D4319" t="inlineStr">
        <is>
          <t>F</t>
        </is>
      </c>
      <c r="E4319" t="n">
        <v>36</v>
      </c>
      <c r="F4319" t="inlineStr">
        <is>
          <t>FA</t>
        </is>
      </c>
      <c r="G4319" t="inlineStr">
        <is>
          <t>FA</t>
        </is>
      </c>
      <c r="H4319" s="30" t="n">
        <v>1</v>
      </c>
      <c r="I4319" s="31" t="n">
        <v>0</v>
      </c>
      <c r="J4319" s="31" t="n"/>
      <c r="K4319" s="31" t="n">
        <v>0</v>
      </c>
      <c r="L4319" s="32" t="n"/>
      <c r="M4319" s="31" t="n">
        <v>0</v>
      </c>
      <c r="N4319" s="31" t="n">
        <v>0</v>
      </c>
      <c r="O4319" s="31" t="n"/>
      <c r="P4319" s="31" t="n"/>
      <c r="Q4319" s="31" t="n">
        <v>0</v>
      </c>
      <c r="R4319" s="31" t="n"/>
      <c r="S4319" s="32" t="n"/>
      <c r="T4319" s="32" t="n"/>
      <c r="V4319" t="inlineStr">
        <is>
          <t>02oe7</t>
        </is>
      </c>
      <c r="W4319" t="n">
        <v>4064</v>
      </c>
      <c r="X4319" t="n">
        <v>5902</v>
      </c>
      <c r="Y4319" t="inlineStr">
        <is>
          <t>857906fb-5df3-44cb-a0d0-40cc40212480</t>
        </is>
      </c>
      <c r="Z4319" t="inlineStr">
        <is>
          <t>Jayson Megna (COL C)</t>
        </is>
      </c>
    </row>
    <row r="4320">
      <c r="A4320" t="inlineStr">
        <is>
          <t>Jayson Shaugabay</t>
        </is>
      </c>
      <c r="B4320" t="inlineStr">
        <is>
          <t>TBL</t>
        </is>
      </c>
      <c r="C4320" t="inlineStr">
        <is>
          <t>RW</t>
        </is>
      </c>
      <c r="D4320" t="inlineStr">
        <is>
          <t>F</t>
        </is>
      </c>
      <c r="E4320" t="n">
        <v>21</v>
      </c>
      <c r="F4320" t="inlineStr">
        <is>
          <t>FA</t>
        </is>
      </c>
      <c r="G4320" t="inlineStr">
        <is>
          <t>FA</t>
        </is>
      </c>
      <c r="H4320" s="30" t="n">
        <v>1</v>
      </c>
      <c r="I4320" s="31" t="n">
        <v>0</v>
      </c>
      <c r="J4320" s="31" t="n"/>
      <c r="K4320" s="31" t="n">
        <v>0</v>
      </c>
      <c r="L4320" s="32" t="n"/>
      <c r="M4320" s="31" t="n">
        <v>0</v>
      </c>
      <c r="N4320" s="31" t="n">
        <v>0</v>
      </c>
      <c r="O4320" s="31" t="n"/>
      <c r="P4320" s="31" t="n"/>
      <c r="Q4320" s="31" t="n">
        <v>0</v>
      </c>
      <c r="R4320" s="31" t="n"/>
      <c r="S4320" s="32" t="n"/>
      <c r="T4320" s="32" t="n"/>
      <c r="V4320" t="inlineStr">
        <is>
          <t>06bdm</t>
        </is>
      </c>
      <c r="Y4320" t="inlineStr">
        <is>
          <t>4f22b76d-9c6f-4079-a103-c83c9c60fd51</t>
        </is>
      </c>
      <c r="Z4320" t="inlineStr">
        <is>
          <t>Jayson Shaugabay (TBL RW)</t>
        </is>
      </c>
    </row>
    <row r="4321">
      <c r="A4321" t="inlineStr">
        <is>
          <t>Jean Dupuy</t>
        </is>
      </c>
      <c r="B4321" t="inlineStr">
        <is>
          <t>TOR</t>
        </is>
      </c>
      <c r="C4321" t="inlineStr">
        <is>
          <t>LW</t>
        </is>
      </c>
      <c r="D4321" t="inlineStr">
        <is>
          <t>F</t>
        </is>
      </c>
      <c r="E4321" t="n">
        <v>31</v>
      </c>
      <c r="F4321" t="inlineStr">
        <is>
          <t>FA</t>
        </is>
      </c>
      <c r="G4321" t="inlineStr">
        <is>
          <t>FA</t>
        </is>
      </c>
      <c r="H4321" s="30" t="n">
        <v>1</v>
      </c>
      <c r="I4321" s="31" t="n">
        <v>0</v>
      </c>
      <c r="J4321" s="31" t="n"/>
      <c r="K4321" s="31" t="n">
        <v>0</v>
      </c>
      <c r="L4321" s="32" t="n"/>
      <c r="M4321" s="31" t="n">
        <v>0</v>
      </c>
      <c r="N4321" s="31" t="n">
        <v>0</v>
      </c>
      <c r="O4321" s="31" t="n"/>
      <c r="P4321" s="31" t="n"/>
      <c r="Q4321" s="31" t="n">
        <v>0</v>
      </c>
      <c r="R4321" s="31" t="n"/>
      <c r="S4321" s="32" t="n"/>
      <c r="T4321" s="32" t="n"/>
      <c r="V4321" t="inlineStr">
        <is>
          <t>03khb</t>
        </is>
      </c>
      <c r="X4321" t="n">
        <v>6598</v>
      </c>
      <c r="Z4321" t="inlineStr">
        <is>
          <t>Jean Dupuy (TOR LW)</t>
        </is>
      </c>
    </row>
    <row r="4322">
      <c r="A4322" t="inlineStr">
        <is>
          <t>Jean-Claude Sawyer</t>
        </is>
      </c>
      <c r="B4322" t="inlineStr">
        <is>
          <t>(N/A)</t>
        </is>
      </c>
      <c r="C4322" t="inlineStr">
        <is>
          <t>D</t>
        </is>
      </c>
      <c r="D4322" t="inlineStr">
        <is>
          <t>D</t>
        </is>
      </c>
      <c r="E4322" t="n">
        <v>40</v>
      </c>
      <c r="F4322" t="inlineStr">
        <is>
          <t>FA</t>
        </is>
      </c>
      <c r="G4322" t="inlineStr">
        <is>
          <t>FA</t>
        </is>
      </c>
      <c r="H4322" s="30" t="n">
        <v>1</v>
      </c>
      <c r="I4322" s="31" t="n">
        <v>0</v>
      </c>
      <c r="J4322" s="31" t="n"/>
      <c r="K4322" s="31" t="n">
        <v>0</v>
      </c>
      <c r="L4322" s="32" t="n"/>
      <c r="M4322" s="31" t="n">
        <v>0</v>
      </c>
      <c r="N4322" s="31" t="n">
        <v>0</v>
      </c>
      <c r="O4322" s="31" t="n"/>
      <c r="P4322" s="31" t="n"/>
      <c r="Q4322" s="31" t="n">
        <v>0</v>
      </c>
      <c r="R4322" s="31" t="n"/>
      <c r="S4322" s="32" t="n"/>
      <c r="T4322" s="32" t="n"/>
      <c r="V4322" t="inlineStr">
        <is>
          <t>004kr</t>
        </is>
      </c>
      <c r="X4322" t="n">
        <v>4273</v>
      </c>
      <c r="Z4322" t="inlineStr">
        <is>
          <t>Jean-Claude Sawyer ((N/A) D)</t>
        </is>
      </c>
    </row>
    <row r="4323">
      <c r="A4323" t="inlineStr">
        <is>
          <t>Jean-Cristoph Lemieux</t>
        </is>
      </c>
      <c r="B4323" t="inlineStr">
        <is>
          <t>(N/A)</t>
        </is>
      </c>
      <c r="C4323" t="inlineStr">
        <is>
          <t>C</t>
        </is>
      </c>
      <c r="D4323" t="inlineStr">
        <is>
          <t>F</t>
        </is>
      </c>
      <c r="E4323" t="n">
        <v>18</v>
      </c>
      <c r="F4323" t="inlineStr">
        <is>
          <t>FA</t>
        </is>
      </c>
      <c r="G4323" t="inlineStr">
        <is>
          <t>FA</t>
        </is>
      </c>
      <c r="H4323" s="30" t="n">
        <v>1</v>
      </c>
      <c r="I4323" s="31" t="n">
        <v>0</v>
      </c>
      <c r="J4323" s="31" t="n"/>
      <c r="K4323" s="31" t="n">
        <v>0</v>
      </c>
      <c r="L4323" s="32" t="n"/>
      <c r="M4323" s="31" t="n">
        <v>0</v>
      </c>
      <c r="N4323" s="31" t="n">
        <v>0</v>
      </c>
      <c r="O4323" s="31" t="n"/>
      <c r="P4323" s="31" t="n"/>
      <c r="Q4323" s="31" t="n">
        <v>0</v>
      </c>
      <c r="R4323" s="31" t="n"/>
      <c r="S4323" s="32" t="n"/>
      <c r="T4323" s="32" t="n"/>
      <c r="V4323" t="inlineStr">
        <is>
          <t>076r8</t>
        </is>
      </c>
      <c r="Z4323" t="inlineStr">
        <is>
          <t>Jean-Cristoph Lemieux ((N/A) C)</t>
        </is>
      </c>
    </row>
    <row r="4324">
      <c r="A4324" t="inlineStr">
        <is>
          <t>Jean-Francois Jacques</t>
        </is>
      </c>
      <c r="B4324" t="inlineStr">
        <is>
          <t>(N/A)</t>
        </is>
      </c>
      <c r="C4324" t="inlineStr">
        <is>
          <t>LW</t>
        </is>
      </c>
      <c r="D4324" t="inlineStr">
        <is>
          <t>F</t>
        </is>
      </c>
      <c r="E4324" t="n">
        <v>41</v>
      </c>
      <c r="F4324" t="inlineStr">
        <is>
          <t>FA</t>
        </is>
      </c>
      <c r="G4324" t="inlineStr">
        <is>
          <t>FA</t>
        </is>
      </c>
      <c r="H4324" s="30" t="n">
        <v>1</v>
      </c>
      <c r="I4324" s="31" t="n">
        <v>0</v>
      </c>
      <c r="J4324" s="31" t="n"/>
      <c r="K4324" s="31" t="n">
        <v>0</v>
      </c>
      <c r="L4324" s="32" t="n"/>
      <c r="M4324" s="31" t="n">
        <v>0</v>
      </c>
      <c r="N4324" s="31" t="n">
        <v>0</v>
      </c>
      <c r="O4324" s="31" t="n"/>
      <c r="P4324" s="31" t="n"/>
      <c r="Q4324" s="31" t="n">
        <v>0</v>
      </c>
      <c r="R4324" s="31" t="n"/>
      <c r="S4324" s="32" t="n"/>
      <c r="T4324" s="32" t="n"/>
      <c r="V4324" t="inlineStr">
        <is>
          <t>003qf</t>
        </is>
      </c>
      <c r="W4324" t="n">
        <v>1972</v>
      </c>
      <c r="X4324" t="n">
        <v>3702</v>
      </c>
      <c r="Z4324" t="inlineStr">
        <is>
          <t>Jean-Francois Jacques ((N/A) LW)</t>
        </is>
      </c>
    </row>
    <row r="4325">
      <c r="A4325" t="inlineStr">
        <is>
          <t>Jean-Francois Leblanc</t>
        </is>
      </c>
      <c r="B4325" t="inlineStr">
        <is>
          <t>(N/A)</t>
        </is>
      </c>
      <c r="C4325" t="inlineStr">
        <is>
          <t>C</t>
        </is>
      </c>
      <c r="D4325" t="inlineStr">
        <is>
          <t>F</t>
        </is>
      </c>
      <c r="E4325" t="n">
        <v>33</v>
      </c>
      <c r="F4325" t="inlineStr">
        <is>
          <t>FA</t>
        </is>
      </c>
      <c r="G4325" t="inlineStr">
        <is>
          <t>FA</t>
        </is>
      </c>
      <c r="H4325" s="30" t="n">
        <v>1</v>
      </c>
      <c r="I4325" s="31" t="n">
        <v>0</v>
      </c>
      <c r="J4325" s="31" t="n"/>
      <c r="K4325" s="31" t="n">
        <v>0</v>
      </c>
      <c r="L4325" s="32" t="n"/>
      <c r="M4325" s="31" t="n">
        <v>0</v>
      </c>
      <c r="N4325" s="31" t="n">
        <v>0</v>
      </c>
      <c r="O4325" s="31" t="n"/>
      <c r="P4325" s="31" t="n"/>
      <c r="Q4325" s="31" t="n">
        <v>0</v>
      </c>
      <c r="R4325" s="31" t="n"/>
      <c r="S4325" s="32" t="n"/>
      <c r="T4325" s="32" t="n"/>
      <c r="V4325" t="inlineStr">
        <is>
          <t>029ja</t>
        </is>
      </c>
      <c r="Z4325" t="inlineStr">
        <is>
          <t>Jean-Francois Leblanc ((N/A) C)</t>
        </is>
      </c>
    </row>
    <row r="4326">
      <c r="A4326" t="inlineStr">
        <is>
          <t>Jean-Francois Plante</t>
        </is>
      </c>
      <c r="B4326" t="inlineStr">
        <is>
          <t>(N/A)</t>
        </is>
      </c>
      <c r="C4326" t="inlineStr">
        <is>
          <t>RW</t>
        </is>
      </c>
      <c r="D4326" t="inlineStr">
        <is>
          <t>F</t>
        </is>
      </c>
      <c r="E4326" t="n">
        <v>33</v>
      </c>
      <c r="F4326" t="inlineStr">
        <is>
          <t>FA</t>
        </is>
      </c>
      <c r="G4326" t="inlineStr">
        <is>
          <t>FA</t>
        </is>
      </c>
      <c r="H4326" s="30" t="n">
        <v>1</v>
      </c>
      <c r="I4326" s="31" t="n">
        <v>0</v>
      </c>
      <c r="J4326" s="31" t="n"/>
      <c r="K4326" s="31" t="n">
        <v>0</v>
      </c>
      <c r="L4326" s="32" t="n"/>
      <c r="M4326" s="31" t="n">
        <v>0</v>
      </c>
      <c r="N4326" s="31" t="n">
        <v>0</v>
      </c>
      <c r="O4326" s="31" t="n"/>
      <c r="P4326" s="31" t="n"/>
      <c r="Q4326" s="31" t="n">
        <v>0</v>
      </c>
      <c r="R4326" s="31" t="n"/>
      <c r="S4326" s="32" t="n"/>
      <c r="T4326" s="32" t="n"/>
      <c r="V4326" t="inlineStr">
        <is>
          <t>03d10</t>
        </is>
      </c>
      <c r="Z4326" t="inlineStr">
        <is>
          <t>Jean-Francois Plante ((N/A) RW)</t>
        </is>
      </c>
    </row>
    <row r="4327">
      <c r="A4327" t="inlineStr">
        <is>
          <t>Jean-Luc Foudy</t>
        </is>
      </c>
      <c r="B4327" t="inlineStr">
        <is>
          <t>(N/A)</t>
        </is>
      </c>
      <c r="C4327" t="inlineStr">
        <is>
          <t>C</t>
        </is>
      </c>
      <c r="D4327" t="inlineStr">
        <is>
          <t>F</t>
        </is>
      </c>
      <c r="E4327" t="n">
        <v>24</v>
      </c>
      <c r="F4327" t="inlineStr">
        <is>
          <t>FA</t>
        </is>
      </c>
      <c r="G4327" t="inlineStr">
        <is>
          <t>FA</t>
        </is>
      </c>
      <c r="H4327" s="30" t="n">
        <v>1</v>
      </c>
      <c r="I4327" s="31" t="n">
        <v>0</v>
      </c>
      <c r="J4327" s="31" t="n"/>
      <c r="K4327" s="31" t="n">
        <v>0</v>
      </c>
      <c r="L4327" s="32" t="n"/>
      <c r="M4327" s="31" t="n">
        <v>0</v>
      </c>
      <c r="N4327" s="31" t="n">
        <v>0</v>
      </c>
      <c r="O4327" s="31" t="n"/>
      <c r="P4327" s="31" t="n"/>
      <c r="Q4327" s="31" t="n">
        <v>0</v>
      </c>
      <c r="R4327" s="31" t="n"/>
      <c r="S4327" s="32" t="n"/>
      <c r="T4327" s="32" t="n"/>
      <c r="V4327" t="inlineStr">
        <is>
          <t>059dw</t>
        </is>
      </c>
      <c r="W4327" t="n">
        <v>6213</v>
      </c>
      <c r="Y4327" t="inlineStr">
        <is>
          <t>04af78fe-ab94-475a-a8e5-d3eab70bf0a7</t>
        </is>
      </c>
      <c r="Z4327" t="inlineStr">
        <is>
          <t>Jean-Luc Foudy ((N/A) C)</t>
        </is>
      </c>
    </row>
    <row r="4328">
      <c r="A4328" t="inlineStr">
        <is>
          <t>Jean-Michel Daoust</t>
        </is>
      </c>
      <c r="B4328" t="inlineStr">
        <is>
          <t>(N/A)</t>
        </is>
      </c>
      <c r="C4328" t="inlineStr">
        <is>
          <t>RW</t>
        </is>
      </c>
      <c r="D4328" t="inlineStr">
        <is>
          <t>F</t>
        </is>
      </c>
      <c r="E4328" t="n">
        <v>42</v>
      </c>
      <c r="F4328" t="inlineStr">
        <is>
          <t>FA</t>
        </is>
      </c>
      <c r="G4328" t="inlineStr">
        <is>
          <t>FA</t>
        </is>
      </c>
      <c r="H4328" s="30" t="n">
        <v>1</v>
      </c>
      <c r="I4328" s="31" t="n">
        <v>0</v>
      </c>
      <c r="J4328" s="31" t="n"/>
      <c r="K4328" s="31" t="n">
        <v>0</v>
      </c>
      <c r="L4328" s="32" t="n"/>
      <c r="M4328" s="31" t="n">
        <v>0</v>
      </c>
      <c r="N4328" s="31" t="n">
        <v>0</v>
      </c>
      <c r="O4328" s="31" t="n"/>
      <c r="P4328" s="31" t="n"/>
      <c r="Q4328" s="31" t="n">
        <v>0</v>
      </c>
      <c r="R4328" s="31" t="n"/>
      <c r="S4328" s="32" t="n"/>
      <c r="T4328" s="32" t="n"/>
      <c r="V4328" t="inlineStr">
        <is>
          <t>01uh5</t>
        </is>
      </c>
      <c r="X4328" t="n">
        <v>4908</v>
      </c>
      <c r="Z4328" t="inlineStr">
        <is>
          <t>Jean-Michel Daoust ((N/A) RW)</t>
        </is>
      </c>
    </row>
    <row r="4329">
      <c r="A4329" t="inlineStr">
        <is>
          <t>Jean-Paul LaFontaine</t>
        </is>
      </c>
      <c r="B4329" t="inlineStr">
        <is>
          <t>(N/A)</t>
        </is>
      </c>
      <c r="C4329" t="inlineStr">
        <is>
          <t>LW</t>
        </is>
      </c>
      <c r="D4329" t="inlineStr">
        <is>
          <t>F</t>
        </is>
      </c>
      <c r="E4329" t="n">
        <v>34</v>
      </c>
      <c r="F4329" t="inlineStr">
        <is>
          <t>FA</t>
        </is>
      </c>
      <c r="G4329" t="inlineStr">
        <is>
          <t>FA</t>
        </is>
      </c>
      <c r="H4329" s="30" t="n">
        <v>1</v>
      </c>
      <c r="I4329" s="31" t="n">
        <v>0</v>
      </c>
      <c r="J4329" s="31" t="n"/>
      <c r="K4329" s="31" t="n">
        <v>0</v>
      </c>
      <c r="L4329" s="32" t="n"/>
      <c r="M4329" s="31" t="n">
        <v>0</v>
      </c>
      <c r="N4329" s="31" t="n">
        <v>0</v>
      </c>
      <c r="O4329" s="31" t="n"/>
      <c r="P4329" s="31" t="n"/>
      <c r="Q4329" s="31" t="n">
        <v>0</v>
      </c>
      <c r="R4329" s="31" t="n"/>
      <c r="S4329" s="32" t="n"/>
      <c r="T4329" s="32" t="n"/>
      <c r="V4329" t="inlineStr">
        <is>
          <t>03av8</t>
        </is>
      </c>
      <c r="Z4329" t="inlineStr">
        <is>
          <t>Jean-Paul LaFontaine ((N/A) LW)</t>
        </is>
      </c>
    </row>
    <row r="4330">
      <c r="A4330" t="inlineStr">
        <is>
          <t>Jean-Philippe Cote</t>
        </is>
      </c>
      <c r="B4330" t="inlineStr">
        <is>
          <t>(N/A)</t>
        </is>
      </c>
      <c r="C4330" t="inlineStr">
        <is>
          <t>D</t>
        </is>
      </c>
      <c r="D4330" t="inlineStr">
        <is>
          <t>D</t>
        </is>
      </c>
      <c r="E4330" t="n">
        <v>44</v>
      </c>
      <c r="F4330" t="inlineStr">
        <is>
          <t>FA</t>
        </is>
      </c>
      <c r="G4330" t="inlineStr">
        <is>
          <t>FA</t>
        </is>
      </c>
      <c r="H4330" s="30" t="n">
        <v>1</v>
      </c>
      <c r="I4330" s="31" t="n">
        <v>0</v>
      </c>
      <c r="J4330" s="31" t="n"/>
      <c r="K4330" s="31" t="n">
        <v>0</v>
      </c>
      <c r="L4330" s="32" t="n"/>
      <c r="M4330" s="31" t="n">
        <v>0</v>
      </c>
      <c r="N4330" s="31" t="n">
        <v>0</v>
      </c>
      <c r="O4330" s="31" t="n"/>
      <c r="P4330" s="31" t="n"/>
      <c r="Q4330" s="31" t="n">
        <v>0</v>
      </c>
      <c r="R4330" s="31" t="n"/>
      <c r="S4330" s="32" t="n"/>
      <c r="T4330" s="32" t="n"/>
      <c r="V4330" t="inlineStr">
        <is>
          <t>003v6</t>
        </is>
      </c>
      <c r="W4330" t="n">
        <v>2496</v>
      </c>
      <c r="X4330" t="n">
        <v>2828</v>
      </c>
      <c r="Z4330" t="inlineStr">
        <is>
          <t>Jean-Philippe Cote ((N/A) D)</t>
        </is>
      </c>
    </row>
    <row r="4331">
      <c r="A4331" t="inlineStr">
        <is>
          <t>Jean-Philippe Lamoureux</t>
        </is>
      </c>
      <c r="B4331" t="inlineStr">
        <is>
          <t>CGY</t>
        </is>
      </c>
      <c r="C4331" t="inlineStr">
        <is>
          <t>G</t>
        </is>
      </c>
      <c r="D4331" t="inlineStr">
        <is>
          <t>G</t>
        </is>
      </c>
      <c r="E4331" t="n">
        <v>42</v>
      </c>
      <c r="F4331" t="inlineStr">
        <is>
          <t>FA</t>
        </is>
      </c>
      <c r="G4331" t="inlineStr">
        <is>
          <t>FA</t>
        </is>
      </c>
      <c r="H4331" s="30" t="n">
        <v>1</v>
      </c>
      <c r="I4331" s="31" t="n">
        <v>0</v>
      </c>
      <c r="J4331" s="31" t="n"/>
      <c r="K4331" s="31" t="n">
        <v>0</v>
      </c>
      <c r="L4331" s="32" t="n"/>
      <c r="M4331" s="31" t="n">
        <v>0</v>
      </c>
      <c r="N4331" s="31" t="n">
        <v>0</v>
      </c>
      <c r="O4331" s="31" t="n"/>
      <c r="P4331" s="31" t="n"/>
      <c r="Q4331" s="31" t="n">
        <v>0</v>
      </c>
      <c r="R4331" s="31" t="n"/>
      <c r="S4331" s="32" t="n"/>
      <c r="T4331" s="32" t="n"/>
      <c r="V4331" t="inlineStr">
        <is>
          <t>01gka</t>
        </is>
      </c>
      <c r="W4331" t="n">
        <v>3363</v>
      </c>
      <c r="X4331" t="n">
        <v>4742</v>
      </c>
      <c r="Z4331" t="inlineStr">
        <is>
          <t>Jean-Philippe Lamoureux (CGY G)</t>
        </is>
      </c>
    </row>
    <row r="4332">
      <c r="A4332" t="inlineStr">
        <is>
          <t>Jean-Philippe Levasseur</t>
        </is>
      </c>
      <c r="B4332" t="inlineStr">
        <is>
          <t>(N/A)</t>
        </is>
      </c>
      <c r="C4332" t="inlineStr">
        <is>
          <t>G</t>
        </is>
      </c>
      <c r="D4332" t="inlineStr">
        <is>
          <t>G</t>
        </is>
      </c>
      <c r="E4332" t="n">
        <v>39</v>
      </c>
      <c r="F4332" t="inlineStr">
        <is>
          <t>FA</t>
        </is>
      </c>
      <c r="G4332" t="inlineStr">
        <is>
          <t>FA</t>
        </is>
      </c>
      <c r="H4332" s="30" t="n">
        <v>1</v>
      </c>
      <c r="I4332" s="31" t="n">
        <v>0</v>
      </c>
      <c r="J4332" s="31" t="n"/>
      <c r="K4332" s="31" t="n">
        <v>0</v>
      </c>
      <c r="L4332" s="32" t="n"/>
      <c r="M4332" s="31" t="n">
        <v>0</v>
      </c>
      <c r="N4332" s="31" t="n">
        <v>0</v>
      </c>
      <c r="O4332" s="31" t="n"/>
      <c r="P4332" s="31" t="n"/>
      <c r="Q4332" s="31" t="n">
        <v>0</v>
      </c>
      <c r="R4332" s="31" t="n"/>
      <c r="S4332" s="32" t="n"/>
      <c r="T4332" s="32" t="n"/>
      <c r="V4332" t="inlineStr">
        <is>
          <t>003di</t>
        </is>
      </c>
      <c r="X4332" t="n">
        <v>4107</v>
      </c>
      <c r="Z4332" t="inlineStr">
        <is>
          <t>Jean-Philippe Levasseur ((N/A) G)</t>
        </is>
      </c>
    </row>
    <row r="4333">
      <c r="A4333" t="inlineStr">
        <is>
          <t>Jean-Samuel Daigneault</t>
        </is>
      </c>
      <c r="B4333" t="inlineStr">
        <is>
          <t>MTL</t>
        </is>
      </c>
      <c r="C4333" t="inlineStr">
        <is>
          <t>D</t>
        </is>
      </c>
      <c r="D4333" t="inlineStr">
        <is>
          <t>D</t>
        </is>
      </c>
      <c r="E4333" t="n">
        <v>18</v>
      </c>
      <c r="F4333" t="inlineStr">
        <is>
          <t>FA</t>
        </is>
      </c>
      <c r="G4333" t="inlineStr">
        <is>
          <t>FA</t>
        </is>
      </c>
      <c r="H4333" s="30" t="n">
        <v>1</v>
      </c>
      <c r="I4333" s="31" t="n">
        <v>0</v>
      </c>
      <c r="J4333" s="31" t="n"/>
      <c r="K4333" s="31" t="n">
        <v>0</v>
      </c>
      <c r="L4333" s="32" t="n"/>
      <c r="M4333" s="31" t="n">
        <v>0</v>
      </c>
      <c r="N4333" s="31" t="n">
        <v>0</v>
      </c>
      <c r="O4333" s="31" t="n"/>
      <c r="P4333" s="31" t="n"/>
      <c r="Q4333" s="31" t="n">
        <v>0</v>
      </c>
      <c r="R4333" s="31" t="n"/>
      <c r="S4333" s="32" t="n"/>
      <c r="T4333" s="32" t="n"/>
      <c r="V4333" t="inlineStr">
        <is>
          <t>076y4</t>
        </is>
      </c>
      <c r="Y4333" t="inlineStr">
        <is>
          <t>00291932-8faf-4032-b3fa-946a19957031</t>
        </is>
      </c>
      <c r="Z4333" t="inlineStr">
        <is>
          <t>Jean-Samuel Daigneault (MTL D)</t>
        </is>
      </c>
    </row>
    <row r="4334">
      <c r="A4334" t="inlineStr">
        <is>
          <t>Jean-Sebastien Berube</t>
        </is>
      </c>
      <c r="B4334" t="inlineStr">
        <is>
          <t>(N/A)</t>
        </is>
      </c>
      <c r="C4334" t="inlineStr">
        <is>
          <t>LW</t>
        </is>
      </c>
      <c r="D4334" t="inlineStr">
        <is>
          <t>F</t>
        </is>
      </c>
      <c r="E4334" t="n">
        <v>36</v>
      </c>
      <c r="F4334" t="inlineStr">
        <is>
          <t>FA</t>
        </is>
      </c>
      <c r="G4334" t="inlineStr">
        <is>
          <t>FA</t>
        </is>
      </c>
      <c r="H4334" s="30" t="n">
        <v>1</v>
      </c>
      <c r="I4334" s="31" t="n">
        <v>0</v>
      </c>
      <c r="J4334" s="31" t="n"/>
      <c r="K4334" s="31" t="n">
        <v>0</v>
      </c>
      <c r="L4334" s="32" t="n"/>
      <c r="M4334" s="31" t="n">
        <v>0</v>
      </c>
      <c r="N4334" s="31" t="n">
        <v>0</v>
      </c>
      <c r="O4334" s="31" t="n"/>
      <c r="P4334" s="31" t="n"/>
      <c r="Q4334" s="31" t="n">
        <v>0</v>
      </c>
      <c r="R4334" s="31" t="n"/>
      <c r="S4334" s="32" t="n"/>
      <c r="T4334" s="32" t="n"/>
      <c r="V4334" t="inlineStr">
        <is>
          <t>01mzq</t>
        </is>
      </c>
      <c r="X4334" t="n">
        <v>5192</v>
      </c>
      <c r="Z4334" t="inlineStr">
        <is>
          <t>Jean-Sebastien Berube ((N/A) LW)</t>
        </is>
      </c>
    </row>
    <row r="4335">
      <c r="A4335" t="inlineStr">
        <is>
          <t>Jean-Sebastien Dea</t>
        </is>
      </c>
      <c r="B4335" t="inlineStr">
        <is>
          <t>(N/A)</t>
        </is>
      </c>
      <c r="C4335" t="inlineStr">
        <is>
          <t>C</t>
        </is>
      </c>
      <c r="D4335" t="inlineStr">
        <is>
          <t>F</t>
        </is>
      </c>
      <c r="E4335" t="n">
        <v>32</v>
      </c>
      <c r="F4335" t="inlineStr">
        <is>
          <t>FA</t>
        </is>
      </c>
      <c r="G4335" t="inlineStr">
        <is>
          <t>FA</t>
        </is>
      </c>
      <c r="H4335" s="30" t="n">
        <v>1</v>
      </c>
      <c r="I4335" s="31" t="n">
        <v>0</v>
      </c>
      <c r="J4335" s="31" t="n"/>
      <c r="K4335" s="31" t="n">
        <v>0</v>
      </c>
      <c r="L4335" s="32" t="n"/>
      <c r="M4335" s="31" t="n">
        <v>0</v>
      </c>
      <c r="N4335" s="31" t="n">
        <v>0</v>
      </c>
      <c r="O4335" s="31" t="n"/>
      <c r="P4335" s="31" t="n"/>
      <c r="Q4335" s="31" t="n">
        <v>0</v>
      </c>
      <c r="R4335" s="31" t="n"/>
      <c r="S4335" s="32" t="n"/>
      <c r="T4335" s="32" t="n"/>
      <c r="V4335" t="inlineStr">
        <is>
          <t>038ke</t>
        </is>
      </c>
      <c r="W4335" t="n">
        <v>4607</v>
      </c>
      <c r="X4335" t="n">
        <v>6240</v>
      </c>
      <c r="Y4335" t="inlineStr">
        <is>
          <t>e58d0197-3b70-4d31-8861-38f0a9c254aa</t>
        </is>
      </c>
      <c r="Z4335" t="inlineStr">
        <is>
          <t>Jean-Sebastien Dea ((N/A) C)</t>
        </is>
      </c>
    </row>
    <row r="4336">
      <c r="A4336" t="inlineStr">
        <is>
          <t>Jean-Simon Allard</t>
        </is>
      </c>
      <c r="B4336" t="inlineStr">
        <is>
          <t>BUF</t>
        </is>
      </c>
      <c r="C4336" t="inlineStr">
        <is>
          <t>C</t>
        </is>
      </c>
      <c r="D4336" t="inlineStr">
        <is>
          <t>F</t>
        </is>
      </c>
      <c r="E4336" t="n">
        <v>37</v>
      </c>
      <c r="F4336" t="inlineStr">
        <is>
          <t>FA</t>
        </is>
      </c>
      <c r="G4336" t="inlineStr">
        <is>
          <t>FA</t>
        </is>
      </c>
      <c r="H4336" s="30" t="n">
        <v>1</v>
      </c>
      <c r="I4336" s="31" t="n">
        <v>0</v>
      </c>
      <c r="J4336" s="31" t="n"/>
      <c r="K4336" s="31" t="n">
        <v>0</v>
      </c>
      <c r="L4336" s="32" t="n"/>
      <c r="M4336" s="31" t="n">
        <v>0</v>
      </c>
      <c r="N4336" s="31" t="n">
        <v>0</v>
      </c>
      <c r="O4336" s="31" t="n"/>
      <c r="P4336" s="31" t="n"/>
      <c r="Q4336" s="31" t="n">
        <v>0</v>
      </c>
      <c r="R4336" s="31" t="n"/>
      <c r="S4336" s="32" t="n"/>
      <c r="T4336" s="32" t="n"/>
      <c r="V4336" t="inlineStr">
        <is>
          <t>02g1p</t>
        </is>
      </c>
      <c r="Z4336" t="inlineStr">
        <is>
          <t>Jean-Simon Allard (BUF C)</t>
        </is>
      </c>
    </row>
    <row r="4337">
      <c r="A4337" t="inlineStr">
        <is>
          <t>Jedd Soleway</t>
        </is>
      </c>
      <c r="B4337" t="inlineStr">
        <is>
          <t>UTA</t>
        </is>
      </c>
      <c r="C4337" t="inlineStr">
        <is>
          <t>C</t>
        </is>
      </c>
      <c r="D4337" t="inlineStr">
        <is>
          <t>F</t>
        </is>
      </c>
      <c r="E4337" t="n">
        <v>32</v>
      </c>
      <c r="F4337" t="inlineStr">
        <is>
          <t>FA</t>
        </is>
      </c>
      <c r="G4337" t="inlineStr">
        <is>
          <t>FA</t>
        </is>
      </c>
      <c r="H4337" s="30" t="n">
        <v>1</v>
      </c>
      <c r="I4337" s="31" t="n">
        <v>0</v>
      </c>
      <c r="J4337" s="31" t="n"/>
      <c r="K4337" s="31" t="n">
        <v>0</v>
      </c>
      <c r="L4337" s="32" t="n"/>
      <c r="M4337" s="31" t="n">
        <v>0</v>
      </c>
      <c r="N4337" s="31" t="n">
        <v>0</v>
      </c>
      <c r="O4337" s="31" t="n"/>
      <c r="P4337" s="31" t="n"/>
      <c r="Q4337" s="31" t="n">
        <v>0</v>
      </c>
      <c r="R4337" s="31" t="n"/>
      <c r="S4337" s="32" t="n"/>
      <c r="T4337" s="32" t="n"/>
      <c r="V4337" t="inlineStr">
        <is>
          <t>031ut</t>
        </is>
      </c>
      <c r="Z4337" t="inlineStr">
        <is>
          <t>Jedd Soleway (UTA C)</t>
        </is>
      </c>
    </row>
    <row r="4338">
      <c r="A4338" t="inlineStr">
        <is>
          <t>Jeff Costello</t>
        </is>
      </c>
      <c r="B4338" t="inlineStr">
        <is>
          <t>TBL</t>
        </is>
      </c>
      <c r="C4338" t="inlineStr">
        <is>
          <t>LW</t>
        </is>
      </c>
      <c r="D4338" t="inlineStr">
        <is>
          <t>F</t>
        </is>
      </c>
      <c r="E4338" t="n">
        <v>35</v>
      </c>
      <c r="F4338" t="inlineStr">
        <is>
          <t>FA</t>
        </is>
      </c>
      <c r="G4338" t="inlineStr">
        <is>
          <t>FA</t>
        </is>
      </c>
      <c r="H4338" s="30" t="n">
        <v>1</v>
      </c>
      <c r="I4338" s="31" t="n">
        <v>0</v>
      </c>
      <c r="J4338" s="31" t="n"/>
      <c r="K4338" s="31" t="n">
        <v>0</v>
      </c>
      <c r="L4338" s="32" t="n"/>
      <c r="M4338" s="31" t="n">
        <v>0</v>
      </c>
      <c r="N4338" s="31" t="n">
        <v>0</v>
      </c>
      <c r="O4338" s="31" t="n"/>
      <c r="P4338" s="31" t="n"/>
      <c r="Q4338" s="31" t="n">
        <v>0</v>
      </c>
      <c r="R4338" s="31" t="n"/>
      <c r="S4338" s="32" t="n"/>
      <c r="T4338" s="32" t="n"/>
      <c r="V4338" t="inlineStr">
        <is>
          <t>02ydz</t>
        </is>
      </c>
      <c r="W4338" t="n">
        <v>4319</v>
      </c>
      <c r="X4338" t="n">
        <v>6328</v>
      </c>
      <c r="Z4338" t="inlineStr">
        <is>
          <t>Jeff Costello (TBL LW)</t>
        </is>
      </c>
    </row>
    <row r="4339">
      <c r="A4339" t="inlineStr">
        <is>
          <t>Jeff Deslauriers</t>
        </is>
      </c>
      <c r="B4339" t="inlineStr">
        <is>
          <t>(N/A)</t>
        </is>
      </c>
      <c r="C4339" t="inlineStr">
        <is>
          <t>G</t>
        </is>
      </c>
      <c r="D4339" t="inlineStr">
        <is>
          <t>G</t>
        </is>
      </c>
      <c r="E4339" t="n">
        <v>42</v>
      </c>
      <c r="F4339" t="inlineStr">
        <is>
          <t>FA</t>
        </is>
      </c>
      <c r="G4339" t="inlineStr">
        <is>
          <t>FA</t>
        </is>
      </c>
      <c r="H4339" s="30" t="n">
        <v>1</v>
      </c>
      <c r="I4339" s="31" t="n">
        <v>0</v>
      </c>
      <c r="J4339" s="31" t="n"/>
      <c r="K4339" s="31" t="n">
        <v>0</v>
      </c>
      <c r="L4339" s="32" t="n"/>
      <c r="M4339" s="31" t="n">
        <v>0</v>
      </c>
      <c r="N4339" s="31" t="n">
        <v>0</v>
      </c>
      <c r="O4339" s="31" t="n"/>
      <c r="P4339" s="31" t="n"/>
      <c r="Q4339" s="31" t="n">
        <v>0</v>
      </c>
      <c r="R4339" s="31" t="n"/>
      <c r="S4339" s="32" t="n"/>
      <c r="T4339" s="32" t="n"/>
      <c r="V4339" t="inlineStr">
        <is>
          <t>003q4</t>
        </is>
      </c>
      <c r="W4339" t="n">
        <v>2441</v>
      </c>
      <c r="X4339" t="n">
        <v>3114</v>
      </c>
      <c r="Z4339" t="inlineStr">
        <is>
          <t>Jeff Deslauriers ((N/A) G)</t>
        </is>
      </c>
    </row>
    <row r="4340">
      <c r="A4340" t="inlineStr">
        <is>
          <t>Jeff Dimmen</t>
        </is>
      </c>
      <c r="B4340" t="inlineStr">
        <is>
          <t>(N/A)</t>
        </is>
      </c>
      <c r="C4340" t="inlineStr">
        <is>
          <t>D</t>
        </is>
      </c>
      <c r="D4340" t="inlineStr">
        <is>
          <t>D</t>
        </is>
      </c>
      <c r="E4340" t="n">
        <v>40</v>
      </c>
      <c r="F4340" t="inlineStr">
        <is>
          <t>FA</t>
        </is>
      </c>
      <c r="G4340" t="inlineStr">
        <is>
          <t>FA</t>
        </is>
      </c>
      <c r="H4340" s="30" t="n">
        <v>1</v>
      </c>
      <c r="I4340" s="31" t="n">
        <v>0</v>
      </c>
      <c r="J4340" s="31" t="n"/>
      <c r="K4340" s="31" t="n">
        <v>0</v>
      </c>
      <c r="L4340" s="32" t="n"/>
      <c r="M4340" s="31" t="n">
        <v>0</v>
      </c>
      <c r="N4340" s="31" t="n">
        <v>0</v>
      </c>
      <c r="O4340" s="31" t="n"/>
      <c r="P4340" s="31" t="n"/>
      <c r="Q4340" s="31" t="n">
        <v>0</v>
      </c>
      <c r="R4340" s="31" t="n"/>
      <c r="S4340" s="32" t="n"/>
      <c r="T4340" s="32" t="n"/>
      <c r="V4340" t="inlineStr">
        <is>
          <t>024d6</t>
        </is>
      </c>
      <c r="Z4340" t="inlineStr">
        <is>
          <t>Jeff Dimmen ((N/A) D)</t>
        </is>
      </c>
    </row>
    <row r="4341">
      <c r="A4341" t="inlineStr">
        <is>
          <t>Jeff Foss</t>
        </is>
      </c>
      <c r="B4341" t="inlineStr">
        <is>
          <t>(N/A)</t>
        </is>
      </c>
      <c r="C4341" t="inlineStr">
        <is>
          <t>D</t>
        </is>
      </c>
      <c r="D4341" t="inlineStr">
        <is>
          <t>D</t>
        </is>
      </c>
      <c r="E4341" t="n">
        <v>37</v>
      </c>
      <c r="F4341" t="inlineStr">
        <is>
          <t>FA</t>
        </is>
      </c>
      <c r="G4341" t="inlineStr">
        <is>
          <t>FA</t>
        </is>
      </c>
      <c r="H4341" s="30" t="n">
        <v>1</v>
      </c>
      <c r="I4341" s="31" t="n">
        <v>0</v>
      </c>
      <c r="J4341" s="31" t="n"/>
      <c r="K4341" s="31" t="n">
        <v>0</v>
      </c>
      <c r="L4341" s="32" t="n"/>
      <c r="M4341" s="31" t="n">
        <v>0</v>
      </c>
      <c r="N4341" s="31" t="n">
        <v>0</v>
      </c>
      <c r="O4341" s="31" t="n"/>
      <c r="P4341" s="31" t="n"/>
      <c r="Q4341" s="31" t="n">
        <v>0</v>
      </c>
      <c r="R4341" s="31" t="n"/>
      <c r="S4341" s="32" t="n"/>
      <c r="T4341" s="32" t="n"/>
      <c r="V4341" t="inlineStr">
        <is>
          <t>02fla</t>
        </is>
      </c>
      <c r="W4341" t="n">
        <v>4068</v>
      </c>
      <c r="X4341" t="n">
        <v>5578</v>
      </c>
      <c r="Z4341" t="inlineStr">
        <is>
          <t>Jeff Foss ((N/A) D)</t>
        </is>
      </c>
    </row>
    <row r="4342">
      <c r="A4342" t="inlineStr">
        <is>
          <t>Jeff Frazee</t>
        </is>
      </c>
      <c r="B4342" t="inlineStr">
        <is>
          <t>(N/A)</t>
        </is>
      </c>
      <c r="C4342" t="inlineStr">
        <is>
          <t>G</t>
        </is>
      </c>
      <c r="D4342" t="inlineStr">
        <is>
          <t>G</t>
        </is>
      </c>
      <c r="E4342" t="n">
        <v>39</v>
      </c>
      <c r="F4342" t="inlineStr">
        <is>
          <t>FA</t>
        </is>
      </c>
      <c r="G4342" t="inlineStr">
        <is>
          <t>FA</t>
        </is>
      </c>
      <c r="H4342" s="30" t="n">
        <v>1</v>
      </c>
      <c r="I4342" s="31" t="n">
        <v>0</v>
      </c>
      <c r="J4342" s="31" t="n"/>
      <c r="K4342" s="31" t="n">
        <v>0</v>
      </c>
      <c r="L4342" s="32" t="n"/>
      <c r="M4342" s="31" t="n">
        <v>0</v>
      </c>
      <c r="N4342" s="31" t="n">
        <v>0</v>
      </c>
      <c r="O4342" s="31" t="n"/>
      <c r="P4342" s="31" t="n"/>
      <c r="Q4342" s="31" t="n">
        <v>0</v>
      </c>
      <c r="R4342" s="31" t="n"/>
      <c r="S4342" s="32" t="n"/>
      <c r="T4342" s="32" t="n"/>
      <c r="V4342" t="inlineStr">
        <is>
          <t>01a1w</t>
        </is>
      </c>
      <c r="W4342" t="n">
        <v>2335</v>
      </c>
      <c r="X4342" t="n">
        <v>4593</v>
      </c>
      <c r="Z4342" t="inlineStr">
        <is>
          <t>Jeff Frazee ((N/A) G)</t>
        </is>
      </c>
    </row>
    <row r="4343">
      <c r="A4343" t="inlineStr">
        <is>
          <t>Jeff Glass</t>
        </is>
      </c>
      <c r="B4343" t="inlineStr">
        <is>
          <t>(N/A)</t>
        </is>
      </c>
      <c r="C4343" t="inlineStr">
        <is>
          <t>G</t>
        </is>
      </c>
      <c r="D4343" t="inlineStr">
        <is>
          <t>G</t>
        </is>
      </c>
      <c r="E4343" t="n">
        <v>40</v>
      </c>
      <c r="F4343" t="inlineStr">
        <is>
          <t>FA</t>
        </is>
      </c>
      <c r="G4343" t="inlineStr">
        <is>
          <t>FA</t>
        </is>
      </c>
      <c r="H4343" s="30" t="n">
        <v>1</v>
      </c>
      <c r="I4343" s="31" t="n">
        <v>0</v>
      </c>
      <c r="J4343" s="31" t="n"/>
      <c r="K4343" s="31" t="n">
        <v>0</v>
      </c>
      <c r="L4343" s="32" t="n"/>
      <c r="M4343" s="31" t="n">
        <v>0</v>
      </c>
      <c r="N4343" s="31" t="n">
        <v>0</v>
      </c>
      <c r="O4343" s="31" t="n"/>
      <c r="P4343" s="31" t="n"/>
      <c r="Q4343" s="31" t="n">
        <v>0</v>
      </c>
      <c r="R4343" s="31" t="n"/>
      <c r="S4343" s="32" t="n"/>
      <c r="T4343" s="32" t="n"/>
      <c r="V4343" t="inlineStr">
        <is>
          <t>0041o</t>
        </is>
      </c>
      <c r="W4343" t="n">
        <v>2891</v>
      </c>
      <c r="X4343" t="n">
        <v>3820</v>
      </c>
      <c r="Z4343" t="inlineStr">
        <is>
          <t>Jeff Glass ((N/A) G)</t>
        </is>
      </c>
    </row>
    <row r="4344">
      <c r="A4344" t="inlineStr">
        <is>
          <t>Jeff King</t>
        </is>
      </c>
      <c r="B4344" t="inlineStr">
        <is>
          <t>TOR</t>
        </is>
      </c>
      <c r="C4344" t="inlineStr">
        <is>
          <t>D</t>
        </is>
      </c>
      <c r="D4344" t="inlineStr">
        <is>
          <t>D</t>
        </is>
      </c>
      <c r="E4344" t="n">
        <v>30</v>
      </c>
      <c r="F4344" t="inlineStr">
        <is>
          <t>FA</t>
        </is>
      </c>
      <c r="G4344" t="inlineStr">
        <is>
          <t>FA</t>
        </is>
      </c>
      <c r="H4344" s="30" t="n">
        <v>1</v>
      </c>
      <c r="I4344" s="31" t="n">
        <v>0</v>
      </c>
      <c r="J4344" s="31" t="n"/>
      <c r="K4344" s="31" t="n">
        <v>0</v>
      </c>
      <c r="L4344" s="32" t="n"/>
      <c r="M4344" s="31" t="n">
        <v>0</v>
      </c>
      <c r="N4344" s="31" t="n">
        <v>0</v>
      </c>
      <c r="O4344" s="31" t="n"/>
      <c r="P4344" s="31" t="n"/>
      <c r="Q4344" s="31" t="n">
        <v>0</v>
      </c>
      <c r="R4344" s="31" t="n"/>
      <c r="S4344" s="32" t="n"/>
      <c r="T4344" s="32" t="n"/>
      <c r="V4344" t="inlineStr">
        <is>
          <t>04l94</t>
        </is>
      </c>
      <c r="X4344" t="n">
        <v>7842</v>
      </c>
      <c r="Z4344" t="inlineStr">
        <is>
          <t>Jeff King (TOR D)</t>
        </is>
      </c>
    </row>
    <row r="4345">
      <c r="A4345" t="inlineStr">
        <is>
          <t>Jeff Kubiak</t>
        </is>
      </c>
      <c r="B4345" t="inlineStr">
        <is>
          <t>(N/A)</t>
        </is>
      </c>
      <c r="C4345" t="inlineStr">
        <is>
          <t>C</t>
        </is>
      </c>
      <c r="D4345" t="inlineStr">
        <is>
          <t>F</t>
        </is>
      </c>
      <c r="E4345" t="n">
        <v>32</v>
      </c>
      <c r="F4345" t="inlineStr">
        <is>
          <t>FA</t>
        </is>
      </c>
      <c r="G4345" t="inlineStr">
        <is>
          <t>FA</t>
        </is>
      </c>
      <c r="H4345" s="30" t="n">
        <v>1</v>
      </c>
      <c r="I4345" s="31" t="n">
        <v>0</v>
      </c>
      <c r="J4345" s="31" t="n"/>
      <c r="K4345" s="31" t="n">
        <v>0</v>
      </c>
      <c r="L4345" s="32" t="n"/>
      <c r="M4345" s="31" t="n">
        <v>0</v>
      </c>
      <c r="N4345" s="31" t="n">
        <v>0</v>
      </c>
      <c r="O4345" s="31" t="n"/>
      <c r="P4345" s="31" t="n"/>
      <c r="Q4345" s="31" t="n">
        <v>0</v>
      </c>
      <c r="R4345" s="31" t="n"/>
      <c r="S4345" s="32" t="n"/>
      <c r="T4345" s="32" t="n"/>
      <c r="V4345" t="inlineStr">
        <is>
          <t>04l7v</t>
        </is>
      </c>
      <c r="W4345" t="n">
        <v>6812</v>
      </c>
      <c r="X4345" t="n">
        <v>7808</v>
      </c>
      <c r="Y4345" t="inlineStr">
        <is>
          <t>c5b5f914-f618-49b2-9e93-a1ac583b17ab</t>
        </is>
      </c>
      <c r="Z4345" t="inlineStr">
        <is>
          <t>Jeff Kubiak ((N/A) C)</t>
        </is>
      </c>
    </row>
    <row r="4346">
      <c r="A4346" t="inlineStr">
        <is>
          <t>Jeff Lerg</t>
        </is>
      </c>
      <c r="B4346" t="inlineStr">
        <is>
          <t>(N/A)</t>
        </is>
      </c>
      <c r="C4346" t="inlineStr">
        <is>
          <t>G</t>
        </is>
      </c>
      <c r="D4346" t="inlineStr">
        <is>
          <t>G</t>
        </is>
      </c>
      <c r="E4346" t="n">
        <v>40</v>
      </c>
      <c r="F4346" t="inlineStr">
        <is>
          <t>FA</t>
        </is>
      </c>
      <c r="G4346" t="inlineStr">
        <is>
          <t>FA</t>
        </is>
      </c>
      <c r="H4346" s="30" t="n">
        <v>1</v>
      </c>
      <c r="I4346" s="31" t="n">
        <v>0</v>
      </c>
      <c r="J4346" s="31" t="n"/>
      <c r="K4346" s="31" t="n">
        <v>0</v>
      </c>
      <c r="L4346" s="32" t="n"/>
      <c r="M4346" s="31" t="n">
        <v>0</v>
      </c>
      <c r="N4346" s="31" t="n">
        <v>0</v>
      </c>
      <c r="O4346" s="31" t="n"/>
      <c r="P4346" s="31" t="n"/>
      <c r="Q4346" s="31" t="n">
        <v>0</v>
      </c>
      <c r="R4346" s="31" t="n"/>
      <c r="S4346" s="32" t="n"/>
      <c r="T4346" s="32" t="n"/>
      <c r="V4346" t="inlineStr">
        <is>
          <t>01gkd</t>
        </is>
      </c>
      <c r="X4346" t="n">
        <v>4743</v>
      </c>
      <c r="Z4346" t="inlineStr">
        <is>
          <t>Jeff Lerg ((N/A) G)</t>
        </is>
      </c>
    </row>
    <row r="4347">
      <c r="A4347" t="inlineStr">
        <is>
          <t>Jeff LoVecchio</t>
        </is>
      </c>
      <c r="B4347" t="inlineStr">
        <is>
          <t>(N/A)</t>
        </is>
      </c>
      <c r="C4347" t="inlineStr">
        <is>
          <t>LW</t>
        </is>
      </c>
      <c r="D4347" t="inlineStr">
        <is>
          <t>F</t>
        </is>
      </c>
      <c r="E4347" t="n">
        <v>41</v>
      </c>
      <c r="F4347" t="inlineStr">
        <is>
          <t>FA</t>
        </is>
      </c>
      <c r="G4347" t="inlineStr">
        <is>
          <t>FA</t>
        </is>
      </c>
      <c r="H4347" s="30" t="n">
        <v>1</v>
      </c>
      <c r="I4347" s="31" t="n">
        <v>0</v>
      </c>
      <c r="J4347" s="31" t="n"/>
      <c r="K4347" s="31" t="n">
        <v>0</v>
      </c>
      <c r="L4347" s="32" t="n"/>
      <c r="M4347" s="31" t="n">
        <v>0</v>
      </c>
      <c r="N4347" s="31" t="n">
        <v>0</v>
      </c>
      <c r="O4347" s="31" t="n"/>
      <c r="P4347" s="31" t="n"/>
      <c r="Q4347" s="31" t="n">
        <v>0</v>
      </c>
      <c r="R4347" s="31" t="n"/>
      <c r="S4347" s="32" t="n"/>
      <c r="T4347" s="32" t="n"/>
      <c r="V4347" t="inlineStr">
        <is>
          <t>0055m</t>
        </is>
      </c>
      <c r="W4347" t="n">
        <v>2952</v>
      </c>
      <c r="X4347" t="n">
        <v>4376</v>
      </c>
      <c r="Z4347" t="inlineStr">
        <is>
          <t>Jeff LoVecchio ((N/A) LW)</t>
        </is>
      </c>
    </row>
    <row r="4348">
      <c r="A4348" t="inlineStr">
        <is>
          <t>Jeff May</t>
        </is>
      </c>
      <c r="B4348" t="inlineStr">
        <is>
          <t>(N/A)</t>
        </is>
      </c>
      <c r="C4348" t="inlineStr">
        <is>
          <t>D</t>
        </is>
      </c>
      <c r="D4348" t="inlineStr">
        <is>
          <t>D</t>
        </is>
      </c>
      <c r="E4348" t="n">
        <v>39</v>
      </c>
      <c r="F4348" t="inlineStr">
        <is>
          <t>FA</t>
        </is>
      </c>
      <c r="G4348" t="inlineStr">
        <is>
          <t>FA</t>
        </is>
      </c>
      <c r="H4348" s="30" t="n">
        <v>1</v>
      </c>
      <c r="I4348" s="31" t="n">
        <v>0</v>
      </c>
      <c r="J4348" s="31" t="n"/>
      <c r="K4348" s="31" t="n">
        <v>0</v>
      </c>
      <c r="L4348" s="32" t="n"/>
      <c r="M4348" s="31" t="n">
        <v>0</v>
      </c>
      <c r="N4348" s="31" t="n">
        <v>0</v>
      </c>
      <c r="O4348" s="31" t="n"/>
      <c r="P4348" s="31" t="n"/>
      <c r="Q4348" s="31" t="n">
        <v>0</v>
      </c>
      <c r="R4348" s="31" t="n"/>
      <c r="S4348" s="32" t="n"/>
      <c r="T4348" s="32" t="n"/>
      <c r="V4348" t="inlineStr">
        <is>
          <t>01c9q</t>
        </is>
      </c>
      <c r="W4348" t="n">
        <v>3201</v>
      </c>
      <c r="X4348" t="n">
        <v>4613</v>
      </c>
      <c r="Z4348" t="inlineStr">
        <is>
          <t>Jeff May ((N/A) D)</t>
        </is>
      </c>
    </row>
    <row r="4349">
      <c r="A4349" t="inlineStr">
        <is>
          <t>Jeff Penner</t>
        </is>
      </c>
      <c r="B4349" t="inlineStr">
        <is>
          <t>(N/A)</t>
        </is>
      </c>
      <c r="C4349" t="inlineStr">
        <is>
          <t>D</t>
        </is>
      </c>
      <c r="D4349" t="inlineStr">
        <is>
          <t>D</t>
        </is>
      </c>
      <c r="E4349" t="n">
        <v>39</v>
      </c>
      <c r="F4349" t="inlineStr">
        <is>
          <t>FA</t>
        </is>
      </c>
      <c r="G4349" t="inlineStr">
        <is>
          <t>FA</t>
        </is>
      </c>
      <c r="H4349" s="30" t="n">
        <v>1</v>
      </c>
      <c r="I4349" s="31" t="n">
        <v>0</v>
      </c>
      <c r="J4349" s="31" t="n"/>
      <c r="K4349" s="31" t="n">
        <v>0</v>
      </c>
      <c r="L4349" s="32" t="n"/>
      <c r="M4349" s="31" t="n">
        <v>0</v>
      </c>
      <c r="N4349" s="31" t="n">
        <v>0</v>
      </c>
      <c r="O4349" s="31" t="n"/>
      <c r="P4349" s="31" t="n"/>
      <c r="Q4349" s="31" t="n">
        <v>0</v>
      </c>
      <c r="R4349" s="31" t="n"/>
      <c r="S4349" s="32" t="n"/>
      <c r="T4349" s="32" t="n"/>
      <c r="V4349" t="inlineStr">
        <is>
          <t>0056y</t>
        </is>
      </c>
      <c r="W4349" t="n">
        <v>2959</v>
      </c>
      <c r="X4349" t="n">
        <v>4388</v>
      </c>
      <c r="Z4349" t="inlineStr">
        <is>
          <t>Jeff Penner ((N/A) D)</t>
        </is>
      </c>
    </row>
    <row r="4350">
      <c r="A4350" t="inlineStr">
        <is>
          <t>Jeff Schultz</t>
        </is>
      </c>
      <c r="B4350" t="inlineStr">
        <is>
          <t>(N/A)</t>
        </is>
      </c>
      <c r="C4350" t="inlineStr">
        <is>
          <t>D</t>
        </is>
      </c>
      <c r="D4350" t="inlineStr">
        <is>
          <t>D</t>
        </is>
      </c>
      <c r="E4350" t="n">
        <v>40</v>
      </c>
      <c r="F4350" t="inlineStr">
        <is>
          <t>FA</t>
        </is>
      </c>
      <c r="G4350" t="inlineStr">
        <is>
          <t>FA</t>
        </is>
      </c>
      <c r="H4350" s="30" t="n">
        <v>1</v>
      </c>
      <c r="I4350" s="31" t="n">
        <v>0</v>
      </c>
      <c r="J4350" s="31" t="n"/>
      <c r="K4350" s="31" t="n">
        <v>0</v>
      </c>
      <c r="L4350" s="32" t="n"/>
      <c r="M4350" s="31" t="n">
        <v>0</v>
      </c>
      <c r="N4350" s="31" t="n">
        <v>0</v>
      </c>
      <c r="O4350" s="31" t="n"/>
      <c r="P4350" s="31" t="n"/>
      <c r="Q4350" s="31" t="n">
        <v>0</v>
      </c>
      <c r="R4350" s="31" t="n"/>
      <c r="S4350" s="32" t="n"/>
      <c r="T4350" s="32" t="n"/>
      <c r="V4350" t="inlineStr">
        <is>
          <t>004cw</t>
        </is>
      </c>
      <c r="W4350" t="n">
        <v>2194</v>
      </c>
      <c r="X4350" t="n">
        <v>3665</v>
      </c>
      <c r="Z4350" t="inlineStr">
        <is>
          <t>Jeff Schultz ((N/A) D)</t>
        </is>
      </c>
    </row>
    <row r="4351">
      <c r="A4351" t="inlineStr">
        <is>
          <t>Jeff Taylor</t>
        </is>
      </c>
      <c r="B4351" t="inlineStr">
        <is>
          <t>(N/A)</t>
        </is>
      </c>
      <c r="C4351" t="inlineStr">
        <is>
          <t>D</t>
        </is>
      </c>
      <c r="D4351" t="inlineStr">
        <is>
          <t>D</t>
        </is>
      </c>
      <c r="E4351" t="n">
        <v>32</v>
      </c>
      <c r="F4351" t="inlineStr">
        <is>
          <t>FA</t>
        </is>
      </c>
      <c r="G4351" t="inlineStr">
        <is>
          <t>FA</t>
        </is>
      </c>
      <c r="H4351" s="30" t="n">
        <v>1</v>
      </c>
      <c r="I4351" s="31" t="n">
        <v>0</v>
      </c>
      <c r="J4351" s="31" t="n"/>
      <c r="K4351" s="31" t="n">
        <v>0</v>
      </c>
      <c r="L4351" s="32" t="n"/>
      <c r="M4351" s="31" t="n">
        <v>0</v>
      </c>
      <c r="N4351" s="31" t="n">
        <v>0</v>
      </c>
      <c r="O4351" s="31" t="n"/>
      <c r="P4351" s="31" t="n"/>
      <c r="Q4351" s="31" t="n">
        <v>0</v>
      </c>
      <c r="R4351" s="31" t="n"/>
      <c r="S4351" s="32" t="n"/>
      <c r="T4351" s="32" t="n"/>
      <c r="V4351" t="inlineStr">
        <is>
          <t>03eek</t>
        </is>
      </c>
      <c r="W4351" t="n">
        <v>5355</v>
      </c>
      <c r="X4351" t="n">
        <v>6569</v>
      </c>
      <c r="Z4351" t="inlineStr">
        <is>
          <t>Jeff Taylor ((N/A) D)</t>
        </is>
      </c>
    </row>
    <row r="4352">
      <c r="A4352" t="inlineStr">
        <is>
          <t>Jeff Woywitka</t>
        </is>
      </c>
      <c r="B4352" t="inlineStr">
        <is>
          <t>(N/A)</t>
        </is>
      </c>
      <c r="C4352" t="inlineStr">
        <is>
          <t>D</t>
        </is>
      </c>
      <c r="D4352" t="inlineStr">
        <is>
          <t>D</t>
        </is>
      </c>
      <c r="E4352" t="n">
        <v>43</v>
      </c>
      <c r="F4352" t="inlineStr">
        <is>
          <t>FA</t>
        </is>
      </c>
      <c r="G4352" t="inlineStr">
        <is>
          <t>FA</t>
        </is>
      </c>
      <c r="H4352" s="30" t="n">
        <v>1</v>
      </c>
      <c r="I4352" s="31" t="n">
        <v>0</v>
      </c>
      <c r="J4352" s="31" t="n"/>
      <c r="K4352" s="31" t="n">
        <v>0</v>
      </c>
      <c r="L4352" s="32" t="n"/>
      <c r="M4352" s="31" t="n">
        <v>0</v>
      </c>
      <c r="N4352" s="31" t="n">
        <v>0</v>
      </c>
      <c r="O4352" s="31" t="n"/>
      <c r="P4352" s="31" t="n"/>
      <c r="Q4352" s="31" t="n">
        <v>0</v>
      </c>
      <c r="R4352" s="31" t="n"/>
      <c r="S4352" s="32" t="n"/>
      <c r="T4352" s="32" t="n"/>
      <c r="V4352" t="inlineStr">
        <is>
          <t>0048c</t>
        </is>
      </c>
      <c r="W4352" t="n">
        <v>1479</v>
      </c>
      <c r="X4352" t="n">
        <v>2938</v>
      </c>
      <c r="Z4352" t="inlineStr">
        <is>
          <t>Jeff Woywitka ((N/A) D)</t>
        </is>
      </c>
    </row>
    <row r="4353">
      <c r="A4353" t="inlineStr">
        <is>
          <t>Jeff Zatkoff</t>
        </is>
      </c>
      <c r="B4353" t="inlineStr">
        <is>
          <t>(N/A)</t>
        </is>
      </c>
      <c r="C4353" t="inlineStr">
        <is>
          <t>G</t>
        </is>
      </c>
      <c r="D4353" t="inlineStr">
        <is>
          <t>G</t>
        </is>
      </c>
      <c r="E4353" t="n">
        <v>39</v>
      </c>
      <c r="F4353" t="inlineStr">
        <is>
          <t>FA</t>
        </is>
      </c>
      <c r="G4353" t="inlineStr">
        <is>
          <t>FA</t>
        </is>
      </c>
      <c r="H4353" s="30" t="n">
        <v>1</v>
      </c>
      <c r="I4353" s="31" t="n">
        <v>0</v>
      </c>
      <c r="J4353" s="31" t="n"/>
      <c r="K4353" s="31" t="n">
        <v>0</v>
      </c>
      <c r="L4353" s="32" t="n"/>
      <c r="M4353" s="31" t="n">
        <v>0</v>
      </c>
      <c r="N4353" s="31" t="n">
        <v>0</v>
      </c>
      <c r="O4353" s="31" t="n"/>
      <c r="P4353" s="31" t="n"/>
      <c r="Q4353" s="31" t="n">
        <v>0</v>
      </c>
      <c r="R4353" s="31" t="n"/>
      <c r="S4353" s="32" t="n"/>
      <c r="T4353" s="32" t="n"/>
      <c r="V4353" t="inlineStr">
        <is>
          <t>00589</t>
        </is>
      </c>
      <c r="W4353" t="n">
        <v>3870</v>
      </c>
      <c r="X4353" t="n">
        <v>4407</v>
      </c>
      <c r="Z4353" t="inlineStr">
        <is>
          <t>Jeff Zatkoff ((N/A) G)</t>
        </is>
      </c>
    </row>
    <row r="4354">
      <c r="A4354" t="inlineStr">
        <is>
          <t>Jeff de Wit</t>
        </is>
      </c>
      <c r="B4354" t="inlineStr">
        <is>
          <t>(N/A)</t>
        </is>
      </c>
      <c r="C4354" t="inlineStr">
        <is>
          <t>LW</t>
        </is>
      </c>
      <c r="D4354" t="inlineStr">
        <is>
          <t>F</t>
        </is>
      </c>
      <c r="E4354" t="n">
        <v>28</v>
      </c>
      <c r="F4354" t="inlineStr">
        <is>
          <t>FA</t>
        </is>
      </c>
      <c r="G4354" t="inlineStr">
        <is>
          <t>FA</t>
        </is>
      </c>
      <c r="H4354" s="30" t="n">
        <v>1</v>
      </c>
      <c r="I4354" s="31" t="n">
        <v>0</v>
      </c>
      <c r="J4354" s="31" t="n"/>
      <c r="K4354" s="31" t="n">
        <v>0</v>
      </c>
      <c r="L4354" s="32" t="n"/>
      <c r="M4354" s="31" t="n">
        <v>0</v>
      </c>
      <c r="N4354" s="31" t="n">
        <v>0</v>
      </c>
      <c r="O4354" s="31" t="n"/>
      <c r="P4354" s="31" t="n"/>
      <c r="Q4354" s="31" t="n">
        <v>0</v>
      </c>
      <c r="R4354" s="31" t="n"/>
      <c r="S4354" s="32" t="n"/>
      <c r="T4354" s="32" t="n"/>
      <c r="V4354" t="inlineStr">
        <is>
          <t>048w2</t>
        </is>
      </c>
      <c r="X4354" t="n">
        <v>7397</v>
      </c>
      <c r="Z4354" t="inlineStr">
        <is>
          <t>Jeff de Wit ((N/A) LW)</t>
        </is>
      </c>
    </row>
    <row r="4355">
      <c r="A4355" t="inlineStr">
        <is>
          <t>Jens Auke Hoekstra</t>
        </is>
      </c>
      <c r="B4355" t="inlineStr">
        <is>
          <t>(N/A)</t>
        </is>
      </c>
      <c r="C4355" t="inlineStr">
        <is>
          <t>G</t>
        </is>
      </c>
      <c r="D4355" t="inlineStr">
        <is>
          <t>G</t>
        </is>
      </c>
      <c r="E4355" t="n">
        <v>22</v>
      </c>
      <c r="F4355" t="inlineStr">
        <is>
          <t>FA</t>
        </is>
      </c>
      <c r="G4355" t="inlineStr">
        <is>
          <t>FA</t>
        </is>
      </c>
      <c r="H4355" s="30" t="n">
        <v>1</v>
      </c>
      <c r="I4355" s="31" t="n">
        <v>0</v>
      </c>
      <c r="J4355" s="31" t="n"/>
      <c r="K4355" s="31" t="n">
        <v>0</v>
      </c>
      <c r="L4355" s="32" t="n"/>
      <c r="M4355" s="31" t="n">
        <v>0</v>
      </c>
      <c r="N4355" s="31" t="n">
        <v>0</v>
      </c>
      <c r="O4355" s="31" t="n"/>
      <c r="P4355" s="31" t="n"/>
      <c r="Q4355" s="31" t="n">
        <v>0</v>
      </c>
      <c r="R4355" s="31" t="n"/>
      <c r="S4355" s="32" t="n"/>
      <c r="T4355" s="32" t="n"/>
      <c r="V4355" t="inlineStr">
        <is>
          <t>06q1d</t>
        </is>
      </c>
      <c r="Z4355" t="inlineStr">
        <is>
          <t>Jens Auke Hoekstra ((N/A) G)</t>
        </is>
      </c>
    </row>
    <row r="4356">
      <c r="A4356" t="inlineStr">
        <is>
          <t>Jens Looke</t>
        </is>
      </c>
      <c r="B4356" t="inlineStr">
        <is>
          <t>(N/A)</t>
        </is>
      </c>
      <c r="C4356" t="inlineStr">
        <is>
          <t>RW</t>
        </is>
      </c>
      <c r="D4356" t="inlineStr">
        <is>
          <t>F</t>
        </is>
      </c>
      <c r="E4356" t="n">
        <v>29</v>
      </c>
      <c r="F4356" t="inlineStr">
        <is>
          <t>FA</t>
        </is>
      </c>
      <c r="G4356" t="inlineStr">
        <is>
          <t>FA</t>
        </is>
      </c>
      <c r="H4356" s="30" t="n">
        <v>1</v>
      </c>
      <c r="I4356" s="31" t="n">
        <v>0</v>
      </c>
      <c r="J4356" s="31" t="n"/>
      <c r="K4356" s="31" t="n">
        <v>0</v>
      </c>
      <c r="L4356" s="32" t="n"/>
      <c r="M4356" s="31" t="n">
        <v>0</v>
      </c>
      <c r="N4356" s="31" t="n">
        <v>0</v>
      </c>
      <c r="O4356" s="31" t="n"/>
      <c r="P4356" s="31" t="n"/>
      <c r="Q4356" s="31" t="n">
        <v>0</v>
      </c>
      <c r="R4356" s="31" t="n"/>
      <c r="S4356" s="32" t="n"/>
      <c r="T4356" s="32" t="n"/>
      <c r="V4356" t="inlineStr">
        <is>
          <t>03rfv</t>
        </is>
      </c>
      <c r="W4356" t="n">
        <v>4884</v>
      </c>
      <c r="X4356" t="n">
        <v>6825</v>
      </c>
      <c r="Z4356" t="inlineStr">
        <is>
          <t>Jens Looke ((N/A) RW)</t>
        </is>
      </c>
    </row>
    <row r="4357">
      <c r="A4357" t="inlineStr">
        <is>
          <t>Jerad Rosburg</t>
        </is>
      </c>
      <c r="B4357" t="inlineStr">
        <is>
          <t>(N/A)</t>
        </is>
      </c>
      <c r="C4357" t="inlineStr">
        <is>
          <t>D</t>
        </is>
      </c>
      <c r="D4357" t="inlineStr">
        <is>
          <t>D</t>
        </is>
      </c>
      <c r="E4357" t="n">
        <v>30</v>
      </c>
      <c r="F4357" t="inlineStr">
        <is>
          <t>FA</t>
        </is>
      </c>
      <c r="G4357" t="inlineStr">
        <is>
          <t>FA</t>
        </is>
      </c>
      <c r="H4357" s="30" t="n">
        <v>1</v>
      </c>
      <c r="I4357" s="31" t="n">
        <v>0</v>
      </c>
      <c r="J4357" s="31" t="n"/>
      <c r="K4357" s="31" t="n">
        <v>0</v>
      </c>
      <c r="L4357" s="32" t="n"/>
      <c r="M4357" s="31" t="n">
        <v>0</v>
      </c>
      <c r="N4357" s="31" t="n">
        <v>0</v>
      </c>
      <c r="O4357" s="31" t="n"/>
      <c r="P4357" s="31" t="n"/>
      <c r="Q4357" s="31" t="n">
        <v>0</v>
      </c>
      <c r="R4357" s="31" t="n"/>
      <c r="S4357" s="32" t="n"/>
      <c r="T4357" s="32" t="n"/>
      <c r="V4357" t="inlineStr">
        <is>
          <t>05gwq</t>
        </is>
      </c>
      <c r="W4357" t="n">
        <v>6224</v>
      </c>
      <c r="X4357" t="n">
        <v>8588</v>
      </c>
      <c r="Y4357" t="inlineStr">
        <is>
          <t>81efa276-7e81-46ae-bebd-c710ec021cf6</t>
        </is>
      </c>
      <c r="Z4357" t="inlineStr">
        <is>
          <t>Jerad Rosburg ((N/A) D)</t>
        </is>
      </c>
    </row>
    <row r="4358">
      <c r="A4358" t="inlineStr">
        <is>
          <t>Jere Huhtamaa</t>
        </is>
      </c>
      <c r="B4358" t="inlineStr">
        <is>
          <t>(N/A)</t>
        </is>
      </c>
      <c r="C4358" t="inlineStr">
        <is>
          <t>G</t>
        </is>
      </c>
      <c r="D4358" t="inlineStr">
        <is>
          <t>G</t>
        </is>
      </c>
      <c r="E4358" t="n">
        <v>26</v>
      </c>
      <c r="F4358" t="inlineStr">
        <is>
          <t>FA</t>
        </is>
      </c>
      <c r="G4358" t="inlineStr">
        <is>
          <t>FA</t>
        </is>
      </c>
      <c r="H4358" s="30" t="n">
        <v>1</v>
      </c>
      <c r="I4358" s="31" t="n">
        <v>0</v>
      </c>
      <c r="J4358" s="31" t="n"/>
      <c r="K4358" s="31" t="n">
        <v>0</v>
      </c>
      <c r="L4358" s="32" t="n"/>
      <c r="M4358" s="31" t="n">
        <v>0</v>
      </c>
      <c r="N4358" s="31" t="n">
        <v>0</v>
      </c>
      <c r="O4358" s="31" t="n"/>
      <c r="P4358" s="31" t="n"/>
      <c r="Q4358" s="31" t="n">
        <v>0</v>
      </c>
      <c r="R4358" s="31" t="n"/>
      <c r="S4358" s="32" t="n"/>
      <c r="T4358" s="32" t="n"/>
      <c r="V4358" t="inlineStr">
        <is>
          <t>05ncu</t>
        </is>
      </c>
      <c r="Z4358" t="inlineStr">
        <is>
          <t>Jere Huhtamaa ((N/A) G)</t>
        </is>
      </c>
    </row>
    <row r="4359">
      <c r="A4359" t="inlineStr">
        <is>
          <t>Jere Innala</t>
        </is>
      </c>
      <c r="B4359" t="inlineStr">
        <is>
          <t>COL</t>
        </is>
      </c>
      <c r="C4359" t="inlineStr">
        <is>
          <t>LW</t>
        </is>
      </c>
      <c r="D4359" t="inlineStr">
        <is>
          <t>F</t>
        </is>
      </c>
      <c r="E4359" t="n">
        <v>28</v>
      </c>
      <c r="F4359" t="inlineStr">
        <is>
          <t>T</t>
        </is>
      </c>
      <c r="G4359" t="inlineStr">
        <is>
          <t>Aznfungus</t>
        </is>
      </c>
      <c r="H4359" s="30" t="n">
        <v>1</v>
      </c>
      <c r="I4359" s="31" t="n">
        <v>0</v>
      </c>
      <c r="J4359" s="31" t="n"/>
      <c r="K4359" s="31" t="n">
        <v>0</v>
      </c>
      <c r="L4359" s="32" t="n"/>
      <c r="M4359" s="31" t="n">
        <v>0</v>
      </c>
      <c r="N4359" s="31" t="n">
        <v>0</v>
      </c>
      <c r="O4359" s="31" t="n"/>
      <c r="P4359" s="31" t="n"/>
      <c r="Q4359" s="31" t="n">
        <v>0</v>
      </c>
      <c r="R4359" s="31" t="n"/>
      <c r="S4359" s="32" t="n"/>
      <c r="T4359" s="32" t="n"/>
      <c r="V4359" t="inlineStr">
        <is>
          <t>04ytf</t>
        </is>
      </c>
      <c r="W4359" t="n">
        <v>7235</v>
      </c>
      <c r="Y4359" t="inlineStr">
        <is>
          <t>e974c669-bd37-49ea-9af8-e837e8aaee4c</t>
        </is>
      </c>
      <c r="Z4359" t="inlineStr">
        <is>
          <t>Jere Innala (COL LW)</t>
        </is>
      </c>
    </row>
    <row r="4360">
      <c r="A4360" t="inlineStr">
        <is>
          <t>Jere Lassila</t>
        </is>
      </c>
      <c r="B4360" t="inlineStr">
        <is>
          <t>(N/A)</t>
        </is>
      </c>
      <c r="C4360" t="inlineStr">
        <is>
          <t>C</t>
        </is>
      </c>
      <c r="D4360" t="inlineStr">
        <is>
          <t>F</t>
        </is>
      </c>
      <c r="E4360" t="n">
        <v>22</v>
      </c>
      <c r="F4360" t="inlineStr">
        <is>
          <t>FA</t>
        </is>
      </c>
      <c r="G4360" t="inlineStr">
        <is>
          <t>FA</t>
        </is>
      </c>
      <c r="H4360" s="30" t="n">
        <v>1</v>
      </c>
      <c r="I4360" s="31" t="n">
        <v>0</v>
      </c>
      <c r="J4360" s="31" t="n"/>
      <c r="K4360" s="31" t="n">
        <v>0</v>
      </c>
      <c r="L4360" s="32" t="n"/>
      <c r="M4360" s="31" t="n">
        <v>0</v>
      </c>
      <c r="N4360" s="31" t="n">
        <v>0</v>
      </c>
      <c r="O4360" s="31" t="n"/>
      <c r="P4360" s="31" t="n"/>
      <c r="Q4360" s="31" t="n">
        <v>0</v>
      </c>
      <c r="R4360" s="31" t="n"/>
      <c r="S4360" s="32" t="n"/>
      <c r="T4360" s="32" t="n"/>
      <c r="V4360" t="inlineStr">
        <is>
          <t>061a3</t>
        </is>
      </c>
      <c r="Z4360" t="inlineStr">
        <is>
          <t>Jere Lassila ((N/A) C)</t>
        </is>
      </c>
    </row>
    <row r="4361">
      <c r="A4361" t="inlineStr">
        <is>
          <t>Jere Sallinen</t>
        </is>
      </c>
      <c r="B4361" t="inlineStr">
        <is>
          <t>(N/A)</t>
        </is>
      </c>
      <c r="C4361" t="inlineStr">
        <is>
          <t>LW</t>
        </is>
      </c>
      <c r="D4361" t="inlineStr">
        <is>
          <t>F</t>
        </is>
      </c>
      <c r="E4361" t="n">
        <v>35</v>
      </c>
      <c r="F4361" t="inlineStr">
        <is>
          <t>FA</t>
        </is>
      </c>
      <c r="G4361" t="inlineStr">
        <is>
          <t>FA</t>
        </is>
      </c>
      <c r="H4361" s="30" t="n">
        <v>1</v>
      </c>
      <c r="I4361" s="31" t="n">
        <v>0</v>
      </c>
      <c r="J4361" s="31" t="n"/>
      <c r="K4361" s="31" t="n">
        <v>0</v>
      </c>
      <c r="L4361" s="32" t="n"/>
      <c r="M4361" s="31" t="n">
        <v>0</v>
      </c>
      <c r="N4361" s="31" t="n">
        <v>0</v>
      </c>
      <c r="O4361" s="31" t="n"/>
      <c r="P4361" s="31" t="n"/>
      <c r="Q4361" s="31" t="n">
        <v>0</v>
      </c>
      <c r="R4361" s="31" t="n"/>
      <c r="S4361" s="32" t="n"/>
      <c r="T4361" s="32" t="n"/>
      <c r="V4361" t="inlineStr">
        <is>
          <t>02yeb</t>
        </is>
      </c>
      <c r="X4361" t="n">
        <v>7075</v>
      </c>
      <c r="Z4361" t="inlineStr">
        <is>
          <t>Jere Sallinen ((N/A) LW)</t>
        </is>
      </c>
    </row>
    <row r="4362">
      <c r="A4362" t="inlineStr">
        <is>
          <t>Jere Somervuori</t>
        </is>
      </c>
      <c r="B4362" t="inlineStr">
        <is>
          <t>(N/A)</t>
        </is>
      </c>
      <c r="C4362" t="inlineStr">
        <is>
          <t>LW</t>
        </is>
      </c>
      <c r="D4362" t="inlineStr">
        <is>
          <t>F</t>
        </is>
      </c>
      <c r="E4362" t="n">
        <v>19</v>
      </c>
      <c r="F4362" t="inlineStr">
        <is>
          <t>FA</t>
        </is>
      </c>
      <c r="G4362" t="inlineStr">
        <is>
          <t>FA</t>
        </is>
      </c>
      <c r="H4362" s="30" t="n">
        <v>1</v>
      </c>
      <c r="I4362" s="31" t="n">
        <v>0</v>
      </c>
      <c r="J4362" s="31" t="n"/>
      <c r="K4362" s="31" t="n">
        <v>0</v>
      </c>
      <c r="L4362" s="32" t="n"/>
      <c r="M4362" s="31" t="n">
        <v>0</v>
      </c>
      <c r="N4362" s="31" t="n">
        <v>0</v>
      </c>
      <c r="O4362" s="31" t="n"/>
      <c r="P4362" s="31" t="n"/>
      <c r="Q4362" s="31" t="n">
        <v>0</v>
      </c>
      <c r="R4362" s="31" t="n"/>
      <c r="S4362" s="32" t="n"/>
      <c r="T4362" s="32" t="n"/>
      <c r="V4362" t="inlineStr">
        <is>
          <t>06yfx</t>
        </is>
      </c>
      <c r="Z4362" t="inlineStr">
        <is>
          <t>Jere Somervuori ((N/A) LW)</t>
        </is>
      </c>
    </row>
    <row r="4363">
      <c r="A4363" t="inlineStr">
        <is>
          <t>Jeremi Gerber</t>
        </is>
      </c>
      <c r="B4363" t="inlineStr">
        <is>
          <t>(N/A)</t>
        </is>
      </c>
      <c r="C4363" t="inlineStr">
        <is>
          <t>RW</t>
        </is>
      </c>
      <c r="D4363" t="inlineStr">
        <is>
          <t>F</t>
        </is>
      </c>
      <c r="E4363" t="n">
        <v>26</v>
      </c>
      <c r="F4363" t="inlineStr">
        <is>
          <t>FA</t>
        </is>
      </c>
      <c r="G4363" t="inlineStr">
        <is>
          <t>FA</t>
        </is>
      </c>
      <c r="H4363" s="30" t="n">
        <v>1</v>
      </c>
      <c r="I4363" s="31" t="n">
        <v>0</v>
      </c>
      <c r="J4363" s="31" t="n"/>
      <c r="K4363" s="31" t="n">
        <v>0</v>
      </c>
      <c r="L4363" s="32" t="n"/>
      <c r="M4363" s="31" t="n">
        <v>0</v>
      </c>
      <c r="N4363" s="31" t="n">
        <v>0</v>
      </c>
      <c r="O4363" s="31" t="n"/>
      <c r="P4363" s="31" t="n"/>
      <c r="Q4363" s="31" t="n">
        <v>0</v>
      </c>
      <c r="R4363" s="31" t="n"/>
      <c r="S4363" s="32" t="n"/>
      <c r="T4363" s="32" t="n"/>
      <c r="V4363" t="inlineStr">
        <is>
          <t>04rnd</t>
        </is>
      </c>
      <c r="Z4363" t="inlineStr">
        <is>
          <t>Jeremi Gerber ((N/A) RW)</t>
        </is>
      </c>
    </row>
    <row r="4364">
      <c r="A4364" t="inlineStr">
        <is>
          <t>Jeremi Tammela</t>
        </is>
      </c>
      <c r="B4364" t="inlineStr">
        <is>
          <t>(N/A)</t>
        </is>
      </c>
      <c r="C4364" t="inlineStr">
        <is>
          <t>C</t>
        </is>
      </c>
      <c r="D4364" t="inlineStr">
        <is>
          <t>F</t>
        </is>
      </c>
      <c r="E4364" t="n">
        <v>23</v>
      </c>
      <c r="F4364" t="inlineStr">
        <is>
          <t>FA</t>
        </is>
      </c>
      <c r="G4364" t="inlineStr">
        <is>
          <t>FA</t>
        </is>
      </c>
      <c r="H4364" s="30" t="n">
        <v>1</v>
      </c>
      <c r="I4364" s="31" t="n">
        <v>0</v>
      </c>
      <c r="J4364" s="31" t="n"/>
      <c r="K4364" s="31" t="n">
        <v>0</v>
      </c>
      <c r="L4364" s="32" t="n"/>
      <c r="M4364" s="31" t="n">
        <v>0</v>
      </c>
      <c r="N4364" s="31" t="n">
        <v>0</v>
      </c>
      <c r="O4364" s="31" t="n"/>
      <c r="P4364" s="31" t="n"/>
      <c r="Q4364" s="31" t="n">
        <v>0</v>
      </c>
      <c r="R4364" s="31" t="n"/>
      <c r="S4364" s="32" t="n"/>
      <c r="T4364" s="32" t="n"/>
      <c r="V4364" t="inlineStr">
        <is>
          <t>05uw4</t>
        </is>
      </c>
      <c r="Z4364" t="inlineStr">
        <is>
          <t>Jeremi Tammela ((N/A) C)</t>
        </is>
      </c>
    </row>
    <row r="4365">
      <c r="A4365" t="inlineStr">
        <is>
          <t>Jeremiah Addison</t>
        </is>
      </c>
      <c r="B4365" t="inlineStr">
        <is>
          <t>(N/A)</t>
        </is>
      </c>
      <c r="C4365" t="inlineStr">
        <is>
          <t>LW</t>
        </is>
      </c>
      <c r="D4365" t="inlineStr">
        <is>
          <t>F</t>
        </is>
      </c>
      <c r="E4365" t="n">
        <v>29</v>
      </c>
      <c r="F4365" t="inlineStr">
        <is>
          <t>FA</t>
        </is>
      </c>
      <c r="G4365" t="inlineStr">
        <is>
          <t>FA</t>
        </is>
      </c>
      <c r="H4365" s="30" t="n">
        <v>1</v>
      </c>
      <c r="I4365" s="31" t="n">
        <v>0</v>
      </c>
      <c r="J4365" s="31" t="n"/>
      <c r="K4365" s="31" t="n">
        <v>0</v>
      </c>
      <c r="L4365" s="32" t="n"/>
      <c r="M4365" s="31" t="n">
        <v>0</v>
      </c>
      <c r="N4365" s="31" t="n">
        <v>0</v>
      </c>
      <c r="O4365" s="31" t="n"/>
      <c r="P4365" s="31" t="n"/>
      <c r="Q4365" s="31" t="n">
        <v>0</v>
      </c>
      <c r="R4365" s="31" t="n"/>
      <c r="S4365" s="32" t="n"/>
      <c r="T4365" s="32" t="n"/>
      <c r="V4365" t="inlineStr">
        <is>
          <t>03rk2</t>
        </is>
      </c>
      <c r="W4365" t="n">
        <v>5042</v>
      </c>
      <c r="X4365" t="n">
        <v>6949</v>
      </c>
      <c r="Z4365" t="inlineStr">
        <is>
          <t>Jeremiah Addison ((N/A) LW)</t>
        </is>
      </c>
    </row>
    <row r="4366">
      <c r="A4366" t="inlineStr">
        <is>
          <t>Jeremias Lindewall</t>
        </is>
      </c>
      <c r="B4366" t="inlineStr">
        <is>
          <t>(N/A)</t>
        </is>
      </c>
      <c r="C4366" t="inlineStr">
        <is>
          <t>LW</t>
        </is>
      </c>
      <c r="D4366" t="inlineStr">
        <is>
          <t>F</t>
        </is>
      </c>
      <c r="E4366" t="n">
        <v>24</v>
      </c>
      <c r="F4366" t="inlineStr">
        <is>
          <t>FA</t>
        </is>
      </c>
      <c r="G4366" t="inlineStr">
        <is>
          <t>FA</t>
        </is>
      </c>
      <c r="H4366" s="30" t="n">
        <v>1</v>
      </c>
      <c r="I4366" s="31" t="n">
        <v>0</v>
      </c>
      <c r="J4366" s="31" t="n"/>
      <c r="K4366" s="31" t="n">
        <v>0</v>
      </c>
      <c r="L4366" s="32" t="n"/>
      <c r="M4366" s="31" t="n">
        <v>0</v>
      </c>
      <c r="N4366" s="31" t="n">
        <v>0</v>
      </c>
      <c r="O4366" s="31" t="n"/>
      <c r="P4366" s="31" t="n"/>
      <c r="Q4366" s="31" t="n">
        <v>0</v>
      </c>
      <c r="R4366" s="31" t="n"/>
      <c r="S4366" s="32" t="n"/>
      <c r="T4366" s="32" t="n"/>
      <c r="V4366" t="inlineStr">
        <is>
          <t>05oye</t>
        </is>
      </c>
      <c r="Y4366" t="inlineStr">
        <is>
          <t>6b5b4cb0-2651-4ca7-9c8a-ca31aff761af</t>
        </is>
      </c>
      <c r="Z4366" t="inlineStr">
        <is>
          <t>Jeremias Lindewall ((N/A) LW)</t>
        </is>
      </c>
    </row>
    <row r="4367">
      <c r="A4367" t="inlineStr">
        <is>
          <t>Jeremie Biakabutuka</t>
        </is>
      </c>
      <c r="B4367" t="inlineStr">
        <is>
          <t>(N/A)</t>
        </is>
      </c>
      <c r="C4367" t="inlineStr">
        <is>
          <t>D</t>
        </is>
      </c>
      <c r="D4367" t="inlineStr">
        <is>
          <t>D</t>
        </is>
      </c>
      <c r="E4367" t="n">
        <v>24</v>
      </c>
      <c r="F4367" t="inlineStr">
        <is>
          <t>FA</t>
        </is>
      </c>
      <c r="G4367" t="inlineStr">
        <is>
          <t>FA</t>
        </is>
      </c>
      <c r="H4367" s="30" t="n">
        <v>1</v>
      </c>
      <c r="I4367" s="31" t="n">
        <v>0</v>
      </c>
      <c r="J4367" s="31" t="n"/>
      <c r="K4367" s="31" t="n">
        <v>0</v>
      </c>
      <c r="L4367" s="32" t="n"/>
      <c r="M4367" s="31" t="n">
        <v>0</v>
      </c>
      <c r="N4367" s="31" t="n">
        <v>0</v>
      </c>
      <c r="O4367" s="31" t="n"/>
      <c r="P4367" s="31" t="n"/>
      <c r="Q4367" s="31" t="n">
        <v>0</v>
      </c>
      <c r="R4367" s="31" t="n"/>
      <c r="S4367" s="32" t="n"/>
      <c r="T4367" s="32" t="n"/>
      <c r="V4367" t="inlineStr">
        <is>
          <t>05oyz</t>
        </is>
      </c>
      <c r="W4367" t="n">
        <v>7043</v>
      </c>
      <c r="Y4367" t="inlineStr">
        <is>
          <t>e0740f52-fd2a-4471-9cc9-b2f3d268918b</t>
        </is>
      </c>
      <c r="Z4367" t="inlineStr">
        <is>
          <t>Jeremie Biakabutuka ((N/A) D)</t>
        </is>
      </c>
    </row>
    <row r="4368">
      <c r="A4368" t="inlineStr">
        <is>
          <t>Jeremie Blain</t>
        </is>
      </c>
      <c r="B4368" t="inlineStr">
        <is>
          <t>MTL</t>
        </is>
      </c>
      <c r="C4368" t="inlineStr">
        <is>
          <t>D</t>
        </is>
      </c>
      <c r="D4368" t="inlineStr">
        <is>
          <t>D</t>
        </is>
      </c>
      <c r="E4368" t="n">
        <v>34</v>
      </c>
      <c r="F4368" t="inlineStr">
        <is>
          <t>FA</t>
        </is>
      </c>
      <c r="G4368" t="inlineStr">
        <is>
          <t>FA</t>
        </is>
      </c>
      <c r="H4368" s="30" t="n">
        <v>1</v>
      </c>
      <c r="I4368" s="31" t="n">
        <v>0</v>
      </c>
      <c r="J4368" s="31" t="n"/>
      <c r="K4368" s="31" t="n">
        <v>0</v>
      </c>
      <c r="L4368" s="32" t="n"/>
      <c r="M4368" s="31" t="n">
        <v>0</v>
      </c>
      <c r="N4368" s="31" t="n">
        <v>0</v>
      </c>
      <c r="O4368" s="31" t="n"/>
      <c r="P4368" s="31" t="n"/>
      <c r="Q4368" s="31" t="n">
        <v>0</v>
      </c>
      <c r="R4368" s="31" t="n"/>
      <c r="S4368" s="32" t="n"/>
      <c r="T4368" s="32" t="n"/>
      <c r="V4368" t="inlineStr">
        <is>
          <t>01zu1</t>
        </is>
      </c>
      <c r="W4368" t="n">
        <v>4239</v>
      </c>
      <c r="X4368" t="n">
        <v>5064</v>
      </c>
      <c r="Z4368" t="inlineStr">
        <is>
          <t>Jeremie Blain (MTL D)</t>
        </is>
      </c>
    </row>
    <row r="4369">
      <c r="A4369" t="inlineStr">
        <is>
          <t>Jeremie Bucheler</t>
        </is>
      </c>
      <c r="B4369" t="inlineStr">
        <is>
          <t>SJS</t>
        </is>
      </c>
      <c r="C4369" t="inlineStr">
        <is>
          <t>D</t>
        </is>
      </c>
      <c r="D4369" t="inlineStr">
        <is>
          <t>D</t>
        </is>
      </c>
      <c r="E4369" t="n">
        <v>26</v>
      </c>
      <c r="F4369" t="inlineStr">
        <is>
          <t>FA</t>
        </is>
      </c>
      <c r="G4369" t="inlineStr">
        <is>
          <t>FA</t>
        </is>
      </c>
      <c r="H4369" s="30" t="n">
        <v>1</v>
      </c>
      <c r="I4369" s="31" t="n">
        <v>0</v>
      </c>
      <c r="J4369" s="31" t="n"/>
      <c r="K4369" s="31" t="n">
        <v>0</v>
      </c>
      <c r="L4369" s="32" t="n"/>
      <c r="M4369" s="31" t="n">
        <v>0</v>
      </c>
      <c r="N4369" s="31" t="n">
        <v>0</v>
      </c>
      <c r="O4369" s="31" t="n"/>
      <c r="P4369" s="31" t="n"/>
      <c r="Q4369" s="31" t="n">
        <v>0</v>
      </c>
      <c r="R4369" s="31" t="n"/>
      <c r="S4369" s="32" t="n"/>
      <c r="T4369" s="32" t="n"/>
      <c r="V4369" t="inlineStr">
        <is>
          <t>05o4e</t>
        </is>
      </c>
      <c r="Y4369" t="inlineStr">
        <is>
          <t>ffc2a670-7e21-4f6d-bdeb-21a2194aee4b</t>
        </is>
      </c>
      <c r="Z4369" t="inlineStr">
        <is>
          <t>Jeremie Bucheler (SJS D)</t>
        </is>
      </c>
    </row>
    <row r="4370">
      <c r="A4370" t="inlineStr">
        <is>
          <t>Jeremie Fraser</t>
        </is>
      </c>
      <c r="B4370" t="inlineStr">
        <is>
          <t>(N/A)</t>
        </is>
      </c>
      <c r="C4370" t="inlineStr">
        <is>
          <t>D</t>
        </is>
      </c>
      <c r="D4370" t="inlineStr">
        <is>
          <t>D</t>
        </is>
      </c>
      <c r="E4370" t="n">
        <v>32</v>
      </c>
      <c r="F4370" t="inlineStr">
        <is>
          <t>FA</t>
        </is>
      </c>
      <c r="G4370" t="inlineStr">
        <is>
          <t>FA</t>
        </is>
      </c>
      <c r="H4370" s="30" t="n">
        <v>1</v>
      </c>
      <c r="I4370" s="31" t="n">
        <v>0</v>
      </c>
      <c r="J4370" s="31" t="n"/>
      <c r="K4370" s="31" t="n">
        <v>0</v>
      </c>
      <c r="L4370" s="32" t="n"/>
      <c r="M4370" s="31" t="n">
        <v>0</v>
      </c>
      <c r="N4370" s="31" t="n">
        <v>0</v>
      </c>
      <c r="O4370" s="31" t="n"/>
      <c r="P4370" s="31" t="n"/>
      <c r="Q4370" s="31" t="n">
        <v>0</v>
      </c>
      <c r="R4370" s="31" t="n"/>
      <c r="S4370" s="32" t="n"/>
      <c r="T4370" s="32" t="n"/>
      <c r="V4370" t="inlineStr">
        <is>
          <t>03rx6</t>
        </is>
      </c>
      <c r="Z4370" t="inlineStr">
        <is>
          <t>Jeremie Fraser ((N/A) D)</t>
        </is>
      </c>
    </row>
    <row r="4371">
      <c r="A4371" t="inlineStr">
        <is>
          <t>Jeremie Poirier</t>
        </is>
      </c>
      <c r="B4371" t="inlineStr">
        <is>
          <t>(N/A)</t>
        </is>
      </c>
      <c r="C4371" t="inlineStr">
        <is>
          <t>D</t>
        </is>
      </c>
      <c r="D4371" t="inlineStr">
        <is>
          <t>D</t>
        </is>
      </c>
      <c r="E4371" t="n">
        <v>24</v>
      </c>
      <c r="F4371" t="inlineStr">
        <is>
          <t>T</t>
        </is>
      </c>
      <c r="G4371" t="inlineStr">
        <is>
          <t>Brown Noesen</t>
        </is>
      </c>
      <c r="H4371" s="30" t="n">
        <v>1</v>
      </c>
      <c r="I4371" s="31" t="n">
        <v>0</v>
      </c>
      <c r="J4371" s="31" t="n"/>
      <c r="K4371" s="31" t="n">
        <v>0</v>
      </c>
      <c r="L4371" s="32" t="n"/>
      <c r="M4371" s="31" t="n">
        <v>0</v>
      </c>
      <c r="N4371" s="31" t="n">
        <v>0</v>
      </c>
      <c r="O4371" s="31" t="n"/>
      <c r="P4371" s="31" t="n"/>
      <c r="Q4371" s="31" t="n">
        <v>0</v>
      </c>
      <c r="R4371" s="31" t="n"/>
      <c r="S4371" s="32" t="n"/>
      <c r="T4371" s="32" t="n"/>
      <c r="V4371" t="inlineStr">
        <is>
          <t>059db</t>
        </is>
      </c>
      <c r="W4371" t="n">
        <v>6212</v>
      </c>
      <c r="Y4371" t="inlineStr">
        <is>
          <t>92ddad3c-a89e-4bb7-ab3c-49d76694363e</t>
        </is>
      </c>
      <c r="Z4371" t="inlineStr">
        <is>
          <t>Jeremie Poirier ((N/A) D)</t>
        </is>
      </c>
    </row>
    <row r="4372">
      <c r="A4372" t="inlineStr">
        <is>
          <t>Jeremy Boyce-Rotevall</t>
        </is>
      </c>
      <c r="B4372" t="inlineStr">
        <is>
          <t>(N/A)</t>
        </is>
      </c>
      <c r="C4372" t="inlineStr">
        <is>
          <t>LW</t>
        </is>
      </c>
      <c r="D4372" t="inlineStr">
        <is>
          <t>F</t>
        </is>
      </c>
      <c r="E4372" t="n">
        <v>32</v>
      </c>
      <c r="F4372" t="inlineStr">
        <is>
          <t>FA</t>
        </is>
      </c>
      <c r="G4372" t="inlineStr">
        <is>
          <t>FA</t>
        </is>
      </c>
      <c r="H4372" s="30" t="n">
        <v>1</v>
      </c>
      <c r="I4372" s="31" t="n">
        <v>0</v>
      </c>
      <c r="J4372" s="31" t="n"/>
      <c r="K4372" s="31" t="n">
        <v>0</v>
      </c>
      <c r="L4372" s="32" t="n"/>
      <c r="M4372" s="31" t="n">
        <v>0</v>
      </c>
      <c r="N4372" s="31" t="n">
        <v>0</v>
      </c>
      <c r="O4372" s="31" t="n"/>
      <c r="P4372" s="31" t="n"/>
      <c r="Q4372" s="31" t="n">
        <v>0</v>
      </c>
      <c r="R4372" s="31" t="n"/>
      <c r="S4372" s="32" t="n"/>
      <c r="T4372" s="32" t="n"/>
      <c r="V4372" t="inlineStr">
        <is>
          <t>029jb</t>
        </is>
      </c>
      <c r="Z4372" t="inlineStr">
        <is>
          <t>Jeremy Boyce-Rotevall ((N/A) LW)</t>
        </is>
      </c>
    </row>
    <row r="4373">
      <c r="A4373" t="inlineStr">
        <is>
          <t>Jeremy Bracco</t>
        </is>
      </c>
      <c r="B4373" t="inlineStr">
        <is>
          <t>CAR</t>
        </is>
      </c>
      <c r="C4373" t="inlineStr">
        <is>
          <t>RW</t>
        </is>
      </c>
      <c r="D4373" t="inlineStr">
        <is>
          <t>F</t>
        </is>
      </c>
      <c r="E4373" t="n">
        <v>29</v>
      </c>
      <c r="F4373" t="inlineStr">
        <is>
          <t>FA</t>
        </is>
      </c>
      <c r="G4373" t="inlineStr">
        <is>
          <t>FA</t>
        </is>
      </c>
      <c r="H4373" s="30" t="n">
        <v>1</v>
      </c>
      <c r="I4373" s="31" t="n">
        <v>0</v>
      </c>
      <c r="J4373" s="31" t="n"/>
      <c r="K4373" s="31" t="n">
        <v>0</v>
      </c>
      <c r="L4373" s="32" t="n"/>
      <c r="M4373" s="31" t="n">
        <v>0</v>
      </c>
      <c r="N4373" s="31" t="n">
        <v>0</v>
      </c>
      <c r="O4373" s="31" t="n"/>
      <c r="P4373" s="31" t="n"/>
      <c r="Q4373" s="31" t="n">
        <v>0</v>
      </c>
      <c r="R4373" s="31" t="n"/>
      <c r="S4373" s="32" t="n"/>
      <c r="T4373" s="32" t="n"/>
      <c r="V4373" t="inlineStr">
        <is>
          <t>03rfc</t>
        </is>
      </c>
      <c r="W4373" t="n">
        <v>4865</v>
      </c>
      <c r="X4373" t="n">
        <v>6803</v>
      </c>
      <c r="Y4373" t="inlineStr">
        <is>
          <t>29f14d5f-9b44-48a5-a4a6-3d0cf3050291</t>
        </is>
      </c>
      <c r="Z4373" t="inlineStr">
        <is>
          <t>Jeremy Bracco (CAR RW)</t>
        </is>
      </c>
    </row>
    <row r="4374">
      <c r="A4374" t="inlineStr">
        <is>
          <t>Jeremy Brodeur</t>
        </is>
      </c>
      <c r="B4374" t="inlineStr">
        <is>
          <t>NJD</t>
        </is>
      </c>
      <c r="C4374" t="inlineStr">
        <is>
          <t>G</t>
        </is>
      </c>
      <c r="D4374" t="inlineStr">
        <is>
          <t>G</t>
        </is>
      </c>
      <c r="E4374" t="n">
        <v>29</v>
      </c>
      <c r="F4374" t="inlineStr">
        <is>
          <t>FA</t>
        </is>
      </c>
      <c r="G4374" t="inlineStr">
        <is>
          <t>FA</t>
        </is>
      </c>
      <c r="H4374" s="30" t="n">
        <v>1</v>
      </c>
      <c r="I4374" s="31" t="n">
        <v>0</v>
      </c>
      <c r="J4374" s="31" t="n"/>
      <c r="K4374" s="31" t="n">
        <v>0</v>
      </c>
      <c r="L4374" s="32" t="n"/>
      <c r="M4374" s="31" t="n">
        <v>0</v>
      </c>
      <c r="N4374" s="31" t="n">
        <v>0</v>
      </c>
      <c r="O4374" s="31" t="n"/>
      <c r="P4374" s="31" t="n"/>
      <c r="Q4374" s="31" t="n">
        <v>0</v>
      </c>
      <c r="R4374" s="31" t="n"/>
      <c r="S4374" s="32" t="n"/>
      <c r="T4374" s="32" t="n"/>
      <c r="V4374" t="inlineStr">
        <is>
          <t>048vz</t>
        </is>
      </c>
      <c r="X4374" t="n">
        <v>7391</v>
      </c>
      <c r="Y4374" t="inlineStr">
        <is>
          <t>16e8caea-4831-4bf8-ac8c-b9dc23b241c2</t>
        </is>
      </c>
      <c r="Z4374" t="inlineStr">
        <is>
          <t>Jeremy Brodeur (NJD G)</t>
        </is>
      </c>
    </row>
    <row r="4375">
      <c r="A4375" t="inlineStr">
        <is>
          <t>Jeremy Colliton</t>
        </is>
      </c>
      <c r="B4375" t="inlineStr">
        <is>
          <t>(N/A)</t>
        </is>
      </c>
      <c r="C4375" t="inlineStr">
        <is>
          <t>C</t>
        </is>
      </c>
      <c r="D4375" t="inlineStr">
        <is>
          <t>F</t>
        </is>
      </c>
      <c r="E4375" t="n">
        <v>41</v>
      </c>
      <c r="F4375" t="inlineStr">
        <is>
          <t>FA</t>
        </is>
      </c>
      <c r="G4375" t="inlineStr">
        <is>
          <t>FA</t>
        </is>
      </c>
      <c r="H4375" s="30" t="n">
        <v>1</v>
      </c>
      <c r="I4375" s="31" t="n">
        <v>0</v>
      </c>
      <c r="J4375" s="31" t="n"/>
      <c r="K4375" s="31" t="n">
        <v>0</v>
      </c>
      <c r="L4375" s="32" t="n"/>
      <c r="M4375" s="31" t="n">
        <v>0</v>
      </c>
      <c r="N4375" s="31" t="n">
        <v>0</v>
      </c>
      <c r="O4375" s="31" t="n"/>
      <c r="P4375" s="31" t="n"/>
      <c r="Q4375" s="31" t="n">
        <v>0</v>
      </c>
      <c r="R4375" s="31" t="n"/>
      <c r="S4375" s="32" t="n"/>
      <c r="T4375" s="32" t="n"/>
      <c r="V4375" t="inlineStr">
        <is>
          <t>003z0</t>
        </is>
      </c>
      <c r="W4375" t="n">
        <v>1962</v>
      </c>
      <c r="X4375" t="n">
        <v>3693</v>
      </c>
      <c r="Z4375" t="inlineStr">
        <is>
          <t>Jeremy Colliton ((N/A) C)</t>
        </is>
      </c>
    </row>
    <row r="4376">
      <c r="A4376" t="inlineStr">
        <is>
          <t>Jeremy Davies</t>
        </is>
      </c>
      <c r="B4376" t="inlineStr">
        <is>
          <t>VGK</t>
        </is>
      </c>
      <c r="C4376" t="inlineStr">
        <is>
          <t>D</t>
        </is>
      </c>
      <c r="D4376" t="inlineStr">
        <is>
          <t>D</t>
        </is>
      </c>
      <c r="E4376" t="n">
        <v>29</v>
      </c>
      <c r="F4376" t="inlineStr">
        <is>
          <t>FA</t>
        </is>
      </c>
      <c r="G4376" t="inlineStr">
        <is>
          <t>FA</t>
        </is>
      </c>
      <c r="H4376" s="30" t="n">
        <v>1150000</v>
      </c>
      <c r="I4376" s="31" t="n">
        <v>0</v>
      </c>
      <c r="J4376" s="31" t="n"/>
      <c r="K4376" s="31" t="n">
        <v>0</v>
      </c>
      <c r="L4376" s="32" t="n"/>
      <c r="M4376" s="31" t="n">
        <v>0</v>
      </c>
      <c r="N4376" s="31" t="n">
        <v>0</v>
      </c>
      <c r="O4376" s="31" t="n"/>
      <c r="P4376" s="31" t="n"/>
      <c r="Q4376" s="31" t="n">
        <v>0</v>
      </c>
      <c r="R4376" s="31" t="n"/>
      <c r="S4376" s="32" t="n"/>
      <c r="T4376" s="32" t="n"/>
      <c r="V4376" t="inlineStr">
        <is>
          <t>0430g</t>
        </is>
      </c>
      <c r="W4376" t="n">
        <v>5958</v>
      </c>
      <c r="X4376" t="n">
        <v>7297</v>
      </c>
      <c r="Y4376" t="inlineStr">
        <is>
          <t>8143c860-1b05-4922-9371-aa2fb6d5f110</t>
        </is>
      </c>
      <c r="Z4376" t="inlineStr">
        <is>
          <t>Jeremy Davies (VGK D)</t>
        </is>
      </c>
    </row>
    <row r="4377">
      <c r="A4377" t="inlineStr">
        <is>
          <t>Jeremy Duchesne</t>
        </is>
      </c>
      <c r="B4377" t="inlineStr">
        <is>
          <t>(N/A)</t>
        </is>
      </c>
      <c r="C4377" t="inlineStr">
        <is>
          <t>G</t>
        </is>
      </c>
      <c r="D4377" t="inlineStr">
        <is>
          <t>G</t>
        </is>
      </c>
      <c r="E4377" t="n">
        <v>39</v>
      </c>
      <c r="F4377" t="inlineStr">
        <is>
          <t>FA</t>
        </is>
      </c>
      <c r="G4377" t="inlineStr">
        <is>
          <t>FA</t>
        </is>
      </c>
      <c r="H4377" s="30" t="n">
        <v>1</v>
      </c>
      <c r="I4377" s="31" t="n">
        <v>0</v>
      </c>
      <c r="J4377" s="31" t="n"/>
      <c r="K4377" s="31" t="n">
        <v>0</v>
      </c>
      <c r="L4377" s="32" t="n"/>
      <c r="M4377" s="31" t="n">
        <v>0</v>
      </c>
      <c r="N4377" s="31" t="n">
        <v>0</v>
      </c>
      <c r="O4377" s="31" t="n"/>
      <c r="P4377" s="31" t="n"/>
      <c r="Q4377" s="31" t="n">
        <v>0</v>
      </c>
      <c r="R4377" s="31" t="n"/>
      <c r="S4377" s="32" t="n"/>
      <c r="T4377" s="32" t="n"/>
      <c r="V4377" t="inlineStr">
        <is>
          <t>0042o</t>
        </is>
      </c>
      <c r="W4377" t="n">
        <v>3437</v>
      </c>
      <c r="X4377" t="n">
        <v>4228</v>
      </c>
      <c r="Z4377" t="inlineStr">
        <is>
          <t>Jeremy Duchesne ((N/A) G)</t>
        </is>
      </c>
    </row>
    <row r="4378">
      <c r="A4378" t="inlineStr">
        <is>
          <t>Jeremy Gregoire</t>
        </is>
      </c>
      <c r="B4378" t="inlineStr">
        <is>
          <t>DAL</t>
        </is>
      </c>
      <c r="C4378" t="inlineStr">
        <is>
          <t>C</t>
        </is>
      </c>
      <c r="D4378" t="inlineStr">
        <is>
          <t>F</t>
        </is>
      </c>
      <c r="E4378" t="n">
        <v>31</v>
      </c>
      <c r="F4378" t="inlineStr">
        <is>
          <t>FA</t>
        </is>
      </c>
      <c r="G4378" t="inlineStr">
        <is>
          <t>FA</t>
        </is>
      </c>
      <c r="H4378" s="30" t="n">
        <v>1</v>
      </c>
      <c r="I4378" s="31" t="n">
        <v>0</v>
      </c>
      <c r="J4378" s="31" t="n"/>
      <c r="K4378" s="31" t="n">
        <v>0</v>
      </c>
      <c r="L4378" s="32" t="n"/>
      <c r="M4378" s="31" t="n">
        <v>0</v>
      </c>
      <c r="N4378" s="31" t="n">
        <v>0</v>
      </c>
      <c r="O4378" s="31" t="n"/>
      <c r="P4378" s="31" t="n"/>
      <c r="Q4378" s="31" t="n">
        <v>0</v>
      </c>
      <c r="R4378" s="31" t="n"/>
      <c r="S4378" s="32" t="n"/>
      <c r="T4378" s="32" t="n"/>
      <c r="V4378" t="inlineStr">
        <is>
          <t>031su</t>
        </is>
      </c>
      <c r="W4378" t="n">
        <v>5034</v>
      </c>
      <c r="X4378" t="n">
        <v>6155</v>
      </c>
      <c r="Y4378" t="inlineStr">
        <is>
          <t>0a0a997e-f735-43bc-9d19-ecba4c0559ce</t>
        </is>
      </c>
      <c r="Z4378" t="inlineStr">
        <is>
          <t>Jeremy Gregoire (DAL C)</t>
        </is>
      </c>
    </row>
    <row r="4379">
      <c r="A4379" t="inlineStr">
        <is>
          <t>Jeremy Groleau</t>
        </is>
      </c>
      <c r="B4379" t="inlineStr">
        <is>
          <t>(N/A)</t>
        </is>
      </c>
      <c r="C4379" t="inlineStr">
        <is>
          <t>D</t>
        </is>
      </c>
      <c r="D4379" t="inlineStr">
        <is>
          <t>D</t>
        </is>
      </c>
      <c r="E4379" t="n">
        <v>26</v>
      </c>
      <c r="F4379" t="inlineStr">
        <is>
          <t>FA</t>
        </is>
      </c>
      <c r="G4379" t="inlineStr">
        <is>
          <t>FA</t>
        </is>
      </c>
      <c r="H4379" s="30" t="n">
        <v>1</v>
      </c>
      <c r="I4379" s="31" t="n">
        <v>0</v>
      </c>
      <c r="J4379" s="31" t="n"/>
      <c r="K4379" s="31" t="n">
        <v>0</v>
      </c>
      <c r="L4379" s="32" t="n"/>
      <c r="M4379" s="31" t="n">
        <v>0</v>
      </c>
      <c r="N4379" s="31" t="n">
        <v>0</v>
      </c>
      <c r="O4379" s="31" t="n"/>
      <c r="P4379" s="31" t="n"/>
      <c r="Q4379" s="31" t="n">
        <v>0</v>
      </c>
      <c r="R4379" s="31" t="n"/>
      <c r="S4379" s="32" t="n"/>
      <c r="T4379" s="32" t="n"/>
      <c r="V4379" t="inlineStr">
        <is>
          <t>04xcj</t>
        </is>
      </c>
      <c r="W4379" t="n">
        <v>5894</v>
      </c>
      <c r="X4379" t="n">
        <v>8209</v>
      </c>
      <c r="Y4379" t="inlineStr">
        <is>
          <t>107c9c22-60e6-48f5-86e4-fea37ba39c4b</t>
        </is>
      </c>
      <c r="Z4379" t="inlineStr">
        <is>
          <t>Jeremy Groleau ((N/A) D)</t>
        </is>
      </c>
    </row>
    <row r="4380">
      <c r="A4380" t="inlineStr">
        <is>
          <t>Jeremy Hanzel</t>
        </is>
      </c>
      <c r="B4380" t="inlineStr">
        <is>
          <t>NJD</t>
        </is>
      </c>
      <c r="C4380" t="inlineStr">
        <is>
          <t>D</t>
        </is>
      </c>
      <c r="D4380" t="inlineStr">
        <is>
          <t>D</t>
        </is>
      </c>
      <c r="E4380" t="n">
        <v>23</v>
      </c>
      <c r="F4380" t="inlineStr">
        <is>
          <t>FA</t>
        </is>
      </c>
      <c r="G4380" t="inlineStr">
        <is>
          <t>FA</t>
        </is>
      </c>
      <c r="H4380" s="30" t="n">
        <v>851667</v>
      </c>
      <c r="I4380" s="31" t="n">
        <v>0</v>
      </c>
      <c r="J4380" s="31" t="n"/>
      <c r="K4380" s="31" t="n">
        <v>0</v>
      </c>
      <c r="L4380" s="32" t="n"/>
      <c r="M4380" s="31" t="n">
        <v>0</v>
      </c>
      <c r="N4380" s="31" t="n">
        <v>0</v>
      </c>
      <c r="O4380" s="31" t="n"/>
      <c r="P4380" s="31" t="n"/>
      <c r="Q4380" s="31" t="n">
        <v>0</v>
      </c>
      <c r="R4380" s="31" t="n"/>
      <c r="S4380" s="32" t="n"/>
      <c r="T4380" s="32" t="n"/>
      <c r="V4380" t="inlineStr">
        <is>
          <t>05uh7</t>
        </is>
      </c>
      <c r="W4380" t="n">
        <v>7049</v>
      </c>
      <c r="Y4380" t="inlineStr">
        <is>
          <t>d7b7abeb-b8ba-4d24-8cde-6232769558b6</t>
        </is>
      </c>
      <c r="Z4380" t="inlineStr">
        <is>
          <t>Jeremy Hanzel (NJD D)</t>
        </is>
      </c>
    </row>
    <row r="4381">
      <c r="A4381" t="inlineStr">
        <is>
          <t>Jeremy Helvig</t>
        </is>
      </c>
      <c r="B4381" t="inlineStr">
        <is>
          <t>CAR</t>
        </is>
      </c>
      <c r="C4381" t="inlineStr">
        <is>
          <t>G</t>
        </is>
      </c>
      <c r="D4381" t="inlineStr">
        <is>
          <t>G</t>
        </is>
      </c>
      <c r="E4381" t="n">
        <v>29</v>
      </c>
      <c r="F4381" t="inlineStr">
        <is>
          <t>FA</t>
        </is>
      </c>
      <c r="G4381" t="inlineStr">
        <is>
          <t>FA</t>
        </is>
      </c>
      <c r="H4381" s="30" t="n">
        <v>1</v>
      </c>
      <c r="I4381" s="31" t="n">
        <v>0</v>
      </c>
      <c r="J4381" s="31" t="n"/>
      <c r="K4381" s="31" t="n">
        <v>0</v>
      </c>
      <c r="L4381" s="32" t="n"/>
      <c r="M4381" s="31" t="n">
        <v>0</v>
      </c>
      <c r="N4381" s="31" t="n">
        <v>0</v>
      </c>
      <c r="O4381" s="31" t="n"/>
      <c r="P4381" s="31" t="n"/>
      <c r="Q4381" s="31" t="n">
        <v>0</v>
      </c>
      <c r="R4381" s="31" t="n"/>
      <c r="S4381" s="32" t="n"/>
      <c r="T4381" s="32" t="n"/>
      <c r="V4381" t="inlineStr">
        <is>
          <t>042xn</t>
        </is>
      </c>
      <c r="W4381" t="n">
        <v>4838</v>
      </c>
      <c r="X4381" t="n">
        <v>7240</v>
      </c>
      <c r="Z4381" t="inlineStr">
        <is>
          <t>Jeremy Helvig (CAR G)</t>
        </is>
      </c>
    </row>
    <row r="4382">
      <c r="A4382" t="inlineStr">
        <is>
          <t>Jeremy Langlois</t>
        </is>
      </c>
      <c r="B4382" t="inlineStr">
        <is>
          <t>UTA</t>
        </is>
      </c>
      <c r="C4382" t="inlineStr">
        <is>
          <t>D</t>
        </is>
      </c>
      <c r="D4382" t="inlineStr">
        <is>
          <t>D</t>
        </is>
      </c>
      <c r="E4382" t="n">
        <v>22</v>
      </c>
      <c r="F4382" t="inlineStr">
        <is>
          <t>FA</t>
        </is>
      </c>
      <c r="G4382" t="inlineStr">
        <is>
          <t>FA</t>
        </is>
      </c>
      <c r="H4382" s="30" t="n">
        <v>1</v>
      </c>
      <c r="I4382" s="31" t="n">
        <v>0</v>
      </c>
      <c r="J4382" s="31" t="n"/>
      <c r="K4382" s="31" t="n">
        <v>0</v>
      </c>
      <c r="L4382" s="32" t="n"/>
      <c r="M4382" s="31" t="n">
        <v>0</v>
      </c>
      <c r="N4382" s="31" t="n">
        <v>0</v>
      </c>
      <c r="O4382" s="31" t="n"/>
      <c r="P4382" s="31" t="n"/>
      <c r="Q4382" s="31" t="n">
        <v>0</v>
      </c>
      <c r="R4382" s="31" t="n"/>
      <c r="S4382" s="32" t="n"/>
      <c r="T4382" s="32" t="n"/>
      <c r="V4382" t="inlineStr">
        <is>
          <t>060nn</t>
        </is>
      </c>
      <c r="W4382" t="n">
        <v>6810</v>
      </c>
      <c r="Y4382" t="inlineStr">
        <is>
          <t>d02775f0-b7d7-4a85-88b0-86b88a6b19dd</t>
        </is>
      </c>
      <c r="Z4382" t="inlineStr">
        <is>
          <t>Jeremy Langlois (UTA D)</t>
        </is>
      </c>
    </row>
    <row r="4383">
      <c r="A4383" t="inlineStr">
        <is>
          <t>Jeremy Loranger</t>
        </is>
      </c>
      <c r="B4383" t="inlineStr">
        <is>
          <t>CBJ</t>
        </is>
      </c>
      <c r="C4383" t="inlineStr">
        <is>
          <t>C</t>
        </is>
      </c>
      <c r="D4383" t="inlineStr">
        <is>
          <t>F</t>
        </is>
      </c>
      <c r="E4383" t="n">
        <v>19</v>
      </c>
      <c r="F4383" t="inlineStr">
        <is>
          <t>FA</t>
        </is>
      </c>
      <c r="G4383" t="inlineStr">
        <is>
          <t>FA</t>
        </is>
      </c>
      <c r="H4383" s="30" t="n">
        <v>1</v>
      </c>
      <c r="I4383" s="31" t="n">
        <v>0</v>
      </c>
      <c r="J4383" s="31" t="n"/>
      <c r="K4383" s="31" t="n">
        <v>0</v>
      </c>
      <c r="L4383" s="32" t="n"/>
      <c r="M4383" s="31" t="n">
        <v>0</v>
      </c>
      <c r="N4383" s="31" t="n">
        <v>0</v>
      </c>
      <c r="O4383" s="31" t="n"/>
      <c r="P4383" s="31" t="n"/>
      <c r="Q4383" s="31" t="n">
        <v>0</v>
      </c>
      <c r="R4383" s="31" t="n"/>
      <c r="S4383" s="32" t="n"/>
      <c r="T4383" s="32" t="n"/>
      <c r="V4383" t="inlineStr">
        <is>
          <t>06sfx</t>
        </is>
      </c>
      <c r="Y4383" t="inlineStr">
        <is>
          <t>290f33fb-df2c-4988-9da8-b3644da73606</t>
        </is>
      </c>
      <c r="Z4383" t="inlineStr">
        <is>
          <t>Jeremy Loranger (CBJ C)</t>
        </is>
      </c>
    </row>
    <row r="4384">
      <c r="A4384" t="inlineStr">
        <is>
          <t>Jeremy McKenna</t>
        </is>
      </c>
      <c r="B4384" t="inlineStr">
        <is>
          <t>(N/A)</t>
        </is>
      </c>
      <c r="C4384" t="inlineStr">
        <is>
          <t>RW</t>
        </is>
      </c>
      <c r="D4384" t="inlineStr">
        <is>
          <t>F</t>
        </is>
      </c>
      <c r="E4384" t="n">
        <v>27</v>
      </c>
      <c r="F4384" t="inlineStr">
        <is>
          <t>FA</t>
        </is>
      </c>
      <c r="G4384" t="inlineStr">
        <is>
          <t>FA</t>
        </is>
      </c>
      <c r="H4384" s="30" t="n">
        <v>1</v>
      </c>
      <c r="I4384" s="31" t="n">
        <v>0</v>
      </c>
      <c r="J4384" s="31" t="n"/>
      <c r="K4384" s="31" t="n">
        <v>0</v>
      </c>
      <c r="L4384" s="32" t="n"/>
      <c r="M4384" s="31" t="n">
        <v>0</v>
      </c>
      <c r="N4384" s="31" t="n">
        <v>0</v>
      </c>
      <c r="O4384" s="31" t="n"/>
      <c r="P4384" s="31" t="n"/>
      <c r="Q4384" s="31" t="n">
        <v>0</v>
      </c>
      <c r="R4384" s="31" t="n"/>
      <c r="S4384" s="32" t="n"/>
      <c r="T4384" s="32" t="n"/>
      <c r="V4384" t="inlineStr">
        <is>
          <t>04ncv</t>
        </is>
      </c>
      <c r="W4384" t="n">
        <v>5835</v>
      </c>
      <c r="X4384" t="n">
        <v>8534</v>
      </c>
      <c r="Z4384" t="inlineStr">
        <is>
          <t>Jeremy McKenna ((N/A) RW)</t>
        </is>
      </c>
    </row>
    <row r="4385">
      <c r="A4385" t="inlineStr">
        <is>
          <t>Jeremy Michel</t>
        </is>
      </c>
      <c r="B4385" t="inlineStr">
        <is>
          <t>STL</t>
        </is>
      </c>
      <c r="C4385" t="inlineStr">
        <is>
          <t>LW</t>
        </is>
      </c>
      <c r="D4385" t="inlineStr">
        <is>
          <t>F</t>
        </is>
      </c>
      <c r="E4385" t="n">
        <v>25</v>
      </c>
      <c r="F4385" t="inlineStr">
        <is>
          <t>FA</t>
        </is>
      </c>
      <c r="G4385" t="inlineStr">
        <is>
          <t>FA</t>
        </is>
      </c>
      <c r="H4385" s="30" t="n">
        <v>1</v>
      </c>
      <c r="I4385" s="31" t="n">
        <v>0</v>
      </c>
      <c r="J4385" s="31" t="n"/>
      <c r="K4385" s="31" t="n">
        <v>0</v>
      </c>
      <c r="L4385" s="32" t="n"/>
      <c r="M4385" s="31" t="n">
        <v>0</v>
      </c>
      <c r="N4385" s="31" t="n">
        <v>0</v>
      </c>
      <c r="O4385" s="31" t="n"/>
      <c r="P4385" s="31" t="n"/>
      <c r="Q4385" s="31" t="n">
        <v>0</v>
      </c>
      <c r="R4385" s="31" t="n"/>
      <c r="S4385" s="32" t="n"/>
      <c r="T4385" s="32" t="n"/>
      <c r="V4385" t="inlineStr">
        <is>
          <t>051wi</t>
        </is>
      </c>
      <c r="X4385" t="n">
        <v>8492</v>
      </c>
      <c r="Z4385" t="inlineStr">
        <is>
          <t>Jeremy Michel (STL LW)</t>
        </is>
      </c>
    </row>
    <row r="4386">
      <c r="A4386" t="inlineStr">
        <is>
          <t>Jeremy Morin</t>
        </is>
      </c>
      <c r="B4386" t="inlineStr">
        <is>
          <t>(N/A)</t>
        </is>
      </c>
      <c r="C4386" t="inlineStr">
        <is>
          <t>LW</t>
        </is>
      </c>
      <c r="D4386" t="inlineStr">
        <is>
          <t>F</t>
        </is>
      </c>
      <c r="E4386" t="n">
        <v>35</v>
      </c>
      <c r="F4386" t="inlineStr">
        <is>
          <t>FA</t>
        </is>
      </c>
      <c r="G4386" t="inlineStr">
        <is>
          <t>FA</t>
        </is>
      </c>
      <c r="H4386" s="30" t="n">
        <v>1</v>
      </c>
      <c r="I4386" s="31" t="n">
        <v>0</v>
      </c>
      <c r="J4386" s="31" t="n"/>
      <c r="K4386" s="31" t="n">
        <v>0</v>
      </c>
      <c r="L4386" s="32" t="n"/>
      <c r="M4386" s="31" t="n">
        <v>0</v>
      </c>
      <c r="N4386" s="31" t="n">
        <v>0</v>
      </c>
      <c r="O4386" s="31" t="n"/>
      <c r="P4386" s="31" t="n"/>
      <c r="Q4386" s="31" t="n">
        <v>0</v>
      </c>
      <c r="R4386" s="31" t="n"/>
      <c r="S4386" s="32" t="n"/>
      <c r="T4386" s="32" t="n"/>
      <c r="V4386" t="inlineStr">
        <is>
          <t>01f6s</t>
        </is>
      </c>
      <c r="W4386" t="n">
        <v>3267</v>
      </c>
      <c r="X4386" t="n">
        <v>4945</v>
      </c>
      <c r="Z4386" t="inlineStr">
        <is>
          <t>Jeremy Morin ((N/A) LW)</t>
        </is>
      </c>
    </row>
    <row r="4387">
      <c r="A4387" t="inlineStr">
        <is>
          <t>Jeremy Price</t>
        </is>
      </c>
      <c r="B4387" t="inlineStr">
        <is>
          <t>VAN</t>
        </is>
      </c>
      <c r="C4387" t="inlineStr">
        <is>
          <t>D</t>
        </is>
      </c>
      <c r="D4387" t="inlineStr">
        <is>
          <t>D</t>
        </is>
      </c>
      <c r="E4387" t="n">
        <v>35</v>
      </c>
      <c r="F4387" t="inlineStr">
        <is>
          <t>FA</t>
        </is>
      </c>
      <c r="G4387" t="inlineStr">
        <is>
          <t>FA</t>
        </is>
      </c>
      <c r="H4387" s="30" t="n">
        <v>1</v>
      </c>
      <c r="I4387" s="31" t="n">
        <v>0</v>
      </c>
      <c r="J4387" s="31" t="n"/>
      <c r="K4387" s="31" t="n">
        <v>0</v>
      </c>
      <c r="L4387" s="32" t="n"/>
      <c r="M4387" s="31" t="n">
        <v>0</v>
      </c>
      <c r="N4387" s="31" t="n">
        <v>0</v>
      </c>
      <c r="O4387" s="31" t="n"/>
      <c r="P4387" s="31" t="n"/>
      <c r="Q4387" s="31" t="n">
        <v>0</v>
      </c>
      <c r="R4387" s="31" t="n"/>
      <c r="S4387" s="32" t="n"/>
      <c r="T4387" s="32" t="n"/>
      <c r="V4387" t="inlineStr">
        <is>
          <t>02i10</t>
        </is>
      </c>
      <c r="Z4387" t="inlineStr">
        <is>
          <t>Jeremy Price (VAN D)</t>
        </is>
      </c>
    </row>
    <row r="4388">
      <c r="A4388" t="inlineStr">
        <is>
          <t>Jeremy Roy</t>
        </is>
      </c>
      <c r="B4388" t="inlineStr">
        <is>
          <t>(N/A)</t>
        </is>
      </c>
      <c r="C4388" t="inlineStr">
        <is>
          <t>D</t>
        </is>
      </c>
      <c r="D4388" t="inlineStr">
        <is>
          <t>D</t>
        </is>
      </c>
      <c r="E4388" t="n">
        <v>29</v>
      </c>
      <c r="F4388" t="inlineStr">
        <is>
          <t>FA</t>
        </is>
      </c>
      <c r="G4388" t="inlineStr">
        <is>
          <t>FA</t>
        </is>
      </c>
      <c r="H4388" s="30" t="n">
        <v>1</v>
      </c>
      <c r="I4388" s="31" t="n">
        <v>0</v>
      </c>
      <c r="J4388" s="31" t="n"/>
      <c r="K4388" s="31" t="n">
        <v>0</v>
      </c>
      <c r="L4388" s="32" t="n"/>
      <c r="M4388" s="31" t="n">
        <v>0</v>
      </c>
      <c r="N4388" s="31" t="n">
        <v>0</v>
      </c>
      <c r="O4388" s="31" t="n"/>
      <c r="P4388" s="31" t="n"/>
      <c r="Q4388" s="31" t="n">
        <v>0</v>
      </c>
      <c r="R4388" s="31" t="n"/>
      <c r="S4388" s="32" t="n"/>
      <c r="T4388" s="32" t="n"/>
      <c r="V4388" t="inlineStr">
        <is>
          <t>03reo</t>
        </is>
      </c>
      <c r="W4388" t="n">
        <v>4792</v>
      </c>
      <c r="X4388" t="n">
        <v>6773</v>
      </c>
      <c r="Z4388" t="inlineStr">
        <is>
          <t>Jeremy Roy ((N/A) D)</t>
        </is>
      </c>
    </row>
    <row r="4389">
      <c r="A4389" t="inlineStr">
        <is>
          <t>Jeremy Smith</t>
        </is>
      </c>
      <c r="B4389" t="inlineStr">
        <is>
          <t>(N/A)</t>
        </is>
      </c>
      <c r="C4389" t="inlineStr">
        <is>
          <t>G</t>
        </is>
      </c>
      <c r="D4389" t="inlineStr">
        <is>
          <t>G</t>
        </is>
      </c>
      <c r="E4389" t="n">
        <v>37</v>
      </c>
      <c r="F4389" t="inlineStr">
        <is>
          <t>FA</t>
        </is>
      </c>
      <c r="G4389" t="inlineStr">
        <is>
          <t>FA</t>
        </is>
      </c>
      <c r="H4389" s="30" t="n">
        <v>1</v>
      </c>
      <c r="I4389" s="31" t="n">
        <v>0</v>
      </c>
      <c r="J4389" s="31" t="n"/>
      <c r="K4389" s="31" t="n">
        <v>0</v>
      </c>
      <c r="L4389" s="32" t="n"/>
      <c r="M4389" s="31" t="n">
        <v>0</v>
      </c>
      <c r="N4389" s="31" t="n">
        <v>0</v>
      </c>
      <c r="O4389" s="31" t="n"/>
      <c r="P4389" s="31" t="n"/>
      <c r="Q4389" s="31" t="n">
        <v>0</v>
      </c>
      <c r="R4389" s="31" t="n"/>
      <c r="S4389" s="32" t="n"/>
      <c r="T4389" s="32" t="n"/>
      <c r="V4389" t="inlineStr">
        <is>
          <t>00552</t>
        </is>
      </c>
      <c r="W4389" t="n">
        <v>2838</v>
      </c>
      <c r="X4389" t="n">
        <v>4362</v>
      </c>
      <c r="Z4389" t="inlineStr">
        <is>
          <t>Jeremy Smith ((N/A) G)</t>
        </is>
      </c>
    </row>
    <row r="4390">
      <c r="A4390" t="inlineStr">
        <is>
          <t>Jeremy Welsh</t>
        </is>
      </c>
      <c r="B4390" t="inlineStr">
        <is>
          <t>(N/A)</t>
        </is>
      </c>
      <c r="C4390" t="inlineStr">
        <is>
          <t>C</t>
        </is>
      </c>
      <c r="D4390" t="inlineStr">
        <is>
          <t>F</t>
        </is>
      </c>
      <c r="E4390" t="n">
        <v>38</v>
      </c>
      <c r="F4390" t="inlineStr">
        <is>
          <t>FA</t>
        </is>
      </c>
      <c r="G4390" t="inlineStr">
        <is>
          <t>FA</t>
        </is>
      </c>
      <c r="H4390" s="30" t="n">
        <v>1</v>
      </c>
      <c r="I4390" s="31" t="n">
        <v>0</v>
      </c>
      <c r="J4390" s="31" t="n"/>
      <c r="K4390" s="31" t="n">
        <v>0</v>
      </c>
      <c r="L4390" s="32" t="n"/>
      <c r="M4390" s="31" t="n">
        <v>0</v>
      </c>
      <c r="N4390" s="31" t="n">
        <v>0</v>
      </c>
      <c r="O4390" s="31" t="n"/>
      <c r="P4390" s="31" t="n"/>
      <c r="Q4390" s="31" t="n">
        <v>0</v>
      </c>
      <c r="R4390" s="31" t="n"/>
      <c r="S4390" s="32" t="n"/>
      <c r="T4390" s="32" t="n"/>
      <c r="V4390" t="inlineStr">
        <is>
          <t>02j6t</t>
        </is>
      </c>
      <c r="W4390" t="n">
        <v>3945</v>
      </c>
      <c r="X4390" t="n">
        <v>5655</v>
      </c>
      <c r="Z4390" t="inlineStr">
        <is>
          <t>Jeremy Welsh ((N/A) C)</t>
        </is>
      </c>
    </row>
    <row r="4391">
      <c r="A4391" t="inlineStr">
        <is>
          <t>Jeremy Williams</t>
        </is>
      </c>
      <c r="B4391" t="inlineStr">
        <is>
          <t>(N/A)</t>
        </is>
      </c>
      <c r="C4391" t="inlineStr">
        <is>
          <t>RW</t>
        </is>
      </c>
      <c r="D4391" t="inlineStr">
        <is>
          <t>F</t>
        </is>
      </c>
      <c r="E4391" t="n">
        <v>42</v>
      </c>
      <c r="F4391" t="inlineStr">
        <is>
          <t>FA</t>
        </is>
      </c>
      <c r="G4391" t="inlineStr">
        <is>
          <t>FA</t>
        </is>
      </c>
      <c r="H4391" s="30" t="n">
        <v>1</v>
      </c>
      <c r="I4391" s="31" t="n">
        <v>0</v>
      </c>
      <c r="J4391" s="31" t="n"/>
      <c r="K4391" s="31" t="n">
        <v>0</v>
      </c>
      <c r="L4391" s="32" t="n"/>
      <c r="M4391" s="31" t="n">
        <v>0</v>
      </c>
      <c r="N4391" s="31" t="n">
        <v>0</v>
      </c>
      <c r="O4391" s="31" t="n"/>
      <c r="P4391" s="31" t="n"/>
      <c r="Q4391" s="31" t="n">
        <v>0</v>
      </c>
      <c r="R4391" s="31" t="n"/>
      <c r="S4391" s="32" t="n"/>
      <c r="T4391" s="32" t="n"/>
      <c r="V4391" t="inlineStr">
        <is>
          <t>004am</t>
        </is>
      </c>
      <c r="W4391" t="n">
        <v>2734</v>
      </c>
      <c r="X4391" t="n">
        <v>3579</v>
      </c>
      <c r="Z4391" t="inlineStr">
        <is>
          <t>Jeremy Williams ((N/A) RW)</t>
        </is>
      </c>
    </row>
    <row r="4392">
      <c r="A4392" t="inlineStr">
        <is>
          <t>Jeremy Wilmer</t>
        </is>
      </c>
      <c r="B4392" t="inlineStr">
        <is>
          <t>(N/A)</t>
        </is>
      </c>
      <c r="C4392" t="inlineStr">
        <is>
          <t>C</t>
        </is>
      </c>
      <c r="D4392" t="inlineStr">
        <is>
          <t>F</t>
        </is>
      </c>
      <c r="E4392" t="n">
        <v>23</v>
      </c>
      <c r="F4392" t="inlineStr">
        <is>
          <t>FA</t>
        </is>
      </c>
      <c r="G4392" t="inlineStr">
        <is>
          <t>FA</t>
        </is>
      </c>
      <c r="H4392" s="30" t="n">
        <v>1</v>
      </c>
      <c r="I4392" s="31" t="n">
        <v>0</v>
      </c>
      <c r="J4392" s="31" t="n"/>
      <c r="K4392" s="31" t="n">
        <v>0</v>
      </c>
      <c r="L4392" s="32" t="n"/>
      <c r="M4392" s="31" t="n">
        <v>0</v>
      </c>
      <c r="N4392" s="31" t="n">
        <v>0</v>
      </c>
      <c r="O4392" s="31" t="n"/>
      <c r="P4392" s="31" t="n"/>
      <c r="Q4392" s="31" t="n">
        <v>0</v>
      </c>
      <c r="R4392" s="31" t="n"/>
      <c r="S4392" s="32" t="n"/>
      <c r="T4392" s="32" t="n"/>
      <c r="V4392" t="inlineStr">
        <is>
          <t>05tcx</t>
        </is>
      </c>
      <c r="Y4392" t="inlineStr">
        <is>
          <t>4a7008f5-c5eb-4cd3-9a11-ba9a226fa386</t>
        </is>
      </c>
      <c r="Z4392" t="inlineStr">
        <is>
          <t>Jeremy Wilmer ((N/A) C)</t>
        </is>
      </c>
    </row>
    <row r="4393">
      <c r="A4393" t="inlineStr">
        <is>
          <t>Jermaine Loewen</t>
        </is>
      </c>
      <c r="B4393" t="inlineStr">
        <is>
          <t>VAN</t>
        </is>
      </c>
      <c r="C4393" t="inlineStr">
        <is>
          <t>LW</t>
        </is>
      </c>
      <c r="D4393" t="inlineStr">
        <is>
          <t>F</t>
        </is>
      </c>
      <c r="E4393" t="n">
        <v>28</v>
      </c>
      <c r="F4393" t="inlineStr">
        <is>
          <t>FA</t>
        </is>
      </c>
      <c r="G4393" t="inlineStr">
        <is>
          <t>FA</t>
        </is>
      </c>
      <c r="H4393" s="30" t="n">
        <v>1</v>
      </c>
      <c r="I4393" s="31" t="n">
        <v>0</v>
      </c>
      <c r="J4393" s="31" t="n"/>
      <c r="K4393" s="31" t="n">
        <v>0</v>
      </c>
      <c r="L4393" s="32" t="n"/>
      <c r="M4393" s="31" t="n">
        <v>0</v>
      </c>
      <c r="N4393" s="31" t="n">
        <v>0</v>
      </c>
      <c r="O4393" s="31" t="n"/>
      <c r="P4393" s="31" t="n"/>
      <c r="Q4393" s="31" t="n">
        <v>0</v>
      </c>
      <c r="R4393" s="31" t="n"/>
      <c r="S4393" s="32" t="n"/>
      <c r="T4393" s="32" t="n"/>
      <c r="V4393" t="inlineStr">
        <is>
          <t>048vp</t>
        </is>
      </c>
      <c r="W4393" t="n">
        <v>6178</v>
      </c>
      <c r="X4393" t="n">
        <v>7377</v>
      </c>
      <c r="Y4393" t="inlineStr">
        <is>
          <t>db2b8e9a-6465-4714-8bdc-dbba19380b6e</t>
        </is>
      </c>
      <c r="Z4393" t="inlineStr">
        <is>
          <t>Jermaine Loewen (VAN LW)</t>
        </is>
      </c>
    </row>
    <row r="4394">
      <c r="A4394" t="inlineStr">
        <is>
          <t>Jerome Flaake</t>
        </is>
      </c>
      <c r="B4394" t="inlineStr">
        <is>
          <t>(N/A)</t>
        </is>
      </c>
      <c r="C4394" t="inlineStr">
        <is>
          <t>RW</t>
        </is>
      </c>
      <c r="D4394" t="inlineStr">
        <is>
          <t>F</t>
        </is>
      </c>
      <c r="E4394" t="n">
        <v>36</v>
      </c>
      <c r="F4394" t="inlineStr">
        <is>
          <t>FA</t>
        </is>
      </c>
      <c r="G4394" t="inlineStr">
        <is>
          <t>FA</t>
        </is>
      </c>
      <c r="H4394" s="30" t="n">
        <v>1</v>
      </c>
      <c r="I4394" s="31" t="n">
        <v>0</v>
      </c>
      <c r="J4394" s="31" t="n"/>
      <c r="K4394" s="31" t="n">
        <v>0</v>
      </c>
      <c r="L4394" s="32" t="n"/>
      <c r="M4394" s="31" t="n">
        <v>0</v>
      </c>
      <c r="N4394" s="31" t="n">
        <v>0</v>
      </c>
      <c r="O4394" s="31" t="n"/>
      <c r="P4394" s="31" t="n"/>
      <c r="Q4394" s="31" t="n">
        <v>0</v>
      </c>
      <c r="R4394" s="31" t="n"/>
      <c r="S4394" s="32" t="n"/>
      <c r="T4394" s="32" t="n"/>
      <c r="V4394" t="inlineStr">
        <is>
          <t>02ygr</t>
        </is>
      </c>
      <c r="Z4394" t="inlineStr">
        <is>
          <t>Jerome Flaake ((N/A) RW)</t>
        </is>
      </c>
    </row>
    <row r="4395">
      <c r="A4395" t="inlineStr">
        <is>
          <t>Jerome Gauthier-Leduc</t>
        </is>
      </c>
      <c r="B4395" t="inlineStr">
        <is>
          <t>(N/A)</t>
        </is>
      </c>
      <c r="C4395" t="inlineStr">
        <is>
          <t>D</t>
        </is>
      </c>
      <c r="D4395" t="inlineStr">
        <is>
          <t>D</t>
        </is>
      </c>
      <c r="E4395" t="n">
        <v>34</v>
      </c>
      <c r="F4395" t="inlineStr">
        <is>
          <t>FA</t>
        </is>
      </c>
      <c r="G4395" t="inlineStr">
        <is>
          <t>FA</t>
        </is>
      </c>
      <c r="H4395" s="30" t="n">
        <v>1</v>
      </c>
      <c r="I4395" s="31" t="n">
        <v>0</v>
      </c>
      <c r="J4395" s="31" t="n"/>
      <c r="K4395" s="31" t="n">
        <v>0</v>
      </c>
      <c r="L4395" s="32" t="n"/>
      <c r="M4395" s="31" t="n">
        <v>0</v>
      </c>
      <c r="N4395" s="31" t="n">
        <v>0</v>
      </c>
      <c r="O4395" s="31" t="n"/>
      <c r="P4395" s="31" t="n"/>
      <c r="Q4395" s="31" t="n">
        <v>0</v>
      </c>
      <c r="R4395" s="31" t="n"/>
      <c r="S4395" s="32" t="n"/>
      <c r="T4395" s="32" t="n"/>
      <c r="V4395" t="inlineStr">
        <is>
          <t>01ztx</t>
        </is>
      </c>
      <c r="W4395" t="n">
        <v>3895</v>
      </c>
      <c r="X4395" t="n">
        <v>5041</v>
      </c>
      <c r="Z4395" t="inlineStr">
        <is>
          <t>Jerome Gauthier-Leduc ((N/A) D)</t>
        </is>
      </c>
    </row>
    <row r="4396">
      <c r="A4396" t="inlineStr">
        <is>
          <t>Jerome Leduc</t>
        </is>
      </c>
      <c r="B4396" t="inlineStr">
        <is>
          <t>(N/A)</t>
        </is>
      </c>
      <c r="C4396" t="inlineStr">
        <is>
          <t>D</t>
        </is>
      </c>
      <c r="D4396" t="inlineStr">
        <is>
          <t>D</t>
        </is>
      </c>
      <c r="E4396" t="n">
        <v>34</v>
      </c>
      <c r="F4396" t="inlineStr">
        <is>
          <t>FA</t>
        </is>
      </c>
      <c r="G4396" t="inlineStr">
        <is>
          <t>FA</t>
        </is>
      </c>
      <c r="H4396" s="30" t="n">
        <v>1</v>
      </c>
      <c r="I4396" s="31" t="n">
        <v>0</v>
      </c>
      <c r="J4396" s="31" t="n"/>
      <c r="K4396" s="31" t="n">
        <v>0</v>
      </c>
      <c r="L4396" s="32" t="n"/>
      <c r="M4396" s="31" t="n">
        <v>0</v>
      </c>
      <c r="N4396" s="31" t="n">
        <v>0</v>
      </c>
      <c r="O4396" s="31" t="n"/>
      <c r="P4396" s="31" t="n"/>
      <c r="Q4396" s="31" t="n">
        <v>0</v>
      </c>
      <c r="R4396" s="31" t="n"/>
      <c r="S4396" s="32" t="n"/>
      <c r="T4396" s="32" t="n"/>
      <c r="V4396" t="inlineStr">
        <is>
          <t>03wla</t>
        </is>
      </c>
      <c r="W4396" t="n">
        <v>4680</v>
      </c>
      <c r="X4396" t="n">
        <v>6991</v>
      </c>
      <c r="Z4396" t="inlineStr">
        <is>
          <t>Jerome Leduc ((N/A) D)</t>
        </is>
      </c>
    </row>
    <row r="4397">
      <c r="A4397" t="inlineStr">
        <is>
          <t>Jerome Samson</t>
        </is>
      </c>
      <c r="B4397" t="inlineStr">
        <is>
          <t>TBL</t>
        </is>
      </c>
      <c r="C4397" t="inlineStr">
        <is>
          <t>RW</t>
        </is>
      </c>
      <c r="D4397" t="inlineStr">
        <is>
          <t>F</t>
        </is>
      </c>
      <c r="E4397" t="n">
        <v>39</v>
      </c>
      <c r="F4397" t="inlineStr">
        <is>
          <t>FA</t>
        </is>
      </c>
      <c r="G4397" t="inlineStr">
        <is>
          <t>FA</t>
        </is>
      </c>
      <c r="H4397" s="30" t="n">
        <v>1</v>
      </c>
      <c r="I4397" s="31" t="n">
        <v>0</v>
      </c>
      <c r="J4397" s="31" t="n"/>
      <c r="K4397" s="31" t="n">
        <v>0</v>
      </c>
      <c r="L4397" s="32" t="n"/>
      <c r="M4397" s="31" t="n">
        <v>0</v>
      </c>
      <c r="N4397" s="31" t="n">
        <v>0</v>
      </c>
      <c r="O4397" s="31" t="n"/>
      <c r="P4397" s="31" t="n"/>
      <c r="Q4397" s="31" t="n">
        <v>0</v>
      </c>
      <c r="R4397" s="31" t="n"/>
      <c r="S4397" s="32" t="n"/>
      <c r="T4397" s="32" t="n"/>
      <c r="V4397" t="inlineStr">
        <is>
          <t>004lq</t>
        </is>
      </c>
      <c r="W4397" t="n">
        <v>2854</v>
      </c>
      <c r="X4397" t="n">
        <v>4274</v>
      </c>
      <c r="Z4397" t="inlineStr">
        <is>
          <t>Jerome Samson (TBL RW)</t>
        </is>
      </c>
    </row>
    <row r="4398">
      <c r="A4398" t="inlineStr">
        <is>
          <t>Jerome Verrier</t>
        </is>
      </c>
      <c r="B4398" t="inlineStr">
        <is>
          <t>(N/A)</t>
        </is>
      </c>
      <c r="C4398" t="inlineStr">
        <is>
          <t>RW</t>
        </is>
      </c>
      <c r="D4398" t="inlineStr">
        <is>
          <t>F</t>
        </is>
      </c>
      <c r="E4398" t="n">
        <v>32</v>
      </c>
      <c r="F4398" t="inlineStr">
        <is>
          <t>FA</t>
        </is>
      </c>
      <c r="G4398" t="inlineStr">
        <is>
          <t>FA</t>
        </is>
      </c>
      <c r="H4398" s="30" t="n">
        <v>1</v>
      </c>
      <c r="I4398" s="31" t="n">
        <v>0</v>
      </c>
      <c r="J4398" s="31" t="n"/>
      <c r="K4398" s="31" t="n">
        <v>0</v>
      </c>
      <c r="L4398" s="32" t="n"/>
      <c r="M4398" s="31" t="n">
        <v>0</v>
      </c>
      <c r="N4398" s="31" t="n">
        <v>0</v>
      </c>
      <c r="O4398" s="31" t="n"/>
      <c r="P4398" s="31" t="n"/>
      <c r="Q4398" s="31" t="n">
        <v>0</v>
      </c>
      <c r="R4398" s="31" t="n"/>
      <c r="S4398" s="32" t="n"/>
      <c r="T4398" s="32" t="n"/>
      <c r="V4398" t="inlineStr">
        <is>
          <t>03kno</t>
        </is>
      </c>
      <c r="X4398" t="n">
        <v>6664</v>
      </c>
      <c r="Z4398" t="inlineStr">
        <is>
          <t>Jerome Verrier ((N/A) RW)</t>
        </is>
      </c>
    </row>
    <row r="4399">
      <c r="A4399" t="inlineStr">
        <is>
          <t>Jerry D'Amigo</t>
        </is>
      </c>
      <c r="B4399" t="inlineStr">
        <is>
          <t>(N/A)</t>
        </is>
      </c>
      <c r="C4399" t="inlineStr">
        <is>
          <t>RW</t>
        </is>
      </c>
      <c r="D4399" t="inlineStr">
        <is>
          <t>F</t>
        </is>
      </c>
      <c r="E4399" t="n">
        <v>35</v>
      </c>
      <c r="F4399" t="inlineStr">
        <is>
          <t>FA</t>
        </is>
      </c>
      <c r="G4399" t="inlineStr">
        <is>
          <t>FA</t>
        </is>
      </c>
      <c r="H4399" s="30" t="n">
        <v>1</v>
      </c>
      <c r="I4399" s="31" t="n">
        <v>0</v>
      </c>
      <c r="J4399" s="31" t="n"/>
      <c r="K4399" s="31" t="n">
        <v>0</v>
      </c>
      <c r="L4399" s="32" t="n"/>
      <c r="M4399" s="31" t="n">
        <v>0</v>
      </c>
      <c r="N4399" s="31" t="n">
        <v>0</v>
      </c>
      <c r="O4399" s="31" t="n"/>
      <c r="P4399" s="31" t="n"/>
      <c r="Q4399" s="31" t="n">
        <v>0</v>
      </c>
      <c r="R4399" s="31" t="n"/>
      <c r="S4399" s="32" t="n"/>
      <c r="T4399" s="32" t="n"/>
      <c r="V4399" t="inlineStr">
        <is>
          <t>01s64</t>
        </is>
      </c>
      <c r="W4399" t="n">
        <v>3606</v>
      </c>
      <c r="X4399" t="n">
        <v>5187</v>
      </c>
      <c r="Z4399" t="inlineStr">
        <is>
          <t>Jerry D'Amigo ((N/A) RW)</t>
        </is>
      </c>
    </row>
    <row r="4400">
      <c r="A4400" t="inlineStr">
        <is>
          <t>Jerry Turkulainen</t>
        </is>
      </c>
      <c r="B4400" t="inlineStr">
        <is>
          <t>(N/A)</t>
        </is>
      </c>
      <c r="C4400" t="inlineStr">
        <is>
          <t>LW</t>
        </is>
      </c>
      <c r="D4400" t="inlineStr">
        <is>
          <t>F</t>
        </is>
      </c>
      <c r="E4400" t="n">
        <v>27</v>
      </c>
      <c r="F4400" t="inlineStr">
        <is>
          <t>FA</t>
        </is>
      </c>
      <c r="G4400" t="inlineStr">
        <is>
          <t>FA</t>
        </is>
      </c>
      <c r="H4400" s="30" t="n">
        <v>1</v>
      </c>
      <c r="I4400" s="31" t="n">
        <v>0</v>
      </c>
      <c r="J4400" s="31" t="n"/>
      <c r="K4400" s="31" t="n">
        <v>0</v>
      </c>
      <c r="L4400" s="32" t="n"/>
      <c r="M4400" s="31" t="n">
        <v>0</v>
      </c>
      <c r="N4400" s="31" t="n">
        <v>0</v>
      </c>
      <c r="O4400" s="31" t="n"/>
      <c r="P4400" s="31" t="n"/>
      <c r="Q4400" s="31" t="n">
        <v>0</v>
      </c>
      <c r="R4400" s="31" t="n"/>
      <c r="S4400" s="32" t="n"/>
      <c r="T4400" s="32" t="n"/>
      <c r="V4400" t="inlineStr">
        <is>
          <t>04arp</t>
        </is>
      </c>
      <c r="Z4400" t="inlineStr">
        <is>
          <t>Jerry Turkulainen ((N/A) LW)</t>
        </is>
      </c>
    </row>
    <row r="4401">
      <c r="A4401" t="inlineStr">
        <is>
          <t>Jesper Eliasson</t>
        </is>
      </c>
      <c r="B4401" t="inlineStr">
        <is>
          <t>DET</t>
        </is>
      </c>
      <c r="C4401" t="inlineStr">
        <is>
          <t>G</t>
        </is>
      </c>
      <c r="D4401" t="inlineStr">
        <is>
          <t>G</t>
        </is>
      </c>
      <c r="E4401" t="n">
        <v>26</v>
      </c>
      <c r="F4401" t="inlineStr">
        <is>
          <t>FA</t>
        </is>
      </c>
      <c r="G4401" t="inlineStr">
        <is>
          <t>FA</t>
        </is>
      </c>
      <c r="H4401" s="30" t="n">
        <v>1</v>
      </c>
      <c r="I4401" s="31" t="n">
        <v>0</v>
      </c>
      <c r="J4401" s="31" t="n"/>
      <c r="K4401" s="31" t="n">
        <v>0</v>
      </c>
      <c r="L4401" s="32" t="n"/>
      <c r="M4401" s="31" t="n">
        <v>0</v>
      </c>
      <c r="N4401" s="31" t="n">
        <v>0</v>
      </c>
      <c r="O4401" s="31" t="n"/>
      <c r="P4401" s="31" t="n"/>
      <c r="Q4401" s="31" t="n">
        <v>0</v>
      </c>
      <c r="R4401" s="31" t="n"/>
      <c r="S4401" s="32" t="n"/>
      <c r="T4401" s="32" t="n"/>
      <c r="V4401" t="inlineStr">
        <is>
          <t>04qyu</t>
        </is>
      </c>
      <c r="Z4401" t="inlineStr">
        <is>
          <t>Jesper Eliasson (DET G)</t>
        </is>
      </c>
    </row>
    <row r="4402">
      <c r="A4402" t="inlineStr">
        <is>
          <t>Jesper Fast</t>
        </is>
      </c>
      <c r="B4402" t="inlineStr">
        <is>
          <t>(N/A)</t>
        </is>
      </c>
      <c r="C4402" t="inlineStr">
        <is>
          <t>RW</t>
        </is>
      </c>
      <c r="D4402" t="inlineStr">
        <is>
          <t>F</t>
        </is>
      </c>
      <c r="E4402" t="n">
        <v>34</v>
      </c>
      <c r="F4402" t="inlineStr">
        <is>
          <t>FA</t>
        </is>
      </c>
      <c r="G4402" t="inlineStr">
        <is>
          <t>FA</t>
        </is>
      </c>
      <c r="H4402" s="30" t="n">
        <v>1</v>
      </c>
      <c r="I4402" s="31" t="n">
        <v>0</v>
      </c>
      <c r="J4402" s="31" t="n"/>
      <c r="K4402" s="31" t="n">
        <v>0</v>
      </c>
      <c r="L4402" s="32" t="n"/>
      <c r="M4402" s="31" t="n">
        <v>0</v>
      </c>
      <c r="N4402" s="31" t="n">
        <v>0</v>
      </c>
      <c r="O4402" s="31" t="n"/>
      <c r="P4402" s="31" t="n"/>
      <c r="Q4402" s="31" t="n">
        <v>0</v>
      </c>
      <c r="R4402" s="31" t="n"/>
      <c r="S4402" s="32" t="n"/>
      <c r="T4402" s="32" t="n"/>
      <c r="V4402" t="inlineStr">
        <is>
          <t>01zv2</t>
        </is>
      </c>
      <c r="W4402" t="n">
        <v>4105</v>
      </c>
      <c r="X4402" t="n">
        <v>5130</v>
      </c>
      <c r="Y4402" t="inlineStr">
        <is>
          <t>9538209e-4018-48c5-b04a-153f42de901f</t>
        </is>
      </c>
      <c r="Z4402" t="inlineStr">
        <is>
          <t>Jesper Fast ((N/A) RW)</t>
        </is>
      </c>
    </row>
    <row r="4403">
      <c r="A4403" t="inlineStr">
        <is>
          <t>Jesper Froden</t>
        </is>
      </c>
      <c r="B4403" t="inlineStr">
        <is>
          <t>SEA</t>
        </is>
      </c>
      <c r="C4403" t="inlineStr">
        <is>
          <t>RW</t>
        </is>
      </c>
      <c r="D4403" t="inlineStr">
        <is>
          <t>F</t>
        </is>
      </c>
      <c r="E4403" t="n">
        <v>31</v>
      </c>
      <c r="F4403" t="inlineStr">
        <is>
          <t>FA</t>
        </is>
      </c>
      <c r="G4403" t="inlineStr">
        <is>
          <t>FA</t>
        </is>
      </c>
      <c r="H4403" s="30" t="n">
        <v>1</v>
      </c>
      <c r="I4403" s="31" t="n">
        <v>0</v>
      </c>
      <c r="J4403" s="31" t="n"/>
      <c r="K4403" s="31" t="n">
        <v>0</v>
      </c>
      <c r="L4403" s="32" t="n"/>
      <c r="M4403" s="31" t="n">
        <v>0</v>
      </c>
      <c r="N4403" s="31" t="n">
        <v>0</v>
      </c>
      <c r="O4403" s="31" t="n"/>
      <c r="P4403" s="31" t="n"/>
      <c r="Q4403" s="31" t="n">
        <v>0</v>
      </c>
      <c r="R4403" s="31" t="n"/>
      <c r="S4403" s="32" t="n"/>
      <c r="T4403" s="32" t="n"/>
      <c r="V4403" t="inlineStr">
        <is>
          <t>05ou9</t>
        </is>
      </c>
      <c r="W4403" t="n">
        <v>6518</v>
      </c>
      <c r="Y4403" t="inlineStr">
        <is>
          <t>72e54131-67e5-4938-b24a-ff764564f30f</t>
        </is>
      </c>
      <c r="Z4403" t="inlineStr">
        <is>
          <t>Jesper Froden (SEA RW)</t>
        </is>
      </c>
    </row>
    <row r="4404">
      <c r="A4404" t="inlineStr">
        <is>
          <t>Jesper Lindgren</t>
        </is>
      </c>
      <c r="B4404" t="inlineStr">
        <is>
          <t>(N/A)</t>
        </is>
      </c>
      <c r="C4404" t="inlineStr">
        <is>
          <t>D</t>
        </is>
      </c>
      <c r="D4404" t="inlineStr">
        <is>
          <t>D</t>
        </is>
      </c>
      <c r="E4404" t="n">
        <v>29</v>
      </c>
      <c r="F4404" t="inlineStr">
        <is>
          <t>FA</t>
        </is>
      </c>
      <c r="G4404" t="inlineStr">
        <is>
          <t>FA</t>
        </is>
      </c>
      <c r="H4404" s="30" t="n">
        <v>1</v>
      </c>
      <c r="I4404" s="31" t="n">
        <v>0</v>
      </c>
      <c r="J4404" s="31" t="n"/>
      <c r="K4404" s="31" t="n">
        <v>0</v>
      </c>
      <c r="L4404" s="32" t="n"/>
      <c r="M4404" s="31" t="n">
        <v>0</v>
      </c>
      <c r="N4404" s="31" t="n">
        <v>0</v>
      </c>
      <c r="O4404" s="31" t="n"/>
      <c r="P4404" s="31" t="n"/>
      <c r="Q4404" s="31" t="n">
        <v>0</v>
      </c>
      <c r="R4404" s="31" t="n"/>
      <c r="S4404" s="32" t="n"/>
      <c r="T4404" s="32" t="n"/>
      <c r="V4404" t="inlineStr">
        <is>
          <t>03rg4</t>
        </is>
      </c>
      <c r="W4404" t="n">
        <v>4898</v>
      </c>
      <c r="X4404" t="n">
        <v>6837</v>
      </c>
      <c r="Z4404" t="inlineStr">
        <is>
          <t>Jesper Lindgren ((N/A) D)</t>
        </is>
      </c>
    </row>
    <row r="4405">
      <c r="A4405" t="inlineStr">
        <is>
          <t>Jesper Mattila</t>
        </is>
      </c>
      <c r="B4405" t="inlineStr">
        <is>
          <t>(N/A)</t>
        </is>
      </c>
      <c r="C4405" t="inlineStr">
        <is>
          <t>D</t>
        </is>
      </c>
      <c r="D4405" t="inlineStr">
        <is>
          <t>D</t>
        </is>
      </c>
      <c r="E4405" t="n">
        <v>28</v>
      </c>
      <c r="F4405" t="inlineStr">
        <is>
          <t>FA</t>
        </is>
      </c>
      <c r="G4405" t="inlineStr">
        <is>
          <t>FA</t>
        </is>
      </c>
      <c r="H4405" s="30" t="n">
        <v>1</v>
      </c>
      <c r="I4405" s="31" t="n">
        <v>0</v>
      </c>
      <c r="J4405" s="31" t="n"/>
      <c r="K4405" s="31" t="n">
        <v>0</v>
      </c>
      <c r="L4405" s="32" t="n"/>
      <c r="M4405" s="31" t="n">
        <v>0</v>
      </c>
      <c r="N4405" s="31" t="n">
        <v>0</v>
      </c>
      <c r="O4405" s="31" t="n"/>
      <c r="P4405" s="31" t="n"/>
      <c r="Q4405" s="31" t="n">
        <v>0</v>
      </c>
      <c r="R4405" s="31" t="n"/>
      <c r="S4405" s="32" t="n"/>
      <c r="T4405" s="32" t="n"/>
      <c r="V4405" t="inlineStr">
        <is>
          <t>06luw</t>
        </is>
      </c>
      <c r="Z4405" t="inlineStr">
        <is>
          <t>Jesper Mattila ((N/A) D)</t>
        </is>
      </c>
    </row>
    <row r="4406">
      <c r="A4406" t="inlineStr">
        <is>
          <t>Jesper Myrenberg</t>
        </is>
      </c>
      <c r="B4406" t="inlineStr">
        <is>
          <t>(N/A)</t>
        </is>
      </c>
      <c r="C4406" t="inlineStr">
        <is>
          <t>G</t>
        </is>
      </c>
      <c r="D4406" t="inlineStr">
        <is>
          <t>G</t>
        </is>
      </c>
      <c r="E4406" t="n">
        <v>26</v>
      </c>
      <c r="F4406" t="inlineStr">
        <is>
          <t>FA</t>
        </is>
      </c>
      <c r="G4406" t="inlineStr">
        <is>
          <t>FA</t>
        </is>
      </c>
      <c r="H4406" s="30" t="n">
        <v>1</v>
      </c>
      <c r="I4406" s="31" t="n">
        <v>0</v>
      </c>
      <c r="J4406" s="31" t="n"/>
      <c r="K4406" s="31" t="n">
        <v>0</v>
      </c>
      <c r="L4406" s="32" t="n"/>
      <c r="M4406" s="31" t="n">
        <v>0</v>
      </c>
      <c r="N4406" s="31" t="n">
        <v>0</v>
      </c>
      <c r="O4406" s="31" t="n"/>
      <c r="P4406" s="31" t="n"/>
      <c r="Q4406" s="31" t="n">
        <v>0</v>
      </c>
      <c r="R4406" s="31" t="n"/>
      <c r="S4406" s="32" t="n"/>
      <c r="T4406" s="32" t="n"/>
      <c r="V4406" t="inlineStr">
        <is>
          <t>05uu7</t>
        </is>
      </c>
      <c r="Z4406" t="inlineStr">
        <is>
          <t>Jesper Myrenberg ((N/A) G)</t>
        </is>
      </c>
    </row>
    <row r="4407">
      <c r="A4407" t="inlineStr">
        <is>
          <t>Jesper Olofsson</t>
        </is>
      </c>
      <c r="B4407" t="inlineStr">
        <is>
          <t>(N/A)</t>
        </is>
      </c>
      <c r="C4407" t="inlineStr">
        <is>
          <t>LW</t>
        </is>
      </c>
      <c r="D4407" t="inlineStr">
        <is>
          <t>F</t>
        </is>
      </c>
      <c r="E4407" t="n">
        <v>34</v>
      </c>
      <c r="F4407" t="inlineStr">
        <is>
          <t>FA</t>
        </is>
      </c>
      <c r="G4407" t="inlineStr">
        <is>
          <t>FA</t>
        </is>
      </c>
      <c r="H4407" s="30" t="n">
        <v>1</v>
      </c>
      <c r="I4407" s="31" t="n">
        <v>0</v>
      </c>
      <c r="J4407" s="31" t="n"/>
      <c r="K4407" s="31" t="n">
        <v>0</v>
      </c>
      <c r="L4407" s="32" t="n"/>
      <c r="M4407" s="31" t="n">
        <v>0</v>
      </c>
      <c r="N4407" s="31" t="n">
        <v>0</v>
      </c>
      <c r="O4407" s="31" t="n"/>
      <c r="P4407" s="31" t="n"/>
      <c r="Q4407" s="31" t="n">
        <v>0</v>
      </c>
      <c r="R4407" s="31" t="n"/>
      <c r="S4407" s="32" t="n"/>
      <c r="T4407" s="32" t="n"/>
      <c r="V4407" t="inlineStr">
        <is>
          <t>05jy0</t>
        </is>
      </c>
      <c r="Z4407" t="inlineStr">
        <is>
          <t>Jesper Olofsson ((N/A) LW)</t>
        </is>
      </c>
    </row>
    <row r="4408">
      <c r="A4408" t="inlineStr">
        <is>
          <t>Jesper Pettersson</t>
        </is>
      </c>
      <c r="B4408" t="inlineStr">
        <is>
          <t>(N/A)</t>
        </is>
      </c>
      <c r="C4408" t="inlineStr">
        <is>
          <t>D</t>
        </is>
      </c>
      <c r="D4408" t="inlineStr">
        <is>
          <t>D</t>
        </is>
      </c>
      <c r="E4408" t="n">
        <v>32</v>
      </c>
      <c r="F4408" t="inlineStr">
        <is>
          <t>FA</t>
        </is>
      </c>
      <c r="G4408" t="inlineStr">
        <is>
          <t>FA</t>
        </is>
      </c>
      <c r="H4408" s="30" t="n">
        <v>1</v>
      </c>
      <c r="I4408" s="31" t="n">
        <v>0</v>
      </c>
      <c r="J4408" s="31" t="n"/>
      <c r="K4408" s="31" t="n">
        <v>0</v>
      </c>
      <c r="L4408" s="32" t="n"/>
      <c r="M4408" s="31" t="n">
        <v>0</v>
      </c>
      <c r="N4408" s="31" t="n">
        <v>0</v>
      </c>
      <c r="O4408" s="31" t="n"/>
      <c r="P4408" s="31" t="n"/>
      <c r="Q4408" s="31" t="n">
        <v>0</v>
      </c>
      <c r="R4408" s="31" t="n"/>
      <c r="S4408" s="32" t="n"/>
      <c r="T4408" s="32" t="n"/>
      <c r="V4408" t="inlineStr">
        <is>
          <t>0326v</t>
        </is>
      </c>
      <c r="X4408" t="n">
        <v>6565</v>
      </c>
      <c r="Z4408" t="inlineStr">
        <is>
          <t>Jesper Pettersson ((N/A) D)</t>
        </is>
      </c>
    </row>
    <row r="4409">
      <c r="A4409" t="inlineStr">
        <is>
          <t>Jesper Samuelsson</t>
        </is>
      </c>
      <c r="B4409" t="inlineStr">
        <is>
          <t>DET</t>
        </is>
      </c>
      <c r="C4409" t="inlineStr">
        <is>
          <t>C</t>
        </is>
      </c>
      <c r="D4409" t="inlineStr">
        <is>
          <t>F</t>
        </is>
      </c>
      <c r="E4409" t="n">
        <v>38</v>
      </c>
      <c r="F4409" t="inlineStr">
        <is>
          <t>FA</t>
        </is>
      </c>
      <c r="G4409" t="inlineStr">
        <is>
          <t>FA</t>
        </is>
      </c>
      <c r="H4409" s="30" t="n">
        <v>1</v>
      </c>
      <c r="I4409" s="31" t="n">
        <v>0</v>
      </c>
      <c r="J4409" s="31" t="n"/>
      <c r="K4409" s="31" t="n">
        <v>0</v>
      </c>
      <c r="L4409" s="32" t="n"/>
      <c r="M4409" s="31" t="n">
        <v>0</v>
      </c>
      <c r="N4409" s="31" t="n">
        <v>0</v>
      </c>
      <c r="O4409" s="31" t="n"/>
      <c r="P4409" s="31" t="n"/>
      <c r="Q4409" s="31" t="n">
        <v>0</v>
      </c>
      <c r="R4409" s="31" t="n"/>
      <c r="S4409" s="32" t="n"/>
      <c r="T4409" s="32" t="n"/>
      <c r="V4409" t="inlineStr">
        <is>
          <t>01n45</t>
        </is>
      </c>
      <c r="Z4409" t="inlineStr">
        <is>
          <t>Jesper Samuelsson (DET C)</t>
        </is>
      </c>
    </row>
    <row r="4410">
      <c r="A4410" t="inlineStr">
        <is>
          <t>Jesper Sellgren</t>
        </is>
      </c>
      <c r="B4410" t="inlineStr">
        <is>
          <t>CAR</t>
        </is>
      </c>
      <c r="C4410" t="inlineStr">
        <is>
          <t>D</t>
        </is>
      </c>
      <c r="D4410" t="inlineStr">
        <is>
          <t>D</t>
        </is>
      </c>
      <c r="E4410" t="n">
        <v>28</v>
      </c>
      <c r="F4410" t="inlineStr">
        <is>
          <t>FA</t>
        </is>
      </c>
      <c r="G4410" t="inlineStr">
        <is>
          <t>FA</t>
        </is>
      </c>
      <c r="H4410" s="30" t="n">
        <v>1</v>
      </c>
      <c r="I4410" s="31" t="n">
        <v>0</v>
      </c>
      <c r="J4410" s="31" t="n"/>
      <c r="K4410" s="31" t="n">
        <v>0</v>
      </c>
      <c r="L4410" s="32" t="n"/>
      <c r="M4410" s="31" t="n">
        <v>0</v>
      </c>
      <c r="N4410" s="31" t="n">
        <v>0</v>
      </c>
      <c r="O4410" s="31" t="n"/>
      <c r="P4410" s="31" t="n"/>
      <c r="Q4410" s="31" t="n">
        <v>0</v>
      </c>
      <c r="R4410" s="31" t="n"/>
      <c r="S4410" s="32" t="n"/>
      <c r="T4410" s="32" t="n"/>
      <c r="V4410" t="inlineStr">
        <is>
          <t>04mlj</t>
        </is>
      </c>
      <c r="W4410" t="n">
        <v>6118</v>
      </c>
      <c r="X4410" t="n">
        <v>8063</v>
      </c>
      <c r="Y4410" t="inlineStr">
        <is>
          <t>a4485cc1-297c-4e56-8964-2e33e8db4ac4</t>
        </is>
      </c>
      <c r="Z4410" t="inlineStr">
        <is>
          <t>Jesper Sellgren (CAR D)</t>
        </is>
      </c>
    </row>
    <row r="4411">
      <c r="A4411" t="inlineStr">
        <is>
          <t>Jesper Vikman</t>
        </is>
      </c>
      <c r="B4411" t="inlineStr">
        <is>
          <t>(N/A)</t>
        </is>
      </c>
      <c r="C4411" t="inlineStr">
        <is>
          <t>G</t>
        </is>
      </c>
      <c r="D4411" t="inlineStr">
        <is>
          <t>G</t>
        </is>
      </c>
      <c r="E4411" t="n">
        <v>24</v>
      </c>
      <c r="F4411" t="inlineStr">
        <is>
          <t>FA</t>
        </is>
      </c>
      <c r="G4411" t="inlineStr">
        <is>
          <t>FA</t>
        </is>
      </c>
      <c r="H4411" s="30" t="n">
        <v>1</v>
      </c>
      <c r="I4411" s="31" t="n">
        <v>0</v>
      </c>
      <c r="J4411" s="31" t="n"/>
      <c r="K4411" s="31" t="n">
        <v>0</v>
      </c>
      <c r="L4411" s="32" t="n"/>
      <c r="M4411" s="31" t="n">
        <v>0</v>
      </c>
      <c r="N4411" s="31" t="n">
        <v>0</v>
      </c>
      <c r="O4411" s="31" t="n"/>
      <c r="P4411" s="31" t="n"/>
      <c r="Q4411" s="31" t="n">
        <v>0</v>
      </c>
      <c r="R4411" s="31" t="n"/>
      <c r="S4411" s="32" t="n"/>
      <c r="T4411" s="32" t="n"/>
      <c r="V4411" t="inlineStr">
        <is>
          <t>05ny4</t>
        </is>
      </c>
      <c r="W4411" t="n">
        <v>6894</v>
      </c>
      <c r="Y4411" t="inlineStr">
        <is>
          <t>838f2931-a413-419f-b4bc-e0f2ee9d1d21</t>
        </is>
      </c>
      <c r="Z4411" t="inlineStr">
        <is>
          <t>Jesper Vikman ((N/A) G)</t>
        </is>
      </c>
    </row>
    <row r="4412">
      <c r="A4412" t="inlineStr">
        <is>
          <t>Jesperi Kotajarvi</t>
        </is>
      </c>
      <c r="B4412" t="inlineStr">
        <is>
          <t>(N/A)</t>
        </is>
      </c>
      <c r="C4412" t="inlineStr">
        <is>
          <t>D</t>
        </is>
      </c>
      <c r="D4412" t="inlineStr">
        <is>
          <t>D</t>
        </is>
      </c>
      <c r="E4412" t="n">
        <v>19</v>
      </c>
      <c r="F4412" t="inlineStr">
        <is>
          <t>FA</t>
        </is>
      </c>
      <c r="G4412" t="inlineStr">
        <is>
          <t>FA</t>
        </is>
      </c>
      <c r="H4412" s="30" t="n">
        <v>1</v>
      </c>
      <c r="I4412" s="31" t="n">
        <v>0</v>
      </c>
      <c r="J4412" s="31" t="n"/>
      <c r="K4412" s="31" t="n">
        <v>0</v>
      </c>
      <c r="L4412" s="32" t="n"/>
      <c r="M4412" s="31" t="n">
        <v>0</v>
      </c>
      <c r="N4412" s="31" t="n">
        <v>0</v>
      </c>
      <c r="O4412" s="31" t="n"/>
      <c r="P4412" s="31" t="n"/>
      <c r="Q4412" s="31" t="n">
        <v>0</v>
      </c>
      <c r="R4412" s="31" t="n"/>
      <c r="S4412" s="32" t="n"/>
      <c r="T4412" s="32" t="n"/>
      <c r="V4412" t="inlineStr">
        <is>
          <t>06tyt</t>
        </is>
      </c>
      <c r="Z4412" t="inlineStr">
        <is>
          <t>Jesperi Kotajarvi ((N/A) D)</t>
        </is>
      </c>
    </row>
    <row r="4413">
      <c r="A4413" t="inlineStr">
        <is>
          <t>Jesse Bjugstad</t>
        </is>
      </c>
      <c r="B4413" t="inlineStr">
        <is>
          <t>(N/A)</t>
        </is>
      </c>
      <c r="C4413" t="inlineStr">
        <is>
          <t>D</t>
        </is>
      </c>
      <c r="D4413" t="inlineStr">
        <is>
          <t>D</t>
        </is>
      </c>
      <c r="E4413" t="n">
        <v>27</v>
      </c>
      <c r="F4413" t="inlineStr">
        <is>
          <t>FA</t>
        </is>
      </c>
      <c r="G4413" t="inlineStr">
        <is>
          <t>FA</t>
        </is>
      </c>
      <c r="H4413" s="30" t="n">
        <v>1</v>
      </c>
      <c r="I4413" s="31" t="n">
        <v>0</v>
      </c>
      <c r="J4413" s="31" t="n"/>
      <c r="K4413" s="31" t="n">
        <v>0</v>
      </c>
      <c r="L4413" s="32" t="n"/>
      <c r="M4413" s="31" t="n">
        <v>0</v>
      </c>
      <c r="N4413" s="31" t="n">
        <v>0</v>
      </c>
      <c r="O4413" s="31" t="n"/>
      <c r="P4413" s="31" t="n"/>
      <c r="Q4413" s="31" t="n">
        <v>0</v>
      </c>
      <c r="R4413" s="31" t="n"/>
      <c r="S4413" s="32" t="n"/>
      <c r="T4413" s="32" t="n"/>
      <c r="V4413" t="inlineStr">
        <is>
          <t>04gem</t>
        </is>
      </c>
      <c r="Z4413" t="inlineStr">
        <is>
          <t>Jesse Bjugstad ((N/A) D)</t>
        </is>
      </c>
    </row>
    <row r="4414">
      <c r="A4414" t="inlineStr">
        <is>
          <t>Jesse Blacker</t>
        </is>
      </c>
      <c r="B4414" t="inlineStr">
        <is>
          <t>(N/A)</t>
        </is>
      </c>
      <c r="C4414" t="inlineStr">
        <is>
          <t>D</t>
        </is>
      </c>
      <c r="D4414" t="inlineStr">
        <is>
          <t>D</t>
        </is>
      </c>
      <c r="E4414" t="n">
        <v>35</v>
      </c>
      <c r="F4414" t="inlineStr">
        <is>
          <t>FA</t>
        </is>
      </c>
      <c r="G4414" t="inlineStr">
        <is>
          <t>FA</t>
        </is>
      </c>
      <c r="H4414" s="30" t="n">
        <v>1</v>
      </c>
      <c r="I4414" s="31" t="n">
        <v>0</v>
      </c>
      <c r="J4414" s="31" t="n"/>
      <c r="K4414" s="31" t="n">
        <v>0</v>
      </c>
      <c r="L4414" s="32" t="n"/>
      <c r="M4414" s="31" t="n">
        <v>0</v>
      </c>
      <c r="N4414" s="31" t="n">
        <v>0</v>
      </c>
      <c r="O4414" s="31" t="n"/>
      <c r="P4414" s="31" t="n"/>
      <c r="Q4414" s="31" t="n">
        <v>0</v>
      </c>
      <c r="R4414" s="31" t="n"/>
      <c r="S4414" s="32" t="n"/>
      <c r="T4414" s="32" t="n"/>
      <c r="V4414" t="inlineStr">
        <is>
          <t>01mkc</t>
        </is>
      </c>
      <c r="W4414" t="n">
        <v>3316</v>
      </c>
      <c r="X4414" t="n">
        <v>4780</v>
      </c>
      <c r="Z4414" t="inlineStr">
        <is>
          <t>Jesse Blacker ((N/A) D)</t>
        </is>
      </c>
    </row>
    <row r="4415">
      <c r="A4415" t="inlineStr">
        <is>
          <t>Jesse Forsberg</t>
        </is>
      </c>
      <c r="B4415" t="inlineStr">
        <is>
          <t>(N/A)</t>
        </is>
      </c>
      <c r="C4415" t="inlineStr">
        <is>
          <t>D</t>
        </is>
      </c>
      <c r="D4415" t="inlineStr">
        <is>
          <t>D</t>
        </is>
      </c>
      <c r="E4415" t="n">
        <v>33</v>
      </c>
      <c r="F4415" t="inlineStr">
        <is>
          <t>FA</t>
        </is>
      </c>
      <c r="G4415" t="inlineStr">
        <is>
          <t>FA</t>
        </is>
      </c>
      <c r="H4415" s="30" t="n">
        <v>1</v>
      </c>
      <c r="I4415" s="31" t="n">
        <v>0</v>
      </c>
      <c r="J4415" s="31" t="n"/>
      <c r="K4415" s="31" t="n">
        <v>0</v>
      </c>
      <c r="L4415" s="32" t="n"/>
      <c r="M4415" s="31" t="n">
        <v>0</v>
      </c>
      <c r="N4415" s="31" t="n">
        <v>0</v>
      </c>
      <c r="O4415" s="31" t="n"/>
      <c r="P4415" s="31" t="n"/>
      <c r="Q4415" s="31" t="n">
        <v>0</v>
      </c>
      <c r="R4415" s="31" t="n"/>
      <c r="S4415" s="32" t="n"/>
      <c r="T4415" s="32" t="n"/>
      <c r="V4415" t="inlineStr">
        <is>
          <t>02gvo</t>
        </is>
      </c>
      <c r="Z4415" t="inlineStr">
        <is>
          <t>Jesse Forsberg ((N/A) D)</t>
        </is>
      </c>
    </row>
    <row r="4416">
      <c r="A4416" t="inlineStr">
        <is>
          <t>Jesse Gabrielle</t>
        </is>
      </c>
      <c r="B4416" t="inlineStr">
        <is>
          <t>(N/A)</t>
        </is>
      </c>
      <c r="C4416" t="inlineStr">
        <is>
          <t>LW</t>
        </is>
      </c>
      <c r="D4416" t="inlineStr">
        <is>
          <t>F</t>
        </is>
      </c>
      <c r="E4416" t="n">
        <v>29</v>
      </c>
      <c r="F4416" t="inlineStr">
        <is>
          <t>FA</t>
        </is>
      </c>
      <c r="G4416" t="inlineStr">
        <is>
          <t>FA</t>
        </is>
      </c>
      <c r="H4416" s="30" t="n">
        <v>1</v>
      </c>
      <c r="I4416" s="31" t="n">
        <v>0</v>
      </c>
      <c r="J4416" s="31" t="n"/>
      <c r="K4416" s="31" t="n">
        <v>0</v>
      </c>
      <c r="L4416" s="32" t="n"/>
      <c r="M4416" s="31" t="n">
        <v>0</v>
      </c>
      <c r="N4416" s="31" t="n">
        <v>0</v>
      </c>
      <c r="O4416" s="31" t="n"/>
      <c r="P4416" s="31" t="n"/>
      <c r="Q4416" s="31" t="n">
        <v>0</v>
      </c>
      <c r="R4416" s="31" t="n"/>
      <c r="S4416" s="32" t="n"/>
      <c r="T4416" s="32" t="n"/>
      <c r="V4416" t="inlineStr">
        <is>
          <t>03rgb</t>
        </is>
      </c>
      <c r="W4416" t="n">
        <v>4980</v>
      </c>
      <c r="X4416" t="n">
        <v>6847</v>
      </c>
      <c r="Z4416" t="inlineStr">
        <is>
          <t>Jesse Gabrielle ((N/A) LW)</t>
        </is>
      </c>
    </row>
    <row r="4417">
      <c r="A4417" t="inlineStr">
        <is>
          <t>Jesse Graham</t>
        </is>
      </c>
      <c r="B4417" t="inlineStr">
        <is>
          <t>(N/A)</t>
        </is>
      </c>
      <c r="C4417" t="inlineStr">
        <is>
          <t>D</t>
        </is>
      </c>
      <c r="D4417" t="inlineStr">
        <is>
          <t>D</t>
        </is>
      </c>
      <c r="E4417" t="n">
        <v>32</v>
      </c>
      <c r="F4417" t="inlineStr">
        <is>
          <t>FA</t>
        </is>
      </c>
      <c r="G4417" t="inlineStr">
        <is>
          <t>FA</t>
        </is>
      </c>
      <c r="H4417" s="30" t="n">
        <v>1</v>
      </c>
      <c r="I4417" s="31" t="n">
        <v>0</v>
      </c>
      <c r="J4417" s="31" t="n"/>
      <c r="K4417" s="31" t="n">
        <v>0</v>
      </c>
      <c r="L4417" s="32" t="n"/>
      <c r="M4417" s="31" t="n">
        <v>0</v>
      </c>
      <c r="N4417" s="31" t="n">
        <v>0</v>
      </c>
      <c r="O4417" s="31" t="n"/>
      <c r="P4417" s="31" t="n"/>
      <c r="Q4417" s="31" t="n">
        <v>0</v>
      </c>
      <c r="R4417" s="31" t="n"/>
      <c r="S4417" s="32" t="n"/>
      <c r="T4417" s="32" t="n"/>
      <c r="V4417" t="inlineStr">
        <is>
          <t>02oaj</t>
        </is>
      </c>
      <c r="W4417" t="n">
        <v>4612</v>
      </c>
      <c r="X4417" t="n">
        <v>5845</v>
      </c>
      <c r="Z4417" t="inlineStr">
        <is>
          <t>Jesse Graham ((N/A) D)</t>
        </is>
      </c>
    </row>
    <row r="4418">
      <c r="A4418" t="inlineStr">
        <is>
          <t>Jesse Joensuu</t>
        </is>
      </c>
      <c r="B4418" t="inlineStr">
        <is>
          <t>(N/A)</t>
        </is>
      </c>
      <c r="C4418" t="inlineStr">
        <is>
          <t>LW</t>
        </is>
      </c>
      <c r="D4418" t="inlineStr">
        <is>
          <t>F</t>
        </is>
      </c>
      <c r="E4418" t="n">
        <v>38</v>
      </c>
      <c r="F4418" t="inlineStr">
        <is>
          <t>FA</t>
        </is>
      </c>
      <c r="G4418" t="inlineStr">
        <is>
          <t>FA</t>
        </is>
      </c>
      <c r="H4418" s="30" t="n">
        <v>1</v>
      </c>
      <c r="I4418" s="31" t="n">
        <v>0</v>
      </c>
      <c r="J4418" s="31" t="n"/>
      <c r="K4418" s="31" t="n">
        <v>0</v>
      </c>
      <c r="L4418" s="32" t="n"/>
      <c r="M4418" s="31" t="n">
        <v>0</v>
      </c>
      <c r="N4418" s="31" t="n">
        <v>0</v>
      </c>
      <c r="O4418" s="31" t="n"/>
      <c r="P4418" s="31" t="n"/>
      <c r="Q4418" s="31" t="n">
        <v>0</v>
      </c>
      <c r="R4418" s="31" t="n"/>
      <c r="S4418" s="32" t="n"/>
      <c r="T4418" s="32" t="n"/>
      <c r="V4418" t="inlineStr">
        <is>
          <t>0055s</t>
        </is>
      </c>
      <c r="W4418" t="n">
        <v>2614</v>
      </c>
      <c r="X4418" t="n">
        <v>4363</v>
      </c>
      <c r="Z4418" t="inlineStr">
        <is>
          <t>Jesse Joensuu ((N/A) LW)</t>
        </is>
      </c>
    </row>
    <row r="4419">
      <c r="A4419" t="inlineStr">
        <is>
          <t>Jesse Kiiskinen</t>
        </is>
      </c>
      <c r="B4419" t="inlineStr">
        <is>
          <t>DET</t>
        </is>
      </c>
      <c r="C4419" t="inlineStr">
        <is>
          <t>RW</t>
        </is>
      </c>
      <c r="D4419" t="inlineStr">
        <is>
          <t>F</t>
        </is>
      </c>
      <c r="E4419" t="n">
        <v>21</v>
      </c>
      <c r="F4419" t="inlineStr">
        <is>
          <t>FA</t>
        </is>
      </c>
      <c r="G4419" t="inlineStr">
        <is>
          <t>FA</t>
        </is>
      </c>
      <c r="H4419" s="30" t="n">
        <v>923333</v>
      </c>
      <c r="I4419" s="31" t="n">
        <v>0</v>
      </c>
      <c r="J4419" s="31" t="n"/>
      <c r="K4419" s="31" t="n">
        <v>0</v>
      </c>
      <c r="L4419" s="32" t="n"/>
      <c r="M4419" s="31" t="n">
        <v>0</v>
      </c>
      <c r="N4419" s="31" t="n">
        <v>0</v>
      </c>
      <c r="O4419" s="31" t="n"/>
      <c r="P4419" s="31" t="n"/>
      <c r="Q4419" s="31" t="n">
        <v>0</v>
      </c>
      <c r="R4419" s="31" t="n"/>
      <c r="S4419" s="32" t="n"/>
      <c r="T4419" s="32" t="n"/>
      <c r="V4419" t="inlineStr">
        <is>
          <t>066q0</t>
        </is>
      </c>
      <c r="W4419" t="n">
        <v>6989</v>
      </c>
      <c r="Y4419" t="inlineStr">
        <is>
          <t>a6f5a32e-3c31-42b6-a3f4-a0f17404cb5c</t>
        </is>
      </c>
      <c r="Z4419" t="inlineStr">
        <is>
          <t>Jesse Kiiskinen (DET RW)</t>
        </is>
      </c>
    </row>
    <row r="4420">
      <c r="A4420" t="inlineStr">
        <is>
          <t>Jesse Koskenkorva</t>
        </is>
      </c>
      <c r="B4420" t="inlineStr">
        <is>
          <t>(N/A)</t>
        </is>
      </c>
      <c r="C4420" t="inlineStr">
        <is>
          <t>C</t>
        </is>
      </c>
      <c r="D4420" t="inlineStr">
        <is>
          <t>F</t>
        </is>
      </c>
      <c r="E4420" t="n">
        <v>27</v>
      </c>
      <c r="F4420" t="inlineStr">
        <is>
          <t>FA</t>
        </is>
      </c>
      <c r="G4420" t="inlineStr">
        <is>
          <t>FA</t>
        </is>
      </c>
      <c r="H4420" s="30" t="n">
        <v>1</v>
      </c>
      <c r="I4420" s="31" t="n">
        <v>0</v>
      </c>
      <c r="J4420" s="31" t="n"/>
      <c r="K4420" s="31" t="n">
        <v>0</v>
      </c>
      <c r="L4420" s="32" t="n"/>
      <c r="M4420" s="31" t="n">
        <v>0</v>
      </c>
      <c r="N4420" s="31" t="n">
        <v>0</v>
      </c>
      <c r="O4420" s="31" t="n"/>
      <c r="P4420" s="31" t="n"/>
      <c r="Q4420" s="31" t="n">
        <v>0</v>
      </c>
      <c r="R4420" s="31" t="n"/>
      <c r="S4420" s="32" t="n"/>
      <c r="T4420" s="32" t="n"/>
      <c r="V4420" t="inlineStr">
        <is>
          <t>04fjd</t>
        </is>
      </c>
      <c r="Z4420" t="inlineStr">
        <is>
          <t>Jesse Koskenkorva ((N/A) C)</t>
        </is>
      </c>
    </row>
    <row r="4421">
      <c r="A4421" t="inlineStr">
        <is>
          <t>Jesse Lees</t>
        </is>
      </c>
      <c r="B4421" t="inlineStr">
        <is>
          <t>(N/A)</t>
        </is>
      </c>
      <c r="C4421" t="inlineStr">
        <is>
          <t>D</t>
        </is>
      </c>
      <c r="D4421" t="inlineStr">
        <is>
          <t>D</t>
        </is>
      </c>
      <c r="E4421" t="n">
        <v>30</v>
      </c>
      <c r="F4421" t="inlineStr">
        <is>
          <t>FA</t>
        </is>
      </c>
      <c r="G4421" t="inlineStr">
        <is>
          <t>FA</t>
        </is>
      </c>
      <c r="H4421" s="30" t="n">
        <v>1</v>
      </c>
      <c r="I4421" s="31" t="n">
        <v>0</v>
      </c>
      <c r="J4421" s="31" t="n"/>
      <c r="K4421" s="31" t="n">
        <v>0</v>
      </c>
      <c r="L4421" s="32" t="n"/>
      <c r="M4421" s="31" t="n">
        <v>0</v>
      </c>
      <c r="N4421" s="31" t="n">
        <v>0</v>
      </c>
      <c r="O4421" s="31" t="n"/>
      <c r="P4421" s="31" t="n"/>
      <c r="Q4421" s="31" t="n">
        <v>0</v>
      </c>
      <c r="R4421" s="31" t="n"/>
      <c r="S4421" s="32" t="n"/>
      <c r="T4421" s="32" t="n"/>
      <c r="V4421" t="inlineStr">
        <is>
          <t>043cq</t>
        </is>
      </c>
      <c r="Z4421" t="inlineStr">
        <is>
          <t>Jesse Lees ((N/A) D)</t>
        </is>
      </c>
    </row>
    <row r="4422">
      <c r="A4422" t="inlineStr">
        <is>
          <t>Jesse Mychan</t>
        </is>
      </c>
      <c r="B4422" t="inlineStr">
        <is>
          <t>(N/A)</t>
        </is>
      </c>
      <c r="C4422" t="inlineStr">
        <is>
          <t>LW</t>
        </is>
      </c>
      <c r="D4422" t="inlineStr">
        <is>
          <t>F</t>
        </is>
      </c>
      <c r="E4422" t="n">
        <v>34</v>
      </c>
      <c r="F4422" t="inlineStr">
        <is>
          <t>FA</t>
        </is>
      </c>
      <c r="G4422" t="inlineStr">
        <is>
          <t>FA</t>
        </is>
      </c>
      <c r="H4422" s="30" t="n">
        <v>1</v>
      </c>
      <c r="I4422" s="31" t="n">
        <v>0</v>
      </c>
      <c r="J4422" s="31" t="n"/>
      <c r="K4422" s="31" t="n">
        <v>0</v>
      </c>
      <c r="L4422" s="32" t="n"/>
      <c r="M4422" s="31" t="n">
        <v>0</v>
      </c>
      <c r="N4422" s="31" t="n">
        <v>0</v>
      </c>
      <c r="O4422" s="31" t="n"/>
      <c r="P4422" s="31" t="n"/>
      <c r="Q4422" s="31" t="n">
        <v>0</v>
      </c>
      <c r="R4422" s="31" t="n"/>
      <c r="S4422" s="32" t="n"/>
      <c r="T4422" s="32" t="n"/>
      <c r="V4422" t="inlineStr">
        <is>
          <t>038t1</t>
        </is>
      </c>
      <c r="X4422" t="n">
        <v>6304</v>
      </c>
      <c r="Z4422" t="inlineStr">
        <is>
          <t>Jesse Mychan ((N/A) LW)</t>
        </is>
      </c>
    </row>
    <row r="4423">
      <c r="A4423" t="inlineStr">
        <is>
          <t>Jesse Nurmi</t>
        </is>
      </c>
      <c r="B4423" t="inlineStr">
        <is>
          <t>NYI</t>
        </is>
      </c>
      <c r="C4423" t="inlineStr">
        <is>
          <t>LW</t>
        </is>
      </c>
      <c r="D4423" t="inlineStr">
        <is>
          <t>F</t>
        </is>
      </c>
      <c r="E4423" t="n">
        <v>21</v>
      </c>
      <c r="F4423" t="inlineStr">
        <is>
          <t>FA</t>
        </is>
      </c>
      <c r="G4423" t="inlineStr">
        <is>
          <t>FA</t>
        </is>
      </c>
      <c r="H4423" s="30" t="n">
        <v>838333</v>
      </c>
      <c r="I4423" s="31" t="n">
        <v>0</v>
      </c>
      <c r="J4423" s="31" t="n"/>
      <c r="K4423" s="31" t="n">
        <v>0</v>
      </c>
      <c r="L4423" s="32" t="n"/>
      <c r="M4423" s="31" t="n">
        <v>0</v>
      </c>
      <c r="N4423" s="31" t="n">
        <v>0</v>
      </c>
      <c r="O4423" s="31" t="n"/>
      <c r="P4423" s="31" t="n"/>
      <c r="Q4423" s="31" t="n">
        <v>0</v>
      </c>
      <c r="R4423" s="31" t="n"/>
      <c r="S4423" s="32" t="n"/>
      <c r="T4423" s="32" t="n"/>
      <c r="V4423" t="inlineStr">
        <is>
          <t>06bnc</t>
        </is>
      </c>
      <c r="W4423" t="n">
        <v>7234</v>
      </c>
      <c r="Y4423" t="inlineStr">
        <is>
          <t>1f8bd557-9a23-4e55-99d3-6a38dc97dbc7</t>
        </is>
      </c>
      <c r="Z4423" t="inlineStr">
        <is>
          <t>Jesse Nurmi (NYI LW)</t>
        </is>
      </c>
    </row>
    <row r="4424">
      <c r="A4424" t="inlineStr">
        <is>
          <t>Jesse Puljujarvi</t>
        </is>
      </c>
      <c r="B4424" t="inlineStr">
        <is>
          <t>FLA</t>
        </is>
      </c>
      <c r="C4424" t="inlineStr">
        <is>
          <t>RW</t>
        </is>
      </c>
      <c r="D4424" t="inlineStr">
        <is>
          <t>F</t>
        </is>
      </c>
      <c r="E4424" t="n">
        <v>28</v>
      </c>
      <c r="F4424" t="inlineStr">
        <is>
          <t>FA</t>
        </is>
      </c>
      <c r="G4424" t="inlineStr">
        <is>
          <t>FA</t>
        </is>
      </c>
      <c r="H4424" s="30" t="n">
        <v>1</v>
      </c>
      <c r="I4424" s="31" t="n">
        <v>0</v>
      </c>
      <c r="J4424" s="31" t="n"/>
      <c r="K4424" s="31" t="n">
        <v>0</v>
      </c>
      <c r="L4424" s="32" t="n"/>
      <c r="M4424" s="31" t="n">
        <v>0</v>
      </c>
      <c r="N4424" s="31" t="n">
        <v>0</v>
      </c>
      <c r="O4424" s="31" t="n"/>
      <c r="P4424" s="31" t="n"/>
      <c r="Q4424" s="31" t="n">
        <v>0</v>
      </c>
      <c r="R4424" s="31" t="n"/>
      <c r="S4424" s="32" t="n"/>
      <c r="T4424" s="32" t="n"/>
      <c r="V4424" t="inlineStr">
        <is>
          <t>03mn2</t>
        </is>
      </c>
      <c r="W4424" t="n">
        <v>5128</v>
      </c>
      <c r="X4424" t="n">
        <v>7112</v>
      </c>
      <c r="Y4424" t="inlineStr">
        <is>
          <t>3fadb175-8ff0-46c5-b1b2-3f2320f3c447</t>
        </is>
      </c>
      <c r="Z4424" t="inlineStr">
        <is>
          <t>Jesse Puljujarvi (FLA RW)</t>
        </is>
      </c>
    </row>
    <row r="4425">
      <c r="A4425" t="inlineStr">
        <is>
          <t>Jesse Pulkkinen</t>
        </is>
      </c>
      <c r="B4425" t="inlineStr">
        <is>
          <t>NYI</t>
        </is>
      </c>
      <c r="C4425" t="inlineStr">
        <is>
          <t>D</t>
        </is>
      </c>
      <c r="D4425" t="inlineStr">
        <is>
          <t>D</t>
        </is>
      </c>
      <c r="E4425" t="n">
        <v>21</v>
      </c>
      <c r="F4425" t="inlineStr">
        <is>
          <t>T</t>
        </is>
      </c>
      <c r="G4425" t="inlineStr">
        <is>
          <t>Brown Noesen</t>
        </is>
      </c>
      <c r="H4425" s="30" t="n">
        <v>880833</v>
      </c>
      <c r="I4425" s="31" t="n">
        <v>0</v>
      </c>
      <c r="J4425" s="31" t="n"/>
      <c r="K4425" s="31" t="n">
        <v>0</v>
      </c>
      <c r="L4425" s="32" t="n"/>
      <c r="M4425" s="31" t="n">
        <v>0</v>
      </c>
      <c r="N4425" s="31" t="n">
        <v>0</v>
      </c>
      <c r="O4425" s="31" t="n"/>
      <c r="P4425" s="31" t="n"/>
      <c r="Q4425" s="31" t="n">
        <v>0</v>
      </c>
      <c r="R4425" s="31" t="n"/>
      <c r="S4425" s="32" t="n"/>
      <c r="T4425" s="32" t="n"/>
      <c r="V4425" t="inlineStr">
        <is>
          <t>06i0a</t>
        </is>
      </c>
      <c r="W4425" t="n">
        <v>7205</v>
      </c>
      <c r="Y4425" t="inlineStr">
        <is>
          <t>c4c31e82-8de2-4736-97e0-df4456ce7f5b</t>
        </is>
      </c>
      <c r="Z4425" t="inlineStr">
        <is>
          <t>Jesse Pulkkinen (NYI D)</t>
        </is>
      </c>
    </row>
    <row r="4426">
      <c r="A4426" t="inlineStr">
        <is>
          <t>Jesse Root</t>
        </is>
      </c>
      <c r="B4426" t="inlineStr">
        <is>
          <t>(N/A)</t>
        </is>
      </c>
      <c r="C4426" t="inlineStr">
        <is>
          <t>LW</t>
        </is>
      </c>
      <c r="D4426" t="inlineStr">
        <is>
          <t>F</t>
        </is>
      </c>
      <c r="E4426" t="n">
        <v>36</v>
      </c>
      <c r="F4426" t="inlineStr">
        <is>
          <t>FA</t>
        </is>
      </c>
      <c r="G4426" t="inlineStr">
        <is>
          <t>FA</t>
        </is>
      </c>
      <c r="H4426" s="30" t="n">
        <v>1</v>
      </c>
      <c r="I4426" s="31" t="n">
        <v>0</v>
      </c>
      <c r="J4426" s="31" t="n"/>
      <c r="K4426" s="31" t="n">
        <v>0</v>
      </c>
      <c r="L4426" s="32" t="n"/>
      <c r="M4426" s="31" t="n">
        <v>0</v>
      </c>
      <c r="N4426" s="31" t="n">
        <v>0</v>
      </c>
      <c r="O4426" s="31" t="n"/>
      <c r="P4426" s="31" t="n"/>
      <c r="Q4426" s="31" t="n">
        <v>0</v>
      </c>
      <c r="R4426" s="31" t="n"/>
      <c r="S4426" s="32" t="n"/>
      <c r="T4426" s="32" t="n"/>
      <c r="V4426" t="inlineStr">
        <is>
          <t>03c64</t>
        </is>
      </c>
      <c r="Z4426" t="inlineStr">
        <is>
          <t>Jesse Root ((N/A) LW)</t>
        </is>
      </c>
    </row>
    <row r="4427">
      <c r="A4427" t="inlineStr">
        <is>
          <t>Jesse Sanche</t>
        </is>
      </c>
      <c r="B4427" t="inlineStr">
        <is>
          <t>(N/A)</t>
        </is>
      </c>
      <c r="C4427" t="inlineStr">
        <is>
          <t>G</t>
        </is>
      </c>
      <c r="D4427" t="inlineStr">
        <is>
          <t>G</t>
        </is>
      </c>
      <c r="E4427" t="n">
        <v>20</v>
      </c>
      <c r="F4427" t="inlineStr">
        <is>
          <t>FA</t>
        </is>
      </c>
      <c r="G4427" t="inlineStr">
        <is>
          <t>FA</t>
        </is>
      </c>
      <c r="H4427" s="30" t="n">
        <v>1</v>
      </c>
      <c r="I4427" s="31" t="n">
        <v>0</v>
      </c>
      <c r="J4427" s="31" t="n"/>
      <c r="K4427" s="31" t="n">
        <v>0</v>
      </c>
      <c r="L4427" s="32" t="n"/>
      <c r="M4427" s="31" t="n">
        <v>0</v>
      </c>
      <c r="N4427" s="31" t="n">
        <v>0</v>
      </c>
      <c r="O4427" s="31" t="n"/>
      <c r="P4427" s="31" t="n"/>
      <c r="Q4427" s="31" t="n">
        <v>0</v>
      </c>
      <c r="R4427" s="31" t="n"/>
      <c r="S4427" s="32" t="n"/>
      <c r="T4427" s="32" t="n"/>
      <c r="V4427" t="inlineStr">
        <is>
          <t>06r6f</t>
        </is>
      </c>
      <c r="Z4427" t="inlineStr">
        <is>
          <t>Jesse Sanche ((N/A) G)</t>
        </is>
      </c>
    </row>
    <row r="4428">
      <c r="A4428" t="inlineStr">
        <is>
          <t>Jesse Winchester</t>
        </is>
      </c>
      <c r="B4428" t="inlineStr">
        <is>
          <t>(N/A)</t>
        </is>
      </c>
      <c r="C4428" t="inlineStr">
        <is>
          <t>C</t>
        </is>
      </c>
      <c r="D4428" t="inlineStr">
        <is>
          <t>F</t>
        </is>
      </c>
      <c r="E4428" t="n">
        <v>42</v>
      </c>
      <c r="F4428" t="inlineStr">
        <is>
          <t>FA</t>
        </is>
      </c>
      <c r="G4428" t="inlineStr">
        <is>
          <t>FA</t>
        </is>
      </c>
      <c r="H4428" s="30" t="n">
        <v>1</v>
      </c>
      <c r="I4428" s="31" t="n">
        <v>0</v>
      </c>
      <c r="J4428" s="31" t="n"/>
      <c r="K4428" s="31" t="n">
        <v>0</v>
      </c>
      <c r="L4428" s="32" t="n"/>
      <c r="M4428" s="31" t="n">
        <v>0</v>
      </c>
      <c r="N4428" s="31" t="n">
        <v>0</v>
      </c>
      <c r="O4428" s="31" t="n"/>
      <c r="P4428" s="31" t="n"/>
      <c r="Q4428" s="31" t="n">
        <v>0</v>
      </c>
      <c r="R4428" s="31" t="n"/>
      <c r="S4428" s="32" t="n"/>
      <c r="T4428" s="32" t="n"/>
      <c r="V4428" t="inlineStr">
        <is>
          <t>0056h</t>
        </is>
      </c>
      <c r="W4428" t="n">
        <v>2954</v>
      </c>
      <c r="X4428" t="n">
        <v>4377</v>
      </c>
      <c r="Z4428" t="inlineStr">
        <is>
          <t>Jesse Winchester ((N/A) C)</t>
        </is>
      </c>
    </row>
    <row r="4429">
      <c r="A4429" t="inlineStr">
        <is>
          <t>Jesse Ylonen</t>
        </is>
      </c>
      <c r="B4429" t="inlineStr">
        <is>
          <t>NSH</t>
        </is>
      </c>
      <c r="C4429" t="inlineStr">
        <is>
          <t>RW</t>
        </is>
      </c>
      <c r="D4429" t="inlineStr">
        <is>
          <t>F</t>
        </is>
      </c>
      <c r="E4429" t="n">
        <v>26</v>
      </c>
      <c r="F4429" t="inlineStr">
        <is>
          <t>FA</t>
        </is>
      </c>
      <c r="G4429" t="inlineStr">
        <is>
          <t>FA</t>
        </is>
      </c>
      <c r="H4429" s="30" t="n">
        <v>1</v>
      </c>
      <c r="I4429" s="31" t="n">
        <v>0</v>
      </c>
      <c r="J4429" s="31" t="n"/>
      <c r="K4429" s="31" t="n">
        <v>0</v>
      </c>
      <c r="L4429" s="32" t="n"/>
      <c r="M4429" s="31" t="n">
        <v>0</v>
      </c>
      <c r="N4429" s="31" t="n">
        <v>0</v>
      </c>
      <c r="O4429" s="31" t="n"/>
      <c r="P4429" s="31" t="n"/>
      <c r="Q4429" s="31" t="n">
        <v>0</v>
      </c>
      <c r="R4429" s="31" t="n"/>
      <c r="S4429" s="32" t="n"/>
      <c r="T4429" s="32" t="n"/>
      <c r="V4429" t="inlineStr">
        <is>
          <t>04lcx</t>
        </is>
      </c>
      <c r="W4429" t="n">
        <v>5723</v>
      </c>
      <c r="X4429" t="n">
        <v>7933</v>
      </c>
      <c r="Y4429" t="inlineStr">
        <is>
          <t>8335e946-1c05-4627-a485-bf7596d380ef</t>
        </is>
      </c>
      <c r="Z4429" t="inlineStr">
        <is>
          <t>Jesse Ylonen (NSH RW)</t>
        </is>
      </c>
    </row>
    <row r="4430">
      <c r="A4430" t="inlineStr">
        <is>
          <t>Jet Kwajah</t>
        </is>
      </c>
      <c r="B4430" t="inlineStr">
        <is>
          <t>(N/A)</t>
        </is>
      </c>
      <c r="C4430" t="inlineStr">
        <is>
          <t>D</t>
        </is>
      </c>
      <c r="D4430" t="inlineStr">
        <is>
          <t>D</t>
        </is>
      </c>
      <c r="E4430" t="n">
        <v>18</v>
      </c>
      <c r="F4430" t="inlineStr">
        <is>
          <t>FA</t>
        </is>
      </c>
      <c r="G4430" t="inlineStr">
        <is>
          <t>FA</t>
        </is>
      </c>
      <c r="H4430" s="30" t="n">
        <v>1</v>
      </c>
      <c r="I4430" s="31" t="n">
        <v>0</v>
      </c>
      <c r="J4430" s="31" t="n"/>
      <c r="K4430" s="31" t="n">
        <v>0</v>
      </c>
      <c r="L4430" s="32" t="n"/>
      <c r="M4430" s="31" t="n">
        <v>0</v>
      </c>
      <c r="N4430" s="31" t="n">
        <v>0</v>
      </c>
      <c r="O4430" s="31" t="n"/>
      <c r="P4430" s="31" t="n"/>
      <c r="Q4430" s="31" t="n">
        <v>0</v>
      </c>
      <c r="R4430" s="31" t="n"/>
      <c r="S4430" s="32" t="n"/>
      <c r="T4430" s="32" t="n"/>
      <c r="V4430" t="inlineStr">
        <is>
          <t>078bk</t>
        </is>
      </c>
      <c r="Z4430" t="inlineStr">
        <is>
          <t>Jet Kwajah ((N/A) D)</t>
        </is>
      </c>
    </row>
    <row r="4431">
      <c r="A4431" t="inlineStr">
        <is>
          <t>Jett Alexander</t>
        </is>
      </c>
      <c r="B4431" t="inlineStr">
        <is>
          <t>TOR</t>
        </is>
      </c>
      <c r="C4431" t="inlineStr">
        <is>
          <t>G</t>
        </is>
      </c>
      <c r="D4431" t="inlineStr">
        <is>
          <t>G</t>
        </is>
      </c>
      <c r="E4431" t="n">
        <v>26</v>
      </c>
      <c r="F4431" t="inlineStr">
        <is>
          <t>FA</t>
        </is>
      </c>
      <c r="G4431" t="inlineStr">
        <is>
          <t>FA</t>
        </is>
      </c>
      <c r="H4431" s="30" t="n">
        <v>1</v>
      </c>
      <c r="I4431" s="31" t="n">
        <v>0</v>
      </c>
      <c r="J4431" s="31" t="n"/>
      <c r="K4431" s="31" t="n">
        <v>0</v>
      </c>
      <c r="L4431" s="32" t="n"/>
      <c r="M4431" s="31" t="n">
        <v>0</v>
      </c>
      <c r="N4431" s="31" t="n">
        <v>0</v>
      </c>
      <c r="O4431" s="31" t="n"/>
      <c r="P4431" s="31" t="n"/>
      <c r="Q4431" s="31" t="n">
        <v>0</v>
      </c>
      <c r="R4431" s="31" t="n"/>
      <c r="S4431" s="32" t="n"/>
      <c r="T4431" s="32" t="n"/>
      <c r="V4431" t="inlineStr">
        <is>
          <t>04ru3</t>
        </is>
      </c>
      <c r="W4431" t="n">
        <v>6893</v>
      </c>
      <c r="Y4431" t="inlineStr">
        <is>
          <t>680eca87-0f08-4009-bbac-336bd15ea46a</t>
        </is>
      </c>
      <c r="Z4431" t="inlineStr">
        <is>
          <t>Jett Alexander (TOR G)</t>
        </is>
      </c>
    </row>
    <row r="4432">
      <c r="A4432" t="inlineStr">
        <is>
          <t>Jett Lajoie</t>
        </is>
      </c>
      <c r="B4432" t="inlineStr">
        <is>
          <t>(N/A)</t>
        </is>
      </c>
      <c r="C4432" t="inlineStr">
        <is>
          <t>RW</t>
        </is>
      </c>
      <c r="D4432" t="inlineStr">
        <is>
          <t>F</t>
        </is>
      </c>
      <c r="E4432" t="n">
        <v>19</v>
      </c>
      <c r="F4432" t="inlineStr">
        <is>
          <t>FA</t>
        </is>
      </c>
      <c r="G4432" t="inlineStr">
        <is>
          <t>FA</t>
        </is>
      </c>
      <c r="H4432" s="30" t="n">
        <v>1</v>
      </c>
      <c r="I4432" s="31" t="n">
        <v>0</v>
      </c>
      <c r="J4432" s="31" t="n"/>
      <c r="K4432" s="31" t="n">
        <v>0</v>
      </c>
      <c r="L4432" s="32" t="n"/>
      <c r="M4432" s="31" t="n">
        <v>0</v>
      </c>
      <c r="N4432" s="31" t="n">
        <v>0</v>
      </c>
      <c r="O4432" s="31" t="n"/>
      <c r="P4432" s="31" t="n"/>
      <c r="Q4432" s="31" t="n">
        <v>0</v>
      </c>
      <c r="R4432" s="31" t="n"/>
      <c r="S4432" s="32" t="n"/>
      <c r="T4432" s="32" t="n"/>
      <c r="V4432" t="inlineStr">
        <is>
          <t>072pw</t>
        </is>
      </c>
      <c r="Z4432" t="inlineStr">
        <is>
          <t>Jett Lajoie ((N/A) RW)</t>
        </is>
      </c>
    </row>
    <row r="4433">
      <c r="A4433" t="inlineStr">
        <is>
          <t>Jett Woo</t>
        </is>
      </c>
      <c r="B4433" t="inlineStr">
        <is>
          <t>ANA</t>
        </is>
      </c>
      <c r="C4433" t="inlineStr">
        <is>
          <t>D</t>
        </is>
      </c>
      <c r="D4433" t="inlineStr">
        <is>
          <t>D</t>
        </is>
      </c>
      <c r="E4433" t="n">
        <v>26</v>
      </c>
      <c r="F4433" t="inlineStr">
        <is>
          <t>FA</t>
        </is>
      </c>
      <c r="G4433" t="inlineStr">
        <is>
          <t>FA</t>
        </is>
      </c>
      <c r="H4433" s="30" t="n">
        <v>875000</v>
      </c>
      <c r="I4433" s="31" t="n">
        <v>0</v>
      </c>
      <c r="J4433" s="31" t="n"/>
      <c r="K4433" s="31" t="n">
        <v>0</v>
      </c>
      <c r="L4433" s="32" t="n"/>
      <c r="M4433" s="31" t="n">
        <v>0</v>
      </c>
      <c r="N4433" s="31" t="n">
        <v>0</v>
      </c>
      <c r="O4433" s="31" t="n"/>
      <c r="P4433" s="31" t="n"/>
      <c r="Q4433" s="31" t="n">
        <v>0</v>
      </c>
      <c r="R4433" s="31" t="n"/>
      <c r="S4433" s="32" t="n"/>
      <c r="T4433" s="32" t="n"/>
      <c r="V4433" t="inlineStr">
        <is>
          <t>04lc4</t>
        </is>
      </c>
      <c r="W4433" t="n">
        <v>5754</v>
      </c>
      <c r="X4433" t="n">
        <v>7935</v>
      </c>
      <c r="Y4433" t="inlineStr">
        <is>
          <t>d7a9f3bc-7344-45c9-a226-175d414907d0</t>
        </is>
      </c>
      <c r="Z4433" t="inlineStr">
        <is>
          <t>Jett Woo (ANA D)</t>
        </is>
      </c>
    </row>
    <row r="4434">
      <c r="A4434" t="inlineStr">
        <is>
          <t>Jhonas Enroth</t>
        </is>
      </c>
      <c r="B4434" t="inlineStr">
        <is>
          <t>(N/A)</t>
        </is>
      </c>
      <c r="C4434" t="inlineStr">
        <is>
          <t>G</t>
        </is>
      </c>
      <c r="D4434" t="inlineStr">
        <is>
          <t>G</t>
        </is>
      </c>
      <c r="E4434" t="n">
        <v>38</v>
      </c>
      <c r="F4434" t="inlineStr">
        <is>
          <t>FA</t>
        </is>
      </c>
      <c r="G4434" t="inlineStr">
        <is>
          <t>FA</t>
        </is>
      </c>
      <c r="H4434" s="30" t="n">
        <v>1</v>
      </c>
      <c r="I4434" s="31" t="n">
        <v>0</v>
      </c>
      <c r="J4434" s="31" t="n"/>
      <c r="K4434" s="31" t="n">
        <v>0</v>
      </c>
      <c r="L4434" s="32" t="n"/>
      <c r="M4434" s="31" t="n">
        <v>0</v>
      </c>
      <c r="N4434" s="31" t="n">
        <v>0</v>
      </c>
      <c r="O4434" s="31" t="n"/>
      <c r="P4434" s="31" t="n"/>
      <c r="Q4434" s="31" t="n">
        <v>0</v>
      </c>
      <c r="R4434" s="31" t="n"/>
      <c r="S4434" s="32" t="n"/>
      <c r="T4434" s="32" t="n"/>
      <c r="V4434" t="inlineStr">
        <is>
          <t>005j0</t>
        </is>
      </c>
      <c r="W4434" t="n">
        <v>2601</v>
      </c>
      <c r="X4434" t="n">
        <v>4461</v>
      </c>
      <c r="Z4434" t="inlineStr">
        <is>
          <t>Jhonas Enroth ((N/A) G)</t>
        </is>
      </c>
    </row>
    <row r="4435">
      <c r="A4435" t="inlineStr">
        <is>
          <t>Jianing Guo</t>
        </is>
      </c>
      <c r="B4435" t="inlineStr">
        <is>
          <t>(N/A)</t>
        </is>
      </c>
      <c r="C4435" t="inlineStr">
        <is>
          <t>F</t>
        </is>
      </c>
      <c r="D4435" t="inlineStr">
        <is>
          <t>F</t>
        </is>
      </c>
      <c r="E4435" t="n">
        <v>26</v>
      </c>
      <c r="F4435" t="inlineStr">
        <is>
          <t>FA</t>
        </is>
      </c>
      <c r="G4435" t="inlineStr">
        <is>
          <t>FA</t>
        </is>
      </c>
      <c r="H4435" s="30" t="n">
        <v>1</v>
      </c>
      <c r="I4435" s="31" t="n">
        <v>0</v>
      </c>
      <c r="J4435" s="31" t="n"/>
      <c r="K4435" s="31" t="n">
        <v>0</v>
      </c>
      <c r="L4435" s="32" t="n"/>
      <c r="M4435" s="31" t="n">
        <v>0</v>
      </c>
      <c r="N4435" s="31" t="n">
        <v>0</v>
      </c>
      <c r="O4435" s="31" t="n"/>
      <c r="P4435" s="31" t="n"/>
      <c r="Q4435" s="31" t="n">
        <v>0</v>
      </c>
      <c r="R4435" s="31" t="n"/>
      <c r="S4435" s="32" t="n"/>
      <c r="T4435" s="32" t="n"/>
      <c r="V4435" t="inlineStr">
        <is>
          <t>05yka</t>
        </is>
      </c>
      <c r="Z4435" t="inlineStr">
        <is>
          <t>Jianing Guo ((N/A) F)</t>
        </is>
      </c>
    </row>
    <row r="4436">
      <c r="A4436" t="inlineStr">
        <is>
          <t>Jiko Laitinen</t>
        </is>
      </c>
      <c r="B4436" t="inlineStr">
        <is>
          <t>(N/A)</t>
        </is>
      </c>
      <c r="C4436" t="inlineStr">
        <is>
          <t>C</t>
        </is>
      </c>
      <c r="D4436" t="inlineStr">
        <is>
          <t>F</t>
        </is>
      </c>
      <c r="E4436" t="n">
        <v>18</v>
      </c>
      <c r="F4436" t="inlineStr">
        <is>
          <t>FA</t>
        </is>
      </c>
      <c r="G4436" t="inlineStr">
        <is>
          <t>FA</t>
        </is>
      </c>
      <c r="H4436" s="30" t="n">
        <v>1</v>
      </c>
      <c r="I4436" s="31" t="n">
        <v>0</v>
      </c>
      <c r="J4436" s="31" t="n"/>
      <c r="K4436" s="31" t="n">
        <v>0</v>
      </c>
      <c r="L4436" s="32" t="n"/>
      <c r="M4436" s="31" t="n">
        <v>0</v>
      </c>
      <c r="N4436" s="31" t="n">
        <v>0</v>
      </c>
      <c r="O4436" s="31" t="n"/>
      <c r="P4436" s="31" t="n"/>
      <c r="Q4436" s="31" t="n">
        <v>0</v>
      </c>
      <c r="R4436" s="31" t="n"/>
      <c r="S4436" s="32" t="n"/>
      <c r="T4436" s="32" t="n"/>
      <c r="V4436" t="inlineStr">
        <is>
          <t>078cm</t>
        </is>
      </c>
      <c r="Z4436" t="inlineStr">
        <is>
          <t>Jiko Laitinen ((N/A) C)</t>
        </is>
      </c>
    </row>
    <row r="4437">
      <c r="A4437" t="inlineStr">
        <is>
          <t>Jim O'Brien</t>
        </is>
      </c>
      <c r="B4437" t="inlineStr">
        <is>
          <t>(N/A)</t>
        </is>
      </c>
      <c r="C4437" t="inlineStr">
        <is>
          <t>C</t>
        </is>
      </c>
      <c r="D4437" t="inlineStr">
        <is>
          <t>F</t>
        </is>
      </c>
      <c r="E4437" t="n">
        <v>37</v>
      </c>
      <c r="F4437" t="inlineStr">
        <is>
          <t>FA</t>
        </is>
      </c>
      <c r="G4437" t="inlineStr">
        <is>
          <t>FA</t>
        </is>
      </c>
      <c r="H4437" s="30" t="n">
        <v>1</v>
      </c>
      <c r="I4437" s="31" t="n">
        <v>0</v>
      </c>
      <c r="J4437" s="31" t="n"/>
      <c r="K4437" s="31" t="n">
        <v>0</v>
      </c>
      <c r="L4437" s="32" t="n"/>
      <c r="M4437" s="31" t="n">
        <v>0</v>
      </c>
      <c r="N4437" s="31" t="n">
        <v>0</v>
      </c>
      <c r="O4437" s="31" t="n"/>
      <c r="P4437" s="31" t="n"/>
      <c r="Q4437" s="31" t="n">
        <v>0</v>
      </c>
      <c r="R4437" s="31" t="n"/>
      <c r="S4437" s="32" t="n"/>
      <c r="T4437" s="32" t="n"/>
      <c r="V4437" t="inlineStr">
        <is>
          <t>004ly</t>
        </is>
      </c>
      <c r="W4437" t="n">
        <v>2823</v>
      </c>
      <c r="X4437" t="n">
        <v>4268</v>
      </c>
      <c r="Z4437" t="inlineStr">
        <is>
          <t>Jim O'Brien ((N/A) C)</t>
        </is>
      </c>
    </row>
    <row r="4438">
      <c r="A4438" t="inlineStr">
        <is>
          <t>Jimi Suomi</t>
        </is>
      </c>
      <c r="B4438" t="inlineStr">
        <is>
          <t>(N/A)</t>
        </is>
      </c>
      <c r="C4438" t="inlineStr">
        <is>
          <t>D</t>
        </is>
      </c>
      <c r="D4438" t="inlineStr">
        <is>
          <t>D</t>
        </is>
      </c>
      <c r="E4438" t="n">
        <v>23</v>
      </c>
      <c r="F4438" t="inlineStr">
        <is>
          <t>FA</t>
        </is>
      </c>
      <c r="G4438" t="inlineStr">
        <is>
          <t>FA</t>
        </is>
      </c>
      <c r="H4438" s="30" t="n">
        <v>1</v>
      </c>
      <c r="I4438" s="31" t="n">
        <v>0</v>
      </c>
      <c r="J4438" s="31" t="n"/>
      <c r="K4438" s="31" t="n">
        <v>0</v>
      </c>
      <c r="L4438" s="32" t="n"/>
      <c r="M4438" s="31" t="n">
        <v>0</v>
      </c>
      <c r="N4438" s="31" t="n">
        <v>0</v>
      </c>
      <c r="O4438" s="31" t="n"/>
      <c r="P4438" s="31" t="n"/>
      <c r="Q4438" s="31" t="n">
        <v>0</v>
      </c>
      <c r="R4438" s="31" t="n"/>
      <c r="S4438" s="32" t="n"/>
      <c r="T4438" s="32" t="n"/>
      <c r="V4438" t="inlineStr">
        <is>
          <t>05u6e</t>
        </is>
      </c>
      <c r="Z4438" t="inlineStr">
        <is>
          <t>Jimi Suomi ((N/A) D)</t>
        </is>
      </c>
    </row>
    <row r="4439">
      <c r="A4439" t="inlineStr">
        <is>
          <t>Jimmy Bonneau</t>
        </is>
      </c>
      <c r="B4439" t="inlineStr">
        <is>
          <t>SJS</t>
        </is>
      </c>
      <c r="C4439" t="inlineStr">
        <is>
          <t>RW</t>
        </is>
      </c>
      <c r="D4439" t="inlineStr">
        <is>
          <t>F</t>
        </is>
      </c>
      <c r="E4439" t="n">
        <v>41</v>
      </c>
      <c r="F4439" t="inlineStr">
        <is>
          <t>FA</t>
        </is>
      </c>
      <c r="G4439" t="inlineStr">
        <is>
          <t>FA</t>
        </is>
      </c>
      <c r="H4439" s="30" t="n">
        <v>1</v>
      </c>
      <c r="I4439" s="31" t="n">
        <v>0</v>
      </c>
      <c r="J4439" s="31" t="n"/>
      <c r="K4439" s="31" t="n">
        <v>0</v>
      </c>
      <c r="L4439" s="32" t="n"/>
      <c r="M4439" s="31" t="n">
        <v>0</v>
      </c>
      <c r="N4439" s="31" t="n">
        <v>0</v>
      </c>
      <c r="O4439" s="31" t="n"/>
      <c r="P4439" s="31" t="n"/>
      <c r="Q4439" s="31" t="n">
        <v>0</v>
      </c>
      <c r="R4439" s="31" t="n"/>
      <c r="S4439" s="32" t="n"/>
      <c r="T4439" s="32" t="n"/>
      <c r="V4439" t="inlineStr">
        <is>
          <t>004kh</t>
        </is>
      </c>
      <c r="X4439" t="n">
        <v>3706</v>
      </c>
      <c r="Z4439" t="inlineStr">
        <is>
          <t>Jimmy Bonneau (SJS RW)</t>
        </is>
      </c>
    </row>
    <row r="4440">
      <c r="A4440" t="inlineStr">
        <is>
          <t>Jimmy Bubnick</t>
        </is>
      </c>
      <c r="B4440" t="inlineStr">
        <is>
          <t>(N/A)</t>
        </is>
      </c>
      <c r="C4440" t="inlineStr">
        <is>
          <t>C</t>
        </is>
      </c>
      <c r="D4440" t="inlineStr">
        <is>
          <t>F</t>
        </is>
      </c>
      <c r="E4440" t="n">
        <v>35</v>
      </c>
      <c r="F4440" t="inlineStr">
        <is>
          <t>FA</t>
        </is>
      </c>
      <c r="G4440" t="inlineStr">
        <is>
          <t>FA</t>
        </is>
      </c>
      <c r="H4440" s="30" t="n">
        <v>1</v>
      </c>
      <c r="I4440" s="31" t="n">
        <v>0</v>
      </c>
      <c r="J4440" s="31" t="n"/>
      <c r="K4440" s="31" t="n">
        <v>0</v>
      </c>
      <c r="L4440" s="32" t="n"/>
      <c r="M4440" s="31" t="n">
        <v>0</v>
      </c>
      <c r="N4440" s="31" t="n">
        <v>0</v>
      </c>
      <c r="O4440" s="31" t="n"/>
      <c r="P4440" s="31" t="n"/>
      <c r="Q4440" s="31" t="n">
        <v>0</v>
      </c>
      <c r="R4440" s="31" t="n"/>
      <c r="S4440" s="32" t="n"/>
      <c r="T4440" s="32" t="n"/>
      <c r="V4440" t="inlineStr">
        <is>
          <t>03d0c</t>
        </is>
      </c>
      <c r="Z4440" t="inlineStr">
        <is>
          <t>Jimmy Bubnick ((N/A) C)</t>
        </is>
      </c>
    </row>
    <row r="4441">
      <c r="A4441" t="inlineStr">
        <is>
          <t>Jimmy Clark</t>
        </is>
      </c>
      <c r="B4441" t="inlineStr">
        <is>
          <t>MIN</t>
        </is>
      </c>
      <c r="C4441" t="inlineStr">
        <is>
          <t>LW</t>
        </is>
      </c>
      <c r="D4441" t="inlineStr">
        <is>
          <t>F</t>
        </is>
      </c>
      <c r="E4441" t="n">
        <v>21</v>
      </c>
      <c r="F4441" t="inlineStr">
        <is>
          <t>FA</t>
        </is>
      </c>
      <c r="G4441" t="inlineStr">
        <is>
          <t>FA</t>
        </is>
      </c>
      <c r="H4441" s="30" t="n">
        <v>1</v>
      </c>
      <c r="I4441" s="31" t="n">
        <v>0</v>
      </c>
      <c r="J4441" s="31" t="n"/>
      <c r="K4441" s="31" t="n">
        <v>0</v>
      </c>
      <c r="L4441" s="32" t="n"/>
      <c r="M4441" s="31" t="n">
        <v>0</v>
      </c>
      <c r="N4441" s="31" t="n">
        <v>0</v>
      </c>
      <c r="O4441" s="31" t="n"/>
      <c r="P4441" s="31" t="n"/>
      <c r="Q4441" s="31" t="n">
        <v>0</v>
      </c>
      <c r="R4441" s="31" t="n"/>
      <c r="S4441" s="32" t="n"/>
      <c r="T4441" s="32" t="n"/>
      <c r="V4441" t="inlineStr">
        <is>
          <t>06c1q</t>
        </is>
      </c>
      <c r="Y4441" t="inlineStr">
        <is>
          <t>f7c0be05-92b1-4104-b589-cd7ee4b10de2</t>
        </is>
      </c>
      <c r="Z4441" t="inlineStr">
        <is>
          <t>Jimmy Clark (MIN LW)</t>
        </is>
      </c>
    </row>
    <row r="4442">
      <c r="A4442" t="inlineStr">
        <is>
          <t>Jimmy Devito</t>
        </is>
      </c>
      <c r="B4442" t="inlineStr">
        <is>
          <t>(N/A)</t>
        </is>
      </c>
      <c r="C4442" t="inlineStr">
        <is>
          <t>C</t>
        </is>
      </c>
      <c r="D4442" t="inlineStr">
        <is>
          <t>F</t>
        </is>
      </c>
      <c r="E4442" t="n">
        <v>32</v>
      </c>
      <c r="F4442" t="inlineStr">
        <is>
          <t>FA</t>
        </is>
      </c>
      <c r="G4442" t="inlineStr">
        <is>
          <t>FA</t>
        </is>
      </c>
      <c r="H4442" s="30" t="n">
        <v>1</v>
      </c>
      <c r="I4442" s="31" t="n">
        <v>0</v>
      </c>
      <c r="J4442" s="31" t="n"/>
      <c r="K4442" s="31" t="n">
        <v>0</v>
      </c>
      <c r="L4442" s="32" t="n"/>
      <c r="M4442" s="31" t="n">
        <v>0</v>
      </c>
      <c r="N4442" s="31" t="n">
        <v>0</v>
      </c>
      <c r="O4442" s="31" t="n"/>
      <c r="P4442" s="31" t="n"/>
      <c r="Q4442" s="31" t="n">
        <v>0</v>
      </c>
      <c r="R4442" s="31" t="n"/>
      <c r="S4442" s="32" t="n"/>
      <c r="T4442" s="32" t="n"/>
      <c r="V4442" t="inlineStr">
        <is>
          <t>04l3v</t>
        </is>
      </c>
      <c r="X4442" t="n">
        <v>7778</v>
      </c>
      <c r="Z4442" t="inlineStr">
        <is>
          <t>Jimmy Devito ((N/A) C)</t>
        </is>
      </c>
    </row>
    <row r="4443">
      <c r="A4443" t="inlineStr">
        <is>
          <t>Jimmy Hayes</t>
        </is>
      </c>
      <c r="B4443" t="inlineStr">
        <is>
          <t>(N/A)</t>
        </is>
      </c>
      <c r="C4443" t="inlineStr">
        <is>
          <t>RW</t>
        </is>
      </c>
      <c r="D4443" t="inlineStr">
        <is>
          <t>F</t>
        </is>
      </c>
      <c r="E4443" t="n">
        <v>36</v>
      </c>
      <c r="F4443" t="inlineStr">
        <is>
          <t>FA</t>
        </is>
      </c>
      <c r="G4443" t="inlineStr">
        <is>
          <t>FA</t>
        </is>
      </c>
      <c r="H4443" s="30" t="n">
        <v>1</v>
      </c>
      <c r="I4443" s="31" t="n">
        <v>0</v>
      </c>
      <c r="J4443" s="31" t="n"/>
      <c r="K4443" s="31" t="n">
        <v>0</v>
      </c>
      <c r="L4443" s="32" t="n"/>
      <c r="M4443" s="31" t="n">
        <v>0</v>
      </c>
      <c r="N4443" s="31" t="n">
        <v>0</v>
      </c>
      <c r="O4443" s="31" t="n"/>
      <c r="P4443" s="31" t="n"/>
      <c r="Q4443" s="31" t="n">
        <v>0</v>
      </c>
      <c r="R4443" s="31" t="n"/>
      <c r="S4443" s="32" t="n"/>
      <c r="T4443" s="32" t="n"/>
      <c r="V4443" t="inlineStr">
        <is>
          <t>01g5y</t>
        </is>
      </c>
      <c r="W4443" t="n">
        <v>3068</v>
      </c>
      <c r="X4443" t="n">
        <v>4959</v>
      </c>
      <c r="Z4443" t="inlineStr">
        <is>
          <t>Jimmy Hayes ((N/A) RW)</t>
        </is>
      </c>
    </row>
    <row r="4444">
      <c r="A4444" t="inlineStr">
        <is>
          <t>Jimmy Huntington</t>
        </is>
      </c>
      <c r="B4444" t="inlineStr">
        <is>
          <t>SJS</t>
        </is>
      </c>
      <c r="C4444" t="inlineStr">
        <is>
          <t>C</t>
        </is>
      </c>
      <c r="D4444" t="inlineStr">
        <is>
          <t>F</t>
        </is>
      </c>
      <c r="E4444" t="n">
        <v>27</v>
      </c>
      <c r="F4444" t="inlineStr">
        <is>
          <t>FA</t>
        </is>
      </c>
      <c r="G4444" t="inlineStr">
        <is>
          <t>FA</t>
        </is>
      </c>
      <c r="H4444" s="30" t="n">
        <v>850000</v>
      </c>
      <c r="I4444" s="31" t="n">
        <v>0</v>
      </c>
      <c r="J4444" s="31" t="n"/>
      <c r="K4444" s="31" t="n">
        <v>0</v>
      </c>
      <c r="L4444" s="32" t="n"/>
      <c r="M4444" s="31" t="n">
        <v>0</v>
      </c>
      <c r="N4444" s="31" t="n">
        <v>0</v>
      </c>
      <c r="O4444" s="31" t="n"/>
      <c r="P4444" s="31" t="n"/>
      <c r="Q4444" s="31" t="n">
        <v>0</v>
      </c>
      <c r="R4444" s="31" t="n"/>
      <c r="S4444" s="32" t="n"/>
      <c r="T4444" s="32" t="n"/>
      <c r="V4444" t="inlineStr">
        <is>
          <t>04yuc</t>
        </is>
      </c>
      <c r="W4444" t="n">
        <v>5919</v>
      </c>
      <c r="X4444" t="n">
        <v>8228</v>
      </c>
      <c r="Y4444" t="inlineStr">
        <is>
          <t>bfec8a39-eb61-4e8e-bcb1-8021fce4892d</t>
        </is>
      </c>
      <c r="Z4444" t="inlineStr">
        <is>
          <t>Jimmy Huntington (SJS C)</t>
        </is>
      </c>
    </row>
    <row r="4445">
      <c r="A4445" t="inlineStr">
        <is>
          <t>Jimmy Lambert</t>
        </is>
      </c>
      <c r="B4445" t="inlineStr">
        <is>
          <t>NYI</t>
        </is>
      </c>
      <c r="C4445" t="inlineStr">
        <is>
          <t>RW</t>
        </is>
      </c>
      <c r="D4445" t="inlineStr">
        <is>
          <t>F</t>
        </is>
      </c>
      <c r="E4445" t="n">
        <v>29</v>
      </c>
      <c r="F4445" t="inlineStr">
        <is>
          <t>FA</t>
        </is>
      </c>
      <c r="G4445" t="inlineStr">
        <is>
          <t>FA</t>
        </is>
      </c>
      <c r="H4445" s="30" t="n">
        <v>1</v>
      </c>
      <c r="I4445" s="31" t="n">
        <v>0</v>
      </c>
      <c r="J4445" s="31" t="n"/>
      <c r="K4445" s="31" t="n">
        <v>0</v>
      </c>
      <c r="L4445" s="32" t="n"/>
      <c r="M4445" s="31" t="n">
        <v>0</v>
      </c>
      <c r="N4445" s="31" t="n">
        <v>0</v>
      </c>
      <c r="O4445" s="31" t="n"/>
      <c r="P4445" s="31" t="n"/>
      <c r="Q4445" s="31" t="n">
        <v>0</v>
      </c>
      <c r="R4445" s="31" t="n"/>
      <c r="S4445" s="32" t="n"/>
      <c r="T4445" s="32" t="n"/>
      <c r="V4445" t="inlineStr">
        <is>
          <t>065jm</t>
        </is>
      </c>
      <c r="Y4445" t="inlineStr">
        <is>
          <t>38b199be-8895-47fb-86e0-8b723207812c</t>
        </is>
      </c>
      <c r="Z4445" t="inlineStr">
        <is>
          <t>Jimmy Lambert (NYI RW)</t>
        </is>
      </c>
    </row>
    <row r="4446">
      <c r="A4446" t="inlineStr">
        <is>
          <t>Jimmy Lodge</t>
        </is>
      </c>
      <c r="B4446" t="inlineStr">
        <is>
          <t>(N/A)</t>
        </is>
      </c>
      <c r="C4446" t="inlineStr">
        <is>
          <t>C</t>
        </is>
      </c>
      <c r="D4446" t="inlineStr">
        <is>
          <t>F</t>
        </is>
      </c>
      <c r="E4446" t="n">
        <v>31</v>
      </c>
      <c r="F4446" t="inlineStr">
        <is>
          <t>FA</t>
        </is>
      </c>
      <c r="G4446" t="inlineStr">
        <is>
          <t>FA</t>
        </is>
      </c>
      <c r="H4446" s="30" t="n">
        <v>1</v>
      </c>
      <c r="I4446" s="31" t="n">
        <v>0</v>
      </c>
      <c r="J4446" s="31" t="n"/>
      <c r="K4446" s="31" t="n">
        <v>0</v>
      </c>
      <c r="L4446" s="32" t="n"/>
      <c r="M4446" s="31" t="n">
        <v>0</v>
      </c>
      <c r="N4446" s="31" t="n">
        <v>0</v>
      </c>
      <c r="O4446" s="31" t="n"/>
      <c r="P4446" s="31" t="n"/>
      <c r="Q4446" s="31" t="n">
        <v>0</v>
      </c>
      <c r="R4446" s="31" t="n"/>
      <c r="S4446" s="32" t="n"/>
      <c r="T4446" s="32" t="n"/>
      <c r="V4446" t="inlineStr">
        <is>
          <t>031p5</t>
        </is>
      </c>
      <c r="W4446" t="n">
        <v>4232</v>
      </c>
      <c r="X4446" t="n">
        <v>6064</v>
      </c>
      <c r="Z4446" t="inlineStr">
        <is>
          <t>Jimmy Lodge ((N/A) C)</t>
        </is>
      </c>
    </row>
    <row r="4447">
      <c r="A4447" t="inlineStr">
        <is>
          <t>Jimmy Lombardi</t>
        </is>
      </c>
      <c r="B4447" t="inlineStr">
        <is>
          <t>LAK</t>
        </is>
      </c>
      <c r="C4447" t="inlineStr">
        <is>
          <t>C</t>
        </is>
      </c>
      <c r="D4447" t="inlineStr">
        <is>
          <t>F</t>
        </is>
      </c>
      <c r="E4447" t="n">
        <v>19</v>
      </c>
      <c r="F4447" t="inlineStr">
        <is>
          <t>FA</t>
        </is>
      </c>
      <c r="G4447" t="inlineStr">
        <is>
          <t>FA</t>
        </is>
      </c>
      <c r="H4447" s="30" t="n">
        <v>956667</v>
      </c>
      <c r="I4447" s="31" t="n">
        <v>0</v>
      </c>
      <c r="J4447" s="31" t="n"/>
      <c r="K4447" s="31" t="n">
        <v>0</v>
      </c>
      <c r="L4447" s="32" t="n"/>
      <c r="M4447" s="31" t="n">
        <v>0</v>
      </c>
      <c r="N4447" s="31" t="n">
        <v>0</v>
      </c>
      <c r="O4447" s="31" t="n"/>
      <c r="P4447" s="31" t="n"/>
      <c r="Q4447" s="31" t="n">
        <v>0</v>
      </c>
      <c r="R4447" s="31" t="n"/>
      <c r="S4447" s="32" t="n"/>
      <c r="T4447" s="32" t="n"/>
      <c r="V4447" t="inlineStr">
        <is>
          <t>06tmk</t>
        </is>
      </c>
      <c r="W4447" t="n">
        <v>7527</v>
      </c>
      <c r="Y4447" t="inlineStr">
        <is>
          <t>970adfaf-29bc-46f3-bdc6-b38f0f3dc321</t>
        </is>
      </c>
      <c r="Z4447" t="inlineStr">
        <is>
          <t>Jimmy Lombardi (LAK C)</t>
        </is>
      </c>
    </row>
    <row r="4448">
      <c r="A4448" t="inlineStr">
        <is>
          <t>Jimmy Oligny</t>
        </is>
      </c>
      <c r="B4448" t="inlineStr">
        <is>
          <t>(N/A)</t>
        </is>
      </c>
      <c r="C4448" t="inlineStr">
        <is>
          <t>D</t>
        </is>
      </c>
      <c r="D4448" t="inlineStr">
        <is>
          <t>D</t>
        </is>
      </c>
      <c r="E4448" t="n">
        <v>33</v>
      </c>
      <c r="F4448" t="inlineStr">
        <is>
          <t>FA</t>
        </is>
      </c>
      <c r="G4448" t="inlineStr">
        <is>
          <t>FA</t>
        </is>
      </c>
      <c r="H4448" s="30" t="n">
        <v>1</v>
      </c>
      <c r="I4448" s="31" t="n">
        <v>0</v>
      </c>
      <c r="J4448" s="31" t="n"/>
      <c r="K4448" s="31" t="n">
        <v>0</v>
      </c>
      <c r="L4448" s="32" t="n"/>
      <c r="M4448" s="31" t="n">
        <v>0</v>
      </c>
      <c r="N4448" s="31" t="n">
        <v>0</v>
      </c>
      <c r="O4448" s="31" t="n"/>
      <c r="P4448" s="31" t="n"/>
      <c r="Q4448" s="31" t="n">
        <v>0</v>
      </c>
      <c r="R4448" s="31" t="n"/>
      <c r="S4448" s="32" t="n"/>
      <c r="T4448" s="32" t="n"/>
      <c r="V4448" t="inlineStr">
        <is>
          <t>03knk</t>
        </is>
      </c>
      <c r="W4448" t="n">
        <v>5868</v>
      </c>
      <c r="X4448" t="n">
        <v>6659</v>
      </c>
      <c r="Y4448" t="inlineStr">
        <is>
          <t>d34c3347-731e-4064-a7b7-bacd2c030fc9</t>
        </is>
      </c>
      <c r="Z4448" t="inlineStr">
        <is>
          <t>Jimmy Oligny ((N/A) D)</t>
        </is>
      </c>
    </row>
    <row r="4449">
      <c r="A4449" t="inlineStr">
        <is>
          <t>Jimmy Panos</t>
        </is>
      </c>
      <c r="B4449" t="inlineStr">
        <is>
          <t>(N/A)</t>
        </is>
      </c>
      <c r="C4449" t="inlineStr">
        <is>
          <t>D</t>
        </is>
      </c>
      <c r="D4449" t="inlineStr">
        <is>
          <t>D</t>
        </is>
      </c>
      <c r="E4449" t="n">
        <v>30</v>
      </c>
      <c r="F4449" t="inlineStr">
        <is>
          <t>FA</t>
        </is>
      </c>
      <c r="G4449" t="inlineStr">
        <is>
          <t>FA</t>
        </is>
      </c>
      <c r="H4449" s="30" t="n">
        <v>1</v>
      </c>
      <c r="I4449" s="31" t="n">
        <v>0</v>
      </c>
      <c r="J4449" s="31" t="n"/>
      <c r="K4449" s="31" t="n">
        <v>0</v>
      </c>
      <c r="L4449" s="32" t="n"/>
      <c r="M4449" s="31" t="n">
        <v>0</v>
      </c>
      <c r="N4449" s="31" t="n">
        <v>0</v>
      </c>
      <c r="O4449" s="31" t="n"/>
      <c r="P4449" s="31" t="n"/>
      <c r="Q4449" s="31" t="n">
        <v>0</v>
      </c>
      <c r="R4449" s="31" t="n"/>
      <c r="S4449" s="32" t="n"/>
      <c r="T4449" s="32" t="n"/>
      <c r="V4449" t="inlineStr">
        <is>
          <t>05ocm</t>
        </is>
      </c>
      <c r="Z4449" t="inlineStr">
        <is>
          <t>Jimmy Panos ((N/A) D)</t>
        </is>
      </c>
    </row>
    <row r="4450">
      <c r="A4450" t="inlineStr">
        <is>
          <t>Jimmy Rieber</t>
        </is>
      </c>
      <c r="B4450" t="inlineStr">
        <is>
          <t>ANA</t>
        </is>
      </c>
      <c r="C4450" t="inlineStr">
        <is>
          <t>D</t>
        </is>
      </c>
      <c r="D4450" t="inlineStr">
        <is>
          <t>D</t>
        </is>
      </c>
      <c r="E4450" t="n">
        <v>18</v>
      </c>
      <c r="F4450" t="inlineStr">
        <is>
          <t>FA</t>
        </is>
      </c>
      <c r="G4450" t="inlineStr">
        <is>
          <t>FA</t>
        </is>
      </c>
      <c r="H4450" s="30" t="n">
        <v>1</v>
      </c>
      <c r="I4450" s="31" t="n">
        <v>0</v>
      </c>
      <c r="J4450" s="31" t="n"/>
      <c r="K4450" s="31" t="n">
        <v>0</v>
      </c>
      <c r="L4450" s="32" t="n"/>
      <c r="M4450" s="31" t="n">
        <v>0</v>
      </c>
      <c r="N4450" s="31" t="n">
        <v>0</v>
      </c>
      <c r="O4450" s="31" t="n"/>
      <c r="P4450" s="31" t="n"/>
      <c r="Q4450" s="31" t="n">
        <v>0</v>
      </c>
      <c r="R4450" s="31" t="n"/>
      <c r="S4450" s="32" t="n"/>
      <c r="T4450" s="32" t="n"/>
      <c r="V4450" t="inlineStr">
        <is>
          <t>076xy</t>
        </is>
      </c>
      <c r="Y4450" t="inlineStr">
        <is>
          <t>fc13a747-f89e-4a39-b958-dd6a873b1a7d</t>
        </is>
      </c>
      <c r="Z4450" t="inlineStr">
        <is>
          <t>Jimmy Rieber (ANA D)</t>
        </is>
      </c>
    </row>
    <row r="4451">
      <c r="A4451" t="inlineStr">
        <is>
          <t>Jimmy Schuldt</t>
        </is>
      </c>
      <c r="B4451" t="inlineStr">
        <is>
          <t>VAN</t>
        </is>
      </c>
      <c r="C4451" t="inlineStr">
        <is>
          <t>D</t>
        </is>
      </c>
      <c r="D4451" t="inlineStr">
        <is>
          <t>D</t>
        </is>
      </c>
      <c r="E4451" t="n">
        <v>31</v>
      </c>
      <c r="F4451" t="inlineStr">
        <is>
          <t>FA</t>
        </is>
      </c>
      <c r="G4451" t="inlineStr">
        <is>
          <t>FA</t>
        </is>
      </c>
      <c r="H4451" s="30" t="n">
        <v>775000</v>
      </c>
      <c r="I4451" s="31" t="n">
        <v>0</v>
      </c>
      <c r="J4451" s="31" t="n"/>
      <c r="K4451" s="31" t="n">
        <v>0</v>
      </c>
      <c r="L4451" s="32" t="n"/>
      <c r="M4451" s="31" t="n">
        <v>0</v>
      </c>
      <c r="N4451" s="31" t="n">
        <v>0</v>
      </c>
      <c r="O4451" s="31" t="n"/>
      <c r="P4451" s="31" t="n"/>
      <c r="Q4451" s="31" t="n">
        <v>0</v>
      </c>
      <c r="R4451" s="31" t="n"/>
      <c r="S4451" s="32" t="n"/>
      <c r="T4451" s="32" t="n"/>
      <c r="V4451" t="inlineStr">
        <is>
          <t>043cb</t>
        </is>
      </c>
      <c r="W4451" t="n">
        <v>5957</v>
      </c>
      <c r="X4451" t="n">
        <v>8250</v>
      </c>
      <c r="Y4451" t="inlineStr">
        <is>
          <t>bc716a59-5411-4c4a-b98f-7a00ca788405</t>
        </is>
      </c>
      <c r="Z4451" t="inlineStr">
        <is>
          <t>Jimmy Schuldt (VAN D)</t>
        </is>
      </c>
    </row>
    <row r="4452">
      <c r="A4452" t="inlineStr">
        <is>
          <t>Jimmy Sharrow</t>
        </is>
      </c>
      <c r="B4452" t="inlineStr">
        <is>
          <t>(N/A)</t>
        </is>
      </c>
      <c r="C4452" t="inlineStr">
        <is>
          <t>D</t>
        </is>
      </c>
      <c r="D4452" t="inlineStr">
        <is>
          <t>D</t>
        </is>
      </c>
      <c r="E4452" t="n">
        <v>41</v>
      </c>
      <c r="F4452" t="inlineStr">
        <is>
          <t>FA</t>
        </is>
      </c>
      <c r="G4452" t="inlineStr">
        <is>
          <t>FA</t>
        </is>
      </c>
      <c r="H4452" s="30" t="n">
        <v>1</v>
      </c>
      <c r="I4452" s="31" t="n">
        <v>0</v>
      </c>
      <c r="J4452" s="31" t="n"/>
      <c r="K4452" s="31" t="n">
        <v>0</v>
      </c>
      <c r="L4452" s="32" t="n"/>
      <c r="M4452" s="31" t="n">
        <v>0</v>
      </c>
      <c r="N4452" s="31" t="n">
        <v>0</v>
      </c>
      <c r="O4452" s="31" t="n"/>
      <c r="P4452" s="31" t="n"/>
      <c r="Q4452" s="31" t="n">
        <v>0</v>
      </c>
      <c r="R4452" s="31" t="n"/>
      <c r="S4452" s="32" t="n"/>
      <c r="T4452" s="32" t="n"/>
      <c r="V4452" t="inlineStr">
        <is>
          <t>004bu</t>
        </is>
      </c>
      <c r="W4452" t="n">
        <v>3170</v>
      </c>
      <c r="X4452" t="n">
        <v>3684</v>
      </c>
      <c r="Z4452" t="inlineStr">
        <is>
          <t>Jimmy Sharrow ((N/A) D)</t>
        </is>
      </c>
    </row>
    <row r="4453">
      <c r="A4453" t="inlineStr">
        <is>
          <t>Jimmy Vesey</t>
        </is>
      </c>
      <c r="B4453" t="inlineStr">
        <is>
          <t>(N/A)</t>
        </is>
      </c>
      <c r="C4453" t="inlineStr">
        <is>
          <t>RW</t>
        </is>
      </c>
      <c r="D4453" t="inlineStr">
        <is>
          <t>F</t>
        </is>
      </c>
      <c r="E4453" t="n">
        <v>33</v>
      </c>
      <c r="F4453" t="inlineStr">
        <is>
          <t>FA</t>
        </is>
      </c>
      <c r="G4453" t="inlineStr">
        <is>
          <t>FA</t>
        </is>
      </c>
      <c r="H4453" s="30" t="n">
        <v>1</v>
      </c>
      <c r="I4453" s="31" t="n">
        <v>0</v>
      </c>
      <c r="J4453" s="31" t="n"/>
      <c r="K4453" s="31" t="n">
        <v>0</v>
      </c>
      <c r="L4453" s="32" t="n"/>
      <c r="M4453" s="31" t="n">
        <v>0</v>
      </c>
      <c r="N4453" s="31" t="n">
        <v>0</v>
      </c>
      <c r="O4453" s="31" t="n"/>
      <c r="P4453" s="31" t="n"/>
      <c r="Q4453" s="31" t="n">
        <v>0</v>
      </c>
      <c r="R4453" s="31" t="n"/>
      <c r="S4453" s="32" t="n"/>
      <c r="T4453" s="32" t="n"/>
      <c r="V4453" t="inlineStr">
        <is>
          <t>02npr</t>
        </is>
      </c>
      <c r="W4453" t="n">
        <v>4732</v>
      </c>
      <c r="X4453" t="n">
        <v>5757</v>
      </c>
      <c r="Y4453" t="inlineStr">
        <is>
          <t>307abde7-af84-4a86-9ca9-c67736d1e435</t>
        </is>
      </c>
      <c r="Z4453" t="inlineStr">
        <is>
          <t>Jimmy Vesey ((N/A) RW)</t>
        </is>
      </c>
    </row>
    <row r="4454">
      <c r="A4454" t="inlineStr">
        <is>
          <t>Jiri Felcman</t>
        </is>
      </c>
      <c r="B4454" t="inlineStr">
        <is>
          <t>CHI</t>
        </is>
      </c>
      <c r="C4454" t="inlineStr">
        <is>
          <t>C</t>
        </is>
      </c>
      <c r="D4454" t="inlineStr">
        <is>
          <t>F</t>
        </is>
      </c>
      <c r="E4454" t="n">
        <v>21</v>
      </c>
      <c r="F4454" t="inlineStr">
        <is>
          <t>FA</t>
        </is>
      </c>
      <c r="G4454" t="inlineStr">
        <is>
          <t>FA</t>
        </is>
      </c>
      <c r="H4454" s="30" t="n">
        <v>996667</v>
      </c>
      <c r="I4454" s="31" t="n">
        <v>0</v>
      </c>
      <c r="J4454" s="31" t="n"/>
      <c r="K4454" s="31" t="n">
        <v>0</v>
      </c>
      <c r="L4454" s="32" t="n"/>
      <c r="M4454" s="31" t="n">
        <v>0</v>
      </c>
      <c r="N4454" s="31" t="n">
        <v>0</v>
      </c>
      <c r="O4454" s="31" t="n"/>
      <c r="P4454" s="31" t="n"/>
      <c r="Q4454" s="31" t="n">
        <v>0</v>
      </c>
      <c r="R4454" s="31" t="n"/>
      <c r="S4454" s="32" t="n"/>
      <c r="T4454" s="32" t="n"/>
      <c r="V4454" t="inlineStr">
        <is>
          <t>06c48</t>
        </is>
      </c>
      <c r="W4454" t="n">
        <v>7031</v>
      </c>
      <c r="Y4454" t="inlineStr">
        <is>
          <t>3493e586-d51e-4127-b581-50e2bef3dd00</t>
        </is>
      </c>
      <c r="Z4454" t="inlineStr">
        <is>
          <t>Jiri Felcman (CHI C)</t>
        </is>
      </c>
    </row>
    <row r="4455">
      <c r="A4455" t="inlineStr">
        <is>
          <t>Jiri Fronk</t>
        </is>
      </c>
      <c r="B4455" t="inlineStr">
        <is>
          <t>(N/A)</t>
        </is>
      </c>
      <c r="C4455" t="inlineStr">
        <is>
          <t>RW</t>
        </is>
      </c>
      <c r="D4455" t="inlineStr">
        <is>
          <t>F</t>
        </is>
      </c>
      <c r="E4455" t="n">
        <v>32</v>
      </c>
      <c r="F4455" t="inlineStr">
        <is>
          <t>FA</t>
        </is>
      </c>
      <c r="G4455" t="inlineStr">
        <is>
          <t>FA</t>
        </is>
      </c>
      <c r="H4455" s="30" t="n">
        <v>1</v>
      </c>
      <c r="I4455" s="31" t="n">
        <v>0</v>
      </c>
      <c r="J4455" s="31" t="n"/>
      <c r="K4455" s="31" t="n">
        <v>0</v>
      </c>
      <c r="L4455" s="32" t="n"/>
      <c r="M4455" s="31" t="n">
        <v>0</v>
      </c>
      <c r="N4455" s="31" t="n">
        <v>0</v>
      </c>
      <c r="O4455" s="31" t="n"/>
      <c r="P4455" s="31" t="n"/>
      <c r="Q4455" s="31" t="n">
        <v>0</v>
      </c>
      <c r="R4455" s="31" t="n"/>
      <c r="S4455" s="32" t="n"/>
      <c r="T4455" s="32" t="n"/>
      <c r="V4455" t="inlineStr">
        <is>
          <t>03mll</t>
        </is>
      </c>
      <c r="W4455" t="n">
        <v>5292</v>
      </c>
      <c r="X4455" t="n">
        <v>7417</v>
      </c>
      <c r="Z4455" t="inlineStr">
        <is>
          <t>Jiri Fronk ((N/A) RW)</t>
        </is>
      </c>
    </row>
    <row r="4456">
      <c r="A4456" t="inlineStr">
        <is>
          <t>Jiri Hudler</t>
        </is>
      </c>
      <c r="B4456" t="inlineStr">
        <is>
          <t>(N/A)</t>
        </is>
      </c>
      <c r="C4456" t="inlineStr">
        <is>
          <t>RW</t>
        </is>
      </c>
      <c r="D4456" t="inlineStr">
        <is>
          <t>F</t>
        </is>
      </c>
      <c r="E4456" t="n">
        <v>42</v>
      </c>
      <c r="F4456" t="inlineStr">
        <is>
          <t>FA</t>
        </is>
      </c>
      <c r="G4456" t="inlineStr">
        <is>
          <t>FA</t>
        </is>
      </c>
      <c r="H4456" s="30" t="n">
        <v>1</v>
      </c>
      <c r="I4456" s="31" t="n">
        <v>0</v>
      </c>
      <c r="J4456" s="31" t="n"/>
      <c r="K4456" s="31" t="n">
        <v>0</v>
      </c>
      <c r="L4456" s="32" t="n"/>
      <c r="M4456" s="31" t="n">
        <v>0</v>
      </c>
      <c r="N4456" s="31" t="n">
        <v>0</v>
      </c>
      <c r="O4456" s="31" t="n"/>
      <c r="P4456" s="31" t="n"/>
      <c r="Q4456" s="31" t="n">
        <v>0</v>
      </c>
      <c r="R4456" s="31" t="n"/>
      <c r="S4456" s="32" t="n"/>
      <c r="T4456" s="32" t="n"/>
      <c r="V4456" t="inlineStr">
        <is>
          <t>003pd</t>
        </is>
      </c>
      <c r="W4456" t="n">
        <v>1977</v>
      </c>
      <c r="X4456" t="n">
        <v>3174</v>
      </c>
      <c r="Z4456" t="inlineStr">
        <is>
          <t>Jiri Hudler ((N/A) RW)</t>
        </is>
      </c>
    </row>
    <row r="4457">
      <c r="A4457" t="inlineStr">
        <is>
          <t>Jiri Kamas</t>
        </is>
      </c>
      <c r="B4457" t="inlineStr">
        <is>
          <t>(N/A)</t>
        </is>
      </c>
      <c r="C4457" t="inlineStr">
        <is>
          <t>D</t>
        </is>
      </c>
      <c r="D4457" t="inlineStr">
        <is>
          <t>D</t>
        </is>
      </c>
      <c r="E4457" t="n">
        <v>18</v>
      </c>
      <c r="F4457" t="inlineStr">
        <is>
          <t>FA</t>
        </is>
      </c>
      <c r="G4457" t="inlineStr">
        <is>
          <t>FA</t>
        </is>
      </c>
      <c r="H4457" s="30" t="n">
        <v>1</v>
      </c>
      <c r="I4457" s="31" t="n">
        <v>0</v>
      </c>
      <c r="J4457" s="31" t="n"/>
      <c r="K4457" s="31" t="n">
        <v>0</v>
      </c>
      <c r="L4457" s="32" t="n"/>
      <c r="M4457" s="31" t="n">
        <v>0</v>
      </c>
      <c r="N4457" s="31" t="n">
        <v>0</v>
      </c>
      <c r="O4457" s="31" t="n"/>
      <c r="P4457" s="31" t="n"/>
      <c r="Q4457" s="31" t="n">
        <v>0</v>
      </c>
      <c r="R4457" s="31" t="n"/>
      <c r="S4457" s="32" t="n"/>
      <c r="T4457" s="32" t="n"/>
      <c r="V4457" t="inlineStr">
        <is>
          <t>0782g</t>
        </is>
      </c>
      <c r="Z4457" t="inlineStr">
        <is>
          <t>Jiri Kamas ((N/A) D)</t>
        </is>
      </c>
    </row>
    <row r="4458">
      <c r="A4458" t="inlineStr">
        <is>
          <t>Jiri Karafiat</t>
        </is>
      </c>
      <c r="B4458" t="inlineStr">
        <is>
          <t>(N/A)</t>
        </is>
      </c>
      <c r="C4458" t="inlineStr">
        <is>
          <t>RW</t>
        </is>
      </c>
      <c r="D4458" t="inlineStr">
        <is>
          <t>F</t>
        </is>
      </c>
      <c r="E4458" t="n">
        <v>28</v>
      </c>
      <c r="F4458" t="inlineStr">
        <is>
          <t>FA</t>
        </is>
      </c>
      <c r="G4458" t="inlineStr">
        <is>
          <t>FA</t>
        </is>
      </c>
      <c r="H4458" s="30" t="n">
        <v>1</v>
      </c>
      <c r="I4458" s="31" t="n">
        <v>0</v>
      </c>
      <c r="J4458" s="31" t="n"/>
      <c r="K4458" s="31" t="n">
        <v>0</v>
      </c>
      <c r="L4458" s="32" t="n"/>
      <c r="M4458" s="31" t="n">
        <v>0</v>
      </c>
      <c r="N4458" s="31" t="n">
        <v>0</v>
      </c>
      <c r="O4458" s="31" t="n"/>
      <c r="P4458" s="31" t="n"/>
      <c r="Q4458" s="31" t="n">
        <v>0</v>
      </c>
      <c r="R4458" s="31" t="n"/>
      <c r="S4458" s="32" t="n"/>
      <c r="T4458" s="32" t="n"/>
      <c r="V4458" t="inlineStr">
        <is>
          <t>04ffo</t>
        </is>
      </c>
      <c r="Z4458" t="inlineStr">
        <is>
          <t>Jiri Karafiat ((N/A) RW)</t>
        </is>
      </c>
    </row>
    <row r="4459">
      <c r="A4459" t="inlineStr">
        <is>
          <t>Jiri Novotny</t>
        </is>
      </c>
      <c r="B4459" t="inlineStr">
        <is>
          <t>(N/A)</t>
        </is>
      </c>
      <c r="C4459" t="inlineStr">
        <is>
          <t>C</t>
        </is>
      </c>
      <c r="D4459" t="inlineStr">
        <is>
          <t>F</t>
        </is>
      </c>
      <c r="E4459" t="n">
        <v>43</v>
      </c>
      <c r="F4459" t="inlineStr">
        <is>
          <t>FA</t>
        </is>
      </c>
      <c r="G4459" t="inlineStr">
        <is>
          <t>FA</t>
        </is>
      </c>
      <c r="H4459" s="30" t="n">
        <v>1</v>
      </c>
      <c r="I4459" s="31" t="n">
        <v>0</v>
      </c>
      <c r="J4459" s="31" t="n"/>
      <c r="K4459" s="31" t="n">
        <v>0</v>
      </c>
      <c r="L4459" s="32" t="n"/>
      <c r="M4459" s="31" t="n">
        <v>0</v>
      </c>
      <c r="N4459" s="31" t="n">
        <v>0</v>
      </c>
      <c r="O4459" s="31" t="n"/>
      <c r="P4459" s="31" t="n"/>
      <c r="Q4459" s="31" t="n">
        <v>0</v>
      </c>
      <c r="R4459" s="31" t="n"/>
      <c r="S4459" s="32" t="n"/>
      <c r="T4459" s="32" t="n"/>
      <c r="V4459" t="inlineStr">
        <is>
          <t>003my</t>
        </is>
      </c>
      <c r="W4459" t="n">
        <v>1474</v>
      </c>
      <c r="X4459" t="n">
        <v>2858</v>
      </c>
      <c r="Z4459" t="inlineStr">
        <is>
          <t>Jiri Novotny ((N/A) C)</t>
        </is>
      </c>
    </row>
    <row r="4460">
      <c r="A4460" t="inlineStr">
        <is>
          <t>Jiri Sekac</t>
        </is>
      </c>
      <c r="B4460" t="inlineStr">
        <is>
          <t>(N/A)</t>
        </is>
      </c>
      <c r="C4460" t="inlineStr">
        <is>
          <t>LW</t>
        </is>
      </c>
      <c r="D4460" t="inlineStr">
        <is>
          <t>F</t>
        </is>
      </c>
      <c r="E4460" t="n">
        <v>34</v>
      </c>
      <c r="F4460" t="inlineStr">
        <is>
          <t>FA</t>
        </is>
      </c>
      <c r="G4460" t="inlineStr">
        <is>
          <t>FA</t>
        </is>
      </c>
      <c r="H4460" s="30" t="n">
        <v>1</v>
      </c>
      <c r="I4460" s="31" t="n">
        <v>0</v>
      </c>
      <c r="J4460" s="31" t="n"/>
      <c r="K4460" s="31" t="n">
        <v>0</v>
      </c>
      <c r="L4460" s="32" t="n"/>
      <c r="M4460" s="31" t="n">
        <v>0</v>
      </c>
      <c r="N4460" s="31" t="n">
        <v>0</v>
      </c>
      <c r="O4460" s="31" t="n"/>
      <c r="P4460" s="31" t="n"/>
      <c r="Q4460" s="31" t="n">
        <v>0</v>
      </c>
      <c r="R4460" s="31" t="n"/>
      <c r="S4460" s="32" t="n"/>
      <c r="T4460" s="32" t="n"/>
      <c r="V4460" t="inlineStr">
        <is>
          <t>03bye</t>
        </is>
      </c>
      <c r="W4460" t="n">
        <v>4496</v>
      </c>
      <c r="X4460" t="n">
        <v>6399</v>
      </c>
      <c r="Z4460" t="inlineStr">
        <is>
          <t>Jiri Sekac ((N/A) LW)</t>
        </is>
      </c>
    </row>
    <row r="4461">
      <c r="A4461" t="inlineStr">
        <is>
          <t>Jiri Smejkal</t>
        </is>
      </c>
      <c r="B4461" t="inlineStr">
        <is>
          <t>(N/A)</t>
        </is>
      </c>
      <c r="C4461" t="inlineStr">
        <is>
          <t>LW</t>
        </is>
      </c>
      <c r="D4461" t="inlineStr">
        <is>
          <t>F</t>
        </is>
      </c>
      <c r="E4461" t="n">
        <v>29</v>
      </c>
      <c r="F4461" t="inlineStr">
        <is>
          <t>FA</t>
        </is>
      </c>
      <c r="G4461" t="inlineStr">
        <is>
          <t>FA</t>
        </is>
      </c>
      <c r="H4461" s="30" t="n">
        <v>1</v>
      </c>
      <c r="I4461" s="31" t="n">
        <v>0</v>
      </c>
      <c r="J4461" s="31" t="n"/>
      <c r="K4461" s="31" t="n">
        <v>0</v>
      </c>
      <c r="L4461" s="32" t="n"/>
      <c r="M4461" s="31" t="n">
        <v>0</v>
      </c>
      <c r="N4461" s="31" t="n">
        <v>0</v>
      </c>
      <c r="O4461" s="31" t="n"/>
      <c r="P4461" s="31" t="n"/>
      <c r="Q4461" s="31" t="n">
        <v>0</v>
      </c>
      <c r="R4461" s="31" t="n"/>
      <c r="S4461" s="32" t="n"/>
      <c r="T4461" s="32" t="n"/>
      <c r="V4461" t="inlineStr">
        <is>
          <t>05y33</t>
        </is>
      </c>
      <c r="W4461" t="n">
        <v>6908</v>
      </c>
      <c r="Y4461" t="inlineStr">
        <is>
          <t>38b0b7a5-b244-4369-9ddc-3e89adff64a8</t>
        </is>
      </c>
      <c r="Z4461" t="inlineStr">
        <is>
          <t>Jiri Smejkal ((N/A) LW)</t>
        </is>
      </c>
    </row>
    <row r="4462">
      <c r="A4462" t="inlineStr">
        <is>
          <t>Jiri Tichacek</t>
        </is>
      </c>
      <c r="B4462" t="inlineStr">
        <is>
          <t>(N/A)</t>
        </is>
      </c>
      <c r="C4462" t="inlineStr">
        <is>
          <t>D</t>
        </is>
      </c>
      <c r="D4462" t="inlineStr">
        <is>
          <t>D</t>
        </is>
      </c>
      <c r="E4462" t="n">
        <v>23</v>
      </c>
      <c r="F4462" t="inlineStr">
        <is>
          <t>FA</t>
        </is>
      </c>
      <c r="G4462" t="inlineStr">
        <is>
          <t>FA</t>
        </is>
      </c>
      <c r="H4462" s="30" t="n">
        <v>1</v>
      </c>
      <c r="I4462" s="31" t="n">
        <v>0</v>
      </c>
      <c r="J4462" s="31" t="n"/>
      <c r="K4462" s="31" t="n">
        <v>0</v>
      </c>
      <c r="L4462" s="32" t="n"/>
      <c r="M4462" s="31" t="n">
        <v>0</v>
      </c>
      <c r="N4462" s="31" t="n">
        <v>0</v>
      </c>
      <c r="O4462" s="31" t="n"/>
      <c r="P4462" s="31" t="n"/>
      <c r="Q4462" s="31" t="n">
        <v>0</v>
      </c>
      <c r="R4462" s="31" t="n"/>
      <c r="S4462" s="32" t="n"/>
      <c r="T4462" s="32" t="n"/>
      <c r="V4462" t="inlineStr">
        <is>
          <t>05u14</t>
        </is>
      </c>
      <c r="Z4462" t="inlineStr">
        <is>
          <t>Jiri Tichacek ((N/A) D)</t>
        </is>
      </c>
    </row>
    <row r="4463">
      <c r="A4463" t="inlineStr">
        <is>
          <t>Jiro Frilander</t>
        </is>
      </c>
      <c r="B4463" t="inlineStr">
        <is>
          <t>(N/A)</t>
        </is>
      </c>
      <c r="C4463" t="inlineStr">
        <is>
          <t>RW</t>
        </is>
      </c>
      <c r="D4463" t="inlineStr">
        <is>
          <t>F</t>
        </is>
      </c>
      <c r="E4463" t="n">
        <v>22</v>
      </c>
      <c r="F4463" t="inlineStr">
        <is>
          <t>FA</t>
        </is>
      </c>
      <c r="G4463" t="inlineStr">
        <is>
          <t>FA</t>
        </is>
      </c>
      <c r="H4463" s="30" t="n">
        <v>1</v>
      </c>
      <c r="I4463" s="31" t="n">
        <v>0</v>
      </c>
      <c r="J4463" s="31" t="n"/>
      <c r="K4463" s="31" t="n">
        <v>0</v>
      </c>
      <c r="L4463" s="32" t="n"/>
      <c r="M4463" s="31" t="n">
        <v>0</v>
      </c>
      <c r="N4463" s="31" t="n">
        <v>0</v>
      </c>
      <c r="O4463" s="31" t="n"/>
      <c r="P4463" s="31" t="n"/>
      <c r="Q4463" s="31" t="n">
        <v>0</v>
      </c>
      <c r="R4463" s="31" t="n"/>
      <c r="S4463" s="32" t="n"/>
      <c r="T4463" s="32" t="n"/>
      <c r="V4463" t="inlineStr">
        <is>
          <t>0730j</t>
        </is>
      </c>
      <c r="Z4463" t="inlineStr">
        <is>
          <t>Jiro Frilander ((N/A) RW)</t>
        </is>
      </c>
    </row>
    <row r="4464">
      <c r="A4464" t="inlineStr">
        <is>
          <t>Joachim Blichfeld</t>
        </is>
      </c>
      <c r="B4464" t="inlineStr">
        <is>
          <t>(N/A)</t>
        </is>
      </c>
      <c r="C4464" t="inlineStr">
        <is>
          <t>RW</t>
        </is>
      </c>
      <c r="D4464" t="inlineStr">
        <is>
          <t>F</t>
        </is>
      </c>
      <c r="E4464" t="n">
        <v>28</v>
      </c>
      <c r="F4464" t="inlineStr">
        <is>
          <t>FA</t>
        </is>
      </c>
      <c r="G4464" t="inlineStr">
        <is>
          <t>FA</t>
        </is>
      </c>
      <c r="H4464" s="30" t="n">
        <v>1</v>
      </c>
      <c r="I4464" s="31" t="n">
        <v>0</v>
      </c>
      <c r="J4464" s="31" t="n"/>
      <c r="K4464" s="31" t="n">
        <v>0</v>
      </c>
      <c r="L4464" s="32" t="n"/>
      <c r="M4464" s="31" t="n">
        <v>0</v>
      </c>
      <c r="N4464" s="31" t="n">
        <v>0</v>
      </c>
      <c r="O4464" s="31" t="n"/>
      <c r="P4464" s="31" t="n"/>
      <c r="Q4464" s="31" t="n">
        <v>0</v>
      </c>
      <c r="R4464" s="31" t="n"/>
      <c r="S4464" s="32" t="n"/>
      <c r="T4464" s="32" t="n"/>
      <c r="V4464" t="inlineStr">
        <is>
          <t>0430v</t>
        </is>
      </c>
      <c r="W4464" t="n">
        <v>5617</v>
      </c>
      <c r="X4464" t="n">
        <v>7313</v>
      </c>
      <c r="Y4464" t="inlineStr">
        <is>
          <t>08d9b7b6-9502-437f-bb7c-7aff0ca723f8</t>
        </is>
      </c>
      <c r="Z4464" t="inlineStr">
        <is>
          <t>Joachim Blichfeld ((N/A) RW)</t>
        </is>
      </c>
    </row>
    <row r="4465">
      <c r="A4465" t="inlineStr">
        <is>
          <t>Joachim Nermark</t>
        </is>
      </c>
      <c r="B4465" t="inlineStr">
        <is>
          <t>COL</t>
        </is>
      </c>
      <c r="C4465" t="inlineStr">
        <is>
          <t>C</t>
        </is>
      </c>
      <c r="D4465" t="inlineStr">
        <is>
          <t>F</t>
        </is>
      </c>
      <c r="E4465" t="n">
        <v>33</v>
      </c>
      <c r="F4465" t="inlineStr">
        <is>
          <t>FA</t>
        </is>
      </c>
      <c r="G4465" t="inlineStr">
        <is>
          <t>FA</t>
        </is>
      </c>
      <c r="H4465" s="30" t="n">
        <v>1</v>
      </c>
      <c r="I4465" s="31" t="n">
        <v>0</v>
      </c>
      <c r="J4465" s="31" t="n"/>
      <c r="K4465" s="31" t="n">
        <v>0</v>
      </c>
      <c r="L4465" s="32" t="n"/>
      <c r="M4465" s="31" t="n">
        <v>0</v>
      </c>
      <c r="N4465" s="31" t="n">
        <v>0</v>
      </c>
      <c r="O4465" s="31" t="n"/>
      <c r="P4465" s="31" t="n"/>
      <c r="Q4465" s="31" t="n">
        <v>0</v>
      </c>
      <c r="R4465" s="31" t="n"/>
      <c r="S4465" s="32" t="n"/>
      <c r="T4465" s="32" t="n"/>
      <c r="V4465" t="inlineStr">
        <is>
          <t>02dq4</t>
        </is>
      </c>
      <c r="Z4465" t="inlineStr">
        <is>
          <t>Joachim Nermark (COL C)</t>
        </is>
      </c>
    </row>
    <row r="4466">
      <c r="A4466" t="inlineStr">
        <is>
          <t>Joacim Eriksson</t>
        </is>
      </c>
      <c r="B4466" t="inlineStr">
        <is>
          <t>(N/A)</t>
        </is>
      </c>
      <c r="C4466" t="inlineStr">
        <is>
          <t>G</t>
        </is>
      </c>
      <c r="D4466" t="inlineStr">
        <is>
          <t>G</t>
        </is>
      </c>
      <c r="E4466" t="n">
        <v>36</v>
      </c>
      <c r="F4466" t="inlineStr">
        <is>
          <t>FA</t>
        </is>
      </c>
      <c r="G4466" t="inlineStr">
        <is>
          <t>FA</t>
        </is>
      </c>
      <c r="H4466" s="30" t="n">
        <v>1</v>
      </c>
      <c r="I4466" s="31" t="n">
        <v>0</v>
      </c>
      <c r="J4466" s="31" t="n"/>
      <c r="K4466" s="31" t="n">
        <v>0</v>
      </c>
      <c r="L4466" s="32" t="n"/>
      <c r="M4466" s="31" t="n">
        <v>0</v>
      </c>
      <c r="N4466" s="31" t="n">
        <v>0</v>
      </c>
      <c r="O4466" s="31" t="n"/>
      <c r="P4466" s="31" t="n"/>
      <c r="Q4466" s="31" t="n">
        <v>0</v>
      </c>
      <c r="R4466" s="31" t="n"/>
      <c r="S4466" s="32" t="n"/>
      <c r="T4466" s="32" t="n"/>
      <c r="V4466" t="inlineStr">
        <is>
          <t>01fx6</t>
        </is>
      </c>
      <c r="W4466" t="n">
        <v>4189</v>
      </c>
      <c r="X4466" t="n">
        <v>5970</v>
      </c>
      <c r="Z4466" t="inlineStr">
        <is>
          <t>Joacim Eriksson ((N/A) G)</t>
        </is>
      </c>
    </row>
    <row r="4467">
      <c r="A4467" t="inlineStr">
        <is>
          <t>Joakim Andersson</t>
        </is>
      </c>
      <c r="B4467" t="inlineStr">
        <is>
          <t>(N/A)</t>
        </is>
      </c>
      <c r="C4467" t="inlineStr">
        <is>
          <t>C</t>
        </is>
      </c>
      <c r="D4467" t="inlineStr">
        <is>
          <t>F</t>
        </is>
      </c>
      <c r="E4467" t="n">
        <v>37</v>
      </c>
      <c r="F4467" t="inlineStr">
        <is>
          <t>FA</t>
        </is>
      </c>
      <c r="G4467" t="inlineStr">
        <is>
          <t>FA</t>
        </is>
      </c>
      <c r="H4467" s="30" t="n">
        <v>1</v>
      </c>
      <c r="I4467" s="31" t="n">
        <v>0</v>
      </c>
      <c r="J4467" s="31" t="n"/>
      <c r="K4467" s="31" t="n">
        <v>0</v>
      </c>
      <c r="L4467" s="32" t="n"/>
      <c r="M4467" s="31" t="n">
        <v>0</v>
      </c>
      <c r="N4467" s="31" t="n">
        <v>0</v>
      </c>
      <c r="O4467" s="31" t="n"/>
      <c r="P4467" s="31" t="n"/>
      <c r="Q4467" s="31" t="n">
        <v>0</v>
      </c>
      <c r="R4467" s="31" t="n"/>
      <c r="S4467" s="32" t="n"/>
      <c r="T4467" s="32" t="n"/>
      <c r="V4467" t="inlineStr">
        <is>
          <t>01bvg</t>
        </is>
      </c>
      <c r="W4467" t="n">
        <v>2799</v>
      </c>
      <c r="X4467" t="n">
        <v>4877</v>
      </c>
      <c r="Z4467" t="inlineStr">
        <is>
          <t>Joakim Andersson ((N/A) C)</t>
        </is>
      </c>
    </row>
    <row r="4468">
      <c r="A4468" t="inlineStr">
        <is>
          <t>Joakim Lindstrom</t>
        </is>
      </c>
      <c r="B4468" t="inlineStr">
        <is>
          <t>(N/A)</t>
        </is>
      </c>
      <c r="C4468" t="inlineStr">
        <is>
          <t>C</t>
        </is>
      </c>
      <c r="D4468" t="inlineStr">
        <is>
          <t>F</t>
        </is>
      </c>
      <c r="E4468" t="n">
        <v>42</v>
      </c>
      <c r="F4468" t="inlineStr">
        <is>
          <t>FA</t>
        </is>
      </c>
      <c r="G4468" t="inlineStr">
        <is>
          <t>FA</t>
        </is>
      </c>
      <c r="H4468" s="30" t="n">
        <v>1</v>
      </c>
      <c r="I4468" s="31" t="n">
        <v>0</v>
      </c>
      <c r="J4468" s="31" t="n"/>
      <c r="K4468" s="31" t="n">
        <v>0</v>
      </c>
      <c r="L4468" s="32" t="n"/>
      <c r="M4468" s="31" t="n">
        <v>0</v>
      </c>
      <c r="N4468" s="31" t="n">
        <v>0</v>
      </c>
      <c r="O4468" s="31" t="n"/>
      <c r="P4468" s="31" t="n"/>
      <c r="Q4468" s="31" t="n">
        <v>0</v>
      </c>
      <c r="R4468" s="31" t="n"/>
      <c r="S4468" s="32" t="n"/>
      <c r="T4468" s="32" t="n"/>
      <c r="V4468" t="inlineStr">
        <is>
          <t>003mo</t>
        </is>
      </c>
      <c r="W4468" t="n">
        <v>2522</v>
      </c>
      <c r="X4468" t="n">
        <v>3269</v>
      </c>
      <c r="Z4468" t="inlineStr">
        <is>
          <t>Joakim Lindstrom ((N/A) C)</t>
        </is>
      </c>
    </row>
    <row r="4469">
      <c r="A4469" t="inlineStr">
        <is>
          <t>Joakim Nordstrom</t>
        </is>
      </c>
      <c r="B4469" t="inlineStr">
        <is>
          <t>(N/A)</t>
        </is>
      </c>
      <c r="C4469" t="inlineStr">
        <is>
          <t>C</t>
        </is>
      </c>
      <c r="D4469" t="inlineStr">
        <is>
          <t>F</t>
        </is>
      </c>
      <c r="E4469" t="n">
        <v>34</v>
      </c>
      <c r="F4469" t="inlineStr">
        <is>
          <t>FA</t>
        </is>
      </c>
      <c r="G4469" t="inlineStr">
        <is>
          <t>FA</t>
        </is>
      </c>
      <c r="H4469" s="30" t="n">
        <v>1</v>
      </c>
      <c r="I4469" s="31" t="n">
        <v>0</v>
      </c>
      <c r="J4469" s="31" t="n"/>
      <c r="K4469" s="31" t="n">
        <v>0</v>
      </c>
      <c r="L4469" s="32" t="n"/>
      <c r="M4469" s="31" t="n">
        <v>0</v>
      </c>
      <c r="N4469" s="31" t="n">
        <v>0</v>
      </c>
      <c r="O4469" s="31" t="n"/>
      <c r="P4469" s="31" t="n"/>
      <c r="Q4469" s="31" t="n">
        <v>0</v>
      </c>
      <c r="R4469" s="31" t="n"/>
      <c r="S4469" s="32" t="n"/>
      <c r="T4469" s="32" t="n"/>
      <c r="V4469" t="inlineStr">
        <is>
          <t>01zqe</t>
        </is>
      </c>
      <c r="W4469" t="n">
        <v>4271</v>
      </c>
      <c r="X4469" t="n">
        <v>5063</v>
      </c>
      <c r="Y4469" t="inlineStr">
        <is>
          <t>d5572767-5c03-461f-a52a-7818960332dd</t>
        </is>
      </c>
      <c r="Z4469" t="inlineStr">
        <is>
          <t>Joakim Nordstrom ((N/A) C)</t>
        </is>
      </c>
    </row>
    <row r="4470">
      <c r="A4470" t="inlineStr">
        <is>
          <t>Joakim Nygard</t>
        </is>
      </c>
      <c r="B4470" t="inlineStr">
        <is>
          <t>(N/A)</t>
        </is>
      </c>
      <c r="C4470" t="inlineStr">
        <is>
          <t>LW</t>
        </is>
      </c>
      <c r="D4470" t="inlineStr">
        <is>
          <t>F</t>
        </is>
      </c>
      <c r="E4470" t="n">
        <v>33</v>
      </c>
      <c r="F4470" t="inlineStr">
        <is>
          <t>FA</t>
        </is>
      </c>
      <c r="G4470" t="inlineStr">
        <is>
          <t>FA</t>
        </is>
      </c>
      <c r="H4470" s="30" t="n">
        <v>1</v>
      </c>
      <c r="I4470" s="31" t="n">
        <v>0</v>
      </c>
      <c r="J4470" s="31" t="n"/>
      <c r="K4470" s="31" t="n">
        <v>0</v>
      </c>
      <c r="L4470" s="32" t="n"/>
      <c r="M4470" s="31" t="n">
        <v>0</v>
      </c>
      <c r="N4470" s="31" t="n">
        <v>0</v>
      </c>
      <c r="O4470" s="31" t="n"/>
      <c r="P4470" s="31" t="n"/>
      <c r="Q4470" s="31" t="n">
        <v>0</v>
      </c>
      <c r="R4470" s="31" t="n"/>
      <c r="S4470" s="32" t="n"/>
      <c r="T4470" s="32" t="n"/>
      <c r="V4470" t="inlineStr">
        <is>
          <t>04n1c</t>
        </is>
      </c>
      <c r="W4470" t="n">
        <v>6116</v>
      </c>
      <c r="X4470" t="n">
        <v>8270</v>
      </c>
      <c r="Y4470" t="inlineStr">
        <is>
          <t>adc50a5c-54f1-4fc7-abdf-212145d7a1b6</t>
        </is>
      </c>
      <c r="Z4470" t="inlineStr">
        <is>
          <t>Joakim Nygard ((N/A) LW)</t>
        </is>
      </c>
    </row>
    <row r="4471">
      <c r="A4471" t="inlineStr">
        <is>
          <t>Joakim Ryan</t>
        </is>
      </c>
      <c r="B4471" t="inlineStr">
        <is>
          <t>CAR</t>
        </is>
      </c>
      <c r="C4471" t="inlineStr">
        <is>
          <t>D</t>
        </is>
      </c>
      <c r="D4471" t="inlineStr">
        <is>
          <t>D</t>
        </is>
      </c>
      <c r="E4471" t="n">
        <v>33</v>
      </c>
      <c r="F4471" t="inlineStr">
        <is>
          <t>FA</t>
        </is>
      </c>
      <c r="G4471" t="inlineStr">
        <is>
          <t>FA</t>
        </is>
      </c>
      <c r="H4471" s="30" t="n">
        <v>1</v>
      </c>
      <c r="I4471" s="31" t="n">
        <v>0</v>
      </c>
      <c r="J4471" s="31" t="n"/>
      <c r="K4471" s="31" t="n">
        <v>0</v>
      </c>
      <c r="L4471" s="32" t="n"/>
      <c r="M4471" s="31" t="n">
        <v>0</v>
      </c>
      <c r="N4471" s="31" t="n">
        <v>0</v>
      </c>
      <c r="O4471" s="31" t="n"/>
      <c r="P4471" s="31" t="n"/>
      <c r="Q4471" s="31" t="n">
        <v>0</v>
      </c>
      <c r="R4471" s="31" t="n"/>
      <c r="S4471" s="32" t="n"/>
      <c r="T4471" s="32" t="n"/>
      <c r="V4471" t="inlineStr">
        <is>
          <t>02odw</t>
        </is>
      </c>
      <c r="W4471" t="n">
        <v>4751</v>
      </c>
      <c r="X4471" t="n">
        <v>5887</v>
      </c>
      <c r="Y4471" t="inlineStr">
        <is>
          <t>97b84eda-e892-4be3-904a-b781134a5d50</t>
        </is>
      </c>
      <c r="Z4471" t="inlineStr">
        <is>
          <t>Joakim Ryan (CAR D)</t>
        </is>
      </c>
    </row>
    <row r="4472">
      <c r="A4472" t="inlineStr">
        <is>
          <t>Joaquim Lemay</t>
        </is>
      </c>
      <c r="B4472" t="inlineStr">
        <is>
          <t>WSH</t>
        </is>
      </c>
      <c r="C4472" t="inlineStr">
        <is>
          <t>D</t>
        </is>
      </c>
      <c r="D4472" t="inlineStr">
        <is>
          <t>D</t>
        </is>
      </c>
      <c r="E4472" t="n">
        <v>24</v>
      </c>
      <c r="F4472" t="inlineStr">
        <is>
          <t>FA</t>
        </is>
      </c>
      <c r="G4472" t="inlineStr">
        <is>
          <t>FA</t>
        </is>
      </c>
      <c r="H4472" s="30" t="n">
        <v>1</v>
      </c>
      <c r="I4472" s="31" t="n">
        <v>0</v>
      </c>
      <c r="J4472" s="31" t="n"/>
      <c r="K4472" s="31" t="n">
        <v>0</v>
      </c>
      <c r="L4472" s="32" t="n"/>
      <c r="M4472" s="31" t="n">
        <v>0</v>
      </c>
      <c r="N4472" s="31" t="n">
        <v>0</v>
      </c>
      <c r="O4472" s="31" t="n"/>
      <c r="P4472" s="31" t="n"/>
      <c r="Q4472" s="31" t="n">
        <v>0</v>
      </c>
      <c r="R4472" s="31" t="n"/>
      <c r="S4472" s="32" t="n"/>
      <c r="T4472" s="32" t="n"/>
      <c r="V4472" t="inlineStr">
        <is>
          <t>05ufb</t>
        </is>
      </c>
      <c r="Y4472" t="inlineStr">
        <is>
          <t>372df2c0-798b-4398-a855-7d12f7a4002f</t>
        </is>
      </c>
      <c r="Z4472" t="inlineStr">
        <is>
          <t>Joaquim Lemay (WSH D)</t>
        </is>
      </c>
    </row>
    <row r="4473">
      <c r="A4473" t="inlineStr">
        <is>
          <t>Joby Baumuller</t>
        </is>
      </c>
      <c r="B4473" t="inlineStr">
        <is>
          <t>(N/A)</t>
        </is>
      </c>
      <c r="C4473" t="inlineStr">
        <is>
          <t>RW</t>
        </is>
      </c>
      <c r="D4473" t="inlineStr">
        <is>
          <t>F</t>
        </is>
      </c>
      <c r="E4473" t="n">
        <v>19</v>
      </c>
      <c r="F4473" t="inlineStr">
        <is>
          <t>FA</t>
        </is>
      </c>
      <c r="G4473" t="inlineStr">
        <is>
          <t>FA</t>
        </is>
      </c>
      <c r="H4473" s="30" t="n">
        <v>1</v>
      </c>
      <c r="I4473" s="31" t="n">
        <v>0</v>
      </c>
      <c r="J4473" s="31" t="n"/>
      <c r="K4473" s="31" t="n">
        <v>0</v>
      </c>
      <c r="L4473" s="32" t="n"/>
      <c r="M4473" s="31" t="n">
        <v>0</v>
      </c>
      <c r="N4473" s="31" t="n">
        <v>0</v>
      </c>
      <c r="O4473" s="31" t="n"/>
      <c r="P4473" s="31" t="n"/>
      <c r="Q4473" s="31" t="n">
        <v>0</v>
      </c>
      <c r="R4473" s="31" t="n"/>
      <c r="S4473" s="32" t="n"/>
      <c r="T4473" s="32" t="n"/>
      <c r="V4473" t="inlineStr">
        <is>
          <t>06tz0</t>
        </is>
      </c>
      <c r="Z4473" t="inlineStr">
        <is>
          <t>Joby Baumuller ((N/A) RW)</t>
        </is>
      </c>
    </row>
    <row r="4474">
      <c r="A4474" t="inlineStr">
        <is>
          <t>Jocktan Chainey</t>
        </is>
      </c>
      <c r="B4474" t="inlineStr">
        <is>
          <t>NJD</t>
        </is>
      </c>
      <c r="C4474" t="inlineStr">
        <is>
          <t>D</t>
        </is>
      </c>
      <c r="D4474" t="inlineStr">
        <is>
          <t>D</t>
        </is>
      </c>
      <c r="E4474" t="n">
        <v>27</v>
      </c>
      <c r="F4474" t="inlineStr">
        <is>
          <t>FA</t>
        </is>
      </c>
      <c r="G4474" t="inlineStr">
        <is>
          <t>FA</t>
        </is>
      </c>
      <c r="H4474" s="30" t="n">
        <v>1</v>
      </c>
      <c r="I4474" s="31" t="n">
        <v>0</v>
      </c>
      <c r="J4474" s="31" t="n"/>
      <c r="K4474" s="31" t="n">
        <v>0</v>
      </c>
      <c r="L4474" s="32" t="n"/>
      <c r="M4474" s="31" t="n">
        <v>0</v>
      </c>
      <c r="N4474" s="31" t="n">
        <v>0</v>
      </c>
      <c r="O4474" s="31" t="n"/>
      <c r="P4474" s="31" t="n"/>
      <c r="Q4474" s="31" t="n">
        <v>0</v>
      </c>
      <c r="R4474" s="31" t="n"/>
      <c r="S4474" s="32" t="n"/>
      <c r="T4474" s="32" t="n"/>
      <c r="V4474" t="inlineStr">
        <is>
          <t>04f8d</t>
        </is>
      </c>
      <c r="X4474" t="n">
        <v>7706</v>
      </c>
      <c r="Z4474" t="inlineStr">
        <is>
          <t>Jocktan Chainey (NJD D)</t>
        </is>
      </c>
    </row>
    <row r="4475">
      <c r="A4475" t="inlineStr">
        <is>
          <t>Joe Barnes</t>
        </is>
      </c>
      <c r="B4475" t="inlineStr">
        <is>
          <t>(N/A)</t>
        </is>
      </c>
      <c r="C4475" t="inlineStr">
        <is>
          <t>C</t>
        </is>
      </c>
      <c r="D4475" t="inlineStr">
        <is>
          <t>F</t>
        </is>
      </c>
      <c r="E4475" t="n">
        <v>40</v>
      </c>
      <c r="F4475" t="inlineStr">
        <is>
          <t>FA</t>
        </is>
      </c>
      <c r="G4475" t="inlineStr">
        <is>
          <t>FA</t>
        </is>
      </c>
      <c r="H4475" s="30" t="n">
        <v>1</v>
      </c>
      <c r="I4475" s="31" t="n">
        <v>0</v>
      </c>
      <c r="J4475" s="31" t="n"/>
      <c r="K4475" s="31" t="n">
        <v>0</v>
      </c>
      <c r="L4475" s="32" t="n"/>
      <c r="M4475" s="31" t="n">
        <v>0</v>
      </c>
      <c r="N4475" s="31" t="n">
        <v>0</v>
      </c>
      <c r="O4475" s="31" t="n"/>
      <c r="P4475" s="31" t="n"/>
      <c r="Q4475" s="31" t="n">
        <v>0</v>
      </c>
      <c r="R4475" s="31" t="n"/>
      <c r="S4475" s="32" t="n"/>
      <c r="T4475" s="32" t="n"/>
      <c r="V4475" t="inlineStr">
        <is>
          <t>00407</t>
        </is>
      </c>
      <c r="W4475" t="n">
        <v>2649</v>
      </c>
      <c r="X4475" t="n">
        <v>4035</v>
      </c>
      <c r="Z4475" t="inlineStr">
        <is>
          <t>Joe Barnes ((N/A) C)</t>
        </is>
      </c>
    </row>
    <row r="4476">
      <c r="A4476" t="inlineStr">
        <is>
          <t>Joe Basaraba</t>
        </is>
      </c>
      <c r="B4476" t="inlineStr">
        <is>
          <t>(N/A)</t>
        </is>
      </c>
      <c r="C4476" t="inlineStr">
        <is>
          <t>RW</t>
        </is>
      </c>
      <c r="D4476" t="inlineStr">
        <is>
          <t>F</t>
        </is>
      </c>
      <c r="E4476" t="n">
        <v>34</v>
      </c>
      <c r="F4476" t="inlineStr">
        <is>
          <t>FA</t>
        </is>
      </c>
      <c r="G4476" t="inlineStr">
        <is>
          <t>FA</t>
        </is>
      </c>
      <c r="H4476" s="30" t="n">
        <v>1</v>
      </c>
      <c r="I4476" s="31" t="n">
        <v>0</v>
      </c>
      <c r="J4476" s="31" t="n"/>
      <c r="K4476" s="31" t="n">
        <v>0</v>
      </c>
      <c r="L4476" s="32" t="n"/>
      <c r="M4476" s="31" t="n">
        <v>0</v>
      </c>
      <c r="N4476" s="31" t="n">
        <v>0</v>
      </c>
      <c r="O4476" s="31" t="n"/>
      <c r="P4476" s="31" t="n"/>
      <c r="Q4476" s="31" t="n">
        <v>0</v>
      </c>
      <c r="R4476" s="31" t="n"/>
      <c r="S4476" s="32" t="n"/>
      <c r="T4476" s="32" t="n"/>
      <c r="V4476" t="inlineStr">
        <is>
          <t>01zvk</t>
        </is>
      </c>
      <c r="X4476" t="n">
        <v>5042</v>
      </c>
      <c r="Z4476" t="inlineStr">
        <is>
          <t>Joe Basaraba ((N/A) RW)</t>
        </is>
      </c>
    </row>
    <row r="4477">
      <c r="A4477" t="inlineStr">
        <is>
          <t>Joe Becker</t>
        </is>
      </c>
      <c r="B4477" t="inlineStr">
        <is>
          <t>(N/A)</t>
        </is>
      </c>
      <c r="C4477" t="inlineStr">
        <is>
          <t>C</t>
        </is>
      </c>
      <c r="D4477" t="inlineStr">
        <is>
          <t>F</t>
        </is>
      </c>
      <c r="E4477" t="n">
        <v>29</v>
      </c>
      <c r="F4477" t="inlineStr">
        <is>
          <t>FA</t>
        </is>
      </c>
      <c r="G4477" t="inlineStr">
        <is>
          <t>FA</t>
        </is>
      </c>
      <c r="H4477" s="30" t="n">
        <v>1</v>
      </c>
      <c r="I4477" s="31" t="n">
        <v>0</v>
      </c>
      <c r="J4477" s="31" t="n"/>
      <c r="K4477" s="31" t="n">
        <v>0</v>
      </c>
      <c r="L4477" s="32" t="n"/>
      <c r="M4477" s="31" t="n">
        <v>0</v>
      </c>
      <c r="N4477" s="31" t="n">
        <v>0</v>
      </c>
      <c r="O4477" s="31" t="n"/>
      <c r="P4477" s="31" t="n"/>
      <c r="Q4477" s="31" t="n">
        <v>0</v>
      </c>
      <c r="R4477" s="31" t="n"/>
      <c r="S4477" s="32" t="n"/>
      <c r="T4477" s="32" t="n"/>
      <c r="V4477" t="inlineStr">
        <is>
          <t>060wg</t>
        </is>
      </c>
      <c r="Z4477" t="inlineStr">
        <is>
          <t>Joe Becker ((N/A) C)</t>
        </is>
      </c>
    </row>
    <row r="4478">
      <c r="A4478" t="inlineStr">
        <is>
          <t>Joe Callahan</t>
        </is>
      </c>
      <c r="B4478" t="inlineStr">
        <is>
          <t>(N/A)</t>
        </is>
      </c>
      <c r="C4478" t="inlineStr">
        <is>
          <t>D</t>
        </is>
      </c>
      <c r="D4478" t="inlineStr">
        <is>
          <t>D</t>
        </is>
      </c>
      <c r="E4478" t="n">
        <v>43</v>
      </c>
      <c r="F4478" t="inlineStr">
        <is>
          <t>FA</t>
        </is>
      </c>
      <c r="G4478" t="inlineStr">
        <is>
          <t>FA</t>
        </is>
      </c>
      <c r="H4478" s="30" t="n">
        <v>1</v>
      </c>
      <c r="I4478" s="31" t="n">
        <v>0</v>
      </c>
      <c r="J4478" s="31" t="n"/>
      <c r="K4478" s="31" t="n">
        <v>0</v>
      </c>
      <c r="L4478" s="32" t="n"/>
      <c r="M4478" s="31" t="n">
        <v>0</v>
      </c>
      <c r="N4478" s="31" t="n">
        <v>0</v>
      </c>
      <c r="O4478" s="31" t="n"/>
      <c r="P4478" s="31" t="n"/>
      <c r="Q4478" s="31" t="n">
        <v>0</v>
      </c>
      <c r="R4478" s="31" t="n"/>
      <c r="S4478" s="32" t="n"/>
      <c r="T4478" s="32" t="n"/>
      <c r="V4478" t="inlineStr">
        <is>
          <t>003d2</t>
        </is>
      </c>
      <c r="W4478" t="n">
        <v>2861</v>
      </c>
      <c r="X4478" t="n">
        <v>3102</v>
      </c>
      <c r="Z4478" t="inlineStr">
        <is>
          <t>Joe Callahan ((N/A) D)</t>
        </is>
      </c>
    </row>
    <row r="4479">
      <c r="A4479" t="inlineStr">
        <is>
          <t>Joe Cannata</t>
        </is>
      </c>
      <c r="B4479" t="inlineStr">
        <is>
          <t>(N/A)</t>
        </is>
      </c>
      <c r="C4479" t="inlineStr">
        <is>
          <t>G</t>
        </is>
      </c>
      <c r="D4479" t="inlineStr">
        <is>
          <t>G</t>
        </is>
      </c>
      <c r="E4479" t="n">
        <v>36</v>
      </c>
      <c r="F4479" t="inlineStr">
        <is>
          <t>FA</t>
        </is>
      </c>
      <c r="G4479" t="inlineStr">
        <is>
          <t>FA</t>
        </is>
      </c>
      <c r="H4479" s="30" t="n">
        <v>1</v>
      </c>
      <c r="I4479" s="31" t="n">
        <v>0</v>
      </c>
      <c r="J4479" s="31" t="n"/>
      <c r="K4479" s="31" t="n">
        <v>0</v>
      </c>
      <c r="L4479" s="32" t="n"/>
      <c r="M4479" s="31" t="n">
        <v>0</v>
      </c>
      <c r="N4479" s="31" t="n">
        <v>0</v>
      </c>
      <c r="O4479" s="31" t="n"/>
      <c r="P4479" s="31" t="n"/>
      <c r="Q4479" s="31" t="n">
        <v>0</v>
      </c>
      <c r="R4479" s="31" t="n"/>
      <c r="S4479" s="32" t="n"/>
      <c r="T4479" s="32" t="n"/>
      <c r="V4479" t="inlineStr">
        <is>
          <t>025mf</t>
        </is>
      </c>
      <c r="W4479" t="n">
        <v>4079</v>
      </c>
      <c r="X4479" t="n">
        <v>5629</v>
      </c>
      <c r="Z4479" t="inlineStr">
        <is>
          <t>Joe Cannata ((N/A) G)</t>
        </is>
      </c>
    </row>
    <row r="4480">
      <c r="A4480" t="inlineStr">
        <is>
          <t>Joe Carroll</t>
        </is>
      </c>
      <c r="B4480" t="inlineStr">
        <is>
          <t>SJS</t>
        </is>
      </c>
      <c r="C4480" t="inlineStr">
        <is>
          <t>LW</t>
        </is>
      </c>
      <c r="D4480" t="inlineStr">
        <is>
          <t>F</t>
        </is>
      </c>
      <c r="E4480" t="n">
        <v>25</v>
      </c>
      <c r="F4480" t="inlineStr">
        <is>
          <t>FA</t>
        </is>
      </c>
      <c r="G4480" t="inlineStr">
        <is>
          <t>FA</t>
        </is>
      </c>
      <c r="H4480" s="30" t="n">
        <v>1</v>
      </c>
      <c r="I4480" s="31" t="n">
        <v>0</v>
      </c>
      <c r="J4480" s="31" t="n"/>
      <c r="K4480" s="31" t="n">
        <v>0</v>
      </c>
      <c r="L4480" s="32" t="n"/>
      <c r="M4480" s="31" t="n">
        <v>0</v>
      </c>
      <c r="N4480" s="31" t="n">
        <v>0</v>
      </c>
      <c r="O4480" s="31" t="n"/>
      <c r="P4480" s="31" t="n"/>
      <c r="Q4480" s="31" t="n">
        <v>0</v>
      </c>
      <c r="R4480" s="31" t="n"/>
      <c r="S4480" s="32" t="n"/>
      <c r="T4480" s="32" t="n"/>
      <c r="V4480" t="inlineStr">
        <is>
          <t>059dm</t>
        </is>
      </c>
      <c r="Y4480" t="inlineStr">
        <is>
          <t>2de214c9-6201-492c-b848-00a470b81ede</t>
        </is>
      </c>
      <c r="Z4480" t="inlineStr">
        <is>
          <t>Joe Carroll (SJS LW)</t>
        </is>
      </c>
    </row>
    <row r="4481">
      <c r="A4481" t="inlineStr">
        <is>
          <t>Joe Colborne</t>
        </is>
      </c>
      <c r="B4481" t="inlineStr">
        <is>
          <t>(N/A)</t>
        </is>
      </c>
      <c r="C4481" t="inlineStr">
        <is>
          <t>C</t>
        </is>
      </c>
      <c r="D4481" t="inlineStr">
        <is>
          <t>F</t>
        </is>
      </c>
      <c r="E4481" t="n">
        <v>36</v>
      </c>
      <c r="F4481" t="inlineStr">
        <is>
          <t>FA</t>
        </is>
      </c>
      <c r="G4481" t="inlineStr">
        <is>
          <t>FA</t>
        </is>
      </c>
      <c r="H4481" s="30" t="n">
        <v>1</v>
      </c>
      <c r="I4481" s="31" t="n">
        <v>0</v>
      </c>
      <c r="J4481" s="31" t="n"/>
      <c r="K4481" s="31" t="n">
        <v>0</v>
      </c>
      <c r="L4481" s="32" t="n"/>
      <c r="M4481" s="31" t="n">
        <v>0</v>
      </c>
      <c r="N4481" s="31" t="n">
        <v>0</v>
      </c>
      <c r="O4481" s="31" t="n"/>
      <c r="P4481" s="31" t="n"/>
      <c r="Q4481" s="31" t="n">
        <v>0</v>
      </c>
      <c r="R4481" s="31" t="n"/>
      <c r="S4481" s="32" t="n"/>
      <c r="T4481" s="32" t="n"/>
      <c r="V4481" t="inlineStr">
        <is>
          <t>016g4</t>
        </is>
      </c>
      <c r="W4481" t="n">
        <v>3014</v>
      </c>
      <c r="X4481" t="n">
        <v>4492</v>
      </c>
      <c r="Z4481" t="inlineStr">
        <is>
          <t>Joe Colborne ((N/A) C)</t>
        </is>
      </c>
    </row>
    <row r="4482">
      <c r="A4482" t="inlineStr">
        <is>
          <t>Joe Connor</t>
        </is>
      </c>
      <c r="B4482" t="inlineStr">
        <is>
          <t>TBL</t>
        </is>
      </c>
      <c r="C4482" t="inlineStr">
        <is>
          <t>C</t>
        </is>
      </c>
      <c r="D4482" t="inlineStr">
        <is>
          <t>F</t>
        </is>
      </c>
      <c r="E4482" t="n">
        <v>21</v>
      </c>
      <c r="F4482" t="inlineStr">
        <is>
          <t>FA</t>
        </is>
      </c>
      <c r="G4482" t="inlineStr">
        <is>
          <t>FA</t>
        </is>
      </c>
      <c r="H4482" s="30" t="n">
        <v>1</v>
      </c>
      <c r="I4482" s="31" t="n">
        <v>0</v>
      </c>
      <c r="J4482" s="31" t="n"/>
      <c r="K4482" s="31" t="n">
        <v>0</v>
      </c>
      <c r="L4482" s="32" t="n"/>
      <c r="M4482" s="31" t="n">
        <v>0</v>
      </c>
      <c r="N4482" s="31" t="n">
        <v>0</v>
      </c>
      <c r="O4482" s="31" t="n"/>
      <c r="P4482" s="31" t="n"/>
      <c r="Q4482" s="31" t="n">
        <v>0</v>
      </c>
      <c r="R4482" s="31" t="n"/>
      <c r="S4482" s="32" t="n"/>
      <c r="T4482" s="32" t="n"/>
      <c r="V4482" t="inlineStr">
        <is>
          <t>06kr1</t>
        </is>
      </c>
      <c r="Y4482" t="inlineStr">
        <is>
          <t>df690630-76e9-49e1-ad4c-7e2822685049</t>
        </is>
      </c>
      <c r="Z4482" t="inlineStr">
        <is>
          <t>Joe Connor (TBL C)</t>
        </is>
      </c>
    </row>
    <row r="4483">
      <c r="A4483" t="inlineStr">
        <is>
          <t>Joe Cox</t>
        </is>
      </c>
      <c r="B4483" t="inlineStr">
        <is>
          <t>MTL</t>
        </is>
      </c>
      <c r="C4483" t="inlineStr">
        <is>
          <t>RW</t>
        </is>
      </c>
      <c r="D4483" t="inlineStr">
        <is>
          <t>F</t>
        </is>
      </c>
      <c r="E4483" t="n">
        <v>32</v>
      </c>
      <c r="F4483" t="inlineStr">
        <is>
          <t>FA</t>
        </is>
      </c>
      <c r="G4483" t="inlineStr">
        <is>
          <t>FA</t>
        </is>
      </c>
      <c r="H4483" s="30" t="n">
        <v>1</v>
      </c>
      <c r="I4483" s="31" t="n">
        <v>0</v>
      </c>
      <c r="J4483" s="31" t="n"/>
      <c r="K4483" s="31" t="n">
        <v>0</v>
      </c>
      <c r="L4483" s="32" t="n"/>
      <c r="M4483" s="31" t="n">
        <v>0</v>
      </c>
      <c r="N4483" s="31" t="n">
        <v>0</v>
      </c>
      <c r="O4483" s="31" t="n"/>
      <c r="P4483" s="31" t="n"/>
      <c r="Q4483" s="31" t="n">
        <v>0</v>
      </c>
      <c r="R4483" s="31" t="n"/>
      <c r="S4483" s="32" t="n"/>
      <c r="T4483" s="32" t="n"/>
      <c r="V4483" t="inlineStr">
        <is>
          <t>0598l</t>
        </is>
      </c>
      <c r="X4483" t="n">
        <v>8552</v>
      </c>
      <c r="Z4483" t="inlineStr">
        <is>
          <t>Joe Cox (MTL RW)</t>
        </is>
      </c>
    </row>
    <row r="4484">
      <c r="A4484" t="inlineStr">
        <is>
          <t>Joe Diamond</t>
        </is>
      </c>
      <c r="B4484" t="inlineStr">
        <is>
          <t>WSH</t>
        </is>
      </c>
      <c r="C4484" t="inlineStr">
        <is>
          <t>LW</t>
        </is>
      </c>
      <c r="D4484" t="inlineStr">
        <is>
          <t>F</t>
        </is>
      </c>
      <c r="E4484" t="n">
        <v>37</v>
      </c>
      <c r="F4484" t="inlineStr">
        <is>
          <t>FA</t>
        </is>
      </c>
      <c r="G4484" t="inlineStr">
        <is>
          <t>FA</t>
        </is>
      </c>
      <c r="H4484" s="30" t="n">
        <v>1</v>
      </c>
      <c r="I4484" s="31" t="n">
        <v>0</v>
      </c>
      <c r="J4484" s="31" t="n"/>
      <c r="K4484" s="31" t="n">
        <v>0</v>
      </c>
      <c r="L4484" s="32" t="n"/>
      <c r="M4484" s="31" t="n">
        <v>0</v>
      </c>
      <c r="N4484" s="31" t="n">
        <v>0</v>
      </c>
      <c r="O4484" s="31" t="n"/>
      <c r="P4484" s="31" t="n"/>
      <c r="Q4484" s="31" t="n">
        <v>0</v>
      </c>
      <c r="R4484" s="31" t="n"/>
      <c r="S4484" s="32" t="n"/>
      <c r="T4484" s="32" t="n"/>
      <c r="V4484" t="inlineStr">
        <is>
          <t>02zqb</t>
        </is>
      </c>
      <c r="X4484" t="n">
        <v>5957</v>
      </c>
      <c r="Z4484" t="inlineStr">
        <is>
          <t>Joe Diamond (WSH LW)</t>
        </is>
      </c>
    </row>
    <row r="4485">
      <c r="A4485" t="inlineStr">
        <is>
          <t>Joe Erickson</t>
        </is>
      </c>
      <c r="B4485" t="inlineStr">
        <is>
          <t>(N/A)</t>
        </is>
      </c>
      <c r="C4485" t="inlineStr">
        <is>
          <t>C</t>
        </is>
      </c>
      <c r="D4485" t="inlineStr">
        <is>
          <t>F</t>
        </is>
      </c>
      <c r="E4485" t="n">
        <v>18</v>
      </c>
      <c r="F4485" t="inlineStr">
        <is>
          <t>FA</t>
        </is>
      </c>
      <c r="G4485" t="inlineStr">
        <is>
          <t>FA</t>
        </is>
      </c>
      <c r="H4485" s="30" t="n">
        <v>1</v>
      </c>
      <c r="I4485" s="31" t="n">
        <v>0</v>
      </c>
      <c r="J4485" s="31" t="n"/>
      <c r="K4485" s="31" t="n">
        <v>0</v>
      </c>
      <c r="L4485" s="32" t="n"/>
      <c r="M4485" s="31" t="n">
        <v>0</v>
      </c>
      <c r="N4485" s="31" t="n">
        <v>0</v>
      </c>
      <c r="O4485" s="31" t="n"/>
      <c r="P4485" s="31" t="n"/>
      <c r="Q4485" s="31" t="n">
        <v>0</v>
      </c>
      <c r="R4485" s="31" t="n"/>
      <c r="S4485" s="32" t="n"/>
      <c r="T4485" s="32" t="n"/>
      <c r="V4485" t="inlineStr">
        <is>
          <t>078bl</t>
        </is>
      </c>
      <c r="Z4485" t="inlineStr">
        <is>
          <t>Joe Erickson ((N/A) C)</t>
        </is>
      </c>
    </row>
    <row r="4486">
      <c r="A4486" t="inlineStr">
        <is>
          <t>Joe Fallon</t>
        </is>
      </c>
      <c r="B4486" t="inlineStr">
        <is>
          <t>UTA</t>
        </is>
      </c>
      <c r="C4486" t="inlineStr">
        <is>
          <t>G</t>
        </is>
      </c>
      <c r="D4486" t="inlineStr">
        <is>
          <t>G</t>
        </is>
      </c>
      <c r="E4486" t="n">
        <v>41</v>
      </c>
      <c r="F4486" t="inlineStr">
        <is>
          <t>FA</t>
        </is>
      </c>
      <c r="G4486" t="inlineStr">
        <is>
          <t>FA</t>
        </is>
      </c>
      <c r="H4486" s="30" t="n">
        <v>1</v>
      </c>
      <c r="I4486" s="31" t="n">
        <v>0</v>
      </c>
      <c r="J4486" s="31" t="n"/>
      <c r="K4486" s="31" t="n">
        <v>0</v>
      </c>
      <c r="L4486" s="32" t="n"/>
      <c r="M4486" s="31" t="n">
        <v>0</v>
      </c>
      <c r="N4486" s="31" t="n">
        <v>0</v>
      </c>
      <c r="O4486" s="31" t="n"/>
      <c r="P4486" s="31" t="n"/>
      <c r="Q4486" s="31" t="n">
        <v>0</v>
      </c>
      <c r="R4486" s="31" t="n"/>
      <c r="S4486" s="32" t="n"/>
      <c r="T4486" s="32" t="n"/>
      <c r="V4486" t="inlineStr">
        <is>
          <t>00583</t>
        </is>
      </c>
      <c r="W4486" t="n">
        <v>3422</v>
      </c>
      <c r="X4486" t="n">
        <v>4402</v>
      </c>
      <c r="Z4486" t="inlineStr">
        <is>
          <t>Joe Fallon (UTA G)</t>
        </is>
      </c>
    </row>
    <row r="4487">
      <c r="A4487" t="inlineStr">
        <is>
          <t>Joe Faust</t>
        </is>
      </c>
      <c r="B4487" t="inlineStr">
        <is>
          <t>NJD</t>
        </is>
      </c>
      <c r="C4487" t="inlineStr">
        <is>
          <t>D</t>
        </is>
      </c>
      <c r="D4487" t="inlineStr">
        <is>
          <t>D</t>
        </is>
      </c>
      <c r="E4487" t="n">
        <v>34</v>
      </c>
      <c r="F4487" t="inlineStr">
        <is>
          <t>FA</t>
        </is>
      </c>
      <c r="G4487" t="inlineStr">
        <is>
          <t>FA</t>
        </is>
      </c>
      <c r="H4487" s="30" t="n">
        <v>1</v>
      </c>
      <c r="I4487" s="31" t="n">
        <v>0</v>
      </c>
      <c r="J4487" s="31" t="n"/>
      <c r="K4487" s="31" t="n">
        <v>0</v>
      </c>
      <c r="L4487" s="32" t="n"/>
      <c r="M4487" s="31" t="n">
        <v>0</v>
      </c>
      <c r="N4487" s="31" t="n">
        <v>0</v>
      </c>
      <c r="O4487" s="31" t="n"/>
      <c r="P4487" s="31" t="n"/>
      <c r="Q4487" s="31" t="n">
        <v>0</v>
      </c>
      <c r="R4487" s="31" t="n"/>
      <c r="S4487" s="32" t="n"/>
      <c r="T4487" s="32" t="n"/>
      <c r="V4487" t="inlineStr">
        <is>
          <t>01zu9</t>
        </is>
      </c>
      <c r="X4487" t="n">
        <v>5087</v>
      </c>
      <c r="Z4487" t="inlineStr">
        <is>
          <t>Joe Faust (NJD D)</t>
        </is>
      </c>
    </row>
    <row r="4488">
      <c r="A4488" t="inlineStr">
        <is>
          <t>Joe Finley</t>
        </is>
      </c>
      <c r="B4488" t="inlineStr">
        <is>
          <t>(N/A)</t>
        </is>
      </c>
      <c r="C4488" t="inlineStr">
        <is>
          <t>D</t>
        </is>
      </c>
      <c r="D4488" t="inlineStr">
        <is>
          <t>D</t>
        </is>
      </c>
      <c r="E4488" t="n">
        <v>39</v>
      </c>
      <c r="F4488" t="inlineStr">
        <is>
          <t>FA</t>
        </is>
      </c>
      <c r="G4488" t="inlineStr">
        <is>
          <t>FA</t>
        </is>
      </c>
      <c r="H4488" s="30" t="n">
        <v>1</v>
      </c>
      <c r="I4488" s="31" t="n">
        <v>0</v>
      </c>
      <c r="J4488" s="31" t="n"/>
      <c r="K4488" s="31" t="n">
        <v>0</v>
      </c>
      <c r="L4488" s="32" t="n"/>
      <c r="M4488" s="31" t="n">
        <v>0</v>
      </c>
      <c r="N4488" s="31" t="n">
        <v>0</v>
      </c>
      <c r="O4488" s="31" t="n"/>
      <c r="P4488" s="31" t="n"/>
      <c r="Q4488" s="31" t="n">
        <v>0</v>
      </c>
      <c r="R4488" s="31" t="n"/>
      <c r="S4488" s="32" t="n"/>
      <c r="T4488" s="32" t="n"/>
      <c r="V4488" t="inlineStr">
        <is>
          <t>01cgj</t>
        </is>
      </c>
      <c r="W4488" t="n">
        <v>2324</v>
      </c>
      <c r="X4488" t="n">
        <v>3804</v>
      </c>
      <c r="Z4488" t="inlineStr">
        <is>
          <t>Joe Finley ((N/A) D)</t>
        </is>
      </c>
    </row>
    <row r="4489">
      <c r="A4489" t="inlineStr">
        <is>
          <t>Joe Fleming</t>
        </is>
      </c>
      <c r="B4489" t="inlineStr">
        <is>
          <t>VGK</t>
        </is>
      </c>
      <c r="C4489" t="inlineStr">
        <is>
          <t>D</t>
        </is>
      </c>
      <c r="D4489" t="inlineStr">
        <is>
          <t>D</t>
        </is>
      </c>
      <c r="E4489" t="n">
        <v>23</v>
      </c>
      <c r="F4489" t="inlineStr">
        <is>
          <t>FA</t>
        </is>
      </c>
      <c r="G4489" t="inlineStr">
        <is>
          <t>FA</t>
        </is>
      </c>
      <c r="H4489" s="30" t="n">
        <v>850000</v>
      </c>
      <c r="I4489" s="31" t="n">
        <v>0</v>
      </c>
      <c r="J4489" s="31" t="n"/>
      <c r="K4489" s="31" t="n">
        <v>0</v>
      </c>
      <c r="L4489" s="32" t="n"/>
      <c r="M4489" s="31" t="n">
        <v>0</v>
      </c>
      <c r="N4489" s="31" t="n">
        <v>0</v>
      </c>
      <c r="O4489" s="31" t="n"/>
      <c r="P4489" s="31" t="n"/>
      <c r="Q4489" s="31" t="n">
        <v>0</v>
      </c>
      <c r="R4489" s="31" t="n"/>
      <c r="S4489" s="32" t="n"/>
      <c r="T4489" s="32" t="n"/>
      <c r="V4489" t="inlineStr">
        <is>
          <t>0633y</t>
        </is>
      </c>
      <c r="W4489" t="n">
        <v>6829</v>
      </c>
      <c r="Y4489" t="inlineStr">
        <is>
          <t>6985290a-cd6b-4a91-a9a3-653867ea4614</t>
        </is>
      </c>
      <c r="Z4489" t="inlineStr">
        <is>
          <t>Joe Fleming (VGK D)</t>
        </is>
      </c>
    </row>
    <row r="4490">
      <c r="A4490" t="inlineStr">
        <is>
          <t>Joe Gleason</t>
        </is>
      </c>
      <c r="B4490" t="inlineStr">
        <is>
          <t>(N/A)</t>
        </is>
      </c>
      <c r="C4490" t="inlineStr">
        <is>
          <t>D</t>
        </is>
      </c>
      <c r="D4490" t="inlineStr">
        <is>
          <t>D</t>
        </is>
      </c>
      <c r="E4490" t="n">
        <v>36</v>
      </c>
      <c r="F4490" t="inlineStr">
        <is>
          <t>FA</t>
        </is>
      </c>
      <c r="G4490" t="inlineStr">
        <is>
          <t>FA</t>
        </is>
      </c>
      <c r="H4490" s="30" t="n">
        <v>1</v>
      </c>
      <c r="I4490" s="31" t="n">
        <v>0</v>
      </c>
      <c r="J4490" s="31" t="n"/>
      <c r="K4490" s="31" t="n">
        <v>0</v>
      </c>
      <c r="L4490" s="32" t="n"/>
      <c r="M4490" s="31" t="n">
        <v>0</v>
      </c>
      <c r="N4490" s="31" t="n">
        <v>0</v>
      </c>
      <c r="O4490" s="31" t="n"/>
      <c r="P4490" s="31" t="n"/>
      <c r="Q4490" s="31" t="n">
        <v>0</v>
      </c>
      <c r="R4490" s="31" t="n"/>
      <c r="S4490" s="32" t="n"/>
      <c r="T4490" s="32" t="n"/>
      <c r="V4490" t="inlineStr">
        <is>
          <t>038t2</t>
        </is>
      </c>
      <c r="X4490" t="n">
        <v>6305</v>
      </c>
      <c r="Z4490" t="inlineStr">
        <is>
          <t>Joe Gleason ((N/A) D)</t>
        </is>
      </c>
    </row>
    <row r="4491">
      <c r="A4491" t="inlineStr">
        <is>
          <t>Joe Hicketts</t>
        </is>
      </c>
      <c r="B4491" t="inlineStr">
        <is>
          <t>LAK</t>
        </is>
      </c>
      <c r="C4491" t="inlineStr">
        <is>
          <t>D</t>
        </is>
      </c>
      <c r="D4491" t="inlineStr">
        <is>
          <t>D</t>
        </is>
      </c>
      <c r="E4491" t="n">
        <v>30</v>
      </c>
      <c r="F4491" t="inlineStr">
        <is>
          <t>FA</t>
        </is>
      </c>
      <c r="G4491" t="inlineStr">
        <is>
          <t>FA</t>
        </is>
      </c>
      <c r="H4491" s="30" t="n">
        <v>775000</v>
      </c>
      <c r="I4491" s="31" t="n">
        <v>0</v>
      </c>
      <c r="J4491" s="31" t="n"/>
      <c r="K4491" s="31" t="n">
        <v>0</v>
      </c>
      <c r="L4491" s="32" t="n"/>
      <c r="M4491" s="31" t="n">
        <v>0</v>
      </c>
      <c r="N4491" s="31" t="n">
        <v>0</v>
      </c>
      <c r="O4491" s="31" t="n"/>
      <c r="P4491" s="31" t="n"/>
      <c r="Q4491" s="31" t="n">
        <v>0</v>
      </c>
      <c r="R4491" s="31" t="n"/>
      <c r="S4491" s="32" t="n"/>
      <c r="T4491" s="32" t="n"/>
      <c r="V4491" t="inlineStr">
        <is>
          <t>03knt</t>
        </is>
      </c>
      <c r="W4491" t="n">
        <v>4566</v>
      </c>
      <c r="X4491" t="n">
        <v>6673</v>
      </c>
      <c r="Y4491" t="inlineStr">
        <is>
          <t>69da00a5-76ab-4c19-ba05-f91261639f9b</t>
        </is>
      </c>
      <c r="Z4491" t="inlineStr">
        <is>
          <t>Joe Hicketts (LAK D)</t>
        </is>
      </c>
    </row>
    <row r="4492">
      <c r="A4492" t="inlineStr">
        <is>
          <t>Joe Iginla</t>
        </is>
      </c>
      <c r="B4492" t="inlineStr">
        <is>
          <t>CGY</t>
        </is>
      </c>
      <c r="C4492" t="inlineStr">
        <is>
          <t>RW</t>
        </is>
      </c>
      <c r="D4492" t="inlineStr">
        <is>
          <t>F</t>
        </is>
      </c>
      <c r="E4492" t="n">
        <v>18</v>
      </c>
      <c r="F4492" t="inlineStr">
        <is>
          <t>FA</t>
        </is>
      </c>
      <c r="G4492" t="inlineStr">
        <is>
          <t>FA</t>
        </is>
      </c>
      <c r="H4492" s="30" t="n">
        <v>1</v>
      </c>
      <c r="I4492" s="31" t="n">
        <v>0</v>
      </c>
      <c r="J4492" s="31" t="n"/>
      <c r="K4492" s="31" t="n">
        <v>0</v>
      </c>
      <c r="L4492" s="32" t="n"/>
      <c r="M4492" s="31" t="n">
        <v>0</v>
      </c>
      <c r="N4492" s="31" t="n">
        <v>0</v>
      </c>
      <c r="O4492" s="31" t="n"/>
      <c r="P4492" s="31" t="n"/>
      <c r="Q4492" s="31" t="n">
        <v>0</v>
      </c>
      <c r="R4492" s="31" t="n"/>
      <c r="S4492" s="32" t="n"/>
      <c r="T4492" s="32" t="n"/>
      <c r="V4492" t="inlineStr">
        <is>
          <t>06rmp</t>
        </is>
      </c>
      <c r="W4492" t="n">
        <v>7778</v>
      </c>
      <c r="Y4492" t="inlineStr">
        <is>
          <t>931836e6-0ca1-4ff4-9175-13287e504afb</t>
        </is>
      </c>
      <c r="Z4492" t="inlineStr">
        <is>
          <t>Joe Iginla (CGY RW)</t>
        </is>
      </c>
    </row>
    <row r="4493">
      <c r="A4493" t="inlineStr">
        <is>
          <t>Joe Jensen</t>
        </is>
      </c>
      <c r="B4493" t="inlineStr">
        <is>
          <t>(N/A)</t>
        </is>
      </c>
      <c r="C4493" t="inlineStr">
        <is>
          <t>C</t>
        </is>
      </c>
      <c r="D4493" t="inlineStr">
        <is>
          <t>F</t>
        </is>
      </c>
      <c r="E4493" t="n">
        <v>43</v>
      </c>
      <c r="F4493" t="inlineStr">
        <is>
          <t>FA</t>
        </is>
      </c>
      <c r="G4493" t="inlineStr">
        <is>
          <t>FA</t>
        </is>
      </c>
      <c r="H4493" s="30" t="n">
        <v>1</v>
      </c>
      <c r="I4493" s="31" t="n">
        <v>0</v>
      </c>
      <c r="J4493" s="31" t="n"/>
      <c r="K4493" s="31" t="n">
        <v>0</v>
      </c>
      <c r="L4493" s="32" t="n"/>
      <c r="M4493" s="31" t="n">
        <v>0</v>
      </c>
      <c r="N4493" s="31" t="n">
        <v>0</v>
      </c>
      <c r="O4493" s="31" t="n"/>
      <c r="P4493" s="31" t="n"/>
      <c r="Q4493" s="31" t="n">
        <v>0</v>
      </c>
      <c r="R4493" s="31" t="n"/>
      <c r="S4493" s="32" t="n"/>
      <c r="T4493" s="32" t="n"/>
      <c r="V4493" t="inlineStr">
        <is>
          <t>004j4</t>
        </is>
      </c>
      <c r="W4493" t="n">
        <v>2941</v>
      </c>
      <c r="X4493" t="n">
        <v>4015</v>
      </c>
      <c r="Z4493" t="inlineStr">
        <is>
          <t>Joe Jensen ((N/A) C)</t>
        </is>
      </c>
    </row>
    <row r="4494">
      <c r="A4494" t="inlineStr">
        <is>
          <t>Joe Lavin</t>
        </is>
      </c>
      <c r="B4494" t="inlineStr">
        <is>
          <t>CBJ</t>
        </is>
      </c>
      <c r="C4494" t="inlineStr">
        <is>
          <t>D</t>
        </is>
      </c>
      <c r="D4494" t="inlineStr">
        <is>
          <t>D</t>
        </is>
      </c>
      <c r="E4494" t="n">
        <v>37</v>
      </c>
      <c r="F4494" t="inlineStr">
        <is>
          <t>FA</t>
        </is>
      </c>
      <c r="G4494" t="inlineStr">
        <is>
          <t>FA</t>
        </is>
      </c>
      <c r="H4494" s="30" t="n">
        <v>1</v>
      </c>
      <c r="I4494" s="31" t="n">
        <v>0</v>
      </c>
      <c r="J4494" s="31" t="n"/>
      <c r="K4494" s="31" t="n">
        <v>0</v>
      </c>
      <c r="L4494" s="32" t="n"/>
      <c r="M4494" s="31" t="n">
        <v>0</v>
      </c>
      <c r="N4494" s="31" t="n">
        <v>0</v>
      </c>
      <c r="O4494" s="31" t="n"/>
      <c r="P4494" s="31" t="n"/>
      <c r="Q4494" s="31" t="n">
        <v>0</v>
      </c>
      <c r="R4494" s="31" t="n"/>
      <c r="S4494" s="32" t="n"/>
      <c r="T4494" s="32" t="n"/>
      <c r="V4494" t="inlineStr">
        <is>
          <t>026kq</t>
        </is>
      </c>
      <c r="X4494" t="n">
        <v>5306</v>
      </c>
      <c r="Z4494" t="inlineStr">
        <is>
          <t>Joe Lavin (CBJ D)</t>
        </is>
      </c>
    </row>
    <row r="4495">
      <c r="A4495" t="inlineStr">
        <is>
          <t>Joe Leahy</t>
        </is>
      </c>
      <c r="B4495" t="inlineStr">
        <is>
          <t>CBJ</t>
        </is>
      </c>
      <c r="C4495" t="inlineStr">
        <is>
          <t>D</t>
        </is>
      </c>
      <c r="D4495" t="inlineStr">
        <is>
          <t>D</t>
        </is>
      </c>
      <c r="E4495" t="n">
        <v>29</v>
      </c>
      <c r="F4495" t="inlineStr">
        <is>
          <t>FA</t>
        </is>
      </c>
      <c r="G4495" t="inlineStr">
        <is>
          <t>FA</t>
        </is>
      </c>
      <c r="H4495" s="30" t="n">
        <v>1</v>
      </c>
      <c r="I4495" s="31" t="n">
        <v>0</v>
      </c>
      <c r="J4495" s="31" t="n"/>
      <c r="K4495" s="31" t="n">
        <v>0</v>
      </c>
      <c r="L4495" s="32" t="n"/>
      <c r="M4495" s="31" t="n">
        <v>0</v>
      </c>
      <c r="N4495" s="31" t="n">
        <v>0</v>
      </c>
      <c r="O4495" s="31" t="n"/>
      <c r="P4495" s="31" t="n"/>
      <c r="Q4495" s="31" t="n">
        <v>0</v>
      </c>
      <c r="R4495" s="31" t="n"/>
      <c r="S4495" s="32" t="n"/>
      <c r="T4495" s="32" t="n"/>
      <c r="V4495" t="inlineStr">
        <is>
          <t>06gyg</t>
        </is>
      </c>
      <c r="Y4495" t="inlineStr">
        <is>
          <t>4e122712-034a-4b3c-86bb-460fd25edc90</t>
        </is>
      </c>
      <c r="Z4495" t="inlineStr">
        <is>
          <t>Joe Leahy (CBJ D)</t>
        </is>
      </c>
    </row>
    <row r="4496">
      <c r="A4496" t="inlineStr">
        <is>
          <t>Joe Loprieno</t>
        </is>
      </c>
      <c r="B4496" t="inlineStr">
        <is>
          <t>(N/A)</t>
        </is>
      </c>
      <c r="C4496" t="inlineStr">
        <is>
          <t>D</t>
        </is>
      </c>
      <c r="D4496" t="inlineStr">
        <is>
          <t>D</t>
        </is>
      </c>
      <c r="E4496" t="n">
        <v>39</v>
      </c>
      <c r="F4496" t="inlineStr">
        <is>
          <t>FA</t>
        </is>
      </c>
      <c r="G4496" t="inlineStr">
        <is>
          <t>FA</t>
        </is>
      </c>
      <c r="H4496" s="30" t="n">
        <v>1</v>
      </c>
      <c r="I4496" s="31" t="n">
        <v>0</v>
      </c>
      <c r="J4496" s="31" t="n"/>
      <c r="K4496" s="31" t="n">
        <v>0</v>
      </c>
      <c r="L4496" s="32" t="n"/>
      <c r="M4496" s="31" t="n">
        <v>0</v>
      </c>
      <c r="N4496" s="31" t="n">
        <v>0</v>
      </c>
      <c r="O4496" s="31" t="n"/>
      <c r="P4496" s="31" t="n"/>
      <c r="Q4496" s="31" t="n">
        <v>0</v>
      </c>
      <c r="R4496" s="31" t="n"/>
      <c r="S4496" s="32" t="n"/>
      <c r="T4496" s="32" t="n"/>
      <c r="V4496" t="inlineStr">
        <is>
          <t>01cen</t>
        </is>
      </c>
      <c r="W4496" t="n">
        <v>3208</v>
      </c>
      <c r="X4496" t="n">
        <v>4619</v>
      </c>
      <c r="Z4496" t="inlineStr">
        <is>
          <t>Joe Loprieno ((N/A) D)</t>
        </is>
      </c>
    </row>
    <row r="4497">
      <c r="A4497" t="inlineStr">
        <is>
          <t>Joe Masonius</t>
        </is>
      </c>
      <c r="B4497" t="inlineStr">
        <is>
          <t>PIT</t>
        </is>
      </c>
      <c r="C4497" t="inlineStr">
        <is>
          <t>D</t>
        </is>
      </c>
      <c r="D4497" t="inlineStr">
        <is>
          <t>D</t>
        </is>
      </c>
      <c r="E4497" t="n">
        <v>29</v>
      </c>
      <c r="F4497" t="inlineStr">
        <is>
          <t>FA</t>
        </is>
      </c>
      <c r="G4497" t="inlineStr">
        <is>
          <t>FA</t>
        </is>
      </c>
      <c r="H4497" s="30" t="n">
        <v>1</v>
      </c>
      <c r="I4497" s="31" t="n">
        <v>0</v>
      </c>
      <c r="J4497" s="31" t="n"/>
      <c r="K4497" s="31" t="n">
        <v>0</v>
      </c>
      <c r="L4497" s="32" t="n"/>
      <c r="M4497" s="31" t="n">
        <v>0</v>
      </c>
      <c r="N4497" s="31" t="n">
        <v>0</v>
      </c>
      <c r="O4497" s="31" t="n"/>
      <c r="P4497" s="31" t="n"/>
      <c r="Q4497" s="31" t="n">
        <v>0</v>
      </c>
      <c r="R4497" s="31" t="n"/>
      <c r="S4497" s="32" t="n"/>
      <c r="T4497" s="32" t="n"/>
      <c r="V4497" t="inlineStr">
        <is>
          <t>03wm2</t>
        </is>
      </c>
      <c r="X4497" t="n">
        <v>7286</v>
      </c>
      <c r="Z4497" t="inlineStr">
        <is>
          <t>Joe Masonius (PIT D)</t>
        </is>
      </c>
    </row>
    <row r="4498">
      <c r="A4498" t="inlineStr">
        <is>
          <t>Joe Miller</t>
        </is>
      </c>
      <c r="B4498" t="inlineStr">
        <is>
          <t>TOR</t>
        </is>
      </c>
      <c r="C4498" t="inlineStr">
        <is>
          <t>RW</t>
        </is>
      </c>
      <c r="D4498" t="inlineStr">
        <is>
          <t>F</t>
        </is>
      </c>
      <c r="E4498" t="n">
        <v>23</v>
      </c>
      <c r="F4498" t="inlineStr">
        <is>
          <t>FA</t>
        </is>
      </c>
      <c r="G4498" t="inlineStr">
        <is>
          <t>FA</t>
        </is>
      </c>
      <c r="H4498" s="30" t="n">
        <v>1</v>
      </c>
      <c r="I4498" s="31" t="n">
        <v>0</v>
      </c>
      <c r="J4498" s="31" t="n"/>
      <c r="K4498" s="31" t="n">
        <v>0</v>
      </c>
      <c r="L4498" s="32" t="n"/>
      <c r="M4498" s="31" t="n">
        <v>0</v>
      </c>
      <c r="N4498" s="31" t="n">
        <v>0</v>
      </c>
      <c r="O4498" s="31" t="n"/>
      <c r="P4498" s="31" t="n"/>
      <c r="Q4498" s="31" t="n">
        <v>0</v>
      </c>
      <c r="R4498" s="31" t="n"/>
      <c r="S4498" s="32" t="n"/>
      <c r="T4498" s="32" t="n"/>
      <c r="V4498" t="inlineStr">
        <is>
          <t>05ny0</t>
        </is>
      </c>
      <c r="Y4498" t="inlineStr">
        <is>
          <t>b8cf2151-6f55-484d-8008-3a0839e0e978</t>
        </is>
      </c>
      <c r="Z4498" t="inlineStr">
        <is>
          <t>Joe Miller (TOR RW)</t>
        </is>
      </c>
    </row>
    <row r="4499">
      <c r="A4499" t="inlineStr">
        <is>
          <t>Joe Morrow</t>
        </is>
      </c>
      <c r="B4499" t="inlineStr">
        <is>
          <t>(N/A)</t>
        </is>
      </c>
      <c r="C4499" t="inlineStr">
        <is>
          <t>D</t>
        </is>
      </c>
      <c r="D4499" t="inlineStr">
        <is>
          <t>D</t>
        </is>
      </c>
      <c r="E4499" t="n">
        <v>33</v>
      </c>
      <c r="F4499" t="inlineStr">
        <is>
          <t>FA</t>
        </is>
      </c>
      <c r="G4499" t="inlineStr">
        <is>
          <t>FA</t>
        </is>
      </c>
      <c r="H4499" s="30" t="n">
        <v>1</v>
      </c>
      <c r="I4499" s="31" t="n">
        <v>0</v>
      </c>
      <c r="J4499" s="31" t="n"/>
      <c r="K4499" s="31" t="n">
        <v>0</v>
      </c>
      <c r="L4499" s="32" t="n"/>
      <c r="M4499" s="31" t="n">
        <v>0</v>
      </c>
      <c r="N4499" s="31" t="n">
        <v>0</v>
      </c>
      <c r="O4499" s="31" t="n"/>
      <c r="P4499" s="31" t="n"/>
      <c r="Q4499" s="31" t="n">
        <v>0</v>
      </c>
      <c r="R4499" s="31" t="n"/>
      <c r="S4499" s="32" t="n"/>
      <c r="T4499" s="32" t="n"/>
      <c r="V4499" t="inlineStr">
        <is>
          <t>02auo</t>
        </is>
      </c>
      <c r="W4499" t="n">
        <v>3775</v>
      </c>
      <c r="X4499" t="n">
        <v>5384</v>
      </c>
      <c r="Z4499" t="inlineStr">
        <is>
          <t>Joe Morrow ((N/A) D)</t>
        </is>
      </c>
    </row>
    <row r="4500">
      <c r="A4500" t="inlineStr">
        <is>
          <t>Joe Palodichuk</t>
        </is>
      </c>
      <c r="B4500" t="inlineStr">
        <is>
          <t>(N/A)</t>
        </is>
      </c>
      <c r="C4500" t="inlineStr">
        <is>
          <t>D</t>
        </is>
      </c>
      <c r="D4500" t="inlineStr">
        <is>
          <t>D</t>
        </is>
      </c>
      <c r="E4500" t="n">
        <v>23</v>
      </c>
      <c r="F4500" t="inlineStr">
        <is>
          <t>FA</t>
        </is>
      </c>
      <c r="G4500" t="inlineStr">
        <is>
          <t>FA</t>
        </is>
      </c>
      <c r="H4500" s="30" t="n">
        <v>1</v>
      </c>
      <c r="I4500" s="31" t="n">
        <v>0</v>
      </c>
      <c r="J4500" s="31" t="n"/>
      <c r="K4500" s="31" t="n">
        <v>0</v>
      </c>
      <c r="L4500" s="32" t="n"/>
      <c r="M4500" s="31" t="n">
        <v>0</v>
      </c>
      <c r="N4500" s="31" t="n">
        <v>0</v>
      </c>
      <c r="O4500" s="31" t="n"/>
      <c r="P4500" s="31" t="n"/>
      <c r="Q4500" s="31" t="n">
        <v>0</v>
      </c>
      <c r="R4500" s="31" t="n"/>
      <c r="S4500" s="32" t="n"/>
      <c r="T4500" s="32" t="n"/>
      <c r="V4500" t="inlineStr">
        <is>
          <t>06ht4</t>
        </is>
      </c>
      <c r="Z4500" t="inlineStr">
        <is>
          <t>Joe Palodichuk ((N/A) D)</t>
        </is>
      </c>
    </row>
    <row r="4501">
      <c r="A4501" t="inlineStr">
        <is>
          <t>Joe Pendenza</t>
        </is>
      </c>
      <c r="B4501" t="inlineStr">
        <is>
          <t>NSH</t>
        </is>
      </c>
      <c r="C4501" t="inlineStr">
        <is>
          <t>C</t>
        </is>
      </c>
      <c r="D4501" t="inlineStr">
        <is>
          <t>F</t>
        </is>
      </c>
      <c r="E4501" t="n">
        <v>35</v>
      </c>
      <c r="F4501" t="inlineStr">
        <is>
          <t>FA</t>
        </is>
      </c>
      <c r="G4501" t="inlineStr">
        <is>
          <t>FA</t>
        </is>
      </c>
      <c r="H4501" s="30" t="n">
        <v>1</v>
      </c>
      <c r="I4501" s="31" t="n">
        <v>0</v>
      </c>
      <c r="J4501" s="31" t="n"/>
      <c r="K4501" s="31" t="n">
        <v>0</v>
      </c>
      <c r="L4501" s="32" t="n"/>
      <c r="M4501" s="31" t="n">
        <v>0</v>
      </c>
      <c r="N4501" s="31" t="n">
        <v>0</v>
      </c>
      <c r="O4501" s="31" t="n"/>
      <c r="P4501" s="31" t="n"/>
      <c r="Q4501" s="31" t="n">
        <v>0</v>
      </c>
      <c r="R4501" s="31" t="n"/>
      <c r="S4501" s="32" t="n"/>
      <c r="T4501" s="32" t="n"/>
      <c r="V4501" t="inlineStr">
        <is>
          <t>03knh</t>
        </is>
      </c>
      <c r="X4501" t="n">
        <v>6656</v>
      </c>
      <c r="Z4501" t="inlineStr">
        <is>
          <t>Joe Pendenza (NSH C)</t>
        </is>
      </c>
    </row>
    <row r="4502">
      <c r="A4502" t="inlineStr">
        <is>
          <t>Joe Piskula</t>
        </is>
      </c>
      <c r="B4502" t="inlineStr">
        <is>
          <t>(N/A)</t>
        </is>
      </c>
      <c r="C4502" t="inlineStr">
        <is>
          <t>D</t>
        </is>
      </c>
      <c r="D4502" t="inlineStr">
        <is>
          <t>D</t>
        </is>
      </c>
      <c r="E4502" t="n">
        <v>42</v>
      </c>
      <c r="F4502" t="inlineStr">
        <is>
          <t>FA</t>
        </is>
      </c>
      <c r="G4502" t="inlineStr">
        <is>
          <t>FA</t>
        </is>
      </c>
      <c r="H4502" s="30" t="n">
        <v>1</v>
      </c>
      <c r="I4502" s="31" t="n">
        <v>0</v>
      </c>
      <c r="J4502" s="31" t="n"/>
      <c r="K4502" s="31" t="n">
        <v>0</v>
      </c>
      <c r="L4502" s="32" t="n"/>
      <c r="M4502" s="31" t="n">
        <v>0</v>
      </c>
      <c r="N4502" s="31" t="n">
        <v>0</v>
      </c>
      <c r="O4502" s="31" t="n"/>
      <c r="P4502" s="31" t="n"/>
      <c r="Q4502" s="31" t="n">
        <v>0</v>
      </c>
      <c r="R4502" s="31" t="n"/>
      <c r="S4502" s="32" t="n"/>
      <c r="T4502" s="32" t="n"/>
      <c r="V4502" t="inlineStr">
        <is>
          <t>003tg</t>
        </is>
      </c>
      <c r="W4502" t="n">
        <v>3123</v>
      </c>
      <c r="X4502" t="n">
        <v>4137</v>
      </c>
      <c r="Z4502" t="inlineStr">
        <is>
          <t>Joe Piskula ((N/A) D)</t>
        </is>
      </c>
    </row>
    <row r="4503">
      <c r="A4503" t="inlineStr">
        <is>
          <t>Joe Ranger</t>
        </is>
      </c>
      <c r="B4503" t="inlineStr">
        <is>
          <t>(N/A)</t>
        </is>
      </c>
      <c r="C4503" t="inlineStr">
        <is>
          <t>G</t>
        </is>
      </c>
      <c r="D4503" t="inlineStr">
        <is>
          <t>G</t>
        </is>
      </c>
      <c r="E4503" t="n">
        <v>24</v>
      </c>
      <c r="F4503" t="inlineStr">
        <is>
          <t>FA</t>
        </is>
      </c>
      <c r="G4503" t="inlineStr">
        <is>
          <t>FA</t>
        </is>
      </c>
      <c r="H4503" s="30" t="n">
        <v>1</v>
      </c>
      <c r="I4503" s="31" t="n">
        <v>0</v>
      </c>
      <c r="J4503" s="31" t="n"/>
      <c r="K4503" s="31" t="n">
        <v>0</v>
      </c>
      <c r="L4503" s="32" t="n"/>
      <c r="M4503" s="31" t="n">
        <v>0</v>
      </c>
      <c r="N4503" s="31" t="n">
        <v>0</v>
      </c>
      <c r="O4503" s="31" t="n"/>
      <c r="P4503" s="31" t="n"/>
      <c r="Q4503" s="31" t="n">
        <v>0</v>
      </c>
      <c r="R4503" s="31" t="n"/>
      <c r="S4503" s="32" t="n"/>
      <c r="T4503" s="32" t="n"/>
      <c r="V4503" t="inlineStr">
        <is>
          <t>0603v</t>
        </is>
      </c>
      <c r="Z4503" t="inlineStr">
        <is>
          <t>Joe Ranger ((N/A) G)</t>
        </is>
      </c>
    </row>
    <row r="4504">
      <c r="A4504" t="inlineStr">
        <is>
          <t>Joe Rogalski</t>
        </is>
      </c>
      <c r="B4504" t="inlineStr">
        <is>
          <t>PIT</t>
        </is>
      </c>
      <c r="C4504" t="inlineStr">
        <is>
          <t>D</t>
        </is>
      </c>
      <c r="D4504" t="inlineStr">
        <is>
          <t>D</t>
        </is>
      </c>
      <c r="E4504" t="n">
        <v>34</v>
      </c>
      <c r="F4504" t="inlineStr">
        <is>
          <t>FA</t>
        </is>
      </c>
      <c r="G4504" t="inlineStr">
        <is>
          <t>FA</t>
        </is>
      </c>
      <c r="H4504" s="30" t="n">
        <v>1</v>
      </c>
      <c r="I4504" s="31" t="n">
        <v>0</v>
      </c>
      <c r="J4504" s="31" t="n"/>
      <c r="K4504" s="31" t="n">
        <v>0</v>
      </c>
      <c r="L4504" s="32" t="n"/>
      <c r="M4504" s="31" t="n">
        <v>0</v>
      </c>
      <c r="N4504" s="31" t="n">
        <v>0</v>
      </c>
      <c r="O4504" s="31" t="n"/>
      <c r="P4504" s="31" t="n"/>
      <c r="Q4504" s="31" t="n">
        <v>0</v>
      </c>
      <c r="R4504" s="31" t="n"/>
      <c r="S4504" s="32" t="n"/>
      <c r="T4504" s="32" t="n"/>
      <c r="V4504" t="inlineStr">
        <is>
          <t>01zud</t>
        </is>
      </c>
      <c r="X4504" t="n">
        <v>5125</v>
      </c>
      <c r="Z4504" t="inlineStr">
        <is>
          <t>Joe Rogalski (PIT D)</t>
        </is>
      </c>
    </row>
    <row r="4505">
      <c r="A4505" t="inlineStr">
        <is>
          <t>Joe Rooney</t>
        </is>
      </c>
      <c r="B4505" t="inlineStr">
        <is>
          <t>NJD</t>
        </is>
      </c>
      <c r="C4505" t="inlineStr">
        <is>
          <t>LW</t>
        </is>
      </c>
      <c r="D4505" t="inlineStr">
        <is>
          <t>F</t>
        </is>
      </c>
      <c r="E4505" t="n">
        <v>40</v>
      </c>
      <c r="F4505" t="inlineStr">
        <is>
          <t>FA</t>
        </is>
      </c>
      <c r="G4505" t="inlineStr">
        <is>
          <t>FA</t>
        </is>
      </c>
      <c r="H4505" s="30" t="n">
        <v>1</v>
      </c>
      <c r="I4505" s="31" t="n">
        <v>0</v>
      </c>
      <c r="J4505" s="31" t="n"/>
      <c r="K4505" s="31" t="n">
        <v>0</v>
      </c>
      <c r="L4505" s="32" t="n"/>
      <c r="M4505" s="31" t="n">
        <v>0</v>
      </c>
      <c r="N4505" s="31" t="n">
        <v>0</v>
      </c>
      <c r="O4505" s="31" t="n"/>
      <c r="P4505" s="31" t="n"/>
      <c r="Q4505" s="31" t="n">
        <v>0</v>
      </c>
      <c r="R4505" s="31" t="n"/>
      <c r="S4505" s="32" t="n"/>
      <c r="T4505" s="32" t="n"/>
      <c r="V4505" t="inlineStr">
        <is>
          <t>003yf</t>
        </is>
      </c>
      <c r="X4505" t="n">
        <v>4303</v>
      </c>
      <c r="Z4505" t="inlineStr">
        <is>
          <t>Joe Rooney (NJD LW)</t>
        </is>
      </c>
    </row>
    <row r="4506">
      <c r="A4506" t="inlineStr">
        <is>
          <t>Joe Ryan</t>
        </is>
      </c>
      <c r="B4506" t="inlineStr">
        <is>
          <t>TOR</t>
        </is>
      </c>
      <c r="C4506" t="inlineStr">
        <is>
          <t>D</t>
        </is>
      </c>
      <c r="D4506" t="inlineStr">
        <is>
          <t>D</t>
        </is>
      </c>
      <c r="E4506" t="n">
        <v>38</v>
      </c>
      <c r="F4506" t="inlineStr">
        <is>
          <t>FA</t>
        </is>
      </c>
      <c r="G4506" t="inlineStr">
        <is>
          <t>FA</t>
        </is>
      </c>
      <c r="H4506" s="30" t="n">
        <v>1</v>
      </c>
      <c r="I4506" s="31" t="n">
        <v>0</v>
      </c>
      <c r="J4506" s="31" t="n"/>
      <c r="K4506" s="31" t="n">
        <v>0</v>
      </c>
      <c r="L4506" s="32" t="n"/>
      <c r="M4506" s="31" t="n">
        <v>0</v>
      </c>
      <c r="N4506" s="31" t="n">
        <v>0</v>
      </c>
      <c r="O4506" s="31" t="n"/>
      <c r="P4506" s="31" t="n"/>
      <c r="Q4506" s="31" t="n">
        <v>0</v>
      </c>
      <c r="R4506" s="31" t="n"/>
      <c r="S4506" s="32" t="n"/>
      <c r="T4506" s="32" t="n"/>
      <c r="V4506" t="inlineStr">
        <is>
          <t>004oq</t>
        </is>
      </c>
      <c r="W4506" t="n">
        <v>2602</v>
      </c>
      <c r="X4506" t="n">
        <v>4056</v>
      </c>
      <c r="Z4506" t="inlineStr">
        <is>
          <t>Joe Ryan (TOR D)</t>
        </is>
      </c>
    </row>
    <row r="4507">
      <c r="A4507" t="inlineStr">
        <is>
          <t>Joe Snively</t>
        </is>
      </c>
      <c r="B4507" t="inlineStr">
        <is>
          <t>DET</t>
        </is>
      </c>
      <c r="C4507" t="inlineStr">
        <is>
          <t>C</t>
        </is>
      </c>
      <c r="D4507" t="inlineStr">
        <is>
          <t>F</t>
        </is>
      </c>
      <c r="E4507" t="n">
        <v>30</v>
      </c>
      <c r="F4507" t="inlineStr">
        <is>
          <t>FA</t>
        </is>
      </c>
      <c r="G4507" t="inlineStr">
        <is>
          <t>FA</t>
        </is>
      </c>
      <c r="H4507" s="30" t="n">
        <v>1</v>
      </c>
      <c r="I4507" s="31" t="n">
        <v>0</v>
      </c>
      <c r="J4507" s="31" t="n"/>
      <c r="K4507" s="31" t="n">
        <v>0</v>
      </c>
      <c r="L4507" s="32" t="n"/>
      <c r="M4507" s="31" t="n">
        <v>0</v>
      </c>
      <c r="N4507" s="31" t="n">
        <v>0</v>
      </c>
      <c r="O4507" s="31" t="n"/>
      <c r="P4507" s="31" t="n"/>
      <c r="Q4507" s="31" t="n">
        <v>0</v>
      </c>
      <c r="R4507" s="31" t="n"/>
      <c r="S4507" s="32" t="n"/>
      <c r="T4507" s="32" t="n"/>
      <c r="V4507" t="inlineStr">
        <is>
          <t>04ctq</t>
        </is>
      </c>
      <c r="W4507" t="n">
        <v>5933</v>
      </c>
      <c r="X4507" t="n">
        <v>8238</v>
      </c>
      <c r="Y4507" t="inlineStr">
        <is>
          <t>98c85be0-dcf7-400f-8686-dde374b17bba</t>
        </is>
      </c>
      <c r="Z4507" t="inlineStr">
        <is>
          <t>Joe Snively (DET C)</t>
        </is>
      </c>
    </row>
    <row r="4508">
      <c r="A4508" t="inlineStr">
        <is>
          <t>Joe Sova</t>
        </is>
      </c>
      <c r="B4508" t="inlineStr">
        <is>
          <t>(N/A)</t>
        </is>
      </c>
      <c r="C4508" t="inlineStr">
        <is>
          <t>D</t>
        </is>
      </c>
      <c r="D4508" t="inlineStr">
        <is>
          <t>D</t>
        </is>
      </c>
      <c r="E4508" t="n">
        <v>38</v>
      </c>
      <c r="F4508" t="inlineStr">
        <is>
          <t>FA</t>
        </is>
      </c>
      <c r="G4508" t="inlineStr">
        <is>
          <t>FA</t>
        </is>
      </c>
      <c r="H4508" s="30" t="n">
        <v>1</v>
      </c>
      <c r="I4508" s="31" t="n">
        <v>0</v>
      </c>
      <c r="J4508" s="31" t="n"/>
      <c r="K4508" s="31" t="n">
        <v>0</v>
      </c>
      <c r="L4508" s="32" t="n"/>
      <c r="M4508" s="31" t="n">
        <v>0</v>
      </c>
      <c r="N4508" s="31" t="n">
        <v>0</v>
      </c>
      <c r="O4508" s="31" t="n"/>
      <c r="P4508" s="31" t="n"/>
      <c r="Q4508" s="31" t="n">
        <v>0</v>
      </c>
      <c r="R4508" s="31" t="n"/>
      <c r="S4508" s="32" t="n"/>
      <c r="T4508" s="32" t="n"/>
      <c r="V4508" t="inlineStr">
        <is>
          <t>0264u</t>
        </is>
      </c>
      <c r="W4508" t="n">
        <v>3694</v>
      </c>
      <c r="X4508" t="n">
        <v>5272</v>
      </c>
      <c r="Z4508" t="inlineStr">
        <is>
          <t>Joe Sova ((N/A) D)</t>
        </is>
      </c>
    </row>
    <row r="4509">
      <c r="A4509" t="inlineStr">
        <is>
          <t>Joe Stejskal</t>
        </is>
      </c>
      <c r="B4509" t="inlineStr">
        <is>
          <t>(N/A)</t>
        </is>
      </c>
      <c r="C4509" t="inlineStr">
        <is>
          <t>D</t>
        </is>
      </c>
      <c r="D4509" t="inlineStr">
        <is>
          <t>D</t>
        </is>
      </c>
      <c r="E4509" t="n">
        <v>38</v>
      </c>
      <c r="F4509" t="inlineStr">
        <is>
          <t>FA</t>
        </is>
      </c>
      <c r="G4509" t="inlineStr">
        <is>
          <t>FA</t>
        </is>
      </c>
      <c r="H4509" s="30" t="n">
        <v>1</v>
      </c>
      <c r="I4509" s="31" t="n">
        <v>0</v>
      </c>
      <c r="J4509" s="31" t="n"/>
      <c r="K4509" s="31" t="n">
        <v>0</v>
      </c>
      <c r="L4509" s="32" t="n"/>
      <c r="M4509" s="31" t="n">
        <v>0</v>
      </c>
      <c r="N4509" s="31" t="n">
        <v>0</v>
      </c>
      <c r="O4509" s="31" t="n"/>
      <c r="P4509" s="31" t="n"/>
      <c r="Q4509" s="31" t="n">
        <v>0</v>
      </c>
      <c r="R4509" s="31" t="n"/>
      <c r="S4509" s="32" t="n"/>
      <c r="T4509" s="32" t="n"/>
      <c r="V4509" t="inlineStr">
        <is>
          <t>0267n</t>
        </is>
      </c>
      <c r="X4509" t="n">
        <v>5275</v>
      </c>
      <c r="Z4509" t="inlineStr">
        <is>
          <t>Joe Stejskal ((N/A) D)</t>
        </is>
      </c>
    </row>
    <row r="4510">
      <c r="A4510" t="inlineStr">
        <is>
          <t>Joe Vitale</t>
        </is>
      </c>
      <c r="B4510" t="inlineStr">
        <is>
          <t>(N/A)</t>
        </is>
      </c>
      <c r="C4510" t="inlineStr">
        <is>
          <t>C</t>
        </is>
      </c>
      <c r="D4510" t="inlineStr">
        <is>
          <t>F</t>
        </is>
      </c>
      <c r="E4510" t="n">
        <v>41</v>
      </c>
      <c r="F4510" t="inlineStr">
        <is>
          <t>FA</t>
        </is>
      </c>
      <c r="G4510" t="inlineStr">
        <is>
          <t>FA</t>
        </is>
      </c>
      <c r="H4510" s="30" t="n">
        <v>1</v>
      </c>
      <c r="I4510" s="31" t="n">
        <v>0</v>
      </c>
      <c r="J4510" s="31" t="n"/>
      <c r="K4510" s="31" t="n">
        <v>0</v>
      </c>
      <c r="L4510" s="32" t="n"/>
      <c r="M4510" s="31" t="n">
        <v>0</v>
      </c>
      <c r="N4510" s="31" t="n">
        <v>0</v>
      </c>
      <c r="O4510" s="31" t="n"/>
      <c r="P4510" s="31" t="n"/>
      <c r="Q4510" s="31" t="n">
        <v>0</v>
      </c>
      <c r="R4510" s="31" t="n"/>
      <c r="S4510" s="32" t="n"/>
      <c r="T4510" s="32" t="n"/>
      <c r="V4510" t="inlineStr">
        <is>
          <t>01chr</t>
        </is>
      </c>
      <c r="W4510" t="n">
        <v>3218</v>
      </c>
      <c r="X4510" t="n">
        <v>4632</v>
      </c>
      <c r="Z4510" t="inlineStr">
        <is>
          <t>Joe Vitale ((N/A) C)</t>
        </is>
      </c>
    </row>
    <row r="4511">
      <c r="A4511" t="inlineStr">
        <is>
          <t>Joe Vrbetic</t>
        </is>
      </c>
      <c r="B4511" t="inlineStr">
        <is>
          <t>MTL</t>
        </is>
      </c>
      <c r="C4511" t="inlineStr">
        <is>
          <t>G</t>
        </is>
      </c>
      <c r="D4511" t="inlineStr">
        <is>
          <t>G</t>
        </is>
      </c>
      <c r="E4511" t="n">
        <v>23</v>
      </c>
      <c r="F4511" t="inlineStr">
        <is>
          <t>FA</t>
        </is>
      </c>
      <c r="G4511" t="inlineStr">
        <is>
          <t>FA</t>
        </is>
      </c>
      <c r="H4511" s="30" t="n">
        <v>1</v>
      </c>
      <c r="I4511" s="31" t="n">
        <v>0</v>
      </c>
      <c r="J4511" s="31" t="n"/>
      <c r="K4511" s="31" t="n">
        <v>0</v>
      </c>
      <c r="L4511" s="32" t="n"/>
      <c r="M4511" s="31" t="n">
        <v>0</v>
      </c>
      <c r="N4511" s="31" t="n">
        <v>0</v>
      </c>
      <c r="O4511" s="31" t="n"/>
      <c r="P4511" s="31" t="n"/>
      <c r="Q4511" s="31" t="n">
        <v>0</v>
      </c>
      <c r="R4511" s="31" t="n"/>
      <c r="S4511" s="32" t="n"/>
      <c r="T4511" s="32" t="n"/>
      <c r="V4511" t="inlineStr">
        <is>
          <t>05u3i</t>
        </is>
      </c>
      <c r="Y4511" t="inlineStr">
        <is>
          <t>1f3a2682-ec35-4c5f-8459-c66a64868f00</t>
        </is>
      </c>
      <c r="Z4511" t="inlineStr">
        <is>
          <t>Joe Vrbetic (MTL G)</t>
        </is>
      </c>
    </row>
    <row r="4512">
      <c r="A4512" t="inlineStr">
        <is>
          <t>Joe Wegwerth</t>
        </is>
      </c>
      <c r="B4512" t="inlineStr">
        <is>
          <t>(N/A)</t>
        </is>
      </c>
      <c r="C4512" t="inlineStr">
        <is>
          <t>RW</t>
        </is>
      </c>
      <c r="D4512" t="inlineStr">
        <is>
          <t>F</t>
        </is>
      </c>
      <c r="E4512" t="n">
        <v>30</v>
      </c>
      <c r="F4512" t="inlineStr">
        <is>
          <t>FA</t>
        </is>
      </c>
      <c r="G4512" t="inlineStr">
        <is>
          <t>FA</t>
        </is>
      </c>
      <c r="H4512" s="30" t="n">
        <v>1</v>
      </c>
      <c r="I4512" s="31" t="n">
        <v>0</v>
      </c>
      <c r="J4512" s="31" t="n"/>
      <c r="K4512" s="31" t="n">
        <v>0</v>
      </c>
      <c r="L4512" s="32" t="n"/>
      <c r="M4512" s="31" t="n">
        <v>0</v>
      </c>
      <c r="N4512" s="31" t="n">
        <v>0</v>
      </c>
      <c r="O4512" s="31" t="n"/>
      <c r="P4512" s="31" t="n"/>
      <c r="Q4512" s="31" t="n">
        <v>0</v>
      </c>
      <c r="R4512" s="31" t="n"/>
      <c r="S4512" s="32" t="n"/>
      <c r="T4512" s="32" t="n"/>
      <c r="V4512" t="inlineStr">
        <is>
          <t>03ebt</t>
        </is>
      </c>
      <c r="X4512" t="n">
        <v>6460</v>
      </c>
      <c r="Z4512" t="inlineStr">
        <is>
          <t>Joe Wegwerth ((N/A) RW)</t>
        </is>
      </c>
    </row>
    <row r="4513">
      <c r="A4513" t="inlineStr">
        <is>
          <t>Joe Whitney</t>
        </is>
      </c>
      <c r="B4513" t="inlineStr">
        <is>
          <t>(N/A)</t>
        </is>
      </c>
      <c r="C4513" t="inlineStr">
        <is>
          <t>RW</t>
        </is>
      </c>
      <c r="D4513" t="inlineStr">
        <is>
          <t>F</t>
        </is>
      </c>
      <c r="E4513" t="n">
        <v>38</v>
      </c>
      <c r="F4513" t="inlineStr">
        <is>
          <t>FA</t>
        </is>
      </c>
      <c r="G4513" t="inlineStr">
        <is>
          <t>FA</t>
        </is>
      </c>
      <c r="H4513" s="30" t="n">
        <v>1</v>
      </c>
      <c r="I4513" s="31" t="n">
        <v>0</v>
      </c>
      <c r="J4513" s="31" t="n"/>
      <c r="K4513" s="31" t="n">
        <v>0</v>
      </c>
      <c r="L4513" s="32" t="n"/>
      <c r="M4513" s="31" t="n">
        <v>0</v>
      </c>
      <c r="N4513" s="31" t="n">
        <v>0</v>
      </c>
      <c r="O4513" s="31" t="n"/>
      <c r="P4513" s="31" t="n"/>
      <c r="Q4513" s="31" t="n">
        <v>0</v>
      </c>
      <c r="R4513" s="31" t="n"/>
      <c r="S4513" s="32" t="n"/>
      <c r="T4513" s="32" t="n"/>
      <c r="V4513" t="inlineStr">
        <is>
          <t>02yqo</t>
        </is>
      </c>
      <c r="W4513" t="n">
        <v>4308</v>
      </c>
      <c r="X4513" t="n">
        <v>6297</v>
      </c>
      <c r="Z4513" t="inlineStr">
        <is>
          <t>Joe Whitney ((N/A) RW)</t>
        </is>
      </c>
    </row>
    <row r="4514">
      <c r="A4514" t="inlineStr">
        <is>
          <t>Joel Blomqvist</t>
        </is>
      </c>
      <c r="B4514" t="inlineStr">
        <is>
          <t>PIT</t>
        </is>
      </c>
      <c r="C4514" t="inlineStr">
        <is>
          <t>G</t>
        </is>
      </c>
      <c r="D4514" t="inlineStr">
        <is>
          <t>G</t>
        </is>
      </c>
      <c r="E4514" t="n">
        <v>24</v>
      </c>
      <c r="F4514" t="inlineStr">
        <is>
          <t>T</t>
        </is>
      </c>
      <c r="G4514" t="inlineStr">
        <is>
          <t>A Bunch of Dusters</t>
        </is>
      </c>
      <c r="H4514" s="30" t="n">
        <v>875000</v>
      </c>
      <c r="I4514" s="31" t="n">
        <v>0</v>
      </c>
      <c r="J4514" s="31" t="n"/>
      <c r="K4514" s="31" t="n">
        <v>0</v>
      </c>
      <c r="L4514" s="32" t="n"/>
      <c r="M4514" s="31" t="n">
        <v>0</v>
      </c>
      <c r="N4514" s="31" t="n">
        <v>0</v>
      </c>
      <c r="O4514" s="31" t="n"/>
      <c r="P4514" s="31" t="n"/>
      <c r="Q4514" s="31" t="n">
        <v>0</v>
      </c>
      <c r="R4514" s="31" t="n"/>
      <c r="S4514" s="32" t="n"/>
      <c r="T4514" s="32" t="n"/>
      <c r="V4514" t="inlineStr">
        <is>
          <t>05k9b</t>
        </is>
      </c>
      <c r="W4514" t="n">
        <v>6330</v>
      </c>
      <c r="Y4514" t="inlineStr">
        <is>
          <t>e5901281-32a5-4b2c-8524-82310b06cf69</t>
        </is>
      </c>
      <c r="Z4514" t="inlineStr">
        <is>
          <t>Joel Blomqvist (PIT G)</t>
        </is>
      </c>
    </row>
    <row r="4515">
      <c r="A4515" t="inlineStr">
        <is>
          <t>Joel Broda</t>
        </is>
      </c>
      <c r="B4515" t="inlineStr">
        <is>
          <t>(N/A)</t>
        </is>
      </c>
      <c r="C4515" t="inlineStr">
        <is>
          <t>C</t>
        </is>
      </c>
      <c r="D4515" t="inlineStr">
        <is>
          <t>F</t>
        </is>
      </c>
      <c r="E4515" t="n">
        <v>36</v>
      </c>
      <c r="F4515" t="inlineStr">
        <is>
          <t>FA</t>
        </is>
      </c>
      <c r="G4515" t="inlineStr">
        <is>
          <t>FA</t>
        </is>
      </c>
      <c r="H4515" s="30" t="n">
        <v>1</v>
      </c>
      <c r="I4515" s="31" t="n">
        <v>0</v>
      </c>
      <c r="J4515" s="31" t="n"/>
      <c r="K4515" s="31" t="n">
        <v>0</v>
      </c>
      <c r="L4515" s="32" t="n"/>
      <c r="M4515" s="31" t="n">
        <v>0</v>
      </c>
      <c r="N4515" s="31" t="n">
        <v>0</v>
      </c>
      <c r="O4515" s="31" t="n"/>
      <c r="P4515" s="31" t="n"/>
      <c r="Q4515" s="31" t="n">
        <v>0</v>
      </c>
      <c r="R4515" s="31" t="n"/>
      <c r="S4515" s="32" t="n"/>
      <c r="T4515" s="32" t="n"/>
      <c r="V4515" t="inlineStr">
        <is>
          <t>01ofh</t>
        </is>
      </c>
      <c r="X4515" t="n">
        <v>5000</v>
      </c>
      <c r="Z4515" t="inlineStr">
        <is>
          <t>Joel Broda ((N/A) C)</t>
        </is>
      </c>
    </row>
    <row r="4516">
      <c r="A4516" t="inlineStr">
        <is>
          <t>Joel Champagne</t>
        </is>
      </c>
      <c r="B4516" t="inlineStr">
        <is>
          <t>(N/A)</t>
        </is>
      </c>
      <c r="C4516" t="inlineStr">
        <is>
          <t>C</t>
        </is>
      </c>
      <c r="D4516" t="inlineStr">
        <is>
          <t>F</t>
        </is>
      </c>
      <c r="E4516" t="n">
        <v>36</v>
      </c>
      <c r="F4516" t="inlineStr">
        <is>
          <t>FA</t>
        </is>
      </c>
      <c r="G4516" t="inlineStr">
        <is>
          <t>FA</t>
        </is>
      </c>
      <c r="H4516" s="30" t="n">
        <v>1</v>
      </c>
      <c r="I4516" s="31" t="n">
        <v>0</v>
      </c>
      <c r="J4516" s="31" t="n"/>
      <c r="K4516" s="31" t="n">
        <v>0</v>
      </c>
      <c r="L4516" s="32" t="n"/>
      <c r="M4516" s="31" t="n">
        <v>0</v>
      </c>
      <c r="N4516" s="31" t="n">
        <v>0</v>
      </c>
      <c r="O4516" s="31" t="n"/>
      <c r="P4516" s="31" t="n"/>
      <c r="Q4516" s="31" t="n">
        <v>0</v>
      </c>
      <c r="R4516" s="31" t="n"/>
      <c r="S4516" s="32" t="n"/>
      <c r="T4516" s="32" t="n"/>
      <c r="V4516" t="inlineStr">
        <is>
          <t>02ycn</t>
        </is>
      </c>
      <c r="W4516" t="n">
        <v>3038</v>
      </c>
      <c r="Z4516" t="inlineStr">
        <is>
          <t>Joel Champagne ((N/A) C)</t>
        </is>
      </c>
    </row>
    <row r="4517">
      <c r="A4517" t="inlineStr">
        <is>
          <t>Joel Chouinard</t>
        </is>
      </c>
      <c r="B4517" t="inlineStr">
        <is>
          <t>(N/A)</t>
        </is>
      </c>
      <c r="C4517" t="inlineStr">
        <is>
          <t>D</t>
        </is>
      </c>
      <c r="D4517" t="inlineStr">
        <is>
          <t>D</t>
        </is>
      </c>
      <c r="E4517" t="n">
        <v>36</v>
      </c>
      <c r="F4517" t="inlineStr">
        <is>
          <t>FA</t>
        </is>
      </c>
      <c r="G4517" t="inlineStr">
        <is>
          <t>FA</t>
        </is>
      </c>
      <c r="H4517" s="30" t="n">
        <v>1</v>
      </c>
      <c r="I4517" s="31" t="n">
        <v>0</v>
      </c>
      <c r="J4517" s="31" t="n"/>
      <c r="K4517" s="31" t="n">
        <v>0</v>
      </c>
      <c r="L4517" s="32" t="n"/>
      <c r="M4517" s="31" t="n">
        <v>0</v>
      </c>
      <c r="N4517" s="31" t="n">
        <v>0</v>
      </c>
      <c r="O4517" s="31" t="n"/>
      <c r="P4517" s="31" t="n"/>
      <c r="Q4517" s="31" t="n">
        <v>0</v>
      </c>
      <c r="R4517" s="31" t="n"/>
      <c r="S4517" s="32" t="n"/>
      <c r="T4517" s="32" t="n"/>
      <c r="V4517" t="inlineStr">
        <is>
          <t>01uo6</t>
        </is>
      </c>
      <c r="W4517" t="n">
        <v>3491</v>
      </c>
      <c r="X4517" t="n">
        <v>4923</v>
      </c>
      <c r="Z4517" t="inlineStr">
        <is>
          <t>Joel Chouinard ((N/A) D)</t>
        </is>
      </c>
    </row>
    <row r="4518">
      <c r="A4518" t="inlineStr">
        <is>
          <t>Joel Gistedt</t>
        </is>
      </c>
      <c r="B4518" t="inlineStr">
        <is>
          <t>(N/A)</t>
        </is>
      </c>
      <c r="C4518" t="inlineStr">
        <is>
          <t>G</t>
        </is>
      </c>
      <c r="D4518" t="inlineStr">
        <is>
          <t>G</t>
        </is>
      </c>
      <c r="E4518" t="n">
        <v>38</v>
      </c>
      <c r="F4518" t="inlineStr">
        <is>
          <t>FA</t>
        </is>
      </c>
      <c r="G4518" t="inlineStr">
        <is>
          <t>FA</t>
        </is>
      </c>
      <c r="H4518" s="30" t="n">
        <v>1</v>
      </c>
      <c r="I4518" s="31" t="n">
        <v>0</v>
      </c>
      <c r="J4518" s="31" t="n"/>
      <c r="K4518" s="31" t="n">
        <v>0</v>
      </c>
      <c r="L4518" s="32" t="n"/>
      <c r="M4518" s="31" t="n">
        <v>0</v>
      </c>
      <c r="N4518" s="31" t="n">
        <v>0</v>
      </c>
      <c r="O4518" s="31" t="n"/>
      <c r="P4518" s="31" t="n"/>
      <c r="Q4518" s="31" t="n">
        <v>0</v>
      </c>
      <c r="R4518" s="31" t="n"/>
      <c r="S4518" s="32" t="n"/>
      <c r="T4518" s="32" t="n"/>
      <c r="V4518" t="inlineStr">
        <is>
          <t>005il</t>
        </is>
      </c>
      <c r="W4518" t="n">
        <v>2827</v>
      </c>
      <c r="X4518" t="n">
        <v>4455</v>
      </c>
      <c r="Z4518" t="inlineStr">
        <is>
          <t>Joel Gistedt ((N/A) G)</t>
        </is>
      </c>
    </row>
    <row r="4519">
      <c r="A4519" t="inlineStr">
        <is>
          <t>Joel Jonsson</t>
        </is>
      </c>
      <c r="B4519" t="inlineStr">
        <is>
          <t>(N/A)</t>
        </is>
      </c>
      <c r="C4519" t="inlineStr">
        <is>
          <t>RW</t>
        </is>
      </c>
      <c r="D4519" t="inlineStr">
        <is>
          <t>F</t>
        </is>
      </c>
      <c r="E4519" t="n">
        <v>22</v>
      </c>
      <c r="F4519" t="inlineStr">
        <is>
          <t>FA</t>
        </is>
      </c>
      <c r="G4519" t="inlineStr">
        <is>
          <t>FA</t>
        </is>
      </c>
      <c r="H4519" s="30" t="n">
        <v>1</v>
      </c>
      <c r="I4519" s="31" t="n">
        <v>0</v>
      </c>
      <c r="J4519" s="31" t="n"/>
      <c r="K4519" s="31" t="n">
        <v>0</v>
      </c>
      <c r="L4519" s="32" t="n"/>
      <c r="M4519" s="31" t="n">
        <v>0</v>
      </c>
      <c r="N4519" s="31" t="n">
        <v>0</v>
      </c>
      <c r="O4519" s="31" t="n"/>
      <c r="P4519" s="31" t="n"/>
      <c r="Q4519" s="31" t="n">
        <v>0</v>
      </c>
      <c r="R4519" s="31" t="n"/>
      <c r="S4519" s="32" t="n"/>
      <c r="T4519" s="32" t="n"/>
      <c r="V4519" t="inlineStr">
        <is>
          <t>061lv</t>
        </is>
      </c>
      <c r="Z4519" t="inlineStr">
        <is>
          <t>Joel Jonsson ((N/A) RW)</t>
        </is>
      </c>
    </row>
    <row r="4520">
      <c r="A4520" t="inlineStr">
        <is>
          <t>Joel Kellman</t>
        </is>
      </c>
      <c r="B4520" t="inlineStr">
        <is>
          <t>SJS</t>
        </is>
      </c>
      <c r="C4520" t="inlineStr">
        <is>
          <t>C</t>
        </is>
      </c>
      <c r="D4520" t="inlineStr">
        <is>
          <t>F</t>
        </is>
      </c>
      <c r="E4520" t="n">
        <v>32</v>
      </c>
      <c r="F4520" t="inlineStr">
        <is>
          <t>FA</t>
        </is>
      </c>
      <c r="G4520" t="inlineStr">
        <is>
          <t>FA</t>
        </is>
      </c>
      <c r="H4520" s="30" t="n">
        <v>1</v>
      </c>
      <c r="I4520" s="31" t="n">
        <v>0</v>
      </c>
      <c r="J4520" s="31" t="n"/>
      <c r="K4520" s="31" t="n">
        <v>0</v>
      </c>
      <c r="L4520" s="32" t="n"/>
      <c r="M4520" s="31" t="n">
        <v>0</v>
      </c>
      <c r="N4520" s="31" t="n">
        <v>0</v>
      </c>
      <c r="O4520" s="31" t="n"/>
      <c r="P4520" s="31" t="n"/>
      <c r="Q4520" s="31" t="n">
        <v>0</v>
      </c>
      <c r="R4520" s="31" t="n"/>
      <c r="S4520" s="32" t="n"/>
      <c r="T4520" s="32" t="n"/>
      <c r="V4520" t="inlineStr">
        <is>
          <t>03oxe</t>
        </is>
      </c>
      <c r="W4520" t="n">
        <v>6041</v>
      </c>
      <c r="X4520" t="n">
        <v>8259</v>
      </c>
      <c r="Y4520" t="inlineStr">
        <is>
          <t>c8891399-e4a0-4012-ae47-83e4211a0bde</t>
        </is>
      </c>
      <c r="Z4520" t="inlineStr">
        <is>
          <t>Joel Kellman (SJS C)</t>
        </is>
      </c>
    </row>
    <row r="4521">
      <c r="A4521" t="inlineStr">
        <is>
          <t>Joel L'Esperance</t>
        </is>
      </c>
      <c r="B4521" t="inlineStr">
        <is>
          <t>DET</t>
        </is>
      </c>
      <c r="C4521" t="inlineStr">
        <is>
          <t>RW</t>
        </is>
      </c>
      <c r="D4521" t="inlineStr">
        <is>
          <t>F</t>
        </is>
      </c>
      <c r="E4521" t="n">
        <v>31</v>
      </c>
      <c r="F4521" t="inlineStr">
        <is>
          <t>FA</t>
        </is>
      </c>
      <c r="G4521" t="inlineStr">
        <is>
          <t>FA</t>
        </is>
      </c>
      <c r="H4521" s="30" t="n">
        <v>1</v>
      </c>
      <c r="I4521" s="31" t="n">
        <v>0</v>
      </c>
      <c r="J4521" s="31" t="n"/>
      <c r="K4521" s="31" t="n">
        <v>0</v>
      </c>
      <c r="L4521" s="32" t="n"/>
      <c r="M4521" s="31" t="n">
        <v>0</v>
      </c>
      <c r="N4521" s="31" t="n">
        <v>0</v>
      </c>
      <c r="O4521" s="31" t="n"/>
      <c r="P4521" s="31" t="n"/>
      <c r="Q4521" s="31" t="n">
        <v>0</v>
      </c>
      <c r="R4521" s="31" t="n"/>
      <c r="S4521" s="32" t="n"/>
      <c r="T4521" s="32" t="n"/>
      <c r="V4521" t="inlineStr">
        <is>
          <t>04rhf</t>
        </is>
      </c>
      <c r="W4521" t="n">
        <v>5869</v>
      </c>
      <c r="X4521" t="n">
        <v>8115</v>
      </c>
      <c r="Y4521" t="inlineStr">
        <is>
          <t>e34c0caa-e769-4456-a63b-b0aa7efe9f29</t>
        </is>
      </c>
      <c r="Z4521" t="inlineStr">
        <is>
          <t>Joel L'Esperance (DET RW)</t>
        </is>
      </c>
    </row>
    <row r="4522">
      <c r="A4522" t="inlineStr">
        <is>
          <t>Joel Lassinantti</t>
        </is>
      </c>
      <c r="B4522" t="inlineStr">
        <is>
          <t>(N/A)</t>
        </is>
      </c>
      <c r="C4522" t="inlineStr">
        <is>
          <t>G</t>
        </is>
      </c>
      <c r="D4522" t="inlineStr">
        <is>
          <t>G</t>
        </is>
      </c>
      <c r="E4522" t="n">
        <v>33</v>
      </c>
      <c r="F4522" t="inlineStr">
        <is>
          <t>FA</t>
        </is>
      </c>
      <c r="G4522" t="inlineStr">
        <is>
          <t>FA</t>
        </is>
      </c>
      <c r="H4522" s="30" t="n">
        <v>1</v>
      </c>
      <c r="I4522" s="31" t="n">
        <v>0</v>
      </c>
      <c r="J4522" s="31" t="n"/>
      <c r="K4522" s="31" t="n">
        <v>0</v>
      </c>
      <c r="L4522" s="32" t="n"/>
      <c r="M4522" s="31" t="n">
        <v>0</v>
      </c>
      <c r="N4522" s="31" t="n">
        <v>0</v>
      </c>
      <c r="O4522" s="31" t="n"/>
      <c r="P4522" s="31" t="n"/>
      <c r="Q4522" s="31" t="n">
        <v>0</v>
      </c>
      <c r="R4522" s="31" t="n"/>
      <c r="S4522" s="32" t="n"/>
      <c r="T4522" s="32" t="n"/>
      <c r="V4522" t="inlineStr">
        <is>
          <t>03nq4</t>
        </is>
      </c>
      <c r="Z4522" t="inlineStr">
        <is>
          <t>Joel Lassinantti ((N/A) G)</t>
        </is>
      </c>
    </row>
    <row r="4523">
      <c r="A4523" t="inlineStr">
        <is>
          <t>Joel Maatta</t>
        </is>
      </c>
      <c r="B4523" t="inlineStr">
        <is>
          <t>EDM</t>
        </is>
      </c>
      <c r="C4523" t="inlineStr">
        <is>
          <t>C</t>
        </is>
      </c>
      <c r="D4523" t="inlineStr">
        <is>
          <t>F</t>
        </is>
      </c>
      <c r="E4523" t="n">
        <v>24</v>
      </c>
      <c r="F4523" t="inlineStr">
        <is>
          <t>FA</t>
        </is>
      </c>
      <c r="G4523" t="inlineStr">
        <is>
          <t>FA</t>
        </is>
      </c>
      <c r="H4523" s="30" t="n">
        <v>1</v>
      </c>
      <c r="I4523" s="31" t="n">
        <v>0</v>
      </c>
      <c r="J4523" s="31" t="n"/>
      <c r="K4523" s="31" t="n">
        <v>0</v>
      </c>
      <c r="L4523" s="32" t="n"/>
      <c r="M4523" s="31" t="n">
        <v>0</v>
      </c>
      <c r="N4523" s="31" t="n">
        <v>0</v>
      </c>
      <c r="O4523" s="31" t="n"/>
      <c r="P4523" s="31" t="n"/>
      <c r="Q4523" s="31" t="n">
        <v>0</v>
      </c>
      <c r="R4523" s="31" t="n"/>
      <c r="S4523" s="32" t="n"/>
      <c r="T4523" s="32" t="n"/>
      <c r="V4523" t="inlineStr">
        <is>
          <t>05nix</t>
        </is>
      </c>
      <c r="Z4523" t="inlineStr">
        <is>
          <t>Joel Maatta (EDM C)</t>
        </is>
      </c>
    </row>
    <row r="4524">
      <c r="A4524" t="inlineStr">
        <is>
          <t>Joel Messner</t>
        </is>
      </c>
      <c r="B4524" t="inlineStr">
        <is>
          <t>BOS</t>
        </is>
      </c>
      <c r="C4524" t="inlineStr">
        <is>
          <t>D</t>
        </is>
      </c>
      <c r="D4524" t="inlineStr">
        <is>
          <t>D</t>
        </is>
      </c>
      <c r="E4524" t="n">
        <v>32</v>
      </c>
      <c r="F4524" t="inlineStr">
        <is>
          <t>FA</t>
        </is>
      </c>
      <c r="G4524" t="inlineStr">
        <is>
          <t>FA</t>
        </is>
      </c>
      <c r="H4524" s="30" t="n">
        <v>1</v>
      </c>
      <c r="I4524" s="31" t="n">
        <v>0</v>
      </c>
      <c r="J4524" s="31" t="n"/>
      <c r="K4524" s="31" t="n">
        <v>0</v>
      </c>
      <c r="L4524" s="32" t="n"/>
      <c r="M4524" s="31" t="n">
        <v>0</v>
      </c>
      <c r="N4524" s="31" t="n">
        <v>0</v>
      </c>
      <c r="O4524" s="31" t="n"/>
      <c r="P4524" s="31" t="n"/>
      <c r="Q4524" s="31" t="n">
        <v>0</v>
      </c>
      <c r="R4524" s="31" t="n"/>
      <c r="S4524" s="32" t="n"/>
      <c r="T4524" s="32" t="n"/>
      <c r="V4524" t="inlineStr">
        <is>
          <t>04w3f</t>
        </is>
      </c>
      <c r="X4524" t="n">
        <v>8122</v>
      </c>
      <c r="Z4524" t="inlineStr">
        <is>
          <t>Joel Messner (BOS D)</t>
        </is>
      </c>
    </row>
    <row r="4525">
      <c r="A4525" t="inlineStr">
        <is>
          <t>Joel Perrault</t>
        </is>
      </c>
      <c r="B4525" t="inlineStr">
        <is>
          <t>(N/A)</t>
        </is>
      </c>
      <c r="C4525" t="inlineStr">
        <is>
          <t>C</t>
        </is>
      </c>
      <c r="D4525" t="inlineStr">
        <is>
          <t>F</t>
        </is>
      </c>
      <c r="E4525" t="n">
        <v>43</v>
      </c>
      <c r="F4525" t="inlineStr">
        <is>
          <t>FA</t>
        </is>
      </c>
      <c r="G4525" t="inlineStr">
        <is>
          <t>FA</t>
        </is>
      </c>
      <c r="H4525" s="30" t="n">
        <v>1</v>
      </c>
      <c r="I4525" s="31" t="n">
        <v>0</v>
      </c>
      <c r="J4525" s="31" t="n"/>
      <c r="K4525" s="31" t="n">
        <v>0</v>
      </c>
      <c r="L4525" s="32" t="n"/>
      <c r="M4525" s="31" t="n">
        <v>0</v>
      </c>
      <c r="N4525" s="31" t="n">
        <v>0</v>
      </c>
      <c r="O4525" s="31" t="n"/>
      <c r="P4525" s="31" t="n"/>
      <c r="Q4525" s="31" t="n">
        <v>0</v>
      </c>
      <c r="R4525" s="31" t="n"/>
      <c r="S4525" s="32" t="n"/>
      <c r="T4525" s="32" t="n"/>
      <c r="V4525" t="inlineStr">
        <is>
          <t>0044g</t>
        </is>
      </c>
      <c r="W4525" t="n">
        <v>2271</v>
      </c>
      <c r="X4525" t="n">
        <v>3254</v>
      </c>
      <c r="Z4525" t="inlineStr">
        <is>
          <t>Joel Perrault ((N/A) C)</t>
        </is>
      </c>
    </row>
    <row r="4526">
      <c r="A4526" t="inlineStr">
        <is>
          <t>Joel Persson</t>
        </is>
      </c>
      <c r="B4526" t="inlineStr">
        <is>
          <t>(N/A)</t>
        </is>
      </c>
      <c r="C4526" t="inlineStr">
        <is>
          <t>D</t>
        </is>
      </c>
      <c r="D4526" t="inlineStr">
        <is>
          <t>D</t>
        </is>
      </c>
      <c r="E4526" t="n">
        <v>32</v>
      </c>
      <c r="F4526" t="inlineStr">
        <is>
          <t>FA</t>
        </is>
      </c>
      <c r="G4526" t="inlineStr">
        <is>
          <t>FA</t>
        </is>
      </c>
      <c r="H4526" s="30" t="n">
        <v>1</v>
      </c>
      <c r="I4526" s="31" t="n">
        <v>0</v>
      </c>
      <c r="J4526" s="31" t="n"/>
      <c r="K4526" s="31" t="n">
        <v>0</v>
      </c>
      <c r="L4526" s="32" t="n"/>
      <c r="M4526" s="31" t="n">
        <v>0</v>
      </c>
      <c r="N4526" s="31" t="n">
        <v>0</v>
      </c>
      <c r="O4526" s="31" t="n"/>
      <c r="P4526" s="31" t="n"/>
      <c r="Q4526" s="31" t="n">
        <v>0</v>
      </c>
      <c r="R4526" s="31" t="n"/>
      <c r="S4526" s="32" t="n"/>
      <c r="T4526" s="32" t="n"/>
      <c r="V4526" t="inlineStr">
        <is>
          <t>04meq</t>
        </is>
      </c>
      <c r="W4526" t="n">
        <v>5821</v>
      </c>
      <c r="X4526" t="n">
        <v>7884</v>
      </c>
      <c r="Y4526" t="inlineStr">
        <is>
          <t>233eb16b-aba7-4ad5-aa41-60aa4092b9a6</t>
        </is>
      </c>
      <c r="Z4526" t="inlineStr">
        <is>
          <t>Joel Persson ((N/A) D)</t>
        </is>
      </c>
    </row>
    <row r="4527">
      <c r="A4527" t="inlineStr">
        <is>
          <t>Joel Ratkovic Berndtsson</t>
        </is>
      </c>
      <c r="B4527" t="inlineStr">
        <is>
          <t>BUF</t>
        </is>
      </c>
      <c r="C4527" t="inlineStr">
        <is>
          <t>RW</t>
        </is>
      </c>
      <c r="D4527" t="inlineStr">
        <is>
          <t>F</t>
        </is>
      </c>
      <c r="E4527" t="n">
        <v>22</v>
      </c>
      <c r="F4527" t="inlineStr">
        <is>
          <t>FA</t>
        </is>
      </c>
      <c r="G4527" t="inlineStr">
        <is>
          <t>FA</t>
        </is>
      </c>
      <c r="H4527" s="30" t="n">
        <v>1</v>
      </c>
      <c r="I4527" s="31" t="n">
        <v>0</v>
      </c>
      <c r="J4527" s="31" t="n"/>
      <c r="K4527" s="31" t="n">
        <v>0</v>
      </c>
      <c r="L4527" s="32" t="n"/>
      <c r="M4527" s="31" t="n">
        <v>0</v>
      </c>
      <c r="N4527" s="31" t="n">
        <v>0</v>
      </c>
      <c r="O4527" s="31" t="n"/>
      <c r="P4527" s="31" t="n"/>
      <c r="Q4527" s="31" t="n">
        <v>0</v>
      </c>
      <c r="R4527" s="31" t="n"/>
      <c r="S4527" s="32" t="n"/>
      <c r="T4527" s="32" t="n"/>
      <c r="V4527" t="inlineStr">
        <is>
          <t>062py</t>
        </is>
      </c>
      <c r="Z4527" t="inlineStr">
        <is>
          <t>Joel Ratkovic Berndtsson (BUF RW)</t>
        </is>
      </c>
    </row>
    <row r="4528">
      <c r="A4528" t="inlineStr">
        <is>
          <t>Joel Rechlicz</t>
        </is>
      </c>
      <c r="B4528" t="inlineStr">
        <is>
          <t>(N/A)</t>
        </is>
      </c>
      <c r="C4528" t="inlineStr">
        <is>
          <t>RW</t>
        </is>
      </c>
      <c r="D4528" t="inlineStr">
        <is>
          <t>F</t>
        </is>
      </c>
      <c r="E4528" t="n">
        <v>39</v>
      </c>
      <c r="F4528" t="inlineStr">
        <is>
          <t>FA</t>
        </is>
      </c>
      <c r="G4528" t="inlineStr">
        <is>
          <t>FA</t>
        </is>
      </c>
      <c r="H4528" s="30" t="n">
        <v>1</v>
      </c>
      <c r="I4528" s="31" t="n">
        <v>0</v>
      </c>
      <c r="J4528" s="31" t="n"/>
      <c r="K4528" s="31" t="n">
        <v>0</v>
      </c>
      <c r="L4528" s="32" t="n"/>
      <c r="M4528" s="31" t="n">
        <v>0</v>
      </c>
      <c r="N4528" s="31" t="n">
        <v>0</v>
      </c>
      <c r="O4528" s="31" t="n"/>
      <c r="P4528" s="31" t="n"/>
      <c r="Q4528" s="31" t="n">
        <v>0</v>
      </c>
      <c r="R4528" s="31" t="n"/>
      <c r="S4528" s="32" t="n"/>
      <c r="T4528" s="32" t="n"/>
      <c r="V4528" t="inlineStr">
        <is>
          <t>005h1</t>
        </is>
      </c>
      <c r="W4528" t="n">
        <v>3194</v>
      </c>
      <c r="X4528" t="n">
        <v>4435</v>
      </c>
      <c r="Z4528" t="inlineStr">
        <is>
          <t>Joel Rechlicz ((N/A) RW)</t>
        </is>
      </c>
    </row>
    <row r="4529">
      <c r="A4529" t="inlineStr">
        <is>
          <t>Joel Rumpel</t>
        </is>
      </c>
      <c r="B4529" t="inlineStr">
        <is>
          <t>(N/A)</t>
        </is>
      </c>
      <c r="C4529" t="inlineStr">
        <is>
          <t>G</t>
        </is>
      </c>
      <c r="D4529" t="inlineStr">
        <is>
          <t>G</t>
        </is>
      </c>
      <c r="E4529" t="n">
        <v>35</v>
      </c>
      <c r="F4529" t="inlineStr">
        <is>
          <t>FA</t>
        </is>
      </c>
      <c r="G4529" t="inlineStr">
        <is>
          <t>FA</t>
        </is>
      </c>
      <c r="H4529" s="30" t="n">
        <v>1</v>
      </c>
      <c r="I4529" s="31" t="n">
        <v>0</v>
      </c>
      <c r="J4529" s="31" t="n"/>
      <c r="K4529" s="31" t="n">
        <v>0</v>
      </c>
      <c r="L4529" s="32" t="n"/>
      <c r="M4529" s="31" t="n">
        <v>0</v>
      </c>
      <c r="N4529" s="31" t="n">
        <v>0</v>
      </c>
      <c r="O4529" s="31" t="n"/>
      <c r="P4529" s="31" t="n"/>
      <c r="Q4529" s="31" t="n">
        <v>0</v>
      </c>
      <c r="R4529" s="31" t="n"/>
      <c r="S4529" s="32" t="n"/>
      <c r="T4529" s="32" t="n"/>
      <c r="V4529" t="inlineStr">
        <is>
          <t>03ant</t>
        </is>
      </c>
      <c r="W4529" t="n">
        <v>4752</v>
      </c>
      <c r="X4529" t="n">
        <v>6717</v>
      </c>
      <c r="Z4529" t="inlineStr">
        <is>
          <t>Joel Rumpel ((N/A) G)</t>
        </is>
      </c>
    </row>
    <row r="4530">
      <c r="A4530" t="inlineStr">
        <is>
          <t>Joel Svensson</t>
        </is>
      </c>
      <c r="B4530" t="inlineStr">
        <is>
          <t>CHI</t>
        </is>
      </c>
      <c r="C4530" t="inlineStr">
        <is>
          <t>LW</t>
        </is>
      </c>
      <c r="D4530" t="inlineStr">
        <is>
          <t>F</t>
        </is>
      </c>
      <c r="E4530" t="n">
        <v>21</v>
      </c>
      <c r="F4530" t="inlineStr">
        <is>
          <t>FA</t>
        </is>
      </c>
      <c r="G4530" t="inlineStr">
        <is>
          <t>FA</t>
        </is>
      </c>
      <c r="H4530" s="30" t="n">
        <v>1</v>
      </c>
      <c r="I4530" s="31" t="n">
        <v>0</v>
      </c>
      <c r="J4530" s="31" t="n"/>
      <c r="K4530" s="31" t="n">
        <v>0</v>
      </c>
      <c r="L4530" s="32" t="n"/>
      <c r="M4530" s="31" t="n">
        <v>0</v>
      </c>
      <c r="N4530" s="31" t="n">
        <v>0</v>
      </c>
      <c r="O4530" s="31" t="n"/>
      <c r="P4530" s="31" t="n"/>
      <c r="Q4530" s="31" t="n">
        <v>0</v>
      </c>
      <c r="R4530" s="31" t="n"/>
      <c r="S4530" s="32" t="n"/>
      <c r="T4530" s="32" t="n"/>
      <c r="V4530" t="inlineStr">
        <is>
          <t>06mji</t>
        </is>
      </c>
      <c r="Y4530" t="inlineStr">
        <is>
          <t>b0cb351f-2f45-479d-b367-cd87b705cd42</t>
        </is>
      </c>
      <c r="Z4530" t="inlineStr">
        <is>
          <t>Joel Svensson (CHI LW)</t>
        </is>
      </c>
    </row>
    <row r="4531">
      <c r="A4531" t="inlineStr">
        <is>
          <t>Joel Tarvainen</t>
        </is>
      </c>
      <c r="B4531" t="inlineStr">
        <is>
          <t>(N/A)</t>
        </is>
      </c>
      <c r="C4531" t="inlineStr">
        <is>
          <t>D</t>
        </is>
      </c>
      <c r="D4531" t="inlineStr">
        <is>
          <t>D</t>
        </is>
      </c>
      <c r="E4531" t="n">
        <v>18</v>
      </c>
      <c r="F4531" t="inlineStr">
        <is>
          <t>FA</t>
        </is>
      </c>
      <c r="G4531" t="inlineStr">
        <is>
          <t>FA</t>
        </is>
      </c>
      <c r="H4531" s="30" t="n">
        <v>1</v>
      </c>
      <c r="I4531" s="31" t="n">
        <v>0</v>
      </c>
      <c r="J4531" s="31" t="n"/>
      <c r="K4531" s="31" t="n">
        <v>0</v>
      </c>
      <c r="L4531" s="32" t="n"/>
      <c r="M4531" s="31" t="n">
        <v>0</v>
      </c>
      <c r="N4531" s="31" t="n">
        <v>0</v>
      </c>
      <c r="O4531" s="31" t="n"/>
      <c r="P4531" s="31" t="n"/>
      <c r="Q4531" s="31" t="n">
        <v>0</v>
      </c>
      <c r="R4531" s="31" t="n"/>
      <c r="S4531" s="32" t="n"/>
      <c r="T4531" s="32" t="n"/>
      <c r="V4531" t="inlineStr">
        <is>
          <t>078c4</t>
        </is>
      </c>
      <c r="Z4531" t="inlineStr">
        <is>
          <t>Joel Tarvainen ((N/A) D)</t>
        </is>
      </c>
    </row>
    <row r="4532">
      <c r="A4532" t="inlineStr">
        <is>
          <t>Joel Teasdale</t>
        </is>
      </c>
      <c r="B4532" t="inlineStr">
        <is>
          <t>(N/A)</t>
        </is>
      </c>
      <c r="C4532" t="inlineStr">
        <is>
          <t>LW</t>
        </is>
      </c>
      <c r="D4532" t="inlineStr">
        <is>
          <t>F</t>
        </is>
      </c>
      <c r="E4532" t="n">
        <v>27</v>
      </c>
      <c r="F4532" t="inlineStr">
        <is>
          <t>FA</t>
        </is>
      </c>
      <c r="G4532" t="inlineStr">
        <is>
          <t>FA</t>
        </is>
      </c>
      <c r="H4532" s="30" t="n">
        <v>1</v>
      </c>
      <c r="I4532" s="31" t="n">
        <v>0</v>
      </c>
      <c r="J4532" s="31" t="n"/>
      <c r="K4532" s="31" t="n">
        <v>0</v>
      </c>
      <c r="L4532" s="32" t="n"/>
      <c r="M4532" s="31" t="n">
        <v>0</v>
      </c>
      <c r="N4532" s="31" t="n">
        <v>0</v>
      </c>
      <c r="O4532" s="31" t="n"/>
      <c r="P4532" s="31" t="n"/>
      <c r="Q4532" s="31" t="n">
        <v>0</v>
      </c>
      <c r="R4532" s="31" t="n"/>
      <c r="S4532" s="32" t="n"/>
      <c r="T4532" s="32" t="n"/>
      <c r="V4532" t="inlineStr">
        <is>
          <t>04gef</t>
        </is>
      </c>
      <c r="W4532" t="n">
        <v>5893</v>
      </c>
      <c r="X4532" t="n">
        <v>8164</v>
      </c>
      <c r="Y4532" t="inlineStr">
        <is>
          <t>69acc687-c1be-4754-8b93-4bc6e0cf77ad</t>
        </is>
      </c>
      <c r="Z4532" t="inlineStr">
        <is>
          <t>Joel Teasdale ((N/A) LW)</t>
        </is>
      </c>
    </row>
    <row r="4533">
      <c r="A4533" t="inlineStr">
        <is>
          <t>Joel Vermin</t>
        </is>
      </c>
      <c r="B4533" t="inlineStr">
        <is>
          <t>(N/A)</t>
        </is>
      </c>
      <c r="C4533" t="inlineStr">
        <is>
          <t>RW</t>
        </is>
      </c>
      <c r="D4533" t="inlineStr">
        <is>
          <t>F</t>
        </is>
      </c>
      <c r="E4533" t="n">
        <v>34</v>
      </c>
      <c r="F4533" t="inlineStr">
        <is>
          <t>FA</t>
        </is>
      </c>
      <c r="G4533" t="inlineStr">
        <is>
          <t>FA</t>
        </is>
      </c>
      <c r="H4533" s="30" t="n">
        <v>1</v>
      </c>
      <c r="I4533" s="31" t="n">
        <v>0</v>
      </c>
      <c r="J4533" s="31" t="n"/>
      <c r="K4533" s="31" t="n">
        <v>0</v>
      </c>
      <c r="L4533" s="32" t="n"/>
      <c r="M4533" s="31" t="n">
        <v>0</v>
      </c>
      <c r="N4533" s="31" t="n">
        <v>0</v>
      </c>
      <c r="O4533" s="31" t="n"/>
      <c r="P4533" s="31" t="n"/>
      <c r="Q4533" s="31" t="n">
        <v>0</v>
      </c>
      <c r="R4533" s="31" t="n"/>
      <c r="S4533" s="32" t="n"/>
      <c r="T4533" s="32" t="n"/>
      <c r="V4533" t="inlineStr">
        <is>
          <t>031un</t>
        </is>
      </c>
      <c r="W4533" t="n">
        <v>4857</v>
      </c>
      <c r="X4533" t="n">
        <v>6165</v>
      </c>
      <c r="Z4533" t="inlineStr">
        <is>
          <t>Joel Vermin ((N/A) RW)</t>
        </is>
      </c>
    </row>
    <row r="4534">
      <c r="A4534" t="inlineStr">
        <is>
          <t>Joey Anderson</t>
        </is>
      </c>
      <c r="B4534" t="inlineStr">
        <is>
          <t>CHI</t>
        </is>
      </c>
      <c r="C4534" t="inlineStr">
        <is>
          <t>RW</t>
        </is>
      </c>
      <c r="D4534" t="inlineStr">
        <is>
          <t>F</t>
        </is>
      </c>
      <c r="E4534" t="n">
        <v>28</v>
      </c>
      <c r="F4534" t="inlineStr">
        <is>
          <t>FA</t>
        </is>
      </c>
      <c r="G4534" t="inlineStr">
        <is>
          <t>FA</t>
        </is>
      </c>
      <c r="H4534" s="30" t="n">
        <v>800000</v>
      </c>
      <c r="I4534" s="31" t="n">
        <v>0</v>
      </c>
      <c r="J4534" s="31" t="n"/>
      <c r="K4534" s="31" t="n">
        <v>0</v>
      </c>
      <c r="L4534" s="32" t="n"/>
      <c r="M4534" s="31" t="n">
        <v>0</v>
      </c>
      <c r="N4534" s="31" t="n">
        <v>0</v>
      </c>
      <c r="O4534" s="31" t="n"/>
      <c r="P4534" s="31" t="n"/>
      <c r="Q4534" s="31" t="n">
        <v>0</v>
      </c>
      <c r="R4534" s="31" t="n"/>
      <c r="S4534" s="32" t="n"/>
      <c r="T4534" s="32" t="n"/>
      <c r="V4534" t="inlineStr">
        <is>
          <t>042wa</t>
        </is>
      </c>
      <c r="W4534" t="n">
        <v>5244</v>
      </c>
      <c r="X4534" t="n">
        <v>7181</v>
      </c>
      <c r="Y4534" t="inlineStr">
        <is>
          <t>e886da56-dd59-41f4-8388-6952d4129fbc</t>
        </is>
      </c>
      <c r="Z4534" t="inlineStr">
        <is>
          <t>Joey Anderson (CHI RW)</t>
        </is>
      </c>
    </row>
    <row r="4535">
      <c r="A4535" t="inlineStr">
        <is>
          <t>Joey Benik</t>
        </is>
      </c>
      <c r="B4535" t="inlineStr">
        <is>
          <t>(N/A)</t>
        </is>
      </c>
      <c r="C4535" t="inlineStr">
        <is>
          <t>LW</t>
        </is>
      </c>
      <c r="D4535" t="inlineStr">
        <is>
          <t>F</t>
        </is>
      </c>
      <c r="E4535" t="n">
        <v>34</v>
      </c>
      <c r="F4535" t="inlineStr">
        <is>
          <t>FA</t>
        </is>
      </c>
      <c r="G4535" t="inlineStr">
        <is>
          <t>FA</t>
        </is>
      </c>
      <c r="H4535" s="30" t="n">
        <v>1</v>
      </c>
      <c r="I4535" s="31" t="n">
        <v>0</v>
      </c>
      <c r="J4535" s="31" t="n"/>
      <c r="K4535" s="31" t="n">
        <v>0</v>
      </c>
      <c r="L4535" s="32" t="n"/>
      <c r="M4535" s="31" t="n">
        <v>0</v>
      </c>
      <c r="N4535" s="31" t="n">
        <v>0</v>
      </c>
      <c r="O4535" s="31" t="n"/>
      <c r="P4535" s="31" t="n"/>
      <c r="Q4535" s="31" t="n">
        <v>0</v>
      </c>
      <c r="R4535" s="31" t="n"/>
      <c r="S4535" s="32" t="n"/>
      <c r="T4535" s="32" t="n"/>
      <c r="V4535" t="inlineStr">
        <is>
          <t>03d0v</t>
        </is>
      </c>
      <c r="X4535" t="n">
        <v>7454</v>
      </c>
      <c r="Z4535" t="inlineStr">
        <is>
          <t>Joey Benik ((N/A) LW)</t>
        </is>
      </c>
    </row>
    <row r="4536">
      <c r="A4536" t="inlineStr">
        <is>
          <t>Joey Crabb</t>
        </is>
      </c>
      <c r="B4536" t="inlineStr">
        <is>
          <t>(N/A)</t>
        </is>
      </c>
      <c r="C4536" t="inlineStr">
        <is>
          <t>RW</t>
        </is>
      </c>
      <c r="D4536" t="inlineStr">
        <is>
          <t>F</t>
        </is>
      </c>
      <c r="E4536" t="n">
        <v>43</v>
      </c>
      <c r="F4536" t="inlineStr">
        <is>
          <t>FA</t>
        </is>
      </c>
      <c r="G4536" t="inlineStr">
        <is>
          <t>FA</t>
        </is>
      </c>
      <c r="H4536" s="30" t="n">
        <v>1</v>
      </c>
      <c r="I4536" s="31" t="n">
        <v>0</v>
      </c>
      <c r="J4536" s="31" t="n"/>
      <c r="K4536" s="31" t="n">
        <v>0</v>
      </c>
      <c r="L4536" s="32" t="n"/>
      <c r="M4536" s="31" t="n">
        <v>0</v>
      </c>
      <c r="N4536" s="31" t="n">
        <v>0</v>
      </c>
      <c r="O4536" s="31" t="n"/>
      <c r="P4536" s="31" t="n"/>
      <c r="Q4536" s="31" t="n">
        <v>0</v>
      </c>
      <c r="R4536" s="31" t="n"/>
      <c r="S4536" s="32" t="n"/>
      <c r="T4536" s="32" t="n"/>
      <c r="V4536" t="inlineStr">
        <is>
          <t>003ed</t>
        </is>
      </c>
      <c r="W4536" t="n">
        <v>3122</v>
      </c>
      <c r="X4536" t="n">
        <v>4073</v>
      </c>
      <c r="Z4536" t="inlineStr">
        <is>
          <t>Joey Crabb ((N/A) RW)</t>
        </is>
      </c>
    </row>
    <row r="4537">
      <c r="A4537" t="inlineStr">
        <is>
          <t>Joey Cullen</t>
        </is>
      </c>
      <c r="B4537" t="inlineStr">
        <is>
          <t>(N/A)</t>
        </is>
      </c>
      <c r="C4537" t="inlineStr">
        <is>
          <t>LW</t>
        </is>
      </c>
      <c r="D4537" t="inlineStr">
        <is>
          <t>F</t>
        </is>
      </c>
      <c r="E4537" t="n">
        <v>16</v>
      </c>
      <c r="F4537" t="inlineStr">
        <is>
          <t>FA</t>
        </is>
      </c>
      <c r="G4537" t="inlineStr">
        <is>
          <t>FA</t>
        </is>
      </c>
      <c r="H4537" s="30" t="n">
        <v>1</v>
      </c>
      <c r="I4537" s="31" t="n">
        <v>0</v>
      </c>
      <c r="J4537" s="31" t="n"/>
      <c r="K4537" s="31" t="n">
        <v>0</v>
      </c>
      <c r="L4537" s="32" t="n"/>
      <c r="M4537" s="31" t="n">
        <v>0</v>
      </c>
      <c r="N4537" s="31" t="n">
        <v>0</v>
      </c>
      <c r="O4537" s="31" t="n"/>
      <c r="P4537" s="31" t="n"/>
      <c r="Q4537" s="31" t="n">
        <v>0</v>
      </c>
      <c r="R4537" s="31" t="n"/>
      <c r="S4537" s="32" t="n"/>
      <c r="T4537" s="32" t="n"/>
      <c r="V4537" t="inlineStr">
        <is>
          <t>0760f</t>
        </is>
      </c>
      <c r="Z4537" t="inlineStr">
        <is>
          <t>Joey Cullen ((N/A) LW)</t>
        </is>
      </c>
    </row>
    <row r="4538">
      <c r="A4538" t="inlineStr">
        <is>
          <t>Joey Dudek</t>
        </is>
      </c>
      <c r="B4538" t="inlineStr">
        <is>
          <t>(N/A)</t>
        </is>
      </c>
      <c r="C4538" t="inlineStr">
        <is>
          <t>C</t>
        </is>
      </c>
      <c r="D4538" t="inlineStr">
        <is>
          <t>F</t>
        </is>
      </c>
      <c r="E4538" t="n">
        <v>30</v>
      </c>
      <c r="F4538" t="inlineStr">
        <is>
          <t>FA</t>
        </is>
      </c>
      <c r="G4538" t="inlineStr">
        <is>
          <t>FA</t>
        </is>
      </c>
      <c r="H4538" s="30" t="n">
        <v>1</v>
      </c>
      <c r="I4538" s="31" t="n">
        <v>0</v>
      </c>
      <c r="J4538" s="31" t="n"/>
      <c r="K4538" s="31" t="n">
        <v>0</v>
      </c>
      <c r="L4538" s="32" t="n"/>
      <c r="M4538" s="31" t="n">
        <v>0</v>
      </c>
      <c r="N4538" s="31" t="n">
        <v>0</v>
      </c>
      <c r="O4538" s="31" t="n"/>
      <c r="P4538" s="31" t="n"/>
      <c r="Q4538" s="31" t="n">
        <v>0</v>
      </c>
      <c r="R4538" s="31" t="n"/>
      <c r="S4538" s="32" t="n"/>
      <c r="T4538" s="32" t="n"/>
      <c r="V4538" t="inlineStr">
        <is>
          <t>03eda</t>
        </is>
      </c>
      <c r="W4538" t="n">
        <v>5625</v>
      </c>
      <c r="X4538" t="n">
        <v>6520</v>
      </c>
      <c r="Z4538" t="inlineStr">
        <is>
          <t>Joey Dudek ((N/A) C)</t>
        </is>
      </c>
    </row>
    <row r="4539">
      <c r="A4539" t="inlineStr">
        <is>
          <t>Joey Hishon</t>
        </is>
      </c>
      <c r="B4539" t="inlineStr">
        <is>
          <t>(N/A)</t>
        </is>
      </c>
      <c r="C4539" t="inlineStr">
        <is>
          <t>C</t>
        </is>
      </c>
      <c r="D4539" t="inlineStr">
        <is>
          <t>F</t>
        </is>
      </c>
      <c r="E4539" t="n">
        <v>34</v>
      </c>
      <c r="F4539" t="inlineStr">
        <is>
          <t>FA</t>
        </is>
      </c>
      <c r="G4539" t="inlineStr">
        <is>
          <t>FA</t>
        </is>
      </c>
      <c r="H4539" s="30" t="n">
        <v>1</v>
      </c>
      <c r="I4539" s="31" t="n">
        <v>0</v>
      </c>
      <c r="J4539" s="31" t="n"/>
      <c r="K4539" s="31" t="n">
        <v>0</v>
      </c>
      <c r="L4539" s="32" t="n"/>
      <c r="M4539" s="31" t="n">
        <v>0</v>
      </c>
      <c r="N4539" s="31" t="n">
        <v>0</v>
      </c>
      <c r="O4539" s="31" t="n"/>
      <c r="P4539" s="31" t="n"/>
      <c r="Q4539" s="31" t="n">
        <v>0</v>
      </c>
      <c r="R4539" s="31" t="n"/>
      <c r="S4539" s="32" t="n"/>
      <c r="T4539" s="32" t="n"/>
      <c r="V4539" t="inlineStr">
        <is>
          <t>01zqn</t>
        </is>
      </c>
      <c r="W4539" t="n">
        <v>3541</v>
      </c>
      <c r="X4539" t="n">
        <v>4977</v>
      </c>
      <c r="Z4539" t="inlineStr">
        <is>
          <t>Joey Hishon ((N/A) C)</t>
        </is>
      </c>
    </row>
    <row r="4540">
      <c r="A4540" t="inlineStr">
        <is>
          <t>Joey Keane</t>
        </is>
      </c>
      <c r="B4540" t="inlineStr">
        <is>
          <t>SJS</t>
        </is>
      </c>
      <c r="C4540" t="inlineStr">
        <is>
          <t>D</t>
        </is>
      </c>
      <c r="D4540" t="inlineStr">
        <is>
          <t>D</t>
        </is>
      </c>
      <c r="E4540" t="n">
        <v>27</v>
      </c>
      <c r="F4540" t="inlineStr">
        <is>
          <t>FA</t>
        </is>
      </c>
      <c r="G4540" t="inlineStr">
        <is>
          <t>FA</t>
        </is>
      </c>
      <c r="H4540" s="30" t="n">
        <v>1</v>
      </c>
      <c r="I4540" s="31" t="n">
        <v>0</v>
      </c>
      <c r="J4540" s="31" t="n"/>
      <c r="K4540" s="31" t="n">
        <v>0</v>
      </c>
      <c r="L4540" s="32" t="n"/>
      <c r="M4540" s="31" t="n">
        <v>0</v>
      </c>
      <c r="N4540" s="31" t="n">
        <v>0</v>
      </c>
      <c r="O4540" s="31" t="n"/>
      <c r="P4540" s="31" t="n"/>
      <c r="Q4540" s="31" t="n">
        <v>0</v>
      </c>
      <c r="R4540" s="31" t="n"/>
      <c r="S4540" s="32" t="n"/>
      <c r="T4540" s="32" t="n"/>
      <c r="V4540" t="inlineStr">
        <is>
          <t>04mr1</t>
        </is>
      </c>
      <c r="W4540" t="n">
        <v>5859</v>
      </c>
      <c r="X4540" t="n">
        <v>7986</v>
      </c>
      <c r="Y4540" t="inlineStr">
        <is>
          <t>739ff5eb-ae8a-4c4c-a4db-bb29061b51d4</t>
        </is>
      </c>
      <c r="Z4540" t="inlineStr">
        <is>
          <t>Joey Keane (SJS D)</t>
        </is>
      </c>
    </row>
    <row r="4541">
      <c r="A4541" t="inlineStr">
        <is>
          <t>Joey Laleggia</t>
        </is>
      </c>
      <c r="B4541" t="inlineStr">
        <is>
          <t>(N/A)</t>
        </is>
      </c>
      <c r="C4541" t="inlineStr">
        <is>
          <t>D</t>
        </is>
      </c>
      <c r="D4541" t="inlineStr">
        <is>
          <t>D</t>
        </is>
      </c>
      <c r="E4541" t="n">
        <v>34</v>
      </c>
      <c r="F4541" t="inlineStr">
        <is>
          <t>FA</t>
        </is>
      </c>
      <c r="G4541" t="inlineStr">
        <is>
          <t>FA</t>
        </is>
      </c>
      <c r="H4541" s="30" t="n">
        <v>1</v>
      </c>
      <c r="I4541" s="31" t="n">
        <v>0</v>
      </c>
      <c r="J4541" s="31" t="n"/>
      <c r="K4541" s="31" t="n">
        <v>0</v>
      </c>
      <c r="L4541" s="32" t="n"/>
      <c r="M4541" s="31" t="n">
        <v>0</v>
      </c>
      <c r="N4541" s="31" t="n">
        <v>0</v>
      </c>
      <c r="O4541" s="31" t="n"/>
      <c r="P4541" s="31" t="n"/>
      <c r="Q4541" s="31" t="n">
        <v>0</v>
      </c>
      <c r="R4541" s="31" t="n"/>
      <c r="S4541" s="32" t="n"/>
      <c r="T4541" s="32" t="n"/>
      <c r="V4541" t="inlineStr">
        <is>
          <t>02h88</t>
        </is>
      </c>
      <c r="W4541" t="n">
        <v>4758</v>
      </c>
      <c r="X4541" t="n">
        <v>5813</v>
      </c>
      <c r="Z4541" t="inlineStr">
        <is>
          <t>Joey Laleggia ((N/A) D)</t>
        </is>
      </c>
    </row>
    <row r="4542">
      <c r="A4542" t="inlineStr">
        <is>
          <t>Joey Larson</t>
        </is>
      </c>
      <c r="B4542" t="inlineStr">
        <is>
          <t>NYI</t>
        </is>
      </c>
      <c r="C4542" t="inlineStr">
        <is>
          <t>RW</t>
        </is>
      </c>
      <c r="D4542" t="inlineStr">
        <is>
          <t>F</t>
        </is>
      </c>
      <c r="E4542" t="n">
        <v>25</v>
      </c>
      <c r="F4542" t="inlineStr">
        <is>
          <t>FA</t>
        </is>
      </c>
      <c r="G4542" t="inlineStr">
        <is>
          <t>FA</t>
        </is>
      </c>
      <c r="H4542" s="30" t="n">
        <v>823750</v>
      </c>
      <c r="I4542" s="31" t="n">
        <v>0</v>
      </c>
      <c r="J4542" s="31" t="n"/>
      <c r="K4542" s="31" t="n">
        <v>0</v>
      </c>
      <c r="L4542" s="32" t="n"/>
      <c r="M4542" s="31" t="n">
        <v>0</v>
      </c>
      <c r="N4542" s="31" t="n">
        <v>0</v>
      </c>
      <c r="O4542" s="31" t="n"/>
      <c r="P4542" s="31" t="n"/>
      <c r="Q4542" s="31" t="n">
        <v>0</v>
      </c>
      <c r="R4542" s="31" t="n"/>
      <c r="S4542" s="32" t="n"/>
      <c r="T4542" s="32" t="n"/>
      <c r="V4542" t="inlineStr">
        <is>
          <t>06hrj</t>
        </is>
      </c>
      <c r="W4542" t="n">
        <v>7332</v>
      </c>
      <c r="Y4542" t="inlineStr">
        <is>
          <t>dd94009a-6e51-40b1-be5c-e5f945688da4</t>
        </is>
      </c>
      <c r="Z4542" t="inlineStr">
        <is>
          <t>Joey Larson (NYI RW)</t>
        </is>
      </c>
    </row>
    <row r="4543">
      <c r="A4543" t="inlineStr">
        <is>
          <t>Joey Leach</t>
        </is>
      </c>
      <c r="B4543" t="inlineStr">
        <is>
          <t>(N/A)</t>
        </is>
      </c>
      <c r="C4543" t="inlineStr">
        <is>
          <t>D</t>
        </is>
      </c>
      <c r="D4543" t="inlineStr">
        <is>
          <t>D</t>
        </is>
      </c>
      <c r="E4543" t="n">
        <v>34</v>
      </c>
      <c r="F4543" t="inlineStr">
        <is>
          <t>FA</t>
        </is>
      </c>
      <c r="G4543" t="inlineStr">
        <is>
          <t>FA</t>
        </is>
      </c>
      <c r="H4543" s="30" t="n">
        <v>1</v>
      </c>
      <c r="I4543" s="31" t="n">
        <v>0</v>
      </c>
      <c r="J4543" s="31" t="n"/>
      <c r="K4543" s="31" t="n">
        <v>0</v>
      </c>
      <c r="L4543" s="32" t="n"/>
      <c r="M4543" s="31" t="n">
        <v>0</v>
      </c>
      <c r="N4543" s="31" t="n">
        <v>0</v>
      </c>
      <c r="O4543" s="31" t="n"/>
      <c r="P4543" s="31" t="n"/>
      <c r="Q4543" s="31" t="n">
        <v>0</v>
      </c>
      <c r="R4543" s="31" t="n"/>
      <c r="S4543" s="32" t="n"/>
      <c r="T4543" s="32" t="n"/>
      <c r="V4543" t="inlineStr">
        <is>
          <t>01zqy</t>
        </is>
      </c>
      <c r="X4543" t="n">
        <v>5046</v>
      </c>
      <c r="Z4543" t="inlineStr">
        <is>
          <t>Joey Leach ((N/A) D)</t>
        </is>
      </c>
    </row>
    <row r="4544">
      <c r="A4544" t="inlineStr">
        <is>
          <t>Joey Muldowney</t>
        </is>
      </c>
      <c r="B4544" t="inlineStr">
        <is>
          <t>SJS</t>
        </is>
      </c>
      <c r="C4544" t="inlineStr">
        <is>
          <t>RW</t>
        </is>
      </c>
      <c r="D4544" t="inlineStr">
        <is>
          <t>F</t>
        </is>
      </c>
      <c r="E4544" t="n">
        <v>22</v>
      </c>
      <c r="F4544" t="inlineStr">
        <is>
          <t>FA</t>
        </is>
      </c>
      <c r="G4544" t="inlineStr">
        <is>
          <t>FA</t>
        </is>
      </c>
      <c r="H4544" s="30" t="n">
        <v>1</v>
      </c>
      <c r="I4544" s="31" t="n">
        <v>0</v>
      </c>
      <c r="J4544" s="31" t="n"/>
      <c r="K4544" s="31" t="n">
        <v>0</v>
      </c>
      <c r="L4544" s="32" t="n"/>
      <c r="M4544" s="31" t="n">
        <v>0</v>
      </c>
      <c r="N4544" s="31" t="n">
        <v>0</v>
      </c>
      <c r="O4544" s="31" t="n"/>
      <c r="P4544" s="31" t="n"/>
      <c r="Q4544" s="31" t="n">
        <v>0</v>
      </c>
      <c r="R4544" s="31" t="n"/>
      <c r="S4544" s="32" t="n"/>
      <c r="T4544" s="32" t="n"/>
      <c r="V4544" t="inlineStr">
        <is>
          <t>062q2</t>
        </is>
      </c>
      <c r="W4544" t="n">
        <v>7522</v>
      </c>
      <c r="Z4544" t="inlineStr">
        <is>
          <t>Joey Muldowney (SJS RW)</t>
        </is>
      </c>
    </row>
    <row r="4545">
      <c r="A4545" t="inlineStr">
        <is>
          <t>Joey Ratelle</t>
        </is>
      </c>
      <c r="B4545" t="inlineStr">
        <is>
          <t>SJS</t>
        </is>
      </c>
      <c r="C4545" t="inlineStr">
        <is>
          <t>LW</t>
        </is>
      </c>
      <c r="D4545" t="inlineStr">
        <is>
          <t>F</t>
        </is>
      </c>
      <c r="E4545" t="n">
        <v>30</v>
      </c>
      <c r="F4545" t="inlineStr">
        <is>
          <t>FA</t>
        </is>
      </c>
      <c r="G4545" t="inlineStr">
        <is>
          <t>FA</t>
        </is>
      </c>
      <c r="H4545" s="30" t="n">
        <v>1</v>
      </c>
      <c r="I4545" s="31" t="n">
        <v>0</v>
      </c>
      <c r="J4545" s="31" t="n"/>
      <c r="K4545" s="31" t="n">
        <v>0</v>
      </c>
      <c r="L4545" s="32" t="n"/>
      <c r="M4545" s="31" t="n">
        <v>0</v>
      </c>
      <c r="N4545" s="31" t="n">
        <v>0</v>
      </c>
      <c r="O4545" s="31" t="n"/>
      <c r="P4545" s="31" t="n"/>
      <c r="Q4545" s="31" t="n">
        <v>0</v>
      </c>
      <c r="R4545" s="31" t="n"/>
      <c r="S4545" s="32" t="n"/>
      <c r="T4545" s="32" t="n"/>
      <c r="V4545" t="inlineStr">
        <is>
          <t>03wo6</t>
        </is>
      </c>
      <c r="X4545" t="n">
        <v>7047</v>
      </c>
      <c r="Z4545" t="inlineStr">
        <is>
          <t>Joey Ratelle (SJS LW)</t>
        </is>
      </c>
    </row>
    <row r="4546">
      <c r="A4546" t="inlineStr">
        <is>
          <t>Joey Sylvester</t>
        </is>
      </c>
      <c r="B4546" t="inlineStr">
        <is>
          <t>(N/A)</t>
        </is>
      </c>
      <c r="C4546" t="inlineStr">
        <is>
          <t>D</t>
        </is>
      </c>
      <c r="D4546" t="inlineStr">
        <is>
          <t>D</t>
        </is>
      </c>
      <c r="E4546" t="n">
        <v>21</v>
      </c>
      <c r="F4546" t="inlineStr">
        <is>
          <t>FA</t>
        </is>
      </c>
      <c r="G4546" t="inlineStr">
        <is>
          <t>FA</t>
        </is>
      </c>
      <c r="H4546" s="30" t="n">
        <v>1</v>
      </c>
      <c r="I4546" s="31" t="n">
        <v>0</v>
      </c>
      <c r="J4546" s="31" t="n"/>
      <c r="K4546" s="31" t="n">
        <v>0</v>
      </c>
      <c r="L4546" s="32" t="n"/>
      <c r="M4546" s="31" t="n">
        <v>0</v>
      </c>
      <c r="N4546" s="31" t="n">
        <v>0</v>
      </c>
      <c r="O4546" s="31" t="n"/>
      <c r="P4546" s="31" t="n"/>
      <c r="Q4546" s="31" t="n">
        <v>0</v>
      </c>
      <c r="R4546" s="31" t="n"/>
      <c r="S4546" s="32" t="n"/>
      <c r="T4546" s="32" t="n"/>
      <c r="V4546" t="inlineStr">
        <is>
          <t>06cg1</t>
        </is>
      </c>
      <c r="Z4546" t="inlineStr">
        <is>
          <t>Joey Sylvester ((N/A) D)</t>
        </is>
      </c>
    </row>
    <row r="4547">
      <c r="A4547" t="inlineStr">
        <is>
          <t>Joey Tenute</t>
        </is>
      </c>
      <c r="B4547" t="inlineStr">
        <is>
          <t>(N/A)</t>
        </is>
      </c>
      <c r="C4547" t="inlineStr">
        <is>
          <t>C</t>
        </is>
      </c>
      <c r="D4547" t="inlineStr">
        <is>
          <t>F</t>
        </is>
      </c>
      <c r="E4547" t="n">
        <v>43</v>
      </c>
      <c r="F4547" t="inlineStr">
        <is>
          <t>FA</t>
        </is>
      </c>
      <c r="G4547" t="inlineStr">
        <is>
          <t>FA</t>
        </is>
      </c>
      <c r="H4547" s="30" t="n">
        <v>1</v>
      </c>
      <c r="I4547" s="31" t="n">
        <v>0</v>
      </c>
      <c r="J4547" s="31" t="n"/>
      <c r="K4547" s="31" t="n">
        <v>0</v>
      </c>
      <c r="L4547" s="32" t="n"/>
      <c r="M4547" s="31" t="n">
        <v>0</v>
      </c>
      <c r="N4547" s="31" t="n">
        <v>0</v>
      </c>
      <c r="O4547" s="31" t="n"/>
      <c r="P4547" s="31" t="n"/>
      <c r="Q4547" s="31" t="n">
        <v>0</v>
      </c>
      <c r="R4547" s="31" t="n"/>
      <c r="S4547" s="32" t="n"/>
      <c r="T4547" s="32" t="n"/>
      <c r="V4547" t="inlineStr">
        <is>
          <t>0044p</t>
        </is>
      </c>
      <c r="W4547" t="n">
        <v>2523</v>
      </c>
      <c r="X4547" t="n">
        <v>3553</v>
      </c>
      <c r="Z4547" t="inlineStr">
        <is>
          <t>Joey Tenute ((N/A) C)</t>
        </is>
      </c>
    </row>
    <row r="4548">
      <c r="A4548" t="inlineStr">
        <is>
          <t>Johan Alcen</t>
        </is>
      </c>
      <c r="B4548" t="inlineStr">
        <is>
          <t>COL</t>
        </is>
      </c>
      <c r="C4548" t="inlineStr">
        <is>
          <t>LW</t>
        </is>
      </c>
      <c r="D4548" t="inlineStr">
        <is>
          <t>F</t>
        </is>
      </c>
      <c r="E4548" t="n">
        <v>38</v>
      </c>
      <c r="F4548" t="inlineStr">
        <is>
          <t>FA</t>
        </is>
      </c>
      <c r="G4548" t="inlineStr">
        <is>
          <t>FA</t>
        </is>
      </c>
      <c r="H4548" s="30" t="n">
        <v>1</v>
      </c>
      <c r="I4548" s="31" t="n">
        <v>0</v>
      </c>
      <c r="J4548" s="31" t="n"/>
      <c r="K4548" s="31" t="n">
        <v>0</v>
      </c>
      <c r="L4548" s="32" t="n"/>
      <c r="M4548" s="31" t="n">
        <v>0</v>
      </c>
      <c r="N4548" s="31" t="n">
        <v>0</v>
      </c>
      <c r="O4548" s="31" t="n"/>
      <c r="P4548" s="31" t="n"/>
      <c r="Q4548" s="31" t="n">
        <v>0</v>
      </c>
      <c r="R4548" s="31" t="n"/>
      <c r="S4548" s="32" t="n"/>
      <c r="T4548" s="32" t="n"/>
      <c r="V4548" t="inlineStr">
        <is>
          <t>01n7e</t>
        </is>
      </c>
      <c r="Z4548" t="inlineStr">
        <is>
          <t>Johan Alcen (COL LW)</t>
        </is>
      </c>
    </row>
    <row r="4549">
      <c r="A4549" t="inlineStr">
        <is>
          <t>Johan Alm</t>
        </is>
      </c>
      <c r="B4549" t="inlineStr">
        <is>
          <t>(N/A)</t>
        </is>
      </c>
      <c r="C4549" t="inlineStr">
        <is>
          <t>D</t>
        </is>
      </c>
      <c r="D4549" t="inlineStr">
        <is>
          <t>D</t>
        </is>
      </c>
      <c r="E4549" t="n">
        <v>34</v>
      </c>
      <c r="F4549" t="inlineStr">
        <is>
          <t>FA</t>
        </is>
      </c>
      <c r="G4549" t="inlineStr">
        <is>
          <t>FA</t>
        </is>
      </c>
      <c r="H4549" s="30" t="n">
        <v>1</v>
      </c>
      <c r="I4549" s="31" t="n">
        <v>0</v>
      </c>
      <c r="J4549" s="31" t="n"/>
      <c r="K4549" s="31" t="n">
        <v>0</v>
      </c>
      <c r="L4549" s="32" t="n"/>
      <c r="M4549" s="31" t="n">
        <v>0</v>
      </c>
      <c r="N4549" s="31" t="n">
        <v>0</v>
      </c>
      <c r="O4549" s="31" t="n"/>
      <c r="P4549" s="31" t="n"/>
      <c r="Q4549" s="31" t="n">
        <v>0</v>
      </c>
      <c r="R4549" s="31" t="n"/>
      <c r="S4549" s="32" t="n"/>
      <c r="T4549" s="32" t="n"/>
      <c r="V4549" t="inlineStr">
        <is>
          <t>03cve</t>
        </is>
      </c>
      <c r="W4549" t="n">
        <v>4382</v>
      </c>
      <c r="X4549" t="n">
        <v>6359</v>
      </c>
      <c r="Z4549" t="inlineStr">
        <is>
          <t>Johan Alm ((N/A) D)</t>
        </is>
      </c>
    </row>
    <row r="4550">
      <c r="A4550" t="inlineStr">
        <is>
          <t>Johan Fransson</t>
        </is>
      </c>
      <c r="B4550" t="inlineStr">
        <is>
          <t>(N/A)</t>
        </is>
      </c>
      <c r="C4550" t="inlineStr">
        <is>
          <t>D</t>
        </is>
      </c>
      <c r="D4550" t="inlineStr">
        <is>
          <t>D</t>
        </is>
      </c>
      <c r="E4550" t="n">
        <v>41</v>
      </c>
      <c r="F4550" t="inlineStr">
        <is>
          <t>FA</t>
        </is>
      </c>
      <c r="G4550" t="inlineStr">
        <is>
          <t>FA</t>
        </is>
      </c>
      <c r="H4550" s="30" t="n">
        <v>1</v>
      </c>
      <c r="I4550" s="31" t="n">
        <v>0</v>
      </c>
      <c r="J4550" s="31" t="n"/>
      <c r="K4550" s="31" t="n">
        <v>0</v>
      </c>
      <c r="L4550" s="32" t="n"/>
      <c r="M4550" s="31" t="n">
        <v>0</v>
      </c>
      <c r="N4550" s="31" t="n">
        <v>0</v>
      </c>
      <c r="O4550" s="31" t="n"/>
      <c r="P4550" s="31" t="n"/>
      <c r="Q4550" s="31" t="n">
        <v>0</v>
      </c>
      <c r="R4550" s="31" t="n"/>
      <c r="S4550" s="32" t="n"/>
      <c r="T4550" s="32" t="n"/>
      <c r="V4550" t="inlineStr">
        <is>
          <t>01uw2</t>
        </is>
      </c>
      <c r="W4550" t="n">
        <v>2181</v>
      </c>
      <c r="X4550" t="n">
        <v>4119</v>
      </c>
      <c r="Z4550" t="inlineStr">
        <is>
          <t>Johan Fransson ((N/A) D)</t>
        </is>
      </c>
    </row>
    <row r="4551">
      <c r="A4551" t="inlineStr">
        <is>
          <t>Johan Gustafsson</t>
        </is>
      </c>
      <c r="B4551" t="inlineStr">
        <is>
          <t>(N/A)</t>
        </is>
      </c>
      <c r="C4551" t="inlineStr">
        <is>
          <t>G</t>
        </is>
      </c>
      <c r="D4551" t="inlineStr">
        <is>
          <t>G</t>
        </is>
      </c>
      <c r="E4551" t="n">
        <v>34</v>
      </c>
      <c r="F4551" t="inlineStr">
        <is>
          <t>FA</t>
        </is>
      </c>
      <c r="G4551" t="inlineStr">
        <is>
          <t>FA</t>
        </is>
      </c>
      <c r="H4551" s="30" t="n">
        <v>1</v>
      </c>
      <c r="I4551" s="31" t="n">
        <v>0</v>
      </c>
      <c r="J4551" s="31" t="n"/>
      <c r="K4551" s="31" t="n">
        <v>0</v>
      </c>
      <c r="L4551" s="32" t="n"/>
      <c r="M4551" s="31" t="n">
        <v>0</v>
      </c>
      <c r="N4551" s="31" t="n">
        <v>0</v>
      </c>
      <c r="O4551" s="31" t="n"/>
      <c r="P4551" s="31" t="n"/>
      <c r="Q4551" s="31" t="n">
        <v>0</v>
      </c>
      <c r="R4551" s="31" t="n"/>
      <c r="S4551" s="32" t="n"/>
      <c r="T4551" s="32" t="n"/>
      <c r="V4551" t="inlineStr">
        <is>
          <t>01zsd</t>
        </is>
      </c>
      <c r="W4551" t="n">
        <v>3961</v>
      </c>
      <c r="X4551" t="n">
        <v>5132</v>
      </c>
      <c r="Z4551" t="inlineStr">
        <is>
          <t>Johan Gustafsson ((N/A) G)</t>
        </is>
      </c>
    </row>
    <row r="4552">
      <c r="A4552" t="inlineStr">
        <is>
          <t>Johan Harju</t>
        </is>
      </c>
      <c r="B4552" t="inlineStr">
        <is>
          <t>(N/A)</t>
        </is>
      </c>
      <c r="C4552" t="inlineStr">
        <is>
          <t>LW</t>
        </is>
      </c>
      <c r="D4552" t="inlineStr">
        <is>
          <t>F</t>
        </is>
      </c>
      <c r="E4552" t="n">
        <v>40</v>
      </c>
      <c r="F4552" t="inlineStr">
        <is>
          <t>FA</t>
        </is>
      </c>
      <c r="G4552" t="inlineStr">
        <is>
          <t>FA</t>
        </is>
      </c>
      <c r="H4552" s="30" t="n">
        <v>1</v>
      </c>
      <c r="I4552" s="31" t="n">
        <v>0</v>
      </c>
      <c r="J4552" s="31" t="n"/>
      <c r="K4552" s="31" t="n">
        <v>0</v>
      </c>
      <c r="L4552" s="32" t="n"/>
      <c r="M4552" s="31" t="n">
        <v>0</v>
      </c>
      <c r="N4552" s="31" t="n">
        <v>0</v>
      </c>
      <c r="O4552" s="31" t="n"/>
      <c r="P4552" s="31" t="n"/>
      <c r="Q4552" s="31" t="n">
        <v>0</v>
      </c>
      <c r="R4552" s="31" t="n"/>
      <c r="S4552" s="32" t="n"/>
      <c r="T4552" s="32" t="n"/>
      <c r="V4552" t="inlineStr">
        <is>
          <t>01d90</t>
        </is>
      </c>
      <c r="W4552" t="n">
        <v>3464</v>
      </c>
      <c r="X4552" t="n">
        <v>4876</v>
      </c>
      <c r="Z4552" t="inlineStr">
        <is>
          <t>Johan Harju ((N/A) LW)</t>
        </is>
      </c>
    </row>
    <row r="4553">
      <c r="A4553" t="inlineStr">
        <is>
          <t>Johan Larsson</t>
        </is>
      </c>
      <c r="B4553" t="inlineStr">
        <is>
          <t>(N/A)</t>
        </is>
      </c>
      <c r="C4553" t="inlineStr">
        <is>
          <t>LW</t>
        </is>
      </c>
      <c r="D4553" t="inlineStr">
        <is>
          <t>F</t>
        </is>
      </c>
      <c r="E4553" t="n">
        <v>34</v>
      </c>
      <c r="F4553" t="inlineStr">
        <is>
          <t>FA</t>
        </is>
      </c>
      <c r="G4553" t="inlineStr">
        <is>
          <t>FA</t>
        </is>
      </c>
      <c r="H4553" s="30" t="n">
        <v>1</v>
      </c>
      <c r="I4553" s="31" t="n">
        <v>0</v>
      </c>
      <c r="J4553" s="31" t="n"/>
      <c r="K4553" s="31" t="n">
        <v>0</v>
      </c>
      <c r="L4553" s="32" t="n"/>
      <c r="M4553" s="31" t="n">
        <v>0</v>
      </c>
      <c r="N4553" s="31" t="n">
        <v>0</v>
      </c>
      <c r="O4553" s="31" t="n"/>
      <c r="P4553" s="31" t="n"/>
      <c r="Q4553" s="31" t="n">
        <v>0</v>
      </c>
      <c r="R4553" s="31" t="n"/>
      <c r="S4553" s="32" t="n"/>
      <c r="T4553" s="32" t="n"/>
      <c r="V4553" t="inlineStr">
        <is>
          <t>01zsz</t>
        </is>
      </c>
      <c r="W4553" t="n">
        <v>3584</v>
      </c>
      <c r="X4553" t="n">
        <v>5029</v>
      </c>
      <c r="Y4553" t="inlineStr">
        <is>
          <t>4f93f0be-0966-4e29-95ea-cc95b450bd57</t>
        </is>
      </c>
      <c r="Z4553" t="inlineStr">
        <is>
          <t>Johan Larsson ((N/A) LW)</t>
        </is>
      </c>
    </row>
    <row r="4554">
      <c r="A4554" t="inlineStr">
        <is>
          <t>Johan Mattsson</t>
        </is>
      </c>
      <c r="B4554" t="inlineStr">
        <is>
          <t>(N/A)</t>
        </is>
      </c>
      <c r="C4554" t="inlineStr">
        <is>
          <t>G</t>
        </is>
      </c>
      <c r="D4554" t="inlineStr">
        <is>
          <t>G</t>
        </is>
      </c>
      <c r="E4554" t="n">
        <v>34</v>
      </c>
      <c r="F4554" t="inlineStr">
        <is>
          <t>FA</t>
        </is>
      </c>
      <c r="G4554" t="inlineStr">
        <is>
          <t>FA</t>
        </is>
      </c>
      <c r="H4554" s="30" t="n">
        <v>1</v>
      </c>
      <c r="I4554" s="31" t="n">
        <v>0</v>
      </c>
      <c r="J4554" s="31" t="n"/>
      <c r="K4554" s="31" t="n">
        <v>0</v>
      </c>
      <c r="L4554" s="32" t="n"/>
      <c r="M4554" s="31" t="n">
        <v>0</v>
      </c>
      <c r="N4554" s="31" t="n">
        <v>0</v>
      </c>
      <c r="O4554" s="31" t="n"/>
      <c r="P4554" s="31" t="n"/>
      <c r="Q4554" s="31" t="n">
        <v>0</v>
      </c>
      <c r="R4554" s="31" t="n"/>
      <c r="S4554" s="32" t="n"/>
      <c r="T4554" s="32" t="n"/>
      <c r="V4554" t="inlineStr">
        <is>
          <t>02fnk</t>
        </is>
      </c>
      <c r="X4554" t="n">
        <v>5576</v>
      </c>
      <c r="Z4554" t="inlineStr">
        <is>
          <t>Johan Mattsson ((N/A) G)</t>
        </is>
      </c>
    </row>
    <row r="4555">
      <c r="A4555" t="inlineStr">
        <is>
          <t>Johan Motin</t>
        </is>
      </c>
      <c r="B4555" t="inlineStr">
        <is>
          <t>(N/A)</t>
        </is>
      </c>
      <c r="C4555" t="inlineStr">
        <is>
          <t>D</t>
        </is>
      </c>
      <c r="D4555" t="inlineStr">
        <is>
          <t>D</t>
        </is>
      </c>
      <c r="E4555" t="n">
        <v>36</v>
      </c>
      <c r="F4555" t="inlineStr">
        <is>
          <t>FA</t>
        </is>
      </c>
      <c r="G4555" t="inlineStr">
        <is>
          <t>FA</t>
        </is>
      </c>
      <c r="H4555" s="30" t="n">
        <v>1</v>
      </c>
      <c r="I4555" s="31" t="n">
        <v>0</v>
      </c>
      <c r="J4555" s="31" t="n"/>
      <c r="K4555" s="31" t="n">
        <v>0</v>
      </c>
      <c r="L4555" s="32" t="n"/>
      <c r="M4555" s="31" t="n">
        <v>0</v>
      </c>
      <c r="N4555" s="31" t="n">
        <v>0</v>
      </c>
      <c r="O4555" s="31" t="n"/>
      <c r="P4555" s="31" t="n"/>
      <c r="Q4555" s="31" t="n">
        <v>0</v>
      </c>
      <c r="R4555" s="31" t="n"/>
      <c r="S4555" s="32" t="n"/>
      <c r="T4555" s="32" t="n"/>
      <c r="V4555" t="inlineStr">
        <is>
          <t>01di1</t>
        </is>
      </c>
      <c r="W4555" t="n">
        <v>3039</v>
      </c>
      <c r="X4555" t="n">
        <v>4665</v>
      </c>
      <c r="Z4555" t="inlineStr">
        <is>
          <t>Johan Motin ((N/A) D)</t>
        </is>
      </c>
    </row>
    <row r="4556">
      <c r="A4556" t="inlineStr">
        <is>
          <t>Johan Ryno</t>
        </is>
      </c>
      <c r="B4556" t="inlineStr">
        <is>
          <t>(N/A)</t>
        </is>
      </c>
      <c r="C4556" t="inlineStr">
        <is>
          <t>RW</t>
        </is>
      </c>
      <c r="D4556" t="inlineStr">
        <is>
          <t>F</t>
        </is>
      </c>
      <c r="E4556" t="n">
        <v>40</v>
      </c>
      <c r="F4556" t="inlineStr">
        <is>
          <t>FA</t>
        </is>
      </c>
      <c r="G4556" t="inlineStr">
        <is>
          <t>FA</t>
        </is>
      </c>
      <c r="H4556" s="30" t="n">
        <v>1</v>
      </c>
      <c r="I4556" s="31" t="n">
        <v>0</v>
      </c>
      <c r="J4556" s="31" t="n"/>
      <c r="K4556" s="31" t="n">
        <v>0</v>
      </c>
      <c r="L4556" s="32" t="n"/>
      <c r="M4556" s="31" t="n">
        <v>0</v>
      </c>
      <c r="N4556" s="31" t="n">
        <v>0</v>
      </c>
      <c r="O4556" s="31" t="n"/>
      <c r="P4556" s="31" t="n"/>
      <c r="Q4556" s="31" t="n">
        <v>0</v>
      </c>
      <c r="R4556" s="31" t="n"/>
      <c r="S4556" s="32" t="n"/>
      <c r="T4556" s="32" t="n"/>
      <c r="V4556" t="inlineStr">
        <is>
          <t>003pu</t>
        </is>
      </c>
      <c r="X4556" t="n">
        <v>4220</v>
      </c>
      <c r="Z4556" t="inlineStr">
        <is>
          <t>Johan Ryno ((N/A) RW)</t>
        </is>
      </c>
    </row>
    <row r="4557">
      <c r="A4557" t="inlineStr">
        <is>
          <t>Johan Sodergran</t>
        </is>
      </c>
      <c r="B4557" t="inlineStr">
        <is>
          <t>LAK</t>
        </is>
      </c>
      <c r="C4557" t="inlineStr">
        <is>
          <t>LW</t>
        </is>
      </c>
      <c r="D4557" t="inlineStr">
        <is>
          <t>F</t>
        </is>
      </c>
      <c r="E4557" t="n">
        <v>26</v>
      </c>
      <c r="F4557" t="inlineStr">
        <is>
          <t>FA</t>
        </is>
      </c>
      <c r="G4557" t="inlineStr">
        <is>
          <t>FA</t>
        </is>
      </c>
      <c r="H4557" s="30" t="n">
        <v>1</v>
      </c>
      <c r="I4557" s="31" t="n">
        <v>0</v>
      </c>
      <c r="J4557" s="31" t="n"/>
      <c r="K4557" s="31" t="n">
        <v>0</v>
      </c>
      <c r="L4557" s="32" t="n"/>
      <c r="M4557" s="31" t="n">
        <v>0</v>
      </c>
      <c r="N4557" s="31" t="n">
        <v>0</v>
      </c>
      <c r="O4557" s="31" t="n"/>
      <c r="P4557" s="31" t="n"/>
      <c r="Q4557" s="31" t="n">
        <v>0</v>
      </c>
      <c r="R4557" s="31" t="n"/>
      <c r="S4557" s="32" t="n"/>
      <c r="T4557" s="32" t="n"/>
      <c r="V4557" t="inlineStr">
        <is>
          <t>04r0k</t>
        </is>
      </c>
      <c r="W4557" t="n">
        <v>6128</v>
      </c>
      <c r="X4557" t="n">
        <v>8062</v>
      </c>
      <c r="Y4557" t="inlineStr">
        <is>
          <t>f1f37ab5-b5ff-4b82-8ebd-f3833021bfa7</t>
        </is>
      </c>
      <c r="Z4557" t="inlineStr">
        <is>
          <t>Johan Sodergran (LAK LW)</t>
        </is>
      </c>
    </row>
    <row r="4558">
      <c r="A4558" t="inlineStr">
        <is>
          <t>Johan Sundstrom</t>
        </is>
      </c>
      <c r="B4558" t="inlineStr">
        <is>
          <t>(N/A)</t>
        </is>
      </c>
      <c r="C4558" t="inlineStr">
        <is>
          <t>C</t>
        </is>
      </c>
      <c r="D4558" t="inlineStr">
        <is>
          <t>F</t>
        </is>
      </c>
      <c r="E4558" t="n">
        <v>33</v>
      </c>
      <c r="F4558" t="inlineStr">
        <is>
          <t>FA</t>
        </is>
      </c>
      <c r="G4558" t="inlineStr">
        <is>
          <t>FA</t>
        </is>
      </c>
      <c r="H4558" s="30" t="n">
        <v>1</v>
      </c>
      <c r="I4558" s="31" t="n">
        <v>0</v>
      </c>
      <c r="J4558" s="31" t="n"/>
      <c r="K4558" s="31" t="n">
        <v>0</v>
      </c>
      <c r="L4558" s="32" t="n"/>
      <c r="M4558" s="31" t="n">
        <v>0</v>
      </c>
      <c r="N4558" s="31" t="n">
        <v>0</v>
      </c>
      <c r="O4558" s="31" t="n"/>
      <c r="P4558" s="31" t="n"/>
      <c r="Q4558" s="31" t="n">
        <v>0</v>
      </c>
      <c r="R4558" s="31" t="n"/>
      <c r="S4558" s="32" t="n"/>
      <c r="T4558" s="32" t="n"/>
      <c r="V4558" t="inlineStr">
        <is>
          <t>02b6t</t>
        </is>
      </c>
      <c r="W4558" t="n">
        <v>3822</v>
      </c>
      <c r="X4558" t="n">
        <v>5418</v>
      </c>
      <c r="Z4558" t="inlineStr">
        <is>
          <t>Johan Sundstrom ((N/A) C)</t>
        </is>
      </c>
    </row>
    <row r="4559">
      <c r="A4559" t="inlineStr">
        <is>
          <t>Johannes Kinnvall</t>
        </is>
      </c>
      <c r="B4559" t="inlineStr">
        <is>
          <t>(N/A)</t>
        </is>
      </c>
      <c r="C4559" t="inlineStr">
        <is>
          <t>D</t>
        </is>
      </c>
      <c r="D4559" t="inlineStr">
        <is>
          <t>D</t>
        </is>
      </c>
      <c r="E4559" t="n">
        <v>29</v>
      </c>
      <c r="F4559" t="inlineStr">
        <is>
          <t>FA</t>
        </is>
      </c>
      <c r="G4559" t="inlineStr">
        <is>
          <t>FA</t>
        </is>
      </c>
      <c r="H4559" s="30" t="n">
        <v>1</v>
      </c>
      <c r="I4559" s="31" t="n">
        <v>0</v>
      </c>
      <c r="J4559" s="31" t="n"/>
      <c r="K4559" s="31" t="n">
        <v>0</v>
      </c>
      <c r="L4559" s="32" t="n"/>
      <c r="M4559" s="31" t="n">
        <v>0</v>
      </c>
      <c r="N4559" s="31" t="n">
        <v>0</v>
      </c>
      <c r="O4559" s="31" t="n"/>
      <c r="P4559" s="31" t="n"/>
      <c r="Q4559" s="31" t="n">
        <v>0</v>
      </c>
      <c r="R4559" s="31" t="n"/>
      <c r="S4559" s="32" t="n"/>
      <c r="T4559" s="32" t="n"/>
      <c r="V4559" t="inlineStr">
        <is>
          <t>04yfv</t>
        </is>
      </c>
      <c r="W4559" t="n">
        <v>6268</v>
      </c>
      <c r="X4559" t="n">
        <v>8609</v>
      </c>
      <c r="Y4559" t="inlineStr">
        <is>
          <t>47e70499-a364-4983-8218-1100634144ad</t>
        </is>
      </c>
      <c r="Z4559" t="inlineStr">
        <is>
          <t>Johannes Kinnvall ((N/A) D)</t>
        </is>
      </c>
    </row>
    <row r="4560">
      <c r="A4560" t="inlineStr">
        <is>
          <t>John Adams</t>
        </is>
      </c>
      <c r="B4560" t="inlineStr">
        <is>
          <t>DET</t>
        </is>
      </c>
      <c r="C4560" t="inlineStr">
        <is>
          <t>RW</t>
        </is>
      </c>
      <c r="D4560" t="inlineStr">
        <is>
          <t>F</t>
        </is>
      </c>
      <c r="E4560" t="n">
        <v>29</v>
      </c>
      <c r="F4560" t="inlineStr">
        <is>
          <t>FA</t>
        </is>
      </c>
      <c r="G4560" t="inlineStr">
        <is>
          <t>FA</t>
        </is>
      </c>
      <c r="H4560" s="30" t="n">
        <v>1</v>
      </c>
      <c r="I4560" s="31" t="n">
        <v>0</v>
      </c>
      <c r="J4560" s="31" t="n"/>
      <c r="K4560" s="31" t="n">
        <v>0</v>
      </c>
      <c r="L4560" s="32" t="n"/>
      <c r="M4560" s="31" t="n">
        <v>0</v>
      </c>
      <c r="N4560" s="31" t="n">
        <v>0</v>
      </c>
      <c r="O4560" s="31" t="n"/>
      <c r="P4560" s="31" t="n"/>
      <c r="Q4560" s="31" t="n">
        <v>0</v>
      </c>
      <c r="R4560" s="31" t="n"/>
      <c r="S4560" s="32" t="n"/>
      <c r="T4560" s="32" t="n"/>
      <c r="V4560" t="inlineStr">
        <is>
          <t>04f7p</t>
        </is>
      </c>
      <c r="X4560" t="n">
        <v>7677</v>
      </c>
      <c r="Z4560" t="inlineStr">
        <is>
          <t>John Adams (DET RW)</t>
        </is>
      </c>
    </row>
    <row r="4561">
      <c r="A4561" t="inlineStr">
        <is>
          <t>John Albert</t>
        </is>
      </c>
      <c r="B4561" t="inlineStr">
        <is>
          <t>(N/A)</t>
        </is>
      </c>
      <c r="C4561" t="inlineStr">
        <is>
          <t>C</t>
        </is>
      </c>
      <c r="D4561" t="inlineStr">
        <is>
          <t>F</t>
        </is>
      </c>
      <c r="E4561" t="n">
        <v>37</v>
      </c>
      <c r="F4561" t="inlineStr">
        <is>
          <t>FA</t>
        </is>
      </c>
      <c r="G4561" t="inlineStr">
        <is>
          <t>FA</t>
        </is>
      </c>
      <c r="H4561" s="30" t="n">
        <v>1</v>
      </c>
      <c r="I4561" s="31" t="n">
        <v>0</v>
      </c>
      <c r="J4561" s="31" t="n"/>
      <c r="K4561" s="31" t="n">
        <v>0</v>
      </c>
      <c r="L4561" s="32" t="n"/>
      <c r="M4561" s="31" t="n">
        <v>0</v>
      </c>
      <c r="N4561" s="31" t="n">
        <v>0</v>
      </c>
      <c r="O4561" s="31" t="n"/>
      <c r="P4561" s="31" t="n"/>
      <c r="Q4561" s="31" t="n">
        <v>0</v>
      </c>
      <c r="R4561" s="31" t="n"/>
      <c r="S4561" s="32" t="n"/>
      <c r="T4561" s="32" t="n"/>
      <c r="V4561" t="inlineStr">
        <is>
          <t>0243z</t>
        </is>
      </c>
      <c r="W4561" t="n">
        <v>4289</v>
      </c>
      <c r="X4561" t="n">
        <v>5584</v>
      </c>
      <c r="Z4561" t="inlineStr">
        <is>
          <t>John Albert ((N/A) C)</t>
        </is>
      </c>
    </row>
    <row r="4562">
      <c r="A4562" t="inlineStr">
        <is>
          <t>John Armstrong</t>
        </is>
      </c>
      <c r="B4562" t="inlineStr">
        <is>
          <t>CGY</t>
        </is>
      </c>
      <c r="C4562" t="inlineStr">
        <is>
          <t>C</t>
        </is>
      </c>
      <c r="D4562" t="inlineStr">
        <is>
          <t>F</t>
        </is>
      </c>
      <c r="E4562" t="n">
        <v>38</v>
      </c>
      <c r="F4562" t="inlineStr">
        <is>
          <t>FA</t>
        </is>
      </c>
      <c r="G4562" t="inlineStr">
        <is>
          <t>FA</t>
        </is>
      </c>
      <c r="H4562" s="30" t="n">
        <v>1</v>
      </c>
      <c r="I4562" s="31" t="n">
        <v>0</v>
      </c>
      <c r="J4562" s="31" t="n"/>
      <c r="K4562" s="31" t="n">
        <v>0</v>
      </c>
      <c r="L4562" s="32" t="n"/>
      <c r="M4562" s="31" t="n">
        <v>0</v>
      </c>
      <c r="N4562" s="31" t="n">
        <v>0</v>
      </c>
      <c r="O4562" s="31" t="n"/>
      <c r="P4562" s="31" t="n"/>
      <c r="Q4562" s="31" t="n">
        <v>0</v>
      </c>
      <c r="R4562" s="31" t="n"/>
      <c r="S4562" s="32" t="n"/>
      <c r="T4562" s="32" t="n"/>
      <c r="V4562" t="inlineStr">
        <is>
          <t>004j8</t>
        </is>
      </c>
      <c r="W4562" t="n">
        <v>3614</v>
      </c>
      <c r="X4562" t="n">
        <v>4357</v>
      </c>
      <c r="Z4562" t="inlineStr">
        <is>
          <t>John Armstrong (CGY C)</t>
        </is>
      </c>
    </row>
    <row r="4563">
      <c r="A4563" t="inlineStr">
        <is>
          <t>John Curry</t>
        </is>
      </c>
      <c r="B4563" t="inlineStr">
        <is>
          <t>(N/A)</t>
        </is>
      </c>
      <c r="C4563" t="inlineStr">
        <is>
          <t>G</t>
        </is>
      </c>
      <c r="D4563" t="inlineStr">
        <is>
          <t>G</t>
        </is>
      </c>
      <c r="E4563" t="n">
        <v>42</v>
      </c>
      <c r="F4563" t="inlineStr">
        <is>
          <t>FA</t>
        </is>
      </c>
      <c r="G4563" t="inlineStr">
        <is>
          <t>FA</t>
        </is>
      </c>
      <c r="H4563" s="30" t="n">
        <v>1</v>
      </c>
      <c r="I4563" s="31" t="n">
        <v>0</v>
      </c>
      <c r="J4563" s="31" t="n"/>
      <c r="K4563" s="31" t="n">
        <v>0</v>
      </c>
      <c r="L4563" s="32" t="n"/>
      <c r="M4563" s="31" t="n">
        <v>0</v>
      </c>
      <c r="N4563" s="31" t="n">
        <v>0</v>
      </c>
      <c r="O4563" s="31" t="n"/>
      <c r="P4563" s="31" t="n"/>
      <c r="Q4563" s="31" t="n">
        <v>0</v>
      </c>
      <c r="R4563" s="31" t="n"/>
      <c r="S4563" s="32" t="n"/>
      <c r="T4563" s="32" t="n"/>
      <c r="V4563" t="inlineStr">
        <is>
          <t>004mp</t>
        </is>
      </c>
      <c r="W4563" t="n">
        <v>2927</v>
      </c>
      <c r="X4563" t="n">
        <v>4294</v>
      </c>
      <c r="Z4563" t="inlineStr">
        <is>
          <t>John Curry ((N/A) G)</t>
        </is>
      </c>
    </row>
    <row r="4564">
      <c r="A4564" t="inlineStr">
        <is>
          <t>John Dahlstrom</t>
        </is>
      </c>
      <c r="B4564" t="inlineStr">
        <is>
          <t>CHI</t>
        </is>
      </c>
      <c r="C4564" t="inlineStr">
        <is>
          <t>RW</t>
        </is>
      </c>
      <c r="D4564" t="inlineStr">
        <is>
          <t>F</t>
        </is>
      </c>
      <c r="E4564" t="n">
        <v>29</v>
      </c>
      <c r="F4564" t="inlineStr">
        <is>
          <t>FA</t>
        </is>
      </c>
      <c r="G4564" t="inlineStr">
        <is>
          <t>FA</t>
        </is>
      </c>
      <c r="H4564" s="30" t="n">
        <v>1</v>
      </c>
      <c r="I4564" s="31" t="n">
        <v>0</v>
      </c>
      <c r="J4564" s="31" t="n"/>
      <c r="K4564" s="31" t="n">
        <v>0</v>
      </c>
      <c r="L4564" s="32" t="n"/>
      <c r="M4564" s="31" t="n">
        <v>0</v>
      </c>
      <c r="N4564" s="31" t="n">
        <v>0</v>
      </c>
      <c r="O4564" s="31" t="n"/>
      <c r="P4564" s="31" t="n"/>
      <c r="Q4564" s="31" t="n">
        <v>0</v>
      </c>
      <c r="R4564" s="31" t="n"/>
      <c r="S4564" s="32" t="n"/>
      <c r="T4564" s="32" t="n"/>
      <c r="V4564" t="inlineStr">
        <is>
          <t>03rk6</t>
        </is>
      </c>
      <c r="X4564" t="n">
        <v>6953</v>
      </c>
      <c r="Z4564" t="inlineStr">
        <is>
          <t>John Dahlstrom (CHI RW)</t>
        </is>
      </c>
    </row>
    <row r="4565">
      <c r="A4565" t="inlineStr">
        <is>
          <t>John Draeger</t>
        </is>
      </c>
      <c r="B4565" t="inlineStr">
        <is>
          <t>MIN</t>
        </is>
      </c>
      <c r="C4565" t="inlineStr">
        <is>
          <t>D</t>
        </is>
      </c>
      <c r="D4565" t="inlineStr">
        <is>
          <t>D</t>
        </is>
      </c>
      <c r="E4565" t="n">
        <v>32</v>
      </c>
      <c r="F4565" t="inlineStr">
        <is>
          <t>FA</t>
        </is>
      </c>
      <c r="G4565" t="inlineStr">
        <is>
          <t>FA</t>
        </is>
      </c>
      <c r="H4565" s="30" t="n">
        <v>1</v>
      </c>
      <c r="I4565" s="31" t="n">
        <v>0</v>
      </c>
      <c r="J4565" s="31" t="n"/>
      <c r="K4565" s="31" t="n">
        <v>0</v>
      </c>
      <c r="L4565" s="32" t="n"/>
      <c r="M4565" s="31" t="n">
        <v>0</v>
      </c>
      <c r="N4565" s="31" t="n">
        <v>0</v>
      </c>
      <c r="O4565" s="31" t="n"/>
      <c r="P4565" s="31" t="n"/>
      <c r="Q4565" s="31" t="n">
        <v>0</v>
      </c>
      <c r="R4565" s="31" t="n"/>
      <c r="S4565" s="32" t="n"/>
      <c r="T4565" s="32" t="n"/>
      <c r="V4565" t="inlineStr">
        <is>
          <t>02npt</t>
        </is>
      </c>
      <c r="Z4565" t="inlineStr">
        <is>
          <t>John Draeger (MIN D)</t>
        </is>
      </c>
    </row>
    <row r="4566">
      <c r="A4566" t="inlineStr">
        <is>
          <t>John Farinacci</t>
        </is>
      </c>
      <c r="B4566" t="inlineStr">
        <is>
          <t>BOS</t>
        </is>
      </c>
      <c r="C4566" t="inlineStr">
        <is>
          <t>C</t>
        </is>
      </c>
      <c r="D4566" t="inlineStr">
        <is>
          <t>F</t>
        </is>
      </c>
      <c r="E4566" t="n">
        <v>25</v>
      </c>
      <c r="F4566" t="inlineStr">
        <is>
          <t>FA</t>
        </is>
      </c>
      <c r="G4566" t="inlineStr">
        <is>
          <t>FA</t>
        </is>
      </c>
      <c r="H4566" s="30" t="n">
        <v>775000</v>
      </c>
      <c r="I4566" s="31" t="n">
        <v>0</v>
      </c>
      <c r="J4566" s="31" t="n"/>
      <c r="K4566" s="31" t="n">
        <v>0</v>
      </c>
      <c r="L4566" s="32" t="n"/>
      <c r="M4566" s="31" t="n">
        <v>0</v>
      </c>
      <c r="N4566" s="31" t="n">
        <v>0</v>
      </c>
      <c r="O4566" s="31" t="n"/>
      <c r="P4566" s="31" t="n"/>
      <c r="Q4566" s="31" t="n">
        <v>0</v>
      </c>
      <c r="R4566" s="31" t="n"/>
      <c r="S4566" s="32" t="n"/>
      <c r="T4566" s="32" t="n"/>
      <c r="V4566" t="inlineStr">
        <is>
          <t>050by</t>
        </is>
      </c>
      <c r="W4566" t="n">
        <v>5992</v>
      </c>
      <c r="Y4566" t="inlineStr">
        <is>
          <t>763d662a-417c-4e2b-9d15-a824d14d22aa</t>
        </is>
      </c>
      <c r="Z4566" t="inlineStr">
        <is>
          <t>John Farinacci (BOS C)</t>
        </is>
      </c>
    </row>
    <row r="4567">
      <c r="A4567" t="inlineStr">
        <is>
          <t>John Fusco</t>
        </is>
      </c>
      <c r="B4567" t="inlineStr">
        <is>
          <t>TOR</t>
        </is>
      </c>
      <c r="C4567" t="inlineStr">
        <is>
          <t>D</t>
        </is>
      </c>
      <c r="D4567" t="inlineStr">
        <is>
          <t>D</t>
        </is>
      </c>
      <c r="E4567" t="n">
        <v>25</v>
      </c>
      <c r="F4567" t="inlineStr">
        <is>
          <t>FA</t>
        </is>
      </c>
      <c r="G4567" t="inlineStr">
        <is>
          <t>FA</t>
        </is>
      </c>
      <c r="H4567" s="30" t="n">
        <v>1</v>
      </c>
      <c r="I4567" s="31" t="n">
        <v>0</v>
      </c>
      <c r="J4567" s="31" t="n"/>
      <c r="K4567" s="31" t="n">
        <v>0</v>
      </c>
      <c r="L4567" s="32" t="n"/>
      <c r="M4567" s="31" t="n">
        <v>0</v>
      </c>
      <c r="N4567" s="31" t="n">
        <v>0</v>
      </c>
      <c r="O4567" s="31" t="n"/>
      <c r="P4567" s="31" t="n"/>
      <c r="Q4567" s="31" t="n">
        <v>0</v>
      </c>
      <c r="R4567" s="31" t="n"/>
      <c r="S4567" s="32" t="n"/>
      <c r="T4567" s="32" t="n"/>
      <c r="V4567" t="inlineStr">
        <is>
          <t>05oya</t>
        </is>
      </c>
      <c r="Y4567" t="inlineStr">
        <is>
          <t>a1cd76f2-1fa0-4ea2-a5bd-0e3673959cda</t>
        </is>
      </c>
      <c r="Z4567" t="inlineStr">
        <is>
          <t>John Fusco (TOR D)</t>
        </is>
      </c>
    </row>
    <row r="4568">
      <c r="A4568" t="inlineStr">
        <is>
          <t>John Gilmour</t>
        </is>
      </c>
      <c r="B4568" t="inlineStr">
        <is>
          <t>(N/A)</t>
        </is>
      </c>
      <c r="C4568" t="inlineStr">
        <is>
          <t>D</t>
        </is>
      </c>
      <c r="D4568" t="inlineStr">
        <is>
          <t>D</t>
        </is>
      </c>
      <c r="E4568" t="n">
        <v>33</v>
      </c>
      <c r="F4568" t="inlineStr">
        <is>
          <t>FA</t>
        </is>
      </c>
      <c r="G4568" t="inlineStr">
        <is>
          <t>FA</t>
        </is>
      </c>
      <c r="H4568" s="30" t="n">
        <v>1</v>
      </c>
      <c r="I4568" s="31" t="n">
        <v>0</v>
      </c>
      <c r="J4568" s="31" t="n"/>
      <c r="K4568" s="31" t="n">
        <v>0</v>
      </c>
      <c r="L4568" s="32" t="n"/>
      <c r="M4568" s="31" t="n">
        <v>0</v>
      </c>
      <c r="N4568" s="31" t="n">
        <v>0</v>
      </c>
      <c r="O4568" s="31" t="n"/>
      <c r="P4568" s="31" t="n"/>
      <c r="Q4568" s="31" t="n">
        <v>0</v>
      </c>
      <c r="R4568" s="31" t="n"/>
      <c r="S4568" s="32" t="n"/>
      <c r="T4568" s="32" t="n"/>
      <c r="V4568" t="inlineStr">
        <is>
          <t>031uy</t>
        </is>
      </c>
      <c r="W4568" t="n">
        <v>5275</v>
      </c>
      <c r="X4568" t="n">
        <v>6176</v>
      </c>
      <c r="Y4568" t="inlineStr">
        <is>
          <t>fe2b3fb9-5bb1-4d1a-9869-da5e7925d306</t>
        </is>
      </c>
      <c r="Z4568" t="inlineStr">
        <is>
          <t>John Gilmour ((N/A) D)</t>
        </is>
      </c>
    </row>
    <row r="4569">
      <c r="A4569" t="inlineStr">
        <is>
          <t>John Kupsky</t>
        </is>
      </c>
      <c r="B4569" t="inlineStr">
        <is>
          <t>SJS</t>
        </is>
      </c>
      <c r="C4569" t="inlineStr">
        <is>
          <t>G</t>
        </is>
      </c>
      <c r="D4569" t="inlineStr">
        <is>
          <t>G</t>
        </is>
      </c>
      <c r="E4569" t="n">
        <v>30</v>
      </c>
      <c r="F4569" t="inlineStr">
        <is>
          <t>FA</t>
        </is>
      </c>
      <c r="G4569" t="inlineStr">
        <is>
          <t>FA</t>
        </is>
      </c>
      <c r="H4569" s="30" t="n">
        <v>1</v>
      </c>
      <c r="I4569" s="31" t="n">
        <v>0</v>
      </c>
      <c r="J4569" s="31" t="n"/>
      <c r="K4569" s="31" t="n">
        <v>0</v>
      </c>
      <c r="L4569" s="32" t="n"/>
      <c r="M4569" s="31" t="n">
        <v>0</v>
      </c>
      <c r="N4569" s="31" t="n">
        <v>0</v>
      </c>
      <c r="O4569" s="31" t="n"/>
      <c r="P4569" s="31" t="n"/>
      <c r="Q4569" s="31" t="n">
        <v>0</v>
      </c>
      <c r="R4569" s="31" t="n"/>
      <c r="S4569" s="32" t="n"/>
      <c r="T4569" s="32" t="n"/>
      <c r="V4569" t="inlineStr">
        <is>
          <t>03rjp</t>
        </is>
      </c>
      <c r="X4569" t="n">
        <v>6935</v>
      </c>
      <c r="Z4569" t="inlineStr">
        <is>
          <t>John Kupsky (SJS G)</t>
        </is>
      </c>
    </row>
    <row r="4570">
      <c r="A4570" t="inlineStr">
        <is>
          <t>John Kurtz</t>
        </is>
      </c>
      <c r="B4570" t="inlineStr">
        <is>
          <t>(N/A)</t>
        </is>
      </c>
      <c r="C4570" t="inlineStr">
        <is>
          <t>LW</t>
        </is>
      </c>
      <c r="D4570" t="inlineStr">
        <is>
          <t>F</t>
        </is>
      </c>
      <c r="E4570" t="n">
        <v>37</v>
      </c>
      <c r="F4570" t="inlineStr">
        <is>
          <t>FA</t>
        </is>
      </c>
      <c r="G4570" t="inlineStr">
        <is>
          <t>FA</t>
        </is>
      </c>
      <c r="H4570" s="30" t="n">
        <v>1</v>
      </c>
      <c r="I4570" s="31" t="n">
        <v>0</v>
      </c>
      <c r="J4570" s="31" t="n"/>
      <c r="K4570" s="31" t="n">
        <v>0</v>
      </c>
      <c r="L4570" s="32" t="n"/>
      <c r="M4570" s="31" t="n">
        <v>0</v>
      </c>
      <c r="N4570" s="31" t="n">
        <v>0</v>
      </c>
      <c r="O4570" s="31" t="n"/>
      <c r="P4570" s="31" t="n"/>
      <c r="Q4570" s="31" t="n">
        <v>0</v>
      </c>
      <c r="R4570" s="31" t="n"/>
      <c r="S4570" s="32" t="n"/>
      <c r="T4570" s="32" t="n"/>
      <c r="V4570" t="inlineStr">
        <is>
          <t>02zo5</t>
        </is>
      </c>
      <c r="W4570" t="n">
        <v>4127</v>
      </c>
      <c r="X4570" t="n">
        <v>5947</v>
      </c>
      <c r="Z4570" t="inlineStr">
        <is>
          <t>John Kurtz ((N/A) LW)</t>
        </is>
      </c>
    </row>
    <row r="4571">
      <c r="A4571" t="inlineStr">
        <is>
          <t>John Lammers</t>
        </is>
      </c>
      <c r="B4571" t="inlineStr">
        <is>
          <t>(N/A)</t>
        </is>
      </c>
      <c r="C4571" t="inlineStr">
        <is>
          <t>LW</t>
        </is>
      </c>
      <c r="D4571" t="inlineStr">
        <is>
          <t>F</t>
        </is>
      </c>
      <c r="E4571" t="n">
        <v>40</v>
      </c>
      <c r="F4571" t="inlineStr">
        <is>
          <t>FA</t>
        </is>
      </c>
      <c r="G4571" t="inlineStr">
        <is>
          <t>FA</t>
        </is>
      </c>
      <c r="H4571" s="30" t="n">
        <v>1</v>
      </c>
      <c r="I4571" s="31" t="n">
        <v>0</v>
      </c>
      <c r="J4571" s="31" t="n"/>
      <c r="K4571" s="31" t="n">
        <v>0</v>
      </c>
      <c r="L4571" s="32" t="n"/>
      <c r="M4571" s="31" t="n">
        <v>0</v>
      </c>
      <c r="N4571" s="31" t="n">
        <v>0</v>
      </c>
      <c r="O4571" s="31" t="n"/>
      <c r="P4571" s="31" t="n"/>
      <c r="Q4571" s="31" t="n">
        <v>0</v>
      </c>
      <c r="R4571" s="31" t="n"/>
      <c r="S4571" s="32" t="n"/>
      <c r="T4571" s="32" t="n"/>
      <c r="V4571" t="inlineStr">
        <is>
          <t>003ny</t>
        </is>
      </c>
      <c r="X4571" t="n">
        <v>3894</v>
      </c>
      <c r="Z4571" t="inlineStr">
        <is>
          <t>John Lammers ((N/A) LW)</t>
        </is>
      </c>
    </row>
    <row r="4572">
      <c r="A4572" t="inlineStr">
        <is>
          <t>John Lee</t>
        </is>
      </c>
      <c r="B4572" t="inlineStr">
        <is>
          <t>FLA</t>
        </is>
      </c>
      <c r="C4572" t="inlineStr">
        <is>
          <t>D</t>
        </is>
      </c>
      <c r="D4572" t="inlineStr">
        <is>
          <t>D</t>
        </is>
      </c>
      <c r="E4572" t="n">
        <v>37</v>
      </c>
      <c r="F4572" t="inlineStr">
        <is>
          <t>FA</t>
        </is>
      </c>
      <c r="G4572" t="inlineStr">
        <is>
          <t>FA</t>
        </is>
      </c>
      <c r="H4572" s="30" t="n">
        <v>1</v>
      </c>
      <c r="I4572" s="31" t="n">
        <v>0</v>
      </c>
      <c r="J4572" s="31" t="n"/>
      <c r="K4572" s="31" t="n">
        <v>0</v>
      </c>
      <c r="L4572" s="32" t="n"/>
      <c r="M4572" s="31" t="n">
        <v>0</v>
      </c>
      <c r="N4572" s="31" t="n">
        <v>0</v>
      </c>
      <c r="O4572" s="31" t="n"/>
      <c r="P4572" s="31" t="n"/>
      <c r="Q4572" s="31" t="n">
        <v>0</v>
      </c>
      <c r="R4572" s="31" t="n"/>
      <c r="S4572" s="32" t="n"/>
      <c r="T4572" s="32" t="n"/>
      <c r="V4572" t="inlineStr">
        <is>
          <t>02ye5</t>
        </is>
      </c>
      <c r="X4572" t="n">
        <v>6277</v>
      </c>
      <c r="Z4572" t="inlineStr">
        <is>
          <t>John Lee (FLA D)</t>
        </is>
      </c>
    </row>
    <row r="4573">
      <c r="A4573" t="inlineStr">
        <is>
          <t>John Lethemon</t>
        </is>
      </c>
      <c r="B4573" t="inlineStr">
        <is>
          <t>(N/A)</t>
        </is>
      </c>
      <c r="C4573" t="inlineStr">
        <is>
          <t>G</t>
        </is>
      </c>
      <c r="D4573" t="inlineStr">
        <is>
          <t>G</t>
        </is>
      </c>
      <c r="E4573" t="n">
        <v>30</v>
      </c>
      <c r="F4573" t="inlineStr">
        <is>
          <t>FA</t>
        </is>
      </c>
      <c r="G4573" t="inlineStr">
        <is>
          <t>FA</t>
        </is>
      </c>
      <c r="H4573" s="30" t="n">
        <v>1</v>
      </c>
      <c r="I4573" s="31" t="n">
        <v>0</v>
      </c>
      <c r="J4573" s="31" t="n"/>
      <c r="K4573" s="31" t="n">
        <v>0</v>
      </c>
      <c r="L4573" s="32" t="n"/>
      <c r="M4573" s="31" t="n">
        <v>0</v>
      </c>
      <c r="N4573" s="31" t="n">
        <v>0</v>
      </c>
      <c r="O4573" s="31" t="n"/>
      <c r="P4573" s="31" t="n"/>
      <c r="Q4573" s="31" t="n">
        <v>0</v>
      </c>
      <c r="R4573" s="31" t="n"/>
      <c r="S4573" s="32" t="n"/>
      <c r="T4573" s="32" t="n"/>
      <c r="V4573" t="inlineStr">
        <is>
          <t>05grz</t>
        </is>
      </c>
      <c r="W4573" t="n">
        <v>6859</v>
      </c>
      <c r="Y4573" t="inlineStr">
        <is>
          <t>301d0109-52f7-4e2f-89ef-328aa4100064</t>
        </is>
      </c>
      <c r="Z4573" t="inlineStr">
        <is>
          <t>John Lethemon ((N/A) G)</t>
        </is>
      </c>
    </row>
    <row r="4574">
      <c r="A4574" t="inlineStr">
        <is>
          <t>John Ludvig</t>
        </is>
      </c>
      <c r="B4574" t="inlineStr">
        <is>
          <t>(N/A)</t>
        </is>
      </c>
      <c r="C4574" t="inlineStr">
        <is>
          <t>D</t>
        </is>
      </c>
      <c r="D4574" t="inlineStr">
        <is>
          <t>D</t>
        </is>
      </c>
      <c r="E4574" t="n">
        <v>26</v>
      </c>
      <c r="F4574" t="inlineStr">
        <is>
          <t>FA</t>
        </is>
      </c>
      <c r="G4574" t="inlineStr">
        <is>
          <t>FA</t>
        </is>
      </c>
      <c r="H4574" s="30" t="n">
        <v>1</v>
      </c>
      <c r="I4574" s="31" t="n">
        <v>0</v>
      </c>
      <c r="J4574" s="31" t="n"/>
      <c r="K4574" s="31" t="n">
        <v>0</v>
      </c>
      <c r="L4574" s="32" t="n"/>
      <c r="M4574" s="31" t="n">
        <v>0</v>
      </c>
      <c r="N4574" s="31" t="n">
        <v>0</v>
      </c>
      <c r="O4574" s="31" t="n"/>
      <c r="P4574" s="31" t="n"/>
      <c r="Q4574" s="31" t="n">
        <v>0</v>
      </c>
      <c r="R4574" s="31" t="n"/>
      <c r="S4574" s="32" t="n"/>
      <c r="T4574" s="32" t="n"/>
      <c r="V4574" t="inlineStr">
        <is>
          <t>051tn</t>
        </is>
      </c>
      <c r="W4574" t="n">
        <v>6137</v>
      </c>
      <c r="X4574" t="n">
        <v>8347</v>
      </c>
      <c r="Y4574" t="inlineStr">
        <is>
          <t>53246030-7688-4580-abd8-4724297564d0</t>
        </is>
      </c>
      <c r="Z4574" t="inlineStr">
        <is>
          <t>John Ludvig ((N/A) D)</t>
        </is>
      </c>
    </row>
    <row r="4575">
      <c r="A4575" t="inlineStr">
        <is>
          <t>John McCarron</t>
        </is>
      </c>
      <c r="B4575" t="inlineStr">
        <is>
          <t>EDM</t>
        </is>
      </c>
      <c r="C4575" t="inlineStr">
        <is>
          <t>RW</t>
        </is>
      </c>
      <c r="D4575" t="inlineStr">
        <is>
          <t>F</t>
        </is>
      </c>
      <c r="E4575" t="n">
        <v>34</v>
      </c>
      <c r="F4575" t="inlineStr">
        <is>
          <t>FA</t>
        </is>
      </c>
      <c r="G4575" t="inlineStr">
        <is>
          <t>FA</t>
        </is>
      </c>
      <c r="H4575" s="30" t="n">
        <v>1</v>
      </c>
      <c r="I4575" s="31" t="n">
        <v>0</v>
      </c>
      <c r="J4575" s="31" t="n"/>
      <c r="K4575" s="31" t="n">
        <v>0</v>
      </c>
      <c r="L4575" s="32" t="n"/>
      <c r="M4575" s="31" t="n">
        <v>0</v>
      </c>
      <c r="N4575" s="31" t="n">
        <v>0</v>
      </c>
      <c r="O4575" s="31" t="n"/>
      <c r="P4575" s="31" t="n"/>
      <c r="Q4575" s="31" t="n">
        <v>0</v>
      </c>
      <c r="R4575" s="31" t="n"/>
      <c r="S4575" s="32" t="n"/>
      <c r="T4575" s="32" t="n"/>
      <c r="V4575" t="inlineStr">
        <is>
          <t>02oah</t>
        </is>
      </c>
      <c r="Z4575" t="inlineStr">
        <is>
          <t>John McCarron (EDM RW)</t>
        </is>
      </c>
    </row>
    <row r="4576">
      <c r="A4576" t="inlineStr">
        <is>
          <t>John McCarthy</t>
        </is>
      </c>
      <c r="B4576" t="inlineStr">
        <is>
          <t>SJS</t>
        </is>
      </c>
      <c r="C4576" t="inlineStr">
        <is>
          <t>LW</t>
        </is>
      </c>
      <c r="D4576" t="inlineStr">
        <is>
          <t>F</t>
        </is>
      </c>
      <c r="E4576" t="n">
        <v>40</v>
      </c>
      <c r="F4576" t="inlineStr">
        <is>
          <t>FA</t>
        </is>
      </c>
      <c r="G4576" t="inlineStr">
        <is>
          <t>FA</t>
        </is>
      </c>
      <c r="H4576" s="30" t="n">
        <v>1</v>
      </c>
      <c r="I4576" s="31" t="n">
        <v>0</v>
      </c>
      <c r="J4576" s="31" t="n"/>
      <c r="K4576" s="31" t="n">
        <v>0</v>
      </c>
      <c r="L4576" s="32" t="n"/>
      <c r="M4576" s="31" t="n">
        <v>0</v>
      </c>
      <c r="N4576" s="31" t="n">
        <v>0</v>
      </c>
      <c r="O4576" s="31" t="n"/>
      <c r="P4576" s="31" t="n"/>
      <c r="Q4576" s="31" t="n">
        <v>0</v>
      </c>
      <c r="R4576" s="31" t="n"/>
      <c r="S4576" s="32" t="n"/>
      <c r="T4576" s="32" t="n"/>
      <c r="V4576" t="inlineStr">
        <is>
          <t>01d66</t>
        </is>
      </c>
      <c r="W4576" t="n">
        <v>3241</v>
      </c>
      <c r="X4576" t="n">
        <v>4658</v>
      </c>
      <c r="Z4576" t="inlineStr">
        <is>
          <t>John McCarthy (SJS LW)</t>
        </is>
      </c>
    </row>
    <row r="4577">
      <c r="A4577" t="inlineStr">
        <is>
          <t>John McInnis</t>
        </is>
      </c>
      <c r="B4577" t="inlineStr">
        <is>
          <t>SJS</t>
        </is>
      </c>
      <c r="C4577" t="inlineStr">
        <is>
          <t>RW</t>
        </is>
      </c>
      <c r="D4577" t="inlineStr">
        <is>
          <t>F</t>
        </is>
      </c>
      <c r="E4577" t="n">
        <v>37</v>
      </c>
      <c r="F4577" t="inlineStr">
        <is>
          <t>FA</t>
        </is>
      </c>
      <c r="G4577" t="inlineStr">
        <is>
          <t>FA</t>
        </is>
      </c>
      <c r="H4577" s="30" t="n">
        <v>1</v>
      </c>
      <c r="I4577" s="31" t="n">
        <v>0</v>
      </c>
      <c r="J4577" s="31" t="n"/>
      <c r="K4577" s="31" t="n">
        <v>0</v>
      </c>
      <c r="L4577" s="32" t="n"/>
      <c r="M4577" s="31" t="n">
        <v>0</v>
      </c>
      <c r="N4577" s="31" t="n">
        <v>0</v>
      </c>
      <c r="O4577" s="31" t="n"/>
      <c r="P4577" s="31" t="n"/>
      <c r="Q4577" s="31" t="n">
        <v>0</v>
      </c>
      <c r="R4577" s="31" t="n"/>
      <c r="S4577" s="32" t="n"/>
      <c r="T4577" s="32" t="n"/>
      <c r="V4577" t="inlineStr">
        <is>
          <t>03kgv</t>
        </is>
      </c>
      <c r="W4577" t="n">
        <v>4655</v>
      </c>
      <c r="X4577" t="n">
        <v>6588</v>
      </c>
      <c r="Z4577" t="inlineStr">
        <is>
          <t>John McInnis (SJS RW)</t>
        </is>
      </c>
    </row>
    <row r="4578">
      <c r="A4578" t="inlineStr">
        <is>
          <t>John Mitchell</t>
        </is>
      </c>
      <c r="B4578" t="inlineStr">
        <is>
          <t>(N/A)</t>
        </is>
      </c>
      <c r="C4578" t="inlineStr">
        <is>
          <t>C</t>
        </is>
      </c>
      <c r="D4578" t="inlineStr">
        <is>
          <t>F</t>
        </is>
      </c>
      <c r="E4578" t="n">
        <v>41</v>
      </c>
      <c r="F4578" t="inlineStr">
        <is>
          <t>FA</t>
        </is>
      </c>
      <c r="G4578" t="inlineStr">
        <is>
          <t>FA</t>
        </is>
      </c>
      <c r="H4578" s="30" t="n">
        <v>1</v>
      </c>
      <c r="I4578" s="31" t="n">
        <v>0</v>
      </c>
      <c r="J4578" s="31" t="n"/>
      <c r="K4578" s="31" t="n">
        <v>0</v>
      </c>
      <c r="L4578" s="32" t="n"/>
      <c r="M4578" s="31" t="n">
        <v>0</v>
      </c>
      <c r="N4578" s="31" t="n">
        <v>0</v>
      </c>
      <c r="O4578" s="31" t="n"/>
      <c r="P4578" s="31" t="n"/>
      <c r="Q4578" s="31" t="n">
        <v>0</v>
      </c>
      <c r="R4578" s="31" t="n"/>
      <c r="S4578" s="32" t="n"/>
      <c r="T4578" s="32" t="n"/>
      <c r="V4578" t="inlineStr">
        <is>
          <t>0049z</t>
        </is>
      </c>
      <c r="W4578" t="n">
        <v>3096</v>
      </c>
      <c r="X4578" t="n">
        <v>3692</v>
      </c>
      <c r="Z4578" t="inlineStr">
        <is>
          <t>John Mitchell ((N/A) C)</t>
        </is>
      </c>
    </row>
    <row r="4579">
      <c r="A4579" t="inlineStr">
        <is>
          <t>John Mitchell</t>
        </is>
      </c>
      <c r="B4579" t="inlineStr">
        <is>
          <t>(N/A)</t>
        </is>
      </c>
      <c r="C4579" t="inlineStr">
        <is>
          <t>LW</t>
        </is>
      </c>
      <c r="D4579" t="inlineStr">
        <is>
          <t>F</t>
        </is>
      </c>
      <c r="E4579" t="n">
        <v>40</v>
      </c>
      <c r="F4579" t="inlineStr">
        <is>
          <t>FA</t>
        </is>
      </c>
      <c r="G4579" t="inlineStr">
        <is>
          <t>FA</t>
        </is>
      </c>
      <c r="H4579" s="30" t="n">
        <v>1</v>
      </c>
      <c r="I4579" s="31" t="n">
        <v>0</v>
      </c>
      <c r="J4579" s="31" t="n"/>
      <c r="K4579" s="31" t="n">
        <v>0</v>
      </c>
      <c r="L4579" s="32" t="n"/>
      <c r="M4579" s="31" t="n">
        <v>0</v>
      </c>
      <c r="N4579" s="31" t="n">
        <v>0</v>
      </c>
      <c r="O4579" s="31" t="n"/>
      <c r="P4579" s="31" t="n"/>
      <c r="Q4579" s="31" t="n">
        <v>0</v>
      </c>
      <c r="R4579" s="31" t="n"/>
      <c r="S4579" s="32" t="n"/>
      <c r="T4579" s="32" t="n"/>
      <c r="V4579" t="inlineStr">
        <is>
          <t>02jp9</t>
        </is>
      </c>
      <c r="X4579" t="n">
        <v>5666</v>
      </c>
      <c r="Z4579" t="inlineStr">
        <is>
          <t>John Mitchell ((N/A) LW)</t>
        </is>
      </c>
    </row>
    <row r="4580">
      <c r="A4580" t="inlineStr">
        <is>
          <t>John Muse</t>
        </is>
      </c>
      <c r="B4580" t="inlineStr">
        <is>
          <t>(N/A)</t>
        </is>
      </c>
      <c r="C4580" t="inlineStr">
        <is>
          <t>G</t>
        </is>
      </c>
      <c r="D4580" t="inlineStr">
        <is>
          <t>G</t>
        </is>
      </c>
      <c r="E4580" t="n">
        <v>38</v>
      </c>
      <c r="F4580" t="inlineStr">
        <is>
          <t>FA</t>
        </is>
      </c>
      <c r="G4580" t="inlineStr">
        <is>
          <t>FA</t>
        </is>
      </c>
      <c r="H4580" s="30" t="n">
        <v>1</v>
      </c>
      <c r="I4580" s="31" t="n">
        <v>0</v>
      </c>
      <c r="J4580" s="31" t="n"/>
      <c r="K4580" s="31" t="n">
        <v>0</v>
      </c>
      <c r="L4580" s="32" t="n"/>
      <c r="M4580" s="31" t="n">
        <v>0</v>
      </c>
      <c r="N4580" s="31" t="n">
        <v>0</v>
      </c>
      <c r="O4580" s="31" t="n"/>
      <c r="P4580" s="31" t="n"/>
      <c r="Q4580" s="31" t="n">
        <v>0</v>
      </c>
      <c r="R4580" s="31" t="n"/>
      <c r="S4580" s="32" t="n"/>
      <c r="T4580" s="32" t="n"/>
      <c r="V4580" t="inlineStr">
        <is>
          <t>02k1e</t>
        </is>
      </c>
      <c r="W4580" t="n">
        <v>3876</v>
      </c>
      <c r="X4580" t="n">
        <v>5678</v>
      </c>
      <c r="Z4580" t="inlineStr">
        <is>
          <t>John Muse ((N/A) G)</t>
        </is>
      </c>
    </row>
    <row r="4581">
      <c r="A4581" t="inlineStr">
        <is>
          <t>John Mustard</t>
        </is>
      </c>
      <c r="B4581" t="inlineStr">
        <is>
          <t>CHI</t>
        </is>
      </c>
      <c r="C4581" t="inlineStr">
        <is>
          <t>LW</t>
        </is>
      </c>
      <c r="D4581" t="inlineStr">
        <is>
          <t>F</t>
        </is>
      </c>
      <c r="E4581" t="n">
        <v>20</v>
      </c>
      <c r="F4581" t="inlineStr">
        <is>
          <t>T</t>
        </is>
      </c>
      <c r="G4581" t="inlineStr">
        <is>
          <t>Anybody but the Leafs</t>
        </is>
      </c>
      <c r="H4581" s="30" t="n">
        <v>1</v>
      </c>
      <c r="I4581" s="31" t="n">
        <v>0</v>
      </c>
      <c r="J4581" s="31" t="n"/>
      <c r="K4581" s="31" t="n">
        <v>0</v>
      </c>
      <c r="L4581" s="32" t="n"/>
      <c r="M4581" s="31" t="n">
        <v>0</v>
      </c>
      <c r="N4581" s="31" t="n">
        <v>0</v>
      </c>
      <c r="O4581" s="31" t="n"/>
      <c r="P4581" s="31" t="n"/>
      <c r="Q4581" s="31" t="n">
        <v>0</v>
      </c>
      <c r="R4581" s="31" t="n"/>
      <c r="S4581" s="32" t="n"/>
      <c r="T4581" s="32" t="n"/>
      <c r="V4581" t="inlineStr">
        <is>
          <t>06ief</t>
        </is>
      </c>
      <c r="W4581" t="n">
        <v>7200</v>
      </c>
      <c r="Y4581" t="inlineStr">
        <is>
          <t>c0d1aa3e-72af-448f-9827-395ce29db6c0</t>
        </is>
      </c>
      <c r="Z4581" t="inlineStr">
        <is>
          <t>John Mustard (CHI LW)</t>
        </is>
      </c>
    </row>
    <row r="4582">
      <c r="A4582" t="inlineStr">
        <is>
          <t>John Negrin</t>
        </is>
      </c>
      <c r="B4582" t="inlineStr">
        <is>
          <t>(N/A)</t>
        </is>
      </c>
      <c r="C4582" t="inlineStr">
        <is>
          <t>D</t>
        </is>
      </c>
      <c r="D4582" t="inlineStr">
        <is>
          <t>D</t>
        </is>
      </c>
      <c r="E4582" t="n">
        <v>37</v>
      </c>
      <c r="F4582" t="inlineStr">
        <is>
          <t>FA</t>
        </is>
      </c>
      <c r="G4582" t="inlineStr">
        <is>
          <t>FA</t>
        </is>
      </c>
      <c r="H4582" s="30" t="n">
        <v>1</v>
      </c>
      <c r="I4582" s="31" t="n">
        <v>0</v>
      </c>
      <c r="J4582" s="31" t="n"/>
      <c r="K4582" s="31" t="n">
        <v>0</v>
      </c>
      <c r="L4582" s="32" t="n"/>
      <c r="M4582" s="31" t="n">
        <v>0</v>
      </c>
      <c r="N4582" s="31" t="n">
        <v>0</v>
      </c>
      <c r="O4582" s="31" t="n"/>
      <c r="P4582" s="31" t="n"/>
      <c r="Q4582" s="31" t="n">
        <v>0</v>
      </c>
      <c r="R4582" s="31" t="n"/>
      <c r="S4582" s="32" t="n"/>
      <c r="T4582" s="32" t="n"/>
      <c r="V4582" t="inlineStr">
        <is>
          <t>0058e</t>
        </is>
      </c>
      <c r="W4582" t="n">
        <v>2972</v>
      </c>
      <c r="X4582" t="n">
        <v>4358</v>
      </c>
      <c r="Z4582" t="inlineStr">
        <is>
          <t>John Negrin ((N/A) D)</t>
        </is>
      </c>
    </row>
    <row r="4583">
      <c r="A4583" t="inlineStr">
        <is>
          <t>John Nyberg</t>
        </is>
      </c>
      <c r="B4583" t="inlineStr">
        <is>
          <t>(N/A)</t>
        </is>
      </c>
      <c r="C4583" t="inlineStr">
        <is>
          <t>D</t>
        </is>
      </c>
      <c r="D4583" t="inlineStr">
        <is>
          <t>D</t>
        </is>
      </c>
      <c r="E4583" t="n">
        <v>30</v>
      </c>
      <c r="F4583" t="inlineStr">
        <is>
          <t>FA</t>
        </is>
      </c>
      <c r="G4583" t="inlineStr">
        <is>
          <t>FA</t>
        </is>
      </c>
      <c r="H4583" s="30" t="n">
        <v>1</v>
      </c>
      <c r="I4583" s="31" t="n">
        <v>0</v>
      </c>
      <c r="J4583" s="31" t="n"/>
      <c r="K4583" s="31" t="n">
        <v>0</v>
      </c>
      <c r="L4583" s="32" t="n"/>
      <c r="M4583" s="31" t="n">
        <v>0</v>
      </c>
      <c r="N4583" s="31" t="n">
        <v>0</v>
      </c>
      <c r="O4583" s="31" t="n"/>
      <c r="P4583" s="31" t="n"/>
      <c r="Q4583" s="31" t="n">
        <v>0</v>
      </c>
      <c r="R4583" s="31" t="n"/>
      <c r="S4583" s="32" t="n"/>
      <c r="T4583" s="32" t="n"/>
      <c r="V4583" t="inlineStr">
        <is>
          <t>03edn</t>
        </is>
      </c>
      <c r="W4583" t="n">
        <v>5445</v>
      </c>
      <c r="X4583" t="n">
        <v>6533</v>
      </c>
      <c r="Z4583" t="inlineStr">
        <is>
          <t>John Nyberg ((N/A) D)</t>
        </is>
      </c>
    </row>
    <row r="4584">
      <c r="A4584" t="inlineStr">
        <is>
          <t>John Parker</t>
        </is>
      </c>
      <c r="B4584" t="inlineStr">
        <is>
          <t>(N/A)</t>
        </is>
      </c>
      <c r="C4584" t="inlineStr">
        <is>
          <t>RW</t>
        </is>
      </c>
      <c r="D4584" t="inlineStr">
        <is>
          <t>F</t>
        </is>
      </c>
      <c r="E4584" t="n">
        <v>34</v>
      </c>
      <c r="F4584" t="inlineStr">
        <is>
          <t>FA</t>
        </is>
      </c>
      <c r="G4584" t="inlineStr">
        <is>
          <t>FA</t>
        </is>
      </c>
      <c r="H4584" s="30" t="n">
        <v>1</v>
      </c>
      <c r="I4584" s="31" t="n">
        <v>0</v>
      </c>
      <c r="J4584" s="31" t="n"/>
      <c r="K4584" s="31" t="n">
        <v>0</v>
      </c>
      <c r="L4584" s="32" t="n"/>
      <c r="M4584" s="31" t="n">
        <v>0</v>
      </c>
      <c r="N4584" s="31" t="n">
        <v>0</v>
      </c>
      <c r="O4584" s="31" t="n"/>
      <c r="P4584" s="31" t="n"/>
      <c r="Q4584" s="31" t="n">
        <v>0</v>
      </c>
      <c r="R4584" s="31" t="n"/>
      <c r="S4584" s="32" t="n"/>
      <c r="T4584" s="32" t="n"/>
      <c r="V4584" t="inlineStr">
        <is>
          <t>048xr</t>
        </is>
      </c>
      <c r="X4584" t="n">
        <v>7413</v>
      </c>
      <c r="Z4584" t="inlineStr">
        <is>
          <t>John Parker ((N/A) RW)</t>
        </is>
      </c>
    </row>
    <row r="4585">
      <c r="A4585" t="inlineStr">
        <is>
          <t>John Parker Jones</t>
        </is>
      </c>
      <c r="B4585" t="inlineStr">
        <is>
          <t>(N/A)</t>
        </is>
      </c>
      <c r="C4585" t="inlineStr">
        <is>
          <t>D</t>
        </is>
      </c>
      <c r="D4585" t="inlineStr">
        <is>
          <t>D</t>
        </is>
      </c>
      <c r="E4585" t="n">
        <v>26</v>
      </c>
      <c r="F4585" t="inlineStr">
        <is>
          <t>FA</t>
        </is>
      </c>
      <c r="G4585" t="inlineStr">
        <is>
          <t>FA</t>
        </is>
      </c>
      <c r="H4585" s="30" t="n">
        <v>1</v>
      </c>
      <c r="I4585" s="31" t="n">
        <v>0</v>
      </c>
      <c r="J4585" s="31" t="n"/>
      <c r="K4585" s="31" t="n">
        <v>0</v>
      </c>
      <c r="L4585" s="32" t="n"/>
      <c r="M4585" s="31" t="n">
        <v>0</v>
      </c>
      <c r="N4585" s="31" t="n">
        <v>0</v>
      </c>
      <c r="O4585" s="31" t="n"/>
      <c r="P4585" s="31" t="n"/>
      <c r="Q4585" s="31" t="n">
        <v>0</v>
      </c>
      <c r="R4585" s="31" t="n"/>
      <c r="S4585" s="32" t="n"/>
      <c r="T4585" s="32" t="n"/>
      <c r="V4585" t="inlineStr">
        <is>
          <t>065g2</t>
        </is>
      </c>
      <c r="Y4585" t="inlineStr">
        <is>
          <t>c0588c6f-bcac-474f-80fe-b24dc9c529aa</t>
        </is>
      </c>
      <c r="Z4585" t="inlineStr">
        <is>
          <t>John Parker Jones ((N/A) D)</t>
        </is>
      </c>
    </row>
    <row r="4586">
      <c r="A4586" t="inlineStr">
        <is>
          <t>John Parsons</t>
        </is>
      </c>
      <c r="B4586" t="inlineStr">
        <is>
          <t>WPG</t>
        </is>
      </c>
      <c r="C4586" t="inlineStr">
        <is>
          <t>G</t>
        </is>
      </c>
      <c r="D4586" t="inlineStr">
        <is>
          <t>G</t>
        </is>
      </c>
      <c r="E4586" t="n">
        <v>20</v>
      </c>
      <c r="F4586" t="inlineStr">
        <is>
          <t>FA</t>
        </is>
      </c>
      <c r="G4586" t="inlineStr">
        <is>
          <t>FA</t>
        </is>
      </c>
      <c r="H4586" s="30" t="n">
        <v>1</v>
      </c>
      <c r="I4586" s="31" t="n">
        <v>0</v>
      </c>
      <c r="J4586" s="31" t="n"/>
      <c r="K4586" s="31" t="n">
        <v>0</v>
      </c>
      <c r="L4586" s="32" t="n"/>
      <c r="M4586" s="31" t="n">
        <v>0</v>
      </c>
      <c r="N4586" s="31" t="n">
        <v>0</v>
      </c>
      <c r="O4586" s="31" t="n"/>
      <c r="P4586" s="31" t="n"/>
      <c r="Q4586" s="31" t="n">
        <v>0</v>
      </c>
      <c r="R4586" s="31" t="n"/>
      <c r="S4586" s="32" t="n"/>
      <c r="T4586" s="32" t="n"/>
      <c r="V4586" t="inlineStr">
        <is>
          <t>06oxr</t>
        </is>
      </c>
      <c r="Y4586" t="inlineStr">
        <is>
          <t>8042971d-e68f-4aac-947d-d9d41c8f3299</t>
        </is>
      </c>
      <c r="Z4586" t="inlineStr">
        <is>
          <t>John Parsons (WPG G)</t>
        </is>
      </c>
    </row>
    <row r="4587">
      <c r="A4587" t="inlineStr">
        <is>
          <t>John Persson</t>
        </is>
      </c>
      <c r="B4587" t="inlineStr">
        <is>
          <t>(N/A)</t>
        </is>
      </c>
      <c r="C4587" t="inlineStr">
        <is>
          <t>LW</t>
        </is>
      </c>
      <c r="D4587" t="inlineStr">
        <is>
          <t>F</t>
        </is>
      </c>
      <c r="E4587" t="n">
        <v>34</v>
      </c>
      <c r="F4587" t="inlineStr">
        <is>
          <t>FA</t>
        </is>
      </c>
      <c r="G4587" t="inlineStr">
        <is>
          <t>FA</t>
        </is>
      </c>
      <c r="H4587" s="30" t="n">
        <v>1</v>
      </c>
      <c r="I4587" s="31" t="n">
        <v>0</v>
      </c>
      <c r="J4587" s="31" t="n"/>
      <c r="K4587" s="31" t="n">
        <v>0</v>
      </c>
      <c r="L4587" s="32" t="n"/>
      <c r="M4587" s="31" t="n">
        <v>0</v>
      </c>
      <c r="N4587" s="31" t="n">
        <v>0</v>
      </c>
      <c r="O4587" s="31" t="n"/>
      <c r="P4587" s="31" t="n"/>
      <c r="Q4587" s="31" t="n">
        <v>0</v>
      </c>
      <c r="R4587" s="31" t="n"/>
      <c r="S4587" s="32" t="n"/>
      <c r="T4587" s="32" t="n"/>
      <c r="V4587" t="inlineStr">
        <is>
          <t>02fnp</t>
        </is>
      </c>
      <c r="W4587" t="n">
        <v>3958</v>
      </c>
      <c r="X4587" t="n">
        <v>5490</v>
      </c>
      <c r="Z4587" t="inlineStr">
        <is>
          <t>John Persson ((N/A) LW)</t>
        </is>
      </c>
    </row>
    <row r="4588">
      <c r="A4588" t="inlineStr">
        <is>
          <t>John Prokop</t>
        </is>
      </c>
      <c r="B4588" t="inlineStr">
        <is>
          <t>TOR</t>
        </is>
      </c>
      <c r="C4588" t="inlineStr">
        <is>
          <t>D</t>
        </is>
      </c>
      <c r="D4588" t="inlineStr">
        <is>
          <t>D</t>
        </is>
      </c>
      <c r="E4588" t="n">
        <v>25</v>
      </c>
      <c r="F4588" t="inlineStr">
        <is>
          <t>FA</t>
        </is>
      </c>
      <c r="G4588" t="inlineStr">
        <is>
          <t>FA</t>
        </is>
      </c>
      <c r="H4588" s="30" t="n">
        <v>875000</v>
      </c>
      <c r="I4588" s="31" t="n">
        <v>0</v>
      </c>
      <c r="J4588" s="31" t="n"/>
      <c r="K4588" s="31" t="n">
        <v>0</v>
      </c>
      <c r="L4588" s="32" t="n"/>
      <c r="M4588" s="31" t="n">
        <v>0</v>
      </c>
      <c r="N4588" s="31" t="n">
        <v>0</v>
      </c>
      <c r="O4588" s="31" t="n"/>
      <c r="P4588" s="31" t="n"/>
      <c r="Q4588" s="31" t="n">
        <v>0</v>
      </c>
      <c r="R4588" s="31" t="n"/>
      <c r="S4588" s="32" t="n"/>
      <c r="T4588" s="32" t="n"/>
      <c r="V4588" t="inlineStr">
        <is>
          <t>06kv6</t>
        </is>
      </c>
      <c r="W4588" t="n">
        <v>7312</v>
      </c>
      <c r="Y4588" t="inlineStr">
        <is>
          <t>ea180118-9a3f-49f0-9d47-882594bc3202</t>
        </is>
      </c>
      <c r="Z4588" t="inlineStr">
        <is>
          <t>John Prokop (TOR D)</t>
        </is>
      </c>
    </row>
    <row r="4589">
      <c r="A4589" t="inlineStr">
        <is>
          <t>John Quenneville</t>
        </is>
      </c>
      <c r="B4589" t="inlineStr">
        <is>
          <t>(N/A)</t>
        </is>
      </c>
      <c r="C4589" t="inlineStr">
        <is>
          <t>C</t>
        </is>
      </c>
      <c r="D4589" t="inlineStr">
        <is>
          <t>F</t>
        </is>
      </c>
      <c r="E4589" t="n">
        <v>30</v>
      </c>
      <c r="F4589" t="inlineStr">
        <is>
          <t>FA</t>
        </is>
      </c>
      <c r="G4589" t="inlineStr">
        <is>
          <t>FA</t>
        </is>
      </c>
      <c r="H4589" s="30" t="n">
        <v>1</v>
      </c>
      <c r="I4589" s="31" t="n">
        <v>0</v>
      </c>
      <c r="J4589" s="31" t="n"/>
      <c r="K4589" s="31" t="n">
        <v>0</v>
      </c>
      <c r="L4589" s="32" t="n"/>
      <c r="M4589" s="31" t="n">
        <v>0</v>
      </c>
      <c r="N4589" s="31" t="n">
        <v>0</v>
      </c>
      <c r="O4589" s="31" t="n"/>
      <c r="P4589" s="31" t="n"/>
      <c r="Q4589" s="31" t="n">
        <v>0</v>
      </c>
      <c r="R4589" s="31" t="n"/>
      <c r="S4589" s="32" t="n"/>
      <c r="T4589" s="32" t="n"/>
      <c r="V4589" t="inlineStr">
        <is>
          <t>03e7r</t>
        </is>
      </c>
      <c r="W4589" t="n">
        <v>4418</v>
      </c>
      <c r="X4589" t="n">
        <v>6396</v>
      </c>
      <c r="Y4589" t="inlineStr">
        <is>
          <t>a4c0f61f-b3da-42d5-a4b3-d5f1f668c475</t>
        </is>
      </c>
      <c r="Z4589" t="inlineStr">
        <is>
          <t>John Quenneville ((N/A) C)</t>
        </is>
      </c>
    </row>
    <row r="4590">
      <c r="A4590" t="inlineStr">
        <is>
          <t>John Ramage</t>
        </is>
      </c>
      <c r="B4590" t="inlineStr">
        <is>
          <t>(N/A)</t>
        </is>
      </c>
      <c r="C4590" t="inlineStr">
        <is>
          <t>D</t>
        </is>
      </c>
      <c r="D4590" t="inlineStr">
        <is>
          <t>D</t>
        </is>
      </c>
      <c r="E4590" t="n">
        <v>35</v>
      </c>
      <c r="F4590" t="inlineStr">
        <is>
          <t>FA</t>
        </is>
      </c>
      <c r="G4590" t="inlineStr">
        <is>
          <t>FA</t>
        </is>
      </c>
      <c r="H4590" s="30" t="n">
        <v>1</v>
      </c>
      <c r="I4590" s="31" t="n">
        <v>0</v>
      </c>
      <c r="J4590" s="31" t="n"/>
      <c r="K4590" s="31" t="n">
        <v>0</v>
      </c>
      <c r="L4590" s="32" t="n"/>
      <c r="M4590" s="31" t="n">
        <v>0</v>
      </c>
      <c r="N4590" s="31" t="n">
        <v>0</v>
      </c>
      <c r="O4590" s="31" t="n"/>
      <c r="P4590" s="31" t="n"/>
      <c r="Q4590" s="31" t="n">
        <v>0</v>
      </c>
      <c r="R4590" s="31" t="n"/>
      <c r="S4590" s="32" t="n"/>
      <c r="T4590" s="32" t="n"/>
      <c r="V4590" t="inlineStr">
        <is>
          <t>01zty</t>
        </is>
      </c>
      <c r="W4590" t="n">
        <v>3567</v>
      </c>
      <c r="X4590" t="n">
        <v>5076</v>
      </c>
      <c r="Z4590" t="inlineStr">
        <is>
          <t>John Ramage ((N/A) D)</t>
        </is>
      </c>
    </row>
    <row r="4591">
      <c r="A4591" t="inlineStr">
        <is>
          <t>John Stevens</t>
        </is>
      </c>
      <c r="B4591" t="inlineStr">
        <is>
          <t>(N/A)</t>
        </is>
      </c>
      <c r="C4591" t="inlineStr">
        <is>
          <t>C</t>
        </is>
      </c>
      <c r="D4591" t="inlineStr">
        <is>
          <t>F</t>
        </is>
      </c>
      <c r="E4591" t="n">
        <v>32</v>
      </c>
      <c r="F4591" t="inlineStr">
        <is>
          <t>FA</t>
        </is>
      </c>
      <c r="G4591" t="inlineStr">
        <is>
          <t>FA</t>
        </is>
      </c>
      <c r="H4591" s="30" t="n">
        <v>1</v>
      </c>
      <c r="I4591" s="31" t="n">
        <v>0</v>
      </c>
      <c r="J4591" s="31" t="n"/>
      <c r="K4591" s="31" t="n">
        <v>0</v>
      </c>
      <c r="L4591" s="32" t="n"/>
      <c r="M4591" s="31" t="n">
        <v>0</v>
      </c>
      <c r="N4591" s="31" t="n">
        <v>0</v>
      </c>
      <c r="O4591" s="31" t="n"/>
      <c r="P4591" s="31" t="n"/>
      <c r="Q4591" s="31" t="n">
        <v>0</v>
      </c>
      <c r="R4591" s="31" t="n"/>
      <c r="S4591" s="32" t="n"/>
      <c r="T4591" s="32" t="n"/>
      <c r="V4591" t="inlineStr">
        <is>
          <t>04ajg</t>
        </is>
      </c>
      <c r="W4591" t="n">
        <v>5356</v>
      </c>
      <c r="X4591" t="n">
        <v>7480</v>
      </c>
      <c r="Y4591" t="inlineStr">
        <is>
          <t>282a4b22-ad99-49ed-8c9c-bff851643a33</t>
        </is>
      </c>
      <c r="Z4591" t="inlineStr">
        <is>
          <t>John Stevens ((N/A) C)</t>
        </is>
      </c>
    </row>
    <row r="4592">
      <c r="A4592" t="inlineStr">
        <is>
          <t>John Stout</t>
        </is>
      </c>
      <c r="B4592" t="inlineStr">
        <is>
          <t>(N/A)</t>
        </is>
      </c>
      <c r="C4592" t="inlineStr">
        <is>
          <t>D</t>
        </is>
      </c>
      <c r="D4592" t="inlineStr">
        <is>
          <t>D</t>
        </is>
      </c>
      <c r="E4592" t="n">
        <v>20</v>
      </c>
      <c r="F4592" t="inlineStr">
        <is>
          <t>FA</t>
        </is>
      </c>
      <c r="G4592" t="inlineStr">
        <is>
          <t>FA</t>
        </is>
      </c>
      <c r="H4592" s="30" t="n">
        <v>1</v>
      </c>
      <c r="I4592" s="31" t="n">
        <v>0</v>
      </c>
      <c r="J4592" s="31" t="n"/>
      <c r="K4592" s="31" t="n">
        <v>0</v>
      </c>
      <c r="L4592" s="32" t="n"/>
      <c r="M4592" s="31" t="n">
        <v>0</v>
      </c>
      <c r="N4592" s="31" t="n">
        <v>0</v>
      </c>
      <c r="O4592" s="31" t="n"/>
      <c r="P4592" s="31" t="n"/>
      <c r="Q4592" s="31" t="n">
        <v>0</v>
      </c>
      <c r="R4592" s="31" t="n"/>
      <c r="S4592" s="32" t="n"/>
      <c r="T4592" s="32" t="n"/>
      <c r="V4592" t="inlineStr">
        <is>
          <t>06miz</t>
        </is>
      </c>
      <c r="Z4592" t="inlineStr">
        <is>
          <t>John Stout ((N/A) D)</t>
        </is>
      </c>
    </row>
    <row r="4593">
      <c r="A4593" t="inlineStr">
        <is>
          <t>John Vigilante</t>
        </is>
      </c>
      <c r="B4593" t="inlineStr">
        <is>
          <t>(N/A)</t>
        </is>
      </c>
      <c r="C4593" t="inlineStr">
        <is>
          <t>LW</t>
        </is>
      </c>
      <c r="D4593" t="inlineStr">
        <is>
          <t>F</t>
        </is>
      </c>
      <c r="E4593" t="n">
        <v>41</v>
      </c>
      <c r="F4593" t="inlineStr">
        <is>
          <t>FA</t>
        </is>
      </c>
      <c r="G4593" t="inlineStr">
        <is>
          <t>FA</t>
        </is>
      </c>
      <c r="H4593" s="30" t="n">
        <v>1</v>
      </c>
      <c r="I4593" s="31" t="n">
        <v>0</v>
      </c>
      <c r="J4593" s="31" t="n"/>
      <c r="K4593" s="31" t="n">
        <v>0</v>
      </c>
      <c r="L4593" s="32" t="n"/>
      <c r="M4593" s="31" t="n">
        <v>0</v>
      </c>
      <c r="N4593" s="31" t="n">
        <v>0</v>
      </c>
      <c r="O4593" s="31" t="n"/>
      <c r="P4593" s="31" t="n"/>
      <c r="Q4593" s="31" t="n">
        <v>0</v>
      </c>
      <c r="R4593" s="31" t="n"/>
      <c r="S4593" s="32" t="n"/>
      <c r="T4593" s="32" t="n"/>
      <c r="V4593" t="inlineStr">
        <is>
          <t>004l2</t>
        </is>
      </c>
      <c r="W4593" t="n">
        <v>2503</v>
      </c>
      <c r="X4593" t="n">
        <v>3851</v>
      </c>
      <c r="Z4593" t="inlineStr">
        <is>
          <t>John Vigilante ((N/A) LW)</t>
        </is>
      </c>
    </row>
    <row r="4594">
      <c r="A4594" t="inlineStr">
        <is>
          <t>John Westin</t>
        </is>
      </c>
      <c r="B4594" t="inlineStr">
        <is>
          <t>MTL</t>
        </is>
      </c>
      <c r="C4594" t="inlineStr">
        <is>
          <t>LW</t>
        </is>
      </c>
      <c r="D4594" t="inlineStr">
        <is>
          <t>F</t>
        </is>
      </c>
      <c r="E4594" t="n">
        <v>34</v>
      </c>
      <c r="F4594" t="inlineStr">
        <is>
          <t>FA</t>
        </is>
      </c>
      <c r="G4594" t="inlineStr">
        <is>
          <t>FA</t>
        </is>
      </c>
      <c r="H4594" s="30" t="n">
        <v>1</v>
      </c>
      <c r="I4594" s="31" t="n">
        <v>0</v>
      </c>
      <c r="J4594" s="31" t="n"/>
      <c r="K4594" s="31" t="n">
        <v>0</v>
      </c>
      <c r="L4594" s="32" t="n"/>
      <c r="M4594" s="31" t="n">
        <v>0</v>
      </c>
      <c r="N4594" s="31" t="n">
        <v>0</v>
      </c>
      <c r="O4594" s="31" t="n"/>
      <c r="P4594" s="31" t="n"/>
      <c r="Q4594" s="31" t="n">
        <v>0</v>
      </c>
      <c r="R4594" s="31" t="n"/>
      <c r="S4594" s="32" t="n"/>
      <c r="T4594" s="32" t="n"/>
      <c r="V4594" t="inlineStr">
        <is>
          <t>01zsm</t>
        </is>
      </c>
      <c r="Z4594" t="inlineStr">
        <is>
          <t>John Westin (MTL LW)</t>
        </is>
      </c>
    </row>
    <row r="4595">
      <c r="A4595" t="inlineStr">
        <is>
          <t>John Whipple</t>
        </is>
      </c>
      <c r="B4595" t="inlineStr">
        <is>
          <t>DET</t>
        </is>
      </c>
      <c r="C4595" t="inlineStr">
        <is>
          <t>D</t>
        </is>
      </c>
      <c r="D4595" t="inlineStr">
        <is>
          <t>D</t>
        </is>
      </c>
      <c r="E4595" t="n">
        <v>20</v>
      </c>
      <c r="F4595" t="inlineStr">
        <is>
          <t>FA</t>
        </is>
      </c>
      <c r="G4595" t="inlineStr">
        <is>
          <t>FA</t>
        </is>
      </c>
      <c r="H4595" s="30" t="n">
        <v>1</v>
      </c>
      <c r="I4595" s="31" t="n">
        <v>0</v>
      </c>
      <c r="J4595" s="31" t="n"/>
      <c r="K4595" s="31" t="n">
        <v>0</v>
      </c>
      <c r="L4595" s="32" t="n"/>
      <c r="M4595" s="31" t="n">
        <v>0</v>
      </c>
      <c r="N4595" s="31" t="n">
        <v>0</v>
      </c>
      <c r="O4595" s="31" t="n"/>
      <c r="P4595" s="31" t="n"/>
      <c r="Q4595" s="31" t="n">
        <v>0</v>
      </c>
      <c r="R4595" s="31" t="n"/>
      <c r="S4595" s="32" t="n"/>
      <c r="T4595" s="32" t="n"/>
      <c r="V4595" t="inlineStr">
        <is>
          <t>06mgq</t>
        </is>
      </c>
      <c r="Y4595" t="inlineStr">
        <is>
          <t>1b2f4c62-3e99-49e6-988d-98ac78da3f08</t>
        </is>
      </c>
      <c r="Z4595" t="inlineStr">
        <is>
          <t>John Whipple (DET D)</t>
        </is>
      </c>
    </row>
    <row r="4596">
      <c r="A4596" t="inlineStr">
        <is>
          <t>John de Gray</t>
        </is>
      </c>
      <c r="B4596" t="inlineStr">
        <is>
          <t>(N/A)</t>
        </is>
      </c>
      <c r="C4596" t="inlineStr">
        <is>
          <t>D</t>
        </is>
      </c>
      <c r="D4596" t="inlineStr">
        <is>
          <t>D</t>
        </is>
      </c>
      <c r="E4596" t="n">
        <v>38</v>
      </c>
      <c r="F4596" t="inlineStr">
        <is>
          <t>FA</t>
        </is>
      </c>
      <c r="G4596" t="inlineStr">
        <is>
          <t>FA</t>
        </is>
      </c>
      <c r="H4596" s="30" t="n">
        <v>1</v>
      </c>
      <c r="I4596" s="31" t="n">
        <v>0</v>
      </c>
      <c r="J4596" s="31" t="n"/>
      <c r="K4596" s="31" t="n">
        <v>0</v>
      </c>
      <c r="L4596" s="32" t="n"/>
      <c r="M4596" s="31" t="n">
        <v>0</v>
      </c>
      <c r="N4596" s="31" t="n">
        <v>0</v>
      </c>
      <c r="O4596" s="31" t="n"/>
      <c r="P4596" s="31" t="n"/>
      <c r="Q4596" s="31" t="n">
        <v>0</v>
      </c>
      <c r="R4596" s="31" t="n"/>
      <c r="S4596" s="32" t="n"/>
      <c r="T4596" s="32" t="n"/>
      <c r="V4596" t="inlineStr">
        <is>
          <t>005gl</t>
        </is>
      </c>
      <c r="X4596" t="n">
        <v>4428</v>
      </c>
      <c r="Z4596" t="inlineStr">
        <is>
          <t>John de Gray ((N/A) D)</t>
        </is>
      </c>
    </row>
    <row r="4597">
      <c r="A4597" t="inlineStr">
        <is>
          <t>Johnathan Macleod</t>
        </is>
      </c>
      <c r="B4597" t="inlineStr">
        <is>
          <t>(N/A)</t>
        </is>
      </c>
      <c r="C4597" t="inlineStr">
        <is>
          <t>D</t>
        </is>
      </c>
      <c r="D4597" t="inlineStr">
        <is>
          <t>D</t>
        </is>
      </c>
      <c r="E4597" t="n">
        <v>30</v>
      </c>
      <c r="F4597" t="inlineStr">
        <is>
          <t>FA</t>
        </is>
      </c>
      <c r="G4597" t="inlineStr">
        <is>
          <t>FA</t>
        </is>
      </c>
      <c r="H4597" s="30" t="n">
        <v>1</v>
      </c>
      <c r="I4597" s="31" t="n">
        <v>0</v>
      </c>
      <c r="J4597" s="31" t="n"/>
      <c r="K4597" s="31" t="n">
        <v>0</v>
      </c>
      <c r="L4597" s="32" t="n"/>
      <c r="M4597" s="31" t="n">
        <v>0</v>
      </c>
      <c r="N4597" s="31" t="n">
        <v>0</v>
      </c>
      <c r="O4597" s="31" t="n"/>
      <c r="P4597" s="31" t="n"/>
      <c r="Q4597" s="31" t="n">
        <v>0</v>
      </c>
      <c r="R4597" s="31" t="n"/>
      <c r="S4597" s="32" t="n"/>
      <c r="T4597" s="32" t="n"/>
      <c r="V4597" t="inlineStr">
        <is>
          <t>03eb1</t>
        </is>
      </c>
      <c r="X4597" t="n">
        <v>6426</v>
      </c>
      <c r="Z4597" t="inlineStr">
        <is>
          <t>Johnathan Macleod ((N/A) D)</t>
        </is>
      </c>
    </row>
    <row r="4598">
      <c r="A4598" t="inlineStr">
        <is>
          <t>Johnny Hicks</t>
        </is>
      </c>
      <c r="B4598" t="inlineStr">
        <is>
          <t>(N/A)</t>
        </is>
      </c>
      <c r="C4598" t="inlineStr">
        <is>
          <t>G</t>
        </is>
      </c>
      <c r="D4598" t="inlineStr">
        <is>
          <t>G</t>
        </is>
      </c>
      <c r="E4598" t="n">
        <v>21</v>
      </c>
      <c r="F4598" t="inlineStr">
        <is>
          <t>FA</t>
        </is>
      </c>
      <c r="G4598" t="inlineStr">
        <is>
          <t>FA</t>
        </is>
      </c>
      <c r="H4598" s="30" t="n">
        <v>1</v>
      </c>
      <c r="I4598" s="31" t="n">
        <v>0</v>
      </c>
      <c r="J4598" s="31" t="n"/>
      <c r="K4598" s="31" t="n">
        <v>0</v>
      </c>
      <c r="L4598" s="32" t="n"/>
      <c r="M4598" s="31" t="n">
        <v>0</v>
      </c>
      <c r="N4598" s="31" t="n">
        <v>0</v>
      </c>
      <c r="O4598" s="31" t="n"/>
      <c r="P4598" s="31" t="n"/>
      <c r="Q4598" s="31" t="n">
        <v>0</v>
      </c>
      <c r="R4598" s="31" t="n"/>
      <c r="S4598" s="32" t="n"/>
      <c r="T4598" s="32" t="n"/>
      <c r="V4598" t="inlineStr">
        <is>
          <t>06ce0</t>
        </is>
      </c>
      <c r="Z4598" t="inlineStr">
        <is>
          <t>Johnny Hicks ((N/A) G)</t>
        </is>
      </c>
    </row>
    <row r="4599">
      <c r="A4599" t="inlineStr">
        <is>
          <t>Johnny Walker</t>
        </is>
      </c>
      <c r="B4599" t="inlineStr">
        <is>
          <t>(N/A)</t>
        </is>
      </c>
      <c r="C4599" t="inlineStr">
        <is>
          <t>RW</t>
        </is>
      </c>
      <c r="D4599" t="inlineStr">
        <is>
          <t>F</t>
        </is>
      </c>
      <c r="E4599" t="n">
        <v>30</v>
      </c>
      <c r="F4599" t="inlineStr">
        <is>
          <t>FA</t>
        </is>
      </c>
      <c r="G4599" t="inlineStr">
        <is>
          <t>FA</t>
        </is>
      </c>
      <c r="H4599" s="30" t="n">
        <v>1</v>
      </c>
      <c r="I4599" s="31" t="n">
        <v>0</v>
      </c>
      <c r="J4599" s="31" t="n"/>
      <c r="K4599" s="31" t="n">
        <v>0</v>
      </c>
      <c r="L4599" s="32" t="n"/>
      <c r="M4599" s="31" t="n">
        <v>0</v>
      </c>
      <c r="N4599" s="31" t="n">
        <v>0</v>
      </c>
      <c r="O4599" s="31" t="n"/>
      <c r="P4599" s="31" t="n"/>
      <c r="Q4599" s="31" t="n">
        <v>0</v>
      </c>
      <c r="R4599" s="31" t="n"/>
      <c r="S4599" s="32" t="n"/>
      <c r="T4599" s="32" t="n"/>
      <c r="V4599" t="inlineStr">
        <is>
          <t>04y1t</t>
        </is>
      </c>
      <c r="Z4599" t="inlineStr">
        <is>
          <t>Johnny Walker ((N/A) RW)</t>
        </is>
      </c>
    </row>
    <row r="4600">
      <c r="A4600" t="inlineStr">
        <is>
          <t>Johno May</t>
        </is>
      </c>
      <c r="B4600" t="inlineStr">
        <is>
          <t>(N/A)</t>
        </is>
      </c>
      <c r="C4600" t="inlineStr">
        <is>
          <t>RW</t>
        </is>
      </c>
      <c r="D4600" t="inlineStr">
        <is>
          <t>F</t>
        </is>
      </c>
      <c r="E4600" t="n">
        <v>32</v>
      </c>
      <c r="F4600" t="inlineStr">
        <is>
          <t>FA</t>
        </is>
      </c>
      <c r="G4600" t="inlineStr">
        <is>
          <t>FA</t>
        </is>
      </c>
      <c r="H4600" s="30" t="n">
        <v>1</v>
      </c>
      <c r="I4600" s="31" t="n">
        <v>0</v>
      </c>
      <c r="J4600" s="31" t="n"/>
      <c r="K4600" s="31" t="n">
        <v>0</v>
      </c>
      <c r="L4600" s="32" t="n"/>
      <c r="M4600" s="31" t="n">
        <v>0</v>
      </c>
      <c r="N4600" s="31" t="n">
        <v>0</v>
      </c>
      <c r="O4600" s="31" t="n"/>
      <c r="P4600" s="31" t="n"/>
      <c r="Q4600" s="31" t="n">
        <v>0</v>
      </c>
      <c r="R4600" s="31" t="n"/>
      <c r="S4600" s="32" t="n"/>
      <c r="T4600" s="32" t="n"/>
      <c r="V4600" t="inlineStr">
        <is>
          <t>059a6</t>
        </is>
      </c>
      <c r="X4600" t="n">
        <v>8573</v>
      </c>
      <c r="Z4600" t="inlineStr">
        <is>
          <t>Johno May ((N/A) RW)</t>
        </is>
      </c>
    </row>
    <row r="4601">
      <c r="A4601" t="inlineStr">
        <is>
          <t>Jon Gillies</t>
        </is>
      </c>
      <c r="B4601" t="inlineStr">
        <is>
          <t>TOR</t>
        </is>
      </c>
      <c r="C4601" t="inlineStr">
        <is>
          <t>G</t>
        </is>
      </c>
      <c r="D4601" t="inlineStr">
        <is>
          <t>G</t>
        </is>
      </c>
      <c r="E4601" t="n">
        <v>32</v>
      </c>
      <c r="F4601" t="inlineStr">
        <is>
          <t>FA</t>
        </is>
      </c>
      <c r="G4601" t="inlineStr">
        <is>
          <t>FA</t>
        </is>
      </c>
      <c r="H4601" s="30" t="n">
        <v>1</v>
      </c>
      <c r="I4601" s="31" t="n">
        <v>0</v>
      </c>
      <c r="J4601" s="31" t="n"/>
      <c r="K4601" s="31" t="n">
        <v>0</v>
      </c>
      <c r="L4601" s="32" t="n"/>
      <c r="M4601" s="31" t="n">
        <v>0</v>
      </c>
      <c r="N4601" s="31" t="n">
        <v>0</v>
      </c>
      <c r="O4601" s="31" t="n"/>
      <c r="P4601" s="31" t="n"/>
      <c r="Q4601" s="31" t="n">
        <v>0</v>
      </c>
      <c r="R4601" s="31" t="n"/>
      <c r="S4601" s="32" t="n"/>
      <c r="T4601" s="32" t="n"/>
      <c r="V4601" t="inlineStr">
        <is>
          <t>02nq0</t>
        </is>
      </c>
      <c r="W4601" t="n">
        <v>4269</v>
      </c>
      <c r="X4601" t="n">
        <v>5766</v>
      </c>
      <c r="Y4601" t="inlineStr">
        <is>
          <t>7a86eb23-9e2b-492c-86a0-87f07f61d6f6</t>
        </is>
      </c>
      <c r="Z4601" t="inlineStr">
        <is>
          <t>Jon Gillies (TOR G)</t>
        </is>
      </c>
    </row>
    <row r="4602">
      <c r="A4602" t="inlineStr">
        <is>
          <t>Jon Gleed</t>
        </is>
      </c>
      <c r="B4602" t="inlineStr">
        <is>
          <t>MTL</t>
        </is>
      </c>
      <c r="C4602" t="inlineStr">
        <is>
          <t>D</t>
        </is>
      </c>
      <c r="D4602" t="inlineStr">
        <is>
          <t>D</t>
        </is>
      </c>
      <c r="E4602" t="n">
        <v>42</v>
      </c>
      <c r="F4602" t="inlineStr">
        <is>
          <t>FA</t>
        </is>
      </c>
      <c r="G4602" t="inlineStr">
        <is>
          <t>FA</t>
        </is>
      </c>
      <c r="H4602" s="30" t="n">
        <v>1</v>
      </c>
      <c r="I4602" s="31" t="n">
        <v>0</v>
      </c>
      <c r="J4602" s="31" t="n"/>
      <c r="K4602" s="31" t="n">
        <v>0</v>
      </c>
      <c r="L4602" s="32" t="n"/>
      <c r="M4602" s="31" t="n">
        <v>0</v>
      </c>
      <c r="N4602" s="31" t="n">
        <v>0</v>
      </c>
      <c r="O4602" s="31" t="n"/>
      <c r="P4602" s="31" t="n"/>
      <c r="Q4602" s="31" t="n">
        <v>0</v>
      </c>
      <c r="R4602" s="31" t="n"/>
      <c r="S4602" s="32" t="n"/>
      <c r="T4602" s="32" t="n"/>
      <c r="V4602" t="inlineStr">
        <is>
          <t>003vb</t>
        </is>
      </c>
      <c r="X4602" t="n">
        <v>4062</v>
      </c>
      <c r="Z4602" t="inlineStr">
        <is>
          <t>Jon Gleed (MTL D)</t>
        </is>
      </c>
    </row>
    <row r="4603">
      <c r="A4603" t="inlineStr">
        <is>
          <t>Jon Jutzi</t>
        </is>
      </c>
      <c r="B4603" t="inlineStr">
        <is>
          <t>TOR</t>
        </is>
      </c>
      <c r="C4603" t="inlineStr">
        <is>
          <t>D</t>
        </is>
      </c>
      <c r="D4603" t="inlineStr">
        <is>
          <t>D</t>
        </is>
      </c>
      <c r="E4603" t="n">
        <v>35</v>
      </c>
      <c r="F4603" t="inlineStr">
        <is>
          <t>FA</t>
        </is>
      </c>
      <c r="G4603" t="inlineStr">
        <is>
          <t>FA</t>
        </is>
      </c>
      <c r="H4603" s="30" t="n">
        <v>1</v>
      </c>
      <c r="I4603" s="31" t="n">
        <v>0</v>
      </c>
      <c r="J4603" s="31" t="n"/>
      <c r="K4603" s="31" t="n">
        <v>0</v>
      </c>
      <c r="L4603" s="32" t="n"/>
      <c r="M4603" s="31" t="n">
        <v>0</v>
      </c>
      <c r="N4603" s="31" t="n">
        <v>0</v>
      </c>
      <c r="O4603" s="31" t="n"/>
      <c r="P4603" s="31" t="n"/>
      <c r="Q4603" s="31" t="n">
        <v>0</v>
      </c>
      <c r="R4603" s="31" t="n"/>
      <c r="S4603" s="32" t="n"/>
      <c r="T4603" s="32" t="n"/>
      <c r="V4603" t="inlineStr">
        <is>
          <t>03rrl</t>
        </is>
      </c>
      <c r="X4603" t="n">
        <v>7447</v>
      </c>
      <c r="Z4603" t="inlineStr">
        <is>
          <t>Jon Jutzi (TOR D)</t>
        </is>
      </c>
    </row>
    <row r="4604">
      <c r="A4604" t="inlineStr">
        <is>
          <t>Jon Kalinski</t>
        </is>
      </c>
      <c r="B4604" t="inlineStr">
        <is>
          <t>(N/A)</t>
        </is>
      </c>
      <c r="C4604" t="inlineStr">
        <is>
          <t>C</t>
        </is>
      </c>
      <c r="D4604" t="inlineStr">
        <is>
          <t>F</t>
        </is>
      </c>
      <c r="E4604" t="n">
        <v>39</v>
      </c>
      <c r="F4604" t="inlineStr">
        <is>
          <t>FA</t>
        </is>
      </c>
      <c r="G4604" t="inlineStr">
        <is>
          <t>FA</t>
        </is>
      </c>
      <c r="H4604" s="30" t="n">
        <v>1</v>
      </c>
      <c r="I4604" s="31" t="n">
        <v>0</v>
      </c>
      <c r="J4604" s="31" t="n"/>
      <c r="K4604" s="31" t="n">
        <v>0</v>
      </c>
      <c r="L4604" s="32" t="n"/>
      <c r="M4604" s="31" t="n">
        <v>0</v>
      </c>
      <c r="N4604" s="31" t="n">
        <v>0</v>
      </c>
      <c r="O4604" s="31" t="n"/>
      <c r="P4604" s="31" t="n"/>
      <c r="Q4604" s="31" t="n">
        <v>0</v>
      </c>
      <c r="R4604" s="31" t="n"/>
      <c r="S4604" s="32" t="n"/>
      <c r="T4604" s="32" t="n"/>
      <c r="V4604" t="inlineStr">
        <is>
          <t>0057d</t>
        </is>
      </c>
      <c r="W4604" t="n">
        <v>2960</v>
      </c>
      <c r="X4604" t="n">
        <v>4394</v>
      </c>
      <c r="Z4604" t="inlineStr">
        <is>
          <t>Jon Kalinski ((N/A) C)</t>
        </is>
      </c>
    </row>
    <row r="4605">
      <c r="A4605" t="inlineStr">
        <is>
          <t>Jon Landry</t>
        </is>
      </c>
      <c r="B4605" t="inlineStr">
        <is>
          <t>(N/A)</t>
        </is>
      </c>
      <c r="C4605" t="inlineStr">
        <is>
          <t>D</t>
        </is>
      </c>
      <c r="D4605" t="inlineStr">
        <is>
          <t>D</t>
        </is>
      </c>
      <c r="E4605" t="n">
        <v>42</v>
      </c>
      <c r="F4605" t="inlineStr">
        <is>
          <t>FA</t>
        </is>
      </c>
      <c r="G4605" t="inlineStr">
        <is>
          <t>FA</t>
        </is>
      </c>
      <c r="H4605" s="30" t="n">
        <v>1</v>
      </c>
      <c r="I4605" s="31" t="n">
        <v>0</v>
      </c>
      <c r="J4605" s="31" t="n"/>
      <c r="K4605" s="31" t="n">
        <v>0</v>
      </c>
      <c r="L4605" s="32" t="n"/>
      <c r="M4605" s="31" t="n">
        <v>0</v>
      </c>
      <c r="N4605" s="31" t="n">
        <v>0</v>
      </c>
      <c r="O4605" s="31" t="n"/>
      <c r="P4605" s="31" t="n"/>
      <c r="Q4605" s="31" t="n">
        <v>0</v>
      </c>
      <c r="R4605" s="31" t="n"/>
      <c r="S4605" s="32" t="n"/>
      <c r="T4605" s="32" t="n"/>
      <c r="V4605" t="inlineStr">
        <is>
          <t>004mf</t>
        </is>
      </c>
      <c r="W4605" t="n">
        <v>2743</v>
      </c>
      <c r="X4605" t="n">
        <v>4131</v>
      </c>
      <c r="Z4605" t="inlineStr">
        <is>
          <t>Jon Landry ((N/A) D)</t>
        </is>
      </c>
    </row>
    <row r="4606">
      <c r="A4606" t="inlineStr">
        <is>
          <t>Jon Landry</t>
        </is>
      </c>
      <c r="B4606" t="inlineStr">
        <is>
          <t>(N/A)</t>
        </is>
      </c>
      <c r="C4606" t="inlineStr">
        <is>
          <t>D</t>
        </is>
      </c>
      <c r="D4606" t="inlineStr">
        <is>
          <t>D</t>
        </is>
      </c>
      <c r="E4606" t="n">
        <v>43</v>
      </c>
      <c r="F4606" t="inlineStr">
        <is>
          <t>FA</t>
        </is>
      </c>
      <c r="G4606" t="inlineStr">
        <is>
          <t>FA</t>
        </is>
      </c>
      <c r="H4606" s="30" t="n">
        <v>1</v>
      </c>
      <c r="I4606" s="31" t="n">
        <v>0</v>
      </c>
      <c r="J4606" s="31" t="n"/>
      <c r="K4606" s="31" t="n">
        <v>0</v>
      </c>
      <c r="L4606" s="32" t="n"/>
      <c r="M4606" s="31" t="n">
        <v>0</v>
      </c>
      <c r="N4606" s="31" t="n">
        <v>0</v>
      </c>
      <c r="O4606" s="31" t="n"/>
      <c r="P4606" s="31" t="n"/>
      <c r="Q4606" s="31" t="n">
        <v>0</v>
      </c>
      <c r="R4606" s="31" t="n"/>
      <c r="S4606" s="32" t="n"/>
      <c r="T4606" s="32" t="n"/>
      <c r="V4606" t="inlineStr">
        <is>
          <t>0340l</t>
        </is>
      </c>
      <c r="X4606" t="n">
        <v>6193</v>
      </c>
      <c r="Z4606" t="inlineStr">
        <is>
          <t>Jon Landry ((N/A) D) #2</t>
        </is>
      </c>
    </row>
    <row r="4607">
      <c r="A4607" t="inlineStr">
        <is>
          <t>Jon Lizotte</t>
        </is>
      </c>
      <c r="B4607" t="inlineStr">
        <is>
          <t>PIT</t>
        </is>
      </c>
      <c r="C4607" t="inlineStr">
        <is>
          <t>D</t>
        </is>
      </c>
      <c r="D4607" t="inlineStr">
        <is>
          <t>D</t>
        </is>
      </c>
      <c r="E4607" t="n">
        <v>31</v>
      </c>
      <c r="F4607" t="inlineStr">
        <is>
          <t>FA</t>
        </is>
      </c>
      <c r="G4607" t="inlineStr">
        <is>
          <t>FA</t>
        </is>
      </c>
      <c r="H4607" s="30" t="n">
        <v>1</v>
      </c>
      <c r="I4607" s="31" t="n">
        <v>0</v>
      </c>
      <c r="J4607" s="31" t="n"/>
      <c r="K4607" s="31" t="n">
        <v>0</v>
      </c>
      <c r="L4607" s="32" t="n"/>
      <c r="M4607" s="31" t="n">
        <v>0</v>
      </c>
      <c r="N4607" s="31" t="n">
        <v>0</v>
      </c>
      <c r="O4607" s="31" t="n"/>
      <c r="P4607" s="31" t="n"/>
      <c r="Q4607" s="31" t="n">
        <v>0</v>
      </c>
      <c r="R4607" s="31" t="n"/>
      <c r="S4607" s="32" t="n"/>
      <c r="T4607" s="32" t="n"/>
      <c r="V4607" t="inlineStr">
        <is>
          <t>059eb</t>
        </is>
      </c>
      <c r="W4607" t="n">
        <v>6578</v>
      </c>
      <c r="X4607" t="n">
        <v>8583</v>
      </c>
      <c r="Y4607" t="inlineStr">
        <is>
          <t>2b4b9edf-db1c-4b4b-a2e9-b774ea356dd6</t>
        </is>
      </c>
      <c r="Z4607" t="inlineStr">
        <is>
          <t>Jon Lizotte (PIT D)</t>
        </is>
      </c>
    </row>
    <row r="4608">
      <c r="A4608" t="inlineStr">
        <is>
          <t>Jon Matsumoto</t>
        </is>
      </c>
      <c r="B4608" t="inlineStr">
        <is>
          <t>(N/A)</t>
        </is>
      </c>
      <c r="C4608" t="inlineStr">
        <is>
          <t>C</t>
        </is>
      </c>
      <c r="D4608" t="inlineStr">
        <is>
          <t>F</t>
        </is>
      </c>
      <c r="E4608" t="n">
        <v>39</v>
      </c>
      <c r="F4608" t="inlineStr">
        <is>
          <t>FA</t>
        </is>
      </c>
      <c r="G4608" t="inlineStr">
        <is>
          <t>FA</t>
        </is>
      </c>
      <c r="H4608" s="30" t="n">
        <v>1</v>
      </c>
      <c r="I4608" s="31" t="n">
        <v>0</v>
      </c>
      <c r="J4608" s="31" t="n"/>
      <c r="K4608" s="31" t="n">
        <v>0</v>
      </c>
      <c r="L4608" s="32" t="n"/>
      <c r="M4608" s="31" t="n">
        <v>0</v>
      </c>
      <c r="N4608" s="31" t="n">
        <v>0</v>
      </c>
      <c r="O4608" s="31" t="n"/>
      <c r="P4608" s="31" t="n"/>
      <c r="Q4608" s="31" t="n">
        <v>0</v>
      </c>
      <c r="R4608" s="31" t="n"/>
      <c r="S4608" s="32" t="n"/>
      <c r="T4608" s="32" t="n"/>
      <c r="V4608" t="inlineStr">
        <is>
          <t>0043b</t>
        </is>
      </c>
      <c r="W4608" t="n">
        <v>3425</v>
      </c>
      <c r="X4608" t="n">
        <v>4123</v>
      </c>
      <c r="Z4608" t="inlineStr">
        <is>
          <t>Jon Matsumoto ((N/A) C)</t>
        </is>
      </c>
    </row>
    <row r="4609">
      <c r="A4609" t="inlineStr">
        <is>
          <t>Jon McDonald</t>
        </is>
      </c>
      <c r="B4609" t="inlineStr">
        <is>
          <t>WSH</t>
        </is>
      </c>
      <c r="C4609" t="inlineStr">
        <is>
          <t>D</t>
        </is>
      </c>
      <c r="D4609" t="inlineStr">
        <is>
          <t>D</t>
        </is>
      </c>
      <c r="E4609" t="n">
        <v>28</v>
      </c>
      <c r="F4609" t="inlineStr">
        <is>
          <t>FA</t>
        </is>
      </c>
      <c r="G4609" t="inlineStr">
        <is>
          <t>FA</t>
        </is>
      </c>
      <c r="H4609" s="30" t="n">
        <v>1</v>
      </c>
      <c r="I4609" s="31" t="n">
        <v>0</v>
      </c>
      <c r="J4609" s="31" t="n"/>
      <c r="K4609" s="31" t="n">
        <v>0</v>
      </c>
      <c r="L4609" s="32" t="n"/>
      <c r="M4609" s="31" t="n">
        <v>0</v>
      </c>
      <c r="N4609" s="31" t="n">
        <v>0</v>
      </c>
      <c r="O4609" s="31" t="n"/>
      <c r="P4609" s="31" t="n"/>
      <c r="Q4609" s="31" t="n">
        <v>0</v>
      </c>
      <c r="R4609" s="31" t="n"/>
      <c r="S4609" s="32" t="n"/>
      <c r="T4609" s="32" t="n"/>
      <c r="V4609" t="inlineStr">
        <is>
          <t>06apy</t>
        </is>
      </c>
      <c r="Y4609" t="inlineStr">
        <is>
          <t>b421b460-5349-4279-b911-0d03f1bdeeb7</t>
        </is>
      </c>
      <c r="Z4609" t="inlineStr">
        <is>
          <t>Jon McDonald (WSH D)</t>
        </is>
      </c>
    </row>
    <row r="4610">
      <c r="A4610" t="inlineStr">
        <is>
          <t>Jon Merrill</t>
        </is>
      </c>
      <c r="B4610" t="inlineStr">
        <is>
          <t>(N/A)</t>
        </is>
      </c>
      <c r="C4610" t="inlineStr">
        <is>
          <t>D</t>
        </is>
      </c>
      <c r="D4610" t="inlineStr">
        <is>
          <t>D</t>
        </is>
      </c>
      <c r="E4610" t="n">
        <v>34</v>
      </c>
      <c r="F4610" t="inlineStr">
        <is>
          <t>FA</t>
        </is>
      </c>
      <c r="G4610" t="inlineStr">
        <is>
          <t>FA</t>
        </is>
      </c>
      <c r="H4610" s="30" t="n">
        <v>1</v>
      </c>
      <c r="I4610" s="31" t="n">
        <v>0</v>
      </c>
      <c r="J4610" s="31" t="n"/>
      <c r="K4610" s="31" t="n">
        <v>0</v>
      </c>
      <c r="L4610" s="32" t="n"/>
      <c r="M4610" s="31" t="n">
        <v>0</v>
      </c>
      <c r="N4610" s="31" t="n">
        <v>0</v>
      </c>
      <c r="O4610" s="31" t="n"/>
      <c r="P4610" s="31" t="n"/>
      <c r="Q4610" s="31" t="n">
        <v>0</v>
      </c>
      <c r="R4610" s="31" t="n"/>
      <c r="S4610" s="32" t="n"/>
      <c r="T4610" s="32" t="n"/>
      <c r="V4610" t="inlineStr">
        <is>
          <t>01zr8</t>
        </is>
      </c>
      <c r="W4610" t="n">
        <v>3533</v>
      </c>
      <c r="X4610" t="n">
        <v>5011</v>
      </c>
      <c r="Y4610" t="inlineStr">
        <is>
          <t>cc0989a6-6582-4ea3-91ca-2bf78c5fb26a</t>
        </is>
      </c>
      <c r="Z4610" t="inlineStr">
        <is>
          <t>Jon Merrill ((N/A) D)</t>
        </is>
      </c>
    </row>
    <row r="4611">
      <c r="A4611" t="inlineStr">
        <is>
          <t>Jon Puskar</t>
        </is>
      </c>
      <c r="B4611" t="inlineStr">
        <is>
          <t>(N/A)</t>
        </is>
      </c>
      <c r="C4611" t="inlineStr">
        <is>
          <t>C</t>
        </is>
      </c>
      <c r="D4611" t="inlineStr">
        <is>
          <t>F</t>
        </is>
      </c>
      <c r="E4611" t="n">
        <v>37</v>
      </c>
      <c r="F4611" t="inlineStr">
        <is>
          <t>FA</t>
        </is>
      </c>
      <c r="G4611" t="inlineStr">
        <is>
          <t>FA</t>
        </is>
      </c>
      <c r="H4611" s="30" t="n">
        <v>1</v>
      </c>
      <c r="I4611" s="31" t="n">
        <v>0</v>
      </c>
      <c r="J4611" s="31" t="n"/>
      <c r="K4611" s="31" t="n">
        <v>0</v>
      </c>
      <c r="L4611" s="32" t="n"/>
      <c r="M4611" s="31" t="n">
        <v>0</v>
      </c>
      <c r="N4611" s="31" t="n">
        <v>0</v>
      </c>
      <c r="O4611" s="31" t="n"/>
      <c r="P4611" s="31" t="n"/>
      <c r="Q4611" s="31" t="n">
        <v>0</v>
      </c>
      <c r="R4611" s="31" t="n"/>
      <c r="S4611" s="32" t="n"/>
      <c r="T4611" s="32" t="n"/>
      <c r="V4611" t="inlineStr">
        <is>
          <t>03kni</t>
        </is>
      </c>
      <c r="X4611" t="n">
        <v>6657</v>
      </c>
      <c r="Z4611" t="inlineStr">
        <is>
          <t>Jon Puskar ((N/A) C)</t>
        </is>
      </c>
    </row>
    <row r="4612">
      <c r="A4612" t="inlineStr">
        <is>
          <t>Jon-Randall Avon</t>
        </is>
      </c>
      <c r="B4612" t="inlineStr">
        <is>
          <t>SEA</t>
        </is>
      </c>
      <c r="C4612" t="inlineStr">
        <is>
          <t>C</t>
        </is>
      </c>
      <c r="D4612" t="inlineStr">
        <is>
          <t>F</t>
        </is>
      </c>
      <c r="E4612" t="n">
        <v>23</v>
      </c>
      <c r="F4612" t="inlineStr">
        <is>
          <t>FA</t>
        </is>
      </c>
      <c r="G4612" t="inlineStr">
        <is>
          <t>FA</t>
        </is>
      </c>
      <c r="H4612" s="30" t="n">
        <v>850000</v>
      </c>
      <c r="I4612" s="31" t="n">
        <v>0</v>
      </c>
      <c r="J4612" s="31" t="n"/>
      <c r="K4612" s="31" t="n">
        <v>0</v>
      </c>
      <c r="L4612" s="32" t="n"/>
      <c r="M4612" s="31" t="n">
        <v>0</v>
      </c>
      <c r="N4612" s="31" t="n">
        <v>0</v>
      </c>
      <c r="O4612" s="31" t="n"/>
      <c r="P4612" s="31" t="n"/>
      <c r="Q4612" s="31" t="n">
        <v>0</v>
      </c>
      <c r="R4612" s="31" t="n"/>
      <c r="S4612" s="32" t="n"/>
      <c r="T4612" s="32" t="n"/>
      <c r="V4612" t="inlineStr">
        <is>
          <t>05x1b</t>
        </is>
      </c>
      <c r="W4612" t="n">
        <v>6585</v>
      </c>
      <c r="Y4612" t="inlineStr">
        <is>
          <t>f70f00b6-4adc-4850-bc7f-ba6a2d97a9a3</t>
        </is>
      </c>
      <c r="Z4612" t="inlineStr">
        <is>
          <t>Jon-Randall Avon (SEA C)</t>
        </is>
      </c>
    </row>
    <row r="4613">
      <c r="A4613" t="inlineStr">
        <is>
          <t>Jonah Imoo</t>
        </is>
      </c>
      <c r="B4613" t="inlineStr">
        <is>
          <t>LAK</t>
        </is>
      </c>
      <c r="C4613" t="inlineStr">
        <is>
          <t>G</t>
        </is>
      </c>
      <c r="D4613" t="inlineStr">
        <is>
          <t>G</t>
        </is>
      </c>
      <c r="E4613" t="n">
        <v>32</v>
      </c>
      <c r="F4613" t="inlineStr">
        <is>
          <t>FA</t>
        </is>
      </c>
      <c r="G4613" t="inlineStr">
        <is>
          <t>FA</t>
        </is>
      </c>
      <c r="H4613" s="30" t="n">
        <v>1</v>
      </c>
      <c r="I4613" s="31" t="n">
        <v>0</v>
      </c>
      <c r="J4613" s="31" t="n"/>
      <c r="K4613" s="31" t="n">
        <v>0</v>
      </c>
      <c r="L4613" s="32" t="n"/>
      <c r="M4613" s="31" t="n">
        <v>0</v>
      </c>
      <c r="N4613" s="31" t="n">
        <v>0</v>
      </c>
      <c r="O4613" s="31" t="n"/>
      <c r="P4613" s="31" t="n"/>
      <c r="Q4613" s="31" t="n">
        <v>0</v>
      </c>
      <c r="R4613" s="31" t="n"/>
      <c r="S4613" s="32" t="n"/>
      <c r="T4613" s="32" t="n"/>
      <c r="V4613" t="inlineStr">
        <is>
          <t>048zj</t>
        </is>
      </c>
      <c r="X4613" t="n">
        <v>7444</v>
      </c>
      <c r="Z4613" t="inlineStr">
        <is>
          <t>Jonah Imoo (LAK G)</t>
        </is>
      </c>
    </row>
    <row r="4614">
      <c r="A4614" t="inlineStr">
        <is>
          <t>Jonah Neuenschwander</t>
        </is>
      </c>
      <c r="B4614" t="inlineStr">
        <is>
          <t>(N/A)</t>
        </is>
      </c>
      <c r="C4614" t="inlineStr">
        <is>
          <t>F</t>
        </is>
      </c>
      <c r="D4614" t="inlineStr">
        <is>
          <t>F</t>
        </is>
      </c>
      <c r="E4614" t="n">
        <v>17</v>
      </c>
      <c r="F4614" t="inlineStr">
        <is>
          <t>FA</t>
        </is>
      </c>
      <c r="G4614" t="inlineStr">
        <is>
          <t>FA</t>
        </is>
      </c>
      <c r="H4614" s="30" t="n">
        <v>1</v>
      </c>
      <c r="I4614" s="31" t="n">
        <v>0</v>
      </c>
      <c r="J4614" s="31" t="n"/>
      <c r="K4614" s="31" t="n">
        <v>0</v>
      </c>
      <c r="L4614" s="32" t="n"/>
      <c r="M4614" s="31" t="n">
        <v>0</v>
      </c>
      <c r="N4614" s="31" t="n">
        <v>0</v>
      </c>
      <c r="O4614" s="31" t="n"/>
      <c r="P4614" s="31" t="n"/>
      <c r="Q4614" s="31" t="n">
        <v>0</v>
      </c>
      <c r="R4614" s="31" t="n"/>
      <c r="S4614" s="32" t="n"/>
      <c r="T4614" s="32" t="n"/>
      <c r="V4614" t="inlineStr">
        <is>
          <t>078za</t>
        </is>
      </c>
      <c r="Z4614" t="inlineStr">
        <is>
          <t>Jonah Neuenschwander ((N/A) F)</t>
        </is>
      </c>
    </row>
    <row r="4615">
      <c r="A4615" t="inlineStr">
        <is>
          <t>Jonah Sivertson</t>
        </is>
      </c>
      <c r="B4615" t="inlineStr">
        <is>
          <t>VGK</t>
        </is>
      </c>
      <c r="C4615" t="inlineStr">
        <is>
          <t>RW</t>
        </is>
      </c>
      <c r="D4615" t="inlineStr">
        <is>
          <t>F</t>
        </is>
      </c>
      <c r="E4615" t="n">
        <v>18</v>
      </c>
      <c r="F4615" t="inlineStr">
        <is>
          <t>FA</t>
        </is>
      </c>
      <c r="G4615" t="inlineStr">
        <is>
          <t>FA</t>
        </is>
      </c>
      <c r="H4615" s="30" t="n">
        <v>1</v>
      </c>
      <c r="I4615" s="31" t="n">
        <v>0</v>
      </c>
      <c r="J4615" s="31" t="n"/>
      <c r="K4615" s="31" t="n">
        <v>0</v>
      </c>
      <c r="L4615" s="32" t="n"/>
      <c r="M4615" s="31" t="n">
        <v>0</v>
      </c>
      <c r="N4615" s="31" t="n">
        <v>0</v>
      </c>
      <c r="O4615" s="31" t="n"/>
      <c r="P4615" s="31" t="n"/>
      <c r="Q4615" s="31" t="n">
        <v>0</v>
      </c>
      <c r="R4615" s="31" t="n"/>
      <c r="S4615" s="32" t="n"/>
      <c r="T4615" s="32" t="n"/>
      <c r="V4615" t="inlineStr">
        <is>
          <t>076ww</t>
        </is>
      </c>
      <c r="W4615" t="n">
        <v>7736</v>
      </c>
      <c r="Y4615" t="inlineStr">
        <is>
          <t>5fbf5865-3957-47a5-bacf-d0a5cef04959</t>
        </is>
      </c>
      <c r="Z4615" t="inlineStr">
        <is>
          <t>Jonah Sivertson (VGK RW)</t>
        </is>
      </c>
    </row>
    <row r="4616">
      <c r="A4616" t="inlineStr">
        <is>
          <t>Jonas Ahnelov</t>
        </is>
      </c>
      <c r="B4616" t="inlineStr">
        <is>
          <t>(N/A)</t>
        </is>
      </c>
      <c r="C4616" t="inlineStr">
        <is>
          <t>D</t>
        </is>
      </c>
      <c r="D4616" t="inlineStr">
        <is>
          <t>D</t>
        </is>
      </c>
      <c r="E4616" t="n">
        <v>38</v>
      </c>
      <c r="F4616" t="inlineStr">
        <is>
          <t>FA</t>
        </is>
      </c>
      <c r="G4616" t="inlineStr">
        <is>
          <t>FA</t>
        </is>
      </c>
      <c r="H4616" s="30" t="n">
        <v>1</v>
      </c>
      <c r="I4616" s="31" t="n">
        <v>0</v>
      </c>
      <c r="J4616" s="31" t="n"/>
      <c r="K4616" s="31" t="n">
        <v>0</v>
      </c>
      <c r="L4616" s="32" t="n"/>
      <c r="M4616" s="31" t="n">
        <v>0</v>
      </c>
      <c r="N4616" s="31" t="n">
        <v>0</v>
      </c>
      <c r="O4616" s="31" t="n"/>
      <c r="P4616" s="31" t="n"/>
      <c r="Q4616" s="31" t="n">
        <v>0</v>
      </c>
      <c r="R4616" s="31" t="n"/>
      <c r="S4616" s="32" t="n"/>
      <c r="T4616" s="32" t="n"/>
      <c r="V4616" t="inlineStr">
        <is>
          <t>005i7</t>
        </is>
      </c>
      <c r="W4616" t="n">
        <v>3369</v>
      </c>
      <c r="X4616" t="n">
        <v>4450</v>
      </c>
      <c r="Z4616" t="inlineStr">
        <is>
          <t>Jonas Ahnelov ((N/A) D)</t>
        </is>
      </c>
    </row>
    <row r="4617">
      <c r="A4617" t="inlineStr">
        <is>
          <t>Jonas Almtorp</t>
        </is>
      </c>
      <c r="B4617" t="inlineStr">
        <is>
          <t>(N/A)</t>
        </is>
      </c>
      <c r="C4617" t="inlineStr">
        <is>
          <t>C</t>
        </is>
      </c>
      <c r="D4617" t="inlineStr">
        <is>
          <t>F</t>
        </is>
      </c>
      <c r="E4617" t="n">
        <v>42</v>
      </c>
      <c r="F4617" t="inlineStr">
        <is>
          <t>FA</t>
        </is>
      </c>
      <c r="G4617" t="inlineStr">
        <is>
          <t>FA</t>
        </is>
      </c>
      <c r="H4617" s="30" t="n">
        <v>1</v>
      </c>
      <c r="I4617" s="31" t="n">
        <v>0</v>
      </c>
      <c r="J4617" s="31" t="n"/>
      <c r="K4617" s="31" t="n">
        <v>0</v>
      </c>
      <c r="L4617" s="32" t="n"/>
      <c r="M4617" s="31" t="n">
        <v>0</v>
      </c>
      <c r="N4617" s="31" t="n">
        <v>0</v>
      </c>
      <c r="O4617" s="31" t="n"/>
      <c r="P4617" s="31" t="n"/>
      <c r="Q4617" s="31" t="n">
        <v>0</v>
      </c>
      <c r="R4617" s="31" t="n"/>
      <c r="S4617" s="32" t="n"/>
      <c r="T4617" s="32" t="n"/>
      <c r="V4617" t="inlineStr">
        <is>
          <t>003py</t>
        </is>
      </c>
      <c r="X4617" t="n">
        <v>3932</v>
      </c>
      <c r="Z4617" t="inlineStr">
        <is>
          <t>Jonas Almtorp ((N/A) C)</t>
        </is>
      </c>
    </row>
    <row r="4618">
      <c r="A4618" t="inlineStr">
        <is>
          <t>Jonas Arntzen</t>
        </is>
      </c>
      <c r="B4618" t="inlineStr">
        <is>
          <t>(N/A)</t>
        </is>
      </c>
      <c r="C4618" t="inlineStr">
        <is>
          <t>G</t>
        </is>
      </c>
      <c r="D4618" t="inlineStr">
        <is>
          <t>G</t>
        </is>
      </c>
      <c r="E4618" t="n">
        <v>28</v>
      </c>
      <c r="F4618" t="inlineStr">
        <is>
          <t>FA</t>
        </is>
      </c>
      <c r="G4618" t="inlineStr">
        <is>
          <t>FA</t>
        </is>
      </c>
      <c r="H4618" s="30" t="n">
        <v>1</v>
      </c>
      <c r="I4618" s="31" t="n">
        <v>0</v>
      </c>
      <c r="J4618" s="31" t="n"/>
      <c r="K4618" s="31" t="n">
        <v>0</v>
      </c>
      <c r="L4618" s="32" t="n"/>
      <c r="M4618" s="31" t="n">
        <v>0</v>
      </c>
      <c r="N4618" s="31" t="n">
        <v>0</v>
      </c>
      <c r="O4618" s="31" t="n"/>
      <c r="P4618" s="31" t="n"/>
      <c r="Q4618" s="31" t="n">
        <v>0</v>
      </c>
      <c r="R4618" s="31" t="n"/>
      <c r="S4618" s="32" t="n"/>
      <c r="T4618" s="32" t="n"/>
      <c r="V4618" t="inlineStr">
        <is>
          <t>06r68</t>
        </is>
      </c>
      <c r="Z4618" t="inlineStr">
        <is>
          <t>Jonas Arntzen ((N/A) G)</t>
        </is>
      </c>
    </row>
    <row r="4619">
      <c r="A4619" t="inlineStr">
        <is>
          <t>Jonas Gunnarsson</t>
        </is>
      </c>
      <c r="B4619" t="inlineStr">
        <is>
          <t>(N/A)</t>
        </is>
      </c>
      <c r="C4619" t="inlineStr">
        <is>
          <t>G</t>
        </is>
      </c>
      <c r="D4619" t="inlineStr">
        <is>
          <t>G</t>
        </is>
      </c>
      <c r="E4619" t="n">
        <v>34</v>
      </c>
      <c r="F4619" t="inlineStr">
        <is>
          <t>FA</t>
        </is>
      </c>
      <c r="G4619" t="inlineStr">
        <is>
          <t>FA</t>
        </is>
      </c>
      <c r="H4619" s="30" t="n">
        <v>1</v>
      </c>
      <c r="I4619" s="31" t="n">
        <v>0</v>
      </c>
      <c r="J4619" s="31" t="n"/>
      <c r="K4619" s="31" t="n">
        <v>0</v>
      </c>
      <c r="L4619" s="32" t="n"/>
      <c r="M4619" s="31" t="n">
        <v>0</v>
      </c>
      <c r="N4619" s="31" t="n">
        <v>0</v>
      </c>
      <c r="O4619" s="31" t="n"/>
      <c r="P4619" s="31" t="n"/>
      <c r="Q4619" s="31" t="n">
        <v>0</v>
      </c>
      <c r="R4619" s="31" t="n"/>
      <c r="S4619" s="32" t="n"/>
      <c r="T4619" s="32" t="n"/>
      <c r="V4619" t="inlineStr">
        <is>
          <t>03yln</t>
        </is>
      </c>
      <c r="W4619" t="n">
        <v>5232</v>
      </c>
      <c r="X4619" t="n">
        <v>7107</v>
      </c>
      <c r="Z4619" t="inlineStr">
        <is>
          <t>Jonas Gunnarsson ((N/A) G)</t>
        </is>
      </c>
    </row>
    <row r="4620">
      <c r="A4620" t="inlineStr">
        <is>
          <t>Jonas Holos</t>
        </is>
      </c>
      <c r="B4620" t="inlineStr">
        <is>
          <t>(N/A)</t>
        </is>
      </c>
      <c r="C4620" t="inlineStr">
        <is>
          <t>D</t>
        </is>
      </c>
      <c r="D4620" t="inlineStr">
        <is>
          <t>D</t>
        </is>
      </c>
      <c r="E4620" t="n">
        <v>39</v>
      </c>
      <c r="F4620" t="inlineStr">
        <is>
          <t>FA</t>
        </is>
      </c>
      <c r="G4620" t="inlineStr">
        <is>
          <t>FA</t>
        </is>
      </c>
      <c r="H4620" s="30" t="n">
        <v>1</v>
      </c>
      <c r="I4620" s="31" t="n">
        <v>0</v>
      </c>
      <c r="J4620" s="31" t="n"/>
      <c r="K4620" s="31" t="n">
        <v>0</v>
      </c>
      <c r="L4620" s="32" t="n"/>
      <c r="M4620" s="31" t="n">
        <v>0</v>
      </c>
      <c r="N4620" s="31" t="n">
        <v>0</v>
      </c>
      <c r="O4620" s="31" t="n"/>
      <c r="P4620" s="31" t="n"/>
      <c r="Q4620" s="31" t="n">
        <v>0</v>
      </c>
      <c r="R4620" s="31" t="n"/>
      <c r="S4620" s="32" t="n"/>
      <c r="T4620" s="32" t="n"/>
      <c r="V4620" t="inlineStr">
        <is>
          <t>01uo7</t>
        </is>
      </c>
      <c r="W4620" t="n">
        <v>3490</v>
      </c>
      <c r="X4620" t="n">
        <v>4924</v>
      </c>
      <c r="Z4620" t="inlineStr">
        <is>
          <t>Jonas Holos ((N/A) D)</t>
        </is>
      </c>
    </row>
    <row r="4621">
      <c r="A4621" t="inlineStr">
        <is>
          <t>Jonas Johansson</t>
        </is>
      </c>
      <c r="B4621" t="inlineStr">
        <is>
          <t>(N/A)</t>
        </is>
      </c>
      <c r="C4621" t="inlineStr">
        <is>
          <t>RW</t>
        </is>
      </c>
      <c r="D4621" t="inlineStr">
        <is>
          <t>F</t>
        </is>
      </c>
      <c r="E4621" t="n">
        <v>42</v>
      </c>
      <c r="F4621" t="inlineStr">
        <is>
          <t>FA</t>
        </is>
      </c>
      <c r="G4621" t="inlineStr">
        <is>
          <t>FA</t>
        </is>
      </c>
      <c r="H4621" s="30" t="n">
        <v>1</v>
      </c>
      <c r="I4621" s="31" t="n">
        <v>0</v>
      </c>
      <c r="J4621" s="31" t="n"/>
      <c r="K4621" s="31" t="n">
        <v>0</v>
      </c>
      <c r="L4621" s="32" t="n"/>
      <c r="M4621" s="31" t="n">
        <v>0</v>
      </c>
      <c r="N4621" s="31" t="n">
        <v>0</v>
      </c>
      <c r="O4621" s="31" t="n"/>
      <c r="P4621" s="31" t="n"/>
      <c r="Q4621" s="31" t="n">
        <v>0</v>
      </c>
      <c r="R4621" s="31" t="n"/>
      <c r="S4621" s="32" t="n"/>
      <c r="T4621" s="32" t="n"/>
      <c r="V4621" t="inlineStr">
        <is>
          <t>004tk</t>
        </is>
      </c>
      <c r="X4621" t="n">
        <v>3160</v>
      </c>
      <c r="Z4621" t="inlineStr">
        <is>
          <t>Jonas Johansson ((N/A) RW)</t>
        </is>
      </c>
    </row>
    <row r="4622">
      <c r="A4622" t="inlineStr">
        <is>
          <t>Jonas Junland</t>
        </is>
      </c>
      <c r="B4622" t="inlineStr">
        <is>
          <t>(N/A)</t>
        </is>
      </c>
      <c r="C4622" t="inlineStr">
        <is>
          <t>D</t>
        </is>
      </c>
      <c r="D4622" t="inlineStr">
        <is>
          <t>D</t>
        </is>
      </c>
      <c r="E4622" t="n">
        <v>38</v>
      </c>
      <c r="F4622" t="inlineStr">
        <is>
          <t>FA</t>
        </is>
      </c>
      <c r="G4622" t="inlineStr">
        <is>
          <t>FA</t>
        </is>
      </c>
      <c r="H4622" s="30" t="n">
        <v>1</v>
      </c>
      <c r="I4622" s="31" t="n">
        <v>0</v>
      </c>
      <c r="J4622" s="31" t="n"/>
      <c r="K4622" s="31" t="n">
        <v>0</v>
      </c>
      <c r="L4622" s="32" t="n"/>
      <c r="M4622" s="31" t="n">
        <v>0</v>
      </c>
      <c r="N4622" s="31" t="n">
        <v>0</v>
      </c>
      <c r="O4622" s="31" t="n"/>
      <c r="P4622" s="31" t="n"/>
      <c r="Q4622" s="31" t="n">
        <v>0</v>
      </c>
      <c r="R4622" s="31" t="n"/>
      <c r="S4622" s="32" t="n"/>
      <c r="T4622" s="32" t="n"/>
      <c r="V4622" t="inlineStr">
        <is>
          <t>004mq</t>
        </is>
      </c>
      <c r="W4622" t="n">
        <v>2857</v>
      </c>
      <c r="X4622" t="n">
        <v>4221</v>
      </c>
      <c r="Z4622" t="inlineStr">
        <is>
          <t>Jonas Junland ((N/A) D)</t>
        </is>
      </c>
    </row>
    <row r="4623">
      <c r="A4623" t="inlineStr">
        <is>
          <t>Jonas Kemps</t>
        </is>
      </c>
      <c r="B4623" t="inlineStr">
        <is>
          <t>FLA</t>
        </is>
      </c>
      <c r="C4623" t="inlineStr">
        <is>
          <t>D</t>
        </is>
      </c>
      <c r="D4623" t="inlineStr">
        <is>
          <t>D</t>
        </is>
      </c>
      <c r="E4623" t="n">
        <v>18</v>
      </c>
      <c r="F4623" t="inlineStr">
        <is>
          <t>FA</t>
        </is>
      </c>
      <c r="G4623" t="inlineStr">
        <is>
          <t>FA</t>
        </is>
      </c>
      <c r="H4623" s="30" t="n">
        <v>1</v>
      </c>
      <c r="I4623" s="31" t="n">
        <v>0</v>
      </c>
      <c r="J4623" s="31" t="n"/>
      <c r="K4623" s="31" t="n">
        <v>0</v>
      </c>
      <c r="L4623" s="32" t="n"/>
      <c r="M4623" s="31" t="n">
        <v>0</v>
      </c>
      <c r="N4623" s="31" t="n">
        <v>0</v>
      </c>
      <c r="O4623" s="31" t="n"/>
      <c r="P4623" s="31" t="n"/>
      <c r="Q4623" s="31" t="n">
        <v>0</v>
      </c>
      <c r="R4623" s="31" t="n"/>
      <c r="S4623" s="32" t="n"/>
      <c r="T4623" s="32" t="n"/>
      <c r="V4623" t="inlineStr">
        <is>
          <t>076wt</t>
        </is>
      </c>
      <c r="Y4623" t="inlineStr">
        <is>
          <t>4f72af43-4f4c-4eaa-b86f-ee55eb0721e9</t>
        </is>
      </c>
      <c r="Z4623" t="inlineStr">
        <is>
          <t>Jonas Kemps (FLA D)</t>
        </is>
      </c>
    </row>
    <row r="4624">
      <c r="A4624" t="inlineStr">
        <is>
          <t>Jonas Lagerberg Hoen</t>
        </is>
      </c>
      <c r="B4624" t="inlineStr">
        <is>
          <t>OTT</t>
        </is>
      </c>
      <c r="C4624" t="inlineStr">
        <is>
          <t>RW</t>
        </is>
      </c>
      <c r="D4624" t="inlineStr">
        <is>
          <t>F</t>
        </is>
      </c>
      <c r="E4624" t="n">
        <v>18</v>
      </c>
      <c r="F4624" t="inlineStr">
        <is>
          <t>FA</t>
        </is>
      </c>
      <c r="G4624" t="inlineStr">
        <is>
          <t>FA</t>
        </is>
      </c>
      <c r="H4624" s="30" t="n">
        <v>1</v>
      </c>
      <c r="I4624" s="31" t="n">
        <v>0</v>
      </c>
      <c r="J4624" s="31" t="n"/>
      <c r="K4624" s="31" t="n">
        <v>0</v>
      </c>
      <c r="L4624" s="32" t="n"/>
      <c r="M4624" s="31" t="n">
        <v>0</v>
      </c>
      <c r="N4624" s="31" t="n">
        <v>0</v>
      </c>
      <c r="O4624" s="31" t="n"/>
      <c r="P4624" s="31" t="n"/>
      <c r="Q4624" s="31" t="n">
        <v>0</v>
      </c>
      <c r="R4624" s="31" t="n"/>
      <c r="S4624" s="32" t="n"/>
      <c r="T4624" s="32" t="n"/>
      <c r="V4624" t="inlineStr">
        <is>
          <t>076kr</t>
        </is>
      </c>
      <c r="W4624" t="n">
        <v>7747</v>
      </c>
      <c r="Y4624" t="inlineStr">
        <is>
          <t>c830f0c2-e1b6-4251-9d22-d8de2d804898</t>
        </is>
      </c>
      <c r="Z4624" t="inlineStr">
        <is>
          <t>Jonas Lagerberg Hoen (OTT RW)</t>
        </is>
      </c>
    </row>
    <row r="4625">
      <c r="A4625" t="inlineStr">
        <is>
          <t>Jonas Muller</t>
        </is>
      </c>
      <c r="B4625" t="inlineStr">
        <is>
          <t>(N/A)</t>
        </is>
      </c>
      <c r="C4625" t="inlineStr">
        <is>
          <t>D</t>
        </is>
      </c>
      <c r="D4625" t="inlineStr">
        <is>
          <t>D</t>
        </is>
      </c>
      <c r="E4625" t="n">
        <v>30</v>
      </c>
      <c r="F4625" t="inlineStr">
        <is>
          <t>FA</t>
        </is>
      </c>
      <c r="G4625" t="inlineStr">
        <is>
          <t>FA</t>
        </is>
      </c>
      <c r="H4625" s="30" t="n">
        <v>1</v>
      </c>
      <c r="I4625" s="31" t="n">
        <v>0</v>
      </c>
      <c r="J4625" s="31" t="n"/>
      <c r="K4625" s="31" t="n">
        <v>0</v>
      </c>
      <c r="L4625" s="32" t="n"/>
      <c r="M4625" s="31" t="n">
        <v>0</v>
      </c>
      <c r="N4625" s="31" t="n">
        <v>0</v>
      </c>
      <c r="O4625" s="31" t="n"/>
      <c r="P4625" s="31" t="n"/>
      <c r="Q4625" s="31" t="n">
        <v>0</v>
      </c>
      <c r="R4625" s="31" t="n"/>
      <c r="S4625" s="32" t="n"/>
      <c r="T4625" s="32" t="n"/>
      <c r="V4625" t="inlineStr">
        <is>
          <t>05yjg</t>
        </is>
      </c>
      <c r="Z4625" t="inlineStr">
        <is>
          <t>Jonas Muller ((N/A) D)</t>
        </is>
      </c>
    </row>
    <row r="4626">
      <c r="A4626" t="inlineStr">
        <is>
          <t>Jonas Peterek</t>
        </is>
      </c>
      <c r="B4626" t="inlineStr">
        <is>
          <t>(N/A)</t>
        </is>
      </c>
      <c r="C4626" t="inlineStr">
        <is>
          <t>C</t>
        </is>
      </c>
      <c r="D4626" t="inlineStr">
        <is>
          <t>F</t>
        </is>
      </c>
      <c r="E4626" t="n">
        <v>25</v>
      </c>
      <c r="F4626" t="inlineStr">
        <is>
          <t>FA</t>
        </is>
      </c>
      <c r="G4626" t="inlineStr">
        <is>
          <t>FA</t>
        </is>
      </c>
      <c r="H4626" s="30" t="n">
        <v>1</v>
      </c>
      <c r="I4626" s="31" t="n">
        <v>0</v>
      </c>
      <c r="J4626" s="31" t="n"/>
      <c r="K4626" s="31" t="n">
        <v>0</v>
      </c>
      <c r="L4626" s="32" t="n"/>
      <c r="M4626" s="31" t="n">
        <v>0</v>
      </c>
      <c r="N4626" s="31" t="n">
        <v>0</v>
      </c>
      <c r="O4626" s="31" t="n"/>
      <c r="P4626" s="31" t="n"/>
      <c r="Q4626" s="31" t="n">
        <v>0</v>
      </c>
      <c r="R4626" s="31" t="n"/>
      <c r="S4626" s="32" t="n"/>
      <c r="T4626" s="32" t="n"/>
      <c r="V4626" t="inlineStr">
        <is>
          <t>05960</t>
        </is>
      </c>
      <c r="Z4626" t="inlineStr">
        <is>
          <t>Jonas Peterek ((N/A) C)</t>
        </is>
      </c>
    </row>
    <row r="4627">
      <c r="A4627" t="inlineStr">
        <is>
          <t>Jonas Stettmer</t>
        </is>
      </c>
      <c r="B4627" t="inlineStr">
        <is>
          <t>(N/A)</t>
        </is>
      </c>
      <c r="C4627" t="inlineStr">
        <is>
          <t>G</t>
        </is>
      </c>
      <c r="D4627" t="inlineStr">
        <is>
          <t>G</t>
        </is>
      </c>
      <c r="E4627" t="n">
        <v>24</v>
      </c>
      <c r="F4627" t="inlineStr">
        <is>
          <t>FA</t>
        </is>
      </c>
      <c r="G4627" t="inlineStr">
        <is>
          <t>FA</t>
        </is>
      </c>
      <c r="H4627" s="30" t="n">
        <v>1</v>
      </c>
      <c r="I4627" s="31" t="n">
        <v>0</v>
      </c>
      <c r="J4627" s="31" t="n"/>
      <c r="K4627" s="31" t="n">
        <v>0</v>
      </c>
      <c r="L4627" s="32" t="n"/>
      <c r="M4627" s="31" t="n">
        <v>0</v>
      </c>
      <c r="N4627" s="31" t="n">
        <v>0</v>
      </c>
      <c r="O4627" s="31" t="n"/>
      <c r="P4627" s="31" t="n"/>
      <c r="Q4627" s="31" t="n">
        <v>0</v>
      </c>
      <c r="R4627" s="31" t="n"/>
      <c r="S4627" s="32" t="n"/>
      <c r="T4627" s="32" t="n"/>
      <c r="V4627" t="inlineStr">
        <is>
          <t>06rmn</t>
        </is>
      </c>
      <c r="Z4627" t="inlineStr">
        <is>
          <t>Jonas Stettmer ((N/A) G)</t>
        </is>
      </c>
    </row>
    <row r="4628">
      <c r="A4628" t="inlineStr">
        <is>
          <t>Jonas Woo</t>
        </is>
      </c>
      <c r="B4628" t="inlineStr">
        <is>
          <t>CBJ</t>
        </is>
      </c>
      <c r="C4628" t="inlineStr">
        <is>
          <t>D</t>
        </is>
      </c>
      <c r="D4628" t="inlineStr">
        <is>
          <t>D</t>
        </is>
      </c>
      <c r="E4628" t="n">
        <v>19</v>
      </c>
      <c r="F4628" t="inlineStr">
        <is>
          <t>FA</t>
        </is>
      </c>
      <c r="G4628" t="inlineStr">
        <is>
          <t>FA</t>
        </is>
      </c>
      <c r="H4628" s="30" t="n">
        <v>1</v>
      </c>
      <c r="I4628" s="31" t="n">
        <v>0</v>
      </c>
      <c r="J4628" s="31" t="n"/>
      <c r="K4628" s="31" t="n">
        <v>0</v>
      </c>
      <c r="L4628" s="32" t="n"/>
      <c r="M4628" s="31" t="n">
        <v>0</v>
      </c>
      <c r="N4628" s="31" t="n">
        <v>0</v>
      </c>
      <c r="O4628" s="31" t="n"/>
      <c r="P4628" s="31" t="n"/>
      <c r="Q4628" s="31" t="n">
        <v>0</v>
      </c>
      <c r="R4628" s="31" t="n"/>
      <c r="S4628" s="32" t="n"/>
      <c r="T4628" s="32" t="n"/>
      <c r="V4628" t="inlineStr">
        <is>
          <t>06une</t>
        </is>
      </c>
      <c r="Y4628" t="inlineStr">
        <is>
          <t>90d5e676-e39b-4561-8565-623ec81ff6bb</t>
        </is>
      </c>
      <c r="Z4628" t="inlineStr">
        <is>
          <t>Jonas Woo (CBJ D)</t>
        </is>
      </c>
    </row>
    <row r="4629">
      <c r="A4629" t="inlineStr">
        <is>
          <t>Jonatan Asplund</t>
        </is>
      </c>
      <c r="B4629" t="inlineStr">
        <is>
          <t>(N/A)</t>
        </is>
      </c>
      <c r="C4629" t="inlineStr">
        <is>
          <t>D</t>
        </is>
      </c>
      <c r="D4629" t="inlineStr">
        <is>
          <t>D</t>
        </is>
      </c>
      <c r="E4629" t="n">
        <v>27</v>
      </c>
      <c r="F4629" t="inlineStr">
        <is>
          <t>FA</t>
        </is>
      </c>
      <c r="G4629" t="inlineStr">
        <is>
          <t>FA</t>
        </is>
      </c>
      <c r="H4629" s="30" t="n">
        <v>1</v>
      </c>
      <c r="I4629" s="31" t="n">
        <v>0</v>
      </c>
      <c r="J4629" s="31" t="n"/>
      <c r="K4629" s="31" t="n">
        <v>0</v>
      </c>
      <c r="L4629" s="32" t="n"/>
      <c r="M4629" s="31" t="n">
        <v>0</v>
      </c>
      <c r="N4629" s="31" t="n">
        <v>0</v>
      </c>
      <c r="O4629" s="31" t="n"/>
      <c r="P4629" s="31" t="n"/>
      <c r="Q4629" s="31" t="n">
        <v>0</v>
      </c>
      <c r="R4629" s="31" t="n"/>
      <c r="S4629" s="32" t="n"/>
      <c r="T4629" s="32" t="n"/>
      <c r="V4629" t="inlineStr">
        <is>
          <t>04fjb</t>
        </is>
      </c>
      <c r="Z4629" t="inlineStr">
        <is>
          <t>Jonatan Asplund ((N/A) D)</t>
        </is>
      </c>
    </row>
    <row r="4630">
      <c r="A4630" t="inlineStr">
        <is>
          <t>Jonatan Nielsen</t>
        </is>
      </c>
      <c r="B4630" t="inlineStr">
        <is>
          <t>FLA</t>
        </is>
      </c>
      <c r="C4630" t="inlineStr">
        <is>
          <t>D</t>
        </is>
      </c>
      <c r="D4630" t="inlineStr">
        <is>
          <t>D</t>
        </is>
      </c>
      <c r="E4630" t="n">
        <v>33</v>
      </c>
      <c r="F4630" t="inlineStr">
        <is>
          <t>FA</t>
        </is>
      </c>
      <c r="G4630" t="inlineStr">
        <is>
          <t>FA</t>
        </is>
      </c>
      <c r="H4630" s="30" t="n">
        <v>1</v>
      </c>
      <c r="I4630" s="31" t="n">
        <v>0</v>
      </c>
      <c r="J4630" s="31" t="n"/>
      <c r="K4630" s="31" t="n">
        <v>0</v>
      </c>
      <c r="L4630" s="32" t="n"/>
      <c r="M4630" s="31" t="n">
        <v>0</v>
      </c>
      <c r="N4630" s="31" t="n">
        <v>0</v>
      </c>
      <c r="O4630" s="31" t="n"/>
      <c r="P4630" s="31" t="n"/>
      <c r="Q4630" s="31" t="n">
        <v>0</v>
      </c>
      <c r="R4630" s="31" t="n"/>
      <c r="S4630" s="32" t="n"/>
      <c r="T4630" s="32" t="n"/>
      <c r="V4630" t="inlineStr">
        <is>
          <t>02ods</t>
        </is>
      </c>
      <c r="Z4630" t="inlineStr">
        <is>
          <t>Jonatan Nielsen (FLA D)</t>
        </is>
      </c>
    </row>
    <row r="4631">
      <c r="A4631" t="inlineStr">
        <is>
          <t>Jonathan Ang</t>
        </is>
      </c>
      <c r="B4631" t="inlineStr">
        <is>
          <t>(N/A)</t>
        </is>
      </c>
      <c r="C4631" t="inlineStr">
        <is>
          <t>C</t>
        </is>
      </c>
      <c r="D4631" t="inlineStr">
        <is>
          <t>F</t>
        </is>
      </c>
      <c r="E4631" t="n">
        <v>28</v>
      </c>
      <c r="F4631" t="inlineStr">
        <is>
          <t>FA</t>
        </is>
      </c>
      <c r="G4631" t="inlineStr">
        <is>
          <t>FA</t>
        </is>
      </c>
      <c r="H4631" s="30" t="n">
        <v>1</v>
      </c>
      <c r="I4631" s="31" t="n">
        <v>0</v>
      </c>
      <c r="J4631" s="31" t="n"/>
      <c r="K4631" s="31" t="n">
        <v>0</v>
      </c>
      <c r="L4631" s="32" t="n"/>
      <c r="M4631" s="31" t="n">
        <v>0</v>
      </c>
      <c r="N4631" s="31" t="n">
        <v>0</v>
      </c>
      <c r="O4631" s="31" t="n"/>
      <c r="P4631" s="31" t="n"/>
      <c r="Q4631" s="31" t="n">
        <v>0</v>
      </c>
      <c r="R4631" s="31" t="n"/>
      <c r="S4631" s="32" t="n"/>
      <c r="T4631" s="32" t="n"/>
      <c r="V4631" t="inlineStr">
        <is>
          <t>042wp</t>
        </is>
      </c>
      <c r="W4631" t="n">
        <v>5198</v>
      </c>
      <c r="X4631" t="n">
        <v>7201</v>
      </c>
      <c r="Z4631" t="inlineStr">
        <is>
          <t>Jonathan Ang ((N/A) C)</t>
        </is>
      </c>
    </row>
    <row r="4632">
      <c r="A4632" t="inlineStr">
        <is>
          <t>Jonathan Bernier</t>
        </is>
      </c>
      <c r="B4632" t="inlineStr">
        <is>
          <t>(N/A)</t>
        </is>
      </c>
      <c r="C4632" t="inlineStr">
        <is>
          <t>G</t>
        </is>
      </c>
      <c r="D4632" t="inlineStr">
        <is>
          <t>G</t>
        </is>
      </c>
      <c r="E4632" t="n">
        <v>38</v>
      </c>
      <c r="F4632" t="inlineStr">
        <is>
          <t>FA</t>
        </is>
      </c>
      <c r="G4632" t="inlineStr">
        <is>
          <t>FA</t>
        </is>
      </c>
      <c r="H4632" s="30" t="n">
        <v>1</v>
      </c>
      <c r="I4632" s="31" t="n">
        <v>0</v>
      </c>
      <c r="J4632" s="31" t="n"/>
      <c r="K4632" s="31" t="n">
        <v>0</v>
      </c>
      <c r="L4632" s="32" t="n"/>
      <c r="M4632" s="31" t="n">
        <v>0</v>
      </c>
      <c r="N4632" s="31" t="n">
        <v>0</v>
      </c>
      <c r="O4632" s="31" t="n"/>
      <c r="P4632" s="31" t="n"/>
      <c r="Q4632" s="31" t="n">
        <v>0</v>
      </c>
      <c r="R4632" s="31" t="n"/>
      <c r="S4632" s="32" t="n"/>
      <c r="T4632" s="32" t="n"/>
      <c r="V4632" t="inlineStr">
        <is>
          <t>003sm</t>
        </is>
      </c>
      <c r="W4632" t="n">
        <v>2567</v>
      </c>
      <c r="X4632" t="n">
        <v>3993</v>
      </c>
      <c r="Y4632" t="inlineStr">
        <is>
          <t>4283f561-0f24-11e2-8525-18a905767e44</t>
        </is>
      </c>
      <c r="Z4632" t="inlineStr">
        <is>
          <t>Jonathan Bernier ((N/A) G)</t>
        </is>
      </c>
    </row>
    <row r="4633">
      <c r="A4633" t="inlineStr">
        <is>
          <t>Jonathan Boutin</t>
        </is>
      </c>
      <c r="B4633" t="inlineStr">
        <is>
          <t>(N/A)</t>
        </is>
      </c>
      <c r="C4633" t="inlineStr">
        <is>
          <t>G</t>
        </is>
      </c>
      <c r="D4633" t="inlineStr">
        <is>
          <t>G</t>
        </is>
      </c>
      <c r="E4633" t="n">
        <v>41</v>
      </c>
      <c r="F4633" t="inlineStr">
        <is>
          <t>FA</t>
        </is>
      </c>
      <c r="G4633" t="inlineStr">
        <is>
          <t>FA</t>
        </is>
      </c>
      <c r="H4633" s="30" t="n">
        <v>1</v>
      </c>
      <c r="I4633" s="31" t="n">
        <v>0</v>
      </c>
      <c r="J4633" s="31" t="n"/>
      <c r="K4633" s="31" t="n">
        <v>0</v>
      </c>
      <c r="L4633" s="32" t="n"/>
      <c r="M4633" s="31" t="n">
        <v>0</v>
      </c>
      <c r="N4633" s="31" t="n">
        <v>0</v>
      </c>
      <c r="O4633" s="31" t="n"/>
      <c r="P4633" s="31" t="n"/>
      <c r="Q4633" s="31" t="n">
        <v>0</v>
      </c>
      <c r="R4633" s="31" t="n"/>
      <c r="S4633" s="32" t="n"/>
      <c r="T4633" s="32" t="n"/>
      <c r="V4633" t="inlineStr">
        <is>
          <t>004k4</t>
        </is>
      </c>
      <c r="W4633" t="n">
        <v>1995</v>
      </c>
      <c r="X4633" t="n">
        <v>3699</v>
      </c>
      <c r="Z4633" t="inlineStr">
        <is>
          <t>Jonathan Boutin ((N/A) G)</t>
        </is>
      </c>
    </row>
    <row r="4634">
      <c r="A4634" t="inlineStr">
        <is>
          <t>Jonathan Carlsson</t>
        </is>
      </c>
      <c r="B4634" t="inlineStr">
        <is>
          <t>(N/A)</t>
        </is>
      </c>
      <c r="C4634" t="inlineStr">
        <is>
          <t>D</t>
        </is>
      </c>
      <c r="D4634" t="inlineStr">
        <is>
          <t>D</t>
        </is>
      </c>
      <c r="E4634" t="n">
        <v>38</v>
      </c>
      <c r="F4634" t="inlineStr">
        <is>
          <t>FA</t>
        </is>
      </c>
      <c r="G4634" t="inlineStr">
        <is>
          <t>FA</t>
        </is>
      </c>
      <c r="H4634" s="30" t="n">
        <v>1</v>
      </c>
      <c r="I4634" s="31" t="n">
        <v>0</v>
      </c>
      <c r="J4634" s="31" t="n"/>
      <c r="K4634" s="31" t="n">
        <v>0</v>
      </c>
      <c r="L4634" s="32" t="n"/>
      <c r="M4634" s="31" t="n">
        <v>0</v>
      </c>
      <c r="N4634" s="31" t="n">
        <v>0</v>
      </c>
      <c r="O4634" s="31" t="n"/>
      <c r="P4634" s="31" t="n"/>
      <c r="Q4634" s="31" t="n">
        <v>0</v>
      </c>
      <c r="R4634" s="31" t="n"/>
      <c r="S4634" s="32" t="n"/>
      <c r="T4634" s="32" t="n"/>
      <c r="V4634" t="inlineStr">
        <is>
          <t>01dxj</t>
        </is>
      </c>
      <c r="X4634" t="n">
        <v>4678</v>
      </c>
      <c r="Z4634" t="inlineStr">
        <is>
          <t>Jonathan Carlsson ((N/A) D)</t>
        </is>
      </c>
    </row>
    <row r="4635">
      <c r="A4635" t="inlineStr">
        <is>
          <t>Jonathan Castagna</t>
        </is>
      </c>
      <c r="B4635" t="inlineStr">
        <is>
          <t>CGY</t>
        </is>
      </c>
      <c r="C4635" t="inlineStr">
        <is>
          <t>C</t>
        </is>
      </c>
      <c r="D4635" t="inlineStr">
        <is>
          <t>F</t>
        </is>
      </c>
      <c r="E4635" t="n">
        <v>21</v>
      </c>
      <c r="F4635" t="inlineStr">
        <is>
          <t>FA</t>
        </is>
      </c>
      <c r="G4635" t="inlineStr">
        <is>
          <t>FA</t>
        </is>
      </c>
      <c r="H4635" s="30" t="n">
        <v>1075000</v>
      </c>
      <c r="I4635" s="31" t="n">
        <v>0</v>
      </c>
      <c r="J4635" s="31" t="n"/>
      <c r="K4635" s="31" t="n">
        <v>0</v>
      </c>
      <c r="L4635" s="32" t="n"/>
      <c r="M4635" s="31" t="n">
        <v>0</v>
      </c>
      <c r="N4635" s="31" t="n">
        <v>0</v>
      </c>
      <c r="O4635" s="31" t="n"/>
      <c r="P4635" s="31" t="n"/>
      <c r="Q4635" s="31" t="n">
        <v>0</v>
      </c>
      <c r="R4635" s="31" t="n"/>
      <c r="S4635" s="32" t="n"/>
      <c r="T4635" s="32" t="n"/>
      <c r="V4635" t="inlineStr">
        <is>
          <t>06cdp</t>
        </is>
      </c>
      <c r="W4635" t="n">
        <v>7018</v>
      </c>
      <c r="Y4635" t="inlineStr">
        <is>
          <t>cf9929f5-f966-4d83-aab4-aeb365eead9e</t>
        </is>
      </c>
      <c r="Z4635" t="inlineStr">
        <is>
          <t>Jonathan Castagna (CGY C)</t>
        </is>
      </c>
    </row>
    <row r="4636">
      <c r="A4636" t="inlineStr">
        <is>
          <t>Jonathan D'Aversa</t>
        </is>
      </c>
      <c r="B4636" t="inlineStr">
        <is>
          <t>(N/A)</t>
        </is>
      </c>
      <c r="C4636" t="inlineStr">
        <is>
          <t>D</t>
        </is>
      </c>
      <c r="D4636" t="inlineStr">
        <is>
          <t>D</t>
        </is>
      </c>
      <c r="E4636" t="n">
        <v>40</v>
      </c>
      <c r="F4636" t="inlineStr">
        <is>
          <t>FA</t>
        </is>
      </c>
      <c r="G4636" t="inlineStr">
        <is>
          <t>FA</t>
        </is>
      </c>
      <c r="H4636" s="30" t="n">
        <v>1</v>
      </c>
      <c r="I4636" s="31" t="n">
        <v>0</v>
      </c>
      <c r="J4636" s="31" t="n"/>
      <c r="K4636" s="31" t="n">
        <v>0</v>
      </c>
      <c r="L4636" s="32" t="n"/>
      <c r="M4636" s="31" t="n">
        <v>0</v>
      </c>
      <c r="N4636" s="31" t="n">
        <v>0</v>
      </c>
      <c r="O4636" s="31" t="n"/>
      <c r="P4636" s="31" t="n"/>
      <c r="Q4636" s="31" t="n">
        <v>0</v>
      </c>
      <c r="R4636" s="31" t="n"/>
      <c r="S4636" s="32" t="n"/>
      <c r="T4636" s="32" t="n"/>
      <c r="V4636" t="inlineStr">
        <is>
          <t>004ow</t>
        </is>
      </c>
      <c r="W4636" t="n">
        <v>2771</v>
      </c>
      <c r="X4636" t="n">
        <v>4193</v>
      </c>
      <c r="Z4636" t="inlineStr">
        <is>
          <t>Jonathan D'Aversa ((N/A) D)</t>
        </is>
      </c>
    </row>
    <row r="4637">
      <c r="A4637" t="inlineStr">
        <is>
          <t>Jonathan Dahlen</t>
        </is>
      </c>
      <c r="B4637" t="inlineStr">
        <is>
          <t>(N/A)</t>
        </is>
      </c>
      <c r="C4637" t="inlineStr">
        <is>
          <t>C</t>
        </is>
      </c>
      <c r="D4637" t="inlineStr">
        <is>
          <t>F</t>
        </is>
      </c>
      <c r="E4637" t="n">
        <v>28</v>
      </c>
      <c r="F4637" t="inlineStr">
        <is>
          <t>FA</t>
        </is>
      </c>
      <c r="G4637" t="inlineStr">
        <is>
          <t>FA</t>
        </is>
      </c>
      <c r="H4637" s="30" t="n">
        <v>1</v>
      </c>
      <c r="I4637" s="31" t="n">
        <v>0</v>
      </c>
      <c r="J4637" s="31" t="n"/>
      <c r="K4637" s="31" t="n">
        <v>0</v>
      </c>
      <c r="L4637" s="32" t="n"/>
      <c r="M4637" s="31" t="n">
        <v>0</v>
      </c>
      <c r="N4637" s="31" t="n">
        <v>0</v>
      </c>
      <c r="O4637" s="31" t="n"/>
      <c r="P4637" s="31" t="n"/>
      <c r="Q4637" s="31" t="n">
        <v>0</v>
      </c>
      <c r="R4637" s="31" t="n"/>
      <c r="S4637" s="32" t="n"/>
      <c r="T4637" s="32" t="n"/>
      <c r="V4637" t="inlineStr">
        <is>
          <t>042vq</t>
        </is>
      </c>
      <c r="W4637" t="n">
        <v>5170</v>
      </c>
      <c r="X4637" t="n">
        <v>7150</v>
      </c>
      <c r="Y4637" t="inlineStr">
        <is>
          <t>80061e51-9473-41b3-8c9f-f0e43ce044e3</t>
        </is>
      </c>
      <c r="Z4637" t="inlineStr">
        <is>
          <t>Jonathan Dahlen ((N/A) C)</t>
        </is>
      </c>
    </row>
    <row r="4638">
      <c r="A4638" t="inlineStr">
        <is>
          <t>Jonathan Davidsson</t>
        </is>
      </c>
      <c r="B4638" t="inlineStr">
        <is>
          <t>OTT</t>
        </is>
      </c>
      <c r="C4638" t="inlineStr">
        <is>
          <t>RW</t>
        </is>
      </c>
      <c r="D4638" t="inlineStr">
        <is>
          <t>F</t>
        </is>
      </c>
      <c r="E4638" t="n">
        <v>29</v>
      </c>
      <c r="F4638" t="inlineStr">
        <is>
          <t>FA</t>
        </is>
      </c>
      <c r="G4638" t="inlineStr">
        <is>
          <t>FA</t>
        </is>
      </c>
      <c r="H4638" s="30" t="n">
        <v>1</v>
      </c>
      <c r="I4638" s="31" t="n">
        <v>0</v>
      </c>
      <c r="J4638" s="31" t="n"/>
      <c r="K4638" s="31" t="n">
        <v>0</v>
      </c>
      <c r="L4638" s="32" t="n"/>
      <c r="M4638" s="31" t="n">
        <v>0</v>
      </c>
      <c r="N4638" s="31" t="n">
        <v>0</v>
      </c>
      <c r="O4638" s="31" t="n"/>
      <c r="P4638" s="31" t="n"/>
      <c r="Q4638" s="31" t="n">
        <v>0</v>
      </c>
      <c r="R4638" s="31" t="n"/>
      <c r="S4638" s="32" t="n"/>
      <c r="T4638" s="32" t="n"/>
      <c r="V4638" t="inlineStr">
        <is>
          <t>03rwd</t>
        </is>
      </c>
      <c r="W4638" t="n">
        <v>5681</v>
      </c>
      <c r="X4638" t="n">
        <v>7685</v>
      </c>
      <c r="Y4638" t="inlineStr">
        <is>
          <t>89341a50-bde7-4778-aa77-5e4837397b03</t>
        </is>
      </c>
      <c r="Z4638" t="inlineStr">
        <is>
          <t>Jonathan Davidsson (OTT RW)</t>
        </is>
      </c>
    </row>
    <row r="4639">
      <c r="A4639" t="inlineStr">
        <is>
          <t>Jonathan Ericsson</t>
        </is>
      </c>
      <c r="B4639" t="inlineStr">
        <is>
          <t>(N/A)</t>
        </is>
      </c>
      <c r="C4639" t="inlineStr">
        <is>
          <t>D</t>
        </is>
      </c>
      <c r="D4639" t="inlineStr">
        <is>
          <t>D</t>
        </is>
      </c>
      <c r="E4639" t="n">
        <v>42</v>
      </c>
      <c r="F4639" t="inlineStr">
        <is>
          <t>FA</t>
        </is>
      </c>
      <c r="G4639" t="inlineStr">
        <is>
          <t>FA</t>
        </is>
      </c>
      <c r="H4639" s="30" t="n">
        <v>1</v>
      </c>
      <c r="I4639" s="31" t="n">
        <v>0</v>
      </c>
      <c r="J4639" s="31" t="n"/>
      <c r="K4639" s="31" t="n">
        <v>0</v>
      </c>
      <c r="L4639" s="32" t="n"/>
      <c r="M4639" s="31" t="n">
        <v>0</v>
      </c>
      <c r="N4639" s="31" t="n">
        <v>0</v>
      </c>
      <c r="O4639" s="31" t="n"/>
      <c r="P4639" s="31" t="n"/>
      <c r="Q4639" s="31" t="n">
        <v>0</v>
      </c>
      <c r="R4639" s="31" t="n"/>
      <c r="S4639" s="32" t="n"/>
      <c r="T4639" s="32" t="n"/>
      <c r="V4639" t="inlineStr">
        <is>
          <t>003p2</t>
        </is>
      </c>
      <c r="W4639" t="n">
        <v>2681</v>
      </c>
      <c r="X4639" t="n">
        <v>3912</v>
      </c>
      <c r="Y4639" t="inlineStr">
        <is>
          <t>42e5342c-0f24-11e2-8525-18a905767e44</t>
        </is>
      </c>
      <c r="Z4639" t="inlineStr">
        <is>
          <t>Jonathan Ericsson ((N/A) D)</t>
        </is>
      </c>
    </row>
    <row r="4640">
      <c r="A4640" t="inlineStr">
        <is>
          <t>Jonathan Fauchon</t>
        </is>
      </c>
      <c r="B4640" t="inlineStr">
        <is>
          <t>(N/A)</t>
        </is>
      </c>
      <c r="C4640" t="inlineStr">
        <is>
          <t>C</t>
        </is>
      </c>
      <c r="D4640" t="inlineStr">
        <is>
          <t>F</t>
        </is>
      </c>
      <c r="E4640" t="n">
        <v>22</v>
      </c>
      <c r="F4640" t="inlineStr">
        <is>
          <t>FA</t>
        </is>
      </c>
      <c r="G4640" t="inlineStr">
        <is>
          <t>FA</t>
        </is>
      </c>
      <c r="H4640" s="30" t="n">
        <v>1</v>
      </c>
      <c r="I4640" s="31" t="n">
        <v>0</v>
      </c>
      <c r="J4640" s="31" t="n"/>
      <c r="K4640" s="31" t="n">
        <v>0</v>
      </c>
      <c r="L4640" s="32" t="n"/>
      <c r="M4640" s="31" t="n">
        <v>0</v>
      </c>
      <c r="N4640" s="31" t="n">
        <v>0</v>
      </c>
      <c r="O4640" s="31" t="n"/>
      <c r="P4640" s="31" t="n"/>
      <c r="Q4640" s="31" t="n">
        <v>0</v>
      </c>
      <c r="R4640" s="31" t="n"/>
      <c r="S4640" s="32" t="n"/>
      <c r="T4640" s="32" t="n"/>
      <c r="V4640" t="inlineStr">
        <is>
          <t>06fxc</t>
        </is>
      </c>
      <c r="Y4640" t="inlineStr">
        <is>
          <t>bce0551c-bed9-492a-9d0f-198a830517c4</t>
        </is>
      </c>
      <c r="Z4640" t="inlineStr">
        <is>
          <t>Jonathan Fauchon ((N/A) C)</t>
        </is>
      </c>
    </row>
    <row r="4641">
      <c r="A4641" t="inlineStr">
        <is>
          <t>Jonathan Ferland</t>
        </is>
      </c>
      <c r="B4641" t="inlineStr">
        <is>
          <t>(N/A)</t>
        </is>
      </c>
      <c r="C4641" t="inlineStr">
        <is>
          <t>RW</t>
        </is>
      </c>
      <c r="D4641" t="inlineStr">
        <is>
          <t>F</t>
        </is>
      </c>
      <c r="E4641" t="n">
        <v>43</v>
      </c>
      <c r="F4641" t="inlineStr">
        <is>
          <t>FA</t>
        </is>
      </c>
      <c r="G4641" t="inlineStr">
        <is>
          <t>FA</t>
        </is>
      </c>
      <c r="H4641" s="30" t="n">
        <v>1</v>
      </c>
      <c r="I4641" s="31" t="n">
        <v>0</v>
      </c>
      <c r="J4641" s="31" t="n"/>
      <c r="K4641" s="31" t="n">
        <v>0</v>
      </c>
      <c r="L4641" s="32" t="n"/>
      <c r="M4641" s="31" t="n">
        <v>0</v>
      </c>
      <c r="N4641" s="31" t="n">
        <v>0</v>
      </c>
      <c r="O4641" s="31" t="n"/>
      <c r="P4641" s="31" t="n"/>
      <c r="Q4641" s="31" t="n">
        <v>0</v>
      </c>
      <c r="R4641" s="31" t="n"/>
      <c r="S4641" s="32" t="n"/>
      <c r="T4641" s="32" t="n"/>
      <c r="V4641" t="inlineStr">
        <is>
          <t>003va</t>
        </is>
      </c>
      <c r="W4641" t="n">
        <v>2033</v>
      </c>
      <c r="X4641" t="n">
        <v>3201</v>
      </c>
      <c r="Z4641" t="inlineStr">
        <is>
          <t>Jonathan Ferland ((N/A) RW)</t>
        </is>
      </c>
    </row>
    <row r="4642">
      <c r="A4642" t="inlineStr">
        <is>
          <t>Jonathan Filewich</t>
        </is>
      </c>
      <c r="B4642" t="inlineStr">
        <is>
          <t>(N/A)</t>
        </is>
      </c>
      <c r="C4642" t="inlineStr">
        <is>
          <t>RW</t>
        </is>
      </c>
      <c r="D4642" t="inlineStr">
        <is>
          <t>F</t>
        </is>
      </c>
      <c r="E4642" t="n">
        <v>41</v>
      </c>
      <c r="F4642" t="inlineStr">
        <is>
          <t>FA</t>
        </is>
      </c>
      <c r="G4642" t="inlineStr">
        <is>
          <t>FA</t>
        </is>
      </c>
      <c r="H4642" s="30" t="n">
        <v>1</v>
      </c>
      <c r="I4642" s="31" t="n">
        <v>0</v>
      </c>
      <c r="J4642" s="31" t="n"/>
      <c r="K4642" s="31" t="n">
        <v>0</v>
      </c>
      <c r="L4642" s="32" t="n"/>
      <c r="M4642" s="31" t="n">
        <v>0</v>
      </c>
      <c r="N4642" s="31" t="n">
        <v>0</v>
      </c>
      <c r="O4642" s="31" t="n"/>
      <c r="P4642" s="31" t="n"/>
      <c r="Q4642" s="31" t="n">
        <v>0</v>
      </c>
      <c r="R4642" s="31" t="n"/>
      <c r="S4642" s="32" t="n"/>
      <c r="T4642" s="32" t="n"/>
      <c r="V4642" t="inlineStr">
        <is>
          <t>00458</t>
        </is>
      </c>
      <c r="W4642" t="n">
        <v>2847</v>
      </c>
      <c r="X4642" t="n">
        <v>3691</v>
      </c>
      <c r="Z4642" t="inlineStr">
        <is>
          <t>Jonathan Filewich ((N/A) RW)</t>
        </is>
      </c>
    </row>
    <row r="4643">
      <c r="A4643" t="inlineStr">
        <is>
          <t>Jonathan Gruden</t>
        </is>
      </c>
      <c r="B4643" t="inlineStr">
        <is>
          <t>NJD</t>
        </is>
      </c>
      <c r="C4643" t="inlineStr">
        <is>
          <t>LW</t>
        </is>
      </c>
      <c r="D4643" t="inlineStr">
        <is>
          <t>F</t>
        </is>
      </c>
      <c r="E4643" t="n">
        <v>26</v>
      </c>
      <c r="F4643" t="inlineStr">
        <is>
          <t>FA</t>
        </is>
      </c>
      <c r="G4643" t="inlineStr">
        <is>
          <t>FA</t>
        </is>
      </c>
      <c r="H4643" s="30" t="n">
        <v>775000</v>
      </c>
      <c r="I4643" s="31" t="n">
        <v>0</v>
      </c>
      <c r="J4643" s="31" t="n"/>
      <c r="K4643" s="31" t="n">
        <v>0</v>
      </c>
      <c r="L4643" s="32" t="n"/>
      <c r="M4643" s="31" t="n">
        <v>0</v>
      </c>
      <c r="N4643" s="31" t="n">
        <v>0</v>
      </c>
      <c r="O4643" s="31" t="n"/>
      <c r="P4643" s="31" t="n"/>
      <c r="Q4643" s="31" t="n">
        <v>0</v>
      </c>
      <c r="R4643" s="31" t="n"/>
      <c r="S4643" s="32" t="n"/>
      <c r="T4643" s="32" t="n"/>
      <c r="V4643" t="inlineStr">
        <is>
          <t>04qz2</t>
        </is>
      </c>
      <c r="W4643" t="n">
        <v>5742</v>
      </c>
      <c r="X4643" t="n">
        <v>7993</v>
      </c>
      <c r="Y4643" t="inlineStr">
        <is>
          <t>25be3d9a-5d72-44f5-a23d-cca33e184124</t>
        </is>
      </c>
      <c r="Z4643" t="inlineStr">
        <is>
          <t>Jonathan Gruden (NJD LW)</t>
        </is>
      </c>
    </row>
    <row r="4644">
      <c r="A4644" t="inlineStr">
        <is>
          <t>Jonathan Hazen</t>
        </is>
      </c>
      <c r="B4644" t="inlineStr">
        <is>
          <t>(N/A)</t>
        </is>
      </c>
      <c r="C4644" t="inlineStr">
        <is>
          <t>RW</t>
        </is>
      </c>
      <c r="D4644" t="inlineStr">
        <is>
          <t>F</t>
        </is>
      </c>
      <c r="E4644" t="n">
        <v>36</v>
      </c>
      <c r="F4644" t="inlineStr">
        <is>
          <t>FA</t>
        </is>
      </c>
      <c r="G4644" t="inlineStr">
        <is>
          <t>FA</t>
        </is>
      </c>
      <c r="H4644" s="30" t="n">
        <v>1</v>
      </c>
      <c r="I4644" s="31" t="n">
        <v>0</v>
      </c>
      <c r="J4644" s="31" t="n"/>
      <c r="K4644" s="31" t="n">
        <v>0</v>
      </c>
      <c r="L4644" s="32" t="n"/>
      <c r="M4644" s="31" t="n">
        <v>0</v>
      </c>
      <c r="N4644" s="31" t="n">
        <v>0</v>
      </c>
      <c r="O4644" s="31" t="n"/>
      <c r="P4644" s="31" t="n"/>
      <c r="Q4644" s="31" t="n">
        <v>0</v>
      </c>
      <c r="R4644" s="31" t="n"/>
      <c r="S4644" s="32" t="n"/>
      <c r="T4644" s="32" t="n"/>
      <c r="V4644" t="inlineStr">
        <is>
          <t>02fq0</t>
        </is>
      </c>
      <c r="W4644" t="n">
        <v>3693</v>
      </c>
      <c r="X4644" t="n">
        <v>5581</v>
      </c>
      <c r="Z4644" t="inlineStr">
        <is>
          <t>Jonathan Hazen ((N/A) RW)</t>
        </is>
      </c>
    </row>
    <row r="4645">
      <c r="A4645" t="inlineStr">
        <is>
          <t>Jonathan Iilahti</t>
        </is>
      </c>
      <c r="B4645" t="inlineStr">
        <is>
          <t>VAN</t>
        </is>
      </c>
      <c r="C4645" t="inlineStr">
        <is>
          <t>G</t>
        </is>
      </c>
      <c r="D4645" t="inlineStr">
        <is>
          <t>G</t>
        </is>
      </c>
      <c r="E4645" t="n">
        <v>34</v>
      </c>
      <c r="F4645" t="inlineStr">
        <is>
          <t>FA</t>
        </is>
      </c>
      <c r="G4645" t="inlineStr">
        <is>
          <t>FA</t>
        </is>
      </c>
      <c r="H4645" s="30" t="n">
        <v>1</v>
      </c>
      <c r="I4645" s="31" t="n">
        <v>0</v>
      </c>
      <c r="J4645" s="31" t="n"/>
      <c r="K4645" s="31" t="n">
        <v>0</v>
      </c>
      <c r="L4645" s="32" t="n"/>
      <c r="M4645" s="31" t="n">
        <v>0</v>
      </c>
      <c r="N4645" s="31" t="n">
        <v>0</v>
      </c>
      <c r="O4645" s="31" t="n"/>
      <c r="P4645" s="31" t="n"/>
      <c r="Q4645" s="31" t="n">
        <v>0</v>
      </c>
      <c r="R4645" s="31" t="n"/>
      <c r="S4645" s="32" t="n"/>
      <c r="T4645" s="32" t="n"/>
      <c r="V4645" t="inlineStr">
        <is>
          <t>01zs6</t>
        </is>
      </c>
      <c r="Z4645" t="inlineStr">
        <is>
          <t>Jonathan Iilahti (VAN G)</t>
        </is>
      </c>
    </row>
    <row r="4646">
      <c r="A4646" t="inlineStr">
        <is>
          <t>Jonathan Johansson</t>
        </is>
      </c>
      <c r="B4646" t="inlineStr">
        <is>
          <t>(N/A)</t>
        </is>
      </c>
      <c r="C4646" t="inlineStr">
        <is>
          <t>C</t>
        </is>
      </c>
      <c r="D4646" t="inlineStr">
        <is>
          <t>F</t>
        </is>
      </c>
      <c r="E4646" t="n">
        <v>35</v>
      </c>
      <c r="F4646" t="inlineStr">
        <is>
          <t>FA</t>
        </is>
      </c>
      <c r="G4646" t="inlineStr">
        <is>
          <t>FA</t>
        </is>
      </c>
      <c r="H4646" s="30" t="n">
        <v>1</v>
      </c>
      <c r="I4646" s="31" t="n">
        <v>0</v>
      </c>
      <c r="J4646" s="31" t="n"/>
      <c r="K4646" s="31" t="n">
        <v>0</v>
      </c>
      <c r="L4646" s="32" t="n"/>
      <c r="M4646" s="31" t="n">
        <v>0</v>
      </c>
      <c r="N4646" s="31" t="n">
        <v>0</v>
      </c>
      <c r="O4646" s="31" t="n"/>
      <c r="P4646" s="31" t="n"/>
      <c r="Q4646" s="31" t="n">
        <v>0</v>
      </c>
      <c r="R4646" s="31" t="n"/>
      <c r="S4646" s="32" t="n"/>
      <c r="T4646" s="32" t="n"/>
      <c r="V4646" t="inlineStr">
        <is>
          <t>0248w</t>
        </is>
      </c>
      <c r="Z4646" t="inlineStr">
        <is>
          <t>Jonathan Johansson ((N/A) C)</t>
        </is>
      </c>
    </row>
    <row r="4647">
      <c r="A4647" t="inlineStr">
        <is>
          <t>Jonathan Lemieux</t>
        </is>
      </c>
      <c r="B4647" t="inlineStr">
        <is>
          <t>VAN</t>
        </is>
      </c>
      <c r="C4647" t="inlineStr">
        <is>
          <t>G</t>
        </is>
      </c>
      <c r="D4647" t="inlineStr">
        <is>
          <t>G</t>
        </is>
      </c>
      <c r="E4647" t="n">
        <v>25</v>
      </c>
      <c r="F4647" t="inlineStr">
        <is>
          <t>FA</t>
        </is>
      </c>
      <c r="G4647" t="inlineStr">
        <is>
          <t>FA</t>
        </is>
      </c>
      <c r="H4647" s="30" t="n">
        <v>1</v>
      </c>
      <c r="I4647" s="31" t="n">
        <v>0</v>
      </c>
      <c r="J4647" s="31" t="n"/>
      <c r="K4647" s="31" t="n">
        <v>0</v>
      </c>
      <c r="L4647" s="32" t="n"/>
      <c r="M4647" s="31" t="n">
        <v>0</v>
      </c>
      <c r="N4647" s="31" t="n">
        <v>0</v>
      </c>
      <c r="O4647" s="31" t="n"/>
      <c r="P4647" s="31" t="n"/>
      <c r="Q4647" s="31" t="n">
        <v>0</v>
      </c>
      <c r="R4647" s="31" t="n"/>
      <c r="S4647" s="32" t="n"/>
      <c r="T4647" s="32" t="n"/>
      <c r="V4647" t="inlineStr">
        <is>
          <t>065b3</t>
        </is>
      </c>
      <c r="Y4647" t="inlineStr">
        <is>
          <t>d29231b4-f5f3-4f32-8ab6-ed5234292b5b</t>
        </is>
      </c>
      <c r="Z4647" t="inlineStr">
        <is>
          <t>Jonathan Lemieux (VAN G)</t>
        </is>
      </c>
    </row>
    <row r="4648">
      <c r="A4648" t="inlineStr">
        <is>
          <t>Jonathan Morello</t>
        </is>
      </c>
      <c r="B4648" t="inlineStr">
        <is>
          <t>BOS</t>
        </is>
      </c>
      <c r="C4648" t="inlineStr">
        <is>
          <t>LW</t>
        </is>
      </c>
      <c r="D4648" t="inlineStr">
        <is>
          <t>F</t>
        </is>
      </c>
      <c r="E4648" t="n">
        <v>20</v>
      </c>
      <c r="F4648" t="inlineStr">
        <is>
          <t>FA</t>
        </is>
      </c>
      <c r="G4648" t="inlineStr">
        <is>
          <t>FA</t>
        </is>
      </c>
      <c r="H4648" s="30" t="n">
        <v>1</v>
      </c>
      <c r="I4648" s="31" t="n">
        <v>0</v>
      </c>
      <c r="J4648" s="31" t="n"/>
      <c r="K4648" s="31" t="n">
        <v>0</v>
      </c>
      <c r="L4648" s="32" t="n"/>
      <c r="M4648" s="31" t="n">
        <v>0</v>
      </c>
      <c r="N4648" s="31" t="n">
        <v>0</v>
      </c>
      <c r="O4648" s="31" t="n"/>
      <c r="P4648" s="31" t="n"/>
      <c r="Q4648" s="31" t="n">
        <v>0</v>
      </c>
      <c r="R4648" s="31" t="n"/>
      <c r="S4648" s="32" t="n"/>
      <c r="T4648" s="32" t="n"/>
      <c r="V4648" t="inlineStr">
        <is>
          <t>06mct</t>
        </is>
      </c>
      <c r="Y4648" t="inlineStr">
        <is>
          <t>b875eaa6-b89d-4894-84e1-9f3b0a026401</t>
        </is>
      </c>
      <c r="Z4648" t="inlineStr">
        <is>
          <t>Jonathan Morello (BOS LW)</t>
        </is>
      </c>
    </row>
    <row r="4649">
      <c r="A4649" t="inlineStr">
        <is>
          <t>Jonathan Myrenberg</t>
        </is>
      </c>
      <c r="B4649" t="inlineStr">
        <is>
          <t>BOS</t>
        </is>
      </c>
      <c r="C4649" t="inlineStr">
        <is>
          <t>D</t>
        </is>
      </c>
      <c r="D4649" t="inlineStr">
        <is>
          <t>D</t>
        </is>
      </c>
      <c r="E4649" t="n">
        <v>23</v>
      </c>
      <c r="F4649" t="inlineStr">
        <is>
          <t>FA</t>
        </is>
      </c>
      <c r="G4649" t="inlineStr">
        <is>
          <t>FA</t>
        </is>
      </c>
      <c r="H4649" s="30" t="n">
        <v>1</v>
      </c>
      <c r="I4649" s="31" t="n">
        <v>0</v>
      </c>
      <c r="J4649" s="31" t="n"/>
      <c r="K4649" s="31" t="n">
        <v>0</v>
      </c>
      <c r="L4649" s="32" t="n"/>
      <c r="M4649" s="31" t="n">
        <v>0</v>
      </c>
      <c r="N4649" s="31" t="n">
        <v>0</v>
      </c>
      <c r="O4649" s="31" t="n"/>
      <c r="P4649" s="31" t="n"/>
      <c r="Q4649" s="31" t="n">
        <v>0</v>
      </c>
      <c r="R4649" s="31" t="n"/>
      <c r="S4649" s="32" t="n"/>
      <c r="T4649" s="32" t="n"/>
      <c r="V4649" t="inlineStr">
        <is>
          <t>04yqr</t>
        </is>
      </c>
      <c r="W4649" t="n">
        <v>6835</v>
      </c>
      <c r="Y4649" t="inlineStr">
        <is>
          <t>75483364-9141-4852-9290-b0e1abd952c5</t>
        </is>
      </c>
      <c r="Z4649" t="inlineStr">
        <is>
          <t>Jonathan Myrenberg (BOS D)</t>
        </is>
      </c>
    </row>
    <row r="4650">
      <c r="A4650" t="inlineStr">
        <is>
          <t>Jonathan Parker</t>
        </is>
      </c>
      <c r="B4650" t="inlineStr">
        <is>
          <t>(N/A)</t>
        </is>
      </c>
      <c r="C4650" t="inlineStr">
        <is>
          <t>RW</t>
        </is>
      </c>
      <c r="D4650" t="inlineStr">
        <is>
          <t>F</t>
        </is>
      </c>
      <c r="E4650" t="n">
        <v>34</v>
      </c>
      <c r="F4650" t="inlineStr">
        <is>
          <t>FA</t>
        </is>
      </c>
      <c r="G4650" t="inlineStr">
        <is>
          <t>FA</t>
        </is>
      </c>
      <c r="H4650" s="30" t="n">
        <v>1</v>
      </c>
      <c r="I4650" s="31" t="n">
        <v>0</v>
      </c>
      <c r="J4650" s="31" t="n"/>
      <c r="K4650" s="31" t="n">
        <v>0</v>
      </c>
      <c r="L4650" s="32" t="n"/>
      <c r="M4650" s="31" t="n">
        <v>0</v>
      </c>
      <c r="N4650" s="31" t="n">
        <v>0</v>
      </c>
      <c r="O4650" s="31" t="n"/>
      <c r="P4650" s="31" t="n"/>
      <c r="Q4650" s="31" t="n">
        <v>0</v>
      </c>
      <c r="R4650" s="31" t="n"/>
      <c r="S4650" s="32" t="n"/>
      <c r="T4650" s="32" t="n"/>
      <c r="V4650" t="inlineStr">
        <is>
          <t>02fx3</t>
        </is>
      </c>
      <c r="X4650" t="n">
        <v>5614</v>
      </c>
      <c r="Z4650" t="inlineStr">
        <is>
          <t>Jonathan Parker ((N/A) RW)</t>
        </is>
      </c>
    </row>
    <row r="4651">
      <c r="A4651" t="inlineStr">
        <is>
          <t>Jonathan Racine</t>
        </is>
      </c>
      <c r="B4651" t="inlineStr">
        <is>
          <t>(N/A)</t>
        </is>
      </c>
      <c r="C4651" t="inlineStr">
        <is>
          <t>D</t>
        </is>
      </c>
      <c r="D4651" t="inlineStr">
        <is>
          <t>D</t>
        </is>
      </c>
      <c r="E4651" t="n">
        <v>33</v>
      </c>
      <c r="F4651" t="inlineStr">
        <is>
          <t>FA</t>
        </is>
      </c>
      <c r="G4651" t="inlineStr">
        <is>
          <t>FA</t>
        </is>
      </c>
      <c r="H4651" s="30" t="n">
        <v>1</v>
      </c>
      <c r="I4651" s="31" t="n">
        <v>0</v>
      </c>
      <c r="J4651" s="31" t="n"/>
      <c r="K4651" s="31" t="n">
        <v>0</v>
      </c>
      <c r="L4651" s="32" t="n"/>
      <c r="M4651" s="31" t="n">
        <v>0</v>
      </c>
      <c r="N4651" s="31" t="n">
        <v>0</v>
      </c>
      <c r="O4651" s="31" t="n"/>
      <c r="P4651" s="31" t="n"/>
      <c r="Q4651" s="31" t="n">
        <v>0</v>
      </c>
      <c r="R4651" s="31" t="n"/>
      <c r="S4651" s="32" t="n"/>
      <c r="T4651" s="32" t="n"/>
      <c r="V4651" t="inlineStr">
        <is>
          <t>02fn4</t>
        </is>
      </c>
      <c r="W4651" t="n">
        <v>3850</v>
      </c>
      <c r="X4651" t="n">
        <v>5453</v>
      </c>
      <c r="Z4651" t="inlineStr">
        <is>
          <t>Jonathan Racine ((N/A) D)</t>
        </is>
      </c>
    </row>
    <row r="4652">
      <c r="A4652" t="inlineStr">
        <is>
          <t>Jonathan Rheault</t>
        </is>
      </c>
      <c r="B4652" t="inlineStr">
        <is>
          <t>(N/A)</t>
        </is>
      </c>
      <c r="C4652" t="inlineStr">
        <is>
          <t>RW</t>
        </is>
      </c>
      <c r="D4652" t="inlineStr">
        <is>
          <t>F</t>
        </is>
      </c>
      <c r="E4652" t="n">
        <v>40</v>
      </c>
      <c r="F4652" t="inlineStr">
        <is>
          <t>FA</t>
        </is>
      </c>
      <c r="G4652" t="inlineStr">
        <is>
          <t>FA</t>
        </is>
      </c>
      <c r="H4652" s="30" t="n">
        <v>1</v>
      </c>
      <c r="I4652" s="31" t="n">
        <v>0</v>
      </c>
      <c r="J4652" s="31" t="n"/>
      <c r="K4652" s="31" t="n">
        <v>0</v>
      </c>
      <c r="L4652" s="32" t="n"/>
      <c r="M4652" s="31" t="n">
        <v>0</v>
      </c>
      <c r="N4652" s="31" t="n">
        <v>0</v>
      </c>
      <c r="O4652" s="31" t="n"/>
      <c r="P4652" s="31" t="n"/>
      <c r="Q4652" s="31" t="n">
        <v>0</v>
      </c>
      <c r="R4652" s="31" t="n"/>
      <c r="S4652" s="32" t="n"/>
      <c r="T4652" s="32" t="n"/>
      <c r="V4652" t="inlineStr">
        <is>
          <t>023om</t>
        </is>
      </c>
      <c r="W4652" t="n">
        <v>3857</v>
      </c>
      <c r="X4652" t="n">
        <v>5218</v>
      </c>
      <c r="Z4652" t="inlineStr">
        <is>
          <t>Jonathan Rheault ((N/A) RW)</t>
        </is>
      </c>
    </row>
    <row r="4653">
      <c r="A4653" t="inlineStr">
        <is>
          <t>Jonathan Sigalet</t>
        </is>
      </c>
      <c r="B4653" t="inlineStr">
        <is>
          <t>(N/A)</t>
        </is>
      </c>
      <c r="C4653" t="inlineStr">
        <is>
          <t>D</t>
        </is>
      </c>
      <c r="D4653" t="inlineStr">
        <is>
          <t>D</t>
        </is>
      </c>
      <c r="E4653" t="n">
        <v>40</v>
      </c>
      <c r="F4653" t="inlineStr">
        <is>
          <t>FA</t>
        </is>
      </c>
      <c r="G4653" t="inlineStr">
        <is>
          <t>FA</t>
        </is>
      </c>
      <c r="H4653" s="30" t="n">
        <v>1</v>
      </c>
      <c r="I4653" s="31" t="n">
        <v>0</v>
      </c>
      <c r="J4653" s="31" t="n"/>
      <c r="K4653" s="31" t="n">
        <v>0</v>
      </c>
      <c r="L4653" s="32" t="n"/>
      <c r="M4653" s="31" t="n">
        <v>0</v>
      </c>
      <c r="N4653" s="31" t="n">
        <v>0</v>
      </c>
      <c r="O4653" s="31" t="n"/>
      <c r="P4653" s="31" t="n"/>
      <c r="Q4653" s="31" t="n">
        <v>0</v>
      </c>
      <c r="R4653" s="31" t="n"/>
      <c r="S4653" s="32" t="n"/>
      <c r="T4653" s="32" t="n"/>
      <c r="V4653" t="inlineStr">
        <is>
          <t>003gb</t>
        </is>
      </c>
      <c r="W4653" t="n">
        <v>2435</v>
      </c>
      <c r="X4653" t="n">
        <v>3744</v>
      </c>
      <c r="Z4653" t="inlineStr">
        <is>
          <t>Jonathan Sigalet ((N/A) D)</t>
        </is>
      </c>
    </row>
    <row r="4654">
      <c r="A4654" t="inlineStr">
        <is>
          <t>Jonathan Smart</t>
        </is>
      </c>
      <c r="B4654" t="inlineStr">
        <is>
          <t>(N/A)</t>
        </is>
      </c>
      <c r="C4654" t="inlineStr">
        <is>
          <t>D</t>
        </is>
      </c>
      <c r="D4654" t="inlineStr">
        <is>
          <t>D</t>
        </is>
      </c>
      <c r="E4654" t="n">
        <v>27</v>
      </c>
      <c r="F4654" t="inlineStr">
        <is>
          <t>FA</t>
        </is>
      </c>
      <c r="G4654" t="inlineStr">
        <is>
          <t>FA</t>
        </is>
      </c>
      <c r="H4654" s="30" t="n">
        <v>1</v>
      </c>
      <c r="I4654" s="31" t="n">
        <v>0</v>
      </c>
      <c r="J4654" s="31" t="n"/>
      <c r="K4654" s="31" t="n">
        <v>0</v>
      </c>
      <c r="L4654" s="32" t="n"/>
      <c r="M4654" s="31" t="n">
        <v>0</v>
      </c>
      <c r="N4654" s="31" t="n">
        <v>0</v>
      </c>
      <c r="O4654" s="31" t="n"/>
      <c r="P4654" s="31" t="n"/>
      <c r="Q4654" s="31" t="n">
        <v>0</v>
      </c>
      <c r="R4654" s="31" t="n"/>
      <c r="S4654" s="32" t="n"/>
      <c r="T4654" s="32" t="n"/>
      <c r="V4654" t="inlineStr">
        <is>
          <t>04fh8</t>
        </is>
      </c>
      <c r="Z4654" t="inlineStr">
        <is>
          <t>Jonathan Smart ((N/A) D)</t>
        </is>
      </c>
    </row>
    <row r="4655">
      <c r="A4655" t="inlineStr">
        <is>
          <t>Jonathan Tremblay</t>
        </is>
      </c>
      <c r="B4655" t="inlineStr">
        <is>
          <t>(N/A)</t>
        </is>
      </c>
      <c r="C4655" t="inlineStr">
        <is>
          <t>RW</t>
        </is>
      </c>
      <c r="D4655" t="inlineStr">
        <is>
          <t>F</t>
        </is>
      </c>
      <c r="E4655" t="n">
        <v>42</v>
      </c>
      <c r="F4655" t="inlineStr">
        <is>
          <t>FA</t>
        </is>
      </c>
      <c r="G4655" t="inlineStr">
        <is>
          <t>FA</t>
        </is>
      </c>
      <c r="H4655" s="30" t="n">
        <v>1</v>
      </c>
      <c r="I4655" s="31" t="n">
        <v>0</v>
      </c>
      <c r="J4655" s="31" t="n"/>
      <c r="K4655" s="31" t="n">
        <v>0</v>
      </c>
      <c r="L4655" s="32" t="n"/>
      <c r="M4655" s="31" t="n">
        <v>0</v>
      </c>
      <c r="N4655" s="31" t="n">
        <v>0</v>
      </c>
      <c r="O4655" s="31" t="n"/>
      <c r="P4655" s="31" t="n"/>
      <c r="Q4655" s="31" t="n">
        <v>0</v>
      </c>
      <c r="R4655" s="31" t="n"/>
      <c r="S4655" s="32" t="n"/>
      <c r="T4655" s="32" t="n"/>
      <c r="V4655" t="inlineStr">
        <is>
          <t>004no</t>
        </is>
      </c>
      <c r="X4655" t="n">
        <v>3808</v>
      </c>
      <c r="Z4655" t="inlineStr">
        <is>
          <t>Jonathan Tremblay ((N/A) RW)</t>
        </is>
      </c>
    </row>
    <row r="4656">
      <c r="A4656" t="inlineStr">
        <is>
          <t>Jonathan Tychonick</t>
        </is>
      </c>
      <c r="B4656" t="inlineStr">
        <is>
          <t>(N/A)</t>
        </is>
      </c>
      <c r="C4656" t="inlineStr">
        <is>
          <t>D</t>
        </is>
      </c>
      <c r="D4656" t="inlineStr">
        <is>
          <t>D</t>
        </is>
      </c>
      <c r="E4656" t="n">
        <v>26</v>
      </c>
      <c r="F4656" t="inlineStr">
        <is>
          <t>FA</t>
        </is>
      </c>
      <c r="G4656" t="inlineStr">
        <is>
          <t>FA</t>
        </is>
      </c>
      <c r="H4656" s="30" t="n">
        <v>1</v>
      </c>
      <c r="I4656" s="31" t="n">
        <v>0</v>
      </c>
      <c r="J4656" s="31" t="n"/>
      <c r="K4656" s="31" t="n">
        <v>0</v>
      </c>
      <c r="L4656" s="32" t="n"/>
      <c r="M4656" s="31" t="n">
        <v>0</v>
      </c>
      <c r="N4656" s="31" t="n">
        <v>0</v>
      </c>
      <c r="O4656" s="31" t="n"/>
      <c r="P4656" s="31" t="n"/>
      <c r="Q4656" s="31" t="n">
        <v>0</v>
      </c>
      <c r="R4656" s="31" t="n"/>
      <c r="S4656" s="32" t="n"/>
      <c r="T4656" s="32" t="n"/>
      <c r="V4656" t="inlineStr">
        <is>
          <t>04lcv</t>
        </is>
      </c>
      <c r="W4656" t="n">
        <v>5704</v>
      </c>
      <c r="Y4656" t="inlineStr">
        <is>
          <t>250a52d5-6323-4617-8da9-220c4c845a6a</t>
        </is>
      </c>
      <c r="Z4656" t="inlineStr">
        <is>
          <t>Jonathan Tychonick ((N/A) D)</t>
        </is>
      </c>
    </row>
    <row r="4657">
      <c r="A4657" t="inlineStr">
        <is>
          <t>Jonathan Yantsis</t>
        </is>
      </c>
      <c r="B4657" t="inlineStr">
        <is>
          <t>(N/A)</t>
        </is>
      </c>
      <c r="C4657" t="inlineStr">
        <is>
          <t>RW</t>
        </is>
      </c>
      <c r="D4657" t="inlineStr">
        <is>
          <t>F</t>
        </is>
      </c>
      <c r="E4657" t="n">
        <v>27</v>
      </c>
      <c r="F4657" t="inlineStr">
        <is>
          <t>FA</t>
        </is>
      </c>
      <c r="G4657" t="inlineStr">
        <is>
          <t>FA</t>
        </is>
      </c>
      <c r="H4657" s="30" t="n">
        <v>1</v>
      </c>
      <c r="I4657" s="31" t="n">
        <v>0</v>
      </c>
      <c r="J4657" s="31" t="n"/>
      <c r="K4657" s="31" t="n">
        <v>0</v>
      </c>
      <c r="L4657" s="32" t="n"/>
      <c r="M4657" s="31" t="n">
        <v>0</v>
      </c>
      <c r="N4657" s="31" t="n">
        <v>0</v>
      </c>
      <c r="O4657" s="31" t="n"/>
      <c r="P4657" s="31" t="n"/>
      <c r="Q4657" s="31" t="n">
        <v>0</v>
      </c>
      <c r="R4657" s="31" t="n"/>
      <c r="S4657" s="32" t="n"/>
      <c r="T4657" s="32" t="n"/>
      <c r="V4657" t="inlineStr">
        <is>
          <t>0598k</t>
        </is>
      </c>
      <c r="X4657" t="n">
        <v>8551</v>
      </c>
      <c r="Z4657" t="inlineStr">
        <is>
          <t>Jonathan Yantsis ((N/A) RW)</t>
        </is>
      </c>
    </row>
    <row r="4658">
      <c r="A4658" t="inlineStr">
        <is>
          <t>Jonathan-Ismael Diaby</t>
        </is>
      </c>
      <c r="B4658" t="inlineStr">
        <is>
          <t>(N/A)</t>
        </is>
      </c>
      <c r="C4658" t="inlineStr">
        <is>
          <t>D</t>
        </is>
      </c>
      <c r="D4658" t="inlineStr">
        <is>
          <t>D</t>
        </is>
      </c>
      <c r="E4658" t="n">
        <v>31</v>
      </c>
      <c r="F4658" t="inlineStr">
        <is>
          <t>FA</t>
        </is>
      </c>
      <c r="G4658" t="inlineStr">
        <is>
          <t>FA</t>
        </is>
      </c>
      <c r="H4658" s="30" t="n">
        <v>1</v>
      </c>
      <c r="I4658" s="31" t="n">
        <v>0</v>
      </c>
      <c r="J4658" s="31" t="n"/>
      <c r="K4658" s="31" t="n">
        <v>0</v>
      </c>
      <c r="L4658" s="32" t="n"/>
      <c r="M4658" s="31" t="n">
        <v>0</v>
      </c>
      <c r="N4658" s="31" t="n">
        <v>0</v>
      </c>
      <c r="O4658" s="31" t="n"/>
      <c r="P4658" s="31" t="n"/>
      <c r="Q4658" s="31" t="n">
        <v>0</v>
      </c>
      <c r="R4658" s="31" t="n"/>
      <c r="S4658" s="32" t="n"/>
      <c r="T4658" s="32" t="n"/>
      <c r="V4658" t="inlineStr">
        <is>
          <t>031ol</t>
        </is>
      </c>
      <c r="W4658" t="n">
        <v>4212</v>
      </c>
      <c r="X4658" t="n">
        <v>6044</v>
      </c>
      <c r="Z4658" t="inlineStr">
        <is>
          <t>Jonathan-Ismael Diaby ((N/A) D)</t>
        </is>
      </c>
    </row>
    <row r="4659">
      <c r="A4659" t="inlineStr">
        <is>
          <t>Jonathon Blum</t>
        </is>
      </c>
      <c r="B4659" t="inlineStr">
        <is>
          <t>(N/A)</t>
        </is>
      </c>
      <c r="C4659" t="inlineStr">
        <is>
          <t>D</t>
        </is>
      </c>
      <c r="D4659" t="inlineStr">
        <is>
          <t>D</t>
        </is>
      </c>
      <c r="E4659" t="n">
        <v>37</v>
      </c>
      <c r="F4659" t="inlineStr">
        <is>
          <t>FA</t>
        </is>
      </c>
      <c r="G4659" t="inlineStr">
        <is>
          <t>FA</t>
        </is>
      </c>
      <c r="H4659" s="30" t="n">
        <v>1</v>
      </c>
      <c r="I4659" s="31" t="n">
        <v>0</v>
      </c>
      <c r="J4659" s="31" t="n"/>
      <c r="K4659" s="31" t="n">
        <v>0</v>
      </c>
      <c r="L4659" s="32" t="n"/>
      <c r="M4659" s="31" t="n">
        <v>0</v>
      </c>
      <c r="N4659" s="31" t="n">
        <v>0</v>
      </c>
      <c r="O4659" s="31" t="n"/>
      <c r="P4659" s="31" t="n"/>
      <c r="Q4659" s="31" t="n">
        <v>0</v>
      </c>
      <c r="R4659" s="31" t="n"/>
      <c r="S4659" s="32" t="n"/>
      <c r="T4659" s="32" t="n"/>
      <c r="V4659" t="inlineStr">
        <is>
          <t>004ja</t>
        </is>
      </c>
      <c r="W4659" t="n">
        <v>2797</v>
      </c>
      <c r="X4659" t="n">
        <v>4262</v>
      </c>
      <c r="Z4659" t="inlineStr">
        <is>
          <t>Jonathon Blum ((N/A) D)</t>
        </is>
      </c>
    </row>
    <row r="4660">
      <c r="A4660" t="inlineStr">
        <is>
          <t>Jonathon Martin</t>
        </is>
      </c>
      <c r="B4660" t="inlineStr">
        <is>
          <t>DET</t>
        </is>
      </c>
      <c r="C4660" t="inlineStr">
        <is>
          <t>C</t>
        </is>
      </c>
      <c r="D4660" t="inlineStr">
        <is>
          <t>F</t>
        </is>
      </c>
      <c r="E4660" t="n">
        <v>31</v>
      </c>
      <c r="F4660" t="inlineStr">
        <is>
          <t>FA</t>
        </is>
      </c>
      <c r="G4660" t="inlineStr">
        <is>
          <t>FA</t>
        </is>
      </c>
      <c r="H4660" s="30" t="n">
        <v>1</v>
      </c>
      <c r="I4660" s="31" t="n">
        <v>0</v>
      </c>
      <c r="J4660" s="31" t="n"/>
      <c r="K4660" s="31" t="n">
        <v>0</v>
      </c>
      <c r="L4660" s="32" t="n"/>
      <c r="M4660" s="31" t="n">
        <v>0</v>
      </c>
      <c r="N4660" s="31" t="n">
        <v>0</v>
      </c>
      <c r="O4660" s="31" t="n"/>
      <c r="P4660" s="31" t="n"/>
      <c r="Q4660" s="31" t="n">
        <v>0</v>
      </c>
      <c r="R4660" s="31" t="n"/>
      <c r="S4660" s="32" t="n"/>
      <c r="T4660" s="32" t="n"/>
      <c r="V4660" t="inlineStr">
        <is>
          <t>03xmj</t>
        </is>
      </c>
      <c r="W4660" t="n">
        <v>5055</v>
      </c>
      <c r="X4660" t="n">
        <v>7072</v>
      </c>
      <c r="Y4660" t="inlineStr">
        <is>
          <t>efb51cfe-7de6-45e6-8f44-c176249d545b</t>
        </is>
      </c>
      <c r="Z4660" t="inlineStr">
        <is>
          <t>Jonathon Martin (DET C)</t>
        </is>
      </c>
    </row>
    <row r="4661">
      <c r="A4661" t="inlineStr">
        <is>
          <t>Joni Ikonen</t>
        </is>
      </c>
      <c r="B4661" t="inlineStr">
        <is>
          <t>MTL</t>
        </is>
      </c>
      <c r="C4661" t="inlineStr">
        <is>
          <t>C</t>
        </is>
      </c>
      <c r="D4661" t="inlineStr">
        <is>
          <t>F</t>
        </is>
      </c>
      <c r="E4661" t="n">
        <v>27</v>
      </c>
      <c r="F4661" t="inlineStr">
        <is>
          <t>FA</t>
        </is>
      </c>
      <c r="G4661" t="inlineStr">
        <is>
          <t>FA</t>
        </is>
      </c>
      <c r="H4661" s="30" t="n">
        <v>1</v>
      </c>
      <c r="I4661" s="31" t="n">
        <v>0</v>
      </c>
      <c r="J4661" s="31" t="n"/>
      <c r="K4661" s="31" t="n">
        <v>0</v>
      </c>
      <c r="L4661" s="32" t="n"/>
      <c r="M4661" s="31" t="n">
        <v>0</v>
      </c>
      <c r="N4661" s="31" t="n">
        <v>0</v>
      </c>
      <c r="O4661" s="31" t="n"/>
      <c r="P4661" s="31" t="n"/>
      <c r="Q4661" s="31" t="n">
        <v>0</v>
      </c>
      <c r="R4661" s="31" t="n"/>
      <c r="S4661" s="32" t="n"/>
      <c r="T4661" s="32" t="n"/>
      <c r="V4661" t="inlineStr">
        <is>
          <t>04f13</t>
        </is>
      </c>
      <c r="W4661" t="n">
        <v>5504</v>
      </c>
      <c r="X4661" t="n">
        <v>7573</v>
      </c>
      <c r="Z4661" t="inlineStr">
        <is>
          <t>Joni Ikonen (MTL C)</t>
        </is>
      </c>
    </row>
    <row r="4662">
      <c r="A4662" t="inlineStr">
        <is>
          <t>Joni Jurmo</t>
        </is>
      </c>
      <c r="B4662" t="inlineStr">
        <is>
          <t>(N/A)</t>
        </is>
      </c>
      <c r="C4662" t="inlineStr">
        <is>
          <t>D</t>
        </is>
      </c>
      <c r="D4662" t="inlineStr">
        <is>
          <t>D</t>
        </is>
      </c>
      <c r="E4662" t="n">
        <v>24</v>
      </c>
      <c r="F4662" t="inlineStr">
        <is>
          <t>FA</t>
        </is>
      </c>
      <c r="G4662" t="inlineStr">
        <is>
          <t>FA</t>
        </is>
      </c>
      <c r="H4662" s="30" t="n">
        <v>1</v>
      </c>
      <c r="I4662" s="31" t="n">
        <v>0</v>
      </c>
      <c r="J4662" s="31" t="n"/>
      <c r="K4662" s="31" t="n">
        <v>0</v>
      </c>
      <c r="L4662" s="32" t="n"/>
      <c r="M4662" s="31" t="n">
        <v>0</v>
      </c>
      <c r="N4662" s="31" t="n">
        <v>0</v>
      </c>
      <c r="O4662" s="31" t="n"/>
      <c r="P4662" s="31" t="n"/>
      <c r="Q4662" s="31" t="n">
        <v>0</v>
      </c>
      <c r="R4662" s="31" t="n"/>
      <c r="S4662" s="32" t="n"/>
      <c r="T4662" s="32" t="n"/>
      <c r="V4662" t="inlineStr">
        <is>
          <t>05ku7</t>
        </is>
      </c>
      <c r="W4662" t="n">
        <v>6299</v>
      </c>
      <c r="Y4662" t="inlineStr">
        <is>
          <t>756ebd62-f31f-40d0-8aba-4ea33b19711f</t>
        </is>
      </c>
      <c r="Z4662" t="inlineStr">
        <is>
          <t>Joni Jurmo ((N/A) D)</t>
        </is>
      </c>
    </row>
    <row r="4663">
      <c r="A4663" t="inlineStr">
        <is>
          <t>Joni Ortio</t>
        </is>
      </c>
      <c r="B4663" t="inlineStr">
        <is>
          <t>(N/A)</t>
        </is>
      </c>
      <c r="C4663" t="inlineStr">
        <is>
          <t>G</t>
        </is>
      </c>
      <c r="D4663" t="inlineStr">
        <is>
          <t>G</t>
        </is>
      </c>
      <c r="E4663" t="n">
        <v>35</v>
      </c>
      <c r="F4663" t="inlineStr">
        <is>
          <t>FA</t>
        </is>
      </c>
      <c r="G4663" t="inlineStr">
        <is>
          <t>FA</t>
        </is>
      </c>
      <c r="H4663" s="30" t="n">
        <v>1</v>
      </c>
      <c r="I4663" s="31" t="n">
        <v>0</v>
      </c>
      <c r="J4663" s="31" t="n"/>
      <c r="K4663" s="31" t="n">
        <v>0</v>
      </c>
      <c r="L4663" s="32" t="n"/>
      <c r="M4663" s="31" t="n">
        <v>0</v>
      </c>
      <c r="N4663" s="31" t="n">
        <v>0</v>
      </c>
      <c r="O4663" s="31" t="n"/>
      <c r="P4663" s="31" t="n"/>
      <c r="Q4663" s="31" t="n">
        <v>0</v>
      </c>
      <c r="R4663" s="31" t="n"/>
      <c r="S4663" s="32" t="n"/>
      <c r="T4663" s="32" t="n"/>
      <c r="V4663" t="inlineStr">
        <is>
          <t>01y46</t>
        </is>
      </c>
      <c r="W4663" t="n">
        <v>4309</v>
      </c>
      <c r="X4663" t="n">
        <v>5288</v>
      </c>
      <c r="Z4663" t="inlineStr">
        <is>
          <t>Joni Ortio ((N/A) G)</t>
        </is>
      </c>
    </row>
    <row r="4664">
      <c r="A4664" t="inlineStr">
        <is>
          <t>Joni Pitkanen</t>
        </is>
      </c>
      <c r="B4664" t="inlineStr">
        <is>
          <t>(N/A)</t>
        </is>
      </c>
      <c r="C4664" t="inlineStr">
        <is>
          <t>D</t>
        </is>
      </c>
      <c r="D4664" t="inlineStr">
        <is>
          <t>D</t>
        </is>
      </c>
      <c r="E4664" t="n">
        <v>42</v>
      </c>
      <c r="F4664" t="inlineStr">
        <is>
          <t>FA</t>
        </is>
      </c>
      <c r="G4664" t="inlineStr">
        <is>
          <t>FA</t>
        </is>
      </c>
      <c r="H4664" s="30" t="n">
        <v>1</v>
      </c>
      <c r="I4664" s="31" t="n">
        <v>0</v>
      </c>
      <c r="J4664" s="31" t="n"/>
      <c r="K4664" s="31" t="n">
        <v>0</v>
      </c>
      <c r="L4664" s="32" t="n"/>
      <c r="M4664" s="31" t="n">
        <v>0</v>
      </c>
      <c r="N4664" s="31" t="n">
        <v>0</v>
      </c>
      <c r="O4664" s="31" t="n"/>
      <c r="P4664" s="31" t="n"/>
      <c r="Q4664" s="31" t="n">
        <v>0</v>
      </c>
      <c r="R4664" s="31" t="n"/>
      <c r="S4664" s="32" t="n"/>
      <c r="T4664" s="32" t="n"/>
      <c r="V4664" t="inlineStr">
        <is>
          <t>003qn</t>
        </is>
      </c>
      <c r="W4664" t="n">
        <v>1674</v>
      </c>
      <c r="X4664" t="n">
        <v>3122</v>
      </c>
      <c r="Z4664" t="inlineStr">
        <is>
          <t>Joni Pitkanen ((N/A) D)</t>
        </is>
      </c>
    </row>
    <row r="4665">
      <c r="A4665" t="inlineStr">
        <is>
          <t>Joni Tuulola</t>
        </is>
      </c>
      <c r="B4665" t="inlineStr">
        <is>
          <t>(N/A)</t>
        </is>
      </c>
      <c r="C4665" t="inlineStr">
        <is>
          <t>D</t>
        </is>
      </c>
      <c r="D4665" t="inlineStr">
        <is>
          <t>D</t>
        </is>
      </c>
      <c r="E4665" t="n">
        <v>30</v>
      </c>
      <c r="F4665" t="inlineStr">
        <is>
          <t>FA</t>
        </is>
      </c>
      <c r="G4665" t="inlineStr">
        <is>
          <t>FA</t>
        </is>
      </c>
      <c r="H4665" s="30" t="n">
        <v>1</v>
      </c>
      <c r="I4665" s="31" t="n">
        <v>0</v>
      </c>
      <c r="J4665" s="31" t="n"/>
      <c r="K4665" s="31" t="n">
        <v>0</v>
      </c>
      <c r="L4665" s="32" t="n"/>
      <c r="M4665" s="31" t="n">
        <v>0</v>
      </c>
      <c r="N4665" s="31" t="n">
        <v>0</v>
      </c>
      <c r="O4665" s="31" t="n"/>
      <c r="P4665" s="31" t="n"/>
      <c r="Q4665" s="31" t="n">
        <v>0</v>
      </c>
      <c r="R4665" s="31" t="n"/>
      <c r="S4665" s="32" t="n"/>
      <c r="T4665" s="32" t="n"/>
      <c r="V4665" t="inlineStr">
        <is>
          <t>03rjd</t>
        </is>
      </c>
      <c r="W4665" t="n">
        <v>5648</v>
      </c>
      <c r="X4665" t="n">
        <v>6923</v>
      </c>
      <c r="Z4665" t="inlineStr">
        <is>
          <t>Joni Tuulola ((N/A) D)</t>
        </is>
      </c>
    </row>
    <row r="4666">
      <c r="A4666" t="inlineStr">
        <is>
          <t>Jonne Tammela</t>
        </is>
      </c>
      <c r="B4666" t="inlineStr">
        <is>
          <t>(N/A)</t>
        </is>
      </c>
      <c r="C4666" t="inlineStr">
        <is>
          <t>RW</t>
        </is>
      </c>
      <c r="D4666" t="inlineStr">
        <is>
          <t>F</t>
        </is>
      </c>
      <c r="E4666" t="n">
        <v>29</v>
      </c>
      <c r="F4666" t="inlineStr">
        <is>
          <t>FA</t>
        </is>
      </c>
      <c r="G4666" t="inlineStr">
        <is>
          <t>FA</t>
        </is>
      </c>
      <c r="H4666" s="30" t="n">
        <v>1</v>
      </c>
      <c r="I4666" s="31" t="n">
        <v>0</v>
      </c>
      <c r="J4666" s="31" t="n"/>
      <c r="K4666" s="31" t="n">
        <v>0</v>
      </c>
      <c r="L4666" s="32" t="n"/>
      <c r="M4666" s="31" t="n">
        <v>0</v>
      </c>
      <c r="N4666" s="31" t="n">
        <v>0</v>
      </c>
      <c r="O4666" s="31" t="n"/>
      <c r="P4666" s="31" t="n"/>
      <c r="Q4666" s="31" t="n">
        <v>0</v>
      </c>
      <c r="R4666" s="31" t="n"/>
      <c r="S4666" s="32" t="n"/>
      <c r="T4666" s="32" t="n"/>
      <c r="V4666" t="inlineStr">
        <is>
          <t>03rgn</t>
        </is>
      </c>
      <c r="W4666" t="n">
        <v>5084</v>
      </c>
      <c r="X4666" t="n">
        <v>6860</v>
      </c>
      <c r="Z4666" t="inlineStr">
        <is>
          <t>Jonne Tammela ((N/A) RW)</t>
        </is>
      </c>
    </row>
    <row r="4667">
      <c r="A4667" t="inlineStr">
        <is>
          <t>Jonny Evans</t>
        </is>
      </c>
      <c r="B4667" t="inlineStr">
        <is>
          <t>NYR</t>
        </is>
      </c>
      <c r="C4667" t="inlineStr">
        <is>
          <t>RW</t>
        </is>
      </c>
      <c r="D4667" t="inlineStr">
        <is>
          <t>F</t>
        </is>
      </c>
      <c r="E4667" t="n">
        <v>29</v>
      </c>
      <c r="F4667" t="inlineStr">
        <is>
          <t>FA</t>
        </is>
      </c>
      <c r="G4667" t="inlineStr">
        <is>
          <t>FA</t>
        </is>
      </c>
      <c r="H4667" s="30" t="n">
        <v>1</v>
      </c>
      <c r="I4667" s="31" t="n">
        <v>0</v>
      </c>
      <c r="J4667" s="31" t="n"/>
      <c r="K4667" s="31" t="n">
        <v>0</v>
      </c>
      <c r="L4667" s="32" t="n"/>
      <c r="M4667" s="31" t="n">
        <v>0</v>
      </c>
      <c r="N4667" s="31" t="n">
        <v>0</v>
      </c>
      <c r="O4667" s="31" t="n"/>
      <c r="P4667" s="31" t="n"/>
      <c r="Q4667" s="31" t="n">
        <v>0</v>
      </c>
      <c r="R4667" s="31" t="n"/>
      <c r="S4667" s="32" t="n"/>
      <c r="T4667" s="32" t="n"/>
      <c r="V4667" t="inlineStr">
        <is>
          <t>05rkv</t>
        </is>
      </c>
      <c r="Y4667" t="inlineStr">
        <is>
          <t>3cb4304f-7ea5-4aa2-bffb-56ad76583ee3</t>
        </is>
      </c>
      <c r="Z4667" t="inlineStr">
        <is>
          <t>Jonny Evans (NYR RW)</t>
        </is>
      </c>
    </row>
    <row r="4668">
      <c r="A4668" t="inlineStr">
        <is>
          <t>Joona Ikonen</t>
        </is>
      </c>
      <c r="B4668" t="inlineStr">
        <is>
          <t>(N/A)</t>
        </is>
      </c>
      <c r="C4668" t="inlineStr">
        <is>
          <t>RW</t>
        </is>
      </c>
      <c r="D4668" t="inlineStr">
        <is>
          <t>F</t>
        </is>
      </c>
      <c r="E4668" t="n">
        <v>28</v>
      </c>
      <c r="F4668" t="inlineStr">
        <is>
          <t>FA</t>
        </is>
      </c>
      <c r="G4668" t="inlineStr">
        <is>
          <t>FA</t>
        </is>
      </c>
      <c r="H4668" s="30" t="n">
        <v>1</v>
      </c>
      <c r="I4668" s="31" t="n">
        <v>0</v>
      </c>
      <c r="J4668" s="31" t="n"/>
      <c r="K4668" s="31" t="n">
        <v>0</v>
      </c>
      <c r="L4668" s="32" t="n"/>
      <c r="M4668" s="31" t="n">
        <v>0</v>
      </c>
      <c r="N4668" s="31" t="n">
        <v>0</v>
      </c>
      <c r="O4668" s="31" t="n"/>
      <c r="P4668" s="31" t="n"/>
      <c r="Q4668" s="31" t="n">
        <v>0</v>
      </c>
      <c r="R4668" s="31" t="n"/>
      <c r="S4668" s="32" t="n"/>
      <c r="T4668" s="32" t="n"/>
      <c r="V4668" t="inlineStr">
        <is>
          <t>067za</t>
        </is>
      </c>
      <c r="Z4668" t="inlineStr">
        <is>
          <t>Joona Ikonen ((N/A) RW)</t>
        </is>
      </c>
    </row>
    <row r="4669">
      <c r="A4669" t="inlineStr">
        <is>
          <t>Joona Luoto</t>
        </is>
      </c>
      <c r="B4669" t="inlineStr">
        <is>
          <t>CBJ</t>
        </is>
      </c>
      <c r="C4669" t="inlineStr">
        <is>
          <t>LW</t>
        </is>
      </c>
      <c r="D4669" t="inlineStr">
        <is>
          <t>F</t>
        </is>
      </c>
      <c r="E4669" t="n">
        <v>28</v>
      </c>
      <c r="F4669" t="inlineStr">
        <is>
          <t>FA</t>
        </is>
      </c>
      <c r="G4669" t="inlineStr">
        <is>
          <t>FA</t>
        </is>
      </c>
      <c r="H4669" s="30" t="n">
        <v>1</v>
      </c>
      <c r="I4669" s="31" t="n">
        <v>0</v>
      </c>
      <c r="J4669" s="31" t="n"/>
      <c r="K4669" s="31" t="n">
        <v>0</v>
      </c>
      <c r="L4669" s="32" t="n"/>
      <c r="M4669" s="31" t="n">
        <v>0</v>
      </c>
      <c r="N4669" s="31" t="n">
        <v>0</v>
      </c>
      <c r="O4669" s="31" t="n"/>
      <c r="P4669" s="31" t="n"/>
      <c r="Q4669" s="31" t="n">
        <v>0</v>
      </c>
      <c r="R4669" s="31" t="n"/>
      <c r="S4669" s="32" t="n"/>
      <c r="T4669" s="32" t="n"/>
      <c r="V4669" t="inlineStr">
        <is>
          <t>051kw</t>
        </is>
      </c>
      <c r="W4669" t="n">
        <v>6130</v>
      </c>
      <c r="X4669" t="n">
        <v>8277</v>
      </c>
      <c r="Y4669" t="inlineStr">
        <is>
          <t>6217c321-5927-4d91-970a-f93122d8332a</t>
        </is>
      </c>
      <c r="Z4669" t="inlineStr">
        <is>
          <t>Joona Luoto (CBJ LW)</t>
        </is>
      </c>
    </row>
    <row r="4670">
      <c r="A4670" t="inlineStr">
        <is>
          <t>Joona Saarelainen</t>
        </is>
      </c>
      <c r="B4670" t="inlineStr">
        <is>
          <t>TBL</t>
        </is>
      </c>
      <c r="C4670" t="inlineStr">
        <is>
          <t>C</t>
        </is>
      </c>
      <c r="D4670" t="inlineStr">
        <is>
          <t>F</t>
        </is>
      </c>
      <c r="E4670" t="n">
        <v>20</v>
      </c>
      <c r="F4670" t="inlineStr">
        <is>
          <t>FA</t>
        </is>
      </c>
      <c r="G4670" t="inlineStr">
        <is>
          <t>FA</t>
        </is>
      </c>
      <c r="H4670" s="30" t="n">
        <v>1</v>
      </c>
      <c r="I4670" s="31" t="n">
        <v>0</v>
      </c>
      <c r="J4670" s="31" t="n"/>
      <c r="K4670" s="31" t="n">
        <v>0</v>
      </c>
      <c r="L4670" s="32" t="n"/>
      <c r="M4670" s="31" t="n">
        <v>0</v>
      </c>
      <c r="N4670" s="31" t="n">
        <v>0</v>
      </c>
      <c r="O4670" s="31" t="n"/>
      <c r="P4670" s="31" t="n"/>
      <c r="Q4670" s="31" t="n">
        <v>0</v>
      </c>
      <c r="R4670" s="31" t="n"/>
      <c r="S4670" s="32" t="n"/>
      <c r="T4670" s="32" t="n"/>
      <c r="V4670" t="inlineStr">
        <is>
          <t>06mjn</t>
        </is>
      </c>
      <c r="Y4670" t="inlineStr">
        <is>
          <t>3670154a-c256-4522-968a-7da4016b50c2</t>
        </is>
      </c>
      <c r="Z4670" t="inlineStr">
        <is>
          <t>Joona Saarelainen (TBL C)</t>
        </is>
      </c>
    </row>
    <row r="4671">
      <c r="A4671" t="inlineStr">
        <is>
          <t>Joona Vaisanen</t>
        </is>
      </c>
      <c r="B4671" t="inlineStr">
        <is>
          <t>PIT</t>
        </is>
      </c>
      <c r="C4671" t="inlineStr">
        <is>
          <t>D</t>
        </is>
      </c>
      <c r="D4671" t="inlineStr">
        <is>
          <t>D</t>
        </is>
      </c>
      <c r="E4671" t="n">
        <v>22</v>
      </c>
      <c r="F4671" t="inlineStr">
        <is>
          <t>FA</t>
        </is>
      </c>
      <c r="G4671" t="inlineStr">
        <is>
          <t>FA</t>
        </is>
      </c>
      <c r="H4671" s="30" t="n">
        <v>1</v>
      </c>
      <c r="I4671" s="31" t="n">
        <v>0</v>
      </c>
      <c r="J4671" s="31" t="n"/>
      <c r="K4671" s="31" t="n">
        <v>0</v>
      </c>
      <c r="L4671" s="32" t="n"/>
      <c r="M4671" s="31" t="n">
        <v>0</v>
      </c>
      <c r="N4671" s="31" t="n">
        <v>0</v>
      </c>
      <c r="O4671" s="31" t="n"/>
      <c r="P4671" s="31" t="n"/>
      <c r="Q4671" s="31" t="n">
        <v>0</v>
      </c>
      <c r="R4671" s="31" t="n"/>
      <c r="S4671" s="32" t="n"/>
      <c r="T4671" s="32" t="n"/>
      <c r="V4671" t="inlineStr">
        <is>
          <t>06luu</t>
        </is>
      </c>
      <c r="Y4671" t="inlineStr">
        <is>
          <t>77df1fb0-63f8-4fd2-87ca-0426f7132129</t>
        </is>
      </c>
      <c r="Z4671" t="inlineStr">
        <is>
          <t>Joona Vaisanen (PIT D)</t>
        </is>
      </c>
    </row>
    <row r="4672">
      <c r="A4672" t="inlineStr">
        <is>
          <t>Joona Voutilainen</t>
        </is>
      </c>
      <c r="B4672" t="inlineStr">
        <is>
          <t>(N/A)</t>
        </is>
      </c>
      <c r="C4672" t="inlineStr">
        <is>
          <t>G</t>
        </is>
      </c>
      <c r="D4672" t="inlineStr">
        <is>
          <t>G</t>
        </is>
      </c>
      <c r="E4672" t="n">
        <v>29</v>
      </c>
      <c r="F4672" t="inlineStr">
        <is>
          <t>FA</t>
        </is>
      </c>
      <c r="G4672" t="inlineStr">
        <is>
          <t>FA</t>
        </is>
      </c>
      <c r="H4672" s="30" t="n">
        <v>1</v>
      </c>
      <c r="I4672" s="31" t="n">
        <v>0</v>
      </c>
      <c r="J4672" s="31" t="n"/>
      <c r="K4672" s="31" t="n">
        <v>0</v>
      </c>
      <c r="L4672" s="32" t="n"/>
      <c r="M4672" s="31" t="n">
        <v>0</v>
      </c>
      <c r="N4672" s="31" t="n">
        <v>0</v>
      </c>
      <c r="O4672" s="31" t="n"/>
      <c r="P4672" s="31" t="n"/>
      <c r="Q4672" s="31" t="n">
        <v>0</v>
      </c>
      <c r="R4672" s="31" t="n"/>
      <c r="S4672" s="32" t="n"/>
      <c r="T4672" s="32" t="n"/>
      <c r="V4672" t="inlineStr">
        <is>
          <t>04lp1</t>
        </is>
      </c>
      <c r="Z4672" t="inlineStr">
        <is>
          <t>Joona Voutilainen ((N/A) G)</t>
        </is>
      </c>
    </row>
    <row r="4673">
      <c r="A4673" t="inlineStr">
        <is>
          <t>Joonas Donskoi</t>
        </is>
      </c>
      <c r="B4673" t="inlineStr">
        <is>
          <t>(N/A)</t>
        </is>
      </c>
      <c r="C4673" t="inlineStr">
        <is>
          <t>RW</t>
        </is>
      </c>
      <c r="D4673" t="inlineStr">
        <is>
          <t>F</t>
        </is>
      </c>
      <c r="E4673" t="n">
        <v>34</v>
      </c>
      <c r="F4673" t="inlineStr">
        <is>
          <t>FA</t>
        </is>
      </c>
      <c r="G4673" t="inlineStr">
        <is>
          <t>FA</t>
        </is>
      </c>
      <c r="H4673" s="30" t="n">
        <v>1</v>
      </c>
      <c r="I4673" s="31" t="n">
        <v>0</v>
      </c>
      <c r="J4673" s="31" t="n"/>
      <c r="K4673" s="31" t="n">
        <v>0</v>
      </c>
      <c r="L4673" s="32" t="n"/>
      <c r="M4673" s="31" t="n">
        <v>0</v>
      </c>
      <c r="N4673" s="31" t="n">
        <v>0</v>
      </c>
      <c r="O4673" s="31" t="n"/>
      <c r="P4673" s="31" t="n"/>
      <c r="Q4673" s="31" t="n">
        <v>0</v>
      </c>
      <c r="R4673" s="31" t="n"/>
      <c r="S4673" s="32" t="n"/>
      <c r="T4673" s="32" t="n"/>
      <c r="V4673" t="inlineStr">
        <is>
          <t>01zvj</t>
        </is>
      </c>
      <c r="W4673" t="n">
        <v>4913</v>
      </c>
      <c r="X4673" t="n">
        <v>5072</v>
      </c>
      <c r="Y4673" t="inlineStr">
        <is>
          <t>c005267e-7634-459c-b12c-bff9e2e7461a</t>
        </is>
      </c>
      <c r="Z4673" t="inlineStr">
        <is>
          <t>Joonas Donskoi ((N/A) RW)</t>
        </is>
      </c>
    </row>
    <row r="4674">
      <c r="A4674" t="inlineStr">
        <is>
          <t>Joonas Jarvinen</t>
        </is>
      </c>
      <c r="B4674" t="inlineStr">
        <is>
          <t>(N/A)</t>
        </is>
      </c>
      <c r="C4674" t="inlineStr">
        <is>
          <t>D</t>
        </is>
      </c>
      <c r="D4674" t="inlineStr">
        <is>
          <t>D</t>
        </is>
      </c>
      <c r="E4674" t="n">
        <v>37</v>
      </c>
      <c r="F4674" t="inlineStr">
        <is>
          <t>FA</t>
        </is>
      </c>
      <c r="G4674" t="inlineStr">
        <is>
          <t>FA</t>
        </is>
      </c>
      <c r="H4674" s="30" t="n">
        <v>1</v>
      </c>
      <c r="I4674" s="31" t="n">
        <v>0</v>
      </c>
      <c r="J4674" s="31" t="n"/>
      <c r="K4674" s="31" t="n">
        <v>0</v>
      </c>
      <c r="L4674" s="32" t="n"/>
      <c r="M4674" s="31" t="n">
        <v>0</v>
      </c>
      <c r="N4674" s="31" t="n">
        <v>0</v>
      </c>
      <c r="O4674" s="31" t="n"/>
      <c r="P4674" s="31" t="n"/>
      <c r="Q4674" s="31" t="n">
        <v>0</v>
      </c>
      <c r="R4674" s="31" t="n"/>
      <c r="S4674" s="32" t="n"/>
      <c r="T4674" s="32" t="n"/>
      <c r="V4674" t="inlineStr">
        <is>
          <t>02jz6</t>
        </is>
      </c>
      <c r="W4674" t="n">
        <v>3962</v>
      </c>
      <c r="X4674" t="n">
        <v>5673</v>
      </c>
      <c r="Z4674" t="inlineStr">
        <is>
          <t>Joonas Jarvinen ((N/A) D)</t>
        </is>
      </c>
    </row>
    <row r="4675">
      <c r="A4675" t="inlineStr">
        <is>
          <t>Joonas Kemppainen</t>
        </is>
      </c>
      <c r="B4675" t="inlineStr">
        <is>
          <t>(N/A)</t>
        </is>
      </c>
      <c r="C4675" t="inlineStr">
        <is>
          <t>LW</t>
        </is>
      </c>
      <c r="D4675" t="inlineStr">
        <is>
          <t>F</t>
        </is>
      </c>
      <c r="E4675" t="n">
        <v>38</v>
      </c>
      <c r="F4675" t="inlineStr">
        <is>
          <t>FA</t>
        </is>
      </c>
      <c r="G4675" t="inlineStr">
        <is>
          <t>FA</t>
        </is>
      </c>
      <c r="H4675" s="30" t="n">
        <v>1</v>
      </c>
      <c r="I4675" s="31" t="n">
        <v>0</v>
      </c>
      <c r="J4675" s="31" t="n"/>
      <c r="K4675" s="31" t="n">
        <v>0</v>
      </c>
      <c r="L4675" s="32" t="n"/>
      <c r="M4675" s="31" t="n">
        <v>0</v>
      </c>
      <c r="N4675" s="31" t="n">
        <v>0</v>
      </c>
      <c r="O4675" s="31" t="n"/>
      <c r="P4675" s="31" t="n"/>
      <c r="Q4675" s="31" t="n">
        <v>0</v>
      </c>
      <c r="R4675" s="31" t="n"/>
      <c r="S4675" s="32" t="n"/>
      <c r="T4675" s="32" t="n"/>
      <c r="V4675" t="inlineStr">
        <is>
          <t>03mmz</t>
        </is>
      </c>
      <c r="W4675" t="n">
        <v>4915</v>
      </c>
      <c r="X4675" t="n">
        <v>6735</v>
      </c>
      <c r="Z4675" t="inlineStr">
        <is>
          <t>Joonas Kemppainen ((N/A) LW)</t>
        </is>
      </c>
    </row>
    <row r="4676">
      <c r="A4676" t="inlineStr">
        <is>
          <t>Joonas Lehtivuori</t>
        </is>
      </c>
      <c r="B4676" t="inlineStr">
        <is>
          <t>(N/A)</t>
        </is>
      </c>
      <c r="C4676" t="inlineStr">
        <is>
          <t>D</t>
        </is>
      </c>
      <c r="D4676" t="inlineStr">
        <is>
          <t>D</t>
        </is>
      </c>
      <c r="E4676" t="n">
        <v>38</v>
      </c>
      <c r="F4676" t="inlineStr">
        <is>
          <t>FA</t>
        </is>
      </c>
      <c r="G4676" t="inlineStr">
        <is>
          <t>FA</t>
        </is>
      </c>
      <c r="H4676" s="30" t="n">
        <v>1</v>
      </c>
      <c r="I4676" s="31" t="n">
        <v>0</v>
      </c>
      <c r="J4676" s="31" t="n"/>
      <c r="K4676" s="31" t="n">
        <v>0</v>
      </c>
      <c r="L4676" s="32" t="n"/>
      <c r="M4676" s="31" t="n">
        <v>0</v>
      </c>
      <c r="N4676" s="31" t="n">
        <v>0</v>
      </c>
      <c r="O4676" s="31" t="n"/>
      <c r="P4676" s="31" t="n"/>
      <c r="Q4676" s="31" t="n">
        <v>0</v>
      </c>
      <c r="R4676" s="31" t="n"/>
      <c r="S4676" s="32" t="n"/>
      <c r="T4676" s="32" t="n"/>
      <c r="V4676" t="inlineStr">
        <is>
          <t>01mjh</t>
        </is>
      </c>
      <c r="W4676" t="n">
        <v>3468</v>
      </c>
      <c r="X4676" t="n">
        <v>4774</v>
      </c>
      <c r="Z4676" t="inlineStr">
        <is>
          <t>Joonas Lehtivuori ((N/A) D)</t>
        </is>
      </c>
    </row>
    <row r="4677">
      <c r="A4677" t="inlineStr">
        <is>
          <t>Joonas Lyytinen</t>
        </is>
      </c>
      <c r="B4677" t="inlineStr">
        <is>
          <t>(N/A)</t>
        </is>
      </c>
      <c r="C4677" t="inlineStr">
        <is>
          <t>D</t>
        </is>
      </c>
      <c r="D4677" t="inlineStr">
        <is>
          <t>D</t>
        </is>
      </c>
      <c r="E4677" t="n">
        <v>31</v>
      </c>
      <c r="F4677" t="inlineStr">
        <is>
          <t>FA</t>
        </is>
      </c>
      <c r="G4677" t="inlineStr">
        <is>
          <t>FA</t>
        </is>
      </c>
      <c r="H4677" s="30" t="n">
        <v>1</v>
      </c>
      <c r="I4677" s="31" t="n">
        <v>0</v>
      </c>
      <c r="J4677" s="31" t="n"/>
      <c r="K4677" s="31" t="n">
        <v>0</v>
      </c>
      <c r="L4677" s="32" t="n"/>
      <c r="M4677" s="31" t="n">
        <v>0</v>
      </c>
      <c r="N4677" s="31" t="n">
        <v>0</v>
      </c>
      <c r="O4677" s="31" t="n"/>
      <c r="P4677" s="31" t="n"/>
      <c r="Q4677" s="31" t="n">
        <v>0</v>
      </c>
      <c r="R4677" s="31" t="n"/>
      <c r="S4677" s="32" t="n"/>
      <c r="T4677" s="32" t="n"/>
      <c r="V4677" t="inlineStr">
        <is>
          <t>03ecr</t>
        </is>
      </c>
      <c r="W4677" t="n">
        <v>5532</v>
      </c>
      <c r="X4677" t="n">
        <v>6500</v>
      </c>
      <c r="Z4677" t="inlineStr">
        <is>
          <t>Joonas Lyytinen ((N/A) D)</t>
        </is>
      </c>
    </row>
    <row r="4678">
      <c r="A4678" t="inlineStr">
        <is>
          <t>Joonas Nattinen</t>
        </is>
      </c>
      <c r="B4678" t="inlineStr">
        <is>
          <t>(N/A)</t>
        </is>
      </c>
      <c r="C4678" t="inlineStr">
        <is>
          <t>C</t>
        </is>
      </c>
      <c r="D4678" t="inlineStr">
        <is>
          <t>F</t>
        </is>
      </c>
      <c r="E4678" t="n">
        <v>35</v>
      </c>
      <c r="F4678" t="inlineStr">
        <is>
          <t>FA</t>
        </is>
      </c>
      <c r="G4678" t="inlineStr">
        <is>
          <t>FA</t>
        </is>
      </c>
      <c r="H4678" s="30" t="n">
        <v>1</v>
      </c>
      <c r="I4678" s="31" t="n">
        <v>0</v>
      </c>
      <c r="J4678" s="31" t="n"/>
      <c r="K4678" s="31" t="n">
        <v>0</v>
      </c>
      <c r="L4678" s="32" t="n"/>
      <c r="M4678" s="31" t="n">
        <v>0</v>
      </c>
      <c r="N4678" s="31" t="n">
        <v>0</v>
      </c>
      <c r="O4678" s="31" t="n"/>
      <c r="P4678" s="31" t="n"/>
      <c r="Q4678" s="31" t="n">
        <v>0</v>
      </c>
      <c r="R4678" s="31" t="n"/>
      <c r="S4678" s="32" t="n"/>
      <c r="T4678" s="32" t="n"/>
      <c r="V4678" t="inlineStr">
        <is>
          <t>01mzb</t>
        </is>
      </c>
      <c r="W4678" t="n">
        <v>3282</v>
      </c>
      <c r="X4678" t="n">
        <v>5337</v>
      </c>
      <c r="Z4678" t="inlineStr">
        <is>
          <t>Joonas Nattinen ((N/A) C)</t>
        </is>
      </c>
    </row>
    <row r="4679">
      <c r="A4679" t="inlineStr">
        <is>
          <t>Joonas Oden</t>
        </is>
      </c>
      <c r="B4679" t="inlineStr">
        <is>
          <t>(N/A)</t>
        </is>
      </c>
      <c r="C4679" t="inlineStr">
        <is>
          <t>LW</t>
        </is>
      </c>
      <c r="D4679" t="inlineStr">
        <is>
          <t>F</t>
        </is>
      </c>
      <c r="E4679" t="n">
        <v>26</v>
      </c>
      <c r="F4679" t="inlineStr">
        <is>
          <t>FA</t>
        </is>
      </c>
      <c r="G4679" t="inlineStr">
        <is>
          <t>FA</t>
        </is>
      </c>
      <c r="H4679" s="30" t="n">
        <v>1</v>
      </c>
      <c r="I4679" s="31" t="n">
        <v>0</v>
      </c>
      <c r="J4679" s="31" t="n"/>
      <c r="K4679" s="31" t="n">
        <v>0</v>
      </c>
      <c r="L4679" s="32" t="n"/>
      <c r="M4679" s="31" t="n">
        <v>0</v>
      </c>
      <c r="N4679" s="31" t="n">
        <v>0</v>
      </c>
      <c r="O4679" s="31" t="n"/>
      <c r="P4679" s="31" t="n"/>
      <c r="Q4679" s="31" t="n">
        <v>0</v>
      </c>
      <c r="R4679" s="31" t="n"/>
      <c r="S4679" s="32" t="n"/>
      <c r="T4679" s="32" t="n"/>
      <c r="V4679" t="inlineStr">
        <is>
          <t>05g4i</t>
        </is>
      </c>
      <c r="Z4679" t="inlineStr">
        <is>
          <t>Joonas Oden ((N/A) LW)</t>
        </is>
      </c>
    </row>
    <row r="4680">
      <c r="A4680" t="inlineStr">
        <is>
          <t>Joonas Rajala</t>
        </is>
      </c>
      <c r="B4680" t="inlineStr">
        <is>
          <t>(N/A)</t>
        </is>
      </c>
      <c r="C4680" t="inlineStr">
        <is>
          <t>F</t>
        </is>
      </c>
      <c r="D4680" t="inlineStr">
        <is>
          <t>F</t>
        </is>
      </c>
      <c r="F4680" t="inlineStr">
        <is>
          <t>WW</t>
        </is>
      </c>
      <c r="G4680" t="inlineStr">
        <is>
          <t>FA</t>
        </is>
      </c>
      <c r="H4680" s="30" t="n"/>
      <c r="I4680" s="31" t="n"/>
      <c r="J4680" s="31" t="n"/>
      <c r="K4680" s="31" t="n"/>
      <c r="L4680" s="32" t="n"/>
      <c r="M4680" s="31" t="n"/>
      <c r="N4680" s="31" t="n"/>
      <c r="O4680" s="31" t="n"/>
      <c r="P4680" s="31" t="n"/>
      <c r="Q4680" s="31" t="n"/>
      <c r="R4680" s="31" t="n"/>
      <c r="S4680" s="32" t="n"/>
      <c r="T4680" s="32" t="n"/>
      <c r="V4680" t="inlineStr">
        <is>
          <t>07a00</t>
        </is>
      </c>
      <c r="Z4680" t="inlineStr">
        <is>
          <t>Joonas Rajala ((N/A) F)</t>
        </is>
      </c>
    </row>
    <row r="4681">
      <c r="A4681" t="inlineStr">
        <is>
          <t>Joonas Rask</t>
        </is>
      </c>
      <c r="B4681" t="inlineStr">
        <is>
          <t>(N/A)</t>
        </is>
      </c>
      <c r="C4681" t="inlineStr">
        <is>
          <t>C</t>
        </is>
      </c>
      <c r="D4681" t="inlineStr">
        <is>
          <t>F</t>
        </is>
      </c>
      <c r="E4681" t="n">
        <v>36</v>
      </c>
      <c r="F4681" t="inlineStr">
        <is>
          <t>FA</t>
        </is>
      </c>
      <c r="G4681" t="inlineStr">
        <is>
          <t>FA</t>
        </is>
      </c>
      <c r="H4681" s="30" t="n">
        <v>1</v>
      </c>
      <c r="I4681" s="31" t="n">
        <v>0</v>
      </c>
      <c r="J4681" s="31" t="n"/>
      <c r="K4681" s="31" t="n">
        <v>0</v>
      </c>
      <c r="L4681" s="32" t="n"/>
      <c r="M4681" s="31" t="n">
        <v>0</v>
      </c>
      <c r="N4681" s="31" t="n">
        <v>0</v>
      </c>
      <c r="O4681" s="31" t="n"/>
      <c r="P4681" s="31" t="n"/>
      <c r="Q4681" s="31" t="n">
        <v>0</v>
      </c>
      <c r="R4681" s="31" t="n"/>
      <c r="S4681" s="32" t="n"/>
      <c r="T4681" s="32" t="n"/>
      <c r="V4681" t="inlineStr">
        <is>
          <t>01zts</t>
        </is>
      </c>
      <c r="W4681" t="n">
        <v>4136</v>
      </c>
      <c r="X4681" t="n">
        <v>5172</v>
      </c>
      <c r="Z4681" t="inlineStr">
        <is>
          <t>Joonas Rask ((N/A) C)</t>
        </is>
      </c>
    </row>
    <row r="4682">
      <c r="A4682" t="inlineStr">
        <is>
          <t>Joose Antonen</t>
        </is>
      </c>
      <c r="B4682" t="inlineStr">
        <is>
          <t>(N/A)</t>
        </is>
      </c>
      <c r="C4682" t="inlineStr">
        <is>
          <t>RW</t>
        </is>
      </c>
      <c r="D4682" t="inlineStr">
        <is>
          <t>F</t>
        </is>
      </c>
      <c r="E4682" t="n">
        <v>31</v>
      </c>
      <c r="F4682" t="inlineStr">
        <is>
          <t>FA</t>
        </is>
      </c>
      <c r="G4682" t="inlineStr">
        <is>
          <t>FA</t>
        </is>
      </c>
      <c r="H4682" s="30" t="n">
        <v>1</v>
      </c>
      <c r="I4682" s="31" t="n">
        <v>0</v>
      </c>
      <c r="J4682" s="31" t="n"/>
      <c r="K4682" s="31" t="n">
        <v>0</v>
      </c>
      <c r="L4682" s="32" t="n"/>
      <c r="M4682" s="31" t="n">
        <v>0</v>
      </c>
      <c r="N4682" s="31" t="n">
        <v>0</v>
      </c>
      <c r="O4682" s="31" t="n"/>
      <c r="P4682" s="31" t="n"/>
      <c r="Q4682" s="31" t="n">
        <v>0</v>
      </c>
      <c r="R4682" s="31" t="n"/>
      <c r="S4682" s="32" t="n"/>
      <c r="T4682" s="32" t="n"/>
      <c r="V4682" t="inlineStr">
        <is>
          <t>04xtd</t>
        </is>
      </c>
      <c r="Z4682" t="inlineStr">
        <is>
          <t>Joose Antonen ((N/A) RW)</t>
        </is>
      </c>
    </row>
    <row r="4683">
      <c r="A4683" t="inlineStr">
        <is>
          <t>Jordan Bendfeld</t>
        </is>
      </c>
      <c r="B4683" t="inlineStr">
        <is>
          <t>(N/A)</t>
        </is>
      </c>
      <c r="C4683" t="inlineStr">
        <is>
          <t>D</t>
        </is>
      </c>
      <c r="D4683" t="inlineStr">
        <is>
          <t>D</t>
        </is>
      </c>
      <c r="E4683" t="n">
        <v>38</v>
      </c>
      <c r="F4683" t="inlineStr">
        <is>
          <t>FA</t>
        </is>
      </c>
      <c r="G4683" t="inlineStr">
        <is>
          <t>FA</t>
        </is>
      </c>
      <c r="H4683" s="30" t="n">
        <v>1</v>
      </c>
      <c r="I4683" s="31" t="n">
        <v>0</v>
      </c>
      <c r="J4683" s="31" t="n"/>
      <c r="K4683" s="31" t="n">
        <v>0</v>
      </c>
      <c r="L4683" s="32" t="n"/>
      <c r="M4683" s="31" t="n">
        <v>0</v>
      </c>
      <c r="N4683" s="31" t="n">
        <v>0</v>
      </c>
      <c r="O4683" s="31" t="n"/>
      <c r="P4683" s="31" t="n"/>
      <c r="Q4683" s="31" t="n">
        <v>0</v>
      </c>
      <c r="R4683" s="31" t="n"/>
      <c r="S4683" s="32" t="n"/>
      <c r="T4683" s="32" t="n"/>
      <c r="V4683" t="inlineStr">
        <is>
          <t>004o0</t>
        </is>
      </c>
      <c r="X4683" t="n">
        <v>4072</v>
      </c>
      <c r="Z4683" t="inlineStr">
        <is>
          <t>Jordan Bendfeld ((N/A) D)</t>
        </is>
      </c>
    </row>
    <row r="4684">
      <c r="A4684" t="inlineStr">
        <is>
          <t>Jordan Boucher</t>
        </is>
      </c>
      <c r="B4684" t="inlineStr">
        <is>
          <t>(N/A)</t>
        </is>
      </c>
      <c r="C4684" t="inlineStr">
        <is>
          <t>LW</t>
        </is>
      </c>
      <c r="D4684" t="inlineStr">
        <is>
          <t>F</t>
        </is>
      </c>
      <c r="E4684" t="n">
        <v>32</v>
      </c>
      <c r="F4684" t="inlineStr">
        <is>
          <t>FA</t>
        </is>
      </c>
      <c r="G4684" t="inlineStr">
        <is>
          <t>FA</t>
        </is>
      </c>
      <c r="H4684" s="30" t="n">
        <v>1</v>
      </c>
      <c r="I4684" s="31" t="n">
        <v>0</v>
      </c>
      <c r="J4684" s="31" t="n"/>
      <c r="K4684" s="31" t="n">
        <v>0</v>
      </c>
      <c r="L4684" s="32" t="n"/>
      <c r="M4684" s="31" t="n">
        <v>0</v>
      </c>
      <c r="N4684" s="31" t="n">
        <v>0</v>
      </c>
      <c r="O4684" s="31" t="n"/>
      <c r="P4684" s="31" t="n"/>
      <c r="Q4684" s="31" t="n">
        <v>0</v>
      </c>
      <c r="R4684" s="31" t="n"/>
      <c r="S4684" s="32" t="n"/>
      <c r="T4684" s="32" t="n"/>
      <c r="V4684" t="inlineStr">
        <is>
          <t>04l7j</t>
        </is>
      </c>
      <c r="X4684" t="n">
        <v>7794</v>
      </c>
      <c r="Z4684" t="inlineStr">
        <is>
          <t>Jordan Boucher ((N/A) LW)</t>
        </is>
      </c>
    </row>
    <row r="4685">
      <c r="A4685" t="inlineStr">
        <is>
          <t>Jordan Caron</t>
        </is>
      </c>
      <c r="B4685" t="inlineStr">
        <is>
          <t>(N/A)</t>
        </is>
      </c>
      <c r="C4685" t="inlineStr">
        <is>
          <t>RW</t>
        </is>
      </c>
      <c r="D4685" t="inlineStr">
        <is>
          <t>F</t>
        </is>
      </c>
      <c r="E4685" t="n">
        <v>35</v>
      </c>
      <c r="F4685" t="inlineStr">
        <is>
          <t>FA</t>
        </is>
      </c>
      <c r="G4685" t="inlineStr">
        <is>
          <t>FA</t>
        </is>
      </c>
      <c r="H4685" s="30" t="n">
        <v>1</v>
      </c>
      <c r="I4685" s="31" t="n">
        <v>0</v>
      </c>
      <c r="J4685" s="31" t="n"/>
      <c r="K4685" s="31" t="n">
        <v>0</v>
      </c>
      <c r="L4685" s="32" t="n"/>
      <c r="M4685" s="31" t="n">
        <v>0</v>
      </c>
      <c r="N4685" s="31" t="n">
        <v>0</v>
      </c>
      <c r="O4685" s="31" t="n"/>
      <c r="P4685" s="31" t="n"/>
      <c r="Q4685" s="31" t="n">
        <v>0</v>
      </c>
      <c r="R4685" s="31" t="n"/>
      <c r="S4685" s="32" t="n"/>
      <c r="T4685" s="32" t="n"/>
      <c r="V4685" t="inlineStr">
        <is>
          <t>01f65</t>
        </is>
      </c>
      <c r="W4685" t="n">
        <v>3279</v>
      </c>
      <c r="X4685" t="n">
        <v>4705</v>
      </c>
      <c r="Z4685" t="inlineStr">
        <is>
          <t>Jordan Caron ((N/A) RW)</t>
        </is>
      </c>
    </row>
    <row r="4686">
      <c r="A4686" t="inlineStr">
        <is>
          <t>Jordan Charron</t>
        </is>
      </c>
      <c r="B4686" t="inlineStr">
        <is>
          <t>PIT</t>
        </is>
      </c>
      <c r="C4686" t="inlineStr">
        <is>
          <t>RW</t>
        </is>
      </c>
      <c r="D4686" t="inlineStr">
        <is>
          <t>F</t>
        </is>
      </c>
      <c r="E4686" t="n">
        <v>19</v>
      </c>
      <c r="F4686" t="inlineStr">
        <is>
          <t>FA</t>
        </is>
      </c>
      <c r="G4686" t="inlineStr">
        <is>
          <t>FA</t>
        </is>
      </c>
      <c r="H4686" s="30" t="n">
        <v>1</v>
      </c>
      <c r="I4686" s="31" t="n">
        <v>0</v>
      </c>
      <c r="J4686" s="31" t="n"/>
      <c r="K4686" s="31" t="n">
        <v>0</v>
      </c>
      <c r="L4686" s="32" t="n"/>
      <c r="M4686" s="31" t="n">
        <v>0</v>
      </c>
      <c r="N4686" s="31" t="n">
        <v>0</v>
      </c>
      <c r="O4686" s="31" t="n"/>
      <c r="P4686" s="31" t="n"/>
      <c r="Q4686" s="31" t="n">
        <v>0</v>
      </c>
      <c r="R4686" s="31" t="n"/>
      <c r="S4686" s="32" t="n"/>
      <c r="T4686" s="32" t="n"/>
      <c r="V4686" t="inlineStr">
        <is>
          <t>06xwi</t>
        </is>
      </c>
      <c r="Y4686" t="inlineStr">
        <is>
          <t>be5d7501-b75d-45ff-a9c6-bbef7c42a2b0</t>
        </is>
      </c>
      <c r="Z4686" t="inlineStr">
        <is>
          <t>Jordan Charron (PIT RW)</t>
        </is>
      </c>
    </row>
    <row r="4687">
      <c r="A4687" t="inlineStr">
        <is>
          <t>Jordan Duguay</t>
        </is>
      </c>
      <c r="B4687" t="inlineStr">
        <is>
          <t>(N/A)</t>
        </is>
      </c>
      <c r="C4687" t="inlineStr">
        <is>
          <t>LW</t>
        </is>
      </c>
      <c r="D4687" t="inlineStr">
        <is>
          <t>F</t>
        </is>
      </c>
      <c r="E4687" t="n">
        <v>18</v>
      </c>
      <c r="F4687" t="inlineStr">
        <is>
          <t>FA</t>
        </is>
      </c>
      <c r="G4687" t="inlineStr">
        <is>
          <t>FA</t>
        </is>
      </c>
      <c r="H4687" s="30" t="n">
        <v>1</v>
      </c>
      <c r="I4687" s="31" t="n">
        <v>0</v>
      </c>
      <c r="J4687" s="31" t="n"/>
      <c r="K4687" s="31" t="n">
        <v>0</v>
      </c>
      <c r="L4687" s="32" t="n"/>
      <c r="M4687" s="31" t="n">
        <v>0</v>
      </c>
      <c r="N4687" s="31" t="n">
        <v>0</v>
      </c>
      <c r="O4687" s="31" t="n"/>
      <c r="P4687" s="31" t="n"/>
      <c r="Q4687" s="31" t="n">
        <v>0</v>
      </c>
      <c r="R4687" s="31" t="n"/>
      <c r="S4687" s="32" t="n"/>
      <c r="T4687" s="32" t="n"/>
      <c r="V4687" t="inlineStr">
        <is>
          <t>077wi</t>
        </is>
      </c>
      <c r="Z4687" t="inlineStr">
        <is>
          <t>Jordan Duguay ((N/A) LW)</t>
        </is>
      </c>
    </row>
    <row r="4688">
      <c r="A4688" t="inlineStr">
        <is>
          <t>Jordan Dumais</t>
        </is>
      </c>
      <c r="B4688" t="inlineStr">
        <is>
          <t>CBJ</t>
        </is>
      </c>
      <c r="C4688" t="inlineStr">
        <is>
          <t>RW</t>
        </is>
      </c>
      <c r="D4688" t="inlineStr">
        <is>
          <t>F</t>
        </is>
      </c>
      <c r="E4688" t="n">
        <v>22</v>
      </c>
      <c r="F4688" t="inlineStr">
        <is>
          <t>T</t>
        </is>
      </c>
      <c r="G4688" t="inlineStr">
        <is>
          <t>Deef-Fence</t>
        </is>
      </c>
      <c r="H4688" s="30" t="n">
        <v>859999</v>
      </c>
      <c r="I4688" s="31" t="n">
        <v>0</v>
      </c>
      <c r="J4688" s="31" t="n"/>
      <c r="K4688" s="31" t="n">
        <v>0</v>
      </c>
      <c r="L4688" s="32" t="n"/>
      <c r="M4688" s="31" t="n">
        <v>0</v>
      </c>
      <c r="N4688" s="31" t="n">
        <v>0</v>
      </c>
      <c r="O4688" s="31" t="n"/>
      <c r="P4688" s="31" t="n"/>
      <c r="Q4688" s="31" t="n">
        <v>0</v>
      </c>
      <c r="R4688" s="31" t="n"/>
      <c r="S4688" s="32" t="n"/>
      <c r="T4688" s="32" t="n"/>
      <c r="V4688" t="inlineStr">
        <is>
          <t>060pt</t>
        </is>
      </c>
      <c r="W4688" t="n">
        <v>6767</v>
      </c>
      <c r="Y4688" t="inlineStr">
        <is>
          <t>9a64b540-cc73-4ed7-a039-c4c9e97bdfa4</t>
        </is>
      </c>
      <c r="Z4688" t="inlineStr">
        <is>
          <t>Jordan Dumais (CBJ RW)</t>
        </is>
      </c>
    </row>
    <row r="4689">
      <c r="A4689" t="inlineStr">
        <is>
          <t>Jordan Ernst</t>
        </is>
      </c>
      <c r="B4689" t="inlineStr">
        <is>
          <t>(N/A)</t>
        </is>
      </c>
      <c r="C4689" t="inlineStr">
        <is>
          <t>LW</t>
        </is>
      </c>
      <c r="D4689" t="inlineStr">
        <is>
          <t>F</t>
        </is>
      </c>
      <c r="E4689" t="n">
        <v>29</v>
      </c>
      <c r="F4689" t="inlineStr">
        <is>
          <t>FA</t>
        </is>
      </c>
      <c r="G4689" t="inlineStr">
        <is>
          <t>FA</t>
        </is>
      </c>
      <c r="H4689" s="30" t="n">
        <v>1</v>
      </c>
      <c r="I4689" s="31" t="n">
        <v>0</v>
      </c>
      <c r="J4689" s="31" t="n"/>
      <c r="K4689" s="31" t="n">
        <v>0</v>
      </c>
      <c r="L4689" s="32" t="n"/>
      <c r="M4689" s="31" t="n">
        <v>0</v>
      </c>
      <c r="N4689" s="31" t="n">
        <v>0</v>
      </c>
      <c r="O4689" s="31" t="n"/>
      <c r="P4689" s="31" t="n"/>
      <c r="Q4689" s="31" t="n">
        <v>0</v>
      </c>
      <c r="R4689" s="31" t="n"/>
      <c r="S4689" s="32" t="n"/>
      <c r="T4689" s="32" t="n"/>
      <c r="V4689" t="inlineStr">
        <is>
          <t>04mr9</t>
        </is>
      </c>
      <c r="X4689" t="n">
        <v>8201</v>
      </c>
      <c r="Z4689" t="inlineStr">
        <is>
          <t>Jordan Ernst ((N/A) LW)</t>
        </is>
      </c>
    </row>
    <row r="4690">
      <c r="A4690" t="inlineStr">
        <is>
          <t>Jordan Fransoo</t>
        </is>
      </c>
      <c r="B4690" t="inlineStr">
        <is>
          <t>(N/A)</t>
        </is>
      </c>
      <c r="C4690" t="inlineStr">
        <is>
          <t>D</t>
        </is>
      </c>
      <c r="D4690" t="inlineStr">
        <is>
          <t>D</t>
        </is>
      </c>
      <c r="E4690" t="n">
        <v>33</v>
      </c>
      <c r="F4690" t="inlineStr">
        <is>
          <t>FA</t>
        </is>
      </c>
      <c r="G4690" t="inlineStr">
        <is>
          <t>FA</t>
        </is>
      </c>
      <c r="H4690" s="30" t="n">
        <v>1</v>
      </c>
      <c r="I4690" s="31" t="n">
        <v>0</v>
      </c>
      <c r="J4690" s="31" t="n"/>
      <c r="K4690" s="31" t="n">
        <v>0</v>
      </c>
      <c r="L4690" s="32" t="n"/>
      <c r="M4690" s="31" t="n">
        <v>0</v>
      </c>
      <c r="N4690" s="31" t="n">
        <v>0</v>
      </c>
      <c r="O4690" s="31" t="n"/>
      <c r="P4690" s="31" t="n"/>
      <c r="Q4690" s="31" t="n">
        <v>0</v>
      </c>
      <c r="R4690" s="31" t="n"/>
      <c r="S4690" s="32" t="n"/>
      <c r="T4690" s="32" t="n"/>
      <c r="V4690" t="inlineStr">
        <is>
          <t>02fnm</t>
        </is>
      </c>
      <c r="X4690" t="n">
        <v>5551</v>
      </c>
      <c r="Z4690" t="inlineStr">
        <is>
          <t>Jordan Fransoo ((N/A) D)</t>
        </is>
      </c>
    </row>
    <row r="4691">
      <c r="A4691" t="inlineStr">
        <is>
          <t>Jordan Frasca</t>
        </is>
      </c>
      <c r="B4691" t="inlineStr">
        <is>
          <t>NSH</t>
        </is>
      </c>
      <c r="C4691" t="inlineStr">
        <is>
          <t>C</t>
        </is>
      </c>
      <c r="D4691" t="inlineStr">
        <is>
          <t>F</t>
        </is>
      </c>
      <c r="E4691" t="n">
        <v>25</v>
      </c>
      <c r="F4691" t="inlineStr">
        <is>
          <t>FA</t>
        </is>
      </c>
      <c r="G4691" t="inlineStr">
        <is>
          <t>FA</t>
        </is>
      </c>
      <c r="H4691" s="30" t="n">
        <v>1</v>
      </c>
      <c r="I4691" s="31" t="n">
        <v>0</v>
      </c>
      <c r="J4691" s="31" t="n"/>
      <c r="K4691" s="31" t="n">
        <v>0</v>
      </c>
      <c r="L4691" s="32" t="n"/>
      <c r="M4691" s="31" t="n">
        <v>0</v>
      </c>
      <c r="N4691" s="31" t="n">
        <v>0</v>
      </c>
      <c r="O4691" s="31" t="n"/>
      <c r="P4691" s="31" t="n"/>
      <c r="Q4691" s="31" t="n">
        <v>0</v>
      </c>
      <c r="R4691" s="31" t="n"/>
      <c r="S4691" s="32" t="n"/>
      <c r="T4691" s="32" t="n"/>
      <c r="V4691" t="inlineStr">
        <is>
          <t>060er</t>
        </is>
      </c>
      <c r="W4691" t="n">
        <v>6608</v>
      </c>
      <c r="Y4691" t="inlineStr">
        <is>
          <t>46a166a9-cead-47b5-8a04-3873fde828a2</t>
        </is>
      </c>
      <c r="Z4691" t="inlineStr">
        <is>
          <t>Jordan Frasca (NSH C)</t>
        </is>
      </c>
    </row>
    <row r="4692">
      <c r="A4692" t="inlineStr">
        <is>
          <t>Jordan Fulton</t>
        </is>
      </c>
      <c r="B4692" t="inlineStr">
        <is>
          <t>(N/A)</t>
        </is>
      </c>
      <c r="C4692" t="inlineStr">
        <is>
          <t>LW</t>
        </is>
      </c>
      <c r="D4692" t="inlineStr">
        <is>
          <t>F</t>
        </is>
      </c>
      <c r="E4692" t="n">
        <v>39</v>
      </c>
      <c r="F4692" t="inlineStr">
        <is>
          <t>FA</t>
        </is>
      </c>
      <c r="G4692" t="inlineStr">
        <is>
          <t>FA</t>
        </is>
      </c>
      <c r="H4692" s="30" t="n">
        <v>1</v>
      </c>
      <c r="I4692" s="31" t="n">
        <v>0</v>
      </c>
      <c r="J4692" s="31" t="n"/>
      <c r="K4692" s="31" t="n">
        <v>0</v>
      </c>
      <c r="L4692" s="32" t="n"/>
      <c r="M4692" s="31" t="n">
        <v>0</v>
      </c>
      <c r="N4692" s="31" t="n">
        <v>0</v>
      </c>
      <c r="O4692" s="31" t="n"/>
      <c r="P4692" s="31" t="n"/>
      <c r="Q4692" s="31" t="n">
        <v>0</v>
      </c>
      <c r="R4692" s="31" t="n"/>
      <c r="S4692" s="32" t="n"/>
      <c r="T4692" s="32" t="n"/>
      <c r="V4692" t="inlineStr">
        <is>
          <t>02ye4</t>
        </is>
      </c>
      <c r="Z4692" t="inlineStr">
        <is>
          <t>Jordan Fulton ((N/A) LW)</t>
        </is>
      </c>
    </row>
    <row r="4693">
      <c r="A4693" t="inlineStr">
        <is>
          <t>Jordan Gavin</t>
        </is>
      </c>
      <c r="B4693" t="inlineStr">
        <is>
          <t>(N/A)</t>
        </is>
      </c>
      <c r="C4693" t="inlineStr">
        <is>
          <t>LW</t>
        </is>
      </c>
      <c r="D4693" t="inlineStr">
        <is>
          <t>F</t>
        </is>
      </c>
      <c r="E4693" t="n">
        <v>19</v>
      </c>
      <c r="F4693" t="inlineStr">
        <is>
          <t>FA</t>
        </is>
      </c>
      <c r="G4693" t="inlineStr">
        <is>
          <t>FA</t>
        </is>
      </c>
      <c r="H4693" s="30" t="n">
        <v>1</v>
      </c>
      <c r="I4693" s="31" t="n">
        <v>0</v>
      </c>
      <c r="J4693" s="31" t="n"/>
      <c r="K4693" s="31" t="n">
        <v>0</v>
      </c>
      <c r="L4693" s="32" t="n"/>
      <c r="M4693" s="31" t="n">
        <v>0</v>
      </c>
      <c r="N4693" s="31" t="n">
        <v>0</v>
      </c>
      <c r="O4693" s="31" t="n"/>
      <c r="P4693" s="31" t="n"/>
      <c r="Q4693" s="31" t="n">
        <v>0</v>
      </c>
      <c r="R4693" s="31" t="n"/>
      <c r="S4693" s="32" t="n"/>
      <c r="T4693" s="32" t="n"/>
      <c r="V4693" t="inlineStr">
        <is>
          <t>05xy3</t>
        </is>
      </c>
      <c r="Z4693" t="inlineStr">
        <is>
          <t>Jordan Gavin ((N/A) LW)</t>
        </is>
      </c>
    </row>
    <row r="4694">
      <c r="A4694" t="inlineStr">
        <is>
          <t>Jordan Gross</t>
        </is>
      </c>
      <c r="B4694" t="inlineStr">
        <is>
          <t>(N/A)</t>
        </is>
      </c>
      <c r="C4694" t="inlineStr">
        <is>
          <t>D</t>
        </is>
      </c>
      <c r="D4694" t="inlineStr">
        <is>
          <t>D</t>
        </is>
      </c>
      <c r="E4694" t="n">
        <v>31</v>
      </c>
      <c r="F4694" t="inlineStr">
        <is>
          <t>FA</t>
        </is>
      </c>
      <c r="G4694" t="inlineStr">
        <is>
          <t>FA</t>
        </is>
      </c>
      <c r="H4694" s="30" t="n">
        <v>1</v>
      </c>
      <c r="I4694" s="31" t="n">
        <v>0</v>
      </c>
      <c r="J4694" s="31" t="n"/>
      <c r="K4694" s="31" t="n">
        <v>0</v>
      </c>
      <c r="L4694" s="32" t="n"/>
      <c r="M4694" s="31" t="n">
        <v>0</v>
      </c>
      <c r="N4694" s="31" t="n">
        <v>0</v>
      </c>
      <c r="O4694" s="31" t="n"/>
      <c r="P4694" s="31" t="n"/>
      <c r="Q4694" s="31" t="n">
        <v>0</v>
      </c>
      <c r="R4694" s="31" t="n"/>
      <c r="S4694" s="32" t="n"/>
      <c r="T4694" s="32" t="n"/>
      <c r="V4694" t="inlineStr">
        <is>
          <t>03nqk</t>
        </is>
      </c>
      <c r="W4694" t="n">
        <v>5670</v>
      </c>
      <c r="X4694" t="n">
        <v>7871</v>
      </c>
      <c r="Y4694" t="inlineStr">
        <is>
          <t>c219c0e3-1935-4d5d-8cf8-3bbb71ef6ace</t>
        </is>
      </c>
      <c r="Z4694" t="inlineStr">
        <is>
          <t>Jordan Gross ((N/A) D)</t>
        </is>
      </c>
    </row>
    <row r="4695">
      <c r="A4695" t="inlineStr">
        <is>
          <t>Jordan Gustafson</t>
        </is>
      </c>
      <c r="B4695" t="inlineStr">
        <is>
          <t>VGK</t>
        </is>
      </c>
      <c r="C4695" t="inlineStr">
        <is>
          <t>C</t>
        </is>
      </c>
      <c r="D4695" t="inlineStr">
        <is>
          <t>F</t>
        </is>
      </c>
      <c r="E4695" t="n">
        <v>22</v>
      </c>
      <c r="F4695" t="inlineStr">
        <is>
          <t>FA</t>
        </is>
      </c>
      <c r="G4695" t="inlineStr">
        <is>
          <t>FA</t>
        </is>
      </c>
      <c r="H4695" s="30" t="n">
        <v>830000</v>
      </c>
      <c r="I4695" s="31" t="n">
        <v>0</v>
      </c>
      <c r="J4695" s="31" t="n"/>
      <c r="K4695" s="31" t="n">
        <v>0</v>
      </c>
      <c r="L4695" s="32" t="n"/>
      <c r="M4695" s="31" t="n">
        <v>0</v>
      </c>
      <c r="N4695" s="31" t="n">
        <v>0</v>
      </c>
      <c r="O4695" s="31" t="n"/>
      <c r="P4695" s="31" t="n"/>
      <c r="Q4695" s="31" t="n">
        <v>0</v>
      </c>
      <c r="R4695" s="31" t="n"/>
      <c r="S4695" s="32" t="n"/>
      <c r="T4695" s="32" t="n"/>
      <c r="V4695" t="inlineStr">
        <is>
          <t>060j8</t>
        </is>
      </c>
      <c r="W4695" t="n">
        <v>6765</v>
      </c>
      <c r="Y4695" t="inlineStr">
        <is>
          <t>50e4e84e-5d84-4b1d-b14e-4cc461752a76</t>
        </is>
      </c>
      <c r="Z4695" t="inlineStr">
        <is>
          <t>Jordan Gustafson (VGK C)</t>
        </is>
      </c>
    </row>
    <row r="4696">
      <c r="A4696" t="inlineStr">
        <is>
          <t>Jordan Hendry</t>
        </is>
      </c>
      <c r="B4696" t="inlineStr">
        <is>
          <t>(N/A)</t>
        </is>
      </c>
      <c r="C4696" t="inlineStr">
        <is>
          <t>D</t>
        </is>
      </c>
      <c r="D4696" t="inlineStr">
        <is>
          <t>D</t>
        </is>
      </c>
      <c r="E4696" t="n">
        <v>42</v>
      </c>
      <c r="F4696" t="inlineStr">
        <is>
          <t>FA</t>
        </is>
      </c>
      <c r="G4696" t="inlineStr">
        <is>
          <t>FA</t>
        </is>
      </c>
      <c r="H4696" s="30" t="n">
        <v>1</v>
      </c>
      <c r="I4696" s="31" t="n">
        <v>0</v>
      </c>
      <c r="J4696" s="31" t="n"/>
      <c r="K4696" s="31" t="n">
        <v>0</v>
      </c>
      <c r="L4696" s="32" t="n"/>
      <c r="M4696" s="31" t="n">
        <v>0</v>
      </c>
      <c r="N4696" s="31" t="n">
        <v>0</v>
      </c>
      <c r="O4696" s="31" t="n"/>
      <c r="P4696" s="31" t="n"/>
      <c r="Q4696" s="31" t="n">
        <v>0</v>
      </c>
      <c r="R4696" s="31" t="n"/>
      <c r="S4696" s="32" t="n"/>
      <c r="T4696" s="32" t="n"/>
      <c r="V4696" t="inlineStr">
        <is>
          <t>003kd</t>
        </is>
      </c>
      <c r="W4696" t="n">
        <v>2930</v>
      </c>
      <c r="X4696" t="n">
        <v>4014</v>
      </c>
      <c r="Z4696" t="inlineStr">
        <is>
          <t>Jordan Hendry ((N/A) D)</t>
        </is>
      </c>
    </row>
    <row r="4697">
      <c r="A4697" t="inlineStr">
        <is>
          <t>Jordan Henry</t>
        </is>
      </c>
      <c r="B4697" t="inlineStr">
        <is>
          <t>(N/A)</t>
        </is>
      </c>
      <c r="C4697" t="inlineStr">
        <is>
          <t>D</t>
        </is>
      </c>
      <c r="D4697" t="inlineStr">
        <is>
          <t>D</t>
        </is>
      </c>
      <c r="E4697" t="n">
        <v>40</v>
      </c>
      <c r="F4697" t="inlineStr">
        <is>
          <t>FA</t>
        </is>
      </c>
      <c r="G4697" t="inlineStr">
        <is>
          <t>FA</t>
        </is>
      </c>
      <c r="H4697" s="30" t="n">
        <v>1</v>
      </c>
      <c r="I4697" s="31" t="n">
        <v>0</v>
      </c>
      <c r="J4697" s="31" t="n"/>
      <c r="K4697" s="31" t="n">
        <v>0</v>
      </c>
      <c r="L4697" s="32" t="n"/>
      <c r="M4697" s="31" t="n">
        <v>0</v>
      </c>
      <c r="N4697" s="31" t="n">
        <v>0</v>
      </c>
      <c r="O4697" s="31" t="n"/>
      <c r="P4697" s="31" t="n"/>
      <c r="Q4697" s="31" t="n">
        <v>0</v>
      </c>
      <c r="R4697" s="31" t="n"/>
      <c r="S4697" s="32" t="n"/>
      <c r="T4697" s="32" t="n"/>
      <c r="V4697" t="inlineStr">
        <is>
          <t>003rp</t>
        </is>
      </c>
      <c r="W4697" t="n">
        <v>3860</v>
      </c>
      <c r="X4697" t="n">
        <v>4333</v>
      </c>
      <c r="Z4697" t="inlineStr">
        <is>
          <t>Jordan Henry ((N/A) D)</t>
        </is>
      </c>
    </row>
    <row r="4698">
      <c r="A4698" t="inlineStr">
        <is>
          <t>Jordan Hollett</t>
        </is>
      </c>
      <c r="B4698" t="inlineStr">
        <is>
          <t>OTT</t>
        </is>
      </c>
      <c r="C4698" t="inlineStr">
        <is>
          <t>G</t>
        </is>
      </c>
      <c r="D4698" t="inlineStr">
        <is>
          <t>G</t>
        </is>
      </c>
      <c r="E4698" t="n">
        <v>27</v>
      </c>
      <c r="F4698" t="inlineStr">
        <is>
          <t>FA</t>
        </is>
      </c>
      <c r="G4698" t="inlineStr">
        <is>
          <t>FA</t>
        </is>
      </c>
      <c r="H4698" s="30" t="n">
        <v>1</v>
      </c>
      <c r="I4698" s="31" t="n">
        <v>0</v>
      </c>
      <c r="J4698" s="31" t="n"/>
      <c r="K4698" s="31" t="n">
        <v>0</v>
      </c>
      <c r="L4698" s="32" t="n"/>
      <c r="M4698" s="31" t="n">
        <v>0</v>
      </c>
      <c r="N4698" s="31" t="n">
        <v>0</v>
      </c>
      <c r="O4698" s="31" t="n"/>
      <c r="P4698" s="31" t="n"/>
      <c r="Q4698" s="31" t="n">
        <v>0</v>
      </c>
      <c r="R4698" s="31" t="n"/>
      <c r="S4698" s="32" t="n"/>
      <c r="T4698" s="32" t="n"/>
      <c r="V4698" t="inlineStr">
        <is>
          <t>04f87</t>
        </is>
      </c>
      <c r="X4698" t="n">
        <v>7698</v>
      </c>
      <c r="Z4698" t="inlineStr">
        <is>
          <t>Jordan Hollett (OTT G)</t>
        </is>
      </c>
    </row>
    <row r="4699">
      <c r="A4699" t="inlineStr">
        <is>
          <t>Jordan Kawaguchi</t>
        </is>
      </c>
      <c r="B4699" t="inlineStr">
        <is>
          <t>(N/A)</t>
        </is>
      </c>
      <c r="C4699" t="inlineStr">
        <is>
          <t>C</t>
        </is>
      </c>
      <c r="D4699" t="inlineStr">
        <is>
          <t>F</t>
        </is>
      </c>
      <c r="E4699" t="n">
        <v>29</v>
      </c>
      <c r="F4699" t="inlineStr">
        <is>
          <t>FA</t>
        </is>
      </c>
      <c r="G4699" t="inlineStr">
        <is>
          <t>FA</t>
        </is>
      </c>
      <c r="H4699" s="30" t="n">
        <v>1</v>
      </c>
      <c r="I4699" s="31" t="n">
        <v>0</v>
      </c>
      <c r="J4699" s="31" t="n"/>
      <c r="K4699" s="31" t="n">
        <v>0</v>
      </c>
      <c r="L4699" s="32" t="n"/>
      <c r="M4699" s="31" t="n">
        <v>0</v>
      </c>
      <c r="N4699" s="31" t="n">
        <v>0</v>
      </c>
      <c r="O4699" s="31" t="n"/>
      <c r="P4699" s="31" t="n"/>
      <c r="Q4699" s="31" t="n">
        <v>0</v>
      </c>
      <c r="R4699" s="31" t="n"/>
      <c r="S4699" s="32" t="n"/>
      <c r="T4699" s="32" t="n"/>
      <c r="V4699" t="inlineStr">
        <is>
          <t>05g3y</t>
        </is>
      </c>
      <c r="W4699" t="n">
        <v>6254</v>
      </c>
      <c r="Y4699" t="inlineStr">
        <is>
          <t>07e89e1e-db69-4d77-8844-ffde0ad79990</t>
        </is>
      </c>
      <c r="Z4699" t="inlineStr">
        <is>
          <t>Jordan Kawaguchi ((N/A) C)</t>
        </is>
      </c>
    </row>
    <row r="4700">
      <c r="A4700" t="inlineStr">
        <is>
          <t>Jordan Knackstedt</t>
        </is>
      </c>
      <c r="B4700" t="inlineStr">
        <is>
          <t>(N/A)</t>
        </is>
      </c>
      <c r="C4700" t="inlineStr">
        <is>
          <t>RW</t>
        </is>
      </c>
      <c r="D4700" t="inlineStr">
        <is>
          <t>F</t>
        </is>
      </c>
      <c r="E4700" t="n">
        <v>37</v>
      </c>
      <c r="F4700" t="inlineStr">
        <is>
          <t>FA</t>
        </is>
      </c>
      <c r="G4700" t="inlineStr">
        <is>
          <t>FA</t>
        </is>
      </c>
      <c r="H4700" s="30" t="n">
        <v>1</v>
      </c>
      <c r="I4700" s="31" t="n">
        <v>0</v>
      </c>
      <c r="J4700" s="31" t="n"/>
      <c r="K4700" s="31" t="n">
        <v>0</v>
      </c>
      <c r="L4700" s="32" t="n"/>
      <c r="M4700" s="31" t="n">
        <v>0</v>
      </c>
      <c r="N4700" s="31" t="n">
        <v>0</v>
      </c>
      <c r="O4700" s="31" t="n"/>
      <c r="P4700" s="31" t="n"/>
      <c r="Q4700" s="31" t="n">
        <v>0</v>
      </c>
      <c r="R4700" s="31" t="n"/>
      <c r="S4700" s="32" t="n"/>
      <c r="T4700" s="32" t="n"/>
      <c r="V4700" t="inlineStr">
        <is>
          <t>015ow</t>
        </is>
      </c>
      <c r="W4700" t="n">
        <v>3157</v>
      </c>
      <c r="X4700" t="n">
        <v>4550</v>
      </c>
      <c r="Z4700" t="inlineStr">
        <is>
          <t>Jordan Knackstedt ((N/A) RW)</t>
        </is>
      </c>
    </row>
    <row r="4701">
      <c r="A4701" t="inlineStr">
        <is>
          <t>Jordan Kooy</t>
        </is>
      </c>
      <c r="B4701" t="inlineStr">
        <is>
          <t>VGK</t>
        </is>
      </c>
      <c r="C4701" t="inlineStr">
        <is>
          <t>G</t>
        </is>
      </c>
      <c r="D4701" t="inlineStr">
        <is>
          <t>G</t>
        </is>
      </c>
      <c r="E4701" t="n">
        <v>26</v>
      </c>
      <c r="F4701" t="inlineStr">
        <is>
          <t>FA</t>
        </is>
      </c>
      <c r="G4701" t="inlineStr">
        <is>
          <t>FA</t>
        </is>
      </c>
      <c r="H4701" s="30" t="n">
        <v>1</v>
      </c>
      <c r="I4701" s="31" t="n">
        <v>0</v>
      </c>
      <c r="J4701" s="31" t="n"/>
      <c r="K4701" s="31" t="n">
        <v>0</v>
      </c>
      <c r="L4701" s="32" t="n"/>
      <c r="M4701" s="31" t="n">
        <v>0</v>
      </c>
      <c r="N4701" s="31" t="n">
        <v>0</v>
      </c>
      <c r="O4701" s="31" t="n"/>
      <c r="P4701" s="31" t="n"/>
      <c r="Q4701" s="31" t="n">
        <v>0</v>
      </c>
      <c r="R4701" s="31" t="n"/>
      <c r="S4701" s="32" t="n"/>
      <c r="T4701" s="32" t="n"/>
      <c r="V4701" t="inlineStr">
        <is>
          <t>04r1j</t>
        </is>
      </c>
      <c r="X4701" t="n">
        <v>8105</v>
      </c>
      <c r="Z4701" t="inlineStr">
        <is>
          <t>Jordan Kooy (VGK G)</t>
        </is>
      </c>
    </row>
    <row r="4702">
      <c r="A4702" t="inlineStr">
        <is>
          <t>Jordan LaVallee</t>
        </is>
      </c>
      <c r="B4702" t="inlineStr">
        <is>
          <t>(N/A)</t>
        </is>
      </c>
      <c r="C4702" t="inlineStr">
        <is>
          <t>LW</t>
        </is>
      </c>
      <c r="D4702" t="inlineStr">
        <is>
          <t>F</t>
        </is>
      </c>
      <c r="E4702" t="n">
        <v>40</v>
      </c>
      <c r="F4702" t="inlineStr">
        <is>
          <t>FA</t>
        </is>
      </c>
      <c r="G4702" t="inlineStr">
        <is>
          <t>FA</t>
        </is>
      </c>
      <c r="H4702" s="30" t="n">
        <v>1</v>
      </c>
      <c r="I4702" s="31" t="n">
        <v>0</v>
      </c>
      <c r="J4702" s="31" t="n"/>
      <c r="K4702" s="31" t="n">
        <v>0</v>
      </c>
      <c r="L4702" s="32" t="n"/>
      <c r="M4702" s="31" t="n">
        <v>0</v>
      </c>
      <c r="N4702" s="31" t="n">
        <v>0</v>
      </c>
      <c r="O4702" s="31" t="n"/>
      <c r="P4702" s="31" t="n"/>
      <c r="Q4702" s="31" t="n">
        <v>0</v>
      </c>
      <c r="R4702" s="31" t="n"/>
      <c r="S4702" s="32" t="n"/>
      <c r="T4702" s="32" t="n"/>
      <c r="V4702" t="inlineStr">
        <is>
          <t>003ev</t>
        </is>
      </c>
      <c r="W4702" t="n">
        <v>2648</v>
      </c>
      <c r="X4702" t="n">
        <v>4033</v>
      </c>
      <c r="Z4702" t="inlineStr">
        <is>
          <t>Jordan LaVallee ((N/A) LW)</t>
        </is>
      </c>
    </row>
    <row r="4703">
      <c r="A4703" t="inlineStr">
        <is>
          <t>Jordan Maher</t>
        </is>
      </c>
      <c r="B4703" t="inlineStr">
        <is>
          <t>(N/A)</t>
        </is>
      </c>
      <c r="C4703" t="inlineStr">
        <is>
          <t>RW</t>
        </is>
      </c>
      <c r="D4703" t="inlineStr">
        <is>
          <t>F</t>
        </is>
      </c>
      <c r="E4703" t="n">
        <v>28</v>
      </c>
      <c r="F4703" t="inlineStr">
        <is>
          <t>FA</t>
        </is>
      </c>
      <c r="G4703" t="inlineStr">
        <is>
          <t>FA</t>
        </is>
      </c>
      <c r="H4703" s="30" t="n">
        <v>1</v>
      </c>
      <c r="I4703" s="31" t="n">
        <v>0</v>
      </c>
      <c r="J4703" s="31" t="n"/>
      <c r="K4703" s="31" t="n">
        <v>0</v>
      </c>
      <c r="L4703" s="32" t="n"/>
      <c r="M4703" s="31" t="n">
        <v>0</v>
      </c>
      <c r="N4703" s="31" t="n">
        <v>0</v>
      </c>
      <c r="O4703" s="31" t="n"/>
      <c r="P4703" s="31" t="n"/>
      <c r="Q4703" s="31" t="n">
        <v>0</v>
      </c>
      <c r="R4703" s="31" t="n"/>
      <c r="S4703" s="32" t="n"/>
      <c r="T4703" s="32" t="n"/>
      <c r="V4703" t="inlineStr">
        <is>
          <t>04rfk</t>
        </is>
      </c>
      <c r="Z4703" t="inlineStr">
        <is>
          <t>Jordan Maher ((N/A) RW)</t>
        </is>
      </c>
    </row>
    <row r="4704">
      <c r="A4704" t="inlineStr">
        <is>
          <t>Jordan Malette</t>
        </is>
      </c>
      <c r="B4704" t="inlineStr">
        <is>
          <t>(N/A)</t>
        </is>
      </c>
      <c r="C4704" t="inlineStr">
        <is>
          <t>C</t>
        </is>
      </c>
      <c r="D4704" t="inlineStr">
        <is>
          <t>F</t>
        </is>
      </c>
      <c r="E4704" t="n">
        <v>31</v>
      </c>
      <c r="F4704" t="inlineStr">
        <is>
          <t>FA</t>
        </is>
      </c>
      <c r="G4704" t="inlineStr">
        <is>
          <t>FA</t>
        </is>
      </c>
      <c r="H4704" s="30" t="n">
        <v>1</v>
      </c>
      <c r="I4704" s="31" t="n">
        <v>0</v>
      </c>
      <c r="J4704" s="31" t="n"/>
      <c r="K4704" s="31" t="n">
        <v>0</v>
      </c>
      <c r="L4704" s="32" t="n"/>
      <c r="M4704" s="31" t="n">
        <v>0</v>
      </c>
      <c r="N4704" s="31" t="n">
        <v>0</v>
      </c>
      <c r="O4704" s="31" t="n"/>
      <c r="P4704" s="31" t="n"/>
      <c r="Q4704" s="31" t="n">
        <v>0</v>
      </c>
      <c r="R4704" s="31" t="n"/>
      <c r="S4704" s="32" t="n"/>
      <c r="T4704" s="32" t="n"/>
      <c r="V4704" t="inlineStr">
        <is>
          <t>04k82</t>
        </is>
      </c>
      <c r="Z4704" t="inlineStr">
        <is>
          <t>Jordan Malette ((N/A) C)</t>
        </is>
      </c>
    </row>
    <row r="4705">
      <c r="A4705" t="inlineStr">
        <is>
          <t>Jordan Murray</t>
        </is>
      </c>
      <c r="B4705" t="inlineStr">
        <is>
          <t>OTT</t>
        </is>
      </c>
      <c r="C4705" t="inlineStr">
        <is>
          <t>D</t>
        </is>
      </c>
      <c r="D4705" t="inlineStr">
        <is>
          <t>D</t>
        </is>
      </c>
      <c r="E4705" t="n">
        <v>33</v>
      </c>
      <c r="F4705" t="inlineStr">
        <is>
          <t>FA</t>
        </is>
      </c>
      <c r="G4705" t="inlineStr">
        <is>
          <t>FA</t>
        </is>
      </c>
      <c r="H4705" s="30" t="n">
        <v>1</v>
      </c>
      <c r="I4705" s="31" t="n">
        <v>0</v>
      </c>
      <c r="J4705" s="31" t="n"/>
      <c r="K4705" s="31" t="n">
        <v>0</v>
      </c>
      <c r="L4705" s="32" t="n"/>
      <c r="M4705" s="31" t="n">
        <v>0</v>
      </c>
      <c r="N4705" s="31" t="n">
        <v>0</v>
      </c>
      <c r="O4705" s="31" t="n"/>
      <c r="P4705" s="31" t="n"/>
      <c r="Q4705" s="31" t="n">
        <v>0</v>
      </c>
      <c r="R4705" s="31" t="n"/>
      <c r="S4705" s="32" t="n"/>
      <c r="T4705" s="32" t="n"/>
      <c r="V4705" t="inlineStr">
        <is>
          <t>0496h</t>
        </is>
      </c>
      <c r="X4705" t="n">
        <v>7463</v>
      </c>
      <c r="Z4705" t="inlineStr">
        <is>
          <t>Jordan Murray (OTT D)</t>
        </is>
      </c>
    </row>
    <row r="4706">
      <c r="A4706" t="inlineStr">
        <is>
          <t>Jordan Nolan</t>
        </is>
      </c>
      <c r="B4706" t="inlineStr">
        <is>
          <t>PIT</t>
        </is>
      </c>
      <c r="C4706" t="inlineStr">
        <is>
          <t>C</t>
        </is>
      </c>
      <c r="D4706" t="inlineStr">
        <is>
          <t>F</t>
        </is>
      </c>
      <c r="E4706" t="n">
        <v>37</v>
      </c>
      <c r="F4706" t="inlineStr">
        <is>
          <t>FA</t>
        </is>
      </c>
      <c r="G4706" t="inlineStr">
        <is>
          <t>FA</t>
        </is>
      </c>
      <c r="H4706" s="30" t="n">
        <v>1</v>
      </c>
      <c r="I4706" s="31" t="n">
        <v>0</v>
      </c>
      <c r="J4706" s="31" t="n"/>
      <c r="K4706" s="31" t="n">
        <v>0</v>
      </c>
      <c r="L4706" s="32" t="n"/>
      <c r="M4706" s="31" t="n">
        <v>0</v>
      </c>
      <c r="N4706" s="31" t="n">
        <v>0</v>
      </c>
      <c r="O4706" s="31" t="n"/>
      <c r="P4706" s="31" t="n"/>
      <c r="Q4706" s="31" t="n">
        <v>0</v>
      </c>
      <c r="R4706" s="31" t="n"/>
      <c r="S4706" s="32" t="n"/>
      <c r="T4706" s="32" t="n"/>
      <c r="V4706" t="inlineStr">
        <is>
          <t>023s0</t>
        </is>
      </c>
      <c r="W4706" t="n">
        <v>3916</v>
      </c>
      <c r="X4706" t="n">
        <v>5221</v>
      </c>
      <c r="Y4706" t="inlineStr">
        <is>
          <t>427dcf8c-0f24-11e2-8525-18a905767e44</t>
        </is>
      </c>
      <c r="Z4706" t="inlineStr">
        <is>
          <t>Jordan Nolan (PIT C)</t>
        </is>
      </c>
    </row>
    <row r="4707">
      <c r="A4707" t="inlineStr">
        <is>
          <t>Jordan Owens</t>
        </is>
      </c>
      <c r="B4707" t="inlineStr">
        <is>
          <t>(N/A)</t>
        </is>
      </c>
      <c r="C4707" t="inlineStr">
        <is>
          <t>LW</t>
        </is>
      </c>
      <c r="D4707" t="inlineStr">
        <is>
          <t>F</t>
        </is>
      </c>
      <c r="E4707" t="n">
        <v>40</v>
      </c>
      <c r="F4707" t="inlineStr">
        <is>
          <t>FA</t>
        </is>
      </c>
      <c r="G4707" t="inlineStr">
        <is>
          <t>FA</t>
        </is>
      </c>
      <c r="H4707" s="30" t="n">
        <v>1</v>
      </c>
      <c r="I4707" s="31" t="n">
        <v>0</v>
      </c>
      <c r="J4707" s="31" t="n"/>
      <c r="K4707" s="31" t="n">
        <v>0</v>
      </c>
      <c r="L4707" s="32" t="n"/>
      <c r="M4707" s="31" t="n">
        <v>0</v>
      </c>
      <c r="N4707" s="31" t="n">
        <v>0</v>
      </c>
      <c r="O4707" s="31" t="n"/>
      <c r="P4707" s="31" t="n"/>
      <c r="Q4707" s="31" t="n">
        <v>0</v>
      </c>
      <c r="R4707" s="31" t="n"/>
      <c r="S4707" s="32" t="n"/>
      <c r="T4707" s="32" t="n"/>
      <c r="V4707" t="inlineStr">
        <is>
          <t>01d8z</t>
        </is>
      </c>
      <c r="X4707" t="n">
        <v>4659</v>
      </c>
      <c r="Z4707" t="inlineStr">
        <is>
          <t>Jordan Owens ((N/A) LW)</t>
        </is>
      </c>
    </row>
    <row r="4708">
      <c r="A4708" t="inlineStr">
        <is>
          <t>Jordan Papirny</t>
        </is>
      </c>
      <c r="B4708" t="inlineStr">
        <is>
          <t>(N/A)</t>
        </is>
      </c>
      <c r="C4708" t="inlineStr">
        <is>
          <t>G</t>
        </is>
      </c>
      <c r="D4708" t="inlineStr">
        <is>
          <t>G</t>
        </is>
      </c>
      <c r="E4708" t="n">
        <v>30</v>
      </c>
      <c r="F4708" t="inlineStr">
        <is>
          <t>FA</t>
        </is>
      </c>
      <c r="G4708" t="inlineStr">
        <is>
          <t>FA</t>
        </is>
      </c>
      <c r="H4708" s="30" t="n">
        <v>1</v>
      </c>
      <c r="I4708" s="31" t="n">
        <v>0</v>
      </c>
      <c r="J4708" s="31" t="n"/>
      <c r="K4708" s="31" t="n">
        <v>0</v>
      </c>
      <c r="L4708" s="32" t="n"/>
      <c r="M4708" s="31" t="n">
        <v>0</v>
      </c>
      <c r="N4708" s="31" t="n">
        <v>0</v>
      </c>
      <c r="O4708" s="31" t="n"/>
      <c r="P4708" s="31" t="n"/>
      <c r="Q4708" s="31" t="n">
        <v>0</v>
      </c>
      <c r="R4708" s="31" t="n"/>
      <c r="S4708" s="32" t="n"/>
      <c r="T4708" s="32" t="n"/>
      <c r="V4708" t="inlineStr">
        <is>
          <t>03ofl</t>
        </is>
      </c>
      <c r="Y4708" t="inlineStr">
        <is>
          <t>612fe18b-0278-4f26-a5dc-247a01cd7afd</t>
        </is>
      </c>
      <c r="Z4708" t="inlineStr">
        <is>
          <t>Jordan Papirny ((N/A) G)</t>
        </is>
      </c>
    </row>
    <row r="4709">
      <c r="A4709" t="inlineStr">
        <is>
          <t>Jordan Pearce</t>
        </is>
      </c>
      <c r="B4709" t="inlineStr">
        <is>
          <t>(N/A)</t>
        </is>
      </c>
      <c r="C4709" t="inlineStr">
        <is>
          <t>G</t>
        </is>
      </c>
      <c r="D4709" t="inlineStr">
        <is>
          <t>G</t>
        </is>
      </c>
      <c r="E4709" t="n">
        <v>39</v>
      </c>
      <c r="F4709" t="inlineStr">
        <is>
          <t>FA</t>
        </is>
      </c>
      <c r="G4709" t="inlineStr">
        <is>
          <t>FA</t>
        </is>
      </c>
      <c r="H4709" s="30" t="n">
        <v>1</v>
      </c>
      <c r="I4709" s="31" t="n">
        <v>0</v>
      </c>
      <c r="J4709" s="31" t="n"/>
      <c r="K4709" s="31" t="n">
        <v>0</v>
      </c>
      <c r="L4709" s="32" t="n"/>
      <c r="M4709" s="31" t="n">
        <v>0</v>
      </c>
      <c r="N4709" s="31" t="n">
        <v>0</v>
      </c>
      <c r="O4709" s="31" t="n"/>
      <c r="P4709" s="31" t="n"/>
      <c r="Q4709" s="31" t="n">
        <v>0</v>
      </c>
      <c r="R4709" s="31" t="n"/>
      <c r="S4709" s="32" t="n"/>
      <c r="T4709" s="32" t="n"/>
      <c r="V4709" t="inlineStr">
        <is>
          <t>01cwg</t>
        </is>
      </c>
      <c r="W4709" t="n">
        <v>3231</v>
      </c>
      <c r="X4709" t="n">
        <v>4640</v>
      </c>
      <c r="Z4709" t="inlineStr">
        <is>
          <t>Jordan Pearce ((N/A) G)</t>
        </is>
      </c>
    </row>
    <row r="4710">
      <c r="A4710" t="inlineStr">
        <is>
          <t>Jordan Rowley</t>
        </is>
      </c>
      <c r="B4710" t="inlineStr">
        <is>
          <t>(N/A)</t>
        </is>
      </c>
      <c r="C4710" t="inlineStr">
        <is>
          <t>D</t>
        </is>
      </c>
      <c r="D4710" t="inlineStr">
        <is>
          <t>D</t>
        </is>
      </c>
      <c r="E4710" t="n">
        <v>36</v>
      </c>
      <c r="F4710" t="inlineStr">
        <is>
          <t>FA</t>
        </is>
      </c>
      <c r="G4710" t="inlineStr">
        <is>
          <t>FA</t>
        </is>
      </c>
      <c r="H4710" s="30" t="n">
        <v>1</v>
      </c>
      <c r="I4710" s="31" t="n">
        <v>0</v>
      </c>
      <c r="J4710" s="31" t="n"/>
      <c r="K4710" s="31" t="n">
        <v>0</v>
      </c>
      <c r="L4710" s="32" t="n"/>
      <c r="M4710" s="31" t="n">
        <v>0</v>
      </c>
      <c r="N4710" s="31" t="n">
        <v>0</v>
      </c>
      <c r="O4710" s="31" t="n"/>
      <c r="P4710" s="31" t="n"/>
      <c r="Q4710" s="31" t="n">
        <v>0</v>
      </c>
      <c r="R4710" s="31" t="n"/>
      <c r="S4710" s="32" t="n"/>
      <c r="T4710" s="32" t="n"/>
      <c r="V4710" t="inlineStr">
        <is>
          <t>03kis</t>
        </is>
      </c>
      <c r="X4710" t="n">
        <v>6630</v>
      </c>
      <c r="Z4710" t="inlineStr">
        <is>
          <t>Jordan Rowley ((N/A) D)</t>
        </is>
      </c>
    </row>
    <row r="4711">
      <c r="A4711" t="inlineStr">
        <is>
          <t>Jordan Sambrook</t>
        </is>
      </c>
      <c r="B4711" t="inlineStr">
        <is>
          <t>(N/A)</t>
        </is>
      </c>
      <c r="C4711" t="inlineStr">
        <is>
          <t>D</t>
        </is>
      </c>
      <c r="D4711" t="inlineStr">
        <is>
          <t>D</t>
        </is>
      </c>
      <c r="E4711" t="n">
        <v>28</v>
      </c>
      <c r="F4711" t="inlineStr">
        <is>
          <t>FA</t>
        </is>
      </c>
      <c r="G4711" t="inlineStr">
        <is>
          <t>FA</t>
        </is>
      </c>
      <c r="H4711" s="30" t="n">
        <v>1</v>
      </c>
      <c r="I4711" s="31" t="n">
        <v>0</v>
      </c>
      <c r="J4711" s="31" t="n"/>
      <c r="K4711" s="31" t="n">
        <v>0</v>
      </c>
      <c r="L4711" s="32" t="n"/>
      <c r="M4711" s="31" t="n">
        <v>0</v>
      </c>
      <c r="N4711" s="31" t="n">
        <v>0</v>
      </c>
      <c r="O4711" s="31" t="n"/>
      <c r="P4711" s="31" t="n"/>
      <c r="Q4711" s="31" t="n">
        <v>0</v>
      </c>
      <c r="R4711" s="31" t="n"/>
      <c r="S4711" s="32" t="n"/>
      <c r="T4711" s="32" t="n"/>
      <c r="V4711" t="inlineStr">
        <is>
          <t>042xq</t>
        </is>
      </c>
      <c r="W4711" t="n">
        <v>5193</v>
      </c>
      <c r="X4711" t="n">
        <v>7243</v>
      </c>
      <c r="Z4711" t="inlineStr">
        <is>
          <t>Jordan Sambrook ((N/A) D)</t>
        </is>
      </c>
    </row>
    <row r="4712">
      <c r="A4712" t="inlineStr">
        <is>
          <t>Jordan Samuels-Thomas</t>
        </is>
      </c>
      <c r="B4712" t="inlineStr">
        <is>
          <t>(N/A)</t>
        </is>
      </c>
      <c r="C4712" t="inlineStr">
        <is>
          <t>LW</t>
        </is>
      </c>
      <c r="D4712" t="inlineStr">
        <is>
          <t>F</t>
        </is>
      </c>
      <c r="E4712" t="n">
        <v>36</v>
      </c>
      <c r="F4712" t="inlineStr">
        <is>
          <t>FA</t>
        </is>
      </c>
      <c r="G4712" t="inlineStr">
        <is>
          <t>FA</t>
        </is>
      </c>
      <c r="H4712" s="30" t="n">
        <v>1</v>
      </c>
      <c r="I4712" s="31" t="n">
        <v>0</v>
      </c>
      <c r="J4712" s="31" t="n"/>
      <c r="K4712" s="31" t="n">
        <v>0</v>
      </c>
      <c r="L4712" s="32" t="n"/>
      <c r="M4712" s="31" t="n">
        <v>0</v>
      </c>
      <c r="N4712" s="31" t="n">
        <v>0</v>
      </c>
      <c r="O4712" s="31" t="n"/>
      <c r="P4712" s="31" t="n"/>
      <c r="Q4712" s="31" t="n">
        <v>0</v>
      </c>
      <c r="R4712" s="31" t="n"/>
      <c r="S4712" s="32" t="n"/>
      <c r="T4712" s="32" t="n"/>
      <c r="V4712" t="inlineStr">
        <is>
          <t>0244s</t>
        </is>
      </c>
      <c r="X4712" t="n">
        <v>6577</v>
      </c>
      <c r="Z4712" t="inlineStr">
        <is>
          <t>Jordan Samuels-Thomas ((N/A) LW)</t>
        </is>
      </c>
    </row>
    <row r="4713">
      <c r="A4713" t="inlineStr">
        <is>
          <t>Jordan Schmaltz</t>
        </is>
      </c>
      <c r="B4713" t="inlineStr">
        <is>
          <t>UTA</t>
        </is>
      </c>
      <c r="C4713" t="inlineStr">
        <is>
          <t>D</t>
        </is>
      </c>
      <c r="D4713" t="inlineStr">
        <is>
          <t>D</t>
        </is>
      </c>
      <c r="E4713" t="n">
        <v>32</v>
      </c>
      <c r="F4713" t="inlineStr">
        <is>
          <t>FA</t>
        </is>
      </c>
      <c r="G4713" t="inlineStr">
        <is>
          <t>FA</t>
        </is>
      </c>
      <c r="H4713" s="30" t="n">
        <v>1</v>
      </c>
      <c r="I4713" s="31" t="n">
        <v>0</v>
      </c>
      <c r="J4713" s="31" t="n"/>
      <c r="K4713" s="31" t="n">
        <v>0</v>
      </c>
      <c r="L4713" s="32" t="n"/>
      <c r="M4713" s="31" t="n">
        <v>0</v>
      </c>
      <c r="N4713" s="31" t="n">
        <v>0</v>
      </c>
      <c r="O4713" s="31" t="n"/>
      <c r="P4713" s="31" t="n"/>
      <c r="Q4713" s="31" t="n">
        <v>0</v>
      </c>
      <c r="R4713" s="31" t="n"/>
      <c r="S4713" s="32" t="n"/>
      <c r="T4713" s="32" t="n"/>
      <c r="V4713" t="inlineStr">
        <is>
          <t>02nos</t>
        </is>
      </c>
      <c r="W4713" t="n">
        <v>4002</v>
      </c>
      <c r="X4713" t="n">
        <v>5705</v>
      </c>
      <c r="Y4713" t="inlineStr">
        <is>
          <t>868df5e1-02b9-455d-8348-0bc57e6282c3</t>
        </is>
      </c>
      <c r="Z4713" t="inlineStr">
        <is>
          <t>Jordan Schmaltz (UTA D)</t>
        </is>
      </c>
    </row>
    <row r="4714">
      <c r="A4714" t="inlineStr">
        <is>
          <t>Jordan Schroeder</t>
        </is>
      </c>
      <c r="B4714" t="inlineStr">
        <is>
          <t>(N/A)</t>
        </is>
      </c>
      <c r="C4714" t="inlineStr">
        <is>
          <t>C</t>
        </is>
      </c>
      <c r="D4714" t="inlineStr">
        <is>
          <t>F</t>
        </is>
      </c>
      <c r="E4714" t="n">
        <v>35</v>
      </c>
      <c r="F4714" t="inlineStr">
        <is>
          <t>FA</t>
        </is>
      </c>
      <c r="G4714" t="inlineStr">
        <is>
          <t>FA</t>
        </is>
      </c>
      <c r="H4714" s="30" t="n">
        <v>1</v>
      </c>
      <c r="I4714" s="31" t="n">
        <v>0</v>
      </c>
      <c r="J4714" s="31" t="n"/>
      <c r="K4714" s="31" t="n">
        <v>0</v>
      </c>
      <c r="L4714" s="32" t="n"/>
      <c r="M4714" s="31" t="n">
        <v>0</v>
      </c>
      <c r="N4714" s="31" t="n">
        <v>0</v>
      </c>
      <c r="O4714" s="31" t="n"/>
      <c r="P4714" s="31" t="n"/>
      <c r="Q4714" s="31" t="n">
        <v>0</v>
      </c>
      <c r="R4714" s="31" t="n"/>
      <c r="S4714" s="32" t="n"/>
      <c r="T4714" s="32" t="n"/>
      <c r="V4714" t="inlineStr">
        <is>
          <t>01f62</t>
        </is>
      </c>
      <c r="W4714" t="n">
        <v>3255</v>
      </c>
      <c r="X4714" t="n">
        <v>4702</v>
      </c>
      <c r="Z4714" t="inlineStr">
        <is>
          <t>Jordan Schroeder ((N/A) C)</t>
        </is>
      </c>
    </row>
    <row r="4715">
      <c r="A4715" t="inlineStr">
        <is>
          <t>Jordan Skellett</t>
        </is>
      </c>
      <c r="B4715" t="inlineStr">
        <is>
          <t>(N/A)</t>
        </is>
      </c>
      <c r="C4715" t="inlineStr">
        <is>
          <t>C</t>
        </is>
      </c>
      <c r="D4715" t="inlineStr">
        <is>
          <t>F</t>
        </is>
      </c>
      <c r="E4715" t="n">
        <v>36</v>
      </c>
      <c r="F4715" t="inlineStr">
        <is>
          <t>FA</t>
        </is>
      </c>
      <c r="G4715" t="inlineStr">
        <is>
          <t>FA</t>
        </is>
      </c>
      <c r="H4715" s="30" t="n">
        <v>1</v>
      </c>
      <c r="I4715" s="31" t="n">
        <v>0</v>
      </c>
      <c r="J4715" s="31" t="n"/>
      <c r="K4715" s="31" t="n">
        <v>0</v>
      </c>
      <c r="L4715" s="32" t="n"/>
      <c r="M4715" s="31" t="n">
        <v>0</v>
      </c>
      <c r="N4715" s="31" t="n">
        <v>0</v>
      </c>
      <c r="O4715" s="31" t="n"/>
      <c r="P4715" s="31" t="n"/>
      <c r="Q4715" s="31" t="n">
        <v>0</v>
      </c>
      <c r="R4715" s="31" t="n"/>
      <c r="S4715" s="32" t="n"/>
      <c r="T4715" s="32" t="n"/>
      <c r="V4715" t="inlineStr">
        <is>
          <t>02g1n</t>
        </is>
      </c>
      <c r="Z4715" t="inlineStr">
        <is>
          <t>Jordan Skellett ((N/A) C)</t>
        </is>
      </c>
    </row>
    <row r="4716">
      <c r="A4716" t="inlineStr">
        <is>
          <t>Jordan Subban</t>
        </is>
      </c>
      <c r="B4716" t="inlineStr">
        <is>
          <t>(N/A)</t>
        </is>
      </c>
      <c r="C4716" t="inlineStr">
        <is>
          <t>D</t>
        </is>
      </c>
      <c r="D4716" t="inlineStr">
        <is>
          <t>D</t>
        </is>
      </c>
      <c r="E4716" t="n">
        <v>31</v>
      </c>
      <c r="F4716" t="inlineStr">
        <is>
          <t>FA</t>
        </is>
      </c>
      <c r="G4716" t="inlineStr">
        <is>
          <t>FA</t>
        </is>
      </c>
      <c r="H4716" s="30" t="n">
        <v>1</v>
      </c>
      <c r="I4716" s="31" t="n">
        <v>0</v>
      </c>
      <c r="J4716" s="31" t="n"/>
      <c r="K4716" s="31" t="n">
        <v>0</v>
      </c>
      <c r="L4716" s="32" t="n"/>
      <c r="M4716" s="31" t="n">
        <v>0</v>
      </c>
      <c r="N4716" s="31" t="n">
        <v>0</v>
      </c>
      <c r="O4716" s="31" t="n"/>
      <c r="P4716" s="31" t="n"/>
      <c r="Q4716" s="31" t="n">
        <v>0</v>
      </c>
      <c r="R4716" s="31" t="n"/>
      <c r="S4716" s="32" t="n"/>
      <c r="T4716" s="32" t="n"/>
      <c r="V4716" t="inlineStr">
        <is>
          <t>031q1</t>
        </is>
      </c>
      <c r="W4716" t="n">
        <v>4565</v>
      </c>
      <c r="X4716" t="n">
        <v>6094</v>
      </c>
      <c r="Z4716" t="inlineStr">
        <is>
          <t>Jordan Subban ((N/A) D)</t>
        </is>
      </c>
    </row>
    <row r="4717">
      <c r="A4717" t="inlineStr">
        <is>
          <t>Jordan Szwarz</t>
        </is>
      </c>
      <c r="B4717" t="inlineStr">
        <is>
          <t>(N/A)</t>
        </is>
      </c>
      <c r="C4717" t="inlineStr">
        <is>
          <t>RW</t>
        </is>
      </c>
      <c r="D4717" t="inlineStr">
        <is>
          <t>F</t>
        </is>
      </c>
      <c r="E4717" t="n">
        <v>35</v>
      </c>
      <c r="F4717" t="inlineStr">
        <is>
          <t>FA</t>
        </is>
      </c>
      <c r="G4717" t="inlineStr">
        <is>
          <t>FA</t>
        </is>
      </c>
      <c r="H4717" s="30" t="n">
        <v>1</v>
      </c>
      <c r="I4717" s="31" t="n">
        <v>0</v>
      </c>
      <c r="J4717" s="31" t="n"/>
      <c r="K4717" s="31" t="n">
        <v>0</v>
      </c>
      <c r="L4717" s="32" t="n"/>
      <c r="M4717" s="31" t="n">
        <v>0</v>
      </c>
      <c r="N4717" s="31" t="n">
        <v>0</v>
      </c>
      <c r="O4717" s="31" t="n"/>
      <c r="P4717" s="31" t="n"/>
      <c r="Q4717" s="31" t="n">
        <v>0</v>
      </c>
      <c r="R4717" s="31" t="n"/>
      <c r="S4717" s="32" t="n"/>
      <c r="T4717" s="32" t="n"/>
      <c r="V4717" t="inlineStr">
        <is>
          <t>024dg</t>
        </is>
      </c>
      <c r="W4717" t="n">
        <v>3806</v>
      </c>
      <c r="X4717" t="n">
        <v>5353</v>
      </c>
      <c r="Y4717" t="inlineStr">
        <is>
          <t>2913246f-2119-4fee-b2e3-916d329c3c39</t>
        </is>
      </c>
      <c r="Z4717" t="inlineStr">
        <is>
          <t>Jordan Szwarz ((N/A) RW)</t>
        </is>
      </c>
    </row>
    <row r="4718">
      <c r="A4718" t="inlineStr">
        <is>
          <t>Jordan Topping</t>
        </is>
      </c>
      <c r="B4718" t="inlineStr">
        <is>
          <t>(N/A)</t>
        </is>
      </c>
      <c r="C4718" t="inlineStr">
        <is>
          <t>LW</t>
        </is>
      </c>
      <c r="D4718" t="inlineStr">
        <is>
          <t>F</t>
        </is>
      </c>
      <c r="E4718" t="n">
        <v>29</v>
      </c>
      <c r="F4718" t="inlineStr">
        <is>
          <t>FA</t>
        </is>
      </c>
      <c r="G4718" t="inlineStr">
        <is>
          <t>FA</t>
        </is>
      </c>
      <c r="H4718" s="30" t="n">
        <v>1</v>
      </c>
      <c r="I4718" s="31" t="n">
        <v>0</v>
      </c>
      <c r="J4718" s="31" t="n"/>
      <c r="K4718" s="31" t="n">
        <v>0</v>
      </c>
      <c r="L4718" s="32" t="n"/>
      <c r="M4718" s="31" t="n">
        <v>0</v>
      </c>
      <c r="N4718" s="31" t="n">
        <v>0</v>
      </c>
      <c r="O4718" s="31" t="n"/>
      <c r="P4718" s="31" t="n"/>
      <c r="Q4718" s="31" t="n">
        <v>0</v>
      </c>
      <c r="R4718" s="31" t="n"/>
      <c r="S4718" s="32" t="n"/>
      <c r="T4718" s="32" t="n"/>
      <c r="V4718" t="inlineStr">
        <is>
          <t>045cn</t>
        </is>
      </c>
      <c r="X4718" t="n">
        <v>8173</v>
      </c>
      <c r="Z4718" t="inlineStr">
        <is>
          <t>Jordan Topping ((N/A) LW)</t>
        </is>
      </c>
    </row>
    <row r="4719">
      <c r="A4719" t="inlineStr">
        <is>
          <t>Jordan Tourigny</t>
        </is>
      </c>
      <c r="B4719" t="inlineStr">
        <is>
          <t>MIN</t>
        </is>
      </c>
      <c r="C4719" t="inlineStr">
        <is>
          <t>D</t>
        </is>
      </c>
      <c r="D4719" t="inlineStr">
        <is>
          <t>D</t>
        </is>
      </c>
      <c r="E4719" t="n">
        <v>21</v>
      </c>
      <c r="F4719" t="inlineStr">
        <is>
          <t>FA</t>
        </is>
      </c>
      <c r="G4719" t="inlineStr">
        <is>
          <t>FA</t>
        </is>
      </c>
      <c r="H4719" s="30" t="n">
        <v>1</v>
      </c>
      <c r="I4719" s="31" t="n">
        <v>0</v>
      </c>
      <c r="J4719" s="31" t="n"/>
      <c r="K4719" s="31" t="n">
        <v>0</v>
      </c>
      <c r="L4719" s="32" t="n"/>
      <c r="M4719" s="31" t="n">
        <v>0</v>
      </c>
      <c r="N4719" s="31" t="n">
        <v>0</v>
      </c>
      <c r="O4719" s="31" t="n"/>
      <c r="P4719" s="31" t="n"/>
      <c r="Q4719" s="31" t="n">
        <v>0</v>
      </c>
      <c r="R4719" s="31" t="n"/>
      <c r="S4719" s="32" t="n"/>
      <c r="T4719" s="32" t="n"/>
      <c r="V4719" t="inlineStr">
        <is>
          <t>06bdv</t>
        </is>
      </c>
      <c r="Y4719" t="inlineStr">
        <is>
          <t>664bbe8b-c451-4ccb-956c-a8949eabed2c</t>
        </is>
      </c>
      <c r="Z4719" t="inlineStr">
        <is>
          <t>Jordan Tourigny (MIN D)</t>
        </is>
      </c>
    </row>
    <row r="4720">
      <c r="A4720" t="inlineStr">
        <is>
          <t>Jordan Weal</t>
        </is>
      </c>
      <c r="B4720" t="inlineStr">
        <is>
          <t>MTL</t>
        </is>
      </c>
      <c r="C4720" t="inlineStr">
        <is>
          <t>C</t>
        </is>
      </c>
      <c r="D4720" t="inlineStr">
        <is>
          <t>F</t>
        </is>
      </c>
      <c r="E4720" t="n">
        <v>34</v>
      </c>
      <c r="F4720" t="inlineStr">
        <is>
          <t>FA</t>
        </is>
      </c>
      <c r="G4720" t="inlineStr">
        <is>
          <t>FA</t>
        </is>
      </c>
      <c r="H4720" s="30" t="n">
        <v>1</v>
      </c>
      <c r="I4720" s="31" t="n">
        <v>0</v>
      </c>
      <c r="J4720" s="31" t="n"/>
      <c r="K4720" s="31" t="n">
        <v>0</v>
      </c>
      <c r="L4720" s="32" t="n"/>
      <c r="M4720" s="31" t="n">
        <v>0</v>
      </c>
      <c r="N4720" s="31" t="n">
        <v>0</v>
      </c>
      <c r="O4720" s="31" t="n"/>
      <c r="P4720" s="31" t="n"/>
      <c r="Q4720" s="31" t="n">
        <v>0</v>
      </c>
      <c r="R4720" s="31" t="n"/>
      <c r="S4720" s="32" t="n"/>
      <c r="T4720" s="32" t="n"/>
      <c r="V4720" t="inlineStr">
        <is>
          <t>01zth</t>
        </is>
      </c>
      <c r="W4720" t="n">
        <v>3543</v>
      </c>
      <c r="X4720" t="n">
        <v>5043</v>
      </c>
      <c r="Y4720" t="inlineStr">
        <is>
          <t>427e7fb9-0f24-11e2-8525-18a905767e44</t>
        </is>
      </c>
      <c r="Z4720" t="inlineStr">
        <is>
          <t>Jordan Weal (MTL C)</t>
        </is>
      </c>
    </row>
    <row r="4721">
      <c r="A4721" t="inlineStr">
        <is>
          <t>Jordan White</t>
        </is>
      </c>
      <c r="B4721" t="inlineStr">
        <is>
          <t>(N/A)</t>
        </is>
      </c>
      <c r="C4721" t="inlineStr">
        <is>
          <t>G</t>
        </is>
      </c>
      <c r="D4721" t="inlineStr">
        <is>
          <t>G</t>
        </is>
      </c>
      <c r="E4721" t="n">
        <v>38</v>
      </c>
      <c r="F4721" t="inlineStr">
        <is>
          <t>FA</t>
        </is>
      </c>
      <c r="G4721" t="inlineStr">
        <is>
          <t>FA</t>
        </is>
      </c>
      <c r="H4721" s="30" t="n">
        <v>1</v>
      </c>
      <c r="I4721" s="31" t="n">
        <v>0</v>
      </c>
      <c r="J4721" s="31" t="n"/>
      <c r="K4721" s="31" t="n">
        <v>0</v>
      </c>
      <c r="L4721" s="32" t="n"/>
      <c r="M4721" s="31" t="n">
        <v>0</v>
      </c>
      <c r="N4721" s="31" t="n">
        <v>0</v>
      </c>
      <c r="O4721" s="31" t="n"/>
      <c r="P4721" s="31" t="n"/>
      <c r="Q4721" s="31" t="n">
        <v>0</v>
      </c>
      <c r="R4721" s="31" t="n"/>
      <c r="S4721" s="32" t="n"/>
      <c r="T4721" s="32" t="n"/>
      <c r="V4721" t="inlineStr">
        <is>
          <t>025gt</t>
        </is>
      </c>
      <c r="W4721" t="n">
        <v>3658</v>
      </c>
      <c r="X4721" t="n">
        <v>5248</v>
      </c>
      <c r="Z4721" t="inlineStr">
        <is>
          <t>Jordan White ((N/A) G)</t>
        </is>
      </c>
    </row>
    <row r="4722">
      <c r="A4722" t="inlineStr">
        <is>
          <t>Jordie Benn</t>
        </is>
      </c>
      <c r="B4722" t="inlineStr">
        <is>
          <t>(N/A)</t>
        </is>
      </c>
      <c r="C4722" t="inlineStr">
        <is>
          <t>D</t>
        </is>
      </c>
      <c r="D4722" t="inlineStr">
        <is>
          <t>D</t>
        </is>
      </c>
      <c r="E4722" t="n">
        <v>39</v>
      </c>
      <c r="F4722" t="inlineStr">
        <is>
          <t>FA</t>
        </is>
      </c>
      <c r="G4722" t="inlineStr">
        <is>
          <t>FA</t>
        </is>
      </c>
      <c r="H4722" s="30" t="n">
        <v>1</v>
      </c>
      <c r="I4722" s="31" t="n">
        <v>0</v>
      </c>
      <c r="J4722" s="31" t="n"/>
      <c r="K4722" s="31" t="n">
        <v>0</v>
      </c>
      <c r="L4722" s="32" t="n"/>
      <c r="M4722" s="31" t="n">
        <v>0</v>
      </c>
      <c r="N4722" s="31" t="n">
        <v>0</v>
      </c>
      <c r="O4722" s="31" t="n"/>
      <c r="P4722" s="31" t="n"/>
      <c r="Q4722" s="31" t="n">
        <v>0</v>
      </c>
      <c r="R4722" s="31" t="n"/>
      <c r="S4722" s="32" t="n"/>
      <c r="T4722" s="32" t="n"/>
      <c r="V4722" t="inlineStr">
        <is>
          <t>02fsv</t>
        </is>
      </c>
      <c r="W4722" t="n">
        <v>3907</v>
      </c>
      <c r="X4722" t="n">
        <v>5606</v>
      </c>
      <c r="Y4722" t="inlineStr">
        <is>
          <t>4296e3be-0f24-11e2-8525-18a905767e44</t>
        </is>
      </c>
      <c r="Z4722" t="inlineStr">
        <is>
          <t>Jordie Benn ((N/A) D)</t>
        </is>
      </c>
    </row>
    <row r="4723">
      <c r="A4723" t="inlineStr">
        <is>
          <t>Jordon Cooke</t>
        </is>
      </c>
      <c r="B4723" t="inlineStr">
        <is>
          <t>(N/A)</t>
        </is>
      </c>
      <c r="C4723" t="inlineStr">
        <is>
          <t>G</t>
        </is>
      </c>
      <c r="D4723" t="inlineStr">
        <is>
          <t>G</t>
        </is>
      </c>
      <c r="E4723" t="n">
        <v>33</v>
      </c>
      <c r="F4723" t="inlineStr">
        <is>
          <t>FA</t>
        </is>
      </c>
      <c r="G4723" t="inlineStr">
        <is>
          <t>FA</t>
        </is>
      </c>
      <c r="H4723" s="30" t="n">
        <v>1</v>
      </c>
      <c r="I4723" s="31" t="n">
        <v>0</v>
      </c>
      <c r="J4723" s="31" t="n"/>
      <c r="K4723" s="31" t="n">
        <v>0</v>
      </c>
      <c r="L4723" s="32" t="n"/>
      <c r="M4723" s="31" t="n">
        <v>0</v>
      </c>
      <c r="N4723" s="31" t="n">
        <v>0</v>
      </c>
      <c r="O4723" s="31" t="n"/>
      <c r="P4723" s="31" t="n"/>
      <c r="Q4723" s="31" t="n">
        <v>0</v>
      </c>
      <c r="R4723" s="31" t="n"/>
      <c r="S4723" s="32" t="n"/>
      <c r="T4723" s="32" t="n"/>
      <c r="V4723" t="inlineStr">
        <is>
          <t>03bmj</t>
        </is>
      </c>
      <c r="Z4723" t="inlineStr">
        <is>
          <t>Jordon Cooke ((N/A) G)</t>
        </is>
      </c>
    </row>
    <row r="4724">
      <c r="A4724" t="inlineStr">
        <is>
          <t>Jordy Bellerive</t>
        </is>
      </c>
      <c r="B4724" t="inlineStr">
        <is>
          <t>PHI</t>
        </is>
      </c>
      <c r="C4724" t="inlineStr">
        <is>
          <t>C</t>
        </is>
      </c>
      <c r="D4724" t="inlineStr">
        <is>
          <t>F</t>
        </is>
      </c>
      <c r="E4724" t="n">
        <v>27</v>
      </c>
      <c r="F4724" t="inlineStr">
        <is>
          <t>FA</t>
        </is>
      </c>
      <c r="G4724" t="inlineStr">
        <is>
          <t>FA</t>
        </is>
      </c>
      <c r="H4724" s="30" t="n">
        <v>1</v>
      </c>
      <c r="I4724" s="31" t="n">
        <v>0</v>
      </c>
      <c r="J4724" s="31" t="n"/>
      <c r="K4724" s="31" t="n">
        <v>0</v>
      </c>
      <c r="L4724" s="32" t="n"/>
      <c r="M4724" s="31" t="n">
        <v>0</v>
      </c>
      <c r="N4724" s="31" t="n">
        <v>0</v>
      </c>
      <c r="O4724" s="31" t="n"/>
      <c r="P4724" s="31" t="n"/>
      <c r="Q4724" s="31" t="n">
        <v>0</v>
      </c>
      <c r="R4724" s="31" t="n"/>
      <c r="S4724" s="32" t="n"/>
      <c r="T4724" s="32" t="n"/>
      <c r="V4724" t="inlineStr">
        <is>
          <t>048xd</t>
        </is>
      </c>
      <c r="W4724" t="n">
        <v>5596</v>
      </c>
      <c r="X4724" t="n">
        <v>7805</v>
      </c>
      <c r="Y4724" t="inlineStr">
        <is>
          <t>414f1689-25f8-4bd9-be5b-f32462311549</t>
        </is>
      </c>
      <c r="Z4724" t="inlineStr">
        <is>
          <t>Jordy Bellerive (PHI C)</t>
        </is>
      </c>
    </row>
    <row r="4725">
      <c r="A4725" t="inlineStr">
        <is>
          <t>Jordy Stallard</t>
        </is>
      </c>
      <c r="B4725" t="inlineStr">
        <is>
          <t>(N/A)</t>
        </is>
      </c>
      <c r="C4725" t="inlineStr">
        <is>
          <t>C</t>
        </is>
      </c>
      <c r="D4725" t="inlineStr">
        <is>
          <t>F</t>
        </is>
      </c>
      <c r="E4725" t="n">
        <v>28</v>
      </c>
      <c r="F4725" t="inlineStr">
        <is>
          <t>FA</t>
        </is>
      </c>
      <c r="G4725" t="inlineStr">
        <is>
          <t>FA</t>
        </is>
      </c>
      <c r="H4725" s="30" t="n">
        <v>1</v>
      </c>
      <c r="I4725" s="31" t="n">
        <v>0</v>
      </c>
      <c r="J4725" s="31" t="n"/>
      <c r="K4725" s="31" t="n">
        <v>0</v>
      </c>
      <c r="L4725" s="32" t="n"/>
      <c r="M4725" s="31" t="n">
        <v>0</v>
      </c>
      <c r="N4725" s="31" t="n">
        <v>0</v>
      </c>
      <c r="O4725" s="31" t="n"/>
      <c r="P4725" s="31" t="n"/>
      <c r="Q4725" s="31" t="n">
        <v>0</v>
      </c>
      <c r="R4725" s="31" t="n"/>
      <c r="S4725" s="32" t="n"/>
      <c r="T4725" s="32" t="n"/>
      <c r="V4725" t="inlineStr">
        <is>
          <t>042xh</t>
        </is>
      </c>
      <c r="X4725" t="n">
        <v>7233</v>
      </c>
      <c r="Z4725" t="inlineStr">
        <is>
          <t>Jordy Stallard ((N/A) C)</t>
        </is>
      </c>
    </row>
    <row r="4726">
      <c r="A4726" t="inlineStr">
        <is>
          <t>Joren Van Pottelberghe</t>
        </is>
      </c>
      <c r="B4726" t="inlineStr">
        <is>
          <t>DET</t>
        </is>
      </c>
      <c r="C4726" t="inlineStr">
        <is>
          <t>G</t>
        </is>
      </c>
      <c r="D4726" t="inlineStr">
        <is>
          <t>G</t>
        </is>
      </c>
      <c r="E4726" t="n">
        <v>29</v>
      </c>
      <c r="F4726" t="inlineStr">
        <is>
          <t>FA</t>
        </is>
      </c>
      <c r="G4726" t="inlineStr">
        <is>
          <t>FA</t>
        </is>
      </c>
      <c r="H4726" s="30" t="n">
        <v>1</v>
      </c>
      <c r="I4726" s="31" t="n">
        <v>0</v>
      </c>
      <c r="J4726" s="31" t="n"/>
      <c r="K4726" s="31" t="n">
        <v>0</v>
      </c>
      <c r="L4726" s="32" t="n"/>
      <c r="M4726" s="31" t="n">
        <v>0</v>
      </c>
      <c r="N4726" s="31" t="n">
        <v>0</v>
      </c>
      <c r="O4726" s="31" t="n"/>
      <c r="P4726" s="31" t="n"/>
      <c r="Q4726" s="31" t="n">
        <v>0</v>
      </c>
      <c r="R4726" s="31" t="n"/>
      <c r="S4726" s="32" t="n"/>
      <c r="T4726" s="32" t="n"/>
      <c r="V4726" t="inlineStr">
        <is>
          <t>03rgf</t>
        </is>
      </c>
      <c r="X4726" t="n">
        <v>6852</v>
      </c>
      <c r="Y4726" t="inlineStr">
        <is>
          <t>5445789f-5d84-4b90-a46c-09b079dbedd9</t>
        </is>
      </c>
      <c r="Z4726" t="inlineStr">
        <is>
          <t>Joren Van Pottelberghe (DET G)</t>
        </is>
      </c>
    </row>
    <row r="4727">
      <c r="A4727" t="inlineStr">
        <is>
          <t>Jorgen Karterud</t>
        </is>
      </c>
      <c r="B4727" t="inlineStr">
        <is>
          <t>(N/A)</t>
        </is>
      </c>
      <c r="C4727" t="inlineStr">
        <is>
          <t>LW</t>
        </is>
      </c>
      <c r="D4727" t="inlineStr">
        <is>
          <t>F</t>
        </is>
      </c>
      <c r="E4727" t="n">
        <v>32</v>
      </c>
      <c r="F4727" t="inlineStr">
        <is>
          <t>FA</t>
        </is>
      </c>
      <c r="G4727" t="inlineStr">
        <is>
          <t>FA</t>
        </is>
      </c>
      <c r="H4727" s="30" t="n">
        <v>1</v>
      </c>
      <c r="I4727" s="31" t="n">
        <v>0</v>
      </c>
      <c r="J4727" s="31" t="n"/>
      <c r="K4727" s="31" t="n">
        <v>0</v>
      </c>
      <c r="L4727" s="32" t="n"/>
      <c r="M4727" s="31" t="n">
        <v>0</v>
      </c>
      <c r="N4727" s="31" t="n">
        <v>0</v>
      </c>
      <c r="O4727" s="31" t="n"/>
      <c r="P4727" s="31" t="n"/>
      <c r="Q4727" s="31" t="n">
        <v>0</v>
      </c>
      <c r="R4727" s="31" t="n"/>
      <c r="S4727" s="32" t="n"/>
      <c r="T4727" s="32" t="n"/>
      <c r="V4727" t="inlineStr">
        <is>
          <t>03d0k</t>
        </is>
      </c>
      <c r="Z4727" t="inlineStr">
        <is>
          <t>Jorgen Karterud ((N/A) LW)</t>
        </is>
      </c>
    </row>
    <row r="4728">
      <c r="A4728" t="inlineStr">
        <is>
          <t>Jorgen Nyhus Myhre</t>
        </is>
      </c>
      <c r="B4728" t="inlineStr">
        <is>
          <t>(N/A)</t>
        </is>
      </c>
      <c r="C4728" t="inlineStr">
        <is>
          <t>LW</t>
        </is>
      </c>
      <c r="D4728" t="inlineStr">
        <is>
          <t>F</t>
        </is>
      </c>
      <c r="E4728" t="n">
        <v>19</v>
      </c>
      <c r="F4728" t="inlineStr">
        <is>
          <t>FA</t>
        </is>
      </c>
      <c r="G4728" t="inlineStr">
        <is>
          <t>FA</t>
        </is>
      </c>
      <c r="H4728" s="30" t="n">
        <v>1</v>
      </c>
      <c r="I4728" s="31" t="n">
        <v>0</v>
      </c>
      <c r="J4728" s="31" t="n"/>
      <c r="K4728" s="31" t="n">
        <v>0</v>
      </c>
      <c r="L4728" s="32" t="n"/>
      <c r="M4728" s="31" t="n">
        <v>0</v>
      </c>
      <c r="N4728" s="31" t="n">
        <v>0</v>
      </c>
      <c r="O4728" s="31" t="n"/>
      <c r="P4728" s="31" t="n"/>
      <c r="Q4728" s="31" t="n">
        <v>0</v>
      </c>
      <c r="R4728" s="31" t="n"/>
      <c r="S4728" s="32" t="n"/>
      <c r="T4728" s="32" t="n"/>
      <c r="V4728" t="inlineStr">
        <is>
          <t>06tza</t>
        </is>
      </c>
      <c r="Z4728" t="inlineStr">
        <is>
          <t>Jorgen Nyhus Myhre ((N/A) LW)</t>
        </is>
      </c>
    </row>
    <row r="4729">
      <c r="A4729" t="inlineStr">
        <is>
          <t>Jori Lehtera</t>
        </is>
      </c>
      <c r="B4729" t="inlineStr">
        <is>
          <t>(N/A)</t>
        </is>
      </c>
      <c r="C4729" t="inlineStr">
        <is>
          <t>LW</t>
        </is>
      </c>
      <c r="D4729" t="inlineStr">
        <is>
          <t>F</t>
        </is>
      </c>
      <c r="E4729" t="n">
        <v>38</v>
      </c>
      <c r="F4729" t="inlineStr">
        <is>
          <t>FA</t>
        </is>
      </c>
      <c r="G4729" t="inlineStr">
        <is>
          <t>FA</t>
        </is>
      </c>
      <c r="H4729" s="30" t="n">
        <v>1</v>
      </c>
      <c r="I4729" s="31" t="n">
        <v>0</v>
      </c>
      <c r="J4729" s="31" t="n"/>
      <c r="K4729" s="31" t="n">
        <v>0</v>
      </c>
      <c r="L4729" s="32" t="n"/>
      <c r="M4729" s="31" t="n">
        <v>0</v>
      </c>
      <c r="N4729" s="31" t="n">
        <v>0</v>
      </c>
      <c r="O4729" s="31" t="n"/>
      <c r="P4729" s="31" t="n"/>
      <c r="Q4729" s="31" t="n">
        <v>0</v>
      </c>
      <c r="R4729" s="31" t="n"/>
      <c r="S4729" s="32" t="n"/>
      <c r="T4729" s="32" t="n"/>
      <c r="V4729" t="inlineStr">
        <is>
          <t>01n7u</t>
        </is>
      </c>
      <c r="W4729" t="n">
        <v>3568</v>
      </c>
      <c r="X4729" t="n">
        <v>4939</v>
      </c>
      <c r="Z4729" t="inlineStr">
        <is>
          <t>Jori Lehtera ((N/A) LW)</t>
        </is>
      </c>
    </row>
    <row r="4730">
      <c r="A4730" t="inlineStr">
        <is>
          <t>Josef Hrabal</t>
        </is>
      </c>
      <c r="B4730" t="inlineStr">
        <is>
          <t>(N/A)</t>
        </is>
      </c>
      <c r="C4730" t="inlineStr">
        <is>
          <t>D</t>
        </is>
      </c>
      <c r="D4730" t="inlineStr">
        <is>
          <t>D</t>
        </is>
      </c>
      <c r="E4730" t="n">
        <v>41</v>
      </c>
      <c r="F4730" t="inlineStr">
        <is>
          <t>FA</t>
        </is>
      </c>
      <c r="G4730" t="inlineStr">
        <is>
          <t>FA</t>
        </is>
      </c>
      <c r="H4730" s="30" t="n">
        <v>1</v>
      </c>
      <c r="I4730" s="31" t="n">
        <v>0</v>
      </c>
      <c r="J4730" s="31" t="n"/>
      <c r="K4730" s="31" t="n">
        <v>0</v>
      </c>
      <c r="L4730" s="32" t="n"/>
      <c r="M4730" s="31" t="n">
        <v>0</v>
      </c>
      <c r="N4730" s="31" t="n">
        <v>0</v>
      </c>
      <c r="O4730" s="31" t="n"/>
      <c r="P4730" s="31" t="n"/>
      <c r="Q4730" s="31" t="n">
        <v>0</v>
      </c>
      <c r="R4730" s="31" t="n"/>
      <c r="S4730" s="32" t="n"/>
      <c r="T4730" s="32" t="n"/>
      <c r="V4730" t="inlineStr">
        <is>
          <t>005j2</t>
        </is>
      </c>
      <c r="X4730" t="n">
        <v>4459</v>
      </c>
      <c r="Z4730" t="inlineStr">
        <is>
          <t>Josef Hrabal ((N/A) D)</t>
        </is>
      </c>
    </row>
    <row r="4731">
      <c r="A4731" t="inlineStr">
        <is>
          <t>Josef Korenar</t>
        </is>
      </c>
      <c r="B4731" t="inlineStr">
        <is>
          <t>UTA</t>
        </is>
      </c>
      <c r="C4731" t="inlineStr">
        <is>
          <t>G</t>
        </is>
      </c>
      <c r="D4731" t="inlineStr">
        <is>
          <t>G</t>
        </is>
      </c>
      <c r="E4731" t="n">
        <v>28</v>
      </c>
      <c r="F4731" t="inlineStr">
        <is>
          <t>FA</t>
        </is>
      </c>
      <c r="G4731" t="inlineStr">
        <is>
          <t>FA</t>
        </is>
      </c>
      <c r="H4731" s="30" t="n">
        <v>1</v>
      </c>
      <c r="I4731" s="31" t="n">
        <v>0</v>
      </c>
      <c r="J4731" s="31" t="n"/>
      <c r="K4731" s="31" t="n">
        <v>0</v>
      </c>
      <c r="L4731" s="32" t="n"/>
      <c r="M4731" s="31" t="n">
        <v>0</v>
      </c>
      <c r="N4731" s="31" t="n">
        <v>0</v>
      </c>
      <c r="O4731" s="31" t="n"/>
      <c r="P4731" s="31" t="n"/>
      <c r="Q4731" s="31" t="n">
        <v>0</v>
      </c>
      <c r="R4731" s="31" t="n"/>
      <c r="S4731" s="32" t="n"/>
      <c r="T4731" s="32" t="n"/>
      <c r="V4731" t="inlineStr">
        <is>
          <t>043vw</t>
        </is>
      </c>
      <c r="W4731" t="n">
        <v>5579</v>
      </c>
      <c r="X4731" t="n">
        <v>7735</v>
      </c>
      <c r="Y4731" t="inlineStr">
        <is>
          <t>f525c9c9-cffe-4ae2-a9ab-6952a6a8d34e</t>
        </is>
      </c>
      <c r="Z4731" t="inlineStr">
        <is>
          <t>Josef Korenar (UTA G)</t>
        </is>
      </c>
    </row>
    <row r="4732">
      <c r="A4732" t="inlineStr">
        <is>
          <t>Joseph Abate</t>
        </is>
      </c>
      <c r="B4732" t="inlineStr">
        <is>
          <t>BOS</t>
        </is>
      </c>
      <c r="C4732" t="inlineStr">
        <is>
          <t>LW</t>
        </is>
      </c>
      <c r="D4732" t="inlineStr">
        <is>
          <t>F</t>
        </is>
      </c>
      <c r="E4732" t="n">
        <v>27</v>
      </c>
      <c r="F4732" t="inlineStr">
        <is>
          <t>FA</t>
        </is>
      </c>
      <c r="G4732" t="inlineStr">
        <is>
          <t>FA</t>
        </is>
      </c>
      <c r="H4732" s="30" t="n">
        <v>1</v>
      </c>
      <c r="I4732" s="31" t="n">
        <v>0</v>
      </c>
      <c r="J4732" s="31" t="n"/>
      <c r="K4732" s="31" t="n">
        <v>0</v>
      </c>
      <c r="L4732" s="32" t="n"/>
      <c r="M4732" s="31" t="n">
        <v>0</v>
      </c>
      <c r="N4732" s="31" t="n">
        <v>0</v>
      </c>
      <c r="O4732" s="31" t="n"/>
      <c r="P4732" s="31" t="n"/>
      <c r="Q4732" s="31" t="n">
        <v>0</v>
      </c>
      <c r="R4732" s="31" t="n"/>
      <c r="S4732" s="32" t="n"/>
      <c r="T4732" s="32" t="n"/>
      <c r="V4732" t="inlineStr">
        <is>
          <t>060vk</t>
        </is>
      </c>
      <c r="W4732" t="n">
        <v>7080</v>
      </c>
      <c r="Y4732" t="inlineStr">
        <is>
          <t>309e3e61-4a8b-41f8-8f71-c4ab2ecdcdc2</t>
        </is>
      </c>
      <c r="Z4732" t="inlineStr">
        <is>
          <t>Joseph Abate (BOS LW)</t>
        </is>
      </c>
    </row>
    <row r="4733">
      <c r="A4733" t="inlineStr">
        <is>
          <t>Joseph Blandisi</t>
        </is>
      </c>
      <c r="B4733" t="inlineStr">
        <is>
          <t>TOR</t>
        </is>
      </c>
      <c r="C4733" t="inlineStr">
        <is>
          <t>LW</t>
        </is>
      </c>
      <c r="D4733" t="inlineStr">
        <is>
          <t>F</t>
        </is>
      </c>
      <c r="E4733" t="n">
        <v>32</v>
      </c>
      <c r="F4733" t="inlineStr">
        <is>
          <t>FA</t>
        </is>
      </c>
      <c r="G4733" t="inlineStr">
        <is>
          <t>FA</t>
        </is>
      </c>
      <c r="H4733" s="30" t="n">
        <v>1</v>
      </c>
      <c r="I4733" s="31" t="n">
        <v>0</v>
      </c>
      <c r="J4733" s="31" t="n"/>
      <c r="K4733" s="31" t="n">
        <v>0</v>
      </c>
      <c r="L4733" s="32" t="n"/>
      <c r="M4733" s="31" t="n">
        <v>0</v>
      </c>
      <c r="N4733" s="31" t="n">
        <v>0</v>
      </c>
      <c r="O4733" s="31" t="n"/>
      <c r="P4733" s="31" t="n"/>
      <c r="Q4733" s="31" t="n">
        <v>0</v>
      </c>
      <c r="R4733" s="31" t="n"/>
      <c r="S4733" s="32" t="n"/>
      <c r="T4733" s="32" t="n"/>
      <c r="V4733" t="inlineStr">
        <is>
          <t>02oaq</t>
        </is>
      </c>
      <c r="W4733" t="n">
        <v>4724</v>
      </c>
      <c r="X4733" t="n">
        <v>5852</v>
      </c>
      <c r="Y4733" t="inlineStr">
        <is>
          <t>7bfe182e-66e0-4885-9bca-dc362c7a3f5b</t>
        </is>
      </c>
      <c r="Z4733" t="inlineStr">
        <is>
          <t>Joseph Blandisi (TOR LW)</t>
        </is>
      </c>
    </row>
    <row r="4734">
      <c r="A4734" t="inlineStr">
        <is>
          <t>Joseph Cecconi</t>
        </is>
      </c>
      <c r="B4734" t="inlineStr">
        <is>
          <t>LAK</t>
        </is>
      </c>
      <c r="C4734" t="inlineStr">
        <is>
          <t>D</t>
        </is>
      </c>
      <c r="D4734" t="inlineStr">
        <is>
          <t>D</t>
        </is>
      </c>
      <c r="E4734" t="n">
        <v>29</v>
      </c>
      <c r="F4734" t="inlineStr">
        <is>
          <t>FA</t>
        </is>
      </c>
      <c r="G4734" t="inlineStr">
        <is>
          <t>FA</t>
        </is>
      </c>
      <c r="H4734" s="30" t="n">
        <v>1</v>
      </c>
      <c r="I4734" s="31" t="n">
        <v>0</v>
      </c>
      <c r="J4734" s="31" t="n"/>
      <c r="K4734" s="31" t="n">
        <v>0</v>
      </c>
      <c r="L4734" s="32" t="n"/>
      <c r="M4734" s="31" t="n">
        <v>0</v>
      </c>
      <c r="N4734" s="31" t="n">
        <v>0</v>
      </c>
      <c r="O4734" s="31" t="n"/>
      <c r="P4734" s="31" t="n"/>
      <c r="Q4734" s="31" t="n">
        <v>0</v>
      </c>
      <c r="R4734" s="31" t="n"/>
      <c r="S4734" s="32" t="n"/>
      <c r="T4734" s="32" t="n"/>
      <c r="V4734" t="inlineStr">
        <is>
          <t>03rh1</t>
        </is>
      </c>
      <c r="W4734" t="n">
        <v>5940</v>
      </c>
      <c r="X4734" t="n">
        <v>6875</v>
      </c>
      <c r="Y4734" t="inlineStr">
        <is>
          <t>b1726570-9160-4066-8e8f-aaf0d4e280ff</t>
        </is>
      </c>
      <c r="Z4734" t="inlineStr">
        <is>
          <t>Joseph Cecconi (LAK D)</t>
        </is>
      </c>
    </row>
    <row r="4735">
      <c r="A4735" t="inlineStr">
        <is>
          <t>Joseph Costanzo</t>
        </is>
      </c>
      <c r="B4735" t="inlineStr">
        <is>
          <t>PHI</t>
        </is>
      </c>
      <c r="C4735" t="inlineStr">
        <is>
          <t>G</t>
        </is>
      </c>
      <c r="D4735" t="inlineStr">
        <is>
          <t>G</t>
        </is>
      </c>
      <c r="E4735" t="n">
        <v>21</v>
      </c>
      <c r="F4735" t="inlineStr">
        <is>
          <t>FA</t>
        </is>
      </c>
      <c r="G4735" t="inlineStr">
        <is>
          <t>FA</t>
        </is>
      </c>
      <c r="H4735" s="30" t="n">
        <v>1</v>
      </c>
      <c r="I4735" s="31" t="n">
        <v>0</v>
      </c>
      <c r="J4735" s="31" t="n"/>
      <c r="K4735" s="31" t="n">
        <v>0</v>
      </c>
      <c r="L4735" s="32" t="n"/>
      <c r="M4735" s="31" t="n">
        <v>0</v>
      </c>
      <c r="N4735" s="31" t="n">
        <v>0</v>
      </c>
      <c r="O4735" s="31" t="n"/>
      <c r="P4735" s="31" t="n"/>
      <c r="Q4735" s="31" t="n">
        <v>0</v>
      </c>
      <c r="R4735" s="31" t="n"/>
      <c r="S4735" s="32" t="n"/>
      <c r="T4735" s="32" t="n"/>
      <c r="V4735" t="inlineStr">
        <is>
          <t>071md</t>
        </is>
      </c>
      <c r="Y4735" t="inlineStr">
        <is>
          <t>99701080-28e5-464b-8a36-d0360a31374b</t>
        </is>
      </c>
      <c r="Z4735" t="inlineStr">
        <is>
          <t>Joseph Costanzo (PHI G)</t>
        </is>
      </c>
    </row>
    <row r="4736">
      <c r="A4736" t="inlineStr">
        <is>
          <t>Joseph Cramarossa</t>
        </is>
      </c>
      <c r="B4736" t="inlineStr">
        <is>
          <t>MIN</t>
        </is>
      </c>
      <c r="C4736" t="inlineStr">
        <is>
          <t>C</t>
        </is>
      </c>
      <c r="D4736" t="inlineStr">
        <is>
          <t>F</t>
        </is>
      </c>
      <c r="E4736" t="n">
        <v>33</v>
      </c>
      <c r="F4736" t="inlineStr">
        <is>
          <t>FA</t>
        </is>
      </c>
      <c r="G4736" t="inlineStr">
        <is>
          <t>FA</t>
        </is>
      </c>
      <c r="H4736" s="30" t="n">
        <v>1</v>
      </c>
      <c r="I4736" s="31" t="n">
        <v>0</v>
      </c>
      <c r="J4736" s="31" t="n"/>
      <c r="K4736" s="31" t="n">
        <v>0</v>
      </c>
      <c r="L4736" s="32" t="n"/>
      <c r="M4736" s="31" t="n">
        <v>0</v>
      </c>
      <c r="N4736" s="31" t="n">
        <v>0</v>
      </c>
      <c r="O4736" s="31" t="n"/>
      <c r="P4736" s="31" t="n"/>
      <c r="Q4736" s="31" t="n">
        <v>0</v>
      </c>
      <c r="R4736" s="31" t="n"/>
      <c r="S4736" s="32" t="n"/>
      <c r="T4736" s="32" t="n"/>
      <c r="V4736" t="inlineStr">
        <is>
          <t>02fni</t>
        </is>
      </c>
      <c r="W4736" t="n">
        <v>3831</v>
      </c>
      <c r="X4736" t="n">
        <v>5432</v>
      </c>
      <c r="Y4736" t="inlineStr">
        <is>
          <t>ba87e2e8-5bbe-41ee-bc9f-e2ca7482c1de</t>
        </is>
      </c>
      <c r="Z4736" t="inlineStr">
        <is>
          <t>Joseph Cramarossa (MIN C)</t>
        </is>
      </c>
    </row>
    <row r="4737">
      <c r="A4737" t="inlineStr">
        <is>
          <t>Joseph Duszak</t>
        </is>
      </c>
      <c r="B4737" t="inlineStr">
        <is>
          <t>STL</t>
        </is>
      </c>
      <c r="C4737" t="inlineStr">
        <is>
          <t>D</t>
        </is>
      </c>
      <c r="D4737" t="inlineStr">
        <is>
          <t>D</t>
        </is>
      </c>
      <c r="E4737" t="n">
        <v>29</v>
      </c>
      <c r="F4737" t="inlineStr">
        <is>
          <t>FA</t>
        </is>
      </c>
      <c r="G4737" t="inlineStr">
        <is>
          <t>FA</t>
        </is>
      </c>
      <c r="H4737" s="30" t="n">
        <v>1</v>
      </c>
      <c r="I4737" s="31" t="n">
        <v>0</v>
      </c>
      <c r="J4737" s="31" t="n"/>
      <c r="K4737" s="31" t="n">
        <v>0</v>
      </c>
      <c r="L4737" s="32" t="n"/>
      <c r="M4737" s="31" t="n">
        <v>0</v>
      </c>
      <c r="N4737" s="31" t="n">
        <v>0</v>
      </c>
      <c r="O4737" s="31" t="n"/>
      <c r="P4737" s="31" t="n"/>
      <c r="Q4737" s="31" t="n">
        <v>0</v>
      </c>
      <c r="R4737" s="31" t="n"/>
      <c r="S4737" s="32" t="n"/>
      <c r="T4737" s="32" t="n"/>
      <c r="V4737" t="inlineStr">
        <is>
          <t>04gml</t>
        </is>
      </c>
      <c r="W4737" t="n">
        <v>5931</v>
      </c>
      <c r="X4737" t="n">
        <v>8235</v>
      </c>
      <c r="Y4737" t="inlineStr">
        <is>
          <t>7fa97987-0c7d-43d3-94aa-2951e015a8f8</t>
        </is>
      </c>
      <c r="Z4737" t="inlineStr">
        <is>
          <t>Joseph Duszak (STL D)</t>
        </is>
      </c>
    </row>
    <row r="4738">
      <c r="A4738" t="inlineStr">
        <is>
          <t>Joseph Gambardella</t>
        </is>
      </c>
      <c r="B4738" t="inlineStr">
        <is>
          <t>NJD</t>
        </is>
      </c>
      <c r="C4738" t="inlineStr">
        <is>
          <t>C</t>
        </is>
      </c>
      <c r="D4738" t="inlineStr">
        <is>
          <t>F</t>
        </is>
      </c>
      <c r="E4738" t="n">
        <v>32</v>
      </c>
      <c r="F4738" t="inlineStr">
        <is>
          <t>FA</t>
        </is>
      </c>
      <c r="G4738" t="inlineStr">
        <is>
          <t>FA</t>
        </is>
      </c>
      <c r="H4738" s="30" t="n">
        <v>1</v>
      </c>
      <c r="I4738" s="31" t="n">
        <v>0</v>
      </c>
      <c r="J4738" s="31" t="n"/>
      <c r="K4738" s="31" t="n">
        <v>0</v>
      </c>
      <c r="L4738" s="32" t="n"/>
      <c r="M4738" s="31" t="n">
        <v>0</v>
      </c>
      <c r="N4738" s="31" t="n">
        <v>0</v>
      </c>
      <c r="O4738" s="31" t="n"/>
      <c r="P4738" s="31" t="n"/>
      <c r="Q4738" s="31" t="n">
        <v>0</v>
      </c>
      <c r="R4738" s="31" t="n"/>
      <c r="S4738" s="32" t="n"/>
      <c r="T4738" s="32" t="n"/>
      <c r="V4738" t="inlineStr">
        <is>
          <t>04al8</t>
        </is>
      </c>
      <c r="W4738" t="n">
        <v>5364</v>
      </c>
      <c r="X4738" t="n">
        <v>7484</v>
      </c>
      <c r="Y4738" t="inlineStr">
        <is>
          <t>c7ade79d-d0fe-4c9f-889c-ea47ef8ad2c1</t>
        </is>
      </c>
      <c r="Z4738" t="inlineStr">
        <is>
          <t>Joseph Gambardella (NJD C)</t>
        </is>
      </c>
    </row>
    <row r="4739">
      <c r="A4739" t="inlineStr">
        <is>
          <t>Joseph Garreffa</t>
        </is>
      </c>
      <c r="B4739" t="inlineStr">
        <is>
          <t>(N/A)</t>
        </is>
      </c>
      <c r="C4739" t="inlineStr">
        <is>
          <t>LW</t>
        </is>
      </c>
      <c r="D4739" t="inlineStr">
        <is>
          <t>F</t>
        </is>
      </c>
      <c r="E4739" t="n">
        <v>27</v>
      </c>
      <c r="F4739" t="inlineStr">
        <is>
          <t>FA</t>
        </is>
      </c>
      <c r="G4739" t="inlineStr">
        <is>
          <t>FA</t>
        </is>
      </c>
      <c r="H4739" s="30" t="n">
        <v>1</v>
      </c>
      <c r="I4739" s="31" t="n">
        <v>0</v>
      </c>
      <c r="J4739" s="31" t="n"/>
      <c r="K4739" s="31" t="n">
        <v>0</v>
      </c>
      <c r="L4739" s="32" t="n"/>
      <c r="M4739" s="31" t="n">
        <v>0</v>
      </c>
      <c r="N4739" s="31" t="n">
        <v>0</v>
      </c>
      <c r="O4739" s="31" t="n"/>
      <c r="P4739" s="31" t="n"/>
      <c r="Q4739" s="31" t="n">
        <v>0</v>
      </c>
      <c r="R4739" s="31" t="n"/>
      <c r="S4739" s="32" t="n"/>
      <c r="T4739" s="32" t="n"/>
      <c r="V4739" t="inlineStr">
        <is>
          <t>05abk</t>
        </is>
      </c>
      <c r="Z4739" t="inlineStr">
        <is>
          <t>Joseph Garreffa ((N/A) LW)</t>
        </is>
      </c>
    </row>
    <row r="4740">
      <c r="A4740" t="inlineStr">
        <is>
          <t>Joseph Henneberry</t>
        </is>
      </c>
      <c r="B4740" t="inlineStr">
        <is>
          <t>(N/A)</t>
        </is>
      </c>
      <c r="C4740" t="inlineStr">
        <is>
          <t>C</t>
        </is>
      </c>
      <c r="D4740" t="inlineStr">
        <is>
          <t>F</t>
        </is>
      </c>
      <c r="E4740" t="n">
        <v>21</v>
      </c>
      <c r="F4740" t="inlineStr">
        <is>
          <t>FA</t>
        </is>
      </c>
      <c r="G4740" t="inlineStr">
        <is>
          <t>FA</t>
        </is>
      </c>
      <c r="H4740" s="30" t="n">
        <v>1</v>
      </c>
      <c r="I4740" s="31" t="n">
        <v>0</v>
      </c>
      <c r="J4740" s="31" t="n"/>
      <c r="K4740" s="31" t="n">
        <v>0</v>
      </c>
      <c r="L4740" s="32" t="n"/>
      <c r="M4740" s="31" t="n">
        <v>0</v>
      </c>
      <c r="N4740" s="31" t="n">
        <v>0</v>
      </c>
      <c r="O4740" s="31" t="n"/>
      <c r="P4740" s="31" t="n"/>
      <c r="Q4740" s="31" t="n">
        <v>0</v>
      </c>
      <c r="R4740" s="31" t="n"/>
      <c r="S4740" s="32" t="n"/>
      <c r="T4740" s="32" t="n"/>
      <c r="V4740" t="inlineStr">
        <is>
          <t>06c74</t>
        </is>
      </c>
      <c r="Y4740" t="inlineStr">
        <is>
          <t>8e28aecf-d561-44cc-868f-47d740f67f5d</t>
        </is>
      </c>
      <c r="Z4740" t="inlineStr">
        <is>
          <t>Joseph Henneberry ((N/A) C)</t>
        </is>
      </c>
    </row>
    <row r="4741">
      <c r="A4741" t="inlineStr">
        <is>
          <t>Joseph Howe</t>
        </is>
      </c>
      <c r="B4741" t="inlineStr">
        <is>
          <t>(N/A)</t>
        </is>
      </c>
      <c r="C4741" t="inlineStr">
        <is>
          <t>G</t>
        </is>
      </c>
      <c r="D4741" t="inlineStr">
        <is>
          <t>G</t>
        </is>
      </c>
      <c r="E4741" t="n">
        <v>25</v>
      </c>
      <c r="F4741" t="inlineStr">
        <is>
          <t>FA</t>
        </is>
      </c>
      <c r="G4741" t="inlineStr">
        <is>
          <t>FA</t>
        </is>
      </c>
      <c r="H4741" s="30" t="n">
        <v>1</v>
      </c>
      <c r="I4741" s="31" t="n">
        <v>0</v>
      </c>
      <c r="J4741" s="31" t="n"/>
      <c r="K4741" s="31" t="n">
        <v>0</v>
      </c>
      <c r="L4741" s="32" t="n"/>
      <c r="M4741" s="31" t="n">
        <v>0</v>
      </c>
      <c r="N4741" s="31" t="n">
        <v>0</v>
      </c>
      <c r="O4741" s="31" t="n"/>
      <c r="P4741" s="31" t="n"/>
      <c r="Q4741" s="31" t="n">
        <v>0</v>
      </c>
      <c r="R4741" s="31" t="n"/>
      <c r="S4741" s="32" t="n"/>
      <c r="T4741" s="32" t="n"/>
      <c r="V4741" t="inlineStr">
        <is>
          <t>05y9w</t>
        </is>
      </c>
      <c r="Z4741" t="inlineStr">
        <is>
          <t>Joseph Howe ((N/A) G)</t>
        </is>
      </c>
    </row>
    <row r="4742">
      <c r="A4742" t="inlineStr">
        <is>
          <t>Joseph Palmer</t>
        </is>
      </c>
      <c r="B4742" t="inlineStr">
        <is>
          <t>CHI</t>
        </is>
      </c>
      <c r="C4742" t="inlineStr">
        <is>
          <t>G</t>
        </is>
      </c>
      <c r="D4742" t="inlineStr">
        <is>
          <t>G</t>
        </is>
      </c>
      <c r="E4742" t="n">
        <v>38</v>
      </c>
      <c r="F4742" t="inlineStr">
        <is>
          <t>FA</t>
        </is>
      </c>
      <c r="G4742" t="inlineStr">
        <is>
          <t>FA</t>
        </is>
      </c>
      <c r="H4742" s="30" t="n">
        <v>1</v>
      </c>
      <c r="I4742" s="31" t="n">
        <v>0</v>
      </c>
      <c r="J4742" s="31" t="n"/>
      <c r="K4742" s="31" t="n">
        <v>0</v>
      </c>
      <c r="L4742" s="32" t="n"/>
      <c r="M4742" s="31" t="n">
        <v>0</v>
      </c>
      <c r="N4742" s="31" t="n">
        <v>0</v>
      </c>
      <c r="O4742" s="31" t="n"/>
      <c r="P4742" s="31" t="n"/>
      <c r="Q4742" s="31" t="n">
        <v>0</v>
      </c>
      <c r="R4742" s="31" t="n"/>
      <c r="S4742" s="32" t="n"/>
      <c r="T4742" s="32" t="n"/>
      <c r="V4742" t="inlineStr">
        <is>
          <t>01mm1</t>
        </is>
      </c>
      <c r="Z4742" t="inlineStr">
        <is>
          <t>Joseph Palmer (CHI G)</t>
        </is>
      </c>
    </row>
    <row r="4743">
      <c r="A4743" t="inlineStr">
        <is>
          <t>Joseph Raaymakers</t>
        </is>
      </c>
      <c r="B4743" t="inlineStr">
        <is>
          <t>(N/A)</t>
        </is>
      </c>
      <c r="C4743" t="inlineStr">
        <is>
          <t>G</t>
        </is>
      </c>
      <c r="D4743" t="inlineStr">
        <is>
          <t>G</t>
        </is>
      </c>
      <c r="E4743" t="n">
        <v>28</v>
      </c>
      <c r="F4743" t="inlineStr">
        <is>
          <t>FA</t>
        </is>
      </c>
      <c r="G4743" t="inlineStr">
        <is>
          <t>FA</t>
        </is>
      </c>
      <c r="H4743" s="30" t="n">
        <v>1</v>
      </c>
      <c r="I4743" s="31" t="n">
        <v>0</v>
      </c>
      <c r="J4743" s="31" t="n"/>
      <c r="K4743" s="31" t="n">
        <v>0</v>
      </c>
      <c r="L4743" s="32" t="n"/>
      <c r="M4743" s="31" t="n">
        <v>0</v>
      </c>
      <c r="N4743" s="31" t="n">
        <v>0</v>
      </c>
      <c r="O4743" s="31" t="n"/>
      <c r="P4743" s="31" t="n"/>
      <c r="Q4743" s="31" t="n">
        <v>0</v>
      </c>
      <c r="R4743" s="31" t="n"/>
      <c r="S4743" s="32" t="n"/>
      <c r="T4743" s="32" t="n"/>
      <c r="V4743" t="inlineStr">
        <is>
          <t>043j3</t>
        </is>
      </c>
      <c r="X4743" t="n">
        <v>7408</v>
      </c>
      <c r="Z4743" t="inlineStr">
        <is>
          <t>Joseph Raaymakers ((N/A) G)</t>
        </is>
      </c>
    </row>
    <row r="4744">
      <c r="A4744" t="inlineStr">
        <is>
          <t>Joseph Salandra</t>
        </is>
      </c>
      <c r="B4744" t="inlineStr">
        <is>
          <t>(N/A)</t>
        </is>
      </c>
      <c r="C4744" t="inlineStr">
        <is>
          <t>RW</t>
        </is>
      </c>
      <c r="D4744" t="inlineStr">
        <is>
          <t>F</t>
        </is>
      </c>
      <c r="E4744" t="n">
        <v>18</v>
      </c>
      <c r="F4744" t="inlineStr">
        <is>
          <t>FA</t>
        </is>
      </c>
      <c r="G4744" t="inlineStr">
        <is>
          <t>FA</t>
        </is>
      </c>
      <c r="H4744" s="30" t="n">
        <v>1</v>
      </c>
      <c r="I4744" s="31" t="n">
        <v>0</v>
      </c>
      <c r="J4744" s="31" t="n"/>
      <c r="K4744" s="31" t="n">
        <v>0</v>
      </c>
      <c r="L4744" s="32" t="n"/>
      <c r="M4744" s="31" t="n">
        <v>0</v>
      </c>
      <c r="N4744" s="31" t="n">
        <v>0</v>
      </c>
      <c r="O4744" s="31" t="n"/>
      <c r="P4744" s="31" t="n"/>
      <c r="Q4744" s="31" t="n">
        <v>0</v>
      </c>
      <c r="R4744" s="31" t="n"/>
      <c r="S4744" s="32" t="n"/>
      <c r="T4744" s="32" t="n"/>
      <c r="V4744" t="inlineStr">
        <is>
          <t>078c3</t>
        </is>
      </c>
      <c r="Z4744" t="inlineStr">
        <is>
          <t>Joseph Salandra ((N/A) RW)</t>
        </is>
      </c>
    </row>
    <row r="4745">
      <c r="A4745" t="inlineStr">
        <is>
          <t>Joseph Szarka</t>
        </is>
      </c>
      <c r="B4745" t="inlineStr">
        <is>
          <t>(N/A)</t>
        </is>
      </c>
      <c r="C4745" t="inlineStr">
        <is>
          <t>D</t>
        </is>
      </c>
      <c r="D4745" t="inlineStr">
        <is>
          <t>D</t>
        </is>
      </c>
      <c r="E4745" t="n">
        <v>17</v>
      </c>
      <c r="F4745" t="inlineStr">
        <is>
          <t>FA</t>
        </is>
      </c>
      <c r="G4745" t="inlineStr">
        <is>
          <t>FA</t>
        </is>
      </c>
      <c r="H4745" s="30" t="n">
        <v>1</v>
      </c>
      <c r="I4745" s="31" t="n">
        <v>0</v>
      </c>
      <c r="J4745" s="31" t="n"/>
      <c r="K4745" s="31" t="n">
        <v>0</v>
      </c>
      <c r="L4745" s="32" t="n"/>
      <c r="M4745" s="31" t="n">
        <v>0</v>
      </c>
      <c r="N4745" s="31" t="n">
        <v>0</v>
      </c>
      <c r="O4745" s="31" t="n"/>
      <c r="P4745" s="31" t="n"/>
      <c r="Q4745" s="31" t="n">
        <v>0</v>
      </c>
      <c r="R4745" s="31" t="n"/>
      <c r="S4745" s="32" t="n"/>
      <c r="T4745" s="32" t="n"/>
      <c r="V4745" t="inlineStr">
        <is>
          <t>06yfw</t>
        </is>
      </c>
      <c r="Z4745" t="inlineStr">
        <is>
          <t>Joseph Szarka ((N/A) D)</t>
        </is>
      </c>
    </row>
    <row r="4746">
      <c r="A4746" t="inlineStr">
        <is>
          <t>Joseph Willis</t>
        </is>
      </c>
      <c r="B4746" t="inlineStr">
        <is>
          <t>NSH</t>
        </is>
      </c>
      <c r="C4746" t="inlineStr">
        <is>
          <t>C</t>
        </is>
      </c>
      <c r="D4746" t="inlineStr">
        <is>
          <t>F</t>
        </is>
      </c>
      <c r="E4746" t="n">
        <v>21</v>
      </c>
      <c r="F4746" t="inlineStr">
        <is>
          <t>FA</t>
        </is>
      </c>
      <c r="G4746" t="inlineStr">
        <is>
          <t>FA</t>
        </is>
      </c>
      <c r="H4746" s="30" t="n">
        <v>860000</v>
      </c>
      <c r="I4746" s="31" t="n">
        <v>0</v>
      </c>
      <c r="J4746" s="31" t="n"/>
      <c r="K4746" s="31" t="n">
        <v>0</v>
      </c>
      <c r="L4746" s="32" t="n"/>
      <c r="M4746" s="31" t="n">
        <v>0</v>
      </c>
      <c r="N4746" s="31" t="n">
        <v>0</v>
      </c>
      <c r="O4746" s="31" t="n"/>
      <c r="P4746" s="31" t="n"/>
      <c r="Q4746" s="31" t="n">
        <v>0</v>
      </c>
      <c r="R4746" s="31" t="n"/>
      <c r="S4746" s="32" t="n"/>
      <c r="T4746" s="32" t="n"/>
      <c r="V4746" t="inlineStr">
        <is>
          <t>06baa</t>
        </is>
      </c>
      <c r="W4746" t="n">
        <v>7298</v>
      </c>
      <c r="Y4746" t="inlineStr">
        <is>
          <t>4a93dca0-6799-49ae-9389-ad1ffe734d58</t>
        </is>
      </c>
      <c r="Z4746" t="inlineStr">
        <is>
          <t>Joseph Willis (NSH C)</t>
        </is>
      </c>
    </row>
    <row r="4747">
      <c r="A4747" t="inlineStr">
        <is>
          <t>Josh Archibald</t>
        </is>
      </c>
      <c r="B4747" t="inlineStr">
        <is>
          <t>(N/A)</t>
        </is>
      </c>
      <c r="C4747" t="inlineStr">
        <is>
          <t>RW</t>
        </is>
      </c>
      <c r="D4747" t="inlineStr">
        <is>
          <t>F</t>
        </is>
      </c>
      <c r="E4747" t="n">
        <v>33</v>
      </c>
      <c r="F4747" t="inlineStr">
        <is>
          <t>FA</t>
        </is>
      </c>
      <c r="G4747" t="inlineStr">
        <is>
          <t>FA</t>
        </is>
      </c>
      <c r="H4747" s="30" t="n">
        <v>1</v>
      </c>
      <c r="I4747" s="31" t="n">
        <v>0</v>
      </c>
      <c r="J4747" s="31" t="n"/>
      <c r="K4747" s="31" t="n">
        <v>0</v>
      </c>
      <c r="L4747" s="32" t="n"/>
      <c r="M4747" s="31" t="n">
        <v>0</v>
      </c>
      <c r="N4747" s="31" t="n">
        <v>0</v>
      </c>
      <c r="O4747" s="31" t="n"/>
      <c r="P4747" s="31" t="n"/>
      <c r="Q4747" s="31" t="n">
        <v>0</v>
      </c>
      <c r="R4747" s="31" t="n"/>
      <c r="S4747" s="32" t="n"/>
      <c r="T4747" s="32" t="n"/>
      <c r="V4747" t="inlineStr">
        <is>
          <t>02iqz</t>
        </is>
      </c>
      <c r="W4747" t="n">
        <v>4622</v>
      </c>
      <c r="X4747" t="n">
        <v>5539</v>
      </c>
      <c r="Y4747" t="inlineStr">
        <is>
          <t>e0bf4db0-37de-4829-b0b3-6190c9d433f3</t>
        </is>
      </c>
      <c r="Z4747" t="inlineStr">
        <is>
          <t>Josh Archibald ((N/A) RW)</t>
        </is>
      </c>
    </row>
    <row r="4748">
      <c r="A4748" t="inlineStr">
        <is>
          <t>Josh Atkinson</t>
        </is>
      </c>
      <c r="B4748" t="inlineStr">
        <is>
          <t>(N/A)</t>
        </is>
      </c>
      <c r="C4748" t="inlineStr">
        <is>
          <t>D</t>
        </is>
      </c>
      <c r="D4748" t="inlineStr">
        <is>
          <t>D</t>
        </is>
      </c>
      <c r="E4748" t="n">
        <v>33</v>
      </c>
      <c r="F4748" t="inlineStr">
        <is>
          <t>FA</t>
        </is>
      </c>
      <c r="G4748" t="inlineStr">
        <is>
          <t>FA</t>
        </is>
      </c>
      <c r="H4748" s="30" t="n">
        <v>1</v>
      </c>
      <c r="I4748" s="31" t="n">
        <v>0</v>
      </c>
      <c r="J4748" s="31" t="n"/>
      <c r="K4748" s="31" t="n">
        <v>0</v>
      </c>
      <c r="L4748" s="32" t="n"/>
      <c r="M4748" s="31" t="n">
        <v>0</v>
      </c>
      <c r="N4748" s="31" t="n">
        <v>0</v>
      </c>
      <c r="O4748" s="31" t="n"/>
      <c r="P4748" s="31" t="n"/>
      <c r="Q4748" s="31" t="n">
        <v>0</v>
      </c>
      <c r="R4748" s="31" t="n"/>
      <c r="S4748" s="32" t="n"/>
      <c r="T4748" s="32" t="n"/>
      <c r="V4748" t="inlineStr">
        <is>
          <t>0597n</t>
        </is>
      </c>
      <c r="X4748" t="n">
        <v>8509</v>
      </c>
      <c r="Z4748" t="inlineStr">
        <is>
          <t>Josh Atkinson ((N/A) D)</t>
        </is>
      </c>
    </row>
    <row r="4749">
      <c r="A4749" t="inlineStr">
        <is>
          <t>Josh Bailey</t>
        </is>
      </c>
      <c r="B4749" t="inlineStr">
        <is>
          <t>(N/A)</t>
        </is>
      </c>
      <c r="C4749" t="inlineStr">
        <is>
          <t>RW</t>
        </is>
      </c>
      <c r="D4749" t="inlineStr">
        <is>
          <t>F</t>
        </is>
      </c>
      <c r="E4749" t="n">
        <v>36</v>
      </c>
      <c r="F4749" t="inlineStr">
        <is>
          <t>FA</t>
        </is>
      </c>
      <c r="G4749" t="inlineStr">
        <is>
          <t>FA</t>
        </is>
      </c>
      <c r="H4749" s="30" t="n">
        <v>1</v>
      </c>
      <c r="I4749" s="31" t="n">
        <v>0</v>
      </c>
      <c r="J4749" s="31" t="n"/>
      <c r="K4749" s="31" t="n">
        <v>0</v>
      </c>
      <c r="L4749" s="32" t="n"/>
      <c r="M4749" s="31" t="n">
        <v>0</v>
      </c>
      <c r="N4749" s="31" t="n">
        <v>0</v>
      </c>
      <c r="O4749" s="31" t="n"/>
      <c r="P4749" s="31" t="n"/>
      <c r="Q4749" s="31" t="n">
        <v>0</v>
      </c>
      <c r="R4749" s="31" t="n"/>
      <c r="S4749" s="32" t="n"/>
      <c r="T4749" s="32" t="n"/>
      <c r="V4749" t="inlineStr">
        <is>
          <t>015ol</t>
        </is>
      </c>
      <c r="W4749" t="n">
        <v>3003</v>
      </c>
      <c r="X4749" t="n">
        <v>4482</v>
      </c>
      <c r="Y4749" t="inlineStr">
        <is>
          <t>432432ef-0f24-11e2-8525-18a905767e44</t>
        </is>
      </c>
      <c r="Z4749" t="inlineStr">
        <is>
          <t>Josh Bailey ((N/A) RW)</t>
        </is>
      </c>
    </row>
    <row r="4750">
      <c r="A4750" t="inlineStr">
        <is>
          <t>Josh Beaulieu</t>
        </is>
      </c>
      <c r="B4750" t="inlineStr">
        <is>
          <t>(N/A)</t>
        </is>
      </c>
      <c r="C4750" t="inlineStr">
        <is>
          <t>RW</t>
        </is>
      </c>
      <c r="D4750" t="inlineStr">
        <is>
          <t>F</t>
        </is>
      </c>
      <c r="E4750" t="n">
        <v>39</v>
      </c>
      <c r="F4750" t="inlineStr">
        <is>
          <t>FA</t>
        </is>
      </c>
      <c r="G4750" t="inlineStr">
        <is>
          <t>FA</t>
        </is>
      </c>
      <c r="H4750" s="30" t="n">
        <v>1</v>
      </c>
      <c r="I4750" s="31" t="n">
        <v>0</v>
      </c>
      <c r="J4750" s="31" t="n"/>
      <c r="K4750" s="31" t="n">
        <v>0</v>
      </c>
      <c r="L4750" s="32" t="n"/>
      <c r="M4750" s="31" t="n">
        <v>0</v>
      </c>
      <c r="N4750" s="31" t="n">
        <v>0</v>
      </c>
      <c r="O4750" s="31" t="n"/>
      <c r="P4750" s="31" t="n"/>
      <c r="Q4750" s="31" t="n">
        <v>0</v>
      </c>
      <c r="R4750" s="31" t="n"/>
      <c r="S4750" s="32" t="n"/>
      <c r="T4750" s="32" t="n"/>
      <c r="V4750" t="inlineStr">
        <is>
          <t>0042d</t>
        </is>
      </c>
      <c r="X4750" t="n">
        <v>4227</v>
      </c>
      <c r="Z4750" t="inlineStr">
        <is>
          <t>Josh Beaulieu ((N/A) RW)</t>
        </is>
      </c>
    </row>
    <row r="4751">
      <c r="A4751" t="inlineStr">
        <is>
          <t>Josh Birkholz</t>
        </is>
      </c>
      <c r="B4751" t="inlineStr">
        <is>
          <t>(N/A)</t>
        </is>
      </c>
      <c r="C4751" t="inlineStr">
        <is>
          <t>RW</t>
        </is>
      </c>
      <c r="D4751" t="inlineStr">
        <is>
          <t>F</t>
        </is>
      </c>
      <c r="E4751" t="n">
        <v>35</v>
      </c>
      <c r="F4751" t="inlineStr">
        <is>
          <t>FA</t>
        </is>
      </c>
      <c r="G4751" t="inlineStr">
        <is>
          <t>FA</t>
        </is>
      </c>
      <c r="H4751" s="30" t="n">
        <v>1</v>
      </c>
      <c r="I4751" s="31" t="n">
        <v>0</v>
      </c>
      <c r="J4751" s="31" t="n"/>
      <c r="K4751" s="31" t="n">
        <v>0</v>
      </c>
      <c r="L4751" s="32" t="n"/>
      <c r="M4751" s="31" t="n">
        <v>0</v>
      </c>
      <c r="N4751" s="31" t="n">
        <v>0</v>
      </c>
      <c r="O4751" s="31" t="n"/>
      <c r="P4751" s="31" t="n"/>
      <c r="Q4751" s="31" t="n">
        <v>0</v>
      </c>
      <c r="R4751" s="31" t="n"/>
      <c r="S4751" s="32" t="n"/>
      <c r="T4751" s="32" t="n"/>
      <c r="V4751" t="inlineStr">
        <is>
          <t>01mzd</t>
        </is>
      </c>
      <c r="W4751" t="n">
        <v>3303</v>
      </c>
      <c r="X4751" t="n">
        <v>7030</v>
      </c>
      <c r="Z4751" t="inlineStr">
        <is>
          <t>Josh Birkholz ((N/A) RW)</t>
        </is>
      </c>
    </row>
    <row r="4752">
      <c r="A4752" t="inlineStr">
        <is>
          <t>Josh Bloom</t>
        </is>
      </c>
      <c r="B4752" t="inlineStr">
        <is>
          <t>(N/A)</t>
        </is>
      </c>
      <c r="C4752" t="inlineStr">
        <is>
          <t>LW</t>
        </is>
      </c>
      <c r="D4752" t="inlineStr">
        <is>
          <t>F</t>
        </is>
      </c>
      <c r="E4752" t="n">
        <v>23</v>
      </c>
      <c r="F4752" t="inlineStr">
        <is>
          <t>FA</t>
        </is>
      </c>
      <c r="G4752" t="inlineStr">
        <is>
          <t>FA</t>
        </is>
      </c>
      <c r="H4752" s="30" t="n">
        <v>1</v>
      </c>
      <c r="I4752" s="31" t="n">
        <v>0</v>
      </c>
      <c r="J4752" s="31" t="n"/>
      <c r="K4752" s="31" t="n">
        <v>0</v>
      </c>
      <c r="L4752" s="32" t="n"/>
      <c r="M4752" s="31" t="n">
        <v>0</v>
      </c>
      <c r="N4752" s="31" t="n">
        <v>0</v>
      </c>
      <c r="O4752" s="31" t="n"/>
      <c r="P4752" s="31" t="n"/>
      <c r="Q4752" s="31" t="n">
        <v>0</v>
      </c>
      <c r="R4752" s="31" t="n"/>
      <c r="S4752" s="32" t="n"/>
      <c r="T4752" s="32" t="n"/>
      <c r="V4752" t="inlineStr">
        <is>
          <t>05uf0</t>
        </is>
      </c>
      <c r="W4752" t="n">
        <v>6573</v>
      </c>
      <c r="Y4752" t="inlineStr">
        <is>
          <t>7fe9354d-2d13-4f47-ab66-8ad4e7dfede6</t>
        </is>
      </c>
      <c r="Z4752" t="inlineStr">
        <is>
          <t>Josh Bloom ((N/A) LW)</t>
        </is>
      </c>
    </row>
    <row r="4753">
      <c r="A4753" t="inlineStr">
        <is>
          <t>Josh Brittain</t>
        </is>
      </c>
      <c r="B4753" t="inlineStr">
        <is>
          <t>(N/A)</t>
        </is>
      </c>
      <c r="C4753" t="inlineStr">
        <is>
          <t>LW</t>
        </is>
      </c>
      <c r="D4753" t="inlineStr">
        <is>
          <t>F</t>
        </is>
      </c>
      <c r="E4753" t="n">
        <v>36</v>
      </c>
      <c r="F4753" t="inlineStr">
        <is>
          <t>FA</t>
        </is>
      </c>
      <c r="G4753" t="inlineStr">
        <is>
          <t>FA</t>
        </is>
      </c>
      <c r="H4753" s="30" t="n">
        <v>1</v>
      </c>
      <c r="I4753" s="31" t="n">
        <v>0</v>
      </c>
      <c r="J4753" s="31" t="n"/>
      <c r="K4753" s="31" t="n">
        <v>0</v>
      </c>
      <c r="L4753" s="32" t="n"/>
      <c r="M4753" s="31" t="n">
        <v>0</v>
      </c>
      <c r="N4753" s="31" t="n">
        <v>0</v>
      </c>
      <c r="O4753" s="31" t="n"/>
      <c r="P4753" s="31" t="n"/>
      <c r="Q4753" s="31" t="n">
        <v>0</v>
      </c>
      <c r="R4753" s="31" t="n"/>
      <c r="S4753" s="32" t="n"/>
      <c r="T4753" s="32" t="n"/>
      <c r="V4753" t="inlineStr">
        <is>
          <t>01gk0</t>
        </is>
      </c>
      <c r="W4753" t="n">
        <v>3057</v>
      </c>
      <c r="X4753" t="n">
        <v>4781</v>
      </c>
      <c r="Z4753" t="inlineStr">
        <is>
          <t>Josh Brittain ((N/A) LW)</t>
        </is>
      </c>
    </row>
    <row r="4754">
      <c r="A4754" t="inlineStr">
        <is>
          <t>Josh Brook</t>
        </is>
      </c>
      <c r="B4754" t="inlineStr">
        <is>
          <t>(N/A)</t>
        </is>
      </c>
      <c r="C4754" t="inlineStr">
        <is>
          <t>D</t>
        </is>
      </c>
      <c r="D4754" t="inlineStr">
        <is>
          <t>D</t>
        </is>
      </c>
      <c r="E4754" t="n">
        <v>27</v>
      </c>
      <c r="F4754" t="inlineStr">
        <is>
          <t>FA</t>
        </is>
      </c>
      <c r="G4754" t="inlineStr">
        <is>
          <t>FA</t>
        </is>
      </c>
      <c r="H4754" s="30" t="n">
        <v>1</v>
      </c>
      <c r="I4754" s="31" t="n">
        <v>0</v>
      </c>
      <c r="J4754" s="31" t="n"/>
      <c r="K4754" s="31" t="n">
        <v>0</v>
      </c>
      <c r="L4754" s="32" t="n"/>
      <c r="M4754" s="31" t="n">
        <v>0</v>
      </c>
      <c r="N4754" s="31" t="n">
        <v>0</v>
      </c>
      <c r="O4754" s="31" t="n"/>
      <c r="P4754" s="31" t="n"/>
      <c r="Q4754" s="31" t="n">
        <v>0</v>
      </c>
      <c r="R4754" s="31" t="n"/>
      <c r="S4754" s="32" t="n"/>
      <c r="T4754" s="32" t="n"/>
      <c r="V4754" t="inlineStr">
        <is>
          <t>04f12</t>
        </is>
      </c>
      <c r="W4754" t="n">
        <v>5462</v>
      </c>
      <c r="X4754" t="n">
        <v>7571</v>
      </c>
      <c r="Y4754" t="inlineStr">
        <is>
          <t>8e569e92-9772-41dd-80bc-fab3a0faa58a</t>
        </is>
      </c>
      <c r="Z4754" t="inlineStr">
        <is>
          <t>Josh Brook ((N/A) D)</t>
        </is>
      </c>
    </row>
    <row r="4755">
      <c r="A4755" t="inlineStr">
        <is>
          <t>Josh Brown</t>
        </is>
      </c>
      <c r="B4755" t="inlineStr">
        <is>
          <t>EDM</t>
        </is>
      </c>
      <c r="C4755" t="inlineStr">
        <is>
          <t>D</t>
        </is>
      </c>
      <c r="D4755" t="inlineStr">
        <is>
          <t>D</t>
        </is>
      </c>
      <c r="E4755" t="n">
        <v>32</v>
      </c>
      <c r="F4755" t="inlineStr">
        <is>
          <t>FA</t>
        </is>
      </c>
      <c r="G4755" t="inlineStr">
        <is>
          <t>FA</t>
        </is>
      </c>
      <c r="H4755" s="30" t="n">
        <v>1000000</v>
      </c>
      <c r="I4755" s="31" t="n">
        <v>0</v>
      </c>
      <c r="J4755" s="31" t="n"/>
      <c r="K4755" s="31" t="n">
        <v>0</v>
      </c>
      <c r="L4755" s="32" t="n"/>
      <c r="M4755" s="31" t="n">
        <v>0</v>
      </c>
      <c r="N4755" s="31" t="n">
        <v>0</v>
      </c>
      <c r="O4755" s="31" t="n"/>
      <c r="P4755" s="31" t="n"/>
      <c r="Q4755" s="31" t="n">
        <v>0</v>
      </c>
      <c r="R4755" s="31" t="n"/>
      <c r="S4755" s="32" t="n"/>
      <c r="T4755" s="32" t="n"/>
      <c r="V4755" t="inlineStr">
        <is>
          <t>031s8</t>
        </is>
      </c>
      <c r="W4755" t="n">
        <v>4767</v>
      </c>
      <c r="X4755" t="n">
        <v>6132</v>
      </c>
      <c r="Y4755" t="inlineStr">
        <is>
          <t>442a8288-5693-450c-a3f3-8b12bef7b90f</t>
        </is>
      </c>
      <c r="Z4755" t="inlineStr">
        <is>
          <t>Josh Brown (EDM D)</t>
        </is>
      </c>
    </row>
    <row r="4756">
      <c r="A4756" t="inlineStr">
        <is>
          <t>Josh Caron</t>
        </is>
      </c>
      <c r="B4756" t="inlineStr">
        <is>
          <t>(N/A)</t>
        </is>
      </c>
      <c r="C4756" t="inlineStr">
        <is>
          <t>D</t>
        </is>
      </c>
      <c r="D4756" t="inlineStr">
        <is>
          <t>D</t>
        </is>
      </c>
      <c r="E4756" t="n">
        <v>35</v>
      </c>
      <c r="F4756" t="inlineStr">
        <is>
          <t>FA</t>
        </is>
      </c>
      <c r="G4756" t="inlineStr">
        <is>
          <t>FA</t>
        </is>
      </c>
      <c r="H4756" s="30" t="n">
        <v>1</v>
      </c>
      <c r="I4756" s="31" t="n">
        <v>0</v>
      </c>
      <c r="J4756" s="31" t="n"/>
      <c r="K4756" s="31" t="n">
        <v>0</v>
      </c>
      <c r="L4756" s="32" t="n"/>
      <c r="M4756" s="31" t="n">
        <v>0</v>
      </c>
      <c r="N4756" s="31" t="n">
        <v>0</v>
      </c>
      <c r="O4756" s="31" t="n"/>
      <c r="P4756" s="31" t="n"/>
      <c r="Q4756" s="31" t="n">
        <v>0</v>
      </c>
      <c r="R4756" s="31" t="n"/>
      <c r="S4756" s="32" t="n"/>
      <c r="T4756" s="32" t="n"/>
      <c r="V4756" t="inlineStr">
        <is>
          <t>023w9</t>
        </is>
      </c>
      <c r="X4756" t="n">
        <v>5230</v>
      </c>
      <c r="Z4756" t="inlineStr">
        <is>
          <t>Josh Caron ((N/A) D)</t>
        </is>
      </c>
    </row>
    <row r="4757">
      <c r="A4757" t="inlineStr">
        <is>
          <t>Josh Chapman</t>
        </is>
      </c>
      <c r="B4757" t="inlineStr">
        <is>
          <t>(N/A)</t>
        </is>
      </c>
      <c r="C4757" t="inlineStr">
        <is>
          <t>D</t>
        </is>
      </c>
      <c r="D4757" t="inlineStr">
        <is>
          <t>D</t>
        </is>
      </c>
      <c r="E4757" t="n">
        <v>31</v>
      </c>
      <c r="F4757" t="inlineStr">
        <is>
          <t>FA</t>
        </is>
      </c>
      <c r="G4757" t="inlineStr">
        <is>
          <t>FA</t>
        </is>
      </c>
      <c r="H4757" s="30" t="n">
        <v>1</v>
      </c>
      <c r="I4757" s="31" t="n">
        <v>0</v>
      </c>
      <c r="J4757" s="31" t="n"/>
      <c r="K4757" s="31" t="n">
        <v>0</v>
      </c>
      <c r="L4757" s="32" t="n"/>
      <c r="M4757" s="31" t="n">
        <v>0</v>
      </c>
      <c r="N4757" s="31" t="n">
        <v>0</v>
      </c>
      <c r="O4757" s="31" t="n"/>
      <c r="P4757" s="31" t="n"/>
      <c r="Q4757" s="31" t="n">
        <v>0</v>
      </c>
      <c r="R4757" s="31" t="n"/>
      <c r="S4757" s="32" t="n"/>
      <c r="T4757" s="32" t="n"/>
      <c r="V4757" t="inlineStr">
        <is>
          <t>03wl9</t>
        </is>
      </c>
      <c r="X4757" t="n">
        <v>6989</v>
      </c>
      <c r="Z4757" t="inlineStr">
        <is>
          <t>Josh Chapman ((N/A) D)</t>
        </is>
      </c>
    </row>
    <row r="4758">
      <c r="A4758" t="inlineStr">
        <is>
          <t>Josh Couturier</t>
        </is>
      </c>
      <c r="B4758" t="inlineStr">
        <is>
          <t>PHI</t>
        </is>
      </c>
      <c r="C4758" t="inlineStr">
        <is>
          <t>D</t>
        </is>
      </c>
      <c r="D4758" t="inlineStr">
        <is>
          <t>D</t>
        </is>
      </c>
      <c r="E4758" t="n">
        <v>31</v>
      </c>
      <c r="F4758" t="inlineStr">
        <is>
          <t>FA</t>
        </is>
      </c>
      <c r="G4758" t="inlineStr">
        <is>
          <t>FA</t>
        </is>
      </c>
      <c r="H4758" s="30" t="n">
        <v>1</v>
      </c>
      <c r="I4758" s="31" t="n">
        <v>0</v>
      </c>
      <c r="J4758" s="31" t="n"/>
      <c r="K4758" s="31" t="n">
        <v>0</v>
      </c>
      <c r="L4758" s="32" t="n"/>
      <c r="M4758" s="31" t="n">
        <v>0</v>
      </c>
      <c r="N4758" s="31" t="n">
        <v>0</v>
      </c>
      <c r="O4758" s="31" t="n"/>
      <c r="P4758" s="31" t="n"/>
      <c r="Q4758" s="31" t="n">
        <v>0</v>
      </c>
      <c r="R4758" s="31" t="n"/>
      <c r="S4758" s="32" t="n"/>
      <c r="T4758" s="32" t="n"/>
      <c r="V4758" t="inlineStr">
        <is>
          <t>05979</t>
        </is>
      </c>
      <c r="X4758" t="n">
        <v>8506</v>
      </c>
      <c r="Z4758" t="inlineStr">
        <is>
          <t>Josh Couturier (PHI D)</t>
        </is>
      </c>
    </row>
    <row r="4759">
      <c r="A4759" t="inlineStr">
        <is>
          <t>Josh Currie</t>
        </is>
      </c>
      <c r="B4759" t="inlineStr">
        <is>
          <t>OTT</t>
        </is>
      </c>
      <c r="C4759" t="inlineStr">
        <is>
          <t>C</t>
        </is>
      </c>
      <c r="D4759" t="inlineStr">
        <is>
          <t>F</t>
        </is>
      </c>
      <c r="E4759" t="n">
        <v>33</v>
      </c>
      <c r="F4759" t="inlineStr">
        <is>
          <t>FA</t>
        </is>
      </c>
      <c r="G4759" t="inlineStr">
        <is>
          <t>FA</t>
        </is>
      </c>
      <c r="H4759" s="30" t="n">
        <v>1</v>
      </c>
      <c r="I4759" s="31" t="n">
        <v>0</v>
      </c>
      <c r="J4759" s="31" t="n"/>
      <c r="K4759" s="31" t="n">
        <v>0</v>
      </c>
      <c r="L4759" s="32" t="n"/>
      <c r="M4759" s="31" t="n">
        <v>0</v>
      </c>
      <c r="N4759" s="31" t="n">
        <v>0</v>
      </c>
      <c r="O4759" s="31" t="n"/>
      <c r="P4759" s="31" t="n"/>
      <c r="Q4759" s="31" t="n">
        <v>0</v>
      </c>
      <c r="R4759" s="31" t="n"/>
      <c r="S4759" s="32" t="n"/>
      <c r="T4759" s="32" t="n"/>
      <c r="V4759" t="inlineStr">
        <is>
          <t>02y90</t>
        </is>
      </c>
      <c r="W4759" t="n">
        <v>5283</v>
      </c>
      <c r="X4759" t="n">
        <v>7358</v>
      </c>
      <c r="Y4759" t="inlineStr">
        <is>
          <t>a274a8cb-cbb4-4583-8579-fd42cc3a7029</t>
        </is>
      </c>
      <c r="Z4759" t="inlineStr">
        <is>
          <t>Josh Currie (OTT C)</t>
        </is>
      </c>
    </row>
    <row r="4760">
      <c r="A4760" t="inlineStr">
        <is>
          <t>Josh Dickinson</t>
        </is>
      </c>
      <c r="B4760" t="inlineStr">
        <is>
          <t>COL</t>
        </is>
      </c>
      <c r="C4760" t="inlineStr">
        <is>
          <t>C</t>
        </is>
      </c>
      <c r="D4760" t="inlineStr">
        <is>
          <t>F</t>
        </is>
      </c>
      <c r="E4760" t="n">
        <v>28</v>
      </c>
      <c r="F4760" t="inlineStr">
        <is>
          <t>FA</t>
        </is>
      </c>
      <c r="G4760" t="inlineStr">
        <is>
          <t>FA</t>
        </is>
      </c>
      <c r="H4760" s="30" t="n">
        <v>1</v>
      </c>
      <c r="I4760" s="31" t="n">
        <v>0</v>
      </c>
      <c r="J4760" s="31" t="n"/>
      <c r="K4760" s="31" t="n">
        <v>0</v>
      </c>
      <c r="L4760" s="32" t="n"/>
      <c r="M4760" s="31" t="n">
        <v>0</v>
      </c>
      <c r="N4760" s="31" t="n">
        <v>0</v>
      </c>
      <c r="O4760" s="31" t="n"/>
      <c r="P4760" s="31" t="n"/>
      <c r="Q4760" s="31" t="n">
        <v>0</v>
      </c>
      <c r="R4760" s="31" t="n"/>
      <c r="S4760" s="32" t="n"/>
      <c r="T4760" s="32" t="n"/>
      <c r="V4760" t="inlineStr">
        <is>
          <t>048tq</t>
        </is>
      </c>
      <c r="W4760" t="n">
        <v>5662</v>
      </c>
      <c r="X4760" t="n">
        <v>7866</v>
      </c>
      <c r="Z4760" t="inlineStr">
        <is>
          <t>Josh Dickinson (COL C)</t>
        </is>
      </c>
    </row>
    <row r="4761">
      <c r="A4761" t="inlineStr">
        <is>
          <t>Josh Evaschesen</t>
        </is>
      </c>
      <c r="B4761" t="inlineStr">
        <is>
          <t>(N/A)</t>
        </is>
      </c>
      <c r="C4761" t="inlineStr">
        <is>
          <t>LW</t>
        </is>
      </c>
      <c r="D4761" t="inlineStr">
        <is>
          <t>F</t>
        </is>
      </c>
      <c r="E4761" t="n">
        <v>20</v>
      </c>
      <c r="F4761" t="inlineStr">
        <is>
          <t>FA</t>
        </is>
      </c>
      <c r="G4761" t="inlineStr">
        <is>
          <t>FA</t>
        </is>
      </c>
      <c r="H4761" s="30" t="n">
        <v>1</v>
      </c>
      <c r="I4761" s="31" t="n">
        <v>0</v>
      </c>
      <c r="J4761" s="31" t="n"/>
      <c r="K4761" s="31" t="n">
        <v>0</v>
      </c>
      <c r="L4761" s="32" t="n"/>
      <c r="M4761" s="31" t="n">
        <v>0</v>
      </c>
      <c r="N4761" s="31" t="n">
        <v>0</v>
      </c>
      <c r="O4761" s="31" t="n"/>
      <c r="P4761" s="31" t="n"/>
      <c r="Q4761" s="31" t="n">
        <v>0</v>
      </c>
      <c r="R4761" s="31" t="n"/>
      <c r="S4761" s="32" t="n"/>
      <c r="T4761" s="32" t="n"/>
      <c r="V4761" t="inlineStr">
        <is>
          <t>077wh</t>
        </is>
      </c>
      <c r="Z4761" t="inlineStr">
        <is>
          <t>Josh Evaschesen ((N/A) LW)</t>
        </is>
      </c>
    </row>
    <row r="4762">
      <c r="A4762" t="inlineStr">
        <is>
          <t>Josh Filmon</t>
        </is>
      </c>
      <c r="B4762" t="inlineStr">
        <is>
          <t>NJD</t>
        </is>
      </c>
      <c r="C4762" t="inlineStr">
        <is>
          <t>RW</t>
        </is>
      </c>
      <c r="D4762" t="inlineStr">
        <is>
          <t>F</t>
        </is>
      </c>
      <c r="E4762" t="n">
        <v>22</v>
      </c>
      <c r="F4762" t="inlineStr">
        <is>
          <t>FA</t>
        </is>
      </c>
      <c r="G4762" t="inlineStr">
        <is>
          <t>FA</t>
        </is>
      </c>
      <c r="H4762" s="30" t="n">
        <v>838333</v>
      </c>
      <c r="I4762" s="31" t="n">
        <v>0</v>
      </c>
      <c r="J4762" s="31" t="n"/>
      <c r="K4762" s="31" t="n">
        <v>0</v>
      </c>
      <c r="L4762" s="32" t="n"/>
      <c r="M4762" s="31" t="n">
        <v>0</v>
      </c>
      <c r="N4762" s="31" t="n">
        <v>0</v>
      </c>
      <c r="O4762" s="31" t="n"/>
      <c r="P4762" s="31" t="n"/>
      <c r="Q4762" s="31" t="n">
        <v>0</v>
      </c>
      <c r="R4762" s="31" t="n"/>
      <c r="S4762" s="32" t="n"/>
      <c r="T4762" s="32" t="n"/>
      <c r="V4762" t="inlineStr">
        <is>
          <t>060jg</t>
        </is>
      </c>
      <c r="W4762" t="n">
        <v>6759</v>
      </c>
      <c r="Y4762" t="inlineStr">
        <is>
          <t>4bc44cbc-c6d4-4754-8604-c440e1fdd458</t>
        </is>
      </c>
      <c r="Z4762" t="inlineStr">
        <is>
          <t>Josh Filmon (NJD RW)</t>
        </is>
      </c>
    </row>
    <row r="4763">
      <c r="A4763" t="inlineStr">
        <is>
          <t>Josh Fleming</t>
        </is>
      </c>
      <c r="B4763" t="inlineStr">
        <is>
          <t>(N/A)</t>
        </is>
      </c>
      <c r="C4763" t="inlineStr">
        <is>
          <t>G</t>
        </is>
      </c>
      <c r="D4763" t="inlineStr">
        <is>
          <t>G</t>
        </is>
      </c>
      <c r="E4763" t="n">
        <v>21</v>
      </c>
      <c r="F4763" t="inlineStr">
        <is>
          <t>FA</t>
        </is>
      </c>
      <c r="G4763" t="inlineStr">
        <is>
          <t>FA</t>
        </is>
      </c>
      <c r="H4763" s="30" t="n">
        <v>1</v>
      </c>
      <c r="I4763" s="31" t="n">
        <v>0</v>
      </c>
      <c r="J4763" s="31" t="n"/>
      <c r="K4763" s="31" t="n">
        <v>0</v>
      </c>
      <c r="L4763" s="32" t="n"/>
      <c r="M4763" s="31" t="n">
        <v>0</v>
      </c>
      <c r="N4763" s="31" t="n">
        <v>0</v>
      </c>
      <c r="O4763" s="31" t="n"/>
      <c r="P4763" s="31" t="n"/>
      <c r="Q4763" s="31" t="n">
        <v>0</v>
      </c>
      <c r="R4763" s="31" t="n"/>
      <c r="S4763" s="32" t="n"/>
      <c r="T4763" s="32" t="n"/>
      <c r="V4763" t="inlineStr">
        <is>
          <t>072yc</t>
        </is>
      </c>
      <c r="Z4763" t="inlineStr">
        <is>
          <t>Josh Fleming ((N/A) G)</t>
        </is>
      </c>
    </row>
    <row r="4764">
      <c r="A4764" t="inlineStr">
        <is>
          <t>Josh Fluker</t>
        </is>
      </c>
      <c r="B4764" t="inlineStr">
        <is>
          <t>(N/A)</t>
        </is>
      </c>
      <c r="C4764" t="inlineStr">
        <is>
          <t>D</t>
        </is>
      </c>
      <c r="D4764" t="inlineStr">
        <is>
          <t>D</t>
        </is>
      </c>
      <c r="E4764" t="n">
        <v>20</v>
      </c>
      <c r="F4764" t="inlineStr">
        <is>
          <t>FA</t>
        </is>
      </c>
      <c r="G4764" t="inlineStr">
        <is>
          <t>FA</t>
        </is>
      </c>
      <c r="H4764" s="30" t="n">
        <v>1</v>
      </c>
      <c r="I4764" s="31" t="n">
        <v>0</v>
      </c>
      <c r="J4764" s="31" t="n"/>
      <c r="K4764" s="31" t="n">
        <v>0</v>
      </c>
      <c r="L4764" s="32" t="n"/>
      <c r="M4764" s="31" t="n">
        <v>0</v>
      </c>
      <c r="N4764" s="31" t="n">
        <v>0</v>
      </c>
      <c r="O4764" s="31" t="n"/>
      <c r="P4764" s="31" t="n"/>
      <c r="Q4764" s="31" t="n">
        <v>0</v>
      </c>
      <c r="R4764" s="31" t="n"/>
      <c r="S4764" s="32" t="n"/>
      <c r="T4764" s="32" t="n"/>
      <c r="V4764" t="inlineStr">
        <is>
          <t>06nz2</t>
        </is>
      </c>
      <c r="Y4764" t="inlineStr">
        <is>
          <t>c57893e9-5a15-47f2-8969-764fecc610d0</t>
        </is>
      </c>
      <c r="Z4764" t="inlineStr">
        <is>
          <t>Josh Fluker ((N/A) D)</t>
        </is>
      </c>
    </row>
    <row r="4765">
      <c r="A4765" t="inlineStr">
        <is>
          <t>Josh Godfrey</t>
        </is>
      </c>
      <c r="B4765" t="inlineStr">
        <is>
          <t>(N/A)</t>
        </is>
      </c>
      <c r="C4765" t="inlineStr">
        <is>
          <t>D</t>
        </is>
      </c>
      <c r="D4765" t="inlineStr">
        <is>
          <t>D</t>
        </is>
      </c>
      <c r="E4765" t="n">
        <v>38</v>
      </c>
      <c r="F4765" t="inlineStr">
        <is>
          <t>FA</t>
        </is>
      </c>
      <c r="G4765" t="inlineStr">
        <is>
          <t>FA</t>
        </is>
      </c>
      <c r="H4765" s="30" t="n">
        <v>1</v>
      </c>
      <c r="I4765" s="31" t="n">
        <v>0</v>
      </c>
      <c r="J4765" s="31" t="n"/>
      <c r="K4765" s="31" t="n">
        <v>0</v>
      </c>
      <c r="L4765" s="32" t="n"/>
      <c r="M4765" s="31" t="n">
        <v>0</v>
      </c>
      <c r="N4765" s="31" t="n">
        <v>0</v>
      </c>
      <c r="O4765" s="31" t="n"/>
      <c r="P4765" s="31" t="n"/>
      <c r="Q4765" s="31" t="n">
        <v>0</v>
      </c>
      <c r="R4765" s="31" t="n"/>
      <c r="S4765" s="32" t="n"/>
      <c r="T4765" s="32" t="n"/>
      <c r="V4765" t="inlineStr">
        <is>
          <t>004jf</t>
        </is>
      </c>
      <c r="W4765" t="n">
        <v>2826</v>
      </c>
      <c r="X4765" t="n">
        <v>4353</v>
      </c>
      <c r="Z4765" t="inlineStr">
        <is>
          <t>Josh Godfrey ((N/A) D)</t>
        </is>
      </c>
    </row>
    <row r="4766">
      <c r="A4766" t="inlineStr">
        <is>
          <t>Josh Harding</t>
        </is>
      </c>
      <c r="B4766" t="inlineStr">
        <is>
          <t>(N/A)</t>
        </is>
      </c>
      <c r="C4766" t="inlineStr">
        <is>
          <t>G</t>
        </is>
      </c>
      <c r="D4766" t="inlineStr">
        <is>
          <t>G</t>
        </is>
      </c>
      <c r="E4766" t="n">
        <v>42</v>
      </c>
      <c r="F4766" t="inlineStr">
        <is>
          <t>FA</t>
        </is>
      </c>
      <c r="G4766" t="inlineStr">
        <is>
          <t>FA</t>
        </is>
      </c>
      <c r="H4766" s="30" t="n">
        <v>1</v>
      </c>
      <c r="I4766" s="31" t="n">
        <v>0</v>
      </c>
      <c r="J4766" s="31" t="n"/>
      <c r="K4766" s="31" t="n">
        <v>0</v>
      </c>
      <c r="L4766" s="32" t="n"/>
      <c r="M4766" s="31" t="n">
        <v>0</v>
      </c>
      <c r="N4766" s="31" t="n">
        <v>0</v>
      </c>
      <c r="O4766" s="31" t="n"/>
      <c r="P4766" s="31" t="n"/>
      <c r="Q4766" s="31" t="n">
        <v>0</v>
      </c>
      <c r="R4766" s="31" t="n"/>
      <c r="S4766" s="32" t="n"/>
      <c r="T4766" s="32" t="n"/>
      <c r="V4766" t="inlineStr">
        <is>
          <t>003ua</t>
        </is>
      </c>
      <c r="W4766" t="n">
        <v>2006</v>
      </c>
      <c r="X4766" t="n">
        <v>3166</v>
      </c>
      <c r="Z4766" t="inlineStr">
        <is>
          <t>Josh Harding ((N/A) G)</t>
        </is>
      </c>
    </row>
    <row r="4767">
      <c r="A4767" t="inlineStr">
        <is>
          <t>Josh Healey</t>
        </is>
      </c>
      <c r="B4767" t="inlineStr">
        <is>
          <t>CHI</t>
        </is>
      </c>
      <c r="C4767" t="inlineStr">
        <is>
          <t>D</t>
        </is>
      </c>
      <c r="D4767" t="inlineStr">
        <is>
          <t>D</t>
        </is>
      </c>
      <c r="E4767" t="n">
        <v>32</v>
      </c>
      <c r="F4767" t="inlineStr">
        <is>
          <t>FA</t>
        </is>
      </c>
      <c r="G4767" t="inlineStr">
        <is>
          <t>FA</t>
        </is>
      </c>
      <c r="H4767" s="30" t="n">
        <v>1</v>
      </c>
      <c r="I4767" s="31" t="n">
        <v>0</v>
      </c>
      <c r="J4767" s="31" t="n"/>
      <c r="K4767" s="31" t="n">
        <v>0</v>
      </c>
      <c r="L4767" s="32" t="n"/>
      <c r="M4767" s="31" t="n">
        <v>0</v>
      </c>
      <c r="N4767" s="31" t="n">
        <v>0</v>
      </c>
      <c r="O4767" s="31" t="n"/>
      <c r="P4767" s="31" t="n"/>
      <c r="Q4767" s="31" t="n">
        <v>0</v>
      </c>
      <c r="R4767" s="31" t="n"/>
      <c r="S4767" s="32" t="n"/>
      <c r="T4767" s="32" t="n"/>
      <c r="V4767" t="inlineStr">
        <is>
          <t>04aob</t>
        </is>
      </c>
      <c r="W4767" t="n">
        <v>5354</v>
      </c>
      <c r="X4767" t="n">
        <v>7479</v>
      </c>
      <c r="Y4767" t="inlineStr">
        <is>
          <t>16e442ca-dc77-40e7-b726-6e775d605b3f</t>
        </is>
      </c>
      <c r="Z4767" t="inlineStr">
        <is>
          <t>Josh Healey (CHI D)</t>
        </is>
      </c>
    </row>
    <row r="4768">
      <c r="A4768" t="inlineStr">
        <is>
          <t>Josh Hennessy</t>
        </is>
      </c>
      <c r="B4768" t="inlineStr">
        <is>
          <t>(N/A)</t>
        </is>
      </c>
      <c r="C4768" t="inlineStr">
        <is>
          <t>C</t>
        </is>
      </c>
      <c r="D4768" t="inlineStr">
        <is>
          <t>F</t>
        </is>
      </c>
      <c r="E4768" t="n">
        <v>41</v>
      </c>
      <c r="F4768" t="inlineStr">
        <is>
          <t>FA</t>
        </is>
      </c>
      <c r="G4768" t="inlineStr">
        <is>
          <t>FA</t>
        </is>
      </c>
      <c r="H4768" s="30" t="n">
        <v>1</v>
      </c>
      <c r="I4768" s="31" t="n">
        <v>0</v>
      </c>
      <c r="J4768" s="31" t="n"/>
      <c r="K4768" s="31" t="n">
        <v>0</v>
      </c>
      <c r="L4768" s="32" t="n"/>
      <c r="M4768" s="31" t="n">
        <v>0</v>
      </c>
      <c r="N4768" s="31" t="n">
        <v>0</v>
      </c>
      <c r="O4768" s="31" t="n"/>
      <c r="P4768" s="31" t="n"/>
      <c r="Q4768" s="31" t="n">
        <v>0</v>
      </c>
      <c r="R4768" s="31" t="n"/>
      <c r="S4768" s="32" t="n"/>
      <c r="T4768" s="32" t="n"/>
      <c r="V4768" t="inlineStr">
        <is>
          <t>0041r</t>
        </is>
      </c>
      <c r="W4768" t="n">
        <v>1948</v>
      </c>
      <c r="X4768" t="n">
        <v>3381</v>
      </c>
      <c r="Z4768" t="inlineStr">
        <is>
          <t>Josh Hennessy ((N/A) C)</t>
        </is>
      </c>
    </row>
    <row r="4769">
      <c r="A4769" t="inlineStr">
        <is>
          <t>Josh Jacobs</t>
        </is>
      </c>
      <c r="B4769" t="inlineStr">
        <is>
          <t>MTL</t>
        </is>
      </c>
      <c r="C4769" t="inlineStr">
        <is>
          <t>D</t>
        </is>
      </c>
      <c r="D4769" t="inlineStr">
        <is>
          <t>D</t>
        </is>
      </c>
      <c r="E4769" t="n">
        <v>30</v>
      </c>
      <c r="F4769" t="inlineStr">
        <is>
          <t>FA</t>
        </is>
      </c>
      <c r="G4769" t="inlineStr">
        <is>
          <t>FA</t>
        </is>
      </c>
      <c r="H4769" s="30" t="n">
        <v>1</v>
      </c>
      <c r="I4769" s="31" t="n">
        <v>0</v>
      </c>
      <c r="J4769" s="31" t="n"/>
      <c r="K4769" s="31" t="n">
        <v>0</v>
      </c>
      <c r="L4769" s="32" t="n"/>
      <c r="M4769" s="31" t="n">
        <v>0</v>
      </c>
      <c r="N4769" s="31" t="n">
        <v>0</v>
      </c>
      <c r="O4769" s="31" t="n"/>
      <c r="P4769" s="31" t="n"/>
      <c r="Q4769" s="31" t="n">
        <v>0</v>
      </c>
      <c r="R4769" s="31" t="n"/>
      <c r="S4769" s="32" t="n"/>
      <c r="T4769" s="32" t="n"/>
      <c r="V4769" t="inlineStr">
        <is>
          <t>03ear</t>
        </is>
      </c>
      <c r="W4769" t="n">
        <v>4455</v>
      </c>
      <c r="X4769" t="n">
        <v>6410</v>
      </c>
      <c r="Y4769" t="inlineStr">
        <is>
          <t>7c721931-3d5b-48e0-8237-3af9e72b387d</t>
        </is>
      </c>
      <c r="Z4769" t="inlineStr">
        <is>
          <t>Josh Jacobs (MTL D)</t>
        </is>
      </c>
    </row>
    <row r="4770">
      <c r="A4770" t="inlineStr">
        <is>
          <t>Josh Jooris</t>
        </is>
      </c>
      <c r="B4770" t="inlineStr">
        <is>
          <t>(N/A)</t>
        </is>
      </c>
      <c r="C4770" t="inlineStr">
        <is>
          <t>RW</t>
        </is>
      </c>
      <c r="D4770" t="inlineStr">
        <is>
          <t>F</t>
        </is>
      </c>
      <c r="E4770" t="n">
        <v>36</v>
      </c>
      <c r="F4770" t="inlineStr">
        <is>
          <t>FA</t>
        </is>
      </c>
      <c r="G4770" t="inlineStr">
        <is>
          <t>FA</t>
        </is>
      </c>
      <c r="H4770" s="30" t="n">
        <v>1</v>
      </c>
      <c r="I4770" s="31" t="n">
        <v>0</v>
      </c>
      <c r="J4770" s="31" t="n"/>
      <c r="K4770" s="31" t="n">
        <v>0</v>
      </c>
      <c r="L4770" s="32" t="n"/>
      <c r="M4770" s="31" t="n">
        <v>0</v>
      </c>
      <c r="N4770" s="31" t="n">
        <v>0</v>
      </c>
      <c r="O4770" s="31" t="n"/>
      <c r="P4770" s="31" t="n"/>
      <c r="Q4770" s="31" t="n">
        <v>0</v>
      </c>
      <c r="R4770" s="31" t="n"/>
      <c r="S4770" s="32" t="n"/>
      <c r="T4770" s="32" t="n"/>
      <c r="V4770" t="inlineStr">
        <is>
          <t>033ri</t>
        </is>
      </c>
      <c r="W4770" t="n">
        <v>4250</v>
      </c>
      <c r="X4770" t="n">
        <v>6191</v>
      </c>
      <c r="Z4770" t="inlineStr">
        <is>
          <t>Josh Jooris ((N/A) RW)</t>
        </is>
      </c>
    </row>
    <row r="4771">
      <c r="A4771" t="inlineStr">
        <is>
          <t>Josh Kestner</t>
        </is>
      </c>
      <c r="B4771" t="inlineStr">
        <is>
          <t>(N/A)</t>
        </is>
      </c>
      <c r="C4771" t="inlineStr">
        <is>
          <t>RW</t>
        </is>
      </c>
      <c r="D4771" t="inlineStr">
        <is>
          <t>F</t>
        </is>
      </c>
      <c r="E4771" t="n">
        <v>32</v>
      </c>
      <c r="F4771" t="inlineStr">
        <is>
          <t>FA</t>
        </is>
      </c>
      <c r="G4771" t="inlineStr">
        <is>
          <t>FA</t>
        </is>
      </c>
      <c r="H4771" s="30" t="n">
        <v>1</v>
      </c>
      <c r="I4771" s="31" t="n">
        <v>0</v>
      </c>
      <c r="J4771" s="31" t="n"/>
      <c r="K4771" s="31" t="n">
        <v>0</v>
      </c>
      <c r="L4771" s="32" t="n"/>
      <c r="M4771" s="31" t="n">
        <v>0</v>
      </c>
      <c r="N4771" s="31" t="n">
        <v>0</v>
      </c>
      <c r="O4771" s="31" t="n"/>
      <c r="P4771" s="31" t="n"/>
      <c r="Q4771" s="31" t="n">
        <v>0</v>
      </c>
      <c r="R4771" s="31" t="n"/>
      <c r="S4771" s="32" t="n"/>
      <c r="T4771" s="32" t="n"/>
      <c r="V4771" t="inlineStr">
        <is>
          <t>0597s</t>
        </is>
      </c>
      <c r="X4771" t="n">
        <v>8514</v>
      </c>
      <c r="Z4771" t="inlineStr">
        <is>
          <t>Josh Kestner ((N/A) RW)</t>
        </is>
      </c>
    </row>
    <row r="4772">
      <c r="A4772" t="inlineStr">
        <is>
          <t>Josh Lawrence</t>
        </is>
      </c>
      <c r="B4772" t="inlineStr">
        <is>
          <t>(N/A)</t>
        </is>
      </c>
      <c r="C4772" t="inlineStr">
        <is>
          <t>C</t>
        </is>
      </c>
      <c r="D4772" t="inlineStr">
        <is>
          <t>F</t>
        </is>
      </c>
      <c r="E4772" t="n">
        <v>24</v>
      </c>
      <c r="F4772" t="inlineStr">
        <is>
          <t>FA</t>
        </is>
      </c>
      <c r="G4772" t="inlineStr">
        <is>
          <t>FA</t>
        </is>
      </c>
      <c r="H4772" s="30" t="n">
        <v>1</v>
      </c>
      <c r="I4772" s="31" t="n">
        <v>0</v>
      </c>
      <c r="J4772" s="31" t="n"/>
      <c r="K4772" s="31" t="n">
        <v>0</v>
      </c>
      <c r="L4772" s="32" t="n"/>
      <c r="M4772" s="31" t="n">
        <v>0</v>
      </c>
      <c r="N4772" s="31" t="n">
        <v>0</v>
      </c>
      <c r="O4772" s="31" t="n"/>
      <c r="P4772" s="31" t="n"/>
      <c r="Q4772" s="31" t="n">
        <v>0</v>
      </c>
      <c r="R4772" s="31" t="n"/>
      <c r="S4772" s="32" t="n"/>
      <c r="T4772" s="32" t="n"/>
      <c r="V4772" t="inlineStr">
        <is>
          <t>05og9</t>
        </is>
      </c>
      <c r="Z4772" t="inlineStr">
        <is>
          <t>Josh Lawrence ((N/A) C)</t>
        </is>
      </c>
    </row>
    <row r="4773">
      <c r="A4773" t="inlineStr">
        <is>
          <t>Josh Leivo</t>
        </is>
      </c>
      <c r="B4773" t="inlineStr">
        <is>
          <t>STL</t>
        </is>
      </c>
      <c r="C4773" t="inlineStr">
        <is>
          <t>LW</t>
        </is>
      </c>
      <c r="D4773" t="inlineStr">
        <is>
          <t>F</t>
        </is>
      </c>
      <c r="E4773" t="n">
        <v>33</v>
      </c>
      <c r="F4773" t="inlineStr">
        <is>
          <t>FA</t>
        </is>
      </c>
      <c r="G4773" t="inlineStr">
        <is>
          <t>FA</t>
        </is>
      </c>
      <c r="H4773" s="30" t="n">
        <v>1</v>
      </c>
      <c r="I4773" s="31" t="n">
        <v>0</v>
      </c>
      <c r="J4773" s="31" t="n"/>
      <c r="K4773" s="31" t="n">
        <v>0</v>
      </c>
      <c r="L4773" s="32" t="n"/>
      <c r="M4773" s="31" t="n">
        <v>0</v>
      </c>
      <c r="N4773" s="31" t="n">
        <v>0</v>
      </c>
      <c r="O4773" s="31" t="n"/>
      <c r="P4773" s="31" t="n"/>
      <c r="Q4773" s="31" t="n">
        <v>0</v>
      </c>
      <c r="R4773" s="31" t="n"/>
      <c r="S4773" s="32" t="n"/>
      <c r="T4773" s="32" t="n"/>
      <c r="V4773" t="inlineStr">
        <is>
          <t>02fmk</t>
        </is>
      </c>
      <c r="W4773" t="n">
        <v>3849</v>
      </c>
      <c r="X4773" t="n">
        <v>5452</v>
      </c>
      <c r="Y4773" t="inlineStr">
        <is>
          <t>3e950b2f-f3b8-4057-aa52-5914b4907872</t>
        </is>
      </c>
      <c r="Z4773" t="inlineStr">
        <is>
          <t>Josh Leivo (STL LW)</t>
        </is>
      </c>
    </row>
    <row r="4774">
      <c r="A4774" t="inlineStr">
        <is>
          <t>Josh Lopina</t>
        </is>
      </c>
      <c r="B4774" t="inlineStr">
        <is>
          <t>FLA</t>
        </is>
      </c>
      <c r="C4774" t="inlineStr">
        <is>
          <t>C</t>
        </is>
      </c>
      <c r="D4774" t="inlineStr">
        <is>
          <t>F</t>
        </is>
      </c>
      <c r="E4774" t="n">
        <v>25</v>
      </c>
      <c r="F4774" t="inlineStr">
        <is>
          <t>FA</t>
        </is>
      </c>
      <c r="G4774" t="inlineStr">
        <is>
          <t>FA</t>
        </is>
      </c>
      <c r="H4774" s="30" t="n">
        <v>1</v>
      </c>
      <c r="I4774" s="31" t="n">
        <v>0</v>
      </c>
      <c r="J4774" s="31" t="n"/>
      <c r="K4774" s="31" t="n">
        <v>0</v>
      </c>
      <c r="L4774" s="32" t="n"/>
      <c r="M4774" s="31" t="n">
        <v>0</v>
      </c>
      <c r="N4774" s="31" t="n">
        <v>0</v>
      </c>
      <c r="O4774" s="31" t="n"/>
      <c r="P4774" s="31" t="n"/>
      <c r="Q4774" s="31" t="n">
        <v>0</v>
      </c>
      <c r="R4774" s="31" t="n"/>
      <c r="S4774" s="32" t="n"/>
      <c r="T4774" s="32" t="n"/>
      <c r="V4774" t="inlineStr">
        <is>
          <t>05rjk</t>
        </is>
      </c>
      <c r="W4774" t="n">
        <v>6627</v>
      </c>
      <c r="Y4774" t="inlineStr">
        <is>
          <t>44d80254-8e45-468c-8050-9564df5df8d0</t>
        </is>
      </c>
      <c r="Z4774" t="inlineStr">
        <is>
          <t>Josh Lopina (FLA C)</t>
        </is>
      </c>
    </row>
    <row r="4775">
      <c r="A4775" t="inlineStr">
        <is>
          <t>Josh Lunden</t>
        </is>
      </c>
      <c r="B4775" t="inlineStr">
        <is>
          <t>(N/A)</t>
        </is>
      </c>
      <c r="C4775" t="inlineStr">
        <is>
          <t>LW</t>
        </is>
      </c>
      <c r="D4775" t="inlineStr">
        <is>
          <t>F</t>
        </is>
      </c>
      <c r="E4775" t="n">
        <v>40</v>
      </c>
      <c r="F4775" t="inlineStr">
        <is>
          <t>FA</t>
        </is>
      </c>
      <c r="G4775" t="inlineStr">
        <is>
          <t>FA</t>
        </is>
      </c>
      <c r="H4775" s="30" t="n">
        <v>1</v>
      </c>
      <c r="I4775" s="31" t="n">
        <v>0</v>
      </c>
      <c r="J4775" s="31" t="n"/>
      <c r="K4775" s="31" t="n">
        <v>0</v>
      </c>
      <c r="L4775" s="32" t="n"/>
      <c r="M4775" s="31" t="n">
        <v>0</v>
      </c>
      <c r="N4775" s="31" t="n">
        <v>0</v>
      </c>
      <c r="O4775" s="31" t="n"/>
      <c r="P4775" s="31" t="n"/>
      <c r="Q4775" s="31" t="n">
        <v>0</v>
      </c>
      <c r="R4775" s="31" t="n"/>
      <c r="S4775" s="32" t="n"/>
      <c r="T4775" s="32" t="n"/>
      <c r="V4775" t="inlineStr">
        <is>
          <t>0239y</t>
        </is>
      </c>
      <c r="X4775" t="n">
        <v>4837</v>
      </c>
      <c r="Z4775" t="inlineStr">
        <is>
          <t>Josh Lunden ((N/A) LW)</t>
        </is>
      </c>
    </row>
    <row r="4776">
      <c r="A4776" t="inlineStr">
        <is>
          <t>Josh Maniscalco</t>
        </is>
      </c>
      <c r="B4776" t="inlineStr">
        <is>
          <t>CHI</t>
        </is>
      </c>
      <c r="C4776" t="inlineStr">
        <is>
          <t>D</t>
        </is>
      </c>
      <c r="D4776" t="inlineStr">
        <is>
          <t>D</t>
        </is>
      </c>
      <c r="E4776" t="n">
        <v>27</v>
      </c>
      <c r="F4776" t="inlineStr">
        <is>
          <t>FA</t>
        </is>
      </c>
      <c r="G4776" t="inlineStr">
        <is>
          <t>FA</t>
        </is>
      </c>
      <c r="H4776" s="30" t="n">
        <v>1</v>
      </c>
      <c r="I4776" s="31" t="n">
        <v>0</v>
      </c>
      <c r="J4776" s="31" t="n"/>
      <c r="K4776" s="31" t="n">
        <v>0</v>
      </c>
      <c r="L4776" s="32" t="n"/>
      <c r="M4776" s="31" t="n">
        <v>0</v>
      </c>
      <c r="N4776" s="31" t="n">
        <v>0</v>
      </c>
      <c r="O4776" s="31" t="n"/>
      <c r="P4776" s="31" t="n"/>
      <c r="Q4776" s="31" t="n">
        <v>0</v>
      </c>
      <c r="R4776" s="31" t="n"/>
      <c r="S4776" s="32" t="n"/>
      <c r="T4776" s="32" t="n"/>
      <c r="V4776" t="inlineStr">
        <is>
          <t>05gde</t>
        </is>
      </c>
      <c r="W4776" t="n">
        <v>6358</v>
      </c>
      <c r="X4776" t="n">
        <v>8640</v>
      </c>
      <c r="Y4776" t="inlineStr">
        <is>
          <t>61a90d47-caa1-4f05-8b85-9f1be0d2afe7</t>
        </is>
      </c>
      <c r="Z4776" t="inlineStr">
        <is>
          <t>Josh Maniscalco (CHI D)</t>
        </is>
      </c>
    </row>
    <row r="4777">
      <c r="A4777" t="inlineStr">
        <is>
          <t>Josh McFadden</t>
        </is>
      </c>
      <c r="B4777" t="inlineStr">
        <is>
          <t>(N/A)</t>
        </is>
      </c>
      <c r="C4777" t="inlineStr">
        <is>
          <t>D</t>
        </is>
      </c>
      <c r="D4777" t="inlineStr">
        <is>
          <t>D</t>
        </is>
      </c>
      <c r="E4777" t="n">
        <v>35</v>
      </c>
      <c r="F4777" t="inlineStr">
        <is>
          <t>FA</t>
        </is>
      </c>
      <c r="G4777" t="inlineStr">
        <is>
          <t>FA</t>
        </is>
      </c>
      <c r="H4777" s="30" t="n">
        <v>1</v>
      </c>
      <c r="I4777" s="31" t="n">
        <v>0</v>
      </c>
      <c r="J4777" s="31" t="n"/>
      <c r="K4777" s="31" t="n">
        <v>0</v>
      </c>
      <c r="L4777" s="32" t="n"/>
      <c r="M4777" s="31" t="n">
        <v>0</v>
      </c>
      <c r="N4777" s="31" t="n">
        <v>0</v>
      </c>
      <c r="O4777" s="31" t="n"/>
      <c r="P4777" s="31" t="n"/>
      <c r="Q4777" s="31" t="n">
        <v>0</v>
      </c>
      <c r="R4777" s="31" t="n"/>
      <c r="S4777" s="32" t="n"/>
      <c r="T4777" s="32" t="n"/>
      <c r="V4777" t="inlineStr">
        <is>
          <t>02odh</t>
        </is>
      </c>
      <c r="W4777" t="n">
        <v>4053</v>
      </c>
      <c r="X4777" t="n">
        <v>5752</v>
      </c>
      <c r="Z4777" t="inlineStr">
        <is>
          <t>Josh McFadden ((N/A) D)</t>
        </is>
      </c>
    </row>
    <row r="4778">
      <c r="A4778" t="inlineStr">
        <is>
          <t>Josh Melnick</t>
        </is>
      </c>
      <c r="B4778" t="inlineStr">
        <is>
          <t>DAL</t>
        </is>
      </c>
      <c r="C4778" t="inlineStr">
        <is>
          <t>RW</t>
        </is>
      </c>
      <c r="D4778" t="inlineStr">
        <is>
          <t>F</t>
        </is>
      </c>
      <c r="E4778" t="n">
        <v>31</v>
      </c>
      <c r="F4778" t="inlineStr">
        <is>
          <t>FA</t>
        </is>
      </c>
      <c r="G4778" t="inlineStr">
        <is>
          <t>FA</t>
        </is>
      </c>
      <c r="H4778" s="30" t="n">
        <v>1</v>
      </c>
      <c r="I4778" s="31" t="n">
        <v>0</v>
      </c>
      <c r="J4778" s="31" t="n"/>
      <c r="K4778" s="31" t="n">
        <v>0</v>
      </c>
      <c r="L4778" s="32" t="n"/>
      <c r="M4778" s="31" t="n">
        <v>0</v>
      </c>
      <c r="N4778" s="31" t="n">
        <v>0</v>
      </c>
      <c r="O4778" s="31" t="n"/>
      <c r="P4778" s="31" t="n"/>
      <c r="Q4778" s="31" t="n">
        <v>0</v>
      </c>
      <c r="R4778" s="31" t="n"/>
      <c r="S4778" s="32" t="n"/>
      <c r="T4778" s="32" t="n"/>
      <c r="V4778" t="inlineStr">
        <is>
          <t>04z5k</t>
        </is>
      </c>
      <c r="W4778" t="n">
        <v>5941</v>
      </c>
      <c r="X4778" t="n">
        <v>8241</v>
      </c>
      <c r="Y4778" t="inlineStr">
        <is>
          <t>c1a834ca-4842-4308-8631-a62f2c85df65</t>
        </is>
      </c>
      <c r="Z4778" t="inlineStr">
        <is>
          <t>Josh Melnick (DAL RW)</t>
        </is>
      </c>
    </row>
    <row r="4779">
      <c r="A4779" t="inlineStr">
        <is>
          <t>Josh Meyers</t>
        </is>
      </c>
      <c r="B4779" t="inlineStr">
        <is>
          <t>(N/A)</t>
        </is>
      </c>
      <c r="C4779" t="inlineStr">
        <is>
          <t>D</t>
        </is>
      </c>
      <c r="D4779" t="inlineStr">
        <is>
          <t>D</t>
        </is>
      </c>
      <c r="E4779" t="n">
        <v>40</v>
      </c>
      <c r="F4779" t="inlineStr">
        <is>
          <t>FA</t>
        </is>
      </c>
      <c r="G4779" t="inlineStr">
        <is>
          <t>FA</t>
        </is>
      </c>
      <c r="H4779" s="30" t="n">
        <v>1</v>
      </c>
      <c r="I4779" s="31" t="n">
        <v>0</v>
      </c>
      <c r="J4779" s="31" t="n"/>
      <c r="K4779" s="31" t="n">
        <v>0</v>
      </c>
      <c r="L4779" s="32" t="n"/>
      <c r="M4779" s="31" t="n">
        <v>0</v>
      </c>
      <c r="N4779" s="31" t="n">
        <v>0</v>
      </c>
      <c r="O4779" s="31" t="n"/>
      <c r="P4779" s="31" t="n"/>
      <c r="Q4779" s="31" t="n">
        <v>0</v>
      </c>
      <c r="R4779" s="31" t="n"/>
      <c r="S4779" s="32" t="n"/>
      <c r="T4779" s="32" t="n"/>
      <c r="V4779" t="inlineStr">
        <is>
          <t>023ol</t>
        </is>
      </c>
      <c r="W4779" t="n">
        <v>2361</v>
      </c>
      <c r="X4779" t="n">
        <v>5217</v>
      </c>
      <c r="Z4779" t="inlineStr">
        <is>
          <t>Josh Meyers ((N/A) D)</t>
        </is>
      </c>
    </row>
    <row r="4780">
      <c r="A4780" t="inlineStr">
        <is>
          <t>Josh Monk</t>
        </is>
      </c>
      <c r="B4780" t="inlineStr">
        <is>
          <t>(N/A)</t>
        </is>
      </c>
      <c r="C4780" t="inlineStr">
        <is>
          <t>D</t>
        </is>
      </c>
      <c r="D4780" t="inlineStr">
        <is>
          <t>D</t>
        </is>
      </c>
      <c r="E4780" t="n">
        <v>34</v>
      </c>
      <c r="F4780" t="inlineStr">
        <is>
          <t>FA</t>
        </is>
      </c>
      <c r="G4780" t="inlineStr">
        <is>
          <t>FA</t>
        </is>
      </c>
      <c r="H4780" s="30" t="n">
        <v>1</v>
      </c>
      <c r="I4780" s="31" t="n">
        <v>0</v>
      </c>
      <c r="J4780" s="31" t="n"/>
      <c r="K4780" s="31" t="n">
        <v>0</v>
      </c>
      <c r="L4780" s="32" t="n"/>
      <c r="M4780" s="31" t="n">
        <v>0</v>
      </c>
      <c r="N4780" s="31" t="n">
        <v>0</v>
      </c>
      <c r="O4780" s="31" t="n"/>
      <c r="P4780" s="31" t="n"/>
      <c r="Q4780" s="31" t="n">
        <v>0</v>
      </c>
      <c r="R4780" s="31" t="n"/>
      <c r="S4780" s="32" t="n"/>
      <c r="T4780" s="32" t="n"/>
      <c r="V4780" t="inlineStr">
        <is>
          <t>04g1u</t>
        </is>
      </c>
      <c r="Z4780" t="inlineStr">
        <is>
          <t>Josh Monk ((N/A) D)</t>
        </is>
      </c>
    </row>
    <row r="4781">
      <c r="A4781" t="inlineStr">
        <is>
          <t>Josh Nadeau</t>
        </is>
      </c>
      <c r="B4781" t="inlineStr">
        <is>
          <t>(N/A)</t>
        </is>
      </c>
      <c r="C4781" t="inlineStr">
        <is>
          <t>RW</t>
        </is>
      </c>
      <c r="D4781" t="inlineStr">
        <is>
          <t>F</t>
        </is>
      </c>
      <c r="E4781" t="n">
        <v>22</v>
      </c>
      <c r="F4781" t="inlineStr">
        <is>
          <t>FA</t>
        </is>
      </c>
      <c r="G4781" t="inlineStr">
        <is>
          <t>FA</t>
        </is>
      </c>
      <c r="H4781" s="30" t="n">
        <v>1</v>
      </c>
      <c r="I4781" s="31" t="n">
        <v>0</v>
      </c>
      <c r="J4781" s="31" t="n"/>
      <c r="K4781" s="31" t="n">
        <v>0</v>
      </c>
      <c r="L4781" s="32" t="n"/>
      <c r="M4781" s="31" t="n">
        <v>0</v>
      </c>
      <c r="N4781" s="31" t="n">
        <v>0</v>
      </c>
      <c r="O4781" s="31" t="n"/>
      <c r="P4781" s="31" t="n"/>
      <c r="Q4781" s="31" t="n">
        <v>0</v>
      </c>
      <c r="R4781" s="31" t="n"/>
      <c r="S4781" s="32" t="n"/>
      <c r="T4781" s="32" t="n"/>
      <c r="V4781" t="inlineStr">
        <is>
          <t>0637w</t>
        </is>
      </c>
      <c r="Z4781" t="inlineStr">
        <is>
          <t>Josh Nadeau ((N/A) RW)</t>
        </is>
      </c>
    </row>
    <row r="4782">
      <c r="A4782" t="inlineStr">
        <is>
          <t>Josh Nicholls</t>
        </is>
      </c>
      <c r="B4782" t="inlineStr">
        <is>
          <t>(N/A)</t>
        </is>
      </c>
      <c r="C4782" t="inlineStr">
        <is>
          <t>RW</t>
        </is>
      </c>
      <c r="D4782" t="inlineStr">
        <is>
          <t>F</t>
        </is>
      </c>
      <c r="E4782" t="n">
        <v>34</v>
      </c>
      <c r="F4782" t="inlineStr">
        <is>
          <t>FA</t>
        </is>
      </c>
      <c r="G4782" t="inlineStr">
        <is>
          <t>FA</t>
        </is>
      </c>
      <c r="H4782" s="30" t="n">
        <v>1</v>
      </c>
      <c r="I4782" s="31" t="n">
        <v>0</v>
      </c>
      <c r="J4782" s="31" t="n"/>
      <c r="K4782" s="31" t="n">
        <v>0</v>
      </c>
      <c r="L4782" s="32" t="n"/>
      <c r="M4782" s="31" t="n">
        <v>0</v>
      </c>
      <c r="N4782" s="31" t="n">
        <v>0</v>
      </c>
      <c r="O4782" s="31" t="n"/>
      <c r="P4782" s="31" t="n"/>
      <c r="Q4782" s="31" t="n">
        <v>0</v>
      </c>
      <c r="R4782" s="31" t="n"/>
      <c r="S4782" s="32" t="n"/>
      <c r="T4782" s="32" t="n"/>
      <c r="V4782" t="inlineStr">
        <is>
          <t>01zva</t>
        </is>
      </c>
      <c r="W4782" t="n">
        <v>4090</v>
      </c>
      <c r="X4782" t="n">
        <v>5156</v>
      </c>
      <c r="Z4782" t="inlineStr">
        <is>
          <t>Josh Nicholls ((N/A) RW)</t>
        </is>
      </c>
    </row>
    <row r="4783">
      <c r="A4783" t="inlineStr">
        <is>
          <t>Josh Passolt</t>
        </is>
      </c>
      <c r="B4783" t="inlineStr">
        <is>
          <t>(N/A)</t>
        </is>
      </c>
      <c r="C4783" t="inlineStr">
        <is>
          <t>LW</t>
        </is>
      </c>
      <c r="D4783" t="inlineStr">
        <is>
          <t>F</t>
        </is>
      </c>
      <c r="E4783" t="n">
        <v>30</v>
      </c>
      <c r="F4783" t="inlineStr">
        <is>
          <t>FA</t>
        </is>
      </c>
      <c r="G4783" t="inlineStr">
        <is>
          <t>FA</t>
        </is>
      </c>
      <c r="H4783" s="30" t="n">
        <v>1</v>
      </c>
      <c r="I4783" s="31" t="n">
        <v>0</v>
      </c>
      <c r="J4783" s="31" t="n"/>
      <c r="K4783" s="31" t="n">
        <v>0</v>
      </c>
      <c r="L4783" s="32" t="n"/>
      <c r="M4783" s="31" t="n">
        <v>0</v>
      </c>
      <c r="N4783" s="31" t="n">
        <v>0</v>
      </c>
      <c r="O4783" s="31" t="n"/>
      <c r="P4783" s="31" t="n"/>
      <c r="Q4783" s="31" t="n">
        <v>0</v>
      </c>
      <c r="R4783" s="31" t="n"/>
      <c r="S4783" s="32" t="n"/>
      <c r="T4783" s="32" t="n"/>
      <c r="V4783" t="inlineStr">
        <is>
          <t>065gw</t>
        </is>
      </c>
      <c r="Y4783" t="inlineStr">
        <is>
          <t>dc529bea-c734-4598-b0fb-c695816dbff9</t>
        </is>
      </c>
      <c r="Z4783" t="inlineStr">
        <is>
          <t>Josh Passolt ((N/A) LW)</t>
        </is>
      </c>
    </row>
    <row r="4784">
      <c r="A4784" t="inlineStr">
        <is>
          <t>Josh Pillar</t>
        </is>
      </c>
      <c r="B4784" t="inlineStr">
        <is>
          <t>MIN</t>
        </is>
      </c>
      <c r="C4784" t="inlineStr">
        <is>
          <t>C</t>
        </is>
      </c>
      <c r="D4784" t="inlineStr">
        <is>
          <t>F</t>
        </is>
      </c>
      <c r="E4784" t="n">
        <v>24</v>
      </c>
      <c r="F4784" t="inlineStr">
        <is>
          <t>FA</t>
        </is>
      </c>
      <c r="G4784" t="inlineStr">
        <is>
          <t>FA</t>
        </is>
      </c>
      <c r="H4784" s="30" t="n">
        <v>1</v>
      </c>
      <c r="I4784" s="31" t="n">
        <v>0</v>
      </c>
      <c r="J4784" s="31" t="n"/>
      <c r="K4784" s="31" t="n">
        <v>0</v>
      </c>
      <c r="L4784" s="32" t="n"/>
      <c r="M4784" s="31" t="n">
        <v>0</v>
      </c>
      <c r="N4784" s="31" t="n">
        <v>0</v>
      </c>
      <c r="O4784" s="31" t="n"/>
      <c r="P4784" s="31" t="n"/>
      <c r="Q4784" s="31" t="n">
        <v>0</v>
      </c>
      <c r="R4784" s="31" t="n"/>
      <c r="S4784" s="32" t="n"/>
      <c r="T4784" s="32" t="n"/>
      <c r="V4784" t="inlineStr">
        <is>
          <t>05ufd</t>
        </is>
      </c>
      <c r="W4784" t="n">
        <v>6849</v>
      </c>
      <c r="Y4784" t="inlineStr">
        <is>
          <t>ae2a83bb-8c03-49fc-894f-c19d03dcc104</t>
        </is>
      </c>
      <c r="Z4784" t="inlineStr">
        <is>
          <t>Josh Pillar (MIN C)</t>
        </is>
      </c>
    </row>
    <row r="4785">
      <c r="A4785" t="inlineStr">
        <is>
          <t>Josh Pitt</t>
        </is>
      </c>
      <c r="B4785" t="inlineStr">
        <is>
          <t>(N/A)</t>
        </is>
      </c>
      <c r="C4785" t="inlineStr">
        <is>
          <t>LW</t>
        </is>
      </c>
      <c r="D4785" t="inlineStr">
        <is>
          <t>F</t>
        </is>
      </c>
      <c r="E4785" t="n">
        <v>34</v>
      </c>
      <c r="F4785" t="inlineStr">
        <is>
          <t>FA</t>
        </is>
      </c>
      <c r="G4785" t="inlineStr">
        <is>
          <t>FA</t>
        </is>
      </c>
      <c r="H4785" s="30" t="n">
        <v>1</v>
      </c>
      <c r="I4785" s="31" t="n">
        <v>0</v>
      </c>
      <c r="J4785" s="31" t="n"/>
      <c r="K4785" s="31" t="n">
        <v>0</v>
      </c>
      <c r="L4785" s="32" t="n"/>
      <c r="M4785" s="31" t="n">
        <v>0</v>
      </c>
      <c r="N4785" s="31" t="n">
        <v>0</v>
      </c>
      <c r="O4785" s="31" t="n"/>
      <c r="P4785" s="31" t="n"/>
      <c r="Q4785" s="31" t="n">
        <v>0</v>
      </c>
      <c r="R4785" s="31" t="n"/>
      <c r="S4785" s="32" t="n"/>
      <c r="T4785" s="32" t="n"/>
      <c r="V4785" t="inlineStr">
        <is>
          <t>048xs</t>
        </is>
      </c>
      <c r="X4785" t="n">
        <v>7414</v>
      </c>
      <c r="Z4785" t="inlineStr">
        <is>
          <t>Josh Pitt ((N/A) LW)</t>
        </is>
      </c>
    </row>
    <row r="4786">
      <c r="A4786" t="inlineStr">
        <is>
          <t>Josh Prokop</t>
        </is>
      </c>
      <c r="B4786" t="inlineStr">
        <is>
          <t>UTA</t>
        </is>
      </c>
      <c r="C4786" t="inlineStr">
        <is>
          <t>RW</t>
        </is>
      </c>
      <c r="D4786" t="inlineStr">
        <is>
          <t>F</t>
        </is>
      </c>
      <c r="E4786" t="n">
        <v>26</v>
      </c>
      <c r="F4786" t="inlineStr">
        <is>
          <t>FA</t>
        </is>
      </c>
      <c r="G4786" t="inlineStr">
        <is>
          <t>FA</t>
        </is>
      </c>
      <c r="H4786" s="30" t="n">
        <v>1</v>
      </c>
      <c r="I4786" s="31" t="n">
        <v>0</v>
      </c>
      <c r="J4786" s="31" t="n"/>
      <c r="K4786" s="31" t="n">
        <v>0</v>
      </c>
      <c r="L4786" s="32" t="n"/>
      <c r="M4786" s="31" t="n">
        <v>0</v>
      </c>
      <c r="N4786" s="31" t="n">
        <v>0</v>
      </c>
      <c r="O4786" s="31" t="n"/>
      <c r="P4786" s="31" t="n"/>
      <c r="Q4786" s="31" t="n">
        <v>0</v>
      </c>
      <c r="R4786" s="31" t="n"/>
      <c r="S4786" s="32" t="n"/>
      <c r="T4786" s="32" t="n"/>
      <c r="V4786" t="inlineStr">
        <is>
          <t>06h95</t>
        </is>
      </c>
      <c r="Y4786" t="inlineStr">
        <is>
          <t>4ea25a84-fa17-4884-96a1-2fe8fd3503a8</t>
        </is>
      </c>
      <c r="Z4786" t="inlineStr">
        <is>
          <t>Josh Prokop (UTA RW)</t>
        </is>
      </c>
    </row>
    <row r="4787">
      <c r="A4787" t="inlineStr">
        <is>
          <t>Josh Robinson</t>
        </is>
      </c>
      <c r="B4787" t="inlineStr">
        <is>
          <t>(N/A)</t>
        </is>
      </c>
      <c r="C4787" t="inlineStr">
        <is>
          <t>G</t>
        </is>
      </c>
      <c r="D4787" t="inlineStr">
        <is>
          <t>G</t>
        </is>
      </c>
      <c r="E4787" t="n">
        <v>36</v>
      </c>
      <c r="F4787" t="inlineStr">
        <is>
          <t>FA</t>
        </is>
      </c>
      <c r="G4787" t="inlineStr">
        <is>
          <t>FA</t>
        </is>
      </c>
      <c r="H4787" s="30" t="n">
        <v>1</v>
      </c>
      <c r="I4787" s="31" t="n">
        <v>0</v>
      </c>
      <c r="J4787" s="31" t="n"/>
      <c r="K4787" s="31" t="n">
        <v>0</v>
      </c>
      <c r="L4787" s="32" t="n"/>
      <c r="M4787" s="31" t="n">
        <v>0</v>
      </c>
      <c r="N4787" s="31" t="n">
        <v>0</v>
      </c>
      <c r="O4787" s="31" t="n"/>
      <c r="P4787" s="31" t="n"/>
      <c r="Q4787" s="31" t="n">
        <v>0</v>
      </c>
      <c r="R4787" s="31" t="n"/>
      <c r="S4787" s="32" t="n"/>
      <c r="T4787" s="32" t="n"/>
      <c r="V4787" t="inlineStr">
        <is>
          <t>038ij</t>
        </is>
      </c>
      <c r="X4787" t="n">
        <v>6224</v>
      </c>
      <c r="Z4787" t="inlineStr">
        <is>
          <t>Josh Robinson ((N/A) G)</t>
        </is>
      </c>
    </row>
    <row r="4788">
      <c r="A4788" t="inlineStr">
        <is>
          <t>Josh Shalla</t>
        </is>
      </c>
      <c r="B4788" t="inlineStr">
        <is>
          <t>(N/A)</t>
        </is>
      </c>
      <c r="C4788" t="inlineStr">
        <is>
          <t>LW</t>
        </is>
      </c>
      <c r="D4788" t="inlineStr">
        <is>
          <t>F</t>
        </is>
      </c>
      <c r="E4788" t="n">
        <v>34</v>
      </c>
      <c r="F4788" t="inlineStr">
        <is>
          <t>FA</t>
        </is>
      </c>
      <c r="G4788" t="inlineStr">
        <is>
          <t>FA</t>
        </is>
      </c>
      <c r="H4788" s="30" t="n">
        <v>1</v>
      </c>
      <c r="I4788" s="31" t="n">
        <v>0</v>
      </c>
      <c r="J4788" s="31" t="n"/>
      <c r="K4788" s="31" t="n">
        <v>0</v>
      </c>
      <c r="L4788" s="32" t="n"/>
      <c r="M4788" s="31" t="n">
        <v>0</v>
      </c>
      <c r="N4788" s="31" t="n">
        <v>0</v>
      </c>
      <c r="O4788" s="31" t="n"/>
      <c r="P4788" s="31" t="n"/>
      <c r="Q4788" s="31" t="n">
        <v>0</v>
      </c>
      <c r="R4788" s="31" t="n"/>
      <c r="S4788" s="32" t="n"/>
      <c r="T4788" s="32" t="n"/>
      <c r="V4788" t="inlineStr">
        <is>
          <t>02fk8</t>
        </is>
      </c>
      <c r="X4788" t="n">
        <v>5460</v>
      </c>
      <c r="Z4788" t="inlineStr">
        <is>
          <t>Josh Shalla ((N/A) LW)</t>
        </is>
      </c>
    </row>
    <row r="4789">
      <c r="A4789" t="inlineStr">
        <is>
          <t>Josh Sterk</t>
        </is>
      </c>
      <c r="B4789" t="inlineStr">
        <is>
          <t>(N/A)</t>
        </is>
      </c>
      <c r="C4789" t="inlineStr">
        <is>
          <t>C</t>
        </is>
      </c>
      <c r="D4789" t="inlineStr">
        <is>
          <t>F</t>
        </is>
      </c>
      <c r="E4789" t="n">
        <v>31</v>
      </c>
      <c r="F4789" t="inlineStr">
        <is>
          <t>FA</t>
        </is>
      </c>
      <c r="G4789" t="inlineStr">
        <is>
          <t>FA</t>
        </is>
      </c>
      <c r="H4789" s="30" t="n">
        <v>1</v>
      </c>
      <c r="I4789" s="31" t="n">
        <v>0</v>
      </c>
      <c r="J4789" s="31" t="n"/>
      <c r="K4789" s="31" t="n">
        <v>0</v>
      </c>
      <c r="L4789" s="32" t="n"/>
      <c r="M4789" s="31" t="n">
        <v>0</v>
      </c>
      <c r="N4789" s="31" t="n">
        <v>0</v>
      </c>
      <c r="O4789" s="31" t="n"/>
      <c r="P4789" s="31" t="n"/>
      <c r="Q4789" s="31" t="n">
        <v>0</v>
      </c>
      <c r="R4789" s="31" t="n"/>
      <c r="S4789" s="32" t="n"/>
      <c r="T4789" s="32" t="n"/>
      <c r="V4789" t="inlineStr">
        <is>
          <t>03g49</t>
        </is>
      </c>
      <c r="Z4789" t="inlineStr">
        <is>
          <t>Josh Sterk ((N/A) C)</t>
        </is>
      </c>
    </row>
    <row r="4790">
      <c r="A4790" t="inlineStr">
        <is>
          <t>Josh Teves</t>
        </is>
      </c>
      <c r="B4790" t="inlineStr">
        <is>
          <t>BUF</t>
        </is>
      </c>
      <c r="C4790" t="inlineStr">
        <is>
          <t>D</t>
        </is>
      </c>
      <c r="D4790" t="inlineStr">
        <is>
          <t>D</t>
        </is>
      </c>
      <c r="E4790" t="n">
        <v>31</v>
      </c>
      <c r="F4790" t="inlineStr">
        <is>
          <t>FA</t>
        </is>
      </c>
      <c r="G4790" t="inlineStr">
        <is>
          <t>FA</t>
        </is>
      </c>
      <c r="H4790" s="30" t="n">
        <v>1</v>
      </c>
      <c r="I4790" s="31" t="n">
        <v>0</v>
      </c>
      <c r="J4790" s="31" t="n"/>
      <c r="K4790" s="31" t="n">
        <v>0</v>
      </c>
      <c r="L4790" s="32" t="n"/>
      <c r="M4790" s="31" t="n">
        <v>0</v>
      </c>
      <c r="N4790" s="31" t="n">
        <v>0</v>
      </c>
      <c r="O4790" s="31" t="n"/>
      <c r="P4790" s="31" t="n"/>
      <c r="Q4790" s="31" t="n">
        <v>0</v>
      </c>
      <c r="R4790" s="31" t="n"/>
      <c r="S4790" s="32" t="n"/>
      <c r="T4790" s="32" t="n"/>
      <c r="V4790" t="inlineStr">
        <is>
          <t>04xf1</t>
        </is>
      </c>
      <c r="W4790" t="n">
        <v>5929</v>
      </c>
      <c r="X4790" t="n">
        <v>8233</v>
      </c>
      <c r="Y4790" t="inlineStr">
        <is>
          <t>41185b5e-a75f-48d6-8d58-ce89001d9742</t>
        </is>
      </c>
      <c r="Z4790" t="inlineStr">
        <is>
          <t>Josh Teves (BUF D)</t>
        </is>
      </c>
    </row>
    <row r="4791">
      <c r="A4791" t="inlineStr">
        <is>
          <t>Josh Thrower</t>
        </is>
      </c>
      <c r="B4791" t="inlineStr">
        <is>
          <t>BOS</t>
        </is>
      </c>
      <c r="C4791" t="inlineStr">
        <is>
          <t>D</t>
        </is>
      </c>
      <c r="D4791" t="inlineStr">
        <is>
          <t>D</t>
        </is>
      </c>
      <c r="E4791" t="n">
        <v>30</v>
      </c>
      <c r="F4791" t="inlineStr">
        <is>
          <t>FA</t>
        </is>
      </c>
      <c r="G4791" t="inlineStr">
        <is>
          <t>FA</t>
        </is>
      </c>
      <c r="H4791" s="30" t="n">
        <v>1</v>
      </c>
      <c r="I4791" s="31" t="n">
        <v>0</v>
      </c>
      <c r="J4791" s="31" t="n"/>
      <c r="K4791" s="31" t="n">
        <v>0</v>
      </c>
      <c r="L4791" s="32" t="n"/>
      <c r="M4791" s="31" t="n">
        <v>0</v>
      </c>
      <c r="N4791" s="31" t="n">
        <v>0</v>
      </c>
      <c r="O4791" s="31" t="n"/>
      <c r="P4791" s="31" t="n"/>
      <c r="Q4791" s="31" t="n">
        <v>0</v>
      </c>
      <c r="R4791" s="31" t="n"/>
      <c r="S4791" s="32" t="n"/>
      <c r="T4791" s="32" t="n"/>
      <c r="V4791" t="inlineStr">
        <is>
          <t>04xa6</t>
        </is>
      </c>
      <c r="X4791" t="n">
        <v>8144</v>
      </c>
      <c r="Z4791" t="inlineStr">
        <is>
          <t>Josh Thrower (BOS D)</t>
        </is>
      </c>
    </row>
    <row r="4792">
      <c r="A4792" t="inlineStr">
        <is>
          <t>Josh Tordjman</t>
        </is>
      </c>
      <c r="B4792" t="inlineStr">
        <is>
          <t>MIN</t>
        </is>
      </c>
      <c r="C4792" t="inlineStr">
        <is>
          <t>G</t>
        </is>
      </c>
      <c r="D4792" t="inlineStr">
        <is>
          <t>G</t>
        </is>
      </c>
      <c r="E4792" t="n">
        <v>41</v>
      </c>
      <c r="F4792" t="inlineStr">
        <is>
          <t>FA</t>
        </is>
      </c>
      <c r="G4792" t="inlineStr">
        <is>
          <t>FA</t>
        </is>
      </c>
      <c r="H4792" s="30" t="n">
        <v>1</v>
      </c>
      <c r="I4792" s="31" t="n">
        <v>0</v>
      </c>
      <c r="J4792" s="31" t="n"/>
      <c r="K4792" s="31" t="n">
        <v>0</v>
      </c>
      <c r="L4792" s="32" t="n"/>
      <c r="M4792" s="31" t="n">
        <v>0</v>
      </c>
      <c r="N4792" s="31" t="n">
        <v>0</v>
      </c>
      <c r="O4792" s="31" t="n"/>
      <c r="P4792" s="31" t="n"/>
      <c r="Q4792" s="31" t="n">
        <v>0</v>
      </c>
      <c r="R4792" s="31" t="n"/>
      <c r="S4792" s="32" t="n"/>
      <c r="T4792" s="32" t="n"/>
      <c r="V4792" t="inlineStr">
        <is>
          <t>0044s</t>
        </is>
      </c>
      <c r="W4792" t="n">
        <v>2700</v>
      </c>
      <c r="X4792" t="n">
        <v>4061</v>
      </c>
      <c r="Z4792" t="inlineStr">
        <is>
          <t>Josh Tordjman (MIN G)</t>
        </is>
      </c>
    </row>
    <row r="4793">
      <c r="A4793" t="inlineStr">
        <is>
          <t>Josh Unice</t>
        </is>
      </c>
      <c r="B4793" t="inlineStr">
        <is>
          <t>(N/A)</t>
        </is>
      </c>
      <c r="C4793" t="inlineStr">
        <is>
          <t>G</t>
        </is>
      </c>
      <c r="D4793" t="inlineStr">
        <is>
          <t>G</t>
        </is>
      </c>
      <c r="E4793" t="n">
        <v>37</v>
      </c>
      <c r="F4793" t="inlineStr">
        <is>
          <t>FA</t>
        </is>
      </c>
      <c r="G4793" t="inlineStr">
        <is>
          <t>FA</t>
        </is>
      </c>
      <c r="H4793" s="30" t="n">
        <v>1</v>
      </c>
      <c r="I4793" s="31" t="n">
        <v>0</v>
      </c>
      <c r="J4793" s="31" t="n"/>
      <c r="K4793" s="31" t="n">
        <v>0</v>
      </c>
      <c r="L4793" s="32" t="n"/>
      <c r="M4793" s="31" t="n">
        <v>0</v>
      </c>
      <c r="N4793" s="31" t="n">
        <v>0</v>
      </c>
      <c r="O4793" s="31" t="n"/>
      <c r="P4793" s="31" t="n"/>
      <c r="Q4793" s="31" t="n">
        <v>0</v>
      </c>
      <c r="R4793" s="31" t="n"/>
      <c r="S4793" s="32" t="n"/>
      <c r="T4793" s="32" t="n"/>
      <c r="V4793" t="inlineStr">
        <is>
          <t>02ye8</t>
        </is>
      </c>
      <c r="W4793" t="n">
        <v>2916</v>
      </c>
      <c r="Z4793" t="inlineStr">
        <is>
          <t>Josh Unice ((N/A) G)</t>
        </is>
      </c>
    </row>
    <row r="4794">
      <c r="A4794" t="inlineStr">
        <is>
          <t>Josh Wesley</t>
        </is>
      </c>
      <c r="B4794" t="inlineStr">
        <is>
          <t>STL</t>
        </is>
      </c>
      <c r="C4794" t="inlineStr">
        <is>
          <t>D</t>
        </is>
      </c>
      <c r="D4794" t="inlineStr">
        <is>
          <t>D</t>
        </is>
      </c>
      <c r="E4794" t="n">
        <v>30</v>
      </c>
      <c r="F4794" t="inlineStr">
        <is>
          <t>FA</t>
        </is>
      </c>
      <c r="G4794" t="inlineStr">
        <is>
          <t>FA</t>
        </is>
      </c>
      <c r="H4794" s="30" t="n">
        <v>1</v>
      </c>
      <c r="I4794" s="31" t="n">
        <v>0</v>
      </c>
      <c r="J4794" s="31" t="n"/>
      <c r="K4794" s="31" t="n">
        <v>0</v>
      </c>
      <c r="L4794" s="32" t="n"/>
      <c r="M4794" s="31" t="n">
        <v>0</v>
      </c>
      <c r="N4794" s="31" t="n">
        <v>0</v>
      </c>
      <c r="O4794" s="31" t="n"/>
      <c r="P4794" s="31" t="n"/>
      <c r="Q4794" s="31" t="n">
        <v>0</v>
      </c>
      <c r="R4794" s="31" t="n"/>
      <c r="S4794" s="32" t="n"/>
      <c r="T4794" s="32" t="n"/>
      <c r="V4794" t="inlineStr">
        <is>
          <t>03ebw</t>
        </is>
      </c>
      <c r="W4794" t="n">
        <v>5231</v>
      </c>
      <c r="X4794" t="n">
        <v>6464</v>
      </c>
      <c r="Y4794" t="inlineStr">
        <is>
          <t>667f0010-d0d3-4c26-b6ae-7f9bb338e5d9</t>
        </is>
      </c>
      <c r="Z4794" t="inlineStr">
        <is>
          <t>Josh Wesley (STL D)</t>
        </is>
      </c>
    </row>
    <row r="4795">
      <c r="A4795" t="inlineStr">
        <is>
          <t>Josh Wilkins</t>
        </is>
      </c>
      <c r="B4795" t="inlineStr">
        <is>
          <t>NSH</t>
        </is>
      </c>
      <c r="C4795" t="inlineStr">
        <is>
          <t>C</t>
        </is>
      </c>
      <c r="D4795" t="inlineStr">
        <is>
          <t>F</t>
        </is>
      </c>
      <c r="E4795" t="n">
        <v>29</v>
      </c>
      <c r="F4795" t="inlineStr">
        <is>
          <t>FA</t>
        </is>
      </c>
      <c r="G4795" t="inlineStr">
        <is>
          <t>FA</t>
        </is>
      </c>
      <c r="H4795" s="30" t="n">
        <v>1</v>
      </c>
      <c r="I4795" s="31" t="n">
        <v>0</v>
      </c>
      <c r="J4795" s="31" t="n"/>
      <c r="K4795" s="31" t="n">
        <v>0</v>
      </c>
      <c r="L4795" s="32" t="n"/>
      <c r="M4795" s="31" t="n">
        <v>0</v>
      </c>
      <c r="N4795" s="31" t="n">
        <v>0</v>
      </c>
      <c r="O4795" s="31" t="n"/>
      <c r="P4795" s="31" t="n"/>
      <c r="Q4795" s="31" t="n">
        <v>0</v>
      </c>
      <c r="R4795" s="31" t="n"/>
      <c r="S4795" s="32" t="n"/>
      <c r="T4795" s="32" t="n"/>
      <c r="V4795" t="inlineStr">
        <is>
          <t>04ll7</t>
        </is>
      </c>
      <c r="W4795" t="n">
        <v>6020</v>
      </c>
      <c r="X4795" t="n">
        <v>8257</v>
      </c>
      <c r="Y4795" t="inlineStr">
        <is>
          <t>9631e8df-6e6f-4297-a009-421f22a60726</t>
        </is>
      </c>
      <c r="Z4795" t="inlineStr">
        <is>
          <t>Josh Wilkins (NSH C)</t>
        </is>
      </c>
    </row>
    <row r="4796">
      <c r="A4796" t="inlineStr">
        <is>
          <t>Josh Williams</t>
        </is>
      </c>
      <c r="B4796" t="inlineStr">
        <is>
          <t>(N/A)</t>
        </is>
      </c>
      <c r="C4796" t="inlineStr">
        <is>
          <t>RW</t>
        </is>
      </c>
      <c r="D4796" t="inlineStr">
        <is>
          <t>F</t>
        </is>
      </c>
      <c r="E4796" t="n">
        <v>25</v>
      </c>
      <c r="F4796" t="inlineStr">
        <is>
          <t>FA</t>
        </is>
      </c>
      <c r="G4796" t="inlineStr">
        <is>
          <t>FA</t>
        </is>
      </c>
      <c r="H4796" s="30" t="n">
        <v>1</v>
      </c>
      <c r="I4796" s="31" t="n">
        <v>0</v>
      </c>
      <c r="J4796" s="31" t="n"/>
      <c r="K4796" s="31" t="n">
        <v>0</v>
      </c>
      <c r="L4796" s="32" t="n"/>
      <c r="M4796" s="31" t="n">
        <v>0</v>
      </c>
      <c r="N4796" s="31" t="n">
        <v>0</v>
      </c>
      <c r="O4796" s="31" t="n"/>
      <c r="P4796" s="31" t="n"/>
      <c r="Q4796" s="31" t="n">
        <v>0</v>
      </c>
      <c r="R4796" s="31" t="n"/>
      <c r="S4796" s="32" t="n"/>
      <c r="T4796" s="32" t="n"/>
      <c r="V4796" t="inlineStr">
        <is>
          <t>059up</t>
        </is>
      </c>
      <c r="Z4796" t="inlineStr">
        <is>
          <t>Josh Williams ((N/A) RW)</t>
        </is>
      </c>
    </row>
    <row r="4797">
      <c r="A4797" t="inlineStr">
        <is>
          <t>Josh Winquist</t>
        </is>
      </c>
      <c r="B4797" t="inlineStr">
        <is>
          <t>DET</t>
        </is>
      </c>
      <c r="C4797" t="inlineStr">
        <is>
          <t>LW</t>
        </is>
      </c>
      <c r="D4797" t="inlineStr">
        <is>
          <t>F</t>
        </is>
      </c>
      <c r="E4797" t="n">
        <v>33</v>
      </c>
      <c r="F4797" t="inlineStr">
        <is>
          <t>FA</t>
        </is>
      </c>
      <c r="G4797" t="inlineStr">
        <is>
          <t>FA</t>
        </is>
      </c>
      <c r="H4797" s="30" t="n">
        <v>1</v>
      </c>
      <c r="I4797" s="31" t="n">
        <v>0</v>
      </c>
      <c r="J4797" s="31" t="n"/>
      <c r="K4797" s="31" t="n">
        <v>0</v>
      </c>
      <c r="L4797" s="32" t="n"/>
      <c r="M4797" s="31" t="n">
        <v>0</v>
      </c>
      <c r="N4797" s="31" t="n">
        <v>0</v>
      </c>
      <c r="O4797" s="31" t="n"/>
      <c r="P4797" s="31" t="n"/>
      <c r="Q4797" s="31" t="n">
        <v>0</v>
      </c>
      <c r="R4797" s="31" t="n"/>
      <c r="S4797" s="32" t="n"/>
      <c r="T4797" s="32" t="n"/>
      <c r="V4797" t="inlineStr">
        <is>
          <t>03all</t>
        </is>
      </c>
      <c r="X4797" t="n">
        <v>6700</v>
      </c>
      <c r="Z4797" t="inlineStr">
        <is>
          <t>Josh Winquist (DET LW)</t>
        </is>
      </c>
    </row>
    <row r="4798">
      <c r="A4798" t="inlineStr">
        <is>
          <t>Josh Zakreski</t>
        </is>
      </c>
      <c r="B4798" t="inlineStr">
        <is>
          <t>PHI</t>
        </is>
      </c>
      <c r="C4798" t="inlineStr">
        <is>
          <t>LW</t>
        </is>
      </c>
      <c r="D4798" t="inlineStr">
        <is>
          <t>F</t>
        </is>
      </c>
      <c r="E4798" t="n">
        <v>20</v>
      </c>
      <c r="F4798" t="inlineStr">
        <is>
          <t>FA</t>
        </is>
      </c>
      <c r="G4798" t="inlineStr">
        <is>
          <t>FA</t>
        </is>
      </c>
      <c r="H4798" s="30" t="n">
        <v>1</v>
      </c>
      <c r="I4798" s="31" t="n">
        <v>0</v>
      </c>
      <c r="J4798" s="31" t="n"/>
      <c r="K4798" s="31" t="n">
        <v>0</v>
      </c>
      <c r="L4798" s="32" t="n"/>
      <c r="M4798" s="31" t="n">
        <v>0</v>
      </c>
      <c r="N4798" s="31" t="n">
        <v>0</v>
      </c>
      <c r="O4798" s="31" t="n"/>
      <c r="P4798" s="31" t="n"/>
      <c r="Q4798" s="31" t="n">
        <v>0</v>
      </c>
      <c r="R4798" s="31" t="n"/>
      <c r="S4798" s="32" t="n"/>
      <c r="T4798" s="32" t="n"/>
      <c r="V4798" t="inlineStr">
        <is>
          <t>06pol</t>
        </is>
      </c>
      <c r="Y4798" t="inlineStr">
        <is>
          <t>f374978a-3c4b-43f2-b386-7c0934300486</t>
        </is>
      </c>
      <c r="Z4798" t="inlineStr">
        <is>
          <t>Josh Zakreski (PHI LW)</t>
        </is>
      </c>
    </row>
    <row r="4799">
      <c r="A4799" t="inlineStr">
        <is>
          <t>Joshua Barnes</t>
        </is>
      </c>
      <c r="B4799" t="inlineStr">
        <is>
          <t>(N/A)</t>
        </is>
      </c>
      <c r="C4799" t="inlineStr">
        <is>
          <t>C</t>
        </is>
      </c>
      <c r="D4799" t="inlineStr">
        <is>
          <t>F</t>
        </is>
      </c>
      <c r="E4799" t="n">
        <v>23</v>
      </c>
      <c r="F4799" t="inlineStr">
        <is>
          <t>FA</t>
        </is>
      </c>
      <c r="G4799" t="inlineStr">
        <is>
          <t>FA</t>
        </is>
      </c>
      <c r="H4799" s="30" t="n">
        <v>1</v>
      </c>
      <c r="I4799" s="31" t="n">
        <v>0</v>
      </c>
      <c r="J4799" s="31" t="n"/>
      <c r="K4799" s="31" t="n">
        <v>0</v>
      </c>
      <c r="L4799" s="32" t="n"/>
      <c r="M4799" s="31" t="n">
        <v>0</v>
      </c>
      <c r="N4799" s="31" t="n">
        <v>0</v>
      </c>
      <c r="O4799" s="31" t="n"/>
      <c r="P4799" s="31" t="n"/>
      <c r="Q4799" s="31" t="n">
        <v>0</v>
      </c>
      <c r="R4799" s="31" t="n"/>
      <c r="S4799" s="32" t="n"/>
      <c r="T4799" s="32" t="n"/>
      <c r="V4799" t="inlineStr">
        <is>
          <t>05uaq</t>
        </is>
      </c>
      <c r="Z4799" t="inlineStr">
        <is>
          <t>Joshua Barnes ((N/A) C)</t>
        </is>
      </c>
    </row>
    <row r="4800">
      <c r="A4800" t="inlineStr">
        <is>
          <t>Joshua Davies</t>
        </is>
      </c>
      <c r="B4800" t="inlineStr">
        <is>
          <t>(N/A)</t>
        </is>
      </c>
      <c r="C4800" t="inlineStr">
        <is>
          <t>LW</t>
        </is>
      </c>
      <c r="D4800" t="inlineStr">
        <is>
          <t>F</t>
        </is>
      </c>
      <c r="E4800" t="n">
        <v>22</v>
      </c>
      <c r="F4800" t="inlineStr">
        <is>
          <t>FA</t>
        </is>
      </c>
      <c r="G4800" t="inlineStr">
        <is>
          <t>FA</t>
        </is>
      </c>
      <c r="H4800" s="30" t="n">
        <v>1</v>
      </c>
      <c r="I4800" s="31" t="n">
        <v>0</v>
      </c>
      <c r="J4800" s="31" t="n"/>
      <c r="K4800" s="31" t="n">
        <v>0</v>
      </c>
      <c r="L4800" s="32" t="n"/>
      <c r="M4800" s="31" t="n">
        <v>0</v>
      </c>
      <c r="N4800" s="31" t="n">
        <v>0</v>
      </c>
      <c r="O4800" s="31" t="n"/>
      <c r="P4800" s="31" t="n"/>
      <c r="Q4800" s="31" t="n">
        <v>0</v>
      </c>
      <c r="R4800" s="31" t="n"/>
      <c r="S4800" s="32" t="n"/>
      <c r="T4800" s="32" t="n"/>
      <c r="V4800" t="inlineStr">
        <is>
          <t>0618d</t>
        </is>
      </c>
      <c r="W4800" t="n">
        <v>7064</v>
      </c>
      <c r="Y4800" t="inlineStr">
        <is>
          <t>2fa51b94-6fc6-43a4-8714-f58102122c20</t>
        </is>
      </c>
      <c r="Z4800" t="inlineStr">
        <is>
          <t>Joshua Davies ((N/A) LW)</t>
        </is>
      </c>
    </row>
    <row r="4801">
      <c r="A4801" t="inlineStr">
        <is>
          <t>Joshua Eernisse</t>
        </is>
      </c>
      <c r="B4801" t="inlineStr">
        <is>
          <t>CBJ</t>
        </is>
      </c>
      <c r="C4801" t="inlineStr">
        <is>
          <t>RW</t>
        </is>
      </c>
      <c r="D4801" t="inlineStr">
        <is>
          <t>F</t>
        </is>
      </c>
      <c r="E4801" t="n">
        <v>24</v>
      </c>
      <c r="F4801" t="inlineStr">
        <is>
          <t>FA</t>
        </is>
      </c>
      <c r="G4801" t="inlineStr">
        <is>
          <t>FA</t>
        </is>
      </c>
      <c r="H4801" s="30" t="n">
        <v>952500</v>
      </c>
      <c r="I4801" s="31" t="n">
        <v>0</v>
      </c>
      <c r="J4801" s="31" t="n"/>
      <c r="K4801" s="31" t="n">
        <v>0</v>
      </c>
      <c r="L4801" s="32" t="n"/>
      <c r="M4801" s="31" t="n">
        <v>0</v>
      </c>
      <c r="N4801" s="31" t="n">
        <v>0</v>
      </c>
      <c r="O4801" s="31" t="n"/>
      <c r="P4801" s="31" t="n"/>
      <c r="Q4801" s="31" t="n">
        <v>0</v>
      </c>
      <c r="R4801" s="31" t="n"/>
      <c r="S4801" s="32" t="n"/>
      <c r="T4801" s="32" t="n"/>
      <c r="V4801" t="inlineStr">
        <is>
          <t>06kyp</t>
        </is>
      </c>
      <c r="W4801" t="n">
        <v>7678</v>
      </c>
      <c r="Y4801" t="inlineStr">
        <is>
          <t>8a656271-806f-431e-a04f-5a5bcd3da1ef</t>
        </is>
      </c>
      <c r="Z4801" t="inlineStr">
        <is>
          <t>Joshua Eernisse (CBJ RW)</t>
        </is>
      </c>
    </row>
    <row r="4802">
      <c r="A4802" t="inlineStr">
        <is>
          <t>Joshua Ess</t>
        </is>
      </c>
      <c r="B4802" t="inlineStr">
        <is>
          <t>CHI</t>
        </is>
      </c>
      <c r="C4802" t="inlineStr">
        <is>
          <t>D</t>
        </is>
      </c>
      <c r="D4802" t="inlineStr">
        <is>
          <t>D</t>
        </is>
      </c>
      <c r="E4802" t="n">
        <v>27</v>
      </c>
      <c r="F4802" t="inlineStr">
        <is>
          <t>FA</t>
        </is>
      </c>
      <c r="G4802" t="inlineStr">
        <is>
          <t>FA</t>
        </is>
      </c>
      <c r="H4802" s="30" t="n">
        <v>1</v>
      </c>
      <c r="I4802" s="31" t="n">
        <v>0</v>
      </c>
      <c r="J4802" s="31" t="n"/>
      <c r="K4802" s="31" t="n">
        <v>0</v>
      </c>
      <c r="L4802" s="32" t="n"/>
      <c r="M4802" s="31" t="n">
        <v>0</v>
      </c>
      <c r="N4802" s="31" t="n">
        <v>0</v>
      </c>
      <c r="O4802" s="31" t="n"/>
      <c r="P4802" s="31" t="n"/>
      <c r="Q4802" s="31" t="n">
        <v>0</v>
      </c>
      <c r="R4802" s="31" t="n"/>
      <c r="S4802" s="32" t="n"/>
      <c r="T4802" s="32" t="n"/>
      <c r="V4802" t="inlineStr">
        <is>
          <t>04f8y</t>
        </is>
      </c>
      <c r="X4802" t="n">
        <v>7729</v>
      </c>
      <c r="Z4802" t="inlineStr">
        <is>
          <t>Joshua Ess (CHI D)</t>
        </is>
      </c>
    </row>
    <row r="4803">
      <c r="A4803" t="inlineStr">
        <is>
          <t>Joshua Fahrni</t>
        </is>
      </c>
      <c r="B4803" t="inlineStr">
        <is>
          <t>(N/A)</t>
        </is>
      </c>
      <c r="C4803" t="inlineStr">
        <is>
          <t>C</t>
        </is>
      </c>
      <c r="D4803" t="inlineStr">
        <is>
          <t>F</t>
        </is>
      </c>
      <c r="E4803" t="n">
        <v>23</v>
      </c>
      <c r="F4803" t="inlineStr">
        <is>
          <t>FA</t>
        </is>
      </c>
      <c r="G4803" t="inlineStr">
        <is>
          <t>FA</t>
        </is>
      </c>
      <c r="H4803" s="30" t="n">
        <v>1</v>
      </c>
      <c r="I4803" s="31" t="n">
        <v>0</v>
      </c>
      <c r="J4803" s="31" t="n"/>
      <c r="K4803" s="31" t="n">
        <v>0</v>
      </c>
      <c r="L4803" s="32" t="n"/>
      <c r="M4803" s="31" t="n">
        <v>0</v>
      </c>
      <c r="N4803" s="31" t="n">
        <v>0</v>
      </c>
      <c r="O4803" s="31" t="n"/>
      <c r="P4803" s="31" t="n"/>
      <c r="Q4803" s="31" t="n">
        <v>0</v>
      </c>
      <c r="R4803" s="31" t="n"/>
      <c r="S4803" s="32" t="n"/>
      <c r="T4803" s="32" t="n"/>
      <c r="V4803" t="inlineStr">
        <is>
          <t>060ye</t>
        </is>
      </c>
      <c r="Z4803" t="inlineStr">
        <is>
          <t>Joshua Fahrni ((N/A) C)</t>
        </is>
      </c>
    </row>
    <row r="4804">
      <c r="A4804" t="inlineStr">
        <is>
          <t>Joshua Ho-Sang</t>
        </is>
      </c>
      <c r="B4804" t="inlineStr">
        <is>
          <t>TOR</t>
        </is>
      </c>
      <c r="C4804" t="inlineStr">
        <is>
          <t>RW</t>
        </is>
      </c>
      <c r="D4804" t="inlineStr">
        <is>
          <t>F</t>
        </is>
      </c>
      <c r="E4804" t="n">
        <v>30</v>
      </c>
      <c r="F4804" t="inlineStr">
        <is>
          <t>FA</t>
        </is>
      </c>
      <c r="G4804" t="inlineStr">
        <is>
          <t>FA</t>
        </is>
      </c>
      <c r="H4804" s="30" t="n">
        <v>1</v>
      </c>
      <c r="I4804" s="31" t="n">
        <v>0</v>
      </c>
      <c r="J4804" s="31" t="n"/>
      <c r="K4804" s="31" t="n">
        <v>0</v>
      </c>
      <c r="L4804" s="32" t="n"/>
      <c r="M4804" s="31" t="n">
        <v>0</v>
      </c>
      <c r="N4804" s="31" t="n">
        <v>0</v>
      </c>
      <c r="O4804" s="31" t="n"/>
      <c r="P4804" s="31" t="n"/>
      <c r="Q4804" s="31" t="n">
        <v>0</v>
      </c>
      <c r="R4804" s="31" t="n"/>
      <c r="S4804" s="32" t="n"/>
      <c r="T4804" s="32" t="n"/>
      <c r="V4804" t="inlineStr">
        <is>
          <t>02yji</t>
        </is>
      </c>
      <c r="W4804" t="n">
        <v>4409</v>
      </c>
      <c r="X4804" t="n">
        <v>6394</v>
      </c>
      <c r="Y4804" t="inlineStr">
        <is>
          <t>462dfd72-5085-4483-aca1-2ed788c39652</t>
        </is>
      </c>
      <c r="Z4804" t="inlineStr">
        <is>
          <t>Joshua Ho-Sang (TOR RW)</t>
        </is>
      </c>
    </row>
    <row r="4805">
      <c r="A4805" t="inlineStr">
        <is>
          <t>Joshua Kotai</t>
        </is>
      </c>
      <c r="B4805" t="inlineStr">
        <is>
          <t>NYI</t>
        </is>
      </c>
      <c r="C4805" t="inlineStr">
        <is>
          <t>G</t>
        </is>
      </c>
      <c r="D4805" t="inlineStr">
        <is>
          <t>G</t>
        </is>
      </c>
      <c r="E4805" t="n">
        <v>23</v>
      </c>
      <c r="F4805" t="inlineStr">
        <is>
          <t>FA</t>
        </is>
      </c>
      <c r="G4805" t="inlineStr">
        <is>
          <t>FA</t>
        </is>
      </c>
      <c r="H4805" s="30" t="n">
        <v>965000</v>
      </c>
      <c r="I4805" s="31" t="n">
        <v>0</v>
      </c>
      <c r="J4805" s="31" t="n"/>
      <c r="K4805" s="31" t="n">
        <v>0</v>
      </c>
      <c r="L4805" s="32" t="n"/>
      <c r="M4805" s="31" t="n">
        <v>0</v>
      </c>
      <c r="N4805" s="31" t="n">
        <v>0</v>
      </c>
      <c r="O4805" s="31" t="n"/>
      <c r="P4805" s="31" t="n"/>
      <c r="Q4805" s="31" t="n">
        <v>0</v>
      </c>
      <c r="R4805" s="31" t="n"/>
      <c r="S4805" s="32" t="n"/>
      <c r="T4805" s="32" t="n"/>
      <c r="V4805" t="inlineStr">
        <is>
          <t>070dg</t>
        </is>
      </c>
      <c r="W4805" t="n">
        <v>7644</v>
      </c>
      <c r="Y4805" t="inlineStr">
        <is>
          <t>7058f788-9d4a-40df-bf2f-c246ffff6834</t>
        </is>
      </c>
      <c r="Z4805" t="inlineStr">
        <is>
          <t>Joshua Kotai (NYI G)</t>
        </is>
      </c>
    </row>
    <row r="4806">
      <c r="A4806" t="inlineStr">
        <is>
          <t>Joshua Nodler</t>
        </is>
      </c>
      <c r="B4806" t="inlineStr">
        <is>
          <t>(N/A)</t>
        </is>
      </c>
      <c r="C4806" t="inlineStr">
        <is>
          <t>C</t>
        </is>
      </c>
      <c r="D4806" t="inlineStr">
        <is>
          <t>F</t>
        </is>
      </c>
      <c r="E4806" t="n">
        <v>25</v>
      </c>
      <c r="F4806" t="inlineStr">
        <is>
          <t>FA</t>
        </is>
      </c>
      <c r="G4806" t="inlineStr">
        <is>
          <t>FA</t>
        </is>
      </c>
      <c r="H4806" s="30" t="n">
        <v>1</v>
      </c>
      <c r="I4806" s="31" t="n">
        <v>0</v>
      </c>
      <c r="J4806" s="31" t="n"/>
      <c r="K4806" s="31" t="n">
        <v>0</v>
      </c>
      <c r="L4806" s="32" t="n"/>
      <c r="M4806" s="31" t="n">
        <v>0</v>
      </c>
      <c r="N4806" s="31" t="n">
        <v>0</v>
      </c>
      <c r="O4806" s="31" t="n"/>
      <c r="P4806" s="31" t="n"/>
      <c r="Q4806" s="31" t="n">
        <v>0</v>
      </c>
      <c r="R4806" s="31" t="n"/>
      <c r="S4806" s="32" t="n"/>
      <c r="T4806" s="32" t="n"/>
      <c r="V4806" t="inlineStr">
        <is>
          <t>051v0</t>
        </is>
      </c>
      <c r="Z4806" t="inlineStr">
        <is>
          <t>Joshua Nodler ((N/A) C)</t>
        </is>
      </c>
    </row>
    <row r="4807">
      <c r="A4807" t="inlineStr">
        <is>
          <t>Joshua Ravensbergen</t>
        </is>
      </c>
      <c r="B4807" t="inlineStr">
        <is>
          <t>SJS</t>
        </is>
      </c>
      <c r="C4807" t="inlineStr">
        <is>
          <t>G</t>
        </is>
      </c>
      <c r="D4807" t="inlineStr">
        <is>
          <t>G</t>
        </is>
      </c>
      <c r="E4807" t="n">
        <v>19</v>
      </c>
      <c r="F4807" t="inlineStr">
        <is>
          <t>T</t>
        </is>
      </c>
      <c r="G4807" t="inlineStr">
        <is>
          <t>Le Duke of Dangles</t>
        </is>
      </c>
      <c r="H4807" s="30" t="n">
        <v>1</v>
      </c>
      <c r="I4807" s="31" t="n">
        <v>0</v>
      </c>
      <c r="J4807" s="31" t="n"/>
      <c r="K4807" s="31" t="n">
        <v>0</v>
      </c>
      <c r="L4807" s="32" t="n"/>
      <c r="M4807" s="31" t="n">
        <v>0</v>
      </c>
      <c r="N4807" s="31" t="n">
        <v>0</v>
      </c>
      <c r="O4807" s="31" t="n"/>
      <c r="P4807" s="31" t="n"/>
      <c r="Q4807" s="31" t="n">
        <v>0</v>
      </c>
      <c r="R4807" s="31" t="n"/>
      <c r="S4807" s="32" t="n"/>
      <c r="T4807" s="32" t="n"/>
      <c r="V4807" t="inlineStr">
        <is>
          <t>06pww</t>
        </is>
      </c>
      <c r="W4807" t="n">
        <v>7404</v>
      </c>
      <c r="Y4807" t="inlineStr">
        <is>
          <t>61c856fd-7213-4f48-bb4b-e0ac51d7c1b3</t>
        </is>
      </c>
      <c r="Z4807" t="inlineStr">
        <is>
          <t>Joshua Ravensbergen (SJS G)</t>
        </is>
      </c>
    </row>
    <row r="4808">
      <c r="A4808" t="inlineStr">
        <is>
          <t>Josiah Didier</t>
        </is>
      </c>
      <c r="B4808" t="inlineStr">
        <is>
          <t>DET</t>
        </is>
      </c>
      <c r="C4808" t="inlineStr">
        <is>
          <t>D</t>
        </is>
      </c>
      <c r="D4808" t="inlineStr">
        <is>
          <t>D</t>
        </is>
      </c>
      <c r="E4808" t="n">
        <v>33</v>
      </c>
      <c r="F4808" t="inlineStr">
        <is>
          <t>FA</t>
        </is>
      </c>
      <c r="G4808" t="inlineStr">
        <is>
          <t>FA</t>
        </is>
      </c>
      <c r="H4808" s="30" t="n">
        <v>1</v>
      </c>
      <c r="I4808" s="31" t="n">
        <v>0</v>
      </c>
      <c r="J4808" s="31" t="n"/>
      <c r="K4808" s="31" t="n">
        <v>0</v>
      </c>
      <c r="L4808" s="32" t="n"/>
      <c r="M4808" s="31" t="n">
        <v>0</v>
      </c>
      <c r="N4808" s="31" t="n">
        <v>0</v>
      </c>
      <c r="O4808" s="31" t="n"/>
      <c r="P4808" s="31" t="n"/>
      <c r="Q4808" s="31" t="n">
        <v>0</v>
      </c>
      <c r="R4808" s="31" t="n"/>
      <c r="S4808" s="32" t="n"/>
      <c r="T4808" s="32" t="n"/>
      <c r="V4808" t="inlineStr">
        <is>
          <t>02g2d</t>
        </is>
      </c>
      <c r="W4808" t="n">
        <v>4950</v>
      </c>
      <c r="X4808" t="n">
        <v>5463</v>
      </c>
      <c r="Y4808" t="inlineStr">
        <is>
          <t>931edf27-0202-4b0f-abe0-a800560a8341</t>
        </is>
      </c>
      <c r="Z4808" t="inlineStr">
        <is>
          <t>Josiah Didier (DET D)</t>
        </is>
      </c>
    </row>
    <row r="4809">
      <c r="A4809" t="inlineStr">
        <is>
          <t>Jozef Balej</t>
        </is>
      </c>
      <c r="B4809" t="inlineStr">
        <is>
          <t>(N/A)</t>
        </is>
      </c>
      <c r="C4809" t="inlineStr">
        <is>
          <t>RW</t>
        </is>
      </c>
      <c r="D4809" t="inlineStr">
        <is>
          <t>F</t>
        </is>
      </c>
      <c r="E4809" t="n">
        <v>44</v>
      </c>
      <c r="F4809" t="inlineStr">
        <is>
          <t>FA</t>
        </is>
      </c>
      <c r="G4809" t="inlineStr">
        <is>
          <t>FA</t>
        </is>
      </c>
      <c r="H4809" s="30" t="n">
        <v>1</v>
      </c>
      <c r="I4809" s="31" t="n">
        <v>0</v>
      </c>
      <c r="J4809" s="31" t="n"/>
      <c r="K4809" s="31" t="n">
        <v>0</v>
      </c>
      <c r="L4809" s="32" t="n"/>
      <c r="M4809" s="31" t="n">
        <v>0</v>
      </c>
      <c r="N4809" s="31" t="n">
        <v>0</v>
      </c>
      <c r="O4809" s="31" t="n"/>
      <c r="P4809" s="31" t="n"/>
      <c r="Q4809" s="31" t="n">
        <v>0</v>
      </c>
      <c r="R4809" s="31" t="n"/>
      <c r="S4809" s="32" t="n"/>
      <c r="T4809" s="32" t="n"/>
      <c r="V4809" t="inlineStr">
        <is>
          <t>004ao</t>
        </is>
      </c>
      <c r="W4809" t="n">
        <v>1784</v>
      </c>
      <c r="X4809" t="n">
        <v>2495</v>
      </c>
      <c r="Z4809" t="inlineStr">
        <is>
          <t>Jozef Balej ((N/A) RW)</t>
        </is>
      </c>
    </row>
    <row r="4810">
      <c r="A4810" t="inlineStr">
        <is>
          <t>Judd Caulfield</t>
        </is>
      </c>
      <c r="B4810" t="inlineStr">
        <is>
          <t>ANA</t>
        </is>
      </c>
      <c r="C4810" t="inlineStr">
        <is>
          <t>RW</t>
        </is>
      </c>
      <c r="D4810" t="inlineStr">
        <is>
          <t>F</t>
        </is>
      </c>
      <c r="E4810" t="n">
        <v>25</v>
      </c>
      <c r="F4810" t="inlineStr">
        <is>
          <t>FA</t>
        </is>
      </c>
      <c r="G4810" t="inlineStr">
        <is>
          <t>FA</t>
        </is>
      </c>
      <c r="H4810" s="30" t="n">
        <v>875000</v>
      </c>
      <c r="I4810" s="31" t="n">
        <v>0</v>
      </c>
      <c r="J4810" s="31" t="n"/>
      <c r="K4810" s="31" t="n">
        <v>0</v>
      </c>
      <c r="L4810" s="32" t="n"/>
      <c r="M4810" s="31" t="n">
        <v>0</v>
      </c>
      <c r="N4810" s="31" t="n">
        <v>0</v>
      </c>
      <c r="O4810" s="31" t="n"/>
      <c r="P4810" s="31" t="n"/>
      <c r="Q4810" s="31" t="n">
        <v>0</v>
      </c>
      <c r="R4810" s="31" t="n"/>
      <c r="S4810" s="32" t="n"/>
      <c r="T4810" s="32" t="n"/>
      <c r="V4810" t="inlineStr">
        <is>
          <t>051uw</t>
        </is>
      </c>
      <c r="W4810" t="n">
        <v>6075</v>
      </c>
      <c r="Y4810" t="inlineStr">
        <is>
          <t>d35fab33-488c-40b8-97c4-0607956fdf89</t>
        </is>
      </c>
      <c r="Z4810" t="inlineStr">
        <is>
          <t>Judd Caulfield (ANA RW)</t>
        </is>
      </c>
    </row>
    <row r="4811">
      <c r="A4811" t="inlineStr">
        <is>
          <t>Judd Peterson</t>
        </is>
      </c>
      <c r="B4811" t="inlineStr">
        <is>
          <t>(N/A)</t>
        </is>
      </c>
      <c r="C4811" t="inlineStr">
        <is>
          <t>C</t>
        </is>
      </c>
      <c r="D4811" t="inlineStr">
        <is>
          <t>F</t>
        </is>
      </c>
      <c r="E4811" t="n">
        <v>32</v>
      </c>
      <c r="F4811" t="inlineStr">
        <is>
          <t>FA</t>
        </is>
      </c>
      <c r="G4811" t="inlineStr">
        <is>
          <t>FA</t>
        </is>
      </c>
      <c r="H4811" s="30" t="n">
        <v>1</v>
      </c>
      <c r="I4811" s="31" t="n">
        <v>0</v>
      </c>
      <c r="J4811" s="31" t="n"/>
      <c r="K4811" s="31" t="n">
        <v>0</v>
      </c>
      <c r="L4811" s="32" t="n"/>
      <c r="M4811" s="31" t="n">
        <v>0</v>
      </c>
      <c r="N4811" s="31" t="n">
        <v>0</v>
      </c>
      <c r="O4811" s="31" t="n"/>
      <c r="P4811" s="31" t="n"/>
      <c r="Q4811" s="31" t="n">
        <v>0</v>
      </c>
      <c r="R4811" s="31" t="n"/>
      <c r="S4811" s="32" t="n"/>
      <c r="T4811" s="32" t="n"/>
      <c r="V4811" t="inlineStr">
        <is>
          <t>02oe1</t>
        </is>
      </c>
      <c r="X4811" t="n">
        <v>5893</v>
      </c>
      <c r="Z4811" t="inlineStr">
        <is>
          <t>Judd Peterson ((N/A) C)</t>
        </is>
      </c>
    </row>
    <row r="4812">
      <c r="A4812" t="inlineStr">
        <is>
          <t>Juha Jaaska</t>
        </is>
      </c>
      <c r="B4812" t="inlineStr">
        <is>
          <t>CAR</t>
        </is>
      </c>
      <c r="C4812" t="inlineStr">
        <is>
          <t>LW</t>
        </is>
      </c>
      <c r="D4812" t="inlineStr">
        <is>
          <t>F</t>
        </is>
      </c>
      <c r="E4812" t="n">
        <v>28</v>
      </c>
      <c r="F4812" t="inlineStr">
        <is>
          <t>FA</t>
        </is>
      </c>
      <c r="G4812" t="inlineStr">
        <is>
          <t>FA</t>
        </is>
      </c>
      <c r="H4812" s="30" t="n">
        <v>775000</v>
      </c>
      <c r="I4812" s="31" t="n">
        <v>0</v>
      </c>
      <c r="J4812" s="31" t="n"/>
      <c r="K4812" s="31" t="n">
        <v>0</v>
      </c>
      <c r="L4812" s="32" t="n"/>
      <c r="M4812" s="31" t="n">
        <v>0</v>
      </c>
      <c r="N4812" s="31" t="n">
        <v>0</v>
      </c>
      <c r="O4812" s="31" t="n"/>
      <c r="P4812" s="31" t="n"/>
      <c r="Q4812" s="31" t="n">
        <v>0</v>
      </c>
      <c r="R4812" s="31" t="n"/>
      <c r="S4812" s="32" t="n"/>
      <c r="T4812" s="32" t="n"/>
      <c r="V4812" t="inlineStr">
        <is>
          <t>06l4o</t>
        </is>
      </c>
      <c r="W4812" t="n">
        <v>7112</v>
      </c>
      <c r="Y4812" t="inlineStr">
        <is>
          <t>6e1c8be0-d858-4c3f-ae8d-b35dd83d939f</t>
        </is>
      </c>
      <c r="Z4812" t="inlineStr">
        <is>
          <t>Juha Jaaska (CAR LW)</t>
        </is>
      </c>
    </row>
    <row r="4813">
      <c r="A4813" t="inlineStr">
        <is>
          <t>Juha Jarvenpaa</t>
        </is>
      </c>
      <c r="B4813" t="inlineStr">
        <is>
          <t>(N/A)</t>
        </is>
      </c>
      <c r="C4813" t="inlineStr">
        <is>
          <t>G</t>
        </is>
      </c>
      <c r="D4813" t="inlineStr">
        <is>
          <t>G</t>
        </is>
      </c>
      <c r="E4813" t="n">
        <v>37</v>
      </c>
      <c r="F4813" t="inlineStr">
        <is>
          <t>FA</t>
        </is>
      </c>
      <c r="G4813" t="inlineStr">
        <is>
          <t>FA</t>
        </is>
      </c>
      <c r="H4813" s="30" t="n">
        <v>1</v>
      </c>
      <c r="I4813" s="31" t="n">
        <v>0</v>
      </c>
      <c r="J4813" s="31" t="n"/>
      <c r="K4813" s="31" t="n">
        <v>0</v>
      </c>
      <c r="L4813" s="32" t="n"/>
      <c r="M4813" s="31" t="n">
        <v>0</v>
      </c>
      <c r="N4813" s="31" t="n">
        <v>0</v>
      </c>
      <c r="O4813" s="31" t="n"/>
      <c r="P4813" s="31" t="n"/>
      <c r="Q4813" s="31" t="n">
        <v>0</v>
      </c>
      <c r="R4813" s="31" t="n"/>
      <c r="S4813" s="32" t="n"/>
      <c r="T4813" s="32" t="n"/>
      <c r="V4813" t="inlineStr">
        <is>
          <t>03ajr</t>
        </is>
      </c>
      <c r="Z4813" t="inlineStr">
        <is>
          <t>Juha Jarvenpaa ((N/A) G)</t>
        </is>
      </c>
    </row>
    <row r="4814">
      <c r="A4814" t="inlineStr">
        <is>
          <t>Juha Jatkola</t>
        </is>
      </c>
      <c r="B4814" t="inlineStr">
        <is>
          <t>NSH</t>
        </is>
      </c>
      <c r="C4814" t="inlineStr">
        <is>
          <t>G</t>
        </is>
      </c>
      <c r="D4814" t="inlineStr">
        <is>
          <t>G</t>
        </is>
      </c>
      <c r="E4814" t="n">
        <v>24</v>
      </c>
      <c r="F4814" t="inlineStr">
        <is>
          <t>FA</t>
        </is>
      </c>
      <c r="G4814" t="inlineStr">
        <is>
          <t>FA</t>
        </is>
      </c>
      <c r="H4814" s="30" t="n">
        <v>1</v>
      </c>
      <c r="I4814" s="31" t="n">
        <v>0</v>
      </c>
      <c r="J4814" s="31" t="n"/>
      <c r="K4814" s="31" t="n">
        <v>0</v>
      </c>
      <c r="L4814" s="32" t="n"/>
      <c r="M4814" s="31" t="n">
        <v>0</v>
      </c>
      <c r="N4814" s="31" t="n">
        <v>0</v>
      </c>
      <c r="O4814" s="31" t="n"/>
      <c r="P4814" s="31" t="n"/>
      <c r="Q4814" s="31" t="n">
        <v>0</v>
      </c>
      <c r="R4814" s="31" t="n"/>
      <c r="S4814" s="32" t="n"/>
      <c r="T4814" s="32" t="n"/>
      <c r="V4814" t="inlineStr">
        <is>
          <t>0642m</t>
        </is>
      </c>
      <c r="Y4814" t="inlineStr">
        <is>
          <t>636c8c67-3e99-4b68-80a2-3aac89654781</t>
        </is>
      </c>
      <c r="Z4814" t="inlineStr">
        <is>
          <t>Juha Jatkola (NSH G)</t>
        </is>
      </c>
    </row>
    <row r="4815">
      <c r="A4815" t="inlineStr">
        <is>
          <t>Juha Metsola</t>
        </is>
      </c>
      <c r="B4815" t="inlineStr">
        <is>
          <t>(N/A)</t>
        </is>
      </c>
      <c r="C4815" t="inlineStr">
        <is>
          <t>G</t>
        </is>
      </c>
      <c r="D4815" t="inlineStr">
        <is>
          <t>G</t>
        </is>
      </c>
      <c r="E4815" t="n">
        <v>37</v>
      </c>
      <c r="F4815" t="inlineStr">
        <is>
          <t>FA</t>
        </is>
      </c>
      <c r="G4815" t="inlineStr">
        <is>
          <t>FA</t>
        </is>
      </c>
      <c r="H4815" s="30" t="n">
        <v>1</v>
      </c>
      <c r="I4815" s="31" t="n">
        <v>0</v>
      </c>
      <c r="J4815" s="31" t="n"/>
      <c r="K4815" s="31" t="n">
        <v>0</v>
      </c>
      <c r="L4815" s="32" t="n"/>
      <c r="M4815" s="31" t="n">
        <v>0</v>
      </c>
      <c r="N4815" s="31" t="n">
        <v>0</v>
      </c>
      <c r="O4815" s="31" t="n"/>
      <c r="P4815" s="31" t="n"/>
      <c r="Q4815" s="31" t="n">
        <v>0</v>
      </c>
      <c r="R4815" s="31" t="n"/>
      <c r="S4815" s="32" t="n"/>
      <c r="T4815" s="32" t="n"/>
      <c r="V4815" t="inlineStr">
        <is>
          <t>04duu</t>
        </is>
      </c>
      <c r="Z4815" t="inlineStr">
        <is>
          <t>Juha Metsola ((N/A) G)</t>
        </is>
      </c>
    </row>
    <row r="4816">
      <c r="A4816" t="inlineStr">
        <is>
          <t>Juha Toivonen</t>
        </is>
      </c>
      <c r="B4816" t="inlineStr">
        <is>
          <t>(N/A)</t>
        </is>
      </c>
      <c r="C4816" t="inlineStr">
        <is>
          <t>G</t>
        </is>
      </c>
      <c r="D4816" t="inlineStr">
        <is>
          <t>G</t>
        </is>
      </c>
      <c r="E4816" t="n">
        <v>39</v>
      </c>
      <c r="F4816" t="inlineStr">
        <is>
          <t>FA</t>
        </is>
      </c>
      <c r="G4816" t="inlineStr">
        <is>
          <t>FA</t>
        </is>
      </c>
      <c r="H4816" s="30" t="n">
        <v>1</v>
      </c>
      <c r="I4816" s="31" t="n">
        <v>0</v>
      </c>
      <c r="J4816" s="31" t="n"/>
      <c r="K4816" s="31" t="n">
        <v>0</v>
      </c>
      <c r="L4816" s="32" t="n"/>
      <c r="M4816" s="31" t="n">
        <v>0</v>
      </c>
      <c r="N4816" s="31" t="n">
        <v>0</v>
      </c>
      <c r="O4816" s="31" t="n"/>
      <c r="P4816" s="31" t="n"/>
      <c r="Q4816" s="31" t="n">
        <v>0</v>
      </c>
      <c r="R4816" s="31" t="n"/>
      <c r="S4816" s="32" t="n"/>
      <c r="T4816" s="32" t="n"/>
      <c r="V4816" t="inlineStr">
        <is>
          <t>024d8</t>
        </is>
      </c>
      <c r="Z4816" t="inlineStr">
        <is>
          <t>Juha Toivonen ((N/A) G)</t>
        </is>
      </c>
    </row>
    <row r="4817">
      <c r="A4817" t="inlineStr">
        <is>
          <t>Juho Korhonen</t>
        </is>
      </c>
      <c r="B4817" t="inlineStr">
        <is>
          <t>(N/A)</t>
        </is>
      </c>
      <c r="C4817" t="inlineStr">
        <is>
          <t>D</t>
        </is>
      </c>
      <c r="D4817" t="inlineStr">
        <is>
          <t>D</t>
        </is>
      </c>
      <c r="E4817" t="n">
        <v>27</v>
      </c>
      <c r="F4817" t="inlineStr">
        <is>
          <t>FA</t>
        </is>
      </c>
      <c r="G4817" t="inlineStr">
        <is>
          <t>FA</t>
        </is>
      </c>
      <c r="H4817" s="30" t="n">
        <v>1</v>
      </c>
      <c r="I4817" s="31" t="n">
        <v>0</v>
      </c>
      <c r="J4817" s="31" t="n"/>
      <c r="K4817" s="31" t="n">
        <v>0</v>
      </c>
      <c r="L4817" s="32" t="n"/>
      <c r="M4817" s="31" t="n">
        <v>0</v>
      </c>
      <c r="N4817" s="31" t="n">
        <v>0</v>
      </c>
      <c r="O4817" s="31" t="n"/>
      <c r="P4817" s="31" t="n"/>
      <c r="Q4817" s="31" t="n">
        <v>0</v>
      </c>
      <c r="R4817" s="31" t="n"/>
      <c r="S4817" s="32" t="n"/>
      <c r="T4817" s="32" t="n"/>
      <c r="V4817" t="inlineStr">
        <is>
          <t>04iwa</t>
        </is>
      </c>
      <c r="Z4817" t="inlineStr">
        <is>
          <t>Juho Korhonen ((N/A) D)</t>
        </is>
      </c>
    </row>
    <row r="4818">
      <c r="A4818" t="inlineStr">
        <is>
          <t>Juho Markkanen</t>
        </is>
      </c>
      <c r="B4818" t="inlineStr">
        <is>
          <t>LAK</t>
        </is>
      </c>
      <c r="C4818" t="inlineStr">
        <is>
          <t>G</t>
        </is>
      </c>
      <c r="D4818" t="inlineStr">
        <is>
          <t>G</t>
        </is>
      </c>
      <c r="E4818" t="n">
        <v>24</v>
      </c>
      <c r="F4818" t="inlineStr">
        <is>
          <t>FA</t>
        </is>
      </c>
      <c r="G4818" t="inlineStr">
        <is>
          <t>FA</t>
        </is>
      </c>
      <c r="H4818" s="30" t="n">
        <v>1</v>
      </c>
      <c r="I4818" s="31" t="n">
        <v>0</v>
      </c>
      <c r="J4818" s="31" t="n"/>
      <c r="K4818" s="31" t="n">
        <v>0</v>
      </c>
      <c r="L4818" s="32" t="n"/>
      <c r="M4818" s="31" t="n">
        <v>0</v>
      </c>
      <c r="N4818" s="31" t="n">
        <v>0</v>
      </c>
      <c r="O4818" s="31" t="n"/>
      <c r="P4818" s="31" t="n"/>
      <c r="Q4818" s="31" t="n">
        <v>0</v>
      </c>
      <c r="R4818" s="31" t="n"/>
      <c r="S4818" s="32" t="n"/>
      <c r="T4818" s="32" t="n"/>
      <c r="V4818" t="inlineStr">
        <is>
          <t>05oj9</t>
        </is>
      </c>
      <c r="Y4818" t="inlineStr">
        <is>
          <t>5eb2cb95-243e-4a14-8e90-cd599a80c588</t>
        </is>
      </c>
      <c r="Z4818" t="inlineStr">
        <is>
          <t>Juho Markkanen (LAK G)</t>
        </is>
      </c>
    </row>
    <row r="4819">
      <c r="A4819" t="inlineStr">
        <is>
          <t>Juho Nyberg</t>
        </is>
      </c>
      <c r="B4819" t="inlineStr">
        <is>
          <t>(N/A)</t>
        </is>
      </c>
      <c r="C4819" t="inlineStr">
        <is>
          <t>LW</t>
        </is>
      </c>
      <c r="D4819" t="inlineStr">
        <is>
          <t>F</t>
        </is>
      </c>
      <c r="E4819" t="n">
        <v>15</v>
      </c>
      <c r="F4819" t="inlineStr">
        <is>
          <t>FA</t>
        </is>
      </c>
      <c r="G4819" t="inlineStr">
        <is>
          <t>FA</t>
        </is>
      </c>
      <c r="H4819" s="30" t="n">
        <v>1</v>
      </c>
      <c r="I4819" s="31" t="n">
        <v>0</v>
      </c>
      <c r="J4819" s="31" t="n"/>
      <c r="K4819" s="31" t="n">
        <v>0</v>
      </c>
      <c r="L4819" s="32" t="n"/>
      <c r="M4819" s="31" t="n">
        <v>0</v>
      </c>
      <c r="N4819" s="31" t="n">
        <v>0</v>
      </c>
      <c r="O4819" s="31" t="n"/>
      <c r="P4819" s="31" t="n"/>
      <c r="Q4819" s="31" t="n">
        <v>0</v>
      </c>
      <c r="R4819" s="31" t="n"/>
      <c r="S4819" s="32" t="n"/>
      <c r="T4819" s="32" t="n"/>
      <c r="V4819" t="inlineStr">
        <is>
          <t>0770s</t>
        </is>
      </c>
      <c r="Z4819" t="inlineStr">
        <is>
          <t>Juho Nyberg ((N/A) LW)</t>
        </is>
      </c>
    </row>
    <row r="4820">
      <c r="A4820" t="inlineStr">
        <is>
          <t>Juho Olkinuora</t>
        </is>
      </c>
      <c r="B4820" t="inlineStr">
        <is>
          <t>(N/A)</t>
        </is>
      </c>
      <c r="C4820" t="inlineStr">
        <is>
          <t>G</t>
        </is>
      </c>
      <c r="D4820" t="inlineStr">
        <is>
          <t>G</t>
        </is>
      </c>
      <c r="E4820" t="n">
        <v>35</v>
      </c>
      <c r="F4820" t="inlineStr">
        <is>
          <t>FA</t>
        </is>
      </c>
      <c r="G4820" t="inlineStr">
        <is>
          <t>FA</t>
        </is>
      </c>
      <c r="H4820" s="30" t="n">
        <v>1</v>
      </c>
      <c r="I4820" s="31" t="n">
        <v>0</v>
      </c>
      <c r="J4820" s="31" t="n"/>
      <c r="K4820" s="31" t="n">
        <v>0</v>
      </c>
      <c r="L4820" s="32" t="n"/>
      <c r="M4820" s="31" t="n">
        <v>0</v>
      </c>
      <c r="N4820" s="31" t="n">
        <v>0</v>
      </c>
      <c r="O4820" s="31" t="n"/>
      <c r="P4820" s="31" t="n"/>
      <c r="Q4820" s="31" t="n">
        <v>0</v>
      </c>
      <c r="R4820" s="31" t="n"/>
      <c r="S4820" s="32" t="n"/>
      <c r="T4820" s="32" t="n"/>
      <c r="V4820" t="inlineStr">
        <is>
          <t>02ycg</t>
        </is>
      </c>
      <c r="W4820" t="n">
        <v>4121</v>
      </c>
      <c r="X4820" t="n">
        <v>5945</v>
      </c>
      <c r="Y4820" t="inlineStr">
        <is>
          <t>a97c4965-8b6a-4f1d-b8dd-9db35e13bd39</t>
        </is>
      </c>
      <c r="Z4820" t="inlineStr">
        <is>
          <t>Juho Olkinuora ((N/A) G)</t>
        </is>
      </c>
    </row>
    <row r="4821">
      <c r="A4821" t="inlineStr">
        <is>
          <t>Juho Piiparinen</t>
        </is>
      </c>
      <c r="B4821" t="inlineStr">
        <is>
          <t>VGK</t>
        </is>
      </c>
      <c r="C4821" t="inlineStr">
        <is>
          <t>D</t>
        </is>
      </c>
      <c r="D4821" t="inlineStr">
        <is>
          <t>D</t>
        </is>
      </c>
      <c r="E4821" t="n">
        <v>18</v>
      </c>
      <c r="F4821" t="inlineStr">
        <is>
          <t>FA</t>
        </is>
      </c>
      <c r="G4821" t="inlineStr">
        <is>
          <t>FA</t>
        </is>
      </c>
      <c r="H4821" s="30" t="n">
        <v>1</v>
      </c>
      <c r="I4821" s="31" t="n">
        <v>0</v>
      </c>
      <c r="J4821" s="31" t="n"/>
      <c r="K4821" s="31" t="n">
        <v>0</v>
      </c>
      <c r="L4821" s="32" t="n"/>
      <c r="M4821" s="31" t="n">
        <v>0</v>
      </c>
      <c r="N4821" s="31" t="n">
        <v>0</v>
      </c>
      <c r="O4821" s="31" t="n"/>
      <c r="P4821" s="31" t="n"/>
      <c r="Q4821" s="31" t="n">
        <v>0</v>
      </c>
      <c r="R4821" s="31" t="n"/>
      <c r="S4821" s="32" t="n"/>
      <c r="T4821" s="32" t="n"/>
      <c r="V4821" t="inlineStr">
        <is>
          <t>0760u</t>
        </is>
      </c>
      <c r="W4821" t="n">
        <v>7731</v>
      </c>
      <c r="Y4821" t="inlineStr">
        <is>
          <t>5884501e-e27e-4109-9af3-9b7d8c9bfe1b</t>
        </is>
      </c>
      <c r="Z4821" t="inlineStr">
        <is>
          <t>Juho Piiparinen (VGK D)</t>
        </is>
      </c>
    </row>
    <row r="4822">
      <c r="A4822" t="inlineStr">
        <is>
          <t>Jujhar Khaira</t>
        </is>
      </c>
      <c r="B4822" t="inlineStr">
        <is>
          <t>(N/A)</t>
        </is>
      </c>
      <c r="C4822" t="inlineStr">
        <is>
          <t>LW</t>
        </is>
      </c>
      <c r="D4822" t="inlineStr">
        <is>
          <t>F</t>
        </is>
      </c>
      <c r="E4822" t="n">
        <v>32</v>
      </c>
      <c r="F4822" t="inlineStr">
        <is>
          <t>FA</t>
        </is>
      </c>
      <c r="G4822" t="inlineStr">
        <is>
          <t>FA</t>
        </is>
      </c>
      <c r="H4822" s="30" t="n">
        <v>1</v>
      </c>
      <c r="I4822" s="31" t="n">
        <v>0</v>
      </c>
      <c r="J4822" s="31" t="n"/>
      <c r="K4822" s="31" t="n">
        <v>0</v>
      </c>
      <c r="L4822" s="32" t="n"/>
      <c r="M4822" s="31" t="n">
        <v>0</v>
      </c>
      <c r="N4822" s="31" t="n">
        <v>0</v>
      </c>
      <c r="O4822" s="31" t="n"/>
      <c r="P4822" s="31" t="n"/>
      <c r="Q4822" s="31" t="n">
        <v>0</v>
      </c>
      <c r="R4822" s="31" t="n"/>
      <c r="S4822" s="32" t="n"/>
      <c r="T4822" s="32" t="n"/>
      <c r="V4822" t="inlineStr">
        <is>
          <t>02npo</t>
        </is>
      </c>
      <c r="W4822" t="n">
        <v>4255</v>
      </c>
      <c r="X4822" t="n">
        <v>5754</v>
      </c>
      <c r="Y4822" t="inlineStr">
        <is>
          <t>3094237f-be44-4c78-b134-5c95e58252df</t>
        </is>
      </c>
      <c r="Z4822" t="inlineStr">
        <is>
          <t>Jujhar Khaira ((N/A) LW)</t>
        </is>
      </c>
    </row>
    <row r="4823">
      <c r="A4823" t="inlineStr">
        <is>
          <t>Jules Boilard</t>
        </is>
      </c>
      <c r="B4823" t="inlineStr">
        <is>
          <t>(N/A)</t>
        </is>
      </c>
      <c r="C4823" t="inlineStr">
        <is>
          <t>RW</t>
        </is>
      </c>
      <c r="D4823" t="inlineStr">
        <is>
          <t>F</t>
        </is>
      </c>
      <c r="E4823" t="n">
        <v>21</v>
      </c>
      <c r="F4823" t="inlineStr">
        <is>
          <t>FA</t>
        </is>
      </c>
      <c r="G4823" t="inlineStr">
        <is>
          <t>FA</t>
        </is>
      </c>
      <c r="H4823" s="30" t="n">
        <v>1</v>
      </c>
      <c r="I4823" s="31" t="n">
        <v>0</v>
      </c>
      <c r="J4823" s="31" t="n"/>
      <c r="K4823" s="31" t="n">
        <v>0</v>
      </c>
      <c r="L4823" s="32" t="n"/>
      <c r="M4823" s="31" t="n">
        <v>0</v>
      </c>
      <c r="N4823" s="31" t="n">
        <v>0</v>
      </c>
      <c r="O4823" s="31" t="n"/>
      <c r="P4823" s="31" t="n"/>
      <c r="Q4823" s="31" t="n">
        <v>0</v>
      </c>
      <c r="R4823" s="31" t="n"/>
      <c r="S4823" s="32" t="n"/>
      <c r="T4823" s="32" t="n"/>
      <c r="V4823" t="inlineStr">
        <is>
          <t>06miw</t>
        </is>
      </c>
      <c r="Z4823" t="inlineStr">
        <is>
          <t>Jules Boilard ((N/A) RW)</t>
        </is>
      </c>
    </row>
    <row r="4824">
      <c r="A4824" t="inlineStr">
        <is>
          <t>Julian Kislin</t>
        </is>
      </c>
      <c r="B4824" t="inlineStr">
        <is>
          <t>(N/A)</t>
        </is>
      </c>
      <c r="C4824" t="inlineStr">
        <is>
          <t>D</t>
        </is>
      </c>
      <c r="D4824" t="inlineStr">
        <is>
          <t>D</t>
        </is>
      </c>
      <c r="E4824" t="n">
        <v>27</v>
      </c>
      <c r="F4824" t="inlineStr">
        <is>
          <t>FA</t>
        </is>
      </c>
      <c r="G4824" t="inlineStr">
        <is>
          <t>FA</t>
        </is>
      </c>
      <c r="H4824" s="30" t="n">
        <v>1</v>
      </c>
      <c r="I4824" s="31" t="n">
        <v>0</v>
      </c>
      <c r="J4824" s="31" t="n"/>
      <c r="K4824" s="31" t="n">
        <v>0</v>
      </c>
      <c r="L4824" s="32" t="n"/>
      <c r="M4824" s="31" t="n">
        <v>0</v>
      </c>
      <c r="N4824" s="31" t="n">
        <v>0</v>
      </c>
      <c r="O4824" s="31" t="n"/>
      <c r="P4824" s="31" t="n"/>
      <c r="Q4824" s="31" t="n">
        <v>0</v>
      </c>
      <c r="R4824" s="31" t="n"/>
      <c r="S4824" s="32" t="n"/>
      <c r="T4824" s="32" t="n"/>
      <c r="V4824" t="inlineStr">
        <is>
          <t>04iw9</t>
        </is>
      </c>
      <c r="Z4824" t="inlineStr">
        <is>
          <t>Julian Kislin ((N/A) D)</t>
        </is>
      </c>
    </row>
    <row r="4825">
      <c r="A4825" t="inlineStr">
        <is>
          <t>Julian Lutz</t>
        </is>
      </c>
      <c r="B4825" t="inlineStr">
        <is>
          <t>UTA</t>
        </is>
      </c>
      <c r="C4825" t="inlineStr">
        <is>
          <t>LW</t>
        </is>
      </c>
      <c r="D4825" t="inlineStr">
        <is>
          <t>F</t>
        </is>
      </c>
      <c r="E4825" t="n">
        <v>22</v>
      </c>
      <c r="F4825" t="inlineStr">
        <is>
          <t>T</t>
        </is>
      </c>
      <c r="G4825" t="inlineStr">
        <is>
          <t>A Bunch of Dusters</t>
        </is>
      </c>
      <c r="H4825" s="30" t="n">
        <v>923333</v>
      </c>
      <c r="I4825" s="31" t="n">
        <v>0</v>
      </c>
      <c r="J4825" s="31" t="n"/>
      <c r="K4825" s="31" t="n">
        <v>0</v>
      </c>
      <c r="L4825" s="32" t="n"/>
      <c r="M4825" s="31" t="n">
        <v>0</v>
      </c>
      <c r="N4825" s="31" t="n">
        <v>0</v>
      </c>
      <c r="O4825" s="31" t="n"/>
      <c r="P4825" s="31" t="n"/>
      <c r="Q4825" s="31" t="n">
        <v>0</v>
      </c>
      <c r="R4825" s="31" t="n"/>
      <c r="S4825" s="32" t="n"/>
      <c r="T4825" s="32" t="n"/>
      <c r="V4825" t="inlineStr">
        <is>
          <t>060nt</t>
        </is>
      </c>
      <c r="W4825" t="n">
        <v>6727</v>
      </c>
      <c r="Y4825" t="inlineStr">
        <is>
          <t>f007ce40-31a1-4dd4-9528-88590ffabe6d</t>
        </is>
      </c>
      <c r="Z4825" t="inlineStr">
        <is>
          <t>Julian Lutz (UTA LW)</t>
        </is>
      </c>
    </row>
    <row r="4826">
      <c r="A4826" t="inlineStr">
        <is>
          <t>Julian Melchiori</t>
        </is>
      </c>
      <c r="B4826" t="inlineStr">
        <is>
          <t>(N/A)</t>
        </is>
      </c>
      <c r="C4826" t="inlineStr">
        <is>
          <t>D</t>
        </is>
      </c>
      <c r="D4826" t="inlineStr">
        <is>
          <t>D</t>
        </is>
      </c>
      <c r="E4826" t="n">
        <v>34</v>
      </c>
      <c r="F4826" t="inlineStr">
        <is>
          <t>FA</t>
        </is>
      </c>
      <c r="G4826" t="inlineStr">
        <is>
          <t>FA</t>
        </is>
      </c>
      <c r="H4826" s="30" t="n">
        <v>1</v>
      </c>
      <c r="I4826" s="31" t="n">
        <v>0</v>
      </c>
      <c r="J4826" s="31" t="n"/>
      <c r="K4826" s="31" t="n">
        <v>0</v>
      </c>
      <c r="L4826" s="32" t="n"/>
      <c r="M4826" s="31" t="n">
        <v>0</v>
      </c>
      <c r="N4826" s="31" t="n">
        <v>0</v>
      </c>
      <c r="O4826" s="31" t="n"/>
      <c r="P4826" s="31" t="n"/>
      <c r="Q4826" s="31" t="n">
        <v>0</v>
      </c>
      <c r="R4826" s="31" t="n"/>
      <c r="S4826" s="32" t="n"/>
      <c r="T4826" s="32" t="n"/>
      <c r="V4826" t="inlineStr">
        <is>
          <t>01zrq</t>
        </is>
      </c>
      <c r="W4826" t="n">
        <v>4087</v>
      </c>
      <c r="X4826" t="n">
        <v>5060</v>
      </c>
      <c r="Z4826" t="inlineStr">
        <is>
          <t>Julian Melchiori ((N/A) D)</t>
        </is>
      </c>
    </row>
    <row r="4827">
      <c r="A4827" t="inlineStr">
        <is>
          <t>Julian Napravnik</t>
        </is>
      </c>
      <c r="B4827" t="inlineStr">
        <is>
          <t>WSH</t>
        </is>
      </c>
      <c r="C4827" t="inlineStr">
        <is>
          <t>RW</t>
        </is>
      </c>
      <c r="D4827" t="inlineStr">
        <is>
          <t>F</t>
        </is>
      </c>
      <c r="E4827" t="n">
        <v>29</v>
      </c>
      <c r="F4827" t="inlineStr">
        <is>
          <t>FA</t>
        </is>
      </c>
      <c r="G4827" t="inlineStr">
        <is>
          <t>FA</t>
        </is>
      </c>
      <c r="H4827" s="30" t="n">
        <v>1</v>
      </c>
      <c r="I4827" s="31" t="n">
        <v>0</v>
      </c>
      <c r="J4827" s="31" t="n"/>
      <c r="K4827" s="31" t="n">
        <v>0</v>
      </c>
      <c r="L4827" s="32" t="n"/>
      <c r="M4827" s="31" t="n">
        <v>0</v>
      </c>
      <c r="N4827" s="31" t="n">
        <v>0</v>
      </c>
      <c r="O4827" s="31" t="n"/>
      <c r="P4827" s="31" t="n"/>
      <c r="Q4827" s="31" t="n">
        <v>0</v>
      </c>
      <c r="R4827" s="31" t="n"/>
      <c r="S4827" s="32" t="n"/>
      <c r="T4827" s="32" t="n"/>
      <c r="V4827" t="inlineStr">
        <is>
          <t>060qa</t>
        </is>
      </c>
      <c r="Y4827" t="inlineStr">
        <is>
          <t>da110237-1a48-48b3-ad67-02ff1aaa4839</t>
        </is>
      </c>
      <c r="Z4827" t="inlineStr">
        <is>
          <t>Julian Napravnik (WSH RW)</t>
        </is>
      </c>
    </row>
    <row r="4828">
      <c r="A4828" t="inlineStr">
        <is>
          <t>Julian Talbot</t>
        </is>
      </c>
      <c r="B4828" t="inlineStr">
        <is>
          <t>(N/A)</t>
        </is>
      </c>
      <c r="C4828" t="inlineStr">
        <is>
          <t>C</t>
        </is>
      </c>
      <c r="D4828" t="inlineStr">
        <is>
          <t>F</t>
        </is>
      </c>
      <c r="E4828" t="n">
        <v>41</v>
      </c>
      <c r="F4828" t="inlineStr">
        <is>
          <t>FA</t>
        </is>
      </c>
      <c r="G4828" t="inlineStr">
        <is>
          <t>FA</t>
        </is>
      </c>
      <c r="H4828" s="30" t="n">
        <v>1</v>
      </c>
      <c r="I4828" s="31" t="n">
        <v>0</v>
      </c>
      <c r="J4828" s="31" t="n"/>
      <c r="K4828" s="31" t="n">
        <v>0</v>
      </c>
      <c r="L4828" s="32" t="n"/>
      <c r="M4828" s="31" t="n">
        <v>0</v>
      </c>
      <c r="N4828" s="31" t="n">
        <v>0</v>
      </c>
      <c r="O4828" s="31" t="n"/>
      <c r="P4828" s="31" t="n"/>
      <c r="Q4828" s="31" t="n">
        <v>0</v>
      </c>
      <c r="R4828" s="31" t="n"/>
      <c r="S4828" s="32" t="n"/>
      <c r="T4828" s="32" t="n"/>
      <c r="V4828" t="inlineStr">
        <is>
          <t>0055k</t>
        </is>
      </c>
      <c r="W4828" t="n">
        <v>2953</v>
      </c>
      <c r="X4828" t="n">
        <v>4373</v>
      </c>
      <c r="Z4828" t="inlineStr">
        <is>
          <t>Julian Talbot ((N/A) C)</t>
        </is>
      </c>
    </row>
    <row r="4829">
      <c r="A4829" t="inlineStr">
        <is>
          <t>Julien Anctil</t>
        </is>
      </c>
      <c r="B4829" t="inlineStr">
        <is>
          <t>DET</t>
        </is>
      </c>
      <c r="C4829" t="inlineStr">
        <is>
          <t>C</t>
        </is>
      </c>
      <c r="D4829" t="inlineStr">
        <is>
          <t>F</t>
        </is>
      </c>
      <c r="E4829" t="n">
        <v>25</v>
      </c>
      <c r="F4829" t="inlineStr">
        <is>
          <t>FA</t>
        </is>
      </c>
      <c r="G4829" t="inlineStr">
        <is>
          <t>FA</t>
        </is>
      </c>
      <c r="H4829" s="30" t="n">
        <v>1</v>
      </c>
      <c r="I4829" s="31" t="n">
        <v>0</v>
      </c>
      <c r="J4829" s="31" t="n"/>
      <c r="K4829" s="31" t="n">
        <v>0</v>
      </c>
      <c r="L4829" s="32" t="n"/>
      <c r="M4829" s="31" t="n">
        <v>0</v>
      </c>
      <c r="N4829" s="31" t="n">
        <v>0</v>
      </c>
      <c r="O4829" s="31" t="n"/>
      <c r="P4829" s="31" t="n"/>
      <c r="Q4829" s="31" t="n">
        <v>0</v>
      </c>
      <c r="R4829" s="31" t="n"/>
      <c r="S4829" s="32" t="n"/>
      <c r="T4829" s="32" t="n"/>
      <c r="V4829" t="inlineStr">
        <is>
          <t>065h0</t>
        </is>
      </c>
      <c r="Y4829" t="inlineStr">
        <is>
          <t>ba063aeb-9949-486c-8783-87fb38e5b1ca</t>
        </is>
      </c>
      <c r="Z4829" t="inlineStr">
        <is>
          <t>Julien Anctil (DET C)</t>
        </is>
      </c>
    </row>
    <row r="4830">
      <c r="A4830" t="inlineStr">
        <is>
          <t>Julien Brouillette</t>
        </is>
      </c>
      <c r="B4830" t="inlineStr">
        <is>
          <t>(N/A)</t>
        </is>
      </c>
      <c r="C4830" t="inlineStr">
        <is>
          <t>D</t>
        </is>
      </c>
      <c r="D4830" t="inlineStr">
        <is>
          <t>D</t>
        </is>
      </c>
      <c r="E4830" t="n">
        <v>39</v>
      </c>
      <c r="F4830" t="inlineStr">
        <is>
          <t>FA</t>
        </is>
      </c>
      <c r="G4830" t="inlineStr">
        <is>
          <t>FA</t>
        </is>
      </c>
      <c r="H4830" s="30" t="n">
        <v>1</v>
      </c>
      <c r="I4830" s="31" t="n">
        <v>0</v>
      </c>
      <c r="J4830" s="31" t="n"/>
      <c r="K4830" s="31" t="n">
        <v>0</v>
      </c>
      <c r="L4830" s="32" t="n"/>
      <c r="M4830" s="31" t="n">
        <v>0</v>
      </c>
      <c r="N4830" s="31" t="n">
        <v>0</v>
      </c>
      <c r="O4830" s="31" t="n"/>
      <c r="P4830" s="31" t="n"/>
      <c r="Q4830" s="31" t="n">
        <v>0</v>
      </c>
      <c r="R4830" s="31" t="n"/>
      <c r="S4830" s="32" t="n"/>
      <c r="T4830" s="32" t="n"/>
      <c r="V4830" t="inlineStr">
        <is>
          <t>02fss</t>
        </is>
      </c>
      <c r="W4830" t="n">
        <v>4314</v>
      </c>
      <c r="X4830" t="n">
        <v>5596</v>
      </c>
      <c r="Z4830" t="inlineStr">
        <is>
          <t>Julien Brouillette ((N/A) D)</t>
        </is>
      </c>
    </row>
    <row r="4831">
      <c r="A4831" t="inlineStr">
        <is>
          <t>Julien Demers</t>
        </is>
      </c>
      <c r="B4831" t="inlineStr">
        <is>
          <t>SJS</t>
        </is>
      </c>
      <c r="C4831" t="inlineStr">
        <is>
          <t>D</t>
        </is>
      </c>
      <c r="D4831" t="inlineStr">
        <is>
          <t>D</t>
        </is>
      </c>
      <c r="E4831" t="n">
        <v>36</v>
      </c>
      <c r="F4831" t="inlineStr">
        <is>
          <t>FA</t>
        </is>
      </c>
      <c r="G4831" t="inlineStr">
        <is>
          <t>FA</t>
        </is>
      </c>
      <c r="H4831" s="30" t="n">
        <v>1</v>
      </c>
      <c r="I4831" s="31" t="n">
        <v>0</v>
      </c>
      <c r="J4831" s="31" t="n"/>
      <c r="K4831" s="31" t="n">
        <v>0</v>
      </c>
      <c r="L4831" s="32" t="n"/>
      <c r="M4831" s="31" t="n">
        <v>0</v>
      </c>
      <c r="N4831" s="31" t="n">
        <v>0</v>
      </c>
      <c r="O4831" s="31" t="n"/>
      <c r="P4831" s="31" t="n"/>
      <c r="Q4831" s="31" t="n">
        <v>0</v>
      </c>
      <c r="R4831" s="31" t="n"/>
      <c r="S4831" s="32" t="n"/>
      <c r="T4831" s="32" t="n"/>
      <c r="V4831" t="inlineStr">
        <is>
          <t>02435</t>
        </is>
      </c>
      <c r="Z4831" t="inlineStr">
        <is>
          <t>Julien Demers (SJS D)</t>
        </is>
      </c>
    </row>
    <row r="4832">
      <c r="A4832" t="inlineStr">
        <is>
          <t>Julien Ellis</t>
        </is>
      </c>
      <c r="B4832" t="inlineStr">
        <is>
          <t>(N/A)</t>
        </is>
      </c>
      <c r="C4832" t="inlineStr">
        <is>
          <t>G</t>
        </is>
      </c>
      <c r="D4832" t="inlineStr">
        <is>
          <t>G</t>
        </is>
      </c>
      <c r="E4832" t="n">
        <v>40</v>
      </c>
      <c r="F4832" t="inlineStr">
        <is>
          <t>FA</t>
        </is>
      </c>
      <c r="G4832" t="inlineStr">
        <is>
          <t>FA</t>
        </is>
      </c>
      <c r="H4832" s="30" t="n">
        <v>1</v>
      </c>
      <c r="I4832" s="31" t="n">
        <v>0</v>
      </c>
      <c r="J4832" s="31" t="n"/>
      <c r="K4832" s="31" t="n">
        <v>0</v>
      </c>
      <c r="L4832" s="32" t="n"/>
      <c r="M4832" s="31" t="n">
        <v>0</v>
      </c>
      <c r="N4832" s="31" t="n">
        <v>0</v>
      </c>
      <c r="O4832" s="31" t="n"/>
      <c r="P4832" s="31" t="n"/>
      <c r="Q4832" s="31" t="n">
        <v>0</v>
      </c>
      <c r="R4832" s="31" t="n"/>
      <c r="S4832" s="32" t="n"/>
      <c r="T4832" s="32" t="n"/>
      <c r="V4832" t="inlineStr">
        <is>
          <t>004ay</t>
        </is>
      </c>
      <c r="W4832" t="n">
        <v>2670</v>
      </c>
      <c r="X4832" t="n">
        <v>4096</v>
      </c>
      <c r="Z4832" t="inlineStr">
        <is>
          <t>Julien Ellis ((N/A) G)</t>
        </is>
      </c>
    </row>
    <row r="4833">
      <c r="A4833" t="inlineStr">
        <is>
          <t>Julien Gauthier</t>
        </is>
      </c>
      <c r="B4833" t="inlineStr">
        <is>
          <t>STL</t>
        </is>
      </c>
      <c r="C4833" t="inlineStr">
        <is>
          <t>RW</t>
        </is>
      </c>
      <c r="D4833" t="inlineStr">
        <is>
          <t>F</t>
        </is>
      </c>
      <c r="E4833" t="n">
        <v>28</v>
      </c>
      <c r="F4833" t="inlineStr">
        <is>
          <t>FA</t>
        </is>
      </c>
      <c r="G4833" t="inlineStr">
        <is>
          <t>FA</t>
        </is>
      </c>
      <c r="H4833" s="30" t="n">
        <v>775000</v>
      </c>
      <c r="I4833" s="31" t="n">
        <v>0</v>
      </c>
      <c r="J4833" s="31" t="n"/>
      <c r="K4833" s="31" t="n">
        <v>0</v>
      </c>
      <c r="L4833" s="32" t="n"/>
      <c r="M4833" s="31" t="n">
        <v>0</v>
      </c>
      <c r="N4833" s="31" t="n">
        <v>0</v>
      </c>
      <c r="O4833" s="31" t="n"/>
      <c r="P4833" s="31" t="n"/>
      <c r="Q4833" s="31" t="n">
        <v>0</v>
      </c>
      <c r="R4833" s="31" t="n"/>
      <c r="S4833" s="32" t="n"/>
      <c r="T4833" s="32" t="n"/>
      <c r="V4833" t="inlineStr">
        <is>
          <t>03to6</t>
        </is>
      </c>
      <c r="W4833" t="n">
        <v>5140</v>
      </c>
      <c r="X4833" t="n">
        <v>7129</v>
      </c>
      <c r="Y4833" t="inlineStr">
        <is>
          <t>dafabda2-e109-4849-8954-0d192fc8cfc6</t>
        </is>
      </c>
      <c r="Z4833" t="inlineStr">
        <is>
          <t>Julien Gauthier (STL RW)</t>
        </is>
      </c>
    </row>
    <row r="4834">
      <c r="A4834" t="inlineStr">
        <is>
          <t>Julien Maze</t>
        </is>
      </c>
      <c r="B4834" t="inlineStr">
        <is>
          <t>(N/A)</t>
        </is>
      </c>
      <c r="C4834" t="inlineStr">
        <is>
          <t>LW</t>
        </is>
      </c>
      <c r="D4834" t="inlineStr">
        <is>
          <t>F</t>
        </is>
      </c>
      <c r="E4834" t="n">
        <v>18</v>
      </c>
      <c r="F4834" t="inlineStr">
        <is>
          <t>FA</t>
        </is>
      </c>
      <c r="G4834" t="inlineStr">
        <is>
          <t>FA</t>
        </is>
      </c>
      <c r="H4834" s="30" t="n">
        <v>1</v>
      </c>
      <c r="I4834" s="31" t="n">
        <v>0</v>
      </c>
      <c r="J4834" s="31" t="n"/>
      <c r="K4834" s="31" t="n">
        <v>0</v>
      </c>
      <c r="L4834" s="32" t="n"/>
      <c r="M4834" s="31" t="n">
        <v>0</v>
      </c>
      <c r="N4834" s="31" t="n">
        <v>0</v>
      </c>
      <c r="O4834" s="31" t="n"/>
      <c r="P4834" s="31" t="n"/>
      <c r="Q4834" s="31" t="n">
        <v>0</v>
      </c>
      <c r="R4834" s="31" t="n"/>
      <c r="S4834" s="32" t="n"/>
      <c r="T4834" s="32" t="n"/>
      <c r="V4834" t="inlineStr">
        <is>
          <t>076r9</t>
        </is>
      </c>
      <c r="Z4834" t="inlineStr">
        <is>
          <t>Julien Maze ((N/A) LW)</t>
        </is>
      </c>
    </row>
    <row r="4835">
      <c r="A4835" t="inlineStr">
        <is>
          <t>Julien Nantel</t>
        </is>
      </c>
      <c r="B4835" t="inlineStr">
        <is>
          <t>(N/A)</t>
        </is>
      </c>
      <c r="C4835" t="inlineStr">
        <is>
          <t>C</t>
        </is>
      </c>
      <c r="D4835" t="inlineStr">
        <is>
          <t>F</t>
        </is>
      </c>
      <c r="E4835" t="n">
        <v>30</v>
      </c>
      <c r="F4835" t="inlineStr">
        <is>
          <t>FA</t>
        </is>
      </c>
      <c r="G4835" t="inlineStr">
        <is>
          <t>FA</t>
        </is>
      </c>
      <c r="H4835" s="30" t="n">
        <v>1</v>
      </c>
      <c r="I4835" s="31" t="n">
        <v>0</v>
      </c>
      <c r="J4835" s="31" t="n"/>
      <c r="K4835" s="31" t="n">
        <v>0</v>
      </c>
      <c r="L4835" s="32" t="n"/>
      <c r="M4835" s="31" t="n">
        <v>0</v>
      </c>
      <c r="N4835" s="31" t="n">
        <v>0</v>
      </c>
      <c r="O4835" s="31" t="n"/>
      <c r="P4835" s="31" t="n"/>
      <c r="Q4835" s="31" t="n">
        <v>0</v>
      </c>
      <c r="R4835" s="31" t="n"/>
      <c r="S4835" s="32" t="n"/>
      <c r="T4835" s="32" t="n"/>
      <c r="V4835" t="inlineStr">
        <is>
          <t>03eel</t>
        </is>
      </c>
      <c r="X4835" t="n">
        <v>6570</v>
      </c>
      <c r="Z4835" t="inlineStr">
        <is>
          <t>Julien Nantel ((N/A) C)</t>
        </is>
      </c>
    </row>
    <row r="4836">
      <c r="A4836" t="inlineStr">
        <is>
          <t>Julien Pelletier</t>
        </is>
      </c>
      <c r="B4836" t="inlineStr">
        <is>
          <t>CBJ</t>
        </is>
      </c>
      <c r="C4836" t="inlineStr">
        <is>
          <t>LW</t>
        </is>
      </c>
      <c r="D4836" t="inlineStr">
        <is>
          <t>F</t>
        </is>
      </c>
      <c r="E4836" t="n">
        <v>30</v>
      </c>
      <c r="F4836" t="inlineStr">
        <is>
          <t>FA</t>
        </is>
      </c>
      <c r="G4836" t="inlineStr">
        <is>
          <t>FA</t>
        </is>
      </c>
      <c r="H4836" s="30" t="n">
        <v>1</v>
      </c>
      <c r="I4836" s="31" t="n">
        <v>0</v>
      </c>
      <c r="J4836" s="31" t="n"/>
      <c r="K4836" s="31" t="n">
        <v>0</v>
      </c>
      <c r="L4836" s="32" t="n"/>
      <c r="M4836" s="31" t="n">
        <v>0</v>
      </c>
      <c r="N4836" s="31" t="n">
        <v>0</v>
      </c>
      <c r="O4836" s="31" t="n"/>
      <c r="P4836" s="31" t="n"/>
      <c r="Q4836" s="31" t="n">
        <v>0</v>
      </c>
      <c r="R4836" s="31" t="n"/>
      <c r="S4836" s="32" t="n"/>
      <c r="T4836" s="32" t="n"/>
      <c r="V4836" t="inlineStr">
        <is>
          <t>03ec5</t>
        </is>
      </c>
      <c r="X4836" t="n">
        <v>6475</v>
      </c>
      <c r="Z4836" t="inlineStr">
        <is>
          <t>Julien Pelletier (CBJ LW)</t>
        </is>
      </c>
    </row>
    <row r="4837">
      <c r="A4837" t="inlineStr">
        <is>
          <t>Julio Billia</t>
        </is>
      </c>
      <c r="B4837" t="inlineStr">
        <is>
          <t>(N/A)</t>
        </is>
      </c>
      <c r="C4837" t="inlineStr">
        <is>
          <t>G</t>
        </is>
      </c>
      <c r="D4837" t="inlineStr">
        <is>
          <t>G</t>
        </is>
      </c>
      <c r="E4837" t="n">
        <v>30</v>
      </c>
      <c r="F4837" t="inlineStr">
        <is>
          <t>FA</t>
        </is>
      </c>
      <c r="G4837" t="inlineStr">
        <is>
          <t>FA</t>
        </is>
      </c>
      <c r="H4837" s="30" t="n">
        <v>1</v>
      </c>
      <c r="I4837" s="31" t="n">
        <v>0</v>
      </c>
      <c r="J4837" s="31" t="n"/>
      <c r="K4837" s="31" t="n">
        <v>0</v>
      </c>
      <c r="L4837" s="32" t="n"/>
      <c r="M4837" s="31" t="n">
        <v>0</v>
      </c>
      <c r="N4837" s="31" t="n">
        <v>0</v>
      </c>
      <c r="O4837" s="31" t="n"/>
      <c r="P4837" s="31" t="n"/>
      <c r="Q4837" s="31" t="n">
        <v>0</v>
      </c>
      <c r="R4837" s="31" t="n"/>
      <c r="S4837" s="32" t="n"/>
      <c r="T4837" s="32" t="n"/>
      <c r="V4837" t="inlineStr">
        <is>
          <t>03kqh</t>
        </is>
      </c>
      <c r="Z4837" t="inlineStr">
        <is>
          <t>Julio Billia ((N/A) G)</t>
        </is>
      </c>
    </row>
    <row r="4838">
      <c r="A4838" t="inlineStr">
        <is>
          <t>Julius Bergman</t>
        </is>
      </c>
      <c r="B4838" t="inlineStr">
        <is>
          <t>(N/A)</t>
        </is>
      </c>
      <c r="C4838" t="inlineStr">
        <is>
          <t>D</t>
        </is>
      </c>
      <c r="D4838" t="inlineStr">
        <is>
          <t>D</t>
        </is>
      </c>
      <c r="E4838" t="n">
        <v>30</v>
      </c>
      <c r="F4838" t="inlineStr">
        <is>
          <t>FA</t>
        </is>
      </c>
      <c r="G4838" t="inlineStr">
        <is>
          <t>FA</t>
        </is>
      </c>
      <c r="H4838" s="30" t="n">
        <v>1</v>
      </c>
      <c r="I4838" s="31" t="n">
        <v>0</v>
      </c>
      <c r="J4838" s="31" t="n"/>
      <c r="K4838" s="31" t="n">
        <v>0</v>
      </c>
      <c r="L4838" s="32" t="n"/>
      <c r="M4838" s="31" t="n">
        <v>0</v>
      </c>
      <c r="N4838" s="31" t="n">
        <v>0</v>
      </c>
      <c r="O4838" s="31" t="n"/>
      <c r="P4838" s="31" t="n"/>
      <c r="Q4838" s="31" t="n">
        <v>0</v>
      </c>
      <c r="R4838" s="31" t="n"/>
      <c r="S4838" s="32" t="n"/>
      <c r="T4838" s="32" t="n"/>
      <c r="V4838" t="inlineStr">
        <is>
          <t>03eat</t>
        </is>
      </c>
      <c r="W4838" t="n">
        <v>4456</v>
      </c>
      <c r="X4838" t="n">
        <v>6415</v>
      </c>
      <c r="Z4838" t="inlineStr">
        <is>
          <t>Julius Bergman ((N/A) D)</t>
        </is>
      </c>
    </row>
    <row r="4839">
      <c r="A4839" t="inlineStr">
        <is>
          <t>Julius Honka</t>
        </is>
      </c>
      <c r="B4839" t="inlineStr">
        <is>
          <t>(N/A)</t>
        </is>
      </c>
      <c r="C4839" t="inlineStr">
        <is>
          <t>D</t>
        </is>
      </c>
      <c r="D4839" t="inlineStr">
        <is>
          <t>D</t>
        </is>
      </c>
      <c r="E4839" t="n">
        <v>30</v>
      </c>
      <c r="F4839" t="inlineStr">
        <is>
          <t>FA</t>
        </is>
      </c>
      <c r="G4839" t="inlineStr">
        <is>
          <t>FA</t>
        </is>
      </c>
      <c r="H4839" s="30" t="n">
        <v>1</v>
      </c>
      <c r="I4839" s="31" t="n">
        <v>0</v>
      </c>
      <c r="J4839" s="31" t="n"/>
      <c r="K4839" s="31" t="n">
        <v>0</v>
      </c>
      <c r="L4839" s="32" t="n"/>
      <c r="M4839" s="31" t="n">
        <v>0</v>
      </c>
      <c r="N4839" s="31" t="n">
        <v>0</v>
      </c>
      <c r="O4839" s="31" t="n"/>
      <c r="P4839" s="31" t="n"/>
      <c r="Q4839" s="31" t="n">
        <v>0</v>
      </c>
      <c r="R4839" s="31" t="n"/>
      <c r="S4839" s="32" t="n"/>
      <c r="T4839" s="32" t="n"/>
      <c r="V4839" t="inlineStr">
        <is>
          <t>0367u</t>
        </is>
      </c>
      <c r="W4839" t="n">
        <v>4398</v>
      </c>
      <c r="X4839" t="n">
        <v>6380</v>
      </c>
      <c r="Y4839" t="inlineStr">
        <is>
          <t>db587592-936f-429c-903b-1dfa318d2a5d</t>
        </is>
      </c>
      <c r="Z4839" t="inlineStr">
        <is>
          <t>Julius Honka ((N/A) D)</t>
        </is>
      </c>
    </row>
    <row r="4840">
      <c r="A4840" t="inlineStr">
        <is>
          <t>Julius Hudacek</t>
        </is>
      </c>
      <c r="B4840" t="inlineStr">
        <is>
          <t>(N/A)</t>
        </is>
      </c>
      <c r="C4840" t="inlineStr">
        <is>
          <t>G</t>
        </is>
      </c>
      <c r="D4840" t="inlineStr">
        <is>
          <t>G</t>
        </is>
      </c>
      <c r="E4840" t="n">
        <v>38</v>
      </c>
      <c r="F4840" t="inlineStr">
        <is>
          <t>FA</t>
        </is>
      </c>
      <c r="G4840" t="inlineStr">
        <is>
          <t>FA</t>
        </is>
      </c>
      <c r="H4840" s="30" t="n">
        <v>1</v>
      </c>
      <c r="I4840" s="31" t="n">
        <v>0</v>
      </c>
      <c r="J4840" s="31" t="n"/>
      <c r="K4840" s="31" t="n">
        <v>0</v>
      </c>
      <c r="L4840" s="32" t="n"/>
      <c r="M4840" s="31" t="n">
        <v>0</v>
      </c>
      <c r="N4840" s="31" t="n">
        <v>0</v>
      </c>
      <c r="O4840" s="31" t="n"/>
      <c r="P4840" s="31" t="n"/>
      <c r="Q4840" s="31" t="n">
        <v>0</v>
      </c>
      <c r="R4840" s="31" t="n"/>
      <c r="S4840" s="32" t="n"/>
      <c r="T4840" s="32" t="n"/>
      <c r="V4840" t="inlineStr">
        <is>
          <t>02yer</t>
        </is>
      </c>
      <c r="Z4840" t="inlineStr">
        <is>
          <t>Julius Hudacek ((N/A) G)</t>
        </is>
      </c>
    </row>
    <row r="4841">
      <c r="A4841" t="inlineStr">
        <is>
          <t>Julius Junttila</t>
        </is>
      </c>
      <c r="B4841" t="inlineStr">
        <is>
          <t>(N/A)</t>
        </is>
      </c>
      <c r="C4841" t="inlineStr">
        <is>
          <t>LW</t>
        </is>
      </c>
      <c r="D4841" t="inlineStr">
        <is>
          <t>F</t>
        </is>
      </c>
      <c r="E4841" t="n">
        <v>35</v>
      </c>
      <c r="F4841" t="inlineStr">
        <is>
          <t>FA</t>
        </is>
      </c>
      <c r="G4841" t="inlineStr">
        <is>
          <t>FA</t>
        </is>
      </c>
      <c r="H4841" s="30" t="n">
        <v>1</v>
      </c>
      <c r="I4841" s="31" t="n">
        <v>0</v>
      </c>
      <c r="J4841" s="31" t="n"/>
      <c r="K4841" s="31" t="n">
        <v>0</v>
      </c>
      <c r="L4841" s="32" t="n"/>
      <c r="M4841" s="31" t="n">
        <v>0</v>
      </c>
      <c r="N4841" s="31" t="n">
        <v>0</v>
      </c>
      <c r="O4841" s="31" t="n"/>
      <c r="P4841" s="31" t="n"/>
      <c r="Q4841" s="31" t="n">
        <v>0</v>
      </c>
      <c r="R4841" s="31" t="n"/>
      <c r="S4841" s="32" t="n"/>
      <c r="T4841" s="32" t="n"/>
      <c r="V4841" t="inlineStr">
        <is>
          <t>04mer</t>
        </is>
      </c>
      <c r="Z4841" t="inlineStr">
        <is>
          <t>Julius Junttila ((N/A) LW)</t>
        </is>
      </c>
    </row>
    <row r="4842">
      <c r="A4842" t="inlineStr">
        <is>
          <t>Julius Mattila</t>
        </is>
      </c>
      <c r="B4842" t="inlineStr">
        <is>
          <t>(N/A)</t>
        </is>
      </c>
      <c r="C4842" t="inlineStr">
        <is>
          <t>C</t>
        </is>
      </c>
      <c r="D4842" t="inlineStr">
        <is>
          <t>F</t>
        </is>
      </c>
      <c r="E4842" t="n">
        <v>28</v>
      </c>
      <c r="F4842" t="inlineStr">
        <is>
          <t>FA</t>
        </is>
      </c>
      <c r="G4842" t="inlineStr">
        <is>
          <t>FA</t>
        </is>
      </c>
      <c r="H4842" s="30" t="n">
        <v>1</v>
      </c>
      <c r="I4842" s="31" t="n">
        <v>0</v>
      </c>
      <c r="J4842" s="31" t="n"/>
      <c r="K4842" s="31" t="n">
        <v>0</v>
      </c>
      <c r="L4842" s="32" t="n"/>
      <c r="M4842" s="31" t="n">
        <v>0</v>
      </c>
      <c r="N4842" s="31" t="n">
        <v>0</v>
      </c>
      <c r="O4842" s="31" t="n"/>
      <c r="P4842" s="31" t="n"/>
      <c r="Q4842" s="31" t="n">
        <v>0</v>
      </c>
      <c r="R4842" s="31" t="n"/>
      <c r="S4842" s="32" t="n"/>
      <c r="T4842" s="32" t="n"/>
      <c r="V4842" t="inlineStr">
        <is>
          <t>0440t</t>
        </is>
      </c>
      <c r="Z4842" t="inlineStr">
        <is>
          <t>Julius Mattila ((N/A) C)</t>
        </is>
      </c>
    </row>
    <row r="4843">
      <c r="A4843" t="inlineStr">
        <is>
          <t>Julius Miettinen</t>
        </is>
      </c>
      <c r="B4843" t="inlineStr">
        <is>
          <t>SEA</t>
        </is>
      </c>
      <c r="C4843" t="inlineStr">
        <is>
          <t>C</t>
        </is>
      </c>
      <c r="D4843" t="inlineStr">
        <is>
          <t>F</t>
        </is>
      </c>
      <c r="E4843" t="n">
        <v>20</v>
      </c>
      <c r="F4843" t="inlineStr">
        <is>
          <t>T</t>
        </is>
      </c>
      <c r="G4843" t="inlineStr">
        <is>
          <t>Nathan</t>
        </is>
      </c>
      <c r="H4843" s="30" t="n">
        <v>940833</v>
      </c>
      <c r="I4843" s="31" t="n">
        <v>0</v>
      </c>
      <c r="J4843" s="31" t="n"/>
      <c r="K4843" s="31" t="n">
        <v>0</v>
      </c>
      <c r="L4843" s="32" t="n"/>
      <c r="M4843" s="31" t="n">
        <v>0</v>
      </c>
      <c r="N4843" s="31" t="n">
        <v>0</v>
      </c>
      <c r="O4843" s="31" t="n"/>
      <c r="P4843" s="31" t="n"/>
      <c r="Q4843" s="31" t="n">
        <v>0</v>
      </c>
      <c r="R4843" s="31" t="n"/>
      <c r="S4843" s="32" t="n"/>
      <c r="T4843" s="32" t="n"/>
      <c r="V4843" t="inlineStr">
        <is>
          <t>06mcu</t>
        </is>
      </c>
      <c r="W4843" t="n">
        <v>7197</v>
      </c>
      <c r="Y4843" t="inlineStr">
        <is>
          <t>5062e0df-f371-4ab9-ae4b-eccab4cf9576</t>
        </is>
      </c>
      <c r="Z4843" t="inlineStr">
        <is>
          <t>Julius Miettinen (SEA C)</t>
        </is>
      </c>
    </row>
    <row r="4844">
      <c r="A4844" t="inlineStr">
        <is>
          <t>Julius Nattinen</t>
        </is>
      </c>
      <c r="B4844" t="inlineStr">
        <is>
          <t>(N/A)</t>
        </is>
      </c>
      <c r="C4844" t="inlineStr">
        <is>
          <t>C</t>
        </is>
      </c>
      <c r="D4844" t="inlineStr">
        <is>
          <t>F</t>
        </is>
      </c>
      <c r="E4844" t="n">
        <v>29</v>
      </c>
      <c r="F4844" t="inlineStr">
        <is>
          <t>FA</t>
        </is>
      </c>
      <c r="G4844" t="inlineStr">
        <is>
          <t>FA</t>
        </is>
      </c>
      <c r="H4844" s="30" t="n">
        <v>1</v>
      </c>
      <c r="I4844" s="31" t="n">
        <v>0</v>
      </c>
      <c r="J4844" s="31" t="n"/>
      <c r="K4844" s="31" t="n">
        <v>0</v>
      </c>
      <c r="L4844" s="32" t="n"/>
      <c r="M4844" s="31" t="n">
        <v>0</v>
      </c>
      <c r="N4844" s="31" t="n">
        <v>0</v>
      </c>
      <c r="O4844" s="31" t="n"/>
      <c r="P4844" s="31" t="n"/>
      <c r="Q4844" s="31" t="n">
        <v>0</v>
      </c>
      <c r="R4844" s="31" t="n"/>
      <c r="S4844" s="32" t="n"/>
      <c r="T4844" s="32" t="n"/>
      <c r="V4844" t="inlineStr">
        <is>
          <t>03rfb</t>
        </is>
      </c>
      <c r="W4844" t="n">
        <v>4902</v>
      </c>
      <c r="X4844" t="n">
        <v>6801</v>
      </c>
      <c r="Z4844" t="inlineStr">
        <is>
          <t>Julius Nattinen ((N/A) C)</t>
        </is>
      </c>
    </row>
    <row r="4845">
      <c r="A4845" t="inlineStr">
        <is>
          <t>Julius Saari</t>
        </is>
      </c>
      <c r="B4845" t="inlineStr">
        <is>
          <t>(N/A)</t>
        </is>
      </c>
      <c r="C4845" t="inlineStr">
        <is>
          <t>D</t>
        </is>
      </c>
      <c r="D4845" t="inlineStr">
        <is>
          <t>D</t>
        </is>
      </c>
      <c r="E4845" t="n">
        <v>19</v>
      </c>
      <c r="F4845" t="inlineStr">
        <is>
          <t>FA</t>
        </is>
      </c>
      <c r="G4845" t="inlineStr">
        <is>
          <t>FA</t>
        </is>
      </c>
      <c r="H4845" s="30" t="n">
        <v>1</v>
      </c>
      <c r="I4845" s="31" t="n">
        <v>0</v>
      </c>
      <c r="J4845" s="31" t="n"/>
      <c r="K4845" s="31" t="n">
        <v>0</v>
      </c>
      <c r="L4845" s="32" t="n"/>
      <c r="M4845" s="31" t="n">
        <v>0</v>
      </c>
      <c r="N4845" s="31" t="n">
        <v>0</v>
      </c>
      <c r="O4845" s="31" t="n"/>
      <c r="P4845" s="31" t="n"/>
      <c r="Q4845" s="31" t="n">
        <v>0</v>
      </c>
      <c r="R4845" s="31" t="n"/>
      <c r="S4845" s="32" t="n"/>
      <c r="T4845" s="32" t="n"/>
      <c r="V4845" t="inlineStr">
        <is>
          <t>06ydy</t>
        </is>
      </c>
      <c r="Z4845" t="inlineStr">
        <is>
          <t>Julius Saari ((N/A) D)</t>
        </is>
      </c>
    </row>
    <row r="4846">
      <c r="A4846" t="inlineStr">
        <is>
          <t>Julius Sumpf</t>
        </is>
      </c>
      <c r="B4846" t="inlineStr">
        <is>
          <t>CHI</t>
        </is>
      </c>
      <c r="C4846" t="inlineStr">
        <is>
          <t>C</t>
        </is>
      </c>
      <c r="D4846" t="inlineStr">
        <is>
          <t>F</t>
        </is>
      </c>
      <c r="E4846" t="n">
        <v>21</v>
      </c>
      <c r="F4846" t="inlineStr">
        <is>
          <t>FA</t>
        </is>
      </c>
      <c r="G4846" t="inlineStr">
        <is>
          <t>FA</t>
        </is>
      </c>
      <c r="H4846" s="30" t="n">
        <v>1</v>
      </c>
      <c r="I4846" s="31" t="n">
        <v>0</v>
      </c>
      <c r="J4846" s="31" t="n"/>
      <c r="K4846" s="31" t="n">
        <v>0</v>
      </c>
      <c r="L4846" s="32" t="n"/>
      <c r="M4846" s="31" t="n">
        <v>0</v>
      </c>
      <c r="N4846" s="31" t="n">
        <v>0</v>
      </c>
      <c r="O4846" s="31" t="n"/>
      <c r="P4846" s="31" t="n"/>
      <c r="Q4846" s="31" t="n">
        <v>0</v>
      </c>
      <c r="R4846" s="31" t="n"/>
      <c r="S4846" s="32" t="n"/>
      <c r="T4846" s="32" t="n"/>
      <c r="V4846" t="inlineStr">
        <is>
          <t>06pn1</t>
        </is>
      </c>
      <c r="Y4846" t="inlineStr">
        <is>
          <t>51ff1975-59e6-4c77-b23e-de9b541e5f5e</t>
        </is>
      </c>
      <c r="Z4846" t="inlineStr">
        <is>
          <t>Julius Sumpf (CHI C)</t>
        </is>
      </c>
    </row>
    <row r="4847">
      <c r="A4847" t="inlineStr">
        <is>
          <t>Julius Vahatalo</t>
        </is>
      </c>
      <c r="B4847" t="inlineStr">
        <is>
          <t>DET</t>
        </is>
      </c>
      <c r="C4847" t="inlineStr">
        <is>
          <t>LW</t>
        </is>
      </c>
      <c r="D4847" t="inlineStr">
        <is>
          <t>F</t>
        </is>
      </c>
      <c r="E4847" t="n">
        <v>31</v>
      </c>
      <c r="F4847" t="inlineStr">
        <is>
          <t>FA</t>
        </is>
      </c>
      <c r="G4847" t="inlineStr">
        <is>
          <t>FA</t>
        </is>
      </c>
      <c r="H4847" s="30" t="n">
        <v>1</v>
      </c>
      <c r="I4847" s="31" t="n">
        <v>0</v>
      </c>
      <c r="J4847" s="31" t="n"/>
      <c r="K4847" s="31" t="n">
        <v>0</v>
      </c>
      <c r="L4847" s="32" t="n"/>
      <c r="M4847" s="31" t="n">
        <v>0</v>
      </c>
      <c r="N4847" s="31" t="n">
        <v>0</v>
      </c>
      <c r="O4847" s="31" t="n"/>
      <c r="P4847" s="31" t="n"/>
      <c r="Q4847" s="31" t="n">
        <v>0</v>
      </c>
      <c r="R4847" s="31" t="n"/>
      <c r="S4847" s="32" t="n"/>
      <c r="T4847" s="32" t="n"/>
      <c r="V4847" t="inlineStr">
        <is>
          <t>03edo</t>
        </is>
      </c>
      <c r="Z4847" t="inlineStr">
        <is>
          <t>Julius Vahatalo (DET LW)</t>
        </is>
      </c>
    </row>
    <row r="4848">
      <c r="A4848" t="inlineStr">
        <is>
          <t>Juncheng Yan</t>
        </is>
      </c>
      <c r="B4848" t="inlineStr">
        <is>
          <t>(N/A)</t>
        </is>
      </c>
      <c r="C4848" t="inlineStr">
        <is>
          <t>F</t>
        </is>
      </c>
      <c r="D4848" t="inlineStr">
        <is>
          <t>F</t>
        </is>
      </c>
      <c r="E4848" t="n">
        <v>25</v>
      </c>
      <c r="F4848" t="inlineStr">
        <is>
          <t>FA</t>
        </is>
      </c>
      <c r="G4848" t="inlineStr">
        <is>
          <t>FA</t>
        </is>
      </c>
      <c r="H4848" s="30" t="n">
        <v>1</v>
      </c>
      <c r="I4848" s="31" t="n">
        <v>0</v>
      </c>
      <c r="J4848" s="31" t="n"/>
      <c r="K4848" s="31" t="n">
        <v>0</v>
      </c>
      <c r="L4848" s="32" t="n"/>
      <c r="M4848" s="31" t="n">
        <v>0</v>
      </c>
      <c r="N4848" s="31" t="n">
        <v>0</v>
      </c>
      <c r="O4848" s="31" t="n"/>
      <c r="P4848" s="31" t="n"/>
      <c r="Q4848" s="31" t="n">
        <v>0</v>
      </c>
      <c r="R4848" s="31" t="n"/>
      <c r="S4848" s="32" t="n"/>
      <c r="T4848" s="32" t="n"/>
      <c r="V4848" t="inlineStr">
        <is>
          <t>05yk8</t>
        </is>
      </c>
      <c r="Z4848" t="inlineStr">
        <is>
          <t>Juncheng Yan ((N/A) F)</t>
        </is>
      </c>
    </row>
    <row r="4849">
      <c r="A4849" t="inlineStr">
        <is>
          <t>Juraj Mikus</t>
        </is>
      </c>
      <c r="B4849" t="inlineStr">
        <is>
          <t>(N/A)</t>
        </is>
      </c>
      <c r="C4849" t="inlineStr">
        <is>
          <t>D</t>
        </is>
      </c>
      <c r="D4849" t="inlineStr">
        <is>
          <t>D</t>
        </is>
      </c>
      <c r="E4849" t="n">
        <v>37</v>
      </c>
      <c r="F4849" t="inlineStr">
        <is>
          <t>FA</t>
        </is>
      </c>
      <c r="G4849" t="inlineStr">
        <is>
          <t>FA</t>
        </is>
      </c>
      <c r="H4849" s="30" t="n">
        <v>1</v>
      </c>
      <c r="I4849" s="31" t="n">
        <v>0</v>
      </c>
      <c r="J4849" s="31" t="n"/>
      <c r="K4849" s="31" t="n">
        <v>0</v>
      </c>
      <c r="L4849" s="32" t="n"/>
      <c r="M4849" s="31" t="n">
        <v>0</v>
      </c>
      <c r="N4849" s="31" t="n">
        <v>0</v>
      </c>
      <c r="O4849" s="31" t="n"/>
      <c r="P4849" s="31" t="n"/>
      <c r="Q4849" s="31" t="n">
        <v>0</v>
      </c>
      <c r="R4849" s="31" t="n"/>
      <c r="S4849" s="32" t="n"/>
      <c r="T4849" s="32" t="n"/>
      <c r="V4849" t="inlineStr">
        <is>
          <t>01dr5</t>
        </is>
      </c>
      <c r="W4849" t="n">
        <v>2820</v>
      </c>
      <c r="X4849" t="n">
        <v>4676</v>
      </c>
      <c r="Z4849" t="inlineStr">
        <is>
          <t>Juraj Mikus ((N/A) D)</t>
        </is>
      </c>
    </row>
    <row r="4850">
      <c r="A4850" t="inlineStr">
        <is>
          <t>Juraj Mikus</t>
        </is>
      </c>
      <c r="B4850" t="inlineStr">
        <is>
          <t>LAK</t>
        </is>
      </c>
      <c r="C4850" t="inlineStr">
        <is>
          <t>C</t>
        </is>
      </c>
      <c r="D4850" t="inlineStr">
        <is>
          <t>F</t>
        </is>
      </c>
      <c r="E4850" t="n">
        <v>39</v>
      </c>
      <c r="F4850" t="inlineStr">
        <is>
          <t>FA</t>
        </is>
      </c>
      <c r="G4850" t="inlineStr">
        <is>
          <t>FA</t>
        </is>
      </c>
      <c r="H4850" s="30" t="n">
        <v>1</v>
      </c>
      <c r="I4850" s="31" t="n">
        <v>0</v>
      </c>
      <c r="J4850" s="31" t="n"/>
      <c r="K4850" s="31" t="n">
        <v>0</v>
      </c>
      <c r="L4850" s="32" t="n"/>
      <c r="M4850" s="31" t="n">
        <v>0</v>
      </c>
      <c r="N4850" s="31" t="n">
        <v>0</v>
      </c>
      <c r="O4850" s="31" t="n"/>
      <c r="P4850" s="31" t="n"/>
      <c r="Q4850" s="31" t="n">
        <v>0</v>
      </c>
      <c r="R4850" s="31" t="n"/>
      <c r="S4850" s="32" t="n"/>
      <c r="T4850" s="32" t="n"/>
      <c r="V4850" t="inlineStr">
        <is>
          <t>01g15</t>
        </is>
      </c>
      <c r="W4850" t="n">
        <v>3366</v>
      </c>
      <c r="X4850" t="n">
        <v>4734</v>
      </c>
      <c r="Z4850" t="inlineStr">
        <is>
          <t>Juraj Mikus (LAK C)</t>
        </is>
      </c>
    </row>
    <row r="4851">
      <c r="A4851" t="inlineStr">
        <is>
          <t>Juraj Pekarcik</t>
        </is>
      </c>
      <c r="B4851" t="inlineStr">
        <is>
          <t>STL</t>
        </is>
      </c>
      <c r="C4851" t="inlineStr">
        <is>
          <t>LW</t>
        </is>
      </c>
      <c r="D4851" t="inlineStr">
        <is>
          <t>F</t>
        </is>
      </c>
      <c r="E4851" t="n">
        <v>21</v>
      </c>
      <c r="F4851" t="inlineStr">
        <is>
          <t>FA</t>
        </is>
      </c>
      <c r="G4851" t="inlineStr">
        <is>
          <t>FA</t>
        </is>
      </c>
      <c r="H4851" s="30" t="n">
        <v>838333</v>
      </c>
      <c r="I4851" s="31" t="n">
        <v>0</v>
      </c>
      <c r="J4851" s="31" t="n"/>
      <c r="K4851" s="31" t="n">
        <v>0</v>
      </c>
      <c r="L4851" s="32" t="n"/>
      <c r="M4851" s="31" t="n">
        <v>0</v>
      </c>
      <c r="N4851" s="31" t="n">
        <v>0</v>
      </c>
      <c r="O4851" s="31" t="n"/>
      <c r="P4851" s="31" t="n"/>
      <c r="Q4851" s="31" t="n">
        <v>0</v>
      </c>
      <c r="R4851" s="31" t="n"/>
      <c r="S4851" s="32" t="n"/>
      <c r="T4851" s="32" t="n"/>
      <c r="V4851" t="inlineStr">
        <is>
          <t>06bnb</t>
        </is>
      </c>
      <c r="W4851" t="n">
        <v>6959</v>
      </c>
      <c r="Y4851" t="inlineStr">
        <is>
          <t>a6588794-8cab-45b0-b80f-139aba3a6282</t>
        </is>
      </c>
      <c r="Z4851" t="inlineStr">
        <is>
          <t>Juraj Pekarcik (STL LW)</t>
        </is>
      </c>
    </row>
    <row r="4852">
      <c r="A4852" t="inlineStr">
        <is>
          <t>Juraj Simek</t>
        </is>
      </c>
      <c r="B4852" t="inlineStr">
        <is>
          <t>BOS</t>
        </is>
      </c>
      <c r="C4852" t="inlineStr">
        <is>
          <t>LW</t>
        </is>
      </c>
      <c r="D4852" t="inlineStr">
        <is>
          <t>F</t>
        </is>
      </c>
      <c r="E4852" t="n">
        <v>38</v>
      </c>
      <c r="F4852" t="inlineStr">
        <is>
          <t>FA</t>
        </is>
      </c>
      <c r="G4852" t="inlineStr">
        <is>
          <t>FA</t>
        </is>
      </c>
      <c r="H4852" s="30" t="n">
        <v>1</v>
      </c>
      <c r="I4852" s="31" t="n">
        <v>0</v>
      </c>
      <c r="J4852" s="31" t="n"/>
      <c r="K4852" s="31" t="n">
        <v>0</v>
      </c>
      <c r="L4852" s="32" t="n"/>
      <c r="M4852" s="31" t="n">
        <v>0</v>
      </c>
      <c r="N4852" s="31" t="n">
        <v>0</v>
      </c>
      <c r="O4852" s="31" t="n"/>
      <c r="P4852" s="31" t="n"/>
      <c r="Q4852" s="31" t="n">
        <v>0</v>
      </c>
      <c r="R4852" s="31" t="n"/>
      <c r="S4852" s="32" t="n"/>
      <c r="T4852" s="32" t="n"/>
      <c r="V4852" t="inlineStr">
        <is>
          <t>004bv</t>
        </is>
      </c>
      <c r="X4852" t="n">
        <v>4290</v>
      </c>
      <c r="Z4852" t="inlineStr">
        <is>
          <t>Juraj Simek (BOS LW)</t>
        </is>
      </c>
    </row>
    <row r="4853">
      <c r="A4853" t="inlineStr">
        <is>
          <t>Jussi Makkonen</t>
        </is>
      </c>
      <c r="B4853" t="inlineStr">
        <is>
          <t>(N/A)</t>
        </is>
      </c>
      <c r="C4853" t="inlineStr">
        <is>
          <t>C</t>
        </is>
      </c>
      <c r="D4853" t="inlineStr">
        <is>
          <t>F</t>
        </is>
      </c>
      <c r="E4853" t="n">
        <v>41</v>
      </c>
      <c r="F4853" t="inlineStr">
        <is>
          <t>FA</t>
        </is>
      </c>
      <c r="G4853" t="inlineStr">
        <is>
          <t>FA</t>
        </is>
      </c>
      <c r="H4853" s="30" t="n">
        <v>1</v>
      </c>
      <c r="I4853" s="31" t="n">
        <v>0</v>
      </c>
      <c r="J4853" s="31" t="n"/>
      <c r="K4853" s="31" t="n">
        <v>0</v>
      </c>
      <c r="L4853" s="32" t="n"/>
      <c r="M4853" s="31" t="n">
        <v>0</v>
      </c>
      <c r="N4853" s="31" t="n">
        <v>0</v>
      </c>
      <c r="O4853" s="31" t="n"/>
      <c r="P4853" s="31" t="n"/>
      <c r="Q4853" s="31" t="n">
        <v>0</v>
      </c>
      <c r="R4853" s="31" t="n"/>
      <c r="S4853" s="32" t="n"/>
      <c r="T4853" s="32" t="n"/>
      <c r="V4853" t="inlineStr">
        <is>
          <t>03l0r</t>
        </is>
      </c>
      <c r="Z4853" t="inlineStr">
        <is>
          <t>Jussi Makkonen ((N/A) C)</t>
        </is>
      </c>
    </row>
    <row r="4854">
      <c r="A4854" t="inlineStr">
        <is>
          <t>Jussi Rynnas</t>
        </is>
      </c>
      <c r="B4854" t="inlineStr">
        <is>
          <t>(N/A)</t>
        </is>
      </c>
      <c r="C4854" t="inlineStr">
        <is>
          <t>G</t>
        </is>
      </c>
      <c r="D4854" t="inlineStr">
        <is>
          <t>G</t>
        </is>
      </c>
      <c r="E4854" t="n">
        <v>39</v>
      </c>
      <c r="F4854" t="inlineStr">
        <is>
          <t>FA</t>
        </is>
      </c>
      <c r="G4854" t="inlineStr">
        <is>
          <t>FA</t>
        </is>
      </c>
      <c r="H4854" s="30" t="n">
        <v>1</v>
      </c>
      <c r="I4854" s="31" t="n">
        <v>0</v>
      </c>
      <c r="J4854" s="31" t="n"/>
      <c r="K4854" s="31" t="n">
        <v>0</v>
      </c>
      <c r="L4854" s="32" t="n"/>
      <c r="M4854" s="31" t="n">
        <v>0</v>
      </c>
      <c r="N4854" s="31" t="n">
        <v>0</v>
      </c>
      <c r="O4854" s="31" t="n"/>
      <c r="P4854" s="31" t="n"/>
      <c r="Q4854" s="31" t="n">
        <v>0</v>
      </c>
      <c r="R4854" s="31" t="n"/>
      <c r="S4854" s="32" t="n"/>
      <c r="T4854" s="32" t="n"/>
      <c r="V4854" t="inlineStr">
        <is>
          <t>01t7b</t>
        </is>
      </c>
      <c r="W4854" t="n">
        <v>3470</v>
      </c>
      <c r="X4854" t="n">
        <v>4889</v>
      </c>
      <c r="Z4854" t="inlineStr">
        <is>
          <t>Jussi Rynnas ((N/A) G)</t>
        </is>
      </c>
    </row>
    <row r="4855">
      <c r="A4855" t="inlineStr">
        <is>
          <t>Jussi Timonen</t>
        </is>
      </c>
      <c r="B4855" t="inlineStr">
        <is>
          <t>(N/A)</t>
        </is>
      </c>
      <c r="C4855" t="inlineStr">
        <is>
          <t>D</t>
        </is>
      </c>
      <c r="D4855" t="inlineStr">
        <is>
          <t>D</t>
        </is>
      </c>
      <c r="E4855" t="n">
        <v>43</v>
      </c>
      <c r="F4855" t="inlineStr">
        <is>
          <t>FA</t>
        </is>
      </c>
      <c r="G4855" t="inlineStr">
        <is>
          <t>FA</t>
        </is>
      </c>
      <c r="H4855" s="30" t="n">
        <v>1</v>
      </c>
      <c r="I4855" s="31" t="n">
        <v>0</v>
      </c>
      <c r="J4855" s="31" t="n"/>
      <c r="K4855" s="31" t="n">
        <v>0</v>
      </c>
      <c r="L4855" s="32" t="n"/>
      <c r="M4855" s="31" t="n">
        <v>0</v>
      </c>
      <c r="N4855" s="31" t="n">
        <v>0</v>
      </c>
      <c r="O4855" s="31" t="n"/>
      <c r="P4855" s="31" t="n"/>
      <c r="Q4855" s="31" t="n">
        <v>0</v>
      </c>
      <c r="R4855" s="31" t="n"/>
      <c r="S4855" s="32" t="n"/>
      <c r="T4855" s="32" t="n"/>
      <c r="V4855" t="inlineStr">
        <is>
          <t>003ol</t>
        </is>
      </c>
      <c r="W4855" t="n">
        <v>2703</v>
      </c>
      <c r="X4855" t="n">
        <v>3125</v>
      </c>
      <c r="Z4855" t="inlineStr">
        <is>
          <t>Jussi Timonen ((N/A) D)</t>
        </is>
      </c>
    </row>
    <row r="4856">
      <c r="A4856" t="inlineStr">
        <is>
          <t>Justen Close</t>
        </is>
      </c>
      <c r="B4856" t="inlineStr">
        <is>
          <t>(N/A)</t>
        </is>
      </c>
      <c r="C4856" t="inlineStr">
        <is>
          <t>G</t>
        </is>
      </c>
      <c r="D4856" t="inlineStr">
        <is>
          <t>G</t>
        </is>
      </c>
      <c r="E4856" t="n">
        <v>28</v>
      </c>
      <c r="F4856" t="inlineStr">
        <is>
          <t>FA</t>
        </is>
      </c>
      <c r="G4856" t="inlineStr">
        <is>
          <t>FA</t>
        </is>
      </c>
      <c r="H4856" s="30" t="n">
        <v>1</v>
      </c>
      <c r="I4856" s="31" t="n">
        <v>0</v>
      </c>
      <c r="J4856" s="31" t="n"/>
      <c r="K4856" s="31" t="n">
        <v>0</v>
      </c>
      <c r="L4856" s="32" t="n"/>
      <c r="M4856" s="31" t="n">
        <v>0</v>
      </c>
      <c r="N4856" s="31" t="n">
        <v>0</v>
      </c>
      <c r="O4856" s="31" t="n"/>
      <c r="P4856" s="31" t="n"/>
      <c r="Q4856" s="31" t="n">
        <v>0</v>
      </c>
      <c r="R4856" s="31" t="n"/>
      <c r="S4856" s="32" t="n"/>
      <c r="T4856" s="32" t="n"/>
      <c r="V4856" t="inlineStr">
        <is>
          <t>06kr0</t>
        </is>
      </c>
      <c r="Z4856" t="inlineStr">
        <is>
          <t>Justen Close ((N/A) G)</t>
        </is>
      </c>
    </row>
    <row r="4857">
      <c r="A4857" t="inlineStr">
        <is>
          <t>Justin Almeida</t>
        </is>
      </c>
      <c r="B4857" t="inlineStr">
        <is>
          <t>(N/A)</t>
        </is>
      </c>
      <c r="C4857" t="inlineStr">
        <is>
          <t>C</t>
        </is>
      </c>
      <c r="D4857" t="inlineStr">
        <is>
          <t>F</t>
        </is>
      </c>
      <c r="E4857" t="n">
        <v>27</v>
      </c>
      <c r="F4857" t="inlineStr">
        <is>
          <t>FA</t>
        </is>
      </c>
      <c r="G4857" t="inlineStr">
        <is>
          <t>FA</t>
        </is>
      </c>
      <c r="H4857" s="30" t="n">
        <v>1</v>
      </c>
      <c r="I4857" s="31" t="n">
        <v>0</v>
      </c>
      <c r="J4857" s="31" t="n"/>
      <c r="K4857" s="31" t="n">
        <v>0</v>
      </c>
      <c r="L4857" s="32" t="n"/>
      <c r="M4857" s="31" t="n">
        <v>0</v>
      </c>
      <c r="N4857" s="31" t="n">
        <v>0</v>
      </c>
      <c r="O4857" s="31" t="n"/>
      <c r="P4857" s="31" t="n"/>
      <c r="Q4857" s="31" t="n">
        <v>0</v>
      </c>
      <c r="R4857" s="31" t="n"/>
      <c r="S4857" s="32" t="n"/>
      <c r="T4857" s="32" t="n"/>
      <c r="V4857" t="inlineStr">
        <is>
          <t>03l0v</t>
        </is>
      </c>
      <c r="W4857" t="n">
        <v>6158</v>
      </c>
      <c r="X4857" t="n">
        <v>8026</v>
      </c>
      <c r="Y4857" t="inlineStr">
        <is>
          <t>fa20cf5c-c6f0-45c3-b666-a41e3e4e685d</t>
        </is>
      </c>
      <c r="Z4857" t="inlineStr">
        <is>
          <t>Justin Almeida ((N/A) C)</t>
        </is>
      </c>
    </row>
    <row r="4858">
      <c r="A4858" t="inlineStr">
        <is>
          <t>Justin Auger</t>
        </is>
      </c>
      <c r="B4858" t="inlineStr">
        <is>
          <t>(N/A)</t>
        </is>
      </c>
      <c r="C4858" t="inlineStr">
        <is>
          <t>RW</t>
        </is>
      </c>
      <c r="D4858" t="inlineStr">
        <is>
          <t>F</t>
        </is>
      </c>
      <c r="E4858" t="n">
        <v>32</v>
      </c>
      <c r="F4858" t="inlineStr">
        <is>
          <t>FA</t>
        </is>
      </c>
      <c r="G4858" t="inlineStr">
        <is>
          <t>FA</t>
        </is>
      </c>
      <c r="H4858" s="30" t="n">
        <v>1</v>
      </c>
      <c r="I4858" s="31" t="n">
        <v>0</v>
      </c>
      <c r="J4858" s="31" t="n"/>
      <c r="K4858" s="31" t="n">
        <v>0</v>
      </c>
      <c r="L4858" s="32" t="n"/>
      <c r="M4858" s="31" t="n">
        <v>0</v>
      </c>
      <c r="N4858" s="31" t="n">
        <v>0</v>
      </c>
      <c r="O4858" s="31" t="n"/>
      <c r="P4858" s="31" t="n"/>
      <c r="Q4858" s="31" t="n">
        <v>0</v>
      </c>
      <c r="R4858" s="31" t="n"/>
      <c r="S4858" s="32" t="n"/>
      <c r="T4858" s="32" t="n"/>
      <c r="V4858" t="inlineStr">
        <is>
          <t>031pp</t>
        </is>
      </c>
      <c r="W4858" t="n">
        <v>4704</v>
      </c>
      <c r="X4858" t="n">
        <v>6082</v>
      </c>
      <c r="Z4858" t="inlineStr">
        <is>
          <t>Justin Auger ((N/A) RW)</t>
        </is>
      </c>
    </row>
    <row r="4859">
      <c r="A4859" t="inlineStr">
        <is>
          <t>Justin Azevedo</t>
        </is>
      </c>
      <c r="B4859" t="inlineStr">
        <is>
          <t>(N/A)</t>
        </is>
      </c>
      <c r="C4859" t="inlineStr">
        <is>
          <t>C</t>
        </is>
      </c>
      <c r="D4859" t="inlineStr">
        <is>
          <t>F</t>
        </is>
      </c>
      <c r="E4859" t="n">
        <v>38</v>
      </c>
      <c r="F4859" t="inlineStr">
        <is>
          <t>FA</t>
        </is>
      </c>
      <c r="G4859" t="inlineStr">
        <is>
          <t>FA</t>
        </is>
      </c>
      <c r="H4859" s="30" t="n">
        <v>1</v>
      </c>
      <c r="I4859" s="31" t="n">
        <v>0</v>
      </c>
      <c r="J4859" s="31" t="n"/>
      <c r="K4859" s="31" t="n">
        <v>0</v>
      </c>
      <c r="L4859" s="32" t="n"/>
      <c r="M4859" s="31" t="n">
        <v>0</v>
      </c>
      <c r="N4859" s="31" t="n">
        <v>0</v>
      </c>
      <c r="O4859" s="31" t="n"/>
      <c r="P4859" s="31" t="n"/>
      <c r="Q4859" s="31" t="n">
        <v>0</v>
      </c>
      <c r="R4859" s="31" t="n"/>
      <c r="S4859" s="32" t="n"/>
      <c r="T4859" s="32" t="n"/>
      <c r="V4859" t="inlineStr">
        <is>
          <t>01g16</t>
        </is>
      </c>
      <c r="W4859" t="n">
        <v>3080</v>
      </c>
      <c r="X4859" t="n">
        <v>4731</v>
      </c>
      <c r="Z4859" t="inlineStr">
        <is>
          <t>Justin Azevedo ((N/A) C)</t>
        </is>
      </c>
    </row>
    <row r="4860">
      <c r="A4860" t="inlineStr">
        <is>
          <t>Justin Bailey</t>
        </is>
      </c>
      <c r="B4860" t="inlineStr">
        <is>
          <t>ANA</t>
        </is>
      </c>
      <c r="C4860" t="inlineStr">
        <is>
          <t>RW</t>
        </is>
      </c>
      <c r="D4860" t="inlineStr">
        <is>
          <t>F</t>
        </is>
      </c>
      <c r="E4860" t="n">
        <v>31</v>
      </c>
      <c r="F4860" t="inlineStr">
        <is>
          <t>FA</t>
        </is>
      </c>
      <c r="G4860" t="inlineStr">
        <is>
          <t>FA</t>
        </is>
      </c>
      <c r="H4860" s="30" t="n">
        <v>1</v>
      </c>
      <c r="I4860" s="31" t="n">
        <v>0</v>
      </c>
      <c r="J4860" s="31" t="n"/>
      <c r="K4860" s="31" t="n">
        <v>0</v>
      </c>
      <c r="L4860" s="32" t="n"/>
      <c r="M4860" s="31" t="n">
        <v>0</v>
      </c>
      <c r="N4860" s="31" t="n">
        <v>0</v>
      </c>
      <c r="O4860" s="31" t="n"/>
      <c r="P4860" s="31" t="n"/>
      <c r="Q4860" s="31" t="n">
        <v>0</v>
      </c>
      <c r="R4860" s="31" t="n"/>
      <c r="S4860" s="32" t="n"/>
      <c r="T4860" s="32" t="n"/>
      <c r="V4860" t="inlineStr">
        <is>
          <t>031oc</t>
        </is>
      </c>
      <c r="W4860" t="n">
        <v>4174</v>
      </c>
      <c r="X4860" t="n">
        <v>6032</v>
      </c>
      <c r="Y4860" t="inlineStr">
        <is>
          <t>4f7a38e6-5873-453f-bc0d-775f02aaffeb</t>
        </is>
      </c>
      <c r="Z4860" t="inlineStr">
        <is>
          <t>Justin Bailey (ANA RW)</t>
        </is>
      </c>
    </row>
    <row r="4861">
      <c r="A4861" t="inlineStr">
        <is>
          <t>Justin Baker</t>
        </is>
      </c>
      <c r="B4861" t="inlineStr">
        <is>
          <t>MTL</t>
        </is>
      </c>
      <c r="C4861" t="inlineStr">
        <is>
          <t>D</t>
        </is>
      </c>
      <c r="D4861" t="inlineStr">
        <is>
          <t>D</t>
        </is>
      </c>
      <c r="E4861" t="n">
        <v>35</v>
      </c>
      <c r="F4861" t="inlineStr">
        <is>
          <t>FA</t>
        </is>
      </c>
      <c r="G4861" t="inlineStr">
        <is>
          <t>FA</t>
        </is>
      </c>
      <c r="H4861" s="30" t="n">
        <v>1</v>
      </c>
      <c r="I4861" s="31" t="n">
        <v>0</v>
      </c>
      <c r="J4861" s="31" t="n"/>
      <c r="K4861" s="31" t="n">
        <v>0</v>
      </c>
      <c r="L4861" s="32" t="n"/>
      <c r="M4861" s="31" t="n">
        <v>0</v>
      </c>
      <c r="N4861" s="31" t="n">
        <v>0</v>
      </c>
      <c r="O4861" s="31" t="n"/>
      <c r="P4861" s="31" t="n"/>
      <c r="Q4861" s="31" t="n">
        <v>0</v>
      </c>
      <c r="R4861" s="31" t="n"/>
      <c r="S4861" s="32" t="n"/>
      <c r="T4861" s="32" t="n"/>
      <c r="V4861" t="inlineStr">
        <is>
          <t>03kh2</t>
        </is>
      </c>
      <c r="W4861" t="n">
        <v>5290</v>
      </c>
      <c r="X4861" t="n">
        <v>6603</v>
      </c>
      <c r="Z4861" t="inlineStr">
        <is>
          <t>Justin Baker (MTL D)</t>
        </is>
      </c>
    </row>
    <row r="4862">
      <c r="A4862" t="inlineStr">
        <is>
          <t>Justin Bergeron</t>
        </is>
      </c>
      <c r="B4862" t="inlineStr">
        <is>
          <t>(N/A)</t>
        </is>
      </c>
      <c r="C4862" t="inlineStr">
        <is>
          <t>D</t>
        </is>
      </c>
      <c r="D4862" t="inlineStr">
        <is>
          <t>D</t>
        </is>
      </c>
      <c r="E4862" t="n">
        <v>25</v>
      </c>
      <c r="F4862" t="inlineStr">
        <is>
          <t>FA</t>
        </is>
      </c>
      <c r="G4862" t="inlineStr">
        <is>
          <t>FA</t>
        </is>
      </c>
      <c r="H4862" s="30" t="n">
        <v>1</v>
      </c>
      <c r="I4862" s="31" t="n">
        <v>0</v>
      </c>
      <c r="J4862" s="31" t="n"/>
      <c r="K4862" s="31" t="n">
        <v>0</v>
      </c>
      <c r="L4862" s="32" t="n"/>
      <c r="M4862" s="31" t="n">
        <v>0</v>
      </c>
      <c r="N4862" s="31" t="n">
        <v>0</v>
      </c>
      <c r="O4862" s="31" t="n"/>
      <c r="P4862" s="31" t="n"/>
      <c r="Q4862" s="31" t="n">
        <v>0</v>
      </c>
      <c r="R4862" s="31" t="n"/>
      <c r="S4862" s="32" t="n"/>
      <c r="T4862" s="32" t="n"/>
      <c r="V4862" t="inlineStr">
        <is>
          <t>04yjz</t>
        </is>
      </c>
      <c r="Z4862" t="inlineStr">
        <is>
          <t>Justin Bergeron ((N/A) D)</t>
        </is>
      </c>
    </row>
    <row r="4863">
      <c r="A4863" t="inlineStr">
        <is>
          <t>Justin Bernhardt</t>
        </is>
      </c>
      <c r="B4863" t="inlineStr">
        <is>
          <t>(N/A)</t>
        </is>
      </c>
      <c r="C4863" t="inlineStr">
        <is>
          <t>RW</t>
        </is>
      </c>
      <c r="D4863" t="inlineStr">
        <is>
          <t>F</t>
        </is>
      </c>
      <c r="E4863" t="n">
        <v>38</v>
      </c>
      <c r="F4863" t="inlineStr">
        <is>
          <t>FA</t>
        </is>
      </c>
      <c r="G4863" t="inlineStr">
        <is>
          <t>FA</t>
        </is>
      </c>
      <c r="H4863" s="30" t="n">
        <v>1</v>
      </c>
      <c r="I4863" s="31" t="n">
        <v>0</v>
      </c>
      <c r="J4863" s="31" t="n"/>
      <c r="K4863" s="31" t="n">
        <v>0</v>
      </c>
      <c r="L4863" s="32" t="n"/>
      <c r="M4863" s="31" t="n">
        <v>0</v>
      </c>
      <c r="N4863" s="31" t="n">
        <v>0</v>
      </c>
      <c r="O4863" s="31" t="n"/>
      <c r="P4863" s="31" t="n"/>
      <c r="Q4863" s="31" t="n">
        <v>0</v>
      </c>
      <c r="R4863" s="31" t="n"/>
      <c r="S4863" s="32" t="n"/>
      <c r="T4863" s="32" t="n"/>
      <c r="V4863" t="inlineStr">
        <is>
          <t>01cwf</t>
        </is>
      </c>
      <c r="X4863" t="n">
        <v>4643</v>
      </c>
      <c r="Z4863" t="inlineStr">
        <is>
          <t>Justin Bernhardt ((N/A) RW)</t>
        </is>
      </c>
    </row>
    <row r="4864">
      <c r="A4864" t="inlineStr">
        <is>
          <t>Justin Carbonneau</t>
        </is>
      </c>
      <c r="B4864" t="inlineStr">
        <is>
          <t>STL</t>
        </is>
      </c>
      <c r="C4864" t="inlineStr">
        <is>
          <t>RW</t>
        </is>
      </c>
      <c r="D4864" t="inlineStr">
        <is>
          <t>F</t>
        </is>
      </c>
      <c r="E4864" t="n">
        <v>19</v>
      </c>
      <c r="F4864" t="inlineStr">
        <is>
          <t>T</t>
        </is>
      </c>
      <c r="G4864" t="inlineStr">
        <is>
          <t>Kurtis</t>
        </is>
      </c>
      <c r="H4864" s="30" t="n">
        <v>975000</v>
      </c>
      <c r="I4864" s="31" t="n">
        <v>0</v>
      </c>
      <c r="J4864" s="31" t="n"/>
      <c r="K4864" s="31" t="n">
        <v>0</v>
      </c>
      <c r="L4864" s="32" t="n"/>
      <c r="M4864" s="31" t="n">
        <v>0</v>
      </c>
      <c r="N4864" s="31" t="n">
        <v>0</v>
      </c>
      <c r="O4864" s="31" t="n"/>
      <c r="P4864" s="31" t="n"/>
      <c r="Q4864" s="31" t="n">
        <v>0</v>
      </c>
      <c r="R4864" s="31" t="n"/>
      <c r="S4864" s="32" t="n"/>
      <c r="T4864" s="32" t="n"/>
      <c r="V4864" t="inlineStr">
        <is>
          <t>06pyk</t>
        </is>
      </c>
      <c r="W4864" t="n">
        <v>7391</v>
      </c>
      <c r="Y4864" t="inlineStr">
        <is>
          <t>6bf3966a-0aeb-4e6c-b686-2c716146eb2b</t>
        </is>
      </c>
      <c r="Z4864" t="inlineStr">
        <is>
          <t>Justin Carbonneau (STL RW)</t>
        </is>
      </c>
    </row>
    <row r="4865">
      <c r="A4865" t="inlineStr">
        <is>
          <t>Justin Cloutier</t>
        </is>
      </c>
      <c r="B4865" t="inlineStr">
        <is>
          <t>PIT</t>
        </is>
      </c>
      <c r="C4865" t="inlineStr">
        <is>
          <t>RW</t>
        </is>
      </c>
      <c r="D4865" t="inlineStr">
        <is>
          <t>F</t>
        </is>
      </c>
      <c r="E4865" t="n">
        <v>21</v>
      </c>
      <c r="F4865" t="inlineStr">
        <is>
          <t>FA</t>
        </is>
      </c>
      <c r="G4865" t="inlineStr">
        <is>
          <t>FA</t>
        </is>
      </c>
      <c r="H4865" s="30" t="n">
        <v>1</v>
      </c>
      <c r="I4865" s="31" t="n">
        <v>0</v>
      </c>
      <c r="J4865" s="31" t="n"/>
      <c r="K4865" s="31" t="n">
        <v>0</v>
      </c>
      <c r="L4865" s="32" t="n"/>
      <c r="M4865" s="31" t="n">
        <v>0</v>
      </c>
      <c r="N4865" s="31" t="n">
        <v>0</v>
      </c>
      <c r="O4865" s="31" t="n"/>
      <c r="P4865" s="31" t="n"/>
      <c r="Q4865" s="31" t="n">
        <v>0</v>
      </c>
      <c r="R4865" s="31" t="n"/>
      <c r="S4865" s="32" t="n"/>
      <c r="T4865" s="32" t="n"/>
      <c r="V4865" t="inlineStr">
        <is>
          <t>06po1</t>
        </is>
      </c>
      <c r="Y4865" t="inlineStr">
        <is>
          <t>59726ada-ff42-4950-94a1-9a71b958646d</t>
        </is>
      </c>
      <c r="Z4865" t="inlineStr">
        <is>
          <t>Justin Cloutier (PIT RW)</t>
        </is>
      </c>
    </row>
    <row r="4866">
      <c r="A4866" t="inlineStr">
        <is>
          <t>Justin Cote</t>
        </is>
      </c>
      <c r="B4866" t="inlineStr">
        <is>
          <t>(N/A)</t>
        </is>
      </c>
      <c r="C4866" t="inlineStr">
        <is>
          <t>C</t>
        </is>
      </c>
      <c r="D4866" t="inlineStr">
        <is>
          <t>F</t>
        </is>
      </c>
      <c r="E4866" t="n">
        <v>22</v>
      </c>
      <c r="F4866" t="inlineStr">
        <is>
          <t>FA</t>
        </is>
      </c>
      <c r="G4866" t="inlineStr">
        <is>
          <t>FA</t>
        </is>
      </c>
      <c r="H4866" s="30" t="n">
        <v>1</v>
      </c>
      <c r="I4866" s="31" t="n">
        <v>0</v>
      </c>
      <c r="J4866" s="31" t="n"/>
      <c r="K4866" s="31" t="n">
        <v>0</v>
      </c>
      <c r="L4866" s="32" t="n"/>
      <c r="M4866" s="31" t="n">
        <v>0</v>
      </c>
      <c r="N4866" s="31" t="n">
        <v>0</v>
      </c>
      <c r="O4866" s="31" t="n"/>
      <c r="P4866" s="31" t="n"/>
      <c r="Q4866" s="31" t="n">
        <v>0</v>
      </c>
      <c r="R4866" s="31" t="n"/>
      <c r="S4866" s="32" t="n"/>
      <c r="T4866" s="32" t="n"/>
      <c r="V4866" t="inlineStr">
        <is>
          <t>062lh</t>
        </is>
      </c>
      <c r="Z4866" t="inlineStr">
        <is>
          <t>Justin Cote ((N/A) C)</t>
        </is>
      </c>
    </row>
    <row r="4867">
      <c r="A4867" t="inlineStr">
        <is>
          <t>Justin Courtnall</t>
        </is>
      </c>
      <c r="B4867" t="inlineStr">
        <is>
          <t>(N/A)</t>
        </is>
      </c>
      <c r="C4867" t="inlineStr">
        <is>
          <t>LW</t>
        </is>
      </c>
      <c r="D4867" t="inlineStr">
        <is>
          <t>F</t>
        </is>
      </c>
      <c r="E4867" t="n">
        <v>37</v>
      </c>
      <c r="F4867" t="inlineStr">
        <is>
          <t>FA</t>
        </is>
      </c>
      <c r="G4867" t="inlineStr">
        <is>
          <t>FA</t>
        </is>
      </c>
      <c r="H4867" s="30" t="n">
        <v>1</v>
      </c>
      <c r="I4867" s="31" t="n">
        <v>0</v>
      </c>
      <c r="J4867" s="31" t="n"/>
      <c r="K4867" s="31" t="n">
        <v>0</v>
      </c>
      <c r="L4867" s="32" t="n"/>
      <c r="M4867" s="31" t="n">
        <v>0</v>
      </c>
      <c r="N4867" s="31" t="n">
        <v>0</v>
      </c>
      <c r="O4867" s="31" t="n"/>
      <c r="P4867" s="31" t="n"/>
      <c r="Q4867" s="31" t="n">
        <v>0</v>
      </c>
      <c r="R4867" s="31" t="n"/>
      <c r="S4867" s="32" t="n"/>
      <c r="T4867" s="32" t="n"/>
      <c r="V4867" t="inlineStr">
        <is>
          <t>03knw</t>
        </is>
      </c>
      <c r="X4867" t="n">
        <v>6677</v>
      </c>
      <c r="Z4867" t="inlineStr">
        <is>
          <t>Justin Courtnall ((N/A) LW)</t>
        </is>
      </c>
    </row>
    <row r="4868">
      <c r="A4868" t="inlineStr">
        <is>
          <t>Justin Daniels</t>
        </is>
      </c>
      <c r="B4868" t="inlineStr">
        <is>
          <t>SJS</t>
        </is>
      </c>
      <c r="C4868" t="inlineStr">
        <is>
          <t>C</t>
        </is>
      </c>
      <c r="D4868" t="inlineStr">
        <is>
          <t>F</t>
        </is>
      </c>
      <c r="E4868" t="n">
        <v>37</v>
      </c>
      <c r="F4868" t="inlineStr">
        <is>
          <t>FA</t>
        </is>
      </c>
      <c r="G4868" t="inlineStr">
        <is>
          <t>FA</t>
        </is>
      </c>
      <c r="H4868" s="30" t="n">
        <v>1</v>
      </c>
      <c r="I4868" s="31" t="n">
        <v>0</v>
      </c>
      <c r="J4868" s="31" t="n"/>
      <c r="K4868" s="31" t="n">
        <v>0</v>
      </c>
      <c r="L4868" s="32" t="n"/>
      <c r="M4868" s="31" t="n">
        <v>0</v>
      </c>
      <c r="N4868" s="31" t="n">
        <v>0</v>
      </c>
      <c r="O4868" s="31" t="n"/>
      <c r="P4868" s="31" t="n"/>
      <c r="Q4868" s="31" t="n">
        <v>0</v>
      </c>
      <c r="R4868" s="31" t="n"/>
      <c r="S4868" s="32" t="n"/>
      <c r="T4868" s="32" t="n"/>
      <c r="V4868" t="inlineStr">
        <is>
          <t>01mny</t>
        </is>
      </c>
      <c r="Z4868" t="inlineStr">
        <is>
          <t>Justin Daniels (SJS C)</t>
        </is>
      </c>
    </row>
    <row r="4869">
      <c r="A4869" t="inlineStr">
        <is>
          <t>Justin DiBenedetto</t>
        </is>
      </c>
      <c r="B4869" t="inlineStr">
        <is>
          <t>(N/A)</t>
        </is>
      </c>
      <c r="C4869" t="inlineStr">
        <is>
          <t>C</t>
        </is>
      </c>
      <c r="D4869" t="inlineStr">
        <is>
          <t>F</t>
        </is>
      </c>
      <c r="E4869" t="n">
        <v>38</v>
      </c>
      <c r="F4869" t="inlineStr">
        <is>
          <t>FA</t>
        </is>
      </c>
      <c r="G4869" t="inlineStr">
        <is>
          <t>FA</t>
        </is>
      </c>
      <c r="H4869" s="30" t="n">
        <v>1</v>
      </c>
      <c r="I4869" s="31" t="n">
        <v>0</v>
      </c>
      <c r="J4869" s="31" t="n"/>
      <c r="K4869" s="31" t="n">
        <v>0</v>
      </c>
      <c r="L4869" s="32" t="n"/>
      <c r="M4869" s="31" t="n">
        <v>0</v>
      </c>
      <c r="N4869" s="31" t="n">
        <v>0</v>
      </c>
      <c r="O4869" s="31" t="n"/>
      <c r="P4869" s="31" t="n"/>
      <c r="Q4869" s="31" t="n">
        <v>0</v>
      </c>
      <c r="R4869" s="31" t="n"/>
      <c r="S4869" s="32" t="n"/>
      <c r="T4869" s="32" t="n"/>
      <c r="V4869" t="inlineStr">
        <is>
          <t>01cws</t>
        </is>
      </c>
      <c r="W4869" t="n">
        <v>3226</v>
      </c>
      <c r="X4869" t="n">
        <v>4648</v>
      </c>
      <c r="Z4869" t="inlineStr">
        <is>
          <t>Justin DiBenedetto ((N/A) C)</t>
        </is>
      </c>
    </row>
    <row r="4870">
      <c r="A4870" t="inlineStr">
        <is>
          <t>Justin Ducharme</t>
        </is>
      </c>
      <c r="B4870" t="inlineStr">
        <is>
          <t>MTL</t>
        </is>
      </c>
      <c r="C4870" t="inlineStr">
        <is>
          <t>RW</t>
        </is>
      </c>
      <c r="D4870" t="inlineStr">
        <is>
          <t>F</t>
        </is>
      </c>
      <c r="E4870" t="n">
        <v>26</v>
      </c>
      <c r="F4870" t="inlineStr">
        <is>
          <t>FA</t>
        </is>
      </c>
      <c r="G4870" t="inlineStr">
        <is>
          <t>FA</t>
        </is>
      </c>
      <c r="H4870" s="30" t="n">
        <v>1</v>
      </c>
      <c r="I4870" s="31" t="n">
        <v>0</v>
      </c>
      <c r="J4870" s="31" t="n"/>
      <c r="K4870" s="31" t="n">
        <v>0</v>
      </c>
      <c r="L4870" s="32" t="n"/>
      <c r="M4870" s="31" t="n">
        <v>0</v>
      </c>
      <c r="N4870" s="31" t="n">
        <v>0</v>
      </c>
      <c r="O4870" s="31" t="n"/>
      <c r="P4870" s="31" t="n"/>
      <c r="Q4870" s="31" t="n">
        <v>0</v>
      </c>
      <c r="R4870" s="31" t="n"/>
      <c r="S4870" s="32" t="n"/>
      <c r="T4870" s="32" t="n"/>
      <c r="V4870" t="inlineStr">
        <is>
          <t>04wwt</t>
        </is>
      </c>
      <c r="X4870" t="n">
        <v>8156</v>
      </c>
      <c r="Y4870" t="inlineStr">
        <is>
          <t>1c7f98f2-5b8a-45f9-9683-9b67a772b02a</t>
        </is>
      </c>
      <c r="Z4870" t="inlineStr">
        <is>
          <t>Justin Ducharme (MTL RW)</t>
        </is>
      </c>
    </row>
    <row r="4871">
      <c r="A4871" t="inlineStr">
        <is>
          <t>Justin Ertel</t>
        </is>
      </c>
      <c r="B4871" t="inlineStr">
        <is>
          <t>DAL</t>
        </is>
      </c>
      <c r="C4871" t="inlineStr">
        <is>
          <t>LW</t>
        </is>
      </c>
      <c r="D4871" t="inlineStr">
        <is>
          <t>F</t>
        </is>
      </c>
      <c r="E4871" t="n">
        <v>23</v>
      </c>
      <c r="F4871" t="inlineStr">
        <is>
          <t>FA</t>
        </is>
      </c>
      <c r="G4871" t="inlineStr">
        <is>
          <t>FA</t>
        </is>
      </c>
      <c r="H4871" s="30" t="n">
        <v>867500</v>
      </c>
      <c r="I4871" s="31" t="n">
        <v>0</v>
      </c>
      <c r="J4871" s="31" t="n"/>
      <c r="K4871" s="31" t="n">
        <v>0</v>
      </c>
      <c r="L4871" s="32" t="n"/>
      <c r="M4871" s="31" t="n">
        <v>0</v>
      </c>
      <c r="N4871" s="31" t="n">
        <v>0</v>
      </c>
      <c r="O4871" s="31" t="n"/>
      <c r="P4871" s="31" t="n"/>
      <c r="Q4871" s="31" t="n">
        <v>0</v>
      </c>
      <c r="R4871" s="31" t="n"/>
      <c r="S4871" s="32" t="n"/>
      <c r="T4871" s="32" t="n"/>
      <c r="V4871" t="inlineStr">
        <is>
          <t>05ueu</t>
        </is>
      </c>
      <c r="W4871" t="n">
        <v>6565</v>
      </c>
      <c r="Y4871" t="inlineStr">
        <is>
          <t>e59d688f-1eb7-4c14-a8d0-8c25703873e9</t>
        </is>
      </c>
      <c r="Z4871" t="inlineStr">
        <is>
          <t>Justin Ertel (DAL LW)</t>
        </is>
      </c>
    </row>
    <row r="4872">
      <c r="A4872" t="inlineStr">
        <is>
          <t>Justin Falk</t>
        </is>
      </c>
      <c r="B4872" t="inlineStr">
        <is>
          <t>(N/A)</t>
        </is>
      </c>
      <c r="C4872" t="inlineStr">
        <is>
          <t>D</t>
        </is>
      </c>
      <c r="D4872" t="inlineStr">
        <is>
          <t>D</t>
        </is>
      </c>
      <c r="E4872" t="n">
        <v>37</v>
      </c>
      <c r="F4872" t="inlineStr">
        <is>
          <t>FA</t>
        </is>
      </c>
      <c r="G4872" t="inlineStr">
        <is>
          <t>FA</t>
        </is>
      </c>
      <c r="H4872" s="30" t="n">
        <v>1</v>
      </c>
      <c r="I4872" s="31" t="n">
        <v>0</v>
      </c>
      <c r="J4872" s="31" t="n"/>
      <c r="K4872" s="31" t="n">
        <v>0</v>
      </c>
      <c r="L4872" s="32" t="n"/>
      <c r="M4872" s="31" t="n">
        <v>0</v>
      </c>
      <c r="N4872" s="31" t="n">
        <v>0</v>
      </c>
      <c r="O4872" s="31" t="n"/>
      <c r="P4872" s="31" t="n"/>
      <c r="Q4872" s="31" t="n">
        <v>0</v>
      </c>
      <c r="R4872" s="31" t="n"/>
      <c r="S4872" s="32" t="n"/>
      <c r="T4872" s="32" t="n"/>
      <c r="V4872" t="inlineStr">
        <is>
          <t>015z3</t>
        </is>
      </c>
      <c r="W4872" t="n">
        <v>3434</v>
      </c>
      <c r="X4872" t="n">
        <v>4585</v>
      </c>
      <c r="Y4872" t="inlineStr">
        <is>
          <t>42bc1ab3-0f24-11e2-8525-18a905767e44</t>
        </is>
      </c>
      <c r="Z4872" t="inlineStr">
        <is>
          <t>Justin Falk ((N/A) D)</t>
        </is>
      </c>
    </row>
    <row r="4873">
      <c r="A4873" t="inlineStr">
        <is>
          <t>Justin Fazio</t>
        </is>
      </c>
      <c r="B4873" t="inlineStr">
        <is>
          <t>(N/A)</t>
        </is>
      </c>
      <c r="C4873" t="inlineStr">
        <is>
          <t>G</t>
        </is>
      </c>
      <c r="D4873" t="inlineStr">
        <is>
          <t>G</t>
        </is>
      </c>
      <c r="E4873" t="n">
        <v>29</v>
      </c>
      <c r="F4873" t="inlineStr">
        <is>
          <t>FA</t>
        </is>
      </c>
      <c r="G4873" t="inlineStr">
        <is>
          <t>FA</t>
        </is>
      </c>
      <c r="H4873" s="30" t="n">
        <v>1</v>
      </c>
      <c r="I4873" s="31" t="n">
        <v>0</v>
      </c>
      <c r="J4873" s="31" t="n"/>
      <c r="K4873" s="31" t="n">
        <v>0</v>
      </c>
      <c r="L4873" s="32" t="n"/>
      <c r="M4873" s="31" t="n">
        <v>0</v>
      </c>
      <c r="N4873" s="31" t="n">
        <v>0</v>
      </c>
      <c r="O4873" s="31" t="n"/>
      <c r="P4873" s="31" t="n"/>
      <c r="Q4873" s="31" t="n">
        <v>0</v>
      </c>
      <c r="R4873" s="31" t="n"/>
      <c r="S4873" s="32" t="n"/>
      <c r="T4873" s="32" t="n"/>
      <c r="V4873" t="inlineStr">
        <is>
          <t>04md9</t>
        </is>
      </c>
      <c r="X4873" t="n">
        <v>8179</v>
      </c>
      <c r="Z4873" t="inlineStr">
        <is>
          <t>Justin Fazio ((N/A) G)</t>
        </is>
      </c>
    </row>
    <row r="4874">
      <c r="A4874" t="inlineStr">
        <is>
          <t>Justin Feser</t>
        </is>
      </c>
      <c r="B4874" t="inlineStr">
        <is>
          <t>(N/A)</t>
        </is>
      </c>
      <c r="C4874" t="inlineStr">
        <is>
          <t>LW</t>
        </is>
      </c>
      <c r="D4874" t="inlineStr">
        <is>
          <t>F</t>
        </is>
      </c>
      <c r="E4874" t="n">
        <v>34</v>
      </c>
      <c r="F4874" t="inlineStr">
        <is>
          <t>FA</t>
        </is>
      </c>
      <c r="G4874" t="inlineStr">
        <is>
          <t>FA</t>
        </is>
      </c>
      <c r="H4874" s="30" t="n">
        <v>1</v>
      </c>
      <c r="I4874" s="31" t="n">
        <v>0</v>
      </c>
      <c r="J4874" s="31" t="n"/>
      <c r="K4874" s="31" t="n">
        <v>0</v>
      </c>
      <c r="L4874" s="32" t="n"/>
      <c r="M4874" s="31" t="n">
        <v>0</v>
      </c>
      <c r="N4874" s="31" t="n">
        <v>0</v>
      </c>
      <c r="O4874" s="31" t="n"/>
      <c r="P4874" s="31" t="n"/>
      <c r="Q4874" s="31" t="n">
        <v>0</v>
      </c>
      <c r="R4874" s="31" t="n"/>
      <c r="S4874" s="32" t="n"/>
      <c r="T4874" s="32" t="n"/>
      <c r="V4874" t="inlineStr">
        <is>
          <t>032i6</t>
        </is>
      </c>
      <c r="Z4874" t="inlineStr">
        <is>
          <t>Justin Feser ((N/A) LW)</t>
        </is>
      </c>
    </row>
    <row r="4875">
      <c r="A4875" t="inlineStr">
        <is>
          <t>Justin Fletcher</t>
        </is>
      </c>
      <c r="B4875" t="inlineStr">
        <is>
          <t>(N/A)</t>
        </is>
      </c>
      <c r="C4875" t="inlineStr">
        <is>
          <t>D</t>
        </is>
      </c>
      <c r="D4875" t="inlineStr">
        <is>
          <t>D</t>
        </is>
      </c>
      <c r="E4875" t="n">
        <v>43</v>
      </c>
      <c r="F4875" t="inlineStr">
        <is>
          <t>FA</t>
        </is>
      </c>
      <c r="G4875" t="inlineStr">
        <is>
          <t>FA</t>
        </is>
      </c>
      <c r="H4875" s="30" t="n">
        <v>1</v>
      </c>
      <c r="I4875" s="31" t="n">
        <v>0</v>
      </c>
      <c r="J4875" s="31" t="n"/>
      <c r="K4875" s="31" t="n">
        <v>0</v>
      </c>
      <c r="L4875" s="32" t="n"/>
      <c r="M4875" s="31" t="n">
        <v>0</v>
      </c>
      <c r="N4875" s="31" t="n">
        <v>0</v>
      </c>
      <c r="O4875" s="31" t="n"/>
      <c r="P4875" s="31" t="n"/>
      <c r="Q4875" s="31" t="n">
        <v>0</v>
      </c>
      <c r="R4875" s="31" t="n"/>
      <c r="S4875" s="32" t="n"/>
      <c r="T4875" s="32" t="n"/>
      <c r="V4875" t="inlineStr">
        <is>
          <t>0048i</t>
        </is>
      </c>
      <c r="X4875" t="n">
        <v>4329</v>
      </c>
      <c r="Z4875" t="inlineStr">
        <is>
          <t>Justin Fletcher ((N/A) D)</t>
        </is>
      </c>
    </row>
    <row r="4876">
      <c r="A4876" t="inlineStr">
        <is>
          <t>Justin Florek</t>
        </is>
      </c>
      <c r="B4876" t="inlineStr">
        <is>
          <t>(N/A)</t>
        </is>
      </c>
      <c r="C4876" t="inlineStr">
        <is>
          <t>LW</t>
        </is>
      </c>
      <c r="D4876" t="inlineStr">
        <is>
          <t>F</t>
        </is>
      </c>
      <c r="E4876" t="n">
        <v>36</v>
      </c>
      <c r="F4876" t="inlineStr">
        <is>
          <t>FA</t>
        </is>
      </c>
      <c r="G4876" t="inlineStr">
        <is>
          <t>FA</t>
        </is>
      </c>
      <c r="H4876" s="30" t="n">
        <v>1</v>
      </c>
      <c r="I4876" s="31" t="n">
        <v>0</v>
      </c>
      <c r="J4876" s="31" t="n"/>
      <c r="K4876" s="31" t="n">
        <v>0</v>
      </c>
      <c r="L4876" s="32" t="n"/>
      <c r="M4876" s="31" t="n">
        <v>0</v>
      </c>
      <c r="N4876" s="31" t="n">
        <v>0</v>
      </c>
      <c r="O4876" s="31" t="n"/>
      <c r="P4876" s="31" t="n"/>
      <c r="Q4876" s="31" t="n">
        <v>0</v>
      </c>
      <c r="R4876" s="31" t="n"/>
      <c r="S4876" s="32" t="n"/>
      <c r="T4876" s="32" t="n"/>
      <c r="V4876" t="inlineStr">
        <is>
          <t>01zse</t>
        </is>
      </c>
      <c r="W4876" t="n">
        <v>3930</v>
      </c>
      <c r="X4876" t="n">
        <v>5108</v>
      </c>
      <c r="Z4876" t="inlineStr">
        <is>
          <t>Justin Florek ((N/A) LW)</t>
        </is>
      </c>
    </row>
    <row r="4877">
      <c r="A4877" t="inlineStr">
        <is>
          <t>Justin Fontaine</t>
        </is>
      </c>
      <c r="B4877" t="inlineStr">
        <is>
          <t>(N/A)</t>
        </is>
      </c>
      <c r="C4877" t="inlineStr">
        <is>
          <t>RW</t>
        </is>
      </c>
      <c r="D4877" t="inlineStr">
        <is>
          <t>F</t>
        </is>
      </c>
      <c r="E4877" t="n">
        <v>38</v>
      </c>
      <c r="F4877" t="inlineStr">
        <is>
          <t>FA</t>
        </is>
      </c>
      <c r="G4877" t="inlineStr">
        <is>
          <t>FA</t>
        </is>
      </c>
      <c r="H4877" s="30" t="n">
        <v>1</v>
      </c>
      <c r="I4877" s="31" t="n">
        <v>0</v>
      </c>
      <c r="J4877" s="31" t="n"/>
      <c r="K4877" s="31" t="n">
        <v>0</v>
      </c>
      <c r="L4877" s="32" t="n"/>
      <c r="M4877" s="31" t="n">
        <v>0</v>
      </c>
      <c r="N4877" s="31" t="n">
        <v>0</v>
      </c>
      <c r="O4877" s="31" t="n"/>
      <c r="P4877" s="31" t="n"/>
      <c r="Q4877" s="31" t="n">
        <v>0</v>
      </c>
      <c r="R4877" s="31" t="n"/>
      <c r="S4877" s="32" t="n"/>
      <c r="T4877" s="32" t="n"/>
      <c r="V4877" t="inlineStr">
        <is>
          <t>026sx</t>
        </is>
      </c>
      <c r="W4877" t="n">
        <v>3724</v>
      </c>
      <c r="X4877" t="n">
        <v>5319</v>
      </c>
      <c r="Z4877" t="inlineStr">
        <is>
          <t>Justin Fontaine ((N/A) RW)</t>
        </is>
      </c>
    </row>
    <row r="4878">
      <c r="A4878" t="inlineStr">
        <is>
          <t>Justin Gill</t>
        </is>
      </c>
      <c r="B4878" t="inlineStr">
        <is>
          <t>NYI</t>
        </is>
      </c>
      <c r="C4878" t="inlineStr">
        <is>
          <t>C</t>
        </is>
      </c>
      <c r="D4878" t="inlineStr">
        <is>
          <t>F</t>
        </is>
      </c>
      <c r="E4878" t="n">
        <v>23</v>
      </c>
      <c r="F4878" t="inlineStr">
        <is>
          <t>FA</t>
        </is>
      </c>
      <c r="G4878" t="inlineStr">
        <is>
          <t>FA</t>
        </is>
      </c>
      <c r="H4878" s="30" t="n">
        <v>1</v>
      </c>
      <c r="I4878" s="31" t="n">
        <v>0</v>
      </c>
      <c r="J4878" s="31" t="n"/>
      <c r="K4878" s="31" t="n">
        <v>0</v>
      </c>
      <c r="L4878" s="32" t="n"/>
      <c r="M4878" s="31" t="n">
        <v>0</v>
      </c>
      <c r="N4878" s="31" t="n">
        <v>0</v>
      </c>
      <c r="O4878" s="31" t="n"/>
      <c r="P4878" s="31" t="n"/>
      <c r="Q4878" s="31" t="n">
        <v>0</v>
      </c>
      <c r="R4878" s="31" t="n"/>
      <c r="S4878" s="32" t="n"/>
      <c r="T4878" s="32" t="n"/>
      <c r="V4878" t="inlineStr">
        <is>
          <t>066em</t>
        </is>
      </c>
      <c r="Y4878" t="inlineStr">
        <is>
          <t>90350052-81c7-4987-87cc-e898ea134eb8</t>
        </is>
      </c>
      <c r="Z4878" t="inlineStr">
        <is>
          <t>Justin Gill (NYI C)</t>
        </is>
      </c>
    </row>
    <row r="4879">
      <c r="A4879" t="inlineStr">
        <is>
          <t>Justin Graf</t>
        </is>
      </c>
      <c r="B4879" t="inlineStr">
        <is>
          <t>NSH</t>
        </is>
      </c>
      <c r="C4879" t="inlineStr">
        <is>
          <t>LW</t>
        </is>
      </c>
      <c r="D4879" t="inlineStr">
        <is>
          <t>F</t>
        </is>
      </c>
      <c r="E4879" t="n">
        <v>18</v>
      </c>
      <c r="F4879" t="inlineStr">
        <is>
          <t>FA</t>
        </is>
      </c>
      <c r="G4879" t="inlineStr">
        <is>
          <t>FA</t>
        </is>
      </c>
      <c r="H4879" s="30" t="n">
        <v>1</v>
      </c>
      <c r="I4879" s="31" t="n">
        <v>0</v>
      </c>
      <c r="J4879" s="31" t="n"/>
      <c r="K4879" s="31" t="n">
        <v>0</v>
      </c>
      <c r="L4879" s="32" t="n"/>
      <c r="M4879" s="31" t="n">
        <v>0</v>
      </c>
      <c r="N4879" s="31" t="n">
        <v>0</v>
      </c>
      <c r="O4879" s="31" t="n"/>
      <c r="P4879" s="31" t="n"/>
      <c r="Q4879" s="31" t="n">
        <v>0</v>
      </c>
      <c r="R4879" s="31" t="n"/>
      <c r="S4879" s="32" t="n"/>
      <c r="T4879" s="32" t="n"/>
      <c r="V4879" t="inlineStr">
        <is>
          <t>072jb</t>
        </is>
      </c>
      <c r="Y4879" t="inlineStr">
        <is>
          <t>9eebea62-a0cf-42a9-9dc6-02a1a235a171</t>
        </is>
      </c>
      <c r="Z4879" t="inlineStr">
        <is>
          <t>Justin Graf (NSH LW)</t>
        </is>
      </c>
    </row>
    <row r="4880">
      <c r="A4880" t="inlineStr">
        <is>
          <t>Justin Gutierrez</t>
        </is>
      </c>
      <c r="B4880" t="inlineStr">
        <is>
          <t>LAK</t>
        </is>
      </c>
      <c r="C4880" t="inlineStr">
        <is>
          <t>C</t>
        </is>
      </c>
      <c r="D4880" t="inlineStr">
        <is>
          <t>F</t>
        </is>
      </c>
      <c r="E4880" t="n">
        <v>30</v>
      </c>
      <c r="F4880" t="inlineStr">
        <is>
          <t>FA</t>
        </is>
      </c>
      <c r="G4880" t="inlineStr">
        <is>
          <t>FA</t>
        </is>
      </c>
      <c r="H4880" s="30" t="n">
        <v>1</v>
      </c>
      <c r="I4880" s="31" t="n">
        <v>0</v>
      </c>
      <c r="J4880" s="31" t="n"/>
      <c r="K4880" s="31" t="n">
        <v>0</v>
      </c>
      <c r="L4880" s="32" t="n"/>
      <c r="M4880" s="31" t="n">
        <v>0</v>
      </c>
      <c r="N4880" s="31" t="n">
        <v>0</v>
      </c>
      <c r="O4880" s="31" t="n"/>
      <c r="P4880" s="31" t="n"/>
      <c r="Q4880" s="31" t="n">
        <v>0</v>
      </c>
      <c r="R4880" s="31" t="n"/>
      <c r="S4880" s="32" t="n"/>
      <c r="T4880" s="32" t="n"/>
      <c r="V4880" t="inlineStr">
        <is>
          <t>0404u</t>
        </is>
      </c>
      <c r="X4880" t="n">
        <v>7442</v>
      </c>
      <c r="Z4880" t="inlineStr">
        <is>
          <t>Justin Gutierrez (LAK C)</t>
        </is>
      </c>
    </row>
    <row r="4881">
      <c r="A4881" t="inlineStr">
        <is>
          <t>Justin Hache</t>
        </is>
      </c>
      <c r="B4881" t="inlineStr">
        <is>
          <t>(N/A)</t>
        </is>
      </c>
      <c r="C4881" t="inlineStr">
        <is>
          <t>D</t>
        </is>
      </c>
      <c r="D4881" t="inlineStr">
        <is>
          <t>D</t>
        </is>
      </c>
      <c r="E4881" t="n">
        <v>32</v>
      </c>
      <c r="F4881" t="inlineStr">
        <is>
          <t>FA</t>
        </is>
      </c>
      <c r="G4881" t="inlineStr">
        <is>
          <t>FA</t>
        </is>
      </c>
      <c r="H4881" s="30" t="n">
        <v>1</v>
      </c>
      <c r="I4881" s="31" t="n">
        <v>0</v>
      </c>
      <c r="J4881" s="31" t="n"/>
      <c r="K4881" s="31" t="n">
        <v>0</v>
      </c>
      <c r="L4881" s="32" t="n"/>
      <c r="M4881" s="31" t="n">
        <v>0</v>
      </c>
      <c r="N4881" s="31" t="n">
        <v>0</v>
      </c>
      <c r="O4881" s="31" t="n"/>
      <c r="P4881" s="31" t="n"/>
      <c r="Q4881" s="31" t="n">
        <v>0</v>
      </c>
      <c r="R4881" s="31" t="n"/>
      <c r="S4881" s="32" t="n"/>
      <c r="T4881" s="32" t="n"/>
      <c r="V4881" t="inlineStr">
        <is>
          <t>02oe5</t>
        </is>
      </c>
      <c r="W4881" t="n">
        <v>5330</v>
      </c>
      <c r="X4881" t="n">
        <v>5897</v>
      </c>
      <c r="Z4881" t="inlineStr">
        <is>
          <t>Justin Hache ((N/A) D)</t>
        </is>
      </c>
    </row>
    <row r="4882">
      <c r="A4882" t="inlineStr">
        <is>
          <t>Justin Hamonic</t>
        </is>
      </c>
      <c r="B4882" t="inlineStr">
        <is>
          <t>(N/A)</t>
        </is>
      </c>
      <c r="C4882" t="inlineStr">
        <is>
          <t>D</t>
        </is>
      </c>
      <c r="D4882" t="inlineStr">
        <is>
          <t>D</t>
        </is>
      </c>
      <c r="E4882" t="n">
        <v>32</v>
      </c>
      <c r="F4882" t="inlineStr">
        <is>
          <t>FA</t>
        </is>
      </c>
      <c r="G4882" t="inlineStr">
        <is>
          <t>FA</t>
        </is>
      </c>
      <c r="H4882" s="30" t="n">
        <v>1</v>
      </c>
      <c r="I4882" s="31" t="n">
        <v>0</v>
      </c>
      <c r="J4882" s="31" t="n"/>
      <c r="K4882" s="31" t="n">
        <v>0</v>
      </c>
      <c r="L4882" s="32" t="n"/>
      <c r="M4882" s="31" t="n">
        <v>0</v>
      </c>
      <c r="N4882" s="31" t="n">
        <v>0</v>
      </c>
      <c r="O4882" s="31" t="n"/>
      <c r="P4882" s="31" t="n"/>
      <c r="Q4882" s="31" t="n">
        <v>0</v>
      </c>
      <c r="R4882" s="31" t="n"/>
      <c r="S4882" s="32" t="n"/>
      <c r="T4882" s="32" t="n"/>
      <c r="V4882" t="inlineStr">
        <is>
          <t>03wnq</t>
        </is>
      </c>
      <c r="X4882" t="n">
        <v>7036</v>
      </c>
      <c r="Z4882" t="inlineStr">
        <is>
          <t>Justin Hamonic ((N/A) D)</t>
        </is>
      </c>
    </row>
    <row r="4883">
      <c r="A4883" t="inlineStr">
        <is>
          <t>Justin Hickman</t>
        </is>
      </c>
      <c r="B4883" t="inlineStr">
        <is>
          <t>(N/A)</t>
        </is>
      </c>
      <c r="C4883" t="inlineStr">
        <is>
          <t>RW</t>
        </is>
      </c>
      <c r="D4883" t="inlineStr">
        <is>
          <t>F</t>
        </is>
      </c>
      <c r="E4883" t="n">
        <v>32</v>
      </c>
      <c r="F4883" t="inlineStr">
        <is>
          <t>FA</t>
        </is>
      </c>
      <c r="G4883" t="inlineStr">
        <is>
          <t>FA</t>
        </is>
      </c>
      <c r="H4883" s="30" t="n">
        <v>1</v>
      </c>
      <c r="I4883" s="31" t="n">
        <v>0</v>
      </c>
      <c r="J4883" s="31" t="n"/>
      <c r="K4883" s="31" t="n">
        <v>0</v>
      </c>
      <c r="L4883" s="32" t="n"/>
      <c r="M4883" s="31" t="n">
        <v>0</v>
      </c>
      <c r="N4883" s="31" t="n">
        <v>0</v>
      </c>
      <c r="O4883" s="31" t="n"/>
      <c r="P4883" s="31" t="n"/>
      <c r="Q4883" s="31" t="n">
        <v>0</v>
      </c>
      <c r="R4883" s="31" t="n"/>
      <c r="S4883" s="32" t="n"/>
      <c r="T4883" s="32" t="n"/>
      <c r="V4883" t="inlineStr">
        <is>
          <t>03c9g</t>
        </is>
      </c>
      <c r="W4883" t="n">
        <v>4736</v>
      </c>
      <c r="X4883" t="n">
        <v>6706</v>
      </c>
      <c r="Z4883" t="inlineStr">
        <is>
          <t>Justin Hickman ((N/A) RW)</t>
        </is>
      </c>
    </row>
    <row r="4884">
      <c r="A4884" t="inlineStr">
        <is>
          <t>Justin Hodgman</t>
        </is>
      </c>
      <c r="B4884" t="inlineStr">
        <is>
          <t>(N/A)</t>
        </is>
      </c>
      <c r="C4884" t="inlineStr">
        <is>
          <t>C</t>
        </is>
      </c>
      <c r="D4884" t="inlineStr">
        <is>
          <t>F</t>
        </is>
      </c>
      <c r="E4884" t="n">
        <v>38</v>
      </c>
      <c r="F4884" t="inlineStr">
        <is>
          <t>FA</t>
        </is>
      </c>
      <c r="G4884" t="inlineStr">
        <is>
          <t>FA</t>
        </is>
      </c>
      <c r="H4884" s="30" t="n">
        <v>1</v>
      </c>
      <c r="I4884" s="31" t="n">
        <v>0</v>
      </c>
      <c r="J4884" s="31" t="n"/>
      <c r="K4884" s="31" t="n">
        <v>0</v>
      </c>
      <c r="L4884" s="32" t="n"/>
      <c r="M4884" s="31" t="n">
        <v>0</v>
      </c>
      <c r="N4884" s="31" t="n">
        <v>0</v>
      </c>
      <c r="O4884" s="31" t="n"/>
      <c r="P4884" s="31" t="n"/>
      <c r="Q4884" s="31" t="n">
        <v>0</v>
      </c>
      <c r="R4884" s="31" t="n"/>
      <c r="S4884" s="32" t="n"/>
      <c r="T4884" s="32" t="n"/>
      <c r="V4884" t="inlineStr">
        <is>
          <t>03el7</t>
        </is>
      </c>
      <c r="W4884" t="n">
        <v>4688</v>
      </c>
      <c r="X4884" t="n">
        <v>6397</v>
      </c>
      <c r="Z4884" t="inlineStr">
        <is>
          <t>Justin Hodgman ((N/A) C)</t>
        </is>
      </c>
    </row>
    <row r="4885">
      <c r="A4885" t="inlineStr">
        <is>
          <t>Justin Janicke</t>
        </is>
      </c>
      <c r="B4885" t="inlineStr">
        <is>
          <t>SEA</t>
        </is>
      </c>
      <c r="C4885" t="inlineStr">
        <is>
          <t>LW</t>
        </is>
      </c>
      <c r="D4885" t="inlineStr">
        <is>
          <t>F</t>
        </is>
      </c>
      <c r="E4885" t="n">
        <v>23</v>
      </c>
      <c r="F4885" t="inlineStr">
        <is>
          <t>FA</t>
        </is>
      </c>
      <c r="G4885" t="inlineStr">
        <is>
          <t>FA</t>
        </is>
      </c>
      <c r="H4885" s="30" t="n">
        <v>1</v>
      </c>
      <c r="I4885" s="31" t="n">
        <v>0</v>
      </c>
      <c r="J4885" s="31" t="n"/>
      <c r="K4885" s="31" t="n">
        <v>0</v>
      </c>
      <c r="L4885" s="32" t="n"/>
      <c r="M4885" s="31" t="n">
        <v>0</v>
      </c>
      <c r="N4885" s="31" t="n">
        <v>0</v>
      </c>
      <c r="O4885" s="31" t="n"/>
      <c r="P4885" s="31" t="n"/>
      <c r="Q4885" s="31" t="n">
        <v>0</v>
      </c>
      <c r="R4885" s="31" t="n"/>
      <c r="S4885" s="32" t="n"/>
      <c r="T4885" s="32" t="n"/>
      <c r="V4885" t="inlineStr">
        <is>
          <t>05ub6</t>
        </is>
      </c>
      <c r="Y4885" t="inlineStr">
        <is>
          <t>a0ce7eeb-f5a3-44e9-b6fd-a9446cb6fbeb</t>
        </is>
      </c>
      <c r="Z4885" t="inlineStr">
        <is>
          <t>Justin Janicke (SEA LW)</t>
        </is>
      </c>
    </row>
    <row r="4886">
      <c r="A4886" t="inlineStr">
        <is>
          <t>Justin Jokinen</t>
        </is>
      </c>
      <c r="B4886" t="inlineStr">
        <is>
          <t>BUF</t>
        </is>
      </c>
      <c r="C4886" t="inlineStr">
        <is>
          <t>RW</t>
        </is>
      </c>
      <c r="D4886" t="inlineStr">
        <is>
          <t>F</t>
        </is>
      </c>
      <c r="E4886" t="n">
        <v>36</v>
      </c>
      <c r="F4886" t="inlineStr">
        <is>
          <t>FA</t>
        </is>
      </c>
      <c r="G4886" t="inlineStr">
        <is>
          <t>FA</t>
        </is>
      </c>
      <c r="H4886" s="30" t="n">
        <v>1</v>
      </c>
      <c r="I4886" s="31" t="n">
        <v>0</v>
      </c>
      <c r="J4886" s="31" t="n"/>
      <c r="K4886" s="31" t="n">
        <v>0</v>
      </c>
      <c r="L4886" s="32" t="n"/>
      <c r="M4886" s="31" t="n">
        <v>0</v>
      </c>
      <c r="N4886" s="31" t="n">
        <v>0</v>
      </c>
      <c r="O4886" s="31" t="n"/>
      <c r="P4886" s="31" t="n"/>
      <c r="Q4886" s="31" t="n">
        <v>0</v>
      </c>
      <c r="R4886" s="31" t="n"/>
      <c r="S4886" s="32" t="n"/>
      <c r="T4886" s="32" t="n"/>
      <c r="V4886" t="inlineStr">
        <is>
          <t>01n82</t>
        </is>
      </c>
      <c r="Z4886" t="inlineStr">
        <is>
          <t>Justin Jokinen (BUF RW)</t>
        </is>
      </c>
    </row>
    <row r="4887">
      <c r="A4887" t="inlineStr">
        <is>
          <t>Justin Kea</t>
        </is>
      </c>
      <c r="B4887" t="inlineStr">
        <is>
          <t>(N/A)</t>
        </is>
      </c>
      <c r="C4887" t="inlineStr">
        <is>
          <t>C</t>
        </is>
      </c>
      <c r="D4887" t="inlineStr">
        <is>
          <t>F</t>
        </is>
      </c>
      <c r="E4887" t="n">
        <v>32</v>
      </c>
      <c r="F4887" t="inlineStr">
        <is>
          <t>FA</t>
        </is>
      </c>
      <c r="G4887" t="inlineStr">
        <is>
          <t>FA</t>
        </is>
      </c>
      <c r="H4887" s="30" t="n">
        <v>1</v>
      </c>
      <c r="I4887" s="31" t="n">
        <v>0</v>
      </c>
      <c r="J4887" s="31" t="n"/>
      <c r="K4887" s="31" t="n">
        <v>0</v>
      </c>
      <c r="L4887" s="32" t="n"/>
      <c r="M4887" s="31" t="n">
        <v>0</v>
      </c>
      <c r="N4887" s="31" t="n">
        <v>0</v>
      </c>
      <c r="O4887" s="31" t="n"/>
      <c r="P4887" s="31" t="n"/>
      <c r="Q4887" s="31" t="n">
        <v>0</v>
      </c>
      <c r="R4887" s="31" t="n"/>
      <c r="S4887" s="32" t="n"/>
      <c r="T4887" s="32" t="n"/>
      <c r="V4887" t="inlineStr">
        <is>
          <t>02npy</t>
        </is>
      </c>
      <c r="W4887" t="n">
        <v>4348</v>
      </c>
      <c r="X4887" t="n">
        <v>5764</v>
      </c>
      <c r="Z4887" t="inlineStr">
        <is>
          <t>Justin Kea ((N/A) C)</t>
        </is>
      </c>
    </row>
    <row r="4888">
      <c r="A4888" t="inlineStr">
        <is>
          <t>Justin Keller</t>
        </is>
      </c>
      <c r="B4888" t="inlineStr">
        <is>
          <t>(N/A)</t>
        </is>
      </c>
      <c r="C4888" t="inlineStr">
        <is>
          <t>LW</t>
        </is>
      </c>
      <c r="D4888" t="inlineStr">
        <is>
          <t>F</t>
        </is>
      </c>
      <c r="E4888" t="n">
        <v>40</v>
      </c>
      <c r="F4888" t="inlineStr">
        <is>
          <t>FA</t>
        </is>
      </c>
      <c r="G4888" t="inlineStr">
        <is>
          <t>FA</t>
        </is>
      </c>
      <c r="H4888" s="30" t="n">
        <v>1</v>
      </c>
      <c r="I4888" s="31" t="n">
        <v>0</v>
      </c>
      <c r="J4888" s="31" t="n"/>
      <c r="K4888" s="31" t="n">
        <v>0</v>
      </c>
      <c r="L4888" s="32" t="n"/>
      <c r="M4888" s="31" t="n">
        <v>0</v>
      </c>
      <c r="N4888" s="31" t="n">
        <v>0</v>
      </c>
      <c r="O4888" s="31" t="n"/>
      <c r="P4888" s="31" t="n"/>
      <c r="Q4888" s="31" t="n">
        <v>0</v>
      </c>
      <c r="R4888" s="31" t="n"/>
      <c r="S4888" s="32" t="n"/>
      <c r="T4888" s="32" t="n"/>
      <c r="V4888" t="inlineStr">
        <is>
          <t>0048p</t>
        </is>
      </c>
      <c r="W4888" t="n">
        <v>2233</v>
      </c>
      <c r="X4888" t="n">
        <v>3896</v>
      </c>
      <c r="Z4888" t="inlineStr">
        <is>
          <t>Justin Keller ((N/A) LW)</t>
        </is>
      </c>
    </row>
    <row r="4889">
      <c r="A4889" t="inlineStr">
        <is>
          <t>Justin Kerr</t>
        </is>
      </c>
      <c r="B4889" t="inlineStr">
        <is>
          <t>NYI</t>
        </is>
      </c>
      <c r="C4889" t="inlineStr">
        <is>
          <t>RW</t>
        </is>
      </c>
      <c r="D4889" t="inlineStr">
        <is>
          <t>F</t>
        </is>
      </c>
      <c r="E4889" t="n">
        <v>0</v>
      </c>
      <c r="F4889" t="inlineStr">
        <is>
          <t>FA</t>
        </is>
      </c>
      <c r="G4889" t="inlineStr">
        <is>
          <t>FA</t>
        </is>
      </c>
      <c r="H4889" s="30" t="n">
        <v>1</v>
      </c>
      <c r="I4889" s="31" t="n">
        <v>0</v>
      </c>
      <c r="J4889" s="31" t="n"/>
      <c r="K4889" s="31" t="n">
        <v>0</v>
      </c>
      <c r="L4889" s="32" t="n"/>
      <c r="M4889" s="31" t="n">
        <v>0</v>
      </c>
      <c r="N4889" s="31" t="n">
        <v>0</v>
      </c>
      <c r="O4889" s="31" t="n"/>
      <c r="P4889" s="31" t="n"/>
      <c r="Q4889" s="31" t="n">
        <v>0</v>
      </c>
      <c r="R4889" s="31" t="n"/>
      <c r="S4889" s="32" t="n"/>
      <c r="T4889" s="32" t="n"/>
      <c r="V4889" t="inlineStr">
        <is>
          <t>079g8</t>
        </is>
      </c>
      <c r="Y4889" t="inlineStr">
        <is>
          <t>49dd9a44-bd81-4087-bb47-2c53f4a2c129</t>
        </is>
      </c>
      <c r="Z4889" t="inlineStr">
        <is>
          <t>Justin Kerr (NYI RW)</t>
        </is>
      </c>
    </row>
    <row r="4890">
      <c r="A4890" t="inlineStr">
        <is>
          <t>Justin Kipkie</t>
        </is>
      </c>
      <c r="B4890" t="inlineStr">
        <is>
          <t>MIN</t>
        </is>
      </c>
      <c r="C4890" t="inlineStr">
        <is>
          <t>D</t>
        </is>
      </c>
      <c r="D4890" t="inlineStr">
        <is>
          <t>D</t>
        </is>
      </c>
      <c r="E4890" t="n">
        <v>21</v>
      </c>
      <c r="F4890" t="inlineStr">
        <is>
          <t>FA</t>
        </is>
      </c>
      <c r="G4890" t="inlineStr">
        <is>
          <t>FA</t>
        </is>
      </c>
      <c r="H4890" s="30" t="n">
        <v>1</v>
      </c>
      <c r="I4890" s="31" t="n">
        <v>0</v>
      </c>
      <c r="J4890" s="31" t="n"/>
      <c r="K4890" s="31" t="n">
        <v>0</v>
      </c>
      <c r="L4890" s="32" t="n"/>
      <c r="M4890" s="31" t="n">
        <v>0</v>
      </c>
      <c r="N4890" s="31" t="n">
        <v>0</v>
      </c>
      <c r="O4890" s="31" t="n"/>
      <c r="P4890" s="31" t="n"/>
      <c r="Q4890" s="31" t="n">
        <v>0</v>
      </c>
      <c r="R4890" s="31" t="n"/>
      <c r="S4890" s="32" t="n"/>
      <c r="T4890" s="32" t="n"/>
      <c r="V4890" t="inlineStr">
        <is>
          <t>06c56</t>
        </is>
      </c>
      <c r="Y4890" t="inlineStr">
        <is>
          <t>2f11e3a8-a8d2-444a-aebb-647641adf8ea</t>
        </is>
      </c>
      <c r="Z4890" t="inlineStr">
        <is>
          <t>Justin Kipkie (MIN D)</t>
        </is>
      </c>
    </row>
    <row r="4891">
      <c r="A4891" t="inlineStr">
        <is>
          <t>Justin Kloos</t>
        </is>
      </c>
      <c r="B4891" t="inlineStr">
        <is>
          <t>(N/A)</t>
        </is>
      </c>
      <c r="C4891" t="inlineStr">
        <is>
          <t>C</t>
        </is>
      </c>
      <c r="D4891" t="inlineStr">
        <is>
          <t>F</t>
        </is>
      </c>
      <c r="E4891" t="n">
        <v>32</v>
      </c>
      <c r="F4891" t="inlineStr">
        <is>
          <t>FA</t>
        </is>
      </c>
      <c r="G4891" t="inlineStr">
        <is>
          <t>FA</t>
        </is>
      </c>
      <c r="H4891" s="30" t="n">
        <v>1</v>
      </c>
      <c r="I4891" s="31" t="n">
        <v>0</v>
      </c>
      <c r="J4891" s="31" t="n"/>
      <c r="K4891" s="31" t="n">
        <v>0</v>
      </c>
      <c r="L4891" s="32" t="n"/>
      <c r="M4891" s="31" t="n">
        <v>0</v>
      </c>
      <c r="N4891" s="31" t="n">
        <v>0</v>
      </c>
      <c r="O4891" s="31" t="n"/>
      <c r="P4891" s="31" t="n"/>
      <c r="Q4891" s="31" t="n">
        <v>0</v>
      </c>
      <c r="R4891" s="31" t="n"/>
      <c r="S4891" s="32" t="n"/>
      <c r="T4891" s="32" t="n"/>
      <c r="V4891" t="inlineStr">
        <is>
          <t>03c6l</t>
        </is>
      </c>
      <c r="W4891" t="n">
        <v>5365</v>
      </c>
      <c r="X4891" t="n">
        <v>7486</v>
      </c>
      <c r="Z4891" t="inlineStr">
        <is>
          <t>Justin Kloos ((N/A) C)</t>
        </is>
      </c>
    </row>
    <row r="4892">
      <c r="A4892" t="inlineStr">
        <is>
          <t>Justin Kowalkoski</t>
        </is>
      </c>
      <c r="B4892" t="inlineStr">
        <is>
          <t>(N/A)</t>
        </is>
      </c>
      <c r="C4892" t="inlineStr">
        <is>
          <t>G</t>
        </is>
      </c>
      <c r="D4892" t="inlineStr">
        <is>
          <t>G</t>
        </is>
      </c>
      <c r="E4892" t="n">
        <v>40</v>
      </c>
      <c r="F4892" t="inlineStr">
        <is>
          <t>FA</t>
        </is>
      </c>
      <c r="G4892" t="inlineStr">
        <is>
          <t>FA</t>
        </is>
      </c>
      <c r="H4892" s="30" t="n">
        <v>1</v>
      </c>
      <c r="I4892" s="31" t="n">
        <v>0</v>
      </c>
      <c r="J4892" s="31" t="n"/>
      <c r="K4892" s="31" t="n">
        <v>0</v>
      </c>
      <c r="L4892" s="32" t="n"/>
      <c r="M4892" s="31" t="n">
        <v>0</v>
      </c>
      <c r="N4892" s="31" t="n">
        <v>0</v>
      </c>
      <c r="O4892" s="31" t="n"/>
      <c r="P4892" s="31" t="n"/>
      <c r="Q4892" s="31" t="n">
        <v>0</v>
      </c>
      <c r="R4892" s="31" t="n"/>
      <c r="S4892" s="32" t="n"/>
      <c r="T4892" s="32" t="n"/>
      <c r="V4892" t="inlineStr">
        <is>
          <t>04ycv</t>
        </is>
      </c>
      <c r="X4892" t="n">
        <v>8227</v>
      </c>
      <c r="Y4892" t="inlineStr">
        <is>
          <t>7be0ef67-eb19-4507-ae98-fcbe87c9248f</t>
        </is>
      </c>
      <c r="Z4892" t="inlineStr">
        <is>
          <t>Justin Kowalkoski ((N/A) G)</t>
        </is>
      </c>
    </row>
    <row r="4893">
      <c r="A4893" t="inlineStr">
        <is>
          <t>Justin Krueger</t>
        </is>
      </c>
      <c r="B4893" t="inlineStr">
        <is>
          <t>(N/A)</t>
        </is>
      </c>
      <c r="C4893" t="inlineStr">
        <is>
          <t>D</t>
        </is>
      </c>
      <c r="D4893" t="inlineStr">
        <is>
          <t>D</t>
        </is>
      </c>
      <c r="E4893" t="n">
        <v>39</v>
      </c>
      <c r="F4893" t="inlineStr">
        <is>
          <t>FA</t>
        </is>
      </c>
      <c r="G4893" t="inlineStr">
        <is>
          <t>FA</t>
        </is>
      </c>
      <c r="H4893" s="30" t="n">
        <v>1</v>
      </c>
      <c r="I4893" s="31" t="n">
        <v>0</v>
      </c>
      <c r="J4893" s="31" t="n"/>
      <c r="K4893" s="31" t="n">
        <v>0</v>
      </c>
      <c r="L4893" s="32" t="n"/>
      <c r="M4893" s="31" t="n">
        <v>0</v>
      </c>
      <c r="N4893" s="31" t="n">
        <v>0</v>
      </c>
      <c r="O4893" s="31" t="n"/>
      <c r="P4893" s="31" t="n"/>
      <c r="Q4893" s="31" t="n">
        <v>0</v>
      </c>
      <c r="R4893" s="31" t="n"/>
      <c r="S4893" s="32" t="n"/>
      <c r="T4893" s="32" t="n"/>
      <c r="V4893" t="inlineStr">
        <is>
          <t>026kt</t>
        </is>
      </c>
      <c r="W4893" t="n">
        <v>3718</v>
      </c>
      <c r="X4893" t="n">
        <v>5311</v>
      </c>
      <c r="Z4893" t="inlineStr">
        <is>
          <t>Justin Krueger ((N/A) D)</t>
        </is>
      </c>
    </row>
    <row r="4894">
      <c r="A4894" t="inlineStr">
        <is>
          <t>Justin Larose</t>
        </is>
      </c>
      <c r="B4894" t="inlineStr">
        <is>
          <t>(N/A)</t>
        </is>
      </c>
      <c r="C4894" t="inlineStr">
        <is>
          <t>LW</t>
        </is>
      </c>
      <c r="D4894" t="inlineStr">
        <is>
          <t>F</t>
        </is>
      </c>
      <c r="E4894" t="n">
        <v>21</v>
      </c>
      <c r="F4894" t="inlineStr">
        <is>
          <t>FA</t>
        </is>
      </c>
      <c r="G4894" t="inlineStr">
        <is>
          <t>FA</t>
        </is>
      </c>
      <c r="H4894" s="30" t="n">
        <v>1</v>
      </c>
      <c r="I4894" s="31" t="n">
        <v>0</v>
      </c>
      <c r="J4894" s="31" t="n"/>
      <c r="K4894" s="31" t="n">
        <v>0</v>
      </c>
      <c r="L4894" s="32" t="n"/>
      <c r="M4894" s="31" t="n">
        <v>0</v>
      </c>
      <c r="N4894" s="31" t="n">
        <v>0</v>
      </c>
      <c r="O4894" s="31" t="n"/>
      <c r="P4894" s="31" t="n"/>
      <c r="Q4894" s="31" t="n">
        <v>0</v>
      </c>
      <c r="R4894" s="31" t="n"/>
      <c r="S4894" s="32" t="n"/>
      <c r="T4894" s="32" t="n"/>
      <c r="V4894" t="inlineStr">
        <is>
          <t>0725a</t>
        </is>
      </c>
      <c r="Z4894" t="inlineStr">
        <is>
          <t>Justin Larose ((N/A) LW)</t>
        </is>
      </c>
    </row>
    <row r="4895">
      <c r="A4895" t="inlineStr">
        <is>
          <t>Justin Larson</t>
        </is>
      </c>
      <c r="B4895" t="inlineStr">
        <is>
          <t>(N/A)</t>
        </is>
      </c>
      <c r="C4895" t="inlineStr">
        <is>
          <t>LW</t>
        </is>
      </c>
      <c r="D4895" t="inlineStr">
        <is>
          <t>F</t>
        </is>
      </c>
      <c r="E4895" t="n">
        <v>36</v>
      </c>
      <c r="F4895" t="inlineStr">
        <is>
          <t>FA</t>
        </is>
      </c>
      <c r="G4895" t="inlineStr">
        <is>
          <t>FA</t>
        </is>
      </c>
      <c r="H4895" s="30" t="n">
        <v>1</v>
      </c>
      <c r="I4895" s="31" t="n">
        <v>0</v>
      </c>
      <c r="J4895" s="31" t="n"/>
      <c r="K4895" s="31" t="n">
        <v>0</v>
      </c>
      <c r="L4895" s="32" t="n"/>
      <c r="M4895" s="31" t="n">
        <v>0</v>
      </c>
      <c r="N4895" s="31" t="n">
        <v>0</v>
      </c>
      <c r="O4895" s="31" t="n"/>
      <c r="P4895" s="31" t="n"/>
      <c r="Q4895" s="31" t="n">
        <v>0</v>
      </c>
      <c r="R4895" s="31" t="n"/>
      <c r="S4895" s="32" t="n"/>
      <c r="T4895" s="32" t="n"/>
      <c r="V4895" t="inlineStr">
        <is>
          <t>038k4</t>
        </is>
      </c>
      <c r="X4895" t="n">
        <v>6228</v>
      </c>
      <c r="Z4895" t="inlineStr">
        <is>
          <t>Justin Larson ((N/A) LW)</t>
        </is>
      </c>
    </row>
    <row r="4896">
      <c r="A4896" t="inlineStr">
        <is>
          <t>Justin Lemcke</t>
        </is>
      </c>
      <c r="B4896" t="inlineStr">
        <is>
          <t>DET</t>
        </is>
      </c>
      <c r="C4896" t="inlineStr">
        <is>
          <t>D</t>
        </is>
      </c>
      <c r="D4896" t="inlineStr">
        <is>
          <t>D</t>
        </is>
      </c>
      <c r="E4896" t="n">
        <v>29</v>
      </c>
      <c r="F4896" t="inlineStr">
        <is>
          <t>FA</t>
        </is>
      </c>
      <c r="G4896" t="inlineStr">
        <is>
          <t>FA</t>
        </is>
      </c>
      <c r="H4896" s="30" t="n">
        <v>1</v>
      </c>
      <c r="I4896" s="31" t="n">
        <v>0</v>
      </c>
      <c r="J4896" s="31" t="n"/>
      <c r="K4896" s="31" t="n">
        <v>0</v>
      </c>
      <c r="L4896" s="32" t="n"/>
      <c r="M4896" s="31" t="n">
        <v>0</v>
      </c>
      <c r="N4896" s="31" t="n">
        <v>0</v>
      </c>
      <c r="O4896" s="31" t="n"/>
      <c r="P4896" s="31" t="n"/>
      <c r="Q4896" s="31" t="n">
        <v>0</v>
      </c>
      <c r="R4896" s="31" t="n"/>
      <c r="S4896" s="32" t="n"/>
      <c r="T4896" s="32" t="n"/>
      <c r="V4896" t="inlineStr">
        <is>
          <t>03wkv</t>
        </is>
      </c>
      <c r="X4896" t="n">
        <v>6980</v>
      </c>
      <c r="Z4896" t="inlineStr">
        <is>
          <t>Justin Lemcke (DET D)</t>
        </is>
      </c>
    </row>
    <row r="4897">
      <c r="A4897" t="inlineStr">
        <is>
          <t>Justin Mercier</t>
        </is>
      </c>
      <c r="B4897" t="inlineStr">
        <is>
          <t>(N/A)</t>
        </is>
      </c>
      <c r="C4897" t="inlineStr">
        <is>
          <t>C</t>
        </is>
      </c>
      <c r="D4897" t="inlineStr">
        <is>
          <t>F</t>
        </is>
      </c>
      <c r="E4897" t="n">
        <v>39</v>
      </c>
      <c r="F4897" t="inlineStr">
        <is>
          <t>FA</t>
        </is>
      </c>
      <c r="G4897" t="inlineStr">
        <is>
          <t>FA</t>
        </is>
      </c>
      <c r="H4897" s="30" t="n">
        <v>1</v>
      </c>
      <c r="I4897" s="31" t="n">
        <v>0</v>
      </c>
      <c r="J4897" s="31" t="n"/>
      <c r="K4897" s="31" t="n">
        <v>0</v>
      </c>
      <c r="L4897" s="32" t="n"/>
      <c r="M4897" s="31" t="n">
        <v>0</v>
      </c>
      <c r="N4897" s="31" t="n">
        <v>0</v>
      </c>
      <c r="O4897" s="31" t="n"/>
      <c r="P4897" s="31" t="n"/>
      <c r="Q4897" s="31" t="n">
        <v>0</v>
      </c>
      <c r="R4897" s="31" t="n"/>
      <c r="S4897" s="32" t="n"/>
      <c r="T4897" s="32" t="n"/>
      <c r="V4897" t="inlineStr">
        <is>
          <t>01fie</t>
        </is>
      </c>
      <c r="W4897" t="n">
        <v>3373</v>
      </c>
      <c r="X4897" t="n">
        <v>4724</v>
      </c>
      <c r="Z4897" t="inlineStr">
        <is>
          <t>Justin Mercier ((N/A) C)</t>
        </is>
      </c>
    </row>
    <row r="4898">
      <c r="A4898" t="inlineStr">
        <is>
          <t>Justin Murray</t>
        </is>
      </c>
      <c r="B4898" t="inlineStr">
        <is>
          <t>NYI</t>
        </is>
      </c>
      <c r="C4898" t="inlineStr">
        <is>
          <t>D</t>
        </is>
      </c>
      <c r="D4898" t="inlineStr">
        <is>
          <t>D</t>
        </is>
      </c>
      <c r="E4898" t="n">
        <v>28</v>
      </c>
      <c r="F4898" t="inlineStr">
        <is>
          <t>FA</t>
        </is>
      </c>
      <c r="G4898" t="inlineStr">
        <is>
          <t>FA</t>
        </is>
      </c>
      <c r="H4898" s="30" t="n">
        <v>1</v>
      </c>
      <c r="I4898" s="31" t="n">
        <v>0</v>
      </c>
      <c r="J4898" s="31" t="n"/>
      <c r="K4898" s="31" t="n">
        <v>0</v>
      </c>
      <c r="L4898" s="32" t="n"/>
      <c r="M4898" s="31" t="n">
        <v>0</v>
      </c>
      <c r="N4898" s="31" t="n">
        <v>0</v>
      </c>
      <c r="O4898" s="31" t="n"/>
      <c r="P4898" s="31" t="n"/>
      <c r="Q4898" s="31" t="n">
        <v>0</v>
      </c>
      <c r="R4898" s="31" t="n"/>
      <c r="S4898" s="32" t="n"/>
      <c r="T4898" s="32" t="n"/>
      <c r="V4898" t="inlineStr">
        <is>
          <t>059ab</t>
        </is>
      </c>
      <c r="X4898" t="n">
        <v>8579</v>
      </c>
      <c r="Z4898" t="inlineStr">
        <is>
          <t>Justin Murray (NYI D)</t>
        </is>
      </c>
    </row>
    <row r="4899">
      <c r="A4899" t="inlineStr">
        <is>
          <t>Justin Nachbaur</t>
        </is>
      </c>
      <c r="B4899" t="inlineStr">
        <is>
          <t>(N/A)</t>
        </is>
      </c>
      <c r="C4899" t="inlineStr">
        <is>
          <t>LW</t>
        </is>
      </c>
      <c r="D4899" t="inlineStr">
        <is>
          <t>F</t>
        </is>
      </c>
      <c r="E4899" t="n">
        <v>26</v>
      </c>
      <c r="F4899" t="inlineStr">
        <is>
          <t>FA</t>
        </is>
      </c>
      <c r="G4899" t="inlineStr">
        <is>
          <t>FA</t>
        </is>
      </c>
      <c r="H4899" s="30" t="n">
        <v>1</v>
      </c>
      <c r="I4899" s="31" t="n">
        <v>0</v>
      </c>
      <c r="J4899" s="31" t="n"/>
      <c r="K4899" s="31" t="n">
        <v>0</v>
      </c>
      <c r="L4899" s="32" t="n"/>
      <c r="M4899" s="31" t="n">
        <v>0</v>
      </c>
      <c r="N4899" s="31" t="n">
        <v>0</v>
      </c>
      <c r="O4899" s="31" t="n"/>
      <c r="P4899" s="31" t="n"/>
      <c r="Q4899" s="31" t="n">
        <v>0</v>
      </c>
      <c r="R4899" s="31" t="n"/>
      <c r="S4899" s="32" t="n"/>
      <c r="T4899" s="32" t="n"/>
      <c r="V4899" t="inlineStr">
        <is>
          <t>05x9i</t>
        </is>
      </c>
      <c r="Y4899" t="inlineStr">
        <is>
          <t>00d1c597-e1eb-489a-9a67-a196ab1945da</t>
        </is>
      </c>
      <c r="Z4899" t="inlineStr">
        <is>
          <t>Justin Nachbaur ((N/A) LW)</t>
        </is>
      </c>
    </row>
    <row r="4900">
      <c r="A4900" t="inlineStr">
        <is>
          <t>Justin Nichols</t>
        </is>
      </c>
      <c r="B4900" t="inlineStr">
        <is>
          <t>(N/A)</t>
        </is>
      </c>
      <c r="C4900" t="inlineStr">
        <is>
          <t>G</t>
        </is>
      </c>
      <c r="D4900" t="inlineStr">
        <is>
          <t>G</t>
        </is>
      </c>
      <c r="E4900" t="n">
        <v>31</v>
      </c>
      <c r="F4900" t="inlineStr">
        <is>
          <t>FA</t>
        </is>
      </c>
      <c r="G4900" t="inlineStr">
        <is>
          <t>FA</t>
        </is>
      </c>
      <c r="H4900" s="30" t="n">
        <v>1</v>
      </c>
      <c r="I4900" s="31" t="n">
        <v>0</v>
      </c>
      <c r="J4900" s="31" t="n"/>
      <c r="K4900" s="31" t="n">
        <v>0</v>
      </c>
      <c r="L4900" s="32" t="n"/>
      <c r="M4900" s="31" t="n">
        <v>0</v>
      </c>
      <c r="N4900" s="31" t="n">
        <v>0</v>
      </c>
      <c r="O4900" s="31" t="n"/>
      <c r="P4900" s="31" t="n"/>
      <c r="Q4900" s="31" t="n">
        <v>0</v>
      </c>
      <c r="R4900" s="31" t="n"/>
      <c r="S4900" s="32" t="n"/>
      <c r="T4900" s="32" t="n"/>
      <c r="V4900" t="inlineStr">
        <is>
          <t>03cza</t>
        </is>
      </c>
      <c r="Z4900" t="inlineStr">
        <is>
          <t>Justin Nichols ((N/A) G)</t>
        </is>
      </c>
    </row>
    <row r="4901">
      <c r="A4901" t="inlineStr">
        <is>
          <t>Justin Pearson</t>
        </is>
      </c>
      <c r="B4901" t="inlineStr">
        <is>
          <t>CBJ</t>
        </is>
      </c>
      <c r="C4901" t="inlineStr">
        <is>
          <t>LW</t>
        </is>
      </c>
      <c r="D4901" t="inlineStr">
        <is>
          <t>F</t>
        </is>
      </c>
      <c r="E4901" t="n">
        <v>28</v>
      </c>
      <c r="F4901" t="inlineStr">
        <is>
          <t>FA</t>
        </is>
      </c>
      <c r="G4901" t="inlineStr">
        <is>
          <t>FA</t>
        </is>
      </c>
      <c r="H4901" s="30" t="n">
        <v>1</v>
      </c>
      <c r="I4901" s="31" t="n">
        <v>0</v>
      </c>
      <c r="J4901" s="31" t="n"/>
      <c r="K4901" s="31" t="n">
        <v>0</v>
      </c>
      <c r="L4901" s="32" t="n"/>
      <c r="M4901" s="31" t="n">
        <v>0</v>
      </c>
      <c r="N4901" s="31" t="n">
        <v>0</v>
      </c>
      <c r="O4901" s="31" t="n"/>
      <c r="P4901" s="31" t="n"/>
      <c r="Q4901" s="31" t="n">
        <v>0</v>
      </c>
      <c r="R4901" s="31" t="n"/>
      <c r="S4901" s="32" t="n"/>
      <c r="T4901" s="32" t="n"/>
      <c r="V4901" t="inlineStr">
        <is>
          <t>06gyb</t>
        </is>
      </c>
      <c r="Y4901" t="inlineStr">
        <is>
          <t>21ca8ff7-4634-48ff-a773-9f1145af6d78</t>
        </is>
      </c>
      <c r="Z4901" t="inlineStr">
        <is>
          <t>Justin Pearson (CBJ LW)</t>
        </is>
      </c>
    </row>
    <row r="4902">
      <c r="A4902" t="inlineStr">
        <is>
          <t>Justin Peters</t>
        </is>
      </c>
      <c r="B4902" t="inlineStr">
        <is>
          <t>(N/A)</t>
        </is>
      </c>
      <c r="C4902" t="inlineStr">
        <is>
          <t>G</t>
        </is>
      </c>
      <c r="D4902" t="inlineStr">
        <is>
          <t>G</t>
        </is>
      </c>
      <c r="E4902" t="n">
        <v>40</v>
      </c>
      <c r="F4902" t="inlineStr">
        <is>
          <t>FA</t>
        </is>
      </c>
      <c r="G4902" t="inlineStr">
        <is>
          <t>FA</t>
        </is>
      </c>
      <c r="H4902" s="30" t="n">
        <v>1</v>
      </c>
      <c r="I4902" s="31" t="n">
        <v>0</v>
      </c>
      <c r="J4902" s="31" t="n"/>
      <c r="K4902" s="31" t="n">
        <v>0</v>
      </c>
      <c r="L4902" s="32" t="n"/>
      <c r="M4902" s="31" t="n">
        <v>0</v>
      </c>
      <c r="N4902" s="31" t="n">
        <v>0</v>
      </c>
      <c r="O4902" s="31" t="n"/>
      <c r="P4902" s="31" t="n"/>
      <c r="Q4902" s="31" t="n">
        <v>0</v>
      </c>
      <c r="R4902" s="31" t="n"/>
      <c r="S4902" s="32" t="n"/>
      <c r="T4902" s="32" t="n"/>
      <c r="V4902" t="inlineStr">
        <is>
          <t>004lt</t>
        </is>
      </c>
      <c r="W4902" t="n">
        <v>2207</v>
      </c>
      <c r="X4902" t="n">
        <v>3811</v>
      </c>
      <c r="Z4902" t="inlineStr">
        <is>
          <t>Justin Peters ((N/A) G)</t>
        </is>
      </c>
    </row>
    <row r="4903">
      <c r="A4903" t="inlineStr">
        <is>
          <t>Justin Pogge</t>
        </is>
      </c>
      <c r="B4903" t="inlineStr">
        <is>
          <t>(N/A)</t>
        </is>
      </c>
      <c r="C4903" t="inlineStr">
        <is>
          <t>G</t>
        </is>
      </c>
      <c r="D4903" t="inlineStr">
        <is>
          <t>G</t>
        </is>
      </c>
      <c r="E4903" t="n">
        <v>40</v>
      </c>
      <c r="F4903" t="inlineStr">
        <is>
          <t>FA</t>
        </is>
      </c>
      <c r="G4903" t="inlineStr">
        <is>
          <t>FA</t>
        </is>
      </c>
      <c r="H4903" s="30" t="n">
        <v>1</v>
      </c>
      <c r="I4903" s="31" t="n">
        <v>0</v>
      </c>
      <c r="J4903" s="31" t="n"/>
      <c r="K4903" s="31" t="n">
        <v>0</v>
      </c>
      <c r="L4903" s="32" t="n"/>
      <c r="M4903" s="31" t="n">
        <v>0</v>
      </c>
      <c r="N4903" s="31" t="n">
        <v>0</v>
      </c>
      <c r="O4903" s="31" t="n"/>
      <c r="P4903" s="31" t="n"/>
      <c r="Q4903" s="31" t="n">
        <v>0</v>
      </c>
      <c r="R4903" s="31" t="n"/>
      <c r="S4903" s="32" t="n"/>
      <c r="T4903" s="32" t="n"/>
      <c r="V4903" t="inlineStr">
        <is>
          <t>004a6</t>
        </is>
      </c>
      <c r="W4903" t="n">
        <v>2514</v>
      </c>
      <c r="X4903" t="n">
        <v>3854</v>
      </c>
      <c r="Z4903" t="inlineStr">
        <is>
          <t>Justin Pogge ((N/A) G)</t>
        </is>
      </c>
    </row>
    <row r="4904">
      <c r="A4904" t="inlineStr">
        <is>
          <t>Justin Poirier</t>
        </is>
      </c>
      <c r="B4904" t="inlineStr">
        <is>
          <t>CAR</t>
        </is>
      </c>
      <c r="C4904" t="inlineStr">
        <is>
          <t>RW</t>
        </is>
      </c>
      <c r="D4904" t="inlineStr">
        <is>
          <t>F</t>
        </is>
      </c>
      <c r="E4904" t="n">
        <v>20</v>
      </c>
      <c r="F4904" t="inlineStr">
        <is>
          <t>T</t>
        </is>
      </c>
      <c r="G4904" t="inlineStr">
        <is>
          <t>Anybody but the Leafs</t>
        </is>
      </c>
      <c r="H4904" s="30" t="n">
        <v>1</v>
      </c>
      <c r="I4904" s="31" t="n">
        <v>0</v>
      </c>
      <c r="J4904" s="31" t="n"/>
      <c r="K4904" s="31" t="n">
        <v>0</v>
      </c>
      <c r="L4904" s="32" t="n"/>
      <c r="M4904" s="31" t="n">
        <v>0</v>
      </c>
      <c r="N4904" s="31" t="n">
        <v>0</v>
      </c>
      <c r="O4904" s="31" t="n"/>
      <c r="P4904" s="31" t="n"/>
      <c r="Q4904" s="31" t="n">
        <v>0</v>
      </c>
      <c r="R4904" s="31" t="n"/>
      <c r="S4904" s="32" t="n"/>
      <c r="T4904" s="32" t="n"/>
      <c r="V4904" t="inlineStr">
        <is>
          <t>06lkz</t>
        </is>
      </c>
      <c r="W4904" t="n">
        <v>7204</v>
      </c>
      <c r="Y4904" t="inlineStr">
        <is>
          <t>70f35bfe-99fb-4f7e-90ef-0bea3f823aa0</t>
        </is>
      </c>
      <c r="Z4904" t="inlineStr">
        <is>
          <t>Justin Poirier (CAR RW)</t>
        </is>
      </c>
    </row>
    <row r="4905">
      <c r="A4905" t="inlineStr">
        <is>
          <t>Justin Richards</t>
        </is>
      </c>
      <c r="B4905" t="inlineStr">
        <is>
          <t>BUF</t>
        </is>
      </c>
      <c r="C4905" t="inlineStr">
        <is>
          <t>C</t>
        </is>
      </c>
      <c r="D4905" t="inlineStr">
        <is>
          <t>F</t>
        </is>
      </c>
      <c r="E4905" t="n">
        <v>28</v>
      </c>
      <c r="F4905" t="inlineStr">
        <is>
          <t>FA</t>
        </is>
      </c>
      <c r="G4905" t="inlineStr">
        <is>
          <t>FA</t>
        </is>
      </c>
      <c r="H4905" s="30" t="n">
        <v>1</v>
      </c>
      <c r="I4905" s="31" t="n">
        <v>0</v>
      </c>
      <c r="J4905" s="31" t="n"/>
      <c r="K4905" s="31" t="n">
        <v>0</v>
      </c>
      <c r="L4905" s="32" t="n"/>
      <c r="M4905" s="31" t="n">
        <v>0</v>
      </c>
      <c r="N4905" s="31" t="n">
        <v>0</v>
      </c>
      <c r="O4905" s="31" t="n"/>
      <c r="P4905" s="31" t="n"/>
      <c r="Q4905" s="31" t="n">
        <v>0</v>
      </c>
      <c r="R4905" s="31" t="n"/>
      <c r="S4905" s="32" t="n"/>
      <c r="T4905" s="32" t="n"/>
      <c r="V4905" t="inlineStr">
        <is>
          <t>04zyv</t>
        </is>
      </c>
      <c r="W4905" t="n">
        <v>6255</v>
      </c>
      <c r="X4905" t="n">
        <v>8606</v>
      </c>
      <c r="Y4905" t="inlineStr">
        <is>
          <t>5ff09920-1c28-452e-b889-3fb561811efa</t>
        </is>
      </c>
      <c r="Z4905" t="inlineStr">
        <is>
          <t>Justin Richards (BUF C)</t>
        </is>
      </c>
    </row>
    <row r="4906">
      <c r="A4906" t="inlineStr">
        <is>
          <t>Justin Schultz</t>
        </is>
      </c>
      <c r="B4906" t="inlineStr">
        <is>
          <t>(N/A)</t>
        </is>
      </c>
      <c r="C4906" t="inlineStr">
        <is>
          <t>D</t>
        </is>
      </c>
      <c r="D4906" t="inlineStr">
        <is>
          <t>D</t>
        </is>
      </c>
      <c r="E4906" t="n">
        <v>36</v>
      </c>
      <c r="F4906" t="inlineStr">
        <is>
          <t>FA</t>
        </is>
      </c>
      <c r="G4906" t="inlineStr">
        <is>
          <t>FA</t>
        </is>
      </c>
      <c r="H4906" s="30" t="n">
        <v>1</v>
      </c>
      <c r="I4906" s="31" t="n">
        <v>0</v>
      </c>
      <c r="J4906" s="31" t="n"/>
      <c r="K4906" s="31" t="n">
        <v>0</v>
      </c>
      <c r="L4906" s="32" t="n"/>
      <c r="M4906" s="31" t="n">
        <v>0</v>
      </c>
      <c r="N4906" s="31" t="n">
        <v>0</v>
      </c>
      <c r="O4906" s="31" t="n"/>
      <c r="P4906" s="31" t="n"/>
      <c r="Q4906" s="31" t="n">
        <v>0</v>
      </c>
      <c r="R4906" s="31" t="n"/>
      <c r="S4906" s="32" t="n"/>
      <c r="T4906" s="32" t="n"/>
      <c r="V4906" t="inlineStr">
        <is>
          <t>020h1</t>
        </is>
      </c>
      <c r="W4906" t="n">
        <v>3060</v>
      </c>
      <c r="X4906" t="n">
        <v>5714</v>
      </c>
      <c r="Y4906" t="inlineStr">
        <is>
          <t>d5b413c5-5f58-11e2-9e6b-f4ce4684ea4c</t>
        </is>
      </c>
      <c r="Z4906" t="inlineStr">
        <is>
          <t>Justin Schultz ((N/A) D)</t>
        </is>
      </c>
    </row>
    <row r="4907">
      <c r="A4907" t="inlineStr">
        <is>
          <t>Justin Schutz</t>
        </is>
      </c>
      <c r="B4907" t="inlineStr">
        <is>
          <t>FLA</t>
        </is>
      </c>
      <c r="C4907" t="inlineStr">
        <is>
          <t>LW</t>
        </is>
      </c>
      <c r="D4907" t="inlineStr">
        <is>
          <t>F</t>
        </is>
      </c>
      <c r="E4907" t="n">
        <v>26</v>
      </c>
      <c r="F4907" t="inlineStr">
        <is>
          <t>FA</t>
        </is>
      </c>
      <c r="G4907" t="inlineStr">
        <is>
          <t>FA</t>
        </is>
      </c>
      <c r="H4907" s="30" t="n">
        <v>1</v>
      </c>
      <c r="I4907" s="31" t="n">
        <v>0</v>
      </c>
      <c r="J4907" s="31" t="n"/>
      <c r="K4907" s="31" t="n">
        <v>0</v>
      </c>
      <c r="L4907" s="32" t="n"/>
      <c r="M4907" s="31" t="n">
        <v>0</v>
      </c>
      <c r="N4907" s="31" t="n">
        <v>0</v>
      </c>
      <c r="O4907" s="31" t="n"/>
      <c r="P4907" s="31" t="n"/>
      <c r="Q4907" s="31" t="n">
        <v>0</v>
      </c>
      <c r="R4907" s="31" t="n"/>
      <c r="S4907" s="32" t="n"/>
      <c r="T4907" s="32" t="n"/>
      <c r="V4907" t="inlineStr">
        <is>
          <t>04r0o</t>
        </is>
      </c>
      <c r="Z4907" t="inlineStr">
        <is>
          <t>Justin Schutz (FLA LW)</t>
        </is>
      </c>
    </row>
    <row r="4908">
      <c r="A4908" t="inlineStr">
        <is>
          <t>Justin Scott</t>
        </is>
      </c>
      <c r="B4908" t="inlineStr">
        <is>
          <t>COL</t>
        </is>
      </c>
      <c r="C4908" t="inlineStr">
        <is>
          <t>C</t>
        </is>
      </c>
      <c r="D4908" t="inlineStr">
        <is>
          <t>F</t>
        </is>
      </c>
      <c r="E4908" t="n">
        <v>31</v>
      </c>
      <c r="F4908" t="inlineStr">
        <is>
          <t>FA</t>
        </is>
      </c>
      <c r="G4908" t="inlineStr">
        <is>
          <t>FA</t>
        </is>
      </c>
      <c r="H4908" s="30" t="n">
        <v>1</v>
      </c>
      <c r="I4908" s="31" t="n">
        <v>0</v>
      </c>
      <c r="J4908" s="31" t="n"/>
      <c r="K4908" s="31" t="n">
        <v>0</v>
      </c>
      <c r="L4908" s="32" t="n"/>
      <c r="M4908" s="31" t="n">
        <v>0</v>
      </c>
      <c r="N4908" s="31" t="n">
        <v>0</v>
      </c>
      <c r="O4908" s="31" t="n"/>
      <c r="P4908" s="31" t="n"/>
      <c r="Q4908" s="31" t="n">
        <v>0</v>
      </c>
      <c r="R4908" s="31" t="n"/>
      <c r="S4908" s="32" t="n"/>
      <c r="T4908" s="32" t="n"/>
      <c r="V4908" t="inlineStr">
        <is>
          <t>0406a</t>
        </is>
      </c>
      <c r="W4908" t="n">
        <v>5102</v>
      </c>
      <c r="X4908" t="n">
        <v>7094</v>
      </c>
      <c r="Y4908" t="inlineStr">
        <is>
          <t>6ac0ee2b-2861-4570-97e9-e863ef8c2410</t>
        </is>
      </c>
      <c r="Z4908" t="inlineStr">
        <is>
          <t>Justin Scott (COL C)</t>
        </is>
      </c>
    </row>
    <row r="4909">
      <c r="A4909" t="inlineStr">
        <is>
          <t>Justin Selman</t>
        </is>
      </c>
      <c r="B4909" t="inlineStr">
        <is>
          <t>(N/A)</t>
        </is>
      </c>
      <c r="C4909" t="inlineStr">
        <is>
          <t>C</t>
        </is>
      </c>
      <c r="D4909" t="inlineStr">
        <is>
          <t>F</t>
        </is>
      </c>
      <c r="E4909" t="n">
        <v>32</v>
      </c>
      <c r="F4909" t="inlineStr">
        <is>
          <t>FA</t>
        </is>
      </c>
      <c r="G4909" t="inlineStr">
        <is>
          <t>FA</t>
        </is>
      </c>
      <c r="H4909" s="30" t="n">
        <v>1</v>
      </c>
      <c r="I4909" s="31" t="n">
        <v>0</v>
      </c>
      <c r="J4909" s="31" t="n"/>
      <c r="K4909" s="31" t="n">
        <v>0</v>
      </c>
      <c r="L4909" s="32" t="n"/>
      <c r="M4909" s="31" t="n">
        <v>0</v>
      </c>
      <c r="N4909" s="31" t="n">
        <v>0</v>
      </c>
      <c r="O4909" s="31" t="n"/>
      <c r="P4909" s="31" t="n"/>
      <c r="Q4909" s="31" t="n">
        <v>0</v>
      </c>
      <c r="R4909" s="31" t="n"/>
      <c r="S4909" s="32" t="n"/>
      <c r="T4909" s="32" t="n"/>
      <c r="V4909" t="inlineStr">
        <is>
          <t>0401d</t>
        </is>
      </c>
      <c r="W4909" t="n">
        <v>5073</v>
      </c>
      <c r="X4909" t="n">
        <v>7080</v>
      </c>
      <c r="Z4909" t="inlineStr">
        <is>
          <t>Justin Selman ((N/A) C)</t>
        </is>
      </c>
    </row>
    <row r="4910">
      <c r="A4910" t="inlineStr">
        <is>
          <t>Justin Shugg</t>
        </is>
      </c>
      <c r="B4910" t="inlineStr">
        <is>
          <t>(N/A)</t>
        </is>
      </c>
      <c r="C4910" t="inlineStr">
        <is>
          <t>RW</t>
        </is>
      </c>
      <c r="D4910" t="inlineStr">
        <is>
          <t>F</t>
        </is>
      </c>
      <c r="E4910" t="n">
        <v>34</v>
      </c>
      <c r="F4910" t="inlineStr">
        <is>
          <t>FA</t>
        </is>
      </c>
      <c r="G4910" t="inlineStr">
        <is>
          <t>FA</t>
        </is>
      </c>
      <c r="H4910" s="30" t="n">
        <v>1</v>
      </c>
      <c r="I4910" s="31" t="n">
        <v>0</v>
      </c>
      <c r="J4910" s="31" t="n"/>
      <c r="K4910" s="31" t="n">
        <v>0</v>
      </c>
      <c r="L4910" s="32" t="n"/>
      <c r="M4910" s="31" t="n">
        <v>0</v>
      </c>
      <c r="N4910" s="31" t="n">
        <v>0</v>
      </c>
      <c r="O4910" s="31" t="n"/>
      <c r="P4910" s="31" t="n"/>
      <c r="Q4910" s="31" t="n">
        <v>0</v>
      </c>
      <c r="R4910" s="31" t="n"/>
      <c r="S4910" s="32" t="n"/>
      <c r="T4910" s="32" t="n"/>
      <c r="V4910" t="inlineStr">
        <is>
          <t>01zuu</t>
        </is>
      </c>
      <c r="W4910" t="n">
        <v>3564</v>
      </c>
      <c r="X4910" t="n">
        <v>5078</v>
      </c>
      <c r="Z4910" t="inlineStr">
        <is>
          <t>Justin Shugg ((N/A) RW)</t>
        </is>
      </c>
    </row>
    <row r="4911">
      <c r="A4911" t="inlineStr">
        <is>
          <t>Justin Solovey</t>
        </is>
      </c>
      <c r="B4911" t="inlineStr">
        <is>
          <t>(N/A)</t>
        </is>
      </c>
      <c r="C4911" t="inlineStr">
        <is>
          <t>LW</t>
        </is>
      </c>
      <c r="D4911" t="inlineStr">
        <is>
          <t>F</t>
        </is>
      </c>
      <c r="E4911" t="n">
        <v>21</v>
      </c>
      <c r="F4911" t="inlineStr">
        <is>
          <t>FA</t>
        </is>
      </c>
      <c r="G4911" t="inlineStr">
        <is>
          <t>FA</t>
        </is>
      </c>
      <c r="H4911" s="30" t="n">
        <v>1</v>
      </c>
      <c r="I4911" s="31" t="n">
        <v>0</v>
      </c>
      <c r="J4911" s="31" t="n"/>
      <c r="K4911" s="31" t="n">
        <v>0</v>
      </c>
      <c r="L4911" s="32" t="n"/>
      <c r="M4911" s="31" t="n">
        <v>0</v>
      </c>
      <c r="N4911" s="31" t="n">
        <v>0</v>
      </c>
      <c r="O4911" s="31" t="n"/>
      <c r="P4911" s="31" t="n"/>
      <c r="Q4911" s="31" t="n">
        <v>0</v>
      </c>
      <c r="R4911" s="31" t="n"/>
      <c r="S4911" s="32" t="n"/>
      <c r="T4911" s="32" t="n"/>
      <c r="V4911" t="inlineStr">
        <is>
          <t>06oxw</t>
        </is>
      </c>
      <c r="Z4911" t="inlineStr">
        <is>
          <t>Justin Solovey ((N/A) LW)</t>
        </is>
      </c>
    </row>
    <row r="4912">
      <c r="A4912" t="inlineStr">
        <is>
          <t>Justin Soryal</t>
        </is>
      </c>
      <c r="B4912" t="inlineStr">
        <is>
          <t>(N/A)</t>
        </is>
      </c>
      <c r="C4912" t="inlineStr">
        <is>
          <t>LW</t>
        </is>
      </c>
      <c r="D4912" t="inlineStr">
        <is>
          <t>F</t>
        </is>
      </c>
      <c r="E4912" t="n">
        <v>39</v>
      </c>
      <c r="F4912" t="inlineStr">
        <is>
          <t>FA</t>
        </is>
      </c>
      <c r="G4912" t="inlineStr">
        <is>
          <t>FA</t>
        </is>
      </c>
      <c r="H4912" s="30" t="n">
        <v>1</v>
      </c>
      <c r="I4912" s="31" t="n">
        <v>0</v>
      </c>
      <c r="J4912" s="31" t="n"/>
      <c r="K4912" s="31" t="n">
        <v>0</v>
      </c>
      <c r="L4912" s="32" t="n"/>
      <c r="M4912" s="31" t="n">
        <v>0</v>
      </c>
      <c r="N4912" s="31" t="n">
        <v>0</v>
      </c>
      <c r="O4912" s="31" t="n"/>
      <c r="P4912" s="31" t="n"/>
      <c r="Q4912" s="31" t="n">
        <v>0</v>
      </c>
      <c r="R4912" s="31" t="n"/>
      <c r="S4912" s="32" t="n"/>
      <c r="T4912" s="32" t="n"/>
      <c r="V4912" t="inlineStr">
        <is>
          <t>0055q</t>
        </is>
      </c>
      <c r="W4912" t="n">
        <v>2948</v>
      </c>
      <c r="X4912" t="n">
        <v>4366</v>
      </c>
      <c r="Z4912" t="inlineStr">
        <is>
          <t>Justin Soryal ((N/A) LW)</t>
        </is>
      </c>
    </row>
    <row r="4913">
      <c r="A4913" t="inlineStr">
        <is>
          <t>Justin Vaive</t>
        </is>
      </c>
      <c r="B4913" t="inlineStr">
        <is>
          <t>(N/A)</t>
        </is>
      </c>
      <c r="C4913" t="inlineStr">
        <is>
          <t>LW</t>
        </is>
      </c>
      <c r="D4913" t="inlineStr">
        <is>
          <t>F</t>
        </is>
      </c>
      <c r="E4913" t="n">
        <v>37</v>
      </c>
      <c r="F4913" t="inlineStr">
        <is>
          <t>FA</t>
        </is>
      </c>
      <c r="G4913" t="inlineStr">
        <is>
          <t>FA</t>
        </is>
      </c>
      <c r="H4913" s="30" t="n">
        <v>1</v>
      </c>
      <c r="I4913" s="31" t="n">
        <v>0</v>
      </c>
      <c r="J4913" s="31" t="n"/>
      <c r="K4913" s="31" t="n">
        <v>0</v>
      </c>
      <c r="L4913" s="32" t="n"/>
      <c r="M4913" s="31" t="n">
        <v>0</v>
      </c>
      <c r="N4913" s="31" t="n">
        <v>0</v>
      </c>
      <c r="O4913" s="31" t="n"/>
      <c r="P4913" s="31" t="n"/>
      <c r="Q4913" s="31" t="n">
        <v>0</v>
      </c>
      <c r="R4913" s="31" t="n"/>
      <c r="S4913" s="32" t="n"/>
      <c r="T4913" s="32" t="n"/>
      <c r="V4913" t="inlineStr">
        <is>
          <t>03rmv</t>
        </is>
      </c>
      <c r="W4913" t="n">
        <v>4988</v>
      </c>
      <c r="X4913" t="n">
        <v>6958</v>
      </c>
      <c r="Z4913" t="inlineStr">
        <is>
          <t>Justin Vaive ((N/A) LW)</t>
        </is>
      </c>
    </row>
    <row r="4914">
      <c r="A4914" t="inlineStr">
        <is>
          <t>Justin Wade</t>
        </is>
      </c>
      <c r="B4914" t="inlineStr">
        <is>
          <t>CBJ</t>
        </is>
      </c>
      <c r="C4914" t="inlineStr">
        <is>
          <t>D</t>
        </is>
      </c>
      <c r="D4914" t="inlineStr">
        <is>
          <t>D</t>
        </is>
      </c>
      <c r="E4914" t="n">
        <v>32</v>
      </c>
      <c r="F4914" t="inlineStr">
        <is>
          <t>FA</t>
        </is>
      </c>
      <c r="G4914" t="inlineStr">
        <is>
          <t>FA</t>
        </is>
      </c>
      <c r="H4914" s="30" t="n">
        <v>1</v>
      </c>
      <c r="I4914" s="31" t="n">
        <v>0</v>
      </c>
      <c r="J4914" s="31" t="n"/>
      <c r="K4914" s="31" t="n">
        <v>0</v>
      </c>
      <c r="L4914" s="32" t="n"/>
      <c r="M4914" s="31" t="n">
        <v>0</v>
      </c>
      <c r="N4914" s="31" t="n">
        <v>0</v>
      </c>
      <c r="O4914" s="31" t="n"/>
      <c r="P4914" s="31" t="n"/>
      <c r="Q4914" s="31" t="n">
        <v>0</v>
      </c>
      <c r="R4914" s="31" t="n"/>
      <c r="S4914" s="32" t="n"/>
      <c r="T4914" s="32" t="n"/>
      <c r="V4914" t="inlineStr">
        <is>
          <t>04x9x</t>
        </is>
      </c>
      <c r="X4914" t="n">
        <v>8138</v>
      </c>
      <c r="Z4914" t="inlineStr">
        <is>
          <t>Justin Wade (CBJ D)</t>
        </is>
      </c>
    </row>
    <row r="4915">
      <c r="A4915" t="inlineStr">
        <is>
          <t>Justin Weller</t>
        </is>
      </c>
      <c r="B4915" t="inlineStr">
        <is>
          <t>(N/A)</t>
        </is>
      </c>
      <c r="C4915" t="inlineStr">
        <is>
          <t>D</t>
        </is>
      </c>
      <c r="D4915" t="inlineStr">
        <is>
          <t>D</t>
        </is>
      </c>
      <c r="E4915" t="n">
        <v>35</v>
      </c>
      <c r="F4915" t="inlineStr">
        <is>
          <t>FA</t>
        </is>
      </c>
      <c r="G4915" t="inlineStr">
        <is>
          <t>FA</t>
        </is>
      </c>
      <c r="H4915" s="30" t="n">
        <v>1</v>
      </c>
      <c r="I4915" s="31" t="n">
        <v>0</v>
      </c>
      <c r="J4915" s="31" t="n"/>
      <c r="K4915" s="31" t="n">
        <v>0</v>
      </c>
      <c r="L4915" s="32" t="n"/>
      <c r="M4915" s="31" t="n">
        <v>0</v>
      </c>
      <c r="N4915" s="31" t="n">
        <v>0</v>
      </c>
      <c r="O4915" s="31" t="n"/>
      <c r="P4915" s="31" t="n"/>
      <c r="Q4915" s="31" t="n">
        <v>0</v>
      </c>
      <c r="R4915" s="31" t="n"/>
      <c r="S4915" s="32" t="n"/>
      <c r="T4915" s="32" t="n"/>
      <c r="V4915" t="inlineStr">
        <is>
          <t>027cu</t>
        </is>
      </c>
      <c r="X4915" t="n">
        <v>5355</v>
      </c>
      <c r="Z4915" t="inlineStr">
        <is>
          <t>Justin Weller ((N/A) D)</t>
        </is>
      </c>
    </row>
    <row r="4916">
      <c r="A4916" t="inlineStr">
        <is>
          <t>Justin Young</t>
        </is>
      </c>
      <c r="B4916" t="inlineStr">
        <is>
          <t>(N/A)</t>
        </is>
      </c>
      <c r="C4916" t="inlineStr">
        <is>
          <t>C</t>
        </is>
      </c>
      <c r="D4916" t="inlineStr">
        <is>
          <t>F</t>
        </is>
      </c>
      <c r="E4916" t="n">
        <v>28</v>
      </c>
      <c r="F4916" t="inlineStr">
        <is>
          <t>FA</t>
        </is>
      </c>
      <c r="G4916" t="inlineStr">
        <is>
          <t>FA</t>
        </is>
      </c>
      <c r="H4916" s="30" t="n">
        <v>1</v>
      </c>
      <c r="I4916" s="31" t="n">
        <v>0</v>
      </c>
      <c r="J4916" s="31" t="n"/>
      <c r="K4916" s="31" t="n">
        <v>0</v>
      </c>
      <c r="L4916" s="32" t="n"/>
      <c r="M4916" s="31" t="n">
        <v>0</v>
      </c>
      <c r="N4916" s="31" t="n">
        <v>0</v>
      </c>
      <c r="O4916" s="31" t="n"/>
      <c r="P4916" s="31" t="n"/>
      <c r="Q4916" s="31" t="n">
        <v>0</v>
      </c>
      <c r="R4916" s="31" t="n"/>
      <c r="S4916" s="32" t="n"/>
      <c r="T4916" s="32" t="n"/>
      <c r="V4916" t="inlineStr">
        <is>
          <t>05rge</t>
        </is>
      </c>
      <c r="Z4916" t="inlineStr">
        <is>
          <t>Justin Young ((N/A) C)</t>
        </is>
      </c>
    </row>
    <row r="4917">
      <c r="A4917" t="inlineStr">
        <is>
          <t>Juuso Ainasto</t>
        </is>
      </c>
      <c r="B4917" t="inlineStr">
        <is>
          <t>TOR</t>
        </is>
      </c>
      <c r="C4917" t="inlineStr">
        <is>
          <t>G</t>
        </is>
      </c>
      <c r="D4917" t="inlineStr">
        <is>
          <t>G</t>
        </is>
      </c>
      <c r="E4917" t="n">
        <v>18</v>
      </c>
      <c r="F4917" t="inlineStr">
        <is>
          <t>FA</t>
        </is>
      </c>
      <c r="G4917" t="inlineStr">
        <is>
          <t>FA</t>
        </is>
      </c>
      <c r="H4917" s="30" t="n">
        <v>1</v>
      </c>
      <c r="I4917" s="31" t="n">
        <v>0</v>
      </c>
      <c r="J4917" s="31" t="n"/>
      <c r="K4917" s="31" t="n">
        <v>0</v>
      </c>
      <c r="L4917" s="32" t="n"/>
      <c r="M4917" s="31" t="n">
        <v>0</v>
      </c>
      <c r="N4917" s="31" t="n">
        <v>0</v>
      </c>
      <c r="O4917" s="31" t="n"/>
      <c r="P4917" s="31" t="n"/>
      <c r="Q4917" s="31" t="n">
        <v>0</v>
      </c>
      <c r="R4917" s="31" t="n"/>
      <c r="S4917" s="32" t="n"/>
      <c r="T4917" s="32" t="n"/>
      <c r="V4917" t="inlineStr">
        <is>
          <t>076wv</t>
        </is>
      </c>
      <c r="W4917" t="n">
        <v>7785</v>
      </c>
      <c r="Y4917" t="inlineStr">
        <is>
          <t>88b1ad37-0ba4-4ffa-9d3d-f5da14f895dc</t>
        </is>
      </c>
      <c r="Z4917" t="inlineStr">
        <is>
          <t>Juuso Ainasto (TOR G)</t>
        </is>
      </c>
    </row>
    <row r="4918">
      <c r="A4918" t="inlineStr">
        <is>
          <t>Juuso Hietanen</t>
        </is>
      </c>
      <c r="B4918" t="inlineStr">
        <is>
          <t>(N/A)</t>
        </is>
      </c>
      <c r="C4918" t="inlineStr">
        <is>
          <t>D</t>
        </is>
      </c>
      <c r="D4918" t="inlineStr">
        <is>
          <t>D</t>
        </is>
      </c>
      <c r="E4918" t="n">
        <v>41</v>
      </c>
      <c r="F4918" t="inlineStr">
        <is>
          <t>FA</t>
        </is>
      </c>
      <c r="G4918" t="inlineStr">
        <is>
          <t>FA</t>
        </is>
      </c>
      <c r="H4918" s="30" t="n">
        <v>1</v>
      </c>
      <c r="I4918" s="31" t="n">
        <v>0</v>
      </c>
      <c r="J4918" s="31" t="n"/>
      <c r="K4918" s="31" t="n">
        <v>0</v>
      </c>
      <c r="L4918" s="32" t="n"/>
      <c r="M4918" s="31" t="n">
        <v>0</v>
      </c>
      <c r="N4918" s="31" t="n">
        <v>0</v>
      </c>
      <c r="O4918" s="31" t="n"/>
      <c r="P4918" s="31" t="n"/>
      <c r="Q4918" s="31" t="n">
        <v>0</v>
      </c>
      <c r="R4918" s="31" t="n"/>
      <c r="S4918" s="32" t="n"/>
      <c r="T4918" s="32" t="n"/>
      <c r="V4918" t="inlineStr">
        <is>
          <t>04dut</t>
        </is>
      </c>
      <c r="Z4918" t="inlineStr">
        <is>
          <t>Juuso Hietanen ((N/A) D)</t>
        </is>
      </c>
    </row>
    <row r="4919">
      <c r="A4919" t="inlineStr">
        <is>
          <t>Juuso Ikonen</t>
        </is>
      </c>
      <c r="B4919" t="inlineStr">
        <is>
          <t>(N/A)</t>
        </is>
      </c>
      <c r="C4919" t="inlineStr">
        <is>
          <t>RW</t>
        </is>
      </c>
      <c r="D4919" t="inlineStr">
        <is>
          <t>F</t>
        </is>
      </c>
      <c r="E4919" t="n">
        <v>31</v>
      </c>
      <c r="F4919" t="inlineStr">
        <is>
          <t>FA</t>
        </is>
      </c>
      <c r="G4919" t="inlineStr">
        <is>
          <t>FA</t>
        </is>
      </c>
      <c r="H4919" s="30" t="n">
        <v>1</v>
      </c>
      <c r="I4919" s="31" t="n">
        <v>0</v>
      </c>
      <c r="J4919" s="31" t="n"/>
      <c r="K4919" s="31" t="n">
        <v>0</v>
      </c>
      <c r="L4919" s="32" t="n"/>
      <c r="M4919" s="31" t="n">
        <v>0</v>
      </c>
      <c r="N4919" s="31" t="n">
        <v>0</v>
      </c>
      <c r="O4919" s="31" t="n"/>
      <c r="P4919" s="31" t="n"/>
      <c r="Q4919" s="31" t="n">
        <v>0</v>
      </c>
      <c r="R4919" s="31" t="n"/>
      <c r="S4919" s="32" t="n"/>
      <c r="T4919" s="32" t="n"/>
      <c r="V4919" t="inlineStr">
        <is>
          <t>0320q</t>
        </is>
      </c>
      <c r="W4919" t="n">
        <v>5679</v>
      </c>
      <c r="X4919" t="n">
        <v>7873</v>
      </c>
      <c r="Z4919" t="inlineStr">
        <is>
          <t>Juuso Ikonen ((N/A) RW)</t>
        </is>
      </c>
    </row>
    <row r="4920">
      <c r="A4920" t="inlineStr">
        <is>
          <t>Juuso Ketola</t>
        </is>
      </c>
      <c r="B4920" t="inlineStr">
        <is>
          <t>(N/A)</t>
        </is>
      </c>
      <c r="C4920" t="inlineStr">
        <is>
          <t>D</t>
        </is>
      </c>
      <c r="D4920" t="inlineStr">
        <is>
          <t>D</t>
        </is>
      </c>
      <c r="E4920" t="n">
        <v>26</v>
      </c>
      <c r="F4920" t="inlineStr">
        <is>
          <t>FA</t>
        </is>
      </c>
      <c r="G4920" t="inlineStr">
        <is>
          <t>FA</t>
        </is>
      </c>
      <c r="H4920" s="30" t="n">
        <v>1</v>
      </c>
      <c r="I4920" s="31" t="n">
        <v>0</v>
      </c>
      <c r="J4920" s="31" t="n"/>
      <c r="K4920" s="31" t="n">
        <v>0</v>
      </c>
      <c r="L4920" s="32" t="n"/>
      <c r="M4920" s="31" t="n">
        <v>0</v>
      </c>
      <c r="N4920" s="31" t="n">
        <v>0</v>
      </c>
      <c r="O4920" s="31" t="n"/>
      <c r="P4920" s="31" t="n"/>
      <c r="Q4920" s="31" t="n">
        <v>0</v>
      </c>
      <c r="R4920" s="31" t="n"/>
      <c r="S4920" s="32" t="n"/>
      <c r="T4920" s="32" t="n"/>
      <c r="V4920" t="inlineStr">
        <is>
          <t>04rng</t>
        </is>
      </c>
      <c r="Z4920" t="inlineStr">
        <is>
          <t>Juuso Ketola ((N/A) D)</t>
        </is>
      </c>
    </row>
    <row r="4921">
      <c r="A4921" t="inlineStr">
        <is>
          <t>Juuso Maenpaa</t>
        </is>
      </c>
      <c r="B4921" t="inlineStr">
        <is>
          <t>(N/A)</t>
        </is>
      </c>
      <c r="C4921" t="inlineStr">
        <is>
          <t>C</t>
        </is>
      </c>
      <c r="D4921" t="inlineStr">
        <is>
          <t>F</t>
        </is>
      </c>
      <c r="E4921" t="n">
        <v>24</v>
      </c>
      <c r="F4921" t="inlineStr">
        <is>
          <t>FA</t>
        </is>
      </c>
      <c r="G4921" t="inlineStr">
        <is>
          <t>FA</t>
        </is>
      </c>
      <c r="H4921" s="30" t="n">
        <v>1</v>
      </c>
      <c r="I4921" s="31" t="n">
        <v>0</v>
      </c>
      <c r="J4921" s="31" t="n"/>
      <c r="K4921" s="31" t="n">
        <v>0</v>
      </c>
      <c r="L4921" s="32" t="n"/>
      <c r="M4921" s="31" t="n">
        <v>0</v>
      </c>
      <c r="N4921" s="31" t="n">
        <v>0</v>
      </c>
      <c r="O4921" s="31" t="n"/>
      <c r="P4921" s="31" t="n"/>
      <c r="Q4921" s="31" t="n">
        <v>0</v>
      </c>
      <c r="R4921" s="31" t="n"/>
      <c r="S4921" s="32" t="n"/>
      <c r="T4921" s="32" t="n"/>
      <c r="V4921" t="inlineStr">
        <is>
          <t>05kud</t>
        </is>
      </c>
      <c r="Z4921" t="inlineStr">
        <is>
          <t>Juuso Maenpaa ((N/A) C)</t>
        </is>
      </c>
    </row>
    <row r="4922">
      <c r="A4922" t="inlineStr">
        <is>
          <t>Juuso Puustinen</t>
        </is>
      </c>
      <c r="B4922" t="inlineStr">
        <is>
          <t>(N/A)</t>
        </is>
      </c>
      <c r="C4922" t="inlineStr">
        <is>
          <t>RW</t>
        </is>
      </c>
      <c r="D4922" t="inlineStr">
        <is>
          <t>F</t>
        </is>
      </c>
      <c r="E4922" t="n">
        <v>38</v>
      </c>
      <c r="F4922" t="inlineStr">
        <is>
          <t>FA</t>
        </is>
      </c>
      <c r="G4922" t="inlineStr">
        <is>
          <t>FA</t>
        </is>
      </c>
      <c r="H4922" s="30" t="n">
        <v>1</v>
      </c>
      <c r="I4922" s="31" t="n">
        <v>0</v>
      </c>
      <c r="J4922" s="31" t="n"/>
      <c r="K4922" s="31" t="n">
        <v>0</v>
      </c>
      <c r="L4922" s="32" t="n"/>
      <c r="M4922" s="31" t="n">
        <v>0</v>
      </c>
      <c r="N4922" s="31" t="n">
        <v>0</v>
      </c>
      <c r="O4922" s="31" t="n"/>
      <c r="P4922" s="31" t="n"/>
      <c r="Q4922" s="31" t="n">
        <v>0</v>
      </c>
      <c r="R4922" s="31" t="n"/>
      <c r="S4922" s="32" t="n"/>
      <c r="T4922" s="32" t="n"/>
      <c r="V4922" t="inlineStr">
        <is>
          <t>01n7r</t>
        </is>
      </c>
      <c r="X4922" t="n">
        <v>5361</v>
      </c>
      <c r="Z4922" t="inlineStr">
        <is>
          <t>Juuso Puustinen ((N/A) RW)</t>
        </is>
      </c>
    </row>
    <row r="4923">
      <c r="A4923" t="inlineStr">
        <is>
          <t>Juuso Riikola</t>
        </is>
      </c>
      <c r="B4923" t="inlineStr">
        <is>
          <t>(N/A)</t>
        </is>
      </c>
      <c r="C4923" t="inlineStr">
        <is>
          <t>D</t>
        </is>
      </c>
      <c r="D4923" t="inlineStr">
        <is>
          <t>D</t>
        </is>
      </c>
      <c r="E4923" t="n">
        <v>32</v>
      </c>
      <c r="F4923" t="inlineStr">
        <is>
          <t>FA</t>
        </is>
      </c>
      <c r="G4923" t="inlineStr">
        <is>
          <t>FA</t>
        </is>
      </c>
      <c r="H4923" s="30" t="n">
        <v>1</v>
      </c>
      <c r="I4923" s="31" t="n">
        <v>0</v>
      </c>
      <c r="J4923" s="31" t="n"/>
      <c r="K4923" s="31" t="n">
        <v>0</v>
      </c>
      <c r="L4923" s="32" t="n"/>
      <c r="M4923" s="31" t="n">
        <v>0</v>
      </c>
      <c r="N4923" s="31" t="n">
        <v>0</v>
      </c>
      <c r="O4923" s="31" t="n"/>
      <c r="P4923" s="31" t="n"/>
      <c r="Q4923" s="31" t="n">
        <v>0</v>
      </c>
      <c r="R4923" s="31" t="n"/>
      <c r="S4923" s="32" t="n"/>
      <c r="T4923" s="32" t="n"/>
      <c r="V4923" t="inlineStr">
        <is>
          <t>04on5</t>
        </is>
      </c>
      <c r="W4923" t="n">
        <v>5819</v>
      </c>
      <c r="X4923" t="n">
        <v>7885</v>
      </c>
      <c r="Y4923" t="inlineStr">
        <is>
          <t>4dfacd22-7a54-4316-89a6-f86f5722694c</t>
        </is>
      </c>
      <c r="Z4923" t="inlineStr">
        <is>
          <t>Juuso Riikola ((N/A) D)</t>
        </is>
      </c>
    </row>
    <row r="4924">
      <c r="A4924" t="inlineStr">
        <is>
          <t>Juuso Valimaki</t>
        </is>
      </c>
      <c r="B4924" t="inlineStr">
        <is>
          <t>CAR</t>
        </is>
      </c>
      <c r="C4924" t="inlineStr">
        <is>
          <t>D</t>
        </is>
      </c>
      <c r="D4924" t="inlineStr">
        <is>
          <t>D</t>
        </is>
      </c>
      <c r="E4924" t="n">
        <v>27</v>
      </c>
      <c r="F4924" t="inlineStr">
        <is>
          <t>FA</t>
        </is>
      </c>
      <c r="G4924" t="inlineStr">
        <is>
          <t>FA</t>
        </is>
      </c>
      <c r="H4924" s="30" t="n">
        <v>900000</v>
      </c>
      <c r="I4924" s="31" t="n">
        <v>0</v>
      </c>
      <c r="J4924" s="31" t="n"/>
      <c r="K4924" s="31" t="n">
        <v>0</v>
      </c>
      <c r="L4924" s="32" t="n"/>
      <c r="M4924" s="31" t="n">
        <v>0</v>
      </c>
      <c r="N4924" s="31" t="n">
        <v>0</v>
      </c>
      <c r="O4924" s="31" t="n"/>
      <c r="P4924" s="31" t="n"/>
      <c r="Q4924" s="31" t="n">
        <v>0</v>
      </c>
      <c r="R4924" s="31" t="n"/>
      <c r="S4924" s="32" t="n"/>
      <c r="T4924" s="32" t="n"/>
      <c r="V4924" t="inlineStr">
        <is>
          <t>048x7</t>
        </is>
      </c>
      <c r="W4924" t="n">
        <v>5413</v>
      </c>
      <c r="X4924" t="n">
        <v>7531</v>
      </c>
      <c r="Y4924" t="inlineStr">
        <is>
          <t>6981a907-8e85-4506-8f53-74879c8ce1ee</t>
        </is>
      </c>
      <c r="Z4924" t="inlineStr">
        <is>
          <t>Juuso Valimaki (CAR D)</t>
        </is>
      </c>
    </row>
    <row r="4925">
      <c r="A4925" t="inlineStr">
        <is>
          <t>Jyri Niemi</t>
        </is>
      </c>
      <c r="B4925" t="inlineStr">
        <is>
          <t>(N/A)</t>
        </is>
      </c>
      <c r="C4925" t="inlineStr">
        <is>
          <t>D</t>
        </is>
      </c>
      <c r="D4925" t="inlineStr">
        <is>
          <t>D</t>
        </is>
      </c>
      <c r="E4925" t="n">
        <v>36</v>
      </c>
      <c r="F4925" t="inlineStr">
        <is>
          <t>FA</t>
        </is>
      </c>
      <c r="G4925" t="inlineStr">
        <is>
          <t>FA</t>
        </is>
      </c>
      <c r="H4925" s="30" t="n">
        <v>1</v>
      </c>
      <c r="I4925" s="31" t="n">
        <v>0</v>
      </c>
      <c r="J4925" s="31" t="n"/>
      <c r="K4925" s="31" t="n">
        <v>0</v>
      </c>
      <c r="L4925" s="32" t="n"/>
      <c r="M4925" s="31" t="n">
        <v>0</v>
      </c>
      <c r="N4925" s="31" t="n">
        <v>0</v>
      </c>
      <c r="O4925" s="31" t="n"/>
      <c r="P4925" s="31" t="n"/>
      <c r="Q4925" s="31" t="n">
        <v>0</v>
      </c>
      <c r="R4925" s="31" t="n"/>
      <c r="S4925" s="32" t="n"/>
      <c r="T4925" s="32" t="n"/>
      <c r="V4925" t="inlineStr">
        <is>
          <t>01uo4</t>
        </is>
      </c>
      <c r="W4925" t="n">
        <v>3032</v>
      </c>
      <c r="X4925" t="n">
        <v>4919</v>
      </c>
      <c r="Z4925" t="inlineStr">
        <is>
          <t>Jyri Niemi ((N/A) D)</t>
        </is>
      </c>
    </row>
    <row r="4926">
      <c r="A4926" t="inlineStr">
        <is>
          <t>Jyrki Jokipakka</t>
        </is>
      </c>
      <c r="B4926" t="inlineStr">
        <is>
          <t>(N/A)</t>
        </is>
      </c>
      <c r="C4926" t="inlineStr">
        <is>
          <t>D</t>
        </is>
      </c>
      <c r="D4926" t="inlineStr">
        <is>
          <t>D</t>
        </is>
      </c>
      <c r="E4926" t="n">
        <v>35</v>
      </c>
      <c r="F4926" t="inlineStr">
        <is>
          <t>FA</t>
        </is>
      </c>
      <c r="G4926" t="inlineStr">
        <is>
          <t>FA</t>
        </is>
      </c>
      <c r="H4926" s="30" t="n">
        <v>1</v>
      </c>
      <c r="I4926" s="31" t="n">
        <v>0</v>
      </c>
      <c r="J4926" s="31" t="n"/>
      <c r="K4926" s="31" t="n">
        <v>0</v>
      </c>
      <c r="L4926" s="32" t="n"/>
      <c r="M4926" s="31" t="n">
        <v>0</v>
      </c>
      <c r="N4926" s="31" t="n">
        <v>0</v>
      </c>
      <c r="O4926" s="31" t="n"/>
      <c r="P4926" s="31" t="n"/>
      <c r="Q4926" s="31" t="n">
        <v>0</v>
      </c>
      <c r="R4926" s="31" t="n"/>
      <c r="S4926" s="32" t="n"/>
      <c r="T4926" s="32" t="n"/>
      <c r="V4926" t="inlineStr">
        <is>
          <t>02mun</t>
        </is>
      </c>
      <c r="W4926" t="n">
        <v>4260</v>
      </c>
      <c r="X4926" t="n">
        <v>5560</v>
      </c>
      <c r="Z4926" t="inlineStr">
        <is>
          <t>Jyrki Jokipakka ((N/A) D)</t>
        </is>
      </c>
    </row>
    <row r="4927">
      <c r="A4927" t="inlineStr">
        <is>
          <t>Kaapo Kahkonen</t>
        </is>
      </c>
      <c r="B4927" t="inlineStr">
        <is>
          <t>MTL</t>
        </is>
      </c>
      <c r="C4927" t="inlineStr">
        <is>
          <t>G</t>
        </is>
      </c>
      <c r="D4927" t="inlineStr">
        <is>
          <t>G</t>
        </is>
      </c>
      <c r="E4927" t="n">
        <v>30</v>
      </c>
      <c r="F4927" t="inlineStr">
        <is>
          <t>FA</t>
        </is>
      </c>
      <c r="G4927" t="inlineStr">
        <is>
          <t>FA</t>
        </is>
      </c>
      <c r="H4927" s="30" t="n">
        <v>1000000</v>
      </c>
      <c r="I4927" s="31" t="n">
        <v>0</v>
      </c>
      <c r="J4927" s="31" t="n"/>
      <c r="K4927" s="31" t="n">
        <v>0</v>
      </c>
      <c r="L4927" s="32" t="n"/>
      <c r="M4927" s="31" t="n">
        <v>0</v>
      </c>
      <c r="N4927" s="31" t="n">
        <v>0</v>
      </c>
      <c r="O4927" s="31" t="n"/>
      <c r="P4927" s="31" t="n"/>
      <c r="Q4927" s="31" t="n">
        <v>0</v>
      </c>
      <c r="R4927" s="31" t="n"/>
      <c r="S4927" s="32" t="n"/>
      <c r="T4927" s="32" t="n"/>
      <c r="V4927" t="inlineStr">
        <is>
          <t>03ec7</t>
        </is>
      </c>
      <c r="W4927" t="n">
        <v>4429</v>
      </c>
      <c r="X4927" t="n">
        <v>6477</v>
      </c>
      <c r="Y4927" t="inlineStr">
        <is>
          <t>7eafbe7d-d746-45b6-b9f0-dcabe5763f69</t>
        </is>
      </c>
      <c r="Z4927" t="inlineStr">
        <is>
          <t>Kaapo Kahkonen (MTL G)</t>
        </is>
      </c>
    </row>
    <row r="4928">
      <c r="A4928" t="inlineStr">
        <is>
          <t>Kade O'Rourke</t>
        </is>
      </c>
      <c r="B4928" t="inlineStr">
        <is>
          <t>(N/A)</t>
        </is>
      </c>
      <c r="C4928" t="inlineStr">
        <is>
          <t>D</t>
        </is>
      </c>
      <c r="D4928" t="inlineStr">
        <is>
          <t>D</t>
        </is>
      </c>
      <c r="E4928" t="n">
        <v>15</v>
      </c>
      <c r="F4928" t="inlineStr">
        <is>
          <t>FA</t>
        </is>
      </c>
      <c r="G4928" t="inlineStr">
        <is>
          <t>FA</t>
        </is>
      </c>
      <c r="H4928" s="30" t="n">
        <v>1</v>
      </c>
      <c r="I4928" s="31" t="n">
        <v>0</v>
      </c>
      <c r="J4928" s="31" t="n"/>
      <c r="K4928" s="31" t="n">
        <v>0</v>
      </c>
      <c r="L4928" s="32" t="n"/>
      <c r="M4928" s="31" t="n">
        <v>0</v>
      </c>
      <c r="N4928" s="31" t="n">
        <v>0</v>
      </c>
      <c r="O4928" s="31" t="n"/>
      <c r="P4928" s="31" t="n"/>
      <c r="Q4928" s="31" t="n">
        <v>0</v>
      </c>
      <c r="R4928" s="31" t="n"/>
      <c r="S4928" s="32" t="n"/>
      <c r="T4928" s="32" t="n"/>
      <c r="V4928" t="inlineStr">
        <is>
          <t>074v6</t>
        </is>
      </c>
      <c r="Z4928" t="inlineStr">
        <is>
          <t>Kade O'Rourke ((N/A) D)</t>
        </is>
      </c>
    </row>
    <row r="4929">
      <c r="A4929" t="inlineStr">
        <is>
          <t>Kade Stengrim</t>
        </is>
      </c>
      <c r="B4929" t="inlineStr">
        <is>
          <t>(N/A)</t>
        </is>
      </c>
      <c r="C4929" t="inlineStr">
        <is>
          <t>F</t>
        </is>
      </c>
      <c r="D4929" t="inlineStr">
        <is>
          <t>F</t>
        </is>
      </c>
      <c r="E4929" t="n">
        <v>19</v>
      </c>
      <c r="F4929" t="inlineStr">
        <is>
          <t>FA</t>
        </is>
      </c>
      <c r="G4929" t="inlineStr">
        <is>
          <t>FA</t>
        </is>
      </c>
      <c r="H4929" s="30" t="n">
        <v>1</v>
      </c>
      <c r="I4929" s="31" t="n">
        <v>0</v>
      </c>
      <c r="J4929" s="31" t="n"/>
      <c r="K4929" s="31" t="n">
        <v>0</v>
      </c>
      <c r="L4929" s="32" t="n"/>
      <c r="M4929" s="31" t="n">
        <v>0</v>
      </c>
      <c r="N4929" s="31" t="n">
        <v>0</v>
      </c>
      <c r="O4929" s="31" t="n"/>
      <c r="P4929" s="31" t="n"/>
      <c r="Q4929" s="31" t="n">
        <v>0</v>
      </c>
      <c r="R4929" s="31" t="n"/>
      <c r="S4929" s="32" t="n"/>
      <c r="T4929" s="32" t="n"/>
      <c r="V4929" t="inlineStr">
        <is>
          <t>0790z</t>
        </is>
      </c>
      <c r="Z4929" t="inlineStr">
        <is>
          <t>Kade Stengrim ((N/A) F)</t>
        </is>
      </c>
    </row>
    <row r="4930">
      <c r="A4930" t="inlineStr">
        <is>
          <t>Kaden Fulcher</t>
        </is>
      </c>
      <c r="B4930" t="inlineStr">
        <is>
          <t>DET</t>
        </is>
      </c>
      <c r="C4930" t="inlineStr">
        <is>
          <t>G</t>
        </is>
      </c>
      <c r="D4930" t="inlineStr">
        <is>
          <t>G</t>
        </is>
      </c>
      <c r="E4930" t="n">
        <v>27</v>
      </c>
      <c r="F4930" t="inlineStr">
        <is>
          <t>FA</t>
        </is>
      </c>
      <c r="G4930" t="inlineStr">
        <is>
          <t>FA</t>
        </is>
      </c>
      <c r="H4930" s="30" t="n">
        <v>1</v>
      </c>
      <c r="I4930" s="31" t="n">
        <v>0</v>
      </c>
      <c r="J4930" s="31" t="n"/>
      <c r="K4930" s="31" t="n">
        <v>0</v>
      </c>
      <c r="L4930" s="32" t="n"/>
      <c r="M4930" s="31" t="n">
        <v>0</v>
      </c>
      <c r="N4930" s="31" t="n">
        <v>0</v>
      </c>
      <c r="O4930" s="31" t="n"/>
      <c r="P4930" s="31" t="n"/>
      <c r="Q4930" s="31" t="n">
        <v>0</v>
      </c>
      <c r="R4930" s="31" t="n"/>
      <c r="S4930" s="32" t="n"/>
      <c r="T4930" s="32" t="n"/>
      <c r="V4930" t="inlineStr">
        <is>
          <t>04l2j</t>
        </is>
      </c>
      <c r="W4930" t="n">
        <v>5603</v>
      </c>
      <c r="X4930" t="n">
        <v>7769</v>
      </c>
      <c r="Y4930" t="inlineStr">
        <is>
          <t>f6489773-5007-4878-961a-9fac50653e65</t>
        </is>
      </c>
      <c r="Z4930" t="inlineStr">
        <is>
          <t>Kaden Fulcher (DET G)</t>
        </is>
      </c>
    </row>
    <row r="4931">
      <c r="A4931" t="inlineStr">
        <is>
          <t>Kaden Hammell</t>
        </is>
      </c>
      <c r="B4931" t="inlineStr">
        <is>
          <t>SEA</t>
        </is>
      </c>
      <c r="C4931" t="inlineStr">
        <is>
          <t>D</t>
        </is>
      </c>
      <c r="D4931" t="inlineStr">
        <is>
          <t>D</t>
        </is>
      </c>
      <c r="E4931" t="n">
        <v>21</v>
      </c>
      <c r="F4931" t="inlineStr">
        <is>
          <t>FA</t>
        </is>
      </c>
      <c r="G4931" t="inlineStr">
        <is>
          <t>FA</t>
        </is>
      </c>
      <c r="H4931" s="30" t="n">
        <v>865833</v>
      </c>
      <c r="I4931" s="31" t="n">
        <v>0</v>
      </c>
      <c r="J4931" s="31" t="n"/>
      <c r="K4931" s="31" t="n">
        <v>0</v>
      </c>
      <c r="L4931" s="32" t="n"/>
      <c r="M4931" s="31" t="n">
        <v>0</v>
      </c>
      <c r="N4931" s="31" t="n">
        <v>0</v>
      </c>
      <c r="O4931" s="31" t="n"/>
      <c r="P4931" s="31" t="n"/>
      <c r="Q4931" s="31" t="n">
        <v>0</v>
      </c>
      <c r="R4931" s="31" t="n"/>
      <c r="S4931" s="32" t="n"/>
      <c r="T4931" s="32" t="n"/>
      <c r="V4931" t="inlineStr">
        <is>
          <t>06bup</t>
        </is>
      </c>
      <c r="W4931" t="n">
        <v>7378</v>
      </c>
      <c r="Y4931" t="inlineStr">
        <is>
          <t>af92ac33-d151-4948-8001-8ee150a2d481</t>
        </is>
      </c>
      <c r="Z4931" t="inlineStr">
        <is>
          <t>Kaden Hammell (SEA D)</t>
        </is>
      </c>
    </row>
    <row r="4932">
      <c r="A4932" t="inlineStr">
        <is>
          <t>Kaden McGregor</t>
        </is>
      </c>
      <c r="B4932" t="inlineStr">
        <is>
          <t>(N/A)</t>
        </is>
      </c>
      <c r="C4932" t="inlineStr">
        <is>
          <t>C</t>
        </is>
      </c>
      <c r="D4932" t="inlineStr">
        <is>
          <t>F</t>
        </is>
      </c>
      <c r="E4932" t="n">
        <v>17</v>
      </c>
      <c r="F4932" t="inlineStr">
        <is>
          <t>FA</t>
        </is>
      </c>
      <c r="G4932" t="inlineStr">
        <is>
          <t>FA</t>
        </is>
      </c>
      <c r="H4932" s="30" t="n">
        <v>1</v>
      </c>
      <c r="I4932" s="31" t="n">
        <v>0</v>
      </c>
      <c r="J4932" s="31" t="n"/>
      <c r="K4932" s="31" t="n">
        <v>0</v>
      </c>
      <c r="L4932" s="32" t="n"/>
      <c r="M4932" s="31" t="n">
        <v>0</v>
      </c>
      <c r="N4932" s="31" t="n">
        <v>0</v>
      </c>
      <c r="O4932" s="31" t="n"/>
      <c r="P4932" s="31" t="n"/>
      <c r="Q4932" s="31" t="n">
        <v>0</v>
      </c>
      <c r="R4932" s="31" t="n"/>
      <c r="S4932" s="32" t="n"/>
      <c r="T4932" s="32" t="n"/>
      <c r="V4932" t="inlineStr">
        <is>
          <t>076f2</t>
        </is>
      </c>
      <c r="Z4932" t="inlineStr">
        <is>
          <t>Kaden McGregor ((N/A) C)</t>
        </is>
      </c>
    </row>
    <row r="4933">
      <c r="A4933" t="inlineStr">
        <is>
          <t>Kaden Pitre</t>
        </is>
      </c>
      <c r="B4933" t="inlineStr">
        <is>
          <t>TBL</t>
        </is>
      </c>
      <c r="C4933" t="inlineStr">
        <is>
          <t>C</t>
        </is>
      </c>
      <c r="D4933" t="inlineStr">
        <is>
          <t>F</t>
        </is>
      </c>
      <c r="E4933" t="n">
        <v>20</v>
      </c>
      <c r="F4933" t="inlineStr">
        <is>
          <t>FA</t>
        </is>
      </c>
      <c r="G4933" t="inlineStr">
        <is>
          <t>FA</t>
        </is>
      </c>
      <c r="H4933" s="30" t="n">
        <v>1</v>
      </c>
      <c r="I4933" s="31" t="n">
        <v>0</v>
      </c>
      <c r="J4933" s="31" t="n"/>
      <c r="K4933" s="31" t="n">
        <v>0</v>
      </c>
      <c r="L4933" s="32" t="n"/>
      <c r="M4933" s="31" t="n">
        <v>0</v>
      </c>
      <c r="N4933" s="31" t="n">
        <v>0</v>
      </c>
      <c r="O4933" s="31" t="n"/>
      <c r="P4933" s="31" t="n"/>
      <c r="Q4933" s="31" t="n">
        <v>0</v>
      </c>
      <c r="R4933" s="31" t="n"/>
      <c r="S4933" s="32" t="n"/>
      <c r="T4933" s="32" t="n"/>
      <c r="V4933" t="inlineStr">
        <is>
          <t>06mr8</t>
        </is>
      </c>
      <c r="Y4933" t="inlineStr">
        <is>
          <t>13e0d7a2-af97-4f1f-8d0f-e67c793bd874</t>
        </is>
      </c>
      <c r="Z4933" t="inlineStr">
        <is>
          <t>Kaden Pitre (TBL C)</t>
        </is>
      </c>
    </row>
    <row r="4934">
      <c r="A4934" t="inlineStr">
        <is>
          <t>Kaden Shahan</t>
        </is>
      </c>
      <c r="B4934" t="inlineStr">
        <is>
          <t>(N/A)</t>
        </is>
      </c>
      <c r="C4934" t="inlineStr">
        <is>
          <t>RW</t>
        </is>
      </c>
      <c r="D4934" t="inlineStr">
        <is>
          <t>F</t>
        </is>
      </c>
      <c r="E4934" t="n">
        <v>21</v>
      </c>
      <c r="F4934" t="inlineStr">
        <is>
          <t>FA</t>
        </is>
      </c>
      <c r="G4934" t="inlineStr">
        <is>
          <t>FA</t>
        </is>
      </c>
      <c r="H4934" s="30" t="n">
        <v>1</v>
      </c>
      <c r="I4934" s="31" t="n">
        <v>0</v>
      </c>
      <c r="J4934" s="31" t="n"/>
      <c r="K4934" s="31" t="n">
        <v>0</v>
      </c>
      <c r="L4934" s="32" t="n"/>
      <c r="M4934" s="31" t="n">
        <v>0</v>
      </c>
      <c r="N4934" s="31" t="n">
        <v>0</v>
      </c>
      <c r="O4934" s="31" t="n"/>
      <c r="P4934" s="31" t="n"/>
      <c r="Q4934" s="31" t="n">
        <v>0</v>
      </c>
      <c r="R4934" s="31" t="n"/>
      <c r="S4934" s="32" t="n"/>
      <c r="T4934" s="32" t="n"/>
      <c r="V4934" t="inlineStr">
        <is>
          <t>06cfz</t>
        </is>
      </c>
      <c r="Z4934" t="inlineStr">
        <is>
          <t>Kaden Shahan ((N/A) RW)</t>
        </is>
      </c>
    </row>
    <row r="4935">
      <c r="A4935" t="inlineStr">
        <is>
          <t>Kadon McCann</t>
        </is>
      </c>
      <c r="B4935" t="inlineStr">
        <is>
          <t>CGY</t>
        </is>
      </c>
      <c r="C4935" t="inlineStr">
        <is>
          <t>LW</t>
        </is>
      </c>
      <c r="D4935" t="inlineStr">
        <is>
          <t>F</t>
        </is>
      </c>
      <c r="E4935" t="n">
        <v>19</v>
      </c>
      <c r="F4935" t="inlineStr">
        <is>
          <t>FA</t>
        </is>
      </c>
      <c r="G4935" t="inlineStr">
        <is>
          <t>FA</t>
        </is>
      </c>
      <c r="H4935" s="30" t="n">
        <v>1</v>
      </c>
      <c r="I4935" s="31" t="n">
        <v>0</v>
      </c>
      <c r="J4935" s="31" t="n"/>
      <c r="K4935" s="31" t="n">
        <v>0</v>
      </c>
      <c r="L4935" s="32" t="n"/>
      <c r="M4935" s="31" t="n">
        <v>0</v>
      </c>
      <c r="N4935" s="31" t="n">
        <v>0</v>
      </c>
      <c r="O4935" s="31" t="n"/>
      <c r="P4935" s="31" t="n"/>
      <c r="Q4935" s="31" t="n">
        <v>0</v>
      </c>
      <c r="R4935" s="31" t="n"/>
      <c r="S4935" s="32" t="n"/>
      <c r="T4935" s="32" t="n"/>
      <c r="V4935" t="inlineStr">
        <is>
          <t>06tyz</t>
        </is>
      </c>
      <c r="Y4935" t="inlineStr">
        <is>
          <t>6f6fbdbe-e28d-4831-901b-eda833a31edb</t>
        </is>
      </c>
      <c r="Z4935" t="inlineStr">
        <is>
          <t>Kadon McCann (CGY LW)</t>
        </is>
      </c>
    </row>
    <row r="4936">
      <c r="A4936" t="inlineStr">
        <is>
          <t>Kael Mouillierat</t>
        </is>
      </c>
      <c r="B4936" t="inlineStr">
        <is>
          <t>(N/A)</t>
        </is>
      </c>
      <c r="C4936" t="inlineStr">
        <is>
          <t>LW</t>
        </is>
      </c>
      <c r="D4936" t="inlineStr">
        <is>
          <t>F</t>
        </is>
      </c>
      <c r="E4936" t="n">
        <v>38</v>
      </c>
      <c r="F4936" t="inlineStr">
        <is>
          <t>FA</t>
        </is>
      </c>
      <c r="G4936" t="inlineStr">
        <is>
          <t>FA</t>
        </is>
      </c>
      <c r="H4936" s="30" t="n">
        <v>1</v>
      </c>
      <c r="I4936" s="31" t="n">
        <v>0</v>
      </c>
      <c r="J4936" s="31" t="n"/>
      <c r="K4936" s="31" t="n">
        <v>0</v>
      </c>
      <c r="L4936" s="32" t="n"/>
      <c r="M4936" s="31" t="n">
        <v>0</v>
      </c>
      <c r="N4936" s="31" t="n">
        <v>0</v>
      </c>
      <c r="O4936" s="31" t="n"/>
      <c r="P4936" s="31" t="n"/>
      <c r="Q4936" s="31" t="n">
        <v>0</v>
      </c>
      <c r="R4936" s="31" t="n"/>
      <c r="S4936" s="32" t="n"/>
      <c r="T4936" s="32" t="n"/>
      <c r="V4936" t="inlineStr">
        <is>
          <t>038mj</t>
        </is>
      </c>
      <c r="W4936" t="n">
        <v>4728</v>
      </c>
      <c r="X4936" t="n">
        <v>6255</v>
      </c>
      <c r="Z4936" t="inlineStr">
        <is>
          <t>Kael Mouillierat ((N/A) LW)</t>
        </is>
      </c>
    </row>
    <row r="4937">
      <c r="A4937" t="inlineStr">
        <is>
          <t>Kai Edmonds</t>
        </is>
      </c>
      <c r="B4937" t="inlineStr">
        <is>
          <t>(N/A)</t>
        </is>
      </c>
      <c r="C4937" t="inlineStr">
        <is>
          <t>G</t>
        </is>
      </c>
      <c r="D4937" t="inlineStr">
        <is>
          <t>G</t>
        </is>
      </c>
      <c r="E4937" t="n">
        <v>26</v>
      </c>
      <c r="F4937" t="inlineStr">
        <is>
          <t>FA</t>
        </is>
      </c>
      <c r="G4937" t="inlineStr">
        <is>
          <t>FA</t>
        </is>
      </c>
      <c r="H4937" s="30" t="n">
        <v>1</v>
      </c>
      <c r="I4937" s="31" t="n">
        <v>0</v>
      </c>
      <c r="J4937" s="31" t="n"/>
      <c r="K4937" s="31" t="n">
        <v>0</v>
      </c>
      <c r="L4937" s="32" t="n"/>
      <c r="M4937" s="31" t="n">
        <v>0</v>
      </c>
      <c r="N4937" s="31" t="n">
        <v>0</v>
      </c>
      <c r="O4937" s="31" t="n"/>
      <c r="P4937" s="31" t="n"/>
      <c r="Q4937" s="31" t="n">
        <v>0</v>
      </c>
      <c r="R4937" s="31" t="n"/>
      <c r="S4937" s="32" t="n"/>
      <c r="T4937" s="32" t="n"/>
      <c r="V4937" t="inlineStr">
        <is>
          <t>06pvv</t>
        </is>
      </c>
      <c r="Z4937" t="inlineStr">
        <is>
          <t>Kai Edmonds ((N/A) G)</t>
        </is>
      </c>
    </row>
    <row r="4938">
      <c r="A4938" t="inlineStr">
        <is>
          <t>Kai Kantola</t>
        </is>
      </c>
      <c r="B4938" t="inlineStr">
        <is>
          <t>(N/A)</t>
        </is>
      </c>
      <c r="C4938" t="inlineStr">
        <is>
          <t>C</t>
        </is>
      </c>
      <c r="D4938" t="inlineStr">
        <is>
          <t>F</t>
        </is>
      </c>
      <c r="E4938" t="n">
        <v>39</v>
      </c>
      <c r="F4938" t="inlineStr">
        <is>
          <t>FA</t>
        </is>
      </c>
      <c r="G4938" t="inlineStr">
        <is>
          <t>FA</t>
        </is>
      </c>
      <c r="H4938" s="30" t="n">
        <v>1</v>
      </c>
      <c r="I4938" s="31" t="n">
        <v>0</v>
      </c>
      <c r="J4938" s="31" t="n"/>
      <c r="K4938" s="31" t="n">
        <v>0</v>
      </c>
      <c r="L4938" s="32" t="n"/>
      <c r="M4938" s="31" t="n">
        <v>0</v>
      </c>
      <c r="N4938" s="31" t="n">
        <v>0</v>
      </c>
      <c r="O4938" s="31" t="n"/>
      <c r="P4938" s="31" t="n"/>
      <c r="Q4938" s="31" t="n">
        <v>0</v>
      </c>
      <c r="R4938" s="31" t="n"/>
      <c r="S4938" s="32" t="n"/>
      <c r="T4938" s="32" t="n"/>
      <c r="V4938" t="inlineStr">
        <is>
          <t>03l0y</t>
        </is>
      </c>
      <c r="Z4938" t="inlineStr">
        <is>
          <t>Kai Kantola ((N/A) C)</t>
        </is>
      </c>
    </row>
    <row r="4939">
      <c r="A4939" t="inlineStr">
        <is>
          <t>Kai Schwindt</t>
        </is>
      </c>
      <c r="B4939" t="inlineStr">
        <is>
          <t>FLA</t>
        </is>
      </c>
      <c r="C4939" t="inlineStr">
        <is>
          <t>LW</t>
        </is>
      </c>
      <c r="D4939" t="inlineStr">
        <is>
          <t>F</t>
        </is>
      </c>
      <c r="E4939" t="n">
        <v>22</v>
      </c>
      <c r="F4939" t="inlineStr">
        <is>
          <t>FA</t>
        </is>
      </c>
      <c r="G4939" t="inlineStr">
        <is>
          <t>FA</t>
        </is>
      </c>
      <c r="H4939" s="30" t="n">
        <v>798333</v>
      </c>
      <c r="I4939" s="31" t="n">
        <v>0</v>
      </c>
      <c r="J4939" s="31" t="n"/>
      <c r="K4939" s="31" t="n">
        <v>0</v>
      </c>
      <c r="L4939" s="32" t="n"/>
      <c r="M4939" s="31" t="n">
        <v>0</v>
      </c>
      <c r="N4939" s="31" t="n">
        <v>0</v>
      </c>
      <c r="O4939" s="31" t="n"/>
      <c r="P4939" s="31" t="n"/>
      <c r="Q4939" s="31" t="n">
        <v>0</v>
      </c>
      <c r="R4939" s="31" t="n"/>
      <c r="S4939" s="32" t="n"/>
      <c r="T4939" s="32" t="n"/>
      <c r="V4939" t="inlineStr">
        <is>
          <t>065g7</t>
        </is>
      </c>
      <c r="W4939" t="n">
        <v>6830</v>
      </c>
      <c r="Y4939" t="inlineStr">
        <is>
          <t>ea283e51-ad5e-4d83-982d-f3a949013557</t>
        </is>
      </c>
      <c r="Z4939" t="inlineStr">
        <is>
          <t>Kai Schwindt (FLA LW)</t>
        </is>
      </c>
    </row>
    <row r="4940">
      <c r="A4940" t="inlineStr">
        <is>
          <t>Kai Wissmann</t>
        </is>
      </c>
      <c r="B4940" t="inlineStr">
        <is>
          <t>BOS</t>
        </is>
      </c>
      <c r="C4940" t="inlineStr">
        <is>
          <t>D</t>
        </is>
      </c>
      <c r="D4940" t="inlineStr">
        <is>
          <t>D</t>
        </is>
      </c>
      <c r="E4940" t="n">
        <v>29</v>
      </c>
      <c r="F4940" t="inlineStr">
        <is>
          <t>FA</t>
        </is>
      </c>
      <c r="G4940" t="inlineStr">
        <is>
          <t>FA</t>
        </is>
      </c>
      <c r="H4940" s="30" t="n">
        <v>1</v>
      </c>
      <c r="I4940" s="31" t="n">
        <v>0</v>
      </c>
      <c r="J4940" s="31" t="n"/>
      <c r="K4940" s="31" t="n">
        <v>0</v>
      </c>
      <c r="L4940" s="32" t="n"/>
      <c r="M4940" s="31" t="n">
        <v>0</v>
      </c>
      <c r="N4940" s="31" t="n">
        <v>0</v>
      </c>
      <c r="O4940" s="31" t="n"/>
      <c r="P4940" s="31" t="n"/>
      <c r="Q4940" s="31" t="n">
        <v>0</v>
      </c>
      <c r="R4940" s="31" t="n"/>
      <c r="S4940" s="32" t="n"/>
      <c r="T4940" s="32" t="n"/>
      <c r="V4940" t="inlineStr">
        <is>
          <t>061w6</t>
        </is>
      </c>
      <c r="Y4940" t="inlineStr">
        <is>
          <t>7a2153ec-3f57-44c6-8fb4-a672b40843a0</t>
        </is>
      </c>
      <c r="Z4940" t="inlineStr">
        <is>
          <t>Kai Wissmann (BOS D)</t>
        </is>
      </c>
    </row>
    <row r="4941">
      <c r="A4941" t="inlineStr">
        <is>
          <t>Kaidan Mbereko</t>
        </is>
      </c>
      <c r="B4941" t="inlineStr">
        <is>
          <t>(N/A)</t>
        </is>
      </c>
      <c r="C4941" t="inlineStr">
        <is>
          <t>G</t>
        </is>
      </c>
      <c r="D4941" t="inlineStr">
        <is>
          <t>G</t>
        </is>
      </c>
      <c r="E4941" t="n">
        <v>23</v>
      </c>
      <c r="F4941" t="inlineStr">
        <is>
          <t>FA</t>
        </is>
      </c>
      <c r="G4941" t="inlineStr">
        <is>
          <t>FA</t>
        </is>
      </c>
      <c r="H4941" s="30" t="n">
        <v>1</v>
      </c>
      <c r="I4941" s="31" t="n">
        <v>0</v>
      </c>
      <c r="J4941" s="31" t="n"/>
      <c r="K4941" s="31" t="n">
        <v>0</v>
      </c>
      <c r="L4941" s="32" t="n"/>
      <c r="M4941" s="31" t="n">
        <v>0</v>
      </c>
      <c r="N4941" s="31" t="n">
        <v>0</v>
      </c>
      <c r="O4941" s="31" t="n"/>
      <c r="P4941" s="31" t="n"/>
      <c r="Q4941" s="31" t="n">
        <v>0</v>
      </c>
      <c r="R4941" s="31" t="n"/>
      <c r="S4941" s="32" t="n"/>
      <c r="T4941" s="32" t="n"/>
      <c r="V4941" t="inlineStr">
        <is>
          <t>06809</t>
        </is>
      </c>
      <c r="Z4941" t="inlineStr">
        <is>
          <t>Kaidan Mbereko ((N/A) G)</t>
        </is>
      </c>
    </row>
    <row r="4942">
      <c r="A4942" t="inlineStr">
        <is>
          <t>Kalan Lind</t>
        </is>
      </c>
      <c r="B4942" t="inlineStr">
        <is>
          <t>NSH</t>
        </is>
      </c>
      <c r="C4942" t="inlineStr">
        <is>
          <t>LW</t>
        </is>
      </c>
      <c r="D4942" t="inlineStr">
        <is>
          <t>F</t>
        </is>
      </c>
      <c r="E4942" t="n">
        <v>21</v>
      </c>
      <c r="F4942" t="inlineStr">
        <is>
          <t>FA</t>
        </is>
      </c>
      <c r="G4942" t="inlineStr">
        <is>
          <t>FA</t>
        </is>
      </c>
      <c r="H4942" s="30" t="n">
        <v>806666</v>
      </c>
      <c r="I4942" s="31" t="n">
        <v>0</v>
      </c>
      <c r="J4942" s="31" t="n"/>
      <c r="K4942" s="31" t="n">
        <v>0</v>
      </c>
      <c r="L4942" s="32" t="n"/>
      <c r="M4942" s="31" t="n">
        <v>0</v>
      </c>
      <c r="N4942" s="31" t="n">
        <v>0</v>
      </c>
      <c r="O4942" s="31" t="n"/>
      <c r="P4942" s="31" t="n"/>
      <c r="Q4942" s="31" t="n">
        <v>0</v>
      </c>
      <c r="R4942" s="31" t="n"/>
      <c r="S4942" s="32" t="n"/>
      <c r="T4942" s="32" t="n"/>
      <c r="V4942" t="inlineStr">
        <is>
          <t>06axu</t>
        </is>
      </c>
      <c r="W4942" t="n">
        <v>6974</v>
      </c>
      <c r="Y4942" t="inlineStr">
        <is>
          <t>e30ea351-daa2-473d-9f7d-98149910b217</t>
        </is>
      </c>
      <c r="Z4942" t="inlineStr">
        <is>
          <t>Kalan Lind (NSH LW)</t>
        </is>
      </c>
    </row>
    <row r="4943">
      <c r="A4943" t="inlineStr">
        <is>
          <t>Kalder Varga</t>
        </is>
      </c>
      <c r="B4943" t="inlineStr">
        <is>
          <t>(N/A)</t>
        </is>
      </c>
      <c r="C4943" t="inlineStr">
        <is>
          <t>RW</t>
        </is>
      </c>
      <c r="D4943" t="inlineStr">
        <is>
          <t>F</t>
        </is>
      </c>
      <c r="E4943" t="n">
        <v>18</v>
      </c>
      <c r="F4943" t="inlineStr">
        <is>
          <t>FA</t>
        </is>
      </c>
      <c r="G4943" t="inlineStr">
        <is>
          <t>FA</t>
        </is>
      </c>
      <c r="H4943" s="30" t="n">
        <v>1</v>
      </c>
      <c r="I4943" s="31" t="n">
        <v>0</v>
      </c>
      <c r="J4943" s="31" t="n"/>
      <c r="K4943" s="31" t="n">
        <v>0</v>
      </c>
      <c r="L4943" s="32" t="n"/>
      <c r="M4943" s="31" t="n">
        <v>0</v>
      </c>
      <c r="N4943" s="31" t="n">
        <v>0</v>
      </c>
      <c r="O4943" s="31" t="n"/>
      <c r="P4943" s="31" t="n"/>
      <c r="Q4943" s="31" t="n">
        <v>0</v>
      </c>
      <c r="R4943" s="31" t="n"/>
      <c r="S4943" s="32" t="n"/>
      <c r="T4943" s="32" t="n"/>
      <c r="V4943" t="inlineStr">
        <is>
          <t>07548</t>
        </is>
      </c>
      <c r="Z4943" t="inlineStr">
        <is>
          <t>Kalder Varga ((N/A) RW)</t>
        </is>
      </c>
    </row>
    <row r="4944">
      <c r="A4944" t="inlineStr">
        <is>
          <t>Kale Clague</t>
        </is>
      </c>
      <c r="B4944" t="inlineStr">
        <is>
          <t>WPG</t>
        </is>
      </c>
      <c r="C4944" t="inlineStr">
        <is>
          <t>D</t>
        </is>
      </c>
      <c r="D4944" t="inlineStr">
        <is>
          <t>D</t>
        </is>
      </c>
      <c r="E4944" t="n">
        <v>28</v>
      </c>
      <c r="F4944" t="inlineStr">
        <is>
          <t>FA</t>
        </is>
      </c>
      <c r="G4944" t="inlineStr">
        <is>
          <t>FA</t>
        </is>
      </c>
      <c r="H4944" s="30" t="n">
        <v>775000</v>
      </c>
      <c r="I4944" s="31" t="n">
        <v>0</v>
      </c>
      <c r="J4944" s="31" t="n"/>
      <c r="K4944" s="31" t="n">
        <v>0</v>
      </c>
      <c r="L4944" s="32" t="n"/>
      <c r="M4944" s="31" t="n">
        <v>0</v>
      </c>
      <c r="N4944" s="31" t="n">
        <v>0</v>
      </c>
      <c r="O4944" s="31" t="n"/>
      <c r="P4944" s="31" t="n"/>
      <c r="Q4944" s="31" t="n">
        <v>0</v>
      </c>
      <c r="R4944" s="31" t="n"/>
      <c r="S4944" s="32" t="n"/>
      <c r="T4944" s="32" t="n"/>
      <c r="V4944" t="inlineStr">
        <is>
          <t>039p5</t>
        </is>
      </c>
      <c r="W4944" t="n">
        <v>5164</v>
      </c>
      <c r="X4944" t="n">
        <v>7159</v>
      </c>
      <c r="Y4944" t="inlineStr">
        <is>
          <t>51a1655e-d6ee-41ea-8da0-8f936be5921f</t>
        </is>
      </c>
      <c r="Z4944" t="inlineStr">
        <is>
          <t>Kale Clague (WPG D)</t>
        </is>
      </c>
    </row>
    <row r="4945">
      <c r="A4945" t="inlineStr">
        <is>
          <t>Kale Dach</t>
        </is>
      </c>
      <c r="B4945" t="inlineStr">
        <is>
          <t>PIT</t>
        </is>
      </c>
      <c r="C4945" t="inlineStr">
        <is>
          <t>C</t>
        </is>
      </c>
      <c r="D4945" t="inlineStr">
        <is>
          <t>F</t>
        </is>
      </c>
      <c r="E4945" t="n">
        <v>19</v>
      </c>
      <c r="F4945" t="inlineStr">
        <is>
          <t>FA</t>
        </is>
      </c>
      <c r="G4945" t="inlineStr">
        <is>
          <t>FA</t>
        </is>
      </c>
      <c r="H4945" s="30" t="n">
        <v>1</v>
      </c>
      <c r="I4945" s="31" t="n">
        <v>0</v>
      </c>
      <c r="J4945" s="31" t="n"/>
      <c r="K4945" s="31" t="n">
        <v>0</v>
      </c>
      <c r="L4945" s="32" t="n"/>
      <c r="M4945" s="31" t="n">
        <v>0</v>
      </c>
      <c r="N4945" s="31" t="n">
        <v>0</v>
      </c>
      <c r="O4945" s="31" t="n"/>
      <c r="P4945" s="31" t="n"/>
      <c r="Q4945" s="31" t="n">
        <v>0</v>
      </c>
      <c r="R4945" s="31" t="n"/>
      <c r="S4945" s="32" t="n"/>
      <c r="T4945" s="32" t="n"/>
      <c r="V4945" t="inlineStr">
        <is>
          <t>06sfw</t>
        </is>
      </c>
      <c r="Y4945" t="inlineStr">
        <is>
          <t>a98fc9ed-60ad-42c2-b089-39183c879d0a</t>
        </is>
      </c>
      <c r="Z4945" t="inlineStr">
        <is>
          <t>Kale Dach (PIT C)</t>
        </is>
      </c>
    </row>
    <row r="4946">
      <c r="A4946" t="inlineStr">
        <is>
          <t>Kale Howarth</t>
        </is>
      </c>
      <c r="B4946" t="inlineStr">
        <is>
          <t>(N/A)</t>
        </is>
      </c>
      <c r="C4946" t="inlineStr">
        <is>
          <t>C</t>
        </is>
      </c>
      <c r="D4946" t="inlineStr">
        <is>
          <t>F</t>
        </is>
      </c>
      <c r="E4946" t="n">
        <v>29</v>
      </c>
      <c r="F4946" t="inlineStr">
        <is>
          <t>FA</t>
        </is>
      </c>
      <c r="G4946" t="inlineStr">
        <is>
          <t>FA</t>
        </is>
      </c>
      <c r="H4946" s="30" t="n">
        <v>1</v>
      </c>
      <c r="I4946" s="31" t="n">
        <v>0</v>
      </c>
      <c r="J4946" s="31" t="n"/>
      <c r="K4946" s="31" t="n">
        <v>0</v>
      </c>
      <c r="L4946" s="32" t="n"/>
      <c r="M4946" s="31" t="n">
        <v>0</v>
      </c>
      <c r="N4946" s="31" t="n">
        <v>0</v>
      </c>
      <c r="O4946" s="31" t="n"/>
      <c r="P4946" s="31" t="n"/>
      <c r="Q4946" s="31" t="n">
        <v>0</v>
      </c>
      <c r="R4946" s="31" t="n"/>
      <c r="S4946" s="32" t="n"/>
      <c r="T4946" s="32" t="n"/>
      <c r="V4946" t="inlineStr">
        <is>
          <t>04f7f</t>
        </is>
      </c>
      <c r="X4946" t="n">
        <v>7663</v>
      </c>
      <c r="Y4946" t="inlineStr">
        <is>
          <t>74bc8a43-ff07-47e7-ad25-fb2a35ebe59b</t>
        </is>
      </c>
      <c r="Z4946" t="inlineStr">
        <is>
          <t>Kale Howarth ((N/A) C)</t>
        </is>
      </c>
    </row>
    <row r="4947">
      <c r="A4947" t="inlineStr">
        <is>
          <t>Kale Kessy</t>
        </is>
      </c>
      <c r="B4947" t="inlineStr">
        <is>
          <t>TBL</t>
        </is>
      </c>
      <c r="C4947" t="inlineStr">
        <is>
          <t>LW</t>
        </is>
      </c>
      <c r="D4947" t="inlineStr">
        <is>
          <t>F</t>
        </is>
      </c>
      <c r="E4947" t="n">
        <v>33</v>
      </c>
      <c r="F4947" t="inlineStr">
        <is>
          <t>FA</t>
        </is>
      </c>
      <c r="G4947" t="inlineStr">
        <is>
          <t>FA</t>
        </is>
      </c>
      <c r="H4947" s="30" t="n">
        <v>1</v>
      </c>
      <c r="I4947" s="31" t="n">
        <v>0</v>
      </c>
      <c r="J4947" s="31" t="n"/>
      <c r="K4947" s="31" t="n">
        <v>0</v>
      </c>
      <c r="L4947" s="32" t="n"/>
      <c r="M4947" s="31" t="n">
        <v>0</v>
      </c>
      <c r="N4947" s="31" t="n">
        <v>0</v>
      </c>
      <c r="O4947" s="31" t="n"/>
      <c r="P4947" s="31" t="n"/>
      <c r="Q4947" s="31" t="n">
        <v>0</v>
      </c>
      <c r="R4947" s="31" t="n"/>
      <c r="S4947" s="32" t="n"/>
      <c r="T4947" s="32" t="n"/>
      <c r="V4947" t="inlineStr">
        <is>
          <t>02frk</t>
        </is>
      </c>
      <c r="X4947" t="n">
        <v>5477</v>
      </c>
      <c r="Y4947" t="inlineStr">
        <is>
          <t>dd498fc4-73fc-4dda-a635-f46b43c9bb09</t>
        </is>
      </c>
      <c r="Z4947" t="inlineStr">
        <is>
          <t>Kale Kessy (TBL LW)</t>
        </is>
      </c>
    </row>
    <row r="4948">
      <c r="A4948" t="inlineStr">
        <is>
          <t>Kale McCallum</t>
        </is>
      </c>
      <c r="B4948" t="inlineStr">
        <is>
          <t>(N/A)</t>
        </is>
      </c>
      <c r="C4948" t="inlineStr">
        <is>
          <t>D</t>
        </is>
      </c>
      <c r="D4948" t="inlineStr">
        <is>
          <t>D</t>
        </is>
      </c>
      <c r="E4948" t="n">
        <v>24</v>
      </c>
      <c r="F4948" t="inlineStr">
        <is>
          <t>FA</t>
        </is>
      </c>
      <c r="G4948" t="inlineStr">
        <is>
          <t>FA</t>
        </is>
      </c>
      <c r="H4948" s="30" t="n">
        <v>1</v>
      </c>
      <c r="I4948" s="31" t="n">
        <v>0</v>
      </c>
      <c r="J4948" s="31" t="n"/>
      <c r="K4948" s="31" t="n">
        <v>0</v>
      </c>
      <c r="L4948" s="32" t="n"/>
      <c r="M4948" s="31" t="n">
        <v>0</v>
      </c>
      <c r="N4948" s="31" t="n">
        <v>0</v>
      </c>
      <c r="O4948" s="31" t="n"/>
      <c r="P4948" s="31" t="n"/>
      <c r="Q4948" s="31" t="n">
        <v>0</v>
      </c>
      <c r="R4948" s="31" t="n"/>
      <c r="S4948" s="32" t="n"/>
      <c r="T4948" s="32" t="n"/>
      <c r="V4948" t="inlineStr">
        <is>
          <t>0642c</t>
        </is>
      </c>
      <c r="Z4948" t="inlineStr">
        <is>
          <t>Kale McCallum ((N/A) D)</t>
        </is>
      </c>
    </row>
    <row r="4949">
      <c r="A4949" t="inlineStr">
        <is>
          <t>Kale Nicol</t>
        </is>
      </c>
      <c r="B4949" t="inlineStr">
        <is>
          <t>(N/A)</t>
        </is>
      </c>
      <c r="C4949" t="inlineStr">
        <is>
          <t>C</t>
        </is>
      </c>
      <c r="D4949" t="inlineStr">
        <is>
          <t>F</t>
        </is>
      </c>
      <c r="E4949" t="n">
        <v>14</v>
      </c>
      <c r="F4949" t="inlineStr">
        <is>
          <t>FA</t>
        </is>
      </c>
      <c r="G4949" t="inlineStr">
        <is>
          <t>FA</t>
        </is>
      </c>
      <c r="H4949" s="30" t="n">
        <v>1</v>
      </c>
      <c r="I4949" s="31" t="n">
        <v>0</v>
      </c>
      <c r="J4949" s="31" t="n"/>
      <c r="K4949" s="31" t="n">
        <v>0</v>
      </c>
      <c r="L4949" s="32" t="n"/>
      <c r="M4949" s="31" t="n">
        <v>0</v>
      </c>
      <c r="N4949" s="31" t="n">
        <v>0</v>
      </c>
      <c r="O4949" s="31" t="n"/>
      <c r="P4949" s="31" t="n"/>
      <c r="Q4949" s="31" t="n">
        <v>0</v>
      </c>
      <c r="R4949" s="31" t="n"/>
      <c r="S4949" s="32" t="n"/>
      <c r="T4949" s="32" t="n"/>
      <c r="V4949" t="inlineStr">
        <is>
          <t>07447</t>
        </is>
      </c>
      <c r="Z4949" t="inlineStr">
        <is>
          <t>Kale Nicol ((N/A) C)</t>
        </is>
      </c>
    </row>
    <row r="4950">
      <c r="A4950" t="inlineStr">
        <is>
          <t>Kaleb Lawrence</t>
        </is>
      </c>
      <c r="B4950" t="inlineStr">
        <is>
          <t>LAK</t>
        </is>
      </c>
      <c r="C4950" t="inlineStr">
        <is>
          <t>C</t>
        </is>
      </c>
      <c r="D4950" t="inlineStr">
        <is>
          <t>F</t>
        </is>
      </c>
      <c r="E4950" t="n">
        <v>23</v>
      </c>
      <c r="F4950" t="inlineStr">
        <is>
          <t>FA</t>
        </is>
      </c>
      <c r="G4950" t="inlineStr">
        <is>
          <t>FA</t>
        </is>
      </c>
      <c r="H4950" s="30" t="n">
        <v>852500</v>
      </c>
      <c r="I4950" s="31" t="n">
        <v>0</v>
      </c>
      <c r="J4950" s="31" t="n"/>
      <c r="K4950" s="31" t="n">
        <v>0</v>
      </c>
      <c r="L4950" s="32" t="n"/>
      <c r="M4950" s="31" t="n">
        <v>0</v>
      </c>
      <c r="N4950" s="31" t="n">
        <v>0</v>
      </c>
      <c r="O4950" s="31" t="n"/>
      <c r="P4950" s="31" t="n"/>
      <c r="Q4950" s="31" t="n">
        <v>0</v>
      </c>
      <c r="R4950" s="31" t="n"/>
      <c r="S4950" s="32" t="n"/>
      <c r="T4950" s="32" t="n"/>
      <c r="V4950" t="inlineStr">
        <is>
          <t>05xcx</t>
        </is>
      </c>
      <c r="W4950" t="n">
        <v>7221</v>
      </c>
      <c r="Y4950" t="inlineStr">
        <is>
          <t>ec9a330a-4881-4894-9caf-b2bac00d84eb</t>
        </is>
      </c>
      <c r="Z4950" t="inlineStr">
        <is>
          <t>Kaleb Lawrence (LAK C)</t>
        </is>
      </c>
    </row>
    <row r="4951">
      <c r="A4951" t="inlineStr">
        <is>
          <t>Kaleb Pearson</t>
        </is>
      </c>
      <c r="B4951" t="inlineStr">
        <is>
          <t>DAL</t>
        </is>
      </c>
      <c r="C4951" t="inlineStr">
        <is>
          <t>RW</t>
        </is>
      </c>
      <c r="D4951" t="inlineStr">
        <is>
          <t>F</t>
        </is>
      </c>
      <c r="E4951" t="n">
        <v>26</v>
      </c>
      <c r="F4951" t="inlineStr">
        <is>
          <t>FA</t>
        </is>
      </c>
      <c r="G4951" t="inlineStr">
        <is>
          <t>FA</t>
        </is>
      </c>
      <c r="H4951" s="30" t="n">
        <v>1</v>
      </c>
      <c r="I4951" s="31" t="n">
        <v>0</v>
      </c>
      <c r="J4951" s="31" t="n"/>
      <c r="K4951" s="31" t="n">
        <v>0</v>
      </c>
      <c r="L4951" s="32" t="n"/>
      <c r="M4951" s="31" t="n">
        <v>0</v>
      </c>
      <c r="N4951" s="31" t="n">
        <v>0</v>
      </c>
      <c r="O4951" s="31" t="n"/>
      <c r="P4951" s="31" t="n"/>
      <c r="Q4951" s="31" t="n">
        <v>0</v>
      </c>
      <c r="R4951" s="31" t="n"/>
      <c r="S4951" s="32" t="n"/>
      <c r="T4951" s="32" t="n"/>
      <c r="V4951" t="inlineStr">
        <is>
          <t>05xcd</t>
        </is>
      </c>
      <c r="Y4951" t="inlineStr">
        <is>
          <t>12cda0f1-0980-4bf3-915f-4b15a4cea760</t>
        </is>
      </c>
      <c r="Z4951" t="inlineStr">
        <is>
          <t>Kaleb Pearson (DAL RW)</t>
        </is>
      </c>
    </row>
    <row r="4952">
      <c r="A4952" t="inlineStr">
        <is>
          <t>Kalem Parker</t>
        </is>
      </c>
      <c r="B4952" t="inlineStr">
        <is>
          <t>MIN</t>
        </is>
      </c>
      <c r="C4952" t="inlineStr">
        <is>
          <t>D</t>
        </is>
      </c>
      <c r="D4952" t="inlineStr">
        <is>
          <t>D</t>
        </is>
      </c>
      <c r="E4952" t="n">
        <v>21</v>
      </c>
      <c r="F4952" t="inlineStr">
        <is>
          <t>FA</t>
        </is>
      </c>
      <c r="G4952" t="inlineStr">
        <is>
          <t>FA</t>
        </is>
      </c>
      <c r="H4952" s="30" t="n">
        <v>1</v>
      </c>
      <c r="I4952" s="31" t="n">
        <v>0</v>
      </c>
      <c r="J4952" s="31" t="n"/>
      <c r="K4952" s="31" t="n">
        <v>0</v>
      </c>
      <c r="L4952" s="32" t="n"/>
      <c r="M4952" s="31" t="n">
        <v>0</v>
      </c>
      <c r="N4952" s="31" t="n">
        <v>0</v>
      </c>
      <c r="O4952" s="31" t="n"/>
      <c r="P4952" s="31" t="n"/>
      <c r="Q4952" s="31" t="n">
        <v>0</v>
      </c>
      <c r="R4952" s="31" t="n"/>
      <c r="S4952" s="32" t="n"/>
      <c r="T4952" s="32" t="n"/>
      <c r="V4952" t="inlineStr">
        <is>
          <t>06c6v</t>
        </is>
      </c>
      <c r="Y4952" t="inlineStr">
        <is>
          <t>68c5a853-859c-4db5-80a9-cfc638613805</t>
        </is>
      </c>
      <c r="Z4952" t="inlineStr">
        <is>
          <t>Kalem Parker (MIN D)</t>
        </is>
      </c>
    </row>
    <row r="4953">
      <c r="A4953" t="inlineStr">
        <is>
          <t>Kalle Carlsson</t>
        </is>
      </c>
      <c r="B4953" t="inlineStr">
        <is>
          <t>(N/A)</t>
        </is>
      </c>
      <c r="C4953" t="inlineStr">
        <is>
          <t>C</t>
        </is>
      </c>
      <c r="D4953" t="inlineStr">
        <is>
          <t>F</t>
        </is>
      </c>
      <c r="E4953" t="n">
        <v>21</v>
      </c>
      <c r="F4953" t="inlineStr">
        <is>
          <t>FA</t>
        </is>
      </c>
      <c r="G4953" t="inlineStr">
        <is>
          <t>FA</t>
        </is>
      </c>
      <c r="H4953" s="30" t="n">
        <v>1</v>
      </c>
      <c r="I4953" s="31" t="n">
        <v>0</v>
      </c>
      <c r="J4953" s="31" t="n"/>
      <c r="K4953" s="31" t="n">
        <v>0</v>
      </c>
      <c r="L4953" s="32" t="n"/>
      <c r="M4953" s="31" t="n">
        <v>0</v>
      </c>
      <c r="N4953" s="31" t="n">
        <v>0</v>
      </c>
      <c r="O4953" s="31" t="n"/>
      <c r="P4953" s="31" t="n"/>
      <c r="Q4953" s="31" t="n">
        <v>0</v>
      </c>
      <c r="R4953" s="31" t="n"/>
      <c r="S4953" s="32" t="n"/>
      <c r="T4953" s="32" t="n"/>
      <c r="V4953" t="inlineStr">
        <is>
          <t>06cdx</t>
        </is>
      </c>
      <c r="Z4953" t="inlineStr">
        <is>
          <t>Kalle Carlsson ((N/A) C)</t>
        </is>
      </c>
    </row>
    <row r="4954">
      <c r="A4954" t="inlineStr">
        <is>
          <t>Kalle Eriksson</t>
        </is>
      </c>
      <c r="B4954" t="inlineStr">
        <is>
          <t>(N/A)</t>
        </is>
      </c>
      <c r="C4954" t="inlineStr">
        <is>
          <t>D</t>
        </is>
      </c>
      <c r="D4954" t="inlineStr">
        <is>
          <t>D</t>
        </is>
      </c>
      <c r="E4954" t="n">
        <v>26</v>
      </c>
      <c r="F4954" t="inlineStr">
        <is>
          <t>FA</t>
        </is>
      </c>
      <c r="G4954" t="inlineStr">
        <is>
          <t>FA</t>
        </is>
      </c>
      <c r="H4954" s="30" t="n">
        <v>1</v>
      </c>
      <c r="I4954" s="31" t="n">
        <v>0</v>
      </c>
      <c r="J4954" s="31" t="n"/>
      <c r="K4954" s="31" t="n">
        <v>0</v>
      </c>
      <c r="L4954" s="32" t="n"/>
      <c r="M4954" s="31" t="n">
        <v>0</v>
      </c>
      <c r="N4954" s="31" t="n">
        <v>0</v>
      </c>
      <c r="O4954" s="31" t="n"/>
      <c r="P4954" s="31" t="n"/>
      <c r="Q4954" s="31" t="n">
        <v>0</v>
      </c>
      <c r="R4954" s="31" t="n"/>
      <c r="S4954" s="32" t="n"/>
      <c r="T4954" s="32" t="n"/>
      <c r="V4954" t="inlineStr">
        <is>
          <t>05rhv</t>
        </is>
      </c>
      <c r="Z4954" t="inlineStr">
        <is>
          <t>Kalle Eriksson ((N/A) D)</t>
        </is>
      </c>
    </row>
    <row r="4955">
      <c r="A4955" t="inlineStr">
        <is>
          <t>Kalle Ervasti</t>
        </is>
      </c>
      <c r="B4955" t="inlineStr">
        <is>
          <t>(N/A)</t>
        </is>
      </c>
      <c r="C4955" t="inlineStr">
        <is>
          <t>D</t>
        </is>
      </c>
      <c r="D4955" t="inlineStr">
        <is>
          <t>D</t>
        </is>
      </c>
      <c r="E4955" t="n">
        <v>23</v>
      </c>
      <c r="F4955" t="inlineStr">
        <is>
          <t>FA</t>
        </is>
      </c>
      <c r="G4955" t="inlineStr">
        <is>
          <t>FA</t>
        </is>
      </c>
      <c r="H4955" s="30" t="n">
        <v>1</v>
      </c>
      <c r="I4955" s="31" t="n">
        <v>0</v>
      </c>
      <c r="J4955" s="31" t="n"/>
      <c r="K4955" s="31" t="n">
        <v>0</v>
      </c>
      <c r="L4955" s="32" t="n"/>
      <c r="M4955" s="31" t="n">
        <v>0</v>
      </c>
      <c r="N4955" s="31" t="n">
        <v>0</v>
      </c>
      <c r="O4955" s="31" t="n"/>
      <c r="P4955" s="31" t="n"/>
      <c r="Q4955" s="31" t="n">
        <v>0</v>
      </c>
      <c r="R4955" s="31" t="n"/>
      <c r="S4955" s="32" t="n"/>
      <c r="T4955" s="32" t="n"/>
      <c r="V4955" t="inlineStr">
        <is>
          <t>05uhe</t>
        </is>
      </c>
      <c r="Z4955" t="inlineStr">
        <is>
          <t>Kalle Ervasti ((N/A) D)</t>
        </is>
      </c>
    </row>
    <row r="4956">
      <c r="A4956" t="inlineStr">
        <is>
          <t>Kalle Kangas</t>
        </is>
      </c>
      <c r="B4956" t="inlineStr">
        <is>
          <t>PIT</t>
        </is>
      </c>
      <c r="C4956" t="inlineStr">
        <is>
          <t>D</t>
        </is>
      </c>
      <c r="D4956" t="inlineStr">
        <is>
          <t>D</t>
        </is>
      </c>
      <c r="E4956" t="n">
        <v>21</v>
      </c>
      <c r="F4956" t="inlineStr">
        <is>
          <t>FA</t>
        </is>
      </c>
      <c r="G4956" t="inlineStr">
        <is>
          <t>FA</t>
        </is>
      </c>
      <c r="H4956" s="30" t="n">
        <v>1</v>
      </c>
      <c r="I4956" s="31" t="n">
        <v>0</v>
      </c>
      <c r="J4956" s="31" t="n"/>
      <c r="K4956" s="31" t="n">
        <v>0</v>
      </c>
      <c r="L4956" s="32" t="n"/>
      <c r="M4956" s="31" t="n">
        <v>0</v>
      </c>
      <c r="N4956" s="31" t="n">
        <v>0</v>
      </c>
      <c r="O4956" s="31" t="n"/>
      <c r="P4956" s="31" t="n"/>
      <c r="Q4956" s="31" t="n">
        <v>0</v>
      </c>
      <c r="R4956" s="31" t="n"/>
      <c r="S4956" s="32" t="n"/>
      <c r="T4956" s="32" t="n"/>
      <c r="V4956" t="inlineStr">
        <is>
          <t>06cll</t>
        </is>
      </c>
      <c r="Y4956" t="inlineStr">
        <is>
          <t>aea8aac8-d547-49c4-9f25-4192ba63abda</t>
        </is>
      </c>
      <c r="Z4956" t="inlineStr">
        <is>
          <t>Kalle Kangas (PIT D)</t>
        </is>
      </c>
    </row>
    <row r="4957">
      <c r="A4957" t="inlineStr">
        <is>
          <t>Kalle Kossila</t>
        </is>
      </c>
      <c r="B4957" t="inlineStr">
        <is>
          <t>(N/A)</t>
        </is>
      </c>
      <c r="C4957" t="inlineStr">
        <is>
          <t>C</t>
        </is>
      </c>
      <c r="D4957" t="inlineStr">
        <is>
          <t>F</t>
        </is>
      </c>
      <c r="E4957" t="n">
        <v>33</v>
      </c>
      <c r="F4957" t="inlineStr">
        <is>
          <t>FA</t>
        </is>
      </c>
      <c r="G4957" t="inlineStr">
        <is>
          <t>FA</t>
        </is>
      </c>
      <c r="H4957" s="30" t="n">
        <v>1</v>
      </c>
      <c r="I4957" s="31" t="n">
        <v>0</v>
      </c>
      <c r="J4957" s="31" t="n"/>
      <c r="K4957" s="31" t="n">
        <v>0</v>
      </c>
      <c r="L4957" s="32" t="n"/>
      <c r="M4957" s="31" t="n">
        <v>0</v>
      </c>
      <c r="N4957" s="31" t="n">
        <v>0</v>
      </c>
      <c r="O4957" s="31" t="n"/>
      <c r="P4957" s="31" t="n"/>
      <c r="Q4957" s="31" t="n">
        <v>0</v>
      </c>
      <c r="R4957" s="31" t="n"/>
      <c r="S4957" s="32" t="n"/>
      <c r="T4957" s="32" t="n"/>
      <c r="V4957" t="inlineStr">
        <is>
          <t>03enc</t>
        </is>
      </c>
      <c r="W4957" t="n">
        <v>5082</v>
      </c>
      <c r="X4957" t="n">
        <v>7086</v>
      </c>
      <c r="Z4957" t="inlineStr">
        <is>
          <t>Kalle Kossila ((N/A) C)</t>
        </is>
      </c>
    </row>
    <row r="4958">
      <c r="A4958" t="inlineStr">
        <is>
          <t>Kalle Kratz</t>
        </is>
      </c>
      <c r="B4958" t="inlineStr">
        <is>
          <t>(N/A)</t>
        </is>
      </c>
      <c r="C4958" t="inlineStr">
        <is>
          <t>C</t>
        </is>
      </c>
      <c r="D4958" t="inlineStr">
        <is>
          <t>F</t>
        </is>
      </c>
      <c r="E4958" t="n">
        <v>21</v>
      </c>
      <c r="F4958" t="inlineStr">
        <is>
          <t>FA</t>
        </is>
      </c>
      <c r="G4958" t="inlineStr">
        <is>
          <t>FA</t>
        </is>
      </c>
      <c r="H4958" s="30" t="n">
        <v>1</v>
      </c>
      <c r="I4958" s="31" t="n">
        <v>0</v>
      </c>
      <c r="J4958" s="31" t="n"/>
      <c r="K4958" s="31" t="n">
        <v>0</v>
      </c>
      <c r="L4958" s="32" t="n"/>
      <c r="M4958" s="31" t="n">
        <v>0</v>
      </c>
      <c r="N4958" s="31" t="n">
        <v>0</v>
      </c>
      <c r="O4958" s="31" t="n"/>
      <c r="P4958" s="31" t="n"/>
      <c r="Q4958" s="31" t="n">
        <v>0</v>
      </c>
      <c r="R4958" s="31" t="n"/>
      <c r="S4958" s="32" t="n"/>
      <c r="T4958" s="32" t="n"/>
      <c r="V4958" t="inlineStr">
        <is>
          <t>06rj0</t>
        </is>
      </c>
      <c r="Z4958" t="inlineStr">
        <is>
          <t>Kalle Kratz ((N/A) C)</t>
        </is>
      </c>
    </row>
    <row r="4959">
      <c r="A4959" t="inlineStr">
        <is>
          <t>Kalle Loponen</t>
        </is>
      </c>
      <c r="B4959" t="inlineStr">
        <is>
          <t>TOR</t>
        </is>
      </c>
      <c r="C4959" t="inlineStr">
        <is>
          <t>D</t>
        </is>
      </c>
      <c r="D4959" t="inlineStr">
        <is>
          <t>D</t>
        </is>
      </c>
      <c r="E4959" t="n">
        <v>25</v>
      </c>
      <c r="F4959" t="inlineStr">
        <is>
          <t>FA</t>
        </is>
      </c>
      <c r="G4959" t="inlineStr">
        <is>
          <t>FA</t>
        </is>
      </c>
      <c r="H4959" s="30" t="n">
        <v>1</v>
      </c>
      <c r="I4959" s="31" t="n">
        <v>0</v>
      </c>
      <c r="J4959" s="31" t="n"/>
      <c r="K4959" s="31" t="n">
        <v>0</v>
      </c>
      <c r="L4959" s="32" t="n"/>
      <c r="M4959" s="31" t="n">
        <v>0</v>
      </c>
      <c r="N4959" s="31" t="n">
        <v>0</v>
      </c>
      <c r="O4959" s="31" t="n"/>
      <c r="P4959" s="31" t="n"/>
      <c r="Q4959" s="31" t="n">
        <v>0</v>
      </c>
      <c r="R4959" s="31" t="n"/>
      <c r="S4959" s="32" t="n"/>
      <c r="T4959" s="32" t="n"/>
      <c r="V4959" t="inlineStr">
        <is>
          <t>051w7</t>
        </is>
      </c>
      <c r="X4959" t="n">
        <v>8480</v>
      </c>
      <c r="Z4959" t="inlineStr">
        <is>
          <t>Kalle Loponen (TOR D)</t>
        </is>
      </c>
    </row>
    <row r="4960">
      <c r="A4960" t="inlineStr">
        <is>
          <t>Kalle Miketinac</t>
        </is>
      </c>
      <c r="B4960" t="inlineStr">
        <is>
          <t>(N/A)</t>
        </is>
      </c>
      <c r="C4960" t="inlineStr">
        <is>
          <t>C</t>
        </is>
      </c>
      <c r="D4960" t="inlineStr">
        <is>
          <t>F</t>
        </is>
      </c>
      <c r="E4960" t="n">
        <v>27</v>
      </c>
      <c r="F4960" t="inlineStr">
        <is>
          <t>FA</t>
        </is>
      </c>
      <c r="G4960" t="inlineStr">
        <is>
          <t>FA</t>
        </is>
      </c>
      <c r="H4960" s="30" t="n">
        <v>1</v>
      </c>
      <c r="I4960" s="31" t="n">
        <v>0</v>
      </c>
      <c r="J4960" s="31" t="n"/>
      <c r="K4960" s="31" t="n">
        <v>0</v>
      </c>
      <c r="L4960" s="32" t="n"/>
      <c r="M4960" s="31" t="n">
        <v>0</v>
      </c>
      <c r="N4960" s="31" t="n">
        <v>0</v>
      </c>
      <c r="O4960" s="31" t="n"/>
      <c r="P4960" s="31" t="n"/>
      <c r="Q4960" s="31" t="n">
        <v>0</v>
      </c>
      <c r="R4960" s="31" t="n"/>
      <c r="S4960" s="32" t="n"/>
      <c r="T4960" s="32" t="n"/>
      <c r="V4960" t="inlineStr">
        <is>
          <t>04geg</t>
        </is>
      </c>
      <c r="Z4960" t="inlineStr">
        <is>
          <t>Kalle Miketinac ((N/A) C)</t>
        </is>
      </c>
    </row>
    <row r="4961">
      <c r="A4961" t="inlineStr">
        <is>
          <t>Kalle Vaisanen</t>
        </is>
      </c>
      <c r="B4961" t="inlineStr">
        <is>
          <t>BOS</t>
        </is>
      </c>
      <c r="C4961" t="inlineStr">
        <is>
          <t>LW</t>
        </is>
      </c>
      <c r="D4961" t="inlineStr">
        <is>
          <t>F</t>
        </is>
      </c>
      <c r="E4961" t="n">
        <v>23</v>
      </c>
      <c r="F4961" t="inlineStr">
        <is>
          <t>FA</t>
        </is>
      </c>
      <c r="G4961" t="inlineStr">
        <is>
          <t>FA</t>
        </is>
      </c>
      <c r="H4961" s="30" t="n">
        <v>863333</v>
      </c>
      <c r="I4961" s="31" t="n">
        <v>0</v>
      </c>
      <c r="J4961" s="31" t="n"/>
      <c r="K4961" s="31" t="n">
        <v>0</v>
      </c>
      <c r="L4961" s="32" t="n"/>
      <c r="M4961" s="31" t="n">
        <v>0</v>
      </c>
      <c r="N4961" s="31" t="n">
        <v>0</v>
      </c>
      <c r="O4961" s="31" t="n"/>
      <c r="P4961" s="31" t="n"/>
      <c r="Q4961" s="31" t="n">
        <v>0</v>
      </c>
      <c r="R4961" s="31" t="n"/>
      <c r="S4961" s="32" t="n"/>
      <c r="T4961" s="32" t="n"/>
      <c r="V4961" t="inlineStr">
        <is>
          <t>05uf3</t>
        </is>
      </c>
      <c r="W4961" t="n">
        <v>7106</v>
      </c>
      <c r="Y4961" t="inlineStr">
        <is>
          <t>3375a8af-b41c-4316-8c08-6b2411e6e195</t>
        </is>
      </c>
      <c r="Z4961" t="inlineStr">
        <is>
          <t>Kalle Vaisanen (BOS LW)</t>
        </is>
      </c>
    </row>
    <row r="4962">
      <c r="A4962" t="inlineStr">
        <is>
          <t>Kam Hendrickson</t>
        </is>
      </c>
      <c r="B4962" t="inlineStr">
        <is>
          <t>(N/A)</t>
        </is>
      </c>
      <c r="C4962" t="inlineStr">
        <is>
          <t>G</t>
        </is>
      </c>
      <c r="D4962" t="inlineStr">
        <is>
          <t>G</t>
        </is>
      </c>
      <c r="E4962" t="n">
        <v>20</v>
      </c>
      <c r="F4962" t="inlineStr">
        <is>
          <t>FA</t>
        </is>
      </c>
      <c r="G4962" t="inlineStr">
        <is>
          <t>FA</t>
        </is>
      </c>
      <c r="H4962" s="30" t="n">
        <v>1</v>
      </c>
      <c r="I4962" s="31" t="n">
        <v>0</v>
      </c>
      <c r="J4962" s="31" t="n"/>
      <c r="K4962" s="31" t="n">
        <v>0</v>
      </c>
      <c r="L4962" s="32" t="n"/>
      <c r="M4962" s="31" t="n">
        <v>0</v>
      </c>
      <c r="N4962" s="31" t="n">
        <v>0</v>
      </c>
      <c r="O4962" s="31" t="n"/>
      <c r="P4962" s="31" t="n"/>
      <c r="Q4962" s="31" t="n">
        <v>0</v>
      </c>
      <c r="R4962" s="31" t="n"/>
      <c r="S4962" s="32" t="n"/>
      <c r="T4962" s="32" t="n"/>
      <c r="V4962" t="inlineStr">
        <is>
          <t>06mj4</t>
        </is>
      </c>
      <c r="Z4962" t="inlineStr">
        <is>
          <t>Kam Hendrickson ((N/A) G)</t>
        </is>
      </c>
    </row>
    <row r="4963">
      <c r="A4963" t="inlineStr">
        <is>
          <t>Kameron Kielly</t>
        </is>
      </c>
      <c r="B4963" t="inlineStr">
        <is>
          <t>(N/A)</t>
        </is>
      </c>
      <c r="C4963" t="inlineStr">
        <is>
          <t>RW</t>
        </is>
      </c>
      <c r="D4963" t="inlineStr">
        <is>
          <t>F</t>
        </is>
      </c>
      <c r="E4963" t="n">
        <v>29</v>
      </c>
      <c r="F4963" t="inlineStr">
        <is>
          <t>FA</t>
        </is>
      </c>
      <c r="G4963" t="inlineStr">
        <is>
          <t>FA</t>
        </is>
      </c>
      <c r="H4963" s="30" t="n">
        <v>1</v>
      </c>
      <c r="I4963" s="31" t="n">
        <v>0</v>
      </c>
      <c r="J4963" s="31" t="n"/>
      <c r="K4963" s="31" t="n">
        <v>0</v>
      </c>
      <c r="L4963" s="32" t="n"/>
      <c r="M4963" s="31" t="n">
        <v>0</v>
      </c>
      <c r="N4963" s="31" t="n">
        <v>0</v>
      </c>
      <c r="O4963" s="31" t="n"/>
      <c r="P4963" s="31" t="n"/>
      <c r="Q4963" s="31" t="n">
        <v>0</v>
      </c>
      <c r="R4963" s="31" t="n"/>
      <c r="S4963" s="32" t="n"/>
      <c r="T4963" s="32" t="n"/>
      <c r="V4963" t="inlineStr">
        <is>
          <t>049dv</t>
        </is>
      </c>
      <c r="Z4963" t="inlineStr">
        <is>
          <t>Kameron Kielly ((N/A) RW)</t>
        </is>
      </c>
    </row>
    <row r="4964">
      <c r="A4964" t="inlineStr">
        <is>
          <t>Kamil Bednarik</t>
        </is>
      </c>
      <c r="B4964" t="inlineStr">
        <is>
          <t>NYI</t>
        </is>
      </c>
      <c r="C4964" t="inlineStr">
        <is>
          <t>C</t>
        </is>
      </c>
      <c r="D4964" t="inlineStr">
        <is>
          <t>F</t>
        </is>
      </c>
      <c r="E4964" t="n">
        <v>20</v>
      </c>
      <c r="F4964" t="inlineStr">
        <is>
          <t>T</t>
        </is>
      </c>
      <c r="G4964" t="inlineStr">
        <is>
          <t>Brost</t>
        </is>
      </c>
      <c r="H4964" s="30" t="n">
        <v>1</v>
      </c>
      <c r="I4964" s="31" t="n">
        <v>0</v>
      </c>
      <c r="J4964" s="31" t="n"/>
      <c r="K4964" s="31" t="n">
        <v>0</v>
      </c>
      <c r="L4964" s="32" t="n"/>
      <c r="M4964" s="31" t="n">
        <v>0</v>
      </c>
      <c r="N4964" s="31" t="n">
        <v>0</v>
      </c>
      <c r="O4964" s="31" t="n"/>
      <c r="P4964" s="31" t="n"/>
      <c r="Q4964" s="31" t="n">
        <v>0</v>
      </c>
      <c r="R4964" s="31" t="n"/>
      <c r="S4964" s="32" t="n"/>
      <c r="T4964" s="32" t="n"/>
      <c r="V4964" t="inlineStr">
        <is>
          <t>06mb5</t>
        </is>
      </c>
      <c r="W4964" t="n">
        <v>7169</v>
      </c>
      <c r="Y4964" t="inlineStr">
        <is>
          <t>b6ffbd75-335f-4ebb-9c6b-537809ef0264</t>
        </is>
      </c>
      <c r="Z4964" t="inlineStr">
        <is>
          <t>Kamil Bednarik (NYI C)</t>
        </is>
      </c>
    </row>
    <row r="4965">
      <c r="A4965" t="inlineStr">
        <is>
          <t>Kamil Kreps</t>
        </is>
      </c>
      <c r="B4965" t="inlineStr">
        <is>
          <t>(N/A)</t>
        </is>
      </c>
      <c r="C4965" t="inlineStr">
        <is>
          <t>C</t>
        </is>
      </c>
      <c r="D4965" t="inlineStr">
        <is>
          <t>F</t>
        </is>
      </c>
      <c r="E4965" t="n">
        <v>41</v>
      </c>
      <c r="F4965" t="inlineStr">
        <is>
          <t>FA</t>
        </is>
      </c>
      <c r="G4965" t="inlineStr">
        <is>
          <t>FA</t>
        </is>
      </c>
      <c r="H4965" s="30" t="n">
        <v>1</v>
      </c>
      <c r="I4965" s="31" t="n">
        <v>0</v>
      </c>
      <c r="J4965" s="31" t="n"/>
      <c r="K4965" s="31" t="n">
        <v>0</v>
      </c>
      <c r="L4965" s="32" t="n"/>
      <c r="M4965" s="31" t="n">
        <v>0</v>
      </c>
      <c r="N4965" s="31" t="n">
        <v>0</v>
      </c>
      <c r="O4965" s="31" t="n"/>
      <c r="P4965" s="31" t="n"/>
      <c r="Q4965" s="31" t="n">
        <v>0</v>
      </c>
      <c r="R4965" s="31" t="n"/>
      <c r="S4965" s="32" t="n"/>
      <c r="T4965" s="32" t="n"/>
      <c r="V4965" t="inlineStr">
        <is>
          <t>003rt</t>
        </is>
      </c>
      <c r="W4965" t="n">
        <v>1943</v>
      </c>
      <c r="X4965" t="n">
        <v>3376</v>
      </c>
      <c r="Z4965" t="inlineStr">
        <is>
          <t>Kamil Kreps ((N/A) C)</t>
        </is>
      </c>
    </row>
    <row r="4966">
      <c r="A4966" t="inlineStr">
        <is>
          <t>Karch Bachman</t>
        </is>
      </c>
      <c r="B4966" t="inlineStr">
        <is>
          <t>FLA</t>
        </is>
      </c>
      <c r="C4966" t="inlineStr">
        <is>
          <t>LW</t>
        </is>
      </c>
      <c r="D4966" t="inlineStr">
        <is>
          <t>F</t>
        </is>
      </c>
      <c r="E4966" t="n">
        <v>29</v>
      </c>
      <c r="F4966" t="inlineStr">
        <is>
          <t>FA</t>
        </is>
      </c>
      <c r="G4966" t="inlineStr">
        <is>
          <t>FA</t>
        </is>
      </c>
      <c r="H4966" s="30" t="n">
        <v>1</v>
      </c>
      <c r="I4966" s="31" t="n">
        <v>0</v>
      </c>
      <c r="J4966" s="31" t="n"/>
      <c r="K4966" s="31" t="n">
        <v>0</v>
      </c>
      <c r="L4966" s="32" t="n"/>
      <c r="M4966" s="31" t="n">
        <v>0</v>
      </c>
      <c r="N4966" s="31" t="n">
        <v>0</v>
      </c>
      <c r="O4966" s="31" t="n"/>
      <c r="P4966" s="31" t="n"/>
      <c r="Q4966" s="31" t="n">
        <v>0</v>
      </c>
      <c r="R4966" s="31" t="n"/>
      <c r="S4966" s="32" t="n"/>
      <c r="T4966" s="32" t="n"/>
      <c r="V4966" t="inlineStr">
        <is>
          <t>03rh0</t>
        </is>
      </c>
      <c r="X4966" t="n">
        <v>6874</v>
      </c>
      <c r="Y4966" t="inlineStr">
        <is>
          <t>594c708a-c331-4a72-a080-d84cbda35725</t>
        </is>
      </c>
      <c r="Z4966" t="inlineStr">
        <is>
          <t>Karch Bachman (FLA LW)</t>
        </is>
      </c>
    </row>
    <row r="4967">
      <c r="A4967" t="inlineStr">
        <is>
          <t>Karel Klikorka</t>
        </is>
      </c>
      <c r="B4967" t="inlineStr">
        <is>
          <t>(N/A)</t>
        </is>
      </c>
      <c r="C4967" t="inlineStr">
        <is>
          <t>D</t>
        </is>
      </c>
      <c r="D4967" t="inlineStr">
        <is>
          <t>D</t>
        </is>
      </c>
      <c r="E4967" t="n">
        <v>24</v>
      </c>
      <c r="F4967" t="inlineStr">
        <is>
          <t>FA</t>
        </is>
      </c>
      <c r="G4967" t="inlineStr">
        <is>
          <t>FA</t>
        </is>
      </c>
      <c r="H4967" s="30" t="n">
        <v>1</v>
      </c>
      <c r="I4967" s="31" t="n">
        <v>0</v>
      </c>
      <c r="J4967" s="31" t="n"/>
      <c r="K4967" s="31" t="n">
        <v>0</v>
      </c>
      <c r="L4967" s="32" t="n"/>
      <c r="M4967" s="31" t="n">
        <v>0</v>
      </c>
      <c r="N4967" s="31" t="n">
        <v>0</v>
      </c>
      <c r="O4967" s="31" t="n"/>
      <c r="P4967" s="31" t="n"/>
      <c r="Q4967" s="31" t="n">
        <v>0</v>
      </c>
      <c r="R4967" s="31" t="n"/>
      <c r="S4967" s="32" t="n"/>
      <c r="T4967" s="32" t="n"/>
      <c r="V4967" t="inlineStr">
        <is>
          <t>05niw</t>
        </is>
      </c>
      <c r="Z4967" t="inlineStr">
        <is>
          <t>Karel Klikorka ((N/A) D)</t>
        </is>
      </c>
    </row>
    <row r="4968">
      <c r="A4968" t="inlineStr">
        <is>
          <t>Karel Krepelka</t>
        </is>
      </c>
      <c r="B4968" t="inlineStr">
        <is>
          <t>(N/A)</t>
        </is>
      </c>
      <c r="C4968" t="inlineStr">
        <is>
          <t>D</t>
        </is>
      </c>
      <c r="D4968" t="inlineStr">
        <is>
          <t>D</t>
        </is>
      </c>
      <c r="E4968" t="n">
        <v>22</v>
      </c>
      <c r="F4968" t="inlineStr">
        <is>
          <t>FA</t>
        </is>
      </c>
      <c r="G4968" t="inlineStr">
        <is>
          <t>FA</t>
        </is>
      </c>
      <c r="H4968" s="30" t="n">
        <v>1</v>
      </c>
      <c r="I4968" s="31" t="n">
        <v>0</v>
      </c>
      <c r="J4968" s="31" t="n"/>
      <c r="K4968" s="31" t="n">
        <v>0</v>
      </c>
      <c r="L4968" s="32" t="n"/>
      <c r="M4968" s="31" t="n">
        <v>0</v>
      </c>
      <c r="N4968" s="31" t="n">
        <v>0</v>
      </c>
      <c r="O4968" s="31" t="n"/>
      <c r="P4968" s="31" t="n"/>
      <c r="Q4968" s="31" t="n">
        <v>0</v>
      </c>
      <c r="R4968" s="31" t="n"/>
      <c r="S4968" s="32" t="n"/>
      <c r="T4968" s="32" t="n"/>
      <c r="V4968" t="inlineStr">
        <is>
          <t>061kr</t>
        </is>
      </c>
      <c r="Z4968" t="inlineStr">
        <is>
          <t>Karel Krepelka ((N/A) D)</t>
        </is>
      </c>
    </row>
    <row r="4969">
      <c r="A4969" t="inlineStr">
        <is>
          <t>Karel Plasek</t>
        </is>
      </c>
      <c r="B4969" t="inlineStr">
        <is>
          <t>(N/A)</t>
        </is>
      </c>
      <c r="C4969" t="inlineStr">
        <is>
          <t>RW</t>
        </is>
      </c>
      <c r="D4969" t="inlineStr">
        <is>
          <t>F</t>
        </is>
      </c>
      <c r="E4969" t="n">
        <v>26</v>
      </c>
      <c r="F4969" t="inlineStr">
        <is>
          <t>FA</t>
        </is>
      </c>
      <c r="G4969" t="inlineStr">
        <is>
          <t>FA</t>
        </is>
      </c>
      <c r="H4969" s="30" t="n">
        <v>1</v>
      </c>
      <c r="I4969" s="31" t="n">
        <v>0</v>
      </c>
      <c r="J4969" s="31" t="n"/>
      <c r="K4969" s="31" t="n">
        <v>0</v>
      </c>
      <c r="L4969" s="32" t="n"/>
      <c r="M4969" s="31" t="n">
        <v>0</v>
      </c>
      <c r="N4969" s="31" t="n">
        <v>0</v>
      </c>
      <c r="O4969" s="31" t="n"/>
      <c r="P4969" s="31" t="n"/>
      <c r="Q4969" s="31" t="n">
        <v>0</v>
      </c>
      <c r="R4969" s="31" t="n"/>
      <c r="S4969" s="32" t="n"/>
      <c r="T4969" s="32" t="n"/>
      <c r="V4969" t="inlineStr">
        <is>
          <t>04rzu</t>
        </is>
      </c>
      <c r="W4969" t="n">
        <v>6450</v>
      </c>
      <c r="Y4969" t="inlineStr">
        <is>
          <t>25c546a9-29c6-4571-881a-400d035a3974</t>
        </is>
      </c>
      <c r="Z4969" t="inlineStr">
        <is>
          <t>Karel Plasek ((N/A) RW)</t>
        </is>
      </c>
    </row>
    <row r="4970">
      <c r="A4970" t="inlineStr">
        <is>
          <t>Kari Lehtonen</t>
        </is>
      </c>
      <c r="B4970" t="inlineStr">
        <is>
          <t>(N/A)</t>
        </is>
      </c>
      <c r="C4970" t="inlineStr">
        <is>
          <t>G</t>
        </is>
      </c>
      <c r="D4970" t="inlineStr">
        <is>
          <t>G</t>
        </is>
      </c>
      <c r="E4970" t="n">
        <v>42</v>
      </c>
      <c r="F4970" t="inlineStr">
        <is>
          <t>FA</t>
        </is>
      </c>
      <c r="G4970" t="inlineStr">
        <is>
          <t>FA</t>
        </is>
      </c>
      <c r="H4970" s="30" t="n">
        <v>1</v>
      </c>
      <c r="I4970" s="31" t="n">
        <v>0</v>
      </c>
      <c r="J4970" s="31" t="n"/>
      <c r="K4970" s="31" t="n">
        <v>0</v>
      </c>
      <c r="L4970" s="32" t="n"/>
      <c r="M4970" s="31" t="n">
        <v>0</v>
      </c>
      <c r="N4970" s="31" t="n">
        <v>0</v>
      </c>
      <c r="O4970" s="31" t="n"/>
      <c r="P4970" s="31" t="n"/>
      <c r="Q4970" s="31" t="n">
        <v>0</v>
      </c>
      <c r="R4970" s="31" t="n"/>
      <c r="S4970" s="32" t="n"/>
      <c r="T4970" s="32" t="n"/>
      <c r="V4970" t="inlineStr">
        <is>
          <t>003ew</t>
        </is>
      </c>
      <c r="W4970" t="n">
        <v>1671</v>
      </c>
      <c r="X4970" t="n">
        <v>3080</v>
      </c>
      <c r="Z4970" t="inlineStr">
        <is>
          <t>Kari Lehtonen ((N/A) G)</t>
        </is>
      </c>
    </row>
    <row r="4971">
      <c r="A4971" t="inlineStr">
        <is>
          <t>Kari Piiroinen</t>
        </is>
      </c>
      <c r="B4971" t="inlineStr">
        <is>
          <t>(N/A)</t>
        </is>
      </c>
      <c r="C4971" t="inlineStr">
        <is>
          <t>G</t>
        </is>
      </c>
      <c r="D4971" t="inlineStr">
        <is>
          <t>G</t>
        </is>
      </c>
      <c r="E4971" t="n">
        <v>25</v>
      </c>
      <c r="F4971" t="inlineStr">
        <is>
          <t>FA</t>
        </is>
      </c>
      <c r="G4971" t="inlineStr">
        <is>
          <t>FA</t>
        </is>
      </c>
      <c r="H4971" s="30" t="n">
        <v>1</v>
      </c>
      <c r="I4971" s="31" t="n">
        <v>0</v>
      </c>
      <c r="J4971" s="31" t="n"/>
      <c r="K4971" s="31" t="n">
        <v>0</v>
      </c>
      <c r="L4971" s="32" t="n"/>
      <c r="M4971" s="31" t="n">
        <v>0</v>
      </c>
      <c r="N4971" s="31" t="n">
        <v>0</v>
      </c>
      <c r="O4971" s="31" t="n"/>
      <c r="P4971" s="31" t="n"/>
      <c r="Q4971" s="31" t="n">
        <v>0</v>
      </c>
      <c r="R4971" s="31" t="n"/>
      <c r="S4971" s="32" t="n"/>
      <c r="T4971" s="32" t="n"/>
      <c r="V4971" t="inlineStr">
        <is>
          <t>05res</t>
        </is>
      </c>
      <c r="Z4971" t="inlineStr">
        <is>
          <t>Kari Piiroinen ((N/A) G)</t>
        </is>
      </c>
    </row>
    <row r="4972">
      <c r="A4972" t="inlineStr">
        <is>
          <t>Karl Alzner</t>
        </is>
      </c>
      <c r="B4972" t="inlineStr">
        <is>
          <t>(N/A)</t>
        </is>
      </c>
      <c r="C4972" t="inlineStr">
        <is>
          <t>D</t>
        </is>
      </c>
      <c r="D4972" t="inlineStr">
        <is>
          <t>D</t>
        </is>
      </c>
      <c r="E4972" t="n">
        <v>37</v>
      </c>
      <c r="F4972" t="inlineStr">
        <is>
          <t>FA</t>
        </is>
      </c>
      <c r="G4972" t="inlineStr">
        <is>
          <t>FA</t>
        </is>
      </c>
      <c r="H4972" s="30" t="n">
        <v>1</v>
      </c>
      <c r="I4972" s="31" t="n">
        <v>0</v>
      </c>
      <c r="J4972" s="31" t="n"/>
      <c r="K4972" s="31" t="n">
        <v>0</v>
      </c>
      <c r="L4972" s="32" t="n"/>
      <c r="M4972" s="31" t="n">
        <v>0</v>
      </c>
      <c r="N4972" s="31" t="n">
        <v>0</v>
      </c>
      <c r="O4972" s="31" t="n"/>
      <c r="P4972" s="31" t="n"/>
      <c r="Q4972" s="31" t="n">
        <v>0</v>
      </c>
      <c r="R4972" s="31" t="n"/>
      <c r="S4972" s="32" t="n"/>
      <c r="T4972" s="32" t="n"/>
      <c r="V4972" t="inlineStr">
        <is>
          <t>004of</t>
        </is>
      </c>
      <c r="W4972" t="n">
        <v>2785</v>
      </c>
      <c r="X4972" t="n">
        <v>4244</v>
      </c>
      <c r="Z4972" t="inlineStr">
        <is>
          <t>Karl Alzner ((N/A) D)</t>
        </is>
      </c>
    </row>
    <row r="4973">
      <c r="A4973" t="inlineStr">
        <is>
          <t>Karl Annborn</t>
        </is>
      </c>
      <c r="B4973" t="inlineStr">
        <is>
          <t>SEA</t>
        </is>
      </c>
      <c r="C4973" t="inlineStr">
        <is>
          <t>D</t>
        </is>
      </c>
      <c r="D4973" t="inlineStr">
        <is>
          <t>D</t>
        </is>
      </c>
      <c r="E4973" t="n">
        <v>19</v>
      </c>
      <c r="F4973" t="inlineStr">
        <is>
          <t>FA</t>
        </is>
      </c>
      <c r="G4973" t="inlineStr">
        <is>
          <t>FA</t>
        </is>
      </c>
      <c r="H4973" s="30" t="n">
        <v>1</v>
      </c>
      <c r="I4973" s="31" t="n">
        <v>0</v>
      </c>
      <c r="J4973" s="31" t="n"/>
      <c r="K4973" s="31" t="n">
        <v>0</v>
      </c>
      <c r="L4973" s="32" t="n"/>
      <c r="M4973" s="31" t="n">
        <v>0</v>
      </c>
      <c r="N4973" s="31" t="n">
        <v>0</v>
      </c>
      <c r="O4973" s="31" t="n"/>
      <c r="P4973" s="31" t="n"/>
      <c r="Q4973" s="31" t="n">
        <v>0</v>
      </c>
      <c r="R4973" s="31" t="n"/>
      <c r="S4973" s="32" t="n"/>
      <c r="T4973" s="32" t="n"/>
      <c r="V4973" t="inlineStr">
        <is>
          <t>06tb2</t>
        </is>
      </c>
      <c r="Y4973" t="inlineStr">
        <is>
          <t>92592021-1a33-4fe2-beef-f2a02eecbedc</t>
        </is>
      </c>
      <c r="Z4973" t="inlineStr">
        <is>
          <t>Karl Annborn (SEA D)</t>
        </is>
      </c>
    </row>
    <row r="4974">
      <c r="A4974" t="inlineStr">
        <is>
          <t>Karl Gagne</t>
        </is>
      </c>
      <c r="B4974" t="inlineStr">
        <is>
          <t>(N/A)</t>
        </is>
      </c>
      <c r="C4974" t="inlineStr">
        <is>
          <t>LW</t>
        </is>
      </c>
      <c r="D4974" t="inlineStr">
        <is>
          <t>F</t>
        </is>
      </c>
      <c r="E4974" t="n">
        <v>42</v>
      </c>
      <c r="F4974" t="inlineStr">
        <is>
          <t>FA</t>
        </is>
      </c>
      <c r="G4974" t="inlineStr">
        <is>
          <t>FA</t>
        </is>
      </c>
      <c r="H4974" s="30" t="n">
        <v>1</v>
      </c>
      <c r="I4974" s="31" t="n">
        <v>0</v>
      </c>
      <c r="J4974" s="31" t="n"/>
      <c r="K4974" s="31" t="n">
        <v>0</v>
      </c>
      <c r="L4974" s="32" t="n"/>
      <c r="M4974" s="31" t="n">
        <v>0</v>
      </c>
      <c r="N4974" s="31" t="n">
        <v>0</v>
      </c>
      <c r="O4974" s="31" t="n"/>
      <c r="P4974" s="31" t="n"/>
      <c r="Q4974" s="31" t="n">
        <v>0</v>
      </c>
      <c r="R4974" s="31" t="n"/>
      <c r="S4974" s="32" t="n"/>
      <c r="T4974" s="32" t="n"/>
      <c r="V4974" t="inlineStr">
        <is>
          <t>0042q</t>
        </is>
      </c>
      <c r="X4974" t="n">
        <v>3516</v>
      </c>
      <c r="Z4974" t="inlineStr">
        <is>
          <t>Karl Gagne ((N/A) LW)</t>
        </is>
      </c>
    </row>
    <row r="4975">
      <c r="A4975" t="inlineStr">
        <is>
          <t>Karl Henriksson</t>
        </is>
      </c>
      <c r="B4975" t="inlineStr">
        <is>
          <t>NYR</t>
        </is>
      </c>
      <c r="C4975" t="inlineStr">
        <is>
          <t>C</t>
        </is>
      </c>
      <c r="D4975" t="inlineStr">
        <is>
          <t>F</t>
        </is>
      </c>
      <c r="E4975" t="n">
        <v>25</v>
      </c>
      <c r="F4975" t="inlineStr">
        <is>
          <t>FA</t>
        </is>
      </c>
      <c r="G4975" t="inlineStr">
        <is>
          <t>FA</t>
        </is>
      </c>
      <c r="H4975" s="30" t="n">
        <v>1</v>
      </c>
      <c r="I4975" s="31" t="n">
        <v>0</v>
      </c>
      <c r="J4975" s="31" t="n"/>
      <c r="K4975" s="31" t="n">
        <v>0</v>
      </c>
      <c r="L4975" s="32" t="n"/>
      <c r="M4975" s="31" t="n">
        <v>0</v>
      </c>
      <c r="N4975" s="31" t="n">
        <v>0</v>
      </c>
      <c r="O4975" s="31" t="n"/>
      <c r="P4975" s="31" t="n"/>
      <c r="Q4975" s="31" t="n">
        <v>0</v>
      </c>
      <c r="R4975" s="31" t="n"/>
      <c r="S4975" s="32" t="n"/>
      <c r="T4975" s="32" t="n"/>
      <c r="V4975" t="inlineStr">
        <is>
          <t>050mp</t>
        </is>
      </c>
      <c r="W4975" t="n">
        <v>6058</v>
      </c>
      <c r="Y4975" t="inlineStr">
        <is>
          <t>7e6b0693-05d7-4a20-a265-2c40f7a6b02d</t>
        </is>
      </c>
      <c r="Z4975" t="inlineStr">
        <is>
          <t>Karl Henriksson (NYR C)</t>
        </is>
      </c>
    </row>
    <row r="4976">
      <c r="A4976" t="inlineStr">
        <is>
          <t>Karl Sterner</t>
        </is>
      </c>
      <c r="B4976" t="inlineStr">
        <is>
          <t>(N/A)</t>
        </is>
      </c>
      <c r="C4976" t="inlineStr">
        <is>
          <t>RW</t>
        </is>
      </c>
      <c r="D4976" t="inlineStr">
        <is>
          <t>F</t>
        </is>
      </c>
      <c r="E4976" t="n">
        <v>20</v>
      </c>
      <c r="F4976" t="inlineStr">
        <is>
          <t>FA</t>
        </is>
      </c>
      <c r="G4976" t="inlineStr">
        <is>
          <t>FA</t>
        </is>
      </c>
      <c r="H4976" s="30" t="n">
        <v>1</v>
      </c>
      <c r="I4976" s="31" t="n">
        <v>0</v>
      </c>
      <c r="J4976" s="31" t="n"/>
      <c r="K4976" s="31" t="n">
        <v>0</v>
      </c>
      <c r="L4976" s="32" t="n"/>
      <c r="M4976" s="31" t="n">
        <v>0</v>
      </c>
      <c r="N4976" s="31" t="n">
        <v>0</v>
      </c>
      <c r="O4976" s="31" t="n"/>
      <c r="P4976" s="31" t="n"/>
      <c r="Q4976" s="31" t="n">
        <v>0</v>
      </c>
      <c r="R4976" s="31" t="n"/>
      <c r="S4976" s="32" t="n"/>
      <c r="T4976" s="32" t="n"/>
      <c r="V4976" t="inlineStr">
        <is>
          <t>064r3</t>
        </is>
      </c>
      <c r="Z4976" t="inlineStr">
        <is>
          <t>Karl Sterner ((N/A) RW)</t>
        </is>
      </c>
    </row>
    <row r="4977">
      <c r="A4977" t="inlineStr">
        <is>
          <t>Karl Stewart</t>
        </is>
      </c>
      <c r="B4977" t="inlineStr">
        <is>
          <t>(N/A)</t>
        </is>
      </c>
      <c r="C4977" t="inlineStr">
        <is>
          <t>LW</t>
        </is>
      </c>
      <c r="D4977" t="inlineStr">
        <is>
          <t>F</t>
        </is>
      </c>
      <c r="E4977" t="n">
        <v>43</v>
      </c>
      <c r="F4977" t="inlineStr">
        <is>
          <t>FA</t>
        </is>
      </c>
      <c r="G4977" t="inlineStr">
        <is>
          <t>FA</t>
        </is>
      </c>
      <c r="H4977" s="30" t="n">
        <v>1</v>
      </c>
      <c r="I4977" s="31" t="n">
        <v>0</v>
      </c>
      <c r="J4977" s="31" t="n"/>
      <c r="K4977" s="31" t="n">
        <v>0</v>
      </c>
      <c r="L4977" s="32" t="n"/>
      <c r="M4977" s="31" t="n">
        <v>0</v>
      </c>
      <c r="N4977" s="31" t="n">
        <v>0</v>
      </c>
      <c r="O4977" s="31" t="n"/>
      <c r="P4977" s="31" t="n"/>
      <c r="Q4977" s="31" t="n">
        <v>0</v>
      </c>
      <c r="R4977" s="31" t="n"/>
      <c r="S4977" s="32" t="n"/>
      <c r="T4977" s="32" t="n"/>
      <c r="V4977" t="inlineStr">
        <is>
          <t>0049a</t>
        </is>
      </c>
      <c r="W4977" t="n">
        <v>2076</v>
      </c>
      <c r="X4977" t="n">
        <v>3494</v>
      </c>
      <c r="Z4977" t="inlineStr">
        <is>
          <t>Karl Stewart ((N/A) LW)</t>
        </is>
      </c>
    </row>
    <row r="4978">
      <c r="A4978" t="inlineStr">
        <is>
          <t>Karl Stollery</t>
        </is>
      </c>
      <c r="B4978" t="inlineStr">
        <is>
          <t>(N/A)</t>
        </is>
      </c>
      <c r="C4978" t="inlineStr">
        <is>
          <t>D</t>
        </is>
      </c>
      <c r="D4978" t="inlineStr">
        <is>
          <t>D</t>
        </is>
      </c>
      <c r="E4978" t="n">
        <v>38</v>
      </c>
      <c r="F4978" t="inlineStr">
        <is>
          <t>FA</t>
        </is>
      </c>
      <c r="G4978" t="inlineStr">
        <is>
          <t>FA</t>
        </is>
      </c>
      <c r="H4978" s="30" t="n">
        <v>1</v>
      </c>
      <c r="I4978" s="31" t="n">
        <v>0</v>
      </c>
      <c r="J4978" s="31" t="n"/>
      <c r="K4978" s="31" t="n">
        <v>0</v>
      </c>
      <c r="L4978" s="32" t="n"/>
      <c r="M4978" s="31" t="n">
        <v>0</v>
      </c>
      <c r="N4978" s="31" t="n">
        <v>0</v>
      </c>
      <c r="O4978" s="31" t="n"/>
      <c r="P4978" s="31" t="n"/>
      <c r="Q4978" s="31" t="n">
        <v>0</v>
      </c>
      <c r="R4978" s="31" t="n"/>
      <c r="S4978" s="32" t="n"/>
      <c r="T4978" s="32" t="n"/>
      <c r="V4978" t="inlineStr">
        <is>
          <t>030c3</t>
        </is>
      </c>
      <c r="W4978" t="n">
        <v>4304</v>
      </c>
      <c r="X4978" t="n">
        <v>6201</v>
      </c>
      <c r="Z4978" t="inlineStr">
        <is>
          <t>Karl Stollery ((N/A) D)</t>
        </is>
      </c>
    </row>
    <row r="4979">
      <c r="A4979" t="inlineStr">
        <is>
          <t>Karlis Cukste</t>
        </is>
      </c>
      <c r="B4979" t="inlineStr">
        <is>
          <t>(N/A)</t>
        </is>
      </c>
      <c r="C4979" t="inlineStr">
        <is>
          <t>D</t>
        </is>
      </c>
      <c r="D4979" t="inlineStr">
        <is>
          <t>D</t>
        </is>
      </c>
      <c r="E4979" t="n">
        <v>29</v>
      </c>
      <c r="F4979" t="inlineStr">
        <is>
          <t>FA</t>
        </is>
      </c>
      <c r="G4979" t="inlineStr">
        <is>
          <t>FA</t>
        </is>
      </c>
      <c r="H4979" s="30" t="n">
        <v>1</v>
      </c>
      <c r="I4979" s="31" t="n">
        <v>0</v>
      </c>
      <c r="J4979" s="31" t="n"/>
      <c r="K4979" s="31" t="n">
        <v>0</v>
      </c>
      <c r="L4979" s="32" t="n"/>
      <c r="M4979" s="31" t="n">
        <v>0</v>
      </c>
      <c r="N4979" s="31" t="n">
        <v>0</v>
      </c>
      <c r="O4979" s="31" t="n"/>
      <c r="P4979" s="31" t="n"/>
      <c r="Q4979" s="31" t="n">
        <v>0</v>
      </c>
      <c r="R4979" s="31" t="n"/>
      <c r="S4979" s="32" t="n"/>
      <c r="T4979" s="32" t="n"/>
      <c r="V4979" t="inlineStr">
        <is>
          <t>03rgy</t>
        </is>
      </c>
      <c r="X4979" t="n">
        <v>6872</v>
      </c>
      <c r="Z4979" t="inlineStr">
        <is>
          <t>Karlis Cukste ((N/A) D)</t>
        </is>
      </c>
    </row>
    <row r="4980">
      <c r="A4980" t="inlineStr">
        <is>
          <t>Karlis Mezsargs</t>
        </is>
      </c>
      <c r="B4980" t="inlineStr">
        <is>
          <t>(N/A)</t>
        </is>
      </c>
      <c r="C4980" t="inlineStr">
        <is>
          <t>G</t>
        </is>
      </c>
      <c r="D4980" t="inlineStr">
        <is>
          <t>G</t>
        </is>
      </c>
      <c r="E4980" t="n">
        <v>22</v>
      </c>
      <c r="F4980" t="inlineStr">
        <is>
          <t>FA</t>
        </is>
      </c>
      <c r="G4980" t="inlineStr">
        <is>
          <t>FA</t>
        </is>
      </c>
      <c r="H4980" s="30" t="n">
        <v>1</v>
      </c>
      <c r="I4980" s="31" t="n">
        <v>0</v>
      </c>
      <c r="J4980" s="31" t="n"/>
      <c r="K4980" s="31" t="n">
        <v>0</v>
      </c>
      <c r="L4980" s="32" t="n"/>
      <c r="M4980" s="31" t="n">
        <v>0</v>
      </c>
      <c r="N4980" s="31" t="n">
        <v>0</v>
      </c>
      <c r="O4980" s="31" t="n"/>
      <c r="P4980" s="31" t="n"/>
      <c r="Q4980" s="31" t="n">
        <v>0</v>
      </c>
      <c r="R4980" s="31" t="n"/>
      <c r="S4980" s="32" t="n"/>
      <c r="T4980" s="32" t="n"/>
      <c r="V4980" t="inlineStr">
        <is>
          <t>060o0</t>
        </is>
      </c>
      <c r="Z4980" t="inlineStr">
        <is>
          <t>Karlis Mezsargs ((N/A) G)</t>
        </is>
      </c>
    </row>
    <row r="4981">
      <c r="A4981" t="inlineStr">
        <is>
          <t>Karolus Kaarlehto</t>
        </is>
      </c>
      <c r="B4981" t="inlineStr">
        <is>
          <t>(N/A)</t>
        </is>
      </c>
      <c r="C4981" t="inlineStr">
        <is>
          <t>G</t>
        </is>
      </c>
      <c r="D4981" t="inlineStr">
        <is>
          <t>G</t>
        </is>
      </c>
      <c r="E4981" t="n">
        <v>29</v>
      </c>
      <c r="F4981" t="inlineStr">
        <is>
          <t>FA</t>
        </is>
      </c>
      <c r="G4981" t="inlineStr">
        <is>
          <t>FA</t>
        </is>
      </c>
      <c r="H4981" s="30" t="n">
        <v>1</v>
      </c>
      <c r="I4981" s="31" t="n">
        <v>0</v>
      </c>
      <c r="J4981" s="31" t="n"/>
      <c r="K4981" s="31" t="n">
        <v>0</v>
      </c>
      <c r="L4981" s="32" t="n"/>
      <c r="M4981" s="31" t="n">
        <v>0</v>
      </c>
      <c r="N4981" s="31" t="n">
        <v>0</v>
      </c>
      <c r="O4981" s="31" t="n"/>
      <c r="P4981" s="31" t="n"/>
      <c r="Q4981" s="31" t="n">
        <v>0</v>
      </c>
      <c r="R4981" s="31" t="n"/>
      <c r="S4981" s="32" t="n"/>
      <c r="T4981" s="32" t="n"/>
      <c r="V4981" t="inlineStr">
        <is>
          <t>04ccu</t>
        </is>
      </c>
      <c r="Z4981" t="inlineStr">
        <is>
          <t>Karolus Kaarlehto ((N/A) G)</t>
        </is>
      </c>
    </row>
    <row r="4982">
      <c r="A4982" t="inlineStr">
        <is>
          <t>Karri Aho</t>
        </is>
      </c>
      <c r="B4982" t="inlineStr">
        <is>
          <t>(N/A)</t>
        </is>
      </c>
      <c r="C4982" t="inlineStr">
        <is>
          <t>D</t>
        </is>
      </c>
      <c r="D4982" t="inlineStr">
        <is>
          <t>D</t>
        </is>
      </c>
      <c r="E4982" t="n">
        <v>24</v>
      </c>
      <c r="F4982" t="inlineStr">
        <is>
          <t>FA</t>
        </is>
      </c>
      <c r="G4982" t="inlineStr">
        <is>
          <t>FA</t>
        </is>
      </c>
      <c r="H4982" s="30" t="n">
        <v>1</v>
      </c>
      <c r="I4982" s="31" t="n">
        <v>0</v>
      </c>
      <c r="J4982" s="31" t="n"/>
      <c r="K4982" s="31" t="n">
        <v>0</v>
      </c>
      <c r="L4982" s="32" t="n"/>
      <c r="M4982" s="31" t="n">
        <v>0</v>
      </c>
      <c r="N4982" s="31" t="n">
        <v>0</v>
      </c>
      <c r="O4982" s="31" t="n"/>
      <c r="P4982" s="31" t="n"/>
      <c r="Q4982" s="31" t="n">
        <v>0</v>
      </c>
      <c r="R4982" s="31" t="n"/>
      <c r="S4982" s="32" t="n"/>
      <c r="T4982" s="32" t="n"/>
      <c r="V4982" t="inlineStr">
        <is>
          <t>05lun</t>
        </is>
      </c>
      <c r="Z4982" t="inlineStr">
        <is>
          <t>Karri Aho ((N/A) D)</t>
        </is>
      </c>
    </row>
    <row r="4983">
      <c r="A4983" t="inlineStr">
        <is>
          <t>Karri Ramo</t>
        </is>
      </c>
      <c r="B4983" t="inlineStr">
        <is>
          <t>(N/A)</t>
        </is>
      </c>
      <c r="C4983" t="inlineStr">
        <is>
          <t>G</t>
        </is>
      </c>
      <c r="D4983" t="inlineStr">
        <is>
          <t>G</t>
        </is>
      </c>
      <c r="E4983" t="n">
        <v>40</v>
      </c>
      <c r="F4983" t="inlineStr">
        <is>
          <t>FA</t>
        </is>
      </c>
      <c r="G4983" t="inlineStr">
        <is>
          <t>FA</t>
        </is>
      </c>
      <c r="H4983" s="30" t="n">
        <v>1</v>
      </c>
      <c r="I4983" s="31" t="n">
        <v>0</v>
      </c>
      <c r="J4983" s="31" t="n"/>
      <c r="K4983" s="31" t="n">
        <v>0</v>
      </c>
      <c r="L4983" s="32" t="n"/>
      <c r="M4983" s="31" t="n">
        <v>0</v>
      </c>
      <c r="N4983" s="31" t="n">
        <v>0</v>
      </c>
      <c r="O4983" s="31" t="n"/>
      <c r="P4983" s="31" t="n"/>
      <c r="Q4983" s="31" t="n">
        <v>0</v>
      </c>
      <c r="R4983" s="31" t="n"/>
      <c r="S4983" s="32" t="n"/>
      <c r="T4983" s="32" t="n"/>
      <c r="V4983" t="inlineStr">
        <is>
          <t>00491</t>
        </is>
      </c>
      <c r="W4983" t="n">
        <v>2232</v>
      </c>
      <c r="X4983" t="n">
        <v>3909</v>
      </c>
      <c r="Z4983" t="inlineStr">
        <is>
          <t>Karri Ramo ((N/A) G)</t>
        </is>
      </c>
    </row>
    <row r="4984">
      <c r="A4984" t="inlineStr">
        <is>
          <t>Karsen Dorwart</t>
        </is>
      </c>
      <c r="B4984" t="inlineStr">
        <is>
          <t>(N/A)</t>
        </is>
      </c>
      <c r="C4984" t="inlineStr">
        <is>
          <t>LW</t>
        </is>
      </c>
      <c r="D4984" t="inlineStr">
        <is>
          <t>F</t>
        </is>
      </c>
      <c r="E4984" t="n">
        <v>23</v>
      </c>
      <c r="F4984" t="inlineStr">
        <is>
          <t>FA</t>
        </is>
      </c>
      <c r="G4984" t="inlineStr">
        <is>
          <t>FA</t>
        </is>
      </c>
      <c r="H4984" s="30" t="n">
        <v>1</v>
      </c>
      <c r="I4984" s="31" t="n">
        <v>0</v>
      </c>
      <c r="J4984" s="31" t="n"/>
      <c r="K4984" s="31" t="n">
        <v>0</v>
      </c>
      <c r="L4984" s="32" t="n"/>
      <c r="M4984" s="31" t="n">
        <v>0</v>
      </c>
      <c r="N4984" s="31" t="n">
        <v>0</v>
      </c>
      <c r="O4984" s="31" t="n"/>
      <c r="P4984" s="31" t="n"/>
      <c r="Q4984" s="31" t="n">
        <v>0</v>
      </c>
      <c r="R4984" s="31" t="n"/>
      <c r="S4984" s="32" t="n"/>
      <c r="T4984" s="32" t="n"/>
      <c r="V4984" t="inlineStr">
        <is>
          <t>06hxa</t>
        </is>
      </c>
      <c r="W4984" t="n">
        <v>7328</v>
      </c>
      <c r="Y4984" t="inlineStr">
        <is>
          <t>cd1599f8-beb5-4b18-8e4a-0280e4fa49d3</t>
        </is>
      </c>
      <c r="Z4984" t="inlineStr">
        <is>
          <t>Karsen Dorwart ((N/A) LW)</t>
        </is>
      </c>
    </row>
    <row r="4985">
      <c r="A4985" t="inlineStr">
        <is>
          <t>Karson Kuhlman</t>
        </is>
      </c>
      <c r="B4985" t="inlineStr">
        <is>
          <t>(N/A)</t>
        </is>
      </c>
      <c r="C4985" t="inlineStr">
        <is>
          <t>C</t>
        </is>
      </c>
      <c r="D4985" t="inlineStr">
        <is>
          <t>F</t>
        </is>
      </c>
      <c r="E4985" t="n">
        <v>30</v>
      </c>
      <c r="F4985" t="inlineStr">
        <is>
          <t>FA</t>
        </is>
      </c>
      <c r="G4985" t="inlineStr">
        <is>
          <t>FA</t>
        </is>
      </c>
      <c r="H4985" s="30" t="n">
        <v>1</v>
      </c>
      <c r="I4985" s="31" t="n">
        <v>0</v>
      </c>
      <c r="J4985" s="31" t="n"/>
      <c r="K4985" s="31" t="n">
        <v>0</v>
      </c>
      <c r="L4985" s="32" t="n"/>
      <c r="M4985" s="31" t="n">
        <v>0</v>
      </c>
      <c r="N4985" s="31" t="n">
        <v>0</v>
      </c>
      <c r="O4985" s="31" t="n"/>
      <c r="P4985" s="31" t="n"/>
      <c r="Q4985" s="31" t="n">
        <v>0</v>
      </c>
      <c r="R4985" s="31" t="n"/>
      <c r="S4985" s="32" t="n"/>
      <c r="T4985" s="32" t="n"/>
      <c r="V4985" t="inlineStr">
        <is>
          <t>04obc</t>
        </is>
      </c>
      <c r="W4985" t="n">
        <v>5667</v>
      </c>
      <c r="X4985" t="n">
        <v>7869</v>
      </c>
      <c r="Y4985" t="inlineStr">
        <is>
          <t>f50b745b-1511-47a7-996b-5d8dd735c075</t>
        </is>
      </c>
      <c r="Z4985" t="inlineStr">
        <is>
          <t>Karson Kuhlman ((N/A) C)</t>
        </is>
      </c>
    </row>
    <row r="4986">
      <c r="A4986" t="inlineStr">
        <is>
          <t>Kashawn Aitcheson</t>
        </is>
      </c>
      <c r="B4986" t="inlineStr">
        <is>
          <t>NYI</t>
        </is>
      </c>
      <c r="C4986" t="inlineStr">
        <is>
          <t>D</t>
        </is>
      </c>
      <c r="D4986" t="inlineStr">
        <is>
          <t>D</t>
        </is>
      </c>
      <c r="E4986" t="n">
        <v>19</v>
      </c>
      <c r="F4986" t="inlineStr">
        <is>
          <t>T</t>
        </is>
      </c>
      <c r="G4986" t="inlineStr">
        <is>
          <t>Mike</t>
        </is>
      </c>
      <c r="H4986" s="30" t="n">
        <v>1075000</v>
      </c>
      <c r="I4986" s="31" t="n">
        <v>0</v>
      </c>
      <c r="J4986" s="31" t="n"/>
      <c r="K4986" s="31" t="n">
        <v>0</v>
      </c>
      <c r="L4986" s="32" t="n"/>
      <c r="M4986" s="31" t="n">
        <v>0</v>
      </c>
      <c r="N4986" s="31" t="n">
        <v>0</v>
      </c>
      <c r="O4986" s="31" t="n"/>
      <c r="P4986" s="31" t="n"/>
      <c r="Q4986" s="31" t="n">
        <v>0</v>
      </c>
      <c r="R4986" s="31" t="n"/>
      <c r="S4986" s="32" t="n"/>
      <c r="T4986" s="32" t="n"/>
      <c r="V4986" t="inlineStr">
        <is>
          <t>06sn9</t>
        </is>
      </c>
      <c r="W4986" t="n">
        <v>7390</v>
      </c>
      <c r="Y4986" t="inlineStr">
        <is>
          <t>9ca2cb68-ea52-4bba-8cfb-76aa13d7a404</t>
        </is>
      </c>
      <c r="Z4986" t="inlineStr">
        <is>
          <t>Kashawn Aitcheson (NYI D)</t>
        </is>
      </c>
    </row>
    <row r="4987">
      <c r="A4987" t="inlineStr">
        <is>
          <t>Kasimir Kaskisuo</t>
        </is>
      </c>
      <c r="B4987" t="inlineStr">
        <is>
          <t>BOS</t>
        </is>
      </c>
      <c r="C4987" t="inlineStr">
        <is>
          <t>G</t>
        </is>
      </c>
      <c r="D4987" t="inlineStr">
        <is>
          <t>G</t>
        </is>
      </c>
      <c r="E4987" t="n">
        <v>32</v>
      </c>
      <c r="F4987" t="inlineStr">
        <is>
          <t>FA</t>
        </is>
      </c>
      <c r="G4987" t="inlineStr">
        <is>
          <t>FA</t>
        </is>
      </c>
      <c r="H4987" s="30" t="n">
        <v>1</v>
      </c>
      <c r="I4987" s="31" t="n">
        <v>0</v>
      </c>
      <c r="J4987" s="31" t="n"/>
      <c r="K4987" s="31" t="n">
        <v>0</v>
      </c>
      <c r="L4987" s="32" t="n"/>
      <c r="M4987" s="31" t="n">
        <v>0</v>
      </c>
      <c r="N4987" s="31" t="n">
        <v>0</v>
      </c>
      <c r="O4987" s="31" t="n"/>
      <c r="P4987" s="31" t="n"/>
      <c r="Q4987" s="31" t="n">
        <v>0</v>
      </c>
      <c r="R4987" s="31" t="n"/>
      <c r="S4987" s="32" t="n"/>
      <c r="T4987" s="32" t="n"/>
      <c r="V4987" t="inlineStr">
        <is>
          <t>03aew</t>
        </is>
      </c>
      <c r="W4987" t="n">
        <v>5075</v>
      </c>
      <c r="X4987" t="n">
        <v>7081</v>
      </c>
      <c r="Y4987" t="inlineStr">
        <is>
          <t>805d930f-af94-42a3-b584-da0ab4e58ed1</t>
        </is>
      </c>
      <c r="Z4987" t="inlineStr">
        <is>
          <t>Kasimir Kaskisuo (BOS G)</t>
        </is>
      </c>
    </row>
    <row r="4988">
      <c r="A4988" t="inlineStr">
        <is>
          <t>Kaspars Daugavins</t>
        </is>
      </c>
      <c r="B4988" t="inlineStr">
        <is>
          <t>(N/A)</t>
        </is>
      </c>
      <c r="C4988" t="inlineStr">
        <is>
          <t>LW</t>
        </is>
      </c>
      <c r="D4988" t="inlineStr">
        <is>
          <t>F</t>
        </is>
      </c>
      <c r="E4988" t="n">
        <v>38</v>
      </c>
      <c r="F4988" t="inlineStr">
        <is>
          <t>FA</t>
        </is>
      </c>
      <c r="G4988" t="inlineStr">
        <is>
          <t>FA</t>
        </is>
      </c>
      <c r="H4988" s="30" t="n">
        <v>1</v>
      </c>
      <c r="I4988" s="31" t="n">
        <v>0</v>
      </c>
      <c r="J4988" s="31" t="n"/>
      <c r="K4988" s="31" t="n">
        <v>0</v>
      </c>
      <c r="L4988" s="32" t="n"/>
      <c r="M4988" s="31" t="n">
        <v>0</v>
      </c>
      <c r="N4988" s="31" t="n">
        <v>0</v>
      </c>
      <c r="O4988" s="31" t="n"/>
      <c r="P4988" s="31" t="n"/>
      <c r="Q4988" s="31" t="n">
        <v>0</v>
      </c>
      <c r="R4988" s="31" t="n"/>
      <c r="S4988" s="32" t="n"/>
      <c r="T4988" s="32" t="n"/>
      <c r="V4988" t="inlineStr">
        <is>
          <t>004lx</t>
        </is>
      </c>
      <c r="W4988" t="n">
        <v>3419</v>
      </c>
      <c r="X4988" t="n">
        <v>4224</v>
      </c>
      <c r="Z4988" t="inlineStr">
        <is>
          <t>Kaspars Daugavins ((N/A) LW)</t>
        </is>
      </c>
    </row>
    <row r="4989">
      <c r="A4989" t="inlineStr">
        <is>
          <t>Kasper Bjorkqvist</t>
        </is>
      </c>
      <c r="B4989" t="inlineStr">
        <is>
          <t>PIT</t>
        </is>
      </c>
      <c r="C4989" t="inlineStr">
        <is>
          <t>RW</t>
        </is>
      </c>
      <c r="D4989" t="inlineStr">
        <is>
          <t>F</t>
        </is>
      </c>
      <c r="E4989" t="n">
        <v>29</v>
      </c>
      <c r="F4989" t="inlineStr">
        <is>
          <t>FA</t>
        </is>
      </c>
      <c r="G4989" t="inlineStr">
        <is>
          <t>FA</t>
        </is>
      </c>
      <c r="H4989" s="30" t="n">
        <v>1</v>
      </c>
      <c r="I4989" s="31" t="n">
        <v>0</v>
      </c>
      <c r="J4989" s="31" t="n"/>
      <c r="K4989" s="31" t="n">
        <v>0</v>
      </c>
      <c r="L4989" s="32" t="n"/>
      <c r="M4989" s="31" t="n">
        <v>0</v>
      </c>
      <c r="N4989" s="31" t="n">
        <v>0</v>
      </c>
      <c r="O4989" s="31" t="n"/>
      <c r="P4989" s="31" t="n"/>
      <c r="Q4989" s="31" t="n">
        <v>0</v>
      </c>
      <c r="R4989" s="31" t="n"/>
      <c r="S4989" s="32" t="n"/>
      <c r="T4989" s="32" t="n"/>
      <c r="V4989" t="inlineStr">
        <is>
          <t>042w0</t>
        </is>
      </c>
      <c r="W4989" t="n">
        <v>5241</v>
      </c>
      <c r="X4989" t="n">
        <v>7169</v>
      </c>
      <c r="Y4989" t="inlineStr">
        <is>
          <t>da108813-c090-4621-8d1d-28da4d0bf2dd</t>
        </is>
      </c>
      <c r="Z4989" t="inlineStr">
        <is>
          <t>Kasper Bjorkqvist (PIT RW)</t>
        </is>
      </c>
    </row>
    <row r="4990">
      <c r="A4990" t="inlineStr">
        <is>
          <t>Kasper Halttunen</t>
        </is>
      </c>
      <c r="B4990" t="inlineStr">
        <is>
          <t>OTT</t>
        </is>
      </c>
      <c r="C4990" t="inlineStr">
        <is>
          <t>RW</t>
        </is>
      </c>
      <c r="D4990" t="inlineStr">
        <is>
          <t>F</t>
        </is>
      </c>
      <c r="E4990" t="n">
        <v>21</v>
      </c>
      <c r="F4990" t="inlineStr">
        <is>
          <t>T</t>
        </is>
      </c>
      <c r="G4990" t="inlineStr">
        <is>
          <t>A Bunch of Dusters</t>
        </is>
      </c>
      <c r="H4990" s="30" t="n">
        <v>876666</v>
      </c>
      <c r="I4990" s="31" t="n">
        <v>0</v>
      </c>
      <c r="J4990" s="31" t="n"/>
      <c r="K4990" s="31" t="n">
        <v>0</v>
      </c>
      <c r="L4990" s="32" t="n"/>
      <c r="M4990" s="31" t="n">
        <v>0</v>
      </c>
      <c r="N4990" s="31" t="n">
        <v>0</v>
      </c>
      <c r="O4990" s="31" t="n"/>
      <c r="P4990" s="31" t="n"/>
      <c r="Q4990" s="31" t="n">
        <v>0</v>
      </c>
      <c r="R4990" s="31" t="n"/>
      <c r="S4990" s="32" t="n"/>
      <c r="T4990" s="32" t="n"/>
      <c r="V4990" t="inlineStr">
        <is>
          <t>065pf</t>
        </is>
      </c>
      <c r="W4990" t="n">
        <v>6961</v>
      </c>
      <c r="Y4990" t="inlineStr">
        <is>
          <t>4296e99b-75bd-456b-89d2-b61ce57418ac</t>
        </is>
      </c>
      <c r="Z4990" t="inlineStr">
        <is>
          <t>Kasper Halttunen (OTT RW)</t>
        </is>
      </c>
    </row>
    <row r="4991">
      <c r="A4991" t="inlineStr">
        <is>
          <t>Kasper Kotkansalo</t>
        </is>
      </c>
      <c r="B4991" t="inlineStr">
        <is>
          <t>DET</t>
        </is>
      </c>
      <c r="C4991" t="inlineStr">
        <is>
          <t>D</t>
        </is>
      </c>
      <c r="D4991" t="inlineStr">
        <is>
          <t>D</t>
        </is>
      </c>
      <c r="E4991" t="n">
        <v>27</v>
      </c>
      <c r="F4991" t="inlineStr">
        <is>
          <t>FA</t>
        </is>
      </c>
      <c r="G4991" t="inlineStr">
        <is>
          <t>FA</t>
        </is>
      </c>
      <c r="H4991" s="30" t="n">
        <v>1</v>
      </c>
      <c r="I4991" s="31" t="n">
        <v>0</v>
      </c>
      <c r="J4991" s="31" t="n"/>
      <c r="K4991" s="31" t="n">
        <v>0</v>
      </c>
      <c r="L4991" s="32" t="n"/>
      <c r="M4991" s="31" t="n">
        <v>0</v>
      </c>
      <c r="N4991" s="31" t="n">
        <v>0</v>
      </c>
      <c r="O4991" s="31" t="n"/>
      <c r="P4991" s="31" t="n"/>
      <c r="Q4991" s="31" t="n">
        <v>0</v>
      </c>
      <c r="R4991" s="31" t="n"/>
      <c r="S4991" s="32" t="n"/>
      <c r="T4991" s="32" t="n"/>
      <c r="V4991" t="inlineStr">
        <is>
          <t>04f1b</t>
        </is>
      </c>
      <c r="X4991" t="n">
        <v>7586</v>
      </c>
      <c r="Z4991" t="inlineStr">
        <is>
          <t>Kasper Kotkansalo (DET D)</t>
        </is>
      </c>
    </row>
    <row r="4992">
      <c r="A4992" t="inlineStr">
        <is>
          <t>Kasper Krog</t>
        </is>
      </c>
      <c r="B4992" t="inlineStr">
        <is>
          <t>(N/A)</t>
        </is>
      </c>
      <c r="C4992" t="inlineStr">
        <is>
          <t>G</t>
        </is>
      </c>
      <c r="D4992" t="inlineStr">
        <is>
          <t>G</t>
        </is>
      </c>
      <c r="E4992" t="n">
        <v>28</v>
      </c>
      <c r="F4992" t="inlineStr">
        <is>
          <t>FA</t>
        </is>
      </c>
      <c r="G4992" t="inlineStr">
        <is>
          <t>FA</t>
        </is>
      </c>
      <c r="H4992" s="30" t="n">
        <v>1</v>
      </c>
      <c r="I4992" s="31" t="n">
        <v>0</v>
      </c>
      <c r="J4992" s="31" t="n"/>
      <c r="K4992" s="31" t="n">
        <v>0</v>
      </c>
      <c r="L4992" s="32" t="n"/>
      <c r="M4992" s="31" t="n">
        <v>0</v>
      </c>
      <c r="N4992" s="31" t="n">
        <v>0</v>
      </c>
      <c r="O4992" s="31" t="n"/>
      <c r="P4992" s="31" t="n"/>
      <c r="Q4992" s="31" t="n">
        <v>0</v>
      </c>
      <c r="R4992" s="31" t="n"/>
      <c r="S4992" s="32" t="n"/>
      <c r="T4992" s="32" t="n"/>
      <c r="V4992" t="inlineStr">
        <is>
          <t>04aj4</t>
        </is>
      </c>
      <c r="Z4992" t="inlineStr">
        <is>
          <t>Kasper Krog ((N/A) G)</t>
        </is>
      </c>
    </row>
    <row r="4993">
      <c r="A4993" t="inlineStr">
        <is>
          <t>Kasper Kulonummi</t>
        </is>
      </c>
      <c r="B4993" t="inlineStr">
        <is>
          <t>NSH</t>
        </is>
      </c>
      <c r="C4993" t="inlineStr">
        <is>
          <t>D</t>
        </is>
      </c>
      <c r="D4993" t="inlineStr">
        <is>
          <t>D</t>
        </is>
      </c>
      <c r="E4993" t="n">
        <v>22</v>
      </c>
      <c r="F4993" t="inlineStr">
        <is>
          <t>FA</t>
        </is>
      </c>
      <c r="G4993" t="inlineStr">
        <is>
          <t>FA</t>
        </is>
      </c>
      <c r="H4993" s="30" t="n">
        <v>1</v>
      </c>
      <c r="I4993" s="31" t="n">
        <v>0</v>
      </c>
      <c r="J4993" s="31" t="n"/>
      <c r="K4993" s="31" t="n">
        <v>0</v>
      </c>
      <c r="L4993" s="32" t="n"/>
      <c r="M4993" s="31" t="n">
        <v>0</v>
      </c>
      <c r="N4993" s="31" t="n">
        <v>0</v>
      </c>
      <c r="O4993" s="31" t="n"/>
      <c r="P4993" s="31" t="n"/>
      <c r="Q4993" s="31" t="n">
        <v>0</v>
      </c>
      <c r="R4993" s="31" t="n"/>
      <c r="S4993" s="32" t="n"/>
      <c r="T4993" s="32" t="n"/>
      <c r="V4993" t="inlineStr">
        <is>
          <t>060nf</t>
        </is>
      </c>
      <c r="W4993" t="n">
        <v>6735</v>
      </c>
      <c r="Z4993" t="inlineStr">
        <is>
          <t>Kasper Kulonummi (NSH D)</t>
        </is>
      </c>
    </row>
    <row r="4994">
      <c r="A4994" t="inlineStr">
        <is>
          <t>Kasper Larsen</t>
        </is>
      </c>
      <c r="B4994" t="inlineStr">
        <is>
          <t>(N/A)</t>
        </is>
      </c>
      <c r="C4994" t="inlineStr">
        <is>
          <t>D</t>
        </is>
      </c>
      <c r="D4994" t="inlineStr">
        <is>
          <t>D</t>
        </is>
      </c>
      <c r="E4994" t="n">
        <v>23</v>
      </c>
      <c r="F4994" t="inlineStr">
        <is>
          <t>FA</t>
        </is>
      </c>
      <c r="G4994" t="inlineStr">
        <is>
          <t>FA</t>
        </is>
      </c>
      <c r="H4994" s="30" t="n">
        <v>1</v>
      </c>
      <c r="I4994" s="31" t="n">
        <v>0</v>
      </c>
      <c r="J4994" s="31" t="n"/>
      <c r="K4994" s="31" t="n">
        <v>0</v>
      </c>
      <c r="L4994" s="32" t="n"/>
      <c r="M4994" s="31" t="n">
        <v>0</v>
      </c>
      <c r="N4994" s="31" t="n">
        <v>0</v>
      </c>
      <c r="O4994" s="31" t="n"/>
      <c r="P4994" s="31" t="n"/>
      <c r="Q4994" s="31" t="n">
        <v>0</v>
      </c>
      <c r="R4994" s="31" t="n"/>
      <c r="S4994" s="32" t="n"/>
      <c r="T4994" s="32" t="n"/>
      <c r="V4994" t="inlineStr">
        <is>
          <t>05uw5</t>
        </is>
      </c>
      <c r="Z4994" t="inlineStr">
        <is>
          <t>Kasper Larsen ((N/A) D)</t>
        </is>
      </c>
    </row>
    <row r="4995">
      <c r="A4995" t="inlineStr">
        <is>
          <t>Kasper Lundell</t>
        </is>
      </c>
      <c r="B4995" t="inlineStr">
        <is>
          <t>(N/A)</t>
        </is>
      </c>
      <c r="C4995" t="inlineStr">
        <is>
          <t>C</t>
        </is>
      </c>
      <c r="D4995" t="inlineStr">
        <is>
          <t>F</t>
        </is>
      </c>
      <c r="E4995" t="n">
        <v>22</v>
      </c>
      <c r="F4995" t="inlineStr">
        <is>
          <t>FA</t>
        </is>
      </c>
      <c r="G4995" t="inlineStr">
        <is>
          <t>FA</t>
        </is>
      </c>
      <c r="H4995" s="30" t="n">
        <v>1</v>
      </c>
      <c r="I4995" s="31" t="n">
        <v>0</v>
      </c>
      <c r="J4995" s="31" t="n"/>
      <c r="K4995" s="31" t="n">
        <v>0</v>
      </c>
      <c r="L4995" s="32" t="n"/>
      <c r="M4995" s="31" t="n">
        <v>0</v>
      </c>
      <c r="N4995" s="31" t="n">
        <v>0</v>
      </c>
      <c r="O4995" s="31" t="n"/>
      <c r="P4995" s="31" t="n"/>
      <c r="Q4995" s="31" t="n">
        <v>0</v>
      </c>
      <c r="R4995" s="31" t="n"/>
      <c r="S4995" s="32" t="n"/>
      <c r="T4995" s="32" t="n"/>
      <c r="V4995" t="inlineStr">
        <is>
          <t>060xm</t>
        </is>
      </c>
      <c r="Z4995" t="inlineStr">
        <is>
          <t>Kasper Lundell ((N/A) C)</t>
        </is>
      </c>
    </row>
    <row r="4996">
      <c r="A4996" t="inlineStr">
        <is>
          <t>Kasper Pikkarainen</t>
        </is>
      </c>
      <c r="B4996" t="inlineStr">
        <is>
          <t>NJD</t>
        </is>
      </c>
      <c r="C4996" t="inlineStr">
        <is>
          <t>RW</t>
        </is>
      </c>
      <c r="D4996" t="inlineStr">
        <is>
          <t>F</t>
        </is>
      </c>
      <c r="E4996" t="n">
        <v>20</v>
      </c>
      <c r="F4996" t="inlineStr">
        <is>
          <t>FA</t>
        </is>
      </c>
      <c r="G4996" t="inlineStr">
        <is>
          <t>FA</t>
        </is>
      </c>
      <c r="H4996" s="30" t="n">
        <v>1</v>
      </c>
      <c r="I4996" s="31" t="n">
        <v>0</v>
      </c>
      <c r="J4996" s="31" t="n"/>
      <c r="K4996" s="31" t="n">
        <v>0</v>
      </c>
      <c r="L4996" s="32" t="n"/>
      <c r="M4996" s="31" t="n">
        <v>0</v>
      </c>
      <c r="N4996" s="31" t="n">
        <v>0</v>
      </c>
      <c r="O4996" s="31" t="n"/>
      <c r="P4996" s="31" t="n"/>
      <c r="Q4996" s="31" t="n">
        <v>0</v>
      </c>
      <c r="R4996" s="31" t="n"/>
      <c r="S4996" s="32" t="n"/>
      <c r="T4996" s="32" t="n"/>
      <c r="V4996" t="inlineStr">
        <is>
          <t>06mcm</t>
        </is>
      </c>
      <c r="W4996" t="n">
        <v>7252</v>
      </c>
      <c r="Y4996" t="inlineStr">
        <is>
          <t>8b420d0d-05e2-4cd9-9403-dc2ee9a36c4b</t>
        </is>
      </c>
      <c r="Z4996" t="inlineStr">
        <is>
          <t>Kasper Pikkarainen (NJD RW)</t>
        </is>
      </c>
    </row>
    <row r="4997">
      <c r="A4997" t="inlineStr">
        <is>
          <t>Kasper Puutio</t>
        </is>
      </c>
      <c r="B4997" t="inlineStr">
        <is>
          <t>(N/A)</t>
        </is>
      </c>
      <c r="C4997" t="inlineStr">
        <is>
          <t>D</t>
        </is>
      </c>
      <c r="D4997" t="inlineStr">
        <is>
          <t>D</t>
        </is>
      </c>
      <c r="E4997" t="n">
        <v>24</v>
      </c>
      <c r="F4997" t="inlineStr">
        <is>
          <t>FA</t>
        </is>
      </c>
      <c r="G4997" t="inlineStr">
        <is>
          <t>FA</t>
        </is>
      </c>
      <c r="H4997" s="30" t="n">
        <v>1</v>
      </c>
      <c r="I4997" s="31" t="n">
        <v>0</v>
      </c>
      <c r="J4997" s="31" t="n"/>
      <c r="K4997" s="31" t="n">
        <v>0</v>
      </c>
      <c r="L4997" s="32" t="n"/>
      <c r="M4997" s="31" t="n">
        <v>0</v>
      </c>
      <c r="N4997" s="31" t="n">
        <v>0</v>
      </c>
      <c r="O4997" s="31" t="n"/>
      <c r="P4997" s="31" t="n"/>
      <c r="Q4997" s="31" t="n">
        <v>0</v>
      </c>
      <c r="R4997" s="31" t="n"/>
      <c r="S4997" s="32" t="n"/>
      <c r="T4997" s="32" t="n"/>
      <c r="V4997" t="inlineStr">
        <is>
          <t>05ltp</t>
        </is>
      </c>
      <c r="Y4997" t="inlineStr">
        <is>
          <t>e47e5819-92ed-4d0a-9aa8-3dc1c90f75a0</t>
        </is>
      </c>
      <c r="Z4997" t="inlineStr">
        <is>
          <t>Kasper Puutio ((N/A) D)</t>
        </is>
      </c>
    </row>
    <row r="4998">
      <c r="A4998" t="inlineStr">
        <is>
          <t>Kasper Simontaival</t>
        </is>
      </c>
      <c r="B4998" t="inlineStr">
        <is>
          <t>(N/A)</t>
        </is>
      </c>
      <c r="C4998" t="inlineStr">
        <is>
          <t>RW</t>
        </is>
      </c>
      <c r="D4998" t="inlineStr">
        <is>
          <t>F</t>
        </is>
      </c>
      <c r="E4998" t="n">
        <v>24</v>
      </c>
      <c r="F4998" t="inlineStr">
        <is>
          <t>FA</t>
        </is>
      </c>
      <c r="G4998" t="inlineStr">
        <is>
          <t>FA</t>
        </is>
      </c>
      <c r="H4998" s="30" t="n">
        <v>1</v>
      </c>
      <c r="I4998" s="31" t="n">
        <v>0</v>
      </c>
      <c r="J4998" s="31" t="n"/>
      <c r="K4998" s="31" t="n">
        <v>0</v>
      </c>
      <c r="L4998" s="32" t="n"/>
      <c r="M4998" s="31" t="n">
        <v>0</v>
      </c>
      <c r="N4998" s="31" t="n">
        <v>0</v>
      </c>
      <c r="O4998" s="31" t="n"/>
      <c r="P4998" s="31" t="n"/>
      <c r="Q4998" s="31" t="n">
        <v>0</v>
      </c>
      <c r="R4998" s="31" t="n"/>
      <c r="S4998" s="32" t="n"/>
      <c r="T4998" s="32" t="n"/>
      <c r="V4998" t="inlineStr">
        <is>
          <t>04yms</t>
        </is>
      </c>
      <c r="W4998" t="n">
        <v>6315</v>
      </c>
      <c r="Y4998" t="inlineStr">
        <is>
          <t>d56a12a2-3f46-4c89-ad20-d1c1113ff4a5</t>
        </is>
      </c>
      <c r="Z4998" t="inlineStr">
        <is>
          <t>Kasper Simontaival ((N/A) RW)</t>
        </is>
      </c>
    </row>
    <row r="4999">
      <c r="A4999" t="inlineStr">
        <is>
          <t>Kay Schweri</t>
        </is>
      </c>
      <c r="B4999" t="inlineStr">
        <is>
          <t>(N/A)</t>
        </is>
      </c>
      <c r="C4999" t="inlineStr">
        <is>
          <t>RW</t>
        </is>
      </c>
      <c r="D4999" t="inlineStr">
        <is>
          <t>F</t>
        </is>
      </c>
      <c r="E4999" t="n">
        <v>29</v>
      </c>
      <c r="F4999" t="inlineStr">
        <is>
          <t>FA</t>
        </is>
      </c>
      <c r="G4999" t="inlineStr">
        <is>
          <t>FA</t>
        </is>
      </c>
      <c r="H4999" s="30" t="n">
        <v>1</v>
      </c>
      <c r="I4999" s="31" t="n">
        <v>0</v>
      </c>
      <c r="J4999" s="31" t="n"/>
      <c r="K4999" s="31" t="n">
        <v>0</v>
      </c>
      <c r="L4999" s="32" t="n"/>
      <c r="M4999" s="31" t="n">
        <v>0</v>
      </c>
      <c r="N4999" s="31" t="n">
        <v>0</v>
      </c>
      <c r="O4999" s="31" t="n"/>
      <c r="P4999" s="31" t="n"/>
      <c r="Q4999" s="31" t="n">
        <v>0</v>
      </c>
      <c r="R4999" s="31" t="n"/>
      <c r="S4999" s="32" t="n"/>
      <c r="T4999" s="32" t="n"/>
      <c r="V4999" t="inlineStr">
        <is>
          <t>03sbk</t>
        </is>
      </c>
      <c r="Z4999" t="inlineStr">
        <is>
          <t>Kay Schweri ((N/A) RW)</t>
        </is>
      </c>
    </row>
    <row r="5000">
      <c r="A5000" t="inlineStr">
        <is>
          <t>Kayden Lemire</t>
        </is>
      </c>
      <c r="B5000" t="inlineStr">
        <is>
          <t>MIN</t>
        </is>
      </c>
      <c r="C5000" t="inlineStr">
        <is>
          <t>RW</t>
        </is>
      </c>
      <c r="D5000" t="inlineStr">
        <is>
          <t>F</t>
        </is>
      </c>
      <c r="E5000" t="n">
        <v>18</v>
      </c>
      <c r="F5000" t="inlineStr">
        <is>
          <t>FA</t>
        </is>
      </c>
      <c r="G5000" t="inlineStr">
        <is>
          <t>FA</t>
        </is>
      </c>
      <c r="H5000" s="30" t="n">
        <v>1</v>
      </c>
      <c r="I5000" s="31" t="n">
        <v>0</v>
      </c>
      <c r="J5000" s="31" t="n"/>
      <c r="K5000" s="31" t="n">
        <v>0</v>
      </c>
      <c r="L5000" s="32" t="n"/>
      <c r="M5000" s="31" t="n">
        <v>0</v>
      </c>
      <c r="N5000" s="31" t="n">
        <v>0</v>
      </c>
      <c r="O5000" s="31" t="n"/>
      <c r="P5000" s="31" t="n"/>
      <c r="Q5000" s="31" t="n">
        <v>0</v>
      </c>
      <c r="R5000" s="31" t="n"/>
      <c r="S5000" s="32" t="n"/>
      <c r="T5000" s="32" t="n"/>
      <c r="V5000" t="inlineStr">
        <is>
          <t>076x0</t>
        </is>
      </c>
      <c r="Y5000" t="inlineStr">
        <is>
          <t>bf37a6c0-12ee-46a0-ba23-4c07be3e9513</t>
        </is>
      </c>
      <c r="Z5000" t="inlineStr">
        <is>
          <t>Kayden Lemire (MIN RW)</t>
        </is>
      </c>
    </row>
    <row r="5001">
      <c r="A5001" t="inlineStr">
        <is>
          <t>Kayden Stroeder</t>
        </is>
      </c>
      <c r="B5001" t="inlineStr">
        <is>
          <t>(N/A)</t>
        </is>
      </c>
      <c r="C5001" t="inlineStr">
        <is>
          <t>F</t>
        </is>
      </c>
      <c r="D5001" t="inlineStr">
        <is>
          <t>F</t>
        </is>
      </c>
      <c r="F5001" t="inlineStr">
        <is>
          <t>WW</t>
        </is>
      </c>
      <c r="G5001" t="inlineStr">
        <is>
          <t>FA</t>
        </is>
      </c>
      <c r="H5001" s="30" t="n"/>
      <c r="I5001" s="31" t="n"/>
      <c r="J5001" s="31" t="n"/>
      <c r="K5001" s="31" t="n"/>
      <c r="L5001" s="32" t="n"/>
      <c r="M5001" s="31" t="n"/>
      <c r="N5001" s="31" t="n"/>
      <c r="O5001" s="31" t="n"/>
      <c r="P5001" s="31" t="n"/>
      <c r="Q5001" s="31" t="n"/>
      <c r="R5001" s="31" t="n"/>
      <c r="S5001" s="32" t="n"/>
      <c r="T5001" s="32" t="n"/>
      <c r="V5001" t="inlineStr">
        <is>
          <t>07a2s</t>
        </is>
      </c>
      <c r="Z5001" t="inlineStr">
        <is>
          <t>Kayden Stroeder ((N/A) F)</t>
        </is>
      </c>
    </row>
    <row r="5002">
      <c r="A5002" t="inlineStr">
        <is>
          <t>Kayle Doetzel</t>
        </is>
      </c>
      <c r="B5002" t="inlineStr">
        <is>
          <t>CGY</t>
        </is>
      </c>
      <c r="C5002" t="inlineStr">
        <is>
          <t>D</t>
        </is>
      </c>
      <c r="D5002" t="inlineStr">
        <is>
          <t>D</t>
        </is>
      </c>
      <c r="E5002" t="n">
        <v>31</v>
      </c>
      <c r="F5002" t="inlineStr">
        <is>
          <t>FA</t>
        </is>
      </c>
      <c r="G5002" t="inlineStr">
        <is>
          <t>FA</t>
        </is>
      </c>
      <c r="H5002" s="30" t="n">
        <v>1</v>
      </c>
      <c r="I5002" s="31" t="n">
        <v>0</v>
      </c>
      <c r="J5002" s="31" t="n"/>
      <c r="K5002" s="31" t="n">
        <v>0</v>
      </c>
      <c r="L5002" s="32" t="n"/>
      <c r="M5002" s="31" t="n">
        <v>0</v>
      </c>
      <c r="N5002" s="31" t="n">
        <v>0</v>
      </c>
      <c r="O5002" s="31" t="n"/>
      <c r="P5002" s="31" t="n"/>
      <c r="Q5002" s="31" t="n">
        <v>0</v>
      </c>
      <c r="R5002" s="31" t="n"/>
      <c r="S5002" s="32" t="n"/>
      <c r="T5002" s="32" t="n"/>
      <c r="V5002" t="inlineStr">
        <is>
          <t>0385s</t>
        </is>
      </c>
      <c r="X5002" t="n">
        <v>6209</v>
      </c>
      <c r="Z5002" t="inlineStr">
        <is>
          <t>Kayle Doetzel (CGY D)</t>
        </is>
      </c>
    </row>
    <row r="5003">
      <c r="A5003" t="inlineStr">
        <is>
          <t>Keaton Dowhaniuk</t>
        </is>
      </c>
      <c r="B5003" t="inlineStr">
        <is>
          <t>(N/A)</t>
        </is>
      </c>
      <c r="C5003" t="inlineStr">
        <is>
          <t>D</t>
        </is>
      </c>
      <c r="D5003" t="inlineStr">
        <is>
          <t>D</t>
        </is>
      </c>
      <c r="E5003" t="n">
        <v>22</v>
      </c>
      <c r="F5003" t="inlineStr">
        <is>
          <t>FA</t>
        </is>
      </c>
      <c r="G5003" t="inlineStr">
        <is>
          <t>FA</t>
        </is>
      </c>
      <c r="H5003" s="30" t="n">
        <v>1</v>
      </c>
      <c r="I5003" s="31" t="n">
        <v>0</v>
      </c>
      <c r="J5003" s="31" t="n"/>
      <c r="K5003" s="31" t="n">
        <v>0</v>
      </c>
      <c r="L5003" s="32" t="n"/>
      <c r="M5003" s="31" t="n">
        <v>0</v>
      </c>
      <c r="N5003" s="31" t="n">
        <v>0</v>
      </c>
      <c r="O5003" s="31" t="n"/>
      <c r="P5003" s="31" t="n"/>
      <c r="Q5003" s="31" t="n">
        <v>0</v>
      </c>
      <c r="R5003" s="31" t="n"/>
      <c r="S5003" s="32" t="n"/>
      <c r="T5003" s="32" t="n"/>
      <c r="V5003" t="inlineStr">
        <is>
          <t>061jk</t>
        </is>
      </c>
      <c r="Z5003" t="inlineStr">
        <is>
          <t>Keaton Dowhaniuk ((N/A) D)</t>
        </is>
      </c>
    </row>
    <row r="5004">
      <c r="A5004" t="inlineStr">
        <is>
          <t>Keaton Ellerby</t>
        </is>
      </c>
      <c r="B5004" t="inlineStr">
        <is>
          <t>(N/A)</t>
        </is>
      </c>
      <c r="C5004" t="inlineStr">
        <is>
          <t>D</t>
        </is>
      </c>
      <c r="D5004" t="inlineStr">
        <is>
          <t>D</t>
        </is>
      </c>
      <c r="E5004" t="n">
        <v>37</v>
      </c>
      <c r="F5004" t="inlineStr">
        <is>
          <t>FA</t>
        </is>
      </c>
      <c r="G5004" t="inlineStr">
        <is>
          <t>FA</t>
        </is>
      </c>
      <c r="H5004" s="30" t="n">
        <v>1</v>
      </c>
      <c r="I5004" s="31" t="n">
        <v>0</v>
      </c>
      <c r="J5004" s="31" t="n"/>
      <c r="K5004" s="31" t="n">
        <v>0</v>
      </c>
      <c r="L5004" s="32" t="n"/>
      <c r="M5004" s="31" t="n">
        <v>0</v>
      </c>
      <c r="N5004" s="31" t="n">
        <v>0</v>
      </c>
      <c r="O5004" s="31" t="n"/>
      <c r="P5004" s="31" t="n"/>
      <c r="Q5004" s="31" t="n">
        <v>0</v>
      </c>
      <c r="R5004" s="31" t="n"/>
      <c r="S5004" s="32" t="n"/>
      <c r="T5004" s="32" t="n"/>
      <c r="V5004" t="inlineStr">
        <is>
          <t>003rm</t>
        </is>
      </c>
      <c r="W5004" t="n">
        <v>2788</v>
      </c>
      <c r="X5004" t="n">
        <v>4249</v>
      </c>
      <c r="Z5004" t="inlineStr">
        <is>
          <t>Keaton Ellerby ((N/A) D)</t>
        </is>
      </c>
    </row>
    <row r="5005">
      <c r="A5005" t="inlineStr">
        <is>
          <t>Keaton Thompson</t>
        </is>
      </c>
      <c r="B5005" t="inlineStr">
        <is>
          <t>NSH</t>
        </is>
      </c>
      <c r="C5005" t="inlineStr">
        <is>
          <t>D</t>
        </is>
      </c>
      <c r="D5005" t="inlineStr">
        <is>
          <t>D</t>
        </is>
      </c>
      <c r="E5005" t="n">
        <v>30</v>
      </c>
      <c r="F5005" t="inlineStr">
        <is>
          <t>FA</t>
        </is>
      </c>
      <c r="G5005" t="inlineStr">
        <is>
          <t>FA</t>
        </is>
      </c>
      <c r="H5005" s="30" t="n">
        <v>1</v>
      </c>
      <c r="I5005" s="31" t="n">
        <v>0</v>
      </c>
      <c r="J5005" s="31" t="n"/>
      <c r="K5005" s="31" t="n">
        <v>0</v>
      </c>
      <c r="L5005" s="32" t="n"/>
      <c r="M5005" s="31" t="n">
        <v>0</v>
      </c>
      <c r="N5005" s="31" t="n">
        <v>0</v>
      </c>
      <c r="O5005" s="31" t="n"/>
      <c r="P5005" s="31" t="n"/>
      <c r="Q5005" s="31" t="n">
        <v>0</v>
      </c>
      <c r="R5005" s="31" t="n"/>
      <c r="S5005" s="32" t="n"/>
      <c r="T5005" s="32" t="n"/>
      <c r="V5005" t="inlineStr">
        <is>
          <t>031p7</t>
        </is>
      </c>
      <c r="W5005" t="n">
        <v>4235</v>
      </c>
      <c r="X5005" t="n">
        <v>6066</v>
      </c>
      <c r="Y5005" t="inlineStr">
        <is>
          <t>5e40ed12-dda8-4abf-93d8-8b478f2ec0f0</t>
        </is>
      </c>
      <c r="Z5005" t="inlineStr">
        <is>
          <t>Keaton Thompson (NSH D)</t>
        </is>
      </c>
    </row>
    <row r="5006">
      <c r="A5006" t="inlineStr">
        <is>
          <t>Keaton Verhoeff</t>
        </is>
      </c>
      <c r="B5006" t="inlineStr">
        <is>
          <t>SJS</t>
        </is>
      </c>
      <c r="C5006" t="inlineStr">
        <is>
          <t>D</t>
        </is>
      </c>
      <c r="D5006" t="inlineStr">
        <is>
          <t>D</t>
        </is>
      </c>
      <c r="E5006" t="n">
        <v>18</v>
      </c>
      <c r="F5006" t="inlineStr">
        <is>
          <t>FA</t>
        </is>
      </c>
      <c r="G5006" t="inlineStr">
        <is>
          <t>FA</t>
        </is>
      </c>
      <c r="H5006" s="30" t="n">
        <v>1</v>
      </c>
      <c r="I5006" s="31" t="n">
        <v>0</v>
      </c>
      <c r="J5006" s="31" t="n"/>
      <c r="K5006" s="31" t="n">
        <v>0</v>
      </c>
      <c r="L5006" s="32" t="n"/>
      <c r="M5006" s="31" t="n">
        <v>0</v>
      </c>
      <c r="N5006" s="31" t="n">
        <v>0</v>
      </c>
      <c r="O5006" s="31" t="n"/>
      <c r="P5006" s="31" t="n"/>
      <c r="Q5006" s="31" t="n">
        <v>0</v>
      </c>
      <c r="R5006" s="31" t="n"/>
      <c r="S5006" s="32" t="n"/>
      <c r="T5006" s="32" t="n"/>
      <c r="V5006" t="inlineStr">
        <is>
          <t>06r5z</t>
        </is>
      </c>
      <c r="W5006" t="n">
        <v>7520</v>
      </c>
      <c r="Y5006" t="inlineStr">
        <is>
          <t>c46acebb-3523-45f5-9ae2-fef628b4c2bf</t>
        </is>
      </c>
      <c r="Z5006" t="inlineStr">
        <is>
          <t>Keaton Verhoeff (SJS D)</t>
        </is>
      </c>
    </row>
    <row r="5007">
      <c r="A5007" t="inlineStr">
        <is>
          <t>Keean Washkurak</t>
        </is>
      </c>
      <c r="B5007" t="inlineStr">
        <is>
          <t>OTT</t>
        </is>
      </c>
      <c r="C5007" t="inlineStr">
        <is>
          <t>C</t>
        </is>
      </c>
      <c r="D5007" t="inlineStr">
        <is>
          <t>F</t>
        </is>
      </c>
      <c r="E5007" t="n">
        <v>25</v>
      </c>
      <c r="F5007" t="inlineStr">
        <is>
          <t>FA</t>
        </is>
      </c>
      <c r="G5007" t="inlineStr">
        <is>
          <t>FA</t>
        </is>
      </c>
      <c r="H5007" s="30" t="n">
        <v>1</v>
      </c>
      <c r="I5007" s="31" t="n">
        <v>0</v>
      </c>
      <c r="J5007" s="31" t="n"/>
      <c r="K5007" s="31" t="n">
        <v>0</v>
      </c>
      <c r="L5007" s="32" t="n"/>
      <c r="M5007" s="31" t="n">
        <v>0</v>
      </c>
      <c r="N5007" s="31" t="n">
        <v>0</v>
      </c>
      <c r="O5007" s="31" t="n"/>
      <c r="P5007" s="31" t="n"/>
      <c r="Q5007" s="31" t="n">
        <v>0</v>
      </c>
      <c r="R5007" s="31" t="n"/>
      <c r="S5007" s="32" t="n"/>
      <c r="T5007" s="32" t="n"/>
      <c r="V5007" t="inlineStr">
        <is>
          <t>051v3</t>
        </is>
      </c>
      <c r="W5007" t="n">
        <v>6104</v>
      </c>
      <c r="X5007" t="n">
        <v>8432</v>
      </c>
      <c r="Y5007" t="inlineStr">
        <is>
          <t>b6d75c14-fc89-42e4-9014-c33a14924c2f</t>
        </is>
      </c>
      <c r="Z5007" t="inlineStr">
        <is>
          <t>Keean Washkurak (OTT C)</t>
        </is>
      </c>
    </row>
    <row r="5008">
      <c r="A5008" t="inlineStr">
        <is>
          <t>Keegan Asmundson</t>
        </is>
      </c>
      <c r="B5008" t="inlineStr">
        <is>
          <t>(N/A)</t>
        </is>
      </c>
      <c r="C5008" t="inlineStr">
        <is>
          <t>G</t>
        </is>
      </c>
      <c r="D5008" t="inlineStr">
        <is>
          <t>G</t>
        </is>
      </c>
      <c r="E5008" t="n">
        <v>36</v>
      </c>
      <c r="F5008" t="inlineStr">
        <is>
          <t>FA</t>
        </is>
      </c>
      <c r="G5008" t="inlineStr">
        <is>
          <t>FA</t>
        </is>
      </c>
      <c r="H5008" s="30" t="n">
        <v>1</v>
      </c>
      <c r="I5008" s="31" t="n">
        <v>0</v>
      </c>
      <c r="J5008" s="31" t="n"/>
      <c r="K5008" s="31" t="n">
        <v>0</v>
      </c>
      <c r="L5008" s="32" t="n"/>
      <c r="M5008" s="31" t="n">
        <v>0</v>
      </c>
      <c r="N5008" s="31" t="n">
        <v>0</v>
      </c>
      <c r="O5008" s="31" t="n"/>
      <c r="P5008" s="31" t="n"/>
      <c r="Q5008" s="31" t="n">
        <v>0</v>
      </c>
      <c r="R5008" s="31" t="n"/>
      <c r="S5008" s="32" t="n"/>
      <c r="T5008" s="32" t="n"/>
      <c r="V5008" t="inlineStr">
        <is>
          <t>03wlc</t>
        </is>
      </c>
      <c r="X5008" t="n">
        <v>6993</v>
      </c>
      <c r="Z5008" t="inlineStr">
        <is>
          <t>Keegan Asmundson ((N/A) G)</t>
        </is>
      </c>
    </row>
    <row r="5009">
      <c r="A5009" t="inlineStr">
        <is>
          <t>Keegan Iverson</t>
        </is>
      </c>
      <c r="B5009" t="inlineStr">
        <is>
          <t>LAK</t>
        </is>
      </c>
      <c r="C5009" t="inlineStr">
        <is>
          <t>RW</t>
        </is>
      </c>
      <c r="D5009" t="inlineStr">
        <is>
          <t>F</t>
        </is>
      </c>
      <c r="E5009" t="n">
        <v>30</v>
      </c>
      <c r="F5009" t="inlineStr">
        <is>
          <t>FA</t>
        </is>
      </c>
      <c r="G5009" t="inlineStr">
        <is>
          <t>FA</t>
        </is>
      </c>
      <c r="H5009" s="30" t="n">
        <v>1</v>
      </c>
      <c r="I5009" s="31" t="n">
        <v>0</v>
      </c>
      <c r="J5009" s="31" t="n"/>
      <c r="K5009" s="31" t="n">
        <v>0</v>
      </c>
      <c r="L5009" s="32" t="n"/>
      <c r="M5009" s="31" t="n">
        <v>0</v>
      </c>
      <c r="N5009" s="31" t="n">
        <v>0</v>
      </c>
      <c r="O5009" s="31" t="n"/>
      <c r="P5009" s="31" t="n"/>
      <c r="Q5009" s="31" t="n">
        <v>0</v>
      </c>
      <c r="R5009" s="31" t="n"/>
      <c r="S5009" s="32" t="n"/>
      <c r="T5009" s="32" t="n"/>
      <c r="V5009" t="inlineStr">
        <is>
          <t>03ebo</t>
        </is>
      </c>
      <c r="W5009" t="n">
        <v>4487</v>
      </c>
      <c r="X5009" t="n">
        <v>6454</v>
      </c>
      <c r="Z5009" t="inlineStr">
        <is>
          <t>Keegan Iverson (LAK RW)</t>
        </is>
      </c>
    </row>
    <row r="5010">
      <c r="A5010" t="inlineStr">
        <is>
          <t>Keegan Kanzig</t>
        </is>
      </c>
      <c r="B5010" t="inlineStr">
        <is>
          <t>(N/A)</t>
        </is>
      </c>
      <c r="C5010" t="inlineStr">
        <is>
          <t>D</t>
        </is>
      </c>
      <c r="D5010" t="inlineStr">
        <is>
          <t>D</t>
        </is>
      </c>
      <c r="E5010" t="n">
        <v>31</v>
      </c>
      <c r="F5010" t="inlineStr">
        <is>
          <t>FA</t>
        </is>
      </c>
      <c r="G5010" t="inlineStr">
        <is>
          <t>FA</t>
        </is>
      </c>
      <c r="H5010" s="30" t="n">
        <v>1</v>
      </c>
      <c r="I5010" s="31" t="n">
        <v>0</v>
      </c>
      <c r="J5010" s="31" t="n"/>
      <c r="K5010" s="31" t="n">
        <v>0</v>
      </c>
      <c r="L5010" s="32" t="n"/>
      <c r="M5010" s="31" t="n">
        <v>0</v>
      </c>
      <c r="N5010" s="31" t="n">
        <v>0</v>
      </c>
      <c r="O5010" s="31" t="n"/>
      <c r="P5010" s="31" t="n"/>
      <c r="Q5010" s="31" t="n">
        <v>0</v>
      </c>
      <c r="R5010" s="31" t="n"/>
      <c r="S5010" s="32" t="n"/>
      <c r="T5010" s="32" t="n"/>
      <c r="V5010" t="inlineStr">
        <is>
          <t>031or</t>
        </is>
      </c>
      <c r="W5010" t="n">
        <v>4215</v>
      </c>
      <c r="X5010" t="n">
        <v>6047</v>
      </c>
      <c r="Z5010" t="inlineStr">
        <is>
          <t>Keegan Kanzig ((N/A) D)</t>
        </is>
      </c>
    </row>
    <row r="5011">
      <c r="A5011" t="inlineStr">
        <is>
          <t>Keegan Karki</t>
        </is>
      </c>
      <c r="B5011" t="inlineStr">
        <is>
          <t>(N/A)</t>
        </is>
      </c>
      <c r="C5011" t="inlineStr">
        <is>
          <t>G</t>
        </is>
      </c>
      <c r="D5011" t="inlineStr">
        <is>
          <t>G</t>
        </is>
      </c>
      <c r="E5011" t="n">
        <v>26</v>
      </c>
      <c r="F5011" t="inlineStr">
        <is>
          <t>FA</t>
        </is>
      </c>
      <c r="G5011" t="inlineStr">
        <is>
          <t>FA</t>
        </is>
      </c>
      <c r="H5011" s="30" t="n">
        <v>1</v>
      </c>
      <c r="I5011" s="31" t="n">
        <v>0</v>
      </c>
      <c r="J5011" s="31" t="n"/>
      <c r="K5011" s="31" t="n">
        <v>0</v>
      </c>
      <c r="L5011" s="32" t="n"/>
      <c r="M5011" s="31" t="n">
        <v>0</v>
      </c>
      <c r="N5011" s="31" t="n">
        <v>0</v>
      </c>
      <c r="O5011" s="31" t="n"/>
      <c r="P5011" s="31" t="n"/>
      <c r="Q5011" s="31" t="n">
        <v>0</v>
      </c>
      <c r="R5011" s="31" t="n"/>
      <c r="S5011" s="32" t="n"/>
      <c r="T5011" s="32" t="n"/>
      <c r="V5011" t="inlineStr">
        <is>
          <t>04tjs</t>
        </is>
      </c>
      <c r="Z5011" t="inlineStr">
        <is>
          <t>Keegan Karki ((N/A) G)</t>
        </is>
      </c>
    </row>
    <row r="5012">
      <c r="A5012" t="inlineStr">
        <is>
          <t>Keegan Lowe</t>
        </is>
      </c>
      <c r="B5012" t="inlineStr">
        <is>
          <t>(N/A)</t>
        </is>
      </c>
      <c r="C5012" t="inlineStr">
        <is>
          <t>D</t>
        </is>
      </c>
      <c r="D5012" t="inlineStr">
        <is>
          <t>D</t>
        </is>
      </c>
      <c r="E5012" t="n">
        <v>33</v>
      </c>
      <c r="F5012" t="inlineStr">
        <is>
          <t>FA</t>
        </is>
      </c>
      <c r="G5012" t="inlineStr">
        <is>
          <t>FA</t>
        </is>
      </c>
      <c r="H5012" s="30" t="n">
        <v>1</v>
      </c>
      <c r="I5012" s="31" t="n">
        <v>0</v>
      </c>
      <c r="J5012" s="31" t="n"/>
      <c r="K5012" s="31" t="n">
        <v>0</v>
      </c>
      <c r="L5012" s="32" t="n"/>
      <c r="M5012" s="31" t="n">
        <v>0</v>
      </c>
      <c r="N5012" s="31" t="n">
        <v>0</v>
      </c>
      <c r="O5012" s="31" t="n"/>
      <c r="P5012" s="31" t="n"/>
      <c r="Q5012" s="31" t="n">
        <v>0</v>
      </c>
      <c r="R5012" s="31" t="n"/>
      <c r="S5012" s="32" t="n"/>
      <c r="T5012" s="32" t="n"/>
      <c r="V5012" t="inlineStr">
        <is>
          <t>02fmg</t>
        </is>
      </c>
      <c r="W5012" t="n">
        <v>3838</v>
      </c>
      <c r="X5012" t="n">
        <v>5439</v>
      </c>
      <c r="Z5012" t="inlineStr">
        <is>
          <t>Keegan Lowe ((N/A) D)</t>
        </is>
      </c>
    </row>
    <row r="5013">
      <c r="A5013" t="inlineStr">
        <is>
          <t>Keegan Stevenson</t>
        </is>
      </c>
      <c r="B5013" t="inlineStr">
        <is>
          <t>(N/A)</t>
        </is>
      </c>
      <c r="C5013" t="inlineStr">
        <is>
          <t>C</t>
        </is>
      </c>
      <c r="D5013" t="inlineStr">
        <is>
          <t>F</t>
        </is>
      </c>
      <c r="E5013" t="n">
        <v>25</v>
      </c>
      <c r="F5013" t="inlineStr">
        <is>
          <t>FA</t>
        </is>
      </c>
      <c r="G5013" t="inlineStr">
        <is>
          <t>FA</t>
        </is>
      </c>
      <c r="H5013" s="30" t="n">
        <v>1</v>
      </c>
      <c r="I5013" s="31" t="n">
        <v>0</v>
      </c>
      <c r="J5013" s="31" t="n"/>
      <c r="K5013" s="31" t="n">
        <v>0</v>
      </c>
      <c r="L5013" s="32" t="n"/>
      <c r="M5013" s="31" t="n">
        <v>0</v>
      </c>
      <c r="N5013" s="31" t="n">
        <v>0</v>
      </c>
      <c r="O5013" s="31" t="n"/>
      <c r="P5013" s="31" t="n"/>
      <c r="Q5013" s="31" t="n">
        <v>0</v>
      </c>
      <c r="R5013" s="31" t="n"/>
      <c r="S5013" s="32" t="n"/>
      <c r="T5013" s="32" t="n"/>
      <c r="V5013" t="inlineStr">
        <is>
          <t>051xb</t>
        </is>
      </c>
      <c r="Z5013" t="inlineStr">
        <is>
          <t>Keegan Stevenson ((N/A) C)</t>
        </is>
      </c>
    </row>
    <row r="5014">
      <c r="A5014" t="inlineStr">
        <is>
          <t>Keegan Warren</t>
        </is>
      </c>
      <c r="B5014" t="inlineStr">
        <is>
          <t>(N/A)</t>
        </is>
      </c>
      <c r="C5014" t="inlineStr">
        <is>
          <t>G</t>
        </is>
      </c>
      <c r="D5014" t="inlineStr">
        <is>
          <t>G</t>
        </is>
      </c>
      <c r="E5014" t="n">
        <v>20</v>
      </c>
      <c r="F5014" t="inlineStr">
        <is>
          <t>FA</t>
        </is>
      </c>
      <c r="G5014" t="inlineStr">
        <is>
          <t>FA</t>
        </is>
      </c>
      <c r="H5014" s="30" t="n">
        <v>1</v>
      </c>
      <c r="I5014" s="31" t="n">
        <v>0</v>
      </c>
      <c r="J5014" s="31" t="n"/>
      <c r="K5014" s="31" t="n">
        <v>0</v>
      </c>
      <c r="L5014" s="32" t="n"/>
      <c r="M5014" s="31" t="n">
        <v>0</v>
      </c>
      <c r="N5014" s="31" t="n">
        <v>0</v>
      </c>
      <c r="O5014" s="31" t="n"/>
      <c r="P5014" s="31" t="n"/>
      <c r="Q5014" s="31" t="n">
        <v>0</v>
      </c>
      <c r="R5014" s="31" t="n"/>
      <c r="S5014" s="32" t="n"/>
      <c r="T5014" s="32" t="n"/>
      <c r="V5014" t="inlineStr">
        <is>
          <t>06mhs</t>
        </is>
      </c>
      <c r="Z5014" t="inlineStr">
        <is>
          <t>Keegan Warren ((N/A) G)</t>
        </is>
      </c>
    </row>
    <row r="5015">
      <c r="A5015" t="inlineStr">
        <is>
          <t>Keeghan Howdeshell</t>
        </is>
      </c>
      <c r="B5015" t="inlineStr">
        <is>
          <t>(N/A)</t>
        </is>
      </c>
      <c r="C5015" t="inlineStr">
        <is>
          <t>LW</t>
        </is>
      </c>
      <c r="D5015" t="inlineStr">
        <is>
          <t>F</t>
        </is>
      </c>
      <c r="E5015" t="n">
        <v>28</v>
      </c>
      <c r="F5015" t="inlineStr">
        <is>
          <t>FA</t>
        </is>
      </c>
      <c r="G5015" t="inlineStr">
        <is>
          <t>FA</t>
        </is>
      </c>
      <c r="H5015" s="30" t="n">
        <v>1</v>
      </c>
      <c r="I5015" s="31" t="n">
        <v>0</v>
      </c>
      <c r="J5015" s="31" t="n"/>
      <c r="K5015" s="31" t="n">
        <v>0</v>
      </c>
      <c r="L5015" s="32" t="n"/>
      <c r="M5015" s="31" t="n">
        <v>0</v>
      </c>
      <c r="N5015" s="31" t="n">
        <v>0</v>
      </c>
      <c r="O5015" s="31" t="n"/>
      <c r="P5015" s="31" t="n"/>
      <c r="Q5015" s="31" t="n">
        <v>0</v>
      </c>
      <c r="R5015" s="31" t="n"/>
      <c r="S5015" s="32" t="n"/>
      <c r="T5015" s="32" t="n"/>
      <c r="V5015" t="inlineStr">
        <is>
          <t>04z9m</t>
        </is>
      </c>
      <c r="X5015" t="n">
        <v>8541</v>
      </c>
      <c r="Z5015" t="inlineStr">
        <is>
          <t>Keeghan Howdeshell ((N/A) LW)</t>
        </is>
      </c>
    </row>
    <row r="5016">
      <c r="A5016" t="inlineStr">
        <is>
          <t>Keets Fawcett</t>
        </is>
      </c>
      <c r="B5016" t="inlineStr">
        <is>
          <t>(N/A)</t>
        </is>
      </c>
      <c r="C5016" t="inlineStr">
        <is>
          <t>LW</t>
        </is>
      </c>
      <c r="D5016" t="inlineStr">
        <is>
          <t>F</t>
        </is>
      </c>
      <c r="E5016" t="n">
        <v>20</v>
      </c>
      <c r="F5016" t="inlineStr">
        <is>
          <t>FA</t>
        </is>
      </c>
      <c r="G5016" t="inlineStr">
        <is>
          <t>FA</t>
        </is>
      </c>
      <c r="H5016" s="30" t="n">
        <v>1</v>
      </c>
      <c r="I5016" s="31" t="n">
        <v>0</v>
      </c>
      <c r="J5016" s="31" t="n"/>
      <c r="K5016" s="31" t="n">
        <v>0</v>
      </c>
      <c r="L5016" s="32" t="n"/>
      <c r="M5016" s="31" t="n">
        <v>0</v>
      </c>
      <c r="N5016" s="31" t="n">
        <v>0</v>
      </c>
      <c r="O5016" s="31" t="n"/>
      <c r="P5016" s="31" t="n"/>
      <c r="Q5016" s="31" t="n">
        <v>0</v>
      </c>
      <c r="R5016" s="31" t="n"/>
      <c r="S5016" s="32" t="n"/>
      <c r="T5016" s="32" t="n"/>
      <c r="V5016" t="inlineStr">
        <is>
          <t>06nz3</t>
        </is>
      </c>
      <c r="Z5016" t="inlineStr">
        <is>
          <t>Keets Fawcett ((N/A) LW)</t>
        </is>
      </c>
    </row>
    <row r="5017">
      <c r="A5017" t="inlineStr">
        <is>
          <t>Keith Aulie</t>
        </is>
      </c>
      <c r="B5017" t="inlineStr">
        <is>
          <t>(N/A)</t>
        </is>
      </c>
      <c r="C5017" t="inlineStr">
        <is>
          <t>D</t>
        </is>
      </c>
      <c r="D5017" t="inlineStr">
        <is>
          <t>D</t>
        </is>
      </c>
      <c r="E5017" t="n">
        <v>37</v>
      </c>
      <c r="F5017" t="inlineStr">
        <is>
          <t>FA</t>
        </is>
      </c>
      <c r="G5017" t="inlineStr">
        <is>
          <t>FA</t>
        </is>
      </c>
      <c r="H5017" s="30" t="n">
        <v>1</v>
      </c>
      <c r="I5017" s="31" t="n">
        <v>0</v>
      </c>
      <c r="J5017" s="31" t="n"/>
      <c r="K5017" s="31" t="n">
        <v>0</v>
      </c>
      <c r="L5017" s="32" t="n"/>
      <c r="M5017" s="31" t="n">
        <v>0</v>
      </c>
      <c r="N5017" s="31" t="n">
        <v>0</v>
      </c>
      <c r="O5017" s="31" t="n"/>
      <c r="P5017" s="31" t="n"/>
      <c r="Q5017" s="31" t="n">
        <v>0</v>
      </c>
      <c r="R5017" s="31" t="n"/>
      <c r="S5017" s="32" t="n"/>
      <c r="T5017" s="32" t="n"/>
      <c r="V5017" t="inlineStr">
        <is>
          <t>01bu2</t>
        </is>
      </c>
      <c r="W5017" t="n">
        <v>3176</v>
      </c>
      <c r="X5017" t="n">
        <v>4598</v>
      </c>
      <c r="Z5017" t="inlineStr">
        <is>
          <t>Keith Aulie ((N/A) D)</t>
        </is>
      </c>
    </row>
    <row r="5018">
      <c r="A5018" t="inlineStr">
        <is>
          <t>Keith Ballard</t>
        </is>
      </c>
      <c r="B5018" t="inlineStr">
        <is>
          <t>(N/A)</t>
        </is>
      </c>
      <c r="C5018" t="inlineStr">
        <is>
          <t>D</t>
        </is>
      </c>
      <c r="D5018" t="inlineStr">
        <is>
          <t>D</t>
        </is>
      </c>
      <c r="E5018" t="n">
        <v>43</v>
      </c>
      <c r="F5018" t="inlineStr">
        <is>
          <t>FA</t>
        </is>
      </c>
      <c r="G5018" t="inlineStr">
        <is>
          <t>FA</t>
        </is>
      </c>
      <c r="H5018" s="30" t="n">
        <v>1</v>
      </c>
      <c r="I5018" s="31" t="n">
        <v>0</v>
      </c>
      <c r="J5018" s="31" t="n"/>
      <c r="K5018" s="31" t="n">
        <v>0</v>
      </c>
      <c r="L5018" s="32" t="n"/>
      <c r="M5018" s="31" t="n">
        <v>0</v>
      </c>
      <c r="N5018" s="31" t="n">
        <v>0</v>
      </c>
      <c r="O5018" s="31" t="n"/>
      <c r="P5018" s="31" t="n"/>
      <c r="Q5018" s="31" t="n">
        <v>0</v>
      </c>
      <c r="R5018" s="31" t="n"/>
      <c r="S5018" s="32" t="n"/>
      <c r="T5018" s="32" t="n"/>
      <c r="V5018" t="inlineStr">
        <is>
          <t>0043v</t>
        </is>
      </c>
      <c r="W5018" t="n">
        <v>1680</v>
      </c>
      <c r="X5018" t="n">
        <v>3108</v>
      </c>
      <c r="Z5018" t="inlineStr">
        <is>
          <t>Keith Ballard ((N/A) D)</t>
        </is>
      </c>
    </row>
    <row r="5019">
      <c r="A5019" t="inlineStr">
        <is>
          <t>Keith Kinkaid</t>
        </is>
      </c>
      <c r="B5019" t="inlineStr">
        <is>
          <t>NYI</t>
        </is>
      </c>
      <c r="C5019" t="inlineStr">
        <is>
          <t>G</t>
        </is>
      </c>
      <c r="D5019" t="inlineStr">
        <is>
          <t>G</t>
        </is>
      </c>
      <c r="E5019" t="n">
        <v>37</v>
      </c>
      <c r="F5019" t="inlineStr">
        <is>
          <t>FA</t>
        </is>
      </c>
      <c r="G5019" t="inlineStr">
        <is>
          <t>FA</t>
        </is>
      </c>
      <c r="H5019" s="30" t="n">
        <v>1</v>
      </c>
      <c r="I5019" s="31" t="n">
        <v>0</v>
      </c>
      <c r="J5019" s="31" t="n"/>
      <c r="K5019" s="31" t="n">
        <v>0</v>
      </c>
      <c r="L5019" s="32" t="n"/>
      <c r="M5019" s="31" t="n">
        <v>0</v>
      </c>
      <c r="N5019" s="31" t="n">
        <v>0</v>
      </c>
      <c r="O5019" s="31" t="n"/>
      <c r="P5019" s="31" t="n"/>
      <c r="Q5019" s="31" t="n">
        <v>0</v>
      </c>
      <c r="R5019" s="31" t="n"/>
      <c r="S5019" s="32" t="n"/>
      <c r="T5019" s="32" t="n"/>
      <c r="V5019" t="inlineStr">
        <is>
          <t>025z4</t>
        </is>
      </c>
      <c r="W5019" t="n">
        <v>3723</v>
      </c>
      <c r="X5019" t="n">
        <v>5316</v>
      </c>
      <c r="Y5019" t="inlineStr">
        <is>
          <t>ef90ebf1-9082-477e-baca-c51019c7b16a</t>
        </is>
      </c>
      <c r="Z5019" t="inlineStr">
        <is>
          <t>Keith Kinkaid (NYI G)</t>
        </is>
      </c>
    </row>
    <row r="5020">
      <c r="A5020" t="inlineStr">
        <is>
          <t>Keith McInnis</t>
        </is>
      </c>
      <c r="B5020" t="inlineStr">
        <is>
          <t>(N/A)</t>
        </is>
      </c>
      <c r="C5020" t="inlineStr">
        <is>
          <t>D</t>
        </is>
      </c>
      <c r="D5020" t="inlineStr">
        <is>
          <t>D</t>
        </is>
      </c>
      <c r="E5020" t="n">
        <v>20</v>
      </c>
      <c r="F5020" t="inlineStr">
        <is>
          <t>FA</t>
        </is>
      </c>
      <c r="G5020" t="inlineStr">
        <is>
          <t>FA</t>
        </is>
      </c>
      <c r="H5020" s="30" t="n">
        <v>1</v>
      </c>
      <c r="I5020" s="31" t="n">
        <v>0</v>
      </c>
      <c r="J5020" s="31" t="n"/>
      <c r="K5020" s="31" t="n">
        <v>0</v>
      </c>
      <c r="L5020" s="32" t="n"/>
      <c r="M5020" s="31" t="n">
        <v>0</v>
      </c>
      <c r="N5020" s="31" t="n">
        <v>0</v>
      </c>
      <c r="O5020" s="31" t="n"/>
      <c r="P5020" s="31" t="n"/>
      <c r="Q5020" s="31" t="n">
        <v>0</v>
      </c>
      <c r="R5020" s="31" t="n"/>
      <c r="S5020" s="32" t="n"/>
      <c r="T5020" s="32" t="n"/>
      <c r="V5020" t="inlineStr">
        <is>
          <t>06mjd</t>
        </is>
      </c>
      <c r="Z5020" t="inlineStr">
        <is>
          <t>Keith McInnis ((N/A) D)</t>
        </is>
      </c>
    </row>
    <row r="5021">
      <c r="A5021" t="inlineStr">
        <is>
          <t>Keith Petruzzelli</t>
        </is>
      </c>
      <c r="B5021" t="inlineStr">
        <is>
          <t>PHI</t>
        </is>
      </c>
      <c r="C5021" t="inlineStr">
        <is>
          <t>G</t>
        </is>
      </c>
      <c r="D5021" t="inlineStr">
        <is>
          <t>G</t>
        </is>
      </c>
      <c r="E5021" t="n">
        <v>27</v>
      </c>
      <c r="F5021" t="inlineStr">
        <is>
          <t>FA</t>
        </is>
      </c>
      <c r="G5021" t="inlineStr">
        <is>
          <t>FA</t>
        </is>
      </c>
      <c r="H5021" s="30" t="n">
        <v>1</v>
      </c>
      <c r="I5021" s="31" t="n">
        <v>0</v>
      </c>
      <c r="J5021" s="31" t="n"/>
      <c r="K5021" s="31" t="n">
        <v>0</v>
      </c>
      <c r="L5021" s="32" t="n"/>
      <c r="M5021" s="31" t="n">
        <v>0</v>
      </c>
      <c r="N5021" s="31" t="n">
        <v>0</v>
      </c>
      <c r="O5021" s="31" t="n"/>
      <c r="P5021" s="31" t="n"/>
      <c r="Q5021" s="31" t="n">
        <v>0</v>
      </c>
      <c r="R5021" s="31" t="n"/>
      <c r="S5021" s="32" t="n"/>
      <c r="T5021" s="32" t="n"/>
      <c r="V5021" t="inlineStr">
        <is>
          <t>04amz</t>
        </is>
      </c>
      <c r="W5021" t="n">
        <v>5564</v>
      </c>
      <c r="X5021" t="n">
        <v>7603</v>
      </c>
      <c r="Y5021" t="inlineStr">
        <is>
          <t>4fce7fdf-006a-4b7b-848b-23c18dc4cddf</t>
        </is>
      </c>
      <c r="Z5021" t="inlineStr">
        <is>
          <t>Keith Petruzzelli (PHI G)</t>
        </is>
      </c>
    </row>
    <row r="5022">
      <c r="A5022" t="inlineStr">
        <is>
          <t>Keith Seabrook</t>
        </is>
      </c>
      <c r="B5022" t="inlineStr">
        <is>
          <t>(N/A)</t>
        </is>
      </c>
      <c r="C5022" t="inlineStr">
        <is>
          <t>D</t>
        </is>
      </c>
      <c r="D5022" t="inlineStr">
        <is>
          <t>D</t>
        </is>
      </c>
      <c r="E5022" t="n">
        <v>38</v>
      </c>
      <c r="F5022" t="inlineStr">
        <is>
          <t>FA</t>
        </is>
      </c>
      <c r="G5022" t="inlineStr">
        <is>
          <t>FA</t>
        </is>
      </c>
      <c r="H5022" s="30" t="n">
        <v>1</v>
      </c>
      <c r="I5022" s="31" t="n">
        <v>0</v>
      </c>
      <c r="J5022" s="31" t="n"/>
      <c r="K5022" s="31" t="n">
        <v>0</v>
      </c>
      <c r="L5022" s="32" t="n"/>
      <c r="M5022" s="31" t="n">
        <v>0</v>
      </c>
      <c r="N5022" s="31" t="n">
        <v>0</v>
      </c>
      <c r="O5022" s="31" t="n"/>
      <c r="P5022" s="31" t="n"/>
      <c r="Q5022" s="31" t="n">
        <v>0</v>
      </c>
      <c r="R5022" s="31" t="n"/>
      <c r="S5022" s="32" t="n"/>
      <c r="T5022" s="32" t="n"/>
      <c r="V5022" t="inlineStr">
        <is>
          <t>01g13</t>
        </is>
      </c>
      <c r="W5022" t="n">
        <v>2605</v>
      </c>
      <c r="X5022" t="n">
        <v>4733</v>
      </c>
      <c r="Z5022" t="inlineStr">
        <is>
          <t>Keith Seabrook ((N/A) D)</t>
        </is>
      </c>
    </row>
    <row r="5023">
      <c r="A5023" t="inlineStr">
        <is>
          <t>Kellan Lain</t>
        </is>
      </c>
      <c r="B5023" t="inlineStr">
        <is>
          <t>(N/A)</t>
        </is>
      </c>
      <c r="C5023" t="inlineStr">
        <is>
          <t>LW</t>
        </is>
      </c>
      <c r="D5023" t="inlineStr">
        <is>
          <t>F</t>
        </is>
      </c>
      <c r="E5023" t="n">
        <v>37</v>
      </c>
      <c r="F5023" t="inlineStr">
        <is>
          <t>FA</t>
        </is>
      </c>
      <c r="G5023" t="inlineStr">
        <is>
          <t>FA</t>
        </is>
      </c>
      <c r="H5023" s="30" t="n">
        <v>1</v>
      </c>
      <c r="I5023" s="31" t="n">
        <v>0</v>
      </c>
      <c r="J5023" s="31" t="n"/>
      <c r="K5023" s="31" t="n">
        <v>0</v>
      </c>
      <c r="L5023" s="32" t="n"/>
      <c r="M5023" s="31" t="n">
        <v>0</v>
      </c>
      <c r="N5023" s="31" t="n">
        <v>0</v>
      </c>
      <c r="O5023" s="31" t="n"/>
      <c r="P5023" s="31" t="n"/>
      <c r="Q5023" s="31" t="n">
        <v>0</v>
      </c>
      <c r="R5023" s="31" t="n"/>
      <c r="S5023" s="32" t="n"/>
      <c r="T5023" s="32" t="n"/>
      <c r="V5023" t="inlineStr">
        <is>
          <t>02z0j</t>
        </is>
      </c>
      <c r="W5023" t="n">
        <v>4305</v>
      </c>
      <c r="X5023" t="n">
        <v>5919</v>
      </c>
      <c r="Z5023" t="inlineStr">
        <is>
          <t>Kellan Lain ((N/A) LW)</t>
        </is>
      </c>
    </row>
    <row r="5024">
      <c r="A5024" t="inlineStr">
        <is>
          <t>Kellan Tochkin</t>
        </is>
      </c>
      <c r="B5024" t="inlineStr">
        <is>
          <t>(N/A)</t>
        </is>
      </c>
      <c r="C5024" t="inlineStr">
        <is>
          <t>RW</t>
        </is>
      </c>
      <c r="D5024" t="inlineStr">
        <is>
          <t>F</t>
        </is>
      </c>
      <c r="E5024" t="n">
        <v>35</v>
      </c>
      <c r="F5024" t="inlineStr">
        <is>
          <t>FA</t>
        </is>
      </c>
      <c r="G5024" t="inlineStr">
        <is>
          <t>FA</t>
        </is>
      </c>
      <c r="H5024" s="30" t="n">
        <v>1</v>
      </c>
      <c r="I5024" s="31" t="n">
        <v>0</v>
      </c>
      <c r="J5024" s="31" t="n"/>
      <c r="K5024" s="31" t="n">
        <v>0</v>
      </c>
      <c r="L5024" s="32" t="n"/>
      <c r="M5024" s="31" t="n">
        <v>0</v>
      </c>
      <c r="N5024" s="31" t="n">
        <v>0</v>
      </c>
      <c r="O5024" s="31" t="n"/>
      <c r="P5024" s="31" t="n"/>
      <c r="Q5024" s="31" t="n">
        <v>0</v>
      </c>
      <c r="R5024" s="31" t="n"/>
      <c r="S5024" s="32" t="n"/>
      <c r="T5024" s="32" t="n"/>
      <c r="V5024" t="inlineStr">
        <is>
          <t>01gau</t>
        </is>
      </c>
      <c r="W5024" t="n">
        <v>3362</v>
      </c>
      <c r="X5024" t="n">
        <v>4741</v>
      </c>
      <c r="Z5024" t="inlineStr">
        <is>
          <t>Kellan Tochkin ((N/A) RW)</t>
        </is>
      </c>
    </row>
    <row r="5025">
      <c r="A5025" t="inlineStr">
        <is>
          <t>Kellen Jones</t>
        </is>
      </c>
      <c r="B5025" t="inlineStr">
        <is>
          <t>(N/A)</t>
        </is>
      </c>
      <c r="C5025" t="inlineStr">
        <is>
          <t>LW</t>
        </is>
      </c>
      <c r="D5025" t="inlineStr">
        <is>
          <t>F</t>
        </is>
      </c>
      <c r="E5025" t="n">
        <v>36</v>
      </c>
      <c r="F5025" t="inlineStr">
        <is>
          <t>FA</t>
        </is>
      </c>
      <c r="G5025" t="inlineStr">
        <is>
          <t>FA</t>
        </is>
      </c>
      <c r="H5025" s="30" t="n">
        <v>1</v>
      </c>
      <c r="I5025" s="31" t="n">
        <v>0</v>
      </c>
      <c r="J5025" s="31" t="n"/>
      <c r="K5025" s="31" t="n">
        <v>0</v>
      </c>
      <c r="L5025" s="32" t="n"/>
      <c r="M5025" s="31" t="n">
        <v>0</v>
      </c>
      <c r="N5025" s="31" t="n">
        <v>0</v>
      </c>
      <c r="O5025" s="31" t="n"/>
      <c r="P5025" s="31" t="n"/>
      <c r="Q5025" s="31" t="n">
        <v>0</v>
      </c>
      <c r="R5025" s="31" t="n"/>
      <c r="S5025" s="32" t="n"/>
      <c r="T5025" s="32" t="n"/>
      <c r="V5025" t="inlineStr">
        <is>
          <t>01zrs</t>
        </is>
      </c>
      <c r="X5025" t="n">
        <v>5176</v>
      </c>
      <c r="Z5025" t="inlineStr">
        <is>
          <t>Kellen Jones ((N/A) LW)</t>
        </is>
      </c>
    </row>
    <row r="5026">
      <c r="A5026" t="inlineStr">
        <is>
          <t>Kelly Klima</t>
        </is>
      </c>
      <c r="B5026" t="inlineStr">
        <is>
          <t>(N/A)</t>
        </is>
      </c>
      <c r="C5026" t="inlineStr">
        <is>
          <t>RW</t>
        </is>
      </c>
      <c r="D5026" t="inlineStr">
        <is>
          <t>F</t>
        </is>
      </c>
      <c r="E5026" t="n">
        <v>29</v>
      </c>
      <c r="F5026" t="inlineStr">
        <is>
          <t>FA</t>
        </is>
      </c>
      <c r="G5026" t="inlineStr">
        <is>
          <t>FA</t>
        </is>
      </c>
      <c r="H5026" s="30" t="n">
        <v>1</v>
      </c>
      <c r="I5026" s="31" t="n">
        <v>0</v>
      </c>
      <c r="J5026" s="31" t="n"/>
      <c r="K5026" s="31" t="n">
        <v>0</v>
      </c>
      <c r="L5026" s="32" t="n"/>
      <c r="M5026" s="31" t="n">
        <v>0</v>
      </c>
      <c r="N5026" s="31" t="n">
        <v>0</v>
      </c>
      <c r="O5026" s="31" t="n"/>
      <c r="P5026" s="31" t="n"/>
      <c r="Q5026" s="31" t="n">
        <v>0</v>
      </c>
      <c r="R5026" s="31" t="n"/>
      <c r="S5026" s="32" t="n"/>
      <c r="T5026" s="32" t="n"/>
      <c r="V5026" t="inlineStr">
        <is>
          <t>04xay</t>
        </is>
      </c>
      <c r="X5026" t="n">
        <v>8160</v>
      </c>
      <c r="Z5026" t="inlineStr">
        <is>
          <t>Kelly Klima ((N/A) RW)</t>
        </is>
      </c>
    </row>
    <row r="5027">
      <c r="A5027" t="inlineStr">
        <is>
          <t>Kelly Summers</t>
        </is>
      </c>
      <c r="B5027" t="inlineStr">
        <is>
          <t>OTT</t>
        </is>
      </c>
      <c r="C5027" t="inlineStr">
        <is>
          <t>D</t>
        </is>
      </c>
      <c r="D5027" t="inlineStr">
        <is>
          <t>D</t>
        </is>
      </c>
      <c r="E5027" t="n">
        <v>30</v>
      </c>
      <c r="F5027" t="inlineStr">
        <is>
          <t>FA</t>
        </is>
      </c>
      <c r="G5027" t="inlineStr">
        <is>
          <t>FA</t>
        </is>
      </c>
      <c r="H5027" s="30" t="n">
        <v>1</v>
      </c>
      <c r="I5027" s="31" t="n">
        <v>0</v>
      </c>
      <c r="J5027" s="31" t="n"/>
      <c r="K5027" s="31" t="n">
        <v>0</v>
      </c>
      <c r="L5027" s="32" t="n"/>
      <c r="M5027" s="31" t="n">
        <v>0</v>
      </c>
      <c r="N5027" s="31" t="n">
        <v>0</v>
      </c>
      <c r="O5027" s="31" t="n"/>
      <c r="P5027" s="31" t="n"/>
      <c r="Q5027" s="31" t="n">
        <v>0</v>
      </c>
      <c r="R5027" s="31" t="n"/>
      <c r="S5027" s="32" t="n"/>
      <c r="T5027" s="32" t="n"/>
      <c r="V5027" t="inlineStr">
        <is>
          <t>03eea</t>
        </is>
      </c>
      <c r="Z5027" t="inlineStr">
        <is>
          <t>Kelly Summers (OTT D)</t>
        </is>
      </c>
    </row>
    <row r="5028">
      <c r="A5028" t="inlineStr">
        <is>
          <t>Kelly Zajac</t>
        </is>
      </c>
      <c r="B5028" t="inlineStr">
        <is>
          <t>NJD</t>
        </is>
      </c>
      <c r="C5028" t="inlineStr">
        <is>
          <t>RW</t>
        </is>
      </c>
      <c r="D5028" t="inlineStr">
        <is>
          <t>F</t>
        </is>
      </c>
      <c r="E5028" t="n">
        <v>38</v>
      </c>
      <c r="F5028" t="inlineStr">
        <is>
          <t>FA</t>
        </is>
      </c>
      <c r="G5028" t="inlineStr">
        <is>
          <t>FA</t>
        </is>
      </c>
      <c r="H5028" s="30" t="n">
        <v>1</v>
      </c>
      <c r="I5028" s="31" t="n">
        <v>0</v>
      </c>
      <c r="J5028" s="31" t="n"/>
      <c r="K5028" s="31" t="n">
        <v>0</v>
      </c>
      <c r="L5028" s="32" t="n"/>
      <c r="M5028" s="31" t="n">
        <v>0</v>
      </c>
      <c r="N5028" s="31" t="n">
        <v>0</v>
      </c>
      <c r="O5028" s="31" t="n"/>
      <c r="P5028" s="31" t="n"/>
      <c r="Q5028" s="31" t="n">
        <v>0</v>
      </c>
      <c r="R5028" s="31" t="n"/>
      <c r="S5028" s="32" t="n"/>
      <c r="T5028" s="32" t="n"/>
      <c r="V5028" t="inlineStr">
        <is>
          <t>03knv</t>
        </is>
      </c>
      <c r="X5028" t="n">
        <v>6676</v>
      </c>
      <c r="Z5028" t="inlineStr">
        <is>
          <t>Kelly Zajac (NJD RW)</t>
        </is>
      </c>
    </row>
    <row r="5029">
      <c r="A5029" t="inlineStr">
        <is>
          <t>Kelsey Tessier</t>
        </is>
      </c>
      <c r="B5029" t="inlineStr">
        <is>
          <t>COL</t>
        </is>
      </c>
      <c r="C5029" t="inlineStr">
        <is>
          <t>C</t>
        </is>
      </c>
      <c r="D5029" t="inlineStr">
        <is>
          <t>F</t>
        </is>
      </c>
      <c r="E5029" t="n">
        <v>36</v>
      </c>
      <c r="F5029" t="inlineStr">
        <is>
          <t>FA</t>
        </is>
      </c>
      <c r="G5029" t="inlineStr">
        <is>
          <t>FA</t>
        </is>
      </c>
      <c r="H5029" s="30" t="n">
        <v>1</v>
      </c>
      <c r="I5029" s="31" t="n">
        <v>0</v>
      </c>
      <c r="J5029" s="31" t="n"/>
      <c r="K5029" s="31" t="n">
        <v>0</v>
      </c>
      <c r="L5029" s="32" t="n"/>
      <c r="M5029" s="31" t="n">
        <v>0</v>
      </c>
      <c r="N5029" s="31" t="n">
        <v>0</v>
      </c>
      <c r="O5029" s="31" t="n"/>
      <c r="P5029" s="31" t="n"/>
      <c r="Q5029" s="31" t="n">
        <v>0</v>
      </c>
      <c r="R5029" s="31" t="n"/>
      <c r="S5029" s="32" t="n"/>
      <c r="T5029" s="32" t="n"/>
      <c r="V5029" t="inlineStr">
        <is>
          <t>01mki</t>
        </is>
      </c>
      <c r="W5029" t="n">
        <v>3048</v>
      </c>
      <c r="Z5029" t="inlineStr">
        <is>
          <t>Kelsey Tessier (COL C)</t>
        </is>
      </c>
    </row>
    <row r="5030">
      <c r="A5030" t="inlineStr">
        <is>
          <t>Kelsey Wilson</t>
        </is>
      </c>
      <c r="B5030" t="inlineStr">
        <is>
          <t>TOR</t>
        </is>
      </c>
      <c r="C5030" t="inlineStr">
        <is>
          <t>LW</t>
        </is>
      </c>
      <c r="D5030" t="inlineStr">
        <is>
          <t>F</t>
        </is>
      </c>
      <c r="E5030" t="n">
        <v>40</v>
      </c>
      <c r="F5030" t="inlineStr">
        <is>
          <t>FA</t>
        </is>
      </c>
      <c r="G5030" t="inlineStr">
        <is>
          <t>FA</t>
        </is>
      </c>
      <c r="H5030" s="30" t="n">
        <v>1</v>
      </c>
      <c r="I5030" s="31" t="n">
        <v>0</v>
      </c>
      <c r="J5030" s="31" t="n"/>
      <c r="K5030" s="31" t="n">
        <v>0</v>
      </c>
      <c r="L5030" s="32" t="n"/>
      <c r="M5030" s="31" t="n">
        <v>0</v>
      </c>
      <c r="N5030" s="31" t="n">
        <v>0</v>
      </c>
      <c r="O5030" s="31" t="n"/>
      <c r="P5030" s="31" t="n"/>
      <c r="Q5030" s="31" t="n">
        <v>0</v>
      </c>
      <c r="R5030" s="31" t="n"/>
      <c r="S5030" s="32" t="n"/>
      <c r="T5030" s="32" t="n"/>
      <c r="V5030" t="inlineStr">
        <is>
          <t>003x9</t>
        </is>
      </c>
      <c r="W5030" t="n">
        <v>3486</v>
      </c>
      <c r="X5030" t="n">
        <v>4103</v>
      </c>
      <c r="Z5030" t="inlineStr">
        <is>
          <t>Kelsey Wilson (TOR LW)</t>
        </is>
      </c>
    </row>
    <row r="5031">
      <c r="A5031" t="inlineStr">
        <is>
          <t>Ken Appleby</t>
        </is>
      </c>
      <c r="B5031" t="inlineStr">
        <is>
          <t>TOR</t>
        </is>
      </c>
      <c r="C5031" t="inlineStr">
        <is>
          <t>G</t>
        </is>
      </c>
      <c r="D5031" t="inlineStr">
        <is>
          <t>G</t>
        </is>
      </c>
      <c r="E5031" t="n">
        <v>31</v>
      </c>
      <c r="F5031" t="inlineStr">
        <is>
          <t>FA</t>
        </is>
      </c>
      <c r="G5031" t="inlineStr">
        <is>
          <t>FA</t>
        </is>
      </c>
      <c r="H5031" s="30" t="n">
        <v>1</v>
      </c>
      <c r="I5031" s="31" t="n">
        <v>0</v>
      </c>
      <c r="J5031" s="31" t="n"/>
      <c r="K5031" s="31" t="n">
        <v>0</v>
      </c>
      <c r="L5031" s="32" t="n"/>
      <c r="M5031" s="31" t="n">
        <v>0</v>
      </c>
      <c r="N5031" s="31" t="n">
        <v>0</v>
      </c>
      <c r="O5031" s="31" t="n"/>
      <c r="P5031" s="31" t="n"/>
      <c r="Q5031" s="31" t="n">
        <v>0</v>
      </c>
      <c r="R5031" s="31" t="n"/>
      <c r="S5031" s="32" t="n"/>
      <c r="T5031" s="32" t="n"/>
      <c r="V5031" t="inlineStr">
        <is>
          <t>03kpg</t>
        </is>
      </c>
      <c r="W5031" t="n">
        <v>5024</v>
      </c>
      <c r="X5031" t="n">
        <v>7038</v>
      </c>
      <c r="Y5031" t="inlineStr">
        <is>
          <t>e61a4626-bfc2-4c60-bdfb-8890deb51423</t>
        </is>
      </c>
      <c r="Z5031" t="inlineStr">
        <is>
          <t>Ken Appleby (TOR G)</t>
        </is>
      </c>
    </row>
    <row r="5032">
      <c r="A5032" t="inlineStr">
        <is>
          <t>Ken Roche</t>
        </is>
      </c>
      <c r="B5032" t="inlineStr">
        <is>
          <t>COL</t>
        </is>
      </c>
      <c r="C5032" t="inlineStr">
        <is>
          <t>C</t>
        </is>
      </c>
      <c r="D5032" t="inlineStr">
        <is>
          <t>F</t>
        </is>
      </c>
      <c r="E5032" t="n">
        <v>42</v>
      </c>
      <c r="F5032" t="inlineStr">
        <is>
          <t>FA</t>
        </is>
      </c>
      <c r="G5032" t="inlineStr">
        <is>
          <t>FA</t>
        </is>
      </c>
      <c r="H5032" s="30" t="n">
        <v>1</v>
      </c>
      <c r="I5032" s="31" t="n">
        <v>0</v>
      </c>
      <c r="J5032" s="31" t="n"/>
      <c r="K5032" s="31" t="n">
        <v>0</v>
      </c>
      <c r="L5032" s="32" t="n"/>
      <c r="M5032" s="31" t="n">
        <v>0</v>
      </c>
      <c r="N5032" s="31" t="n">
        <v>0</v>
      </c>
      <c r="O5032" s="31" t="n"/>
      <c r="P5032" s="31" t="n"/>
      <c r="Q5032" s="31" t="n">
        <v>0</v>
      </c>
      <c r="R5032" s="31" t="n"/>
      <c r="S5032" s="32" t="n"/>
      <c r="T5032" s="32" t="n"/>
      <c r="V5032" t="inlineStr">
        <is>
          <t>003lv</t>
        </is>
      </c>
      <c r="X5032" t="n">
        <v>4321</v>
      </c>
      <c r="Z5032" t="inlineStr">
        <is>
          <t>Ken Roche (COL C)</t>
        </is>
      </c>
    </row>
    <row r="5033">
      <c r="A5033" t="inlineStr">
        <is>
          <t>Kendall McFaull</t>
        </is>
      </c>
      <c r="B5033" t="inlineStr">
        <is>
          <t>(N/A)</t>
        </is>
      </c>
      <c r="C5033" t="inlineStr">
        <is>
          <t>D</t>
        </is>
      </c>
      <c r="D5033" t="inlineStr">
        <is>
          <t>D</t>
        </is>
      </c>
      <c r="E5033" t="n">
        <v>34</v>
      </c>
      <c r="F5033" t="inlineStr">
        <is>
          <t>FA</t>
        </is>
      </c>
      <c r="G5033" t="inlineStr">
        <is>
          <t>FA</t>
        </is>
      </c>
      <c r="H5033" s="30" t="n">
        <v>1</v>
      </c>
      <c r="I5033" s="31" t="n">
        <v>0</v>
      </c>
      <c r="J5033" s="31" t="n"/>
      <c r="K5033" s="31" t="n">
        <v>0</v>
      </c>
      <c r="L5033" s="32" t="n"/>
      <c r="M5033" s="31" t="n">
        <v>0</v>
      </c>
      <c r="N5033" s="31" t="n">
        <v>0</v>
      </c>
      <c r="O5033" s="31" t="n"/>
      <c r="P5033" s="31" t="n"/>
      <c r="Q5033" s="31" t="n">
        <v>0</v>
      </c>
      <c r="R5033" s="31" t="n"/>
      <c r="S5033" s="32" t="n"/>
      <c r="T5033" s="32" t="n"/>
      <c r="V5033" t="inlineStr">
        <is>
          <t>01zrn</t>
        </is>
      </c>
      <c r="X5033" t="n">
        <v>5128</v>
      </c>
      <c r="Z5033" t="inlineStr">
        <is>
          <t>Kendall McFaull ((N/A) D)</t>
        </is>
      </c>
    </row>
    <row r="5034">
      <c r="A5034" t="inlineStr">
        <is>
          <t>Kenndal McArdle</t>
        </is>
      </c>
      <c r="B5034" t="inlineStr">
        <is>
          <t>(N/A)</t>
        </is>
      </c>
      <c r="C5034" t="inlineStr">
        <is>
          <t>LW</t>
        </is>
      </c>
      <c r="D5034" t="inlineStr">
        <is>
          <t>F</t>
        </is>
      </c>
      <c r="E5034" t="n">
        <v>39</v>
      </c>
      <c r="F5034" t="inlineStr">
        <is>
          <t>FA</t>
        </is>
      </c>
      <c r="G5034" t="inlineStr">
        <is>
          <t>FA</t>
        </is>
      </c>
      <c r="H5034" s="30" t="n">
        <v>1</v>
      </c>
      <c r="I5034" s="31" t="n">
        <v>0</v>
      </c>
      <c r="J5034" s="31" t="n"/>
      <c r="K5034" s="31" t="n">
        <v>0</v>
      </c>
      <c r="L5034" s="32" t="n"/>
      <c r="M5034" s="31" t="n">
        <v>0</v>
      </c>
      <c r="N5034" s="31" t="n">
        <v>0</v>
      </c>
      <c r="O5034" s="31" t="n"/>
      <c r="P5034" s="31" t="n"/>
      <c r="Q5034" s="31" t="n">
        <v>0</v>
      </c>
      <c r="R5034" s="31" t="n"/>
      <c r="S5034" s="32" t="n"/>
      <c r="T5034" s="32" t="n"/>
      <c r="V5034" t="inlineStr">
        <is>
          <t>003ry</t>
        </is>
      </c>
      <c r="W5034" t="n">
        <v>2311</v>
      </c>
      <c r="X5034" t="n">
        <v>3797</v>
      </c>
      <c r="Z5034" t="inlineStr">
        <is>
          <t>Kenndal McArdle ((N/A) LW)</t>
        </is>
      </c>
    </row>
    <row r="5035">
      <c r="A5035" t="inlineStr">
        <is>
          <t>Kenney Morrison</t>
        </is>
      </c>
      <c r="B5035" t="inlineStr">
        <is>
          <t>(N/A)</t>
        </is>
      </c>
      <c r="C5035" t="inlineStr">
        <is>
          <t>D</t>
        </is>
      </c>
      <c r="D5035" t="inlineStr">
        <is>
          <t>D</t>
        </is>
      </c>
      <c r="E5035" t="n">
        <v>34</v>
      </c>
      <c r="F5035" t="inlineStr">
        <is>
          <t>FA</t>
        </is>
      </c>
      <c r="G5035" t="inlineStr">
        <is>
          <t>FA</t>
        </is>
      </c>
      <c r="H5035" s="30" t="n">
        <v>1</v>
      </c>
      <c r="I5035" s="31" t="n">
        <v>0</v>
      </c>
      <c r="J5035" s="31" t="n"/>
      <c r="K5035" s="31" t="n">
        <v>0</v>
      </c>
      <c r="L5035" s="32" t="n"/>
      <c r="M5035" s="31" t="n">
        <v>0</v>
      </c>
      <c r="N5035" s="31" t="n">
        <v>0</v>
      </c>
      <c r="O5035" s="31" t="n"/>
      <c r="P5035" s="31" t="n"/>
      <c r="Q5035" s="31" t="n">
        <v>0</v>
      </c>
      <c r="R5035" s="31" t="n"/>
      <c r="S5035" s="32" t="n"/>
      <c r="T5035" s="32" t="n"/>
      <c r="V5035" t="inlineStr">
        <is>
          <t>039q7</t>
        </is>
      </c>
      <c r="W5035" t="n">
        <v>4742</v>
      </c>
      <c r="X5035" t="n">
        <v>6711</v>
      </c>
      <c r="Z5035" t="inlineStr">
        <is>
          <t>Kenney Morrison ((N/A) D)</t>
        </is>
      </c>
    </row>
    <row r="5036">
      <c r="A5036" t="inlineStr">
        <is>
          <t>Kenny Agostino</t>
        </is>
      </c>
      <c r="B5036" t="inlineStr">
        <is>
          <t>(N/A)</t>
        </is>
      </c>
      <c r="C5036" t="inlineStr">
        <is>
          <t>LW</t>
        </is>
      </c>
      <c r="D5036" t="inlineStr">
        <is>
          <t>F</t>
        </is>
      </c>
      <c r="E5036" t="n">
        <v>34</v>
      </c>
      <c r="F5036" t="inlineStr">
        <is>
          <t>FA</t>
        </is>
      </c>
      <c r="G5036" t="inlineStr">
        <is>
          <t>FA</t>
        </is>
      </c>
      <c r="H5036" s="30" t="n">
        <v>1</v>
      </c>
      <c r="I5036" s="31" t="n">
        <v>0</v>
      </c>
      <c r="J5036" s="31" t="n"/>
      <c r="K5036" s="31" t="n">
        <v>0</v>
      </c>
      <c r="L5036" s="32" t="n"/>
      <c r="M5036" s="31" t="n">
        <v>0</v>
      </c>
      <c r="N5036" s="31" t="n">
        <v>0</v>
      </c>
      <c r="O5036" s="31" t="n"/>
      <c r="P5036" s="31" t="n"/>
      <c r="Q5036" s="31" t="n">
        <v>0</v>
      </c>
      <c r="R5036" s="31" t="n"/>
      <c r="S5036" s="32" t="n"/>
      <c r="T5036" s="32" t="n"/>
      <c r="V5036" t="inlineStr">
        <is>
          <t>01zss</t>
        </is>
      </c>
      <c r="W5036" t="n">
        <v>4107</v>
      </c>
      <c r="X5036" t="n">
        <v>5113</v>
      </c>
      <c r="Y5036" t="inlineStr">
        <is>
          <t>c24c315f-dd0e-4bcc-abd7-c037d5cb67ee</t>
        </is>
      </c>
      <c r="Z5036" t="inlineStr">
        <is>
          <t>Kenny Agostino ((N/A) LW)</t>
        </is>
      </c>
    </row>
    <row r="5037">
      <c r="A5037" t="inlineStr">
        <is>
          <t>Kenny Brooks</t>
        </is>
      </c>
      <c r="B5037" t="inlineStr">
        <is>
          <t>(N/A)</t>
        </is>
      </c>
      <c r="C5037" t="inlineStr">
        <is>
          <t>RW</t>
        </is>
      </c>
      <c r="D5037" t="inlineStr">
        <is>
          <t>F</t>
        </is>
      </c>
      <c r="E5037" t="n">
        <v>34</v>
      </c>
      <c r="F5037" t="inlineStr">
        <is>
          <t>FA</t>
        </is>
      </c>
      <c r="G5037" t="inlineStr">
        <is>
          <t>FA</t>
        </is>
      </c>
      <c r="H5037" s="30" t="n">
        <v>1</v>
      </c>
      <c r="I5037" s="31" t="n">
        <v>0</v>
      </c>
      <c r="J5037" s="31" t="n"/>
      <c r="K5037" s="31" t="n">
        <v>0</v>
      </c>
      <c r="L5037" s="32" t="n"/>
      <c r="M5037" s="31" t="n">
        <v>0</v>
      </c>
      <c r="N5037" s="31" t="n">
        <v>0</v>
      </c>
      <c r="O5037" s="31" t="n"/>
      <c r="P5037" s="31" t="n"/>
      <c r="Q5037" s="31" t="n">
        <v>0</v>
      </c>
      <c r="R5037" s="31" t="n"/>
      <c r="S5037" s="32" t="n"/>
      <c r="T5037" s="32" t="n"/>
      <c r="V5037" t="inlineStr">
        <is>
          <t>03yh6</t>
        </is>
      </c>
      <c r="Z5037" t="inlineStr">
        <is>
          <t>Kenny Brooks ((N/A) RW)</t>
        </is>
      </c>
    </row>
    <row r="5038">
      <c r="A5038" t="inlineStr">
        <is>
          <t>Kenny Reiter</t>
        </is>
      </c>
      <c r="B5038" t="inlineStr">
        <is>
          <t>(N/A)</t>
        </is>
      </c>
      <c r="C5038" t="inlineStr">
        <is>
          <t>G</t>
        </is>
      </c>
      <c r="D5038" t="inlineStr">
        <is>
          <t>G</t>
        </is>
      </c>
      <c r="E5038" t="n">
        <v>39</v>
      </c>
      <c r="F5038" t="inlineStr">
        <is>
          <t>FA</t>
        </is>
      </c>
      <c r="G5038" t="inlineStr">
        <is>
          <t>FA</t>
        </is>
      </c>
      <c r="H5038" s="30" t="n">
        <v>1</v>
      </c>
      <c r="I5038" s="31" t="n">
        <v>0</v>
      </c>
      <c r="J5038" s="31" t="n"/>
      <c r="K5038" s="31" t="n">
        <v>0</v>
      </c>
      <c r="L5038" s="32" t="n"/>
      <c r="M5038" s="31" t="n">
        <v>0</v>
      </c>
      <c r="N5038" s="31" t="n">
        <v>0</v>
      </c>
      <c r="O5038" s="31" t="n"/>
      <c r="P5038" s="31" t="n"/>
      <c r="Q5038" s="31" t="n">
        <v>0</v>
      </c>
      <c r="R5038" s="31" t="n"/>
      <c r="S5038" s="32" t="n"/>
      <c r="T5038" s="32" t="n"/>
      <c r="V5038" t="inlineStr">
        <is>
          <t>038hx</t>
        </is>
      </c>
      <c r="X5038" t="n">
        <v>6215</v>
      </c>
      <c r="Z5038" t="inlineStr">
        <is>
          <t>Kenny Reiter ((N/A) G)</t>
        </is>
      </c>
    </row>
    <row r="5039">
      <c r="A5039" t="inlineStr">
        <is>
          <t>Kenny Ryan</t>
        </is>
      </c>
      <c r="B5039" t="inlineStr">
        <is>
          <t>(N/A)</t>
        </is>
      </c>
      <c r="C5039" t="inlineStr">
        <is>
          <t>RW</t>
        </is>
      </c>
      <c r="D5039" t="inlineStr">
        <is>
          <t>F</t>
        </is>
      </c>
      <c r="E5039" t="n">
        <v>35</v>
      </c>
      <c r="F5039" t="inlineStr">
        <is>
          <t>FA</t>
        </is>
      </c>
      <c r="G5039" t="inlineStr">
        <is>
          <t>FA</t>
        </is>
      </c>
      <c r="H5039" s="30" t="n">
        <v>1</v>
      </c>
      <c r="I5039" s="31" t="n">
        <v>0</v>
      </c>
      <c r="J5039" s="31" t="n"/>
      <c r="K5039" s="31" t="n">
        <v>0</v>
      </c>
      <c r="L5039" s="32" t="n"/>
      <c r="M5039" s="31" t="n">
        <v>0</v>
      </c>
      <c r="N5039" s="31" t="n">
        <v>0</v>
      </c>
      <c r="O5039" s="31" t="n"/>
      <c r="P5039" s="31" t="n"/>
      <c r="Q5039" s="31" t="n">
        <v>0</v>
      </c>
      <c r="R5039" s="31" t="n"/>
      <c r="S5039" s="32" t="n"/>
      <c r="T5039" s="32" t="n"/>
      <c r="V5039" t="inlineStr">
        <is>
          <t>01mnv</t>
        </is>
      </c>
      <c r="W5039" t="n">
        <v>3322</v>
      </c>
      <c r="X5039" t="n">
        <v>5340</v>
      </c>
      <c r="Z5039" t="inlineStr">
        <is>
          <t>Kenny Ryan ((N/A) RW)</t>
        </is>
      </c>
    </row>
    <row r="5040">
      <c r="A5040" t="inlineStr">
        <is>
          <t>Kent Anderson</t>
        </is>
      </c>
      <c r="B5040" t="inlineStr">
        <is>
          <t>(N/A)</t>
        </is>
      </c>
      <c r="C5040" t="inlineStr">
        <is>
          <t>D</t>
        </is>
      </c>
      <c r="D5040" t="inlineStr">
        <is>
          <t>D</t>
        </is>
      </c>
      <c r="E5040" t="n">
        <v>22</v>
      </c>
      <c r="F5040" t="inlineStr">
        <is>
          <t>FA</t>
        </is>
      </c>
      <c r="G5040" t="inlineStr">
        <is>
          <t>FA</t>
        </is>
      </c>
      <c r="H5040" s="30" t="n">
        <v>1</v>
      </c>
      <c r="I5040" s="31" t="n">
        <v>0</v>
      </c>
      <c r="J5040" s="31" t="n"/>
      <c r="K5040" s="31" t="n">
        <v>0</v>
      </c>
      <c r="L5040" s="32" t="n"/>
      <c r="M5040" s="31" t="n">
        <v>0</v>
      </c>
      <c r="N5040" s="31" t="n">
        <v>0</v>
      </c>
      <c r="O5040" s="31" t="n"/>
      <c r="P5040" s="31" t="n"/>
      <c r="Q5040" s="31" t="n">
        <v>0</v>
      </c>
      <c r="R5040" s="31" t="n"/>
      <c r="S5040" s="32" t="n"/>
      <c r="T5040" s="32" t="n"/>
      <c r="V5040" t="inlineStr">
        <is>
          <t>060pr</t>
        </is>
      </c>
      <c r="Z5040" t="inlineStr">
        <is>
          <t>Kent Anderson ((N/A) D)</t>
        </is>
      </c>
    </row>
    <row r="5041">
      <c r="A5041" t="inlineStr">
        <is>
          <t>Kent Greer</t>
        </is>
      </c>
      <c r="B5041" t="inlineStr">
        <is>
          <t>(N/A)</t>
        </is>
      </c>
      <c r="C5041" t="inlineStr">
        <is>
          <t>D</t>
        </is>
      </c>
      <c r="D5041" t="inlineStr">
        <is>
          <t>D</t>
        </is>
      </c>
      <c r="F5041" t="inlineStr">
        <is>
          <t>WW</t>
        </is>
      </c>
      <c r="G5041" t="inlineStr">
        <is>
          <t>FA</t>
        </is>
      </c>
      <c r="H5041" s="30" t="n"/>
      <c r="I5041" s="31" t="n"/>
      <c r="J5041" s="31" t="n"/>
      <c r="K5041" s="31" t="n"/>
      <c r="L5041" s="32" t="n"/>
      <c r="M5041" s="31" t="n"/>
      <c r="N5041" s="31" t="n"/>
      <c r="O5041" s="31" t="n"/>
      <c r="P5041" s="31" t="n"/>
      <c r="Q5041" s="31" t="n"/>
      <c r="R5041" s="31" t="n"/>
      <c r="S5041" s="32" t="n"/>
      <c r="T5041" s="32" t="n"/>
      <c r="V5041" t="inlineStr">
        <is>
          <t>07a3r</t>
        </is>
      </c>
      <c r="Z5041" t="inlineStr">
        <is>
          <t>Kent Greer ((N/A) D)</t>
        </is>
      </c>
    </row>
    <row r="5042">
      <c r="A5042" t="inlineStr">
        <is>
          <t>Kent Patterson</t>
        </is>
      </c>
      <c r="B5042" t="inlineStr">
        <is>
          <t>(N/A)</t>
        </is>
      </c>
      <c r="C5042" t="inlineStr">
        <is>
          <t>G</t>
        </is>
      </c>
      <c r="D5042" t="inlineStr">
        <is>
          <t>G</t>
        </is>
      </c>
      <c r="E5042" t="n">
        <v>36</v>
      </c>
      <c r="F5042" t="inlineStr">
        <is>
          <t>FA</t>
        </is>
      </c>
      <c r="G5042" t="inlineStr">
        <is>
          <t>FA</t>
        </is>
      </c>
      <c r="H5042" s="30" t="n">
        <v>1</v>
      </c>
      <c r="I5042" s="31" t="n">
        <v>0</v>
      </c>
      <c r="J5042" s="31" t="n"/>
      <c r="K5042" s="31" t="n">
        <v>0</v>
      </c>
      <c r="L5042" s="32" t="n"/>
      <c r="M5042" s="31" t="n">
        <v>0</v>
      </c>
      <c r="N5042" s="31" t="n">
        <v>0</v>
      </c>
      <c r="O5042" s="31" t="n"/>
      <c r="P5042" s="31" t="n"/>
      <c r="Q5042" s="31" t="n">
        <v>0</v>
      </c>
      <c r="R5042" s="31" t="n"/>
      <c r="S5042" s="32" t="n"/>
      <c r="T5042" s="32" t="n"/>
      <c r="V5042" t="inlineStr">
        <is>
          <t>0243v</t>
        </is>
      </c>
      <c r="W5042" t="n">
        <v>4085</v>
      </c>
      <c r="X5042" t="n">
        <v>5668</v>
      </c>
      <c r="Z5042" t="inlineStr">
        <is>
          <t>Kent Patterson ((N/A) G)</t>
        </is>
      </c>
    </row>
    <row r="5043">
      <c r="A5043" t="inlineStr">
        <is>
          <t>Kent Sauer</t>
        </is>
      </c>
      <c r="B5043" t="inlineStr">
        <is>
          <t>PHI</t>
        </is>
      </c>
      <c r="C5043" t="inlineStr">
        <is>
          <t>C</t>
        </is>
      </c>
      <c r="D5043" t="inlineStr">
        <is>
          <t>F</t>
        </is>
      </c>
      <c r="E5043" t="n">
        <v>18</v>
      </c>
      <c r="F5043" t="inlineStr">
        <is>
          <t>FA</t>
        </is>
      </c>
      <c r="G5043" t="inlineStr">
        <is>
          <t>FA</t>
        </is>
      </c>
      <c r="H5043" s="30" t="n">
        <v>1</v>
      </c>
      <c r="I5043" s="31" t="n">
        <v>0</v>
      </c>
      <c r="J5043" s="31" t="n"/>
      <c r="K5043" s="31" t="n">
        <v>0</v>
      </c>
      <c r="L5043" s="32" t="n"/>
      <c r="M5043" s="31" t="n">
        <v>0</v>
      </c>
      <c r="N5043" s="31" t="n">
        <v>0</v>
      </c>
      <c r="O5043" s="31" t="n"/>
      <c r="P5043" s="31" t="n"/>
      <c r="Q5043" s="31" t="n">
        <v>0</v>
      </c>
      <c r="R5043" s="31" t="n"/>
      <c r="S5043" s="32" t="n"/>
      <c r="T5043" s="32" t="n"/>
      <c r="V5043" t="inlineStr">
        <is>
          <t>076x9</t>
        </is>
      </c>
      <c r="Y5043" t="inlineStr">
        <is>
          <t>21339046-2e67-460f-80f0-66eec30223a5</t>
        </is>
      </c>
      <c r="Z5043" t="inlineStr">
        <is>
          <t>Kent Sauer (PHI C)</t>
        </is>
      </c>
    </row>
    <row r="5044">
      <c r="A5044" t="inlineStr">
        <is>
          <t>Kent Simpson</t>
        </is>
      </c>
      <c r="B5044" t="inlineStr">
        <is>
          <t>COL</t>
        </is>
      </c>
      <c r="C5044" t="inlineStr">
        <is>
          <t>G</t>
        </is>
      </c>
      <c r="D5044" t="inlineStr">
        <is>
          <t>G</t>
        </is>
      </c>
      <c r="E5044" t="n">
        <v>34</v>
      </c>
      <c r="F5044" t="inlineStr">
        <is>
          <t>FA</t>
        </is>
      </c>
      <c r="G5044" t="inlineStr">
        <is>
          <t>FA</t>
        </is>
      </c>
      <c r="H5044" s="30" t="n">
        <v>1</v>
      </c>
      <c r="I5044" s="31" t="n">
        <v>0</v>
      </c>
      <c r="J5044" s="31" t="n"/>
      <c r="K5044" s="31" t="n">
        <v>0</v>
      </c>
      <c r="L5044" s="32" t="n"/>
      <c r="M5044" s="31" t="n">
        <v>0</v>
      </c>
      <c r="N5044" s="31" t="n">
        <v>0</v>
      </c>
      <c r="O5044" s="31" t="n"/>
      <c r="P5044" s="31" t="n"/>
      <c r="Q5044" s="31" t="n">
        <v>0</v>
      </c>
      <c r="R5044" s="31" t="n"/>
      <c r="S5044" s="32" t="n"/>
      <c r="T5044" s="32" t="n"/>
      <c r="V5044" t="inlineStr">
        <is>
          <t>01xfo</t>
        </is>
      </c>
      <c r="W5044" t="n">
        <v>3586</v>
      </c>
      <c r="X5044" t="n">
        <v>5031</v>
      </c>
      <c r="Z5044" t="inlineStr">
        <is>
          <t>Kent Simpson (COL G)</t>
        </is>
      </c>
    </row>
    <row r="5045">
      <c r="A5045" t="inlineStr">
        <is>
          <t>Kenta Isogai</t>
        </is>
      </c>
      <c r="B5045" t="inlineStr">
        <is>
          <t>LAK</t>
        </is>
      </c>
      <c r="C5045" t="inlineStr">
        <is>
          <t>LW</t>
        </is>
      </c>
      <c r="D5045" t="inlineStr">
        <is>
          <t>F</t>
        </is>
      </c>
      <c r="E5045" t="n">
        <v>22</v>
      </c>
      <c r="F5045" t="inlineStr">
        <is>
          <t>FA</t>
        </is>
      </c>
      <c r="G5045" t="inlineStr">
        <is>
          <t>FA</t>
        </is>
      </c>
      <c r="H5045" s="30" t="n">
        <v>1</v>
      </c>
      <c r="I5045" s="31" t="n">
        <v>0</v>
      </c>
      <c r="J5045" s="31" t="n"/>
      <c r="K5045" s="31" t="n">
        <v>0</v>
      </c>
      <c r="L5045" s="32" t="n"/>
      <c r="M5045" s="31" t="n">
        <v>0</v>
      </c>
      <c r="N5045" s="31" t="n">
        <v>0</v>
      </c>
      <c r="O5045" s="31" t="n"/>
      <c r="P5045" s="31" t="n"/>
      <c r="Q5045" s="31" t="n">
        <v>0</v>
      </c>
      <c r="R5045" s="31" t="n"/>
      <c r="S5045" s="32" t="n"/>
      <c r="T5045" s="32" t="n"/>
      <c r="V5045" t="inlineStr">
        <is>
          <t>05u0i</t>
        </is>
      </c>
      <c r="Y5045" t="inlineStr">
        <is>
          <t>42b90a1b-3dbd-4145-8bfe-44d9f7cba521</t>
        </is>
      </c>
      <c r="Z5045" t="inlineStr">
        <is>
          <t>Kenta Isogai (LAK LW)</t>
        </is>
      </c>
    </row>
    <row r="5046">
      <c r="A5046" t="inlineStr">
        <is>
          <t>Kenton Helgesen</t>
        </is>
      </c>
      <c r="B5046" t="inlineStr">
        <is>
          <t>(N/A)</t>
        </is>
      </c>
      <c r="C5046" t="inlineStr">
        <is>
          <t>LW</t>
        </is>
      </c>
      <c r="D5046" t="inlineStr">
        <is>
          <t>F</t>
        </is>
      </c>
      <c r="E5046" t="n">
        <v>32</v>
      </c>
      <c r="F5046" t="inlineStr">
        <is>
          <t>FA</t>
        </is>
      </c>
      <c r="G5046" t="inlineStr">
        <is>
          <t>FA</t>
        </is>
      </c>
      <c r="H5046" s="30" t="n">
        <v>1</v>
      </c>
      <c r="I5046" s="31" t="n">
        <v>0</v>
      </c>
      <c r="J5046" s="31" t="n"/>
      <c r="K5046" s="31" t="n">
        <v>0</v>
      </c>
      <c r="L5046" s="32" t="n"/>
      <c r="M5046" s="31" t="n">
        <v>0</v>
      </c>
      <c r="N5046" s="31" t="n">
        <v>0</v>
      </c>
      <c r="O5046" s="31" t="n"/>
      <c r="P5046" s="31" t="n"/>
      <c r="Q5046" s="31" t="n">
        <v>0</v>
      </c>
      <c r="R5046" s="31" t="n"/>
      <c r="S5046" s="32" t="n"/>
      <c r="T5046" s="32" t="n"/>
      <c r="V5046" t="inlineStr">
        <is>
          <t>02odn</t>
        </is>
      </c>
      <c r="W5046" t="n">
        <v>5025</v>
      </c>
      <c r="X5046" t="n">
        <v>5876</v>
      </c>
      <c r="Z5046" t="inlineStr">
        <is>
          <t>Kenton Helgesen ((N/A) LW)</t>
        </is>
      </c>
    </row>
    <row r="5047">
      <c r="A5047" t="inlineStr">
        <is>
          <t>Keoni Texeira</t>
        </is>
      </c>
      <c r="B5047" t="inlineStr">
        <is>
          <t>(N/A)</t>
        </is>
      </c>
      <c r="C5047" t="inlineStr">
        <is>
          <t>D</t>
        </is>
      </c>
      <c r="D5047" t="inlineStr">
        <is>
          <t>D</t>
        </is>
      </c>
      <c r="E5047" t="n">
        <v>29</v>
      </c>
      <c r="F5047" t="inlineStr">
        <is>
          <t>FA</t>
        </is>
      </c>
      <c r="G5047" t="inlineStr">
        <is>
          <t>FA</t>
        </is>
      </c>
      <c r="H5047" s="30" t="n">
        <v>1</v>
      </c>
      <c r="I5047" s="31" t="n">
        <v>0</v>
      </c>
      <c r="J5047" s="31" t="n"/>
      <c r="K5047" s="31" t="n">
        <v>0</v>
      </c>
      <c r="L5047" s="32" t="n"/>
      <c r="M5047" s="31" t="n">
        <v>0</v>
      </c>
      <c r="N5047" s="31" t="n">
        <v>0</v>
      </c>
      <c r="O5047" s="31" t="n"/>
      <c r="P5047" s="31" t="n"/>
      <c r="Q5047" s="31" t="n">
        <v>0</v>
      </c>
      <c r="R5047" s="31" t="n"/>
      <c r="S5047" s="32" t="n"/>
      <c r="T5047" s="32" t="n"/>
      <c r="V5047" t="inlineStr">
        <is>
          <t>03wmh</t>
        </is>
      </c>
      <c r="X5047" t="n">
        <v>7027</v>
      </c>
      <c r="Z5047" t="inlineStr">
        <is>
          <t>Keoni Texeira ((N/A) D)</t>
        </is>
      </c>
    </row>
    <row r="5048">
      <c r="A5048" t="inlineStr">
        <is>
          <t>Kerby Rychel</t>
        </is>
      </c>
      <c r="B5048" t="inlineStr">
        <is>
          <t>(N/A)</t>
        </is>
      </c>
      <c r="C5048" t="inlineStr">
        <is>
          <t>LW</t>
        </is>
      </c>
      <c r="D5048" t="inlineStr">
        <is>
          <t>F</t>
        </is>
      </c>
      <c r="E5048" t="n">
        <v>31</v>
      </c>
      <c r="F5048" t="inlineStr">
        <is>
          <t>FA</t>
        </is>
      </c>
      <c r="G5048" t="inlineStr">
        <is>
          <t>FA</t>
        </is>
      </c>
      <c r="H5048" s="30" t="n">
        <v>1</v>
      </c>
      <c r="I5048" s="31" t="n">
        <v>0</v>
      </c>
      <c r="J5048" s="31" t="n"/>
      <c r="K5048" s="31" t="n">
        <v>0</v>
      </c>
      <c r="L5048" s="32" t="n"/>
      <c r="M5048" s="31" t="n">
        <v>0</v>
      </c>
      <c r="N5048" s="31" t="n">
        <v>0</v>
      </c>
      <c r="O5048" s="31" t="n"/>
      <c r="P5048" s="31" t="n"/>
      <c r="Q5048" s="31" t="n">
        <v>0</v>
      </c>
      <c r="R5048" s="31" t="n"/>
      <c r="S5048" s="32" t="n"/>
      <c r="T5048" s="32" t="n"/>
      <c r="V5048" t="inlineStr">
        <is>
          <t>02yjs</t>
        </is>
      </c>
      <c r="W5048" t="n">
        <v>4161</v>
      </c>
      <c r="X5048" t="n">
        <v>5998</v>
      </c>
      <c r="Z5048" t="inlineStr">
        <is>
          <t>Kerby Rychel ((N/A) LW)</t>
        </is>
      </c>
    </row>
    <row r="5049">
      <c r="A5049" t="inlineStr">
        <is>
          <t>Keven Bouchard</t>
        </is>
      </c>
      <c r="B5049" t="inlineStr">
        <is>
          <t>(N/A)</t>
        </is>
      </c>
      <c r="C5049" t="inlineStr">
        <is>
          <t>G</t>
        </is>
      </c>
      <c r="D5049" t="inlineStr">
        <is>
          <t>G</t>
        </is>
      </c>
      <c r="E5049" t="n">
        <v>30</v>
      </c>
      <c r="F5049" t="inlineStr">
        <is>
          <t>FA</t>
        </is>
      </c>
      <c r="G5049" t="inlineStr">
        <is>
          <t>FA</t>
        </is>
      </c>
      <c r="H5049" s="30" t="n">
        <v>1</v>
      </c>
      <c r="I5049" s="31" t="n">
        <v>0</v>
      </c>
      <c r="J5049" s="31" t="n"/>
      <c r="K5049" s="31" t="n">
        <v>0</v>
      </c>
      <c r="L5049" s="32" t="n"/>
      <c r="M5049" s="31" t="n">
        <v>0</v>
      </c>
      <c r="N5049" s="31" t="n">
        <v>0</v>
      </c>
      <c r="O5049" s="31" t="n"/>
      <c r="P5049" s="31" t="n"/>
      <c r="Q5049" s="31" t="n">
        <v>0</v>
      </c>
      <c r="R5049" s="31" t="n"/>
      <c r="S5049" s="32" t="n"/>
      <c r="T5049" s="32" t="n"/>
      <c r="V5049" t="inlineStr">
        <is>
          <t>03ee6</t>
        </is>
      </c>
      <c r="X5049" t="n">
        <v>6551</v>
      </c>
      <c r="Z5049" t="inlineStr">
        <is>
          <t>Keven Bouchard ((N/A) G)</t>
        </is>
      </c>
    </row>
    <row r="5050">
      <c r="A5050" t="inlineStr">
        <is>
          <t>Keven Veilleux</t>
        </is>
      </c>
      <c r="B5050" t="inlineStr">
        <is>
          <t>UTA</t>
        </is>
      </c>
      <c r="C5050" t="inlineStr">
        <is>
          <t>C</t>
        </is>
      </c>
      <c r="D5050" t="inlineStr">
        <is>
          <t>F</t>
        </is>
      </c>
      <c r="E5050" t="n">
        <v>37</v>
      </c>
      <c r="F5050" t="inlineStr">
        <is>
          <t>FA</t>
        </is>
      </c>
      <c r="G5050" t="inlineStr">
        <is>
          <t>FA</t>
        </is>
      </c>
      <c r="H5050" s="30" t="n">
        <v>1</v>
      </c>
      <c r="I5050" s="31" t="n">
        <v>0</v>
      </c>
      <c r="J5050" s="31" t="n"/>
      <c r="K5050" s="31" t="n">
        <v>0</v>
      </c>
      <c r="L5050" s="32" t="n"/>
      <c r="M5050" s="31" t="n">
        <v>0</v>
      </c>
      <c r="N5050" s="31" t="n">
        <v>0</v>
      </c>
      <c r="O5050" s="31" t="n"/>
      <c r="P5050" s="31" t="n"/>
      <c r="Q5050" s="31" t="n">
        <v>0</v>
      </c>
      <c r="R5050" s="31" t="n"/>
      <c r="S5050" s="32" t="n"/>
      <c r="T5050" s="32" t="n"/>
      <c r="V5050" t="inlineStr">
        <is>
          <t>005i3</t>
        </is>
      </c>
      <c r="W5050" t="n">
        <v>2815</v>
      </c>
      <c r="X5050" t="n">
        <v>4448</v>
      </c>
      <c r="Z5050" t="inlineStr">
        <is>
          <t>Keven Veilleux (UTA C)</t>
        </is>
      </c>
    </row>
    <row r="5051">
      <c r="A5051" t="inlineStr">
        <is>
          <t>Kevin Bicker</t>
        </is>
      </c>
      <c r="B5051" t="inlineStr">
        <is>
          <t>DET</t>
        </is>
      </c>
      <c r="C5051" t="inlineStr">
        <is>
          <t>LW</t>
        </is>
      </c>
      <c r="D5051" t="inlineStr">
        <is>
          <t>F</t>
        </is>
      </c>
      <c r="E5051" t="n">
        <v>21</v>
      </c>
      <c r="F5051" t="inlineStr">
        <is>
          <t>FA</t>
        </is>
      </c>
      <c r="G5051" t="inlineStr">
        <is>
          <t>FA</t>
        </is>
      </c>
      <c r="H5051" s="30" t="n">
        <v>1</v>
      </c>
      <c r="I5051" s="31" t="n">
        <v>0</v>
      </c>
      <c r="J5051" s="31" t="n"/>
      <c r="K5051" s="31" t="n">
        <v>0</v>
      </c>
      <c r="L5051" s="32" t="n"/>
      <c r="M5051" s="31" t="n">
        <v>0</v>
      </c>
      <c r="N5051" s="31" t="n">
        <v>0</v>
      </c>
      <c r="O5051" s="31" t="n"/>
      <c r="P5051" s="31" t="n"/>
      <c r="Q5051" s="31" t="n">
        <v>0</v>
      </c>
      <c r="R5051" s="31" t="n"/>
      <c r="S5051" s="32" t="n"/>
      <c r="T5051" s="32" t="n"/>
      <c r="V5051" t="inlineStr">
        <is>
          <t>06cfj</t>
        </is>
      </c>
      <c r="Y5051" t="inlineStr">
        <is>
          <t>4b130a22-8f41-4639-b781-65656871ca2a</t>
        </is>
      </c>
      <c r="Z5051" t="inlineStr">
        <is>
          <t>Kevin Bicker (DET LW)</t>
        </is>
      </c>
    </row>
    <row r="5052">
      <c r="A5052" t="inlineStr">
        <is>
          <t>Kevin Boyle</t>
        </is>
      </c>
      <c r="B5052" t="inlineStr">
        <is>
          <t>(N/A)</t>
        </is>
      </c>
      <c r="C5052" t="inlineStr">
        <is>
          <t>G</t>
        </is>
      </c>
      <c r="D5052" t="inlineStr">
        <is>
          <t>G</t>
        </is>
      </c>
      <c r="E5052" t="n">
        <v>34</v>
      </c>
      <c r="F5052" t="inlineStr">
        <is>
          <t>FA</t>
        </is>
      </c>
      <c r="G5052" t="inlineStr">
        <is>
          <t>FA</t>
        </is>
      </c>
      <c r="H5052" s="30" t="n">
        <v>1</v>
      </c>
      <c r="I5052" s="31" t="n">
        <v>0</v>
      </c>
      <c r="J5052" s="31" t="n"/>
      <c r="K5052" s="31" t="n">
        <v>0</v>
      </c>
      <c r="L5052" s="32" t="n"/>
      <c r="M5052" s="31" t="n">
        <v>0</v>
      </c>
      <c r="N5052" s="31" t="n">
        <v>0</v>
      </c>
      <c r="O5052" s="31" t="n"/>
      <c r="P5052" s="31" t="n"/>
      <c r="Q5052" s="31" t="n">
        <v>0</v>
      </c>
      <c r="R5052" s="31" t="n"/>
      <c r="S5052" s="32" t="n"/>
      <c r="T5052" s="32" t="n"/>
      <c r="V5052" t="inlineStr">
        <is>
          <t>03ycv</t>
        </is>
      </c>
      <c r="W5052" t="n">
        <v>5081</v>
      </c>
      <c r="X5052" t="n">
        <v>7085</v>
      </c>
      <c r="Y5052" t="inlineStr">
        <is>
          <t>0482b683-48c3-4750-adfb-e073f3e69f0d</t>
        </is>
      </c>
      <c r="Z5052" t="inlineStr">
        <is>
          <t>Kevin Boyle ((N/A) G)</t>
        </is>
      </c>
    </row>
    <row r="5053">
      <c r="A5053" t="inlineStr">
        <is>
          <t>Kevin Carr</t>
        </is>
      </c>
      <c r="B5053" t="inlineStr">
        <is>
          <t>(N/A)</t>
        </is>
      </c>
      <c r="C5053" t="inlineStr">
        <is>
          <t>G</t>
        </is>
      </c>
      <c r="D5053" t="inlineStr">
        <is>
          <t>G</t>
        </is>
      </c>
      <c r="E5053" t="n">
        <v>36</v>
      </c>
      <c r="F5053" t="inlineStr">
        <is>
          <t>FA</t>
        </is>
      </c>
      <c r="G5053" t="inlineStr">
        <is>
          <t>FA</t>
        </is>
      </c>
      <c r="H5053" s="30" t="n">
        <v>1</v>
      </c>
      <c r="I5053" s="31" t="n">
        <v>0</v>
      </c>
      <c r="J5053" s="31" t="n"/>
      <c r="K5053" s="31" t="n">
        <v>0</v>
      </c>
      <c r="L5053" s="32" t="n"/>
      <c r="M5053" s="31" t="n">
        <v>0</v>
      </c>
      <c r="N5053" s="31" t="n">
        <v>0</v>
      </c>
      <c r="O5053" s="31" t="n"/>
      <c r="P5053" s="31" t="n"/>
      <c r="Q5053" s="31" t="n">
        <v>0</v>
      </c>
      <c r="R5053" s="31" t="n"/>
      <c r="S5053" s="32" t="n"/>
      <c r="T5053" s="32" t="n"/>
      <c r="V5053" t="inlineStr">
        <is>
          <t>048lg</t>
        </is>
      </c>
      <c r="W5053" t="n">
        <v>5280</v>
      </c>
      <c r="X5053" t="n">
        <v>7353</v>
      </c>
      <c r="Z5053" t="inlineStr">
        <is>
          <t>Kevin Carr ((N/A) G)</t>
        </is>
      </c>
    </row>
    <row r="5054">
      <c r="A5054" t="inlineStr">
        <is>
          <t>Kevin Clark</t>
        </is>
      </c>
      <c r="B5054" t="inlineStr">
        <is>
          <t>(N/A)</t>
        </is>
      </c>
      <c r="C5054" t="inlineStr">
        <is>
          <t>RW</t>
        </is>
      </c>
      <c r="D5054" t="inlineStr">
        <is>
          <t>F</t>
        </is>
      </c>
      <c r="E5054" t="n">
        <v>38</v>
      </c>
      <c r="F5054" t="inlineStr">
        <is>
          <t>FA</t>
        </is>
      </c>
      <c r="G5054" t="inlineStr">
        <is>
          <t>FA</t>
        </is>
      </c>
      <c r="H5054" s="30" t="n">
        <v>1</v>
      </c>
      <c r="I5054" s="31" t="n">
        <v>0</v>
      </c>
      <c r="J5054" s="31" t="n"/>
      <c r="K5054" s="31" t="n">
        <v>0</v>
      </c>
      <c r="L5054" s="32" t="n"/>
      <c r="M5054" s="31" t="n">
        <v>0</v>
      </c>
      <c r="N5054" s="31" t="n">
        <v>0</v>
      </c>
      <c r="O5054" s="31" t="n"/>
      <c r="P5054" s="31" t="n"/>
      <c r="Q5054" s="31" t="n">
        <v>0</v>
      </c>
      <c r="R5054" s="31" t="n"/>
      <c r="S5054" s="32" t="n"/>
      <c r="T5054" s="32" t="n"/>
      <c r="V5054" t="inlineStr">
        <is>
          <t>02frd</t>
        </is>
      </c>
      <c r="X5054" t="n">
        <v>5582</v>
      </c>
      <c r="Z5054" t="inlineStr">
        <is>
          <t>Kevin Clark ((N/A) RW)</t>
        </is>
      </c>
    </row>
    <row r="5055">
      <c r="A5055" t="inlineStr">
        <is>
          <t>Kevin Connauton</t>
        </is>
      </c>
      <c r="B5055" t="inlineStr">
        <is>
          <t>UTA</t>
        </is>
      </c>
      <c r="C5055" t="inlineStr">
        <is>
          <t>D</t>
        </is>
      </c>
      <c r="D5055" t="inlineStr">
        <is>
          <t>D</t>
        </is>
      </c>
      <c r="E5055" t="n">
        <v>36</v>
      </c>
      <c r="F5055" t="inlineStr">
        <is>
          <t>FA</t>
        </is>
      </c>
      <c r="G5055" t="inlineStr">
        <is>
          <t>FA</t>
        </is>
      </c>
      <c r="H5055" s="30" t="n">
        <v>775000</v>
      </c>
      <c r="I5055" s="31" t="n">
        <v>0</v>
      </c>
      <c r="J5055" s="31" t="n"/>
      <c r="K5055" s="31" t="n">
        <v>0</v>
      </c>
      <c r="L5055" s="32" t="n"/>
      <c r="M5055" s="31" t="n">
        <v>0</v>
      </c>
      <c r="N5055" s="31" t="n">
        <v>0</v>
      </c>
      <c r="O5055" s="31" t="n"/>
      <c r="P5055" s="31" t="n"/>
      <c r="Q5055" s="31" t="n">
        <v>0</v>
      </c>
      <c r="R5055" s="31" t="n"/>
      <c r="S5055" s="32" t="n"/>
      <c r="T5055" s="32" t="n"/>
      <c r="V5055" t="inlineStr">
        <is>
          <t>01mzn</t>
        </is>
      </c>
      <c r="W5055" t="n">
        <v>3343</v>
      </c>
      <c r="X5055" t="n">
        <v>4892</v>
      </c>
      <c r="Y5055" t="inlineStr">
        <is>
          <t>c71fe0f5-3b28-4c5f-bdda-a7af99e81f1d</t>
        </is>
      </c>
      <c r="Z5055" t="inlineStr">
        <is>
          <t>Kevin Connauton (UTA D)</t>
        </is>
      </c>
    </row>
    <row r="5056">
      <c r="A5056" t="inlineStr">
        <is>
          <t>Kevin Cormier</t>
        </is>
      </c>
      <c r="B5056" t="inlineStr">
        <is>
          <t>NJD</t>
        </is>
      </c>
      <c r="C5056" t="inlineStr">
        <is>
          <t>LW</t>
        </is>
      </c>
      <c r="D5056" t="inlineStr">
        <is>
          <t>F</t>
        </is>
      </c>
      <c r="E5056" t="n">
        <v>40</v>
      </c>
      <c r="F5056" t="inlineStr">
        <is>
          <t>FA</t>
        </is>
      </c>
      <c r="G5056" t="inlineStr">
        <is>
          <t>FA</t>
        </is>
      </c>
      <c r="H5056" s="30" t="n">
        <v>1</v>
      </c>
      <c r="I5056" s="31" t="n">
        <v>0</v>
      </c>
      <c r="J5056" s="31" t="n"/>
      <c r="K5056" s="31" t="n">
        <v>0</v>
      </c>
      <c r="L5056" s="32" t="n"/>
      <c r="M5056" s="31" t="n">
        <v>0</v>
      </c>
      <c r="N5056" s="31" t="n">
        <v>0</v>
      </c>
      <c r="O5056" s="31" t="n"/>
      <c r="P5056" s="31" t="n"/>
      <c r="Q5056" s="31" t="n">
        <v>0</v>
      </c>
      <c r="R5056" s="31" t="n"/>
      <c r="S5056" s="32" t="n"/>
      <c r="T5056" s="32" t="n"/>
      <c r="V5056" t="inlineStr">
        <is>
          <t>004ko</t>
        </is>
      </c>
      <c r="X5056" t="n">
        <v>3888</v>
      </c>
      <c r="Z5056" t="inlineStr">
        <is>
          <t>Kevin Cormier (NJD LW)</t>
        </is>
      </c>
    </row>
    <row r="5057">
      <c r="A5057" t="inlineStr">
        <is>
          <t>Kevin Czuczman</t>
        </is>
      </c>
      <c r="B5057" t="inlineStr">
        <is>
          <t>MIN</t>
        </is>
      </c>
      <c r="C5057" t="inlineStr">
        <is>
          <t>D</t>
        </is>
      </c>
      <c r="D5057" t="inlineStr">
        <is>
          <t>D</t>
        </is>
      </c>
      <c r="E5057" t="n">
        <v>35</v>
      </c>
      <c r="F5057" t="inlineStr">
        <is>
          <t>FA</t>
        </is>
      </c>
      <c r="G5057" t="inlineStr">
        <is>
          <t>FA</t>
        </is>
      </c>
      <c r="H5057" s="30" t="n">
        <v>1</v>
      </c>
      <c r="I5057" s="31" t="n">
        <v>0</v>
      </c>
      <c r="J5057" s="31" t="n"/>
      <c r="K5057" s="31" t="n">
        <v>0</v>
      </c>
      <c r="L5057" s="32" t="n"/>
      <c r="M5057" s="31" t="n">
        <v>0</v>
      </c>
      <c r="N5057" s="31" t="n">
        <v>0</v>
      </c>
      <c r="O5057" s="31" t="n"/>
      <c r="P5057" s="31" t="n"/>
      <c r="Q5057" s="31" t="n">
        <v>0</v>
      </c>
      <c r="R5057" s="31" t="n"/>
      <c r="S5057" s="32" t="n"/>
      <c r="T5057" s="32" t="n"/>
      <c r="V5057" t="inlineStr">
        <is>
          <t>03aou</t>
        </is>
      </c>
      <c r="W5057" t="n">
        <v>4323</v>
      </c>
      <c r="X5057" t="n">
        <v>6331</v>
      </c>
      <c r="Y5057" t="inlineStr">
        <is>
          <t>c1b9b063-6339-495f-a68c-732f8e23a8a8</t>
        </is>
      </c>
      <c r="Z5057" t="inlineStr">
        <is>
          <t>Kevin Czuczman (MIN D)</t>
        </is>
      </c>
    </row>
    <row r="5058">
      <c r="A5058" t="inlineStr">
        <is>
          <t>Kevin Davis</t>
        </is>
      </c>
      <c r="B5058" t="inlineStr">
        <is>
          <t>COL</t>
        </is>
      </c>
      <c r="C5058" t="inlineStr">
        <is>
          <t>D</t>
        </is>
      </c>
      <c r="D5058" t="inlineStr">
        <is>
          <t>D</t>
        </is>
      </c>
      <c r="E5058" t="n">
        <v>29</v>
      </c>
      <c r="F5058" t="inlineStr">
        <is>
          <t>FA</t>
        </is>
      </c>
      <c r="G5058" t="inlineStr">
        <is>
          <t>FA</t>
        </is>
      </c>
      <c r="H5058" s="30" t="n">
        <v>1</v>
      </c>
      <c r="I5058" s="31" t="n">
        <v>0</v>
      </c>
      <c r="J5058" s="31" t="n"/>
      <c r="K5058" s="31" t="n">
        <v>0</v>
      </c>
      <c r="L5058" s="32" t="n"/>
      <c r="M5058" s="31" t="n">
        <v>0</v>
      </c>
      <c r="N5058" s="31" t="n">
        <v>0</v>
      </c>
      <c r="O5058" s="31" t="n"/>
      <c r="P5058" s="31" t="n"/>
      <c r="Q5058" s="31" t="n">
        <v>0</v>
      </c>
      <c r="R5058" s="31" t="n"/>
      <c r="S5058" s="32" t="n"/>
      <c r="T5058" s="32" t="n"/>
      <c r="V5058" t="inlineStr">
        <is>
          <t>04xbl</t>
        </is>
      </c>
      <c r="X5058" t="n">
        <v>8180</v>
      </c>
      <c r="Z5058" t="inlineStr">
        <is>
          <t>Kevin Davis (COL D)</t>
        </is>
      </c>
    </row>
    <row r="5059">
      <c r="A5059" t="inlineStr">
        <is>
          <t>Kevin Dufour</t>
        </is>
      </c>
      <c r="B5059" t="inlineStr">
        <is>
          <t>(N/A)</t>
        </is>
      </c>
      <c r="C5059" t="inlineStr">
        <is>
          <t>LW</t>
        </is>
      </c>
      <c r="D5059" t="inlineStr">
        <is>
          <t>F</t>
        </is>
      </c>
      <c r="E5059" t="n">
        <v>34</v>
      </c>
      <c r="F5059" t="inlineStr">
        <is>
          <t>FA</t>
        </is>
      </c>
      <c r="G5059" t="inlineStr">
        <is>
          <t>FA</t>
        </is>
      </c>
      <c r="H5059" s="30" t="n">
        <v>1</v>
      </c>
      <c r="I5059" s="31" t="n">
        <v>0</v>
      </c>
      <c r="J5059" s="31" t="n"/>
      <c r="K5059" s="31" t="n">
        <v>0</v>
      </c>
      <c r="L5059" s="32" t="n"/>
      <c r="M5059" s="31" t="n">
        <v>0</v>
      </c>
      <c r="N5059" s="31" t="n">
        <v>0</v>
      </c>
      <c r="O5059" s="31" t="n"/>
      <c r="P5059" s="31" t="n"/>
      <c r="Q5059" s="31" t="n">
        <v>0</v>
      </c>
      <c r="R5059" s="31" t="n"/>
      <c r="S5059" s="32" t="n"/>
      <c r="T5059" s="32" t="n"/>
      <c r="V5059" t="inlineStr">
        <is>
          <t>04l7k</t>
        </is>
      </c>
      <c r="X5059" t="n">
        <v>7795</v>
      </c>
      <c r="Z5059" t="inlineStr">
        <is>
          <t>Kevin Dufour ((N/A) LW)</t>
        </is>
      </c>
    </row>
    <row r="5060">
      <c r="A5060" t="inlineStr">
        <is>
          <t>Kevin Ekman-Larsson</t>
        </is>
      </c>
      <c r="B5060" t="inlineStr">
        <is>
          <t>(N/A)</t>
        </is>
      </c>
      <c r="C5060" t="inlineStr">
        <is>
          <t>D</t>
        </is>
      </c>
      <c r="D5060" t="inlineStr">
        <is>
          <t>D</t>
        </is>
      </c>
      <c r="E5060" t="n">
        <v>31</v>
      </c>
      <c r="F5060" t="inlineStr">
        <is>
          <t>FA</t>
        </is>
      </c>
      <c r="G5060" t="inlineStr">
        <is>
          <t>FA</t>
        </is>
      </c>
      <c r="H5060" s="30" t="n">
        <v>1</v>
      </c>
      <c r="I5060" s="31" t="n">
        <v>0</v>
      </c>
      <c r="J5060" s="31" t="n"/>
      <c r="K5060" s="31" t="n">
        <v>0</v>
      </c>
      <c r="L5060" s="32" t="n"/>
      <c r="M5060" s="31" t="n">
        <v>0</v>
      </c>
      <c r="N5060" s="31" t="n">
        <v>0</v>
      </c>
      <c r="O5060" s="31" t="n"/>
      <c r="P5060" s="31" t="n"/>
      <c r="Q5060" s="31" t="n">
        <v>0</v>
      </c>
      <c r="R5060" s="31" t="n"/>
      <c r="S5060" s="32" t="n"/>
      <c r="T5060" s="32" t="n"/>
      <c r="V5060" t="inlineStr">
        <is>
          <t>04d8v</t>
        </is>
      </c>
      <c r="W5060" t="n">
        <v>5446</v>
      </c>
      <c r="X5060" t="n">
        <v>7739</v>
      </c>
      <c r="Z5060" t="inlineStr">
        <is>
          <t>Kevin Ekman-Larsson ((N/A) D)</t>
        </is>
      </c>
    </row>
    <row r="5061">
      <c r="A5061" t="inlineStr">
        <is>
          <t>Kevin Elgestal</t>
        </is>
      </c>
      <c r="B5061" t="inlineStr">
        <is>
          <t>(N/A)</t>
        </is>
      </c>
      <c r="C5061" t="inlineStr">
        <is>
          <t>RW</t>
        </is>
      </c>
      <c r="D5061" t="inlineStr">
        <is>
          <t>F</t>
        </is>
      </c>
      <c r="E5061" t="n">
        <v>30</v>
      </c>
      <c r="F5061" t="inlineStr">
        <is>
          <t>FA</t>
        </is>
      </c>
      <c r="G5061" t="inlineStr">
        <is>
          <t>FA</t>
        </is>
      </c>
      <c r="H5061" s="30" t="n">
        <v>1</v>
      </c>
      <c r="I5061" s="31" t="n">
        <v>0</v>
      </c>
      <c r="J5061" s="31" t="n"/>
      <c r="K5061" s="31" t="n">
        <v>0</v>
      </c>
      <c r="L5061" s="32" t="n"/>
      <c r="M5061" s="31" t="n">
        <v>0</v>
      </c>
      <c r="N5061" s="31" t="n">
        <v>0</v>
      </c>
      <c r="O5061" s="31" t="n"/>
      <c r="P5061" s="31" t="n"/>
      <c r="Q5061" s="31" t="n">
        <v>0</v>
      </c>
      <c r="R5061" s="31" t="n"/>
      <c r="S5061" s="32" t="n"/>
      <c r="T5061" s="32" t="n"/>
      <c r="V5061" t="inlineStr">
        <is>
          <t>03eee</t>
        </is>
      </c>
      <c r="W5061" t="n">
        <v>4485</v>
      </c>
      <c r="X5061" t="n">
        <v>6561</v>
      </c>
      <c r="Z5061" t="inlineStr">
        <is>
          <t>Kevin Elgestal ((N/A) RW)</t>
        </is>
      </c>
    </row>
    <row r="5062">
      <c r="A5062" t="inlineStr">
        <is>
          <t>Kevin Gagne</t>
        </is>
      </c>
      <c r="B5062" t="inlineStr">
        <is>
          <t>(N/A)</t>
        </is>
      </c>
      <c r="C5062" t="inlineStr">
        <is>
          <t>D</t>
        </is>
      </c>
      <c r="D5062" t="inlineStr">
        <is>
          <t>D</t>
        </is>
      </c>
      <c r="E5062" t="n">
        <v>34</v>
      </c>
      <c r="F5062" t="inlineStr">
        <is>
          <t>FA</t>
        </is>
      </c>
      <c r="G5062" t="inlineStr">
        <is>
          <t>FA</t>
        </is>
      </c>
      <c r="H5062" s="30" t="n">
        <v>1</v>
      </c>
      <c r="I5062" s="31" t="n">
        <v>0</v>
      </c>
      <c r="J5062" s="31" t="n"/>
      <c r="K5062" s="31" t="n">
        <v>0</v>
      </c>
      <c r="L5062" s="32" t="n"/>
      <c r="M5062" s="31" t="n">
        <v>0</v>
      </c>
      <c r="N5062" s="31" t="n">
        <v>0</v>
      </c>
      <c r="O5062" s="31" t="n"/>
      <c r="P5062" s="31" t="n"/>
      <c r="Q5062" s="31" t="n">
        <v>0</v>
      </c>
      <c r="R5062" s="31" t="n"/>
      <c r="S5062" s="32" t="n"/>
      <c r="T5062" s="32" t="n"/>
      <c r="V5062" t="inlineStr">
        <is>
          <t>02ytv</t>
        </is>
      </c>
      <c r="W5062" t="n">
        <v>4094</v>
      </c>
      <c r="X5062" t="n">
        <v>5915</v>
      </c>
      <c r="Z5062" t="inlineStr">
        <is>
          <t>Kevin Gagne ((N/A) D)</t>
        </is>
      </c>
    </row>
    <row r="5063">
      <c r="A5063" t="inlineStr">
        <is>
          <t>Kevin Gibson</t>
        </is>
      </c>
      <c r="B5063" t="inlineStr">
        <is>
          <t>(N/A)</t>
        </is>
      </c>
      <c r="C5063" t="inlineStr">
        <is>
          <t>D</t>
        </is>
      </c>
      <c r="D5063" t="inlineStr">
        <is>
          <t>D</t>
        </is>
      </c>
      <c r="E5063" t="n">
        <v>36</v>
      </c>
      <c r="F5063" t="inlineStr">
        <is>
          <t>FA</t>
        </is>
      </c>
      <c r="G5063" t="inlineStr">
        <is>
          <t>FA</t>
        </is>
      </c>
      <c r="H5063" s="30" t="n">
        <v>1</v>
      </c>
      <c r="I5063" s="31" t="n">
        <v>0</v>
      </c>
      <c r="J5063" s="31" t="n"/>
      <c r="K5063" s="31" t="n">
        <v>0</v>
      </c>
      <c r="L5063" s="32" t="n"/>
      <c r="M5063" s="31" t="n">
        <v>0</v>
      </c>
      <c r="N5063" s="31" t="n">
        <v>0</v>
      </c>
      <c r="O5063" s="31" t="n"/>
      <c r="P5063" s="31" t="n"/>
      <c r="Q5063" s="31" t="n">
        <v>0</v>
      </c>
      <c r="R5063" s="31" t="n"/>
      <c r="S5063" s="32" t="n"/>
      <c r="T5063" s="32" t="n"/>
      <c r="V5063" t="inlineStr">
        <is>
          <t>03wno</t>
        </is>
      </c>
      <c r="X5063" t="n">
        <v>7032</v>
      </c>
      <c r="Z5063" t="inlineStr">
        <is>
          <t>Kevin Gibson ((N/A) D)</t>
        </is>
      </c>
    </row>
    <row r="5064">
      <c r="A5064" t="inlineStr">
        <is>
          <t>Kevin Goumas</t>
        </is>
      </c>
      <c r="B5064" t="inlineStr">
        <is>
          <t>(N/A)</t>
        </is>
      </c>
      <c r="C5064" t="inlineStr">
        <is>
          <t>C</t>
        </is>
      </c>
      <c r="D5064" t="inlineStr">
        <is>
          <t>F</t>
        </is>
      </c>
      <c r="E5064" t="n">
        <v>34</v>
      </c>
      <c r="F5064" t="inlineStr">
        <is>
          <t>FA</t>
        </is>
      </c>
      <c r="G5064" t="inlineStr">
        <is>
          <t>FA</t>
        </is>
      </c>
      <c r="H5064" s="30" t="n">
        <v>1</v>
      </c>
      <c r="I5064" s="31" t="n">
        <v>0</v>
      </c>
      <c r="J5064" s="31" t="n"/>
      <c r="K5064" s="31" t="n">
        <v>0</v>
      </c>
      <c r="L5064" s="32" t="n"/>
      <c r="M5064" s="31" t="n">
        <v>0</v>
      </c>
      <c r="N5064" s="31" t="n">
        <v>0</v>
      </c>
      <c r="O5064" s="31" t="n"/>
      <c r="P5064" s="31" t="n"/>
      <c r="Q5064" s="31" t="n">
        <v>0</v>
      </c>
      <c r="R5064" s="31" t="n"/>
      <c r="S5064" s="32" t="n"/>
      <c r="T5064" s="32" t="n"/>
      <c r="V5064" t="inlineStr">
        <is>
          <t>02ycc</t>
        </is>
      </c>
      <c r="W5064" t="n">
        <v>4339</v>
      </c>
      <c r="X5064" t="n">
        <v>6686</v>
      </c>
      <c r="Z5064" t="inlineStr">
        <is>
          <t>Kevin Goumas ((N/A) C)</t>
        </is>
      </c>
    </row>
    <row r="5065">
      <c r="A5065" t="inlineStr">
        <is>
          <t>Kevin Hancock</t>
        </is>
      </c>
      <c r="B5065" t="inlineStr">
        <is>
          <t>(N/A)</t>
        </is>
      </c>
      <c r="C5065" t="inlineStr">
        <is>
          <t>LW</t>
        </is>
      </c>
      <c r="D5065" t="inlineStr">
        <is>
          <t>F</t>
        </is>
      </c>
      <c r="E5065" t="n">
        <v>28</v>
      </c>
      <c r="F5065" t="inlineStr">
        <is>
          <t>FA</t>
        </is>
      </c>
      <c r="G5065" t="inlineStr">
        <is>
          <t>FA</t>
        </is>
      </c>
      <c r="H5065" s="30" t="n">
        <v>1</v>
      </c>
      <c r="I5065" s="31" t="n">
        <v>0</v>
      </c>
      <c r="J5065" s="31" t="n"/>
      <c r="K5065" s="31" t="n">
        <v>0</v>
      </c>
      <c r="L5065" s="32" t="n"/>
      <c r="M5065" s="31" t="n">
        <v>0</v>
      </c>
      <c r="N5065" s="31" t="n">
        <v>0</v>
      </c>
      <c r="O5065" s="31" t="n"/>
      <c r="P5065" s="31" t="n"/>
      <c r="Q5065" s="31" t="n">
        <v>0</v>
      </c>
      <c r="R5065" s="31" t="n"/>
      <c r="S5065" s="32" t="n"/>
      <c r="T5065" s="32" t="n"/>
      <c r="V5065" t="inlineStr">
        <is>
          <t>04ffm</t>
        </is>
      </c>
      <c r="X5065" t="n">
        <v>7771</v>
      </c>
      <c r="Z5065" t="inlineStr">
        <is>
          <t>Kevin Hancock ((N/A) LW)</t>
        </is>
      </c>
    </row>
    <row r="5066">
      <c r="A5066" t="inlineStr">
        <is>
          <t>Kevin Harvey</t>
        </is>
      </c>
      <c r="B5066" t="inlineStr">
        <is>
          <t>(N/A)</t>
        </is>
      </c>
      <c r="C5066" t="inlineStr">
        <is>
          <t>LW</t>
        </is>
      </c>
      <c r="D5066" t="inlineStr">
        <is>
          <t>F</t>
        </is>
      </c>
      <c r="E5066" t="n">
        <v>41</v>
      </c>
      <c r="F5066" t="inlineStr">
        <is>
          <t>FA</t>
        </is>
      </c>
      <c r="G5066" t="inlineStr">
        <is>
          <t>FA</t>
        </is>
      </c>
      <c r="H5066" s="30" t="n">
        <v>1</v>
      </c>
      <c r="I5066" s="31" t="n">
        <v>0</v>
      </c>
      <c r="J5066" s="31" t="n"/>
      <c r="K5066" s="31" t="n">
        <v>0</v>
      </c>
      <c r="L5066" s="32" t="n"/>
      <c r="M5066" s="31" t="n">
        <v>0</v>
      </c>
      <c r="N5066" s="31" t="n">
        <v>0</v>
      </c>
      <c r="O5066" s="31" t="n"/>
      <c r="P5066" s="31" t="n"/>
      <c r="Q5066" s="31" t="n">
        <v>0</v>
      </c>
      <c r="R5066" s="31" t="n"/>
      <c r="S5066" s="32" t="n"/>
      <c r="T5066" s="32" t="n"/>
      <c r="V5066" t="inlineStr">
        <is>
          <t>01mc9</t>
        </is>
      </c>
      <c r="X5066" t="n">
        <v>3486</v>
      </c>
      <c r="Z5066" t="inlineStr">
        <is>
          <t>Kevin Harvey ((N/A) LW)</t>
        </is>
      </c>
    </row>
    <row r="5067">
      <c r="A5067" t="inlineStr">
        <is>
          <t>Kevin He</t>
        </is>
      </c>
      <c r="B5067" t="inlineStr">
        <is>
          <t>WPG</t>
        </is>
      </c>
      <c r="C5067" t="inlineStr">
        <is>
          <t>LW</t>
        </is>
      </c>
      <c r="D5067" t="inlineStr">
        <is>
          <t>F</t>
        </is>
      </c>
      <c r="E5067" t="n">
        <v>20</v>
      </c>
      <c r="F5067" t="inlineStr">
        <is>
          <t>FA</t>
        </is>
      </c>
      <c r="G5067" t="inlineStr">
        <is>
          <t>FA</t>
        </is>
      </c>
      <c r="H5067" s="30" t="n">
        <v>840000</v>
      </c>
      <c r="I5067" s="31" t="n">
        <v>0</v>
      </c>
      <c r="J5067" s="31" t="n"/>
      <c r="K5067" s="31" t="n">
        <v>0</v>
      </c>
      <c r="L5067" s="32" t="n"/>
      <c r="M5067" s="31" t="n">
        <v>0</v>
      </c>
      <c r="N5067" s="31" t="n">
        <v>0</v>
      </c>
      <c r="O5067" s="31" t="n"/>
      <c r="P5067" s="31" t="n"/>
      <c r="Q5067" s="31" t="n">
        <v>0</v>
      </c>
      <c r="R5067" s="31" t="n"/>
      <c r="S5067" s="32" t="n"/>
      <c r="T5067" s="32" t="n"/>
      <c r="V5067" t="inlineStr">
        <is>
          <t>06mbi</t>
        </is>
      </c>
      <c r="W5067" t="n">
        <v>7285</v>
      </c>
      <c r="Y5067" t="inlineStr">
        <is>
          <t>2cd9ed5c-1dd9-4ae3-b24c-b0f41b204955</t>
        </is>
      </c>
      <c r="Z5067" t="inlineStr">
        <is>
          <t>Kevin He (WPG LW)</t>
        </is>
      </c>
    </row>
    <row r="5068">
      <c r="A5068" t="inlineStr">
        <is>
          <t>Kevin Klein</t>
        </is>
      </c>
      <c r="B5068" t="inlineStr">
        <is>
          <t>(N/A)</t>
        </is>
      </c>
      <c r="C5068" t="inlineStr">
        <is>
          <t>D</t>
        </is>
      </c>
      <c r="D5068" t="inlineStr">
        <is>
          <t>D</t>
        </is>
      </c>
      <c r="E5068" t="n">
        <v>41</v>
      </c>
      <c r="F5068" t="inlineStr">
        <is>
          <t>FA</t>
        </is>
      </c>
      <c r="G5068" t="inlineStr">
        <is>
          <t>FA</t>
        </is>
      </c>
      <c r="H5068" s="30" t="n">
        <v>1</v>
      </c>
      <c r="I5068" s="31" t="n">
        <v>0</v>
      </c>
      <c r="J5068" s="31" t="n"/>
      <c r="K5068" s="31" t="n">
        <v>0</v>
      </c>
      <c r="L5068" s="32" t="n"/>
      <c r="M5068" s="31" t="n">
        <v>0</v>
      </c>
      <c r="N5068" s="31" t="n">
        <v>0</v>
      </c>
      <c r="O5068" s="31" t="n"/>
      <c r="P5068" s="31" t="n"/>
      <c r="Q5068" s="31" t="n">
        <v>0</v>
      </c>
      <c r="R5068" s="31" t="n"/>
      <c r="S5068" s="32" t="n"/>
      <c r="T5068" s="32" t="n"/>
      <c r="V5068" t="inlineStr">
        <is>
          <t>003wk</t>
        </is>
      </c>
      <c r="W5068" t="n">
        <v>1942</v>
      </c>
      <c r="X5068" t="n">
        <v>3375</v>
      </c>
      <c r="Z5068" t="inlineStr">
        <is>
          <t>Kevin Klein ((N/A) D)</t>
        </is>
      </c>
    </row>
    <row r="5069">
      <c r="A5069" t="inlineStr">
        <is>
          <t>Kevin Klima</t>
        </is>
      </c>
      <c r="B5069" t="inlineStr">
        <is>
          <t>UTA</t>
        </is>
      </c>
      <c r="C5069" t="inlineStr">
        <is>
          <t>LW</t>
        </is>
      </c>
      <c r="D5069" t="inlineStr">
        <is>
          <t>F</t>
        </is>
      </c>
      <c r="E5069" t="n">
        <v>29</v>
      </c>
      <c r="F5069" t="inlineStr">
        <is>
          <t>FA</t>
        </is>
      </c>
      <c r="G5069" t="inlineStr">
        <is>
          <t>FA</t>
        </is>
      </c>
      <c r="H5069" s="30" t="n">
        <v>1</v>
      </c>
      <c r="I5069" s="31" t="n">
        <v>0</v>
      </c>
      <c r="J5069" s="31" t="n"/>
      <c r="K5069" s="31" t="n">
        <v>0</v>
      </c>
      <c r="L5069" s="32" t="n"/>
      <c r="M5069" s="31" t="n">
        <v>0</v>
      </c>
      <c r="N5069" s="31" t="n">
        <v>0</v>
      </c>
      <c r="O5069" s="31" t="n"/>
      <c r="P5069" s="31" t="n"/>
      <c r="Q5069" s="31" t="n">
        <v>0</v>
      </c>
      <c r="R5069" s="31" t="n"/>
      <c r="S5069" s="32" t="n"/>
      <c r="T5069" s="32" t="n"/>
      <c r="V5069" t="inlineStr">
        <is>
          <t>04xaz</t>
        </is>
      </c>
      <c r="X5069" t="n">
        <v>8161</v>
      </c>
      <c r="Z5069" t="inlineStr">
        <is>
          <t>Kevin Klima (UTA LW)</t>
        </is>
      </c>
    </row>
    <row r="5070">
      <c r="A5070" t="inlineStr">
        <is>
          <t>Kevin Labanc</t>
        </is>
      </c>
      <c r="B5070" t="inlineStr">
        <is>
          <t>(N/A)</t>
        </is>
      </c>
      <c r="C5070" t="inlineStr">
        <is>
          <t>RW</t>
        </is>
      </c>
      <c r="D5070" t="inlineStr">
        <is>
          <t>F</t>
        </is>
      </c>
      <c r="E5070" t="n">
        <v>30</v>
      </c>
      <c r="F5070" t="inlineStr">
        <is>
          <t>FA</t>
        </is>
      </c>
      <c r="G5070" t="inlineStr">
        <is>
          <t>FA</t>
        </is>
      </c>
      <c r="H5070" s="30" t="n">
        <v>1</v>
      </c>
      <c r="I5070" s="31" t="n">
        <v>0</v>
      </c>
      <c r="J5070" s="31" t="n"/>
      <c r="K5070" s="31" t="n">
        <v>0</v>
      </c>
      <c r="L5070" s="32" t="n"/>
      <c r="M5070" s="31" t="n">
        <v>0</v>
      </c>
      <c r="N5070" s="31" t="n">
        <v>0</v>
      </c>
      <c r="O5070" s="31" t="n"/>
      <c r="P5070" s="31" t="n"/>
      <c r="Q5070" s="31" t="n">
        <v>0</v>
      </c>
      <c r="R5070" s="31" t="n"/>
      <c r="S5070" s="32" t="n"/>
      <c r="T5070" s="32" t="n"/>
      <c r="V5070" t="inlineStr">
        <is>
          <t>03edt</t>
        </is>
      </c>
      <c r="W5070" t="n">
        <v>4593</v>
      </c>
      <c r="X5070" t="n">
        <v>6539</v>
      </c>
      <c r="Y5070" t="inlineStr">
        <is>
          <t>fd6ce123-571d-47d8-85cf-3efca1594f80</t>
        </is>
      </c>
      <c r="Z5070" t="inlineStr">
        <is>
          <t>Kevin Labanc ((N/A) RW)</t>
        </is>
      </c>
    </row>
    <row r="5071">
      <c r="A5071" t="inlineStr">
        <is>
          <t>Kevin Lalande</t>
        </is>
      </c>
      <c r="B5071" t="inlineStr">
        <is>
          <t>(N/A)</t>
        </is>
      </c>
      <c r="C5071" t="inlineStr">
        <is>
          <t>G</t>
        </is>
      </c>
      <c r="D5071" t="inlineStr">
        <is>
          <t>G</t>
        </is>
      </c>
      <c r="E5071" t="n">
        <v>39</v>
      </c>
      <c r="F5071" t="inlineStr">
        <is>
          <t>FA</t>
        </is>
      </c>
      <c r="G5071" t="inlineStr">
        <is>
          <t>FA</t>
        </is>
      </c>
      <c r="H5071" s="30" t="n">
        <v>1</v>
      </c>
      <c r="I5071" s="31" t="n">
        <v>0</v>
      </c>
      <c r="J5071" s="31" t="n"/>
      <c r="K5071" s="31" t="n">
        <v>0</v>
      </c>
      <c r="L5071" s="32" t="n"/>
      <c r="M5071" s="31" t="n">
        <v>0</v>
      </c>
      <c r="N5071" s="31" t="n">
        <v>0</v>
      </c>
      <c r="O5071" s="31" t="n"/>
      <c r="P5071" s="31" t="n"/>
      <c r="Q5071" s="31" t="n">
        <v>0</v>
      </c>
      <c r="R5071" s="31" t="n"/>
      <c r="S5071" s="32" t="n"/>
      <c r="T5071" s="32" t="n"/>
      <c r="V5071" t="inlineStr">
        <is>
          <t>004ml</t>
        </is>
      </c>
      <c r="W5071" t="n">
        <v>3198</v>
      </c>
      <c r="X5071" t="n">
        <v>4112</v>
      </c>
      <c r="Z5071" t="inlineStr">
        <is>
          <t>Kevin Lalande ((N/A) G)</t>
        </is>
      </c>
    </row>
    <row r="5072">
      <c r="A5072" t="inlineStr">
        <is>
          <t>Kevin Lynch</t>
        </is>
      </c>
      <c r="B5072" t="inlineStr">
        <is>
          <t>MTL</t>
        </is>
      </c>
      <c r="C5072" t="inlineStr">
        <is>
          <t>C</t>
        </is>
      </c>
      <c r="D5072" t="inlineStr">
        <is>
          <t>F</t>
        </is>
      </c>
      <c r="E5072" t="n">
        <v>35</v>
      </c>
      <c r="F5072" t="inlineStr">
        <is>
          <t>FA</t>
        </is>
      </c>
      <c r="G5072" t="inlineStr">
        <is>
          <t>FA</t>
        </is>
      </c>
      <c r="H5072" s="30" t="n">
        <v>1</v>
      </c>
      <c r="I5072" s="31" t="n">
        <v>0</v>
      </c>
      <c r="J5072" s="31" t="n"/>
      <c r="K5072" s="31" t="n">
        <v>0</v>
      </c>
      <c r="L5072" s="32" t="n"/>
      <c r="M5072" s="31" t="n">
        <v>0</v>
      </c>
      <c r="N5072" s="31" t="n">
        <v>0</v>
      </c>
      <c r="O5072" s="31" t="n"/>
      <c r="P5072" s="31" t="n"/>
      <c r="Q5072" s="31" t="n">
        <v>0</v>
      </c>
      <c r="R5072" s="31" t="n"/>
      <c r="S5072" s="32" t="n"/>
      <c r="T5072" s="32" t="n"/>
      <c r="V5072" t="inlineStr">
        <is>
          <t>01mz6</t>
        </is>
      </c>
      <c r="W5072" t="n">
        <v>3324</v>
      </c>
      <c r="X5072" t="n">
        <v>7772</v>
      </c>
      <c r="Y5072" t="inlineStr">
        <is>
          <t>7671a9b8-f6e3-4c4d-a926-b06e6fddef56</t>
        </is>
      </c>
      <c r="Z5072" t="inlineStr">
        <is>
          <t>Kevin Lynch (MTL C)</t>
        </is>
      </c>
    </row>
    <row r="5073">
      <c r="A5073" t="inlineStr">
        <is>
          <t>Kevin Mandolese</t>
        </is>
      </c>
      <c r="B5073" t="inlineStr">
        <is>
          <t>MTL</t>
        </is>
      </c>
      <c r="C5073" t="inlineStr">
        <is>
          <t>G</t>
        </is>
      </c>
      <c r="D5073" t="inlineStr">
        <is>
          <t>G</t>
        </is>
      </c>
      <c r="E5073" t="n">
        <v>26</v>
      </c>
      <c r="F5073" t="inlineStr">
        <is>
          <t>FA</t>
        </is>
      </c>
      <c r="G5073" t="inlineStr">
        <is>
          <t>FA</t>
        </is>
      </c>
      <c r="H5073" s="30" t="n">
        <v>1</v>
      </c>
      <c r="I5073" s="31" t="n">
        <v>0</v>
      </c>
      <c r="J5073" s="31" t="n"/>
      <c r="K5073" s="31" t="n">
        <v>0</v>
      </c>
      <c r="L5073" s="32" t="n"/>
      <c r="M5073" s="31" t="n">
        <v>0</v>
      </c>
      <c r="N5073" s="31" t="n">
        <v>0</v>
      </c>
      <c r="O5073" s="31" t="n"/>
      <c r="P5073" s="31" t="n"/>
      <c r="Q5073" s="31" t="n">
        <v>0</v>
      </c>
      <c r="R5073" s="31" t="n"/>
      <c r="S5073" s="32" t="n"/>
      <c r="T5073" s="32" t="n"/>
      <c r="V5073" t="inlineStr">
        <is>
          <t>04ld5</t>
        </is>
      </c>
      <c r="W5073" t="n">
        <v>5790</v>
      </c>
      <c r="X5073" t="n">
        <v>8054</v>
      </c>
      <c r="Y5073" t="inlineStr">
        <is>
          <t>2a0f951b-520b-48ab-b89d-fda6e74b9619</t>
        </is>
      </c>
      <c r="Z5073" t="inlineStr">
        <is>
          <t>Kevin Mandolese (MTL G)</t>
        </is>
      </c>
    </row>
    <row r="5074">
      <c r="A5074" t="inlineStr">
        <is>
          <t>Kevin Marshall</t>
        </is>
      </c>
      <c r="B5074" t="inlineStr">
        <is>
          <t>(N/A)</t>
        </is>
      </c>
      <c r="C5074" t="inlineStr">
        <is>
          <t>D</t>
        </is>
      </c>
      <c r="D5074" t="inlineStr">
        <is>
          <t>D</t>
        </is>
      </c>
      <c r="E5074" t="n">
        <v>37</v>
      </c>
      <c r="F5074" t="inlineStr">
        <is>
          <t>FA</t>
        </is>
      </c>
      <c r="G5074" t="inlineStr">
        <is>
          <t>FA</t>
        </is>
      </c>
      <c r="H5074" s="30" t="n">
        <v>1</v>
      </c>
      <c r="I5074" s="31" t="n">
        <v>0</v>
      </c>
      <c r="J5074" s="31" t="n"/>
      <c r="K5074" s="31" t="n">
        <v>0</v>
      </c>
      <c r="L5074" s="32" t="n"/>
      <c r="M5074" s="31" t="n">
        <v>0</v>
      </c>
      <c r="N5074" s="31" t="n">
        <v>0</v>
      </c>
      <c r="O5074" s="31" t="n"/>
      <c r="P5074" s="31" t="n"/>
      <c r="Q5074" s="31" t="n">
        <v>0</v>
      </c>
      <c r="R5074" s="31" t="n"/>
      <c r="S5074" s="32" t="n"/>
      <c r="T5074" s="32" t="n"/>
      <c r="V5074" t="inlineStr">
        <is>
          <t>00qrw</t>
        </is>
      </c>
      <c r="W5074" t="n">
        <v>2829</v>
      </c>
      <c r="X5074" t="n">
        <v>4528</v>
      </c>
      <c r="Z5074" t="inlineStr">
        <is>
          <t>Kevin Marshall ((N/A) D)</t>
        </is>
      </c>
    </row>
    <row r="5075">
      <c r="A5075" t="inlineStr">
        <is>
          <t>Kevin Montgomery</t>
        </is>
      </c>
      <c r="B5075" t="inlineStr">
        <is>
          <t>(N/A)</t>
        </is>
      </c>
      <c r="C5075" t="inlineStr">
        <is>
          <t>D</t>
        </is>
      </c>
      <c r="D5075" t="inlineStr">
        <is>
          <t>D</t>
        </is>
      </c>
      <c r="E5075" t="n">
        <v>38</v>
      </c>
      <c r="F5075" t="inlineStr">
        <is>
          <t>FA</t>
        </is>
      </c>
      <c r="G5075" t="inlineStr">
        <is>
          <t>FA</t>
        </is>
      </c>
      <c r="H5075" s="30" t="n">
        <v>1</v>
      </c>
      <c r="I5075" s="31" t="n">
        <v>0</v>
      </c>
      <c r="J5075" s="31" t="n"/>
      <c r="K5075" s="31" t="n">
        <v>0</v>
      </c>
      <c r="L5075" s="32" t="n"/>
      <c r="M5075" s="31" t="n">
        <v>0</v>
      </c>
      <c r="N5075" s="31" t="n">
        <v>0</v>
      </c>
      <c r="O5075" s="31" t="n"/>
      <c r="P5075" s="31" t="n"/>
      <c r="Q5075" s="31" t="n">
        <v>0</v>
      </c>
      <c r="R5075" s="31" t="n"/>
      <c r="S5075" s="32" t="n"/>
      <c r="T5075" s="32" t="n"/>
      <c r="V5075" t="inlineStr">
        <is>
          <t>01mln</t>
        </is>
      </c>
      <c r="W5075" t="n">
        <v>3647</v>
      </c>
      <c r="X5075" t="n">
        <v>4800</v>
      </c>
      <c r="Z5075" t="inlineStr">
        <is>
          <t>Kevin Montgomery ((N/A) D)</t>
        </is>
      </c>
    </row>
    <row r="5076">
      <c r="A5076" t="inlineStr">
        <is>
          <t>Kevin Nastiuk</t>
        </is>
      </c>
      <c r="B5076" t="inlineStr">
        <is>
          <t>(N/A)</t>
        </is>
      </c>
      <c r="C5076" t="inlineStr">
        <is>
          <t>G</t>
        </is>
      </c>
      <c r="D5076" t="inlineStr">
        <is>
          <t>G</t>
        </is>
      </c>
      <c r="E5076" t="n">
        <v>41</v>
      </c>
      <c r="F5076" t="inlineStr">
        <is>
          <t>FA</t>
        </is>
      </c>
      <c r="G5076" t="inlineStr">
        <is>
          <t>FA</t>
        </is>
      </c>
      <c r="H5076" s="30" t="n">
        <v>1</v>
      </c>
      <c r="I5076" s="31" t="n">
        <v>0</v>
      </c>
      <c r="J5076" s="31" t="n"/>
      <c r="K5076" s="31" t="n">
        <v>0</v>
      </c>
      <c r="L5076" s="32" t="n"/>
      <c r="M5076" s="31" t="n">
        <v>0</v>
      </c>
      <c r="N5076" s="31" t="n">
        <v>0</v>
      </c>
      <c r="O5076" s="31" t="n"/>
      <c r="P5076" s="31" t="n"/>
      <c r="Q5076" s="31" t="n">
        <v>0</v>
      </c>
      <c r="R5076" s="31" t="n"/>
      <c r="S5076" s="32" t="n"/>
      <c r="T5076" s="32" t="n"/>
      <c r="V5076" t="inlineStr">
        <is>
          <t>003jg</t>
        </is>
      </c>
      <c r="W5076" t="n">
        <v>2286</v>
      </c>
      <c r="X5076" t="n">
        <v>3694</v>
      </c>
      <c r="Z5076" t="inlineStr">
        <is>
          <t>Kevin Nastiuk ((N/A) G)</t>
        </is>
      </c>
    </row>
    <row r="5077">
      <c r="A5077" t="inlineStr">
        <is>
          <t>Kevin Porter</t>
        </is>
      </c>
      <c r="B5077" t="inlineStr">
        <is>
          <t>BUF</t>
        </is>
      </c>
      <c r="C5077" t="inlineStr">
        <is>
          <t>C</t>
        </is>
      </c>
      <c r="D5077" t="inlineStr">
        <is>
          <t>F</t>
        </is>
      </c>
      <c r="E5077" t="n">
        <v>40</v>
      </c>
      <c r="F5077" t="inlineStr">
        <is>
          <t>FA</t>
        </is>
      </c>
      <c r="G5077" t="inlineStr">
        <is>
          <t>FA</t>
        </is>
      </c>
      <c r="H5077" s="30" t="n">
        <v>1</v>
      </c>
      <c r="I5077" s="31" t="n">
        <v>0</v>
      </c>
      <c r="J5077" s="31" t="n"/>
      <c r="K5077" s="31" t="n">
        <v>0</v>
      </c>
      <c r="L5077" s="32" t="n"/>
      <c r="M5077" s="31" t="n">
        <v>0</v>
      </c>
      <c r="N5077" s="31" t="n">
        <v>0</v>
      </c>
      <c r="O5077" s="31" t="n"/>
      <c r="P5077" s="31" t="n"/>
      <c r="Q5077" s="31" t="n">
        <v>0</v>
      </c>
      <c r="R5077" s="31" t="n"/>
      <c r="S5077" s="32" t="n"/>
      <c r="T5077" s="32" t="n"/>
      <c r="V5077" t="inlineStr">
        <is>
          <t>0058h</t>
        </is>
      </c>
      <c r="W5077" t="n">
        <v>2973</v>
      </c>
      <c r="X5077" t="n">
        <v>4413</v>
      </c>
      <c r="Z5077" t="inlineStr">
        <is>
          <t>Kevin Porter (BUF C)</t>
        </is>
      </c>
    </row>
    <row r="5078">
      <c r="A5078" t="inlineStr">
        <is>
          <t>Kevin Poulin</t>
        </is>
      </c>
      <c r="B5078" t="inlineStr">
        <is>
          <t>(N/A)</t>
        </is>
      </c>
      <c r="C5078" t="inlineStr">
        <is>
          <t>G</t>
        </is>
      </c>
      <c r="D5078" t="inlineStr">
        <is>
          <t>G</t>
        </is>
      </c>
      <c r="E5078" t="n">
        <v>36</v>
      </c>
      <c r="F5078" t="inlineStr">
        <is>
          <t>FA</t>
        </is>
      </c>
      <c r="G5078" t="inlineStr">
        <is>
          <t>FA</t>
        </is>
      </c>
      <c r="H5078" s="30" t="n">
        <v>1</v>
      </c>
      <c r="I5078" s="31" t="n">
        <v>0</v>
      </c>
      <c r="J5078" s="31" t="n"/>
      <c r="K5078" s="31" t="n">
        <v>0</v>
      </c>
      <c r="L5078" s="32" t="n"/>
      <c r="M5078" s="31" t="n">
        <v>0</v>
      </c>
      <c r="N5078" s="31" t="n">
        <v>0</v>
      </c>
      <c r="O5078" s="31" t="n"/>
      <c r="P5078" s="31" t="n"/>
      <c r="Q5078" s="31" t="n">
        <v>0</v>
      </c>
      <c r="R5078" s="31" t="n"/>
      <c r="S5078" s="32" t="n"/>
      <c r="T5078" s="32" t="n"/>
      <c r="V5078" t="inlineStr">
        <is>
          <t>01mkb</t>
        </is>
      </c>
      <c r="W5078" t="n">
        <v>3484</v>
      </c>
      <c r="X5078" t="n">
        <v>4789</v>
      </c>
      <c r="Y5078" t="inlineStr">
        <is>
          <t>432bd0ac-0f24-11e2-8525-18a905767e44</t>
        </is>
      </c>
      <c r="Z5078" t="inlineStr">
        <is>
          <t>Kevin Poulin ((N/A) G)</t>
        </is>
      </c>
    </row>
    <row r="5079">
      <c r="A5079" t="inlineStr">
        <is>
          <t>Kevin Quick</t>
        </is>
      </c>
      <c r="B5079" t="inlineStr">
        <is>
          <t>(N/A)</t>
        </is>
      </c>
      <c r="C5079" t="inlineStr">
        <is>
          <t>D</t>
        </is>
      </c>
      <c r="D5079" t="inlineStr">
        <is>
          <t>D</t>
        </is>
      </c>
      <c r="E5079" t="n">
        <v>38</v>
      </c>
      <c r="F5079" t="inlineStr">
        <is>
          <t>FA</t>
        </is>
      </c>
      <c r="G5079" t="inlineStr">
        <is>
          <t>FA</t>
        </is>
      </c>
      <c r="H5079" s="30" t="n">
        <v>1</v>
      </c>
      <c r="I5079" s="31" t="n">
        <v>0</v>
      </c>
      <c r="J5079" s="31" t="n"/>
      <c r="K5079" s="31" t="n">
        <v>0</v>
      </c>
      <c r="L5079" s="32" t="n"/>
      <c r="M5079" s="31" t="n">
        <v>0</v>
      </c>
      <c r="N5079" s="31" t="n">
        <v>0</v>
      </c>
      <c r="O5079" s="31" t="n"/>
      <c r="P5079" s="31" t="n"/>
      <c r="Q5079" s="31" t="n">
        <v>0</v>
      </c>
      <c r="R5079" s="31" t="n"/>
      <c r="S5079" s="32" t="n"/>
      <c r="T5079" s="32" t="n"/>
      <c r="V5079" t="inlineStr">
        <is>
          <t>005j7</t>
        </is>
      </c>
      <c r="W5079" t="n">
        <v>2939</v>
      </c>
      <c r="X5079" t="n">
        <v>4463</v>
      </c>
      <c r="Z5079" t="inlineStr">
        <is>
          <t>Kevin Quick ((N/A) D)</t>
        </is>
      </c>
    </row>
    <row r="5080">
      <c r="A5080" t="inlineStr">
        <is>
          <t>Kevin Raine</t>
        </is>
      </c>
      <c r="B5080" t="inlineStr">
        <is>
          <t>(N/A)</t>
        </is>
      </c>
      <c r="C5080" t="inlineStr">
        <is>
          <t>D</t>
        </is>
      </c>
      <c r="D5080" t="inlineStr">
        <is>
          <t>D</t>
        </is>
      </c>
      <c r="E5080" t="n">
        <v>33</v>
      </c>
      <c r="F5080" t="inlineStr">
        <is>
          <t>FA</t>
        </is>
      </c>
      <c r="G5080" t="inlineStr">
        <is>
          <t>FA</t>
        </is>
      </c>
      <c r="H5080" s="30" t="n">
        <v>1</v>
      </c>
      <c r="I5080" s="31" t="n">
        <v>0</v>
      </c>
      <c r="J5080" s="31" t="n"/>
      <c r="K5080" s="31" t="n">
        <v>0</v>
      </c>
      <c r="L5080" s="32" t="n"/>
      <c r="M5080" s="31" t="n">
        <v>0</v>
      </c>
      <c r="N5080" s="31" t="n">
        <v>0</v>
      </c>
      <c r="O5080" s="31" t="n"/>
      <c r="P5080" s="31" t="n"/>
      <c r="Q5080" s="31" t="n">
        <v>0</v>
      </c>
      <c r="R5080" s="31" t="n"/>
      <c r="S5080" s="32" t="n"/>
      <c r="T5080" s="32" t="n"/>
      <c r="V5080" t="inlineStr">
        <is>
          <t>038n0</t>
        </is>
      </c>
      <c r="X5080" t="n">
        <v>6272</v>
      </c>
      <c r="Z5080" t="inlineStr">
        <is>
          <t>Kevin Raine ((N/A) D)</t>
        </is>
      </c>
    </row>
    <row r="5081">
      <c r="A5081" t="inlineStr">
        <is>
          <t>Kevin Reidler</t>
        </is>
      </c>
      <c r="B5081" t="inlineStr">
        <is>
          <t>OTT</t>
        </is>
      </c>
      <c r="C5081" t="inlineStr">
        <is>
          <t>G</t>
        </is>
      </c>
      <c r="D5081" t="inlineStr">
        <is>
          <t>G</t>
        </is>
      </c>
      <c r="E5081" t="n">
        <v>22</v>
      </c>
      <c r="F5081" t="inlineStr">
        <is>
          <t>FA</t>
        </is>
      </c>
      <c r="G5081" t="inlineStr">
        <is>
          <t>FA</t>
        </is>
      </c>
      <c r="H5081" s="30" t="n">
        <v>946250</v>
      </c>
      <c r="I5081" s="31" t="n">
        <v>0</v>
      </c>
      <c r="J5081" s="31" t="n"/>
      <c r="K5081" s="31" t="n">
        <v>0</v>
      </c>
      <c r="L5081" s="32" t="n"/>
      <c r="M5081" s="31" t="n">
        <v>0</v>
      </c>
      <c r="N5081" s="31" t="n">
        <v>0</v>
      </c>
      <c r="O5081" s="31" t="n"/>
      <c r="P5081" s="31" t="n"/>
      <c r="Q5081" s="31" t="n">
        <v>0</v>
      </c>
      <c r="R5081" s="31" t="n"/>
      <c r="S5081" s="32" t="n"/>
      <c r="T5081" s="32" t="n"/>
      <c r="V5081" t="inlineStr">
        <is>
          <t>062lj</t>
        </is>
      </c>
      <c r="W5081" t="n">
        <v>7650</v>
      </c>
      <c r="Y5081" t="inlineStr">
        <is>
          <t>e4593354-02af-4f85-9b84-d505bbc169a7</t>
        </is>
      </c>
      <c r="Z5081" t="inlineStr">
        <is>
          <t>Kevin Reidler (OTT G)</t>
        </is>
      </c>
    </row>
    <row r="5082">
      <c r="A5082" t="inlineStr">
        <is>
          <t>Kevin Roy</t>
        </is>
      </c>
      <c r="B5082" t="inlineStr">
        <is>
          <t>MTL</t>
        </is>
      </c>
      <c r="C5082" t="inlineStr">
        <is>
          <t>LW</t>
        </is>
      </c>
      <c r="D5082" t="inlineStr">
        <is>
          <t>F</t>
        </is>
      </c>
      <c r="E5082" t="n">
        <v>33</v>
      </c>
      <c r="F5082" t="inlineStr">
        <is>
          <t>FA</t>
        </is>
      </c>
      <c r="G5082" t="inlineStr">
        <is>
          <t>FA</t>
        </is>
      </c>
      <c r="H5082" s="30" t="n">
        <v>1</v>
      </c>
      <c r="I5082" s="31" t="n">
        <v>0</v>
      </c>
      <c r="J5082" s="31" t="n"/>
      <c r="K5082" s="31" t="n">
        <v>0</v>
      </c>
      <c r="L5082" s="32" t="n"/>
      <c r="M5082" s="31" t="n">
        <v>0</v>
      </c>
      <c r="N5082" s="31" t="n">
        <v>0</v>
      </c>
      <c r="O5082" s="31" t="n"/>
      <c r="P5082" s="31" t="n"/>
      <c r="Q5082" s="31" t="n">
        <v>0</v>
      </c>
      <c r="R5082" s="31" t="n"/>
      <c r="S5082" s="32" t="n"/>
      <c r="T5082" s="32" t="n"/>
      <c r="V5082" t="inlineStr">
        <is>
          <t>02nqn</t>
        </is>
      </c>
      <c r="W5082" t="n">
        <v>4279</v>
      </c>
      <c r="X5082" t="n">
        <v>5787</v>
      </c>
      <c r="Y5082" t="inlineStr">
        <is>
          <t>759cc59d-97c7-44fd-a4bb-f83578dbc30a</t>
        </is>
      </c>
      <c r="Z5082" t="inlineStr">
        <is>
          <t>Kevin Roy (MTL LW)</t>
        </is>
      </c>
    </row>
    <row r="5083">
      <c r="A5083" t="inlineStr">
        <is>
          <t>Kevin Shattenkirk</t>
        </is>
      </c>
      <c r="B5083" t="inlineStr">
        <is>
          <t>(N/A)</t>
        </is>
      </c>
      <c r="C5083" t="inlineStr">
        <is>
          <t>D</t>
        </is>
      </c>
      <c r="D5083" t="inlineStr">
        <is>
          <t>D</t>
        </is>
      </c>
      <c r="E5083" t="n">
        <v>37</v>
      </c>
      <c r="F5083" t="inlineStr">
        <is>
          <t>FA</t>
        </is>
      </c>
      <c r="G5083" t="inlineStr">
        <is>
          <t>FA</t>
        </is>
      </c>
      <c r="H5083" s="30" t="n">
        <v>1</v>
      </c>
      <c r="I5083" s="31" t="n">
        <v>0</v>
      </c>
      <c r="J5083" s="31" t="n"/>
      <c r="K5083" s="31" t="n">
        <v>0</v>
      </c>
      <c r="L5083" s="32" t="n"/>
      <c r="M5083" s="31" t="n">
        <v>0</v>
      </c>
      <c r="N5083" s="31" t="n">
        <v>0</v>
      </c>
      <c r="O5083" s="31" t="n"/>
      <c r="P5083" s="31" t="n"/>
      <c r="Q5083" s="31" t="n">
        <v>0</v>
      </c>
      <c r="R5083" s="31" t="n"/>
      <c r="S5083" s="32" t="n"/>
      <c r="T5083" s="32" t="n"/>
      <c r="V5083" t="inlineStr">
        <is>
          <t>01bvd</t>
        </is>
      </c>
      <c r="W5083" t="n">
        <v>2794</v>
      </c>
      <c r="X5083" t="n">
        <v>4253</v>
      </c>
      <c r="Y5083" t="inlineStr">
        <is>
          <t>42d58a20-0f24-11e2-8525-18a905767e44</t>
        </is>
      </c>
      <c r="Z5083" t="inlineStr">
        <is>
          <t>Kevin Shattenkirk ((N/A) D)</t>
        </is>
      </c>
    </row>
    <row r="5084">
      <c r="A5084" t="inlineStr">
        <is>
          <t>Kevin Sundher</t>
        </is>
      </c>
      <c r="B5084" t="inlineStr">
        <is>
          <t>PHI</t>
        </is>
      </c>
      <c r="C5084" t="inlineStr">
        <is>
          <t>C</t>
        </is>
      </c>
      <c r="D5084" t="inlineStr">
        <is>
          <t>F</t>
        </is>
      </c>
      <c r="E5084" t="n">
        <v>34</v>
      </c>
      <c r="F5084" t="inlineStr">
        <is>
          <t>FA</t>
        </is>
      </c>
      <c r="G5084" t="inlineStr">
        <is>
          <t>FA</t>
        </is>
      </c>
      <c r="H5084" s="30" t="n">
        <v>1</v>
      </c>
      <c r="I5084" s="31" t="n">
        <v>0</v>
      </c>
      <c r="J5084" s="31" t="n"/>
      <c r="K5084" s="31" t="n">
        <v>0</v>
      </c>
      <c r="L5084" s="32" t="n"/>
      <c r="M5084" s="31" t="n">
        <v>0</v>
      </c>
      <c r="N5084" s="31" t="n">
        <v>0</v>
      </c>
      <c r="O5084" s="31" t="n"/>
      <c r="P5084" s="31" t="n"/>
      <c r="Q5084" s="31" t="n">
        <v>0</v>
      </c>
      <c r="R5084" s="31" t="n"/>
      <c r="S5084" s="32" t="n"/>
      <c r="T5084" s="32" t="n"/>
      <c r="V5084" t="inlineStr">
        <is>
          <t>01zqa</t>
        </is>
      </c>
      <c r="X5084" t="n">
        <v>5048</v>
      </c>
      <c r="Z5084" t="inlineStr">
        <is>
          <t>Kevin Sundher (PHI C)</t>
        </is>
      </c>
    </row>
    <row r="5085">
      <c r="A5085" t="inlineStr">
        <is>
          <t>Kevin Tansey</t>
        </is>
      </c>
      <c r="B5085" t="inlineStr">
        <is>
          <t>(N/A)</t>
        </is>
      </c>
      <c r="C5085" t="inlineStr">
        <is>
          <t>D</t>
        </is>
      </c>
      <c r="D5085" t="inlineStr">
        <is>
          <t>D</t>
        </is>
      </c>
      <c r="E5085" t="n">
        <v>33</v>
      </c>
      <c r="F5085" t="inlineStr">
        <is>
          <t>FA</t>
        </is>
      </c>
      <c r="G5085" t="inlineStr">
        <is>
          <t>FA</t>
        </is>
      </c>
      <c r="H5085" s="30" t="n">
        <v>1</v>
      </c>
      <c r="I5085" s="31" t="n">
        <v>0</v>
      </c>
      <c r="J5085" s="31" t="n"/>
      <c r="K5085" s="31" t="n">
        <v>0</v>
      </c>
      <c r="L5085" s="32" t="n"/>
      <c r="M5085" s="31" t="n">
        <v>0</v>
      </c>
      <c r="N5085" s="31" t="n">
        <v>0</v>
      </c>
      <c r="O5085" s="31" t="n"/>
      <c r="P5085" s="31" t="n"/>
      <c r="Q5085" s="31" t="n">
        <v>0</v>
      </c>
      <c r="R5085" s="31" t="n"/>
      <c r="S5085" s="32" t="n"/>
      <c r="T5085" s="32" t="n"/>
      <c r="V5085" t="inlineStr">
        <is>
          <t>048tl</t>
        </is>
      </c>
      <c r="X5085" t="n">
        <v>7375</v>
      </c>
      <c r="Z5085" t="inlineStr">
        <is>
          <t>Kevin Tansey ((N/A) D)</t>
        </is>
      </c>
    </row>
    <row r="5086">
      <c r="A5086" t="inlineStr">
        <is>
          <t>Kevin Wall</t>
        </is>
      </c>
      <c r="B5086" t="inlineStr">
        <is>
          <t>(N/A)</t>
        </is>
      </c>
      <c r="C5086" t="inlineStr">
        <is>
          <t>RW</t>
        </is>
      </c>
      <c r="D5086" t="inlineStr">
        <is>
          <t>F</t>
        </is>
      </c>
      <c r="E5086" t="n">
        <v>26</v>
      </c>
      <c r="F5086" t="inlineStr">
        <is>
          <t>FA</t>
        </is>
      </c>
      <c r="G5086" t="inlineStr">
        <is>
          <t>FA</t>
        </is>
      </c>
      <c r="H5086" s="30" t="n">
        <v>1</v>
      </c>
      <c r="I5086" s="31" t="n">
        <v>0</v>
      </c>
      <c r="J5086" s="31" t="n"/>
      <c r="K5086" s="31" t="n">
        <v>0</v>
      </c>
      <c r="L5086" s="32" t="n"/>
      <c r="M5086" s="31" t="n">
        <v>0</v>
      </c>
      <c r="N5086" s="31" t="n">
        <v>0</v>
      </c>
      <c r="O5086" s="31" t="n"/>
      <c r="P5086" s="31" t="n"/>
      <c r="Q5086" s="31" t="n">
        <v>0</v>
      </c>
      <c r="R5086" s="31" t="n"/>
      <c r="S5086" s="32" t="n"/>
      <c r="T5086" s="32" t="n"/>
      <c r="V5086" t="inlineStr">
        <is>
          <t>051vo</t>
        </is>
      </c>
      <c r="Y5086" t="inlineStr">
        <is>
          <t>3c89268d-cb98-4e87-b941-3b81e7735949</t>
        </is>
      </c>
      <c r="Z5086" t="inlineStr">
        <is>
          <t>Kevin Wall ((N/A) RW)</t>
        </is>
      </c>
    </row>
    <row r="5087">
      <c r="A5087" t="inlineStr">
        <is>
          <t>Kevin Westgarth</t>
        </is>
      </c>
      <c r="B5087" t="inlineStr">
        <is>
          <t>(N/A)</t>
        </is>
      </c>
      <c r="C5087" t="inlineStr">
        <is>
          <t>RW</t>
        </is>
      </c>
      <c r="D5087" t="inlineStr">
        <is>
          <t>F</t>
        </is>
      </c>
      <c r="E5087" t="n">
        <v>42</v>
      </c>
      <c r="F5087" t="inlineStr">
        <is>
          <t>FA</t>
        </is>
      </c>
      <c r="G5087" t="inlineStr">
        <is>
          <t>FA</t>
        </is>
      </c>
      <c r="H5087" s="30" t="n">
        <v>1</v>
      </c>
      <c r="I5087" s="31" t="n">
        <v>0</v>
      </c>
      <c r="J5087" s="31" t="n"/>
      <c r="K5087" s="31" t="n">
        <v>0</v>
      </c>
      <c r="L5087" s="32" t="n"/>
      <c r="M5087" s="31" t="n">
        <v>0</v>
      </c>
      <c r="N5087" s="31" t="n">
        <v>0</v>
      </c>
      <c r="O5087" s="31" t="n"/>
      <c r="P5087" s="31" t="n"/>
      <c r="Q5087" s="31" t="n">
        <v>0</v>
      </c>
      <c r="R5087" s="31" t="n"/>
      <c r="S5087" s="32" t="n"/>
      <c r="T5087" s="32" t="n"/>
      <c r="V5087" t="inlineStr">
        <is>
          <t>003tr</t>
        </is>
      </c>
      <c r="W5087" t="n">
        <v>3179</v>
      </c>
      <c r="X5087" t="n">
        <v>4125</v>
      </c>
      <c r="Z5087" t="inlineStr">
        <is>
          <t>Kevin Westgarth ((N/A) RW)</t>
        </is>
      </c>
    </row>
    <row r="5088">
      <c r="A5088" t="inlineStr">
        <is>
          <t>Kieffer Bellows</t>
        </is>
      </c>
      <c r="B5088" t="inlineStr">
        <is>
          <t>NSH</t>
        </is>
      </c>
      <c r="C5088" t="inlineStr">
        <is>
          <t>LW</t>
        </is>
      </c>
      <c r="D5088" t="inlineStr">
        <is>
          <t>F</t>
        </is>
      </c>
      <c r="E5088" t="n">
        <v>28</v>
      </c>
      <c r="F5088" t="inlineStr">
        <is>
          <t>FA</t>
        </is>
      </c>
      <c r="G5088" t="inlineStr">
        <is>
          <t>FA</t>
        </is>
      </c>
      <c r="H5088" s="30" t="n">
        <v>1</v>
      </c>
      <c r="I5088" s="31" t="n">
        <v>0</v>
      </c>
      <c r="J5088" s="31" t="n"/>
      <c r="K5088" s="31" t="n">
        <v>0</v>
      </c>
      <c r="L5088" s="32" t="n"/>
      <c r="M5088" s="31" t="n">
        <v>0</v>
      </c>
      <c r="N5088" s="31" t="n">
        <v>0</v>
      </c>
      <c r="O5088" s="31" t="n"/>
      <c r="P5088" s="31" t="n"/>
      <c r="Q5088" s="31" t="n">
        <v>0</v>
      </c>
      <c r="R5088" s="31" t="n"/>
      <c r="S5088" s="32" t="n"/>
      <c r="T5088" s="32" t="n"/>
      <c r="V5088" t="inlineStr">
        <is>
          <t>03vui</t>
        </is>
      </c>
      <c r="W5088" t="n">
        <v>5145</v>
      </c>
      <c r="X5088" t="n">
        <v>7127</v>
      </c>
      <c r="Y5088" t="inlineStr">
        <is>
          <t>1f25a775-b726-4fc6-8275-2271320994cc</t>
        </is>
      </c>
      <c r="Z5088" t="inlineStr">
        <is>
          <t>Kieffer Bellows (NSH LW)</t>
        </is>
      </c>
    </row>
    <row r="5089">
      <c r="A5089" t="inlineStr">
        <is>
          <t>Kienan Draper</t>
        </is>
      </c>
      <c r="B5089" t="inlineStr">
        <is>
          <t>DET</t>
        </is>
      </c>
      <c r="C5089" t="inlineStr">
        <is>
          <t>RW</t>
        </is>
      </c>
      <c r="D5089" t="inlineStr">
        <is>
          <t>F</t>
        </is>
      </c>
      <c r="E5089" t="n">
        <v>24</v>
      </c>
      <c r="F5089" t="inlineStr">
        <is>
          <t>FA</t>
        </is>
      </c>
      <c r="G5089" t="inlineStr">
        <is>
          <t>FA</t>
        </is>
      </c>
      <c r="H5089" s="30" t="n">
        <v>1</v>
      </c>
      <c r="I5089" s="31" t="n">
        <v>0</v>
      </c>
      <c r="J5089" s="31" t="n"/>
      <c r="K5089" s="31" t="n">
        <v>0</v>
      </c>
      <c r="L5089" s="32" t="n"/>
      <c r="M5089" s="31" t="n">
        <v>0</v>
      </c>
      <c r="N5089" s="31" t="n">
        <v>0</v>
      </c>
      <c r="O5089" s="31" t="n"/>
      <c r="P5089" s="31" t="n"/>
      <c r="Q5089" s="31" t="n">
        <v>0</v>
      </c>
      <c r="R5089" s="31" t="n"/>
      <c r="S5089" s="32" t="n"/>
      <c r="T5089" s="32" t="n"/>
      <c r="V5089" t="inlineStr">
        <is>
          <t>05oy9</t>
        </is>
      </c>
      <c r="Y5089" t="inlineStr">
        <is>
          <t>ef5abb75-7503-4758-b872-ab92f89e7612</t>
        </is>
      </c>
      <c r="Z5089" t="inlineStr">
        <is>
          <t>Kienan Draper (DET RW)</t>
        </is>
      </c>
    </row>
    <row r="5090">
      <c r="A5090" t="inlineStr">
        <is>
          <t>Kieran Moon</t>
        </is>
      </c>
      <c r="B5090" t="inlineStr">
        <is>
          <t>PIT</t>
        </is>
      </c>
      <c r="C5090" t="inlineStr">
        <is>
          <t>C</t>
        </is>
      </c>
      <c r="D5090" t="inlineStr">
        <is>
          <t>F</t>
        </is>
      </c>
      <c r="E5090" t="n">
        <v>36</v>
      </c>
      <c r="F5090" t="inlineStr">
        <is>
          <t>FA</t>
        </is>
      </c>
      <c r="G5090" t="inlineStr">
        <is>
          <t>FA</t>
        </is>
      </c>
      <c r="H5090" s="30" t="n">
        <v>1</v>
      </c>
      <c r="I5090" s="31" t="n">
        <v>0</v>
      </c>
      <c r="J5090" s="31" t="n"/>
      <c r="K5090" s="31" t="n">
        <v>0</v>
      </c>
      <c r="L5090" s="32" t="n"/>
      <c r="M5090" s="31" t="n">
        <v>0</v>
      </c>
      <c r="N5090" s="31" t="n">
        <v>0</v>
      </c>
      <c r="O5090" s="31" t="n"/>
      <c r="P5090" s="31" t="n"/>
      <c r="Q5090" s="31" t="n">
        <v>0</v>
      </c>
      <c r="R5090" s="31" t="n"/>
      <c r="S5090" s="32" t="n"/>
      <c r="T5090" s="32" t="n"/>
      <c r="V5090" t="inlineStr">
        <is>
          <t>01n7o</t>
        </is>
      </c>
      <c r="Z5090" t="inlineStr">
        <is>
          <t>Kieran Moon (PIT C)</t>
        </is>
      </c>
    </row>
    <row r="5091">
      <c r="A5091" t="inlineStr">
        <is>
          <t>Kieran Roman</t>
        </is>
      </c>
      <c r="B5091" t="inlineStr">
        <is>
          <t>DAL</t>
        </is>
      </c>
      <c r="C5091" t="inlineStr">
        <is>
          <t>LW</t>
        </is>
      </c>
      <c r="D5091" t="inlineStr">
        <is>
          <t>F</t>
        </is>
      </c>
      <c r="E5091" t="n">
        <v>37</v>
      </c>
      <c r="F5091" t="inlineStr">
        <is>
          <t>FA</t>
        </is>
      </c>
      <c r="G5091" t="inlineStr">
        <is>
          <t>FA</t>
        </is>
      </c>
      <c r="H5091" s="30" t="n">
        <v>1</v>
      </c>
      <c r="I5091" s="31" t="n">
        <v>0</v>
      </c>
      <c r="J5091" s="31" t="n"/>
      <c r="K5091" s="31" t="n">
        <v>0</v>
      </c>
      <c r="L5091" s="32" t="n"/>
      <c r="M5091" s="31" t="n">
        <v>0</v>
      </c>
      <c r="N5091" s="31" t="n">
        <v>0</v>
      </c>
      <c r="O5091" s="31" t="n"/>
      <c r="P5091" s="31" t="n"/>
      <c r="Q5091" s="31" t="n">
        <v>0</v>
      </c>
      <c r="R5091" s="31" t="n"/>
      <c r="S5091" s="32" t="n"/>
      <c r="T5091" s="32" t="n"/>
      <c r="V5091" t="inlineStr">
        <is>
          <t>01n7n</t>
        </is>
      </c>
      <c r="Z5091" t="inlineStr">
        <is>
          <t>Kieran Roman (DAL LW)</t>
        </is>
      </c>
    </row>
    <row r="5092">
      <c r="A5092" t="inlineStr">
        <is>
          <t>Kieran Ruscheinski</t>
        </is>
      </c>
      <c r="B5092" t="inlineStr">
        <is>
          <t>MTL</t>
        </is>
      </c>
      <c r="C5092" t="inlineStr">
        <is>
          <t>D</t>
        </is>
      </c>
      <c r="D5092" t="inlineStr">
        <is>
          <t>D</t>
        </is>
      </c>
      <c r="E5092" t="n">
        <v>25</v>
      </c>
      <c r="F5092" t="inlineStr">
        <is>
          <t>FA</t>
        </is>
      </c>
      <c r="G5092" t="inlineStr">
        <is>
          <t>FA</t>
        </is>
      </c>
      <c r="H5092" s="30" t="n">
        <v>1</v>
      </c>
      <c r="I5092" s="31" t="n">
        <v>0</v>
      </c>
      <c r="J5092" s="31" t="n"/>
      <c r="K5092" s="31" t="n">
        <v>0</v>
      </c>
      <c r="L5092" s="32" t="n"/>
      <c r="M5092" s="31" t="n">
        <v>0</v>
      </c>
      <c r="N5092" s="31" t="n">
        <v>0</v>
      </c>
      <c r="O5092" s="31" t="n"/>
      <c r="P5092" s="31" t="n"/>
      <c r="Q5092" s="31" t="n">
        <v>0</v>
      </c>
      <c r="R5092" s="31" t="n"/>
      <c r="S5092" s="32" t="n"/>
      <c r="T5092" s="32" t="n"/>
      <c r="V5092" t="inlineStr">
        <is>
          <t>051w9</t>
        </is>
      </c>
      <c r="Z5092" t="inlineStr">
        <is>
          <t>Kieran Ruscheinski (MTL D)</t>
        </is>
      </c>
    </row>
    <row r="5093">
      <c r="A5093" t="inlineStr">
        <is>
          <t>Kieren Dervin</t>
        </is>
      </c>
      <c r="B5093" t="inlineStr">
        <is>
          <t>VAN</t>
        </is>
      </c>
      <c r="C5093" t="inlineStr">
        <is>
          <t>C</t>
        </is>
      </c>
      <c r="D5093" t="inlineStr">
        <is>
          <t>F</t>
        </is>
      </c>
      <c r="E5093" t="n">
        <v>19</v>
      </c>
      <c r="F5093" t="inlineStr">
        <is>
          <t>FA</t>
        </is>
      </c>
      <c r="G5093" t="inlineStr">
        <is>
          <t>FA</t>
        </is>
      </c>
      <c r="H5093" s="30" t="n">
        <v>1</v>
      </c>
      <c r="I5093" s="31" t="n">
        <v>0</v>
      </c>
      <c r="J5093" s="31" t="n"/>
      <c r="K5093" s="31" t="n">
        <v>0</v>
      </c>
      <c r="L5093" s="32" t="n"/>
      <c r="M5093" s="31" t="n">
        <v>0</v>
      </c>
      <c r="N5093" s="31" t="n">
        <v>0</v>
      </c>
      <c r="O5093" s="31" t="n"/>
      <c r="P5093" s="31" t="n"/>
      <c r="Q5093" s="31" t="n">
        <v>0</v>
      </c>
      <c r="R5093" s="31" t="n"/>
      <c r="S5093" s="32" t="n"/>
      <c r="T5093" s="32" t="n"/>
      <c r="V5093" t="inlineStr">
        <is>
          <t>06tz9</t>
        </is>
      </c>
      <c r="W5093" t="n">
        <v>7481</v>
      </c>
      <c r="Y5093" t="inlineStr">
        <is>
          <t>fc252c92-5154-4a08-a3fa-2048d64219bd</t>
        </is>
      </c>
      <c r="Z5093" t="inlineStr">
        <is>
          <t>Kieren Dervin (VAN C)</t>
        </is>
      </c>
    </row>
    <row r="5094">
      <c r="A5094" t="inlineStr">
        <is>
          <t>Kieron Walton</t>
        </is>
      </c>
      <c r="B5094" t="inlineStr">
        <is>
          <t>WPG</t>
        </is>
      </c>
      <c r="C5094" t="inlineStr">
        <is>
          <t>LW</t>
        </is>
      </c>
      <c r="D5094" t="inlineStr">
        <is>
          <t>F</t>
        </is>
      </c>
      <c r="E5094" t="n">
        <v>20</v>
      </c>
      <c r="F5094" t="inlineStr">
        <is>
          <t>FA</t>
        </is>
      </c>
      <c r="G5094" t="inlineStr">
        <is>
          <t>FA</t>
        </is>
      </c>
      <c r="H5094" s="30" t="n">
        <v>955556</v>
      </c>
      <c r="I5094" s="31" t="n">
        <v>0</v>
      </c>
      <c r="J5094" s="31" t="n"/>
      <c r="K5094" s="31" t="n">
        <v>0</v>
      </c>
      <c r="L5094" s="32" t="n"/>
      <c r="M5094" s="31" t="n">
        <v>0</v>
      </c>
      <c r="N5094" s="31" t="n">
        <v>0</v>
      </c>
      <c r="O5094" s="31" t="n"/>
      <c r="P5094" s="31" t="n"/>
      <c r="Q5094" s="31" t="n">
        <v>0</v>
      </c>
      <c r="R5094" s="31" t="n"/>
      <c r="S5094" s="32" t="n"/>
      <c r="T5094" s="32" t="n"/>
      <c r="V5094" t="inlineStr">
        <is>
          <t>06md8</t>
        </is>
      </c>
      <c r="W5094" t="n">
        <v>7289</v>
      </c>
      <c r="Y5094" t="inlineStr">
        <is>
          <t>66787953-beed-48d9-8161-4e9aab0aba9e</t>
        </is>
      </c>
      <c r="Z5094" t="inlineStr">
        <is>
          <t>Kieron Walton (WPG LW)</t>
        </is>
      </c>
    </row>
    <row r="5095">
      <c r="A5095" t="inlineStr">
        <is>
          <t>Kim Nousiainen</t>
        </is>
      </c>
      <c r="B5095" t="inlineStr">
        <is>
          <t>(N/A)</t>
        </is>
      </c>
      <c r="C5095" t="inlineStr">
        <is>
          <t>D</t>
        </is>
      </c>
      <c r="D5095" t="inlineStr">
        <is>
          <t>D</t>
        </is>
      </c>
      <c r="E5095" t="n">
        <v>25</v>
      </c>
      <c r="F5095" t="inlineStr">
        <is>
          <t>FA</t>
        </is>
      </c>
      <c r="G5095" t="inlineStr">
        <is>
          <t>FA</t>
        </is>
      </c>
      <c r="H5095" s="30" t="n">
        <v>1</v>
      </c>
      <c r="I5095" s="31" t="n">
        <v>0</v>
      </c>
      <c r="J5095" s="31" t="n"/>
      <c r="K5095" s="31" t="n">
        <v>0</v>
      </c>
      <c r="L5095" s="32" t="n"/>
      <c r="M5095" s="31" t="n">
        <v>0</v>
      </c>
      <c r="N5095" s="31" t="n">
        <v>0</v>
      </c>
      <c r="O5095" s="31" t="n"/>
      <c r="P5095" s="31" t="n"/>
      <c r="Q5095" s="31" t="n">
        <v>0</v>
      </c>
      <c r="R5095" s="31" t="n"/>
      <c r="S5095" s="32" t="n"/>
      <c r="T5095" s="32" t="n"/>
      <c r="V5095" t="inlineStr">
        <is>
          <t>051uf</t>
        </is>
      </c>
      <c r="W5095" t="n">
        <v>6636</v>
      </c>
      <c r="Y5095" t="inlineStr">
        <is>
          <t>9865346a-480e-488d-bddc-4ab3636886cf</t>
        </is>
      </c>
      <c r="Z5095" t="inlineStr">
        <is>
          <t>Kim Nousiainen ((N/A) D)</t>
        </is>
      </c>
    </row>
    <row r="5096">
      <c r="A5096" t="inlineStr">
        <is>
          <t>Kim Rosdahl</t>
        </is>
      </c>
      <c r="B5096" t="inlineStr">
        <is>
          <t>(N/A)</t>
        </is>
      </c>
      <c r="C5096" t="inlineStr">
        <is>
          <t>RW</t>
        </is>
      </c>
      <c r="D5096" t="inlineStr">
        <is>
          <t>F</t>
        </is>
      </c>
      <c r="E5096" t="n">
        <v>30</v>
      </c>
      <c r="F5096" t="inlineStr">
        <is>
          <t>FA</t>
        </is>
      </c>
      <c r="G5096" t="inlineStr">
        <is>
          <t>FA</t>
        </is>
      </c>
      <c r="H5096" s="30" t="n">
        <v>1</v>
      </c>
      <c r="I5096" s="31" t="n">
        <v>0</v>
      </c>
      <c r="J5096" s="31" t="n"/>
      <c r="K5096" s="31" t="n">
        <v>0</v>
      </c>
      <c r="L5096" s="32" t="n"/>
      <c r="M5096" s="31" t="n">
        <v>0</v>
      </c>
      <c r="N5096" s="31" t="n">
        <v>0</v>
      </c>
      <c r="O5096" s="31" t="n"/>
      <c r="P5096" s="31" t="n"/>
      <c r="Q5096" s="31" t="n">
        <v>0</v>
      </c>
      <c r="R5096" s="31" t="n"/>
      <c r="S5096" s="32" t="n"/>
      <c r="T5096" s="32" t="n"/>
      <c r="V5096" t="inlineStr">
        <is>
          <t>05xwr</t>
        </is>
      </c>
      <c r="Z5096" t="inlineStr">
        <is>
          <t>Kim Rosdahl ((N/A) RW)</t>
        </is>
      </c>
    </row>
    <row r="5097">
      <c r="A5097" t="inlineStr">
        <is>
          <t>Kim Saarinen</t>
        </is>
      </c>
      <c r="B5097" t="inlineStr">
        <is>
          <t>SEA</t>
        </is>
      </c>
      <c r="C5097" t="inlineStr">
        <is>
          <t>G</t>
        </is>
      </c>
      <c r="D5097" t="inlineStr">
        <is>
          <t>G</t>
        </is>
      </c>
      <c r="E5097" t="n">
        <v>20</v>
      </c>
      <c r="F5097" t="inlineStr">
        <is>
          <t>FA</t>
        </is>
      </c>
      <c r="G5097" t="inlineStr">
        <is>
          <t>FA</t>
        </is>
      </c>
      <c r="H5097" s="30" t="n">
        <v>840000</v>
      </c>
      <c r="I5097" s="31" t="n">
        <v>0</v>
      </c>
      <c r="J5097" s="31" t="n"/>
      <c r="K5097" s="31" t="n">
        <v>0</v>
      </c>
      <c r="L5097" s="32" t="n"/>
      <c r="M5097" s="31" t="n">
        <v>0</v>
      </c>
      <c r="N5097" s="31" t="n">
        <v>0</v>
      </c>
      <c r="O5097" s="31" t="n"/>
      <c r="P5097" s="31" t="n"/>
      <c r="Q5097" s="31" t="n">
        <v>0</v>
      </c>
      <c r="R5097" s="31" t="n"/>
      <c r="S5097" s="32" t="n"/>
      <c r="T5097" s="32" t="n"/>
      <c r="V5097" t="inlineStr">
        <is>
          <t>06mba</t>
        </is>
      </c>
      <c r="W5097" t="n">
        <v>7253</v>
      </c>
      <c r="Y5097" t="inlineStr">
        <is>
          <t>dc204262-c0a4-4fe7-8627-78ee9122b87e</t>
        </is>
      </c>
      <c r="Z5097" t="inlineStr">
        <is>
          <t>Kim Saarinen (SEA G)</t>
        </is>
      </c>
    </row>
    <row r="5098">
      <c r="A5098" t="inlineStr">
        <is>
          <t>Kirill Dolzhenkov</t>
        </is>
      </c>
      <c r="B5098" t="inlineStr">
        <is>
          <t>CBJ</t>
        </is>
      </c>
      <c r="C5098" t="inlineStr">
        <is>
          <t>LW</t>
        </is>
      </c>
      <c r="D5098" t="inlineStr">
        <is>
          <t>F</t>
        </is>
      </c>
      <c r="E5098" t="n">
        <v>22</v>
      </c>
      <c r="F5098" t="inlineStr">
        <is>
          <t>FA</t>
        </is>
      </c>
      <c r="G5098" t="inlineStr">
        <is>
          <t>FA</t>
        </is>
      </c>
      <c r="H5098" s="30" t="n">
        <v>1</v>
      </c>
      <c r="I5098" s="31" t="n">
        <v>0</v>
      </c>
      <c r="J5098" s="31" t="n"/>
      <c r="K5098" s="31" t="n">
        <v>0</v>
      </c>
      <c r="L5098" s="32" t="n"/>
      <c r="M5098" s="31" t="n">
        <v>0</v>
      </c>
      <c r="N5098" s="31" t="n">
        <v>0</v>
      </c>
      <c r="O5098" s="31" t="n"/>
      <c r="P5098" s="31" t="n"/>
      <c r="Q5098" s="31" t="n">
        <v>0</v>
      </c>
      <c r="R5098" s="31" t="n"/>
      <c r="S5098" s="32" t="n"/>
      <c r="T5098" s="32" t="n"/>
      <c r="V5098" t="inlineStr">
        <is>
          <t>060jh</t>
        </is>
      </c>
      <c r="W5098" t="n">
        <v>6796</v>
      </c>
      <c r="Z5098" t="inlineStr">
        <is>
          <t>Kirill Dolzhenkov (CBJ LW)</t>
        </is>
      </c>
    </row>
    <row r="5099">
      <c r="A5099" t="inlineStr">
        <is>
          <t>Kirill Gerasimyuk</t>
        </is>
      </c>
      <c r="B5099" t="inlineStr">
        <is>
          <t>FLA</t>
        </is>
      </c>
      <c r="C5099" t="inlineStr">
        <is>
          <t>G</t>
        </is>
      </c>
      <c r="D5099" t="inlineStr">
        <is>
          <t>G</t>
        </is>
      </c>
      <c r="E5099" t="n">
        <v>23</v>
      </c>
      <c r="F5099" t="inlineStr">
        <is>
          <t>FA</t>
        </is>
      </c>
      <c r="G5099" t="inlineStr">
        <is>
          <t>FA</t>
        </is>
      </c>
      <c r="H5099" s="30" t="n">
        <v>875000</v>
      </c>
      <c r="I5099" s="31" t="n">
        <v>0</v>
      </c>
      <c r="J5099" s="31" t="n"/>
      <c r="K5099" s="31" t="n">
        <v>0</v>
      </c>
      <c r="L5099" s="32" t="n"/>
      <c r="M5099" s="31" t="n">
        <v>0</v>
      </c>
      <c r="N5099" s="31" t="n">
        <v>0</v>
      </c>
      <c r="O5099" s="31" t="n"/>
      <c r="P5099" s="31" t="n"/>
      <c r="Q5099" s="31" t="n">
        <v>0</v>
      </c>
      <c r="R5099" s="31" t="n"/>
      <c r="S5099" s="32" t="n"/>
      <c r="T5099" s="32" t="n"/>
      <c r="V5099" t="inlineStr">
        <is>
          <t>05tpu</t>
        </is>
      </c>
      <c r="W5099" t="n">
        <v>7502</v>
      </c>
      <c r="Y5099" t="inlineStr">
        <is>
          <t>d0c8986a-fc51-41c0-9765-5dbb66a8653b</t>
        </is>
      </c>
      <c r="Z5099" t="inlineStr">
        <is>
          <t>Kirill Gerasimyuk (FLA G)</t>
        </is>
      </c>
    </row>
    <row r="5100">
      <c r="A5100" t="inlineStr">
        <is>
          <t>Kirill Gotovets</t>
        </is>
      </c>
      <c r="B5100" t="inlineStr">
        <is>
          <t>(N/A)</t>
        </is>
      </c>
      <c r="C5100" t="inlineStr">
        <is>
          <t>D</t>
        </is>
      </c>
      <c r="D5100" t="inlineStr">
        <is>
          <t>D</t>
        </is>
      </c>
      <c r="E5100" t="n">
        <v>35</v>
      </c>
      <c r="F5100" t="inlineStr">
        <is>
          <t>FA</t>
        </is>
      </c>
      <c r="G5100" t="inlineStr">
        <is>
          <t>FA</t>
        </is>
      </c>
      <c r="H5100" s="30" t="n">
        <v>1</v>
      </c>
      <c r="I5100" s="31" t="n">
        <v>0</v>
      </c>
      <c r="J5100" s="31" t="n"/>
      <c r="K5100" s="31" t="n">
        <v>0</v>
      </c>
      <c r="L5100" s="32" t="n"/>
      <c r="M5100" s="31" t="n">
        <v>0</v>
      </c>
      <c r="N5100" s="31" t="n">
        <v>0</v>
      </c>
      <c r="O5100" s="31" t="n"/>
      <c r="P5100" s="31" t="n"/>
      <c r="Q5100" s="31" t="n">
        <v>0</v>
      </c>
      <c r="R5100" s="31" t="n"/>
      <c r="S5100" s="32" t="n"/>
      <c r="T5100" s="32" t="n"/>
      <c r="V5100" t="inlineStr">
        <is>
          <t>02ye2</t>
        </is>
      </c>
      <c r="W5100" t="n">
        <v>4114</v>
      </c>
      <c r="X5100" t="n">
        <v>6641</v>
      </c>
      <c r="Z5100" t="inlineStr">
        <is>
          <t>Kirill Gotovets ((N/A) D)</t>
        </is>
      </c>
    </row>
    <row r="5101">
      <c r="A5101" t="inlineStr">
        <is>
          <t>Kirill Kabanov</t>
        </is>
      </c>
      <c r="B5101" t="inlineStr">
        <is>
          <t>(N/A)</t>
        </is>
      </c>
      <c r="C5101" t="inlineStr">
        <is>
          <t>LW</t>
        </is>
      </c>
      <c r="D5101" t="inlineStr">
        <is>
          <t>F</t>
        </is>
      </c>
      <c r="E5101" t="n">
        <v>34</v>
      </c>
      <c r="F5101" t="inlineStr">
        <is>
          <t>FA</t>
        </is>
      </c>
      <c r="G5101" t="inlineStr">
        <is>
          <t>FA</t>
        </is>
      </c>
      <c r="H5101" s="30" t="n">
        <v>1</v>
      </c>
      <c r="I5101" s="31" t="n">
        <v>0</v>
      </c>
      <c r="J5101" s="31" t="n"/>
      <c r="K5101" s="31" t="n">
        <v>0</v>
      </c>
      <c r="L5101" s="32" t="n"/>
      <c r="M5101" s="31" t="n">
        <v>0</v>
      </c>
      <c r="N5101" s="31" t="n">
        <v>0</v>
      </c>
      <c r="O5101" s="31" t="n"/>
      <c r="P5101" s="31" t="n"/>
      <c r="Q5101" s="31" t="n">
        <v>0</v>
      </c>
      <c r="R5101" s="31" t="n"/>
      <c r="S5101" s="32" t="n"/>
      <c r="T5101" s="32" t="n"/>
      <c r="V5101" t="inlineStr">
        <is>
          <t>01sks</t>
        </is>
      </c>
      <c r="W5101" t="n">
        <v>3540</v>
      </c>
      <c r="X5101" t="n">
        <v>5038</v>
      </c>
      <c r="Z5101" t="inlineStr">
        <is>
          <t>Kirill Kabanov ((N/A) LW)</t>
        </is>
      </c>
    </row>
    <row r="5102">
      <c r="A5102" t="inlineStr">
        <is>
          <t>Kirill Kirsanov</t>
        </is>
      </c>
      <c r="B5102" t="inlineStr">
        <is>
          <t>LAK</t>
        </is>
      </c>
      <c r="C5102" t="inlineStr">
        <is>
          <t>D</t>
        </is>
      </c>
      <c r="D5102" t="inlineStr">
        <is>
          <t>D</t>
        </is>
      </c>
      <c r="E5102" t="n">
        <v>23</v>
      </c>
      <c r="F5102" t="inlineStr">
        <is>
          <t>FA</t>
        </is>
      </c>
      <c r="G5102" t="inlineStr">
        <is>
          <t>FA</t>
        </is>
      </c>
      <c r="H5102" s="30" t="n">
        <v>925000</v>
      </c>
      <c r="I5102" s="31" t="n">
        <v>0</v>
      </c>
      <c r="J5102" s="31" t="n"/>
      <c r="K5102" s="31" t="n">
        <v>0</v>
      </c>
      <c r="L5102" s="32" t="n"/>
      <c r="M5102" s="31" t="n">
        <v>0</v>
      </c>
      <c r="N5102" s="31" t="n">
        <v>0</v>
      </c>
      <c r="O5102" s="31" t="n"/>
      <c r="P5102" s="31" t="n"/>
      <c r="Q5102" s="31" t="n">
        <v>0</v>
      </c>
      <c r="R5102" s="31" t="n"/>
      <c r="S5102" s="32" t="n"/>
      <c r="T5102" s="32" t="n"/>
      <c r="V5102" t="inlineStr">
        <is>
          <t>05tqo</t>
        </is>
      </c>
      <c r="W5102" t="n">
        <v>6520</v>
      </c>
      <c r="Y5102" t="inlineStr">
        <is>
          <t>d5e03cdf-0c5f-484f-8abc-de69aae1702d</t>
        </is>
      </c>
      <c r="Z5102" t="inlineStr">
        <is>
          <t>Kirill Kirsanov (LAK D)</t>
        </is>
      </c>
    </row>
    <row r="5103">
      <c r="A5103" t="inlineStr">
        <is>
          <t>Kirill Lyamin</t>
        </is>
      </c>
      <c r="B5103" t="inlineStr">
        <is>
          <t>(N/A)</t>
        </is>
      </c>
      <c r="C5103" t="inlineStr">
        <is>
          <t>D</t>
        </is>
      </c>
      <c r="D5103" t="inlineStr">
        <is>
          <t>D</t>
        </is>
      </c>
      <c r="E5103" t="n">
        <v>40</v>
      </c>
      <c r="F5103" t="inlineStr">
        <is>
          <t>FA</t>
        </is>
      </c>
      <c r="G5103" t="inlineStr">
        <is>
          <t>FA</t>
        </is>
      </c>
      <c r="H5103" s="30" t="n">
        <v>1</v>
      </c>
      <c r="I5103" s="31" t="n">
        <v>0</v>
      </c>
      <c r="J5103" s="31" t="n"/>
      <c r="K5103" s="31" t="n">
        <v>0</v>
      </c>
      <c r="L5103" s="32" t="n"/>
      <c r="M5103" s="31" t="n">
        <v>0</v>
      </c>
      <c r="N5103" s="31" t="n">
        <v>0</v>
      </c>
      <c r="O5103" s="31" t="n"/>
      <c r="P5103" s="31" t="n"/>
      <c r="Q5103" s="31" t="n">
        <v>0</v>
      </c>
      <c r="R5103" s="31" t="n"/>
      <c r="S5103" s="32" t="n"/>
      <c r="T5103" s="32" t="n"/>
      <c r="V5103" t="inlineStr">
        <is>
          <t>0244z</t>
        </is>
      </c>
      <c r="W5103" t="n">
        <v>2182</v>
      </c>
      <c r="Z5103" t="inlineStr">
        <is>
          <t>Kirill Lyamin ((N/A) D)</t>
        </is>
      </c>
    </row>
    <row r="5104">
      <c r="A5104" t="inlineStr">
        <is>
          <t>Kirill Maximov</t>
        </is>
      </c>
      <c r="B5104" t="inlineStr">
        <is>
          <t>EDM</t>
        </is>
      </c>
      <c r="C5104" t="inlineStr">
        <is>
          <t>RW</t>
        </is>
      </c>
      <c r="D5104" t="inlineStr">
        <is>
          <t>F</t>
        </is>
      </c>
      <c r="E5104" t="n">
        <v>27</v>
      </c>
      <c r="F5104" t="inlineStr">
        <is>
          <t>FA</t>
        </is>
      </c>
      <c r="G5104" t="inlineStr">
        <is>
          <t>FA</t>
        </is>
      </c>
      <c r="H5104" s="30" t="n">
        <v>1</v>
      </c>
      <c r="I5104" s="31" t="n">
        <v>0</v>
      </c>
      <c r="J5104" s="31" t="n"/>
      <c r="K5104" s="31" t="n">
        <v>0</v>
      </c>
      <c r="L5104" s="32" t="n"/>
      <c r="M5104" s="31" t="n">
        <v>0</v>
      </c>
      <c r="N5104" s="31" t="n">
        <v>0</v>
      </c>
      <c r="O5104" s="31" t="n"/>
      <c r="P5104" s="31" t="n"/>
      <c r="Q5104" s="31" t="n">
        <v>0</v>
      </c>
      <c r="R5104" s="31" t="n"/>
      <c r="S5104" s="32" t="n"/>
      <c r="T5104" s="32" t="n"/>
      <c r="V5104" t="inlineStr">
        <is>
          <t>04f7d</t>
        </is>
      </c>
      <c r="W5104" t="n">
        <v>5637</v>
      </c>
      <c r="X5104" t="n">
        <v>7661</v>
      </c>
      <c r="Y5104" t="inlineStr">
        <is>
          <t>1f155db3-ac2f-43ce-9f70-856636321daa</t>
        </is>
      </c>
      <c r="Z5104" t="inlineStr">
        <is>
          <t>Kirill Maximov (EDM RW)</t>
        </is>
      </c>
    </row>
    <row r="5105">
      <c r="A5105" t="inlineStr">
        <is>
          <t>Kirill Nizhnikov</t>
        </is>
      </c>
      <c r="B5105" t="inlineStr">
        <is>
          <t>(N/A)</t>
        </is>
      </c>
      <c r="C5105" t="inlineStr">
        <is>
          <t>RW</t>
        </is>
      </c>
      <c r="D5105" t="inlineStr">
        <is>
          <t>F</t>
        </is>
      </c>
      <c r="E5105" t="n">
        <v>26</v>
      </c>
      <c r="F5105" t="inlineStr">
        <is>
          <t>FA</t>
        </is>
      </c>
      <c r="G5105" t="inlineStr">
        <is>
          <t>FA</t>
        </is>
      </c>
      <c r="H5105" s="30" t="n">
        <v>1</v>
      </c>
      <c r="I5105" s="31" t="n">
        <v>0</v>
      </c>
      <c r="J5105" s="31" t="n"/>
      <c r="K5105" s="31" t="n">
        <v>0</v>
      </c>
      <c r="L5105" s="32" t="n"/>
      <c r="M5105" s="31" t="n">
        <v>0</v>
      </c>
      <c r="N5105" s="31" t="n">
        <v>0</v>
      </c>
      <c r="O5105" s="31" t="n"/>
      <c r="P5105" s="31" t="n"/>
      <c r="Q5105" s="31" t="n">
        <v>0</v>
      </c>
      <c r="R5105" s="31" t="n"/>
      <c r="S5105" s="32" t="n"/>
      <c r="T5105" s="32" t="n"/>
      <c r="V5105" t="inlineStr">
        <is>
          <t>04rni</t>
        </is>
      </c>
      <c r="Z5105" t="inlineStr">
        <is>
          <t>Kirill Nizhnikov ((N/A) RW)</t>
        </is>
      </c>
    </row>
    <row r="5106">
      <c r="A5106" t="inlineStr">
        <is>
          <t>Kirill Petrov</t>
        </is>
      </c>
      <c r="B5106" t="inlineStr">
        <is>
          <t>(N/A)</t>
        </is>
      </c>
      <c r="C5106" t="inlineStr">
        <is>
          <t>RW</t>
        </is>
      </c>
      <c r="D5106" t="inlineStr">
        <is>
          <t>F</t>
        </is>
      </c>
      <c r="E5106" t="n">
        <v>36</v>
      </c>
      <c r="F5106" t="inlineStr">
        <is>
          <t>FA</t>
        </is>
      </c>
      <c r="G5106" t="inlineStr">
        <is>
          <t>FA</t>
        </is>
      </c>
      <c r="H5106" s="30" t="n">
        <v>1</v>
      </c>
      <c r="I5106" s="31" t="n">
        <v>0</v>
      </c>
      <c r="J5106" s="31" t="n"/>
      <c r="K5106" s="31" t="n">
        <v>0</v>
      </c>
      <c r="L5106" s="32" t="n"/>
      <c r="M5106" s="31" t="n">
        <v>0</v>
      </c>
      <c r="N5106" s="31" t="n">
        <v>0</v>
      </c>
      <c r="O5106" s="31" t="n"/>
      <c r="P5106" s="31" t="n"/>
      <c r="Q5106" s="31" t="n">
        <v>0</v>
      </c>
      <c r="R5106" s="31" t="n"/>
      <c r="S5106" s="32" t="n"/>
      <c r="T5106" s="32" t="n"/>
      <c r="V5106" t="inlineStr">
        <is>
          <t>01d6b</t>
        </is>
      </c>
      <c r="W5106" t="n">
        <v>3053</v>
      </c>
      <c r="X5106" t="n">
        <v>5237</v>
      </c>
      <c r="Z5106" t="inlineStr">
        <is>
          <t>Kirill Petrov ((N/A) RW)</t>
        </is>
      </c>
    </row>
    <row r="5107">
      <c r="A5107" t="inlineStr">
        <is>
          <t>Kirill Pilipenko</t>
        </is>
      </c>
      <c r="B5107" t="inlineStr">
        <is>
          <t>(N/A)</t>
        </is>
      </c>
      <c r="C5107" t="inlineStr">
        <is>
          <t>LW</t>
        </is>
      </c>
      <c r="D5107" t="inlineStr">
        <is>
          <t>F</t>
        </is>
      </c>
      <c r="E5107" t="n">
        <v>29</v>
      </c>
      <c r="F5107" t="inlineStr">
        <is>
          <t>FA</t>
        </is>
      </c>
      <c r="G5107" t="inlineStr">
        <is>
          <t>FA</t>
        </is>
      </c>
      <c r="H5107" s="30" t="n">
        <v>1</v>
      </c>
      <c r="I5107" s="31" t="n">
        <v>0</v>
      </c>
      <c r="J5107" s="31" t="n"/>
      <c r="K5107" s="31" t="n">
        <v>0</v>
      </c>
      <c r="L5107" s="32" t="n"/>
      <c r="M5107" s="31" t="n">
        <v>0</v>
      </c>
      <c r="N5107" s="31" t="n">
        <v>0</v>
      </c>
      <c r="O5107" s="31" t="n"/>
      <c r="P5107" s="31" t="n"/>
      <c r="Q5107" s="31" t="n">
        <v>0</v>
      </c>
      <c r="R5107" s="31" t="n"/>
      <c r="S5107" s="32" t="n"/>
      <c r="T5107" s="32" t="n"/>
      <c r="V5107" t="inlineStr">
        <is>
          <t>03scv</t>
        </is>
      </c>
      <c r="Z5107" t="inlineStr">
        <is>
          <t>Kirill Pilipenko ((N/A) LW)</t>
        </is>
      </c>
    </row>
    <row r="5108">
      <c r="A5108" t="inlineStr">
        <is>
          <t>Kirill Semyonov</t>
        </is>
      </c>
      <c r="B5108" t="inlineStr">
        <is>
          <t>TOR</t>
        </is>
      </c>
      <c r="C5108" t="inlineStr">
        <is>
          <t>C</t>
        </is>
      </c>
      <c r="D5108" t="inlineStr">
        <is>
          <t>F</t>
        </is>
      </c>
      <c r="E5108" t="n">
        <v>31</v>
      </c>
      <c r="F5108" t="inlineStr">
        <is>
          <t>FA</t>
        </is>
      </c>
      <c r="G5108" t="inlineStr">
        <is>
          <t>FA</t>
        </is>
      </c>
      <c r="H5108" s="30" t="n">
        <v>1</v>
      </c>
      <c r="I5108" s="31" t="n">
        <v>0</v>
      </c>
      <c r="J5108" s="31" t="n"/>
      <c r="K5108" s="31" t="n">
        <v>0</v>
      </c>
      <c r="L5108" s="32" t="n"/>
      <c r="M5108" s="31" t="n">
        <v>0</v>
      </c>
      <c r="N5108" s="31" t="n">
        <v>0</v>
      </c>
      <c r="O5108" s="31" t="n"/>
      <c r="P5108" s="31" t="n"/>
      <c r="Q5108" s="31" t="n">
        <v>0</v>
      </c>
      <c r="R5108" s="31" t="n"/>
      <c r="S5108" s="32" t="n"/>
      <c r="T5108" s="32" t="n"/>
      <c r="V5108" t="inlineStr">
        <is>
          <t>04vf1</t>
        </is>
      </c>
      <c r="W5108" t="n">
        <v>6430</v>
      </c>
      <c r="Y5108" t="inlineStr">
        <is>
          <t>b179dabc-24fe-4908-b52f-6f9130e993cb</t>
        </is>
      </c>
      <c r="Z5108" t="inlineStr">
        <is>
          <t>Kirill Semyonov (TOR C)</t>
        </is>
      </c>
    </row>
    <row r="5109">
      <c r="A5109" t="inlineStr">
        <is>
          <t>Kirill Slepets</t>
        </is>
      </c>
      <c r="B5109" t="inlineStr">
        <is>
          <t>TOR</t>
        </is>
      </c>
      <c r="C5109" t="inlineStr">
        <is>
          <t>RW</t>
        </is>
      </c>
      <c r="D5109" t="inlineStr">
        <is>
          <t>F</t>
        </is>
      </c>
      <c r="E5109" t="n">
        <v>27</v>
      </c>
      <c r="F5109" t="inlineStr">
        <is>
          <t>FA</t>
        </is>
      </c>
      <c r="G5109" t="inlineStr">
        <is>
          <t>FA</t>
        </is>
      </c>
      <c r="H5109" s="30" t="n">
        <v>1</v>
      </c>
      <c r="I5109" s="31" t="n">
        <v>0</v>
      </c>
      <c r="J5109" s="31" t="n"/>
      <c r="K5109" s="31" t="n">
        <v>0</v>
      </c>
      <c r="L5109" s="32" t="n"/>
      <c r="M5109" s="31" t="n">
        <v>0</v>
      </c>
      <c r="N5109" s="31" t="n">
        <v>0</v>
      </c>
      <c r="O5109" s="31" t="n"/>
      <c r="P5109" s="31" t="n"/>
      <c r="Q5109" s="31" t="n">
        <v>0</v>
      </c>
      <c r="R5109" s="31" t="n"/>
      <c r="S5109" s="32" t="n"/>
      <c r="T5109" s="32" t="n"/>
      <c r="V5109" t="inlineStr">
        <is>
          <t>0457e</t>
        </is>
      </c>
      <c r="W5109" t="n">
        <v>6036</v>
      </c>
      <c r="Z5109" t="inlineStr">
        <is>
          <t>Kirill Slepets (TOR RW)</t>
        </is>
      </c>
    </row>
    <row r="5110">
      <c r="A5110" t="inlineStr">
        <is>
          <t>Kirill Starkov</t>
        </is>
      </c>
      <c r="B5110" t="inlineStr">
        <is>
          <t>CBJ</t>
        </is>
      </c>
      <c r="C5110" t="inlineStr">
        <is>
          <t>C</t>
        </is>
      </c>
      <c r="D5110" t="inlineStr">
        <is>
          <t>F</t>
        </is>
      </c>
      <c r="E5110" t="n">
        <v>39</v>
      </c>
      <c r="F5110" t="inlineStr">
        <is>
          <t>FA</t>
        </is>
      </c>
      <c r="G5110" t="inlineStr">
        <is>
          <t>FA</t>
        </is>
      </c>
      <c r="H5110" s="30" t="n">
        <v>1</v>
      </c>
      <c r="I5110" s="31" t="n">
        <v>0</v>
      </c>
      <c r="J5110" s="31" t="n"/>
      <c r="K5110" s="31" t="n">
        <v>0</v>
      </c>
      <c r="L5110" s="32" t="n"/>
      <c r="M5110" s="31" t="n">
        <v>0</v>
      </c>
      <c r="N5110" s="31" t="n">
        <v>0</v>
      </c>
      <c r="O5110" s="31" t="n"/>
      <c r="P5110" s="31" t="n"/>
      <c r="Q5110" s="31" t="n">
        <v>0</v>
      </c>
      <c r="R5110" s="31" t="n"/>
      <c r="S5110" s="32" t="n"/>
      <c r="T5110" s="32" t="n"/>
      <c r="V5110" t="inlineStr">
        <is>
          <t>003n9</t>
        </is>
      </c>
      <c r="X5110" t="n">
        <v>4191</v>
      </c>
      <c r="Z5110" t="inlineStr">
        <is>
          <t>Kirill Starkov (CBJ C)</t>
        </is>
      </c>
    </row>
    <row r="5111">
      <c r="A5111" t="inlineStr">
        <is>
          <t>Kirill Steklov</t>
        </is>
      </c>
      <c r="B5111" t="inlineStr">
        <is>
          <t>(N/A)</t>
        </is>
      </c>
      <c r="C5111" t="inlineStr">
        <is>
          <t>D</t>
        </is>
      </c>
      <c r="D5111" t="inlineStr">
        <is>
          <t>D</t>
        </is>
      </c>
      <c r="E5111" t="n">
        <v>24</v>
      </c>
      <c r="F5111" t="inlineStr">
        <is>
          <t>FA</t>
        </is>
      </c>
      <c r="G5111" t="inlineStr">
        <is>
          <t>FA</t>
        </is>
      </c>
      <c r="H5111" s="30" t="n">
        <v>1</v>
      </c>
      <c r="I5111" s="31" t="n">
        <v>0</v>
      </c>
      <c r="J5111" s="31" t="n"/>
      <c r="K5111" s="31" t="n">
        <v>0</v>
      </c>
      <c r="L5111" s="32" t="n"/>
      <c r="M5111" s="31" t="n">
        <v>0</v>
      </c>
      <c r="N5111" s="31" t="n">
        <v>0</v>
      </c>
      <c r="O5111" s="31" t="n"/>
      <c r="P5111" s="31" t="n"/>
      <c r="Q5111" s="31" t="n">
        <v>0</v>
      </c>
      <c r="R5111" s="31" t="n"/>
      <c r="S5111" s="32" t="n"/>
      <c r="T5111" s="32" t="n"/>
      <c r="V5111" t="inlineStr">
        <is>
          <t>05niy</t>
        </is>
      </c>
      <c r="Z5111" t="inlineStr">
        <is>
          <t>Kirill Steklov ((N/A) D)</t>
        </is>
      </c>
    </row>
    <row r="5112">
      <c r="A5112" t="inlineStr">
        <is>
          <t>Kirill Tankov</t>
        </is>
      </c>
      <c r="B5112" t="inlineStr">
        <is>
          <t>PIT</t>
        </is>
      </c>
      <c r="C5112" t="inlineStr">
        <is>
          <t>C</t>
        </is>
      </c>
      <c r="D5112" t="inlineStr">
        <is>
          <t>F</t>
        </is>
      </c>
      <c r="E5112" t="n">
        <v>24</v>
      </c>
      <c r="F5112" t="inlineStr">
        <is>
          <t>FA</t>
        </is>
      </c>
      <c r="G5112" t="inlineStr">
        <is>
          <t>FA</t>
        </is>
      </c>
      <c r="H5112" s="30" t="n">
        <v>1</v>
      </c>
      <c r="I5112" s="31" t="n">
        <v>0</v>
      </c>
      <c r="J5112" s="31" t="n"/>
      <c r="K5112" s="31" t="n">
        <v>0</v>
      </c>
      <c r="L5112" s="32" t="n"/>
      <c r="M5112" s="31" t="n">
        <v>0</v>
      </c>
      <c r="N5112" s="31" t="n">
        <v>0</v>
      </c>
      <c r="O5112" s="31" t="n"/>
      <c r="P5112" s="31" t="n"/>
      <c r="Q5112" s="31" t="n">
        <v>0</v>
      </c>
      <c r="R5112" s="31" t="n"/>
      <c r="S5112" s="32" t="n"/>
      <c r="T5112" s="32" t="n"/>
      <c r="V5112" t="inlineStr">
        <is>
          <t>05ugw</t>
        </is>
      </c>
      <c r="Y5112" t="inlineStr">
        <is>
          <t>b58072da-04df-4b3f-bbfc-04af1b2e0b60</t>
        </is>
      </c>
      <c r="Z5112" t="inlineStr">
        <is>
          <t>Kirill Tankov (PIT C)</t>
        </is>
      </c>
    </row>
    <row r="5113">
      <c r="A5113" t="inlineStr">
        <is>
          <t>Kirill Tulupov</t>
        </is>
      </c>
      <c r="B5113" t="inlineStr">
        <is>
          <t>(N/A)</t>
        </is>
      </c>
      <c r="C5113" t="inlineStr">
        <is>
          <t>D</t>
        </is>
      </c>
      <c r="D5113" t="inlineStr">
        <is>
          <t>D</t>
        </is>
      </c>
      <c r="E5113" t="n">
        <v>38</v>
      </c>
      <c r="F5113" t="inlineStr">
        <is>
          <t>FA</t>
        </is>
      </c>
      <c r="G5113" t="inlineStr">
        <is>
          <t>FA</t>
        </is>
      </c>
      <c r="H5113" s="30" t="n">
        <v>1</v>
      </c>
      <c r="I5113" s="31" t="n">
        <v>0</v>
      </c>
      <c r="J5113" s="31" t="n"/>
      <c r="K5113" s="31" t="n">
        <v>0</v>
      </c>
      <c r="L5113" s="32" t="n"/>
      <c r="M5113" s="31" t="n">
        <v>0</v>
      </c>
      <c r="N5113" s="31" t="n">
        <v>0</v>
      </c>
      <c r="O5113" s="31" t="n"/>
      <c r="P5113" s="31" t="n"/>
      <c r="Q5113" s="31" t="n">
        <v>0</v>
      </c>
      <c r="R5113" s="31" t="n"/>
      <c r="S5113" s="32" t="n"/>
      <c r="T5113" s="32" t="n"/>
      <c r="V5113" t="inlineStr">
        <is>
          <t>0244y</t>
        </is>
      </c>
      <c r="X5113" t="n">
        <v>5590</v>
      </c>
      <c r="Z5113" t="inlineStr">
        <is>
          <t>Kirill Tulupov ((N/A) D)</t>
        </is>
      </c>
    </row>
    <row r="5114">
      <c r="A5114" t="inlineStr">
        <is>
          <t>Kirill Tyutyayev</t>
        </is>
      </c>
      <c r="B5114" t="inlineStr">
        <is>
          <t>DET</t>
        </is>
      </c>
      <c r="C5114" t="inlineStr">
        <is>
          <t>LW</t>
        </is>
      </c>
      <c r="D5114" t="inlineStr">
        <is>
          <t>F</t>
        </is>
      </c>
      <c r="E5114" t="n">
        <v>26</v>
      </c>
      <c r="F5114" t="inlineStr">
        <is>
          <t>FA</t>
        </is>
      </c>
      <c r="G5114" t="inlineStr">
        <is>
          <t>FA</t>
        </is>
      </c>
      <c r="H5114" s="30" t="n">
        <v>1</v>
      </c>
      <c r="I5114" s="31" t="n">
        <v>0</v>
      </c>
      <c r="J5114" s="31" t="n"/>
      <c r="K5114" s="31" t="n">
        <v>0</v>
      </c>
      <c r="L5114" s="32" t="n"/>
      <c r="M5114" s="31" t="n">
        <v>0</v>
      </c>
      <c r="N5114" s="31" t="n">
        <v>0</v>
      </c>
      <c r="O5114" s="31" t="n"/>
      <c r="P5114" s="31" t="n"/>
      <c r="Q5114" s="31" t="n">
        <v>0</v>
      </c>
      <c r="R5114" s="31" t="n"/>
      <c r="S5114" s="32" t="n"/>
      <c r="T5114" s="32" t="n"/>
      <c r="V5114" t="inlineStr">
        <is>
          <t>051vx</t>
        </is>
      </c>
      <c r="Y5114" t="inlineStr">
        <is>
          <t>399a2840-d903-4fd6-9019-aa2921939138</t>
        </is>
      </c>
      <c r="Z5114" t="inlineStr">
        <is>
          <t>Kirill Tyutyayev (DET LW)</t>
        </is>
      </c>
    </row>
    <row r="5115">
      <c r="A5115" t="inlineStr">
        <is>
          <t>Kirill Ustimenko</t>
        </is>
      </c>
      <c r="B5115" t="inlineStr">
        <is>
          <t>(N/A)</t>
        </is>
      </c>
      <c r="C5115" t="inlineStr">
        <is>
          <t>G</t>
        </is>
      </c>
      <c r="D5115" t="inlineStr">
        <is>
          <t>G</t>
        </is>
      </c>
      <c r="E5115" t="n">
        <v>27</v>
      </c>
      <c r="F5115" t="inlineStr">
        <is>
          <t>FA</t>
        </is>
      </c>
      <c r="G5115" t="inlineStr">
        <is>
          <t>FA</t>
        </is>
      </c>
      <c r="H5115" s="30" t="n">
        <v>1</v>
      </c>
      <c r="I5115" s="31" t="n">
        <v>0</v>
      </c>
      <c r="J5115" s="31" t="n"/>
      <c r="K5115" s="31" t="n">
        <v>0</v>
      </c>
      <c r="L5115" s="32" t="n"/>
      <c r="M5115" s="31" t="n">
        <v>0</v>
      </c>
      <c r="N5115" s="31" t="n">
        <v>0</v>
      </c>
      <c r="O5115" s="31" t="n"/>
      <c r="P5115" s="31" t="n"/>
      <c r="Q5115" s="31" t="n">
        <v>0</v>
      </c>
      <c r="R5115" s="31" t="n"/>
      <c r="S5115" s="32" t="n"/>
      <c r="T5115" s="32" t="n"/>
      <c r="V5115" t="inlineStr">
        <is>
          <t>04ezz</t>
        </is>
      </c>
      <c r="W5115" t="n">
        <v>5560</v>
      </c>
      <c r="X5115" t="n">
        <v>7595</v>
      </c>
      <c r="Y5115" t="inlineStr">
        <is>
          <t>ec5dc148-1ee4-45c0-be1e-cdb69c4963e7</t>
        </is>
      </c>
      <c r="Z5115" t="inlineStr">
        <is>
          <t>Kirill Ustimenko ((N/A) G)</t>
        </is>
      </c>
    </row>
    <row r="5116">
      <c r="A5116" t="inlineStr">
        <is>
          <t>Kirill Yemelyanov</t>
        </is>
      </c>
      <c r="B5116" t="inlineStr">
        <is>
          <t>BOS</t>
        </is>
      </c>
      <c r="C5116" t="inlineStr">
        <is>
          <t>C</t>
        </is>
      </c>
      <c r="D5116" t="inlineStr">
        <is>
          <t>F</t>
        </is>
      </c>
      <c r="E5116" t="n">
        <v>19</v>
      </c>
      <c r="F5116" t="inlineStr">
        <is>
          <t>FA</t>
        </is>
      </c>
      <c r="G5116" t="inlineStr">
        <is>
          <t>FA</t>
        </is>
      </c>
      <c r="H5116" s="30" t="n">
        <v>1</v>
      </c>
      <c r="I5116" s="31" t="n">
        <v>0</v>
      </c>
      <c r="J5116" s="31" t="n"/>
      <c r="K5116" s="31" t="n">
        <v>0</v>
      </c>
      <c r="L5116" s="32" t="n"/>
      <c r="M5116" s="31" t="n">
        <v>0</v>
      </c>
      <c r="N5116" s="31" t="n">
        <v>0</v>
      </c>
      <c r="O5116" s="31" t="n"/>
      <c r="P5116" s="31" t="n"/>
      <c r="Q5116" s="31" t="n">
        <v>0</v>
      </c>
      <c r="R5116" s="31" t="n"/>
      <c r="S5116" s="32" t="n"/>
      <c r="T5116" s="32" t="n"/>
      <c r="V5116" t="inlineStr">
        <is>
          <t>06tau</t>
        </is>
      </c>
      <c r="Y5116" t="inlineStr">
        <is>
          <t>9ba9a3b3-d22a-41a7-a384-0f1c221df149</t>
        </is>
      </c>
      <c r="Z5116" t="inlineStr">
        <is>
          <t>Kirill Yemelyanov (BOS C)</t>
        </is>
      </c>
    </row>
    <row r="5117">
      <c r="A5117" t="inlineStr">
        <is>
          <t>Kirill Zarubin</t>
        </is>
      </c>
      <c r="B5117" t="inlineStr">
        <is>
          <t>CGY</t>
        </is>
      </c>
      <c r="C5117" t="inlineStr">
        <is>
          <t>G</t>
        </is>
      </c>
      <c r="D5117" t="inlineStr">
        <is>
          <t>G</t>
        </is>
      </c>
      <c r="E5117" t="n">
        <v>20</v>
      </c>
      <c r="F5117" t="inlineStr">
        <is>
          <t>FA</t>
        </is>
      </c>
      <c r="G5117" t="inlineStr">
        <is>
          <t>FA</t>
        </is>
      </c>
      <c r="H5117" s="30" t="n">
        <v>1007500</v>
      </c>
      <c r="I5117" s="31" t="n">
        <v>0</v>
      </c>
      <c r="J5117" s="31" t="n"/>
      <c r="K5117" s="31" t="n">
        <v>0</v>
      </c>
      <c r="L5117" s="32" t="n"/>
      <c r="M5117" s="31" t="n">
        <v>0</v>
      </c>
      <c r="N5117" s="31" t="n">
        <v>0</v>
      </c>
      <c r="O5117" s="31" t="n"/>
      <c r="P5117" s="31" t="n"/>
      <c r="Q5117" s="31" t="n">
        <v>0</v>
      </c>
      <c r="R5117" s="31" t="n"/>
      <c r="S5117" s="32" t="n"/>
      <c r="T5117" s="32" t="n"/>
      <c r="V5117" t="inlineStr">
        <is>
          <t>06mhf</t>
        </is>
      </c>
      <c r="W5117" t="n">
        <v>7251</v>
      </c>
      <c r="Y5117" t="inlineStr">
        <is>
          <t>5834501e-e8a9-4636-9212-cd9a10060de3</t>
        </is>
      </c>
      <c r="Z5117" t="inlineStr">
        <is>
          <t>Kirill Zarubin (CGY G)</t>
        </is>
      </c>
    </row>
    <row r="5118">
      <c r="A5118" t="inlineStr">
        <is>
          <t>Kirk MacDonald</t>
        </is>
      </c>
      <c r="B5118" t="inlineStr">
        <is>
          <t>BOS</t>
        </is>
      </c>
      <c r="C5118" t="inlineStr">
        <is>
          <t>LW</t>
        </is>
      </c>
      <c r="D5118" t="inlineStr">
        <is>
          <t>F</t>
        </is>
      </c>
      <c r="E5118" t="n">
        <v>42</v>
      </c>
      <c r="F5118" t="inlineStr">
        <is>
          <t>FA</t>
        </is>
      </c>
      <c r="G5118" t="inlineStr">
        <is>
          <t>FA</t>
        </is>
      </c>
      <c r="H5118" s="30" t="n">
        <v>1</v>
      </c>
      <c r="I5118" s="31" t="n">
        <v>0</v>
      </c>
      <c r="J5118" s="31" t="n"/>
      <c r="K5118" s="31" t="n">
        <v>0</v>
      </c>
      <c r="L5118" s="32" t="n"/>
      <c r="M5118" s="31" t="n">
        <v>0</v>
      </c>
      <c r="N5118" s="31" t="n">
        <v>0</v>
      </c>
      <c r="O5118" s="31" t="n"/>
      <c r="P5118" s="31" t="n"/>
      <c r="Q5118" s="31" t="n">
        <v>0</v>
      </c>
      <c r="R5118" s="31" t="n"/>
      <c r="S5118" s="32" t="n"/>
      <c r="T5118" s="32" t="n"/>
      <c r="V5118" t="inlineStr">
        <is>
          <t>01mnl</t>
        </is>
      </c>
      <c r="X5118" t="n">
        <v>4804</v>
      </c>
      <c r="Z5118" t="inlineStr">
        <is>
          <t>Kirk MacDonald (BOS LW)</t>
        </is>
      </c>
    </row>
    <row r="5119">
      <c r="A5119" t="inlineStr">
        <is>
          <t>Klas Dahlbeck</t>
        </is>
      </c>
      <c r="B5119" t="inlineStr">
        <is>
          <t>(N/A)</t>
        </is>
      </c>
      <c r="C5119" t="inlineStr">
        <is>
          <t>D</t>
        </is>
      </c>
      <c r="D5119" t="inlineStr">
        <is>
          <t>D</t>
        </is>
      </c>
      <c r="E5119" t="n">
        <v>35</v>
      </c>
      <c r="F5119" t="inlineStr">
        <is>
          <t>FA</t>
        </is>
      </c>
      <c r="G5119" t="inlineStr">
        <is>
          <t>FA</t>
        </is>
      </c>
      <c r="H5119" s="30" t="n">
        <v>1</v>
      </c>
      <c r="I5119" s="31" t="n">
        <v>0</v>
      </c>
      <c r="J5119" s="31" t="n"/>
      <c r="K5119" s="31" t="n">
        <v>0</v>
      </c>
      <c r="L5119" s="32" t="n"/>
      <c r="M5119" s="31" t="n">
        <v>0</v>
      </c>
      <c r="N5119" s="31" t="n">
        <v>0</v>
      </c>
      <c r="O5119" s="31" t="n"/>
      <c r="P5119" s="31" t="n"/>
      <c r="Q5119" s="31" t="n">
        <v>0</v>
      </c>
      <c r="R5119" s="31" t="n"/>
      <c r="S5119" s="32" t="n"/>
      <c r="T5119" s="32" t="n"/>
      <c r="V5119" t="inlineStr">
        <is>
          <t>02g1d</t>
        </is>
      </c>
      <c r="W5119" t="n">
        <v>3843</v>
      </c>
      <c r="X5119" t="n">
        <v>5445</v>
      </c>
      <c r="Z5119" t="inlineStr">
        <is>
          <t>Klas Dahlbeck ((N/A) D)</t>
        </is>
      </c>
    </row>
    <row r="5120">
      <c r="A5120" t="inlineStr">
        <is>
          <t>Klavs Veinbergs</t>
        </is>
      </c>
      <c r="B5120" t="inlineStr">
        <is>
          <t>TBL</t>
        </is>
      </c>
      <c r="C5120" t="inlineStr">
        <is>
          <t>LW</t>
        </is>
      </c>
      <c r="D5120" t="inlineStr">
        <is>
          <t>F</t>
        </is>
      </c>
      <c r="E5120" t="n">
        <v>23</v>
      </c>
      <c r="F5120" t="inlineStr">
        <is>
          <t>FA</t>
        </is>
      </c>
      <c r="G5120" t="inlineStr">
        <is>
          <t>FA</t>
        </is>
      </c>
      <c r="H5120" s="30" t="n">
        <v>1</v>
      </c>
      <c r="I5120" s="31" t="n">
        <v>0</v>
      </c>
      <c r="J5120" s="31" t="n"/>
      <c r="K5120" s="31" t="n">
        <v>0</v>
      </c>
      <c r="L5120" s="32" t="n"/>
      <c r="M5120" s="31" t="n">
        <v>0</v>
      </c>
      <c r="N5120" s="31" t="n">
        <v>0</v>
      </c>
      <c r="O5120" s="31" t="n"/>
      <c r="P5120" s="31" t="n"/>
      <c r="Q5120" s="31" t="n">
        <v>0</v>
      </c>
      <c r="R5120" s="31" t="n"/>
      <c r="S5120" s="32" t="n"/>
      <c r="T5120" s="32" t="n"/>
      <c r="V5120" t="inlineStr">
        <is>
          <t>062sn</t>
        </is>
      </c>
      <c r="Z5120" t="inlineStr">
        <is>
          <t>Klavs Veinbergs (TBL LW)</t>
        </is>
      </c>
    </row>
    <row r="5121">
      <c r="A5121" t="inlineStr">
        <is>
          <t>Klim Kostin</t>
        </is>
      </c>
      <c r="B5121" t="inlineStr">
        <is>
          <t>(N/A)</t>
        </is>
      </c>
      <c r="C5121" t="inlineStr">
        <is>
          <t>LW</t>
        </is>
      </c>
      <c r="D5121" t="inlineStr">
        <is>
          <t>F</t>
        </is>
      </c>
      <c r="E5121" t="n">
        <v>27</v>
      </c>
      <c r="F5121" t="inlineStr">
        <is>
          <t>FA</t>
        </is>
      </c>
      <c r="G5121" t="inlineStr">
        <is>
          <t>FA</t>
        </is>
      </c>
      <c r="H5121" s="30" t="n">
        <v>1</v>
      </c>
      <c r="I5121" s="31" t="n">
        <v>0</v>
      </c>
      <c r="J5121" s="31" t="n"/>
      <c r="K5121" s="31" t="n">
        <v>0</v>
      </c>
      <c r="L5121" s="32" t="n"/>
      <c r="M5121" s="31" t="n">
        <v>0</v>
      </c>
      <c r="N5121" s="31" t="n">
        <v>0</v>
      </c>
      <c r="O5121" s="31" t="n"/>
      <c r="P5121" s="31" t="n"/>
      <c r="Q5121" s="31" t="n">
        <v>0</v>
      </c>
      <c r="R5121" s="31" t="n"/>
      <c r="S5121" s="32" t="n"/>
      <c r="T5121" s="32" t="n"/>
      <c r="V5121" t="inlineStr">
        <is>
          <t>0457h</t>
        </is>
      </c>
      <c r="W5121" t="n">
        <v>5414</v>
      </c>
      <c r="X5121" t="n">
        <v>7546</v>
      </c>
      <c r="Y5121" t="inlineStr">
        <is>
          <t>9770f3bb-aa1b-4150-8058-b82d18a584b4</t>
        </is>
      </c>
      <c r="Z5121" t="inlineStr">
        <is>
          <t>Klim Kostin ((N/A) LW)</t>
        </is>
      </c>
    </row>
    <row r="5122">
      <c r="A5122" t="inlineStr">
        <is>
          <t>Kocha Delic</t>
        </is>
      </c>
      <c r="B5122" t="inlineStr">
        <is>
          <t>(N/A)</t>
        </is>
      </c>
      <c r="C5122" t="inlineStr">
        <is>
          <t>C</t>
        </is>
      </c>
      <c r="D5122" t="inlineStr">
        <is>
          <t>F</t>
        </is>
      </c>
      <c r="E5122" t="n">
        <v>22</v>
      </c>
      <c r="F5122" t="inlineStr">
        <is>
          <t>FA</t>
        </is>
      </c>
      <c r="G5122" t="inlineStr">
        <is>
          <t>FA</t>
        </is>
      </c>
      <c r="H5122" s="30" t="n">
        <v>1</v>
      </c>
      <c r="I5122" s="31" t="n">
        <v>0</v>
      </c>
      <c r="J5122" s="31" t="n"/>
      <c r="K5122" s="31" t="n">
        <v>0</v>
      </c>
      <c r="L5122" s="32" t="n"/>
      <c r="M5122" s="31" t="n">
        <v>0</v>
      </c>
      <c r="N5122" s="31" t="n">
        <v>0</v>
      </c>
      <c r="O5122" s="31" t="n"/>
      <c r="P5122" s="31" t="n"/>
      <c r="Q5122" s="31" t="n">
        <v>0</v>
      </c>
      <c r="R5122" s="31" t="n"/>
      <c r="S5122" s="32" t="n"/>
      <c r="T5122" s="32" t="n"/>
      <c r="V5122" t="inlineStr">
        <is>
          <t>061ji</t>
        </is>
      </c>
      <c r="Y5122" t="inlineStr">
        <is>
          <t>2b771751-c8ce-4385-8d01-1fd080ef8a49</t>
        </is>
      </c>
      <c r="Z5122" t="inlineStr">
        <is>
          <t>Kocha Delic ((N/A) C)</t>
        </is>
      </c>
    </row>
    <row r="5123">
      <c r="A5123" t="inlineStr">
        <is>
          <t>Kody Clark</t>
        </is>
      </c>
      <c r="B5123" t="inlineStr">
        <is>
          <t>(N/A)</t>
        </is>
      </c>
      <c r="C5123" t="inlineStr">
        <is>
          <t>RW</t>
        </is>
      </c>
      <c r="D5123" t="inlineStr">
        <is>
          <t>F</t>
        </is>
      </c>
      <c r="E5123" t="n">
        <v>26</v>
      </c>
      <c r="F5123" t="inlineStr">
        <is>
          <t>FA</t>
        </is>
      </c>
      <c r="G5123" t="inlineStr">
        <is>
          <t>FA</t>
        </is>
      </c>
      <c r="H5123" s="30" t="n">
        <v>1</v>
      </c>
      <c r="I5123" s="31" t="n">
        <v>0</v>
      </c>
      <c r="J5123" s="31" t="n"/>
      <c r="K5123" s="31" t="n">
        <v>0</v>
      </c>
      <c r="L5123" s="32" t="n"/>
      <c r="M5123" s="31" t="n">
        <v>0</v>
      </c>
      <c r="N5123" s="31" t="n">
        <v>0</v>
      </c>
      <c r="O5123" s="31" t="n"/>
      <c r="P5123" s="31" t="n"/>
      <c r="Q5123" s="31" t="n">
        <v>0</v>
      </c>
      <c r="R5123" s="31" t="n"/>
      <c r="S5123" s="32" t="n"/>
      <c r="T5123" s="32" t="n"/>
      <c r="V5123" t="inlineStr">
        <is>
          <t>04qy4</t>
        </is>
      </c>
      <c r="W5123" t="n">
        <v>5797</v>
      </c>
      <c r="X5123" t="n">
        <v>7945</v>
      </c>
      <c r="Y5123" t="inlineStr">
        <is>
          <t>c6c66e7d-02c1-4f57-96e9-e5cd8a719b61</t>
        </is>
      </c>
      <c r="Z5123" t="inlineStr">
        <is>
          <t>Kody Clark ((N/A) RW)</t>
        </is>
      </c>
    </row>
    <row r="5124">
      <c r="A5124" t="inlineStr">
        <is>
          <t>Koehn Ziemmer</t>
        </is>
      </c>
      <c r="B5124" t="inlineStr">
        <is>
          <t>LAK</t>
        </is>
      </c>
      <c r="C5124" t="inlineStr">
        <is>
          <t>RW</t>
        </is>
      </c>
      <c r="D5124" t="inlineStr">
        <is>
          <t>F</t>
        </is>
      </c>
      <c r="E5124" t="n">
        <v>21</v>
      </c>
      <c r="F5124" t="inlineStr">
        <is>
          <t>T</t>
        </is>
      </c>
      <c r="G5124" t="inlineStr">
        <is>
          <t>Brown Noesen</t>
        </is>
      </c>
      <c r="H5124" s="30" t="n">
        <v>816666</v>
      </c>
      <c r="I5124" s="31" t="n">
        <v>0</v>
      </c>
      <c r="J5124" s="31" t="n"/>
      <c r="K5124" s="31" t="n">
        <v>0</v>
      </c>
      <c r="L5124" s="32" t="n"/>
      <c r="M5124" s="31" t="n">
        <v>0</v>
      </c>
      <c r="N5124" s="31" t="n">
        <v>0</v>
      </c>
      <c r="O5124" s="31" t="n"/>
      <c r="P5124" s="31" t="n"/>
      <c r="Q5124" s="31" t="n">
        <v>0</v>
      </c>
      <c r="R5124" s="31" t="n"/>
      <c r="S5124" s="32" t="n"/>
      <c r="T5124" s="32" t="n"/>
      <c r="V5124" t="inlineStr">
        <is>
          <t>0644g</t>
        </is>
      </c>
      <c r="W5124" t="n">
        <v>6978</v>
      </c>
      <c r="Y5124" t="inlineStr">
        <is>
          <t>576a0f7a-34a0-4ccb-a3b1-446b926a2660</t>
        </is>
      </c>
      <c r="Z5124" t="inlineStr">
        <is>
          <t>Koehn Ziemmer (LAK RW)</t>
        </is>
      </c>
    </row>
    <row r="5125">
      <c r="A5125" t="inlineStr">
        <is>
          <t>Kohen Olischefski</t>
        </is>
      </c>
      <c r="B5125" t="inlineStr">
        <is>
          <t>(N/A)</t>
        </is>
      </c>
      <c r="C5125" t="inlineStr">
        <is>
          <t>RW</t>
        </is>
      </c>
      <c r="D5125" t="inlineStr">
        <is>
          <t>F</t>
        </is>
      </c>
      <c r="E5125" t="n">
        <v>28</v>
      </c>
      <c r="F5125" t="inlineStr">
        <is>
          <t>FA</t>
        </is>
      </c>
      <c r="G5125" t="inlineStr">
        <is>
          <t>FA</t>
        </is>
      </c>
      <c r="H5125" s="30" t="n">
        <v>1</v>
      </c>
      <c r="I5125" s="31" t="n">
        <v>0</v>
      </c>
      <c r="J5125" s="31" t="n"/>
      <c r="K5125" s="31" t="n">
        <v>0</v>
      </c>
      <c r="L5125" s="32" t="n"/>
      <c r="M5125" s="31" t="n">
        <v>0</v>
      </c>
      <c r="N5125" s="31" t="n">
        <v>0</v>
      </c>
      <c r="O5125" s="31" t="n"/>
      <c r="P5125" s="31" t="n"/>
      <c r="Q5125" s="31" t="n">
        <v>0</v>
      </c>
      <c r="R5125" s="31" t="n"/>
      <c r="S5125" s="32" t="n"/>
      <c r="T5125" s="32" t="n"/>
      <c r="V5125" t="inlineStr">
        <is>
          <t>065gf</t>
        </is>
      </c>
      <c r="Y5125" t="inlineStr">
        <is>
          <t>33d9e8b8-045a-4b0b-82fb-ebef4e5a7dc9</t>
        </is>
      </c>
      <c r="Z5125" t="inlineStr">
        <is>
          <t>Kohen Olischefski ((N/A) RW)</t>
        </is>
      </c>
    </row>
    <row r="5126">
      <c r="A5126" t="inlineStr">
        <is>
          <t>Kohyn Eshkawkogan</t>
        </is>
      </c>
      <c r="B5126" t="inlineStr">
        <is>
          <t>(N/A)</t>
        </is>
      </c>
      <c r="C5126" t="inlineStr">
        <is>
          <t>D</t>
        </is>
      </c>
      <c r="D5126" t="inlineStr">
        <is>
          <t>D</t>
        </is>
      </c>
      <c r="F5126" t="inlineStr">
        <is>
          <t>WW</t>
        </is>
      </c>
      <c r="G5126" t="inlineStr">
        <is>
          <t>FA</t>
        </is>
      </c>
      <c r="H5126" s="30" t="n"/>
      <c r="I5126" s="31" t="n"/>
      <c r="J5126" s="31" t="n"/>
      <c r="K5126" s="31" t="n"/>
      <c r="L5126" s="32" t="n"/>
      <c r="M5126" s="31" t="n"/>
      <c r="N5126" s="31" t="n"/>
      <c r="O5126" s="31" t="n"/>
      <c r="P5126" s="31" t="n"/>
      <c r="Q5126" s="31" t="n"/>
      <c r="R5126" s="31" t="n"/>
      <c r="S5126" s="32" t="n"/>
      <c r="T5126" s="32" t="n"/>
      <c r="V5126" t="inlineStr">
        <is>
          <t>07a2o</t>
        </is>
      </c>
      <c r="Z5126" t="inlineStr">
        <is>
          <t>Kohyn Eshkawkogan ((N/A) D)</t>
        </is>
      </c>
    </row>
    <row r="5127">
      <c r="A5127" t="inlineStr">
        <is>
          <t>Kole Lind</t>
        </is>
      </c>
      <c r="B5127" t="inlineStr">
        <is>
          <t>TBL</t>
        </is>
      </c>
      <c r="C5127" t="inlineStr">
        <is>
          <t>RW</t>
        </is>
      </c>
      <c r="D5127" t="inlineStr">
        <is>
          <t>F</t>
        </is>
      </c>
      <c r="E5127" t="n">
        <v>27</v>
      </c>
      <c r="F5127" t="inlineStr">
        <is>
          <t>T</t>
        </is>
      </c>
      <c r="G5127" t="inlineStr">
        <is>
          <t>Aznfungus</t>
        </is>
      </c>
      <c r="H5127" s="30" t="n">
        <v>775000</v>
      </c>
      <c r="I5127" s="31" t="n">
        <v>0</v>
      </c>
      <c r="J5127" s="31" t="n"/>
      <c r="K5127" s="31" t="n">
        <v>0</v>
      </c>
      <c r="L5127" s="32" t="n"/>
      <c r="M5127" s="31" t="n">
        <v>0</v>
      </c>
      <c r="N5127" s="31" t="n">
        <v>0</v>
      </c>
      <c r="O5127" s="31" t="n"/>
      <c r="P5127" s="31" t="n"/>
      <c r="Q5127" s="31" t="n">
        <v>0</v>
      </c>
      <c r="R5127" s="31" t="n"/>
      <c r="S5127" s="32" t="n"/>
      <c r="T5127" s="32" t="n"/>
      <c r="V5127" t="inlineStr">
        <is>
          <t>04ap9</t>
        </is>
      </c>
      <c r="W5127" t="n">
        <v>5420</v>
      </c>
      <c r="X5127" t="n">
        <v>7548</v>
      </c>
      <c r="Y5127" t="inlineStr">
        <is>
          <t>d490eb9a-7de4-4b64-8425-facb958ec3c3</t>
        </is>
      </c>
      <c r="Z5127" t="inlineStr">
        <is>
          <t>Kole Lind (TBL RW)</t>
        </is>
      </c>
    </row>
    <row r="5128">
      <c r="A5128" t="inlineStr">
        <is>
          <t>Kole Sherwood</t>
        </is>
      </c>
      <c r="B5128" t="inlineStr">
        <is>
          <t>NSH</t>
        </is>
      </c>
      <c r="C5128" t="inlineStr">
        <is>
          <t>RW</t>
        </is>
      </c>
      <c r="D5128" t="inlineStr">
        <is>
          <t>F</t>
        </is>
      </c>
      <c r="E5128" t="n">
        <v>29</v>
      </c>
      <c r="F5128" t="inlineStr">
        <is>
          <t>FA</t>
        </is>
      </c>
      <c r="G5128" t="inlineStr">
        <is>
          <t>FA</t>
        </is>
      </c>
      <c r="H5128" s="30" t="n">
        <v>1</v>
      </c>
      <c r="I5128" s="31" t="n">
        <v>0</v>
      </c>
      <c r="J5128" s="31" t="n"/>
      <c r="K5128" s="31" t="n">
        <v>0</v>
      </c>
      <c r="L5128" s="32" t="n"/>
      <c r="M5128" s="31" t="n">
        <v>0</v>
      </c>
      <c r="N5128" s="31" t="n">
        <v>0</v>
      </c>
      <c r="O5128" s="31" t="n"/>
      <c r="P5128" s="31" t="n"/>
      <c r="Q5128" s="31" t="n">
        <v>0</v>
      </c>
      <c r="R5128" s="31" t="n"/>
      <c r="S5128" s="32" t="n"/>
      <c r="T5128" s="32" t="n"/>
      <c r="V5128" t="inlineStr">
        <is>
          <t>03rw0</t>
        </is>
      </c>
      <c r="W5128" t="n">
        <v>4994</v>
      </c>
      <c r="X5128" t="n">
        <v>6959</v>
      </c>
      <c r="Y5128" t="inlineStr">
        <is>
          <t>f0d6a2bd-9db2-41ed-af21-5a65739ff037</t>
        </is>
      </c>
      <c r="Z5128" t="inlineStr">
        <is>
          <t>Kole Sherwood (NSH RW)</t>
        </is>
      </c>
    </row>
    <row r="5129">
      <c r="A5129" t="inlineStr">
        <is>
          <t>Koletrane Wilson</t>
        </is>
      </c>
      <c r="B5129" t="inlineStr">
        <is>
          <t>CGY</t>
        </is>
      </c>
      <c r="C5129" t="inlineStr">
        <is>
          <t>D</t>
        </is>
      </c>
      <c r="D5129" t="inlineStr">
        <is>
          <t>D</t>
        </is>
      </c>
      <c r="E5129" t="n">
        <v>27</v>
      </c>
      <c r="F5129" t="inlineStr">
        <is>
          <t>FA</t>
        </is>
      </c>
      <c r="G5129" t="inlineStr">
        <is>
          <t>FA</t>
        </is>
      </c>
      <c r="H5129" s="30" t="n">
        <v>1</v>
      </c>
      <c r="I5129" s="31" t="n">
        <v>0</v>
      </c>
      <c r="J5129" s="31" t="n"/>
      <c r="K5129" s="31" t="n">
        <v>0</v>
      </c>
      <c r="L5129" s="32" t="n"/>
      <c r="M5129" s="31" t="n">
        <v>0</v>
      </c>
      <c r="N5129" s="31" t="n">
        <v>0</v>
      </c>
      <c r="O5129" s="31" t="n"/>
      <c r="P5129" s="31" t="n"/>
      <c r="Q5129" s="31" t="n">
        <v>0</v>
      </c>
      <c r="R5129" s="31" t="n"/>
      <c r="S5129" s="32" t="n"/>
      <c r="T5129" s="32" t="n"/>
      <c r="V5129" t="inlineStr">
        <is>
          <t>05xc7</t>
        </is>
      </c>
      <c r="Y5129" t="inlineStr">
        <is>
          <t>e90f67d7-4b06-4ff3-9ae7-d0ca58bd742c</t>
        </is>
      </c>
      <c r="Z5129" t="inlineStr">
        <is>
          <t>Koletrane Wilson (CGY D)</t>
        </is>
      </c>
    </row>
    <row r="5130">
      <c r="A5130" t="inlineStr">
        <is>
          <t>Konnor Smith</t>
        </is>
      </c>
      <c r="B5130" t="inlineStr">
        <is>
          <t>ANA</t>
        </is>
      </c>
      <c r="C5130" t="inlineStr">
        <is>
          <t>D</t>
        </is>
      </c>
      <c r="D5130" t="inlineStr">
        <is>
          <t>D</t>
        </is>
      </c>
      <c r="E5130" t="n">
        <v>21</v>
      </c>
      <c r="F5130" t="inlineStr">
        <is>
          <t>FA</t>
        </is>
      </c>
      <c r="G5130" t="inlineStr">
        <is>
          <t>FA</t>
        </is>
      </c>
      <c r="H5130" s="30" t="n">
        <v>855000</v>
      </c>
      <c r="I5130" s="31" t="n">
        <v>0</v>
      </c>
      <c r="J5130" s="31" t="n"/>
      <c r="K5130" s="31" t="n">
        <v>0</v>
      </c>
      <c r="L5130" s="32" t="n"/>
      <c r="M5130" s="31" t="n">
        <v>0</v>
      </c>
      <c r="N5130" s="31" t="n">
        <v>0</v>
      </c>
      <c r="O5130" s="31" t="n"/>
      <c r="P5130" s="31" t="n"/>
      <c r="Q5130" s="31" t="n">
        <v>0</v>
      </c>
      <c r="R5130" s="31" t="n"/>
      <c r="S5130" s="32" t="n"/>
      <c r="T5130" s="32" t="n"/>
      <c r="V5130" t="inlineStr">
        <is>
          <t>06buv</t>
        </is>
      </c>
      <c r="W5130" t="n">
        <v>7361</v>
      </c>
      <c r="Y5130" t="inlineStr">
        <is>
          <t>d20e653c-6594-492a-a8ec-b2ce094a6b66</t>
        </is>
      </c>
      <c r="Z5130" t="inlineStr">
        <is>
          <t>Konnor Smith (ANA D)</t>
        </is>
      </c>
    </row>
    <row r="5131">
      <c r="A5131" t="inlineStr">
        <is>
          <t>Konrad Abeltshauser</t>
        </is>
      </c>
      <c r="B5131" t="inlineStr">
        <is>
          <t>(N/A)</t>
        </is>
      </c>
      <c r="C5131" t="inlineStr">
        <is>
          <t>D</t>
        </is>
      </c>
      <c r="D5131" t="inlineStr">
        <is>
          <t>D</t>
        </is>
      </c>
      <c r="E5131" t="n">
        <v>34</v>
      </c>
      <c r="F5131" t="inlineStr">
        <is>
          <t>FA</t>
        </is>
      </c>
      <c r="G5131" t="inlineStr">
        <is>
          <t>FA</t>
        </is>
      </c>
      <c r="H5131" s="30" t="n">
        <v>1</v>
      </c>
      <c r="I5131" s="31" t="n">
        <v>0</v>
      </c>
      <c r="J5131" s="31" t="n"/>
      <c r="K5131" s="31" t="n">
        <v>0</v>
      </c>
      <c r="L5131" s="32" t="n"/>
      <c r="M5131" s="31" t="n">
        <v>0</v>
      </c>
      <c r="N5131" s="31" t="n">
        <v>0</v>
      </c>
      <c r="O5131" s="31" t="n"/>
      <c r="P5131" s="31" t="n"/>
      <c r="Q5131" s="31" t="n">
        <v>0</v>
      </c>
      <c r="R5131" s="31" t="n"/>
      <c r="S5131" s="32" t="n"/>
      <c r="T5131" s="32" t="n"/>
      <c r="V5131" t="inlineStr">
        <is>
          <t>01zrf</t>
        </is>
      </c>
      <c r="W5131" t="n">
        <v>3811</v>
      </c>
      <c r="X5131" t="n">
        <v>5137</v>
      </c>
      <c r="Z5131" t="inlineStr">
        <is>
          <t>Konrad Abeltshauser ((N/A) D)</t>
        </is>
      </c>
    </row>
    <row r="5132">
      <c r="A5132" t="inlineStr">
        <is>
          <t>Konsta Kapanen</t>
        </is>
      </c>
      <c r="B5132" t="inlineStr">
        <is>
          <t>(N/A)</t>
        </is>
      </c>
      <c r="C5132" t="inlineStr">
        <is>
          <t>LW</t>
        </is>
      </c>
      <c r="D5132" t="inlineStr">
        <is>
          <t>F</t>
        </is>
      </c>
      <c r="E5132" t="n">
        <v>22</v>
      </c>
      <c r="F5132" t="inlineStr">
        <is>
          <t>FA</t>
        </is>
      </c>
      <c r="G5132" t="inlineStr">
        <is>
          <t>FA</t>
        </is>
      </c>
      <c r="H5132" s="30" t="n">
        <v>1</v>
      </c>
      <c r="I5132" s="31" t="n">
        <v>0</v>
      </c>
      <c r="J5132" s="31" t="n"/>
      <c r="K5132" s="31" t="n">
        <v>0</v>
      </c>
      <c r="L5132" s="32" t="n"/>
      <c r="M5132" s="31" t="n">
        <v>0</v>
      </c>
      <c r="N5132" s="31" t="n">
        <v>0</v>
      </c>
      <c r="O5132" s="31" t="n"/>
      <c r="P5132" s="31" t="n"/>
      <c r="Q5132" s="31" t="n">
        <v>0</v>
      </c>
      <c r="R5132" s="31" t="n"/>
      <c r="S5132" s="32" t="n"/>
      <c r="T5132" s="32" t="n"/>
      <c r="V5132" t="inlineStr">
        <is>
          <t>05wwc</t>
        </is>
      </c>
      <c r="Z5132" t="inlineStr">
        <is>
          <t>Konsta Kapanen ((N/A) LW)</t>
        </is>
      </c>
    </row>
    <row r="5133">
      <c r="A5133" t="inlineStr">
        <is>
          <t>Konstantin Barulin</t>
        </is>
      </c>
      <c r="B5133" t="inlineStr">
        <is>
          <t>(N/A)</t>
        </is>
      </c>
      <c r="C5133" t="inlineStr">
        <is>
          <t>G</t>
        </is>
      </c>
      <c r="D5133" t="inlineStr">
        <is>
          <t>G</t>
        </is>
      </c>
      <c r="E5133" t="n">
        <v>42</v>
      </c>
      <c r="F5133" t="inlineStr">
        <is>
          <t>FA</t>
        </is>
      </c>
      <c r="G5133" t="inlineStr">
        <is>
          <t>FA</t>
        </is>
      </c>
      <c r="H5133" s="30" t="n">
        <v>1</v>
      </c>
      <c r="I5133" s="31" t="n">
        <v>0</v>
      </c>
      <c r="J5133" s="31" t="n"/>
      <c r="K5133" s="31" t="n">
        <v>0</v>
      </c>
      <c r="L5133" s="32" t="n"/>
      <c r="M5133" s="31" t="n">
        <v>0</v>
      </c>
      <c r="N5133" s="31" t="n">
        <v>0</v>
      </c>
      <c r="O5133" s="31" t="n"/>
      <c r="P5133" s="31" t="n"/>
      <c r="Q5133" s="31" t="n">
        <v>0</v>
      </c>
      <c r="R5133" s="31" t="n"/>
      <c r="S5133" s="32" t="n"/>
      <c r="T5133" s="32" t="n"/>
      <c r="V5133" t="inlineStr">
        <is>
          <t>0243u</t>
        </is>
      </c>
      <c r="Z5133" t="inlineStr">
        <is>
          <t>Konstantin Barulin ((N/A) G)</t>
        </is>
      </c>
    </row>
    <row r="5134">
      <c r="A5134" t="inlineStr">
        <is>
          <t>Konstantin Glazachev</t>
        </is>
      </c>
      <c r="B5134" t="inlineStr">
        <is>
          <t>(N/A)</t>
        </is>
      </c>
      <c r="C5134" t="inlineStr">
        <is>
          <t>LW</t>
        </is>
      </c>
      <c r="D5134" t="inlineStr">
        <is>
          <t>F</t>
        </is>
      </c>
      <c r="E5134" t="n">
        <v>41</v>
      </c>
      <c r="F5134" t="inlineStr">
        <is>
          <t>FA</t>
        </is>
      </c>
      <c r="G5134" t="inlineStr">
        <is>
          <t>FA</t>
        </is>
      </c>
      <c r="H5134" s="30" t="n">
        <v>1</v>
      </c>
      <c r="I5134" s="31" t="n">
        <v>0</v>
      </c>
      <c r="J5134" s="31" t="n"/>
      <c r="K5134" s="31" t="n">
        <v>0</v>
      </c>
      <c r="L5134" s="32" t="n"/>
      <c r="M5134" s="31" t="n">
        <v>0</v>
      </c>
      <c r="N5134" s="31" t="n">
        <v>0</v>
      </c>
      <c r="O5134" s="31" t="n"/>
      <c r="P5134" s="31" t="n"/>
      <c r="Q5134" s="31" t="n">
        <v>0</v>
      </c>
      <c r="R5134" s="31" t="n"/>
      <c r="S5134" s="32" t="n"/>
      <c r="T5134" s="32" t="n"/>
      <c r="V5134" t="inlineStr">
        <is>
          <t>02446</t>
        </is>
      </c>
      <c r="W5134" t="n">
        <v>1917</v>
      </c>
      <c r="Z5134" t="inlineStr">
        <is>
          <t>Konstantin Glazachev ((N/A) LW)</t>
        </is>
      </c>
    </row>
    <row r="5135">
      <c r="A5135" t="inlineStr">
        <is>
          <t>Konstantin Okulov</t>
        </is>
      </c>
      <c r="B5135" t="inlineStr">
        <is>
          <t>(N/A)</t>
        </is>
      </c>
      <c r="C5135" t="inlineStr">
        <is>
          <t>LW</t>
        </is>
      </c>
      <c r="D5135" t="inlineStr">
        <is>
          <t>F</t>
        </is>
      </c>
      <c r="E5135" t="n">
        <v>31</v>
      </c>
      <c r="F5135" t="inlineStr">
        <is>
          <t>FA</t>
        </is>
      </c>
      <c r="G5135" t="inlineStr">
        <is>
          <t>FA</t>
        </is>
      </c>
      <c r="H5135" s="30" t="n">
        <v>1</v>
      </c>
      <c r="I5135" s="31" t="n">
        <v>0</v>
      </c>
      <c r="J5135" s="31" t="n"/>
      <c r="K5135" s="31" t="n">
        <v>0</v>
      </c>
      <c r="L5135" s="32" t="n"/>
      <c r="M5135" s="31" t="n">
        <v>0</v>
      </c>
      <c r="N5135" s="31" t="n">
        <v>0</v>
      </c>
      <c r="O5135" s="31" t="n"/>
      <c r="P5135" s="31" t="n"/>
      <c r="Q5135" s="31" t="n">
        <v>0</v>
      </c>
      <c r="R5135" s="31" t="n"/>
      <c r="S5135" s="32" t="n"/>
      <c r="T5135" s="32" t="n"/>
      <c r="V5135" t="inlineStr">
        <is>
          <t>03ln0</t>
        </is>
      </c>
      <c r="Z5135" t="inlineStr">
        <is>
          <t>Konstantin Okulov ((N/A) LW)</t>
        </is>
      </c>
    </row>
    <row r="5136">
      <c r="A5136" t="inlineStr">
        <is>
          <t>Konstantin Pushkarev</t>
        </is>
      </c>
      <c r="B5136" t="inlineStr">
        <is>
          <t>PIT</t>
        </is>
      </c>
      <c r="C5136" t="inlineStr">
        <is>
          <t>RW</t>
        </is>
      </c>
      <c r="D5136" t="inlineStr">
        <is>
          <t>F</t>
        </is>
      </c>
      <c r="E5136" t="n">
        <v>41</v>
      </c>
      <c r="F5136" t="inlineStr">
        <is>
          <t>FA</t>
        </is>
      </c>
      <c r="G5136" t="inlineStr">
        <is>
          <t>FA</t>
        </is>
      </c>
      <c r="H5136" s="30" t="n">
        <v>1</v>
      </c>
      <c r="I5136" s="31" t="n">
        <v>0</v>
      </c>
      <c r="J5136" s="31" t="n"/>
      <c r="K5136" s="31" t="n">
        <v>0</v>
      </c>
      <c r="L5136" s="32" t="n"/>
      <c r="M5136" s="31" t="n">
        <v>0</v>
      </c>
      <c r="N5136" s="31" t="n">
        <v>0</v>
      </c>
      <c r="O5136" s="31" t="n"/>
      <c r="P5136" s="31" t="n"/>
      <c r="Q5136" s="31" t="n">
        <v>0</v>
      </c>
      <c r="R5136" s="31" t="n"/>
      <c r="S5136" s="32" t="n"/>
      <c r="T5136" s="32" t="n"/>
      <c r="V5136" t="inlineStr">
        <is>
          <t>003od</t>
        </is>
      </c>
      <c r="W5136" t="n">
        <v>1949</v>
      </c>
      <c r="X5136" t="n">
        <v>3382</v>
      </c>
      <c r="Z5136" t="inlineStr">
        <is>
          <t>Konstantin Pushkarev (PIT RW)</t>
        </is>
      </c>
    </row>
    <row r="5137">
      <c r="A5137" t="inlineStr">
        <is>
          <t>Konstantin Shostak</t>
        </is>
      </c>
      <c r="B5137" t="inlineStr">
        <is>
          <t>(N/A)</t>
        </is>
      </c>
      <c r="C5137" t="inlineStr">
        <is>
          <t>G</t>
        </is>
      </c>
      <c r="D5137" t="inlineStr">
        <is>
          <t>G</t>
        </is>
      </c>
      <c r="E5137" t="n">
        <v>26</v>
      </c>
      <c r="F5137" t="inlineStr">
        <is>
          <t>FA</t>
        </is>
      </c>
      <c r="G5137" t="inlineStr">
        <is>
          <t>FA</t>
        </is>
      </c>
      <c r="H5137" s="30" t="n">
        <v>1</v>
      </c>
      <c r="I5137" s="31" t="n">
        <v>0</v>
      </c>
      <c r="J5137" s="31" t="n"/>
      <c r="K5137" s="31" t="n">
        <v>0</v>
      </c>
      <c r="L5137" s="32" t="n"/>
      <c r="M5137" s="31" t="n">
        <v>0</v>
      </c>
      <c r="N5137" s="31" t="n">
        <v>0</v>
      </c>
      <c r="O5137" s="31" t="n"/>
      <c r="P5137" s="31" t="n"/>
      <c r="Q5137" s="31" t="n">
        <v>0</v>
      </c>
      <c r="R5137" s="31" t="n"/>
      <c r="S5137" s="32" t="n"/>
      <c r="T5137" s="32" t="n"/>
      <c r="V5137" t="inlineStr">
        <is>
          <t>05xtf</t>
        </is>
      </c>
      <c r="Z5137" t="inlineStr">
        <is>
          <t>Konstantin Shostak ((N/A) G)</t>
        </is>
      </c>
    </row>
    <row r="5138">
      <c r="A5138" t="inlineStr">
        <is>
          <t>Konstantin Volchenko</t>
        </is>
      </c>
      <c r="B5138" t="inlineStr">
        <is>
          <t>(N/A)</t>
        </is>
      </c>
      <c r="C5138" t="inlineStr">
        <is>
          <t>D</t>
        </is>
      </c>
      <c r="D5138" t="inlineStr">
        <is>
          <t>D</t>
        </is>
      </c>
      <c r="E5138" t="n">
        <v>21</v>
      </c>
      <c r="F5138" t="inlineStr">
        <is>
          <t>FA</t>
        </is>
      </c>
      <c r="G5138" t="inlineStr">
        <is>
          <t>FA</t>
        </is>
      </c>
      <c r="H5138" s="30" t="n">
        <v>1</v>
      </c>
      <c r="I5138" s="31" t="n">
        <v>0</v>
      </c>
      <c r="J5138" s="31" t="n"/>
      <c r="K5138" s="31" t="n">
        <v>0</v>
      </c>
      <c r="L5138" s="32" t="n"/>
      <c r="M5138" s="31" t="n">
        <v>0</v>
      </c>
      <c r="N5138" s="31" t="n">
        <v>0</v>
      </c>
      <c r="O5138" s="31" t="n"/>
      <c r="P5138" s="31" t="n"/>
      <c r="Q5138" s="31" t="n">
        <v>0</v>
      </c>
      <c r="R5138" s="31" t="n"/>
      <c r="S5138" s="32" t="n"/>
      <c r="T5138" s="32" t="n"/>
      <c r="V5138" t="inlineStr">
        <is>
          <t>06cuu</t>
        </is>
      </c>
      <c r="Z5138" t="inlineStr">
        <is>
          <t>Konstantin Volchenko ((N/A) D)</t>
        </is>
      </c>
    </row>
    <row r="5139">
      <c r="A5139" t="inlineStr">
        <is>
          <t>Konstantin Volkov</t>
        </is>
      </c>
      <c r="B5139" t="inlineStr">
        <is>
          <t>NSH</t>
        </is>
      </c>
      <c r="C5139" t="inlineStr">
        <is>
          <t>G</t>
        </is>
      </c>
      <c r="D5139" t="inlineStr">
        <is>
          <t>G</t>
        </is>
      </c>
      <c r="E5139" t="n">
        <v>28</v>
      </c>
      <c r="F5139" t="inlineStr">
        <is>
          <t>FA</t>
        </is>
      </c>
      <c r="G5139" t="inlineStr">
        <is>
          <t>FA</t>
        </is>
      </c>
      <c r="H5139" s="30" t="n">
        <v>1</v>
      </c>
      <c r="I5139" s="31" t="n">
        <v>0</v>
      </c>
      <c r="J5139" s="31" t="n"/>
      <c r="K5139" s="31" t="n">
        <v>0</v>
      </c>
      <c r="L5139" s="32" t="n"/>
      <c r="M5139" s="31" t="n">
        <v>0</v>
      </c>
      <c r="N5139" s="31" t="n">
        <v>0</v>
      </c>
      <c r="O5139" s="31" t="n"/>
      <c r="P5139" s="31" t="n"/>
      <c r="Q5139" s="31" t="n">
        <v>0</v>
      </c>
      <c r="R5139" s="31" t="n"/>
      <c r="S5139" s="32" t="n"/>
      <c r="T5139" s="32" t="n"/>
      <c r="V5139" t="inlineStr">
        <is>
          <t>042yk</t>
        </is>
      </c>
      <c r="X5139" t="n">
        <v>7273</v>
      </c>
      <c r="Z5139" t="inlineStr">
        <is>
          <t>Konstantin Volkov (NSH G)</t>
        </is>
      </c>
    </row>
    <row r="5140">
      <c r="A5140" t="inlineStr">
        <is>
          <t>Korbinian Holzer</t>
        </is>
      </c>
      <c r="B5140" t="inlineStr">
        <is>
          <t>(N/A)</t>
        </is>
      </c>
      <c r="C5140" t="inlineStr">
        <is>
          <t>D</t>
        </is>
      </c>
      <c r="D5140" t="inlineStr">
        <is>
          <t>D</t>
        </is>
      </c>
      <c r="E5140" t="n">
        <v>38</v>
      </c>
      <c r="F5140" t="inlineStr">
        <is>
          <t>FA</t>
        </is>
      </c>
      <c r="G5140" t="inlineStr">
        <is>
          <t>FA</t>
        </is>
      </c>
      <c r="H5140" s="30" t="n">
        <v>1</v>
      </c>
      <c r="I5140" s="31" t="n">
        <v>0</v>
      </c>
      <c r="J5140" s="31" t="n"/>
      <c r="K5140" s="31" t="n">
        <v>0</v>
      </c>
      <c r="L5140" s="32" t="n"/>
      <c r="M5140" s="31" t="n">
        <v>0</v>
      </c>
      <c r="N5140" s="31" t="n">
        <v>0</v>
      </c>
      <c r="O5140" s="31" t="n"/>
      <c r="P5140" s="31" t="n"/>
      <c r="Q5140" s="31" t="n">
        <v>0</v>
      </c>
      <c r="R5140" s="31" t="n"/>
      <c r="S5140" s="32" t="n"/>
      <c r="T5140" s="32" t="n"/>
      <c r="V5140" t="inlineStr">
        <is>
          <t>01uof</t>
        </is>
      </c>
      <c r="W5140" t="n">
        <v>3493</v>
      </c>
      <c r="X5140" t="n">
        <v>4925</v>
      </c>
      <c r="Y5140" t="inlineStr">
        <is>
          <t>ba134e9a-8b58-418d-b2db-938f559b558d</t>
        </is>
      </c>
      <c r="Z5140" t="inlineStr">
        <is>
          <t>Korbinian Holzer ((N/A) D)</t>
        </is>
      </c>
    </row>
    <row r="5141">
      <c r="A5141" t="inlineStr">
        <is>
          <t>Kornei Korneyev</t>
        </is>
      </c>
      <c r="B5141" t="inlineStr">
        <is>
          <t>(N/A)</t>
        </is>
      </c>
      <c r="C5141" t="inlineStr">
        <is>
          <t>RW</t>
        </is>
      </c>
      <c r="D5141" t="inlineStr">
        <is>
          <t>F</t>
        </is>
      </c>
      <c r="E5141" t="n">
        <v>18</v>
      </c>
      <c r="F5141" t="inlineStr">
        <is>
          <t>FA</t>
        </is>
      </c>
      <c r="G5141" t="inlineStr">
        <is>
          <t>FA</t>
        </is>
      </c>
      <c r="H5141" s="30" t="n">
        <v>1</v>
      </c>
      <c r="I5141" s="31" t="n">
        <v>0</v>
      </c>
      <c r="J5141" s="31" t="n"/>
      <c r="K5141" s="31" t="n">
        <v>0</v>
      </c>
      <c r="L5141" s="32" t="n"/>
      <c r="M5141" s="31" t="n">
        <v>0</v>
      </c>
      <c r="N5141" s="31" t="n">
        <v>0</v>
      </c>
      <c r="O5141" s="31" t="n"/>
      <c r="P5141" s="31" t="n"/>
      <c r="Q5141" s="31" t="n">
        <v>0</v>
      </c>
      <c r="R5141" s="31" t="n"/>
      <c r="S5141" s="32" t="n"/>
      <c r="T5141" s="32" t="n"/>
      <c r="V5141" t="inlineStr">
        <is>
          <t>0770v</t>
        </is>
      </c>
      <c r="Z5141" t="inlineStr">
        <is>
          <t>Kornei Korneyev ((N/A) RW)</t>
        </is>
      </c>
    </row>
    <row r="5142">
      <c r="A5142" t="inlineStr">
        <is>
          <t>Kris Bennett</t>
        </is>
      </c>
      <c r="B5142" t="inlineStr">
        <is>
          <t>(N/A)</t>
        </is>
      </c>
      <c r="C5142" t="inlineStr">
        <is>
          <t>LW</t>
        </is>
      </c>
      <c r="D5142" t="inlineStr">
        <is>
          <t>F</t>
        </is>
      </c>
      <c r="E5142" t="n">
        <v>30</v>
      </c>
      <c r="F5142" t="inlineStr">
        <is>
          <t>FA</t>
        </is>
      </c>
      <c r="G5142" t="inlineStr">
        <is>
          <t>FA</t>
        </is>
      </c>
      <c r="H5142" s="30" t="n">
        <v>1</v>
      </c>
      <c r="I5142" s="31" t="n">
        <v>0</v>
      </c>
      <c r="J5142" s="31" t="n"/>
      <c r="K5142" s="31" t="n">
        <v>0</v>
      </c>
      <c r="L5142" s="32" t="n"/>
      <c r="M5142" s="31" t="n">
        <v>0</v>
      </c>
      <c r="N5142" s="31" t="n">
        <v>0</v>
      </c>
      <c r="O5142" s="31" t="n"/>
      <c r="P5142" s="31" t="n"/>
      <c r="Q5142" s="31" t="n">
        <v>0</v>
      </c>
      <c r="R5142" s="31" t="n"/>
      <c r="S5142" s="32" t="n"/>
      <c r="T5142" s="32" t="n"/>
      <c r="V5142" t="inlineStr">
        <is>
          <t>0483n</t>
        </is>
      </c>
      <c r="X5142" t="n">
        <v>7331</v>
      </c>
      <c r="Z5142" t="inlineStr">
        <is>
          <t>Kris Bennett ((N/A) LW)</t>
        </is>
      </c>
    </row>
    <row r="5143">
      <c r="A5143" t="inlineStr">
        <is>
          <t>Kris Chucko</t>
        </is>
      </c>
      <c r="B5143" t="inlineStr">
        <is>
          <t>(N/A)</t>
        </is>
      </c>
      <c r="C5143" t="inlineStr">
        <is>
          <t>RW</t>
        </is>
      </c>
      <c r="D5143" t="inlineStr">
        <is>
          <t>F</t>
        </is>
      </c>
      <c r="E5143" t="n">
        <v>40</v>
      </c>
      <c r="F5143" t="inlineStr">
        <is>
          <t>FA</t>
        </is>
      </c>
      <c r="G5143" t="inlineStr">
        <is>
          <t>FA</t>
        </is>
      </c>
      <c r="H5143" s="30" t="n">
        <v>1</v>
      </c>
      <c r="I5143" s="31" t="n">
        <v>0</v>
      </c>
      <c r="J5143" s="31" t="n"/>
      <c r="K5143" s="31" t="n">
        <v>0</v>
      </c>
      <c r="L5143" s="32" t="n"/>
      <c r="M5143" s="31" t="n">
        <v>0</v>
      </c>
      <c r="N5143" s="31" t="n">
        <v>0</v>
      </c>
      <c r="O5143" s="31" t="n"/>
      <c r="P5143" s="31" t="n"/>
      <c r="Q5143" s="31" t="n">
        <v>0</v>
      </c>
      <c r="R5143" s="31" t="n"/>
      <c r="S5143" s="32" t="n"/>
      <c r="T5143" s="32" t="n"/>
      <c r="V5143" t="inlineStr">
        <is>
          <t>003hp</t>
        </is>
      </c>
      <c r="W5143" t="n">
        <v>2183</v>
      </c>
      <c r="X5143" t="n">
        <v>3661</v>
      </c>
      <c r="Z5143" t="inlineStr">
        <is>
          <t>Kris Chucko ((N/A) RW)</t>
        </is>
      </c>
    </row>
    <row r="5144">
      <c r="A5144" t="inlineStr">
        <is>
          <t>Kris Foucault</t>
        </is>
      </c>
      <c r="B5144" t="inlineStr">
        <is>
          <t>(N/A)</t>
        </is>
      </c>
      <c r="C5144" t="inlineStr">
        <is>
          <t>LW</t>
        </is>
      </c>
      <c r="D5144" t="inlineStr">
        <is>
          <t>F</t>
        </is>
      </c>
      <c r="E5144" t="n">
        <v>35</v>
      </c>
      <c r="F5144" t="inlineStr">
        <is>
          <t>FA</t>
        </is>
      </c>
      <c r="G5144" t="inlineStr">
        <is>
          <t>FA</t>
        </is>
      </c>
      <c r="H5144" s="30" t="n">
        <v>1</v>
      </c>
      <c r="I5144" s="31" t="n">
        <v>0</v>
      </c>
      <c r="J5144" s="31" t="n"/>
      <c r="K5144" s="31" t="n">
        <v>0</v>
      </c>
      <c r="L5144" s="32" t="n"/>
      <c r="M5144" s="31" t="n">
        <v>0</v>
      </c>
      <c r="N5144" s="31" t="n">
        <v>0</v>
      </c>
      <c r="O5144" s="31" t="n"/>
      <c r="P5144" s="31" t="n"/>
      <c r="Q5144" s="31" t="n">
        <v>0</v>
      </c>
      <c r="R5144" s="31" t="n"/>
      <c r="S5144" s="32" t="n"/>
      <c r="T5144" s="32" t="n"/>
      <c r="V5144" t="inlineStr">
        <is>
          <t>02786</t>
        </is>
      </c>
      <c r="W5144" t="n">
        <v>3918</v>
      </c>
      <c r="X5144" t="n">
        <v>5338</v>
      </c>
      <c r="Z5144" t="inlineStr">
        <is>
          <t>Kris Foucault ((N/A) LW)</t>
        </is>
      </c>
    </row>
    <row r="5145">
      <c r="A5145" t="inlineStr">
        <is>
          <t>Kris Fredheim</t>
        </is>
      </c>
      <c r="B5145" t="inlineStr">
        <is>
          <t>(N/A)</t>
        </is>
      </c>
      <c r="C5145" t="inlineStr">
        <is>
          <t>D</t>
        </is>
      </c>
      <c r="D5145" t="inlineStr">
        <is>
          <t>D</t>
        </is>
      </c>
      <c r="E5145" t="n">
        <v>39</v>
      </c>
      <c r="F5145" t="inlineStr">
        <is>
          <t>FA</t>
        </is>
      </c>
      <c r="G5145" t="inlineStr">
        <is>
          <t>FA</t>
        </is>
      </c>
      <c r="H5145" s="30" t="n">
        <v>1</v>
      </c>
      <c r="I5145" s="31" t="n">
        <v>0</v>
      </c>
      <c r="J5145" s="31" t="n"/>
      <c r="K5145" s="31" t="n">
        <v>0</v>
      </c>
      <c r="L5145" s="32" t="n"/>
      <c r="M5145" s="31" t="n">
        <v>0</v>
      </c>
      <c r="N5145" s="31" t="n">
        <v>0</v>
      </c>
      <c r="O5145" s="31" t="n"/>
      <c r="P5145" s="31" t="n"/>
      <c r="Q5145" s="31" t="n">
        <v>0</v>
      </c>
      <c r="R5145" s="31" t="n"/>
      <c r="S5145" s="32" t="n"/>
      <c r="T5145" s="32" t="n"/>
      <c r="V5145" t="inlineStr">
        <is>
          <t>02ft7</t>
        </is>
      </c>
      <c r="W5145" t="n">
        <v>3902</v>
      </c>
      <c r="X5145" t="n">
        <v>5609</v>
      </c>
      <c r="Z5145" t="inlineStr">
        <is>
          <t>Kris Fredheim ((N/A) D)</t>
        </is>
      </c>
    </row>
    <row r="5146">
      <c r="A5146" t="inlineStr">
        <is>
          <t>Kris Russell</t>
        </is>
      </c>
      <c r="B5146" t="inlineStr">
        <is>
          <t>(N/A)</t>
        </is>
      </c>
      <c r="C5146" t="inlineStr">
        <is>
          <t>D</t>
        </is>
      </c>
      <c r="D5146" t="inlineStr">
        <is>
          <t>D</t>
        </is>
      </c>
      <c r="E5146" t="n">
        <v>39</v>
      </c>
      <c r="F5146" t="inlineStr">
        <is>
          <t>FA</t>
        </is>
      </c>
      <c r="G5146" t="inlineStr">
        <is>
          <t>FA</t>
        </is>
      </c>
      <c r="H5146" s="30" t="n">
        <v>1</v>
      </c>
      <c r="I5146" s="31" t="n">
        <v>0</v>
      </c>
      <c r="J5146" s="31" t="n"/>
      <c r="K5146" s="31" t="n">
        <v>0</v>
      </c>
      <c r="L5146" s="32" t="n"/>
      <c r="M5146" s="31" t="n">
        <v>0</v>
      </c>
      <c r="N5146" s="31" t="n">
        <v>0</v>
      </c>
      <c r="O5146" s="31" t="n"/>
      <c r="P5146" s="31" t="n"/>
      <c r="Q5146" s="31" t="n">
        <v>0</v>
      </c>
      <c r="R5146" s="31" t="n"/>
      <c r="S5146" s="32" t="n"/>
      <c r="T5146" s="32" t="n"/>
      <c r="V5146" t="inlineStr">
        <is>
          <t>003n5</t>
        </is>
      </c>
      <c r="W5146" t="n">
        <v>2617</v>
      </c>
      <c r="X5146" t="n">
        <v>3951</v>
      </c>
      <c r="Y5146" t="inlineStr">
        <is>
          <t>42ddf555-0f24-11e2-8525-18a905767e44</t>
        </is>
      </c>
      <c r="Z5146" t="inlineStr">
        <is>
          <t>Kris Russell ((N/A) D)</t>
        </is>
      </c>
    </row>
    <row r="5147">
      <c r="A5147" t="inlineStr">
        <is>
          <t>Kristaps Zile</t>
        </is>
      </c>
      <c r="B5147" t="inlineStr">
        <is>
          <t>(N/A)</t>
        </is>
      </c>
      <c r="C5147" t="inlineStr">
        <is>
          <t>D</t>
        </is>
      </c>
      <c r="D5147" t="inlineStr">
        <is>
          <t>D</t>
        </is>
      </c>
      <c r="E5147" t="n">
        <v>28</v>
      </c>
      <c r="F5147" t="inlineStr">
        <is>
          <t>FA</t>
        </is>
      </c>
      <c r="G5147" t="inlineStr">
        <is>
          <t>FA</t>
        </is>
      </c>
      <c r="H5147" s="30" t="n">
        <v>1</v>
      </c>
      <c r="I5147" s="31" t="n">
        <v>0</v>
      </c>
      <c r="J5147" s="31" t="n"/>
      <c r="K5147" s="31" t="n">
        <v>0</v>
      </c>
      <c r="L5147" s="32" t="n"/>
      <c r="M5147" s="31" t="n">
        <v>0</v>
      </c>
      <c r="N5147" s="31" t="n">
        <v>0</v>
      </c>
      <c r="O5147" s="31" t="n"/>
      <c r="P5147" s="31" t="n"/>
      <c r="Q5147" s="31" t="n">
        <v>0</v>
      </c>
      <c r="R5147" s="31" t="n"/>
      <c r="S5147" s="32" t="n"/>
      <c r="T5147" s="32" t="n"/>
      <c r="V5147" t="inlineStr">
        <is>
          <t>0440r</t>
        </is>
      </c>
      <c r="Z5147" t="inlineStr">
        <is>
          <t>Kristaps Zile ((N/A) D)</t>
        </is>
      </c>
    </row>
    <row r="5148">
      <c r="A5148" t="inlineStr">
        <is>
          <t>Kristers Gudlevskis</t>
        </is>
      </c>
      <c r="B5148" t="inlineStr">
        <is>
          <t>(N/A)</t>
        </is>
      </c>
      <c r="C5148" t="inlineStr">
        <is>
          <t>G</t>
        </is>
      </c>
      <c r="D5148" t="inlineStr">
        <is>
          <t>G</t>
        </is>
      </c>
      <c r="E5148" t="n">
        <v>34</v>
      </c>
      <c r="F5148" t="inlineStr">
        <is>
          <t>FA</t>
        </is>
      </c>
      <c r="G5148" t="inlineStr">
        <is>
          <t>FA</t>
        </is>
      </c>
      <c r="H5148" s="30" t="n">
        <v>1</v>
      </c>
      <c r="I5148" s="31" t="n">
        <v>0</v>
      </c>
      <c r="J5148" s="31" t="n"/>
      <c r="K5148" s="31" t="n">
        <v>0</v>
      </c>
      <c r="L5148" s="32" t="n"/>
      <c r="M5148" s="31" t="n">
        <v>0</v>
      </c>
      <c r="N5148" s="31" t="n">
        <v>0</v>
      </c>
      <c r="O5148" s="31" t="n"/>
      <c r="P5148" s="31" t="n"/>
      <c r="Q5148" s="31" t="n">
        <v>0</v>
      </c>
      <c r="R5148" s="31" t="n"/>
      <c r="S5148" s="32" t="n"/>
      <c r="T5148" s="32" t="n"/>
      <c r="V5148" t="inlineStr">
        <is>
          <t>031qa</t>
        </is>
      </c>
      <c r="W5148" t="n">
        <v>4252</v>
      </c>
      <c r="X5148" t="n">
        <v>6104</v>
      </c>
      <c r="Z5148" t="inlineStr">
        <is>
          <t>Kristers Gudlevskis ((N/A) G)</t>
        </is>
      </c>
    </row>
    <row r="5149">
      <c r="A5149" t="inlineStr">
        <is>
          <t>Kristers Steinbergs</t>
        </is>
      </c>
      <c r="B5149" t="inlineStr">
        <is>
          <t>(N/A)</t>
        </is>
      </c>
      <c r="C5149" t="inlineStr">
        <is>
          <t>G</t>
        </is>
      </c>
      <c r="D5149" t="inlineStr">
        <is>
          <t>G</t>
        </is>
      </c>
      <c r="E5149" t="n">
        <v>21</v>
      </c>
      <c r="F5149" t="inlineStr">
        <is>
          <t>FA</t>
        </is>
      </c>
      <c r="G5149" t="inlineStr">
        <is>
          <t>FA</t>
        </is>
      </c>
      <c r="H5149" s="30" t="n">
        <v>1</v>
      </c>
      <c r="I5149" s="31" t="n">
        <v>0</v>
      </c>
      <c r="J5149" s="31" t="n"/>
      <c r="K5149" s="31" t="n">
        <v>0</v>
      </c>
      <c r="L5149" s="32" t="n"/>
      <c r="M5149" s="31" t="n">
        <v>0</v>
      </c>
      <c r="N5149" s="31" t="n">
        <v>0</v>
      </c>
      <c r="O5149" s="31" t="n"/>
      <c r="P5149" s="31" t="n"/>
      <c r="Q5149" s="31" t="n">
        <v>0</v>
      </c>
      <c r="R5149" s="31" t="n"/>
      <c r="S5149" s="32" t="n"/>
      <c r="T5149" s="32" t="n"/>
      <c r="V5149" t="inlineStr">
        <is>
          <t>06ce6</t>
        </is>
      </c>
      <c r="Z5149" t="inlineStr">
        <is>
          <t>Kristers Steinbergs ((N/A) G)</t>
        </is>
      </c>
    </row>
    <row r="5150">
      <c r="A5150" t="inlineStr">
        <is>
          <t>Kristian Epperson</t>
        </is>
      </c>
      <c r="B5150" t="inlineStr">
        <is>
          <t>LAK</t>
        </is>
      </c>
      <c r="C5150" t="inlineStr">
        <is>
          <t>LW</t>
        </is>
      </c>
      <c r="D5150" t="inlineStr">
        <is>
          <t>F</t>
        </is>
      </c>
      <c r="E5150" t="n">
        <v>20</v>
      </c>
      <c r="F5150" t="inlineStr">
        <is>
          <t>FA</t>
        </is>
      </c>
      <c r="G5150" t="inlineStr">
        <is>
          <t>FA</t>
        </is>
      </c>
      <c r="H5150" s="30" t="n">
        <v>1</v>
      </c>
      <c r="I5150" s="31" t="n">
        <v>0</v>
      </c>
      <c r="J5150" s="31" t="n"/>
      <c r="K5150" s="31" t="n">
        <v>0</v>
      </c>
      <c r="L5150" s="32" t="n"/>
      <c r="M5150" s="31" t="n">
        <v>0</v>
      </c>
      <c r="N5150" s="31" t="n">
        <v>0</v>
      </c>
      <c r="O5150" s="31" t="n"/>
      <c r="P5150" s="31" t="n"/>
      <c r="Q5150" s="31" t="n">
        <v>0</v>
      </c>
      <c r="R5150" s="31" t="n"/>
      <c r="S5150" s="32" t="n"/>
      <c r="T5150" s="32" t="n"/>
      <c r="V5150" t="inlineStr">
        <is>
          <t>06qfu</t>
        </is>
      </c>
      <c r="W5150" t="n">
        <v>7416</v>
      </c>
      <c r="Y5150" t="inlineStr">
        <is>
          <t>a47d9cbf-e9e4-44e3-88a6-f4388a544637</t>
        </is>
      </c>
      <c r="Z5150" t="inlineStr">
        <is>
          <t>Kristian Epperson (LAK LW)</t>
        </is>
      </c>
    </row>
    <row r="5151">
      <c r="A5151" t="inlineStr">
        <is>
          <t>Kristian Kostadinski</t>
        </is>
      </c>
      <c r="B5151" t="inlineStr">
        <is>
          <t>BOS</t>
        </is>
      </c>
      <c r="C5151" t="inlineStr">
        <is>
          <t>D</t>
        </is>
      </c>
      <c r="D5151" t="inlineStr">
        <is>
          <t>D</t>
        </is>
      </c>
      <c r="E5151" t="n">
        <v>21</v>
      </c>
      <c r="F5151" t="inlineStr">
        <is>
          <t>FA</t>
        </is>
      </c>
      <c r="G5151" t="inlineStr">
        <is>
          <t>FA</t>
        </is>
      </c>
      <c r="H5151" s="30" t="n">
        <v>1</v>
      </c>
      <c r="I5151" s="31" t="n">
        <v>0</v>
      </c>
      <c r="J5151" s="31" t="n"/>
      <c r="K5151" s="31" t="n">
        <v>0</v>
      </c>
      <c r="L5151" s="32" t="n"/>
      <c r="M5151" s="31" t="n">
        <v>0</v>
      </c>
      <c r="N5151" s="31" t="n">
        <v>0</v>
      </c>
      <c r="O5151" s="31" t="n"/>
      <c r="P5151" s="31" t="n"/>
      <c r="Q5151" s="31" t="n">
        <v>0</v>
      </c>
      <c r="R5151" s="31" t="n"/>
      <c r="S5151" s="32" t="n"/>
      <c r="T5151" s="32" t="n"/>
      <c r="V5151" t="inlineStr">
        <is>
          <t>06clm</t>
        </is>
      </c>
      <c r="Y5151" t="inlineStr">
        <is>
          <t>38f971fc-15a5-4115-b93a-32b01618f87a</t>
        </is>
      </c>
      <c r="Z5151" t="inlineStr">
        <is>
          <t>Kristian Kostadinski (BOS D)</t>
        </is>
      </c>
    </row>
    <row r="5152">
      <c r="A5152" t="inlineStr">
        <is>
          <t>Kristian Marthinsen</t>
        </is>
      </c>
      <c r="B5152" t="inlineStr">
        <is>
          <t>WSH</t>
        </is>
      </c>
      <c r="C5152" t="inlineStr">
        <is>
          <t>LW</t>
        </is>
      </c>
      <c r="D5152" t="inlineStr">
        <is>
          <t>F</t>
        </is>
      </c>
      <c r="E5152" t="n">
        <v>27</v>
      </c>
      <c r="F5152" t="inlineStr">
        <is>
          <t>FA</t>
        </is>
      </c>
      <c r="G5152" t="inlineStr">
        <is>
          <t>FA</t>
        </is>
      </c>
      <c r="H5152" s="30" t="n">
        <v>1</v>
      </c>
      <c r="I5152" s="31" t="n">
        <v>0</v>
      </c>
      <c r="J5152" s="31" t="n"/>
      <c r="K5152" s="31" t="n">
        <v>0</v>
      </c>
      <c r="L5152" s="32" t="n"/>
      <c r="M5152" s="31" t="n">
        <v>0</v>
      </c>
      <c r="N5152" s="31" t="n">
        <v>0</v>
      </c>
      <c r="O5152" s="31" t="n"/>
      <c r="P5152" s="31" t="n"/>
      <c r="Q5152" s="31" t="n">
        <v>0</v>
      </c>
      <c r="R5152" s="31" t="n"/>
      <c r="S5152" s="32" t="n"/>
      <c r="T5152" s="32" t="n"/>
      <c r="V5152" t="inlineStr">
        <is>
          <t>04f8w</t>
        </is>
      </c>
      <c r="X5152" t="n">
        <v>7727</v>
      </c>
      <c r="Z5152" t="inlineStr">
        <is>
          <t>Kristian Marthinsen (WSH LW)</t>
        </is>
      </c>
    </row>
    <row r="5153">
      <c r="A5153" t="inlineStr">
        <is>
          <t>Kristian Nakyva</t>
        </is>
      </c>
      <c r="B5153" t="inlineStr">
        <is>
          <t>(N/A)</t>
        </is>
      </c>
      <c r="C5153" t="inlineStr">
        <is>
          <t>D</t>
        </is>
      </c>
      <c r="D5153" t="inlineStr">
        <is>
          <t>D</t>
        </is>
      </c>
      <c r="E5153" t="n">
        <v>35</v>
      </c>
      <c r="F5153" t="inlineStr">
        <is>
          <t>FA</t>
        </is>
      </c>
      <c r="G5153" t="inlineStr">
        <is>
          <t>FA</t>
        </is>
      </c>
      <c r="H5153" s="30" t="n">
        <v>1</v>
      </c>
      <c r="I5153" s="31" t="n">
        <v>0</v>
      </c>
      <c r="J5153" s="31" t="n"/>
      <c r="K5153" s="31" t="n">
        <v>0</v>
      </c>
      <c r="L5153" s="32" t="n"/>
      <c r="M5153" s="31" t="n">
        <v>0</v>
      </c>
      <c r="N5153" s="31" t="n">
        <v>0</v>
      </c>
      <c r="O5153" s="31" t="n"/>
      <c r="P5153" s="31" t="n"/>
      <c r="Q5153" s="31" t="n">
        <v>0</v>
      </c>
      <c r="R5153" s="31" t="n"/>
      <c r="S5153" s="32" t="n"/>
      <c r="T5153" s="32" t="n"/>
      <c r="V5153" t="inlineStr">
        <is>
          <t>03nss</t>
        </is>
      </c>
      <c r="W5153" t="n">
        <v>4800</v>
      </c>
      <c r="X5153" t="n">
        <v>6727</v>
      </c>
      <c r="Z5153" t="inlineStr">
        <is>
          <t>Kristian Nakyva ((N/A) D)</t>
        </is>
      </c>
    </row>
    <row r="5154">
      <c r="A5154" t="inlineStr">
        <is>
          <t>Kristian Oldham</t>
        </is>
      </c>
      <c r="B5154" t="inlineStr">
        <is>
          <t>TBL</t>
        </is>
      </c>
      <c r="C5154" t="inlineStr">
        <is>
          <t>G</t>
        </is>
      </c>
      <c r="D5154" t="inlineStr">
        <is>
          <t>G</t>
        </is>
      </c>
      <c r="E5154" t="n">
        <v>29</v>
      </c>
      <c r="F5154" t="inlineStr">
        <is>
          <t>FA</t>
        </is>
      </c>
      <c r="G5154" t="inlineStr">
        <is>
          <t>FA</t>
        </is>
      </c>
      <c r="H5154" s="30" t="n">
        <v>1</v>
      </c>
      <c r="I5154" s="31" t="n">
        <v>0</v>
      </c>
      <c r="J5154" s="31" t="n"/>
      <c r="K5154" s="31" t="n">
        <v>0</v>
      </c>
      <c r="L5154" s="32" t="n"/>
      <c r="M5154" s="31" t="n">
        <v>0</v>
      </c>
      <c r="N5154" s="31" t="n">
        <v>0</v>
      </c>
      <c r="O5154" s="31" t="n"/>
      <c r="P5154" s="31" t="n"/>
      <c r="Q5154" s="31" t="n">
        <v>0</v>
      </c>
      <c r="R5154" s="31" t="n"/>
      <c r="S5154" s="32" t="n"/>
      <c r="T5154" s="32" t="n"/>
      <c r="V5154" t="inlineStr">
        <is>
          <t>03rio</t>
        </is>
      </c>
      <c r="X5154" t="n">
        <v>6895</v>
      </c>
      <c r="Z5154" t="inlineStr">
        <is>
          <t>Kristian Oldham (TBL G)</t>
        </is>
      </c>
    </row>
    <row r="5155">
      <c r="A5155" t="inlineStr">
        <is>
          <t>Kristian Pospisil</t>
        </is>
      </c>
      <c r="B5155" t="inlineStr">
        <is>
          <t>TOR</t>
        </is>
      </c>
      <c r="C5155" t="inlineStr">
        <is>
          <t>C</t>
        </is>
      </c>
      <c r="D5155" t="inlineStr">
        <is>
          <t>F</t>
        </is>
      </c>
      <c r="E5155" t="n">
        <v>30</v>
      </c>
      <c r="F5155" t="inlineStr">
        <is>
          <t>FA</t>
        </is>
      </c>
      <c r="G5155" t="inlineStr">
        <is>
          <t>FA</t>
        </is>
      </c>
      <c r="H5155" s="30" t="n">
        <v>1</v>
      </c>
      <c r="I5155" s="31" t="n">
        <v>0</v>
      </c>
      <c r="J5155" s="31" t="n"/>
      <c r="K5155" s="31" t="n">
        <v>0</v>
      </c>
      <c r="L5155" s="32" t="n"/>
      <c r="M5155" s="31" t="n">
        <v>0</v>
      </c>
      <c r="N5155" s="31" t="n">
        <v>0</v>
      </c>
      <c r="O5155" s="31" t="n"/>
      <c r="P5155" s="31" t="n"/>
      <c r="Q5155" s="31" t="n">
        <v>0</v>
      </c>
      <c r="R5155" s="31" t="n"/>
      <c r="S5155" s="32" t="n"/>
      <c r="T5155" s="32" t="n"/>
      <c r="V5155" t="inlineStr">
        <is>
          <t>03ynr</t>
        </is>
      </c>
      <c r="X5155" t="n">
        <v>7839</v>
      </c>
      <c r="Z5155" t="inlineStr">
        <is>
          <t>Kristian Pospisil (TOR C)</t>
        </is>
      </c>
    </row>
    <row r="5156">
      <c r="A5156" t="inlineStr">
        <is>
          <t>Kristian Reichel</t>
        </is>
      </c>
      <c r="B5156" t="inlineStr">
        <is>
          <t>(N/A)</t>
        </is>
      </c>
      <c r="C5156" t="inlineStr">
        <is>
          <t>C</t>
        </is>
      </c>
      <c r="D5156" t="inlineStr">
        <is>
          <t>F</t>
        </is>
      </c>
      <c r="E5156" t="n">
        <v>28</v>
      </c>
      <c r="F5156" t="inlineStr">
        <is>
          <t>FA</t>
        </is>
      </c>
      <c r="G5156" t="inlineStr">
        <is>
          <t>FA</t>
        </is>
      </c>
      <c r="H5156" s="30" t="n">
        <v>1</v>
      </c>
      <c r="I5156" s="31" t="n">
        <v>0</v>
      </c>
      <c r="J5156" s="31" t="n"/>
      <c r="K5156" s="31" t="n">
        <v>0</v>
      </c>
      <c r="L5156" s="32" t="n"/>
      <c r="M5156" s="31" t="n">
        <v>0</v>
      </c>
      <c r="N5156" s="31" t="n">
        <v>0</v>
      </c>
      <c r="O5156" s="31" t="n"/>
      <c r="P5156" s="31" t="n"/>
      <c r="Q5156" s="31" t="n">
        <v>0</v>
      </c>
      <c r="R5156" s="31" t="n"/>
      <c r="S5156" s="32" t="n"/>
      <c r="T5156" s="32" t="n"/>
      <c r="V5156" t="inlineStr">
        <is>
          <t>0440l</t>
        </is>
      </c>
      <c r="W5156" t="n">
        <v>5807</v>
      </c>
      <c r="X5156" t="n">
        <v>8208</v>
      </c>
      <c r="Y5156" t="inlineStr">
        <is>
          <t>2d3ec051-83b1-42db-bd2c-1ab126b76668</t>
        </is>
      </c>
      <c r="Z5156" t="inlineStr">
        <is>
          <t>Kristian Reichel ((N/A) C)</t>
        </is>
      </c>
    </row>
    <row r="5157">
      <c r="A5157" t="inlineStr">
        <is>
          <t>Kristian Tanus</t>
        </is>
      </c>
      <c r="B5157" t="inlineStr">
        <is>
          <t>(N/A)</t>
        </is>
      </c>
      <c r="C5157" t="inlineStr">
        <is>
          <t>C</t>
        </is>
      </c>
      <c r="D5157" t="inlineStr">
        <is>
          <t>F</t>
        </is>
      </c>
      <c r="E5157" t="n">
        <v>26</v>
      </c>
      <c r="F5157" t="inlineStr">
        <is>
          <t>FA</t>
        </is>
      </c>
      <c r="G5157" t="inlineStr">
        <is>
          <t>FA</t>
        </is>
      </c>
      <c r="H5157" s="30" t="n">
        <v>1</v>
      </c>
      <c r="I5157" s="31" t="n">
        <v>0</v>
      </c>
      <c r="J5157" s="31" t="n"/>
      <c r="K5157" s="31" t="n">
        <v>0</v>
      </c>
      <c r="L5157" s="32" t="n"/>
      <c r="M5157" s="31" t="n">
        <v>0</v>
      </c>
      <c r="N5157" s="31" t="n">
        <v>0</v>
      </c>
      <c r="O5157" s="31" t="n"/>
      <c r="P5157" s="31" t="n"/>
      <c r="Q5157" s="31" t="n">
        <v>0</v>
      </c>
      <c r="R5157" s="31" t="n"/>
      <c r="S5157" s="32" t="n"/>
      <c r="T5157" s="32" t="n"/>
      <c r="V5157" t="inlineStr">
        <is>
          <t>04si1</t>
        </is>
      </c>
      <c r="Z5157" t="inlineStr">
        <is>
          <t>Kristian Tanus ((N/A) C)</t>
        </is>
      </c>
    </row>
    <row r="5158">
      <c r="A5158" t="inlineStr">
        <is>
          <t>Kristian Vesalainen</t>
        </is>
      </c>
      <c r="B5158" t="inlineStr">
        <is>
          <t>WPG</t>
        </is>
      </c>
      <c r="C5158" t="inlineStr">
        <is>
          <t>LW</t>
        </is>
      </c>
      <c r="D5158" t="inlineStr">
        <is>
          <t>F</t>
        </is>
      </c>
      <c r="E5158" t="n">
        <v>27</v>
      </c>
      <c r="F5158" t="inlineStr">
        <is>
          <t>FA</t>
        </is>
      </c>
      <c r="G5158" t="inlineStr">
        <is>
          <t>FA</t>
        </is>
      </c>
      <c r="H5158" s="30" t="n">
        <v>1</v>
      </c>
      <c r="I5158" s="31" t="n">
        <v>0</v>
      </c>
      <c r="J5158" s="31" t="n"/>
      <c r="K5158" s="31" t="n">
        <v>0</v>
      </c>
      <c r="L5158" s="32" t="n"/>
      <c r="M5158" s="31" t="n">
        <v>0</v>
      </c>
      <c r="N5158" s="31" t="n">
        <v>0</v>
      </c>
      <c r="O5158" s="31" t="n"/>
      <c r="P5158" s="31" t="n"/>
      <c r="Q5158" s="31" t="n">
        <v>0</v>
      </c>
      <c r="R5158" s="31" t="n"/>
      <c r="S5158" s="32" t="n"/>
      <c r="T5158" s="32" t="n"/>
      <c r="V5158" t="inlineStr">
        <is>
          <t>0457c</t>
        </is>
      </c>
      <c r="W5158" t="n">
        <v>5432</v>
      </c>
      <c r="X5158" t="n">
        <v>7539</v>
      </c>
      <c r="Y5158" t="inlineStr">
        <is>
          <t>40256fef-18bd-4069-95b3-dac185a135c6</t>
        </is>
      </c>
      <c r="Z5158" t="inlineStr">
        <is>
          <t>Kristian Vesalainen (WPG LW)</t>
        </is>
      </c>
    </row>
    <row r="5159">
      <c r="A5159" t="inlineStr">
        <is>
          <t>Kristians Rubins</t>
        </is>
      </c>
      <c r="B5159" t="inlineStr">
        <is>
          <t>CGY</t>
        </is>
      </c>
      <c r="C5159" t="inlineStr">
        <is>
          <t>D</t>
        </is>
      </c>
      <c r="D5159" t="inlineStr">
        <is>
          <t>D</t>
        </is>
      </c>
      <c r="E5159" t="n">
        <v>28</v>
      </c>
      <c r="F5159" t="inlineStr">
        <is>
          <t>FA</t>
        </is>
      </c>
      <c r="G5159" t="inlineStr">
        <is>
          <t>FA</t>
        </is>
      </c>
      <c r="H5159" s="30" t="n">
        <v>1</v>
      </c>
      <c r="I5159" s="31" t="n">
        <v>0</v>
      </c>
      <c r="J5159" s="31" t="n"/>
      <c r="K5159" s="31" t="n">
        <v>0</v>
      </c>
      <c r="L5159" s="32" t="n"/>
      <c r="M5159" s="31" t="n">
        <v>0</v>
      </c>
      <c r="N5159" s="31" t="n">
        <v>0</v>
      </c>
      <c r="O5159" s="31" t="n"/>
      <c r="P5159" s="31" t="n"/>
      <c r="Q5159" s="31" t="n">
        <v>0</v>
      </c>
      <c r="R5159" s="31" t="n"/>
      <c r="S5159" s="32" t="n"/>
      <c r="T5159" s="32" t="n"/>
      <c r="V5159" t="inlineStr">
        <is>
          <t>044tc</t>
        </is>
      </c>
      <c r="W5159" t="n">
        <v>6252</v>
      </c>
      <c r="X5159" t="n">
        <v>8191</v>
      </c>
      <c r="Y5159" t="inlineStr">
        <is>
          <t>98240811-7203-4ffc-b1bc-9d2a8dab13f1</t>
        </is>
      </c>
      <c r="Z5159" t="inlineStr">
        <is>
          <t>Kristians Rubins (CGY D)</t>
        </is>
      </c>
    </row>
    <row r="5160">
      <c r="A5160" t="inlineStr">
        <is>
          <t>Kristof Potocnik</t>
        </is>
      </c>
      <c r="B5160" t="inlineStr">
        <is>
          <t>(N/A)</t>
        </is>
      </c>
      <c r="C5160" t="inlineStr">
        <is>
          <t>LW</t>
        </is>
      </c>
      <c r="D5160" t="inlineStr">
        <is>
          <t>F</t>
        </is>
      </c>
      <c r="E5160" t="n">
        <v>29</v>
      </c>
      <c r="F5160" t="inlineStr">
        <is>
          <t>FA</t>
        </is>
      </c>
      <c r="G5160" t="inlineStr">
        <is>
          <t>FA</t>
        </is>
      </c>
      <c r="H5160" s="30" t="n">
        <v>1</v>
      </c>
      <c r="I5160" s="31" t="n">
        <v>0</v>
      </c>
      <c r="J5160" s="31" t="n"/>
      <c r="K5160" s="31" t="n">
        <v>0</v>
      </c>
      <c r="L5160" s="32" t="n"/>
      <c r="M5160" s="31" t="n">
        <v>0</v>
      </c>
      <c r="N5160" s="31" t="n">
        <v>0</v>
      </c>
      <c r="O5160" s="31" t="n"/>
      <c r="P5160" s="31" t="n"/>
      <c r="Q5160" s="31" t="n">
        <v>0</v>
      </c>
      <c r="R5160" s="31" t="n"/>
      <c r="S5160" s="32" t="n"/>
      <c r="T5160" s="32" t="n"/>
      <c r="V5160" t="inlineStr">
        <is>
          <t>06hmy</t>
        </is>
      </c>
      <c r="Z5160" t="inlineStr">
        <is>
          <t>Kristof Potocnik ((N/A) LW)</t>
        </is>
      </c>
    </row>
    <row r="5161">
      <c r="A5161" t="inlineStr">
        <is>
          <t>Kristofer Berglund</t>
        </is>
      </c>
      <c r="B5161" t="inlineStr">
        <is>
          <t>STL</t>
        </is>
      </c>
      <c r="C5161" t="inlineStr">
        <is>
          <t>D</t>
        </is>
      </c>
      <c r="D5161" t="inlineStr">
        <is>
          <t>D</t>
        </is>
      </c>
      <c r="E5161" t="n">
        <v>38</v>
      </c>
      <c r="F5161" t="inlineStr">
        <is>
          <t>FA</t>
        </is>
      </c>
      <c r="G5161" t="inlineStr">
        <is>
          <t>FA</t>
        </is>
      </c>
      <c r="H5161" s="30" t="n">
        <v>1</v>
      </c>
      <c r="I5161" s="31" t="n">
        <v>0</v>
      </c>
      <c r="J5161" s="31" t="n"/>
      <c r="K5161" s="31" t="n">
        <v>0</v>
      </c>
      <c r="L5161" s="32" t="n"/>
      <c r="M5161" s="31" t="n">
        <v>0</v>
      </c>
      <c r="N5161" s="31" t="n">
        <v>0</v>
      </c>
      <c r="O5161" s="31" t="n"/>
      <c r="P5161" s="31" t="n"/>
      <c r="Q5161" s="31" t="n">
        <v>0</v>
      </c>
      <c r="R5161" s="31" t="n"/>
      <c r="S5161" s="32" t="n"/>
      <c r="T5161" s="32" t="n"/>
      <c r="V5161" t="inlineStr">
        <is>
          <t>01gjv</t>
        </is>
      </c>
      <c r="W5161" t="n">
        <v>3035</v>
      </c>
      <c r="Z5161" t="inlineStr">
        <is>
          <t>Kristofer Berglund (STL D)</t>
        </is>
      </c>
    </row>
    <row r="5162">
      <c r="A5162" t="inlineStr">
        <is>
          <t>Kristofers Bindulis</t>
        </is>
      </c>
      <c r="B5162" t="inlineStr">
        <is>
          <t>(N/A)</t>
        </is>
      </c>
      <c r="C5162" t="inlineStr">
        <is>
          <t>D</t>
        </is>
      </c>
      <c r="D5162" t="inlineStr">
        <is>
          <t>D</t>
        </is>
      </c>
      <c r="E5162" t="n">
        <v>30</v>
      </c>
      <c r="F5162" t="inlineStr">
        <is>
          <t>FA</t>
        </is>
      </c>
      <c r="G5162" t="inlineStr">
        <is>
          <t>FA</t>
        </is>
      </c>
      <c r="H5162" s="30" t="n">
        <v>1</v>
      </c>
      <c r="I5162" s="31" t="n">
        <v>0</v>
      </c>
      <c r="J5162" s="31" t="n"/>
      <c r="K5162" s="31" t="n">
        <v>0</v>
      </c>
      <c r="L5162" s="32" t="n"/>
      <c r="M5162" s="31" t="n">
        <v>0</v>
      </c>
      <c r="N5162" s="31" t="n">
        <v>0</v>
      </c>
      <c r="O5162" s="31" t="n"/>
      <c r="P5162" s="31" t="n"/>
      <c r="Q5162" s="31" t="n">
        <v>0</v>
      </c>
      <c r="R5162" s="31" t="n"/>
      <c r="S5162" s="32" t="n"/>
      <c r="T5162" s="32" t="n"/>
      <c r="V5162" t="inlineStr">
        <is>
          <t>04atv</t>
        </is>
      </c>
      <c r="W5162" t="n">
        <v>5338</v>
      </c>
      <c r="X5162" t="n">
        <v>7471</v>
      </c>
      <c r="Z5162" t="inlineStr">
        <is>
          <t>Kristofers Bindulis ((N/A) D)</t>
        </is>
      </c>
    </row>
    <row r="5163">
      <c r="A5163" t="inlineStr">
        <is>
          <t>Kristoffer Eberly</t>
        </is>
      </c>
      <c r="B5163" t="inlineStr">
        <is>
          <t>(N/A)</t>
        </is>
      </c>
      <c r="C5163" t="inlineStr">
        <is>
          <t>G</t>
        </is>
      </c>
      <c r="D5163" t="inlineStr">
        <is>
          <t>G</t>
        </is>
      </c>
      <c r="E5163" t="n">
        <v>23</v>
      </c>
      <c r="F5163" t="inlineStr">
        <is>
          <t>FA</t>
        </is>
      </c>
      <c r="G5163" t="inlineStr">
        <is>
          <t>FA</t>
        </is>
      </c>
      <c r="H5163" s="30" t="n">
        <v>1</v>
      </c>
      <c r="I5163" s="31" t="n">
        <v>0</v>
      </c>
      <c r="J5163" s="31" t="n"/>
      <c r="K5163" s="31" t="n">
        <v>0</v>
      </c>
      <c r="L5163" s="32" t="n"/>
      <c r="M5163" s="31" t="n">
        <v>0</v>
      </c>
      <c r="N5163" s="31" t="n">
        <v>0</v>
      </c>
      <c r="O5163" s="31" t="n"/>
      <c r="P5163" s="31" t="n"/>
      <c r="Q5163" s="31" t="n">
        <v>0</v>
      </c>
      <c r="R5163" s="31" t="n"/>
      <c r="S5163" s="32" t="n"/>
      <c r="T5163" s="32" t="n"/>
      <c r="V5163" t="inlineStr">
        <is>
          <t>06qs9</t>
        </is>
      </c>
      <c r="Z5163" t="inlineStr">
        <is>
          <t>Kristoffer Eberly ((N/A) G)</t>
        </is>
      </c>
    </row>
    <row r="5164">
      <c r="A5164" t="inlineStr">
        <is>
          <t>Kristoffer Gunnarsson</t>
        </is>
      </c>
      <c r="B5164" t="inlineStr">
        <is>
          <t>VAN</t>
        </is>
      </c>
      <c r="C5164" t="inlineStr">
        <is>
          <t>D</t>
        </is>
      </c>
      <c r="D5164" t="inlineStr">
        <is>
          <t>D</t>
        </is>
      </c>
      <c r="E5164" t="n">
        <v>29</v>
      </c>
      <c r="F5164" t="inlineStr">
        <is>
          <t>FA</t>
        </is>
      </c>
      <c r="G5164" t="inlineStr">
        <is>
          <t>FA</t>
        </is>
      </c>
      <c r="H5164" s="30" t="n">
        <v>1</v>
      </c>
      <c r="I5164" s="31" t="n">
        <v>0</v>
      </c>
      <c r="J5164" s="31" t="n"/>
      <c r="K5164" s="31" t="n">
        <v>0</v>
      </c>
      <c r="L5164" s="32" t="n"/>
      <c r="M5164" s="31" t="n">
        <v>0</v>
      </c>
      <c r="N5164" s="31" t="n">
        <v>0</v>
      </c>
      <c r="O5164" s="31" t="n"/>
      <c r="P5164" s="31" t="n"/>
      <c r="Q5164" s="31" t="n">
        <v>0</v>
      </c>
      <c r="R5164" s="31" t="n"/>
      <c r="S5164" s="32" t="n"/>
      <c r="T5164" s="32" t="n"/>
      <c r="V5164" t="inlineStr">
        <is>
          <t>04f73</t>
        </is>
      </c>
      <c r="X5164" t="n">
        <v>7650</v>
      </c>
      <c r="Z5164" t="inlineStr">
        <is>
          <t>Kristoffer Gunnarsson (VAN D)</t>
        </is>
      </c>
    </row>
    <row r="5165">
      <c r="A5165" t="inlineStr">
        <is>
          <t>Krystof Hrabik</t>
        </is>
      </c>
      <c r="B5165" t="inlineStr">
        <is>
          <t>(N/A)</t>
        </is>
      </c>
      <c r="C5165" t="inlineStr">
        <is>
          <t>C</t>
        </is>
      </c>
      <c r="D5165" t="inlineStr">
        <is>
          <t>F</t>
        </is>
      </c>
      <c r="E5165" t="n">
        <v>26</v>
      </c>
      <c r="F5165" t="inlineStr">
        <is>
          <t>FA</t>
        </is>
      </c>
      <c r="G5165" t="inlineStr">
        <is>
          <t>FA</t>
        </is>
      </c>
      <c r="H5165" s="30" t="n">
        <v>1</v>
      </c>
      <c r="I5165" s="31" t="n">
        <v>0</v>
      </c>
      <c r="J5165" s="31" t="n"/>
      <c r="K5165" s="31" t="n">
        <v>0</v>
      </c>
      <c r="L5165" s="32" t="n"/>
      <c r="M5165" s="31" t="n">
        <v>0</v>
      </c>
      <c r="N5165" s="31" t="n">
        <v>0</v>
      </c>
      <c r="O5165" s="31" t="n"/>
      <c r="P5165" s="31" t="n"/>
      <c r="Q5165" s="31" t="n">
        <v>0</v>
      </c>
      <c r="R5165" s="31" t="n"/>
      <c r="S5165" s="32" t="n"/>
      <c r="T5165" s="32" t="n"/>
      <c r="V5165" t="inlineStr">
        <is>
          <t>04r66</t>
        </is>
      </c>
      <c r="Z5165" t="inlineStr">
        <is>
          <t>Krystof Hrabik ((N/A) C)</t>
        </is>
      </c>
    </row>
    <row r="5166">
      <c r="A5166" t="inlineStr">
        <is>
          <t>Krzysztof Macias</t>
        </is>
      </c>
      <c r="B5166" t="inlineStr">
        <is>
          <t>(N/A)</t>
        </is>
      </c>
      <c r="C5166" t="inlineStr">
        <is>
          <t>LW</t>
        </is>
      </c>
      <c r="D5166" t="inlineStr">
        <is>
          <t>F</t>
        </is>
      </c>
      <c r="E5166" t="n">
        <v>22</v>
      </c>
      <c r="F5166" t="inlineStr">
        <is>
          <t>FA</t>
        </is>
      </c>
      <c r="G5166" t="inlineStr">
        <is>
          <t>FA</t>
        </is>
      </c>
      <c r="H5166" s="30" t="n">
        <v>1</v>
      </c>
      <c r="I5166" s="31" t="n">
        <v>0</v>
      </c>
      <c r="J5166" s="31" t="n"/>
      <c r="K5166" s="31" t="n">
        <v>0</v>
      </c>
      <c r="L5166" s="32" t="n"/>
      <c r="M5166" s="31" t="n">
        <v>0</v>
      </c>
      <c r="N5166" s="31" t="n">
        <v>0</v>
      </c>
      <c r="O5166" s="31" t="n"/>
      <c r="P5166" s="31" t="n"/>
      <c r="Q5166" s="31" t="n">
        <v>0</v>
      </c>
      <c r="R5166" s="31" t="n"/>
      <c r="S5166" s="32" t="n"/>
      <c r="T5166" s="32" t="n"/>
      <c r="V5166" t="inlineStr">
        <is>
          <t>06lv7</t>
        </is>
      </c>
      <c r="Z5166" t="inlineStr">
        <is>
          <t>Krzysztof Macias ((N/A) LW)</t>
        </is>
      </c>
    </row>
    <row r="5167">
      <c r="A5167" t="inlineStr">
        <is>
          <t>Kurban Limatov</t>
        </is>
      </c>
      <c r="B5167" t="inlineStr">
        <is>
          <t>CAR</t>
        </is>
      </c>
      <c r="C5167" t="inlineStr">
        <is>
          <t>D</t>
        </is>
      </c>
      <c r="D5167" t="inlineStr">
        <is>
          <t>D</t>
        </is>
      </c>
      <c r="E5167" t="n">
        <v>19</v>
      </c>
      <c r="F5167" t="inlineStr">
        <is>
          <t>FA</t>
        </is>
      </c>
      <c r="G5167" t="inlineStr">
        <is>
          <t>FA</t>
        </is>
      </c>
      <c r="H5167" s="30" t="n">
        <v>1</v>
      </c>
      <c r="I5167" s="31" t="n">
        <v>0</v>
      </c>
      <c r="J5167" s="31" t="n"/>
      <c r="K5167" s="31" t="n">
        <v>0</v>
      </c>
      <c r="L5167" s="32" t="n"/>
      <c r="M5167" s="31" t="n">
        <v>0</v>
      </c>
      <c r="N5167" s="31" t="n">
        <v>0</v>
      </c>
      <c r="O5167" s="31" t="n"/>
      <c r="P5167" s="31" t="n"/>
      <c r="Q5167" s="31" t="n">
        <v>0</v>
      </c>
      <c r="R5167" s="31" t="n"/>
      <c r="S5167" s="32" t="n"/>
      <c r="T5167" s="32" t="n"/>
      <c r="V5167" t="inlineStr">
        <is>
          <t>06sn3</t>
        </is>
      </c>
      <c r="W5167" t="n">
        <v>7436</v>
      </c>
      <c r="Y5167" t="inlineStr">
        <is>
          <t>99ebc053-c054-43c1-bf88-dc0be89288e4</t>
        </is>
      </c>
      <c r="Z5167" t="inlineStr">
        <is>
          <t>Kurban Limatov (CAR D)</t>
        </is>
      </c>
    </row>
    <row r="5168">
      <c r="A5168" t="inlineStr">
        <is>
          <t>Kurt Etchegary</t>
        </is>
      </c>
      <c r="B5168" t="inlineStr">
        <is>
          <t>(N/A)</t>
        </is>
      </c>
      <c r="C5168" t="inlineStr">
        <is>
          <t>C</t>
        </is>
      </c>
      <c r="D5168" t="inlineStr">
        <is>
          <t>F</t>
        </is>
      </c>
      <c r="E5168" t="n">
        <v>31</v>
      </c>
      <c r="F5168" t="inlineStr">
        <is>
          <t>FA</t>
        </is>
      </c>
      <c r="G5168" t="inlineStr">
        <is>
          <t>FA</t>
        </is>
      </c>
      <c r="H5168" s="30" t="n">
        <v>1</v>
      </c>
      <c r="I5168" s="31" t="n">
        <v>0</v>
      </c>
      <c r="J5168" s="31" t="n"/>
      <c r="K5168" s="31" t="n">
        <v>0</v>
      </c>
      <c r="L5168" s="32" t="n"/>
      <c r="M5168" s="31" t="n">
        <v>0</v>
      </c>
      <c r="N5168" s="31" t="n">
        <v>0</v>
      </c>
      <c r="O5168" s="31" t="n"/>
      <c r="P5168" s="31" t="n"/>
      <c r="Q5168" s="31" t="n">
        <v>0</v>
      </c>
      <c r="R5168" s="31" t="n"/>
      <c r="S5168" s="32" t="n"/>
      <c r="T5168" s="32" t="n"/>
      <c r="V5168" t="inlineStr">
        <is>
          <t>038sr</t>
        </is>
      </c>
      <c r="X5168" t="n">
        <v>6291</v>
      </c>
      <c r="Z5168" t="inlineStr">
        <is>
          <t>Kurt Etchegary ((N/A) C)</t>
        </is>
      </c>
    </row>
    <row r="5169">
      <c r="A5169" t="inlineStr">
        <is>
          <t>Kurtis Mucha</t>
        </is>
      </c>
      <c r="B5169" t="inlineStr">
        <is>
          <t>(N/A)</t>
        </is>
      </c>
      <c r="C5169" t="inlineStr">
        <is>
          <t>G</t>
        </is>
      </c>
      <c r="D5169" t="inlineStr">
        <is>
          <t>G</t>
        </is>
      </c>
      <c r="E5169" t="n">
        <v>37</v>
      </c>
      <c r="F5169" t="inlineStr">
        <is>
          <t>FA</t>
        </is>
      </c>
      <c r="G5169" t="inlineStr">
        <is>
          <t>FA</t>
        </is>
      </c>
      <c r="H5169" s="30" t="n">
        <v>1</v>
      </c>
      <c r="I5169" s="31" t="n">
        <v>0</v>
      </c>
      <c r="J5169" s="31" t="n"/>
      <c r="K5169" s="31" t="n">
        <v>0</v>
      </c>
      <c r="L5169" s="32" t="n"/>
      <c r="M5169" s="31" t="n">
        <v>0</v>
      </c>
      <c r="N5169" s="31" t="n">
        <v>0</v>
      </c>
      <c r="O5169" s="31" t="n"/>
      <c r="P5169" s="31" t="n"/>
      <c r="Q5169" s="31" t="n">
        <v>0</v>
      </c>
      <c r="R5169" s="31" t="n"/>
      <c r="S5169" s="32" t="n"/>
      <c r="T5169" s="32" t="n"/>
      <c r="V5169" t="inlineStr">
        <is>
          <t>03bfl</t>
        </is>
      </c>
      <c r="X5169" t="n">
        <v>6329</v>
      </c>
      <c r="Z5169" t="inlineStr">
        <is>
          <t>Kurtis Mucha ((N/A) G)</t>
        </is>
      </c>
    </row>
    <row r="5170">
      <c r="A5170" t="inlineStr">
        <is>
          <t>Kuzma Voronin</t>
        </is>
      </c>
      <c r="B5170" t="inlineStr">
        <is>
          <t>(N/A)</t>
        </is>
      </c>
      <c r="C5170" t="inlineStr">
        <is>
          <t>LW</t>
        </is>
      </c>
      <c r="D5170" t="inlineStr">
        <is>
          <t>F</t>
        </is>
      </c>
      <c r="E5170" t="n">
        <v>20</v>
      </c>
      <c r="F5170" t="inlineStr">
        <is>
          <t>FA</t>
        </is>
      </c>
      <c r="G5170" t="inlineStr">
        <is>
          <t>FA</t>
        </is>
      </c>
      <c r="H5170" s="30" t="n">
        <v>1</v>
      </c>
      <c r="I5170" s="31" t="n">
        <v>0</v>
      </c>
      <c r="J5170" s="31" t="n"/>
      <c r="K5170" s="31" t="n">
        <v>0</v>
      </c>
      <c r="L5170" s="32" t="n"/>
      <c r="M5170" s="31" t="n">
        <v>0</v>
      </c>
      <c r="N5170" s="31" t="n">
        <v>0</v>
      </c>
      <c r="O5170" s="31" t="n"/>
      <c r="P5170" s="31" t="n"/>
      <c r="Q5170" s="31" t="n">
        <v>0</v>
      </c>
      <c r="R5170" s="31" t="n"/>
      <c r="S5170" s="32" t="n"/>
      <c r="T5170" s="32" t="n"/>
      <c r="V5170" t="inlineStr">
        <is>
          <t>06mjb</t>
        </is>
      </c>
      <c r="Z5170" t="inlineStr">
        <is>
          <t>Kuzma Voronin ((N/A) LW)</t>
        </is>
      </c>
    </row>
    <row r="5171">
      <c r="A5171" t="inlineStr">
        <is>
          <t>Kyen Sopa</t>
        </is>
      </c>
      <c r="B5171" t="inlineStr">
        <is>
          <t>(N/A)</t>
        </is>
      </c>
      <c r="C5171" t="inlineStr">
        <is>
          <t>RW</t>
        </is>
      </c>
      <c r="D5171" t="inlineStr">
        <is>
          <t>F</t>
        </is>
      </c>
      <c r="E5171" t="n">
        <v>25</v>
      </c>
      <c r="F5171" t="inlineStr">
        <is>
          <t>FA</t>
        </is>
      </c>
      <c r="G5171" t="inlineStr">
        <is>
          <t>FA</t>
        </is>
      </c>
      <c r="H5171" s="30" t="n">
        <v>1</v>
      </c>
      <c r="I5171" s="31" t="n">
        <v>0</v>
      </c>
      <c r="J5171" s="31" t="n"/>
      <c r="K5171" s="31" t="n">
        <v>0</v>
      </c>
      <c r="L5171" s="32" t="n"/>
      <c r="M5171" s="31" t="n">
        <v>0</v>
      </c>
      <c r="N5171" s="31" t="n">
        <v>0</v>
      </c>
      <c r="O5171" s="31" t="n"/>
      <c r="P5171" s="31" t="n"/>
      <c r="Q5171" s="31" t="n">
        <v>0</v>
      </c>
      <c r="R5171" s="31" t="n"/>
      <c r="S5171" s="32" t="n"/>
      <c r="T5171" s="32" t="n"/>
      <c r="V5171" t="inlineStr">
        <is>
          <t>059fq</t>
        </is>
      </c>
      <c r="Z5171" t="inlineStr">
        <is>
          <t>Kyen Sopa ((N/A) RW)</t>
        </is>
      </c>
    </row>
    <row r="5172">
      <c r="A5172" t="inlineStr">
        <is>
          <t>Kyle Aucoin</t>
        </is>
      </c>
      <c r="B5172" t="inlineStr">
        <is>
          <t>TBL</t>
        </is>
      </c>
      <c r="C5172" t="inlineStr">
        <is>
          <t>D</t>
        </is>
      </c>
      <c r="D5172" t="inlineStr">
        <is>
          <t>D</t>
        </is>
      </c>
      <c r="E5172" t="n">
        <v>24</v>
      </c>
      <c r="F5172" t="inlineStr">
        <is>
          <t>FA</t>
        </is>
      </c>
      <c r="G5172" t="inlineStr">
        <is>
          <t>FA</t>
        </is>
      </c>
      <c r="H5172" s="30" t="n">
        <v>1</v>
      </c>
      <c r="I5172" s="31" t="n">
        <v>0</v>
      </c>
      <c r="J5172" s="31" t="n"/>
      <c r="K5172" s="31" t="n">
        <v>0</v>
      </c>
      <c r="L5172" s="32" t="n"/>
      <c r="M5172" s="31" t="n">
        <v>0</v>
      </c>
      <c r="N5172" s="31" t="n">
        <v>0</v>
      </c>
      <c r="O5172" s="31" t="n"/>
      <c r="P5172" s="31" t="n"/>
      <c r="Q5172" s="31" t="n">
        <v>0</v>
      </c>
      <c r="R5172" s="31" t="n"/>
      <c r="S5172" s="32" t="n"/>
      <c r="T5172" s="32" t="n"/>
      <c r="V5172" t="inlineStr">
        <is>
          <t>05oxx</t>
        </is>
      </c>
      <c r="W5172" t="n">
        <v>7301</v>
      </c>
      <c r="Y5172" t="inlineStr">
        <is>
          <t>2bd7b9df-92d2-4d4e-9936-eddb79faab27</t>
        </is>
      </c>
      <c r="Z5172" t="inlineStr">
        <is>
          <t>Kyle Aucoin (TBL D)</t>
        </is>
      </c>
    </row>
    <row r="5173">
      <c r="A5173" t="inlineStr">
        <is>
          <t>Kyle Bauman</t>
        </is>
      </c>
      <c r="B5173" t="inlineStr">
        <is>
          <t>(N/A)</t>
        </is>
      </c>
      <c r="C5173" t="inlineStr">
        <is>
          <t>C</t>
        </is>
      </c>
      <c r="D5173" t="inlineStr">
        <is>
          <t>F</t>
        </is>
      </c>
      <c r="E5173" t="n">
        <v>33</v>
      </c>
      <c r="F5173" t="inlineStr">
        <is>
          <t>FA</t>
        </is>
      </c>
      <c r="G5173" t="inlineStr">
        <is>
          <t>FA</t>
        </is>
      </c>
      <c r="H5173" s="30" t="n">
        <v>1</v>
      </c>
      <c r="I5173" s="31" t="n">
        <v>0</v>
      </c>
      <c r="J5173" s="31" t="n"/>
      <c r="K5173" s="31" t="n">
        <v>0</v>
      </c>
      <c r="L5173" s="32" t="n"/>
      <c r="M5173" s="31" t="n">
        <v>0</v>
      </c>
      <c r="N5173" s="31" t="n">
        <v>0</v>
      </c>
      <c r="O5173" s="31" t="n"/>
      <c r="P5173" s="31" t="n"/>
      <c r="Q5173" s="31" t="n">
        <v>0</v>
      </c>
      <c r="R5173" s="31" t="n"/>
      <c r="S5173" s="32" t="n"/>
      <c r="T5173" s="32" t="n"/>
      <c r="V5173" t="inlineStr">
        <is>
          <t>04xbz</t>
        </is>
      </c>
      <c r="X5173" t="n">
        <v>8181</v>
      </c>
      <c r="Z5173" t="inlineStr">
        <is>
          <t>Kyle Bauman ((N/A) C)</t>
        </is>
      </c>
    </row>
    <row r="5174">
      <c r="A5174" t="inlineStr">
        <is>
          <t>Kyle Baun</t>
        </is>
      </c>
      <c r="B5174" t="inlineStr">
        <is>
          <t>(N/A)</t>
        </is>
      </c>
      <c r="C5174" t="inlineStr">
        <is>
          <t>RW</t>
        </is>
      </c>
      <c r="D5174" t="inlineStr">
        <is>
          <t>F</t>
        </is>
      </c>
      <c r="E5174" t="n">
        <v>34</v>
      </c>
      <c r="F5174" t="inlineStr">
        <is>
          <t>FA</t>
        </is>
      </c>
      <c r="G5174" t="inlineStr">
        <is>
          <t>FA</t>
        </is>
      </c>
      <c r="H5174" s="30" t="n">
        <v>1</v>
      </c>
      <c r="I5174" s="31" t="n">
        <v>0</v>
      </c>
      <c r="J5174" s="31" t="n"/>
      <c r="K5174" s="31" t="n">
        <v>0</v>
      </c>
      <c r="L5174" s="32" t="n"/>
      <c r="M5174" s="31" t="n">
        <v>0</v>
      </c>
      <c r="N5174" s="31" t="n">
        <v>0</v>
      </c>
      <c r="O5174" s="31" t="n"/>
      <c r="P5174" s="31" t="n"/>
      <c r="Q5174" s="31" t="n">
        <v>0</v>
      </c>
      <c r="R5174" s="31" t="n"/>
      <c r="S5174" s="32" t="n"/>
      <c r="T5174" s="32" t="n"/>
      <c r="V5174" t="inlineStr">
        <is>
          <t>03mot</t>
        </is>
      </c>
      <c r="W5174" t="n">
        <v>4754</v>
      </c>
      <c r="X5174" t="n">
        <v>6718</v>
      </c>
      <c r="Z5174" t="inlineStr">
        <is>
          <t>Kyle Baun ((N/A) RW)</t>
        </is>
      </c>
    </row>
    <row r="5175">
      <c r="A5175" t="inlineStr">
        <is>
          <t>Kyle Beach</t>
        </is>
      </c>
      <c r="B5175" t="inlineStr">
        <is>
          <t>(N/A)</t>
        </is>
      </c>
      <c r="C5175" t="inlineStr">
        <is>
          <t>LW</t>
        </is>
      </c>
      <c r="D5175" t="inlineStr">
        <is>
          <t>F</t>
        </is>
      </c>
      <c r="E5175" t="n">
        <v>36</v>
      </c>
      <c r="F5175" t="inlineStr">
        <is>
          <t>FA</t>
        </is>
      </c>
      <c r="G5175" t="inlineStr">
        <is>
          <t>FA</t>
        </is>
      </c>
      <c r="H5175" s="30" t="n">
        <v>1</v>
      </c>
      <c r="I5175" s="31" t="n">
        <v>0</v>
      </c>
      <c r="J5175" s="31" t="n"/>
      <c r="K5175" s="31" t="n">
        <v>0</v>
      </c>
      <c r="L5175" s="32" t="n"/>
      <c r="M5175" s="31" t="n">
        <v>0</v>
      </c>
      <c r="N5175" s="31" t="n">
        <v>0</v>
      </c>
      <c r="O5175" s="31" t="n"/>
      <c r="P5175" s="31" t="n"/>
      <c r="Q5175" s="31" t="n">
        <v>0</v>
      </c>
      <c r="R5175" s="31" t="n"/>
      <c r="S5175" s="32" t="n"/>
      <c r="T5175" s="32" t="n"/>
      <c r="U5175" t="n">
        <v>292.9</v>
      </c>
      <c r="V5175" t="inlineStr">
        <is>
          <t>01586</t>
        </is>
      </c>
      <c r="W5175" t="n">
        <v>2999</v>
      </c>
      <c r="X5175" t="n">
        <v>4484</v>
      </c>
      <c r="Z5175" t="inlineStr">
        <is>
          <t>Kyle Beach ((N/A) LW)</t>
        </is>
      </c>
    </row>
    <row r="5176">
      <c r="A5176" t="inlineStr">
        <is>
          <t>Kyle Becker</t>
        </is>
      </c>
      <c r="B5176" t="inlineStr">
        <is>
          <t>(N/A)</t>
        </is>
      </c>
      <c r="C5176" t="inlineStr">
        <is>
          <t>D</t>
        </is>
      </c>
      <c r="D5176" t="inlineStr">
        <is>
          <t>D</t>
        </is>
      </c>
      <c r="E5176" t="n">
        <v>32</v>
      </c>
      <c r="F5176" t="inlineStr">
        <is>
          <t>FA</t>
        </is>
      </c>
      <c r="G5176" t="inlineStr">
        <is>
          <t>FA</t>
        </is>
      </c>
      <c r="H5176" s="30" t="n">
        <v>1</v>
      </c>
      <c r="I5176" s="31" t="n">
        <v>0</v>
      </c>
      <c r="J5176" s="31" t="n"/>
      <c r="K5176" s="31" t="n">
        <v>0</v>
      </c>
      <c r="L5176" s="32" t="n"/>
      <c r="M5176" s="31" t="n">
        <v>0</v>
      </c>
      <c r="N5176" s="31" t="n">
        <v>0</v>
      </c>
      <c r="O5176" s="31" t="n"/>
      <c r="P5176" s="31" t="n"/>
      <c r="Q5176" s="31" t="n">
        <v>0</v>
      </c>
      <c r="R5176" s="31" t="n"/>
      <c r="S5176" s="32" t="n"/>
      <c r="T5176" s="32" t="n"/>
      <c r="V5176" t="inlineStr">
        <is>
          <t>038of</t>
        </is>
      </c>
      <c r="X5176" t="n">
        <v>6284</v>
      </c>
      <c r="Z5176" t="inlineStr">
        <is>
          <t>Kyle Becker ((N/A) D)</t>
        </is>
      </c>
    </row>
    <row r="5177">
      <c r="A5177" t="inlineStr">
        <is>
          <t>Kyle Bigos</t>
        </is>
      </c>
      <c r="B5177" t="inlineStr">
        <is>
          <t>SJS</t>
        </is>
      </c>
      <c r="C5177" t="inlineStr">
        <is>
          <t>D</t>
        </is>
      </c>
      <c r="D5177" t="inlineStr">
        <is>
          <t>D</t>
        </is>
      </c>
      <c r="E5177" t="n">
        <v>41</v>
      </c>
      <c r="F5177" t="inlineStr">
        <is>
          <t>FA</t>
        </is>
      </c>
      <c r="G5177" t="inlineStr">
        <is>
          <t>FA</t>
        </is>
      </c>
      <c r="H5177" s="30" t="n">
        <v>1</v>
      </c>
      <c r="I5177" s="31" t="n">
        <v>0</v>
      </c>
      <c r="J5177" s="31" t="n"/>
      <c r="K5177" s="31" t="n">
        <v>0</v>
      </c>
      <c r="L5177" s="32" t="n"/>
      <c r="M5177" s="31" t="n">
        <v>0</v>
      </c>
      <c r="N5177" s="31" t="n">
        <v>0</v>
      </c>
      <c r="O5177" s="31" t="n"/>
      <c r="P5177" s="31" t="n"/>
      <c r="Q5177" s="31" t="n">
        <v>0</v>
      </c>
      <c r="R5177" s="31" t="n"/>
      <c r="S5177" s="32" t="n"/>
      <c r="T5177" s="32" t="n"/>
      <c r="V5177" t="inlineStr">
        <is>
          <t>02yeh</t>
        </is>
      </c>
      <c r="W5177" t="n">
        <v>4558</v>
      </c>
      <c r="X5177" t="n">
        <v>6301</v>
      </c>
      <c r="Z5177" t="inlineStr">
        <is>
          <t>Kyle Bigos (SJS D)</t>
        </is>
      </c>
    </row>
    <row r="5178">
      <c r="A5178" t="inlineStr">
        <is>
          <t>Kyle Brodziak</t>
        </is>
      </c>
      <c r="B5178" t="inlineStr">
        <is>
          <t>(N/A)</t>
        </is>
      </c>
      <c r="C5178" t="inlineStr">
        <is>
          <t>C</t>
        </is>
      </c>
      <c r="D5178" t="inlineStr">
        <is>
          <t>F</t>
        </is>
      </c>
      <c r="E5178" t="n">
        <v>42</v>
      </c>
      <c r="F5178" t="inlineStr">
        <is>
          <t>FA</t>
        </is>
      </c>
      <c r="G5178" t="inlineStr">
        <is>
          <t>FA</t>
        </is>
      </c>
      <c r="H5178" s="30" t="n">
        <v>1</v>
      </c>
      <c r="I5178" s="31" t="n">
        <v>0</v>
      </c>
      <c r="J5178" s="31" t="n"/>
      <c r="K5178" s="31" t="n">
        <v>0</v>
      </c>
      <c r="L5178" s="32" t="n"/>
      <c r="M5178" s="31" t="n">
        <v>0</v>
      </c>
      <c r="N5178" s="31" t="n">
        <v>0</v>
      </c>
      <c r="O5178" s="31" t="n"/>
      <c r="P5178" s="31" t="n"/>
      <c r="Q5178" s="31" t="n">
        <v>0</v>
      </c>
      <c r="R5178" s="31" t="n"/>
      <c r="S5178" s="32" t="n"/>
      <c r="T5178" s="32" t="n"/>
      <c r="V5178" t="inlineStr">
        <is>
          <t>003q1</t>
        </is>
      </c>
      <c r="W5178" t="n">
        <v>2467</v>
      </c>
      <c r="X5178" t="n">
        <v>3601</v>
      </c>
      <c r="Z5178" t="inlineStr">
        <is>
          <t>Kyle Brodziak ((N/A) C)</t>
        </is>
      </c>
    </row>
    <row r="5179">
      <c r="A5179" t="inlineStr">
        <is>
          <t>Kyle Burroughs</t>
        </is>
      </c>
      <c r="B5179" t="inlineStr">
        <is>
          <t>DAL</t>
        </is>
      </c>
      <c r="C5179" t="inlineStr">
        <is>
          <t>D</t>
        </is>
      </c>
      <c r="D5179" t="inlineStr">
        <is>
          <t>D</t>
        </is>
      </c>
      <c r="E5179" t="n">
        <v>31</v>
      </c>
      <c r="F5179" t="inlineStr">
        <is>
          <t>FA</t>
        </is>
      </c>
      <c r="G5179" t="inlineStr">
        <is>
          <t>FA</t>
        </is>
      </c>
      <c r="H5179" s="30" t="n">
        <v>1100000</v>
      </c>
      <c r="I5179" s="31" t="n">
        <v>0</v>
      </c>
      <c r="J5179" s="31" t="n"/>
      <c r="K5179" s="31" t="n">
        <v>0</v>
      </c>
      <c r="L5179" s="32" t="n"/>
      <c r="M5179" s="31" t="n">
        <v>0</v>
      </c>
      <c r="N5179" s="31" t="n">
        <v>0</v>
      </c>
      <c r="O5179" s="31" t="n"/>
      <c r="P5179" s="31" t="n"/>
      <c r="Q5179" s="31" t="n">
        <v>0</v>
      </c>
      <c r="R5179" s="31" t="n"/>
      <c r="S5179" s="32" t="n"/>
      <c r="T5179" s="32" t="n"/>
      <c r="V5179" t="inlineStr">
        <is>
          <t>031uw</t>
        </is>
      </c>
      <c r="W5179" t="n">
        <v>4621</v>
      </c>
      <c r="X5179" t="n">
        <v>6174</v>
      </c>
      <c r="Y5179" t="inlineStr">
        <is>
          <t>021f2df3-37fb-4847-aafc-7817185be215</t>
        </is>
      </c>
      <c r="Z5179" t="inlineStr">
        <is>
          <t>Kyle Burroughs (DAL D)</t>
        </is>
      </c>
    </row>
    <row r="5180">
      <c r="A5180" t="inlineStr">
        <is>
          <t>Kyle Chipchura</t>
        </is>
      </c>
      <c r="B5180" t="inlineStr">
        <is>
          <t>(N/A)</t>
        </is>
      </c>
      <c r="C5180" t="inlineStr">
        <is>
          <t>C</t>
        </is>
      </c>
      <c r="D5180" t="inlineStr">
        <is>
          <t>F</t>
        </is>
      </c>
      <c r="E5180" t="n">
        <v>40</v>
      </c>
      <c r="F5180" t="inlineStr">
        <is>
          <t>FA</t>
        </is>
      </c>
      <c r="G5180" t="inlineStr">
        <is>
          <t>FA</t>
        </is>
      </c>
      <c r="H5180" s="30" t="n">
        <v>1</v>
      </c>
      <c r="I5180" s="31" t="n">
        <v>0</v>
      </c>
      <c r="J5180" s="31" t="n"/>
      <c r="K5180" s="31" t="n">
        <v>0</v>
      </c>
      <c r="L5180" s="32" t="n"/>
      <c r="M5180" s="31" t="n">
        <v>0</v>
      </c>
      <c r="N5180" s="31" t="n">
        <v>0</v>
      </c>
      <c r="O5180" s="31" t="n"/>
      <c r="P5180" s="31" t="n"/>
      <c r="Q5180" s="31" t="n">
        <v>0</v>
      </c>
      <c r="R5180" s="31" t="n"/>
      <c r="S5180" s="32" t="n"/>
      <c r="T5180" s="32" t="n"/>
      <c r="V5180" t="inlineStr">
        <is>
          <t>003v5</t>
        </is>
      </c>
      <c r="W5180" t="n">
        <v>2174</v>
      </c>
      <c r="X5180" t="n">
        <v>3655</v>
      </c>
      <c r="Z5180" t="inlineStr">
        <is>
          <t>Kyle Chipchura ((N/A) C)</t>
        </is>
      </c>
    </row>
    <row r="5181">
      <c r="A5181" t="inlineStr">
        <is>
          <t>Kyle Chyzowski</t>
        </is>
      </c>
      <c r="B5181" t="inlineStr">
        <is>
          <t>TBL</t>
        </is>
      </c>
      <c r="C5181" t="inlineStr">
        <is>
          <t>LW</t>
        </is>
      </c>
      <c r="D5181" t="inlineStr">
        <is>
          <t>F</t>
        </is>
      </c>
      <c r="E5181" t="n">
        <v>22</v>
      </c>
      <c r="F5181" t="inlineStr">
        <is>
          <t>FA</t>
        </is>
      </c>
      <c r="G5181" t="inlineStr">
        <is>
          <t>FA</t>
        </is>
      </c>
      <c r="H5181" s="30" t="n">
        <v>1</v>
      </c>
      <c r="I5181" s="31" t="n">
        <v>0</v>
      </c>
      <c r="J5181" s="31" t="n"/>
      <c r="K5181" s="31" t="n">
        <v>0</v>
      </c>
      <c r="L5181" s="32" t="n"/>
      <c r="M5181" s="31" t="n">
        <v>0</v>
      </c>
      <c r="N5181" s="31" t="n">
        <v>0</v>
      </c>
      <c r="O5181" s="31" t="n"/>
      <c r="P5181" s="31" t="n"/>
      <c r="Q5181" s="31" t="n">
        <v>0</v>
      </c>
      <c r="R5181" s="31" t="n"/>
      <c r="S5181" s="32" t="n"/>
      <c r="T5181" s="32" t="n"/>
      <c r="V5181" t="inlineStr">
        <is>
          <t>06ppo</t>
        </is>
      </c>
      <c r="Y5181" t="inlineStr">
        <is>
          <t>f6f50ebb-7fea-48c2-a9ca-5c948114956a</t>
        </is>
      </c>
      <c r="Z5181" t="inlineStr">
        <is>
          <t>Kyle Chyzowski (TBL LW)</t>
        </is>
      </c>
    </row>
    <row r="5182">
      <c r="A5182" t="inlineStr">
        <is>
          <t>Kyle Clifford</t>
        </is>
      </c>
      <c r="B5182" t="inlineStr">
        <is>
          <t>(N/A)</t>
        </is>
      </c>
      <c r="C5182" t="inlineStr">
        <is>
          <t>LW</t>
        </is>
      </c>
      <c r="D5182" t="inlineStr">
        <is>
          <t>F</t>
        </is>
      </c>
      <c r="E5182" t="n">
        <v>35</v>
      </c>
      <c r="F5182" t="inlineStr">
        <is>
          <t>FA</t>
        </is>
      </c>
      <c r="G5182" t="inlineStr">
        <is>
          <t>FA</t>
        </is>
      </c>
      <c r="H5182" s="30" t="n">
        <v>1</v>
      </c>
      <c r="I5182" s="31" t="n">
        <v>0</v>
      </c>
      <c r="J5182" s="31" t="n"/>
      <c r="K5182" s="31" t="n">
        <v>0</v>
      </c>
      <c r="L5182" s="32" t="n"/>
      <c r="M5182" s="31" t="n">
        <v>0</v>
      </c>
      <c r="N5182" s="31" t="n">
        <v>0</v>
      </c>
      <c r="O5182" s="31" t="n"/>
      <c r="P5182" s="31" t="n"/>
      <c r="Q5182" s="31" t="n">
        <v>0</v>
      </c>
      <c r="R5182" s="31" t="n"/>
      <c r="S5182" s="32" t="n"/>
      <c r="T5182" s="32" t="n"/>
      <c r="V5182" t="inlineStr">
        <is>
          <t>01f6f</t>
        </is>
      </c>
      <c r="W5182" t="n">
        <v>3317</v>
      </c>
      <c r="X5182" t="n">
        <v>4765</v>
      </c>
      <c r="Y5182" t="inlineStr">
        <is>
          <t>427ea420-0f24-11e2-8525-18a905767e44</t>
        </is>
      </c>
      <c r="Z5182" t="inlineStr">
        <is>
          <t>Kyle Clifford ((N/A) LW)</t>
        </is>
      </c>
    </row>
    <row r="5183">
      <c r="A5183" t="inlineStr">
        <is>
          <t>Kyle Criscuolo</t>
        </is>
      </c>
      <c r="B5183" t="inlineStr">
        <is>
          <t>NJD</t>
        </is>
      </c>
      <c r="C5183" t="inlineStr">
        <is>
          <t>C</t>
        </is>
      </c>
      <c r="D5183" t="inlineStr">
        <is>
          <t>F</t>
        </is>
      </c>
      <c r="E5183" t="n">
        <v>34</v>
      </c>
      <c r="F5183" t="inlineStr">
        <is>
          <t>FA</t>
        </is>
      </c>
      <c r="G5183" t="inlineStr">
        <is>
          <t>FA</t>
        </is>
      </c>
      <c r="H5183" s="30" t="n">
        <v>1</v>
      </c>
      <c r="I5183" s="31" t="n">
        <v>0</v>
      </c>
      <c r="J5183" s="31" t="n"/>
      <c r="K5183" s="31" t="n">
        <v>0</v>
      </c>
      <c r="L5183" s="32" t="n"/>
      <c r="M5183" s="31" t="n">
        <v>0</v>
      </c>
      <c r="N5183" s="31" t="n">
        <v>0</v>
      </c>
      <c r="O5183" s="31" t="n"/>
      <c r="P5183" s="31" t="n"/>
      <c r="Q5183" s="31" t="n">
        <v>0</v>
      </c>
      <c r="R5183" s="31" t="n"/>
      <c r="S5183" s="32" t="n"/>
      <c r="T5183" s="32" t="n"/>
      <c r="V5183" t="inlineStr">
        <is>
          <t>048w1</t>
        </is>
      </c>
      <c r="W5183" t="n">
        <v>5568</v>
      </c>
      <c r="X5183" t="n">
        <v>7395</v>
      </c>
      <c r="Y5183" t="inlineStr">
        <is>
          <t>377c488f-77df-4dbe-bbbc-7458976d8395</t>
        </is>
      </c>
      <c r="Z5183" t="inlineStr">
        <is>
          <t>Kyle Criscuolo (NJD C)</t>
        </is>
      </c>
    </row>
    <row r="5184">
      <c r="A5184" t="inlineStr">
        <is>
          <t>Kyle Crnkovic</t>
        </is>
      </c>
      <c r="B5184" t="inlineStr">
        <is>
          <t>UTA</t>
        </is>
      </c>
      <c r="C5184" t="inlineStr">
        <is>
          <t>LW</t>
        </is>
      </c>
      <c r="D5184" t="inlineStr">
        <is>
          <t>F</t>
        </is>
      </c>
      <c r="E5184" t="n">
        <v>24</v>
      </c>
      <c r="F5184" t="inlineStr">
        <is>
          <t>FA</t>
        </is>
      </c>
      <c r="G5184" t="inlineStr">
        <is>
          <t>FA</t>
        </is>
      </c>
      <c r="H5184" s="30" t="n">
        <v>1</v>
      </c>
      <c r="I5184" s="31" t="n">
        <v>0</v>
      </c>
      <c r="J5184" s="31" t="n"/>
      <c r="K5184" s="31" t="n">
        <v>0</v>
      </c>
      <c r="L5184" s="32" t="n"/>
      <c r="M5184" s="31" t="n">
        <v>0</v>
      </c>
      <c r="N5184" s="31" t="n">
        <v>0</v>
      </c>
      <c r="O5184" s="31" t="n"/>
      <c r="P5184" s="31" t="n"/>
      <c r="Q5184" s="31" t="n">
        <v>0</v>
      </c>
      <c r="R5184" s="31" t="n"/>
      <c r="S5184" s="32" t="n"/>
      <c r="T5184" s="32" t="n"/>
      <c r="V5184" t="inlineStr">
        <is>
          <t>05luf</t>
        </is>
      </c>
      <c r="Y5184" t="inlineStr">
        <is>
          <t>af06dc92-1ee6-44c0-92a1-bb78279ce19e</t>
        </is>
      </c>
      <c r="Z5184" t="inlineStr">
        <is>
          <t>Kyle Crnkovic (UTA LW)</t>
        </is>
      </c>
    </row>
    <row r="5185">
      <c r="A5185" t="inlineStr">
        <is>
          <t>Kyle Cumiskey</t>
        </is>
      </c>
      <c r="B5185" t="inlineStr">
        <is>
          <t>(N/A)</t>
        </is>
      </c>
      <c r="C5185" t="inlineStr">
        <is>
          <t>D</t>
        </is>
      </c>
      <c r="D5185" t="inlineStr">
        <is>
          <t>D</t>
        </is>
      </c>
      <c r="E5185" t="n">
        <v>39</v>
      </c>
      <c r="F5185" t="inlineStr">
        <is>
          <t>FA</t>
        </is>
      </c>
      <c r="G5185" t="inlineStr">
        <is>
          <t>FA</t>
        </is>
      </c>
      <c r="H5185" s="30" t="n">
        <v>1</v>
      </c>
      <c r="I5185" s="31" t="n">
        <v>0</v>
      </c>
      <c r="J5185" s="31" t="n"/>
      <c r="K5185" s="31" t="n">
        <v>0</v>
      </c>
      <c r="L5185" s="32" t="n"/>
      <c r="M5185" s="31" t="n">
        <v>0</v>
      </c>
      <c r="N5185" s="31" t="n">
        <v>0</v>
      </c>
      <c r="O5185" s="31" t="n"/>
      <c r="P5185" s="31" t="n"/>
      <c r="Q5185" s="31" t="n">
        <v>0</v>
      </c>
      <c r="R5185" s="31" t="n"/>
      <c r="S5185" s="32" t="n"/>
      <c r="T5185" s="32" t="n"/>
      <c r="V5185" t="inlineStr">
        <is>
          <t>003la</t>
        </is>
      </c>
      <c r="W5185" t="n">
        <v>2717</v>
      </c>
      <c r="X5185" t="n">
        <v>4067</v>
      </c>
      <c r="Z5185" t="inlineStr">
        <is>
          <t>Kyle Cumiskey ((N/A) D)</t>
        </is>
      </c>
    </row>
    <row r="5186">
      <c r="A5186" t="inlineStr">
        <is>
          <t>Kyle Gibbons</t>
        </is>
      </c>
      <c r="B5186" t="inlineStr">
        <is>
          <t>(N/A)</t>
        </is>
      </c>
      <c r="C5186" t="inlineStr">
        <is>
          <t>RW</t>
        </is>
      </c>
      <c r="D5186" t="inlineStr">
        <is>
          <t>F</t>
        </is>
      </c>
      <c r="E5186" t="n">
        <v>35</v>
      </c>
      <c r="F5186" t="inlineStr">
        <is>
          <t>FA</t>
        </is>
      </c>
      <c r="G5186" t="inlineStr">
        <is>
          <t>FA</t>
        </is>
      </c>
      <c r="H5186" s="30" t="n">
        <v>1</v>
      </c>
      <c r="I5186" s="31" t="n">
        <v>0</v>
      </c>
      <c r="J5186" s="31" t="n"/>
      <c r="K5186" s="31" t="n">
        <v>0</v>
      </c>
      <c r="L5186" s="32" t="n"/>
      <c r="M5186" s="31" t="n">
        <v>0</v>
      </c>
      <c r="N5186" s="31" t="n">
        <v>0</v>
      </c>
      <c r="O5186" s="31" t="n"/>
      <c r="P5186" s="31" t="n"/>
      <c r="Q5186" s="31" t="n">
        <v>0</v>
      </c>
      <c r="R5186" s="31" t="n"/>
      <c r="S5186" s="32" t="n"/>
      <c r="T5186" s="32" t="n"/>
      <c r="V5186" t="inlineStr">
        <is>
          <t>02zgb</t>
        </is>
      </c>
      <c r="Z5186" t="inlineStr">
        <is>
          <t>Kyle Gibbons ((N/A) RW)</t>
        </is>
      </c>
    </row>
    <row r="5187">
      <c r="A5187" t="inlineStr">
        <is>
          <t>Kyle Greentree</t>
        </is>
      </c>
      <c r="B5187" t="inlineStr">
        <is>
          <t>(N/A)</t>
        </is>
      </c>
      <c r="C5187" t="inlineStr">
        <is>
          <t>LW</t>
        </is>
      </c>
      <c r="D5187" t="inlineStr">
        <is>
          <t>F</t>
        </is>
      </c>
      <c r="E5187" t="n">
        <v>42</v>
      </c>
      <c r="F5187" t="inlineStr">
        <is>
          <t>FA</t>
        </is>
      </c>
      <c r="G5187" t="inlineStr">
        <is>
          <t>FA</t>
        </is>
      </c>
      <c r="H5187" s="30" t="n">
        <v>1</v>
      </c>
      <c r="I5187" s="31" t="n">
        <v>0</v>
      </c>
      <c r="J5187" s="31" t="n"/>
      <c r="K5187" s="31" t="n">
        <v>0</v>
      </c>
      <c r="L5187" s="32" t="n"/>
      <c r="M5187" s="31" t="n">
        <v>0</v>
      </c>
      <c r="N5187" s="31" t="n">
        <v>0</v>
      </c>
      <c r="O5187" s="31" t="n"/>
      <c r="P5187" s="31" t="n"/>
      <c r="Q5187" s="31" t="n">
        <v>0</v>
      </c>
      <c r="R5187" s="31" t="n"/>
      <c r="S5187" s="32" t="n"/>
      <c r="T5187" s="32" t="n"/>
      <c r="V5187" t="inlineStr">
        <is>
          <t>0042v</t>
        </is>
      </c>
      <c r="W5187" t="n">
        <v>2940</v>
      </c>
      <c r="X5187" t="n">
        <v>4124</v>
      </c>
      <c r="Z5187" t="inlineStr">
        <is>
          <t>Kyle Greentree ((N/A) LW)</t>
        </is>
      </c>
    </row>
    <row r="5188">
      <c r="A5188" t="inlineStr">
        <is>
          <t>Kyle Hagel</t>
        </is>
      </c>
      <c r="B5188" t="inlineStr">
        <is>
          <t>CAR</t>
        </is>
      </c>
      <c r="C5188" t="inlineStr">
        <is>
          <t>LW</t>
        </is>
      </c>
      <c r="D5188" t="inlineStr">
        <is>
          <t>F</t>
        </is>
      </c>
      <c r="E5188" t="n">
        <v>41</v>
      </c>
      <c r="F5188" t="inlineStr">
        <is>
          <t>FA</t>
        </is>
      </c>
      <c r="G5188" t="inlineStr">
        <is>
          <t>FA</t>
        </is>
      </c>
      <c r="H5188" s="30" t="n">
        <v>1</v>
      </c>
      <c r="I5188" s="31" t="n">
        <v>0</v>
      </c>
      <c r="J5188" s="31" t="n"/>
      <c r="K5188" s="31" t="n">
        <v>0</v>
      </c>
      <c r="L5188" s="32" t="n"/>
      <c r="M5188" s="31" t="n">
        <v>0</v>
      </c>
      <c r="N5188" s="31" t="n">
        <v>0</v>
      </c>
      <c r="O5188" s="31" t="n"/>
      <c r="P5188" s="31" t="n"/>
      <c r="Q5188" s="31" t="n">
        <v>0</v>
      </c>
      <c r="R5188" s="31" t="n"/>
      <c r="S5188" s="32" t="n"/>
      <c r="T5188" s="32" t="n"/>
      <c r="V5188" t="inlineStr">
        <is>
          <t>0272t</t>
        </is>
      </c>
      <c r="X5188" t="n">
        <v>5328</v>
      </c>
      <c r="Z5188" t="inlineStr">
        <is>
          <t>Kyle Hagel (CAR LW)</t>
        </is>
      </c>
    </row>
    <row r="5189">
      <c r="A5189" t="inlineStr">
        <is>
          <t>Kyle Hayton</t>
        </is>
      </c>
      <c r="B5189" t="inlineStr">
        <is>
          <t>(N/A)</t>
        </is>
      </c>
      <c r="C5189" t="inlineStr">
        <is>
          <t>G</t>
        </is>
      </c>
      <c r="D5189" t="inlineStr">
        <is>
          <t>G</t>
        </is>
      </c>
      <c r="E5189" t="n">
        <v>32</v>
      </c>
      <c r="F5189" t="inlineStr">
        <is>
          <t>FA</t>
        </is>
      </c>
      <c r="G5189" t="inlineStr">
        <is>
          <t>FA</t>
        </is>
      </c>
      <c r="H5189" s="30" t="n">
        <v>1</v>
      </c>
      <c r="I5189" s="31" t="n">
        <v>0</v>
      </c>
      <c r="J5189" s="31" t="n"/>
      <c r="K5189" s="31" t="n">
        <v>0</v>
      </c>
      <c r="L5189" s="32" t="n"/>
      <c r="M5189" s="31" t="n">
        <v>0</v>
      </c>
      <c r="N5189" s="31" t="n">
        <v>0</v>
      </c>
      <c r="O5189" s="31" t="n"/>
      <c r="P5189" s="31" t="n"/>
      <c r="Q5189" s="31" t="n">
        <v>0</v>
      </c>
      <c r="R5189" s="31" t="n"/>
      <c r="S5189" s="32" t="n"/>
      <c r="T5189" s="32" t="n"/>
      <c r="V5189" t="inlineStr">
        <is>
          <t>03rxl</t>
        </is>
      </c>
      <c r="Z5189" t="inlineStr">
        <is>
          <t>Kyle Hayton ((N/A) G)</t>
        </is>
      </c>
    </row>
    <row r="5190">
      <c r="A5190" t="inlineStr">
        <is>
          <t>Kyle Heger</t>
        </is>
      </c>
      <c r="B5190" t="inlineStr">
        <is>
          <t>(N/A)</t>
        </is>
      </c>
      <c r="C5190" t="inlineStr">
        <is>
          <t>D</t>
        </is>
      </c>
      <c r="D5190" t="inlineStr">
        <is>
          <t>D</t>
        </is>
      </c>
      <c r="E5190" t="n">
        <v>18</v>
      </c>
      <c r="F5190" t="inlineStr">
        <is>
          <t>FA</t>
        </is>
      </c>
      <c r="G5190" t="inlineStr">
        <is>
          <t>FA</t>
        </is>
      </c>
      <c r="H5190" s="30" t="n">
        <v>1</v>
      </c>
      <c r="I5190" s="31" t="n">
        <v>0</v>
      </c>
      <c r="J5190" s="31" t="n"/>
      <c r="K5190" s="31" t="n">
        <v>0</v>
      </c>
      <c r="L5190" s="32" t="n"/>
      <c r="M5190" s="31" t="n">
        <v>0</v>
      </c>
      <c r="N5190" s="31" t="n">
        <v>0</v>
      </c>
      <c r="O5190" s="31" t="n"/>
      <c r="P5190" s="31" t="n"/>
      <c r="Q5190" s="31" t="n">
        <v>0</v>
      </c>
      <c r="R5190" s="31" t="n"/>
      <c r="S5190" s="32" t="n"/>
      <c r="T5190" s="32" t="n"/>
      <c r="V5190" t="inlineStr">
        <is>
          <t>0769d</t>
        </is>
      </c>
      <c r="Z5190" t="inlineStr">
        <is>
          <t>Kyle Heger ((N/A) D)</t>
        </is>
      </c>
    </row>
    <row r="5191">
      <c r="A5191" t="inlineStr">
        <is>
          <t>Kyle Jackson</t>
        </is>
      </c>
      <c r="B5191" t="inlineStr">
        <is>
          <t>NYR</t>
        </is>
      </c>
      <c r="C5191" t="inlineStr">
        <is>
          <t>C</t>
        </is>
      </c>
      <c r="D5191" t="inlineStr">
        <is>
          <t>F</t>
        </is>
      </c>
      <c r="E5191" t="n">
        <v>23</v>
      </c>
      <c r="F5191" t="inlineStr">
        <is>
          <t>FA</t>
        </is>
      </c>
      <c r="G5191" t="inlineStr">
        <is>
          <t>FA</t>
        </is>
      </c>
      <c r="H5191" s="30" t="n">
        <v>1</v>
      </c>
      <c r="I5191" s="31" t="n">
        <v>0</v>
      </c>
      <c r="J5191" s="31" t="n"/>
      <c r="K5191" s="31" t="n">
        <v>0</v>
      </c>
      <c r="L5191" s="32" t="n"/>
      <c r="M5191" s="31" t="n">
        <v>0</v>
      </c>
      <c r="N5191" s="31" t="n">
        <v>0</v>
      </c>
      <c r="O5191" s="31" t="n"/>
      <c r="P5191" s="31" t="n"/>
      <c r="Q5191" s="31" t="n">
        <v>0</v>
      </c>
      <c r="R5191" s="31" t="n"/>
      <c r="S5191" s="32" t="n"/>
      <c r="T5191" s="32" t="n"/>
      <c r="V5191" t="inlineStr">
        <is>
          <t>05y3l</t>
        </is>
      </c>
      <c r="Y5191" t="inlineStr">
        <is>
          <t>4b0c38de-69da-4dcc-b896-4d8d0696b45b</t>
        </is>
      </c>
      <c r="Z5191" t="inlineStr">
        <is>
          <t>Kyle Jackson (NYR C)</t>
        </is>
      </c>
    </row>
    <row r="5192">
      <c r="A5192" t="inlineStr">
        <is>
          <t>Kyle Jean</t>
        </is>
      </c>
      <c r="B5192" t="inlineStr">
        <is>
          <t>(N/A)</t>
        </is>
      </c>
      <c r="C5192" t="inlineStr">
        <is>
          <t>LW</t>
        </is>
      </c>
      <c r="D5192" t="inlineStr">
        <is>
          <t>F</t>
        </is>
      </c>
      <c r="E5192" t="n">
        <v>36</v>
      </c>
      <c r="F5192" t="inlineStr">
        <is>
          <t>FA</t>
        </is>
      </c>
      <c r="G5192" t="inlineStr">
        <is>
          <t>FA</t>
        </is>
      </c>
      <c r="H5192" s="30" t="n">
        <v>1</v>
      </c>
      <c r="I5192" s="31" t="n">
        <v>0</v>
      </c>
      <c r="J5192" s="31" t="n"/>
      <c r="K5192" s="31" t="n">
        <v>0</v>
      </c>
      <c r="L5192" s="32" t="n"/>
      <c r="M5192" s="31" t="n">
        <v>0</v>
      </c>
      <c r="N5192" s="31" t="n">
        <v>0</v>
      </c>
      <c r="O5192" s="31" t="n"/>
      <c r="P5192" s="31" t="n"/>
      <c r="Q5192" s="31" t="n">
        <v>0</v>
      </c>
      <c r="R5192" s="31" t="n"/>
      <c r="S5192" s="32" t="n"/>
      <c r="T5192" s="32" t="n"/>
      <c r="V5192" t="inlineStr">
        <is>
          <t>02noc</t>
        </is>
      </c>
      <c r="X5192" t="n">
        <v>5719</v>
      </c>
      <c r="Z5192" t="inlineStr">
        <is>
          <t>Kyle Jean ((N/A) LW)</t>
        </is>
      </c>
    </row>
    <row r="5193">
      <c r="A5193" t="inlineStr">
        <is>
          <t>Kyle Jenkins</t>
        </is>
      </c>
      <c r="B5193" t="inlineStr">
        <is>
          <t>CAR</t>
        </is>
      </c>
      <c r="C5193" t="inlineStr">
        <is>
          <t>D</t>
        </is>
      </c>
      <c r="D5193" t="inlineStr">
        <is>
          <t>D</t>
        </is>
      </c>
      <c r="E5193" t="n">
        <v>30</v>
      </c>
      <c r="F5193" t="inlineStr">
        <is>
          <t>FA</t>
        </is>
      </c>
      <c r="G5193" t="inlineStr">
        <is>
          <t>FA</t>
        </is>
      </c>
      <c r="H5193" s="30" t="n">
        <v>1</v>
      </c>
      <c r="I5193" s="31" t="n">
        <v>0</v>
      </c>
      <c r="J5193" s="31" t="n"/>
      <c r="K5193" s="31" t="n">
        <v>0</v>
      </c>
      <c r="L5193" s="32" t="n"/>
      <c r="M5193" s="31" t="n">
        <v>0</v>
      </c>
      <c r="N5193" s="31" t="n">
        <v>0</v>
      </c>
      <c r="O5193" s="31" t="n"/>
      <c r="P5193" s="31" t="n"/>
      <c r="Q5193" s="31" t="n">
        <v>0</v>
      </c>
      <c r="R5193" s="31" t="n"/>
      <c r="S5193" s="32" t="n"/>
      <c r="T5193" s="32" t="n"/>
      <c r="V5193" t="inlineStr">
        <is>
          <t>03ee9</t>
        </is>
      </c>
      <c r="W5193" t="n">
        <v>4692</v>
      </c>
      <c r="X5193" t="n">
        <v>6554</v>
      </c>
      <c r="Z5193" t="inlineStr">
        <is>
          <t>Kyle Jenkins (CAR D)</t>
        </is>
      </c>
    </row>
    <row r="5194">
      <c r="A5194" t="inlineStr">
        <is>
          <t>Kyle Jones</t>
        </is>
      </c>
      <c r="B5194" t="inlineStr">
        <is>
          <t>SJS</t>
        </is>
      </c>
      <c r="C5194" t="inlineStr">
        <is>
          <t>G</t>
        </is>
      </c>
      <c r="D5194" t="inlineStr">
        <is>
          <t>G</t>
        </is>
      </c>
      <c r="E5194" t="n">
        <v>43</v>
      </c>
      <c r="F5194" t="inlineStr">
        <is>
          <t>FA</t>
        </is>
      </c>
      <c r="G5194" t="inlineStr">
        <is>
          <t>FA</t>
        </is>
      </c>
      <c r="H5194" s="30" t="n">
        <v>1</v>
      </c>
      <c r="I5194" s="31" t="n">
        <v>0</v>
      </c>
      <c r="J5194" s="31" t="n"/>
      <c r="K5194" s="31" t="n">
        <v>0</v>
      </c>
      <c r="L5194" s="32" t="n"/>
      <c r="M5194" s="31" t="n">
        <v>0</v>
      </c>
      <c r="N5194" s="31" t="n">
        <v>0</v>
      </c>
      <c r="O5194" s="31" t="n"/>
      <c r="P5194" s="31" t="n"/>
      <c r="Q5194" s="31" t="n">
        <v>0</v>
      </c>
      <c r="R5194" s="31" t="n"/>
      <c r="S5194" s="32" t="n"/>
      <c r="T5194" s="32" t="n"/>
      <c r="V5194" t="inlineStr">
        <is>
          <t>015qs</t>
        </is>
      </c>
      <c r="X5194" t="n">
        <v>4564</v>
      </c>
      <c r="Z5194" t="inlineStr">
        <is>
          <t>Kyle Jones (SJS G)</t>
        </is>
      </c>
    </row>
    <row r="5195">
      <c r="A5195" t="inlineStr">
        <is>
          <t>Kyle Kelsey</t>
        </is>
      </c>
      <c r="B5195" t="inlineStr">
        <is>
          <t>(N/A)</t>
        </is>
      </c>
      <c r="C5195" t="inlineStr">
        <is>
          <t>G</t>
        </is>
      </c>
      <c r="D5195" t="inlineStr">
        <is>
          <t>G</t>
        </is>
      </c>
      <c r="E5195" t="n">
        <v>22</v>
      </c>
      <c r="F5195" t="inlineStr">
        <is>
          <t>FA</t>
        </is>
      </c>
      <c r="G5195" t="inlineStr">
        <is>
          <t>FA</t>
        </is>
      </c>
      <c r="H5195" s="30" t="n">
        <v>1</v>
      </c>
      <c r="I5195" s="31" t="n">
        <v>0</v>
      </c>
      <c r="J5195" s="31" t="n"/>
      <c r="K5195" s="31" t="n">
        <v>0</v>
      </c>
      <c r="L5195" s="32" t="n"/>
      <c r="M5195" s="31" t="n">
        <v>0</v>
      </c>
      <c r="N5195" s="31" t="n">
        <v>0</v>
      </c>
      <c r="O5195" s="31" t="n"/>
      <c r="P5195" s="31" t="n"/>
      <c r="Q5195" s="31" t="n">
        <v>0</v>
      </c>
      <c r="R5195" s="31" t="n"/>
      <c r="S5195" s="32" t="n"/>
      <c r="T5195" s="32" t="n"/>
      <c r="V5195" t="inlineStr">
        <is>
          <t>066kv</t>
        </is>
      </c>
      <c r="Z5195" t="inlineStr">
        <is>
          <t>Kyle Kelsey ((N/A) G)</t>
        </is>
      </c>
    </row>
    <row r="5196">
      <c r="A5196" t="inlineStr">
        <is>
          <t>Kyle Keyser</t>
        </is>
      </c>
      <c r="B5196" t="inlineStr">
        <is>
          <t>SJS</t>
        </is>
      </c>
      <c r="C5196" t="inlineStr">
        <is>
          <t>G</t>
        </is>
      </c>
      <c r="D5196" t="inlineStr">
        <is>
          <t>G</t>
        </is>
      </c>
      <c r="E5196" t="n">
        <v>27</v>
      </c>
      <c r="F5196" t="inlineStr">
        <is>
          <t>FA</t>
        </is>
      </c>
      <c r="G5196" t="inlineStr">
        <is>
          <t>FA</t>
        </is>
      </c>
      <c r="H5196" s="30" t="n">
        <v>850000</v>
      </c>
      <c r="I5196" s="31" t="n">
        <v>0</v>
      </c>
      <c r="J5196" s="31" t="n"/>
      <c r="K5196" s="31" t="n">
        <v>0</v>
      </c>
      <c r="L5196" s="32" t="n"/>
      <c r="M5196" s="31" t="n">
        <v>0</v>
      </c>
      <c r="N5196" s="31" t="n">
        <v>0</v>
      </c>
      <c r="O5196" s="31" t="n"/>
      <c r="P5196" s="31" t="n"/>
      <c r="Q5196" s="31" t="n">
        <v>0</v>
      </c>
      <c r="R5196" s="31" t="n"/>
      <c r="S5196" s="32" t="n"/>
      <c r="T5196" s="32" t="n"/>
      <c r="V5196" t="inlineStr">
        <is>
          <t>04l8r</t>
        </is>
      </c>
      <c r="W5196" t="n">
        <v>5605</v>
      </c>
      <c r="X5196" t="n">
        <v>7822</v>
      </c>
      <c r="Y5196" t="inlineStr">
        <is>
          <t>d7774fdc-ad0e-4c24-8676-d87136277bf4</t>
        </is>
      </c>
      <c r="Z5196" t="inlineStr">
        <is>
          <t>Kyle Keyser (SJS G)</t>
        </is>
      </c>
    </row>
    <row r="5197">
      <c r="A5197" t="inlineStr">
        <is>
          <t>Kyle Klubertanz</t>
        </is>
      </c>
      <c r="B5197" t="inlineStr">
        <is>
          <t>(N/A)</t>
        </is>
      </c>
      <c r="C5197" t="inlineStr">
        <is>
          <t>D</t>
        </is>
      </c>
      <c r="D5197" t="inlineStr">
        <is>
          <t>D</t>
        </is>
      </c>
      <c r="E5197" t="n">
        <v>40</v>
      </c>
      <c r="F5197" t="inlineStr">
        <is>
          <t>FA</t>
        </is>
      </c>
      <c r="G5197" t="inlineStr">
        <is>
          <t>FA</t>
        </is>
      </c>
      <c r="H5197" s="30" t="n">
        <v>1</v>
      </c>
      <c r="I5197" s="31" t="n">
        <v>0</v>
      </c>
      <c r="J5197" s="31" t="n"/>
      <c r="K5197" s="31" t="n">
        <v>0</v>
      </c>
      <c r="L5197" s="32" t="n"/>
      <c r="M5197" s="31" t="n">
        <v>0</v>
      </c>
      <c r="N5197" s="31" t="n">
        <v>0</v>
      </c>
      <c r="O5197" s="31" t="n"/>
      <c r="P5197" s="31" t="n"/>
      <c r="Q5197" s="31" t="n">
        <v>0</v>
      </c>
      <c r="R5197" s="31" t="n"/>
      <c r="S5197" s="32" t="n"/>
      <c r="T5197" s="32" t="n"/>
      <c r="V5197" t="inlineStr">
        <is>
          <t>01uod</t>
        </is>
      </c>
      <c r="W5197" t="n">
        <v>3497</v>
      </c>
      <c r="X5197" t="n">
        <v>4928</v>
      </c>
      <c r="Z5197" t="inlineStr">
        <is>
          <t>Kyle Klubertanz ((N/A) D)</t>
        </is>
      </c>
    </row>
    <row r="5198">
      <c r="A5198" t="inlineStr">
        <is>
          <t>Kyle Konin</t>
        </is>
      </c>
      <c r="B5198" t="inlineStr">
        <is>
          <t>TBL</t>
        </is>
      </c>
      <c r="C5198" t="inlineStr">
        <is>
          <t>G</t>
        </is>
      </c>
      <c r="D5198" t="inlineStr">
        <is>
          <t>G</t>
        </is>
      </c>
      <c r="E5198" t="n">
        <v>28</v>
      </c>
      <c r="F5198" t="inlineStr">
        <is>
          <t>FA</t>
        </is>
      </c>
      <c r="G5198" t="inlineStr">
        <is>
          <t>FA</t>
        </is>
      </c>
      <c r="H5198" s="30" t="n">
        <v>1</v>
      </c>
      <c r="I5198" s="31" t="n">
        <v>0</v>
      </c>
      <c r="J5198" s="31" t="n"/>
      <c r="K5198" s="31" t="n">
        <v>0</v>
      </c>
      <c r="L5198" s="32" t="n"/>
      <c r="M5198" s="31" t="n">
        <v>0</v>
      </c>
      <c r="N5198" s="31" t="n">
        <v>0</v>
      </c>
      <c r="O5198" s="31" t="n"/>
      <c r="P5198" s="31" t="n"/>
      <c r="Q5198" s="31" t="n">
        <v>0</v>
      </c>
      <c r="R5198" s="31" t="n"/>
      <c r="S5198" s="32" t="n"/>
      <c r="T5198" s="32" t="n"/>
      <c r="V5198" t="inlineStr">
        <is>
          <t>05y3h</t>
        </is>
      </c>
      <c r="Y5198" t="inlineStr">
        <is>
          <t>c6dcb722-203c-4174-8643-bb027511f51d</t>
        </is>
      </c>
      <c r="Z5198" t="inlineStr">
        <is>
          <t>Kyle Konin (TBL G)</t>
        </is>
      </c>
    </row>
    <row r="5199">
      <c r="A5199" t="inlineStr">
        <is>
          <t>Kyle Kukkonen</t>
        </is>
      </c>
      <c r="B5199" t="inlineStr">
        <is>
          <t>ANA</t>
        </is>
      </c>
      <c r="C5199" t="inlineStr">
        <is>
          <t>RW</t>
        </is>
      </c>
      <c r="D5199" t="inlineStr">
        <is>
          <t>F</t>
        </is>
      </c>
      <c r="E5199" t="n">
        <v>23</v>
      </c>
      <c r="F5199" t="inlineStr">
        <is>
          <t>FA</t>
        </is>
      </c>
      <c r="G5199" t="inlineStr">
        <is>
          <t>FA</t>
        </is>
      </c>
      <c r="H5199" s="30" t="n">
        <v>1</v>
      </c>
      <c r="I5199" s="31" t="n">
        <v>0</v>
      </c>
      <c r="J5199" s="31" t="n"/>
      <c r="K5199" s="31" t="n">
        <v>0</v>
      </c>
      <c r="L5199" s="32" t="n"/>
      <c r="M5199" s="31" t="n">
        <v>0</v>
      </c>
      <c r="N5199" s="31" t="n">
        <v>0</v>
      </c>
      <c r="O5199" s="31" t="n"/>
      <c r="P5199" s="31" t="n"/>
      <c r="Q5199" s="31" t="n">
        <v>0</v>
      </c>
      <c r="R5199" s="31" t="n"/>
      <c r="S5199" s="32" t="n"/>
      <c r="T5199" s="32" t="n"/>
      <c r="V5199" t="inlineStr">
        <is>
          <t>05ufs</t>
        </is>
      </c>
      <c r="Y5199" t="inlineStr">
        <is>
          <t>f0f82370-48ff-48b4-aff6-addc315c86a9</t>
        </is>
      </c>
      <c r="Z5199" t="inlineStr">
        <is>
          <t>Kyle Kukkonen (ANA RW)</t>
        </is>
      </c>
    </row>
    <row r="5200">
      <c r="A5200" t="inlineStr">
        <is>
          <t>Kyle Lawson</t>
        </is>
      </c>
      <c r="B5200" t="inlineStr">
        <is>
          <t>(N/A)</t>
        </is>
      </c>
      <c r="C5200" t="inlineStr">
        <is>
          <t>D</t>
        </is>
      </c>
      <c r="D5200" t="inlineStr">
        <is>
          <t>D</t>
        </is>
      </c>
      <c r="E5200" t="n">
        <v>39</v>
      </c>
      <c r="F5200" t="inlineStr">
        <is>
          <t>FA</t>
        </is>
      </c>
      <c r="G5200" t="inlineStr">
        <is>
          <t>FA</t>
        </is>
      </c>
      <c r="H5200" s="30" t="n">
        <v>1</v>
      </c>
      <c r="I5200" s="31" t="n">
        <v>0</v>
      </c>
      <c r="J5200" s="31" t="n"/>
      <c r="K5200" s="31" t="n">
        <v>0</v>
      </c>
      <c r="L5200" s="32" t="n"/>
      <c r="M5200" s="31" t="n">
        <v>0</v>
      </c>
      <c r="N5200" s="31" t="n">
        <v>0</v>
      </c>
      <c r="O5200" s="31" t="n"/>
      <c r="P5200" s="31" t="n"/>
      <c r="Q5200" s="31" t="n">
        <v>0</v>
      </c>
      <c r="R5200" s="31" t="n"/>
      <c r="S5200" s="32" t="n"/>
      <c r="T5200" s="32" t="n"/>
      <c r="V5200" t="inlineStr">
        <is>
          <t>01sr7</t>
        </is>
      </c>
      <c r="W5200" t="n">
        <v>3431</v>
      </c>
      <c r="X5200" t="n">
        <v>4827</v>
      </c>
      <c r="Z5200" t="inlineStr">
        <is>
          <t>Kyle Lawson ((N/A) D)</t>
        </is>
      </c>
    </row>
    <row r="5201">
      <c r="A5201" t="inlineStr">
        <is>
          <t>Kyle Looft</t>
        </is>
      </c>
      <c r="B5201" t="inlineStr">
        <is>
          <t>DAL</t>
        </is>
      </c>
      <c r="C5201" t="inlineStr">
        <is>
          <t>D</t>
        </is>
      </c>
      <c r="D5201" t="inlineStr">
        <is>
          <t>D</t>
        </is>
      </c>
      <c r="E5201" t="n">
        <v>28</v>
      </c>
      <c r="F5201" t="inlineStr">
        <is>
          <t>FA</t>
        </is>
      </c>
      <c r="G5201" t="inlineStr">
        <is>
          <t>FA</t>
        </is>
      </c>
      <c r="H5201" s="30" t="n">
        <v>1</v>
      </c>
      <c r="I5201" s="31" t="n">
        <v>0</v>
      </c>
      <c r="J5201" s="31" t="n"/>
      <c r="K5201" s="31" t="n">
        <v>0</v>
      </c>
      <c r="L5201" s="32" t="n"/>
      <c r="M5201" s="31" t="n">
        <v>0</v>
      </c>
      <c r="N5201" s="31" t="n">
        <v>0</v>
      </c>
      <c r="O5201" s="31" t="n"/>
      <c r="P5201" s="31" t="n"/>
      <c r="Q5201" s="31" t="n">
        <v>0</v>
      </c>
      <c r="R5201" s="31" t="n"/>
      <c r="S5201" s="32" t="n"/>
      <c r="T5201" s="32" t="n"/>
      <c r="V5201" t="inlineStr">
        <is>
          <t>06lo2</t>
        </is>
      </c>
      <c r="Y5201" t="inlineStr">
        <is>
          <t>6c39bba0-818f-47a1-beed-9c17bfdd6770</t>
        </is>
      </c>
      <c r="Z5201" t="inlineStr">
        <is>
          <t>Kyle Looft (DAL D)</t>
        </is>
      </c>
    </row>
    <row r="5202">
      <c r="A5202" t="inlineStr">
        <is>
          <t>Kyle MacKinnon</t>
        </is>
      </c>
      <c r="B5202" t="inlineStr">
        <is>
          <t>(N/A)</t>
        </is>
      </c>
      <c r="C5202" t="inlineStr">
        <is>
          <t>C</t>
        </is>
      </c>
      <c r="D5202" t="inlineStr">
        <is>
          <t>F</t>
        </is>
      </c>
      <c r="E5202" t="n">
        <v>38</v>
      </c>
      <c r="F5202" t="inlineStr">
        <is>
          <t>FA</t>
        </is>
      </c>
      <c r="G5202" t="inlineStr">
        <is>
          <t>FA</t>
        </is>
      </c>
      <c r="H5202" s="30" t="n">
        <v>1</v>
      </c>
      <c r="I5202" s="31" t="n">
        <v>0</v>
      </c>
      <c r="J5202" s="31" t="n"/>
      <c r="K5202" s="31" t="n">
        <v>0</v>
      </c>
      <c r="L5202" s="32" t="n"/>
      <c r="M5202" s="31" t="n">
        <v>0</v>
      </c>
      <c r="N5202" s="31" t="n">
        <v>0</v>
      </c>
      <c r="O5202" s="31" t="n"/>
      <c r="P5202" s="31" t="n"/>
      <c r="Q5202" s="31" t="n">
        <v>0</v>
      </c>
      <c r="R5202" s="31" t="n"/>
      <c r="S5202" s="32" t="n"/>
      <c r="T5202" s="32" t="n"/>
      <c r="V5202" t="inlineStr">
        <is>
          <t>03wkj</t>
        </is>
      </c>
      <c r="X5202" t="n">
        <v>6971</v>
      </c>
      <c r="Z5202" t="inlineStr">
        <is>
          <t>Kyle MacKinnon ((N/A) C)</t>
        </is>
      </c>
    </row>
    <row r="5203">
      <c r="A5203" t="inlineStr">
        <is>
          <t>Kyle Maksimovich</t>
        </is>
      </c>
      <c r="B5203" t="inlineStr">
        <is>
          <t>(N/A)</t>
        </is>
      </c>
      <c r="C5203" t="inlineStr">
        <is>
          <t>LW</t>
        </is>
      </c>
      <c r="D5203" t="inlineStr">
        <is>
          <t>F</t>
        </is>
      </c>
      <c r="E5203" t="n">
        <v>28</v>
      </c>
      <c r="F5203" t="inlineStr">
        <is>
          <t>FA</t>
        </is>
      </c>
      <c r="G5203" t="inlineStr">
        <is>
          <t>FA</t>
        </is>
      </c>
      <c r="H5203" s="30" t="n">
        <v>1</v>
      </c>
      <c r="I5203" s="31" t="n">
        <v>0</v>
      </c>
      <c r="J5203" s="31" t="n"/>
      <c r="K5203" s="31" t="n">
        <v>0</v>
      </c>
      <c r="L5203" s="32" t="n"/>
      <c r="M5203" s="31" t="n">
        <v>0</v>
      </c>
      <c r="N5203" s="31" t="n">
        <v>0</v>
      </c>
      <c r="O5203" s="31" t="n"/>
      <c r="P5203" s="31" t="n"/>
      <c r="Q5203" s="31" t="n">
        <v>0</v>
      </c>
      <c r="R5203" s="31" t="n"/>
      <c r="S5203" s="32" t="n"/>
      <c r="T5203" s="32" t="n"/>
      <c r="V5203" t="inlineStr">
        <is>
          <t>043j4</t>
        </is>
      </c>
      <c r="Z5203" t="inlineStr">
        <is>
          <t>Kyle Maksimovich ((N/A) LW)</t>
        </is>
      </c>
    </row>
    <row r="5204">
      <c r="A5204" t="inlineStr">
        <is>
          <t>Kyle Marino</t>
        </is>
      </c>
      <c r="B5204" t="inlineStr">
        <is>
          <t>NSH</t>
        </is>
      </c>
      <c r="C5204" t="inlineStr">
        <is>
          <t>C</t>
        </is>
      </c>
      <c r="D5204" t="inlineStr">
        <is>
          <t>F</t>
        </is>
      </c>
      <c r="E5204" t="n">
        <v>31</v>
      </c>
      <c r="F5204" t="inlineStr">
        <is>
          <t>FA</t>
        </is>
      </c>
      <c r="G5204" t="inlineStr">
        <is>
          <t>FA</t>
        </is>
      </c>
      <c r="H5204" s="30" t="n">
        <v>1</v>
      </c>
      <c r="I5204" s="31" t="n">
        <v>0</v>
      </c>
      <c r="J5204" s="31" t="n"/>
      <c r="K5204" s="31" t="n">
        <v>0</v>
      </c>
      <c r="L5204" s="32" t="n"/>
      <c r="M5204" s="31" t="n">
        <v>0</v>
      </c>
      <c r="N5204" s="31" t="n">
        <v>0</v>
      </c>
      <c r="O5204" s="31" t="n"/>
      <c r="P5204" s="31" t="n"/>
      <c r="Q5204" s="31" t="n">
        <v>0</v>
      </c>
      <c r="R5204" s="31" t="n"/>
      <c r="S5204" s="32" t="n"/>
      <c r="T5204" s="32" t="n"/>
      <c r="V5204" t="inlineStr">
        <is>
          <t>065io</t>
        </is>
      </c>
      <c r="Y5204" t="inlineStr">
        <is>
          <t>f87385ce-e4ee-40dd-a8c0-ea71af343286</t>
        </is>
      </c>
      <c r="Z5204" t="inlineStr">
        <is>
          <t>Kyle Marino (NSH C)</t>
        </is>
      </c>
    </row>
    <row r="5205">
      <c r="A5205" t="inlineStr">
        <is>
          <t>Kyle Masters</t>
        </is>
      </c>
      <c r="B5205" t="inlineStr">
        <is>
          <t>ANA</t>
        </is>
      </c>
      <c r="C5205" t="inlineStr">
        <is>
          <t>D</t>
        </is>
      </c>
      <c r="D5205" t="inlineStr">
        <is>
          <t>D</t>
        </is>
      </c>
      <c r="E5205" t="n">
        <v>23</v>
      </c>
      <c r="F5205" t="inlineStr">
        <is>
          <t>FA</t>
        </is>
      </c>
      <c r="G5205" t="inlineStr">
        <is>
          <t>FA</t>
        </is>
      </c>
      <c r="H5205" s="30" t="n">
        <v>865000</v>
      </c>
      <c r="I5205" s="31" t="n">
        <v>0</v>
      </c>
      <c r="J5205" s="31" t="n"/>
      <c r="K5205" s="31" t="n">
        <v>0</v>
      </c>
      <c r="L5205" s="32" t="n"/>
      <c r="M5205" s="31" t="n">
        <v>0</v>
      </c>
      <c r="N5205" s="31" t="n">
        <v>0</v>
      </c>
      <c r="O5205" s="31" t="n"/>
      <c r="P5205" s="31" t="n"/>
      <c r="Q5205" s="31" t="n">
        <v>0</v>
      </c>
      <c r="R5205" s="31" t="n"/>
      <c r="S5205" s="32" t="n"/>
      <c r="T5205" s="32" t="n"/>
      <c r="V5205" t="inlineStr">
        <is>
          <t>05uf6</t>
        </is>
      </c>
      <c r="W5205" t="n">
        <v>6864</v>
      </c>
      <c r="Y5205" t="inlineStr">
        <is>
          <t>1aeb3c3e-3c1e-43d4-81f1-7222acba1c49</t>
        </is>
      </c>
      <c r="Z5205" t="inlineStr">
        <is>
          <t>Kyle Masters (ANA D)</t>
        </is>
      </c>
    </row>
    <row r="5206">
      <c r="A5206" t="inlineStr">
        <is>
          <t>Kyle Mayhew</t>
        </is>
      </c>
      <c r="B5206" t="inlineStr">
        <is>
          <t>COL</t>
        </is>
      </c>
      <c r="C5206" t="inlineStr">
        <is>
          <t>D</t>
        </is>
      </c>
      <c r="D5206" t="inlineStr">
        <is>
          <t>D</t>
        </is>
      </c>
      <c r="E5206" t="n">
        <v>28</v>
      </c>
      <c r="F5206" t="inlineStr">
        <is>
          <t>FA</t>
        </is>
      </c>
      <c r="G5206" t="inlineStr">
        <is>
          <t>FA</t>
        </is>
      </c>
      <c r="H5206" s="30" t="n">
        <v>1</v>
      </c>
      <c r="I5206" s="31" t="n">
        <v>0</v>
      </c>
      <c r="J5206" s="31" t="n"/>
      <c r="K5206" s="31" t="n">
        <v>0</v>
      </c>
      <c r="L5206" s="32" t="n"/>
      <c r="M5206" s="31" t="n">
        <v>0</v>
      </c>
      <c r="N5206" s="31" t="n">
        <v>0</v>
      </c>
      <c r="O5206" s="31" t="n"/>
      <c r="P5206" s="31" t="n"/>
      <c r="Q5206" s="31" t="n">
        <v>0</v>
      </c>
      <c r="R5206" s="31" t="n"/>
      <c r="S5206" s="32" t="n"/>
      <c r="T5206" s="32" t="n"/>
      <c r="V5206" t="inlineStr">
        <is>
          <t>06h6y</t>
        </is>
      </c>
      <c r="Y5206" t="inlineStr">
        <is>
          <t>21e9f463-eb33-479d-8214-34e346dc3cc3</t>
        </is>
      </c>
      <c r="Z5206" t="inlineStr">
        <is>
          <t>Kyle Mayhew (COL D)</t>
        </is>
      </c>
    </row>
    <row r="5207">
      <c r="A5207" t="inlineStr">
        <is>
          <t>Kyle McClellan</t>
        </is>
      </c>
      <c r="B5207" t="inlineStr">
        <is>
          <t>MIN</t>
        </is>
      </c>
      <c r="C5207" t="inlineStr">
        <is>
          <t>G</t>
        </is>
      </c>
      <c r="D5207" t="inlineStr">
        <is>
          <t>G</t>
        </is>
      </c>
      <c r="E5207" t="n">
        <v>27</v>
      </c>
      <c r="F5207" t="inlineStr">
        <is>
          <t>FA</t>
        </is>
      </c>
      <c r="G5207" t="inlineStr">
        <is>
          <t>FA</t>
        </is>
      </c>
      <c r="H5207" s="30" t="n">
        <v>1</v>
      </c>
      <c r="I5207" s="31" t="n">
        <v>0</v>
      </c>
      <c r="J5207" s="31" t="n"/>
      <c r="K5207" s="31" t="n">
        <v>0</v>
      </c>
      <c r="L5207" s="32" t="n"/>
      <c r="M5207" s="31" t="n">
        <v>0</v>
      </c>
      <c r="N5207" s="31" t="n">
        <v>0</v>
      </c>
      <c r="O5207" s="31" t="n"/>
      <c r="P5207" s="31" t="n"/>
      <c r="Q5207" s="31" t="n">
        <v>0</v>
      </c>
      <c r="R5207" s="31" t="n"/>
      <c r="S5207" s="32" t="n"/>
      <c r="T5207" s="32" t="n"/>
      <c r="V5207" t="inlineStr">
        <is>
          <t>06iag</t>
        </is>
      </c>
      <c r="Y5207" t="inlineStr">
        <is>
          <t>cf6001c9-80bb-4d59-9259-1cd57bb0ffcc</t>
        </is>
      </c>
      <c r="Z5207" t="inlineStr">
        <is>
          <t>Kyle McClellan (MIN G)</t>
        </is>
      </c>
    </row>
    <row r="5208">
      <c r="A5208" t="inlineStr">
        <is>
          <t>Kyle McDonald</t>
        </is>
      </c>
      <c r="B5208" t="inlineStr">
        <is>
          <t>(N/A)</t>
        </is>
      </c>
      <c r="C5208" t="inlineStr">
        <is>
          <t>RW</t>
        </is>
      </c>
      <c r="D5208" t="inlineStr">
        <is>
          <t>F</t>
        </is>
      </c>
      <c r="E5208" t="n">
        <v>24</v>
      </c>
      <c r="F5208" t="inlineStr">
        <is>
          <t>FA</t>
        </is>
      </c>
      <c r="G5208" t="inlineStr">
        <is>
          <t>FA</t>
        </is>
      </c>
      <c r="H5208" s="30" t="n">
        <v>1</v>
      </c>
      <c r="I5208" s="31" t="n">
        <v>0</v>
      </c>
      <c r="J5208" s="31" t="n"/>
      <c r="K5208" s="31" t="n">
        <v>0</v>
      </c>
      <c r="L5208" s="32" t="n"/>
      <c r="M5208" s="31" t="n">
        <v>0</v>
      </c>
      <c r="N5208" s="31" t="n">
        <v>0</v>
      </c>
      <c r="O5208" s="31" t="n"/>
      <c r="P5208" s="31" t="n"/>
      <c r="Q5208" s="31" t="n">
        <v>0</v>
      </c>
      <c r="R5208" s="31" t="n"/>
      <c r="S5208" s="32" t="n"/>
      <c r="T5208" s="32" t="n"/>
      <c r="V5208" t="inlineStr">
        <is>
          <t>06alf</t>
        </is>
      </c>
      <c r="W5208" t="n">
        <v>6866</v>
      </c>
      <c r="Y5208" t="inlineStr">
        <is>
          <t>db18f8c3-ffbd-48a2-a151-405be1d9f8f8</t>
        </is>
      </c>
      <c r="Z5208" t="inlineStr">
        <is>
          <t>Kyle McDonald ((N/A) RW)</t>
        </is>
      </c>
    </row>
    <row r="5209">
      <c r="A5209" t="inlineStr">
        <is>
          <t>Kyle Medvec</t>
        </is>
      </c>
      <c r="B5209" t="inlineStr">
        <is>
          <t>(N/A)</t>
        </is>
      </c>
      <c r="C5209" t="inlineStr">
        <is>
          <t>D</t>
        </is>
      </c>
      <c r="D5209" t="inlineStr">
        <is>
          <t>D</t>
        </is>
      </c>
      <c r="E5209" t="n">
        <v>38</v>
      </c>
      <c r="F5209" t="inlineStr">
        <is>
          <t>FA</t>
        </is>
      </c>
      <c r="G5209" t="inlineStr">
        <is>
          <t>FA</t>
        </is>
      </c>
      <c r="H5209" s="30" t="n">
        <v>1</v>
      </c>
      <c r="I5209" s="31" t="n">
        <v>0</v>
      </c>
      <c r="J5209" s="31" t="n"/>
      <c r="K5209" s="31" t="n">
        <v>0</v>
      </c>
      <c r="L5209" s="32" t="n"/>
      <c r="M5209" s="31" t="n">
        <v>0</v>
      </c>
      <c r="N5209" s="31" t="n">
        <v>0</v>
      </c>
      <c r="O5209" s="31" t="n"/>
      <c r="P5209" s="31" t="n"/>
      <c r="Q5209" s="31" t="n">
        <v>0</v>
      </c>
      <c r="R5209" s="31" t="n"/>
      <c r="S5209" s="32" t="n"/>
      <c r="T5209" s="32" t="n"/>
      <c r="V5209" t="inlineStr">
        <is>
          <t>028e5</t>
        </is>
      </c>
      <c r="X5209" t="n">
        <v>5392</v>
      </c>
      <c r="Z5209" t="inlineStr">
        <is>
          <t>Kyle Medvec ((N/A) D)</t>
        </is>
      </c>
    </row>
    <row r="5210">
      <c r="A5210" t="inlineStr">
        <is>
          <t>Kyle Neuber</t>
        </is>
      </c>
      <c r="B5210" t="inlineStr">
        <is>
          <t>TOR</t>
        </is>
      </c>
      <c r="C5210" t="inlineStr">
        <is>
          <t>RW</t>
        </is>
      </c>
      <c r="D5210" t="inlineStr">
        <is>
          <t>F</t>
        </is>
      </c>
      <c r="E5210" t="n">
        <v>37</v>
      </c>
      <c r="F5210" t="inlineStr">
        <is>
          <t>FA</t>
        </is>
      </c>
      <c r="G5210" t="inlineStr">
        <is>
          <t>FA</t>
        </is>
      </c>
      <c r="H5210" s="30" t="n">
        <v>1</v>
      </c>
      <c r="I5210" s="31" t="n">
        <v>0</v>
      </c>
      <c r="J5210" s="31" t="n"/>
      <c r="K5210" s="31" t="n">
        <v>0</v>
      </c>
      <c r="L5210" s="32" t="n"/>
      <c r="M5210" s="31" t="n">
        <v>0</v>
      </c>
      <c r="N5210" s="31" t="n">
        <v>0</v>
      </c>
      <c r="O5210" s="31" t="n"/>
      <c r="P5210" s="31" t="n"/>
      <c r="Q5210" s="31" t="n">
        <v>0</v>
      </c>
      <c r="R5210" s="31" t="n"/>
      <c r="S5210" s="32" t="n"/>
      <c r="T5210" s="32" t="n"/>
      <c r="V5210" t="inlineStr">
        <is>
          <t>023oq</t>
        </is>
      </c>
      <c r="X5210" t="n">
        <v>5211</v>
      </c>
      <c r="Z5210" t="inlineStr">
        <is>
          <t>Kyle Neuber (TOR RW)</t>
        </is>
      </c>
    </row>
    <row r="5211">
      <c r="A5211" t="inlineStr">
        <is>
          <t>Kyle Okposo</t>
        </is>
      </c>
      <c r="B5211" t="inlineStr">
        <is>
          <t>(N/A)</t>
        </is>
      </c>
      <c r="C5211" t="inlineStr">
        <is>
          <t>RW</t>
        </is>
      </c>
      <c r="D5211" t="inlineStr">
        <is>
          <t>F</t>
        </is>
      </c>
      <c r="E5211" t="n">
        <v>38</v>
      </c>
      <c r="F5211" t="inlineStr">
        <is>
          <t>FA</t>
        </is>
      </c>
      <c r="G5211" t="inlineStr">
        <is>
          <t>FA</t>
        </is>
      </c>
      <c r="H5211" s="30" t="n">
        <v>1</v>
      </c>
      <c r="I5211" s="31" t="n">
        <v>0</v>
      </c>
      <c r="J5211" s="31" t="n"/>
      <c r="K5211" s="31" t="n">
        <v>0</v>
      </c>
      <c r="L5211" s="32" t="n"/>
      <c r="M5211" s="31" t="n">
        <v>0</v>
      </c>
      <c r="N5211" s="31" t="n">
        <v>0</v>
      </c>
      <c r="O5211" s="31" t="n"/>
      <c r="P5211" s="31" t="n"/>
      <c r="Q5211" s="31" t="n">
        <v>0</v>
      </c>
      <c r="R5211" s="31" t="n"/>
      <c r="S5211" s="32" t="n"/>
      <c r="T5211" s="32" t="n"/>
      <c r="V5211" t="inlineStr">
        <is>
          <t>004j7</t>
        </is>
      </c>
      <c r="W5211" t="n">
        <v>2561</v>
      </c>
      <c r="X5211" t="n">
        <v>3988</v>
      </c>
      <c r="Y5211" t="inlineStr">
        <is>
          <t>432816ce-0f24-11e2-8525-18a905767e44</t>
        </is>
      </c>
      <c r="Z5211" t="inlineStr">
        <is>
          <t>Kyle Okposo ((N/A) RW)</t>
        </is>
      </c>
    </row>
    <row r="5212">
      <c r="A5212" t="inlineStr">
        <is>
          <t>Kyle Olson</t>
        </is>
      </c>
      <c r="B5212" t="inlineStr">
        <is>
          <t>PIT</t>
        </is>
      </c>
      <c r="C5212" t="inlineStr">
        <is>
          <t>RW</t>
        </is>
      </c>
      <c r="D5212" t="inlineStr">
        <is>
          <t>F</t>
        </is>
      </c>
      <c r="E5212" t="n">
        <v>27</v>
      </c>
      <c r="F5212" t="inlineStr">
        <is>
          <t>FA</t>
        </is>
      </c>
      <c r="G5212" t="inlineStr">
        <is>
          <t>FA</t>
        </is>
      </c>
      <c r="H5212" s="30" t="n">
        <v>1</v>
      </c>
      <c r="I5212" s="31" t="n">
        <v>0</v>
      </c>
      <c r="J5212" s="31" t="n"/>
      <c r="K5212" s="31" t="n">
        <v>0</v>
      </c>
      <c r="L5212" s="32" t="n"/>
      <c r="M5212" s="31" t="n">
        <v>0</v>
      </c>
      <c r="N5212" s="31" t="n">
        <v>0</v>
      </c>
      <c r="O5212" s="31" t="n"/>
      <c r="P5212" s="31" t="n"/>
      <c r="Q5212" s="31" t="n">
        <v>0</v>
      </c>
      <c r="R5212" s="31" t="n"/>
      <c r="S5212" s="32" t="n"/>
      <c r="T5212" s="32" t="n"/>
      <c r="V5212" t="inlineStr">
        <is>
          <t>04f2e</t>
        </is>
      </c>
      <c r="X5212" t="n">
        <v>7637</v>
      </c>
      <c r="Y5212" t="inlineStr">
        <is>
          <t>1d67d4a9-2fba-46c1-afab-3f9536b491d8</t>
        </is>
      </c>
      <c r="Z5212" t="inlineStr">
        <is>
          <t>Kyle Olson (PIT RW)</t>
        </is>
      </c>
    </row>
    <row r="5213">
      <c r="A5213" t="inlineStr">
        <is>
          <t>Kyle Pettit</t>
        </is>
      </c>
      <c r="B5213" t="inlineStr">
        <is>
          <t>VAN</t>
        </is>
      </c>
      <c r="C5213" t="inlineStr">
        <is>
          <t>C</t>
        </is>
      </c>
      <c r="D5213" t="inlineStr">
        <is>
          <t>F</t>
        </is>
      </c>
      <c r="E5213" t="n">
        <v>30</v>
      </c>
      <c r="F5213" t="inlineStr">
        <is>
          <t>FA</t>
        </is>
      </c>
      <c r="G5213" t="inlineStr">
        <is>
          <t>FA</t>
        </is>
      </c>
      <c r="H5213" s="30" t="n">
        <v>1</v>
      </c>
      <c r="I5213" s="31" t="n">
        <v>0</v>
      </c>
      <c r="J5213" s="31" t="n"/>
      <c r="K5213" s="31" t="n">
        <v>0</v>
      </c>
      <c r="L5213" s="32" t="n"/>
      <c r="M5213" s="31" t="n">
        <v>0</v>
      </c>
      <c r="N5213" s="31" t="n">
        <v>0</v>
      </c>
      <c r="O5213" s="31" t="n"/>
      <c r="P5213" s="31" t="n"/>
      <c r="Q5213" s="31" t="n">
        <v>0</v>
      </c>
      <c r="R5213" s="31" t="n"/>
      <c r="S5213" s="32" t="n"/>
      <c r="T5213" s="32" t="n"/>
      <c r="V5213" t="inlineStr">
        <is>
          <t>03ede</t>
        </is>
      </c>
      <c r="X5213" t="n">
        <v>6524</v>
      </c>
      <c r="Z5213" t="inlineStr">
        <is>
          <t>Kyle Pettit (VAN C)</t>
        </is>
      </c>
    </row>
    <row r="5214">
      <c r="A5214" t="inlineStr">
        <is>
          <t>Kyle Platzer</t>
        </is>
      </c>
      <c r="B5214" t="inlineStr">
        <is>
          <t>(N/A)</t>
        </is>
      </c>
      <c r="C5214" t="inlineStr">
        <is>
          <t>C</t>
        </is>
      </c>
      <c r="D5214" t="inlineStr">
        <is>
          <t>F</t>
        </is>
      </c>
      <c r="E5214" t="n">
        <v>31</v>
      </c>
      <c r="F5214" t="inlineStr">
        <is>
          <t>FA</t>
        </is>
      </c>
      <c r="G5214" t="inlineStr">
        <is>
          <t>FA</t>
        </is>
      </c>
      <c r="H5214" s="30" t="n">
        <v>1</v>
      </c>
      <c r="I5214" s="31" t="n">
        <v>0</v>
      </c>
      <c r="J5214" s="31" t="n"/>
      <c r="K5214" s="31" t="n">
        <v>0</v>
      </c>
      <c r="L5214" s="32" t="n"/>
      <c r="M5214" s="31" t="n">
        <v>0</v>
      </c>
      <c r="N5214" s="31" t="n">
        <v>0</v>
      </c>
      <c r="O5214" s="31" t="n"/>
      <c r="P5214" s="31" t="n"/>
      <c r="Q5214" s="31" t="n">
        <v>0</v>
      </c>
      <c r="R5214" s="31" t="n"/>
      <c r="S5214" s="32" t="n"/>
      <c r="T5214" s="32" t="n"/>
      <c r="V5214" t="inlineStr">
        <is>
          <t>031pi</t>
        </is>
      </c>
      <c r="W5214" t="n">
        <v>4546</v>
      </c>
      <c r="X5214" t="n">
        <v>6075</v>
      </c>
      <c r="Z5214" t="inlineStr">
        <is>
          <t>Kyle Platzer ((N/A) C)</t>
        </is>
      </c>
    </row>
    <row r="5215">
      <c r="A5215" t="inlineStr">
        <is>
          <t>Kyle Quincey</t>
        </is>
      </c>
      <c r="B5215" t="inlineStr">
        <is>
          <t>(N/A)</t>
        </is>
      </c>
      <c r="C5215" t="inlineStr">
        <is>
          <t>D</t>
        </is>
      </c>
      <c r="D5215" t="inlineStr">
        <is>
          <t>D</t>
        </is>
      </c>
      <c r="E5215" t="n">
        <v>41</v>
      </c>
      <c r="F5215" t="inlineStr">
        <is>
          <t>FA</t>
        </is>
      </c>
      <c r="G5215" t="inlineStr">
        <is>
          <t>FA</t>
        </is>
      </c>
      <c r="H5215" s="30" t="n">
        <v>1</v>
      </c>
      <c r="I5215" s="31" t="n">
        <v>0</v>
      </c>
      <c r="J5215" s="31" t="n"/>
      <c r="K5215" s="31" t="n">
        <v>0</v>
      </c>
      <c r="L5215" s="32" t="n"/>
      <c r="M5215" s="31" t="n">
        <v>0</v>
      </c>
      <c r="N5215" s="31" t="n">
        <v>0</v>
      </c>
      <c r="O5215" s="31" t="n"/>
      <c r="P5215" s="31" t="n"/>
      <c r="Q5215" s="31" t="n">
        <v>0</v>
      </c>
      <c r="R5215" s="31" t="n"/>
      <c r="S5215" s="32" t="n"/>
      <c r="T5215" s="32" t="n"/>
      <c r="V5215" t="inlineStr">
        <is>
          <t>003pr</t>
        </is>
      </c>
      <c r="W5215" t="n">
        <v>2319</v>
      </c>
      <c r="X5215" t="n">
        <v>3710</v>
      </c>
      <c r="Z5215" t="inlineStr">
        <is>
          <t>Kyle Quincey ((N/A) D)</t>
        </is>
      </c>
    </row>
    <row r="5216">
      <c r="A5216" t="inlineStr">
        <is>
          <t>Kyle Rau</t>
        </is>
      </c>
      <c r="B5216" t="inlineStr">
        <is>
          <t>MIN</t>
        </is>
      </c>
      <c r="C5216" t="inlineStr">
        <is>
          <t>C</t>
        </is>
      </c>
      <c r="D5216" t="inlineStr">
        <is>
          <t>F</t>
        </is>
      </c>
      <c r="E5216" t="n">
        <v>33</v>
      </c>
      <c r="F5216" t="inlineStr">
        <is>
          <t>FA</t>
        </is>
      </c>
      <c r="G5216" t="inlineStr">
        <is>
          <t>FA</t>
        </is>
      </c>
      <c r="H5216" s="30" t="n">
        <v>1</v>
      </c>
      <c r="I5216" s="31" t="n">
        <v>0</v>
      </c>
      <c r="J5216" s="31" t="n"/>
      <c r="K5216" s="31" t="n">
        <v>0</v>
      </c>
      <c r="L5216" s="32" t="n"/>
      <c r="M5216" s="31" t="n">
        <v>0</v>
      </c>
      <c r="N5216" s="31" t="n">
        <v>0</v>
      </c>
      <c r="O5216" s="31" t="n"/>
      <c r="P5216" s="31" t="n"/>
      <c r="Q5216" s="31" t="n">
        <v>0</v>
      </c>
      <c r="R5216" s="31" t="n"/>
      <c r="S5216" s="32" t="n"/>
      <c r="T5216" s="32" t="n"/>
      <c r="V5216" t="inlineStr">
        <is>
          <t>02fzk</t>
        </is>
      </c>
      <c r="W5216" t="n">
        <v>3854</v>
      </c>
      <c r="X5216" t="n">
        <v>5457</v>
      </c>
      <c r="Y5216" t="inlineStr">
        <is>
          <t>41e23642-5da8-4a59-a9be-0ca74164060e</t>
        </is>
      </c>
      <c r="Z5216" t="inlineStr">
        <is>
          <t>Kyle Rau (MIN C)</t>
        </is>
      </c>
    </row>
    <row r="5217">
      <c r="A5217" t="inlineStr">
        <is>
          <t>Kyle Rogers</t>
        </is>
      </c>
      <c r="B5217" t="inlineStr">
        <is>
          <t>(N/A)</t>
        </is>
      </c>
      <c r="C5217" t="inlineStr">
        <is>
          <t>RW</t>
        </is>
      </c>
      <c r="D5217" t="inlineStr">
        <is>
          <t>F</t>
        </is>
      </c>
      <c r="E5217" t="n">
        <v>41</v>
      </c>
      <c r="F5217" t="inlineStr">
        <is>
          <t>FA</t>
        </is>
      </c>
      <c r="G5217" t="inlineStr">
        <is>
          <t>FA</t>
        </is>
      </c>
      <c r="H5217" s="30" t="n">
        <v>1</v>
      </c>
      <c r="I5217" s="31" t="n">
        <v>0</v>
      </c>
      <c r="J5217" s="31" t="n"/>
      <c r="K5217" s="31" t="n">
        <v>0</v>
      </c>
      <c r="L5217" s="32" t="n"/>
      <c r="M5217" s="31" t="n">
        <v>0</v>
      </c>
      <c r="N5217" s="31" t="n">
        <v>0</v>
      </c>
      <c r="O5217" s="31" t="n"/>
      <c r="P5217" s="31" t="n"/>
      <c r="Q5217" s="31" t="n">
        <v>0</v>
      </c>
      <c r="R5217" s="31" t="n"/>
      <c r="S5217" s="32" t="n"/>
      <c r="T5217" s="32" t="n"/>
      <c r="V5217" t="inlineStr">
        <is>
          <t>0056z</t>
        </is>
      </c>
      <c r="X5217" t="n">
        <v>4389</v>
      </c>
      <c r="Z5217" t="inlineStr">
        <is>
          <t>Kyle Rogers ((N/A) RW)</t>
        </is>
      </c>
    </row>
    <row r="5218">
      <c r="A5218" t="inlineStr">
        <is>
          <t>Kyle Schempp</t>
        </is>
      </c>
      <c r="B5218" t="inlineStr">
        <is>
          <t>(N/A)</t>
        </is>
      </c>
      <c r="C5218" t="inlineStr">
        <is>
          <t>C</t>
        </is>
      </c>
      <c r="D5218" t="inlineStr">
        <is>
          <t>F</t>
        </is>
      </c>
      <c r="E5218" t="n">
        <v>32</v>
      </c>
      <c r="F5218" t="inlineStr">
        <is>
          <t>FA</t>
        </is>
      </c>
      <c r="G5218" t="inlineStr">
        <is>
          <t>FA</t>
        </is>
      </c>
      <c r="H5218" s="30" t="n">
        <v>1</v>
      </c>
      <c r="I5218" s="31" t="n">
        <v>0</v>
      </c>
      <c r="J5218" s="31" t="n"/>
      <c r="K5218" s="31" t="n">
        <v>0</v>
      </c>
      <c r="L5218" s="32" t="n"/>
      <c r="M5218" s="31" t="n">
        <v>0</v>
      </c>
      <c r="N5218" s="31" t="n">
        <v>0</v>
      </c>
      <c r="O5218" s="31" t="n"/>
      <c r="P5218" s="31" t="n"/>
      <c r="Q5218" s="31" t="n">
        <v>0</v>
      </c>
      <c r="R5218" s="31" t="n"/>
      <c r="S5218" s="32" t="n"/>
      <c r="T5218" s="32" t="n"/>
      <c r="V5218" t="inlineStr">
        <is>
          <t>03edd</t>
        </is>
      </c>
      <c r="W5218" t="n">
        <v>5077</v>
      </c>
      <c r="X5218" t="n">
        <v>6523</v>
      </c>
      <c r="Z5218" t="inlineStr">
        <is>
          <t>Kyle Schempp ((N/A) C)</t>
        </is>
      </c>
    </row>
    <row r="5219">
      <c r="A5219" t="inlineStr">
        <is>
          <t>Kyle Shapiro</t>
        </is>
      </c>
      <c r="B5219" t="inlineStr">
        <is>
          <t>(N/A)</t>
        </is>
      </c>
      <c r="C5219" t="inlineStr">
        <is>
          <t>G</t>
        </is>
      </c>
      <c r="D5219" t="inlineStr">
        <is>
          <t>G</t>
        </is>
      </c>
      <c r="E5219" t="n">
        <v>33</v>
      </c>
      <c r="F5219" t="inlineStr">
        <is>
          <t>FA</t>
        </is>
      </c>
      <c r="G5219" t="inlineStr">
        <is>
          <t>FA</t>
        </is>
      </c>
      <c r="H5219" s="30" t="n">
        <v>1</v>
      </c>
      <c r="I5219" s="31" t="n">
        <v>0</v>
      </c>
      <c r="J5219" s="31" t="n"/>
      <c r="K5219" s="31" t="n">
        <v>0</v>
      </c>
      <c r="L5219" s="32" t="n"/>
      <c r="M5219" s="31" t="n">
        <v>0</v>
      </c>
      <c r="N5219" s="31" t="n">
        <v>0</v>
      </c>
      <c r="O5219" s="31" t="n"/>
      <c r="P5219" s="31" t="n"/>
      <c r="Q5219" s="31" t="n">
        <v>0</v>
      </c>
      <c r="R5219" s="31" t="n"/>
      <c r="S5219" s="32" t="n"/>
      <c r="T5219" s="32" t="n"/>
      <c r="V5219" t="inlineStr">
        <is>
          <t>05yfy</t>
        </is>
      </c>
      <c r="W5219" t="n">
        <v>6599</v>
      </c>
      <c r="Y5219" t="inlineStr">
        <is>
          <t>54600ea2-ec39-4f90-be89-e9c21a6fb35d</t>
        </is>
      </c>
      <c r="Z5219" t="inlineStr">
        <is>
          <t>Kyle Shapiro ((N/A) G)</t>
        </is>
      </c>
    </row>
    <row r="5220">
      <c r="A5220" t="inlineStr">
        <is>
          <t>Kyle Topping</t>
        </is>
      </c>
      <c r="B5220" t="inlineStr">
        <is>
          <t>(N/A)</t>
        </is>
      </c>
      <c r="C5220" t="inlineStr">
        <is>
          <t>C</t>
        </is>
      </c>
      <c r="D5220" t="inlineStr">
        <is>
          <t>F</t>
        </is>
      </c>
      <c r="E5220" t="n">
        <v>26</v>
      </c>
      <c r="F5220" t="inlineStr">
        <is>
          <t>FA</t>
        </is>
      </c>
      <c r="G5220" t="inlineStr">
        <is>
          <t>FA</t>
        </is>
      </c>
      <c r="H5220" s="30" t="n">
        <v>1</v>
      </c>
      <c r="I5220" s="31" t="n">
        <v>0</v>
      </c>
      <c r="J5220" s="31" t="n"/>
      <c r="K5220" s="31" t="n">
        <v>0</v>
      </c>
      <c r="L5220" s="32" t="n"/>
      <c r="M5220" s="31" t="n">
        <v>0</v>
      </c>
      <c r="N5220" s="31" t="n">
        <v>0</v>
      </c>
      <c r="O5220" s="31" t="n"/>
      <c r="P5220" s="31" t="n"/>
      <c r="Q5220" s="31" t="n">
        <v>0</v>
      </c>
      <c r="R5220" s="31" t="n"/>
      <c r="S5220" s="32" t="n"/>
      <c r="T5220" s="32" t="n"/>
      <c r="V5220" t="inlineStr">
        <is>
          <t>04r7e</t>
        </is>
      </c>
      <c r="X5220" t="n">
        <v>8204</v>
      </c>
      <c r="Z5220" t="inlineStr">
        <is>
          <t>Kyle Topping ((N/A) C)</t>
        </is>
      </c>
    </row>
    <row r="5221">
      <c r="A5221" t="inlineStr">
        <is>
          <t>Kyle Wellwood</t>
        </is>
      </c>
      <c r="B5221" t="inlineStr">
        <is>
          <t>(N/A)</t>
        </is>
      </c>
      <c r="C5221" t="inlineStr">
        <is>
          <t>C</t>
        </is>
      </c>
      <c r="D5221" t="inlineStr">
        <is>
          <t>F</t>
        </is>
      </c>
      <c r="E5221" t="n">
        <v>43</v>
      </c>
      <c r="F5221" t="inlineStr">
        <is>
          <t>FA</t>
        </is>
      </c>
      <c r="G5221" t="inlineStr">
        <is>
          <t>FA</t>
        </is>
      </c>
      <c r="H5221" s="30" t="n">
        <v>1</v>
      </c>
      <c r="I5221" s="31" t="n">
        <v>0</v>
      </c>
      <c r="J5221" s="31" t="n"/>
      <c r="K5221" s="31" t="n">
        <v>0</v>
      </c>
      <c r="L5221" s="32" t="n"/>
      <c r="M5221" s="31" t="n">
        <v>0</v>
      </c>
      <c r="N5221" s="31" t="n">
        <v>0</v>
      </c>
      <c r="O5221" s="31" t="n"/>
      <c r="P5221" s="31" t="n"/>
      <c r="Q5221" s="31" t="n">
        <v>0</v>
      </c>
      <c r="R5221" s="31" t="n"/>
      <c r="S5221" s="32" t="n"/>
      <c r="T5221" s="32" t="n"/>
      <c r="V5221" t="inlineStr">
        <is>
          <t>004ak</t>
        </is>
      </c>
      <c r="W5221" t="n">
        <v>2039</v>
      </c>
      <c r="X5221" t="n">
        <v>3014</v>
      </c>
      <c r="Z5221" t="inlineStr">
        <is>
          <t>Kyle Wellwood ((N/A) C)</t>
        </is>
      </c>
    </row>
    <row r="5222">
      <c r="A5222" t="inlineStr">
        <is>
          <t>Kyle Wilson</t>
        </is>
      </c>
      <c r="B5222" t="inlineStr">
        <is>
          <t>(N/A)</t>
        </is>
      </c>
      <c r="C5222" t="inlineStr">
        <is>
          <t>C</t>
        </is>
      </c>
      <c r="D5222" t="inlineStr">
        <is>
          <t>F</t>
        </is>
      </c>
      <c r="E5222" t="n">
        <v>41</v>
      </c>
      <c r="F5222" t="inlineStr">
        <is>
          <t>FA</t>
        </is>
      </c>
      <c r="G5222" t="inlineStr">
        <is>
          <t>FA</t>
        </is>
      </c>
      <c r="H5222" s="30" t="n">
        <v>1</v>
      </c>
      <c r="I5222" s="31" t="n">
        <v>0</v>
      </c>
      <c r="J5222" s="31" t="n"/>
      <c r="K5222" s="31" t="n">
        <v>0</v>
      </c>
      <c r="L5222" s="32" t="n"/>
      <c r="M5222" s="31" t="n">
        <v>0</v>
      </c>
      <c r="N5222" s="31" t="n">
        <v>0</v>
      </c>
      <c r="O5222" s="31" t="n"/>
      <c r="P5222" s="31" t="n"/>
      <c r="Q5222" s="31" t="n">
        <v>0</v>
      </c>
      <c r="R5222" s="31" t="n"/>
      <c r="S5222" s="32" t="n"/>
      <c r="T5222" s="32" t="n"/>
      <c r="V5222" t="inlineStr">
        <is>
          <t>004d0</t>
        </is>
      </c>
      <c r="W5222" t="n">
        <v>2888</v>
      </c>
      <c r="X5222" t="n">
        <v>4282</v>
      </c>
      <c r="Z5222" t="inlineStr">
        <is>
          <t>Kyle Wilson ((N/A) C)</t>
        </is>
      </c>
    </row>
    <row r="5223">
      <c r="A5223" t="inlineStr">
        <is>
          <t>Kyle Wood</t>
        </is>
      </c>
      <c r="B5223" t="inlineStr">
        <is>
          <t>(N/A)</t>
        </is>
      </c>
      <c r="C5223" t="inlineStr">
        <is>
          <t>D</t>
        </is>
      </c>
      <c r="D5223" t="inlineStr">
        <is>
          <t>D</t>
        </is>
      </c>
      <c r="E5223" t="n">
        <v>30</v>
      </c>
      <c r="F5223" t="inlineStr">
        <is>
          <t>FA</t>
        </is>
      </c>
      <c r="G5223" t="inlineStr">
        <is>
          <t>FA</t>
        </is>
      </c>
      <c r="H5223" s="30" t="n">
        <v>1</v>
      </c>
      <c r="I5223" s="31" t="n">
        <v>0</v>
      </c>
      <c r="J5223" s="31" t="n"/>
      <c r="K5223" s="31" t="n">
        <v>0</v>
      </c>
      <c r="L5223" s="32" t="n"/>
      <c r="M5223" s="31" t="n">
        <v>0</v>
      </c>
      <c r="N5223" s="31" t="n">
        <v>0</v>
      </c>
      <c r="O5223" s="31" t="n"/>
      <c r="P5223" s="31" t="n"/>
      <c r="Q5223" s="31" t="n">
        <v>0</v>
      </c>
      <c r="R5223" s="31" t="n"/>
      <c r="S5223" s="32" t="n"/>
      <c r="T5223" s="32" t="n"/>
      <c r="V5223" t="inlineStr">
        <is>
          <t>03ebn</t>
        </is>
      </c>
      <c r="W5223" t="n">
        <v>4486</v>
      </c>
      <c r="X5223" t="n">
        <v>6453</v>
      </c>
      <c r="Z5223" t="inlineStr">
        <is>
          <t>Kyle Wood ((N/A) D)</t>
        </is>
      </c>
    </row>
    <row r="5224">
      <c r="A5224" t="inlineStr">
        <is>
          <t>L.J. Mooney</t>
        </is>
      </c>
      <c r="B5224" t="inlineStr">
        <is>
          <t>MTL</t>
        </is>
      </c>
      <c r="C5224" t="inlineStr">
        <is>
          <t>C</t>
        </is>
      </c>
      <c r="D5224" t="inlineStr">
        <is>
          <t>F</t>
        </is>
      </c>
      <c r="E5224" t="n">
        <v>19</v>
      </c>
      <c r="F5224" t="inlineStr">
        <is>
          <t>FA</t>
        </is>
      </c>
      <c r="G5224" t="inlineStr">
        <is>
          <t>FA</t>
        </is>
      </c>
      <c r="H5224" s="30" t="n">
        <v>1</v>
      </c>
      <c r="I5224" s="31" t="n">
        <v>0</v>
      </c>
      <c r="J5224" s="31" t="n"/>
      <c r="K5224" s="31" t="n">
        <v>0</v>
      </c>
      <c r="L5224" s="32" t="n"/>
      <c r="M5224" s="31" t="n">
        <v>0</v>
      </c>
      <c r="N5224" s="31" t="n">
        <v>0</v>
      </c>
      <c r="O5224" s="31" t="n"/>
      <c r="P5224" s="31" t="n"/>
      <c r="Q5224" s="31" t="n">
        <v>0</v>
      </c>
      <c r="R5224" s="31" t="n"/>
      <c r="S5224" s="32" t="n"/>
      <c r="T5224" s="32" t="n"/>
      <c r="V5224" t="inlineStr">
        <is>
          <t>06hrl</t>
        </is>
      </c>
      <c r="W5224" t="n">
        <v>7440</v>
      </c>
      <c r="Y5224" t="inlineStr">
        <is>
          <t>516fe8ac-e521-4692-a33a-88c06a8854f8</t>
        </is>
      </c>
      <c r="Z5224" t="inlineStr">
        <is>
          <t>L.J. Mooney (MTL C)</t>
        </is>
      </c>
    </row>
    <row r="5225">
      <c r="A5225" t="inlineStr">
        <is>
          <t>Ladislav Smid</t>
        </is>
      </c>
      <c r="B5225" t="inlineStr">
        <is>
          <t>(N/A)</t>
        </is>
      </c>
      <c r="C5225" t="inlineStr">
        <is>
          <t>D</t>
        </is>
      </c>
      <c r="D5225" t="inlineStr">
        <is>
          <t>D</t>
        </is>
      </c>
      <c r="E5225" t="n">
        <v>40</v>
      </c>
      <c r="F5225" t="inlineStr">
        <is>
          <t>FA</t>
        </is>
      </c>
      <c r="G5225" t="inlineStr">
        <is>
          <t>FA</t>
        </is>
      </c>
      <c r="H5225" s="30" t="n">
        <v>1</v>
      </c>
      <c r="I5225" s="31" t="n">
        <v>0</v>
      </c>
      <c r="J5225" s="31" t="n"/>
      <c r="K5225" s="31" t="n">
        <v>0</v>
      </c>
      <c r="L5225" s="32" t="n"/>
      <c r="M5225" s="31" t="n">
        <v>0</v>
      </c>
      <c r="N5225" s="31" t="n">
        <v>0</v>
      </c>
      <c r="O5225" s="31" t="n"/>
      <c r="P5225" s="31" t="n"/>
      <c r="Q5225" s="31" t="n">
        <v>0</v>
      </c>
      <c r="R5225" s="31" t="n"/>
      <c r="S5225" s="32" t="n"/>
      <c r="T5225" s="32" t="n"/>
      <c r="V5225" t="inlineStr">
        <is>
          <t>003qz</t>
        </is>
      </c>
      <c r="W5225" t="n">
        <v>2169</v>
      </c>
      <c r="X5225" t="n">
        <v>3645</v>
      </c>
      <c r="Z5225" t="inlineStr">
        <is>
          <t>Ladislav Smid ((N/A) D)</t>
        </is>
      </c>
    </row>
    <row r="5226">
      <c r="A5226" t="inlineStr">
        <is>
          <t>Lance Bouma</t>
        </is>
      </c>
      <c r="B5226" t="inlineStr">
        <is>
          <t>LAK</t>
        </is>
      </c>
      <c r="C5226" t="inlineStr">
        <is>
          <t>LW</t>
        </is>
      </c>
      <c r="D5226" t="inlineStr">
        <is>
          <t>F</t>
        </is>
      </c>
      <c r="E5226" t="n">
        <v>36</v>
      </c>
      <c r="F5226" t="inlineStr">
        <is>
          <t>FA</t>
        </is>
      </c>
      <c r="G5226" t="inlineStr">
        <is>
          <t>FA</t>
        </is>
      </c>
      <c r="H5226" s="30" t="n">
        <v>1</v>
      </c>
      <c r="I5226" s="31" t="n">
        <v>0</v>
      </c>
      <c r="J5226" s="31" t="n"/>
      <c r="K5226" s="31" t="n">
        <v>0</v>
      </c>
      <c r="L5226" s="32" t="n"/>
      <c r="M5226" s="31" t="n">
        <v>0</v>
      </c>
      <c r="N5226" s="31" t="n">
        <v>0</v>
      </c>
      <c r="O5226" s="31" t="n"/>
      <c r="P5226" s="31" t="n"/>
      <c r="Q5226" s="31" t="n">
        <v>0</v>
      </c>
      <c r="R5226" s="31" t="n"/>
      <c r="S5226" s="32" t="n"/>
      <c r="T5226" s="32" t="n"/>
      <c r="V5226" t="inlineStr">
        <is>
          <t>01nlh</t>
        </is>
      </c>
      <c r="W5226" t="n">
        <v>3088</v>
      </c>
      <c r="X5226" t="n">
        <v>5207</v>
      </c>
      <c r="Z5226" t="inlineStr">
        <is>
          <t>Lance Bouma (LAK LW)</t>
        </is>
      </c>
    </row>
    <row r="5227">
      <c r="A5227" t="inlineStr">
        <is>
          <t>Landan Resendes</t>
        </is>
      </c>
      <c r="B5227" t="inlineStr">
        <is>
          <t>(N/A)</t>
        </is>
      </c>
      <c r="C5227" t="inlineStr">
        <is>
          <t>RW</t>
        </is>
      </c>
      <c r="D5227" t="inlineStr">
        <is>
          <t>F</t>
        </is>
      </c>
      <c r="E5227" t="n">
        <v>20</v>
      </c>
      <c r="F5227" t="inlineStr">
        <is>
          <t>FA</t>
        </is>
      </c>
      <c r="G5227" t="inlineStr">
        <is>
          <t>FA</t>
        </is>
      </c>
      <c r="H5227" s="30" t="n">
        <v>1</v>
      </c>
      <c r="I5227" s="31" t="n">
        <v>0</v>
      </c>
      <c r="J5227" s="31" t="n"/>
      <c r="K5227" s="31" t="n">
        <v>0</v>
      </c>
      <c r="L5227" s="32" t="n"/>
      <c r="M5227" s="31" t="n">
        <v>0</v>
      </c>
      <c r="N5227" s="31" t="n">
        <v>0</v>
      </c>
      <c r="O5227" s="31" t="n"/>
      <c r="P5227" s="31" t="n"/>
      <c r="Q5227" s="31" t="n">
        <v>0</v>
      </c>
      <c r="R5227" s="31" t="n"/>
      <c r="S5227" s="32" t="n"/>
      <c r="T5227" s="32" t="n"/>
      <c r="V5227" t="inlineStr">
        <is>
          <t>06owr</t>
        </is>
      </c>
      <c r="Z5227" t="inlineStr">
        <is>
          <t>Landan Resendes ((N/A) RW)</t>
        </is>
      </c>
    </row>
    <row r="5228">
      <c r="A5228" t="inlineStr">
        <is>
          <t>Landon Amrhein</t>
        </is>
      </c>
      <c r="B5228" t="inlineStr">
        <is>
          <t>(N/A)</t>
        </is>
      </c>
      <c r="C5228" t="inlineStr">
        <is>
          <t>RW</t>
        </is>
      </c>
      <c r="D5228" t="inlineStr">
        <is>
          <t>F</t>
        </is>
      </c>
      <c r="E5228" t="n">
        <v>18</v>
      </c>
      <c r="F5228" t="inlineStr">
        <is>
          <t>FA</t>
        </is>
      </c>
      <c r="G5228" t="inlineStr">
        <is>
          <t>FA</t>
        </is>
      </c>
      <c r="H5228" s="30" t="n">
        <v>1</v>
      </c>
      <c r="I5228" s="31" t="n">
        <v>0</v>
      </c>
      <c r="J5228" s="31" t="n"/>
      <c r="K5228" s="31" t="n">
        <v>0</v>
      </c>
      <c r="L5228" s="32" t="n"/>
      <c r="M5228" s="31" t="n">
        <v>0</v>
      </c>
      <c r="N5228" s="31" t="n">
        <v>0</v>
      </c>
      <c r="O5228" s="31" t="n"/>
      <c r="P5228" s="31" t="n"/>
      <c r="Q5228" s="31" t="n">
        <v>0</v>
      </c>
      <c r="R5228" s="31" t="n"/>
      <c r="S5228" s="32" t="n"/>
      <c r="T5228" s="32" t="n"/>
      <c r="V5228" t="inlineStr">
        <is>
          <t>076q4</t>
        </is>
      </c>
      <c r="Z5228" t="inlineStr">
        <is>
          <t>Landon Amrhein ((N/A) RW)</t>
        </is>
      </c>
    </row>
    <row r="5229">
      <c r="A5229" t="inlineStr">
        <is>
          <t>Landon Bow</t>
        </is>
      </c>
      <c r="B5229" t="inlineStr">
        <is>
          <t>(N/A)</t>
        </is>
      </c>
      <c r="C5229" t="inlineStr">
        <is>
          <t>G</t>
        </is>
      </c>
      <c r="D5229" t="inlineStr">
        <is>
          <t>G</t>
        </is>
      </c>
      <c r="E5229" t="n">
        <v>31</v>
      </c>
      <c r="F5229" t="inlineStr">
        <is>
          <t>FA</t>
        </is>
      </c>
      <c r="G5229" t="inlineStr">
        <is>
          <t>FA</t>
        </is>
      </c>
      <c r="H5229" s="30" t="n">
        <v>1</v>
      </c>
      <c r="I5229" s="31" t="n">
        <v>0</v>
      </c>
      <c r="J5229" s="31" t="n"/>
      <c r="K5229" s="31" t="n">
        <v>0</v>
      </c>
      <c r="L5229" s="32" t="n"/>
      <c r="M5229" s="31" t="n">
        <v>0</v>
      </c>
      <c r="N5229" s="31" t="n">
        <v>0</v>
      </c>
      <c r="O5229" s="31" t="n"/>
      <c r="P5229" s="31" t="n"/>
      <c r="Q5229" s="31" t="n">
        <v>0</v>
      </c>
      <c r="R5229" s="31" t="n"/>
      <c r="S5229" s="32" t="n"/>
      <c r="T5229" s="32" t="n"/>
      <c r="V5229" t="inlineStr">
        <is>
          <t>03lzf</t>
        </is>
      </c>
      <c r="W5229" t="n">
        <v>5341</v>
      </c>
      <c r="X5229" t="n">
        <v>6976</v>
      </c>
      <c r="Y5229" t="inlineStr">
        <is>
          <t>edd2ce7b-0e35-426a-a03a-5d42308a8a60</t>
        </is>
      </c>
      <c r="Z5229" t="inlineStr">
        <is>
          <t>Landon Bow ((N/A) G)</t>
        </is>
      </c>
    </row>
    <row r="5230">
      <c r="A5230" t="inlineStr">
        <is>
          <t>Landon Dupont</t>
        </is>
      </c>
      <c r="B5230" t="inlineStr">
        <is>
          <t>(N/A)</t>
        </is>
      </c>
      <c r="C5230" t="inlineStr">
        <is>
          <t>D</t>
        </is>
      </c>
      <c r="D5230" t="inlineStr">
        <is>
          <t>D</t>
        </is>
      </c>
      <c r="E5230" t="n">
        <v>17</v>
      </c>
      <c r="F5230" t="inlineStr">
        <is>
          <t>FA</t>
        </is>
      </c>
      <c r="G5230" t="inlineStr">
        <is>
          <t>FA</t>
        </is>
      </c>
      <c r="H5230" s="30" t="n">
        <v>1</v>
      </c>
      <c r="I5230" s="31" t="n">
        <v>0</v>
      </c>
      <c r="J5230" s="31" t="n"/>
      <c r="K5230" s="31" t="n">
        <v>0</v>
      </c>
      <c r="L5230" s="32" t="n"/>
      <c r="M5230" s="31" t="n">
        <v>0</v>
      </c>
      <c r="N5230" s="31" t="n">
        <v>0</v>
      </c>
      <c r="O5230" s="31" t="n"/>
      <c r="P5230" s="31" t="n"/>
      <c r="Q5230" s="31" t="n">
        <v>0</v>
      </c>
      <c r="R5230" s="31" t="n"/>
      <c r="S5230" s="32" t="n"/>
      <c r="T5230" s="32" t="n"/>
      <c r="V5230" t="inlineStr">
        <is>
          <t>06hrk</t>
        </is>
      </c>
      <c r="Z5230" t="inlineStr">
        <is>
          <t>Landon Dupont ((N/A) D)</t>
        </is>
      </c>
    </row>
    <row r="5231">
      <c r="A5231" t="inlineStr">
        <is>
          <t>Landon Ferraro</t>
        </is>
      </c>
      <c r="B5231" t="inlineStr">
        <is>
          <t>(N/A)</t>
        </is>
      </c>
      <c r="C5231" t="inlineStr">
        <is>
          <t>C</t>
        </is>
      </c>
      <c r="D5231" t="inlineStr">
        <is>
          <t>F</t>
        </is>
      </c>
      <c r="E5231" t="n">
        <v>35</v>
      </c>
      <c r="F5231" t="inlineStr">
        <is>
          <t>FA</t>
        </is>
      </c>
      <c r="G5231" t="inlineStr">
        <is>
          <t>FA</t>
        </is>
      </c>
      <c r="H5231" s="30" t="n">
        <v>1</v>
      </c>
      <c r="I5231" s="31" t="n">
        <v>0</v>
      </c>
      <c r="J5231" s="31" t="n"/>
      <c r="K5231" s="31" t="n">
        <v>0</v>
      </c>
      <c r="L5231" s="32" t="n"/>
      <c r="M5231" s="31" t="n">
        <v>0</v>
      </c>
      <c r="N5231" s="31" t="n">
        <v>0</v>
      </c>
      <c r="O5231" s="31" t="n"/>
      <c r="P5231" s="31" t="n"/>
      <c r="Q5231" s="31" t="n">
        <v>0</v>
      </c>
      <c r="R5231" s="31" t="n"/>
      <c r="S5231" s="32" t="n"/>
      <c r="T5231" s="32" t="n"/>
      <c r="V5231" t="inlineStr">
        <is>
          <t>01f6c</t>
        </is>
      </c>
      <c r="W5231" t="n">
        <v>3274</v>
      </c>
      <c r="X5231" t="n">
        <v>5240</v>
      </c>
      <c r="Z5231" t="inlineStr">
        <is>
          <t>Landon Ferraro ((N/A) C)</t>
        </is>
      </c>
    </row>
    <row r="5232">
      <c r="A5232" t="inlineStr">
        <is>
          <t>Landon Hafele</t>
        </is>
      </c>
      <c r="B5232" t="inlineStr">
        <is>
          <t>WPG</t>
        </is>
      </c>
      <c r="C5232" t="inlineStr">
        <is>
          <t>LW</t>
        </is>
      </c>
      <c r="D5232" t="inlineStr">
        <is>
          <t>F</t>
        </is>
      </c>
      <c r="E5232" t="n">
        <v>18</v>
      </c>
      <c r="F5232" t="inlineStr">
        <is>
          <t>FA</t>
        </is>
      </c>
      <c r="G5232" t="inlineStr">
        <is>
          <t>FA</t>
        </is>
      </c>
      <c r="H5232" s="30" t="n">
        <v>1</v>
      </c>
      <c r="I5232" s="31" t="n">
        <v>0</v>
      </c>
      <c r="J5232" s="31" t="n"/>
      <c r="K5232" s="31" t="n">
        <v>0</v>
      </c>
      <c r="L5232" s="32" t="n"/>
      <c r="M5232" s="31" t="n">
        <v>0</v>
      </c>
      <c r="N5232" s="31" t="n">
        <v>0</v>
      </c>
      <c r="O5232" s="31" t="n"/>
      <c r="P5232" s="31" t="n"/>
      <c r="Q5232" s="31" t="n">
        <v>0</v>
      </c>
      <c r="R5232" s="31" t="n"/>
      <c r="S5232" s="32" t="n"/>
      <c r="T5232" s="32" t="n"/>
      <c r="V5232" t="inlineStr">
        <is>
          <t>076ya</t>
        </is>
      </c>
      <c r="Y5232" t="inlineStr">
        <is>
          <t>f844290c-e3dd-4c29-a552-640aeda4ef33</t>
        </is>
      </c>
      <c r="Z5232" t="inlineStr">
        <is>
          <t>Landon Hafele (WPG LW)</t>
        </is>
      </c>
    </row>
    <row r="5233">
      <c r="A5233" t="inlineStr">
        <is>
          <t>Landon Kosior</t>
        </is>
      </c>
      <c r="B5233" t="inlineStr">
        <is>
          <t>(N/A)</t>
        </is>
      </c>
      <c r="C5233" t="inlineStr">
        <is>
          <t>D</t>
        </is>
      </c>
      <c r="D5233" t="inlineStr">
        <is>
          <t>D</t>
        </is>
      </c>
      <c r="E5233" t="n">
        <v>24</v>
      </c>
      <c r="F5233" t="inlineStr">
        <is>
          <t>FA</t>
        </is>
      </c>
      <c r="G5233" t="inlineStr">
        <is>
          <t>FA</t>
        </is>
      </c>
      <c r="H5233" s="30" t="n">
        <v>1</v>
      </c>
      <c r="I5233" s="31" t="n">
        <v>0</v>
      </c>
      <c r="J5233" s="31" t="n"/>
      <c r="K5233" s="31" t="n">
        <v>0</v>
      </c>
      <c r="L5233" s="32" t="n"/>
      <c r="M5233" s="31" t="n">
        <v>0</v>
      </c>
      <c r="N5233" s="31" t="n">
        <v>0</v>
      </c>
      <c r="O5233" s="31" t="n"/>
      <c r="P5233" s="31" t="n"/>
      <c r="Q5233" s="31" t="n">
        <v>0</v>
      </c>
      <c r="R5233" s="31" t="n"/>
      <c r="S5233" s="32" t="n"/>
      <c r="T5233" s="32" t="n"/>
      <c r="V5233" t="inlineStr">
        <is>
          <t>05oj7</t>
        </is>
      </c>
      <c r="Y5233" t="inlineStr">
        <is>
          <t>0b607bf6-10fe-4c6d-b284-788253d52dd2</t>
        </is>
      </c>
      <c r="Z5233" t="inlineStr">
        <is>
          <t>Landon Kosior ((N/A) D)</t>
        </is>
      </c>
    </row>
    <row r="5234">
      <c r="A5234" t="inlineStr">
        <is>
          <t>Landon Miller</t>
        </is>
      </c>
      <c r="B5234" t="inlineStr">
        <is>
          <t>DET</t>
        </is>
      </c>
      <c r="C5234" t="inlineStr">
        <is>
          <t>G</t>
        </is>
      </c>
      <c r="D5234" t="inlineStr">
        <is>
          <t>G</t>
        </is>
      </c>
      <c r="E5234" t="n">
        <v>20</v>
      </c>
      <c r="F5234" t="inlineStr">
        <is>
          <t>FA</t>
        </is>
      </c>
      <c r="G5234" t="inlineStr">
        <is>
          <t>FA</t>
        </is>
      </c>
      <c r="H5234" s="30" t="n">
        <v>1</v>
      </c>
      <c r="I5234" s="31" t="n">
        <v>0</v>
      </c>
      <c r="J5234" s="31" t="n"/>
      <c r="K5234" s="31" t="n">
        <v>0</v>
      </c>
      <c r="L5234" s="32" t="n"/>
      <c r="M5234" s="31" t="n">
        <v>0</v>
      </c>
      <c r="N5234" s="31" t="n">
        <v>0</v>
      </c>
      <c r="O5234" s="31" t="n"/>
      <c r="P5234" s="31" t="n"/>
      <c r="Q5234" s="31" t="n">
        <v>0</v>
      </c>
      <c r="R5234" s="31" t="n"/>
      <c r="S5234" s="32" t="n"/>
      <c r="T5234" s="32" t="n"/>
      <c r="V5234" t="inlineStr">
        <is>
          <t>06mj1</t>
        </is>
      </c>
      <c r="Y5234" t="inlineStr">
        <is>
          <t>cc323b5c-45ce-4d0e-a66e-9ba164255d4f</t>
        </is>
      </c>
      <c r="Z5234" t="inlineStr">
        <is>
          <t>Landon Miller (DET G)</t>
        </is>
      </c>
    </row>
    <row r="5235">
      <c r="A5235" t="inlineStr">
        <is>
          <t>Landon Nycz</t>
        </is>
      </c>
      <c r="B5235" t="inlineStr">
        <is>
          <t>STL</t>
        </is>
      </c>
      <c r="C5235" t="inlineStr">
        <is>
          <t>D</t>
        </is>
      </c>
      <c r="D5235" t="inlineStr">
        <is>
          <t>D</t>
        </is>
      </c>
      <c r="E5235" t="n">
        <v>18</v>
      </c>
      <c r="F5235" t="inlineStr">
        <is>
          <t>FA</t>
        </is>
      </c>
      <c r="G5235" t="inlineStr">
        <is>
          <t>FA</t>
        </is>
      </c>
      <c r="H5235" s="30" t="n">
        <v>1</v>
      </c>
      <c r="I5235" s="31" t="n">
        <v>0</v>
      </c>
      <c r="J5235" s="31" t="n"/>
      <c r="K5235" s="31" t="n">
        <v>0</v>
      </c>
      <c r="L5235" s="32" t="n"/>
      <c r="M5235" s="31" t="n">
        <v>0</v>
      </c>
      <c r="N5235" s="31" t="n">
        <v>0</v>
      </c>
      <c r="O5235" s="31" t="n"/>
      <c r="P5235" s="31" t="n"/>
      <c r="Q5235" s="31" t="n">
        <v>0</v>
      </c>
      <c r="R5235" s="31" t="n"/>
      <c r="S5235" s="32" t="n"/>
      <c r="T5235" s="32" t="n"/>
      <c r="V5235" t="inlineStr">
        <is>
          <t>076r7</t>
        </is>
      </c>
      <c r="W5235" t="n">
        <v>7762</v>
      </c>
      <c r="Y5235" t="inlineStr">
        <is>
          <t>5fa3522f-6c19-4f61-9a98-8f8d150cd4e1</t>
        </is>
      </c>
      <c r="Z5235" t="inlineStr">
        <is>
          <t>Landon Nycz (STL D)</t>
        </is>
      </c>
    </row>
    <row r="5236">
      <c r="A5236" t="inlineStr">
        <is>
          <t>Landon Sim</t>
        </is>
      </c>
      <c r="B5236" t="inlineStr">
        <is>
          <t>TOR</t>
        </is>
      </c>
      <c r="C5236" t="inlineStr">
        <is>
          <t>RW</t>
        </is>
      </c>
      <c r="D5236" t="inlineStr">
        <is>
          <t>F</t>
        </is>
      </c>
      <c r="E5236" t="n">
        <v>22</v>
      </c>
      <c r="F5236" t="inlineStr">
        <is>
          <t>FA</t>
        </is>
      </c>
      <c r="G5236" t="inlineStr">
        <is>
          <t>FA</t>
        </is>
      </c>
      <c r="H5236" s="30" t="n">
        <v>955000</v>
      </c>
      <c r="I5236" s="31" t="n">
        <v>0</v>
      </c>
      <c r="J5236" s="31" t="n"/>
      <c r="K5236" s="31" t="n">
        <v>0</v>
      </c>
      <c r="L5236" s="32" t="n"/>
      <c r="M5236" s="31" t="n">
        <v>0</v>
      </c>
      <c r="N5236" s="31" t="n">
        <v>0</v>
      </c>
      <c r="O5236" s="31" t="n"/>
      <c r="P5236" s="31" t="n"/>
      <c r="Q5236" s="31" t="n">
        <v>0</v>
      </c>
      <c r="R5236" s="31" t="n"/>
      <c r="S5236" s="32" t="n"/>
      <c r="T5236" s="32" t="n"/>
      <c r="V5236" t="inlineStr">
        <is>
          <t>062q7</t>
        </is>
      </c>
      <c r="W5236" t="n">
        <v>7682</v>
      </c>
      <c r="Y5236" t="inlineStr">
        <is>
          <t>94630543-2ba8-462d-aa75-3272cb76b39d</t>
        </is>
      </c>
      <c r="Z5236" t="inlineStr">
        <is>
          <t>Landon Sim (TOR RW)</t>
        </is>
      </c>
    </row>
    <row r="5237">
      <c r="A5237" t="inlineStr">
        <is>
          <t>Landon Smith</t>
        </is>
      </c>
      <c r="B5237" t="inlineStr">
        <is>
          <t>(N/A)</t>
        </is>
      </c>
      <c r="C5237" t="inlineStr">
        <is>
          <t>LW</t>
        </is>
      </c>
      <c r="D5237" t="inlineStr">
        <is>
          <t>F</t>
        </is>
      </c>
      <c r="E5237" t="n">
        <v>32</v>
      </c>
      <c r="F5237" t="inlineStr">
        <is>
          <t>FA</t>
        </is>
      </c>
      <c r="G5237" t="inlineStr">
        <is>
          <t>FA</t>
        </is>
      </c>
      <c r="H5237" s="30" t="n">
        <v>1</v>
      </c>
      <c r="I5237" s="31" t="n">
        <v>0</v>
      </c>
      <c r="J5237" s="31" t="n"/>
      <c r="K5237" s="31" t="n">
        <v>0</v>
      </c>
      <c r="L5237" s="32" t="n"/>
      <c r="M5237" s="31" t="n">
        <v>0</v>
      </c>
      <c r="N5237" s="31" t="n">
        <v>0</v>
      </c>
      <c r="O5237" s="31" t="n"/>
      <c r="P5237" s="31" t="n"/>
      <c r="Q5237" s="31" t="n">
        <v>0</v>
      </c>
      <c r="R5237" s="31" t="n"/>
      <c r="S5237" s="32" t="n"/>
      <c r="T5237" s="32" t="n"/>
      <c r="V5237" t="inlineStr">
        <is>
          <t>03cyx</t>
        </is>
      </c>
      <c r="Z5237" t="inlineStr">
        <is>
          <t>Landon Smith ((N/A) LW)</t>
        </is>
      </c>
    </row>
    <row r="5238">
      <c r="A5238" t="inlineStr">
        <is>
          <t>Lane MacDermid</t>
        </is>
      </c>
      <c r="B5238" t="inlineStr">
        <is>
          <t>(N/A)</t>
        </is>
      </c>
      <c r="C5238" t="inlineStr">
        <is>
          <t>LW</t>
        </is>
      </c>
      <c r="D5238" t="inlineStr">
        <is>
          <t>F</t>
        </is>
      </c>
      <c r="E5238" t="n">
        <v>37</v>
      </c>
      <c r="F5238" t="inlineStr">
        <is>
          <t>FA</t>
        </is>
      </c>
      <c r="G5238" t="inlineStr">
        <is>
          <t>FA</t>
        </is>
      </c>
      <c r="H5238" s="30" t="n">
        <v>1</v>
      </c>
      <c r="I5238" s="31" t="n">
        <v>0</v>
      </c>
      <c r="J5238" s="31" t="n"/>
      <c r="K5238" s="31" t="n">
        <v>0</v>
      </c>
      <c r="L5238" s="32" t="n"/>
      <c r="M5238" s="31" t="n">
        <v>0</v>
      </c>
      <c r="N5238" s="31" t="n">
        <v>0</v>
      </c>
      <c r="O5238" s="31" t="n"/>
      <c r="P5238" s="31" t="n"/>
      <c r="Q5238" s="31" t="n">
        <v>0</v>
      </c>
      <c r="R5238" s="31" t="n"/>
      <c r="S5238" s="32" t="n"/>
      <c r="T5238" s="32" t="n"/>
      <c r="V5238" t="inlineStr">
        <is>
          <t>023wp</t>
        </is>
      </c>
      <c r="W5238" t="n">
        <v>3887</v>
      </c>
      <c r="X5238" t="n">
        <v>5310</v>
      </c>
      <c r="Z5238" t="inlineStr">
        <is>
          <t>Lane MacDermid ((N/A) LW)</t>
        </is>
      </c>
    </row>
    <row r="5239">
      <c r="A5239" t="inlineStr">
        <is>
          <t>Lane Scheidl</t>
        </is>
      </c>
      <c r="B5239" t="inlineStr">
        <is>
          <t>TBL</t>
        </is>
      </c>
      <c r="C5239" t="inlineStr">
        <is>
          <t>LW</t>
        </is>
      </c>
      <c r="D5239" t="inlineStr">
        <is>
          <t>F</t>
        </is>
      </c>
      <c r="E5239" t="n">
        <v>34</v>
      </c>
      <c r="F5239" t="inlineStr">
        <is>
          <t>FA</t>
        </is>
      </c>
      <c r="G5239" t="inlineStr">
        <is>
          <t>FA</t>
        </is>
      </c>
      <c r="H5239" s="30" t="n">
        <v>1</v>
      </c>
      <c r="I5239" s="31" t="n">
        <v>0</v>
      </c>
      <c r="J5239" s="31" t="n"/>
      <c r="K5239" s="31" t="n">
        <v>0</v>
      </c>
      <c r="L5239" s="32" t="n"/>
      <c r="M5239" s="31" t="n">
        <v>0</v>
      </c>
      <c r="N5239" s="31" t="n">
        <v>0</v>
      </c>
      <c r="O5239" s="31" t="n"/>
      <c r="P5239" s="31" t="n"/>
      <c r="Q5239" s="31" t="n">
        <v>0</v>
      </c>
      <c r="R5239" s="31" t="n"/>
      <c r="S5239" s="32" t="n"/>
      <c r="T5239" s="32" t="n"/>
      <c r="V5239" t="inlineStr">
        <is>
          <t>048kw</t>
        </is>
      </c>
      <c r="X5239" t="n">
        <v>7352</v>
      </c>
      <c r="Z5239" t="inlineStr">
        <is>
          <t>Lane Scheidl (TBL LW)</t>
        </is>
      </c>
    </row>
    <row r="5240">
      <c r="A5240" t="inlineStr">
        <is>
          <t>Lane Zablocki</t>
        </is>
      </c>
      <c r="B5240" t="inlineStr">
        <is>
          <t>DET</t>
        </is>
      </c>
      <c r="C5240" t="inlineStr">
        <is>
          <t>RW</t>
        </is>
      </c>
      <c r="D5240" t="inlineStr">
        <is>
          <t>F</t>
        </is>
      </c>
      <c r="E5240" t="n">
        <v>27</v>
      </c>
      <c r="F5240" t="inlineStr">
        <is>
          <t>FA</t>
        </is>
      </c>
      <c r="G5240" t="inlineStr">
        <is>
          <t>FA</t>
        </is>
      </c>
      <c r="H5240" s="30" t="n">
        <v>1</v>
      </c>
      <c r="I5240" s="31" t="n">
        <v>0</v>
      </c>
      <c r="J5240" s="31" t="n"/>
      <c r="K5240" s="31" t="n">
        <v>0</v>
      </c>
      <c r="L5240" s="32" t="n"/>
      <c r="M5240" s="31" t="n">
        <v>0</v>
      </c>
      <c r="N5240" s="31" t="n">
        <v>0</v>
      </c>
      <c r="O5240" s="31" t="n"/>
      <c r="P5240" s="31" t="n"/>
      <c r="Q5240" s="31" t="n">
        <v>0</v>
      </c>
      <c r="R5240" s="31" t="n"/>
      <c r="S5240" s="32" t="n"/>
      <c r="T5240" s="32" t="n"/>
      <c r="V5240" t="inlineStr">
        <is>
          <t>04f1h</t>
        </is>
      </c>
      <c r="W5240" t="n">
        <v>5550</v>
      </c>
      <c r="X5240" t="n">
        <v>7594</v>
      </c>
      <c r="Z5240" t="inlineStr">
        <is>
          <t>Lane Zablocki (DET RW)</t>
        </is>
      </c>
    </row>
    <row r="5241">
      <c r="A5241" t="inlineStr">
        <is>
          <t>Larry Keenan</t>
        </is>
      </c>
      <c r="B5241" t="inlineStr">
        <is>
          <t>DET</t>
        </is>
      </c>
      <c r="C5241" t="inlineStr">
        <is>
          <t>D</t>
        </is>
      </c>
      <c r="D5241" t="inlineStr">
        <is>
          <t>D</t>
        </is>
      </c>
      <c r="E5241" t="n">
        <v>21</v>
      </c>
      <c r="F5241" t="inlineStr">
        <is>
          <t>FA</t>
        </is>
      </c>
      <c r="G5241" t="inlineStr">
        <is>
          <t>FA</t>
        </is>
      </c>
      <c r="H5241" s="30" t="n">
        <v>1</v>
      </c>
      <c r="I5241" s="31" t="n">
        <v>0</v>
      </c>
      <c r="J5241" s="31" t="n"/>
      <c r="K5241" s="31" t="n">
        <v>0</v>
      </c>
      <c r="L5241" s="32" t="n"/>
      <c r="M5241" s="31" t="n">
        <v>0</v>
      </c>
      <c r="N5241" s="31" t="n">
        <v>0</v>
      </c>
      <c r="O5241" s="31" t="n"/>
      <c r="P5241" s="31" t="n"/>
      <c r="Q5241" s="31" t="n">
        <v>0</v>
      </c>
      <c r="R5241" s="31" t="n"/>
      <c r="S5241" s="32" t="n"/>
      <c r="T5241" s="32" t="n"/>
      <c r="V5241" t="inlineStr">
        <is>
          <t>06bng</t>
        </is>
      </c>
      <c r="Y5241" t="inlineStr">
        <is>
          <t>239f45d5-3b32-4bc2-9388-94345842ec7a</t>
        </is>
      </c>
      <c r="Z5241" t="inlineStr">
        <is>
          <t>Larry Keenan (DET D)</t>
        </is>
      </c>
    </row>
    <row r="5242">
      <c r="A5242" t="inlineStr">
        <is>
          <t>Larry Smith</t>
        </is>
      </c>
      <c r="B5242" t="inlineStr">
        <is>
          <t>(N/A)</t>
        </is>
      </c>
      <c r="C5242" t="inlineStr">
        <is>
          <t>D</t>
        </is>
      </c>
      <c r="D5242" t="inlineStr">
        <is>
          <t>D</t>
        </is>
      </c>
      <c r="E5242" t="n">
        <v>33</v>
      </c>
      <c r="F5242" t="inlineStr">
        <is>
          <t>FA</t>
        </is>
      </c>
      <c r="G5242" t="inlineStr">
        <is>
          <t>FA</t>
        </is>
      </c>
      <c r="H5242" s="30" t="n">
        <v>1</v>
      </c>
      <c r="I5242" s="31" t="n">
        <v>0</v>
      </c>
      <c r="J5242" s="31" t="n"/>
      <c r="K5242" s="31" t="n">
        <v>0</v>
      </c>
      <c r="L5242" s="32" t="n"/>
      <c r="M5242" s="31" t="n">
        <v>0</v>
      </c>
      <c r="N5242" s="31" t="n">
        <v>0</v>
      </c>
      <c r="O5242" s="31" t="n"/>
      <c r="P5242" s="31" t="n"/>
      <c r="Q5242" s="31" t="n">
        <v>0</v>
      </c>
      <c r="R5242" s="31" t="n"/>
      <c r="S5242" s="32" t="n"/>
      <c r="T5242" s="32" t="n"/>
      <c r="V5242" t="inlineStr">
        <is>
          <t>03xl2</t>
        </is>
      </c>
      <c r="Z5242" t="inlineStr">
        <is>
          <t>Larry Smith ((N/A) D)</t>
        </is>
      </c>
    </row>
    <row r="5243">
      <c r="A5243" t="inlineStr">
        <is>
          <t>Lars Johansson</t>
        </is>
      </c>
      <c r="B5243" t="inlineStr">
        <is>
          <t>(N/A)</t>
        </is>
      </c>
      <c r="C5243" t="inlineStr">
        <is>
          <t>G</t>
        </is>
      </c>
      <c r="D5243" t="inlineStr">
        <is>
          <t>G</t>
        </is>
      </c>
      <c r="E5243" t="n">
        <v>39</v>
      </c>
      <c r="F5243" t="inlineStr">
        <is>
          <t>FA</t>
        </is>
      </c>
      <c r="G5243" t="inlineStr">
        <is>
          <t>FA</t>
        </is>
      </c>
      <c r="H5243" s="30" t="n">
        <v>1</v>
      </c>
      <c r="I5243" s="31" t="n">
        <v>0</v>
      </c>
      <c r="J5243" s="31" t="n"/>
      <c r="K5243" s="31" t="n">
        <v>0</v>
      </c>
      <c r="L5243" s="32" t="n"/>
      <c r="M5243" s="31" t="n">
        <v>0</v>
      </c>
      <c r="N5243" s="31" t="n">
        <v>0</v>
      </c>
      <c r="O5243" s="31" t="n"/>
      <c r="P5243" s="31" t="n"/>
      <c r="Q5243" s="31" t="n">
        <v>0</v>
      </c>
      <c r="R5243" s="31" t="n"/>
      <c r="S5243" s="32" t="n"/>
      <c r="T5243" s="32" t="n"/>
      <c r="V5243" t="inlineStr">
        <is>
          <t>040zt</t>
        </is>
      </c>
      <c r="W5243" t="n">
        <v>5123</v>
      </c>
      <c r="X5243" t="n">
        <v>7104</v>
      </c>
      <c r="Z5243" t="inlineStr">
        <is>
          <t>Lars Johansson ((N/A) G)</t>
        </is>
      </c>
    </row>
    <row r="5244">
      <c r="A5244" t="inlineStr">
        <is>
          <t>Lars Steiner</t>
        </is>
      </c>
      <c r="B5244" t="inlineStr">
        <is>
          <t>STL</t>
        </is>
      </c>
      <c r="C5244" t="inlineStr">
        <is>
          <t>RW</t>
        </is>
      </c>
      <c r="D5244" t="inlineStr">
        <is>
          <t>F</t>
        </is>
      </c>
      <c r="E5244" t="n">
        <v>18</v>
      </c>
      <c r="F5244" t="inlineStr">
        <is>
          <t>FA</t>
        </is>
      </c>
      <c r="G5244" t="inlineStr">
        <is>
          <t>FA</t>
        </is>
      </c>
      <c r="H5244" s="30" t="n">
        <v>1</v>
      </c>
      <c r="I5244" s="31" t="n">
        <v>0</v>
      </c>
      <c r="J5244" s="31" t="n"/>
      <c r="K5244" s="31" t="n">
        <v>0</v>
      </c>
      <c r="L5244" s="32" t="n"/>
      <c r="M5244" s="31" t="n">
        <v>0</v>
      </c>
      <c r="N5244" s="31" t="n">
        <v>0</v>
      </c>
      <c r="O5244" s="31" t="n"/>
      <c r="P5244" s="31" t="n"/>
      <c r="Q5244" s="31" t="n">
        <v>0</v>
      </c>
      <c r="R5244" s="31" t="n"/>
      <c r="S5244" s="32" t="n"/>
      <c r="T5244" s="32" t="n"/>
      <c r="V5244" t="inlineStr">
        <is>
          <t>06q37</t>
        </is>
      </c>
      <c r="Y5244" t="inlineStr">
        <is>
          <t>538acdde-7795-46c1-b766-87ed0572f7fc</t>
        </is>
      </c>
      <c r="Z5244" t="inlineStr">
        <is>
          <t>Lars Steiner (STL RW)</t>
        </is>
      </c>
    </row>
    <row r="5245">
      <c r="A5245" t="inlineStr">
        <is>
          <t>Lars Volden</t>
        </is>
      </c>
      <c r="B5245" t="inlineStr">
        <is>
          <t>BOS</t>
        </is>
      </c>
      <c r="C5245" t="inlineStr">
        <is>
          <t>G</t>
        </is>
      </c>
      <c r="D5245" t="inlineStr">
        <is>
          <t>G</t>
        </is>
      </c>
      <c r="E5245" t="n">
        <v>34</v>
      </c>
      <c r="F5245" t="inlineStr">
        <is>
          <t>FA</t>
        </is>
      </c>
      <c r="G5245" t="inlineStr">
        <is>
          <t>FA</t>
        </is>
      </c>
      <c r="H5245" s="30" t="n">
        <v>1</v>
      </c>
      <c r="I5245" s="31" t="n">
        <v>0</v>
      </c>
      <c r="J5245" s="31" t="n"/>
      <c r="K5245" s="31" t="n">
        <v>0</v>
      </c>
      <c r="L5245" s="32" t="n"/>
      <c r="M5245" s="31" t="n">
        <v>0</v>
      </c>
      <c r="N5245" s="31" t="n">
        <v>0</v>
      </c>
      <c r="O5245" s="31" t="n"/>
      <c r="P5245" s="31" t="n"/>
      <c r="Q5245" s="31" t="n">
        <v>0</v>
      </c>
      <c r="R5245" s="31" t="n"/>
      <c r="S5245" s="32" t="n"/>
      <c r="T5245" s="32" t="n"/>
      <c r="V5245" t="inlineStr">
        <is>
          <t>01zs5</t>
        </is>
      </c>
      <c r="W5245" t="n">
        <v>3922</v>
      </c>
      <c r="Z5245" t="inlineStr">
        <is>
          <t>Lars Volden (BOS G)</t>
        </is>
      </c>
    </row>
    <row r="5246">
      <c r="A5246" t="inlineStr">
        <is>
          <t>Lasse Boelius</t>
        </is>
      </c>
      <c r="B5246" t="inlineStr">
        <is>
          <t>ANA</t>
        </is>
      </c>
      <c r="C5246" t="inlineStr">
        <is>
          <t>D</t>
        </is>
      </c>
      <c r="D5246" t="inlineStr">
        <is>
          <t>D</t>
        </is>
      </c>
      <c r="E5246" t="n">
        <v>19</v>
      </c>
      <c r="F5246" t="inlineStr">
        <is>
          <t>FA</t>
        </is>
      </c>
      <c r="G5246" t="inlineStr">
        <is>
          <t>FA</t>
        </is>
      </c>
      <c r="H5246" s="30" t="n">
        <v>1</v>
      </c>
      <c r="I5246" s="31" t="n">
        <v>0</v>
      </c>
      <c r="J5246" s="31" t="n"/>
      <c r="K5246" s="31" t="n">
        <v>0</v>
      </c>
      <c r="L5246" s="32" t="n"/>
      <c r="M5246" s="31" t="n">
        <v>0</v>
      </c>
      <c r="N5246" s="31" t="n">
        <v>0</v>
      </c>
      <c r="O5246" s="31" t="n"/>
      <c r="P5246" s="31" t="n"/>
      <c r="Q5246" s="31" t="n">
        <v>0</v>
      </c>
      <c r="R5246" s="31" t="n"/>
      <c r="S5246" s="32" t="n"/>
      <c r="T5246" s="32" t="n"/>
      <c r="V5246" t="inlineStr">
        <is>
          <t>06tmn</t>
        </is>
      </c>
      <c r="W5246" t="n">
        <v>7467</v>
      </c>
      <c r="Y5246" t="inlineStr">
        <is>
          <t>403fface-d4dc-429c-b3a9-e56fa6e86a0f</t>
        </is>
      </c>
      <c r="Z5246" t="inlineStr">
        <is>
          <t>Lasse Boelius (ANA D)</t>
        </is>
      </c>
    </row>
    <row r="5247">
      <c r="A5247" t="inlineStr">
        <is>
          <t>Lassi Lehti</t>
        </is>
      </c>
      <c r="B5247" t="inlineStr">
        <is>
          <t>(N/A)</t>
        </is>
      </c>
      <c r="C5247" t="inlineStr">
        <is>
          <t>G</t>
        </is>
      </c>
      <c r="D5247" t="inlineStr">
        <is>
          <t>G</t>
        </is>
      </c>
      <c r="E5247" t="n">
        <v>24</v>
      </c>
      <c r="F5247" t="inlineStr">
        <is>
          <t>FA</t>
        </is>
      </c>
      <c r="G5247" t="inlineStr">
        <is>
          <t>FA</t>
        </is>
      </c>
      <c r="H5247" s="30" t="n">
        <v>1</v>
      </c>
      <c r="I5247" s="31" t="n">
        <v>0</v>
      </c>
      <c r="J5247" s="31" t="n"/>
      <c r="K5247" s="31" t="n">
        <v>0</v>
      </c>
      <c r="L5247" s="32" t="n"/>
      <c r="M5247" s="31" t="n">
        <v>0</v>
      </c>
      <c r="N5247" s="31" t="n">
        <v>0</v>
      </c>
      <c r="O5247" s="31" t="n"/>
      <c r="P5247" s="31" t="n"/>
      <c r="Q5247" s="31" t="n">
        <v>0</v>
      </c>
      <c r="R5247" s="31" t="n"/>
      <c r="S5247" s="32" t="n"/>
      <c r="T5247" s="32" t="n"/>
      <c r="V5247" t="inlineStr">
        <is>
          <t>0733d</t>
        </is>
      </c>
      <c r="Z5247" t="inlineStr">
        <is>
          <t>Lassi Lehti ((N/A) G)</t>
        </is>
      </c>
    </row>
    <row r="5248">
      <c r="A5248" t="inlineStr">
        <is>
          <t>Lassi Lehtinen</t>
        </is>
      </c>
      <c r="B5248" t="inlineStr">
        <is>
          <t>(N/A)</t>
        </is>
      </c>
      <c r="C5248" t="inlineStr">
        <is>
          <t>G</t>
        </is>
      </c>
      <c r="D5248" t="inlineStr">
        <is>
          <t>G</t>
        </is>
      </c>
      <c r="E5248" t="n">
        <v>27</v>
      </c>
      <c r="F5248" t="inlineStr">
        <is>
          <t>FA</t>
        </is>
      </c>
      <c r="G5248" t="inlineStr">
        <is>
          <t>FA</t>
        </is>
      </c>
      <c r="H5248" s="30" t="n">
        <v>1</v>
      </c>
      <c r="I5248" s="31" t="n">
        <v>0</v>
      </c>
      <c r="J5248" s="31" t="n"/>
      <c r="K5248" s="31" t="n">
        <v>0</v>
      </c>
      <c r="L5248" s="32" t="n"/>
      <c r="M5248" s="31" t="n">
        <v>0</v>
      </c>
      <c r="N5248" s="31" t="n">
        <v>0</v>
      </c>
      <c r="O5248" s="31" t="n"/>
      <c r="P5248" s="31" t="n"/>
      <c r="Q5248" s="31" t="n">
        <v>0</v>
      </c>
      <c r="R5248" s="31" t="n"/>
      <c r="S5248" s="32" t="n"/>
      <c r="T5248" s="32" t="n"/>
      <c r="V5248" t="inlineStr">
        <is>
          <t>04fpt</t>
        </is>
      </c>
      <c r="Z5248" t="inlineStr">
        <is>
          <t>Lassi Lehtinen ((N/A) G)</t>
        </is>
      </c>
    </row>
    <row r="5249">
      <c r="A5249" t="inlineStr">
        <is>
          <t>Lassi Vanhatalo</t>
        </is>
      </c>
      <c r="B5249" t="inlineStr">
        <is>
          <t>(N/A)</t>
        </is>
      </c>
      <c r="C5249" t="inlineStr">
        <is>
          <t>LW</t>
        </is>
      </c>
      <c r="D5249" t="inlineStr">
        <is>
          <t>F</t>
        </is>
      </c>
      <c r="E5249" t="n">
        <v>28</v>
      </c>
      <c r="F5249" t="inlineStr">
        <is>
          <t>FA</t>
        </is>
      </c>
      <c r="G5249" t="inlineStr">
        <is>
          <t>FA</t>
        </is>
      </c>
      <c r="H5249" s="30" t="n">
        <v>1</v>
      </c>
      <c r="I5249" s="31" t="n">
        <v>0</v>
      </c>
      <c r="J5249" s="31" t="n"/>
      <c r="K5249" s="31" t="n">
        <v>0</v>
      </c>
      <c r="L5249" s="32" t="n"/>
      <c r="M5249" s="31" t="n">
        <v>0</v>
      </c>
      <c r="N5249" s="31" t="n">
        <v>0</v>
      </c>
      <c r="O5249" s="31" t="n"/>
      <c r="P5249" s="31" t="n"/>
      <c r="Q5249" s="31" t="n">
        <v>0</v>
      </c>
      <c r="R5249" s="31" t="n"/>
      <c r="S5249" s="32" t="n"/>
      <c r="T5249" s="32" t="n"/>
      <c r="V5249" t="inlineStr">
        <is>
          <t>04yb8</t>
        </is>
      </c>
      <c r="Z5249" t="inlineStr">
        <is>
          <t>Lassi Vanhatalo ((N/A) LW)</t>
        </is>
      </c>
    </row>
    <row r="5250">
      <c r="A5250" t="inlineStr">
        <is>
          <t>Laurent Dauphin</t>
        </is>
      </c>
      <c r="B5250" t="inlineStr">
        <is>
          <t>MTL</t>
        </is>
      </c>
      <c r="C5250" t="inlineStr">
        <is>
          <t>C</t>
        </is>
      </c>
      <c r="D5250" t="inlineStr">
        <is>
          <t>F</t>
        </is>
      </c>
      <c r="E5250" t="n">
        <v>31</v>
      </c>
      <c r="F5250" t="inlineStr">
        <is>
          <t>FA</t>
        </is>
      </c>
      <c r="G5250" t="inlineStr">
        <is>
          <t>FA</t>
        </is>
      </c>
      <c r="H5250" s="30" t="n">
        <v>1</v>
      </c>
      <c r="I5250" s="31" t="n">
        <v>0</v>
      </c>
      <c r="J5250" s="31" t="n"/>
      <c r="K5250" s="31" t="n">
        <v>0</v>
      </c>
      <c r="L5250" s="32" t="n"/>
      <c r="M5250" s="31" t="n">
        <v>0</v>
      </c>
      <c r="N5250" s="31" t="n">
        <v>0</v>
      </c>
      <c r="O5250" s="31" t="n"/>
      <c r="P5250" s="31" t="n"/>
      <c r="Q5250" s="31" t="n">
        <v>0</v>
      </c>
      <c r="R5250" s="31" t="n"/>
      <c r="S5250" s="32" t="n"/>
      <c r="T5250" s="32" t="n"/>
      <c r="V5250" t="inlineStr">
        <is>
          <t>031o3</t>
        </is>
      </c>
      <c r="W5250" t="n">
        <v>4195</v>
      </c>
      <c r="X5250" t="n">
        <v>6019</v>
      </c>
      <c r="Y5250" t="inlineStr">
        <is>
          <t>59f78306-cea8-4327-93d6-f64fc05b8a09</t>
        </is>
      </c>
      <c r="Z5250" t="inlineStr">
        <is>
          <t>Laurent Dauphin (MTL C)</t>
        </is>
      </c>
    </row>
    <row r="5251">
      <c r="A5251" t="inlineStr">
        <is>
          <t>Lauri Korpikoski</t>
        </is>
      </c>
      <c r="B5251" t="inlineStr">
        <is>
          <t>(N/A)</t>
        </is>
      </c>
      <c r="C5251" t="inlineStr">
        <is>
          <t>LW</t>
        </is>
      </c>
      <c r="D5251" t="inlineStr">
        <is>
          <t>F</t>
        </is>
      </c>
      <c r="E5251" t="n">
        <v>40</v>
      </c>
      <c r="F5251" t="inlineStr">
        <is>
          <t>FA</t>
        </is>
      </c>
      <c r="G5251" t="inlineStr">
        <is>
          <t>FA</t>
        </is>
      </c>
      <c r="H5251" s="30" t="n">
        <v>1</v>
      </c>
      <c r="I5251" s="31" t="n">
        <v>0</v>
      </c>
      <c r="J5251" s="31" t="n"/>
      <c r="K5251" s="31" t="n">
        <v>0</v>
      </c>
      <c r="L5251" s="32" t="n"/>
      <c r="M5251" s="31" t="n">
        <v>0</v>
      </c>
      <c r="N5251" s="31" t="n">
        <v>0</v>
      </c>
      <c r="O5251" s="31" t="n"/>
      <c r="P5251" s="31" t="n"/>
      <c r="Q5251" s="31" t="n">
        <v>0</v>
      </c>
      <c r="R5251" s="31" t="n"/>
      <c r="S5251" s="32" t="n"/>
      <c r="T5251" s="32" t="n"/>
      <c r="V5251" t="inlineStr">
        <is>
          <t>0040o</t>
        </is>
      </c>
      <c r="W5251" t="n">
        <v>2189</v>
      </c>
      <c r="X5251" t="n">
        <v>3656</v>
      </c>
      <c r="Z5251" t="inlineStr">
        <is>
          <t>Lauri Korpikoski ((N/A) LW)</t>
        </is>
      </c>
    </row>
    <row r="5252">
      <c r="A5252" t="inlineStr">
        <is>
          <t>Lauri Pajuniemi</t>
        </is>
      </c>
      <c r="B5252" t="inlineStr">
        <is>
          <t>NYR</t>
        </is>
      </c>
      <c r="C5252" t="inlineStr">
        <is>
          <t>RW</t>
        </is>
      </c>
      <c r="D5252" t="inlineStr">
        <is>
          <t>F</t>
        </is>
      </c>
      <c r="E5252" t="n">
        <v>27</v>
      </c>
      <c r="F5252" t="inlineStr">
        <is>
          <t>FA</t>
        </is>
      </c>
      <c r="G5252" t="inlineStr">
        <is>
          <t>FA</t>
        </is>
      </c>
      <c r="H5252" s="30" t="n">
        <v>1</v>
      </c>
      <c r="I5252" s="31" t="n">
        <v>0</v>
      </c>
      <c r="J5252" s="31" t="n"/>
      <c r="K5252" s="31" t="n">
        <v>0</v>
      </c>
      <c r="L5252" s="32" t="n"/>
      <c r="M5252" s="31" t="n">
        <v>0</v>
      </c>
      <c r="N5252" s="31" t="n">
        <v>0</v>
      </c>
      <c r="O5252" s="31" t="n"/>
      <c r="P5252" s="31" t="n"/>
      <c r="Q5252" s="31" t="n">
        <v>0</v>
      </c>
      <c r="R5252" s="31" t="n"/>
      <c r="S5252" s="32" t="n"/>
      <c r="T5252" s="32" t="n"/>
      <c r="V5252" t="inlineStr">
        <is>
          <t>04qzy</t>
        </is>
      </c>
      <c r="W5252" t="n">
        <v>6186</v>
      </c>
      <c r="Y5252" t="inlineStr">
        <is>
          <t>ebcf9eb9-7849-46e7-be4a-6b250d664382</t>
        </is>
      </c>
      <c r="Z5252" t="inlineStr">
        <is>
          <t>Lauri Pajuniemi (NYR RW)</t>
        </is>
      </c>
    </row>
    <row r="5253">
      <c r="A5253" t="inlineStr">
        <is>
          <t>Lauri Sinivuori</t>
        </is>
      </c>
      <c r="B5253" t="inlineStr">
        <is>
          <t>(N/A)</t>
        </is>
      </c>
      <c r="C5253" t="inlineStr">
        <is>
          <t>C</t>
        </is>
      </c>
      <c r="D5253" t="inlineStr">
        <is>
          <t>F</t>
        </is>
      </c>
      <c r="E5253" t="n">
        <v>20</v>
      </c>
      <c r="F5253" t="inlineStr">
        <is>
          <t>FA</t>
        </is>
      </c>
      <c r="G5253" t="inlineStr">
        <is>
          <t>FA</t>
        </is>
      </c>
      <c r="H5253" s="30" t="n">
        <v>1</v>
      </c>
      <c r="I5253" s="31" t="n">
        <v>0</v>
      </c>
      <c r="J5253" s="31" t="n"/>
      <c r="K5253" s="31" t="n">
        <v>0</v>
      </c>
      <c r="L5253" s="32" t="n"/>
      <c r="M5253" s="31" t="n">
        <v>0</v>
      </c>
      <c r="N5253" s="31" t="n">
        <v>0</v>
      </c>
      <c r="O5253" s="31" t="n"/>
      <c r="P5253" s="31" t="n"/>
      <c r="Q5253" s="31" t="n">
        <v>0</v>
      </c>
      <c r="R5253" s="31" t="n"/>
      <c r="S5253" s="32" t="n"/>
      <c r="T5253" s="32" t="n"/>
      <c r="V5253" t="inlineStr">
        <is>
          <t>06qsb</t>
        </is>
      </c>
      <c r="Z5253" t="inlineStr">
        <is>
          <t>Lauri Sinivuori ((N/A) C)</t>
        </is>
      </c>
    </row>
    <row r="5254">
      <c r="A5254" t="inlineStr">
        <is>
          <t>Lauri Tukonen</t>
        </is>
      </c>
      <c r="B5254" t="inlineStr">
        <is>
          <t>(N/A)</t>
        </is>
      </c>
      <c r="C5254" t="inlineStr">
        <is>
          <t>RW</t>
        </is>
      </c>
      <c r="D5254" t="inlineStr">
        <is>
          <t>F</t>
        </is>
      </c>
      <c r="E5254" t="n">
        <v>40</v>
      </c>
      <c r="F5254" t="inlineStr">
        <is>
          <t>FA</t>
        </is>
      </c>
      <c r="G5254" t="inlineStr">
        <is>
          <t>FA</t>
        </is>
      </c>
      <c r="H5254" s="30" t="n">
        <v>1</v>
      </c>
      <c r="I5254" s="31" t="n">
        <v>0</v>
      </c>
      <c r="J5254" s="31" t="n"/>
      <c r="K5254" s="31" t="n">
        <v>0</v>
      </c>
      <c r="L5254" s="32" t="n"/>
      <c r="M5254" s="31" t="n">
        <v>0</v>
      </c>
      <c r="N5254" s="31" t="n">
        <v>0</v>
      </c>
      <c r="O5254" s="31" t="n"/>
      <c r="P5254" s="31" t="n"/>
      <c r="Q5254" s="31" t="n">
        <v>0</v>
      </c>
      <c r="R5254" s="31" t="n"/>
      <c r="S5254" s="32" t="n"/>
      <c r="T5254" s="32" t="n"/>
      <c r="V5254" t="inlineStr">
        <is>
          <t>003tp</t>
        </is>
      </c>
      <c r="W5254" t="n">
        <v>2164</v>
      </c>
      <c r="X5254" t="n">
        <v>3647</v>
      </c>
      <c r="Z5254" t="inlineStr">
        <is>
          <t>Lauri Tukonen ((N/A) RW)</t>
        </is>
      </c>
    </row>
    <row r="5255">
      <c r="A5255" t="inlineStr">
        <is>
          <t>Lauris Darzins</t>
        </is>
      </c>
      <c r="B5255" t="inlineStr">
        <is>
          <t>(N/A)</t>
        </is>
      </c>
      <c r="C5255" t="inlineStr">
        <is>
          <t>RW</t>
        </is>
      </c>
      <c r="D5255" t="inlineStr">
        <is>
          <t>F</t>
        </is>
      </c>
      <c r="E5255" t="n">
        <v>41</v>
      </c>
      <c r="F5255" t="inlineStr">
        <is>
          <t>FA</t>
        </is>
      </c>
      <c r="G5255" t="inlineStr">
        <is>
          <t>FA</t>
        </is>
      </c>
      <c r="H5255" s="30" t="n">
        <v>1</v>
      </c>
      <c r="I5255" s="31" t="n">
        <v>0</v>
      </c>
      <c r="J5255" s="31" t="n"/>
      <c r="K5255" s="31" t="n">
        <v>0</v>
      </c>
      <c r="L5255" s="32" t="n"/>
      <c r="M5255" s="31" t="n">
        <v>0</v>
      </c>
      <c r="N5255" s="31" t="n">
        <v>0</v>
      </c>
      <c r="O5255" s="31" t="n"/>
      <c r="P5255" s="31" t="n"/>
      <c r="Q5255" s="31" t="n">
        <v>0</v>
      </c>
      <c r="R5255" s="31" t="n"/>
      <c r="S5255" s="32" t="n"/>
      <c r="T5255" s="32" t="n"/>
      <c r="V5255" t="inlineStr">
        <is>
          <t>05yjy</t>
        </is>
      </c>
      <c r="Z5255" t="inlineStr">
        <is>
          <t>Lauris Darzins ((N/A) RW)</t>
        </is>
      </c>
    </row>
    <row r="5256">
      <c r="A5256" t="inlineStr">
        <is>
          <t>Lavr Gashilov</t>
        </is>
      </c>
      <c r="B5256" t="inlineStr">
        <is>
          <t>NJD</t>
        </is>
      </c>
      <c r="C5256" t="inlineStr">
        <is>
          <t>C</t>
        </is>
      </c>
      <c r="D5256" t="inlineStr">
        <is>
          <t>F</t>
        </is>
      </c>
      <c r="E5256" t="n">
        <v>18</v>
      </c>
      <c r="F5256" t="inlineStr">
        <is>
          <t>FA</t>
        </is>
      </c>
      <c r="G5256" t="inlineStr">
        <is>
          <t>FA</t>
        </is>
      </c>
      <c r="H5256" s="30" t="n">
        <v>1</v>
      </c>
      <c r="I5256" s="31" t="n">
        <v>0</v>
      </c>
      <c r="J5256" s="31" t="n"/>
      <c r="K5256" s="31" t="n">
        <v>0</v>
      </c>
      <c r="L5256" s="32" t="n"/>
      <c r="M5256" s="31" t="n">
        <v>0</v>
      </c>
      <c r="N5256" s="31" t="n">
        <v>0</v>
      </c>
      <c r="O5256" s="31" t="n"/>
      <c r="P5256" s="31" t="n"/>
      <c r="Q5256" s="31" t="n">
        <v>0</v>
      </c>
      <c r="R5256" s="31" t="n"/>
      <c r="S5256" s="32" t="n"/>
      <c r="T5256" s="32" t="n"/>
      <c r="V5256" t="inlineStr">
        <is>
          <t>076jk</t>
        </is>
      </c>
      <c r="W5256" t="n">
        <v>7739</v>
      </c>
      <c r="Y5256" t="inlineStr">
        <is>
          <t>76ad3252-e304-42e9-b1bd-ca8fbc79e5a6</t>
        </is>
      </c>
      <c r="Z5256" t="inlineStr">
        <is>
          <t>Lavr Gashilov (NJD C)</t>
        </is>
      </c>
    </row>
    <row r="5257">
      <c r="A5257" t="inlineStr">
        <is>
          <t>Lawrence Pilut</t>
        </is>
      </c>
      <c r="B5257" t="inlineStr">
        <is>
          <t>BUF</t>
        </is>
      </c>
      <c r="C5257" t="inlineStr">
        <is>
          <t>D</t>
        </is>
      </c>
      <c r="D5257" t="inlineStr">
        <is>
          <t>D</t>
        </is>
      </c>
      <c r="E5257" t="n">
        <v>30</v>
      </c>
      <c r="F5257" t="inlineStr">
        <is>
          <t>FA</t>
        </is>
      </c>
      <c r="G5257" t="inlineStr">
        <is>
          <t>FA</t>
        </is>
      </c>
      <c r="H5257" s="30" t="n">
        <v>1</v>
      </c>
      <c r="I5257" s="31" t="n">
        <v>0</v>
      </c>
      <c r="J5257" s="31" t="n"/>
      <c r="K5257" s="31" t="n">
        <v>0</v>
      </c>
      <c r="L5257" s="32" t="n"/>
      <c r="M5257" s="31" t="n">
        <v>0</v>
      </c>
      <c r="N5257" s="31" t="n">
        <v>0</v>
      </c>
      <c r="O5257" s="31" t="n"/>
      <c r="P5257" s="31" t="n"/>
      <c r="Q5257" s="31" t="n">
        <v>0</v>
      </c>
      <c r="R5257" s="31" t="n"/>
      <c r="S5257" s="32" t="n"/>
      <c r="T5257" s="32" t="n"/>
      <c r="V5257" t="inlineStr">
        <is>
          <t>04mmk</t>
        </is>
      </c>
      <c r="W5257" t="n">
        <v>5815</v>
      </c>
      <c r="X5257" t="n">
        <v>7881</v>
      </c>
      <c r="Y5257" t="inlineStr">
        <is>
          <t>4db78d8c-29d0-4d0e-9e20-0b891e5e830f</t>
        </is>
      </c>
      <c r="Z5257" t="inlineStr">
        <is>
          <t>Lawrence Pilut (BUF D)</t>
        </is>
      </c>
    </row>
    <row r="5258">
      <c r="A5258" t="inlineStr">
        <is>
          <t>Lawton Zacher</t>
        </is>
      </c>
      <c r="B5258" t="inlineStr">
        <is>
          <t>(N/A)</t>
        </is>
      </c>
      <c r="C5258" t="inlineStr">
        <is>
          <t>G</t>
        </is>
      </c>
      <c r="D5258" t="inlineStr">
        <is>
          <t>G</t>
        </is>
      </c>
      <c r="E5258" t="n">
        <v>22</v>
      </c>
      <c r="F5258" t="inlineStr">
        <is>
          <t>FA</t>
        </is>
      </c>
      <c r="G5258" t="inlineStr">
        <is>
          <t>FA</t>
        </is>
      </c>
      <c r="H5258" s="30" t="n">
        <v>1</v>
      </c>
      <c r="I5258" s="31" t="n">
        <v>0</v>
      </c>
      <c r="J5258" s="31" t="n"/>
      <c r="K5258" s="31" t="n">
        <v>0</v>
      </c>
      <c r="L5258" s="32" t="n"/>
      <c r="M5258" s="31" t="n">
        <v>0</v>
      </c>
      <c r="N5258" s="31" t="n">
        <v>0</v>
      </c>
      <c r="O5258" s="31" t="n"/>
      <c r="P5258" s="31" t="n"/>
      <c r="Q5258" s="31" t="n">
        <v>0</v>
      </c>
      <c r="R5258" s="31" t="n"/>
      <c r="S5258" s="32" t="n"/>
      <c r="T5258" s="32" t="n"/>
      <c r="V5258" t="inlineStr">
        <is>
          <t>072cr</t>
        </is>
      </c>
      <c r="Z5258" t="inlineStr">
        <is>
          <t>Lawton Zacher ((N/A) G)</t>
        </is>
      </c>
    </row>
    <row r="5259">
      <c r="A5259" t="inlineStr">
        <is>
          <t>Layne Gallacher</t>
        </is>
      </c>
      <c r="B5259" t="inlineStr">
        <is>
          <t>NYI</t>
        </is>
      </c>
      <c r="C5259" t="inlineStr">
        <is>
          <t>C</t>
        </is>
      </c>
      <c r="D5259" t="inlineStr">
        <is>
          <t>F</t>
        </is>
      </c>
      <c r="E5259" t="n">
        <v>18</v>
      </c>
      <c r="F5259" t="inlineStr">
        <is>
          <t>FA</t>
        </is>
      </c>
      <c r="G5259" t="inlineStr">
        <is>
          <t>FA</t>
        </is>
      </c>
      <c r="H5259" s="30" t="n">
        <v>1</v>
      </c>
      <c r="I5259" s="31" t="n">
        <v>0</v>
      </c>
      <c r="J5259" s="31" t="n"/>
      <c r="K5259" s="31" t="n">
        <v>0</v>
      </c>
      <c r="L5259" s="32" t="n"/>
      <c r="M5259" s="31" t="n">
        <v>0</v>
      </c>
      <c r="N5259" s="31" t="n">
        <v>0</v>
      </c>
      <c r="O5259" s="31" t="n"/>
      <c r="P5259" s="31" t="n"/>
      <c r="Q5259" s="31" t="n">
        <v>0</v>
      </c>
      <c r="R5259" s="31" t="n"/>
      <c r="S5259" s="32" t="n"/>
      <c r="T5259" s="32" t="n"/>
      <c r="V5259" t="inlineStr">
        <is>
          <t>0770r</t>
        </is>
      </c>
      <c r="Y5259" t="inlineStr">
        <is>
          <t>d1ce1d05-506c-4515-84f6-27554e910cef</t>
        </is>
      </c>
      <c r="Z5259" t="inlineStr">
        <is>
          <t>Layne Gallacher (NYI C)</t>
        </is>
      </c>
    </row>
    <row r="5260">
      <c r="A5260" t="inlineStr">
        <is>
          <t>Layton Ahac</t>
        </is>
      </c>
      <c r="B5260" t="inlineStr">
        <is>
          <t>(N/A)</t>
        </is>
      </c>
      <c r="C5260" t="inlineStr">
        <is>
          <t>D</t>
        </is>
      </c>
      <c r="D5260" t="inlineStr">
        <is>
          <t>D</t>
        </is>
      </c>
      <c r="E5260" t="n">
        <v>25</v>
      </c>
      <c r="F5260" t="inlineStr">
        <is>
          <t>FA</t>
        </is>
      </c>
      <c r="G5260" t="inlineStr">
        <is>
          <t>FA</t>
        </is>
      </c>
      <c r="H5260" s="30" t="n">
        <v>1</v>
      </c>
      <c r="I5260" s="31" t="n">
        <v>0</v>
      </c>
      <c r="J5260" s="31" t="n"/>
      <c r="K5260" s="31" t="n">
        <v>0</v>
      </c>
      <c r="L5260" s="32" t="n"/>
      <c r="M5260" s="31" t="n">
        <v>0</v>
      </c>
      <c r="N5260" s="31" t="n">
        <v>0</v>
      </c>
      <c r="O5260" s="31" t="n"/>
      <c r="P5260" s="31" t="n"/>
      <c r="Q5260" s="31" t="n">
        <v>0</v>
      </c>
      <c r="R5260" s="31" t="n"/>
      <c r="S5260" s="32" t="n"/>
      <c r="T5260" s="32" t="n"/>
      <c r="V5260" t="inlineStr">
        <is>
          <t>051tu</t>
        </is>
      </c>
      <c r="W5260" t="n">
        <v>6107</v>
      </c>
      <c r="Y5260" t="inlineStr">
        <is>
          <t>fd7105aa-21cf-4d63-924d-09f677681e0b</t>
        </is>
      </c>
      <c r="Z5260" t="inlineStr">
        <is>
          <t>Layton Ahac ((N/A) D)</t>
        </is>
      </c>
    </row>
    <row r="5261">
      <c r="A5261" t="inlineStr">
        <is>
          <t>Lean Bergmann</t>
        </is>
      </c>
      <c r="B5261" t="inlineStr">
        <is>
          <t>(N/A)</t>
        </is>
      </c>
      <c r="C5261" t="inlineStr">
        <is>
          <t>LW</t>
        </is>
      </c>
      <c r="D5261" t="inlineStr">
        <is>
          <t>F</t>
        </is>
      </c>
      <c r="E5261" t="n">
        <v>27</v>
      </c>
      <c r="F5261" t="inlineStr">
        <is>
          <t>FA</t>
        </is>
      </c>
      <c r="G5261" t="inlineStr">
        <is>
          <t>FA</t>
        </is>
      </c>
      <c r="H5261" s="30" t="n">
        <v>1</v>
      </c>
      <c r="I5261" s="31" t="n">
        <v>0</v>
      </c>
      <c r="J5261" s="31" t="n"/>
      <c r="K5261" s="31" t="n">
        <v>0</v>
      </c>
      <c r="L5261" s="32" t="n"/>
      <c r="M5261" s="31" t="n">
        <v>0</v>
      </c>
      <c r="N5261" s="31" t="n">
        <v>0</v>
      </c>
      <c r="O5261" s="31" t="n"/>
      <c r="P5261" s="31" t="n"/>
      <c r="Q5261" s="31" t="n">
        <v>0</v>
      </c>
      <c r="R5261" s="31" t="n"/>
      <c r="S5261" s="32" t="n"/>
      <c r="T5261" s="32" t="n"/>
      <c r="V5261" t="inlineStr">
        <is>
          <t>04zuh</t>
        </is>
      </c>
      <c r="W5261" t="n">
        <v>6119</v>
      </c>
      <c r="X5261" t="n">
        <v>8272</v>
      </c>
      <c r="Y5261" t="inlineStr">
        <is>
          <t>a33a71ba-121f-49fe-83b7-0c5db5fa9c2d</t>
        </is>
      </c>
      <c r="Z5261" t="inlineStr">
        <is>
          <t>Lean Bergmann ((N/A) LW)</t>
        </is>
      </c>
    </row>
    <row r="5262">
      <c r="A5262" t="inlineStr">
        <is>
          <t>Lee Baldwin</t>
        </is>
      </c>
      <c r="B5262" t="inlineStr">
        <is>
          <t>(N/A)</t>
        </is>
      </c>
      <c r="C5262" t="inlineStr">
        <is>
          <t>D</t>
        </is>
      </c>
      <c r="D5262" t="inlineStr">
        <is>
          <t>D</t>
        </is>
      </c>
      <c r="E5262" t="n">
        <v>38</v>
      </c>
      <c r="F5262" t="inlineStr">
        <is>
          <t>FA</t>
        </is>
      </c>
      <c r="G5262" t="inlineStr">
        <is>
          <t>FA</t>
        </is>
      </c>
      <c r="H5262" s="30" t="n">
        <v>1</v>
      </c>
      <c r="I5262" s="31" t="n">
        <v>0</v>
      </c>
      <c r="J5262" s="31" t="n"/>
      <c r="K5262" s="31" t="n">
        <v>0</v>
      </c>
      <c r="L5262" s="32" t="n"/>
      <c r="M5262" s="31" t="n">
        <v>0</v>
      </c>
      <c r="N5262" s="31" t="n">
        <v>0</v>
      </c>
      <c r="O5262" s="31" t="n"/>
      <c r="P5262" s="31" t="n"/>
      <c r="Q5262" s="31" t="n">
        <v>0</v>
      </c>
      <c r="R5262" s="31" t="n"/>
      <c r="S5262" s="32" t="n"/>
      <c r="T5262" s="32" t="n"/>
      <c r="V5262" t="inlineStr">
        <is>
          <t>01syw</t>
        </is>
      </c>
      <c r="X5262" t="n">
        <v>4839</v>
      </c>
      <c r="Z5262" t="inlineStr">
        <is>
          <t>Lee Baldwin ((N/A) D)</t>
        </is>
      </c>
    </row>
    <row r="5263">
      <c r="A5263" t="inlineStr">
        <is>
          <t>Lee Moffie</t>
        </is>
      </c>
      <c r="B5263" t="inlineStr">
        <is>
          <t>COL</t>
        </is>
      </c>
      <c r="C5263" t="inlineStr">
        <is>
          <t>D</t>
        </is>
      </c>
      <c r="D5263" t="inlineStr">
        <is>
          <t>D</t>
        </is>
      </c>
      <c r="E5263" t="n">
        <v>36</v>
      </c>
      <c r="F5263" t="inlineStr">
        <is>
          <t>FA</t>
        </is>
      </c>
      <c r="G5263" t="inlineStr">
        <is>
          <t>FA</t>
        </is>
      </c>
      <c r="H5263" s="30" t="n">
        <v>1</v>
      </c>
      <c r="I5263" s="31" t="n">
        <v>0</v>
      </c>
      <c r="J5263" s="31" t="n"/>
      <c r="K5263" s="31" t="n">
        <v>0</v>
      </c>
      <c r="L5263" s="32" t="n"/>
      <c r="M5263" s="31" t="n">
        <v>0</v>
      </c>
      <c r="N5263" s="31" t="n">
        <v>0</v>
      </c>
      <c r="O5263" s="31" t="n"/>
      <c r="P5263" s="31" t="n"/>
      <c r="Q5263" s="31" t="n">
        <v>0</v>
      </c>
      <c r="R5263" s="31" t="n"/>
      <c r="S5263" s="32" t="n"/>
      <c r="T5263" s="32" t="n"/>
      <c r="V5263" t="inlineStr">
        <is>
          <t>01zrh</t>
        </is>
      </c>
      <c r="X5263" t="n">
        <v>5162</v>
      </c>
      <c r="Z5263" t="inlineStr">
        <is>
          <t>Lee Moffie (COL D)</t>
        </is>
      </c>
    </row>
    <row r="5264">
      <c r="A5264" t="inlineStr">
        <is>
          <t>Lee Reimer</t>
        </is>
      </c>
      <c r="B5264" t="inlineStr">
        <is>
          <t>(N/A)</t>
        </is>
      </c>
      <c r="C5264" t="inlineStr">
        <is>
          <t>LW</t>
        </is>
      </c>
      <c r="D5264" t="inlineStr">
        <is>
          <t>F</t>
        </is>
      </c>
      <c r="E5264" t="n">
        <v>36</v>
      </c>
      <c r="F5264" t="inlineStr">
        <is>
          <t>FA</t>
        </is>
      </c>
      <c r="G5264" t="inlineStr">
        <is>
          <t>FA</t>
        </is>
      </c>
      <c r="H5264" s="30" t="n">
        <v>1</v>
      </c>
      <c r="I5264" s="31" t="n">
        <v>0</v>
      </c>
      <c r="J5264" s="31" t="n"/>
      <c r="K5264" s="31" t="n">
        <v>0</v>
      </c>
      <c r="L5264" s="32" t="n"/>
      <c r="M5264" s="31" t="n">
        <v>0</v>
      </c>
      <c r="N5264" s="31" t="n">
        <v>0</v>
      </c>
      <c r="O5264" s="31" t="n"/>
      <c r="P5264" s="31" t="n"/>
      <c r="Q5264" s="31" t="n">
        <v>0</v>
      </c>
      <c r="R5264" s="31" t="n"/>
      <c r="S5264" s="32" t="n"/>
      <c r="T5264" s="32" t="n"/>
      <c r="V5264" t="inlineStr">
        <is>
          <t>03d0a</t>
        </is>
      </c>
      <c r="Z5264" t="inlineStr">
        <is>
          <t>Lee Reimer ((N/A) LW)</t>
        </is>
      </c>
    </row>
    <row r="5265">
      <c r="A5265" t="inlineStr">
        <is>
          <t>Leevi Aaltonen</t>
        </is>
      </c>
      <c r="B5265" t="inlineStr">
        <is>
          <t>NYR</t>
        </is>
      </c>
      <c r="C5265" t="inlineStr">
        <is>
          <t>RW</t>
        </is>
      </c>
      <c r="D5265" t="inlineStr">
        <is>
          <t>F</t>
        </is>
      </c>
      <c r="E5265" t="n">
        <v>25</v>
      </c>
      <c r="F5265" t="inlineStr">
        <is>
          <t>FA</t>
        </is>
      </c>
      <c r="G5265" t="inlineStr">
        <is>
          <t>FA</t>
        </is>
      </c>
      <c r="H5265" s="30" t="n">
        <v>1</v>
      </c>
      <c r="I5265" s="31" t="n">
        <v>0</v>
      </c>
      <c r="J5265" s="31" t="n"/>
      <c r="K5265" s="31" t="n">
        <v>0</v>
      </c>
      <c r="L5265" s="32" t="n"/>
      <c r="M5265" s="31" t="n">
        <v>0</v>
      </c>
      <c r="N5265" s="31" t="n">
        <v>0</v>
      </c>
      <c r="O5265" s="31" t="n"/>
      <c r="P5265" s="31" t="n"/>
      <c r="Q5265" s="31" t="n">
        <v>0</v>
      </c>
      <c r="R5265" s="31" t="n"/>
      <c r="S5265" s="32" t="n"/>
      <c r="T5265" s="32" t="n"/>
      <c r="V5265" t="inlineStr">
        <is>
          <t>04xla</t>
        </is>
      </c>
      <c r="W5265" t="n">
        <v>6091</v>
      </c>
      <c r="Z5265" t="inlineStr">
        <is>
          <t>Leevi Aaltonen (NYR RW)</t>
        </is>
      </c>
    </row>
    <row r="5266">
      <c r="A5266" t="inlineStr">
        <is>
          <t>Leevi Tukiainen</t>
        </is>
      </c>
      <c r="B5266" t="inlineStr">
        <is>
          <t>(N/A)</t>
        </is>
      </c>
      <c r="C5266" t="inlineStr">
        <is>
          <t>RW</t>
        </is>
      </c>
      <c r="D5266" t="inlineStr">
        <is>
          <t>F</t>
        </is>
      </c>
      <c r="E5266" t="n">
        <v>26</v>
      </c>
      <c r="F5266" t="inlineStr">
        <is>
          <t>FA</t>
        </is>
      </c>
      <c r="G5266" t="inlineStr">
        <is>
          <t>FA</t>
        </is>
      </c>
      <c r="H5266" s="30" t="n">
        <v>1</v>
      </c>
      <c r="I5266" s="31" t="n">
        <v>0</v>
      </c>
      <c r="J5266" s="31" t="n"/>
      <c r="K5266" s="31" t="n">
        <v>0</v>
      </c>
      <c r="L5266" s="32" t="n"/>
      <c r="M5266" s="31" t="n">
        <v>0</v>
      </c>
      <c r="N5266" s="31" t="n">
        <v>0</v>
      </c>
      <c r="O5266" s="31" t="n"/>
      <c r="P5266" s="31" t="n"/>
      <c r="Q5266" s="31" t="n">
        <v>0</v>
      </c>
      <c r="R5266" s="31" t="n"/>
      <c r="S5266" s="32" t="n"/>
      <c r="T5266" s="32" t="n"/>
      <c r="V5266" t="inlineStr">
        <is>
          <t>072hy</t>
        </is>
      </c>
      <c r="Z5266" t="inlineStr">
        <is>
          <t>Leevi Tukiainen ((N/A) RW)</t>
        </is>
      </c>
    </row>
    <row r="5267">
      <c r="A5267" t="inlineStr">
        <is>
          <t>Leif Mattson</t>
        </is>
      </c>
      <c r="B5267" t="inlineStr">
        <is>
          <t>(N/A)</t>
        </is>
      </c>
      <c r="C5267" t="inlineStr">
        <is>
          <t>RW</t>
        </is>
      </c>
      <c r="D5267" t="inlineStr">
        <is>
          <t>F</t>
        </is>
      </c>
      <c r="E5267" t="n">
        <v>27</v>
      </c>
      <c r="F5267" t="inlineStr">
        <is>
          <t>FA</t>
        </is>
      </c>
      <c r="G5267" t="inlineStr">
        <is>
          <t>FA</t>
        </is>
      </c>
      <c r="H5267" s="30" t="n">
        <v>1</v>
      </c>
      <c r="I5267" s="31" t="n">
        <v>0</v>
      </c>
      <c r="J5267" s="31" t="n"/>
      <c r="K5267" s="31" t="n">
        <v>0</v>
      </c>
      <c r="L5267" s="32" t="n"/>
      <c r="M5267" s="31" t="n">
        <v>0</v>
      </c>
      <c r="N5267" s="31" t="n">
        <v>0</v>
      </c>
      <c r="O5267" s="31" t="n"/>
      <c r="P5267" s="31" t="n"/>
      <c r="Q5267" s="31" t="n">
        <v>0</v>
      </c>
      <c r="R5267" s="31" t="n"/>
      <c r="S5267" s="32" t="n"/>
      <c r="T5267" s="32" t="n"/>
      <c r="V5267" t="inlineStr">
        <is>
          <t>04rfd</t>
        </is>
      </c>
      <c r="Z5267" t="inlineStr">
        <is>
          <t>Leif Mattson ((N/A) RW)</t>
        </is>
      </c>
    </row>
    <row r="5268">
      <c r="A5268" t="inlineStr">
        <is>
          <t>Leighton Carruthers</t>
        </is>
      </c>
      <c r="B5268" t="inlineStr">
        <is>
          <t>(N/A)</t>
        </is>
      </c>
      <c r="C5268" t="inlineStr">
        <is>
          <t>LW</t>
        </is>
      </c>
      <c r="D5268" t="inlineStr">
        <is>
          <t>F</t>
        </is>
      </c>
      <c r="E5268" t="n">
        <v>22</v>
      </c>
      <c r="F5268" t="inlineStr">
        <is>
          <t>FA</t>
        </is>
      </c>
      <c r="G5268" t="inlineStr">
        <is>
          <t>FA</t>
        </is>
      </c>
      <c r="H5268" s="30" t="n">
        <v>1</v>
      </c>
      <c r="I5268" s="31" t="n">
        <v>0</v>
      </c>
      <c r="J5268" s="31" t="n"/>
      <c r="K5268" s="31" t="n">
        <v>0</v>
      </c>
      <c r="L5268" s="32" t="n"/>
      <c r="M5268" s="31" t="n">
        <v>0</v>
      </c>
      <c r="N5268" s="31" t="n">
        <v>0</v>
      </c>
      <c r="O5268" s="31" t="n"/>
      <c r="P5268" s="31" t="n"/>
      <c r="Q5268" s="31" t="n">
        <v>0</v>
      </c>
      <c r="R5268" s="31" t="n"/>
      <c r="S5268" s="32" t="n"/>
      <c r="T5268" s="32" t="n"/>
      <c r="V5268" t="inlineStr">
        <is>
          <t>06cff</t>
        </is>
      </c>
      <c r="Z5268" t="inlineStr">
        <is>
          <t>Leighton Carruthers ((N/A) LW)</t>
        </is>
      </c>
    </row>
    <row r="5269">
      <c r="A5269" t="inlineStr">
        <is>
          <t>Leland Irving</t>
        </is>
      </c>
      <c r="B5269" t="inlineStr">
        <is>
          <t>(N/A)</t>
        </is>
      </c>
      <c r="C5269" t="inlineStr">
        <is>
          <t>G</t>
        </is>
      </c>
      <c r="D5269" t="inlineStr">
        <is>
          <t>G</t>
        </is>
      </c>
      <c r="E5269" t="n">
        <v>38</v>
      </c>
      <c r="F5269" t="inlineStr">
        <is>
          <t>FA</t>
        </is>
      </c>
      <c r="G5269" t="inlineStr">
        <is>
          <t>FA</t>
        </is>
      </c>
      <c r="H5269" s="30" t="n">
        <v>1</v>
      </c>
      <c r="I5269" s="31" t="n">
        <v>0</v>
      </c>
      <c r="J5269" s="31" t="n"/>
      <c r="K5269" s="31" t="n">
        <v>0</v>
      </c>
      <c r="L5269" s="32" t="n"/>
      <c r="M5269" s="31" t="n">
        <v>0</v>
      </c>
      <c r="N5269" s="31" t="n">
        <v>0</v>
      </c>
      <c r="O5269" s="31" t="n"/>
      <c r="P5269" s="31" t="n"/>
      <c r="Q5269" s="31" t="n">
        <v>0</v>
      </c>
      <c r="R5269" s="31" t="n"/>
      <c r="S5269" s="32" t="n"/>
      <c r="T5269" s="32" t="n"/>
      <c r="V5269" t="inlineStr">
        <is>
          <t>003hx</t>
        </is>
      </c>
      <c r="W5269" t="n">
        <v>2569</v>
      </c>
      <c r="X5269" t="n">
        <v>4006</v>
      </c>
      <c r="Z5269" t="inlineStr">
        <is>
          <t>Leland Irving ((N/A) G)</t>
        </is>
      </c>
    </row>
    <row r="5270">
      <c r="A5270" t="inlineStr">
        <is>
          <t>Lennart Louvanto</t>
        </is>
      </c>
      <c r="B5270" t="inlineStr">
        <is>
          <t>(N/A)</t>
        </is>
      </c>
      <c r="C5270" t="inlineStr">
        <is>
          <t>LW</t>
        </is>
      </c>
      <c r="D5270" t="inlineStr">
        <is>
          <t>F</t>
        </is>
      </c>
      <c r="E5270" t="n">
        <v>19</v>
      </c>
      <c r="F5270" t="inlineStr">
        <is>
          <t>FA</t>
        </is>
      </c>
      <c r="G5270" t="inlineStr">
        <is>
          <t>FA</t>
        </is>
      </c>
      <c r="H5270" s="30" t="n">
        <v>1</v>
      </c>
      <c r="I5270" s="31" t="n">
        <v>0</v>
      </c>
      <c r="J5270" s="31" t="n"/>
      <c r="K5270" s="31" t="n">
        <v>0</v>
      </c>
      <c r="L5270" s="32" t="n"/>
      <c r="M5270" s="31" t="n">
        <v>0</v>
      </c>
      <c r="N5270" s="31" t="n">
        <v>0</v>
      </c>
      <c r="O5270" s="31" t="n"/>
      <c r="P5270" s="31" t="n"/>
      <c r="Q5270" s="31" t="n">
        <v>0</v>
      </c>
      <c r="R5270" s="31" t="n"/>
      <c r="S5270" s="32" t="n"/>
      <c r="T5270" s="32" t="n"/>
      <c r="V5270" t="inlineStr">
        <is>
          <t>06y2z</t>
        </is>
      </c>
      <c r="Z5270" t="inlineStr">
        <is>
          <t>Lennart Louvanto ((N/A) LW)</t>
        </is>
      </c>
    </row>
    <row r="5271">
      <c r="A5271" t="inlineStr">
        <is>
          <t>Lennart Petrell</t>
        </is>
      </c>
      <c r="B5271" t="inlineStr">
        <is>
          <t>(N/A)</t>
        </is>
      </c>
      <c r="C5271" t="inlineStr">
        <is>
          <t>C</t>
        </is>
      </c>
      <c r="D5271" t="inlineStr">
        <is>
          <t>F</t>
        </is>
      </c>
      <c r="E5271" t="n">
        <v>42</v>
      </c>
      <c r="F5271" t="inlineStr">
        <is>
          <t>FA</t>
        </is>
      </c>
      <c r="G5271" t="inlineStr">
        <is>
          <t>FA</t>
        </is>
      </c>
      <c r="H5271" s="30" t="n">
        <v>1</v>
      </c>
      <c r="I5271" s="31" t="n">
        <v>0</v>
      </c>
      <c r="J5271" s="31" t="n"/>
      <c r="K5271" s="31" t="n">
        <v>0</v>
      </c>
      <c r="L5271" s="32" t="n"/>
      <c r="M5271" s="31" t="n">
        <v>0</v>
      </c>
      <c r="N5271" s="31" t="n">
        <v>0</v>
      </c>
      <c r="O5271" s="31" t="n"/>
      <c r="P5271" s="31" t="n"/>
      <c r="Q5271" s="31" t="n">
        <v>0</v>
      </c>
      <c r="R5271" s="31" t="n"/>
      <c r="S5271" s="32" t="n"/>
      <c r="T5271" s="32" t="n"/>
      <c r="V5271" t="inlineStr">
        <is>
          <t>027gz</t>
        </is>
      </c>
      <c r="W5271" t="n">
        <v>3815</v>
      </c>
      <c r="X5271" t="n">
        <v>5359</v>
      </c>
      <c r="Z5271" t="inlineStr">
        <is>
          <t>Lennart Petrell ((N/A) C)</t>
        </is>
      </c>
    </row>
    <row r="5272">
      <c r="A5272" t="inlineStr">
        <is>
          <t>Lenni Killinen</t>
        </is>
      </c>
      <c r="B5272" t="inlineStr">
        <is>
          <t>CAR</t>
        </is>
      </c>
      <c r="C5272" t="inlineStr">
        <is>
          <t>RW</t>
        </is>
      </c>
      <c r="D5272" t="inlineStr">
        <is>
          <t>F</t>
        </is>
      </c>
      <c r="E5272" t="n">
        <v>26</v>
      </c>
      <c r="F5272" t="inlineStr">
        <is>
          <t>FA</t>
        </is>
      </c>
      <c r="G5272" t="inlineStr">
        <is>
          <t>FA</t>
        </is>
      </c>
      <c r="H5272" s="30" t="n">
        <v>1</v>
      </c>
      <c r="I5272" s="31" t="n">
        <v>0</v>
      </c>
      <c r="J5272" s="31" t="n"/>
      <c r="K5272" s="31" t="n">
        <v>0</v>
      </c>
      <c r="L5272" s="32" t="n"/>
      <c r="M5272" s="31" t="n">
        <v>0</v>
      </c>
      <c r="N5272" s="31" t="n">
        <v>0</v>
      </c>
      <c r="O5272" s="31" t="n"/>
      <c r="P5272" s="31" t="n"/>
      <c r="Q5272" s="31" t="n">
        <v>0</v>
      </c>
      <c r="R5272" s="31" t="n"/>
      <c r="S5272" s="32" t="n"/>
      <c r="T5272" s="32" t="n"/>
      <c r="V5272" t="inlineStr">
        <is>
          <t>04qz9</t>
        </is>
      </c>
      <c r="Z5272" t="inlineStr">
        <is>
          <t>Lenni Killinen (CAR RW)</t>
        </is>
      </c>
    </row>
    <row r="5273">
      <c r="A5273" t="inlineStr">
        <is>
          <t>Lenny Boos</t>
        </is>
      </c>
      <c r="B5273" t="inlineStr">
        <is>
          <t>(N/A)</t>
        </is>
      </c>
      <c r="C5273" t="inlineStr">
        <is>
          <t>C</t>
        </is>
      </c>
      <c r="D5273" t="inlineStr">
        <is>
          <t>F</t>
        </is>
      </c>
      <c r="E5273" t="n">
        <v>19</v>
      </c>
      <c r="F5273" t="inlineStr">
        <is>
          <t>FA</t>
        </is>
      </c>
      <c r="G5273" t="inlineStr">
        <is>
          <t>FA</t>
        </is>
      </c>
      <c r="H5273" s="30" t="n">
        <v>1</v>
      </c>
      <c r="I5273" s="31" t="n">
        <v>0</v>
      </c>
      <c r="J5273" s="31" t="n"/>
      <c r="K5273" s="31" t="n">
        <v>0</v>
      </c>
      <c r="L5273" s="32" t="n"/>
      <c r="M5273" s="31" t="n">
        <v>0</v>
      </c>
      <c r="N5273" s="31" t="n">
        <v>0</v>
      </c>
      <c r="O5273" s="31" t="n"/>
      <c r="P5273" s="31" t="n"/>
      <c r="Q5273" s="31" t="n">
        <v>0</v>
      </c>
      <c r="R5273" s="31" t="n"/>
      <c r="S5273" s="32" t="n"/>
      <c r="T5273" s="32" t="n"/>
      <c r="V5273" t="inlineStr">
        <is>
          <t>072iy</t>
        </is>
      </c>
      <c r="Z5273" t="inlineStr">
        <is>
          <t>Lenny Boos ((N/A) C)</t>
        </is>
      </c>
    </row>
    <row r="5274">
      <c r="A5274" t="inlineStr">
        <is>
          <t>Leo Gruba</t>
        </is>
      </c>
      <c r="B5274" t="inlineStr">
        <is>
          <t>(N/A)</t>
        </is>
      </c>
      <c r="C5274" t="inlineStr">
        <is>
          <t>D</t>
        </is>
      </c>
      <c r="D5274" t="inlineStr">
        <is>
          <t>D</t>
        </is>
      </c>
      <c r="E5274" t="n">
        <v>22</v>
      </c>
      <c r="F5274" t="inlineStr">
        <is>
          <t>FA</t>
        </is>
      </c>
      <c r="G5274" t="inlineStr">
        <is>
          <t>FA</t>
        </is>
      </c>
      <c r="H5274" s="30" t="n">
        <v>1</v>
      </c>
      <c r="I5274" s="31" t="n">
        <v>0</v>
      </c>
      <c r="J5274" s="31" t="n"/>
      <c r="K5274" s="31" t="n">
        <v>0</v>
      </c>
      <c r="L5274" s="32" t="n"/>
      <c r="M5274" s="31" t="n">
        <v>0</v>
      </c>
      <c r="N5274" s="31" t="n">
        <v>0</v>
      </c>
      <c r="O5274" s="31" t="n"/>
      <c r="P5274" s="31" t="n"/>
      <c r="Q5274" s="31" t="n">
        <v>0</v>
      </c>
      <c r="R5274" s="31" t="n"/>
      <c r="S5274" s="32" t="n"/>
      <c r="T5274" s="32" t="n"/>
      <c r="V5274" t="inlineStr">
        <is>
          <t>060xi</t>
        </is>
      </c>
      <c r="Z5274" t="inlineStr">
        <is>
          <t>Leo Gruba ((N/A) D)</t>
        </is>
      </c>
    </row>
    <row r="5275">
      <c r="A5275" t="inlineStr">
        <is>
          <t>Leo Komarov</t>
        </is>
      </c>
      <c r="B5275" t="inlineStr">
        <is>
          <t>(N/A)</t>
        </is>
      </c>
      <c r="C5275" t="inlineStr">
        <is>
          <t>RW</t>
        </is>
      </c>
      <c r="D5275" t="inlineStr">
        <is>
          <t>F</t>
        </is>
      </c>
      <c r="E5275" t="n">
        <v>39</v>
      </c>
      <c r="F5275" t="inlineStr">
        <is>
          <t>FA</t>
        </is>
      </c>
      <c r="G5275" t="inlineStr">
        <is>
          <t>FA</t>
        </is>
      </c>
      <c r="H5275" s="30" t="n">
        <v>1</v>
      </c>
      <c r="I5275" s="31" t="n">
        <v>0</v>
      </c>
      <c r="J5275" s="31" t="n"/>
      <c r="K5275" s="31" t="n">
        <v>0</v>
      </c>
      <c r="L5275" s="32" t="n"/>
      <c r="M5275" s="31" t="n">
        <v>0</v>
      </c>
      <c r="N5275" s="31" t="n">
        <v>0</v>
      </c>
      <c r="O5275" s="31" t="n"/>
      <c r="P5275" s="31" t="n"/>
      <c r="Q5275" s="31" t="n">
        <v>0</v>
      </c>
      <c r="R5275" s="31" t="n"/>
      <c r="S5275" s="32" t="n"/>
      <c r="T5275" s="32" t="n"/>
      <c r="V5275" t="inlineStr">
        <is>
          <t>02jq3</t>
        </is>
      </c>
      <c r="W5275" t="n">
        <v>3960</v>
      </c>
      <c r="X5275" t="n">
        <v>5672</v>
      </c>
      <c r="Y5275" t="inlineStr">
        <is>
          <t>36037b3e-5e9a-11e2-9b38-f4ce4684ea4c</t>
        </is>
      </c>
      <c r="Z5275" t="inlineStr">
        <is>
          <t>Leo Komarov ((N/A) RW)</t>
        </is>
      </c>
    </row>
    <row r="5276">
      <c r="A5276" t="inlineStr">
        <is>
          <t>Leo Loof</t>
        </is>
      </c>
      <c r="B5276" t="inlineStr">
        <is>
          <t>STL</t>
        </is>
      </c>
      <c r="C5276" t="inlineStr">
        <is>
          <t>D</t>
        </is>
      </c>
      <c r="D5276" t="inlineStr">
        <is>
          <t>D</t>
        </is>
      </c>
      <c r="E5276" t="n">
        <v>24</v>
      </c>
      <c r="F5276" t="inlineStr">
        <is>
          <t>FA</t>
        </is>
      </c>
      <c r="G5276" t="inlineStr">
        <is>
          <t>FA</t>
        </is>
      </c>
      <c r="H5276" s="30" t="n">
        <v>867500</v>
      </c>
      <c r="I5276" s="31" t="n">
        <v>0</v>
      </c>
      <c r="J5276" s="31" t="n"/>
      <c r="K5276" s="31" t="n">
        <v>0</v>
      </c>
      <c r="L5276" s="32" t="n"/>
      <c r="M5276" s="31" t="n">
        <v>0</v>
      </c>
      <c r="N5276" s="31" t="n">
        <v>0</v>
      </c>
      <c r="O5276" s="31" t="n"/>
      <c r="P5276" s="31" t="n"/>
      <c r="Q5276" s="31" t="n">
        <v>0</v>
      </c>
      <c r="R5276" s="31" t="n"/>
      <c r="S5276" s="32" t="n"/>
      <c r="T5276" s="32" t="n"/>
      <c r="V5276" t="inlineStr">
        <is>
          <t>05o6n</t>
        </is>
      </c>
      <c r="W5276" t="n">
        <v>6370</v>
      </c>
      <c r="Y5276" t="inlineStr">
        <is>
          <t>f088298f-2df7-4207-8068-ba6d40bce6c2</t>
        </is>
      </c>
      <c r="Z5276" t="inlineStr">
        <is>
          <t>Leo Loof (STL D)</t>
        </is>
      </c>
    </row>
    <row r="5277">
      <c r="A5277" t="inlineStr">
        <is>
          <t>Leo Pfoderl</t>
        </is>
      </c>
      <c r="B5277" t="inlineStr">
        <is>
          <t>(N/A)</t>
        </is>
      </c>
      <c r="C5277" t="inlineStr">
        <is>
          <t>RW</t>
        </is>
      </c>
      <c r="D5277" t="inlineStr">
        <is>
          <t>F</t>
        </is>
      </c>
      <c r="E5277" t="n">
        <v>33</v>
      </c>
      <c r="F5277" t="inlineStr">
        <is>
          <t>FA</t>
        </is>
      </c>
      <c r="G5277" t="inlineStr">
        <is>
          <t>FA</t>
        </is>
      </c>
      <c r="H5277" s="30" t="n">
        <v>1</v>
      </c>
      <c r="I5277" s="31" t="n">
        <v>0</v>
      </c>
      <c r="J5277" s="31" t="n"/>
      <c r="K5277" s="31" t="n">
        <v>0</v>
      </c>
      <c r="L5277" s="32" t="n"/>
      <c r="M5277" s="31" t="n">
        <v>0</v>
      </c>
      <c r="N5277" s="31" t="n">
        <v>0</v>
      </c>
      <c r="O5277" s="31" t="n"/>
      <c r="P5277" s="31" t="n"/>
      <c r="Q5277" s="31" t="n">
        <v>0</v>
      </c>
      <c r="R5277" s="31" t="n"/>
      <c r="S5277" s="32" t="n"/>
      <c r="T5277" s="32" t="n"/>
      <c r="V5277" t="inlineStr">
        <is>
          <t>05yje</t>
        </is>
      </c>
      <c r="Z5277" t="inlineStr">
        <is>
          <t>Leo Pfoderl ((N/A) RW)</t>
        </is>
      </c>
    </row>
    <row r="5278">
      <c r="A5278" t="inlineStr">
        <is>
          <t>Leo Sahlin Wallenius</t>
        </is>
      </c>
      <c r="B5278" t="inlineStr">
        <is>
          <t>SJS</t>
        </is>
      </c>
      <c r="C5278" t="inlineStr">
        <is>
          <t>D</t>
        </is>
      </c>
      <c r="D5278" t="inlineStr">
        <is>
          <t>D</t>
        </is>
      </c>
      <c r="E5278" t="n">
        <v>20</v>
      </c>
      <c r="F5278" t="inlineStr">
        <is>
          <t>T</t>
        </is>
      </c>
      <c r="G5278" t="inlineStr">
        <is>
          <t>Le Duke of Dangles</t>
        </is>
      </c>
      <c r="H5278" s="30" t="n">
        <v>940000</v>
      </c>
      <c r="I5278" s="31" t="n">
        <v>0</v>
      </c>
      <c r="J5278" s="31" t="n"/>
      <c r="K5278" s="31" t="n">
        <v>0</v>
      </c>
      <c r="L5278" s="32" t="n"/>
      <c r="M5278" s="31" t="n">
        <v>0</v>
      </c>
      <c r="N5278" s="31" t="n">
        <v>0</v>
      </c>
      <c r="O5278" s="31" t="n"/>
      <c r="P5278" s="31" t="n"/>
      <c r="Q5278" s="31" t="n">
        <v>0</v>
      </c>
      <c r="R5278" s="31" t="n"/>
      <c r="S5278" s="32" t="n"/>
      <c r="T5278" s="32" t="n"/>
      <c r="V5278" t="inlineStr">
        <is>
          <t>06lut</t>
        </is>
      </c>
      <c r="W5278" t="n">
        <v>7207</v>
      </c>
      <c r="Y5278" t="inlineStr">
        <is>
          <t>0a7c14fd-980f-48ac-bda5-52ac227a274f</t>
        </is>
      </c>
      <c r="Z5278" t="inlineStr">
        <is>
          <t>Leo Sahlin Wallenius (SJS D)</t>
        </is>
      </c>
    </row>
    <row r="5279">
      <c r="A5279" t="inlineStr">
        <is>
          <t>Leo Sundqvist</t>
        </is>
      </c>
      <c r="B5279" t="inlineStr">
        <is>
          <t>(N/A)</t>
        </is>
      </c>
      <c r="C5279" t="inlineStr">
        <is>
          <t>RW</t>
        </is>
      </c>
      <c r="D5279" t="inlineStr">
        <is>
          <t>F</t>
        </is>
      </c>
      <c r="E5279" t="n">
        <v>19</v>
      </c>
      <c r="F5279" t="inlineStr">
        <is>
          <t>FA</t>
        </is>
      </c>
      <c r="G5279" t="inlineStr">
        <is>
          <t>FA</t>
        </is>
      </c>
      <c r="H5279" s="30" t="n">
        <v>1</v>
      </c>
      <c r="I5279" s="31" t="n">
        <v>0</v>
      </c>
      <c r="J5279" s="31" t="n"/>
      <c r="K5279" s="31" t="n">
        <v>0</v>
      </c>
      <c r="L5279" s="32" t="n"/>
      <c r="M5279" s="31" t="n">
        <v>0</v>
      </c>
      <c r="N5279" s="31" t="n">
        <v>0</v>
      </c>
      <c r="O5279" s="31" t="n"/>
      <c r="P5279" s="31" t="n"/>
      <c r="Q5279" s="31" t="n">
        <v>0</v>
      </c>
      <c r="R5279" s="31" t="n"/>
      <c r="S5279" s="32" t="n"/>
      <c r="T5279" s="32" t="n"/>
      <c r="V5279" t="inlineStr">
        <is>
          <t>06ye0</t>
        </is>
      </c>
      <c r="Z5279" t="inlineStr">
        <is>
          <t>Leo Sundqvist ((N/A) RW)</t>
        </is>
      </c>
    </row>
    <row r="5280">
      <c r="A5280" t="inlineStr">
        <is>
          <t>Leo Tuuva</t>
        </is>
      </c>
      <c r="B5280" t="inlineStr">
        <is>
          <t>(N/A)</t>
        </is>
      </c>
      <c r="C5280" t="inlineStr">
        <is>
          <t>RW</t>
        </is>
      </c>
      <c r="D5280" t="inlineStr">
        <is>
          <t>F</t>
        </is>
      </c>
      <c r="E5280" t="n">
        <v>20</v>
      </c>
      <c r="F5280" t="inlineStr">
        <is>
          <t>FA</t>
        </is>
      </c>
      <c r="G5280" t="inlineStr">
        <is>
          <t>FA</t>
        </is>
      </c>
      <c r="H5280" s="30" t="n">
        <v>1</v>
      </c>
      <c r="I5280" s="31" t="n">
        <v>0</v>
      </c>
      <c r="J5280" s="31" t="n"/>
      <c r="K5280" s="31" t="n">
        <v>0</v>
      </c>
      <c r="L5280" s="32" t="n"/>
      <c r="M5280" s="31" t="n">
        <v>0</v>
      </c>
      <c r="N5280" s="31" t="n">
        <v>0</v>
      </c>
      <c r="O5280" s="31" t="n"/>
      <c r="P5280" s="31" t="n"/>
      <c r="Q5280" s="31" t="n">
        <v>0</v>
      </c>
      <c r="R5280" s="31" t="n"/>
      <c r="S5280" s="32" t="n"/>
      <c r="T5280" s="32" t="n"/>
      <c r="V5280" t="inlineStr">
        <is>
          <t>06ux4</t>
        </is>
      </c>
      <c r="Z5280" t="inlineStr">
        <is>
          <t>Leo Tuuva ((N/A) RW)</t>
        </is>
      </c>
    </row>
    <row r="5281">
      <c r="A5281" t="inlineStr">
        <is>
          <t>Leon Bristedt</t>
        </is>
      </c>
      <c r="B5281" t="inlineStr">
        <is>
          <t>(N/A)</t>
        </is>
      </c>
      <c r="C5281" t="inlineStr">
        <is>
          <t>LW</t>
        </is>
      </c>
      <c r="D5281" t="inlineStr">
        <is>
          <t>F</t>
        </is>
      </c>
      <c r="E5281" t="n">
        <v>31</v>
      </c>
      <c r="F5281" t="inlineStr">
        <is>
          <t>FA</t>
        </is>
      </c>
      <c r="G5281" t="inlineStr">
        <is>
          <t>FA</t>
        </is>
      </c>
      <c r="H5281" s="30" t="n">
        <v>1</v>
      </c>
      <c r="I5281" s="31" t="n">
        <v>0</v>
      </c>
      <c r="J5281" s="31" t="n"/>
      <c r="K5281" s="31" t="n">
        <v>0</v>
      </c>
      <c r="L5281" s="32" t="n"/>
      <c r="M5281" s="31" t="n">
        <v>0</v>
      </c>
      <c r="N5281" s="31" t="n">
        <v>0</v>
      </c>
      <c r="O5281" s="31" t="n"/>
      <c r="P5281" s="31" t="n"/>
      <c r="Q5281" s="31" t="n">
        <v>0</v>
      </c>
      <c r="R5281" s="31" t="n"/>
      <c r="S5281" s="32" t="n"/>
      <c r="T5281" s="32" t="n"/>
      <c r="V5281" t="inlineStr">
        <is>
          <t>03bxk</t>
        </is>
      </c>
      <c r="Z5281" t="inlineStr">
        <is>
          <t>Leon Bristedt ((N/A) LW)</t>
        </is>
      </c>
    </row>
    <row r="5282">
      <c r="A5282" t="inlineStr">
        <is>
          <t>Leon Gawanke</t>
        </is>
      </c>
      <c r="B5282" t="inlineStr">
        <is>
          <t>(N/A)</t>
        </is>
      </c>
      <c r="C5282" t="inlineStr">
        <is>
          <t>D</t>
        </is>
      </c>
      <c r="D5282" t="inlineStr">
        <is>
          <t>D</t>
        </is>
      </c>
      <c r="E5282" t="n">
        <v>27</v>
      </c>
      <c r="F5282" t="inlineStr">
        <is>
          <t>FA</t>
        </is>
      </c>
      <c r="G5282" t="inlineStr">
        <is>
          <t>FA</t>
        </is>
      </c>
      <c r="H5282" s="30" t="n">
        <v>1</v>
      </c>
      <c r="I5282" s="31" t="n">
        <v>0</v>
      </c>
      <c r="J5282" s="31" t="n"/>
      <c r="K5282" s="31" t="n">
        <v>0</v>
      </c>
      <c r="L5282" s="32" t="n"/>
      <c r="M5282" s="31" t="n">
        <v>0</v>
      </c>
      <c r="N5282" s="31" t="n">
        <v>0</v>
      </c>
      <c r="O5282" s="31" t="n"/>
      <c r="P5282" s="31" t="n"/>
      <c r="Q5282" s="31" t="n">
        <v>0</v>
      </c>
      <c r="R5282" s="31" t="n"/>
      <c r="S5282" s="32" t="n"/>
      <c r="T5282" s="32" t="n"/>
      <c r="V5282" t="inlineStr">
        <is>
          <t>04f74</t>
        </is>
      </c>
      <c r="W5282" t="n">
        <v>6081</v>
      </c>
      <c r="X5282" t="n">
        <v>7651</v>
      </c>
      <c r="Y5282" t="inlineStr">
        <is>
          <t>9abb1181-e1a4-44b4-821e-652775b9df68</t>
        </is>
      </c>
      <c r="Z5282" t="inlineStr">
        <is>
          <t>Leon Gawanke ((N/A) D)</t>
        </is>
      </c>
    </row>
    <row r="5283">
      <c r="A5283" t="inlineStr">
        <is>
          <t>Leon Muggli</t>
        </is>
      </c>
      <c r="B5283" t="inlineStr">
        <is>
          <t>ANA</t>
        </is>
      </c>
      <c r="C5283" t="inlineStr">
        <is>
          <t>D</t>
        </is>
      </c>
      <c r="D5283" t="inlineStr">
        <is>
          <t>D</t>
        </is>
      </c>
      <c r="E5283" t="n">
        <v>20</v>
      </c>
      <c r="F5283" t="inlineStr">
        <is>
          <t>FA</t>
        </is>
      </c>
      <c r="G5283" t="inlineStr">
        <is>
          <t>FA</t>
        </is>
      </c>
      <c r="H5283" s="30" t="n">
        <v>908333</v>
      </c>
      <c r="I5283" s="31" t="n">
        <v>0</v>
      </c>
      <c r="J5283" s="31" t="n"/>
      <c r="K5283" s="31" t="n">
        <v>0</v>
      </c>
      <c r="L5283" s="32" t="n"/>
      <c r="M5283" s="31" t="n">
        <v>0</v>
      </c>
      <c r="N5283" s="31" t="n">
        <v>0</v>
      </c>
      <c r="O5283" s="31" t="n"/>
      <c r="P5283" s="31" t="n"/>
      <c r="Q5283" s="31" t="n">
        <v>0</v>
      </c>
      <c r="R5283" s="31" t="n"/>
      <c r="S5283" s="32" t="n"/>
      <c r="T5283" s="32" t="n"/>
      <c r="V5283" t="inlineStr">
        <is>
          <t>06icv</t>
        </is>
      </c>
      <c r="W5283" t="n">
        <v>7199</v>
      </c>
      <c r="Y5283" t="inlineStr">
        <is>
          <t>4c950217-6f8e-43cc-8549-3edcb4da2c11</t>
        </is>
      </c>
      <c r="Z5283" t="inlineStr">
        <is>
          <t>Leon Muggli (ANA D)</t>
        </is>
      </c>
    </row>
    <row r="5284">
      <c r="A5284" t="inlineStr">
        <is>
          <t>Leonardo Genoni</t>
        </is>
      </c>
      <c r="B5284" t="inlineStr">
        <is>
          <t>(N/A)</t>
        </is>
      </c>
      <c r="C5284" t="inlineStr">
        <is>
          <t>G</t>
        </is>
      </c>
      <c r="D5284" t="inlineStr">
        <is>
          <t>G</t>
        </is>
      </c>
      <c r="E5284" t="n">
        <v>39</v>
      </c>
      <c r="F5284" t="inlineStr">
        <is>
          <t>FA</t>
        </is>
      </c>
      <c r="G5284" t="inlineStr">
        <is>
          <t>FA</t>
        </is>
      </c>
      <c r="H5284" s="30" t="n">
        <v>1</v>
      </c>
      <c r="I5284" s="31" t="n">
        <v>0</v>
      </c>
      <c r="J5284" s="31" t="n"/>
      <c r="K5284" s="31" t="n">
        <v>0</v>
      </c>
      <c r="L5284" s="32" t="n"/>
      <c r="M5284" s="31" t="n">
        <v>0</v>
      </c>
      <c r="N5284" s="31" t="n">
        <v>0</v>
      </c>
      <c r="O5284" s="31" t="n"/>
      <c r="P5284" s="31" t="n"/>
      <c r="Q5284" s="31" t="n">
        <v>0</v>
      </c>
      <c r="R5284" s="31" t="n"/>
      <c r="S5284" s="32" t="n"/>
      <c r="T5284" s="32" t="n"/>
      <c r="V5284" t="inlineStr">
        <is>
          <t>02697</t>
        </is>
      </c>
      <c r="W5284" t="n">
        <v>7532</v>
      </c>
      <c r="Z5284" t="inlineStr">
        <is>
          <t>Leonardo Genoni ((N/A) G)</t>
        </is>
      </c>
    </row>
    <row r="5285">
      <c r="A5285" t="inlineStr">
        <is>
          <t>Lester Lancaster</t>
        </is>
      </c>
      <c r="B5285" t="inlineStr">
        <is>
          <t>(N/A)</t>
        </is>
      </c>
      <c r="C5285" t="inlineStr">
        <is>
          <t>D</t>
        </is>
      </c>
      <c r="D5285" t="inlineStr">
        <is>
          <t>D</t>
        </is>
      </c>
      <c r="E5285" t="n">
        <v>31</v>
      </c>
      <c r="F5285" t="inlineStr">
        <is>
          <t>FA</t>
        </is>
      </c>
      <c r="G5285" t="inlineStr">
        <is>
          <t>FA</t>
        </is>
      </c>
      <c r="H5285" s="30" t="n">
        <v>1</v>
      </c>
      <c r="I5285" s="31" t="n">
        <v>0</v>
      </c>
      <c r="J5285" s="31" t="n"/>
      <c r="K5285" s="31" t="n">
        <v>0</v>
      </c>
      <c r="L5285" s="32" t="n"/>
      <c r="M5285" s="31" t="n">
        <v>0</v>
      </c>
      <c r="N5285" s="31" t="n">
        <v>0</v>
      </c>
      <c r="O5285" s="31" t="n"/>
      <c r="P5285" s="31" t="n"/>
      <c r="Q5285" s="31" t="n">
        <v>0</v>
      </c>
      <c r="R5285" s="31" t="n"/>
      <c r="S5285" s="32" t="n"/>
      <c r="T5285" s="32" t="n"/>
      <c r="V5285" t="inlineStr">
        <is>
          <t>0597o</t>
        </is>
      </c>
      <c r="X5285" t="n">
        <v>8510</v>
      </c>
      <c r="Z5285" t="inlineStr">
        <is>
          <t>Lester Lancaster ((N/A) D)</t>
        </is>
      </c>
    </row>
    <row r="5286">
      <c r="A5286" t="inlineStr">
        <is>
          <t>Lev Katzin</t>
        </is>
      </c>
      <c r="B5286" t="inlineStr">
        <is>
          <t>(N/A)</t>
        </is>
      </c>
      <c r="C5286" t="inlineStr">
        <is>
          <t>C</t>
        </is>
      </c>
      <c r="D5286" t="inlineStr">
        <is>
          <t>F</t>
        </is>
      </c>
      <c r="E5286" t="n">
        <v>19</v>
      </c>
      <c r="F5286" t="inlineStr">
        <is>
          <t>FA</t>
        </is>
      </c>
      <c r="G5286" t="inlineStr">
        <is>
          <t>FA</t>
        </is>
      </c>
      <c r="H5286" s="30" t="n">
        <v>1</v>
      </c>
      <c r="I5286" s="31" t="n">
        <v>0</v>
      </c>
      <c r="J5286" s="31" t="n"/>
      <c r="K5286" s="31" t="n">
        <v>0</v>
      </c>
      <c r="L5286" s="32" t="n"/>
      <c r="M5286" s="31" t="n">
        <v>0</v>
      </c>
      <c r="N5286" s="31" t="n">
        <v>0</v>
      </c>
      <c r="O5286" s="31" t="n"/>
      <c r="P5286" s="31" t="n"/>
      <c r="Q5286" s="31" t="n">
        <v>0</v>
      </c>
      <c r="R5286" s="31" t="n"/>
      <c r="S5286" s="32" t="n"/>
      <c r="T5286" s="32" t="n"/>
      <c r="V5286" t="inlineStr">
        <is>
          <t>06tmg</t>
        </is>
      </c>
      <c r="Z5286" t="inlineStr">
        <is>
          <t>Lev Katzin ((N/A) C)</t>
        </is>
      </c>
    </row>
    <row r="5287">
      <c r="A5287" t="inlineStr">
        <is>
          <t>Levi Harper</t>
        </is>
      </c>
      <c r="B5287" t="inlineStr">
        <is>
          <t>(N/A)</t>
        </is>
      </c>
      <c r="C5287" t="inlineStr">
        <is>
          <t>D</t>
        </is>
      </c>
      <c r="D5287" t="inlineStr">
        <is>
          <t>D</t>
        </is>
      </c>
      <c r="E5287" t="n">
        <v>17</v>
      </c>
      <c r="F5287" t="inlineStr">
        <is>
          <t>FA</t>
        </is>
      </c>
      <c r="G5287" t="inlineStr">
        <is>
          <t>FA</t>
        </is>
      </c>
      <c r="H5287" s="30" t="n">
        <v>1</v>
      </c>
      <c r="I5287" s="31" t="n">
        <v>0</v>
      </c>
      <c r="J5287" s="31" t="n"/>
      <c r="K5287" s="31" t="n">
        <v>0</v>
      </c>
      <c r="L5287" s="32" t="n"/>
      <c r="M5287" s="31" t="n">
        <v>0</v>
      </c>
      <c r="N5287" s="31" t="n">
        <v>0</v>
      </c>
      <c r="O5287" s="31" t="n"/>
      <c r="P5287" s="31" t="n"/>
      <c r="Q5287" s="31" t="n">
        <v>0</v>
      </c>
      <c r="R5287" s="31" t="n"/>
      <c r="S5287" s="32" t="n"/>
      <c r="T5287" s="32" t="n"/>
      <c r="V5287" t="inlineStr">
        <is>
          <t>074v2</t>
        </is>
      </c>
      <c r="Z5287" t="inlineStr">
        <is>
          <t>Levi Harper ((N/A) D)</t>
        </is>
      </c>
    </row>
    <row r="5288">
      <c r="A5288" t="inlineStr">
        <is>
          <t>Levi Nelson</t>
        </is>
      </c>
      <c r="B5288" t="inlineStr">
        <is>
          <t>(N/A)</t>
        </is>
      </c>
      <c r="C5288" t="inlineStr">
        <is>
          <t>C</t>
        </is>
      </c>
      <c r="D5288" t="inlineStr">
        <is>
          <t>F</t>
        </is>
      </c>
      <c r="E5288" t="n">
        <v>38</v>
      </c>
      <c r="F5288" t="inlineStr">
        <is>
          <t>FA</t>
        </is>
      </c>
      <c r="G5288" t="inlineStr">
        <is>
          <t>FA</t>
        </is>
      </c>
      <c r="H5288" s="30" t="n">
        <v>1</v>
      </c>
      <c r="I5288" s="31" t="n">
        <v>0</v>
      </c>
      <c r="J5288" s="31" t="n"/>
      <c r="K5288" s="31" t="n">
        <v>0</v>
      </c>
      <c r="L5288" s="32" t="n"/>
      <c r="M5288" s="31" t="n">
        <v>0</v>
      </c>
      <c r="N5288" s="31" t="n">
        <v>0</v>
      </c>
      <c r="O5288" s="31" t="n"/>
      <c r="P5288" s="31" t="n"/>
      <c r="Q5288" s="31" t="n">
        <v>0</v>
      </c>
      <c r="R5288" s="31" t="n"/>
      <c r="S5288" s="32" t="n"/>
      <c r="T5288" s="32" t="n"/>
      <c r="V5288" t="inlineStr">
        <is>
          <t>005gp</t>
        </is>
      </c>
      <c r="W5288" t="n">
        <v>2978</v>
      </c>
      <c r="X5288" t="n">
        <v>4431</v>
      </c>
      <c r="Z5288" t="inlineStr">
        <is>
          <t>Levi Nelson ((N/A) C)</t>
        </is>
      </c>
    </row>
    <row r="5289">
      <c r="A5289" t="inlineStr">
        <is>
          <t>Lewis Zerter-Gossage</t>
        </is>
      </c>
      <c r="B5289" t="inlineStr">
        <is>
          <t>(N/A)</t>
        </is>
      </c>
      <c r="C5289" t="inlineStr">
        <is>
          <t>RW</t>
        </is>
      </c>
      <c r="D5289" t="inlineStr">
        <is>
          <t>F</t>
        </is>
      </c>
      <c r="E5289" t="n">
        <v>31</v>
      </c>
      <c r="F5289" t="inlineStr">
        <is>
          <t>FA</t>
        </is>
      </c>
      <c r="G5289" t="inlineStr">
        <is>
          <t>FA</t>
        </is>
      </c>
      <c r="H5289" s="30" t="n">
        <v>1</v>
      </c>
      <c r="I5289" s="31" t="n">
        <v>0</v>
      </c>
      <c r="J5289" s="31" t="n"/>
      <c r="K5289" s="31" t="n">
        <v>0</v>
      </c>
      <c r="L5289" s="32" t="n"/>
      <c r="M5289" s="31" t="n">
        <v>0</v>
      </c>
      <c r="N5289" s="31" t="n">
        <v>0</v>
      </c>
      <c r="O5289" s="31" t="n"/>
      <c r="P5289" s="31" t="n"/>
      <c r="Q5289" s="31" t="n">
        <v>0</v>
      </c>
      <c r="R5289" s="31" t="n"/>
      <c r="S5289" s="32" t="n"/>
      <c r="T5289" s="32" t="n"/>
      <c r="V5289" t="inlineStr">
        <is>
          <t>04z3w</t>
        </is>
      </c>
      <c r="Z5289" t="inlineStr">
        <is>
          <t>Lewis Zerter-Gossage ((N/A) RW)</t>
        </is>
      </c>
    </row>
    <row r="5290">
      <c r="A5290" t="inlineStr">
        <is>
          <t>Liam Arnsby</t>
        </is>
      </c>
      <c r="B5290" t="inlineStr">
        <is>
          <t>FLA</t>
        </is>
      </c>
      <c r="C5290" t="inlineStr">
        <is>
          <t>C</t>
        </is>
      </c>
      <c r="D5290" t="inlineStr">
        <is>
          <t>F</t>
        </is>
      </c>
      <c r="E5290" t="n">
        <v>22</v>
      </c>
      <c r="F5290" t="inlineStr">
        <is>
          <t>FA</t>
        </is>
      </c>
      <c r="G5290" t="inlineStr">
        <is>
          <t>FA</t>
        </is>
      </c>
      <c r="H5290" s="30" t="n">
        <v>1</v>
      </c>
      <c r="I5290" s="31" t="n">
        <v>0</v>
      </c>
      <c r="J5290" s="31" t="n"/>
      <c r="K5290" s="31" t="n">
        <v>0</v>
      </c>
      <c r="L5290" s="32" t="n"/>
      <c r="M5290" s="31" t="n">
        <v>0</v>
      </c>
      <c r="N5290" s="31" t="n">
        <v>0</v>
      </c>
      <c r="O5290" s="31" t="n"/>
      <c r="P5290" s="31" t="n"/>
      <c r="Q5290" s="31" t="n">
        <v>0</v>
      </c>
      <c r="R5290" s="31" t="n"/>
      <c r="S5290" s="32" t="n"/>
      <c r="T5290" s="32" t="n"/>
      <c r="V5290" t="inlineStr">
        <is>
          <t>060om</t>
        </is>
      </c>
      <c r="Y5290" t="inlineStr">
        <is>
          <t>1ff7670d-3ad3-4ebd-b67f-aa73bb3671dd</t>
        </is>
      </c>
      <c r="Z5290" t="inlineStr">
        <is>
          <t>Liam Arnsby (FLA C)</t>
        </is>
      </c>
    </row>
    <row r="5291">
      <c r="A5291" t="inlineStr">
        <is>
          <t>Liam Coughlin</t>
        </is>
      </c>
      <c r="B5291" t="inlineStr">
        <is>
          <t>(N/A)</t>
        </is>
      </c>
      <c r="C5291" t="inlineStr">
        <is>
          <t>C</t>
        </is>
      </c>
      <c r="D5291" t="inlineStr">
        <is>
          <t>F</t>
        </is>
      </c>
      <c r="E5291" t="n">
        <v>31</v>
      </c>
      <c r="F5291" t="inlineStr">
        <is>
          <t>FA</t>
        </is>
      </c>
      <c r="G5291" t="inlineStr">
        <is>
          <t>FA</t>
        </is>
      </c>
      <c r="H5291" s="30" t="n">
        <v>1</v>
      </c>
      <c r="I5291" s="31" t="n">
        <v>0</v>
      </c>
      <c r="J5291" s="31" t="n"/>
      <c r="K5291" s="31" t="n">
        <v>0</v>
      </c>
      <c r="L5291" s="32" t="n"/>
      <c r="M5291" s="31" t="n">
        <v>0</v>
      </c>
      <c r="N5291" s="31" t="n">
        <v>0</v>
      </c>
      <c r="O5291" s="31" t="n"/>
      <c r="P5291" s="31" t="n"/>
      <c r="Q5291" s="31" t="n">
        <v>0</v>
      </c>
      <c r="R5291" s="31" t="n"/>
      <c r="S5291" s="32" t="n"/>
      <c r="T5291" s="32" t="n"/>
      <c r="V5291" t="inlineStr">
        <is>
          <t>03ecp</t>
        </is>
      </c>
      <c r="W5291" t="n">
        <v>4993</v>
      </c>
      <c r="X5291" t="n">
        <v>6498</v>
      </c>
      <c r="Z5291" t="inlineStr">
        <is>
          <t>Liam Coughlin ((N/A) C)</t>
        </is>
      </c>
    </row>
    <row r="5292">
      <c r="A5292" t="inlineStr">
        <is>
          <t>Liam Danielsson</t>
        </is>
      </c>
      <c r="B5292" t="inlineStr">
        <is>
          <t>(N/A)</t>
        </is>
      </c>
      <c r="C5292" t="inlineStr">
        <is>
          <t>RW</t>
        </is>
      </c>
      <c r="D5292" t="inlineStr">
        <is>
          <t>F</t>
        </is>
      </c>
      <c r="E5292" t="n">
        <v>20</v>
      </c>
      <c r="F5292" t="inlineStr">
        <is>
          <t>FA</t>
        </is>
      </c>
      <c r="G5292" t="inlineStr">
        <is>
          <t>FA</t>
        </is>
      </c>
      <c r="H5292" s="30" t="n">
        <v>1</v>
      </c>
      <c r="I5292" s="31" t="n">
        <v>0</v>
      </c>
      <c r="J5292" s="31" t="n"/>
      <c r="K5292" s="31" t="n">
        <v>0</v>
      </c>
      <c r="L5292" s="32" t="n"/>
      <c r="M5292" s="31" t="n">
        <v>0</v>
      </c>
      <c r="N5292" s="31" t="n">
        <v>0</v>
      </c>
      <c r="O5292" s="31" t="n"/>
      <c r="P5292" s="31" t="n"/>
      <c r="Q5292" s="31" t="n">
        <v>0</v>
      </c>
      <c r="R5292" s="31" t="n"/>
      <c r="S5292" s="32" t="n"/>
      <c r="T5292" s="32" t="n"/>
      <c r="V5292" t="inlineStr">
        <is>
          <t>06pdx</t>
        </is>
      </c>
      <c r="Z5292" t="inlineStr">
        <is>
          <t>Liam Danielsson ((N/A) RW)</t>
        </is>
      </c>
    </row>
    <row r="5293">
      <c r="A5293" t="inlineStr">
        <is>
          <t>Liam Dower Nilsson</t>
        </is>
      </c>
      <c r="B5293" t="inlineStr">
        <is>
          <t>DET</t>
        </is>
      </c>
      <c r="C5293" t="inlineStr">
        <is>
          <t>C</t>
        </is>
      </c>
      <c r="D5293" t="inlineStr">
        <is>
          <t>F</t>
        </is>
      </c>
      <c r="E5293" t="n">
        <v>23</v>
      </c>
      <c r="F5293" t="inlineStr">
        <is>
          <t>FA</t>
        </is>
      </c>
      <c r="G5293" t="inlineStr">
        <is>
          <t>FA</t>
        </is>
      </c>
      <c r="H5293" s="30" t="n">
        <v>1</v>
      </c>
      <c r="I5293" s="31" t="n">
        <v>0</v>
      </c>
      <c r="J5293" s="31" t="n"/>
      <c r="K5293" s="31" t="n">
        <v>0</v>
      </c>
      <c r="L5293" s="32" t="n"/>
      <c r="M5293" s="31" t="n">
        <v>0</v>
      </c>
      <c r="N5293" s="31" t="n">
        <v>0</v>
      </c>
      <c r="O5293" s="31" t="n"/>
      <c r="P5293" s="31" t="n"/>
      <c r="Q5293" s="31" t="n">
        <v>0</v>
      </c>
      <c r="R5293" s="31" t="n"/>
      <c r="S5293" s="32" t="n"/>
      <c r="T5293" s="32" t="n"/>
      <c r="V5293" t="inlineStr">
        <is>
          <t>05ttl</t>
        </is>
      </c>
      <c r="Y5293" t="inlineStr">
        <is>
          <t>47bda374-8b2f-44ff-b146-d00f8d154e7d</t>
        </is>
      </c>
      <c r="Z5293" t="inlineStr">
        <is>
          <t>Liam Dower Nilsson (DET C)</t>
        </is>
      </c>
    </row>
    <row r="5294">
      <c r="A5294" t="inlineStr">
        <is>
          <t>Liam Dunda</t>
        </is>
      </c>
      <c r="B5294" t="inlineStr">
        <is>
          <t>STL</t>
        </is>
      </c>
      <c r="C5294" t="inlineStr">
        <is>
          <t>LW</t>
        </is>
      </c>
      <c r="D5294" t="inlineStr">
        <is>
          <t>F</t>
        </is>
      </c>
      <c r="E5294" t="n">
        <v>28</v>
      </c>
      <c r="F5294" t="inlineStr">
        <is>
          <t>FA</t>
        </is>
      </c>
      <c r="G5294" t="inlineStr">
        <is>
          <t>FA</t>
        </is>
      </c>
      <c r="H5294" s="30" t="n">
        <v>1</v>
      </c>
      <c r="I5294" s="31" t="n">
        <v>0</v>
      </c>
      <c r="J5294" s="31" t="n"/>
      <c r="K5294" s="31" t="n">
        <v>0</v>
      </c>
      <c r="L5294" s="32" t="n"/>
      <c r="M5294" s="31" t="n">
        <v>0</v>
      </c>
      <c r="N5294" s="31" t="n">
        <v>0</v>
      </c>
      <c r="O5294" s="31" t="n"/>
      <c r="P5294" s="31" t="n"/>
      <c r="Q5294" s="31" t="n">
        <v>0</v>
      </c>
      <c r="R5294" s="31" t="n"/>
      <c r="S5294" s="32" t="n"/>
      <c r="T5294" s="32" t="n"/>
      <c r="V5294" t="inlineStr">
        <is>
          <t>03rj8</t>
        </is>
      </c>
      <c r="X5294" t="n">
        <v>6918</v>
      </c>
      <c r="Z5294" t="inlineStr">
        <is>
          <t>Liam Dunda (STL LW)</t>
        </is>
      </c>
    </row>
    <row r="5295">
      <c r="A5295" t="inlineStr">
        <is>
          <t>Liam Elofsson</t>
        </is>
      </c>
      <c r="B5295" t="inlineStr">
        <is>
          <t>(N/A)</t>
        </is>
      </c>
      <c r="C5295" t="inlineStr">
        <is>
          <t>RW</t>
        </is>
      </c>
      <c r="D5295" t="inlineStr">
        <is>
          <t>F</t>
        </is>
      </c>
      <c r="E5295" t="n">
        <v>19</v>
      </c>
      <c r="F5295" t="inlineStr">
        <is>
          <t>FA</t>
        </is>
      </c>
      <c r="G5295" t="inlineStr">
        <is>
          <t>FA</t>
        </is>
      </c>
      <c r="H5295" s="30" t="n">
        <v>1</v>
      </c>
      <c r="I5295" s="31" t="n">
        <v>0</v>
      </c>
      <c r="J5295" s="31" t="n"/>
      <c r="K5295" s="31" t="n">
        <v>0</v>
      </c>
      <c r="L5295" s="32" t="n"/>
      <c r="M5295" s="31" t="n">
        <v>0</v>
      </c>
      <c r="N5295" s="31" t="n">
        <v>0</v>
      </c>
      <c r="O5295" s="31" t="n"/>
      <c r="P5295" s="31" t="n"/>
      <c r="Q5295" s="31" t="n">
        <v>0</v>
      </c>
      <c r="R5295" s="31" t="n"/>
      <c r="S5295" s="32" t="n"/>
      <c r="T5295" s="32" t="n"/>
      <c r="V5295" t="inlineStr">
        <is>
          <t>074lp</t>
        </is>
      </c>
      <c r="Z5295" t="inlineStr">
        <is>
          <t>Liam Elofsson ((N/A) RW)</t>
        </is>
      </c>
    </row>
    <row r="5296">
      <c r="A5296" t="inlineStr">
        <is>
          <t>Liam Finlay</t>
        </is>
      </c>
      <c r="B5296" t="inlineStr">
        <is>
          <t>(N/A)</t>
        </is>
      </c>
      <c r="C5296" t="inlineStr">
        <is>
          <t>RW</t>
        </is>
      </c>
      <c r="D5296" t="inlineStr">
        <is>
          <t>F</t>
        </is>
      </c>
      <c r="E5296" t="n">
        <v>29</v>
      </c>
      <c r="F5296" t="inlineStr">
        <is>
          <t>FA</t>
        </is>
      </c>
      <c r="G5296" t="inlineStr">
        <is>
          <t>FA</t>
        </is>
      </c>
      <c r="H5296" s="30" t="n">
        <v>1</v>
      </c>
      <c r="I5296" s="31" t="n">
        <v>0</v>
      </c>
      <c r="J5296" s="31" t="n"/>
      <c r="K5296" s="31" t="n">
        <v>0</v>
      </c>
      <c r="L5296" s="32" t="n"/>
      <c r="M5296" s="31" t="n">
        <v>0</v>
      </c>
      <c r="N5296" s="31" t="n">
        <v>0</v>
      </c>
      <c r="O5296" s="31" t="n"/>
      <c r="P5296" s="31" t="n"/>
      <c r="Q5296" s="31" t="n">
        <v>0</v>
      </c>
      <c r="R5296" s="31" t="n"/>
      <c r="S5296" s="32" t="n"/>
      <c r="T5296" s="32" t="n"/>
      <c r="V5296" t="inlineStr">
        <is>
          <t>04zbw</t>
        </is>
      </c>
      <c r="Z5296" t="inlineStr">
        <is>
          <t>Liam Finlay ((N/A) RW)</t>
        </is>
      </c>
    </row>
    <row r="5297">
      <c r="A5297" t="inlineStr">
        <is>
          <t>Liam Folkes</t>
        </is>
      </c>
      <c r="B5297" t="inlineStr">
        <is>
          <t>CHI</t>
        </is>
      </c>
      <c r="C5297" t="inlineStr">
        <is>
          <t>C</t>
        </is>
      </c>
      <c r="D5297" t="inlineStr">
        <is>
          <t>F</t>
        </is>
      </c>
      <c r="E5297" t="n">
        <v>30</v>
      </c>
      <c r="F5297" t="inlineStr">
        <is>
          <t>FA</t>
        </is>
      </c>
      <c r="G5297" t="inlineStr">
        <is>
          <t>FA</t>
        </is>
      </c>
      <c r="H5297" s="30" t="n">
        <v>1</v>
      </c>
      <c r="I5297" s="31" t="n">
        <v>0</v>
      </c>
      <c r="J5297" s="31" t="n"/>
      <c r="K5297" s="31" t="n">
        <v>0</v>
      </c>
      <c r="L5297" s="32" t="n"/>
      <c r="M5297" s="31" t="n">
        <v>0</v>
      </c>
      <c r="N5297" s="31" t="n">
        <v>0</v>
      </c>
      <c r="O5297" s="31" t="n"/>
      <c r="P5297" s="31" t="n"/>
      <c r="Q5297" s="31" t="n">
        <v>0</v>
      </c>
      <c r="R5297" s="31" t="n"/>
      <c r="S5297" s="32" t="n"/>
      <c r="T5297" s="32" t="n"/>
      <c r="V5297" t="inlineStr">
        <is>
          <t>05oyu</t>
        </is>
      </c>
      <c r="Y5297" t="inlineStr">
        <is>
          <t>f241c642-b4f4-40e4-93d8-8c1a2c51e2a2</t>
        </is>
      </c>
      <c r="Z5297" t="inlineStr">
        <is>
          <t>Liam Folkes (CHI C)</t>
        </is>
      </c>
    </row>
    <row r="5298">
      <c r="A5298" t="inlineStr">
        <is>
          <t>Liam Gilmartin</t>
        </is>
      </c>
      <c r="B5298" t="inlineStr">
        <is>
          <t>(N/A)</t>
        </is>
      </c>
      <c r="C5298" t="inlineStr">
        <is>
          <t>LW</t>
        </is>
      </c>
      <c r="D5298" t="inlineStr">
        <is>
          <t>F</t>
        </is>
      </c>
      <c r="E5298" t="n">
        <v>23</v>
      </c>
      <c r="F5298" t="inlineStr">
        <is>
          <t>FA</t>
        </is>
      </c>
      <c r="G5298" t="inlineStr">
        <is>
          <t>FA</t>
        </is>
      </c>
      <c r="H5298" s="30" t="n">
        <v>1</v>
      </c>
      <c r="I5298" s="31" t="n">
        <v>0</v>
      </c>
      <c r="J5298" s="31" t="n"/>
      <c r="K5298" s="31" t="n">
        <v>0</v>
      </c>
      <c r="L5298" s="32" t="n"/>
      <c r="M5298" s="31" t="n">
        <v>0</v>
      </c>
      <c r="N5298" s="31" t="n">
        <v>0</v>
      </c>
      <c r="O5298" s="31" t="n"/>
      <c r="P5298" s="31" t="n"/>
      <c r="Q5298" s="31" t="n">
        <v>0</v>
      </c>
      <c r="R5298" s="31" t="n"/>
      <c r="S5298" s="32" t="n"/>
      <c r="T5298" s="32" t="n"/>
      <c r="V5298" t="inlineStr">
        <is>
          <t>05u4g</t>
        </is>
      </c>
      <c r="Y5298" t="inlineStr">
        <is>
          <t>4e66229b-d6ef-4582-8d71-30ba4e14a9da</t>
        </is>
      </c>
      <c r="Z5298" t="inlineStr">
        <is>
          <t>Liam Gilmartin ((N/A) LW)</t>
        </is>
      </c>
    </row>
    <row r="5299">
      <c r="A5299" t="inlineStr">
        <is>
          <t>Liam Gorman</t>
        </is>
      </c>
      <c r="B5299" t="inlineStr">
        <is>
          <t>CHI</t>
        </is>
      </c>
      <c r="C5299" t="inlineStr">
        <is>
          <t>C</t>
        </is>
      </c>
      <c r="D5299" t="inlineStr">
        <is>
          <t>F</t>
        </is>
      </c>
      <c r="E5299" t="n">
        <v>26</v>
      </c>
      <c r="F5299" t="inlineStr">
        <is>
          <t>FA</t>
        </is>
      </c>
      <c r="G5299" t="inlineStr">
        <is>
          <t>FA</t>
        </is>
      </c>
      <c r="H5299" s="30" t="n">
        <v>1</v>
      </c>
      <c r="I5299" s="31" t="n">
        <v>0</v>
      </c>
      <c r="J5299" s="31" t="n"/>
      <c r="K5299" s="31" t="n">
        <v>0</v>
      </c>
      <c r="L5299" s="32" t="n"/>
      <c r="M5299" s="31" t="n">
        <v>0</v>
      </c>
      <c r="N5299" s="31" t="n">
        <v>0</v>
      </c>
      <c r="O5299" s="31" t="n"/>
      <c r="P5299" s="31" t="n"/>
      <c r="Q5299" s="31" t="n">
        <v>0</v>
      </c>
      <c r="R5299" s="31" t="n"/>
      <c r="S5299" s="32" t="n"/>
      <c r="T5299" s="32" t="n"/>
      <c r="V5299" t="inlineStr">
        <is>
          <t>04r0u</t>
        </is>
      </c>
      <c r="W5299" t="n">
        <v>6811</v>
      </c>
      <c r="Z5299" t="inlineStr">
        <is>
          <t>Liam Gorman (CHI C)</t>
        </is>
      </c>
    </row>
    <row r="5300">
      <c r="A5300" t="inlineStr">
        <is>
          <t>Liam Greentree</t>
        </is>
      </c>
      <c r="B5300" t="inlineStr">
        <is>
          <t>NYR</t>
        </is>
      </c>
      <c r="C5300" t="inlineStr">
        <is>
          <t>RW</t>
        </is>
      </c>
      <c r="D5300" t="inlineStr">
        <is>
          <t>F</t>
        </is>
      </c>
      <c r="E5300" t="n">
        <v>20</v>
      </c>
      <c r="F5300" t="inlineStr">
        <is>
          <t>T</t>
        </is>
      </c>
      <c r="G5300" t="inlineStr">
        <is>
          <t>Sidizen Kanes</t>
        </is>
      </c>
      <c r="H5300" s="30" t="n">
        <v>942500</v>
      </c>
      <c r="I5300" s="31" t="n">
        <v>0</v>
      </c>
      <c r="J5300" s="31" t="n"/>
      <c r="K5300" s="31" t="n">
        <v>0</v>
      </c>
      <c r="L5300" s="32" t="n"/>
      <c r="M5300" s="31" t="n">
        <v>0</v>
      </c>
      <c r="N5300" s="31" t="n">
        <v>0</v>
      </c>
      <c r="O5300" s="31" t="n"/>
      <c r="P5300" s="31" t="n"/>
      <c r="Q5300" s="31" t="n">
        <v>0</v>
      </c>
      <c r="R5300" s="31" t="n"/>
      <c r="S5300" s="32" t="n"/>
      <c r="T5300" s="32" t="n"/>
      <c r="V5300" t="inlineStr">
        <is>
          <t>06hcy</t>
        </is>
      </c>
      <c r="W5300" t="n">
        <v>7144</v>
      </c>
      <c r="Y5300" t="inlineStr">
        <is>
          <t>554e2899-f8e5-4e9c-99eb-be441e8fc00b</t>
        </is>
      </c>
      <c r="Z5300" t="inlineStr">
        <is>
          <t>Liam Greentree (NYR RW)</t>
        </is>
      </c>
    </row>
    <row r="5301">
      <c r="A5301" t="inlineStr">
        <is>
          <t>Liam Hawel</t>
        </is>
      </c>
      <c r="B5301" t="inlineStr">
        <is>
          <t>CBJ</t>
        </is>
      </c>
      <c r="C5301" t="inlineStr">
        <is>
          <t>C</t>
        </is>
      </c>
      <c r="D5301" t="inlineStr">
        <is>
          <t>F</t>
        </is>
      </c>
      <c r="E5301" t="n">
        <v>27</v>
      </c>
      <c r="F5301" t="inlineStr">
        <is>
          <t>FA</t>
        </is>
      </c>
      <c r="G5301" t="inlineStr">
        <is>
          <t>FA</t>
        </is>
      </c>
      <c r="H5301" s="30" t="n">
        <v>1</v>
      </c>
      <c r="I5301" s="31" t="n">
        <v>0</v>
      </c>
      <c r="J5301" s="31" t="n"/>
      <c r="K5301" s="31" t="n">
        <v>0</v>
      </c>
      <c r="L5301" s="32" t="n"/>
      <c r="M5301" s="31" t="n">
        <v>0</v>
      </c>
      <c r="N5301" s="31" t="n">
        <v>0</v>
      </c>
      <c r="O5301" s="31" t="n"/>
      <c r="P5301" s="31" t="n"/>
      <c r="Q5301" s="31" t="n">
        <v>0</v>
      </c>
      <c r="R5301" s="31" t="n"/>
      <c r="S5301" s="32" t="n"/>
      <c r="T5301" s="32" t="n"/>
      <c r="V5301" t="inlineStr">
        <is>
          <t>04f1y</t>
        </is>
      </c>
      <c r="X5301" t="n">
        <v>7616</v>
      </c>
      <c r="Y5301" t="inlineStr">
        <is>
          <t>875b124b-72ec-40bf-a642-027e5d3aa575</t>
        </is>
      </c>
      <c r="Z5301" t="inlineStr">
        <is>
          <t>Liam Hawel (CBJ C)</t>
        </is>
      </c>
    </row>
    <row r="5302">
      <c r="A5302" t="inlineStr">
        <is>
          <t>Liam Herbst</t>
        </is>
      </c>
      <c r="B5302" t="inlineStr">
        <is>
          <t>(N/A)</t>
        </is>
      </c>
      <c r="C5302" t="inlineStr">
        <is>
          <t>G</t>
        </is>
      </c>
      <c r="D5302" t="inlineStr">
        <is>
          <t>G</t>
        </is>
      </c>
      <c r="E5302" t="n">
        <v>29</v>
      </c>
      <c r="F5302" t="inlineStr">
        <is>
          <t>FA</t>
        </is>
      </c>
      <c r="G5302" t="inlineStr">
        <is>
          <t>FA</t>
        </is>
      </c>
      <c r="H5302" s="30" t="n">
        <v>1</v>
      </c>
      <c r="I5302" s="31" t="n">
        <v>0</v>
      </c>
      <c r="J5302" s="31" t="n"/>
      <c r="K5302" s="31" t="n">
        <v>0</v>
      </c>
      <c r="L5302" s="32" t="n"/>
      <c r="M5302" s="31" t="n">
        <v>0</v>
      </c>
      <c r="N5302" s="31" t="n">
        <v>0</v>
      </c>
      <c r="O5302" s="31" t="n"/>
      <c r="P5302" s="31" t="n"/>
      <c r="Q5302" s="31" t="n">
        <v>0</v>
      </c>
      <c r="R5302" s="31" t="n"/>
      <c r="S5302" s="32" t="n"/>
      <c r="T5302" s="32" t="n"/>
      <c r="V5302" t="inlineStr">
        <is>
          <t>03mlt</t>
        </is>
      </c>
      <c r="X5302" t="n">
        <v>7048</v>
      </c>
      <c r="Z5302" t="inlineStr">
        <is>
          <t>Liam Herbst ((N/A) G)</t>
        </is>
      </c>
    </row>
    <row r="5303">
      <c r="A5303" t="inlineStr">
        <is>
          <t>Liam Kilfoil</t>
        </is>
      </c>
      <c r="B5303" t="inlineStr">
        <is>
          <t>DET</t>
        </is>
      </c>
      <c r="C5303" t="inlineStr">
        <is>
          <t>C</t>
        </is>
      </c>
      <c r="D5303" t="inlineStr">
        <is>
          <t>F</t>
        </is>
      </c>
      <c r="E5303" t="n">
        <v>19</v>
      </c>
      <c r="F5303" t="inlineStr">
        <is>
          <t>FA</t>
        </is>
      </c>
      <c r="G5303" t="inlineStr">
        <is>
          <t>FA</t>
        </is>
      </c>
      <c r="H5303" s="30" t="n">
        <v>1</v>
      </c>
      <c r="I5303" s="31" t="n">
        <v>0</v>
      </c>
      <c r="J5303" s="31" t="n"/>
      <c r="K5303" s="31" t="n">
        <v>0</v>
      </c>
      <c r="L5303" s="32" t="n"/>
      <c r="M5303" s="31" t="n">
        <v>0</v>
      </c>
      <c r="N5303" s="31" t="n">
        <v>0</v>
      </c>
      <c r="O5303" s="31" t="n"/>
      <c r="P5303" s="31" t="n"/>
      <c r="Q5303" s="31" t="n">
        <v>0</v>
      </c>
      <c r="R5303" s="31" t="n"/>
      <c r="S5303" s="32" t="n"/>
      <c r="T5303" s="32" t="n"/>
      <c r="V5303" t="inlineStr">
        <is>
          <t>06ydu</t>
        </is>
      </c>
      <c r="Y5303" t="inlineStr">
        <is>
          <t>414d766d-3d92-4d17-b7ae-f910284d0105</t>
        </is>
      </c>
      <c r="Z5303" t="inlineStr">
        <is>
          <t>Liam Kilfoil (DET C)</t>
        </is>
      </c>
    </row>
    <row r="5304">
      <c r="A5304" t="inlineStr">
        <is>
          <t>Liam Kirk</t>
        </is>
      </c>
      <c r="B5304" t="inlineStr">
        <is>
          <t>UTA</t>
        </is>
      </c>
      <c r="C5304" t="inlineStr">
        <is>
          <t>LW</t>
        </is>
      </c>
      <c r="D5304" t="inlineStr">
        <is>
          <t>F</t>
        </is>
      </c>
      <c r="E5304" t="n">
        <v>26</v>
      </c>
      <c r="F5304" t="inlineStr">
        <is>
          <t>FA</t>
        </is>
      </c>
      <c r="G5304" t="inlineStr">
        <is>
          <t>FA</t>
        </is>
      </c>
      <c r="H5304" s="30" t="n">
        <v>1</v>
      </c>
      <c r="I5304" s="31" t="n">
        <v>0</v>
      </c>
      <c r="J5304" s="31" t="n"/>
      <c r="K5304" s="31" t="n">
        <v>0</v>
      </c>
      <c r="L5304" s="32" t="n"/>
      <c r="M5304" s="31" t="n">
        <v>0</v>
      </c>
      <c r="N5304" s="31" t="n">
        <v>0</v>
      </c>
      <c r="O5304" s="31" t="n"/>
      <c r="P5304" s="31" t="n"/>
      <c r="Q5304" s="31" t="n">
        <v>0</v>
      </c>
      <c r="R5304" s="31" t="n"/>
      <c r="S5304" s="32" t="n"/>
      <c r="T5304" s="32" t="n"/>
      <c r="V5304" t="inlineStr">
        <is>
          <t>04r12</t>
        </is>
      </c>
      <c r="W5304" t="n">
        <v>5781</v>
      </c>
      <c r="X5304" t="n">
        <v>8087</v>
      </c>
      <c r="Y5304" t="inlineStr">
        <is>
          <t>fc15e2b4-2938-474b-a502-ce44af127514</t>
        </is>
      </c>
      <c r="Z5304" t="inlineStr">
        <is>
          <t>Liam Kirk (UTA LW)</t>
        </is>
      </c>
    </row>
    <row r="5305">
      <c r="A5305" t="inlineStr">
        <is>
          <t>Liam Lefebvre</t>
        </is>
      </c>
      <c r="B5305" t="inlineStr">
        <is>
          <t>LAK</t>
        </is>
      </c>
      <c r="C5305" t="inlineStr">
        <is>
          <t>C</t>
        </is>
      </c>
      <c r="D5305" t="inlineStr">
        <is>
          <t>F</t>
        </is>
      </c>
      <c r="E5305" t="n">
        <v>19</v>
      </c>
      <c r="F5305" t="inlineStr">
        <is>
          <t>FA</t>
        </is>
      </c>
      <c r="G5305" t="inlineStr">
        <is>
          <t>FA</t>
        </is>
      </c>
      <c r="H5305" s="30" t="n">
        <v>1</v>
      </c>
      <c r="I5305" s="31" t="n">
        <v>0</v>
      </c>
      <c r="J5305" s="31" t="n"/>
      <c r="K5305" s="31" t="n">
        <v>0</v>
      </c>
      <c r="L5305" s="32" t="n"/>
      <c r="M5305" s="31" t="n">
        <v>0</v>
      </c>
      <c r="N5305" s="31" t="n">
        <v>0</v>
      </c>
      <c r="O5305" s="31" t="n"/>
      <c r="P5305" s="31" t="n"/>
      <c r="Q5305" s="31" t="n">
        <v>0</v>
      </c>
      <c r="R5305" s="31" t="n"/>
      <c r="S5305" s="32" t="n"/>
      <c r="T5305" s="32" t="n"/>
      <c r="V5305" t="inlineStr">
        <is>
          <t>072u9</t>
        </is>
      </c>
      <c r="W5305" t="n">
        <v>7759</v>
      </c>
      <c r="Y5305" t="inlineStr">
        <is>
          <t>8105b3f4-b21c-4277-ba7b-ba96f891607c</t>
        </is>
      </c>
      <c r="Z5305" t="inlineStr">
        <is>
          <t>Liam Lefebvre (LAK C)</t>
        </is>
      </c>
    </row>
    <row r="5306">
      <c r="A5306" t="inlineStr">
        <is>
          <t>Liam Liston</t>
        </is>
      </c>
      <c r="B5306" t="inlineStr">
        <is>
          <t>(N/A)</t>
        </is>
      </c>
      <c r="C5306" t="inlineStr">
        <is>
          <t>G</t>
        </is>
      </c>
      <c r="D5306" t="inlineStr">
        <is>
          <t>G</t>
        </is>
      </c>
      <c r="E5306" t="n">
        <v>33</v>
      </c>
      <c r="F5306" t="inlineStr">
        <is>
          <t>FA</t>
        </is>
      </c>
      <c r="G5306" t="inlineStr">
        <is>
          <t>FA</t>
        </is>
      </c>
      <c r="H5306" s="30" t="n">
        <v>1</v>
      </c>
      <c r="I5306" s="31" t="n">
        <v>0</v>
      </c>
      <c r="J5306" s="31" t="n"/>
      <c r="K5306" s="31" t="n">
        <v>0</v>
      </c>
      <c r="L5306" s="32" t="n"/>
      <c r="M5306" s="31" t="n">
        <v>0</v>
      </c>
      <c r="N5306" s="31" t="n">
        <v>0</v>
      </c>
      <c r="O5306" s="31" t="n"/>
      <c r="P5306" s="31" t="n"/>
      <c r="Q5306" s="31" t="n">
        <v>0</v>
      </c>
      <c r="R5306" s="31" t="n"/>
      <c r="S5306" s="32" t="n"/>
      <c r="T5306" s="32" t="n"/>
      <c r="V5306" t="inlineStr">
        <is>
          <t>02h1v</t>
        </is>
      </c>
      <c r="Z5306" t="inlineStr">
        <is>
          <t>Liam Liston ((N/A) G)</t>
        </is>
      </c>
    </row>
    <row r="5307">
      <c r="A5307" t="inlineStr">
        <is>
          <t>Liam Malmquist</t>
        </is>
      </c>
      <c r="B5307" t="inlineStr">
        <is>
          <t>(N/A)</t>
        </is>
      </c>
      <c r="C5307" t="inlineStr">
        <is>
          <t>LW</t>
        </is>
      </c>
      <c r="D5307" t="inlineStr">
        <is>
          <t>F</t>
        </is>
      </c>
      <c r="E5307" t="n">
        <v>25</v>
      </c>
      <c r="F5307" t="inlineStr">
        <is>
          <t>FA</t>
        </is>
      </c>
      <c r="G5307" t="inlineStr">
        <is>
          <t>FA</t>
        </is>
      </c>
      <c r="H5307" s="30" t="n">
        <v>1</v>
      </c>
      <c r="I5307" s="31" t="n">
        <v>0</v>
      </c>
      <c r="J5307" s="31" t="n"/>
      <c r="K5307" s="31" t="n">
        <v>0</v>
      </c>
      <c r="L5307" s="32" t="n"/>
      <c r="M5307" s="31" t="n">
        <v>0</v>
      </c>
      <c r="N5307" s="31" t="n">
        <v>0</v>
      </c>
      <c r="O5307" s="31" t="n"/>
      <c r="P5307" s="31" t="n"/>
      <c r="Q5307" s="31" t="n">
        <v>0</v>
      </c>
      <c r="R5307" s="31" t="n"/>
      <c r="S5307" s="32" t="n"/>
      <c r="T5307" s="32" t="n"/>
      <c r="V5307" t="inlineStr">
        <is>
          <t>072aw</t>
        </is>
      </c>
      <c r="Z5307" t="inlineStr">
        <is>
          <t>Liam Malmquist ((N/A) LW)</t>
        </is>
      </c>
    </row>
    <row r="5308">
      <c r="A5308" t="inlineStr">
        <is>
          <t>Liam McLinskey</t>
        </is>
      </c>
      <c r="B5308" t="inlineStr">
        <is>
          <t>FLA</t>
        </is>
      </c>
      <c r="C5308" t="inlineStr">
        <is>
          <t>RW</t>
        </is>
      </c>
      <c r="D5308" t="inlineStr">
        <is>
          <t>F</t>
        </is>
      </c>
      <c r="E5308" t="n">
        <v>25</v>
      </c>
      <c r="F5308" t="inlineStr">
        <is>
          <t>FA</t>
        </is>
      </c>
      <c r="G5308" t="inlineStr">
        <is>
          <t>FA</t>
        </is>
      </c>
      <c r="H5308" s="30" t="n">
        <v>1</v>
      </c>
      <c r="I5308" s="31" t="n">
        <v>0</v>
      </c>
      <c r="J5308" s="31" t="n"/>
      <c r="K5308" s="31" t="n">
        <v>0</v>
      </c>
      <c r="L5308" s="32" t="n"/>
      <c r="M5308" s="31" t="n">
        <v>0</v>
      </c>
      <c r="N5308" s="31" t="n">
        <v>0</v>
      </c>
      <c r="O5308" s="31" t="n"/>
      <c r="P5308" s="31" t="n"/>
      <c r="Q5308" s="31" t="n">
        <v>0</v>
      </c>
      <c r="R5308" s="31" t="n"/>
      <c r="S5308" s="32" t="n"/>
      <c r="T5308" s="32" t="n"/>
      <c r="V5308" t="inlineStr">
        <is>
          <t>06kwr</t>
        </is>
      </c>
      <c r="Y5308" t="inlineStr">
        <is>
          <t>cab6b994-e3da-4e02-b9d0-d5e2060ea556</t>
        </is>
      </c>
      <c r="Z5308" t="inlineStr">
        <is>
          <t>Liam McLinskey (FLA RW)</t>
        </is>
      </c>
    </row>
    <row r="5309">
      <c r="A5309" t="inlineStr">
        <is>
          <t>Liam Pecararo</t>
        </is>
      </c>
      <c r="B5309" t="inlineStr">
        <is>
          <t>FLA</t>
        </is>
      </c>
      <c r="C5309" t="inlineStr">
        <is>
          <t>LW</t>
        </is>
      </c>
      <c r="D5309" t="inlineStr">
        <is>
          <t>F</t>
        </is>
      </c>
      <c r="E5309" t="n">
        <v>30</v>
      </c>
      <c r="F5309" t="inlineStr">
        <is>
          <t>FA</t>
        </is>
      </c>
      <c r="G5309" t="inlineStr">
        <is>
          <t>FA</t>
        </is>
      </c>
      <c r="H5309" s="30" t="n">
        <v>1</v>
      </c>
      <c r="I5309" s="31" t="n">
        <v>0</v>
      </c>
      <c r="J5309" s="31" t="n"/>
      <c r="K5309" s="31" t="n">
        <v>0</v>
      </c>
      <c r="L5309" s="32" t="n"/>
      <c r="M5309" s="31" t="n">
        <v>0</v>
      </c>
      <c r="N5309" s="31" t="n">
        <v>0</v>
      </c>
      <c r="O5309" s="31" t="n"/>
      <c r="P5309" s="31" t="n"/>
      <c r="Q5309" s="31" t="n">
        <v>0</v>
      </c>
      <c r="R5309" s="31" t="n"/>
      <c r="S5309" s="32" t="n"/>
      <c r="T5309" s="32" t="n"/>
      <c r="V5309" t="inlineStr">
        <is>
          <t>0598i</t>
        </is>
      </c>
      <c r="X5309" t="n">
        <v>8547</v>
      </c>
      <c r="Z5309" t="inlineStr">
        <is>
          <t>Liam Pecararo (FLA LW)</t>
        </is>
      </c>
    </row>
    <row r="5310">
      <c r="A5310" t="inlineStr">
        <is>
          <t>Liam Pettersson</t>
        </is>
      </c>
      <c r="B5310" t="inlineStr">
        <is>
          <t>BOS</t>
        </is>
      </c>
      <c r="C5310" t="inlineStr">
        <is>
          <t>D</t>
        </is>
      </c>
      <c r="D5310" t="inlineStr">
        <is>
          <t>D</t>
        </is>
      </c>
      <c r="E5310" t="n">
        <v>19</v>
      </c>
      <c r="F5310" t="inlineStr">
        <is>
          <t>FA</t>
        </is>
      </c>
      <c r="G5310" t="inlineStr">
        <is>
          <t>FA</t>
        </is>
      </c>
      <c r="H5310" s="30" t="n">
        <v>1</v>
      </c>
      <c r="I5310" s="31" t="n">
        <v>0</v>
      </c>
      <c r="J5310" s="31" t="n"/>
      <c r="K5310" s="31" t="n">
        <v>0</v>
      </c>
      <c r="L5310" s="32" t="n"/>
      <c r="M5310" s="31" t="n">
        <v>0</v>
      </c>
      <c r="N5310" s="31" t="n">
        <v>0</v>
      </c>
      <c r="O5310" s="31" t="n"/>
      <c r="P5310" s="31" t="n"/>
      <c r="Q5310" s="31" t="n">
        <v>0</v>
      </c>
      <c r="R5310" s="31" t="n"/>
      <c r="S5310" s="32" t="n"/>
      <c r="T5310" s="32" t="n"/>
      <c r="V5310" t="inlineStr">
        <is>
          <t>06xvw</t>
        </is>
      </c>
      <c r="W5310" t="n">
        <v>7479</v>
      </c>
      <c r="Y5310" t="inlineStr">
        <is>
          <t>3f89827f-e0d2-43ba-b51d-0fd9af9eb86f</t>
        </is>
      </c>
      <c r="Z5310" t="inlineStr">
        <is>
          <t>Liam Pettersson (BOS D)</t>
        </is>
      </c>
    </row>
    <row r="5311">
      <c r="A5311" t="inlineStr">
        <is>
          <t>Liam Pue</t>
        </is>
      </c>
      <c r="B5311" t="inlineStr">
        <is>
          <t>(N/A)</t>
        </is>
      </c>
      <c r="C5311" t="inlineStr">
        <is>
          <t>C</t>
        </is>
      </c>
      <c r="D5311" t="inlineStr">
        <is>
          <t>F</t>
        </is>
      </c>
      <c r="E5311" t="n">
        <v>16</v>
      </c>
      <c r="F5311" t="inlineStr">
        <is>
          <t>FA</t>
        </is>
      </c>
      <c r="G5311" t="inlineStr">
        <is>
          <t>FA</t>
        </is>
      </c>
      <c r="H5311" s="30" t="n">
        <v>1</v>
      </c>
      <c r="I5311" s="31" t="n">
        <v>0</v>
      </c>
      <c r="J5311" s="31" t="n"/>
      <c r="K5311" s="31" t="n">
        <v>0</v>
      </c>
      <c r="L5311" s="32" t="n"/>
      <c r="M5311" s="31" t="n">
        <v>0</v>
      </c>
      <c r="N5311" s="31" t="n">
        <v>0</v>
      </c>
      <c r="O5311" s="31" t="n"/>
      <c r="P5311" s="31" t="n"/>
      <c r="Q5311" s="31" t="n">
        <v>0</v>
      </c>
      <c r="R5311" s="31" t="n"/>
      <c r="S5311" s="32" t="n"/>
      <c r="T5311" s="32" t="n"/>
      <c r="V5311" t="inlineStr">
        <is>
          <t>072bz</t>
        </is>
      </c>
      <c r="Z5311" t="inlineStr">
        <is>
          <t>Liam Pue ((N/A) C)</t>
        </is>
      </c>
    </row>
    <row r="5312">
      <c r="A5312" t="inlineStr">
        <is>
          <t>Liam Reddox</t>
        </is>
      </c>
      <c r="B5312" t="inlineStr">
        <is>
          <t>(N/A)</t>
        </is>
      </c>
      <c r="C5312" t="inlineStr">
        <is>
          <t>LW</t>
        </is>
      </c>
      <c r="D5312" t="inlineStr">
        <is>
          <t>F</t>
        </is>
      </c>
      <c r="E5312" t="n">
        <v>40</v>
      </c>
      <c r="F5312" t="inlineStr">
        <is>
          <t>FA</t>
        </is>
      </c>
      <c r="G5312" t="inlineStr">
        <is>
          <t>FA</t>
        </is>
      </c>
      <c r="H5312" s="30" t="n">
        <v>1</v>
      </c>
      <c r="I5312" s="31" t="n">
        <v>0</v>
      </c>
      <c r="J5312" s="31" t="n"/>
      <c r="K5312" s="31" t="n">
        <v>0</v>
      </c>
      <c r="L5312" s="32" t="n"/>
      <c r="M5312" s="31" t="n">
        <v>0</v>
      </c>
      <c r="N5312" s="31" t="n">
        <v>0</v>
      </c>
      <c r="O5312" s="31" t="n"/>
      <c r="P5312" s="31" t="n"/>
      <c r="Q5312" s="31" t="n">
        <v>0</v>
      </c>
      <c r="R5312" s="31" t="n"/>
      <c r="S5312" s="32" t="n"/>
      <c r="T5312" s="32" t="n"/>
      <c r="V5312" t="inlineStr">
        <is>
          <t>003qr</t>
        </is>
      </c>
      <c r="W5312" t="n">
        <v>2911</v>
      </c>
      <c r="X5312" t="n">
        <v>3931</v>
      </c>
      <c r="Z5312" t="inlineStr">
        <is>
          <t>Liam Reddox ((N/A) LW)</t>
        </is>
      </c>
    </row>
    <row r="5313">
      <c r="A5313" t="inlineStr">
        <is>
          <t>Liam Ruck</t>
        </is>
      </c>
      <c r="B5313" t="inlineStr">
        <is>
          <t>PIT</t>
        </is>
      </c>
      <c r="C5313" t="inlineStr">
        <is>
          <t>RW</t>
        </is>
      </c>
      <c r="D5313" t="inlineStr">
        <is>
          <t>F</t>
        </is>
      </c>
      <c r="E5313" t="n">
        <v>18</v>
      </c>
      <c r="F5313" t="inlineStr">
        <is>
          <t>FA</t>
        </is>
      </c>
      <c r="G5313" t="inlineStr">
        <is>
          <t>FA</t>
        </is>
      </c>
      <c r="H5313" s="30" t="n">
        <v>1</v>
      </c>
      <c r="I5313" s="31" t="n">
        <v>0</v>
      </c>
      <c r="J5313" s="31" t="n"/>
      <c r="K5313" s="31" t="n">
        <v>0</v>
      </c>
      <c r="L5313" s="32" t="n"/>
      <c r="M5313" s="31" t="n">
        <v>0</v>
      </c>
      <c r="N5313" s="31" t="n">
        <v>0</v>
      </c>
      <c r="O5313" s="31" t="n"/>
      <c r="P5313" s="31" t="n"/>
      <c r="Q5313" s="31" t="n">
        <v>0</v>
      </c>
      <c r="R5313" s="31" t="n"/>
      <c r="S5313" s="32" t="n"/>
      <c r="T5313" s="32" t="n"/>
      <c r="V5313" t="inlineStr">
        <is>
          <t>074mg</t>
        </is>
      </c>
      <c r="W5313" t="n">
        <v>7686</v>
      </c>
      <c r="Y5313" t="inlineStr">
        <is>
          <t>89e36ac9-9acb-4d69-96e3-7f73ea72253e</t>
        </is>
      </c>
      <c r="Z5313" t="inlineStr">
        <is>
          <t>Liam Ruck (PIT RW)</t>
        </is>
      </c>
    </row>
    <row r="5314">
      <c r="A5314" t="inlineStr">
        <is>
          <t>Liam Souliere</t>
        </is>
      </c>
      <c r="B5314" t="inlineStr">
        <is>
          <t>(N/A)</t>
        </is>
      </c>
      <c r="C5314" t="inlineStr">
        <is>
          <t>G</t>
        </is>
      </c>
      <c r="D5314" t="inlineStr">
        <is>
          <t>G</t>
        </is>
      </c>
      <c r="E5314" t="n">
        <v>27</v>
      </c>
      <c r="F5314" t="inlineStr">
        <is>
          <t>FA</t>
        </is>
      </c>
      <c r="G5314" t="inlineStr">
        <is>
          <t>FA</t>
        </is>
      </c>
      <c r="H5314" s="30" t="n">
        <v>1</v>
      </c>
      <c r="I5314" s="31" t="n">
        <v>0</v>
      </c>
      <c r="J5314" s="31" t="n"/>
      <c r="K5314" s="31" t="n">
        <v>0</v>
      </c>
      <c r="L5314" s="32" t="n"/>
      <c r="M5314" s="31" t="n">
        <v>0</v>
      </c>
      <c r="N5314" s="31" t="n">
        <v>0</v>
      </c>
      <c r="O5314" s="31" t="n"/>
      <c r="P5314" s="31" t="n"/>
      <c r="Q5314" s="31" t="n">
        <v>0</v>
      </c>
      <c r="R5314" s="31" t="n"/>
      <c r="S5314" s="32" t="n"/>
      <c r="T5314" s="32" t="n"/>
      <c r="V5314" t="inlineStr">
        <is>
          <t>06asy</t>
        </is>
      </c>
      <c r="Z5314" t="inlineStr">
        <is>
          <t>Liam Souliere ((N/A) G)</t>
        </is>
      </c>
    </row>
    <row r="5315">
      <c r="A5315" t="inlineStr">
        <is>
          <t>Liam Spencer</t>
        </is>
      </c>
      <c r="B5315" t="inlineStr">
        <is>
          <t>(N/A)</t>
        </is>
      </c>
      <c r="C5315" t="inlineStr">
        <is>
          <t>D</t>
        </is>
      </c>
      <c r="D5315" t="inlineStr">
        <is>
          <t>D</t>
        </is>
      </c>
      <c r="E5315" t="n">
        <v>20</v>
      </c>
      <c r="F5315" t="inlineStr">
        <is>
          <t>FA</t>
        </is>
      </c>
      <c r="G5315" t="inlineStr">
        <is>
          <t>FA</t>
        </is>
      </c>
      <c r="H5315" s="30" t="n">
        <v>1</v>
      </c>
      <c r="I5315" s="31" t="n">
        <v>0</v>
      </c>
      <c r="J5315" s="31" t="n"/>
      <c r="K5315" s="31" t="n">
        <v>0</v>
      </c>
      <c r="L5315" s="32" t="n"/>
      <c r="M5315" s="31" t="n">
        <v>0</v>
      </c>
      <c r="N5315" s="31" t="n">
        <v>0</v>
      </c>
      <c r="O5315" s="31" t="n"/>
      <c r="P5315" s="31" t="n"/>
      <c r="Q5315" s="31" t="n">
        <v>0</v>
      </c>
      <c r="R5315" s="31" t="n"/>
      <c r="S5315" s="32" t="n"/>
      <c r="T5315" s="32" t="n"/>
      <c r="V5315" t="inlineStr">
        <is>
          <t>06mj3</t>
        </is>
      </c>
      <c r="Z5315" t="inlineStr">
        <is>
          <t>Liam Spencer ((N/A) D)</t>
        </is>
      </c>
    </row>
    <row r="5316">
      <c r="A5316" t="inlineStr">
        <is>
          <t>Liam Steele</t>
        </is>
      </c>
      <c r="B5316" t="inlineStr">
        <is>
          <t>(N/A)</t>
        </is>
      </c>
      <c r="C5316" t="inlineStr">
        <is>
          <t>D</t>
        </is>
      </c>
      <c r="D5316" t="inlineStr">
        <is>
          <t>D</t>
        </is>
      </c>
      <c r="E5316" t="n">
        <v>22</v>
      </c>
      <c r="F5316" t="inlineStr">
        <is>
          <t>FA</t>
        </is>
      </c>
      <c r="G5316" t="inlineStr">
        <is>
          <t>FA</t>
        </is>
      </c>
      <c r="H5316" s="30" t="n">
        <v>1</v>
      </c>
      <c r="I5316" s="31" t="n">
        <v>0</v>
      </c>
      <c r="J5316" s="31" t="n"/>
      <c r="K5316" s="31" t="n">
        <v>0</v>
      </c>
      <c r="L5316" s="32" t="n"/>
      <c r="M5316" s="31" t="n">
        <v>0</v>
      </c>
      <c r="N5316" s="31" t="n">
        <v>0</v>
      </c>
      <c r="O5316" s="31" t="n"/>
      <c r="P5316" s="31" t="n"/>
      <c r="Q5316" s="31" t="n">
        <v>0</v>
      </c>
      <c r="R5316" s="31" t="n"/>
      <c r="S5316" s="32" t="n"/>
      <c r="T5316" s="32" t="n"/>
      <c r="V5316" t="inlineStr">
        <is>
          <t>060wt</t>
        </is>
      </c>
      <c r="Z5316" t="inlineStr">
        <is>
          <t>Liam Steele ((N/A) D)</t>
        </is>
      </c>
    </row>
    <row r="5317">
      <c r="A5317" t="inlineStr">
        <is>
          <t>Liam Valente</t>
        </is>
      </c>
      <c r="B5317" t="inlineStr">
        <is>
          <t>(N/A)</t>
        </is>
      </c>
      <c r="C5317" t="inlineStr">
        <is>
          <t>LW</t>
        </is>
      </c>
      <c r="D5317" t="inlineStr">
        <is>
          <t>F</t>
        </is>
      </c>
      <c r="E5317" t="n">
        <v>23</v>
      </c>
      <c r="F5317" t="inlineStr">
        <is>
          <t>FA</t>
        </is>
      </c>
      <c r="G5317" t="inlineStr">
        <is>
          <t>FA</t>
        </is>
      </c>
      <c r="H5317" s="30" t="n">
        <v>1</v>
      </c>
      <c r="I5317" s="31" t="n">
        <v>0</v>
      </c>
      <c r="J5317" s="31" t="n"/>
      <c r="K5317" s="31" t="n">
        <v>0</v>
      </c>
      <c r="L5317" s="32" t="n"/>
      <c r="M5317" s="31" t="n">
        <v>0</v>
      </c>
      <c r="N5317" s="31" t="n">
        <v>0</v>
      </c>
      <c r="O5317" s="31" t="n"/>
      <c r="P5317" s="31" t="n"/>
      <c r="Q5317" s="31" t="n">
        <v>0</v>
      </c>
      <c r="R5317" s="31" t="n"/>
      <c r="S5317" s="32" t="n"/>
      <c r="T5317" s="32" t="n"/>
      <c r="V5317" t="inlineStr">
        <is>
          <t>06sfv</t>
        </is>
      </c>
      <c r="Y5317" t="inlineStr">
        <is>
          <t>30a35e73-eda6-4c39-adbb-1f59336d4d97</t>
        </is>
      </c>
      <c r="Z5317" t="inlineStr">
        <is>
          <t>Liam Valente ((N/A) LW)</t>
        </is>
      </c>
    </row>
    <row r="5318">
      <c r="A5318" t="inlineStr">
        <is>
          <t>Liam Watkins</t>
        </is>
      </c>
      <c r="B5318" t="inlineStr">
        <is>
          <t>(N/A)</t>
        </is>
      </c>
      <c r="C5318" t="inlineStr">
        <is>
          <t>LW</t>
        </is>
      </c>
      <c r="D5318" t="inlineStr">
        <is>
          <t>F</t>
        </is>
      </c>
      <c r="E5318" t="n">
        <v>22</v>
      </c>
      <c r="F5318" t="inlineStr">
        <is>
          <t>FA</t>
        </is>
      </c>
      <c r="G5318" t="inlineStr">
        <is>
          <t>FA</t>
        </is>
      </c>
      <c r="H5318" s="30" t="n">
        <v>1</v>
      </c>
      <c r="I5318" s="31" t="n">
        <v>0</v>
      </c>
      <c r="J5318" s="31" t="n"/>
      <c r="K5318" s="31" t="n">
        <v>0</v>
      </c>
      <c r="L5318" s="32" t="n"/>
      <c r="M5318" s="31" t="n">
        <v>0</v>
      </c>
      <c r="N5318" s="31" t="n">
        <v>0</v>
      </c>
      <c r="O5318" s="31" t="n"/>
      <c r="P5318" s="31" t="n"/>
      <c r="Q5318" s="31" t="n">
        <v>0</v>
      </c>
      <c r="R5318" s="31" t="n"/>
      <c r="S5318" s="32" t="n"/>
      <c r="T5318" s="32" t="n"/>
      <c r="V5318" t="inlineStr">
        <is>
          <t>06c98</t>
        </is>
      </c>
      <c r="Z5318" t="inlineStr">
        <is>
          <t>Liam Watkins ((N/A) LW)</t>
        </is>
      </c>
    </row>
    <row r="5319">
      <c r="A5319" t="inlineStr">
        <is>
          <t>Lias Andersson</t>
        </is>
      </c>
      <c r="B5319" t="inlineStr">
        <is>
          <t>MTL</t>
        </is>
      </c>
      <c r="C5319" t="inlineStr">
        <is>
          <t>C</t>
        </is>
      </c>
      <c r="D5319" t="inlineStr">
        <is>
          <t>F</t>
        </is>
      </c>
      <c r="E5319" t="n">
        <v>27</v>
      </c>
      <c r="F5319" t="inlineStr">
        <is>
          <t>FA</t>
        </is>
      </c>
      <c r="G5319" t="inlineStr">
        <is>
          <t>FA</t>
        </is>
      </c>
      <c r="H5319" s="30" t="n">
        <v>1</v>
      </c>
      <c r="I5319" s="31" t="n">
        <v>0</v>
      </c>
      <c r="J5319" s="31" t="n"/>
      <c r="K5319" s="31" t="n">
        <v>0</v>
      </c>
      <c r="L5319" s="32" t="n"/>
      <c r="M5319" s="31" t="n">
        <v>0</v>
      </c>
      <c r="N5319" s="31" t="n">
        <v>0</v>
      </c>
      <c r="O5319" s="31" t="n"/>
      <c r="P5319" s="31" t="n"/>
      <c r="Q5319" s="31" t="n">
        <v>0</v>
      </c>
      <c r="R5319" s="31" t="n"/>
      <c r="S5319" s="32" t="n"/>
      <c r="T5319" s="32" t="n"/>
      <c r="V5319" t="inlineStr">
        <is>
          <t>048wz</t>
        </is>
      </c>
      <c r="W5319" t="n">
        <v>5431</v>
      </c>
      <c r="X5319" t="n">
        <v>7522</v>
      </c>
      <c r="Y5319" t="inlineStr">
        <is>
          <t>2d04d563-2327-4a12-af6c-309941d732ad</t>
        </is>
      </c>
      <c r="Z5319" t="inlineStr">
        <is>
          <t>Lias Andersson (MTL C)</t>
        </is>
      </c>
    </row>
    <row r="5320">
      <c r="A5320" t="inlineStr">
        <is>
          <t>Libor Kasik</t>
        </is>
      </c>
      <c r="B5320" t="inlineStr">
        <is>
          <t>(N/A)</t>
        </is>
      </c>
      <c r="C5320" t="inlineStr">
        <is>
          <t>G</t>
        </is>
      </c>
      <c r="D5320" t="inlineStr">
        <is>
          <t>G</t>
        </is>
      </c>
      <c r="E5320" t="n">
        <v>34</v>
      </c>
      <c r="F5320" t="inlineStr">
        <is>
          <t>FA</t>
        </is>
      </c>
      <c r="G5320" t="inlineStr">
        <is>
          <t>FA</t>
        </is>
      </c>
      <c r="H5320" s="30" t="n">
        <v>1</v>
      </c>
      <c r="I5320" s="31" t="n">
        <v>0</v>
      </c>
      <c r="J5320" s="31" t="n"/>
      <c r="K5320" s="31" t="n">
        <v>0</v>
      </c>
      <c r="L5320" s="32" t="n"/>
      <c r="M5320" s="31" t="n">
        <v>0</v>
      </c>
      <c r="N5320" s="31" t="n">
        <v>0</v>
      </c>
      <c r="O5320" s="31" t="n"/>
      <c r="P5320" s="31" t="n"/>
      <c r="Q5320" s="31" t="n">
        <v>0</v>
      </c>
      <c r="R5320" s="31" t="n"/>
      <c r="S5320" s="32" t="n"/>
      <c r="T5320" s="32" t="n"/>
      <c r="V5320" t="inlineStr">
        <is>
          <t>03ysr</t>
        </is>
      </c>
      <c r="Z5320" t="inlineStr">
        <is>
          <t>Libor Kasik ((N/A) G)</t>
        </is>
      </c>
    </row>
    <row r="5321">
      <c r="A5321" t="inlineStr">
        <is>
          <t>Libor Sulak</t>
        </is>
      </c>
      <c r="B5321" t="inlineStr">
        <is>
          <t>(N/A)</t>
        </is>
      </c>
      <c r="C5321" t="inlineStr">
        <is>
          <t>D</t>
        </is>
      </c>
      <c r="D5321" t="inlineStr">
        <is>
          <t>D</t>
        </is>
      </c>
      <c r="E5321" t="n">
        <v>32</v>
      </c>
      <c r="F5321" t="inlineStr">
        <is>
          <t>FA</t>
        </is>
      </c>
      <c r="G5321" t="inlineStr">
        <is>
          <t>FA</t>
        </is>
      </c>
      <c r="H5321" s="30" t="n">
        <v>1</v>
      </c>
      <c r="I5321" s="31" t="n">
        <v>0</v>
      </c>
      <c r="J5321" s="31" t="n"/>
      <c r="K5321" s="31" t="n">
        <v>0</v>
      </c>
      <c r="L5321" s="32" t="n"/>
      <c r="M5321" s="31" t="n">
        <v>0</v>
      </c>
      <c r="N5321" s="31" t="n">
        <v>0</v>
      </c>
      <c r="O5321" s="31" t="n"/>
      <c r="P5321" s="31" t="n"/>
      <c r="Q5321" s="31" t="n">
        <v>0</v>
      </c>
      <c r="R5321" s="31" t="n"/>
      <c r="S5321" s="32" t="n"/>
      <c r="T5321" s="32" t="n"/>
      <c r="V5321" t="inlineStr">
        <is>
          <t>04dcz</t>
        </is>
      </c>
      <c r="W5321" t="n">
        <v>5519</v>
      </c>
      <c r="X5321" t="n">
        <v>7510</v>
      </c>
      <c r="Z5321" t="inlineStr">
        <is>
          <t>Libor Sulak ((N/A) D)</t>
        </is>
      </c>
    </row>
    <row r="5322">
      <c r="A5322" t="inlineStr">
        <is>
          <t>Libor Zabransky</t>
        </is>
      </c>
      <c r="B5322" t="inlineStr">
        <is>
          <t>(N/A)</t>
        </is>
      </c>
      <c r="C5322" t="inlineStr">
        <is>
          <t>D</t>
        </is>
      </c>
      <c r="D5322" t="inlineStr">
        <is>
          <t>D</t>
        </is>
      </c>
      <c r="E5322" t="n">
        <v>26</v>
      </c>
      <c r="F5322" t="inlineStr">
        <is>
          <t>FA</t>
        </is>
      </c>
      <c r="G5322" t="inlineStr">
        <is>
          <t>FA</t>
        </is>
      </c>
      <c r="H5322" s="30" t="n">
        <v>1</v>
      </c>
      <c r="I5322" s="31" t="n">
        <v>0</v>
      </c>
      <c r="J5322" s="31" t="n"/>
      <c r="K5322" s="31" t="n">
        <v>0</v>
      </c>
      <c r="L5322" s="32" t="n"/>
      <c r="M5322" s="31" t="n">
        <v>0</v>
      </c>
      <c r="N5322" s="31" t="n">
        <v>0</v>
      </c>
      <c r="O5322" s="31" t="n"/>
      <c r="P5322" s="31" t="n"/>
      <c r="Q5322" s="31" t="n">
        <v>0</v>
      </c>
      <c r="R5322" s="31" t="n"/>
      <c r="S5322" s="32" t="n"/>
      <c r="T5322" s="32" t="n"/>
      <c r="V5322" t="inlineStr">
        <is>
          <t>04rnf</t>
        </is>
      </c>
      <c r="Z5322" t="inlineStr">
        <is>
          <t>Libor Zabransky ((N/A) D)</t>
        </is>
      </c>
    </row>
    <row r="5323">
      <c r="A5323" t="inlineStr">
        <is>
          <t>Lieam Beamish</t>
        </is>
      </c>
      <c r="B5323" t="inlineStr">
        <is>
          <t>(N/A)</t>
        </is>
      </c>
      <c r="C5323" t="inlineStr">
        <is>
          <t>C</t>
        </is>
      </c>
      <c r="D5323" t="inlineStr">
        <is>
          <t>F</t>
        </is>
      </c>
      <c r="E5323" t="n">
        <v>19</v>
      </c>
      <c r="F5323" t="inlineStr">
        <is>
          <t>FA</t>
        </is>
      </c>
      <c r="G5323" t="inlineStr">
        <is>
          <t>FA</t>
        </is>
      </c>
      <c r="H5323" s="30" t="n">
        <v>1</v>
      </c>
      <c r="I5323" s="31" t="n">
        <v>0</v>
      </c>
      <c r="J5323" s="31" t="n"/>
      <c r="K5323" s="31" t="n">
        <v>0</v>
      </c>
      <c r="L5323" s="32" t="n"/>
      <c r="M5323" s="31" t="n">
        <v>0</v>
      </c>
      <c r="N5323" s="31" t="n">
        <v>0</v>
      </c>
      <c r="O5323" s="31" t="n"/>
      <c r="P5323" s="31" t="n"/>
      <c r="Q5323" s="31" t="n">
        <v>0</v>
      </c>
      <c r="R5323" s="31" t="n"/>
      <c r="S5323" s="32" t="n"/>
      <c r="T5323" s="32" t="n"/>
      <c r="V5323" t="inlineStr">
        <is>
          <t>06tz1</t>
        </is>
      </c>
      <c r="Z5323" t="inlineStr">
        <is>
          <t>Lieam Beamish ((N/A) C)</t>
        </is>
      </c>
    </row>
    <row r="5324">
      <c r="A5324" t="inlineStr">
        <is>
          <t>Liekit Reichle</t>
        </is>
      </c>
      <c r="B5324" t="inlineStr">
        <is>
          <t>(N/A)</t>
        </is>
      </c>
      <c r="C5324" t="inlineStr">
        <is>
          <t>LW</t>
        </is>
      </c>
      <c r="D5324" t="inlineStr">
        <is>
          <t>F</t>
        </is>
      </c>
      <c r="E5324" t="n">
        <v>23</v>
      </c>
      <c r="F5324" t="inlineStr">
        <is>
          <t>FA</t>
        </is>
      </c>
      <c r="G5324" t="inlineStr">
        <is>
          <t>FA</t>
        </is>
      </c>
      <c r="H5324" s="30" t="n">
        <v>1</v>
      </c>
      <c r="I5324" s="31" t="n">
        <v>0</v>
      </c>
      <c r="J5324" s="31" t="n"/>
      <c r="K5324" s="31" t="n">
        <v>0</v>
      </c>
      <c r="L5324" s="32" t="n"/>
      <c r="M5324" s="31" t="n">
        <v>0</v>
      </c>
      <c r="N5324" s="31" t="n">
        <v>0</v>
      </c>
      <c r="O5324" s="31" t="n"/>
      <c r="P5324" s="31" t="n"/>
      <c r="Q5324" s="31" t="n">
        <v>0</v>
      </c>
      <c r="R5324" s="31" t="n"/>
      <c r="S5324" s="32" t="n"/>
      <c r="T5324" s="32" t="n"/>
      <c r="V5324" t="inlineStr">
        <is>
          <t>05unl</t>
        </is>
      </c>
      <c r="Z5324" t="inlineStr">
        <is>
          <t>Liekit Reichle ((N/A) LW)</t>
        </is>
      </c>
    </row>
    <row r="5325">
      <c r="A5325" t="inlineStr">
        <is>
          <t>Linards Feldbergs</t>
        </is>
      </c>
      <c r="B5325" t="inlineStr">
        <is>
          <t>PIT</t>
        </is>
      </c>
      <c r="C5325" t="inlineStr">
        <is>
          <t>G</t>
        </is>
      </c>
      <c r="D5325" t="inlineStr">
        <is>
          <t>G</t>
        </is>
      </c>
      <c r="E5325" t="n">
        <v>21</v>
      </c>
      <c r="F5325" t="inlineStr">
        <is>
          <t>FA</t>
        </is>
      </c>
      <c r="G5325" t="inlineStr">
        <is>
          <t>FA</t>
        </is>
      </c>
      <c r="H5325" s="30" t="n">
        <v>1</v>
      </c>
      <c r="I5325" s="31" t="n">
        <v>0</v>
      </c>
      <c r="J5325" s="31" t="n"/>
      <c r="K5325" s="31" t="n">
        <v>0</v>
      </c>
      <c r="L5325" s="32" t="n"/>
      <c r="M5325" s="31" t="n">
        <v>0</v>
      </c>
      <c r="N5325" s="31" t="n">
        <v>0</v>
      </c>
      <c r="O5325" s="31" t="n"/>
      <c r="P5325" s="31" t="n"/>
      <c r="Q5325" s="31" t="n">
        <v>0</v>
      </c>
      <c r="R5325" s="31" t="n"/>
      <c r="S5325" s="32" t="n"/>
      <c r="T5325" s="32" t="n"/>
      <c r="V5325" t="inlineStr">
        <is>
          <t>06r3u</t>
        </is>
      </c>
      <c r="Y5325" t="inlineStr">
        <is>
          <t>b89c5cf8-5c6c-490f-907b-6485f7a64fa6</t>
        </is>
      </c>
      <c r="Z5325" t="inlineStr">
        <is>
          <t>Linards Feldbergs (PIT G)</t>
        </is>
      </c>
    </row>
    <row r="5326">
      <c r="A5326" t="inlineStr">
        <is>
          <t>Lincoln Kuehne</t>
        </is>
      </c>
      <c r="B5326" t="inlineStr">
        <is>
          <t>NYI</t>
        </is>
      </c>
      <c r="C5326" t="inlineStr">
        <is>
          <t>D</t>
        </is>
      </c>
      <c r="D5326" t="inlineStr">
        <is>
          <t>D</t>
        </is>
      </c>
      <c r="E5326" t="n">
        <v>18</v>
      </c>
      <c r="F5326" t="inlineStr">
        <is>
          <t>FA</t>
        </is>
      </c>
      <c r="G5326" t="inlineStr">
        <is>
          <t>FA</t>
        </is>
      </c>
      <c r="H5326" s="30" t="n">
        <v>1</v>
      </c>
      <c r="I5326" s="31" t="n">
        <v>0</v>
      </c>
      <c r="J5326" s="31" t="n"/>
      <c r="K5326" s="31" t="n">
        <v>0</v>
      </c>
      <c r="L5326" s="32" t="n"/>
      <c r="M5326" s="31" t="n">
        <v>0</v>
      </c>
      <c r="N5326" s="31" t="n">
        <v>0</v>
      </c>
      <c r="O5326" s="31" t="n"/>
      <c r="P5326" s="31" t="n"/>
      <c r="Q5326" s="31" t="n">
        <v>0</v>
      </c>
      <c r="R5326" s="31" t="n"/>
      <c r="S5326" s="32" t="n"/>
      <c r="T5326" s="32" t="n"/>
      <c r="V5326" t="inlineStr">
        <is>
          <t>076wz</t>
        </is>
      </c>
      <c r="Y5326" t="inlineStr">
        <is>
          <t>a9e34e67-12d7-4e72-90b6-fc14a52e60fc</t>
        </is>
      </c>
      <c r="Z5326" t="inlineStr">
        <is>
          <t>Lincoln Kuehne (NYI D)</t>
        </is>
      </c>
    </row>
    <row r="5327">
      <c r="A5327" t="inlineStr">
        <is>
          <t>Linden Vey</t>
        </is>
      </c>
      <c r="B5327" t="inlineStr">
        <is>
          <t>(N/A)</t>
        </is>
      </c>
      <c r="C5327" t="inlineStr">
        <is>
          <t>RW</t>
        </is>
      </c>
      <c r="D5327" t="inlineStr">
        <is>
          <t>F</t>
        </is>
      </c>
      <c r="E5327" t="n">
        <v>35</v>
      </c>
      <c r="F5327" t="inlineStr">
        <is>
          <t>FA</t>
        </is>
      </c>
      <c r="G5327" t="inlineStr">
        <is>
          <t>FA</t>
        </is>
      </c>
      <c r="H5327" s="30" t="n">
        <v>1</v>
      </c>
      <c r="I5327" s="31" t="n">
        <v>0</v>
      </c>
      <c r="J5327" s="31" t="n"/>
      <c r="K5327" s="31" t="n">
        <v>0</v>
      </c>
      <c r="L5327" s="32" t="n"/>
      <c r="M5327" s="31" t="n">
        <v>0</v>
      </c>
      <c r="N5327" s="31" t="n">
        <v>0</v>
      </c>
      <c r="O5327" s="31" t="n"/>
      <c r="P5327" s="31" t="n"/>
      <c r="Q5327" s="31" t="n">
        <v>0</v>
      </c>
      <c r="R5327" s="31" t="n"/>
      <c r="S5327" s="32" t="n"/>
      <c r="T5327" s="32" t="n"/>
      <c r="V5327" t="inlineStr">
        <is>
          <t>024wu</t>
        </is>
      </c>
      <c r="W5327" t="n">
        <v>3688</v>
      </c>
      <c r="X5327" t="n">
        <v>5334</v>
      </c>
      <c r="Z5327" t="inlineStr">
        <is>
          <t>Linden Vey ((N/A) RW)</t>
        </is>
      </c>
    </row>
    <row r="5328">
      <c r="A5328" t="inlineStr">
        <is>
          <t>Lino Martschini</t>
        </is>
      </c>
      <c r="B5328" t="inlineStr">
        <is>
          <t>(N/A)</t>
        </is>
      </c>
      <c r="C5328" t="inlineStr">
        <is>
          <t>RW</t>
        </is>
      </c>
      <c r="D5328" t="inlineStr">
        <is>
          <t>F</t>
        </is>
      </c>
      <c r="E5328" t="n">
        <v>33</v>
      </c>
      <c r="F5328" t="inlineStr">
        <is>
          <t>FA</t>
        </is>
      </c>
      <c r="G5328" t="inlineStr">
        <is>
          <t>FA</t>
        </is>
      </c>
      <c r="H5328" s="30" t="n">
        <v>1</v>
      </c>
      <c r="I5328" s="31" t="n">
        <v>0</v>
      </c>
      <c r="J5328" s="31" t="n"/>
      <c r="K5328" s="31" t="n">
        <v>0</v>
      </c>
      <c r="L5328" s="32" t="n"/>
      <c r="M5328" s="31" t="n">
        <v>0</v>
      </c>
      <c r="N5328" s="31" t="n">
        <v>0</v>
      </c>
      <c r="O5328" s="31" t="n"/>
      <c r="P5328" s="31" t="n"/>
      <c r="Q5328" s="31" t="n">
        <v>0</v>
      </c>
      <c r="R5328" s="31" t="n"/>
      <c r="S5328" s="32" t="n"/>
      <c r="T5328" s="32" t="n"/>
      <c r="V5328" t="inlineStr">
        <is>
          <t>03yej</t>
        </is>
      </c>
      <c r="Z5328" t="inlineStr">
        <is>
          <t>Lino Martschini ((N/A) RW)</t>
        </is>
      </c>
    </row>
    <row r="5329">
      <c r="A5329" t="inlineStr">
        <is>
          <t>Linus Arnesson</t>
        </is>
      </c>
      <c r="B5329" t="inlineStr">
        <is>
          <t>(N/A)</t>
        </is>
      </c>
      <c r="C5329" t="inlineStr">
        <is>
          <t>D</t>
        </is>
      </c>
      <c r="D5329" t="inlineStr">
        <is>
          <t>D</t>
        </is>
      </c>
      <c r="E5329" t="n">
        <v>31</v>
      </c>
      <c r="F5329" t="inlineStr">
        <is>
          <t>FA</t>
        </is>
      </c>
      <c r="G5329" t="inlineStr">
        <is>
          <t>FA</t>
        </is>
      </c>
      <c r="H5329" s="30" t="n">
        <v>1</v>
      </c>
      <c r="I5329" s="31" t="n">
        <v>0</v>
      </c>
      <c r="J5329" s="31" t="n"/>
      <c r="K5329" s="31" t="n">
        <v>0</v>
      </c>
      <c r="L5329" s="32" t="n"/>
      <c r="M5329" s="31" t="n">
        <v>0</v>
      </c>
      <c r="N5329" s="31" t="n">
        <v>0</v>
      </c>
      <c r="O5329" s="31" t="n"/>
      <c r="P5329" s="31" t="n"/>
      <c r="Q5329" s="31" t="n">
        <v>0</v>
      </c>
      <c r="R5329" s="31" t="n"/>
      <c r="S5329" s="32" t="n"/>
      <c r="T5329" s="32" t="n"/>
      <c r="V5329" t="inlineStr">
        <is>
          <t>031oh</t>
        </is>
      </c>
      <c r="W5329" t="n">
        <v>4180</v>
      </c>
      <c r="X5329" t="n">
        <v>6040</v>
      </c>
      <c r="Z5329" t="inlineStr">
        <is>
          <t>Linus Arnesson ((N/A) D)</t>
        </is>
      </c>
    </row>
    <row r="5330">
      <c r="A5330" t="inlineStr">
        <is>
          <t>Linus Brandl</t>
        </is>
      </c>
      <c r="B5330" t="inlineStr">
        <is>
          <t>(N/A)</t>
        </is>
      </c>
      <c r="C5330" t="inlineStr">
        <is>
          <t>C</t>
        </is>
      </c>
      <c r="D5330" t="inlineStr">
        <is>
          <t>F</t>
        </is>
      </c>
      <c r="E5330" t="n">
        <v>21</v>
      </c>
      <c r="F5330" t="inlineStr">
        <is>
          <t>FA</t>
        </is>
      </c>
      <c r="G5330" t="inlineStr">
        <is>
          <t>FA</t>
        </is>
      </c>
      <c r="H5330" s="30" t="n">
        <v>1</v>
      </c>
      <c r="I5330" s="31" t="n">
        <v>0</v>
      </c>
      <c r="J5330" s="31" t="n"/>
      <c r="K5330" s="31" t="n">
        <v>0</v>
      </c>
      <c r="L5330" s="32" t="n"/>
      <c r="M5330" s="31" t="n">
        <v>0</v>
      </c>
      <c r="N5330" s="31" t="n">
        <v>0</v>
      </c>
      <c r="O5330" s="31" t="n"/>
      <c r="P5330" s="31" t="n"/>
      <c r="Q5330" s="31" t="n">
        <v>0</v>
      </c>
      <c r="R5330" s="31" t="n"/>
      <c r="S5330" s="32" t="n"/>
      <c r="T5330" s="32" t="n"/>
      <c r="V5330" t="inlineStr">
        <is>
          <t>065pg</t>
        </is>
      </c>
      <c r="Z5330" t="inlineStr">
        <is>
          <t>Linus Brandl ((N/A) C)</t>
        </is>
      </c>
    </row>
    <row r="5331">
      <c r="A5331" t="inlineStr">
        <is>
          <t>Linus Eriksson</t>
        </is>
      </c>
      <c r="B5331" t="inlineStr">
        <is>
          <t>FLA</t>
        </is>
      </c>
      <c r="C5331" t="inlineStr">
        <is>
          <t>C</t>
        </is>
      </c>
      <c r="D5331" t="inlineStr">
        <is>
          <t>F</t>
        </is>
      </c>
      <c r="E5331" t="n">
        <v>20</v>
      </c>
      <c r="F5331" t="inlineStr">
        <is>
          <t>T</t>
        </is>
      </c>
      <c r="G5331" t="inlineStr">
        <is>
          <t>Brost</t>
        </is>
      </c>
      <c r="H5331" s="30" t="n">
        <v>1</v>
      </c>
      <c r="I5331" s="31" t="n">
        <v>0</v>
      </c>
      <c r="J5331" s="31" t="n"/>
      <c r="K5331" s="31" t="n">
        <v>0</v>
      </c>
      <c r="L5331" s="32" t="n"/>
      <c r="M5331" s="31" t="n">
        <v>0</v>
      </c>
      <c r="N5331" s="31" t="n">
        <v>0</v>
      </c>
      <c r="O5331" s="31" t="n"/>
      <c r="P5331" s="31" t="n"/>
      <c r="Q5331" s="31" t="n">
        <v>0</v>
      </c>
      <c r="R5331" s="31" t="n"/>
      <c r="S5331" s="32" t="n"/>
      <c r="T5331" s="32" t="n"/>
      <c r="V5331" t="inlineStr">
        <is>
          <t>06ll0</t>
        </is>
      </c>
      <c r="W5331" t="n">
        <v>7175</v>
      </c>
      <c r="Y5331" t="inlineStr">
        <is>
          <t>e9805a4d-8a0a-4c9c-9220-574885512e60</t>
        </is>
      </c>
      <c r="Z5331" t="inlineStr">
        <is>
          <t>Linus Eriksson (FLA C)</t>
        </is>
      </c>
    </row>
    <row r="5332">
      <c r="A5332" t="inlineStr">
        <is>
          <t>Linus Fernstrom</t>
        </is>
      </c>
      <c r="B5332" t="inlineStr">
        <is>
          <t>(N/A)</t>
        </is>
      </c>
      <c r="C5332" t="inlineStr">
        <is>
          <t>G</t>
        </is>
      </c>
      <c r="D5332" t="inlineStr">
        <is>
          <t>G</t>
        </is>
      </c>
      <c r="E5332" t="n">
        <v>39</v>
      </c>
      <c r="F5332" t="inlineStr">
        <is>
          <t>FA</t>
        </is>
      </c>
      <c r="G5332" t="inlineStr">
        <is>
          <t>FA</t>
        </is>
      </c>
      <c r="H5332" s="30" t="n">
        <v>1</v>
      </c>
      <c r="I5332" s="31" t="n">
        <v>0</v>
      </c>
      <c r="J5332" s="31" t="n"/>
      <c r="K5332" s="31" t="n">
        <v>0</v>
      </c>
      <c r="L5332" s="32" t="n"/>
      <c r="M5332" s="31" t="n">
        <v>0</v>
      </c>
      <c r="N5332" s="31" t="n">
        <v>0</v>
      </c>
      <c r="O5332" s="31" t="n"/>
      <c r="P5332" s="31" t="n"/>
      <c r="Q5332" s="31" t="n">
        <v>0</v>
      </c>
      <c r="R5332" s="31" t="n"/>
      <c r="S5332" s="32" t="n"/>
      <c r="T5332" s="32" t="n"/>
      <c r="V5332" t="inlineStr">
        <is>
          <t>03rri</t>
        </is>
      </c>
      <c r="Z5332" t="inlineStr">
        <is>
          <t>Linus Fernstrom ((N/A) G)</t>
        </is>
      </c>
    </row>
    <row r="5333">
      <c r="A5333" t="inlineStr">
        <is>
          <t>Linus Funck</t>
        </is>
      </c>
      <c r="B5333" t="inlineStr">
        <is>
          <t>COL</t>
        </is>
      </c>
      <c r="C5333" t="inlineStr">
        <is>
          <t>D</t>
        </is>
      </c>
      <c r="D5333" t="inlineStr">
        <is>
          <t>D</t>
        </is>
      </c>
      <c r="E5333" t="n">
        <v>19</v>
      </c>
      <c r="F5333" t="inlineStr">
        <is>
          <t>FA</t>
        </is>
      </c>
      <c r="G5333" t="inlineStr">
        <is>
          <t>FA</t>
        </is>
      </c>
      <c r="H5333" s="30" t="n">
        <v>1</v>
      </c>
      <c r="I5333" s="31" t="n">
        <v>0</v>
      </c>
      <c r="J5333" s="31" t="n"/>
      <c r="K5333" s="31" t="n">
        <v>0</v>
      </c>
      <c r="L5333" s="32" t="n"/>
      <c r="M5333" s="31" t="n">
        <v>0</v>
      </c>
      <c r="N5333" s="31" t="n">
        <v>0</v>
      </c>
      <c r="O5333" s="31" t="n"/>
      <c r="P5333" s="31" t="n"/>
      <c r="Q5333" s="31" t="n">
        <v>0</v>
      </c>
      <c r="R5333" s="31" t="n"/>
      <c r="S5333" s="32" t="n"/>
      <c r="T5333" s="32" t="n"/>
      <c r="V5333" t="inlineStr">
        <is>
          <t>06tyu</t>
        </is>
      </c>
      <c r="Y5333" t="inlineStr">
        <is>
          <t>735daf60-1004-453d-8213-4a3d19777681</t>
        </is>
      </c>
      <c r="Z5333" t="inlineStr">
        <is>
          <t>Linus Funck (COL D)</t>
        </is>
      </c>
    </row>
    <row r="5334">
      <c r="A5334" t="inlineStr">
        <is>
          <t>Linus Hemstrom</t>
        </is>
      </c>
      <c r="B5334" t="inlineStr">
        <is>
          <t>(N/A)</t>
        </is>
      </c>
      <c r="C5334" t="inlineStr">
        <is>
          <t>RW</t>
        </is>
      </c>
      <c r="D5334" t="inlineStr">
        <is>
          <t>F</t>
        </is>
      </c>
      <c r="E5334" t="n">
        <v>22</v>
      </c>
      <c r="F5334" t="inlineStr">
        <is>
          <t>FA</t>
        </is>
      </c>
      <c r="G5334" t="inlineStr">
        <is>
          <t>FA</t>
        </is>
      </c>
      <c r="H5334" s="30" t="n">
        <v>1</v>
      </c>
      <c r="I5334" s="31" t="n">
        <v>0</v>
      </c>
      <c r="J5334" s="31" t="n"/>
      <c r="K5334" s="31" t="n">
        <v>0</v>
      </c>
      <c r="L5334" s="32" t="n"/>
      <c r="M5334" s="31" t="n">
        <v>0</v>
      </c>
      <c r="N5334" s="31" t="n">
        <v>0</v>
      </c>
      <c r="O5334" s="31" t="n"/>
      <c r="P5334" s="31" t="n"/>
      <c r="Q5334" s="31" t="n">
        <v>0</v>
      </c>
      <c r="R5334" s="31" t="n"/>
      <c r="S5334" s="32" t="n"/>
      <c r="T5334" s="32" t="n"/>
      <c r="V5334" t="inlineStr">
        <is>
          <t>0637t</t>
        </is>
      </c>
      <c r="Z5334" t="inlineStr">
        <is>
          <t>Linus Hemstrom ((N/A) RW)</t>
        </is>
      </c>
    </row>
    <row r="5335">
      <c r="A5335" t="inlineStr">
        <is>
          <t>Linus Hogberg</t>
        </is>
      </c>
      <c r="B5335" t="inlineStr">
        <is>
          <t>PHI</t>
        </is>
      </c>
      <c r="C5335" t="inlineStr">
        <is>
          <t>D</t>
        </is>
      </c>
      <c r="D5335" t="inlineStr">
        <is>
          <t>D</t>
        </is>
      </c>
      <c r="E5335" t="n">
        <v>28</v>
      </c>
      <c r="F5335" t="inlineStr">
        <is>
          <t>FA</t>
        </is>
      </c>
      <c r="G5335" t="inlineStr">
        <is>
          <t>FA</t>
        </is>
      </c>
      <c r="H5335" s="30" t="n">
        <v>1</v>
      </c>
      <c r="I5335" s="31" t="n">
        <v>0</v>
      </c>
      <c r="J5335" s="31" t="n"/>
      <c r="K5335" s="31" t="n">
        <v>0</v>
      </c>
      <c r="L5335" s="32" t="n"/>
      <c r="M5335" s="31" t="n">
        <v>0</v>
      </c>
      <c r="N5335" s="31" t="n">
        <v>0</v>
      </c>
      <c r="O5335" s="31" t="n"/>
      <c r="P5335" s="31" t="n"/>
      <c r="Q5335" s="31" t="n">
        <v>0</v>
      </c>
      <c r="R5335" s="31" t="n"/>
      <c r="S5335" s="32" t="n"/>
      <c r="T5335" s="32" t="n"/>
      <c r="V5335" t="inlineStr">
        <is>
          <t>042xs</t>
        </is>
      </c>
      <c r="W5335" t="n">
        <v>6332</v>
      </c>
      <c r="X5335" t="n">
        <v>7245</v>
      </c>
      <c r="Y5335" t="inlineStr">
        <is>
          <t>f6158549-d720-4184-bf3b-87cf6d6bbaf4</t>
        </is>
      </c>
      <c r="Z5335" t="inlineStr">
        <is>
          <t>Linus Hogberg (PHI D)</t>
        </is>
      </c>
    </row>
    <row r="5336">
      <c r="A5336" t="inlineStr">
        <is>
          <t>Linus Hultstrom</t>
        </is>
      </c>
      <c r="B5336" t="inlineStr">
        <is>
          <t>(N/A)</t>
        </is>
      </c>
      <c r="C5336" t="inlineStr">
        <is>
          <t>D</t>
        </is>
      </c>
      <c r="D5336" t="inlineStr">
        <is>
          <t>D</t>
        </is>
      </c>
      <c r="E5336" t="n">
        <v>33</v>
      </c>
      <c r="F5336" t="inlineStr">
        <is>
          <t>FA</t>
        </is>
      </c>
      <c r="G5336" t="inlineStr">
        <is>
          <t>FA</t>
        </is>
      </c>
      <c r="H5336" s="30" t="n">
        <v>1</v>
      </c>
      <c r="I5336" s="31" t="n">
        <v>0</v>
      </c>
      <c r="J5336" s="31" t="n"/>
      <c r="K5336" s="31" t="n">
        <v>0</v>
      </c>
      <c r="L5336" s="32" t="n"/>
      <c r="M5336" s="31" t="n">
        <v>0</v>
      </c>
      <c r="N5336" s="31" t="n">
        <v>0</v>
      </c>
      <c r="O5336" s="31" t="n"/>
      <c r="P5336" s="31" t="n"/>
      <c r="Q5336" s="31" t="n">
        <v>0</v>
      </c>
      <c r="R5336" s="31" t="n"/>
      <c r="S5336" s="32" t="n"/>
      <c r="T5336" s="32" t="n"/>
      <c r="V5336" t="inlineStr">
        <is>
          <t>03npg</t>
        </is>
      </c>
      <c r="W5336" t="n">
        <v>5116</v>
      </c>
      <c r="X5336" t="n">
        <v>7099</v>
      </c>
      <c r="Z5336" t="inlineStr">
        <is>
          <t>Linus Hultstrom ((N/A) D)</t>
        </is>
      </c>
    </row>
    <row r="5337">
      <c r="A5337" t="inlineStr">
        <is>
          <t>Linus Klasen</t>
        </is>
      </c>
      <c r="B5337" t="inlineStr">
        <is>
          <t>(N/A)</t>
        </is>
      </c>
      <c r="C5337" t="inlineStr">
        <is>
          <t>LW</t>
        </is>
      </c>
      <c r="D5337" t="inlineStr">
        <is>
          <t>F</t>
        </is>
      </c>
      <c r="E5337" t="n">
        <v>40</v>
      </c>
      <c r="F5337" t="inlineStr">
        <is>
          <t>FA</t>
        </is>
      </c>
      <c r="G5337" t="inlineStr">
        <is>
          <t>FA</t>
        </is>
      </c>
      <c r="H5337" s="30" t="n">
        <v>1</v>
      </c>
      <c r="I5337" s="31" t="n">
        <v>0</v>
      </c>
      <c r="J5337" s="31" t="n"/>
      <c r="K5337" s="31" t="n">
        <v>0</v>
      </c>
      <c r="L5337" s="32" t="n"/>
      <c r="M5337" s="31" t="n">
        <v>0</v>
      </c>
      <c r="N5337" s="31" t="n">
        <v>0</v>
      </c>
      <c r="O5337" s="31" t="n"/>
      <c r="P5337" s="31" t="n"/>
      <c r="Q5337" s="31" t="n">
        <v>0</v>
      </c>
      <c r="R5337" s="31" t="n"/>
      <c r="S5337" s="32" t="n"/>
      <c r="T5337" s="32" t="n"/>
      <c r="V5337" t="inlineStr">
        <is>
          <t>01tkm</t>
        </is>
      </c>
      <c r="W5337" t="n">
        <v>3472</v>
      </c>
      <c r="X5337" t="n">
        <v>4887</v>
      </c>
      <c r="Z5337" t="inlineStr">
        <is>
          <t>Linus Klasen ((N/A) LW)</t>
        </is>
      </c>
    </row>
    <row r="5338">
      <c r="A5338" t="inlineStr">
        <is>
          <t>Linus Lindstrand Cronholm</t>
        </is>
      </c>
      <c r="B5338" t="inlineStr">
        <is>
          <t>(N/A)</t>
        </is>
      </c>
      <c r="C5338" t="inlineStr">
        <is>
          <t>D</t>
        </is>
      </c>
      <c r="D5338" t="inlineStr">
        <is>
          <t>D</t>
        </is>
      </c>
      <c r="E5338" t="n">
        <v>26</v>
      </c>
      <c r="F5338" t="inlineStr">
        <is>
          <t>FA</t>
        </is>
      </c>
      <c r="G5338" t="inlineStr">
        <is>
          <t>FA</t>
        </is>
      </c>
      <c r="H5338" s="30" t="n">
        <v>1</v>
      </c>
      <c r="I5338" s="31" t="n">
        <v>0</v>
      </c>
      <c r="J5338" s="31" t="n"/>
      <c r="K5338" s="31" t="n">
        <v>0</v>
      </c>
      <c r="L5338" s="32" t="n"/>
      <c r="M5338" s="31" t="n">
        <v>0</v>
      </c>
      <c r="N5338" s="31" t="n">
        <v>0</v>
      </c>
      <c r="O5338" s="31" t="n"/>
      <c r="P5338" s="31" t="n"/>
      <c r="Q5338" s="31" t="n">
        <v>0</v>
      </c>
      <c r="R5338" s="31" t="n"/>
      <c r="S5338" s="32" t="n"/>
      <c r="T5338" s="32" t="n"/>
      <c r="V5338" t="inlineStr">
        <is>
          <t>04qzm</t>
        </is>
      </c>
      <c r="Z5338" t="inlineStr">
        <is>
          <t>Linus Lindstrand Cronholm ((N/A) D)</t>
        </is>
      </c>
    </row>
    <row r="5339">
      <c r="A5339" t="inlineStr">
        <is>
          <t>Linus Lindstrom</t>
        </is>
      </c>
      <c r="B5339" t="inlineStr">
        <is>
          <t>CGY</t>
        </is>
      </c>
      <c r="C5339" t="inlineStr">
        <is>
          <t>C</t>
        </is>
      </c>
      <c r="D5339" t="inlineStr">
        <is>
          <t>F</t>
        </is>
      </c>
      <c r="E5339" t="n">
        <v>28</v>
      </c>
      <c r="F5339" t="inlineStr">
        <is>
          <t>FA</t>
        </is>
      </c>
      <c r="G5339" t="inlineStr">
        <is>
          <t>FA</t>
        </is>
      </c>
      <c r="H5339" s="30" t="n">
        <v>1</v>
      </c>
      <c r="I5339" s="31" t="n">
        <v>0</v>
      </c>
      <c r="J5339" s="31" t="n"/>
      <c r="K5339" s="31" t="n">
        <v>0</v>
      </c>
      <c r="L5339" s="32" t="n"/>
      <c r="M5339" s="31" t="n">
        <v>0</v>
      </c>
      <c r="N5339" s="31" t="n">
        <v>0</v>
      </c>
      <c r="O5339" s="31" t="n"/>
      <c r="P5339" s="31" t="n"/>
      <c r="Q5339" s="31" t="n">
        <v>0</v>
      </c>
      <c r="R5339" s="31" t="n"/>
      <c r="S5339" s="32" t="n"/>
      <c r="T5339" s="32" t="n"/>
      <c r="V5339" t="inlineStr">
        <is>
          <t>042wq</t>
        </is>
      </c>
      <c r="X5339" t="n">
        <v>7203</v>
      </c>
      <c r="Z5339" t="inlineStr">
        <is>
          <t>Linus Lindstrom (CGY C)</t>
        </is>
      </c>
    </row>
    <row r="5340">
      <c r="A5340" t="inlineStr">
        <is>
          <t>Linus Loob Trygg</t>
        </is>
      </c>
      <c r="B5340" t="inlineStr">
        <is>
          <t>(N/A)</t>
        </is>
      </c>
      <c r="C5340" t="inlineStr">
        <is>
          <t>C</t>
        </is>
      </c>
      <c r="D5340" t="inlineStr">
        <is>
          <t>F</t>
        </is>
      </c>
      <c r="E5340" t="n">
        <v>18</v>
      </c>
      <c r="F5340" t="inlineStr">
        <is>
          <t>FA</t>
        </is>
      </c>
      <c r="G5340" t="inlineStr">
        <is>
          <t>FA</t>
        </is>
      </c>
      <c r="H5340" s="30" t="n">
        <v>1</v>
      </c>
      <c r="I5340" s="31" t="n">
        <v>0</v>
      </c>
      <c r="J5340" s="31" t="n"/>
      <c r="K5340" s="31" t="n">
        <v>0</v>
      </c>
      <c r="L5340" s="32" t="n"/>
      <c r="M5340" s="31" t="n">
        <v>0</v>
      </c>
      <c r="N5340" s="31" t="n">
        <v>0</v>
      </c>
      <c r="O5340" s="31" t="n"/>
      <c r="P5340" s="31" t="n"/>
      <c r="Q5340" s="31" t="n">
        <v>0</v>
      </c>
      <c r="R5340" s="31" t="n"/>
      <c r="S5340" s="32" t="n"/>
      <c r="T5340" s="32" t="n"/>
      <c r="V5340" t="inlineStr">
        <is>
          <t>074mc</t>
        </is>
      </c>
      <c r="Z5340" t="inlineStr">
        <is>
          <t>Linus Loob Trygg ((N/A) C)</t>
        </is>
      </c>
    </row>
    <row r="5341">
      <c r="A5341" t="inlineStr">
        <is>
          <t>Linus Nassen</t>
        </is>
      </c>
      <c r="B5341" t="inlineStr">
        <is>
          <t>(N/A)</t>
        </is>
      </c>
      <c r="C5341" t="inlineStr">
        <is>
          <t>D</t>
        </is>
      </c>
      <c r="D5341" t="inlineStr">
        <is>
          <t>D</t>
        </is>
      </c>
      <c r="E5341" t="n">
        <v>28</v>
      </c>
      <c r="F5341" t="inlineStr">
        <is>
          <t>FA</t>
        </is>
      </c>
      <c r="G5341" t="inlineStr">
        <is>
          <t>FA</t>
        </is>
      </c>
      <c r="H5341" s="30" t="n">
        <v>1</v>
      </c>
      <c r="I5341" s="31" t="n">
        <v>0</v>
      </c>
      <c r="J5341" s="31" t="n"/>
      <c r="K5341" s="31" t="n">
        <v>0</v>
      </c>
      <c r="L5341" s="32" t="n"/>
      <c r="M5341" s="31" t="n">
        <v>0</v>
      </c>
      <c r="N5341" s="31" t="n">
        <v>0</v>
      </c>
      <c r="O5341" s="31" t="n"/>
      <c r="P5341" s="31" t="n"/>
      <c r="Q5341" s="31" t="n">
        <v>0</v>
      </c>
      <c r="R5341" s="31" t="n"/>
      <c r="S5341" s="32" t="n"/>
      <c r="T5341" s="32" t="n"/>
      <c r="V5341" t="inlineStr">
        <is>
          <t>042wm</t>
        </is>
      </c>
      <c r="W5341" t="n">
        <v>5252</v>
      </c>
      <c r="X5341" t="n">
        <v>7196</v>
      </c>
      <c r="Z5341" t="inlineStr">
        <is>
          <t>Linus Nassen ((N/A) D)</t>
        </is>
      </c>
    </row>
    <row r="5342">
      <c r="A5342" t="inlineStr">
        <is>
          <t>Linus Nassen</t>
        </is>
      </c>
      <c r="B5342" t="inlineStr">
        <is>
          <t>(N/A)</t>
        </is>
      </c>
      <c r="C5342" t="inlineStr">
        <is>
          <t>C</t>
        </is>
      </c>
      <c r="D5342" t="inlineStr">
        <is>
          <t>F</t>
        </is>
      </c>
      <c r="E5342" t="n">
        <v>26</v>
      </c>
      <c r="F5342" t="inlineStr">
        <is>
          <t>FA</t>
        </is>
      </c>
      <c r="G5342" t="inlineStr">
        <is>
          <t>FA</t>
        </is>
      </c>
      <c r="H5342" s="30" t="n">
        <v>1</v>
      </c>
      <c r="I5342" s="31" t="n">
        <v>0</v>
      </c>
      <c r="J5342" s="31" t="n"/>
      <c r="K5342" s="31" t="n">
        <v>0</v>
      </c>
      <c r="L5342" s="32" t="n"/>
      <c r="M5342" s="31" t="n">
        <v>0</v>
      </c>
      <c r="N5342" s="31" t="n">
        <v>0</v>
      </c>
      <c r="O5342" s="31" t="n"/>
      <c r="P5342" s="31" t="n"/>
      <c r="Q5342" s="31" t="n">
        <v>0</v>
      </c>
      <c r="R5342" s="31" t="n"/>
      <c r="S5342" s="32" t="n"/>
      <c r="T5342" s="32" t="n"/>
      <c r="V5342" t="inlineStr">
        <is>
          <t>05r1x</t>
        </is>
      </c>
      <c r="Z5342" t="inlineStr">
        <is>
          <t>Linus Nassen ((N/A) C)</t>
        </is>
      </c>
    </row>
    <row r="5343">
      <c r="A5343" t="inlineStr">
        <is>
          <t>Linus Nyman</t>
        </is>
      </c>
      <c r="B5343" t="inlineStr">
        <is>
          <t>(N/A)</t>
        </is>
      </c>
      <c r="C5343" t="inlineStr">
        <is>
          <t>LW</t>
        </is>
      </c>
      <c r="D5343" t="inlineStr">
        <is>
          <t>F</t>
        </is>
      </c>
      <c r="E5343" t="n">
        <v>27</v>
      </c>
      <c r="F5343" t="inlineStr">
        <is>
          <t>FA</t>
        </is>
      </c>
      <c r="G5343" t="inlineStr">
        <is>
          <t>FA</t>
        </is>
      </c>
      <c r="H5343" s="30" t="n">
        <v>1</v>
      </c>
      <c r="I5343" s="31" t="n">
        <v>0</v>
      </c>
      <c r="J5343" s="31" t="n"/>
      <c r="K5343" s="31" t="n">
        <v>0</v>
      </c>
      <c r="L5343" s="32" t="n"/>
      <c r="M5343" s="31" t="n">
        <v>0</v>
      </c>
      <c r="N5343" s="31" t="n">
        <v>0</v>
      </c>
      <c r="O5343" s="31" t="n"/>
      <c r="P5343" s="31" t="n"/>
      <c r="Q5343" s="31" t="n">
        <v>0</v>
      </c>
      <c r="R5343" s="31" t="n"/>
      <c r="S5343" s="32" t="n"/>
      <c r="T5343" s="32" t="n"/>
      <c r="V5343" t="inlineStr">
        <is>
          <t>04fh5</t>
        </is>
      </c>
      <c r="Z5343" t="inlineStr">
        <is>
          <t>Linus Nyman ((N/A) LW)</t>
        </is>
      </c>
    </row>
    <row r="5344">
      <c r="A5344" t="inlineStr">
        <is>
          <t>Linus Oberg</t>
        </is>
      </c>
      <c r="B5344" t="inlineStr">
        <is>
          <t>SJS</t>
        </is>
      </c>
      <c r="C5344" t="inlineStr">
        <is>
          <t>C</t>
        </is>
      </c>
      <c r="D5344" t="inlineStr">
        <is>
          <t>F</t>
        </is>
      </c>
      <c r="E5344" t="n">
        <v>26</v>
      </c>
      <c r="F5344" t="inlineStr">
        <is>
          <t>FA</t>
        </is>
      </c>
      <c r="G5344" t="inlineStr">
        <is>
          <t>FA</t>
        </is>
      </c>
      <c r="H5344" s="30" t="n">
        <v>1</v>
      </c>
      <c r="I5344" s="31" t="n">
        <v>0</v>
      </c>
      <c r="J5344" s="31" t="n"/>
      <c r="K5344" s="31" t="n">
        <v>0</v>
      </c>
      <c r="L5344" s="32" t="n"/>
      <c r="M5344" s="31" t="n">
        <v>0</v>
      </c>
      <c r="N5344" s="31" t="n">
        <v>0</v>
      </c>
      <c r="O5344" s="31" t="n"/>
      <c r="P5344" s="31" t="n"/>
      <c r="Q5344" s="31" t="n">
        <v>0</v>
      </c>
      <c r="R5344" s="31" t="n"/>
      <c r="S5344" s="32" t="n"/>
      <c r="T5344" s="32" t="n"/>
      <c r="V5344" t="inlineStr">
        <is>
          <t>05oyg</t>
        </is>
      </c>
      <c r="Y5344" t="inlineStr">
        <is>
          <t>204a5127-bcb5-4c2d-ab85-5799c570ff30</t>
        </is>
      </c>
      <c r="Z5344" t="inlineStr">
        <is>
          <t>Linus Oberg (SJS C)</t>
        </is>
      </c>
    </row>
    <row r="5345">
      <c r="A5345" t="inlineStr">
        <is>
          <t>Linus Olund</t>
        </is>
      </c>
      <c r="B5345" t="inlineStr">
        <is>
          <t>(N/A)</t>
        </is>
      </c>
      <c r="C5345" t="inlineStr">
        <is>
          <t>C</t>
        </is>
      </c>
      <c r="D5345" t="inlineStr">
        <is>
          <t>F</t>
        </is>
      </c>
      <c r="E5345" t="n">
        <v>29</v>
      </c>
      <c r="F5345" t="inlineStr">
        <is>
          <t>FA</t>
        </is>
      </c>
      <c r="G5345" t="inlineStr">
        <is>
          <t>FA</t>
        </is>
      </c>
      <c r="H5345" s="30" t="n">
        <v>1</v>
      </c>
      <c r="I5345" s="31" t="n">
        <v>0</v>
      </c>
      <c r="J5345" s="31" t="n"/>
      <c r="K5345" s="31" t="n">
        <v>0</v>
      </c>
      <c r="L5345" s="32" t="n"/>
      <c r="M5345" s="31" t="n">
        <v>0</v>
      </c>
      <c r="N5345" s="31" t="n">
        <v>0</v>
      </c>
      <c r="O5345" s="31" t="n"/>
      <c r="P5345" s="31" t="n"/>
      <c r="Q5345" s="31" t="n">
        <v>0</v>
      </c>
      <c r="R5345" s="31" t="n"/>
      <c r="S5345" s="32" t="n"/>
      <c r="T5345" s="32" t="n"/>
      <c r="V5345" t="inlineStr">
        <is>
          <t>03sda</t>
        </is>
      </c>
      <c r="W5345" t="n">
        <v>5671</v>
      </c>
      <c r="X5345" t="n">
        <v>7670</v>
      </c>
      <c r="Z5345" t="inlineStr">
        <is>
          <t>Linus Olund ((N/A) C)</t>
        </is>
      </c>
    </row>
    <row r="5346">
      <c r="A5346" t="inlineStr">
        <is>
          <t>Linus Omark</t>
        </is>
      </c>
      <c r="B5346" t="inlineStr">
        <is>
          <t>(N/A)</t>
        </is>
      </c>
      <c r="C5346" t="inlineStr">
        <is>
          <t>LW</t>
        </is>
      </c>
      <c r="D5346" t="inlineStr">
        <is>
          <t>F</t>
        </is>
      </c>
      <c r="E5346" t="n">
        <v>39</v>
      </c>
      <c r="F5346" t="inlineStr">
        <is>
          <t>FA</t>
        </is>
      </c>
      <c r="G5346" t="inlineStr">
        <is>
          <t>FA</t>
        </is>
      </c>
      <c r="H5346" s="30" t="n">
        <v>1</v>
      </c>
      <c r="I5346" s="31" t="n">
        <v>0</v>
      </c>
      <c r="J5346" s="31" t="n"/>
      <c r="K5346" s="31" t="n">
        <v>0</v>
      </c>
      <c r="L5346" s="32" t="n"/>
      <c r="M5346" s="31" t="n">
        <v>0</v>
      </c>
      <c r="N5346" s="31" t="n">
        <v>0</v>
      </c>
      <c r="O5346" s="31" t="n"/>
      <c r="P5346" s="31" t="n"/>
      <c r="Q5346" s="31" t="n">
        <v>0</v>
      </c>
      <c r="R5346" s="31" t="n"/>
      <c r="S5346" s="32" t="n"/>
      <c r="T5346" s="32" t="n"/>
      <c r="V5346" t="inlineStr">
        <is>
          <t>01d91</t>
        </is>
      </c>
      <c r="W5346" t="n">
        <v>3622</v>
      </c>
      <c r="X5346" t="n">
        <v>4872</v>
      </c>
      <c r="Z5346" t="inlineStr">
        <is>
          <t>Linus Omark ((N/A) LW)</t>
        </is>
      </c>
    </row>
    <row r="5347">
      <c r="A5347" t="inlineStr">
        <is>
          <t>Linus Sandin</t>
        </is>
      </c>
      <c r="B5347" t="inlineStr">
        <is>
          <t>PHI</t>
        </is>
      </c>
      <c r="C5347" t="inlineStr">
        <is>
          <t>RW</t>
        </is>
      </c>
      <c r="D5347" t="inlineStr">
        <is>
          <t>F</t>
        </is>
      </c>
      <c r="E5347" t="n">
        <v>30</v>
      </c>
      <c r="F5347" t="inlineStr">
        <is>
          <t>FA</t>
        </is>
      </c>
      <c r="G5347" t="inlineStr">
        <is>
          <t>FA</t>
        </is>
      </c>
      <c r="H5347" s="30" t="n">
        <v>1</v>
      </c>
      <c r="I5347" s="31" t="n">
        <v>0</v>
      </c>
      <c r="J5347" s="31" t="n"/>
      <c r="K5347" s="31" t="n">
        <v>0</v>
      </c>
      <c r="L5347" s="32" t="n"/>
      <c r="M5347" s="31" t="n">
        <v>0</v>
      </c>
      <c r="N5347" s="31" t="n">
        <v>0</v>
      </c>
      <c r="O5347" s="31" t="n"/>
      <c r="P5347" s="31" t="n"/>
      <c r="Q5347" s="31" t="n">
        <v>0</v>
      </c>
      <c r="R5347" s="31" t="n"/>
      <c r="S5347" s="32" t="n"/>
      <c r="T5347" s="32" t="n"/>
      <c r="V5347" t="inlineStr">
        <is>
          <t>059x6</t>
        </is>
      </c>
      <c r="W5347" t="n">
        <v>6270</v>
      </c>
      <c r="X5347" t="n">
        <v>8612</v>
      </c>
      <c r="Y5347" t="inlineStr">
        <is>
          <t>bb70877d-f665-4f0c-84dd-c36d3b4d624e</t>
        </is>
      </c>
      <c r="Z5347" t="inlineStr">
        <is>
          <t>Linus Sandin (PHI RW)</t>
        </is>
      </c>
    </row>
    <row r="5348">
      <c r="A5348" t="inlineStr">
        <is>
          <t>Linus Sjodin</t>
        </is>
      </c>
      <c r="B5348" t="inlineStr">
        <is>
          <t>BUF</t>
        </is>
      </c>
      <c r="C5348" t="inlineStr">
        <is>
          <t>C</t>
        </is>
      </c>
      <c r="D5348" t="inlineStr">
        <is>
          <t>F</t>
        </is>
      </c>
      <c r="E5348" t="n">
        <v>23</v>
      </c>
      <c r="F5348" t="inlineStr">
        <is>
          <t>FA</t>
        </is>
      </c>
      <c r="G5348" t="inlineStr">
        <is>
          <t>FA</t>
        </is>
      </c>
      <c r="H5348" s="30" t="n">
        <v>1</v>
      </c>
      <c r="I5348" s="31" t="n">
        <v>0</v>
      </c>
      <c r="J5348" s="31" t="n"/>
      <c r="K5348" s="31" t="n">
        <v>0</v>
      </c>
      <c r="L5348" s="32" t="n"/>
      <c r="M5348" s="31" t="n">
        <v>0</v>
      </c>
      <c r="N5348" s="31" t="n">
        <v>0</v>
      </c>
      <c r="O5348" s="31" t="n"/>
      <c r="P5348" s="31" t="n"/>
      <c r="Q5348" s="31" t="n">
        <v>0</v>
      </c>
      <c r="R5348" s="31" t="n"/>
      <c r="S5348" s="32" t="n"/>
      <c r="T5348" s="32" t="n"/>
      <c r="V5348" t="inlineStr">
        <is>
          <t>05uwt</t>
        </is>
      </c>
      <c r="Z5348" t="inlineStr">
        <is>
          <t>Linus Sjodin (BUF C)</t>
        </is>
      </c>
    </row>
    <row r="5349">
      <c r="A5349" t="inlineStr">
        <is>
          <t>Linus Soderstrom</t>
        </is>
      </c>
      <c r="B5349" t="inlineStr">
        <is>
          <t>(N/A)</t>
        </is>
      </c>
      <c r="C5349" t="inlineStr">
        <is>
          <t>G</t>
        </is>
      </c>
      <c r="D5349" t="inlineStr">
        <is>
          <t>G</t>
        </is>
      </c>
      <c r="E5349" t="n">
        <v>30</v>
      </c>
      <c r="F5349" t="inlineStr">
        <is>
          <t>FA</t>
        </is>
      </c>
      <c r="G5349" t="inlineStr">
        <is>
          <t>FA</t>
        </is>
      </c>
      <c r="H5349" s="30" t="n">
        <v>1</v>
      </c>
      <c r="I5349" s="31" t="n">
        <v>0</v>
      </c>
      <c r="J5349" s="31" t="n"/>
      <c r="K5349" s="31" t="n">
        <v>0</v>
      </c>
      <c r="L5349" s="32" t="n"/>
      <c r="M5349" s="31" t="n">
        <v>0</v>
      </c>
      <c r="N5349" s="31" t="n">
        <v>0</v>
      </c>
      <c r="O5349" s="31" t="n"/>
      <c r="P5349" s="31" t="n"/>
      <c r="Q5349" s="31" t="n">
        <v>0</v>
      </c>
      <c r="R5349" s="31" t="n"/>
      <c r="S5349" s="32" t="n"/>
      <c r="T5349" s="32" t="n"/>
      <c r="V5349" t="inlineStr">
        <is>
          <t>03ebv</t>
        </is>
      </c>
      <c r="W5349" t="n">
        <v>4425</v>
      </c>
      <c r="X5349" t="n">
        <v>6463</v>
      </c>
      <c r="Z5349" t="inlineStr">
        <is>
          <t>Linus Soderstrom ((N/A) G)</t>
        </is>
      </c>
    </row>
    <row r="5350">
      <c r="A5350" t="inlineStr">
        <is>
          <t>Linus Weissbach</t>
        </is>
      </c>
      <c r="B5350" t="inlineStr">
        <is>
          <t>(N/A)</t>
        </is>
      </c>
      <c r="C5350" t="inlineStr">
        <is>
          <t>RW</t>
        </is>
      </c>
      <c r="D5350" t="inlineStr">
        <is>
          <t>F</t>
        </is>
      </c>
      <c r="E5350" t="n">
        <v>28</v>
      </c>
      <c r="F5350" t="inlineStr">
        <is>
          <t>FA</t>
        </is>
      </c>
      <c r="G5350" t="inlineStr">
        <is>
          <t>FA</t>
        </is>
      </c>
      <c r="H5350" s="30" t="n">
        <v>1</v>
      </c>
      <c r="I5350" s="31" t="n">
        <v>0</v>
      </c>
      <c r="J5350" s="31" t="n"/>
      <c r="K5350" s="31" t="n">
        <v>0</v>
      </c>
      <c r="L5350" s="32" t="n"/>
      <c r="M5350" s="31" t="n">
        <v>0</v>
      </c>
      <c r="N5350" s="31" t="n">
        <v>0</v>
      </c>
      <c r="O5350" s="31" t="n"/>
      <c r="P5350" s="31" t="n"/>
      <c r="Q5350" s="31" t="n">
        <v>0</v>
      </c>
      <c r="R5350" s="31" t="n"/>
      <c r="S5350" s="32" t="n"/>
      <c r="T5350" s="32" t="n"/>
      <c r="V5350" t="inlineStr">
        <is>
          <t>043f2</t>
        </is>
      </c>
      <c r="W5350" t="n">
        <v>6410</v>
      </c>
      <c r="X5350" t="n">
        <v>7707</v>
      </c>
      <c r="Y5350" t="inlineStr">
        <is>
          <t>b76748f2-077d-446b-af55-3f5a86cb0e66</t>
        </is>
      </c>
      <c r="Z5350" t="inlineStr">
        <is>
          <t>Linus Weissbach ((N/A) RW)</t>
        </is>
      </c>
    </row>
    <row r="5351">
      <c r="A5351" t="inlineStr">
        <is>
          <t>Lirim Amidovski</t>
        </is>
      </c>
      <c r="B5351" t="inlineStr">
        <is>
          <t>MIN</t>
        </is>
      </c>
      <c r="C5351" t="inlineStr">
        <is>
          <t>RW</t>
        </is>
      </c>
      <c r="D5351" t="inlineStr">
        <is>
          <t>F</t>
        </is>
      </c>
      <c r="E5351" t="n">
        <v>19</v>
      </c>
      <c r="F5351" t="inlineStr">
        <is>
          <t>FA</t>
        </is>
      </c>
      <c r="G5351" t="inlineStr">
        <is>
          <t>FA</t>
        </is>
      </c>
      <c r="H5351" s="30" t="n">
        <v>1</v>
      </c>
      <c r="I5351" s="31" t="n">
        <v>0</v>
      </c>
      <c r="J5351" s="31" t="n"/>
      <c r="K5351" s="31" t="n">
        <v>0</v>
      </c>
      <c r="L5351" s="32" t="n"/>
      <c r="M5351" s="31" t="n">
        <v>0</v>
      </c>
      <c r="N5351" s="31" t="n">
        <v>0</v>
      </c>
      <c r="O5351" s="31" t="n"/>
      <c r="P5351" s="31" t="n"/>
      <c r="Q5351" s="31" t="n">
        <v>0</v>
      </c>
      <c r="R5351" s="31" t="n"/>
      <c r="S5351" s="32" t="n"/>
      <c r="T5351" s="32" t="n"/>
      <c r="V5351" t="inlineStr">
        <is>
          <t>06uhb</t>
        </is>
      </c>
      <c r="Y5351" t="inlineStr">
        <is>
          <t>c8febeea-9f60-4698-9d55-d0591f289c7e</t>
        </is>
      </c>
      <c r="Z5351" t="inlineStr">
        <is>
          <t>Lirim Amidovski (MIN RW)</t>
        </is>
      </c>
    </row>
    <row r="5352">
      <c r="A5352" t="inlineStr">
        <is>
          <t>Lleyton Moore</t>
        </is>
      </c>
      <c r="B5352" t="inlineStr">
        <is>
          <t>UTA</t>
        </is>
      </c>
      <c r="C5352" t="inlineStr">
        <is>
          <t>D</t>
        </is>
      </c>
      <c r="D5352" t="inlineStr">
        <is>
          <t>D</t>
        </is>
      </c>
      <c r="E5352" t="n">
        <v>24</v>
      </c>
      <c r="F5352" t="inlineStr">
        <is>
          <t>FA</t>
        </is>
      </c>
      <c r="G5352" t="inlineStr">
        <is>
          <t>FA</t>
        </is>
      </c>
      <c r="H5352" s="30" t="n">
        <v>1</v>
      </c>
      <c r="I5352" s="31" t="n">
        <v>0</v>
      </c>
      <c r="J5352" s="31" t="n"/>
      <c r="K5352" s="31" t="n">
        <v>0</v>
      </c>
      <c r="L5352" s="32" t="n"/>
      <c r="M5352" s="31" t="n">
        <v>0</v>
      </c>
      <c r="N5352" s="31" t="n">
        <v>0</v>
      </c>
      <c r="O5352" s="31" t="n"/>
      <c r="P5352" s="31" t="n"/>
      <c r="Q5352" s="31" t="n">
        <v>0</v>
      </c>
      <c r="R5352" s="31" t="n"/>
      <c r="S5352" s="32" t="n"/>
      <c r="T5352" s="32" t="n"/>
      <c r="V5352" t="inlineStr">
        <is>
          <t>05nxz</t>
        </is>
      </c>
      <c r="Y5352" t="inlineStr">
        <is>
          <t>681b99ad-1a6e-4934-af7c-4466f96b59bb</t>
        </is>
      </c>
      <c r="Z5352" t="inlineStr">
        <is>
          <t>Lleyton Moore (UTA D)</t>
        </is>
      </c>
    </row>
    <row r="5353">
      <c r="A5353" t="inlineStr">
        <is>
          <t>Lleyton Roed</t>
        </is>
      </c>
      <c r="B5353" t="inlineStr">
        <is>
          <t>SEA</t>
        </is>
      </c>
      <c r="C5353" t="inlineStr">
        <is>
          <t>LW</t>
        </is>
      </c>
      <c r="D5353" t="inlineStr">
        <is>
          <t>F</t>
        </is>
      </c>
      <c r="E5353" t="n">
        <v>24</v>
      </c>
      <c r="F5353" t="inlineStr">
        <is>
          <t>FA</t>
        </is>
      </c>
      <c r="G5353" t="inlineStr">
        <is>
          <t>FA</t>
        </is>
      </c>
      <c r="H5353" s="30" t="n">
        <v>850000</v>
      </c>
      <c r="I5353" s="31" t="n">
        <v>0</v>
      </c>
      <c r="J5353" s="31" t="n"/>
      <c r="K5353" s="31" t="n">
        <v>0</v>
      </c>
      <c r="L5353" s="32" t="n"/>
      <c r="M5353" s="31" t="n">
        <v>0</v>
      </c>
      <c r="N5353" s="31" t="n">
        <v>0</v>
      </c>
      <c r="O5353" s="31" t="n"/>
      <c r="P5353" s="31" t="n"/>
      <c r="Q5353" s="31" t="n">
        <v>0</v>
      </c>
      <c r="R5353" s="31" t="n"/>
      <c r="S5353" s="32" t="n"/>
      <c r="T5353" s="32" t="n"/>
      <c r="V5353" t="inlineStr">
        <is>
          <t>06je5</t>
        </is>
      </c>
      <c r="W5353" t="n">
        <v>7099</v>
      </c>
      <c r="Y5353" t="inlineStr">
        <is>
          <t>da00ff36-893a-48f8-bdad-6604c3ee2afc</t>
        </is>
      </c>
      <c r="Z5353" t="inlineStr">
        <is>
          <t>Lleyton Roed (SEA LW)</t>
        </is>
      </c>
    </row>
    <row r="5354">
      <c r="A5354" t="inlineStr">
        <is>
          <t>Logan Barlage</t>
        </is>
      </c>
      <c r="B5354" t="inlineStr">
        <is>
          <t>(N/A)</t>
        </is>
      </c>
      <c r="C5354" t="inlineStr">
        <is>
          <t>C</t>
        </is>
      </c>
      <c r="D5354" t="inlineStr">
        <is>
          <t>F</t>
        </is>
      </c>
      <c r="E5354" t="n">
        <v>25</v>
      </c>
      <c r="F5354" t="inlineStr">
        <is>
          <t>FA</t>
        </is>
      </c>
      <c r="G5354" t="inlineStr">
        <is>
          <t>FA</t>
        </is>
      </c>
      <c r="H5354" s="30" t="n">
        <v>1</v>
      </c>
      <c r="I5354" s="31" t="n">
        <v>0</v>
      </c>
      <c r="J5354" s="31" t="n"/>
      <c r="K5354" s="31" t="n">
        <v>0</v>
      </c>
      <c r="L5354" s="32" t="n"/>
      <c r="M5354" s="31" t="n">
        <v>0</v>
      </c>
      <c r="N5354" s="31" t="n">
        <v>0</v>
      </c>
      <c r="O5354" s="31" t="n"/>
      <c r="P5354" s="31" t="n"/>
      <c r="Q5354" s="31" t="n">
        <v>0</v>
      </c>
      <c r="R5354" s="31" t="n"/>
      <c r="S5354" s="32" t="n"/>
      <c r="T5354" s="32" t="n"/>
      <c r="V5354" t="inlineStr">
        <is>
          <t>04ldd</t>
        </is>
      </c>
      <c r="Z5354" t="inlineStr">
        <is>
          <t>Logan Barlage ((N/A) C)</t>
        </is>
      </c>
    </row>
    <row r="5355">
      <c r="A5355" t="inlineStr">
        <is>
          <t>Logan Brown</t>
        </is>
      </c>
      <c r="B5355" t="inlineStr">
        <is>
          <t>LAK</t>
        </is>
      </c>
      <c r="C5355" t="inlineStr">
        <is>
          <t>C</t>
        </is>
      </c>
      <c r="D5355" t="inlineStr">
        <is>
          <t>F</t>
        </is>
      </c>
      <c r="E5355" t="n">
        <v>28</v>
      </c>
      <c r="F5355" t="inlineStr">
        <is>
          <t>FA</t>
        </is>
      </c>
      <c r="G5355" t="inlineStr">
        <is>
          <t>FA</t>
        </is>
      </c>
      <c r="H5355" s="30" t="n">
        <v>775000</v>
      </c>
      <c r="I5355" s="31" t="n">
        <v>0</v>
      </c>
      <c r="J5355" s="31" t="n"/>
      <c r="K5355" s="31" t="n">
        <v>0</v>
      </c>
      <c r="L5355" s="32" t="n"/>
      <c r="M5355" s="31" t="n">
        <v>0</v>
      </c>
      <c r="N5355" s="31" t="n">
        <v>0</v>
      </c>
      <c r="O5355" s="31" t="n"/>
      <c r="P5355" s="31" t="n"/>
      <c r="Q5355" s="31" t="n">
        <v>0</v>
      </c>
      <c r="R5355" s="31" t="n"/>
      <c r="S5355" s="32" t="n"/>
      <c r="T5355" s="32" t="n"/>
      <c r="V5355" t="inlineStr">
        <is>
          <t>03v3u</t>
        </is>
      </c>
      <c r="W5355" t="n">
        <v>5139</v>
      </c>
      <c r="X5355" t="n">
        <v>7119</v>
      </c>
      <c r="Y5355" t="inlineStr">
        <is>
          <t>ce2226dc-4b76-4b3c-ac9b-095a2e1255d7</t>
        </is>
      </c>
      <c r="Z5355" t="inlineStr">
        <is>
          <t>Logan Brown (LAK C)</t>
        </is>
      </c>
    </row>
    <row r="5356">
      <c r="A5356" t="inlineStr">
        <is>
          <t>Logan Cockerill</t>
        </is>
      </c>
      <c r="B5356" t="inlineStr">
        <is>
          <t>(N/A)</t>
        </is>
      </c>
      <c r="C5356" t="inlineStr">
        <is>
          <t>LW</t>
        </is>
      </c>
      <c r="D5356" t="inlineStr">
        <is>
          <t>F</t>
        </is>
      </c>
      <c r="E5356" t="n">
        <v>27</v>
      </c>
      <c r="F5356" t="inlineStr">
        <is>
          <t>FA</t>
        </is>
      </c>
      <c r="G5356" t="inlineStr">
        <is>
          <t>FA</t>
        </is>
      </c>
      <c r="H5356" s="30" t="n">
        <v>1</v>
      </c>
      <c r="I5356" s="31" t="n">
        <v>0</v>
      </c>
      <c r="J5356" s="31" t="n"/>
      <c r="K5356" s="31" t="n">
        <v>0</v>
      </c>
      <c r="L5356" s="32" t="n"/>
      <c r="M5356" s="31" t="n">
        <v>0</v>
      </c>
      <c r="N5356" s="31" t="n">
        <v>0</v>
      </c>
      <c r="O5356" s="31" t="n"/>
      <c r="P5356" s="31" t="n"/>
      <c r="Q5356" s="31" t="n">
        <v>0</v>
      </c>
      <c r="R5356" s="31" t="n"/>
      <c r="S5356" s="32" t="n"/>
      <c r="T5356" s="32" t="n"/>
      <c r="V5356" t="inlineStr">
        <is>
          <t>04f8k</t>
        </is>
      </c>
      <c r="X5356" t="n">
        <v>7715</v>
      </c>
      <c r="Z5356" t="inlineStr">
        <is>
          <t>Logan Cockerill ((N/A) LW)</t>
        </is>
      </c>
    </row>
    <row r="5357">
      <c r="A5357" t="inlineStr">
        <is>
          <t>Logan Couture</t>
        </is>
      </c>
      <c r="B5357" t="inlineStr">
        <is>
          <t>SJS</t>
        </is>
      </c>
      <c r="C5357" t="inlineStr">
        <is>
          <t>C</t>
        </is>
      </c>
      <c r="D5357" t="inlineStr">
        <is>
          <t>F</t>
        </is>
      </c>
      <c r="E5357" t="n">
        <v>37</v>
      </c>
      <c r="F5357" t="inlineStr">
        <is>
          <t>FA</t>
        </is>
      </c>
      <c r="G5357" t="inlineStr">
        <is>
          <t>FA</t>
        </is>
      </c>
      <c r="H5357" s="30" t="n">
        <v>8000000</v>
      </c>
      <c r="I5357" s="31" t="n">
        <v>0</v>
      </c>
      <c r="J5357" s="31" t="n"/>
      <c r="K5357" s="31" t="n">
        <v>0</v>
      </c>
      <c r="L5357" s="32" t="n"/>
      <c r="M5357" s="31" t="n">
        <v>0</v>
      </c>
      <c r="N5357" s="31" t="n">
        <v>0</v>
      </c>
      <c r="O5357" s="31" t="n"/>
      <c r="P5357" s="31" t="n"/>
      <c r="Q5357" s="31" t="n">
        <v>0</v>
      </c>
      <c r="R5357" s="31" t="n"/>
      <c r="S5357" s="32" t="n"/>
      <c r="T5357" s="32" t="n"/>
      <c r="V5357" t="inlineStr">
        <is>
          <t>004nk</t>
        </is>
      </c>
      <c r="W5357" t="n">
        <v>2786</v>
      </c>
      <c r="X5357" t="n">
        <v>4248</v>
      </c>
      <c r="Y5357" t="inlineStr">
        <is>
          <t>428cf927-0f24-11e2-8525-18a905767e44</t>
        </is>
      </c>
      <c r="Z5357" t="inlineStr">
        <is>
          <t>Logan Couture (SJS C)</t>
        </is>
      </c>
    </row>
    <row r="5358">
      <c r="A5358" t="inlineStr">
        <is>
          <t>Logan Day</t>
        </is>
      </c>
      <c r="B5358" t="inlineStr">
        <is>
          <t>WSH</t>
        </is>
      </c>
      <c r="C5358" t="inlineStr">
        <is>
          <t>D</t>
        </is>
      </c>
      <c r="D5358" t="inlineStr">
        <is>
          <t>D</t>
        </is>
      </c>
      <c r="E5358" t="n">
        <v>31</v>
      </c>
      <c r="F5358" t="inlineStr">
        <is>
          <t>FA</t>
        </is>
      </c>
      <c r="G5358" t="inlineStr">
        <is>
          <t>FA</t>
        </is>
      </c>
      <c r="H5358" s="30" t="n">
        <v>1</v>
      </c>
      <c r="I5358" s="31" t="n">
        <v>0</v>
      </c>
      <c r="J5358" s="31" t="n"/>
      <c r="K5358" s="31" t="n">
        <v>0</v>
      </c>
      <c r="L5358" s="32" t="n"/>
      <c r="M5358" s="31" t="n">
        <v>0</v>
      </c>
      <c r="N5358" s="31" t="n">
        <v>0</v>
      </c>
      <c r="O5358" s="31" t="n"/>
      <c r="P5358" s="31" t="n"/>
      <c r="Q5358" s="31" t="n">
        <v>0</v>
      </c>
      <c r="R5358" s="31" t="n"/>
      <c r="S5358" s="32" t="n"/>
      <c r="T5358" s="32" t="n"/>
      <c r="V5358" t="inlineStr">
        <is>
          <t>04xbh</t>
        </is>
      </c>
      <c r="W5358" t="n">
        <v>6078</v>
      </c>
      <c r="X5358" t="n">
        <v>8172</v>
      </c>
      <c r="Y5358" t="inlineStr">
        <is>
          <t>f7c2d067-704f-4216-8a54-ba156536549d</t>
        </is>
      </c>
      <c r="Z5358" t="inlineStr">
        <is>
          <t>Logan Day (WSH D)</t>
        </is>
      </c>
    </row>
    <row r="5359">
      <c r="A5359" t="inlineStr">
        <is>
          <t>Logan Dowhaniuk</t>
        </is>
      </c>
      <c r="B5359" t="inlineStr">
        <is>
          <t>(N/A)</t>
        </is>
      </c>
      <c r="C5359" t="inlineStr">
        <is>
          <t>D</t>
        </is>
      </c>
      <c r="D5359" t="inlineStr">
        <is>
          <t>D</t>
        </is>
      </c>
      <c r="E5359" t="n">
        <v>24</v>
      </c>
      <c r="F5359" t="inlineStr">
        <is>
          <t>FA</t>
        </is>
      </c>
      <c r="G5359" t="inlineStr">
        <is>
          <t>FA</t>
        </is>
      </c>
      <c r="H5359" s="30" t="n">
        <v>1</v>
      </c>
      <c r="I5359" s="31" t="n">
        <v>0</v>
      </c>
      <c r="J5359" s="31" t="n"/>
      <c r="K5359" s="31" t="n">
        <v>0</v>
      </c>
      <c r="L5359" s="32" t="n"/>
      <c r="M5359" s="31" t="n">
        <v>0</v>
      </c>
      <c r="N5359" s="31" t="n">
        <v>0</v>
      </c>
      <c r="O5359" s="31" t="n"/>
      <c r="P5359" s="31" t="n"/>
      <c r="Q5359" s="31" t="n">
        <v>0</v>
      </c>
      <c r="R5359" s="31" t="n"/>
      <c r="S5359" s="32" t="n"/>
      <c r="T5359" s="32" t="n"/>
      <c r="V5359" t="inlineStr">
        <is>
          <t>06at0</t>
        </is>
      </c>
      <c r="Z5359" t="inlineStr">
        <is>
          <t>Logan Dowhaniuk ((N/A) D)</t>
        </is>
      </c>
    </row>
    <row r="5360">
      <c r="A5360" t="inlineStr">
        <is>
          <t>Logan Flodell</t>
        </is>
      </c>
      <c r="B5360" t="inlineStr">
        <is>
          <t>OTT</t>
        </is>
      </c>
      <c r="C5360" t="inlineStr">
        <is>
          <t>G</t>
        </is>
      </c>
      <c r="D5360" t="inlineStr">
        <is>
          <t>G</t>
        </is>
      </c>
      <c r="E5360" t="n">
        <v>29</v>
      </c>
      <c r="F5360" t="inlineStr">
        <is>
          <t>FA</t>
        </is>
      </c>
      <c r="G5360" t="inlineStr">
        <is>
          <t>FA</t>
        </is>
      </c>
      <c r="H5360" s="30" t="n">
        <v>1</v>
      </c>
      <c r="I5360" s="31" t="n">
        <v>0</v>
      </c>
      <c r="J5360" s="31" t="n"/>
      <c r="K5360" s="31" t="n">
        <v>0</v>
      </c>
      <c r="L5360" s="32" t="n"/>
      <c r="M5360" s="31" t="n">
        <v>0</v>
      </c>
      <c r="N5360" s="31" t="n">
        <v>0</v>
      </c>
      <c r="O5360" s="31" t="n"/>
      <c r="P5360" s="31" t="n"/>
      <c r="Q5360" s="31" t="n">
        <v>0</v>
      </c>
      <c r="R5360" s="31" t="n"/>
      <c r="S5360" s="32" t="n"/>
      <c r="T5360" s="32" t="n"/>
      <c r="V5360" t="inlineStr">
        <is>
          <t>065gd</t>
        </is>
      </c>
      <c r="Y5360" t="inlineStr">
        <is>
          <t>7f84ef5f-9eb5-4a03-aed8-93be55084e52</t>
        </is>
      </c>
      <c r="Z5360" t="inlineStr">
        <is>
          <t>Logan Flodell (OTT G)</t>
        </is>
      </c>
    </row>
    <row r="5361">
      <c r="A5361" t="inlineStr">
        <is>
          <t>Logan Halladay</t>
        </is>
      </c>
      <c r="B5361" t="inlineStr">
        <is>
          <t>(N/A)</t>
        </is>
      </c>
      <c r="C5361" t="inlineStr">
        <is>
          <t>G</t>
        </is>
      </c>
      <c r="D5361" t="inlineStr">
        <is>
          <t>G</t>
        </is>
      </c>
      <c r="E5361" t="n">
        <v>30</v>
      </c>
      <c r="F5361" t="inlineStr">
        <is>
          <t>FA</t>
        </is>
      </c>
      <c r="G5361" t="inlineStr">
        <is>
          <t>FA</t>
        </is>
      </c>
      <c r="H5361" s="30" t="n">
        <v>1</v>
      </c>
      <c r="I5361" s="31" t="n">
        <v>0</v>
      </c>
      <c r="J5361" s="31" t="n"/>
      <c r="K5361" s="31" t="n">
        <v>0</v>
      </c>
      <c r="L5361" s="32" t="n"/>
      <c r="M5361" s="31" t="n">
        <v>0</v>
      </c>
      <c r="N5361" s="31" t="n">
        <v>0</v>
      </c>
      <c r="O5361" s="31" t="n"/>
      <c r="P5361" s="31" t="n"/>
      <c r="Q5361" s="31" t="n">
        <v>0</v>
      </c>
      <c r="R5361" s="31" t="n"/>
      <c r="S5361" s="32" t="n"/>
      <c r="T5361" s="32" t="n"/>
      <c r="V5361" t="inlineStr">
        <is>
          <t>03eko</t>
        </is>
      </c>
      <c r="Z5361" t="inlineStr">
        <is>
          <t>Logan Halladay ((N/A) G)</t>
        </is>
      </c>
    </row>
    <row r="5362">
      <c r="A5362" t="inlineStr">
        <is>
          <t>Logan Hensler</t>
        </is>
      </c>
      <c r="B5362" t="inlineStr">
        <is>
          <t>OTT</t>
        </is>
      </c>
      <c r="C5362" t="inlineStr">
        <is>
          <t>D</t>
        </is>
      </c>
      <c r="D5362" t="inlineStr">
        <is>
          <t>D</t>
        </is>
      </c>
      <c r="E5362" t="n">
        <v>19</v>
      </c>
      <c r="F5362" t="inlineStr">
        <is>
          <t>T</t>
        </is>
      </c>
      <c r="G5362" t="inlineStr">
        <is>
          <t>Nathan</t>
        </is>
      </c>
      <c r="H5362" s="30" t="n">
        <v>1</v>
      </c>
      <c r="I5362" s="31" t="n">
        <v>0</v>
      </c>
      <c r="J5362" s="31" t="n"/>
      <c r="K5362" s="31" t="n">
        <v>0</v>
      </c>
      <c r="L5362" s="32" t="n"/>
      <c r="M5362" s="31" t="n">
        <v>0</v>
      </c>
      <c r="N5362" s="31" t="n">
        <v>0</v>
      </c>
      <c r="O5362" s="31" t="n"/>
      <c r="P5362" s="31" t="n"/>
      <c r="Q5362" s="31" t="n">
        <v>0</v>
      </c>
      <c r="R5362" s="31" t="n"/>
      <c r="S5362" s="32" t="n"/>
      <c r="T5362" s="32" t="n"/>
      <c r="V5362" t="inlineStr">
        <is>
          <t>06pyi</t>
        </is>
      </c>
      <c r="W5362" t="n">
        <v>7396</v>
      </c>
      <c r="Y5362" t="inlineStr">
        <is>
          <t>bc314bf1-cbdd-4450-99d2-27a6aaa5ce0b</t>
        </is>
      </c>
      <c r="Z5362" t="inlineStr">
        <is>
          <t>Logan Hensler (OTT D)</t>
        </is>
      </c>
    </row>
    <row r="5363">
      <c r="A5363" t="inlineStr">
        <is>
          <t>Logan Hutsko</t>
        </is>
      </c>
      <c r="B5363" t="inlineStr">
        <is>
          <t>FLA</t>
        </is>
      </c>
      <c r="C5363" t="inlineStr">
        <is>
          <t>RW</t>
        </is>
      </c>
      <c r="D5363" t="inlineStr">
        <is>
          <t>F</t>
        </is>
      </c>
      <c r="E5363" t="n">
        <v>27</v>
      </c>
      <c r="F5363" t="inlineStr">
        <is>
          <t>FA</t>
        </is>
      </c>
      <c r="G5363" t="inlineStr">
        <is>
          <t>FA</t>
        </is>
      </c>
      <c r="H5363" s="30" t="n">
        <v>1</v>
      </c>
      <c r="I5363" s="31" t="n">
        <v>0</v>
      </c>
      <c r="J5363" s="31" t="n"/>
      <c r="K5363" s="31" t="n">
        <v>0</v>
      </c>
      <c r="L5363" s="32" t="n"/>
      <c r="M5363" s="31" t="n">
        <v>0</v>
      </c>
      <c r="N5363" s="31" t="n">
        <v>0</v>
      </c>
      <c r="O5363" s="31" t="n"/>
      <c r="P5363" s="31" t="n"/>
      <c r="Q5363" s="31" t="n">
        <v>0</v>
      </c>
      <c r="R5363" s="31" t="n"/>
      <c r="S5363" s="32" t="n"/>
      <c r="T5363" s="32" t="n"/>
      <c r="V5363" t="inlineStr">
        <is>
          <t>04nqz</t>
        </is>
      </c>
      <c r="W5363" t="n">
        <v>5463</v>
      </c>
      <c r="Y5363" t="inlineStr">
        <is>
          <t>020ef738-2386-4588-8ee9-ff6b1a0b8063</t>
        </is>
      </c>
      <c r="Z5363" t="inlineStr">
        <is>
          <t>Logan Hutsko (FLA RW)</t>
        </is>
      </c>
    </row>
    <row r="5364">
      <c r="A5364" t="inlineStr">
        <is>
          <t>Logan Koopmans</t>
        </is>
      </c>
      <c r="B5364" t="inlineStr">
        <is>
          <t>(N/A)</t>
        </is>
      </c>
      <c r="C5364" t="inlineStr">
        <is>
          <t>G</t>
        </is>
      </c>
      <c r="D5364" t="inlineStr">
        <is>
          <t>G</t>
        </is>
      </c>
      <c r="E5364" t="n">
        <v>42</v>
      </c>
      <c r="F5364" t="inlineStr">
        <is>
          <t>FA</t>
        </is>
      </c>
      <c r="G5364" t="inlineStr">
        <is>
          <t>FA</t>
        </is>
      </c>
      <c r="H5364" s="30" t="n">
        <v>1</v>
      </c>
      <c r="I5364" s="31" t="n">
        <v>0</v>
      </c>
      <c r="J5364" s="31" t="n"/>
      <c r="K5364" s="31" t="n">
        <v>0</v>
      </c>
      <c r="L5364" s="32" t="n"/>
      <c r="M5364" s="31" t="n">
        <v>0</v>
      </c>
      <c r="N5364" s="31" t="n">
        <v>0</v>
      </c>
      <c r="O5364" s="31" t="n"/>
      <c r="P5364" s="31" t="n"/>
      <c r="Q5364" s="31" t="n">
        <v>0</v>
      </c>
      <c r="R5364" s="31" t="n"/>
      <c r="S5364" s="32" t="n"/>
      <c r="T5364" s="32" t="n"/>
      <c r="V5364" t="inlineStr">
        <is>
          <t>003pf</t>
        </is>
      </c>
      <c r="X5364" t="n">
        <v>3599</v>
      </c>
      <c r="Z5364" t="inlineStr">
        <is>
          <t>Logan Koopmans ((N/A) G)</t>
        </is>
      </c>
    </row>
    <row r="5365">
      <c r="A5365" t="inlineStr">
        <is>
          <t>Logan Lutner</t>
        </is>
      </c>
      <c r="B5365" t="inlineStr">
        <is>
          <t>(N/A)</t>
        </is>
      </c>
      <c r="C5365" t="inlineStr">
        <is>
          <t>D</t>
        </is>
      </c>
      <c r="D5365" t="inlineStr">
        <is>
          <t>D</t>
        </is>
      </c>
      <c r="E5365" t="n">
        <v>18</v>
      </c>
      <c r="F5365" t="inlineStr">
        <is>
          <t>FA</t>
        </is>
      </c>
      <c r="G5365" t="inlineStr">
        <is>
          <t>FA</t>
        </is>
      </c>
      <c r="H5365" s="30" t="n">
        <v>1</v>
      </c>
      <c r="I5365" s="31" t="n">
        <v>0</v>
      </c>
      <c r="J5365" s="31" t="n"/>
      <c r="K5365" s="31" t="n">
        <v>0</v>
      </c>
      <c r="L5365" s="32" t="n"/>
      <c r="M5365" s="31" t="n">
        <v>0</v>
      </c>
      <c r="N5365" s="31" t="n">
        <v>0</v>
      </c>
      <c r="O5365" s="31" t="n"/>
      <c r="P5365" s="31" t="n"/>
      <c r="Q5365" s="31" t="n">
        <v>0</v>
      </c>
      <c r="R5365" s="31" t="n"/>
      <c r="S5365" s="32" t="n"/>
      <c r="T5365" s="32" t="n"/>
      <c r="V5365" t="inlineStr">
        <is>
          <t>074mb</t>
        </is>
      </c>
      <c r="Z5365" t="inlineStr">
        <is>
          <t>Logan Lutner ((N/A) D)</t>
        </is>
      </c>
    </row>
    <row r="5366">
      <c r="A5366" t="inlineStr">
        <is>
          <t>Logan MacMillan</t>
        </is>
      </c>
      <c r="B5366" t="inlineStr">
        <is>
          <t>(N/A)</t>
        </is>
      </c>
      <c r="C5366" t="inlineStr">
        <is>
          <t>LW</t>
        </is>
      </c>
      <c r="D5366" t="inlineStr">
        <is>
          <t>F</t>
        </is>
      </c>
      <c r="E5366" t="n">
        <v>37</v>
      </c>
      <c r="F5366" t="inlineStr">
        <is>
          <t>FA</t>
        </is>
      </c>
      <c r="G5366" t="inlineStr">
        <is>
          <t>FA</t>
        </is>
      </c>
      <c r="H5366" s="30" t="n">
        <v>1</v>
      </c>
      <c r="I5366" s="31" t="n">
        <v>0</v>
      </c>
      <c r="J5366" s="31" t="n"/>
      <c r="K5366" s="31" t="n">
        <v>0</v>
      </c>
      <c r="L5366" s="32" t="n"/>
      <c r="M5366" s="31" t="n">
        <v>0</v>
      </c>
      <c r="N5366" s="31" t="n">
        <v>0</v>
      </c>
      <c r="O5366" s="31" t="n"/>
      <c r="P5366" s="31" t="n"/>
      <c r="Q5366" s="31" t="n">
        <v>0</v>
      </c>
      <c r="R5366" s="31" t="n"/>
      <c r="S5366" s="32" t="n"/>
      <c r="T5366" s="32" t="n"/>
      <c r="V5366" t="inlineStr">
        <is>
          <t>00qs4</t>
        </is>
      </c>
      <c r="W5366" t="n">
        <v>2808</v>
      </c>
      <c r="X5366" t="n">
        <v>4258</v>
      </c>
      <c r="Z5366" t="inlineStr">
        <is>
          <t>Logan MacMillan ((N/A) LW)</t>
        </is>
      </c>
    </row>
    <row r="5367">
      <c r="A5367" t="inlineStr">
        <is>
          <t>Logan Morrison</t>
        </is>
      </c>
      <c r="B5367" t="inlineStr">
        <is>
          <t>SEA</t>
        </is>
      </c>
      <c r="C5367" t="inlineStr">
        <is>
          <t>C</t>
        </is>
      </c>
      <c r="D5367" t="inlineStr">
        <is>
          <t>F</t>
        </is>
      </c>
      <c r="E5367" t="n">
        <v>24</v>
      </c>
      <c r="F5367" t="inlineStr">
        <is>
          <t>FA</t>
        </is>
      </c>
      <c r="G5367" t="inlineStr">
        <is>
          <t>FA</t>
        </is>
      </c>
      <c r="H5367" s="30" t="n">
        <v>850000</v>
      </c>
      <c r="I5367" s="31" t="n">
        <v>0</v>
      </c>
      <c r="J5367" s="31" t="n"/>
      <c r="K5367" s="31" t="n">
        <v>0</v>
      </c>
      <c r="L5367" s="32" t="n"/>
      <c r="M5367" s="31" t="n">
        <v>0</v>
      </c>
      <c r="N5367" s="31" t="n">
        <v>0</v>
      </c>
      <c r="O5367" s="31" t="n"/>
      <c r="P5367" s="31" t="n"/>
      <c r="Q5367" s="31" t="n">
        <v>0</v>
      </c>
      <c r="R5367" s="31" t="n"/>
      <c r="S5367" s="32" t="n"/>
      <c r="T5367" s="32" t="n"/>
      <c r="V5367" t="inlineStr">
        <is>
          <t>05nxv</t>
        </is>
      </c>
      <c r="W5367" t="n">
        <v>6785</v>
      </c>
      <c r="Y5367" t="inlineStr">
        <is>
          <t>7bb2535b-7231-4eb3-bbab-c6e55aadb5ad</t>
        </is>
      </c>
      <c r="Z5367" t="inlineStr">
        <is>
          <t>Logan Morrison (SEA C)</t>
        </is>
      </c>
    </row>
    <row r="5368">
      <c r="A5368" t="inlineStr">
        <is>
          <t>Logan Neaton</t>
        </is>
      </c>
      <c r="B5368" t="inlineStr">
        <is>
          <t>(N/A)</t>
        </is>
      </c>
      <c r="C5368" t="inlineStr">
        <is>
          <t>G</t>
        </is>
      </c>
      <c r="D5368" t="inlineStr">
        <is>
          <t>G</t>
        </is>
      </c>
      <c r="E5368" t="n">
        <v>27</v>
      </c>
      <c r="F5368" t="inlineStr">
        <is>
          <t>FA</t>
        </is>
      </c>
      <c r="G5368" t="inlineStr">
        <is>
          <t>FA</t>
        </is>
      </c>
      <c r="H5368" s="30" t="n">
        <v>1</v>
      </c>
      <c r="I5368" s="31" t="n">
        <v>0</v>
      </c>
      <c r="J5368" s="31" t="n"/>
      <c r="K5368" s="31" t="n">
        <v>0</v>
      </c>
      <c r="L5368" s="32" t="n"/>
      <c r="M5368" s="31" t="n">
        <v>0</v>
      </c>
      <c r="N5368" s="31" t="n">
        <v>0</v>
      </c>
      <c r="O5368" s="31" t="n"/>
      <c r="P5368" s="31" t="n"/>
      <c r="Q5368" s="31" t="n">
        <v>0</v>
      </c>
      <c r="R5368" s="31" t="n"/>
      <c r="S5368" s="32" t="n"/>
      <c r="T5368" s="32" t="n"/>
      <c r="V5368" t="inlineStr">
        <is>
          <t>051uv</t>
        </is>
      </c>
      <c r="Z5368" t="inlineStr">
        <is>
          <t>Logan Neaton ((N/A) G)</t>
        </is>
      </c>
    </row>
    <row r="5369">
      <c r="A5369" t="inlineStr">
        <is>
          <t>Logan Nelson</t>
        </is>
      </c>
      <c r="B5369" t="inlineStr">
        <is>
          <t>NYR</t>
        </is>
      </c>
      <c r="C5369" t="inlineStr">
        <is>
          <t>C</t>
        </is>
      </c>
      <c r="D5369" t="inlineStr">
        <is>
          <t>F</t>
        </is>
      </c>
      <c r="E5369" t="n">
        <v>33</v>
      </c>
      <c r="F5369" t="inlineStr">
        <is>
          <t>FA</t>
        </is>
      </c>
      <c r="G5369" t="inlineStr">
        <is>
          <t>FA</t>
        </is>
      </c>
      <c r="H5369" s="30" t="n">
        <v>1</v>
      </c>
      <c r="I5369" s="31" t="n">
        <v>0</v>
      </c>
      <c r="J5369" s="31" t="n"/>
      <c r="K5369" s="31" t="n">
        <v>0</v>
      </c>
      <c r="L5369" s="32" t="n"/>
      <c r="M5369" s="31" t="n">
        <v>0</v>
      </c>
      <c r="N5369" s="31" t="n">
        <v>0</v>
      </c>
      <c r="O5369" s="31" t="n"/>
      <c r="P5369" s="31" t="n"/>
      <c r="Q5369" s="31" t="n">
        <v>0</v>
      </c>
      <c r="R5369" s="31" t="n"/>
      <c r="S5369" s="32" t="n"/>
      <c r="T5369" s="32" t="n"/>
      <c r="V5369" t="inlineStr">
        <is>
          <t>02o7u</t>
        </is>
      </c>
      <c r="X5369" t="n">
        <v>5823</v>
      </c>
      <c r="Z5369" t="inlineStr">
        <is>
          <t>Logan Nelson (NYR C)</t>
        </is>
      </c>
    </row>
    <row r="5370">
      <c r="A5370" t="inlineStr">
        <is>
          <t>Logan Nijhoff</t>
        </is>
      </c>
      <c r="B5370" t="inlineStr">
        <is>
          <t>MTL</t>
        </is>
      </c>
      <c r="C5370" t="inlineStr">
        <is>
          <t>LW</t>
        </is>
      </c>
      <c r="D5370" t="inlineStr">
        <is>
          <t>F</t>
        </is>
      </c>
      <c r="E5370" t="n">
        <v>25</v>
      </c>
      <c r="F5370" t="inlineStr">
        <is>
          <t>FA</t>
        </is>
      </c>
      <c r="G5370" t="inlineStr">
        <is>
          <t>FA</t>
        </is>
      </c>
      <c r="H5370" s="30" t="n">
        <v>1</v>
      </c>
      <c r="I5370" s="31" t="n">
        <v>0</v>
      </c>
      <c r="J5370" s="31" t="n"/>
      <c r="K5370" s="31" t="n">
        <v>0</v>
      </c>
      <c r="L5370" s="32" t="n"/>
      <c r="M5370" s="31" t="n">
        <v>0</v>
      </c>
      <c r="N5370" s="31" t="n">
        <v>0</v>
      </c>
      <c r="O5370" s="31" t="n"/>
      <c r="P5370" s="31" t="n"/>
      <c r="Q5370" s="31" t="n">
        <v>0</v>
      </c>
      <c r="R5370" s="31" t="n"/>
      <c r="S5370" s="32" t="n"/>
      <c r="T5370" s="32" t="n"/>
      <c r="V5370" t="inlineStr">
        <is>
          <t>05x71</t>
        </is>
      </c>
      <c r="Y5370" t="inlineStr">
        <is>
          <t>bb386019-fe30-4e4f-b80e-4812199f6206</t>
        </is>
      </c>
      <c r="Z5370" t="inlineStr">
        <is>
          <t>Logan Nijhoff (MTL LW)</t>
        </is>
      </c>
    </row>
    <row r="5371">
      <c r="A5371" t="inlineStr">
        <is>
          <t>Logan Pyett</t>
        </is>
      </c>
      <c r="B5371" t="inlineStr">
        <is>
          <t>(N/A)</t>
        </is>
      </c>
      <c r="C5371" t="inlineStr">
        <is>
          <t>D</t>
        </is>
      </c>
      <c r="D5371" t="inlineStr">
        <is>
          <t>D</t>
        </is>
      </c>
      <c r="E5371" t="n">
        <v>38</v>
      </c>
      <c r="F5371" t="inlineStr">
        <is>
          <t>FA</t>
        </is>
      </c>
      <c r="G5371" t="inlineStr">
        <is>
          <t>FA</t>
        </is>
      </c>
      <c r="H5371" s="30" t="n">
        <v>1</v>
      </c>
      <c r="I5371" s="31" t="n">
        <v>0</v>
      </c>
      <c r="J5371" s="31" t="n"/>
      <c r="K5371" s="31" t="n">
        <v>0</v>
      </c>
      <c r="L5371" s="32" t="n"/>
      <c r="M5371" s="31" t="n">
        <v>0</v>
      </c>
      <c r="N5371" s="31" t="n">
        <v>0</v>
      </c>
      <c r="O5371" s="31" t="n"/>
      <c r="P5371" s="31" t="n"/>
      <c r="Q5371" s="31" t="n">
        <v>0</v>
      </c>
      <c r="R5371" s="31" t="n"/>
      <c r="S5371" s="32" t="n"/>
      <c r="T5371" s="32" t="n"/>
      <c r="V5371" t="inlineStr">
        <is>
          <t>005io</t>
        </is>
      </c>
      <c r="W5371" t="n">
        <v>5031</v>
      </c>
      <c r="X5371" t="n">
        <v>4454</v>
      </c>
      <c r="Z5371" t="inlineStr">
        <is>
          <t>Logan Pyett ((N/A) D)</t>
        </is>
      </c>
    </row>
    <row r="5372">
      <c r="A5372" t="inlineStr">
        <is>
          <t>Logan Sawyer</t>
        </is>
      </c>
      <c r="B5372" t="inlineStr">
        <is>
          <t>MTL</t>
        </is>
      </c>
      <c r="C5372" t="inlineStr">
        <is>
          <t>LW</t>
        </is>
      </c>
      <c r="D5372" t="inlineStr">
        <is>
          <t>F</t>
        </is>
      </c>
      <c r="E5372" t="n">
        <v>20</v>
      </c>
      <c r="F5372" t="inlineStr">
        <is>
          <t>FA</t>
        </is>
      </c>
      <c r="G5372" t="inlineStr">
        <is>
          <t>FA</t>
        </is>
      </c>
      <c r="H5372" s="30" t="n">
        <v>1</v>
      </c>
      <c r="I5372" s="31" t="n">
        <v>0</v>
      </c>
      <c r="J5372" s="31" t="n"/>
      <c r="K5372" s="31" t="n">
        <v>0</v>
      </c>
      <c r="L5372" s="32" t="n"/>
      <c r="M5372" s="31" t="n">
        <v>0</v>
      </c>
      <c r="N5372" s="31" t="n">
        <v>0</v>
      </c>
      <c r="O5372" s="31" t="n"/>
      <c r="P5372" s="31" t="n"/>
      <c r="Q5372" s="31" t="n">
        <v>0</v>
      </c>
      <c r="R5372" s="31" t="n"/>
      <c r="S5372" s="32" t="n"/>
      <c r="T5372" s="32" t="n"/>
      <c r="V5372" t="inlineStr">
        <is>
          <t>06lo9</t>
        </is>
      </c>
      <c r="W5372" t="n">
        <v>7248</v>
      </c>
      <c r="Y5372" t="inlineStr">
        <is>
          <t>b3eccb74-7171-40e6-9251-55c1aa094083</t>
        </is>
      </c>
      <c r="Z5372" t="inlineStr">
        <is>
          <t>Logan Sawyer (MTL LW)</t>
        </is>
      </c>
    </row>
    <row r="5373">
      <c r="A5373" t="inlineStr">
        <is>
          <t>Logan Shaw</t>
        </is>
      </c>
      <c r="B5373" t="inlineStr">
        <is>
          <t>TOR</t>
        </is>
      </c>
      <c r="C5373" t="inlineStr">
        <is>
          <t>RW</t>
        </is>
      </c>
      <c r="D5373" t="inlineStr">
        <is>
          <t>F</t>
        </is>
      </c>
      <c r="E5373" t="n">
        <v>33</v>
      </c>
      <c r="F5373" t="inlineStr">
        <is>
          <t>FA</t>
        </is>
      </c>
      <c r="G5373" t="inlineStr">
        <is>
          <t>FA</t>
        </is>
      </c>
      <c r="H5373" s="30" t="n">
        <v>1</v>
      </c>
      <c r="I5373" s="31" t="n">
        <v>0</v>
      </c>
      <c r="J5373" s="31" t="n"/>
      <c r="K5373" s="31" t="n">
        <v>0</v>
      </c>
      <c r="L5373" s="32" t="n"/>
      <c r="M5373" s="31" t="n">
        <v>0</v>
      </c>
      <c r="N5373" s="31" t="n">
        <v>0</v>
      </c>
      <c r="O5373" s="31" t="n"/>
      <c r="P5373" s="31" t="n"/>
      <c r="Q5373" s="31" t="n">
        <v>0</v>
      </c>
      <c r="R5373" s="31" t="n"/>
      <c r="S5373" s="32" t="n"/>
      <c r="T5373" s="32" t="n"/>
      <c r="V5373" t="inlineStr">
        <is>
          <t>02fn3</t>
        </is>
      </c>
      <c r="W5373" t="n">
        <v>3841</v>
      </c>
      <c r="X5373" t="n">
        <v>5442</v>
      </c>
      <c r="Y5373" t="inlineStr">
        <is>
          <t>e894c2d3-0983-4d0a-bea4-f03b63939364</t>
        </is>
      </c>
      <c r="Z5373" t="inlineStr">
        <is>
          <t>Logan Shaw (TOR RW)</t>
        </is>
      </c>
    </row>
    <row r="5374">
      <c r="A5374" t="inlineStr">
        <is>
          <t>Logan Stein</t>
        </is>
      </c>
      <c r="B5374" t="inlineStr">
        <is>
          <t>(N/A)</t>
        </is>
      </c>
      <c r="C5374" t="inlineStr">
        <is>
          <t>G</t>
        </is>
      </c>
      <c r="D5374" t="inlineStr">
        <is>
          <t>G</t>
        </is>
      </c>
      <c r="E5374" t="n">
        <v>25</v>
      </c>
      <c r="F5374" t="inlineStr">
        <is>
          <t>FA</t>
        </is>
      </c>
      <c r="G5374" t="inlineStr">
        <is>
          <t>FA</t>
        </is>
      </c>
      <c r="H5374" s="30" t="n">
        <v>1</v>
      </c>
      <c r="I5374" s="31" t="n">
        <v>0</v>
      </c>
      <c r="J5374" s="31" t="n"/>
      <c r="K5374" s="31" t="n">
        <v>0</v>
      </c>
      <c r="L5374" s="32" t="n"/>
      <c r="M5374" s="31" t="n">
        <v>0</v>
      </c>
      <c r="N5374" s="31" t="n">
        <v>0</v>
      </c>
      <c r="O5374" s="31" t="n"/>
      <c r="P5374" s="31" t="n"/>
      <c r="Q5374" s="31" t="n">
        <v>0</v>
      </c>
      <c r="R5374" s="31" t="n"/>
      <c r="S5374" s="32" t="n"/>
      <c r="T5374" s="32" t="n"/>
      <c r="V5374" t="inlineStr">
        <is>
          <t>05rl1</t>
        </is>
      </c>
      <c r="Z5374" t="inlineStr">
        <is>
          <t>Logan Stein ((N/A) G)</t>
        </is>
      </c>
    </row>
    <row r="5375">
      <c r="A5375" t="inlineStr">
        <is>
          <t>Logan Stephenson</t>
        </is>
      </c>
      <c r="B5375" t="inlineStr">
        <is>
          <t>PHI</t>
        </is>
      </c>
      <c r="C5375" t="inlineStr">
        <is>
          <t>D</t>
        </is>
      </c>
      <c r="D5375" t="inlineStr">
        <is>
          <t>D</t>
        </is>
      </c>
      <c r="E5375" t="n">
        <v>40</v>
      </c>
      <c r="F5375" t="inlineStr">
        <is>
          <t>FA</t>
        </is>
      </c>
      <c r="G5375" t="inlineStr">
        <is>
          <t>FA</t>
        </is>
      </c>
      <c r="H5375" s="30" t="n">
        <v>1</v>
      </c>
      <c r="I5375" s="31" t="n">
        <v>0</v>
      </c>
      <c r="J5375" s="31" t="n"/>
      <c r="K5375" s="31" t="n">
        <v>0</v>
      </c>
      <c r="L5375" s="32" t="n"/>
      <c r="M5375" s="31" t="n">
        <v>0</v>
      </c>
      <c r="N5375" s="31" t="n">
        <v>0</v>
      </c>
      <c r="O5375" s="31" t="n"/>
      <c r="P5375" s="31" t="n"/>
      <c r="Q5375" s="31" t="n">
        <v>0</v>
      </c>
      <c r="R5375" s="31" t="n"/>
      <c r="S5375" s="32" t="n"/>
      <c r="T5375" s="32" t="n"/>
      <c r="V5375" t="inlineStr">
        <is>
          <t>0044m</t>
        </is>
      </c>
      <c r="W5375" t="n">
        <v>3167</v>
      </c>
      <c r="X5375" t="n">
        <v>3930</v>
      </c>
      <c r="Z5375" t="inlineStr">
        <is>
          <t>Logan Stephenson (PHI D)</t>
        </is>
      </c>
    </row>
    <row r="5376">
      <c r="A5376" t="inlineStr">
        <is>
          <t>Logan Stuart</t>
        </is>
      </c>
      <c r="B5376" t="inlineStr">
        <is>
          <t>WSH</t>
        </is>
      </c>
      <c r="C5376" t="inlineStr">
        <is>
          <t>C</t>
        </is>
      </c>
      <c r="D5376" t="inlineStr">
        <is>
          <t>F</t>
        </is>
      </c>
      <c r="E5376" t="n">
        <v>18</v>
      </c>
      <c r="F5376" t="inlineStr">
        <is>
          <t>FA</t>
        </is>
      </c>
      <c r="G5376" t="inlineStr">
        <is>
          <t>FA</t>
        </is>
      </c>
      <c r="H5376" s="30" t="n">
        <v>1</v>
      </c>
      <c r="I5376" s="31" t="n">
        <v>0</v>
      </c>
      <c r="J5376" s="31" t="n"/>
      <c r="K5376" s="31" t="n">
        <v>0</v>
      </c>
      <c r="L5376" s="32" t="n"/>
      <c r="M5376" s="31" t="n">
        <v>0</v>
      </c>
      <c r="N5376" s="31" t="n">
        <v>0</v>
      </c>
      <c r="O5376" s="31" t="n"/>
      <c r="P5376" s="31" t="n"/>
      <c r="Q5376" s="31" t="n">
        <v>0</v>
      </c>
      <c r="R5376" s="31" t="n"/>
      <c r="S5376" s="32" t="n"/>
      <c r="T5376" s="32" t="n"/>
      <c r="V5376" t="inlineStr">
        <is>
          <t>076rj</t>
        </is>
      </c>
      <c r="Y5376" t="inlineStr">
        <is>
          <t>4feb881a-05d7-44a9-8e79-1d239ff1e7e0</t>
        </is>
      </c>
      <c r="Z5376" t="inlineStr">
        <is>
          <t>Logan Stuart (WSH C)</t>
        </is>
      </c>
    </row>
    <row r="5377">
      <c r="A5377" t="inlineStr">
        <is>
          <t>Logan Terness</t>
        </is>
      </c>
      <c r="B5377" t="inlineStr">
        <is>
          <t>(N/A)</t>
        </is>
      </c>
      <c r="C5377" t="inlineStr">
        <is>
          <t>G</t>
        </is>
      </c>
      <c r="D5377" t="inlineStr">
        <is>
          <t>G</t>
        </is>
      </c>
      <c r="E5377" t="n">
        <v>23</v>
      </c>
      <c r="F5377" t="inlineStr">
        <is>
          <t>FA</t>
        </is>
      </c>
      <c r="G5377" t="inlineStr">
        <is>
          <t>FA</t>
        </is>
      </c>
      <c r="H5377" s="30" t="n">
        <v>1</v>
      </c>
      <c r="I5377" s="31" t="n">
        <v>0</v>
      </c>
      <c r="J5377" s="31" t="n"/>
      <c r="K5377" s="31" t="n">
        <v>0</v>
      </c>
      <c r="L5377" s="32" t="n"/>
      <c r="M5377" s="31" t="n">
        <v>0</v>
      </c>
      <c r="N5377" s="31" t="n">
        <v>0</v>
      </c>
      <c r="O5377" s="31" t="n"/>
      <c r="P5377" s="31" t="n"/>
      <c r="Q5377" s="31" t="n">
        <v>0</v>
      </c>
      <c r="R5377" s="31" t="n"/>
      <c r="S5377" s="32" t="n"/>
      <c r="T5377" s="32" t="n"/>
      <c r="V5377" t="inlineStr">
        <is>
          <t>06687</t>
        </is>
      </c>
      <c r="Z5377" t="inlineStr">
        <is>
          <t>Logan Terness ((N/A) G)</t>
        </is>
      </c>
    </row>
    <row r="5378">
      <c r="A5378" t="inlineStr">
        <is>
          <t>Loic Lacasse</t>
        </is>
      </c>
      <c r="B5378" t="inlineStr">
        <is>
          <t>(N/A)</t>
        </is>
      </c>
      <c r="C5378" t="inlineStr">
        <is>
          <t>G</t>
        </is>
      </c>
      <c r="D5378" t="inlineStr">
        <is>
          <t>G</t>
        </is>
      </c>
      <c r="E5378" t="n">
        <v>40</v>
      </c>
      <c r="F5378" t="inlineStr">
        <is>
          <t>FA</t>
        </is>
      </c>
      <c r="G5378" t="inlineStr">
        <is>
          <t>FA</t>
        </is>
      </c>
      <c r="H5378" s="30" t="n">
        <v>1</v>
      </c>
      <c r="I5378" s="31" t="n">
        <v>0</v>
      </c>
      <c r="J5378" s="31" t="n"/>
      <c r="K5378" s="31" t="n">
        <v>0</v>
      </c>
      <c r="L5378" s="32" t="n"/>
      <c r="M5378" s="31" t="n">
        <v>0</v>
      </c>
      <c r="N5378" s="31" t="n">
        <v>0</v>
      </c>
      <c r="O5378" s="31" t="n"/>
      <c r="P5378" s="31" t="n"/>
      <c r="Q5378" s="31" t="n">
        <v>0</v>
      </c>
      <c r="R5378" s="31" t="n"/>
      <c r="S5378" s="32" t="n"/>
      <c r="T5378" s="32" t="n"/>
      <c r="V5378" t="inlineStr">
        <is>
          <t>004kn</t>
        </is>
      </c>
      <c r="W5378" t="n">
        <v>2543</v>
      </c>
      <c r="X5378" t="n">
        <v>3903</v>
      </c>
      <c r="Z5378" t="inlineStr">
        <is>
          <t>Loic Lacasse ((N/A) G)</t>
        </is>
      </c>
    </row>
    <row r="5379">
      <c r="A5379" t="inlineStr">
        <is>
          <t>Loic Leduc</t>
        </is>
      </c>
      <c r="B5379" t="inlineStr">
        <is>
          <t>(N/A)</t>
        </is>
      </c>
      <c r="C5379" t="inlineStr">
        <is>
          <t>D</t>
        </is>
      </c>
      <c r="D5379" t="inlineStr">
        <is>
          <t>D</t>
        </is>
      </c>
      <c r="E5379" t="n">
        <v>32</v>
      </c>
      <c r="F5379" t="inlineStr">
        <is>
          <t>FA</t>
        </is>
      </c>
      <c r="G5379" t="inlineStr">
        <is>
          <t>FA</t>
        </is>
      </c>
      <c r="H5379" s="30" t="n">
        <v>1</v>
      </c>
      <c r="I5379" s="31" t="n">
        <v>0</v>
      </c>
      <c r="J5379" s="31" t="n"/>
      <c r="K5379" s="31" t="n">
        <v>0</v>
      </c>
      <c r="L5379" s="32" t="n"/>
      <c r="M5379" s="31" t="n">
        <v>0</v>
      </c>
      <c r="N5379" s="31" t="n">
        <v>0</v>
      </c>
      <c r="O5379" s="31" t="n"/>
      <c r="P5379" s="31" t="n"/>
      <c r="Q5379" s="31" t="n">
        <v>0</v>
      </c>
      <c r="R5379" s="31" t="n"/>
      <c r="S5379" s="32" t="n"/>
      <c r="T5379" s="32" t="n"/>
      <c r="V5379" t="inlineStr">
        <is>
          <t>02o77</t>
        </is>
      </c>
      <c r="W5379" t="n">
        <v>4373</v>
      </c>
      <c r="X5379" t="n">
        <v>5793</v>
      </c>
      <c r="Z5379" t="inlineStr">
        <is>
          <t>Loic Leduc ((N/A) D)</t>
        </is>
      </c>
    </row>
    <row r="5380">
      <c r="A5380" t="inlineStr">
        <is>
          <t>Loic Usereau</t>
        </is>
      </c>
      <c r="B5380" t="inlineStr">
        <is>
          <t>ANA</t>
        </is>
      </c>
      <c r="C5380" t="inlineStr">
        <is>
          <t>D</t>
        </is>
      </c>
      <c r="D5380" t="inlineStr">
        <is>
          <t>D</t>
        </is>
      </c>
      <c r="E5380" t="n">
        <v>21</v>
      </c>
      <c r="F5380" t="inlineStr">
        <is>
          <t>FA</t>
        </is>
      </c>
      <c r="G5380" t="inlineStr">
        <is>
          <t>FA</t>
        </is>
      </c>
      <c r="H5380" s="30" t="n">
        <v>1</v>
      </c>
      <c r="I5380" s="31" t="n">
        <v>0</v>
      </c>
      <c r="J5380" s="31" t="n"/>
      <c r="K5380" s="31" t="n">
        <v>0</v>
      </c>
      <c r="L5380" s="32" t="n"/>
      <c r="M5380" s="31" t="n">
        <v>0</v>
      </c>
      <c r="N5380" s="31" t="n">
        <v>0</v>
      </c>
      <c r="O5380" s="31" t="n"/>
      <c r="P5380" s="31" t="n"/>
      <c r="Q5380" s="31" t="n">
        <v>0</v>
      </c>
      <c r="R5380" s="31" t="n"/>
      <c r="S5380" s="32" t="n"/>
      <c r="T5380" s="32" t="n"/>
      <c r="V5380" t="inlineStr">
        <is>
          <t>06por</t>
        </is>
      </c>
      <c r="Y5380" t="inlineStr">
        <is>
          <t>e091e6dd-6c77-45bf-840c-053ca46dc406</t>
        </is>
      </c>
      <c r="Z5380" t="inlineStr">
        <is>
          <t>Loic Usereau (ANA D)</t>
        </is>
      </c>
    </row>
    <row r="5381">
      <c r="A5381" t="inlineStr">
        <is>
          <t>Loik Leveille</t>
        </is>
      </c>
      <c r="B5381" t="inlineStr">
        <is>
          <t>(N/A)</t>
        </is>
      </c>
      <c r="C5381" t="inlineStr">
        <is>
          <t>D</t>
        </is>
      </c>
      <c r="D5381" t="inlineStr">
        <is>
          <t>D</t>
        </is>
      </c>
      <c r="E5381" t="n">
        <v>29</v>
      </c>
      <c r="F5381" t="inlineStr">
        <is>
          <t>FA</t>
        </is>
      </c>
      <c r="G5381" t="inlineStr">
        <is>
          <t>FA</t>
        </is>
      </c>
      <c r="H5381" s="30" t="n">
        <v>1</v>
      </c>
      <c r="I5381" s="31" t="n">
        <v>0</v>
      </c>
      <c r="J5381" s="31" t="n"/>
      <c r="K5381" s="31" t="n">
        <v>0</v>
      </c>
      <c r="L5381" s="32" t="n"/>
      <c r="M5381" s="31" t="n">
        <v>0</v>
      </c>
      <c r="N5381" s="31" t="n">
        <v>0</v>
      </c>
      <c r="O5381" s="31" t="n"/>
      <c r="P5381" s="31" t="n"/>
      <c r="Q5381" s="31" t="n">
        <v>0</v>
      </c>
      <c r="R5381" s="31" t="n"/>
      <c r="S5381" s="32" t="n"/>
      <c r="T5381" s="32" t="n"/>
      <c r="V5381" t="inlineStr">
        <is>
          <t>03rw2</t>
        </is>
      </c>
      <c r="X5381" t="n">
        <v>7008</v>
      </c>
      <c r="Z5381" t="inlineStr">
        <is>
          <t>Loik Leveille ((N/A) D)</t>
        </is>
      </c>
    </row>
    <row r="5382">
      <c r="A5382" t="inlineStr">
        <is>
          <t>Loke Johansson</t>
        </is>
      </c>
      <c r="B5382" t="inlineStr">
        <is>
          <t>BOS</t>
        </is>
      </c>
      <c r="C5382" t="inlineStr">
        <is>
          <t>D</t>
        </is>
      </c>
      <c r="D5382" t="inlineStr">
        <is>
          <t>D</t>
        </is>
      </c>
      <c r="E5382" t="n">
        <v>20</v>
      </c>
      <c r="F5382" t="inlineStr">
        <is>
          <t>FA</t>
        </is>
      </c>
      <c r="G5382" t="inlineStr">
        <is>
          <t>FA</t>
        </is>
      </c>
      <c r="H5382" s="30" t="n">
        <v>831667</v>
      </c>
      <c r="I5382" s="31" t="n">
        <v>0</v>
      </c>
      <c r="J5382" s="31" t="n"/>
      <c r="K5382" s="31" t="n">
        <v>0</v>
      </c>
      <c r="L5382" s="32" t="n"/>
      <c r="M5382" s="31" t="n">
        <v>0</v>
      </c>
      <c r="N5382" s="31" t="n">
        <v>0</v>
      </c>
      <c r="O5382" s="31" t="n"/>
      <c r="P5382" s="31" t="n"/>
      <c r="Q5382" s="31" t="n">
        <v>0</v>
      </c>
      <c r="R5382" s="31" t="n"/>
      <c r="S5382" s="32" t="n"/>
      <c r="T5382" s="32" t="n"/>
      <c r="V5382" t="inlineStr">
        <is>
          <t>06miv</t>
        </is>
      </c>
      <c r="W5382" t="n">
        <v>7283</v>
      </c>
      <c r="Y5382" t="inlineStr">
        <is>
          <t>7ab480e8-a7bf-4b8e-8bb5-00b0d8681733</t>
        </is>
      </c>
      <c r="Z5382" t="inlineStr">
        <is>
          <t>Loke Johansson (BOS D)</t>
        </is>
      </c>
    </row>
    <row r="5383">
      <c r="A5383" t="inlineStr">
        <is>
          <t>Loke Krantz</t>
        </is>
      </c>
      <c r="B5383" t="inlineStr">
        <is>
          <t>SEA</t>
        </is>
      </c>
      <c r="C5383" t="inlineStr">
        <is>
          <t>RW</t>
        </is>
      </c>
      <c r="D5383" t="inlineStr">
        <is>
          <t>F</t>
        </is>
      </c>
      <c r="E5383" t="n">
        <v>19</v>
      </c>
      <c r="F5383" t="inlineStr">
        <is>
          <t>FA</t>
        </is>
      </c>
      <c r="G5383" t="inlineStr">
        <is>
          <t>FA</t>
        </is>
      </c>
      <c r="H5383" s="30" t="n">
        <v>1</v>
      </c>
      <c r="I5383" s="31" t="n">
        <v>0</v>
      </c>
      <c r="J5383" s="31" t="n"/>
      <c r="K5383" s="31" t="n">
        <v>0</v>
      </c>
      <c r="L5383" s="32" t="n"/>
      <c r="M5383" s="31" t="n">
        <v>0</v>
      </c>
      <c r="N5383" s="31" t="n">
        <v>0</v>
      </c>
      <c r="O5383" s="31" t="n"/>
      <c r="P5383" s="31" t="n"/>
      <c r="Q5383" s="31" t="n">
        <v>0</v>
      </c>
      <c r="R5383" s="31" t="n"/>
      <c r="S5383" s="32" t="n"/>
      <c r="T5383" s="32" t="n"/>
      <c r="V5383" t="inlineStr">
        <is>
          <t>06xxl</t>
        </is>
      </c>
      <c r="Y5383" t="inlineStr">
        <is>
          <t>6975f91d-7b37-4330-a70b-7694b82bb882</t>
        </is>
      </c>
      <c r="Z5383" t="inlineStr">
        <is>
          <t>Loke Krantz (SEA RW)</t>
        </is>
      </c>
    </row>
    <row r="5384">
      <c r="A5384" t="inlineStr">
        <is>
          <t>Lorenzo Canonica</t>
        </is>
      </c>
      <c r="B5384" t="inlineStr">
        <is>
          <t>(N/A)</t>
        </is>
      </c>
      <c r="C5384" t="inlineStr">
        <is>
          <t>LW</t>
        </is>
      </c>
      <c r="D5384" t="inlineStr">
        <is>
          <t>F</t>
        </is>
      </c>
      <c r="E5384" t="n">
        <v>23</v>
      </c>
      <c r="F5384" t="inlineStr">
        <is>
          <t>FA</t>
        </is>
      </c>
      <c r="G5384" t="inlineStr">
        <is>
          <t>FA</t>
        </is>
      </c>
      <c r="H5384" s="30" t="n">
        <v>1</v>
      </c>
      <c r="I5384" s="31" t="n">
        <v>0</v>
      </c>
      <c r="J5384" s="31" t="n"/>
      <c r="K5384" s="31" t="n">
        <v>0</v>
      </c>
      <c r="L5384" s="32" t="n"/>
      <c r="M5384" s="31" t="n">
        <v>0</v>
      </c>
      <c r="N5384" s="31" t="n">
        <v>0</v>
      </c>
      <c r="O5384" s="31" t="n"/>
      <c r="P5384" s="31" t="n"/>
      <c r="Q5384" s="31" t="n">
        <v>0</v>
      </c>
      <c r="R5384" s="31" t="n"/>
      <c r="S5384" s="32" t="n"/>
      <c r="T5384" s="32" t="n"/>
      <c r="V5384" t="inlineStr">
        <is>
          <t>05u3e</t>
        </is>
      </c>
      <c r="Y5384" t="inlineStr">
        <is>
          <t>6eba6196-91fb-40a7-9cb1-1c6ef603f288</t>
        </is>
      </c>
      <c r="Z5384" t="inlineStr">
        <is>
          <t>Lorenzo Canonica ((N/A) LW)</t>
        </is>
      </c>
    </row>
    <row r="5385">
      <c r="A5385" t="inlineStr">
        <is>
          <t>Loui Eriksson</t>
        </is>
      </c>
      <c r="B5385" t="inlineStr">
        <is>
          <t>(N/A)</t>
        </is>
      </c>
      <c r="C5385" t="inlineStr">
        <is>
          <t>LW</t>
        </is>
      </c>
      <c r="D5385" t="inlineStr">
        <is>
          <t>F</t>
        </is>
      </c>
      <c r="E5385" t="n">
        <v>41</v>
      </c>
      <c r="F5385" t="inlineStr">
        <is>
          <t>FA</t>
        </is>
      </c>
      <c r="G5385" t="inlineStr">
        <is>
          <t>FA</t>
        </is>
      </c>
      <c r="H5385" s="30" t="n">
        <v>1</v>
      </c>
      <c r="I5385" s="31" t="n">
        <v>0</v>
      </c>
      <c r="J5385" s="31" t="n"/>
      <c r="K5385" s="31" t="n">
        <v>0</v>
      </c>
      <c r="L5385" s="32" t="n"/>
      <c r="M5385" s="31" t="n">
        <v>0</v>
      </c>
      <c r="N5385" s="31" t="n">
        <v>0</v>
      </c>
      <c r="O5385" s="31" t="n"/>
      <c r="P5385" s="31" t="n"/>
      <c r="Q5385" s="31" t="n">
        <v>0</v>
      </c>
      <c r="R5385" s="31" t="n"/>
      <c r="S5385" s="32" t="n"/>
      <c r="T5385" s="32" t="n"/>
      <c r="V5385" t="inlineStr">
        <is>
          <t>003no</t>
        </is>
      </c>
      <c r="W5385" t="n">
        <v>1939</v>
      </c>
      <c r="X5385" t="n">
        <v>3371</v>
      </c>
      <c r="Y5385" t="inlineStr">
        <is>
          <t>4294edb6-0f24-11e2-8525-18a905767e44</t>
        </is>
      </c>
      <c r="Z5385" t="inlineStr">
        <is>
          <t>Loui Eriksson ((N/A) LW)</t>
        </is>
      </c>
    </row>
    <row r="5386">
      <c r="A5386" t="inlineStr">
        <is>
          <t>Louick Marcotte</t>
        </is>
      </c>
      <c r="B5386" t="inlineStr">
        <is>
          <t>(N/A)</t>
        </is>
      </c>
      <c r="C5386" t="inlineStr">
        <is>
          <t>RW</t>
        </is>
      </c>
      <c r="D5386" t="inlineStr">
        <is>
          <t>F</t>
        </is>
      </c>
      <c r="E5386" t="n">
        <v>31</v>
      </c>
      <c r="F5386" t="inlineStr">
        <is>
          <t>FA</t>
        </is>
      </c>
      <c r="G5386" t="inlineStr">
        <is>
          <t>FA</t>
        </is>
      </c>
      <c r="H5386" s="30" t="n">
        <v>1</v>
      </c>
      <c r="I5386" s="31" t="n">
        <v>0</v>
      </c>
      <c r="J5386" s="31" t="n"/>
      <c r="K5386" s="31" t="n">
        <v>0</v>
      </c>
      <c r="L5386" s="32" t="n"/>
      <c r="M5386" s="31" t="n">
        <v>0</v>
      </c>
      <c r="N5386" s="31" t="n">
        <v>0</v>
      </c>
      <c r="O5386" s="31" t="n"/>
      <c r="P5386" s="31" t="n"/>
      <c r="Q5386" s="31" t="n">
        <v>0</v>
      </c>
      <c r="R5386" s="31" t="n"/>
      <c r="S5386" s="32" t="n"/>
      <c r="T5386" s="32" t="n"/>
      <c r="V5386" t="inlineStr">
        <is>
          <t>03d0z</t>
        </is>
      </c>
      <c r="X5386" t="n">
        <v>6689</v>
      </c>
      <c r="Z5386" t="inlineStr">
        <is>
          <t>Louick Marcotte ((N/A) RW)</t>
        </is>
      </c>
    </row>
    <row r="5387">
      <c r="A5387" t="inlineStr">
        <is>
          <t>Louie Belpedio</t>
        </is>
      </c>
      <c r="B5387" t="inlineStr">
        <is>
          <t>WSH</t>
        </is>
      </c>
      <c r="C5387" t="inlineStr">
        <is>
          <t>D</t>
        </is>
      </c>
      <c r="D5387" t="inlineStr">
        <is>
          <t>D</t>
        </is>
      </c>
      <c r="E5387" t="n">
        <v>30</v>
      </c>
      <c r="F5387" t="inlineStr">
        <is>
          <t>FA</t>
        </is>
      </c>
      <c r="G5387" t="inlineStr">
        <is>
          <t>FA</t>
        </is>
      </c>
      <c r="H5387" s="30" t="n">
        <v>775000</v>
      </c>
      <c r="I5387" s="31" t="n">
        <v>0</v>
      </c>
      <c r="J5387" s="31" t="n"/>
      <c r="K5387" s="31" t="n">
        <v>0</v>
      </c>
      <c r="L5387" s="32" t="n"/>
      <c r="M5387" s="31" t="n">
        <v>0</v>
      </c>
      <c r="N5387" s="31" t="n">
        <v>0</v>
      </c>
      <c r="O5387" s="31" t="n"/>
      <c r="P5387" s="31" t="n"/>
      <c r="Q5387" s="31" t="n">
        <v>0</v>
      </c>
      <c r="R5387" s="31" t="n"/>
      <c r="S5387" s="32" t="n"/>
      <c r="T5387" s="32" t="n"/>
      <c r="V5387" t="inlineStr">
        <is>
          <t>03ebk</t>
        </is>
      </c>
      <c r="W5387" t="n">
        <v>4480</v>
      </c>
      <c r="X5387" t="n">
        <v>6449</v>
      </c>
      <c r="Y5387" t="inlineStr">
        <is>
          <t>beaf763a-4ace-4203-8935-5ceb8ce0bedb</t>
        </is>
      </c>
      <c r="Z5387" t="inlineStr">
        <is>
          <t>Louie Belpedio (WSH D)</t>
        </is>
      </c>
    </row>
    <row r="5388">
      <c r="A5388" t="inlineStr">
        <is>
          <t>Louie Caporusso</t>
        </is>
      </c>
      <c r="B5388" t="inlineStr">
        <is>
          <t>(N/A)</t>
        </is>
      </c>
      <c r="C5388" t="inlineStr">
        <is>
          <t>C</t>
        </is>
      </c>
      <c r="D5388" t="inlineStr">
        <is>
          <t>F</t>
        </is>
      </c>
      <c r="E5388" t="n">
        <v>37</v>
      </c>
      <c r="F5388" t="inlineStr">
        <is>
          <t>FA</t>
        </is>
      </c>
      <c r="G5388" t="inlineStr">
        <is>
          <t>FA</t>
        </is>
      </c>
      <c r="H5388" s="30" t="n">
        <v>1</v>
      </c>
      <c r="I5388" s="31" t="n">
        <v>0</v>
      </c>
      <c r="J5388" s="31" t="n"/>
      <c r="K5388" s="31" t="n">
        <v>0</v>
      </c>
      <c r="L5388" s="32" t="n"/>
      <c r="M5388" s="31" t="n">
        <v>0</v>
      </c>
      <c r="N5388" s="31" t="n">
        <v>0</v>
      </c>
      <c r="O5388" s="31" t="n"/>
      <c r="P5388" s="31" t="n"/>
      <c r="Q5388" s="31" t="n">
        <v>0</v>
      </c>
      <c r="R5388" s="31" t="n"/>
      <c r="S5388" s="32" t="n"/>
      <c r="T5388" s="32" t="n"/>
      <c r="V5388" t="inlineStr">
        <is>
          <t>01fx5</t>
        </is>
      </c>
      <c r="W5388" t="n">
        <v>3399</v>
      </c>
      <c r="X5388" t="n">
        <v>5342</v>
      </c>
      <c r="Z5388" t="inlineStr">
        <is>
          <t>Louie Caporusso ((N/A) C)</t>
        </is>
      </c>
    </row>
    <row r="5389">
      <c r="A5389" t="inlineStr">
        <is>
          <t>Louis Boudon</t>
        </is>
      </c>
      <c r="B5389" t="inlineStr">
        <is>
          <t>MIN</t>
        </is>
      </c>
      <c r="C5389" t="inlineStr">
        <is>
          <t>C</t>
        </is>
      </c>
      <c r="D5389" t="inlineStr">
        <is>
          <t>F</t>
        </is>
      </c>
      <c r="E5389" t="n">
        <v>27</v>
      </c>
      <c r="F5389" t="inlineStr">
        <is>
          <t>FA</t>
        </is>
      </c>
      <c r="G5389" t="inlineStr">
        <is>
          <t>FA</t>
        </is>
      </c>
      <c r="H5389" s="30" t="n">
        <v>1</v>
      </c>
      <c r="I5389" s="31" t="n">
        <v>0</v>
      </c>
      <c r="J5389" s="31" t="n"/>
      <c r="K5389" s="31" t="n">
        <v>0</v>
      </c>
      <c r="L5389" s="32" t="n"/>
      <c r="M5389" s="31" t="n">
        <v>0</v>
      </c>
      <c r="N5389" s="31" t="n">
        <v>0</v>
      </c>
      <c r="O5389" s="31" t="n"/>
      <c r="P5389" s="31" t="n"/>
      <c r="Q5389" s="31" t="n">
        <v>0</v>
      </c>
      <c r="R5389" s="31" t="n"/>
      <c r="S5389" s="32" t="n"/>
      <c r="T5389" s="32" t="n"/>
      <c r="V5389" t="inlineStr">
        <is>
          <t>05xw3</t>
        </is>
      </c>
      <c r="W5389" t="n">
        <v>7582</v>
      </c>
      <c r="Y5389" t="inlineStr">
        <is>
          <t>f60ffd86-4d53-4fe4-b075-e0581445bf5b</t>
        </is>
      </c>
      <c r="Z5389" t="inlineStr">
        <is>
          <t>Louis Boudon (MIN C)</t>
        </is>
      </c>
    </row>
    <row r="5390">
      <c r="A5390" t="inlineStr">
        <is>
          <t>Louis Domingue</t>
        </is>
      </c>
      <c r="B5390" t="inlineStr">
        <is>
          <t>FLA</t>
        </is>
      </c>
      <c r="C5390" t="inlineStr">
        <is>
          <t>G</t>
        </is>
      </c>
      <c r="D5390" t="inlineStr">
        <is>
          <t>G</t>
        </is>
      </c>
      <c r="E5390" t="n">
        <v>34</v>
      </c>
      <c r="F5390" t="inlineStr">
        <is>
          <t>FA</t>
        </is>
      </c>
      <c r="G5390" t="inlineStr">
        <is>
          <t>FA</t>
        </is>
      </c>
      <c r="H5390" s="30" t="n">
        <v>1</v>
      </c>
      <c r="I5390" s="31" t="n">
        <v>0</v>
      </c>
      <c r="J5390" s="31" t="n"/>
      <c r="K5390" s="31" t="n">
        <v>0</v>
      </c>
      <c r="L5390" s="32" t="n"/>
      <c r="M5390" s="31" t="n">
        <v>0</v>
      </c>
      <c r="N5390" s="31" t="n">
        <v>0</v>
      </c>
      <c r="O5390" s="31" t="n"/>
      <c r="P5390" s="31" t="n"/>
      <c r="Q5390" s="31" t="n">
        <v>0</v>
      </c>
      <c r="R5390" s="31" t="n"/>
      <c r="S5390" s="32" t="n"/>
      <c r="T5390" s="32" t="n"/>
      <c r="V5390" t="inlineStr">
        <is>
          <t>01zus</t>
        </is>
      </c>
      <c r="W5390" t="n">
        <v>3807</v>
      </c>
      <c r="X5390" t="n">
        <v>5111</v>
      </c>
      <c r="Y5390" t="inlineStr">
        <is>
          <t>7ebcb701-8ec5-4250-8856-3bcbce2c8177</t>
        </is>
      </c>
      <c r="Z5390" t="inlineStr">
        <is>
          <t>Louis Domingue (FLA G)</t>
        </is>
      </c>
    </row>
    <row r="5391">
      <c r="A5391" t="inlineStr">
        <is>
          <t>Louis Leblanc</t>
        </is>
      </c>
      <c r="B5391" t="inlineStr">
        <is>
          <t>(N/A)</t>
        </is>
      </c>
      <c r="C5391" t="inlineStr">
        <is>
          <t>C</t>
        </is>
      </c>
      <c r="D5391" t="inlineStr">
        <is>
          <t>F</t>
        </is>
      </c>
      <c r="E5391" t="n">
        <v>35</v>
      </c>
      <c r="F5391" t="inlineStr">
        <is>
          <t>FA</t>
        </is>
      </c>
      <c r="G5391" t="inlineStr">
        <is>
          <t>FA</t>
        </is>
      </c>
      <c r="H5391" s="30" t="n">
        <v>1</v>
      </c>
      <c r="I5391" s="31" t="n">
        <v>0</v>
      </c>
      <c r="J5391" s="31" t="n"/>
      <c r="K5391" s="31" t="n">
        <v>0</v>
      </c>
      <c r="L5391" s="32" t="n"/>
      <c r="M5391" s="31" t="n">
        <v>0</v>
      </c>
      <c r="N5391" s="31" t="n">
        <v>0</v>
      </c>
      <c r="O5391" s="31" t="n"/>
      <c r="P5391" s="31" t="n"/>
      <c r="Q5391" s="31" t="n">
        <v>0</v>
      </c>
      <c r="R5391" s="31" t="n"/>
      <c r="S5391" s="32" t="n"/>
      <c r="T5391" s="32" t="n"/>
      <c r="V5391" t="inlineStr">
        <is>
          <t>01f5y</t>
        </is>
      </c>
      <c r="W5391" t="n">
        <v>3275</v>
      </c>
      <c r="X5391" t="n">
        <v>4698</v>
      </c>
      <c r="Z5391" t="inlineStr">
        <is>
          <t>Louis Leblanc ((N/A) C)</t>
        </is>
      </c>
    </row>
    <row r="5392">
      <c r="A5392" t="inlineStr">
        <is>
          <t>Louis Nanne</t>
        </is>
      </c>
      <c r="B5392" t="inlineStr">
        <is>
          <t>MIN</t>
        </is>
      </c>
      <c r="C5392" t="inlineStr">
        <is>
          <t>LW</t>
        </is>
      </c>
      <c r="D5392" t="inlineStr">
        <is>
          <t>F</t>
        </is>
      </c>
      <c r="E5392" t="n">
        <v>32</v>
      </c>
      <c r="F5392" t="inlineStr">
        <is>
          <t>FA</t>
        </is>
      </c>
      <c r="G5392" t="inlineStr">
        <is>
          <t>FA</t>
        </is>
      </c>
      <c r="H5392" s="30" t="n">
        <v>1</v>
      </c>
      <c r="I5392" s="31" t="n">
        <v>0</v>
      </c>
      <c r="J5392" s="31" t="n"/>
      <c r="K5392" s="31" t="n">
        <v>0</v>
      </c>
      <c r="L5392" s="32" t="n"/>
      <c r="M5392" s="31" t="n">
        <v>0</v>
      </c>
      <c r="N5392" s="31" t="n">
        <v>0</v>
      </c>
      <c r="O5392" s="31" t="n"/>
      <c r="P5392" s="31" t="n"/>
      <c r="Q5392" s="31" t="n">
        <v>0</v>
      </c>
      <c r="R5392" s="31" t="n"/>
      <c r="S5392" s="32" t="n"/>
      <c r="T5392" s="32" t="n"/>
      <c r="V5392" t="inlineStr">
        <is>
          <t>02odo</t>
        </is>
      </c>
      <c r="Z5392" t="inlineStr">
        <is>
          <t>Louis Nanne (MIN LW)</t>
        </is>
      </c>
    </row>
    <row r="5393">
      <c r="A5393" t="inlineStr">
        <is>
          <t>Louis-Antoine Denault</t>
        </is>
      </c>
      <c r="B5393" t="inlineStr">
        <is>
          <t>FLA</t>
        </is>
      </c>
      <c r="C5393" t="inlineStr">
        <is>
          <t>G</t>
        </is>
      </c>
      <c r="D5393" t="inlineStr">
        <is>
          <t>G</t>
        </is>
      </c>
      <c r="E5393" t="n">
        <v>19</v>
      </c>
      <c r="F5393" t="inlineStr">
        <is>
          <t>FA</t>
        </is>
      </c>
      <c r="G5393" t="inlineStr">
        <is>
          <t>FA</t>
        </is>
      </c>
      <c r="H5393" s="30" t="n">
        <v>1</v>
      </c>
      <c r="I5393" s="31" t="n">
        <v>0</v>
      </c>
      <c r="J5393" s="31" t="n"/>
      <c r="K5393" s="31" t="n">
        <v>0</v>
      </c>
      <c r="L5393" s="32" t="n"/>
      <c r="M5393" s="31" t="n">
        <v>0</v>
      </c>
      <c r="N5393" s="31" t="n">
        <v>0</v>
      </c>
      <c r="O5393" s="31" t="n"/>
      <c r="P5393" s="31" t="n"/>
      <c r="Q5393" s="31" t="n">
        <v>0</v>
      </c>
      <c r="R5393" s="31" t="n"/>
      <c r="S5393" s="32" t="n"/>
      <c r="T5393" s="32" t="n"/>
      <c r="V5393" t="inlineStr">
        <is>
          <t>06tal</t>
        </is>
      </c>
      <c r="Y5393" t="inlineStr">
        <is>
          <t>80bfa3f8-5e48-424e-a281-ed0cd78ad275</t>
        </is>
      </c>
      <c r="Z5393" t="inlineStr">
        <is>
          <t>Louis-Antoine Denault (FLA G)</t>
        </is>
      </c>
    </row>
    <row r="5394">
      <c r="A5394" t="inlineStr">
        <is>
          <t>Louis-Felix Bourque</t>
        </is>
      </c>
      <c r="B5394" t="inlineStr">
        <is>
          <t>OTT</t>
        </is>
      </c>
      <c r="C5394" t="inlineStr">
        <is>
          <t>RW</t>
        </is>
      </c>
      <c r="D5394" t="inlineStr">
        <is>
          <t>F</t>
        </is>
      </c>
      <c r="E5394" t="n">
        <v>18</v>
      </c>
      <c r="F5394" t="inlineStr">
        <is>
          <t>FA</t>
        </is>
      </c>
      <c r="G5394" t="inlineStr">
        <is>
          <t>FA</t>
        </is>
      </c>
      <c r="H5394" s="30" t="n">
        <v>1</v>
      </c>
      <c r="I5394" s="31" t="n">
        <v>0</v>
      </c>
      <c r="J5394" s="31" t="n"/>
      <c r="K5394" s="31" t="n">
        <v>0</v>
      </c>
      <c r="L5394" s="32" t="n"/>
      <c r="M5394" s="31" t="n">
        <v>0</v>
      </c>
      <c r="N5394" s="31" t="n">
        <v>0</v>
      </c>
      <c r="O5394" s="31" t="n"/>
      <c r="P5394" s="31" t="n"/>
      <c r="Q5394" s="31" t="n">
        <v>0</v>
      </c>
      <c r="R5394" s="31" t="n"/>
      <c r="S5394" s="32" t="n"/>
      <c r="T5394" s="32" t="n"/>
      <c r="V5394" t="inlineStr">
        <is>
          <t>076x1</t>
        </is>
      </c>
      <c r="W5394" t="n">
        <v>7788</v>
      </c>
      <c r="Y5394" t="inlineStr">
        <is>
          <t>5d229297-d91a-44e7-b187-aa6dfcbed855</t>
        </is>
      </c>
      <c r="Z5394" t="inlineStr">
        <is>
          <t>Louis-Felix Bourque (OTT RW)</t>
        </is>
      </c>
    </row>
    <row r="5395">
      <c r="A5395" t="inlineStr">
        <is>
          <t>Louis-Francois Belanger</t>
        </is>
      </c>
      <c r="B5395" t="inlineStr">
        <is>
          <t>(N/A)</t>
        </is>
      </c>
      <c r="C5395" t="inlineStr">
        <is>
          <t>C</t>
        </is>
      </c>
      <c r="D5395" t="inlineStr">
        <is>
          <t>F</t>
        </is>
      </c>
      <c r="E5395" t="n">
        <v>18</v>
      </c>
      <c r="F5395" t="inlineStr">
        <is>
          <t>FA</t>
        </is>
      </c>
      <c r="G5395" t="inlineStr">
        <is>
          <t>FA</t>
        </is>
      </c>
      <c r="H5395" s="30" t="n">
        <v>1</v>
      </c>
      <c r="I5395" s="31" t="n">
        <v>0</v>
      </c>
      <c r="J5395" s="31" t="n"/>
      <c r="K5395" s="31" t="n">
        <v>0</v>
      </c>
      <c r="L5395" s="32" t="n"/>
      <c r="M5395" s="31" t="n">
        <v>0</v>
      </c>
      <c r="N5395" s="31" t="n">
        <v>0</v>
      </c>
      <c r="O5395" s="31" t="n"/>
      <c r="P5395" s="31" t="n"/>
      <c r="Q5395" s="31" t="n">
        <v>0</v>
      </c>
      <c r="R5395" s="31" t="n"/>
      <c r="S5395" s="32" t="n"/>
      <c r="T5395" s="32" t="n"/>
      <c r="V5395" t="inlineStr">
        <is>
          <t>0791e</t>
        </is>
      </c>
      <c r="Z5395" t="inlineStr">
        <is>
          <t>Louis-Francois Belanger ((N/A) C)</t>
        </is>
      </c>
    </row>
    <row r="5396">
      <c r="A5396" t="inlineStr">
        <is>
          <t>Louis-Marc Aubry</t>
        </is>
      </c>
      <c r="B5396" t="inlineStr">
        <is>
          <t>(N/A)</t>
        </is>
      </c>
      <c r="C5396" t="inlineStr">
        <is>
          <t>C</t>
        </is>
      </c>
      <c r="D5396" t="inlineStr">
        <is>
          <t>F</t>
        </is>
      </c>
      <c r="E5396" t="n">
        <v>34</v>
      </c>
      <c r="F5396" t="inlineStr">
        <is>
          <t>FA</t>
        </is>
      </c>
      <c r="G5396" t="inlineStr">
        <is>
          <t>FA</t>
        </is>
      </c>
      <c r="H5396" s="30" t="n">
        <v>1</v>
      </c>
      <c r="I5396" s="31" t="n">
        <v>0</v>
      </c>
      <c r="J5396" s="31" t="n"/>
      <c r="K5396" s="31" t="n">
        <v>0</v>
      </c>
      <c r="L5396" s="32" t="n"/>
      <c r="M5396" s="31" t="n">
        <v>0</v>
      </c>
      <c r="N5396" s="31" t="n">
        <v>0</v>
      </c>
      <c r="O5396" s="31" t="n"/>
      <c r="P5396" s="31" t="n"/>
      <c r="Q5396" s="31" t="n">
        <v>0</v>
      </c>
      <c r="R5396" s="31" t="n"/>
      <c r="S5396" s="32" t="n"/>
      <c r="T5396" s="32" t="n"/>
      <c r="V5396" t="inlineStr">
        <is>
          <t>01zqh</t>
        </is>
      </c>
      <c r="W5396" t="n">
        <v>3639</v>
      </c>
      <c r="X5396" t="n">
        <v>5054</v>
      </c>
      <c r="Z5396" t="inlineStr">
        <is>
          <t>Louis-Marc Aubry ((N/A) C)</t>
        </is>
      </c>
    </row>
    <row r="5397">
      <c r="A5397" t="inlineStr">
        <is>
          <t>Louis-Philip Guindon</t>
        </is>
      </c>
      <c r="B5397" t="inlineStr">
        <is>
          <t>WSH</t>
        </is>
      </c>
      <c r="C5397" t="inlineStr">
        <is>
          <t>G</t>
        </is>
      </c>
      <c r="D5397" t="inlineStr">
        <is>
          <t>G</t>
        </is>
      </c>
      <c r="E5397" t="n">
        <v>31</v>
      </c>
      <c r="F5397" t="inlineStr">
        <is>
          <t>FA</t>
        </is>
      </c>
      <c r="G5397" t="inlineStr">
        <is>
          <t>FA</t>
        </is>
      </c>
      <c r="H5397" s="30" t="n">
        <v>1</v>
      </c>
      <c r="I5397" s="31" t="n">
        <v>0</v>
      </c>
      <c r="J5397" s="31" t="n"/>
      <c r="K5397" s="31" t="n">
        <v>0</v>
      </c>
      <c r="L5397" s="32" t="n"/>
      <c r="M5397" s="31" t="n">
        <v>0</v>
      </c>
      <c r="N5397" s="31" t="n">
        <v>0</v>
      </c>
      <c r="O5397" s="31" t="n"/>
      <c r="P5397" s="31" t="n"/>
      <c r="Q5397" s="31" t="n">
        <v>0</v>
      </c>
      <c r="R5397" s="31" t="n"/>
      <c r="S5397" s="32" t="n"/>
      <c r="T5397" s="32" t="n"/>
      <c r="V5397" t="inlineStr">
        <is>
          <t>032de</t>
        </is>
      </c>
      <c r="X5397" t="n">
        <v>6236</v>
      </c>
      <c r="Z5397" t="inlineStr">
        <is>
          <t>Louis-Philip Guindon (WSH G)</t>
        </is>
      </c>
    </row>
    <row r="5398">
      <c r="A5398" t="inlineStr">
        <is>
          <t>Louka Cloutier</t>
        </is>
      </c>
      <c r="B5398" t="inlineStr">
        <is>
          <t>COL</t>
        </is>
      </c>
      <c r="C5398" t="inlineStr">
        <is>
          <t>G</t>
        </is>
      </c>
      <c r="D5398" t="inlineStr">
        <is>
          <t>G</t>
        </is>
      </c>
      <c r="E5398" t="n">
        <v>20</v>
      </c>
      <c r="F5398" t="inlineStr">
        <is>
          <t>FA</t>
        </is>
      </c>
      <c r="G5398" t="inlineStr">
        <is>
          <t>FA</t>
        </is>
      </c>
      <c r="H5398" s="30" t="n">
        <v>1</v>
      </c>
      <c r="I5398" s="31" t="n">
        <v>0</v>
      </c>
      <c r="J5398" s="31" t="n"/>
      <c r="K5398" s="31" t="n">
        <v>0</v>
      </c>
      <c r="L5398" s="32" t="n"/>
      <c r="M5398" s="31" t="n">
        <v>0</v>
      </c>
      <c r="N5398" s="31" t="n">
        <v>0</v>
      </c>
      <c r="O5398" s="31" t="n"/>
      <c r="P5398" s="31" t="n"/>
      <c r="Q5398" s="31" t="n">
        <v>0</v>
      </c>
      <c r="R5398" s="31" t="n"/>
      <c r="S5398" s="32" t="n"/>
      <c r="T5398" s="32" t="n"/>
      <c r="V5398" t="inlineStr">
        <is>
          <t>06loo</t>
        </is>
      </c>
      <c r="W5398" t="n">
        <v>7628</v>
      </c>
      <c r="Y5398" t="inlineStr">
        <is>
          <t>b53b11db-d618-4190-82a9-dc6488796385</t>
        </is>
      </c>
      <c r="Z5398" t="inlineStr">
        <is>
          <t>Louka Cloutier (COL G)</t>
        </is>
      </c>
    </row>
    <row r="5399">
      <c r="A5399" t="inlineStr">
        <is>
          <t>Louka Henault</t>
        </is>
      </c>
      <c r="B5399" t="inlineStr">
        <is>
          <t>TBL</t>
        </is>
      </c>
      <c r="C5399" t="inlineStr">
        <is>
          <t>D</t>
        </is>
      </c>
      <c r="D5399" t="inlineStr">
        <is>
          <t>D</t>
        </is>
      </c>
      <c r="E5399" t="n">
        <v>25</v>
      </c>
      <c r="F5399" t="inlineStr">
        <is>
          <t>FA</t>
        </is>
      </c>
      <c r="G5399" t="inlineStr">
        <is>
          <t>FA</t>
        </is>
      </c>
      <c r="H5399" s="30" t="n">
        <v>1</v>
      </c>
      <c r="I5399" s="31" t="n">
        <v>0</v>
      </c>
      <c r="J5399" s="31" t="n"/>
      <c r="K5399" s="31" t="n">
        <v>0</v>
      </c>
      <c r="L5399" s="32" t="n"/>
      <c r="M5399" s="31" t="n">
        <v>0</v>
      </c>
      <c r="N5399" s="31" t="n">
        <v>0</v>
      </c>
      <c r="O5399" s="31" t="n"/>
      <c r="P5399" s="31" t="n"/>
      <c r="Q5399" s="31" t="n">
        <v>0</v>
      </c>
      <c r="R5399" s="31" t="n"/>
      <c r="S5399" s="32" t="n"/>
      <c r="T5399" s="32" t="n"/>
      <c r="V5399" t="inlineStr">
        <is>
          <t>05x72</t>
        </is>
      </c>
      <c r="Y5399" t="inlineStr">
        <is>
          <t>bbbaf608-05a3-4f43-8caf-94d8a4b38eef</t>
        </is>
      </c>
      <c r="Z5399" t="inlineStr">
        <is>
          <t>Louka Henault (TBL D)</t>
        </is>
      </c>
    </row>
    <row r="5400">
      <c r="A5400" t="inlineStr">
        <is>
          <t>Love Harenstam</t>
        </is>
      </c>
      <c r="B5400" t="inlineStr">
        <is>
          <t>STL</t>
        </is>
      </c>
      <c r="C5400" t="inlineStr">
        <is>
          <t>G</t>
        </is>
      </c>
      <c r="D5400" t="inlineStr">
        <is>
          <t>G</t>
        </is>
      </c>
      <c r="E5400" t="n">
        <v>19</v>
      </c>
      <c r="F5400" t="inlineStr">
        <is>
          <t>FA</t>
        </is>
      </c>
      <c r="G5400" t="inlineStr">
        <is>
          <t>FA</t>
        </is>
      </c>
      <c r="H5400" s="30" t="n">
        <v>1</v>
      </c>
      <c r="I5400" s="31" t="n">
        <v>0</v>
      </c>
      <c r="J5400" s="31" t="n"/>
      <c r="K5400" s="31" t="n">
        <v>0</v>
      </c>
      <c r="L5400" s="32" t="n"/>
      <c r="M5400" s="31" t="n">
        <v>0</v>
      </c>
      <c r="N5400" s="31" t="n">
        <v>0</v>
      </c>
      <c r="O5400" s="31" t="n"/>
      <c r="P5400" s="31" t="n"/>
      <c r="Q5400" s="31" t="n">
        <v>0</v>
      </c>
      <c r="R5400" s="31" t="n"/>
      <c r="S5400" s="32" t="n"/>
      <c r="T5400" s="32" t="n"/>
      <c r="V5400" t="inlineStr">
        <is>
          <t>06pzf</t>
        </is>
      </c>
      <c r="Y5400" t="inlineStr">
        <is>
          <t>d66725a3-acb4-43f1-8283-36f55171a2c2</t>
        </is>
      </c>
      <c r="Z5400" t="inlineStr">
        <is>
          <t>Love Harenstam (STL G)</t>
        </is>
      </c>
    </row>
    <row r="5401">
      <c r="A5401" t="inlineStr">
        <is>
          <t>Lubomir Kupco</t>
        </is>
      </c>
      <c r="B5401" t="inlineStr">
        <is>
          <t>(N/A)</t>
        </is>
      </c>
      <c r="C5401" t="inlineStr">
        <is>
          <t>LW</t>
        </is>
      </c>
      <c r="D5401" t="inlineStr">
        <is>
          <t>F</t>
        </is>
      </c>
      <c r="E5401" t="n">
        <v>23</v>
      </c>
      <c r="F5401" t="inlineStr">
        <is>
          <t>FA</t>
        </is>
      </c>
      <c r="G5401" t="inlineStr">
        <is>
          <t>FA</t>
        </is>
      </c>
      <c r="H5401" s="30" t="n">
        <v>1</v>
      </c>
      <c r="I5401" s="31" t="n">
        <v>0</v>
      </c>
      <c r="J5401" s="31" t="n"/>
      <c r="K5401" s="31" t="n">
        <v>0</v>
      </c>
      <c r="L5401" s="32" t="n"/>
      <c r="M5401" s="31" t="n">
        <v>0</v>
      </c>
      <c r="N5401" s="31" t="n">
        <v>0</v>
      </c>
      <c r="O5401" s="31" t="n"/>
      <c r="P5401" s="31" t="n"/>
      <c r="Q5401" s="31" t="n">
        <v>0</v>
      </c>
      <c r="R5401" s="31" t="n"/>
      <c r="S5401" s="32" t="n"/>
      <c r="T5401" s="32" t="n"/>
      <c r="V5401" t="inlineStr">
        <is>
          <t>05yht</t>
        </is>
      </c>
      <c r="Z5401" t="inlineStr">
        <is>
          <t>Lubomir Kupco ((N/A) LW)</t>
        </is>
      </c>
    </row>
    <row r="5402">
      <c r="A5402" t="inlineStr">
        <is>
          <t>Luc Deschenes</t>
        </is>
      </c>
      <c r="B5402" t="inlineStr">
        <is>
          <t>(N/A)</t>
        </is>
      </c>
      <c r="C5402" t="inlineStr">
        <is>
          <t>D</t>
        </is>
      </c>
      <c r="D5402" t="inlineStr">
        <is>
          <t>D</t>
        </is>
      </c>
      <c r="E5402" t="n">
        <v>29</v>
      </c>
      <c r="F5402" t="inlineStr">
        <is>
          <t>FA</t>
        </is>
      </c>
      <c r="G5402" t="inlineStr">
        <is>
          <t>FA</t>
        </is>
      </c>
      <c r="H5402" s="30" t="n">
        <v>1</v>
      </c>
      <c r="I5402" s="31" t="n">
        <v>0</v>
      </c>
      <c r="J5402" s="31" t="n"/>
      <c r="K5402" s="31" t="n">
        <v>0</v>
      </c>
      <c r="L5402" s="32" t="n"/>
      <c r="M5402" s="31" t="n">
        <v>0</v>
      </c>
      <c r="N5402" s="31" t="n">
        <v>0</v>
      </c>
      <c r="O5402" s="31" t="n"/>
      <c r="P5402" s="31" t="n"/>
      <c r="Q5402" s="31" t="n">
        <v>0</v>
      </c>
      <c r="R5402" s="31" t="n"/>
      <c r="S5402" s="32" t="n"/>
      <c r="T5402" s="32" t="n"/>
      <c r="V5402" t="inlineStr">
        <is>
          <t>03sdc</t>
        </is>
      </c>
      <c r="Z5402" t="inlineStr">
        <is>
          <t>Luc Deschenes ((N/A) D)</t>
        </is>
      </c>
    </row>
    <row r="5403">
      <c r="A5403" t="inlineStr">
        <is>
          <t>Luca Caputi</t>
        </is>
      </c>
      <c r="B5403" t="inlineStr">
        <is>
          <t>(N/A)</t>
        </is>
      </c>
      <c r="C5403" t="inlineStr">
        <is>
          <t>LW</t>
        </is>
      </c>
      <c r="D5403" t="inlineStr">
        <is>
          <t>F</t>
        </is>
      </c>
      <c r="E5403" t="n">
        <v>37</v>
      </c>
      <c r="F5403" t="inlineStr">
        <is>
          <t>FA</t>
        </is>
      </c>
      <c r="G5403" t="inlineStr">
        <is>
          <t>FA</t>
        </is>
      </c>
      <c r="H5403" s="30" t="n">
        <v>1</v>
      </c>
      <c r="I5403" s="31" t="n">
        <v>0</v>
      </c>
      <c r="J5403" s="31" t="n"/>
      <c r="K5403" s="31" t="n">
        <v>0</v>
      </c>
      <c r="L5403" s="32" t="n"/>
      <c r="M5403" s="31" t="n">
        <v>0</v>
      </c>
      <c r="N5403" s="31" t="n">
        <v>0</v>
      </c>
      <c r="O5403" s="31" t="n"/>
      <c r="P5403" s="31" t="n"/>
      <c r="Q5403" s="31" t="n">
        <v>0</v>
      </c>
      <c r="R5403" s="31" t="n"/>
      <c r="S5403" s="32" t="n"/>
      <c r="T5403" s="32" t="n"/>
      <c r="V5403" t="inlineStr">
        <is>
          <t>005ay</t>
        </is>
      </c>
      <c r="W5403" t="n">
        <v>3085</v>
      </c>
      <c r="X5403" t="n">
        <v>4420</v>
      </c>
      <c r="Z5403" t="inlineStr">
        <is>
          <t>Luca Caputi ((N/A) LW)</t>
        </is>
      </c>
    </row>
    <row r="5404">
      <c r="A5404" t="inlineStr">
        <is>
          <t>Luca Ciampini</t>
        </is>
      </c>
      <c r="B5404" t="inlineStr">
        <is>
          <t>(N/A)</t>
        </is>
      </c>
      <c r="C5404" t="inlineStr">
        <is>
          <t>LW</t>
        </is>
      </c>
      <c r="D5404" t="inlineStr">
        <is>
          <t>F</t>
        </is>
      </c>
      <c r="E5404" t="n">
        <v>32</v>
      </c>
      <c r="F5404" t="inlineStr">
        <is>
          <t>FA</t>
        </is>
      </c>
      <c r="G5404" t="inlineStr">
        <is>
          <t>FA</t>
        </is>
      </c>
      <c r="H5404" s="30" t="n">
        <v>1</v>
      </c>
      <c r="I5404" s="31" t="n">
        <v>0</v>
      </c>
      <c r="J5404" s="31" t="n"/>
      <c r="K5404" s="31" t="n">
        <v>0</v>
      </c>
      <c r="L5404" s="32" t="n"/>
      <c r="M5404" s="31" t="n">
        <v>0</v>
      </c>
      <c r="N5404" s="31" t="n">
        <v>0</v>
      </c>
      <c r="O5404" s="31" t="n"/>
      <c r="P5404" s="31" t="n"/>
      <c r="Q5404" s="31" t="n">
        <v>0</v>
      </c>
      <c r="R5404" s="31" t="n"/>
      <c r="S5404" s="32" t="n"/>
      <c r="T5404" s="32" t="n"/>
      <c r="V5404" t="inlineStr">
        <is>
          <t>02oz3</t>
        </is>
      </c>
      <c r="Z5404" t="inlineStr">
        <is>
          <t>Luca Ciampini ((N/A) LW)</t>
        </is>
      </c>
    </row>
    <row r="5405">
      <c r="A5405" t="inlineStr">
        <is>
          <t>Luca Cunti</t>
        </is>
      </c>
      <c r="B5405" t="inlineStr">
        <is>
          <t>TBL</t>
        </is>
      </c>
      <c r="C5405" t="inlineStr">
        <is>
          <t>C</t>
        </is>
      </c>
      <c r="D5405" t="inlineStr">
        <is>
          <t>F</t>
        </is>
      </c>
      <c r="E5405" t="n">
        <v>37</v>
      </c>
      <c r="F5405" t="inlineStr">
        <is>
          <t>FA</t>
        </is>
      </c>
      <c r="G5405" t="inlineStr">
        <is>
          <t>FA</t>
        </is>
      </c>
      <c r="H5405" s="30" t="n">
        <v>1</v>
      </c>
      <c r="I5405" s="31" t="n">
        <v>0</v>
      </c>
      <c r="J5405" s="31" t="n"/>
      <c r="K5405" s="31" t="n">
        <v>0</v>
      </c>
      <c r="L5405" s="32" t="n"/>
      <c r="M5405" s="31" t="n">
        <v>0</v>
      </c>
      <c r="N5405" s="31" t="n">
        <v>0</v>
      </c>
      <c r="O5405" s="31" t="n"/>
      <c r="P5405" s="31" t="n"/>
      <c r="Q5405" s="31" t="n">
        <v>0</v>
      </c>
      <c r="R5405" s="31" t="n"/>
      <c r="S5405" s="32" t="n"/>
      <c r="T5405" s="32" t="n"/>
      <c r="V5405" t="inlineStr">
        <is>
          <t>01gjt</t>
        </is>
      </c>
      <c r="W5405" t="n">
        <v>2806</v>
      </c>
      <c r="Z5405" t="inlineStr">
        <is>
          <t>Luca Cunti (TBL C)</t>
        </is>
      </c>
    </row>
    <row r="5406">
      <c r="A5406" t="inlineStr">
        <is>
          <t>Luca Fantilli</t>
        </is>
      </c>
      <c r="B5406" t="inlineStr">
        <is>
          <t>(N/A)</t>
        </is>
      </c>
      <c r="C5406" t="inlineStr">
        <is>
          <t>D</t>
        </is>
      </c>
      <c r="D5406" t="inlineStr">
        <is>
          <t>D</t>
        </is>
      </c>
      <c r="E5406" t="n">
        <v>23</v>
      </c>
      <c r="F5406" t="inlineStr">
        <is>
          <t>FA</t>
        </is>
      </c>
      <c r="G5406" t="inlineStr">
        <is>
          <t>FA</t>
        </is>
      </c>
      <c r="H5406" s="30" t="n">
        <v>1</v>
      </c>
      <c r="I5406" s="31" t="n">
        <v>0</v>
      </c>
      <c r="J5406" s="31" t="n"/>
      <c r="K5406" s="31" t="n">
        <v>0</v>
      </c>
      <c r="L5406" s="32" t="n"/>
      <c r="M5406" s="31" t="n">
        <v>0</v>
      </c>
      <c r="N5406" s="31" t="n">
        <v>0</v>
      </c>
      <c r="O5406" s="31" t="n"/>
      <c r="P5406" s="31" t="n"/>
      <c r="Q5406" s="31" t="n">
        <v>0</v>
      </c>
      <c r="R5406" s="31" t="n"/>
      <c r="S5406" s="32" t="n"/>
      <c r="T5406" s="32" t="n"/>
      <c r="V5406" t="inlineStr">
        <is>
          <t>05tzs</t>
        </is>
      </c>
      <c r="Z5406" t="inlineStr">
        <is>
          <t>Luca Fantilli ((N/A) D)</t>
        </is>
      </c>
    </row>
    <row r="5407">
      <c r="A5407" t="inlineStr">
        <is>
          <t>Luca Fazzini</t>
        </is>
      </c>
      <c r="B5407" t="inlineStr">
        <is>
          <t>(N/A)</t>
        </is>
      </c>
      <c r="C5407" t="inlineStr">
        <is>
          <t>LW</t>
        </is>
      </c>
      <c r="D5407" t="inlineStr">
        <is>
          <t>F</t>
        </is>
      </c>
      <c r="E5407" t="n">
        <v>31</v>
      </c>
      <c r="F5407" t="inlineStr">
        <is>
          <t>FA</t>
        </is>
      </c>
      <c r="G5407" t="inlineStr">
        <is>
          <t>FA</t>
        </is>
      </c>
      <c r="H5407" s="30" t="n">
        <v>1</v>
      </c>
      <c r="I5407" s="31" t="n">
        <v>0</v>
      </c>
      <c r="J5407" s="31" t="n"/>
      <c r="K5407" s="31" t="n">
        <v>0</v>
      </c>
      <c r="L5407" s="32" t="n"/>
      <c r="M5407" s="31" t="n">
        <v>0</v>
      </c>
      <c r="N5407" s="31" t="n">
        <v>0</v>
      </c>
      <c r="O5407" s="31" t="n"/>
      <c r="P5407" s="31" t="n"/>
      <c r="Q5407" s="31" t="n">
        <v>0</v>
      </c>
      <c r="R5407" s="31" t="n"/>
      <c r="S5407" s="32" t="n"/>
      <c r="T5407" s="32" t="n"/>
      <c r="V5407" t="inlineStr">
        <is>
          <t>04m99</t>
        </is>
      </c>
      <c r="Z5407" t="inlineStr">
        <is>
          <t>Luca Fazzini ((N/A) LW)</t>
        </is>
      </c>
    </row>
    <row r="5408">
      <c r="A5408" t="inlineStr">
        <is>
          <t>Luca Hauf</t>
        </is>
      </c>
      <c r="B5408" t="inlineStr">
        <is>
          <t>(N/A)</t>
        </is>
      </c>
      <c r="C5408" t="inlineStr">
        <is>
          <t>RW</t>
        </is>
      </c>
      <c r="D5408" t="inlineStr">
        <is>
          <t>F</t>
        </is>
      </c>
      <c r="E5408" t="n">
        <v>22</v>
      </c>
      <c r="F5408" t="inlineStr">
        <is>
          <t>FA</t>
        </is>
      </c>
      <c r="G5408" t="inlineStr">
        <is>
          <t>FA</t>
        </is>
      </c>
      <c r="H5408" s="30" t="n">
        <v>1</v>
      </c>
      <c r="I5408" s="31" t="n">
        <v>0</v>
      </c>
      <c r="J5408" s="31" t="n"/>
      <c r="K5408" s="31" t="n">
        <v>0</v>
      </c>
      <c r="L5408" s="32" t="n"/>
      <c r="M5408" s="31" t="n">
        <v>0</v>
      </c>
      <c r="N5408" s="31" t="n">
        <v>0</v>
      </c>
      <c r="O5408" s="31" t="n"/>
      <c r="P5408" s="31" t="n"/>
      <c r="Q5408" s="31" t="n">
        <v>0</v>
      </c>
      <c r="R5408" s="31" t="n"/>
      <c r="S5408" s="32" t="n"/>
      <c r="T5408" s="32" t="n"/>
      <c r="V5408" t="inlineStr">
        <is>
          <t>060pw</t>
        </is>
      </c>
      <c r="Z5408" t="inlineStr">
        <is>
          <t>Luca Hauf ((N/A) RW)</t>
        </is>
      </c>
    </row>
    <row r="5409">
      <c r="A5409" t="inlineStr">
        <is>
          <t>Luca Hollenstein</t>
        </is>
      </c>
      <c r="B5409" t="inlineStr">
        <is>
          <t>(N/A)</t>
        </is>
      </c>
      <c r="C5409" t="inlineStr">
        <is>
          <t>G</t>
        </is>
      </c>
      <c r="D5409" t="inlineStr">
        <is>
          <t>G</t>
        </is>
      </c>
      <c r="E5409" t="n">
        <v>26</v>
      </c>
      <c r="F5409" t="inlineStr">
        <is>
          <t>FA</t>
        </is>
      </c>
      <c r="G5409" t="inlineStr">
        <is>
          <t>FA</t>
        </is>
      </c>
      <c r="H5409" s="30" t="n">
        <v>1</v>
      </c>
      <c r="I5409" s="31" t="n">
        <v>0</v>
      </c>
      <c r="J5409" s="31" t="n"/>
      <c r="K5409" s="31" t="n">
        <v>0</v>
      </c>
      <c r="L5409" s="32" t="n"/>
      <c r="M5409" s="31" t="n">
        <v>0</v>
      </c>
      <c r="N5409" s="31" t="n">
        <v>0</v>
      </c>
      <c r="O5409" s="31" t="n"/>
      <c r="P5409" s="31" t="n"/>
      <c r="Q5409" s="31" t="n">
        <v>0</v>
      </c>
      <c r="R5409" s="31" t="n"/>
      <c r="S5409" s="32" t="n"/>
      <c r="T5409" s="32" t="n"/>
      <c r="V5409" t="inlineStr">
        <is>
          <t>05oxj</t>
        </is>
      </c>
      <c r="Z5409" t="inlineStr">
        <is>
          <t>Luca Hollenstein ((N/A) G)</t>
        </is>
      </c>
    </row>
    <row r="5410">
      <c r="A5410" t="inlineStr">
        <is>
          <t>Luca Marrelli</t>
        </is>
      </c>
      <c r="B5410" t="inlineStr">
        <is>
          <t>CBJ</t>
        </is>
      </c>
      <c r="C5410" t="inlineStr">
        <is>
          <t>D</t>
        </is>
      </c>
      <c r="D5410" t="inlineStr">
        <is>
          <t>D</t>
        </is>
      </c>
      <c r="E5410" t="n">
        <v>20</v>
      </c>
      <c r="F5410" t="inlineStr">
        <is>
          <t>FA</t>
        </is>
      </c>
      <c r="G5410" t="inlineStr">
        <is>
          <t>FA</t>
        </is>
      </c>
      <c r="H5410" s="30" t="n">
        <v>838889</v>
      </c>
      <c r="I5410" s="31" t="n">
        <v>0</v>
      </c>
      <c r="J5410" s="31" t="n"/>
      <c r="K5410" s="31" t="n">
        <v>0</v>
      </c>
      <c r="L5410" s="32" t="n"/>
      <c r="M5410" s="31" t="n">
        <v>0</v>
      </c>
      <c r="N5410" s="31" t="n">
        <v>0</v>
      </c>
      <c r="O5410" s="31" t="n"/>
      <c r="P5410" s="31" t="n"/>
      <c r="Q5410" s="31" t="n">
        <v>0</v>
      </c>
      <c r="R5410" s="31" t="n"/>
      <c r="S5410" s="32" t="n"/>
      <c r="T5410" s="32" t="n"/>
      <c r="V5410" t="inlineStr">
        <is>
          <t>06mbg</t>
        </is>
      </c>
      <c r="W5410" t="n">
        <v>7227</v>
      </c>
      <c r="Y5410" t="inlineStr">
        <is>
          <t>c9544a44-35e3-498e-85e4-9b2c86db5a87</t>
        </is>
      </c>
      <c r="Z5410" t="inlineStr">
        <is>
          <t>Luca Marrelli (CBJ D)</t>
        </is>
      </c>
    </row>
    <row r="5411">
      <c r="A5411" t="inlineStr">
        <is>
          <t>Luca Munzenberger</t>
        </is>
      </c>
      <c r="B5411" t="inlineStr">
        <is>
          <t>EDM</t>
        </is>
      </c>
      <c r="C5411" t="inlineStr">
        <is>
          <t>D</t>
        </is>
      </c>
      <c r="D5411" t="inlineStr">
        <is>
          <t>D</t>
        </is>
      </c>
      <c r="E5411" t="n">
        <v>23</v>
      </c>
      <c r="F5411" t="inlineStr">
        <is>
          <t>FA</t>
        </is>
      </c>
      <c r="G5411" t="inlineStr">
        <is>
          <t>FA</t>
        </is>
      </c>
      <c r="H5411" s="30" t="n">
        <v>1</v>
      </c>
      <c r="I5411" s="31" t="n">
        <v>0</v>
      </c>
      <c r="J5411" s="31" t="n"/>
      <c r="K5411" s="31" t="n">
        <v>0</v>
      </c>
      <c r="L5411" s="32" t="n"/>
      <c r="M5411" s="31" t="n">
        <v>0</v>
      </c>
      <c r="N5411" s="31" t="n">
        <v>0</v>
      </c>
      <c r="O5411" s="31" t="n"/>
      <c r="P5411" s="31" t="n"/>
      <c r="Q5411" s="31" t="n">
        <v>0</v>
      </c>
      <c r="R5411" s="31" t="n"/>
      <c r="S5411" s="32" t="n"/>
      <c r="T5411" s="32" t="n"/>
      <c r="V5411" t="inlineStr">
        <is>
          <t>05uew</t>
        </is>
      </c>
      <c r="W5411" t="n">
        <v>6570</v>
      </c>
      <c r="Y5411" t="inlineStr">
        <is>
          <t>b5d4f2f6-2560-49e3-8768-5a1225c4b4ad</t>
        </is>
      </c>
      <c r="Z5411" t="inlineStr">
        <is>
          <t>Luca Munzenberger (EDM D)</t>
        </is>
      </c>
    </row>
    <row r="5412">
      <c r="A5412" t="inlineStr">
        <is>
          <t>Luca Potocnik</t>
        </is>
      </c>
      <c r="B5412" t="inlineStr">
        <is>
          <t>(N/A)</t>
        </is>
      </c>
      <c r="C5412" t="inlineStr">
        <is>
          <t>LW</t>
        </is>
      </c>
      <c r="D5412" t="inlineStr">
        <is>
          <t>F</t>
        </is>
      </c>
      <c r="E5412" t="n">
        <v>23</v>
      </c>
      <c r="F5412" t="inlineStr">
        <is>
          <t>FA</t>
        </is>
      </c>
      <c r="G5412" t="inlineStr">
        <is>
          <t>FA</t>
        </is>
      </c>
      <c r="H5412" s="30" t="n">
        <v>1</v>
      </c>
      <c r="I5412" s="31" t="n">
        <v>0</v>
      </c>
      <c r="J5412" s="31" t="n"/>
      <c r="K5412" s="31" t="n">
        <v>0</v>
      </c>
      <c r="L5412" s="32" t="n"/>
      <c r="M5412" s="31" t="n">
        <v>0</v>
      </c>
      <c r="N5412" s="31" t="n">
        <v>0</v>
      </c>
      <c r="O5412" s="31" t="n"/>
      <c r="P5412" s="31" t="n"/>
      <c r="Q5412" s="31" t="n">
        <v>0</v>
      </c>
      <c r="R5412" s="31" t="n"/>
      <c r="S5412" s="32" t="n"/>
      <c r="T5412" s="32" t="n"/>
      <c r="V5412" t="inlineStr">
        <is>
          <t>06hmx</t>
        </is>
      </c>
      <c r="Z5412" t="inlineStr">
        <is>
          <t>Luca Potocnik ((N/A) LW)</t>
        </is>
      </c>
    </row>
    <row r="5413">
      <c r="A5413" t="inlineStr">
        <is>
          <t>Luca Romano</t>
        </is>
      </c>
      <c r="B5413" t="inlineStr">
        <is>
          <t>NYI</t>
        </is>
      </c>
      <c r="C5413" t="inlineStr">
        <is>
          <t>C</t>
        </is>
      </c>
      <c r="D5413" t="inlineStr">
        <is>
          <t>F</t>
        </is>
      </c>
      <c r="E5413" t="n">
        <v>19</v>
      </c>
      <c r="F5413" t="inlineStr">
        <is>
          <t>FA</t>
        </is>
      </c>
      <c r="G5413" t="inlineStr">
        <is>
          <t>FA</t>
        </is>
      </c>
      <c r="H5413" s="30" t="n">
        <v>1</v>
      </c>
      <c r="I5413" s="31" t="n">
        <v>0</v>
      </c>
      <c r="J5413" s="31" t="n"/>
      <c r="K5413" s="31" t="n">
        <v>0</v>
      </c>
      <c r="L5413" s="32" t="n"/>
      <c r="M5413" s="31" t="n">
        <v>0</v>
      </c>
      <c r="N5413" s="31" t="n">
        <v>0</v>
      </c>
      <c r="O5413" s="31" t="n"/>
      <c r="P5413" s="31" t="n"/>
      <c r="Q5413" s="31" t="n">
        <v>0</v>
      </c>
      <c r="R5413" s="31" t="n"/>
      <c r="S5413" s="32" t="n"/>
      <c r="T5413" s="32" t="n"/>
      <c r="V5413" t="inlineStr">
        <is>
          <t>06sqb</t>
        </is>
      </c>
      <c r="W5413" t="n">
        <v>7453</v>
      </c>
      <c r="Y5413" t="inlineStr">
        <is>
          <t>869f1959-6a44-4fe6-b70a-90f8d9cf963b</t>
        </is>
      </c>
      <c r="Z5413" t="inlineStr">
        <is>
          <t>Luca Romano (NYI C)</t>
        </is>
      </c>
    </row>
    <row r="5414">
      <c r="A5414" t="inlineStr">
        <is>
          <t>Luca Santala</t>
        </is>
      </c>
      <c r="B5414" t="inlineStr">
        <is>
          <t>(N/A)</t>
        </is>
      </c>
      <c r="C5414" t="inlineStr">
        <is>
          <t>C</t>
        </is>
      </c>
      <c r="D5414" t="inlineStr">
        <is>
          <t>F</t>
        </is>
      </c>
      <c r="F5414" t="inlineStr">
        <is>
          <t>WW</t>
        </is>
      </c>
      <c r="G5414" t="inlineStr">
        <is>
          <t>FA</t>
        </is>
      </c>
      <c r="H5414" s="30" t="n"/>
      <c r="I5414" s="31" t="n"/>
      <c r="J5414" s="31" t="n"/>
      <c r="K5414" s="31" t="n"/>
      <c r="L5414" s="32" t="n"/>
      <c r="M5414" s="31" t="n"/>
      <c r="N5414" s="31" t="n"/>
      <c r="O5414" s="31" t="n"/>
      <c r="P5414" s="31" t="n"/>
      <c r="Q5414" s="31" t="n"/>
      <c r="R5414" s="31" t="n"/>
      <c r="S5414" s="32" t="n"/>
      <c r="T5414" s="32" t="n"/>
      <c r="V5414" t="inlineStr">
        <is>
          <t>07a2u</t>
        </is>
      </c>
      <c r="Z5414" t="inlineStr">
        <is>
          <t>Luca Santala ((N/A) C)</t>
        </is>
      </c>
    </row>
    <row r="5415">
      <c r="A5415" t="inlineStr">
        <is>
          <t>Luca Sbisa</t>
        </is>
      </c>
      <c r="B5415" t="inlineStr">
        <is>
          <t>(N/A)</t>
        </is>
      </c>
      <c r="C5415" t="inlineStr">
        <is>
          <t>D</t>
        </is>
      </c>
      <c r="D5415" t="inlineStr">
        <is>
          <t>D</t>
        </is>
      </c>
      <c r="E5415" t="n">
        <v>36</v>
      </c>
      <c r="F5415" t="inlineStr">
        <is>
          <t>FA</t>
        </is>
      </c>
      <c r="G5415" t="inlineStr">
        <is>
          <t>FA</t>
        </is>
      </c>
      <c r="H5415" s="30" t="n">
        <v>1</v>
      </c>
      <c r="I5415" s="31" t="n">
        <v>0</v>
      </c>
      <c r="J5415" s="31" t="n"/>
      <c r="K5415" s="31" t="n">
        <v>0</v>
      </c>
      <c r="L5415" s="32" t="n"/>
      <c r="M5415" s="31" t="n">
        <v>0</v>
      </c>
      <c r="N5415" s="31" t="n">
        <v>0</v>
      </c>
      <c r="O5415" s="31" t="n"/>
      <c r="P5415" s="31" t="n"/>
      <c r="Q5415" s="31" t="n">
        <v>0</v>
      </c>
      <c r="R5415" s="31" t="n"/>
      <c r="S5415" s="32" t="n"/>
      <c r="T5415" s="32" t="n"/>
      <c r="V5415" t="inlineStr">
        <is>
          <t>015j8</t>
        </is>
      </c>
      <c r="W5415" t="n">
        <v>3006</v>
      </c>
      <c r="X5415" t="n">
        <v>4495</v>
      </c>
      <c r="Y5415" t="inlineStr">
        <is>
          <t>427aa8df-0f24-11e2-8525-18a905767e44</t>
        </is>
      </c>
      <c r="Z5415" t="inlineStr">
        <is>
          <t>Luca Sbisa ((N/A) D)</t>
        </is>
      </c>
    </row>
    <row r="5416">
      <c r="A5416" t="inlineStr">
        <is>
          <t>Lucas Ambrosio</t>
        </is>
      </c>
      <c r="B5416" t="inlineStr">
        <is>
          <t>LAK</t>
        </is>
      </c>
      <c r="C5416" t="inlineStr">
        <is>
          <t>D</t>
        </is>
      </c>
      <c r="D5416" t="inlineStr">
        <is>
          <t>D</t>
        </is>
      </c>
      <c r="E5416" t="n">
        <v>18</v>
      </c>
      <c r="F5416" t="inlineStr">
        <is>
          <t>FA</t>
        </is>
      </c>
      <c r="G5416" t="inlineStr">
        <is>
          <t>FA</t>
        </is>
      </c>
      <c r="H5416" s="30" t="n">
        <v>1</v>
      </c>
      <c r="I5416" s="31" t="n">
        <v>0</v>
      </c>
      <c r="J5416" s="31" t="n"/>
      <c r="K5416" s="31" t="n">
        <v>0</v>
      </c>
      <c r="L5416" s="32" t="n"/>
      <c r="M5416" s="31" t="n">
        <v>0</v>
      </c>
      <c r="N5416" s="31" t="n">
        <v>0</v>
      </c>
      <c r="O5416" s="31" t="n"/>
      <c r="P5416" s="31" t="n"/>
      <c r="Q5416" s="31" t="n">
        <v>0</v>
      </c>
      <c r="R5416" s="31" t="n"/>
      <c r="S5416" s="32" t="n"/>
      <c r="T5416" s="32" t="n"/>
      <c r="V5416" t="inlineStr">
        <is>
          <t>076y6</t>
        </is>
      </c>
      <c r="Y5416" t="inlineStr">
        <is>
          <t>71960656-fd3e-4f12-a7de-a5e7d0bd3a80</t>
        </is>
      </c>
      <c r="Z5416" t="inlineStr">
        <is>
          <t>Lucas Ambrosio (LAK D)</t>
        </is>
      </c>
    </row>
    <row r="5417">
      <c r="A5417" t="inlineStr">
        <is>
          <t>Lucas Beckman</t>
        </is>
      </c>
      <c r="B5417" t="inlineStr">
        <is>
          <t>OTT</t>
        </is>
      </c>
      <c r="C5417" t="inlineStr">
        <is>
          <t>G</t>
        </is>
      </c>
      <c r="D5417" t="inlineStr">
        <is>
          <t>G</t>
        </is>
      </c>
      <c r="E5417" t="n">
        <v>19</v>
      </c>
      <c r="F5417" t="inlineStr">
        <is>
          <t>FA</t>
        </is>
      </c>
      <c r="G5417" t="inlineStr">
        <is>
          <t>FA</t>
        </is>
      </c>
      <c r="H5417" s="30" t="n">
        <v>1028333</v>
      </c>
      <c r="I5417" s="31" t="n">
        <v>0</v>
      </c>
      <c r="J5417" s="31" t="n"/>
      <c r="K5417" s="31" t="n">
        <v>0</v>
      </c>
      <c r="L5417" s="32" t="n"/>
      <c r="M5417" s="31" t="n">
        <v>0</v>
      </c>
      <c r="N5417" s="31" t="n">
        <v>0</v>
      </c>
      <c r="O5417" s="31" t="n"/>
      <c r="P5417" s="31" t="n"/>
      <c r="Q5417" s="31" t="n">
        <v>0</v>
      </c>
      <c r="R5417" s="31" t="n"/>
      <c r="S5417" s="32" t="n"/>
      <c r="T5417" s="32" t="n"/>
      <c r="V5417" t="inlineStr">
        <is>
          <t>06tan</t>
        </is>
      </c>
      <c r="W5417" t="n">
        <v>7408</v>
      </c>
      <c r="Y5417" t="inlineStr">
        <is>
          <t>6b8d8b63-6dbd-4690-a4e5-b540d65a6a96</t>
        </is>
      </c>
      <c r="Z5417" t="inlineStr">
        <is>
          <t>Lucas Beckman (OTT G)</t>
        </is>
      </c>
    </row>
    <row r="5418">
      <c r="A5418" t="inlineStr">
        <is>
          <t>Lucas Carlsson</t>
        </is>
      </c>
      <c r="B5418" t="inlineStr">
        <is>
          <t>SJS</t>
        </is>
      </c>
      <c r="C5418" t="inlineStr">
        <is>
          <t>D</t>
        </is>
      </c>
      <c r="D5418" t="inlineStr">
        <is>
          <t>D</t>
        </is>
      </c>
      <c r="E5418" t="n">
        <v>29</v>
      </c>
      <c r="F5418" t="inlineStr">
        <is>
          <t>FA</t>
        </is>
      </c>
      <c r="G5418" t="inlineStr">
        <is>
          <t>FA</t>
        </is>
      </c>
      <c r="H5418" s="30" t="n">
        <v>800000</v>
      </c>
      <c r="I5418" s="31" t="n">
        <v>0</v>
      </c>
      <c r="J5418" s="31" t="n"/>
      <c r="K5418" s="31" t="n">
        <v>0</v>
      </c>
      <c r="L5418" s="32" t="n"/>
      <c r="M5418" s="31" t="n">
        <v>0</v>
      </c>
      <c r="N5418" s="31" t="n">
        <v>0</v>
      </c>
      <c r="O5418" s="31" t="n"/>
      <c r="P5418" s="31" t="n"/>
      <c r="Q5418" s="31" t="n">
        <v>0</v>
      </c>
      <c r="R5418" s="31" t="n"/>
      <c r="S5418" s="32" t="n"/>
      <c r="T5418" s="32" t="n"/>
      <c r="V5418" t="inlineStr">
        <is>
          <t>03sd8</t>
        </is>
      </c>
      <c r="W5418" t="n">
        <v>4893</v>
      </c>
      <c r="X5418" t="n">
        <v>7217</v>
      </c>
      <c r="Y5418" t="inlineStr">
        <is>
          <t>dcb150e9-eeeb-4d58-81e4-ef08526ac87f</t>
        </is>
      </c>
      <c r="Z5418" t="inlineStr">
        <is>
          <t>Lucas Carlsson (SJS D)</t>
        </is>
      </c>
    </row>
    <row r="5419">
      <c r="A5419" t="inlineStr">
        <is>
          <t>Lucas Ciona</t>
        </is>
      </c>
      <c r="B5419" t="inlineStr">
        <is>
          <t>(N/A)</t>
        </is>
      </c>
      <c r="C5419" t="inlineStr">
        <is>
          <t>LW</t>
        </is>
      </c>
      <c r="D5419" t="inlineStr">
        <is>
          <t>F</t>
        </is>
      </c>
      <c r="E5419" t="n">
        <v>23</v>
      </c>
      <c r="F5419" t="inlineStr">
        <is>
          <t>FA</t>
        </is>
      </c>
      <c r="G5419" t="inlineStr">
        <is>
          <t>FA</t>
        </is>
      </c>
      <c r="H5419" s="30" t="n">
        <v>1</v>
      </c>
      <c r="I5419" s="31" t="n">
        <v>0</v>
      </c>
      <c r="J5419" s="31" t="n"/>
      <c r="K5419" s="31" t="n">
        <v>0</v>
      </c>
      <c r="L5419" s="32" t="n"/>
      <c r="M5419" s="31" t="n">
        <v>0</v>
      </c>
      <c r="N5419" s="31" t="n">
        <v>0</v>
      </c>
      <c r="O5419" s="31" t="n"/>
      <c r="P5419" s="31" t="n"/>
      <c r="Q5419" s="31" t="n">
        <v>0</v>
      </c>
      <c r="R5419" s="31" t="n"/>
      <c r="S5419" s="32" t="n"/>
      <c r="T5419" s="32" t="n"/>
      <c r="V5419" t="inlineStr">
        <is>
          <t>05ug4</t>
        </is>
      </c>
      <c r="W5419" t="n">
        <v>6836</v>
      </c>
      <c r="Y5419" t="inlineStr">
        <is>
          <t>99c68f0a-ad40-4411-b6c2-fc2e30998f4a</t>
        </is>
      </c>
      <c r="Z5419" t="inlineStr">
        <is>
          <t>Lucas Ciona ((N/A) LW)</t>
        </is>
      </c>
    </row>
    <row r="5420">
      <c r="A5420" t="inlineStr">
        <is>
          <t>Lucas Condotta</t>
        </is>
      </c>
      <c r="B5420" t="inlineStr">
        <is>
          <t>MTL</t>
        </is>
      </c>
      <c r="C5420" t="inlineStr">
        <is>
          <t>C</t>
        </is>
      </c>
      <c r="D5420" t="inlineStr">
        <is>
          <t>F</t>
        </is>
      </c>
      <c r="E5420" t="n">
        <v>28</v>
      </c>
      <c r="F5420" t="inlineStr">
        <is>
          <t>FA</t>
        </is>
      </c>
      <c r="G5420" t="inlineStr">
        <is>
          <t>FA</t>
        </is>
      </c>
      <c r="H5420" s="30" t="n">
        <v>775000</v>
      </c>
      <c r="I5420" s="31" t="n">
        <v>0</v>
      </c>
      <c r="J5420" s="31" t="n"/>
      <c r="K5420" s="31" t="n">
        <v>0</v>
      </c>
      <c r="L5420" s="32" t="n"/>
      <c r="M5420" s="31" t="n">
        <v>0</v>
      </c>
      <c r="N5420" s="31" t="n">
        <v>0</v>
      </c>
      <c r="O5420" s="31" t="n"/>
      <c r="P5420" s="31" t="n"/>
      <c r="Q5420" s="31" t="n">
        <v>0</v>
      </c>
      <c r="R5420" s="31" t="n"/>
      <c r="S5420" s="32" t="n"/>
      <c r="T5420" s="32" t="n"/>
      <c r="V5420" t="inlineStr">
        <is>
          <t>060vi</t>
        </is>
      </c>
      <c r="W5420" t="n">
        <v>6637</v>
      </c>
      <c r="Y5420" t="inlineStr">
        <is>
          <t>2df623cb-87ef-4359-ab7d-c07d6bf9d563</t>
        </is>
      </c>
      <c r="Z5420" t="inlineStr">
        <is>
          <t>Lucas Condotta (MTL C)</t>
        </is>
      </c>
    </row>
    <row r="5421">
      <c r="A5421" t="inlineStr">
        <is>
          <t>Lucas Edmonds</t>
        </is>
      </c>
      <c r="B5421" t="inlineStr">
        <is>
          <t>(N/A)</t>
        </is>
      </c>
      <c r="C5421" t="inlineStr">
        <is>
          <t>RW</t>
        </is>
      </c>
      <c r="D5421" t="inlineStr">
        <is>
          <t>F</t>
        </is>
      </c>
      <c r="E5421" t="n">
        <v>25</v>
      </c>
      <c r="F5421" t="inlineStr">
        <is>
          <t>FA</t>
        </is>
      </c>
      <c r="G5421" t="inlineStr">
        <is>
          <t>FA</t>
        </is>
      </c>
      <c r="H5421" s="30" t="n">
        <v>1</v>
      </c>
      <c r="I5421" s="31" t="n">
        <v>0</v>
      </c>
      <c r="J5421" s="31" t="n"/>
      <c r="K5421" s="31" t="n">
        <v>0</v>
      </c>
      <c r="L5421" s="32" t="n"/>
      <c r="M5421" s="31" t="n">
        <v>0</v>
      </c>
      <c r="N5421" s="31" t="n">
        <v>0</v>
      </c>
      <c r="O5421" s="31" t="n"/>
      <c r="P5421" s="31" t="n"/>
      <c r="Q5421" s="31" t="n">
        <v>0</v>
      </c>
      <c r="R5421" s="31" t="n"/>
      <c r="S5421" s="32" t="n"/>
      <c r="T5421" s="32" t="n"/>
      <c r="V5421" t="inlineStr">
        <is>
          <t>05y28</t>
        </is>
      </c>
      <c r="W5421" t="n">
        <v>6806</v>
      </c>
      <c r="Y5421" t="inlineStr">
        <is>
          <t>2c22579b-87d7-4e9d-b402-9ff035189222</t>
        </is>
      </c>
      <c r="Z5421" t="inlineStr">
        <is>
          <t>Lucas Edmonds ((N/A) RW)</t>
        </is>
      </c>
    </row>
    <row r="5422">
      <c r="A5422" t="inlineStr">
        <is>
          <t>Lucas Ekestahl Jonsson</t>
        </is>
      </c>
      <c r="B5422" t="inlineStr">
        <is>
          <t>(N/A)</t>
        </is>
      </c>
      <c r="C5422" t="inlineStr">
        <is>
          <t>D</t>
        </is>
      </c>
      <c r="D5422" t="inlineStr">
        <is>
          <t>D</t>
        </is>
      </c>
      <c r="E5422" t="n">
        <v>30</v>
      </c>
      <c r="F5422" t="inlineStr">
        <is>
          <t>FA</t>
        </is>
      </c>
      <c r="G5422" t="inlineStr">
        <is>
          <t>FA</t>
        </is>
      </c>
      <c r="H5422" s="30" t="n">
        <v>1</v>
      </c>
      <c r="I5422" s="31" t="n">
        <v>0</v>
      </c>
      <c r="J5422" s="31" t="n"/>
      <c r="K5422" s="31" t="n">
        <v>0</v>
      </c>
      <c r="L5422" s="32" t="n"/>
      <c r="M5422" s="31" t="n">
        <v>0</v>
      </c>
      <c r="N5422" s="31" t="n">
        <v>0</v>
      </c>
      <c r="O5422" s="31" t="n"/>
      <c r="P5422" s="31" t="n"/>
      <c r="Q5422" s="31" t="n">
        <v>0</v>
      </c>
      <c r="R5422" s="31" t="n"/>
      <c r="S5422" s="32" t="n"/>
      <c r="T5422" s="32" t="n"/>
      <c r="V5422" t="inlineStr">
        <is>
          <t>04rzw</t>
        </is>
      </c>
      <c r="Z5422" t="inlineStr">
        <is>
          <t>Lucas Ekestahl Jonsson ((N/A) D)</t>
        </is>
      </c>
    </row>
    <row r="5423">
      <c r="A5423" t="inlineStr">
        <is>
          <t>Lucas Ellinas</t>
        </is>
      </c>
      <c r="B5423" t="inlineStr">
        <is>
          <t>OTT</t>
        </is>
      </c>
      <c r="C5423" t="inlineStr">
        <is>
          <t>C</t>
        </is>
      </c>
      <c r="D5423" t="inlineStr">
        <is>
          <t>F</t>
        </is>
      </c>
      <c r="E5423" t="n">
        <v>20</v>
      </c>
      <c r="F5423" t="inlineStr">
        <is>
          <t>FA</t>
        </is>
      </c>
      <c r="G5423" t="inlineStr">
        <is>
          <t>FA</t>
        </is>
      </c>
      <c r="H5423" s="30" t="n">
        <v>875000</v>
      </c>
      <c r="I5423" s="31" t="n">
        <v>0</v>
      </c>
      <c r="J5423" s="31" t="n"/>
      <c r="K5423" s="31" t="n">
        <v>0</v>
      </c>
      <c r="L5423" s="32" t="n"/>
      <c r="M5423" s="31" t="n">
        <v>0</v>
      </c>
      <c r="N5423" s="31" t="n">
        <v>0</v>
      </c>
      <c r="O5423" s="31" t="n"/>
      <c r="P5423" s="31" t="n"/>
      <c r="Q5423" s="31" t="n">
        <v>0</v>
      </c>
      <c r="R5423" s="31" t="n"/>
      <c r="S5423" s="32" t="n"/>
      <c r="T5423" s="32" t="n"/>
      <c r="V5423" t="inlineStr">
        <is>
          <t>06loe</t>
        </is>
      </c>
      <c r="Y5423" t="inlineStr">
        <is>
          <t>d4e2b3bd-5fff-4bff-8768-734c5a2d3079</t>
        </is>
      </c>
      <c r="Z5423" t="inlineStr">
        <is>
          <t>Lucas Ellinas (OTT C)</t>
        </is>
      </c>
    </row>
    <row r="5424">
      <c r="A5424" t="inlineStr">
        <is>
          <t>Lucas Elvenes</t>
        </is>
      </c>
      <c r="B5424" t="inlineStr">
        <is>
          <t>(N/A)</t>
        </is>
      </c>
      <c r="C5424" t="inlineStr">
        <is>
          <t>C</t>
        </is>
      </c>
      <c r="D5424" t="inlineStr">
        <is>
          <t>F</t>
        </is>
      </c>
      <c r="E5424" t="n">
        <v>27</v>
      </c>
      <c r="F5424" t="inlineStr">
        <is>
          <t>FA</t>
        </is>
      </c>
      <c r="G5424" t="inlineStr">
        <is>
          <t>FA</t>
        </is>
      </c>
      <c r="H5424" s="30" t="n">
        <v>1</v>
      </c>
      <c r="I5424" s="31" t="n">
        <v>0</v>
      </c>
      <c r="J5424" s="31" t="n"/>
      <c r="K5424" s="31" t="n">
        <v>0</v>
      </c>
      <c r="L5424" s="32" t="n"/>
      <c r="M5424" s="31" t="n">
        <v>0</v>
      </c>
      <c r="N5424" s="31" t="n">
        <v>0</v>
      </c>
      <c r="O5424" s="31" t="n"/>
      <c r="P5424" s="31" t="n"/>
      <c r="Q5424" s="31" t="n">
        <v>0</v>
      </c>
      <c r="R5424" s="31" t="n"/>
      <c r="S5424" s="32" t="n"/>
      <c r="T5424" s="32" t="n"/>
      <c r="V5424" t="inlineStr">
        <is>
          <t>04f6w</t>
        </is>
      </c>
      <c r="W5424" t="n">
        <v>5457</v>
      </c>
      <c r="X5424" t="n">
        <v>7642</v>
      </c>
      <c r="Y5424" t="inlineStr">
        <is>
          <t>260ebcda-f12e-4a4c-a3b0-339d5d63df72</t>
        </is>
      </c>
      <c r="Z5424" t="inlineStr">
        <is>
          <t>Lucas Elvenes ((N/A) C)</t>
        </is>
      </c>
    </row>
    <row r="5425">
      <c r="A5425" t="inlineStr">
        <is>
          <t>Lucas Feuk</t>
        </is>
      </c>
      <c r="B5425" t="inlineStr">
        <is>
          <t>CGY</t>
        </is>
      </c>
      <c r="C5425" t="inlineStr">
        <is>
          <t>LW</t>
        </is>
      </c>
      <c r="D5425" t="inlineStr">
        <is>
          <t>F</t>
        </is>
      </c>
      <c r="E5425" t="n">
        <v>25</v>
      </c>
      <c r="F5425" t="inlineStr">
        <is>
          <t>FA</t>
        </is>
      </c>
      <c r="G5425" t="inlineStr">
        <is>
          <t>FA</t>
        </is>
      </c>
      <c r="H5425" s="30" t="n">
        <v>1</v>
      </c>
      <c r="I5425" s="31" t="n">
        <v>0</v>
      </c>
      <c r="J5425" s="31" t="n"/>
      <c r="K5425" s="31" t="n">
        <v>0</v>
      </c>
      <c r="L5425" s="32" t="n"/>
      <c r="M5425" s="31" t="n">
        <v>0</v>
      </c>
      <c r="N5425" s="31" t="n">
        <v>0</v>
      </c>
      <c r="O5425" s="31" t="n"/>
      <c r="P5425" s="31" t="n"/>
      <c r="Q5425" s="31" t="n">
        <v>0</v>
      </c>
      <c r="R5425" s="31" t="n"/>
      <c r="S5425" s="32" t="n"/>
      <c r="T5425" s="32" t="n"/>
      <c r="V5425" t="inlineStr">
        <is>
          <t>051uc</t>
        </is>
      </c>
      <c r="Y5425" t="inlineStr">
        <is>
          <t>3967345f-465d-438d-b0eb-83b8b128e462</t>
        </is>
      </c>
      <c r="Z5425" t="inlineStr">
        <is>
          <t>Lucas Feuk (CGY LW)</t>
        </is>
      </c>
    </row>
    <row r="5426">
      <c r="A5426" t="inlineStr">
        <is>
          <t>Lucas Forsell</t>
        </is>
      </c>
      <c r="B5426" t="inlineStr">
        <is>
          <t>VAN</t>
        </is>
      </c>
      <c r="C5426" t="inlineStr">
        <is>
          <t>LW</t>
        </is>
      </c>
      <c r="D5426" t="inlineStr">
        <is>
          <t>F</t>
        </is>
      </c>
      <c r="E5426" t="n">
        <v>23</v>
      </c>
      <c r="F5426" t="inlineStr">
        <is>
          <t>FA</t>
        </is>
      </c>
      <c r="G5426" t="inlineStr">
        <is>
          <t>FA</t>
        </is>
      </c>
      <c r="H5426" s="30" t="n">
        <v>1</v>
      </c>
      <c r="I5426" s="31" t="n">
        <v>0</v>
      </c>
      <c r="J5426" s="31" t="n"/>
      <c r="K5426" s="31" t="n">
        <v>0</v>
      </c>
      <c r="L5426" s="32" t="n"/>
      <c r="M5426" s="31" t="n">
        <v>0</v>
      </c>
      <c r="N5426" s="31" t="n">
        <v>0</v>
      </c>
      <c r="O5426" s="31" t="n"/>
      <c r="P5426" s="31" t="n"/>
      <c r="Q5426" s="31" t="n">
        <v>0</v>
      </c>
      <c r="R5426" s="31" t="n"/>
      <c r="S5426" s="32" t="n"/>
      <c r="T5426" s="32" t="n"/>
      <c r="V5426" t="inlineStr">
        <is>
          <t>05ubb</t>
        </is>
      </c>
      <c r="Y5426" t="inlineStr">
        <is>
          <t>cfb8f39b-cd3b-42a9-a808-e11c38dbf784</t>
        </is>
      </c>
      <c r="Z5426" t="inlineStr">
        <is>
          <t>Lucas Forsell (VAN LW)</t>
        </is>
      </c>
    </row>
    <row r="5427">
      <c r="A5427" t="inlineStr">
        <is>
          <t>Lucas Gore</t>
        </is>
      </c>
      <c r="B5427" t="inlineStr">
        <is>
          <t>(N/A)</t>
        </is>
      </c>
      <c r="C5427" t="inlineStr">
        <is>
          <t>G</t>
        </is>
      </c>
      <c r="D5427" t="inlineStr">
        <is>
          <t>G</t>
        </is>
      </c>
      <c r="E5427" t="n">
        <v>35</v>
      </c>
      <c r="F5427" t="inlineStr">
        <is>
          <t>FA</t>
        </is>
      </c>
      <c r="G5427" t="inlineStr">
        <is>
          <t>FA</t>
        </is>
      </c>
      <c r="H5427" s="30" t="n">
        <v>1</v>
      </c>
      <c r="I5427" s="31" t="n">
        <v>0</v>
      </c>
      <c r="J5427" s="31" t="n"/>
      <c r="K5427" s="31" t="n">
        <v>0</v>
      </c>
      <c r="L5427" s="32" t="n"/>
      <c r="M5427" s="31" t="n">
        <v>0</v>
      </c>
      <c r="N5427" s="31" t="n">
        <v>0</v>
      </c>
      <c r="O5427" s="31" t="n"/>
      <c r="P5427" s="31" t="n"/>
      <c r="Q5427" s="31" t="n">
        <v>0</v>
      </c>
      <c r="R5427" s="31" t="n"/>
      <c r="S5427" s="32" t="n"/>
      <c r="T5427" s="32" t="n"/>
      <c r="V5427" t="inlineStr">
        <is>
          <t>03d27</t>
        </is>
      </c>
      <c r="Z5427" t="inlineStr">
        <is>
          <t>Lucas Gore ((N/A) G)</t>
        </is>
      </c>
    </row>
    <row r="5428">
      <c r="A5428" t="inlineStr">
        <is>
          <t>Lucas Johansen</t>
        </is>
      </c>
      <c r="B5428" t="inlineStr">
        <is>
          <t>VGK</t>
        </is>
      </c>
      <c r="C5428" t="inlineStr">
        <is>
          <t>D</t>
        </is>
      </c>
      <c r="D5428" t="inlineStr">
        <is>
          <t>D</t>
        </is>
      </c>
      <c r="E5428" t="n">
        <v>28</v>
      </c>
      <c r="F5428" t="inlineStr">
        <is>
          <t>T</t>
        </is>
      </c>
      <c r="G5428" t="inlineStr">
        <is>
          <t>Mike</t>
        </is>
      </c>
      <c r="H5428" s="30" t="n">
        <v>1</v>
      </c>
      <c r="I5428" s="31" t="n">
        <v>0</v>
      </c>
      <c r="J5428" s="31" t="n"/>
      <c r="K5428" s="31" t="n">
        <v>0</v>
      </c>
      <c r="L5428" s="32" t="n"/>
      <c r="M5428" s="31" t="n">
        <v>0</v>
      </c>
      <c r="N5428" s="31" t="n">
        <v>0</v>
      </c>
      <c r="O5428" s="31" t="n"/>
      <c r="P5428" s="31" t="n"/>
      <c r="Q5428" s="31" t="n">
        <v>0</v>
      </c>
      <c r="R5428" s="31" t="n"/>
      <c r="S5428" s="32" t="n"/>
      <c r="T5428" s="32" t="n"/>
      <c r="V5428" t="inlineStr">
        <is>
          <t>042t6</t>
        </is>
      </c>
      <c r="W5428" t="n">
        <v>5163</v>
      </c>
      <c r="X5428" t="n">
        <v>7136</v>
      </c>
      <c r="Y5428" t="inlineStr">
        <is>
          <t>65b0fe7f-ad10-4e09-9bf1-dd625fa1af91</t>
        </is>
      </c>
      <c r="Z5428" t="inlineStr">
        <is>
          <t>Lucas Johansen (VGK D)</t>
        </is>
      </c>
    </row>
    <row r="5429">
      <c r="A5429" t="inlineStr">
        <is>
          <t>Lucas Karmiris</t>
        </is>
      </c>
      <c r="B5429" t="inlineStr">
        <is>
          <t>(N/A)</t>
        </is>
      </c>
      <c r="C5429" t="inlineStr">
        <is>
          <t>C</t>
        </is>
      </c>
      <c r="D5429" t="inlineStr">
        <is>
          <t>F</t>
        </is>
      </c>
      <c r="E5429" t="n">
        <v>19</v>
      </c>
      <c r="F5429" t="inlineStr">
        <is>
          <t>FA</t>
        </is>
      </c>
      <c r="G5429" t="inlineStr">
        <is>
          <t>FA</t>
        </is>
      </c>
      <c r="H5429" s="30" t="n">
        <v>1</v>
      </c>
      <c r="I5429" s="31" t="n">
        <v>0</v>
      </c>
      <c r="J5429" s="31" t="n"/>
      <c r="K5429" s="31" t="n">
        <v>0</v>
      </c>
      <c r="L5429" s="32" t="n"/>
      <c r="M5429" s="31" t="n">
        <v>0</v>
      </c>
      <c r="N5429" s="31" t="n">
        <v>0</v>
      </c>
      <c r="O5429" s="31" t="n"/>
      <c r="P5429" s="31" t="n"/>
      <c r="Q5429" s="31" t="n">
        <v>0</v>
      </c>
      <c r="R5429" s="31" t="n"/>
      <c r="S5429" s="32" t="n"/>
      <c r="T5429" s="32" t="n"/>
      <c r="V5429" t="inlineStr">
        <is>
          <t>06tz2</t>
        </is>
      </c>
      <c r="Z5429" t="inlineStr">
        <is>
          <t>Lucas Karmiris ((N/A) C)</t>
        </is>
      </c>
    </row>
    <row r="5430">
      <c r="A5430" t="inlineStr">
        <is>
          <t>Lucas Lagerberg Hoen</t>
        </is>
      </c>
      <c r="B5430" t="inlineStr">
        <is>
          <t>(N/A)</t>
        </is>
      </c>
      <c r="C5430" t="inlineStr">
        <is>
          <t>D</t>
        </is>
      </c>
      <c r="D5430" t="inlineStr">
        <is>
          <t>D</t>
        </is>
      </c>
      <c r="E5430" t="n">
        <v>22</v>
      </c>
      <c r="F5430" t="inlineStr">
        <is>
          <t>FA</t>
        </is>
      </c>
      <c r="G5430" t="inlineStr">
        <is>
          <t>FA</t>
        </is>
      </c>
      <c r="H5430" s="30" t="n">
        <v>1</v>
      </c>
      <c r="I5430" s="31" t="n">
        <v>0</v>
      </c>
      <c r="J5430" s="31" t="n"/>
      <c r="K5430" s="31" t="n">
        <v>0</v>
      </c>
      <c r="L5430" s="32" t="n"/>
      <c r="M5430" s="31" t="n">
        <v>0</v>
      </c>
      <c r="N5430" s="31" t="n">
        <v>0</v>
      </c>
      <c r="O5430" s="31" t="n"/>
      <c r="P5430" s="31" t="n"/>
      <c r="Q5430" s="31" t="n">
        <v>0</v>
      </c>
      <c r="R5430" s="31" t="n"/>
      <c r="S5430" s="32" t="n"/>
      <c r="T5430" s="32" t="n"/>
      <c r="V5430" t="inlineStr">
        <is>
          <t>06a5e</t>
        </is>
      </c>
      <c r="Z5430" t="inlineStr">
        <is>
          <t>Lucas Lagerberg Hoen ((N/A) D)</t>
        </is>
      </c>
    </row>
    <row r="5431">
      <c r="A5431" t="inlineStr">
        <is>
          <t>Lucas Lessio</t>
        </is>
      </c>
      <c r="B5431" t="inlineStr">
        <is>
          <t>(N/A)</t>
        </is>
      </c>
      <c r="C5431" t="inlineStr">
        <is>
          <t>LW</t>
        </is>
      </c>
      <c r="D5431" t="inlineStr">
        <is>
          <t>F</t>
        </is>
      </c>
      <c r="E5431" t="n">
        <v>33</v>
      </c>
      <c r="F5431" t="inlineStr">
        <is>
          <t>FA</t>
        </is>
      </c>
      <c r="G5431" t="inlineStr">
        <is>
          <t>FA</t>
        </is>
      </c>
      <c r="H5431" s="30" t="n">
        <v>1</v>
      </c>
      <c r="I5431" s="31" t="n">
        <v>0</v>
      </c>
      <c r="J5431" s="31" t="n"/>
      <c r="K5431" s="31" t="n">
        <v>0</v>
      </c>
      <c r="L5431" s="32" t="n"/>
      <c r="M5431" s="31" t="n">
        <v>0</v>
      </c>
      <c r="N5431" s="31" t="n">
        <v>0</v>
      </c>
      <c r="O5431" s="31" t="n"/>
      <c r="P5431" s="31" t="n"/>
      <c r="Q5431" s="31" t="n">
        <v>0</v>
      </c>
      <c r="R5431" s="31" t="n"/>
      <c r="S5431" s="32" t="n"/>
      <c r="T5431" s="32" t="n"/>
      <c r="V5431" t="inlineStr">
        <is>
          <t>02b6y</t>
        </is>
      </c>
      <c r="W5431" t="n">
        <v>3797</v>
      </c>
      <c r="X5431" t="n">
        <v>5423</v>
      </c>
      <c r="Z5431" t="inlineStr">
        <is>
          <t>Lucas Lessio ((N/A) LW)</t>
        </is>
      </c>
    </row>
    <row r="5432">
      <c r="A5432" t="inlineStr">
        <is>
          <t>Lucas Littlejohn</t>
        </is>
      </c>
      <c r="B5432" t="inlineStr">
        <is>
          <t>(N/A)</t>
        </is>
      </c>
      <c r="C5432" t="inlineStr">
        <is>
          <t>D</t>
        </is>
      </c>
      <c r="D5432" t="inlineStr">
        <is>
          <t>D</t>
        </is>
      </c>
      <c r="E5432" t="n">
        <v>21</v>
      </c>
      <c r="F5432" t="inlineStr">
        <is>
          <t>FA</t>
        </is>
      </c>
      <c r="G5432" t="inlineStr">
        <is>
          <t>FA</t>
        </is>
      </c>
      <c r="H5432" s="30" t="n">
        <v>1</v>
      </c>
      <c r="I5432" s="31" t="n">
        <v>0</v>
      </c>
      <c r="J5432" s="31" t="n"/>
      <c r="K5432" s="31" t="n">
        <v>0</v>
      </c>
      <c r="L5432" s="32" t="n"/>
      <c r="M5432" s="31" t="n">
        <v>0</v>
      </c>
      <c r="N5432" s="31" t="n">
        <v>0</v>
      </c>
      <c r="O5432" s="31" t="n"/>
      <c r="P5432" s="31" t="n"/>
      <c r="Q5432" s="31" t="n">
        <v>0</v>
      </c>
      <c r="R5432" s="31" t="n"/>
      <c r="S5432" s="32" t="n"/>
      <c r="T5432" s="32" t="n"/>
      <c r="V5432" t="inlineStr">
        <is>
          <t>06c8z</t>
        </is>
      </c>
      <c r="Z5432" t="inlineStr">
        <is>
          <t>Lucas Littlejohn ((N/A) D)</t>
        </is>
      </c>
    </row>
    <row r="5433">
      <c r="A5433" t="inlineStr">
        <is>
          <t>Lucas Mercuri</t>
        </is>
      </c>
      <c r="B5433" t="inlineStr">
        <is>
          <t>TBL</t>
        </is>
      </c>
      <c r="C5433" t="inlineStr">
        <is>
          <t>C</t>
        </is>
      </c>
      <c r="D5433" t="inlineStr">
        <is>
          <t>F</t>
        </is>
      </c>
      <c r="E5433" t="n">
        <v>24</v>
      </c>
      <c r="F5433" t="inlineStr">
        <is>
          <t>FA</t>
        </is>
      </c>
      <c r="G5433" t="inlineStr">
        <is>
          <t>FA</t>
        </is>
      </c>
      <c r="H5433" s="30" t="n">
        <v>896250</v>
      </c>
      <c r="I5433" s="31" t="n">
        <v>0</v>
      </c>
      <c r="J5433" s="31" t="n"/>
      <c r="K5433" s="31" t="n">
        <v>0</v>
      </c>
      <c r="L5433" s="32" t="n"/>
      <c r="M5433" s="31" t="n">
        <v>0</v>
      </c>
      <c r="N5433" s="31" t="n">
        <v>0</v>
      </c>
      <c r="O5433" s="31" t="n"/>
      <c r="P5433" s="31" t="n"/>
      <c r="Q5433" s="31" t="n">
        <v>0</v>
      </c>
      <c r="R5433" s="31" t="n"/>
      <c r="S5433" s="32" t="n"/>
      <c r="T5433" s="32" t="n"/>
      <c r="V5433" t="inlineStr">
        <is>
          <t>05nxx</t>
        </is>
      </c>
      <c r="W5433" t="n">
        <v>7330</v>
      </c>
      <c r="Y5433" t="inlineStr">
        <is>
          <t>91da0eb1-86c0-4b91-ad6c-876fdc1234dd</t>
        </is>
      </c>
      <c r="Z5433" t="inlineStr">
        <is>
          <t>Lucas Mercuri (TBL C)</t>
        </is>
      </c>
    </row>
    <row r="5434">
      <c r="A5434" t="inlineStr">
        <is>
          <t>Lucas Peressini</t>
        </is>
      </c>
      <c r="B5434" t="inlineStr">
        <is>
          <t>(N/A)</t>
        </is>
      </c>
      <c r="C5434" t="inlineStr">
        <is>
          <t>G</t>
        </is>
      </c>
      <c r="D5434" t="inlineStr">
        <is>
          <t>G</t>
        </is>
      </c>
      <c r="E5434" t="n">
        <v>31</v>
      </c>
      <c r="F5434" t="inlineStr">
        <is>
          <t>FA</t>
        </is>
      </c>
      <c r="G5434" t="inlineStr">
        <is>
          <t>FA</t>
        </is>
      </c>
      <c r="H5434" s="30" t="n">
        <v>1</v>
      </c>
      <c r="I5434" s="31" t="n">
        <v>0</v>
      </c>
      <c r="J5434" s="31" t="n"/>
      <c r="K5434" s="31" t="n">
        <v>0</v>
      </c>
      <c r="L5434" s="32" t="n"/>
      <c r="M5434" s="31" t="n">
        <v>0</v>
      </c>
      <c r="N5434" s="31" t="n">
        <v>0</v>
      </c>
      <c r="O5434" s="31" t="n"/>
      <c r="P5434" s="31" t="n"/>
      <c r="Q5434" s="31" t="n">
        <v>0</v>
      </c>
      <c r="R5434" s="31" t="n"/>
      <c r="S5434" s="32" t="n"/>
      <c r="T5434" s="32" t="n"/>
      <c r="V5434" t="inlineStr">
        <is>
          <t>03knu</t>
        </is>
      </c>
      <c r="X5434" t="n">
        <v>6674</v>
      </c>
      <c r="Z5434" t="inlineStr">
        <is>
          <t>Lucas Peressini ((N/A) G)</t>
        </is>
      </c>
    </row>
    <row r="5435">
      <c r="A5435" t="inlineStr">
        <is>
          <t>Lucas Pettersson</t>
        </is>
      </c>
      <c r="B5435" t="inlineStr">
        <is>
          <t>ANA</t>
        </is>
      </c>
      <c r="C5435" t="inlineStr">
        <is>
          <t>C</t>
        </is>
      </c>
      <c r="D5435" t="inlineStr">
        <is>
          <t>F</t>
        </is>
      </c>
      <c r="E5435" t="n">
        <v>20</v>
      </c>
      <c r="F5435" t="inlineStr">
        <is>
          <t>T</t>
        </is>
      </c>
      <c r="G5435" t="inlineStr">
        <is>
          <t>The Last Place Lukes</t>
        </is>
      </c>
      <c r="H5435" s="30" t="n">
        <v>869050</v>
      </c>
      <c r="I5435" s="31" t="n">
        <v>0</v>
      </c>
      <c r="J5435" s="31" t="n"/>
      <c r="K5435" s="31" t="n">
        <v>0</v>
      </c>
      <c r="L5435" s="32" t="n"/>
      <c r="M5435" s="31" t="n">
        <v>0</v>
      </c>
      <c r="N5435" s="31" t="n">
        <v>0</v>
      </c>
      <c r="O5435" s="31" t="n"/>
      <c r="P5435" s="31" t="n"/>
      <c r="Q5435" s="31" t="n">
        <v>0</v>
      </c>
      <c r="R5435" s="31" t="n"/>
      <c r="S5435" s="32" t="n"/>
      <c r="T5435" s="32" t="n"/>
      <c r="V5435" t="inlineStr">
        <is>
          <t>06lof</t>
        </is>
      </c>
      <c r="W5435" t="n">
        <v>7202</v>
      </c>
      <c r="Y5435" t="inlineStr">
        <is>
          <t>60274d6f-ffaa-4246-83dd-f45902d615e1</t>
        </is>
      </c>
      <c r="Z5435" t="inlineStr">
        <is>
          <t>Lucas Pettersson (ANA C)</t>
        </is>
      </c>
    </row>
    <row r="5436">
      <c r="A5436" t="inlineStr">
        <is>
          <t>Lucas Ramberg</t>
        </is>
      </c>
      <c r="B5436" t="inlineStr">
        <is>
          <t>(N/A)</t>
        </is>
      </c>
      <c r="C5436" t="inlineStr">
        <is>
          <t>D</t>
        </is>
      </c>
      <c r="D5436" t="inlineStr">
        <is>
          <t>D</t>
        </is>
      </c>
      <c r="E5436" t="n">
        <v>24</v>
      </c>
      <c r="F5436" t="inlineStr">
        <is>
          <t>FA</t>
        </is>
      </c>
      <c r="G5436" t="inlineStr">
        <is>
          <t>FA</t>
        </is>
      </c>
      <c r="H5436" s="30" t="n">
        <v>1</v>
      </c>
      <c r="I5436" s="31" t="n">
        <v>0</v>
      </c>
      <c r="J5436" s="31" t="n"/>
      <c r="K5436" s="31" t="n">
        <v>0</v>
      </c>
      <c r="L5436" s="32" t="n"/>
      <c r="M5436" s="31" t="n">
        <v>0</v>
      </c>
      <c r="N5436" s="31" t="n">
        <v>0</v>
      </c>
      <c r="O5436" s="31" t="n"/>
      <c r="P5436" s="31" t="n"/>
      <c r="Q5436" s="31" t="n">
        <v>0</v>
      </c>
      <c r="R5436" s="31" t="n"/>
      <c r="S5436" s="32" t="n"/>
      <c r="T5436" s="32" t="n"/>
      <c r="V5436" t="inlineStr">
        <is>
          <t>05ohg</t>
        </is>
      </c>
      <c r="Z5436" t="inlineStr">
        <is>
          <t>Lucas Ramberg ((N/A) D)</t>
        </is>
      </c>
    </row>
    <row r="5437">
      <c r="A5437" t="inlineStr">
        <is>
          <t>Lucas Rheyneuclaudes</t>
        </is>
      </c>
      <c r="B5437" t="inlineStr">
        <is>
          <t>(N/A)</t>
        </is>
      </c>
      <c r="C5437" t="inlineStr">
        <is>
          <t>G</t>
        </is>
      </c>
      <c r="D5437" t="inlineStr">
        <is>
          <t>G</t>
        </is>
      </c>
      <c r="E5437" t="n">
        <v>25</v>
      </c>
      <c r="F5437" t="inlineStr">
        <is>
          <t>FA</t>
        </is>
      </c>
      <c r="G5437" t="inlineStr">
        <is>
          <t>FA</t>
        </is>
      </c>
      <c r="H5437" s="30" t="n">
        <v>1</v>
      </c>
      <c r="I5437" s="31" t="n">
        <v>0</v>
      </c>
      <c r="J5437" s="31" t="n"/>
      <c r="K5437" s="31" t="n">
        <v>0</v>
      </c>
      <c r="L5437" s="32" t="n"/>
      <c r="M5437" s="31" t="n">
        <v>0</v>
      </c>
      <c r="N5437" s="31" t="n">
        <v>0</v>
      </c>
      <c r="O5437" s="31" t="n"/>
      <c r="P5437" s="31" t="n"/>
      <c r="Q5437" s="31" t="n">
        <v>0</v>
      </c>
      <c r="R5437" s="31" t="n"/>
      <c r="S5437" s="32" t="n"/>
      <c r="T5437" s="32" t="n"/>
      <c r="V5437" t="inlineStr">
        <is>
          <t>059wj</t>
        </is>
      </c>
      <c r="Z5437" t="inlineStr">
        <is>
          <t>Lucas Rheyneuclaudes ((N/A) G)</t>
        </is>
      </c>
    </row>
    <row r="5438">
      <c r="A5438" t="inlineStr">
        <is>
          <t>Lucas St-Louis</t>
        </is>
      </c>
      <c r="B5438" t="inlineStr">
        <is>
          <t>(N/A)</t>
        </is>
      </c>
      <c r="C5438" t="inlineStr">
        <is>
          <t>D</t>
        </is>
      </c>
      <c r="D5438" t="inlineStr">
        <is>
          <t>D</t>
        </is>
      </c>
      <c r="E5438" t="n">
        <v>21</v>
      </c>
      <c r="F5438" t="inlineStr">
        <is>
          <t>FA</t>
        </is>
      </c>
      <c r="G5438" t="inlineStr">
        <is>
          <t>FA</t>
        </is>
      </c>
      <c r="H5438" s="30" t="n">
        <v>1</v>
      </c>
      <c r="I5438" s="31" t="n">
        <v>0</v>
      </c>
      <c r="J5438" s="31" t="n"/>
      <c r="K5438" s="31" t="n">
        <v>0</v>
      </c>
      <c r="L5438" s="32" t="n"/>
      <c r="M5438" s="31" t="n">
        <v>0</v>
      </c>
      <c r="N5438" s="31" t="n">
        <v>0</v>
      </c>
      <c r="O5438" s="31" t="n"/>
      <c r="P5438" s="31" t="n"/>
      <c r="Q5438" s="31" t="n">
        <v>0</v>
      </c>
      <c r="R5438" s="31" t="n"/>
      <c r="S5438" s="32" t="n"/>
      <c r="T5438" s="32" t="n"/>
      <c r="V5438" t="inlineStr">
        <is>
          <t>06c93</t>
        </is>
      </c>
      <c r="Z5438" t="inlineStr">
        <is>
          <t>Lucas St-Louis ((N/A) D)</t>
        </is>
      </c>
    </row>
    <row r="5439">
      <c r="A5439" t="inlineStr">
        <is>
          <t>Lucas Van Vliet</t>
        </is>
      </c>
      <c r="B5439" t="inlineStr">
        <is>
          <t>VGK</t>
        </is>
      </c>
      <c r="C5439" t="inlineStr">
        <is>
          <t>RW</t>
        </is>
      </c>
      <c r="D5439" t="inlineStr">
        <is>
          <t>F</t>
        </is>
      </c>
      <c r="E5439" t="n">
        <v>20</v>
      </c>
      <c r="F5439" t="inlineStr">
        <is>
          <t>FA</t>
        </is>
      </c>
      <c r="G5439" t="inlineStr">
        <is>
          <t>FA</t>
        </is>
      </c>
      <c r="H5439" s="30" t="n">
        <v>1</v>
      </c>
      <c r="I5439" s="31" t="n">
        <v>0</v>
      </c>
      <c r="J5439" s="31" t="n"/>
      <c r="K5439" s="31" t="n">
        <v>0</v>
      </c>
      <c r="L5439" s="32" t="n"/>
      <c r="M5439" s="31" t="n">
        <v>0</v>
      </c>
      <c r="N5439" s="31" t="n">
        <v>0</v>
      </c>
      <c r="O5439" s="31" t="n"/>
      <c r="P5439" s="31" t="n"/>
      <c r="Q5439" s="31" t="n">
        <v>0</v>
      </c>
      <c r="R5439" s="31" t="n"/>
      <c r="S5439" s="32" t="n"/>
      <c r="T5439" s="32" t="n"/>
      <c r="V5439" t="inlineStr">
        <is>
          <t>06mjf</t>
        </is>
      </c>
      <c r="W5439" t="n">
        <v>7619</v>
      </c>
      <c r="Y5439" t="inlineStr">
        <is>
          <t>337f04b8-9e9c-485f-8aa3-2d94f3b215e7</t>
        </is>
      </c>
      <c r="Z5439" t="inlineStr">
        <is>
          <t>Lucas Van Vliet (VGK RW)</t>
        </is>
      </c>
    </row>
    <row r="5440">
      <c r="A5440" t="inlineStr">
        <is>
          <t>Lucas Wahlin</t>
        </is>
      </c>
      <c r="B5440" t="inlineStr">
        <is>
          <t>WPG</t>
        </is>
      </c>
      <c r="C5440" t="inlineStr">
        <is>
          <t>RW</t>
        </is>
      </c>
      <c r="D5440" t="inlineStr">
        <is>
          <t>F</t>
        </is>
      </c>
      <c r="E5440" t="n">
        <v>25</v>
      </c>
      <c r="F5440" t="inlineStr">
        <is>
          <t>FA</t>
        </is>
      </c>
      <c r="G5440" t="inlineStr">
        <is>
          <t>FA</t>
        </is>
      </c>
      <c r="H5440" s="30" t="n">
        <v>910000</v>
      </c>
      <c r="I5440" s="31" t="n">
        <v>0</v>
      </c>
      <c r="J5440" s="31" t="n"/>
      <c r="K5440" s="31" t="n">
        <v>0</v>
      </c>
      <c r="L5440" s="32" t="n"/>
      <c r="M5440" s="31" t="n">
        <v>0</v>
      </c>
      <c r="N5440" s="31" t="n">
        <v>0</v>
      </c>
      <c r="O5440" s="31" t="n"/>
      <c r="P5440" s="31" t="n"/>
      <c r="Q5440" s="31" t="n">
        <v>0</v>
      </c>
      <c r="R5440" s="31" t="n"/>
      <c r="S5440" s="32" t="n"/>
      <c r="T5440" s="32" t="n"/>
      <c r="V5440" t="inlineStr">
        <is>
          <t>074mj</t>
        </is>
      </c>
      <c r="Y5440" t="inlineStr">
        <is>
          <t>92df2518-65aa-4073-ad97-cbee6109e0e5</t>
        </is>
      </c>
      <c r="Z5440" t="inlineStr">
        <is>
          <t>Lucas Wahlin (WPG RW)</t>
        </is>
      </c>
    </row>
    <row r="5441">
      <c r="A5441" t="inlineStr">
        <is>
          <t>Lucas Wallmark</t>
        </is>
      </c>
      <c r="B5441" t="inlineStr">
        <is>
          <t>(N/A)</t>
        </is>
      </c>
      <c r="C5441" t="inlineStr">
        <is>
          <t>C</t>
        </is>
      </c>
      <c r="D5441" t="inlineStr">
        <is>
          <t>F</t>
        </is>
      </c>
      <c r="E5441" t="n">
        <v>31</v>
      </c>
      <c r="F5441" t="inlineStr">
        <is>
          <t>FA</t>
        </is>
      </c>
      <c r="G5441" t="inlineStr">
        <is>
          <t>FA</t>
        </is>
      </c>
      <c r="H5441" s="30" t="n">
        <v>1</v>
      </c>
      <c r="I5441" s="31" t="n">
        <v>0</v>
      </c>
      <c r="J5441" s="31" t="n"/>
      <c r="K5441" s="31" t="n">
        <v>0</v>
      </c>
      <c r="L5441" s="32" t="n"/>
      <c r="M5441" s="31" t="n">
        <v>0</v>
      </c>
      <c r="N5441" s="31" t="n">
        <v>0</v>
      </c>
      <c r="O5441" s="31" t="n"/>
      <c r="P5441" s="31" t="n"/>
      <c r="Q5441" s="31" t="n">
        <v>0</v>
      </c>
      <c r="R5441" s="31" t="n"/>
      <c r="S5441" s="32" t="n"/>
      <c r="T5441" s="32" t="n"/>
      <c r="V5441" t="inlineStr">
        <is>
          <t>0320p</t>
        </is>
      </c>
      <c r="W5441" t="n">
        <v>4954</v>
      </c>
      <c r="X5441" t="n">
        <v>6465</v>
      </c>
      <c r="Y5441" t="inlineStr">
        <is>
          <t>1a8b0fc5-ed21-48ce-92ea-43acead87177</t>
        </is>
      </c>
      <c r="Z5441" t="inlineStr">
        <is>
          <t>Lucas Wallmark ((N/A) C)</t>
        </is>
      </c>
    </row>
    <row r="5442">
      <c r="A5442" t="inlineStr">
        <is>
          <t>Lucas Zajic</t>
        </is>
      </c>
      <c r="B5442" t="inlineStr">
        <is>
          <t>(N/A)</t>
        </is>
      </c>
      <c r="C5442" t="inlineStr">
        <is>
          <t>RW</t>
        </is>
      </c>
      <c r="D5442" t="inlineStr">
        <is>
          <t>F</t>
        </is>
      </c>
      <c r="E5442" t="n">
        <v>18</v>
      </c>
      <c r="F5442" t="inlineStr">
        <is>
          <t>FA</t>
        </is>
      </c>
      <c r="G5442" t="inlineStr">
        <is>
          <t>FA</t>
        </is>
      </c>
      <c r="H5442" s="30" t="n">
        <v>1</v>
      </c>
      <c r="I5442" s="31" t="n">
        <v>0</v>
      </c>
      <c r="J5442" s="31" t="n"/>
      <c r="K5442" s="31" t="n">
        <v>0</v>
      </c>
      <c r="L5442" s="32" t="n"/>
      <c r="M5442" s="31" t="n">
        <v>0</v>
      </c>
      <c r="N5442" s="31" t="n">
        <v>0</v>
      </c>
      <c r="O5442" s="31" t="n"/>
      <c r="P5442" s="31" t="n"/>
      <c r="Q5442" s="31" t="n">
        <v>0</v>
      </c>
      <c r="R5442" s="31" t="n"/>
      <c r="S5442" s="32" t="n"/>
      <c r="T5442" s="32" t="n"/>
      <c r="V5442" t="inlineStr">
        <is>
          <t>078cn</t>
        </is>
      </c>
      <c r="Z5442" t="inlineStr">
        <is>
          <t>Lucas Zajic ((N/A) RW)</t>
        </is>
      </c>
    </row>
    <row r="5443">
      <c r="A5443" t="inlineStr">
        <is>
          <t>Lucian Bernat</t>
        </is>
      </c>
      <c r="B5443" t="inlineStr">
        <is>
          <t>VAN</t>
        </is>
      </c>
      <c r="C5443" t="inlineStr">
        <is>
          <t>RW</t>
        </is>
      </c>
      <c r="D5443" t="inlineStr">
        <is>
          <t>F</t>
        </is>
      </c>
      <c r="E5443" t="n">
        <v>18</v>
      </c>
      <c r="F5443" t="inlineStr">
        <is>
          <t>FA</t>
        </is>
      </c>
      <c r="G5443" t="inlineStr">
        <is>
          <t>FA</t>
        </is>
      </c>
      <c r="H5443" s="30" t="n">
        <v>1</v>
      </c>
      <c r="I5443" s="31" t="n">
        <v>0</v>
      </c>
      <c r="J5443" s="31" t="n"/>
      <c r="K5443" s="31" t="n">
        <v>0</v>
      </c>
      <c r="L5443" s="32" t="n"/>
      <c r="M5443" s="31" t="n">
        <v>0</v>
      </c>
      <c r="N5443" s="31" t="n">
        <v>0</v>
      </c>
      <c r="O5443" s="31" t="n"/>
      <c r="P5443" s="31" t="n"/>
      <c r="Q5443" s="31" t="n">
        <v>0</v>
      </c>
      <c r="R5443" s="31" t="n"/>
      <c r="S5443" s="32" t="n"/>
      <c r="T5443" s="32" t="n"/>
      <c r="V5443" t="inlineStr">
        <is>
          <t>0760r</t>
        </is>
      </c>
      <c r="Y5443" t="inlineStr">
        <is>
          <t>160fce72-e051-40d1-b80e-99eb1d9d68b3</t>
        </is>
      </c>
      <c r="Z5443" t="inlineStr">
        <is>
          <t>Lucian Bernat (VAN RW)</t>
        </is>
      </c>
    </row>
    <row r="5444">
      <c r="A5444" t="inlineStr">
        <is>
          <t>Luciano Aquino</t>
        </is>
      </c>
      <c r="B5444" t="inlineStr">
        <is>
          <t>(N/A)</t>
        </is>
      </c>
      <c r="C5444" t="inlineStr">
        <is>
          <t>C</t>
        </is>
      </c>
      <c r="D5444" t="inlineStr">
        <is>
          <t>F</t>
        </is>
      </c>
      <c r="E5444" t="n">
        <v>41</v>
      </c>
      <c r="F5444" t="inlineStr">
        <is>
          <t>FA</t>
        </is>
      </c>
      <c r="G5444" t="inlineStr">
        <is>
          <t>FA</t>
        </is>
      </c>
      <c r="H5444" s="30" t="n">
        <v>1</v>
      </c>
      <c r="I5444" s="31" t="n">
        <v>0</v>
      </c>
      <c r="J5444" s="31" t="n"/>
      <c r="K5444" s="31" t="n">
        <v>0</v>
      </c>
      <c r="L5444" s="32" t="n"/>
      <c r="M5444" s="31" t="n">
        <v>0</v>
      </c>
      <c r="N5444" s="31" t="n">
        <v>0</v>
      </c>
      <c r="O5444" s="31" t="n"/>
      <c r="P5444" s="31" t="n"/>
      <c r="Q5444" s="31" t="n">
        <v>0</v>
      </c>
      <c r="R5444" s="31" t="n"/>
      <c r="S5444" s="32" t="n"/>
      <c r="T5444" s="32" t="n"/>
      <c r="V5444" t="inlineStr">
        <is>
          <t>003ys</t>
        </is>
      </c>
      <c r="X5444" t="n">
        <v>4339</v>
      </c>
      <c r="Z5444" t="inlineStr">
        <is>
          <t>Luciano Aquino ((N/A) C)</t>
        </is>
      </c>
    </row>
    <row r="5445">
      <c r="A5445" t="inlineStr">
        <is>
          <t>Ludovic Waeber</t>
        </is>
      </c>
      <c r="B5445" t="inlineStr">
        <is>
          <t>(N/A)</t>
        </is>
      </c>
      <c r="C5445" t="inlineStr">
        <is>
          <t>G</t>
        </is>
      </c>
      <c r="D5445" t="inlineStr">
        <is>
          <t>G</t>
        </is>
      </c>
      <c r="E5445" t="n">
        <v>30</v>
      </c>
      <c r="F5445" t="inlineStr">
        <is>
          <t>FA</t>
        </is>
      </c>
      <c r="G5445" t="inlineStr">
        <is>
          <t>FA</t>
        </is>
      </c>
      <c r="H5445" s="30" t="n">
        <v>1</v>
      </c>
      <c r="I5445" s="31" t="n">
        <v>0</v>
      </c>
      <c r="J5445" s="31" t="n"/>
      <c r="K5445" s="31" t="n">
        <v>0</v>
      </c>
      <c r="L5445" s="32" t="n"/>
      <c r="M5445" s="31" t="n">
        <v>0</v>
      </c>
      <c r="N5445" s="31" t="n">
        <v>0</v>
      </c>
      <c r="O5445" s="31" t="n"/>
      <c r="P5445" s="31" t="n"/>
      <c r="Q5445" s="31" t="n">
        <v>0</v>
      </c>
      <c r="R5445" s="31" t="n"/>
      <c r="S5445" s="32" t="n"/>
      <c r="T5445" s="32" t="n"/>
      <c r="V5445" t="inlineStr">
        <is>
          <t>06b7f</t>
        </is>
      </c>
      <c r="W5445" t="n">
        <v>7009</v>
      </c>
      <c r="Y5445" t="inlineStr">
        <is>
          <t>0d2ae080-a1f6-429c-a02c-a04f202bfc9a</t>
        </is>
      </c>
      <c r="Z5445" t="inlineStr">
        <is>
          <t>Ludovic Waeber ((N/A) G)</t>
        </is>
      </c>
    </row>
    <row r="5446">
      <c r="A5446" t="inlineStr">
        <is>
          <t>Ludvig Andersson</t>
        </is>
      </c>
      <c r="B5446" t="inlineStr">
        <is>
          <t>(N/A)</t>
        </is>
      </c>
      <c r="C5446" t="inlineStr">
        <is>
          <t>C</t>
        </is>
      </c>
      <c r="D5446" t="inlineStr">
        <is>
          <t>F</t>
        </is>
      </c>
      <c r="E5446" t="n">
        <v>18</v>
      </c>
      <c r="F5446" t="inlineStr">
        <is>
          <t>FA</t>
        </is>
      </c>
      <c r="G5446" t="inlineStr">
        <is>
          <t>FA</t>
        </is>
      </c>
      <c r="H5446" s="30" t="n">
        <v>1</v>
      </c>
      <c r="I5446" s="31" t="n">
        <v>0</v>
      </c>
      <c r="J5446" s="31" t="n"/>
      <c r="K5446" s="31" t="n">
        <v>0</v>
      </c>
      <c r="L5446" s="32" t="n"/>
      <c r="M5446" s="31" t="n">
        <v>0</v>
      </c>
      <c r="N5446" s="31" t="n">
        <v>0</v>
      </c>
      <c r="O5446" s="31" t="n"/>
      <c r="P5446" s="31" t="n"/>
      <c r="Q5446" s="31" t="n">
        <v>0</v>
      </c>
      <c r="R5446" s="31" t="n"/>
      <c r="S5446" s="32" t="n"/>
      <c r="T5446" s="32" t="n"/>
      <c r="V5446" t="inlineStr">
        <is>
          <t>07740</t>
        </is>
      </c>
      <c r="Z5446" t="inlineStr">
        <is>
          <t>Ludvig Andersson ((N/A) C)</t>
        </is>
      </c>
    </row>
    <row r="5447">
      <c r="A5447" t="inlineStr">
        <is>
          <t>Ludvig Hedstrom</t>
        </is>
      </c>
      <c r="B5447" t="inlineStr">
        <is>
          <t>(N/A)</t>
        </is>
      </c>
      <c r="C5447" t="inlineStr">
        <is>
          <t>D</t>
        </is>
      </c>
      <c r="D5447" t="inlineStr">
        <is>
          <t>D</t>
        </is>
      </c>
      <c r="E5447" t="n">
        <v>25</v>
      </c>
      <c r="F5447" t="inlineStr">
        <is>
          <t>FA</t>
        </is>
      </c>
      <c r="G5447" t="inlineStr">
        <is>
          <t>FA</t>
        </is>
      </c>
      <c r="H5447" s="30" t="n">
        <v>1</v>
      </c>
      <c r="I5447" s="31" t="n">
        <v>0</v>
      </c>
      <c r="J5447" s="31" t="n"/>
      <c r="K5447" s="31" t="n">
        <v>0</v>
      </c>
      <c r="L5447" s="32" t="n"/>
      <c r="M5447" s="31" t="n">
        <v>0</v>
      </c>
      <c r="N5447" s="31" t="n">
        <v>0</v>
      </c>
      <c r="O5447" s="31" t="n"/>
      <c r="P5447" s="31" t="n"/>
      <c r="Q5447" s="31" t="n">
        <v>0</v>
      </c>
      <c r="R5447" s="31" t="n"/>
      <c r="S5447" s="32" t="n"/>
      <c r="T5447" s="32" t="n"/>
      <c r="V5447" t="inlineStr">
        <is>
          <t>051x7</t>
        </is>
      </c>
      <c r="Z5447" t="inlineStr">
        <is>
          <t>Ludvig Hedstrom ((N/A) D)</t>
        </is>
      </c>
    </row>
    <row r="5448">
      <c r="A5448" t="inlineStr">
        <is>
          <t>Ludvig Hoff</t>
        </is>
      </c>
      <c r="B5448" t="inlineStr">
        <is>
          <t>(N/A)</t>
        </is>
      </c>
      <c r="C5448" t="inlineStr">
        <is>
          <t>C</t>
        </is>
      </c>
      <c r="D5448" t="inlineStr">
        <is>
          <t>F</t>
        </is>
      </c>
      <c r="E5448" t="n">
        <v>29</v>
      </c>
      <c r="F5448" t="inlineStr">
        <is>
          <t>FA</t>
        </is>
      </c>
      <c r="G5448" t="inlineStr">
        <is>
          <t>FA</t>
        </is>
      </c>
      <c r="H5448" s="30" t="n">
        <v>1</v>
      </c>
      <c r="I5448" s="31" t="n">
        <v>0</v>
      </c>
      <c r="J5448" s="31" t="n"/>
      <c r="K5448" s="31" t="n">
        <v>0</v>
      </c>
      <c r="L5448" s="32" t="n"/>
      <c r="M5448" s="31" t="n">
        <v>0</v>
      </c>
      <c r="N5448" s="31" t="n">
        <v>0</v>
      </c>
      <c r="O5448" s="31" t="n"/>
      <c r="P5448" s="31" t="n"/>
      <c r="Q5448" s="31" t="n">
        <v>0</v>
      </c>
      <c r="R5448" s="31" t="n"/>
      <c r="S5448" s="32" t="n"/>
      <c r="T5448" s="32" t="n"/>
      <c r="V5448" t="inlineStr">
        <is>
          <t>03y53</t>
        </is>
      </c>
      <c r="Z5448" t="inlineStr">
        <is>
          <t>Ludvig Hoff ((N/A) C)</t>
        </is>
      </c>
    </row>
    <row r="5449">
      <c r="A5449" t="inlineStr">
        <is>
          <t>Ludvig Johnson</t>
        </is>
      </c>
      <c r="B5449" t="inlineStr">
        <is>
          <t>UTA</t>
        </is>
      </c>
      <c r="C5449" t="inlineStr">
        <is>
          <t>D</t>
        </is>
      </c>
      <c r="D5449" t="inlineStr">
        <is>
          <t>D</t>
        </is>
      </c>
      <c r="E5449" t="n">
        <v>20</v>
      </c>
      <c r="F5449" t="inlineStr">
        <is>
          <t>FA</t>
        </is>
      </c>
      <c r="G5449" t="inlineStr">
        <is>
          <t>FA</t>
        </is>
      </c>
      <c r="H5449" s="30" t="n">
        <v>1</v>
      </c>
      <c r="I5449" s="31" t="n">
        <v>0</v>
      </c>
      <c r="J5449" s="31" t="n"/>
      <c r="K5449" s="31" t="n">
        <v>0</v>
      </c>
      <c r="L5449" s="32" t="n"/>
      <c r="M5449" s="31" t="n">
        <v>0</v>
      </c>
      <c r="N5449" s="31" t="n">
        <v>0</v>
      </c>
      <c r="O5449" s="31" t="n"/>
      <c r="P5449" s="31" t="n"/>
      <c r="Q5449" s="31" t="n">
        <v>0</v>
      </c>
      <c r="R5449" s="31" t="n"/>
      <c r="S5449" s="32" t="n"/>
      <c r="T5449" s="32" t="n"/>
      <c r="V5449" t="inlineStr">
        <is>
          <t>06mjg</t>
        </is>
      </c>
      <c r="Y5449" t="inlineStr">
        <is>
          <t>97823f23-3fee-4f47-a727-f3ba98a7af14</t>
        </is>
      </c>
      <c r="Z5449" t="inlineStr">
        <is>
          <t>Ludvig Johnson (UTA D)</t>
        </is>
      </c>
    </row>
    <row r="5450">
      <c r="A5450" t="inlineStr">
        <is>
          <t>Ludvig Lafton</t>
        </is>
      </c>
      <c r="B5450" t="inlineStr">
        <is>
          <t>UTA</t>
        </is>
      </c>
      <c r="C5450" t="inlineStr">
        <is>
          <t>D</t>
        </is>
      </c>
      <c r="D5450" t="inlineStr">
        <is>
          <t>D</t>
        </is>
      </c>
      <c r="E5450" t="n">
        <v>20</v>
      </c>
      <c r="F5450" t="inlineStr">
        <is>
          <t>FA</t>
        </is>
      </c>
      <c r="G5450" t="inlineStr">
        <is>
          <t>FA</t>
        </is>
      </c>
      <c r="H5450" s="30" t="n">
        <v>1</v>
      </c>
      <c r="I5450" s="31" t="n">
        <v>0</v>
      </c>
      <c r="J5450" s="31" t="n"/>
      <c r="K5450" s="31" t="n">
        <v>0</v>
      </c>
      <c r="L5450" s="32" t="n"/>
      <c r="M5450" s="31" t="n">
        <v>0</v>
      </c>
      <c r="N5450" s="31" t="n">
        <v>0</v>
      </c>
      <c r="O5450" s="31" t="n"/>
      <c r="P5450" s="31" t="n"/>
      <c r="Q5450" s="31" t="n">
        <v>0</v>
      </c>
      <c r="R5450" s="31" t="n"/>
      <c r="S5450" s="32" t="n"/>
      <c r="T5450" s="32" t="n"/>
      <c r="V5450" t="inlineStr">
        <is>
          <t>06mqe</t>
        </is>
      </c>
      <c r="Y5450" t="inlineStr">
        <is>
          <t>f5b11781-0987-4a87-b345-f75a2942410b</t>
        </is>
      </c>
      <c r="Z5450" t="inlineStr">
        <is>
          <t>Ludvig Lafton (UTA D)</t>
        </is>
      </c>
    </row>
    <row r="5451">
      <c r="A5451" t="inlineStr">
        <is>
          <t>Ludvig Larsson</t>
        </is>
      </c>
      <c r="B5451" t="inlineStr">
        <is>
          <t>NJD</t>
        </is>
      </c>
      <c r="C5451" t="inlineStr">
        <is>
          <t>C</t>
        </is>
      </c>
      <c r="D5451" t="inlineStr">
        <is>
          <t>F</t>
        </is>
      </c>
      <c r="E5451" t="n">
        <v>30</v>
      </c>
      <c r="F5451" t="inlineStr">
        <is>
          <t>FA</t>
        </is>
      </c>
      <c r="G5451" t="inlineStr">
        <is>
          <t>FA</t>
        </is>
      </c>
      <c r="H5451" s="30" t="n">
        <v>1</v>
      </c>
      <c r="I5451" s="31" t="n">
        <v>0</v>
      </c>
      <c r="J5451" s="31" t="n"/>
      <c r="K5451" s="31" t="n">
        <v>0</v>
      </c>
      <c r="L5451" s="32" t="n"/>
      <c r="M5451" s="31" t="n">
        <v>0</v>
      </c>
      <c r="N5451" s="31" t="n">
        <v>0</v>
      </c>
      <c r="O5451" s="31" t="n"/>
      <c r="P5451" s="31" t="n"/>
      <c r="Q5451" s="31" t="n">
        <v>0</v>
      </c>
      <c r="R5451" s="31" t="n"/>
      <c r="S5451" s="32" t="n"/>
      <c r="T5451" s="32" t="n"/>
      <c r="V5451" t="inlineStr">
        <is>
          <t>0598o</t>
        </is>
      </c>
      <c r="X5451" t="n">
        <v>8556</v>
      </c>
      <c r="Z5451" t="inlineStr">
        <is>
          <t>Ludvig Larsson (NJD C)</t>
        </is>
      </c>
    </row>
    <row r="5452">
      <c r="A5452" t="inlineStr">
        <is>
          <t>Ludvig Persson</t>
        </is>
      </c>
      <c r="B5452" t="inlineStr">
        <is>
          <t>(N/A)</t>
        </is>
      </c>
      <c r="C5452" t="inlineStr">
        <is>
          <t>G</t>
        </is>
      </c>
      <c r="D5452" t="inlineStr">
        <is>
          <t>G</t>
        </is>
      </c>
      <c r="E5452" t="n">
        <v>26</v>
      </c>
      <c r="F5452" t="inlineStr">
        <is>
          <t>FA</t>
        </is>
      </c>
      <c r="G5452" t="inlineStr">
        <is>
          <t>FA</t>
        </is>
      </c>
      <c r="H5452" s="30" t="n">
        <v>1</v>
      </c>
      <c r="I5452" s="31" t="n">
        <v>0</v>
      </c>
      <c r="J5452" s="31" t="n"/>
      <c r="K5452" s="31" t="n">
        <v>0</v>
      </c>
      <c r="L5452" s="32" t="n"/>
      <c r="M5452" s="31" t="n">
        <v>0</v>
      </c>
      <c r="N5452" s="31" t="n">
        <v>0</v>
      </c>
      <c r="O5452" s="31" t="n"/>
      <c r="P5452" s="31" t="n"/>
      <c r="Q5452" s="31" t="n">
        <v>0</v>
      </c>
      <c r="R5452" s="31" t="n"/>
      <c r="S5452" s="32" t="n"/>
      <c r="T5452" s="32" t="n"/>
      <c r="V5452" t="inlineStr">
        <is>
          <t>05r9m</t>
        </is>
      </c>
      <c r="Z5452" t="inlineStr">
        <is>
          <t>Ludvig Persson ((N/A) G)</t>
        </is>
      </c>
    </row>
    <row r="5453">
      <c r="A5453" t="inlineStr">
        <is>
          <t>Ludvig Rensfeldt</t>
        </is>
      </c>
      <c r="B5453" t="inlineStr">
        <is>
          <t>(N/A)</t>
        </is>
      </c>
      <c r="C5453" t="inlineStr">
        <is>
          <t>LW</t>
        </is>
      </c>
      <c r="D5453" t="inlineStr">
        <is>
          <t>F</t>
        </is>
      </c>
      <c r="E5453" t="n">
        <v>34</v>
      </c>
      <c r="F5453" t="inlineStr">
        <is>
          <t>FA</t>
        </is>
      </c>
      <c r="G5453" t="inlineStr">
        <is>
          <t>FA</t>
        </is>
      </c>
      <c r="H5453" s="30" t="n">
        <v>1</v>
      </c>
      <c r="I5453" s="31" t="n">
        <v>0</v>
      </c>
      <c r="J5453" s="31" t="n"/>
      <c r="K5453" s="31" t="n">
        <v>0</v>
      </c>
      <c r="L5453" s="32" t="n"/>
      <c r="M5453" s="31" t="n">
        <v>0</v>
      </c>
      <c r="N5453" s="31" t="n">
        <v>0</v>
      </c>
      <c r="O5453" s="31" t="n"/>
      <c r="P5453" s="31" t="n"/>
      <c r="Q5453" s="31" t="n">
        <v>0</v>
      </c>
      <c r="R5453" s="31" t="n"/>
      <c r="S5453" s="32" t="n"/>
      <c r="T5453" s="32" t="n"/>
      <c r="V5453" t="inlineStr">
        <is>
          <t>01zsj</t>
        </is>
      </c>
      <c r="W5453" t="n">
        <v>3534</v>
      </c>
      <c r="X5453" t="n">
        <v>5008</v>
      </c>
      <c r="Z5453" t="inlineStr">
        <is>
          <t>Ludvig Rensfeldt ((N/A) LW)</t>
        </is>
      </c>
    </row>
    <row r="5454">
      <c r="A5454" t="inlineStr">
        <is>
          <t>Ludvig Soderberg</t>
        </is>
      </c>
      <c r="B5454" t="inlineStr">
        <is>
          <t>(N/A)</t>
        </is>
      </c>
      <c r="C5454" t="inlineStr">
        <is>
          <t>D</t>
        </is>
      </c>
      <c r="D5454" t="inlineStr">
        <is>
          <t>D</t>
        </is>
      </c>
      <c r="E5454" t="n">
        <v>18</v>
      </c>
      <c r="F5454" t="inlineStr">
        <is>
          <t>FA</t>
        </is>
      </c>
      <c r="G5454" t="inlineStr">
        <is>
          <t>FA</t>
        </is>
      </c>
      <c r="H5454" s="30" t="n">
        <v>1</v>
      </c>
      <c r="I5454" s="31" t="n">
        <v>0</v>
      </c>
      <c r="J5454" s="31" t="n"/>
      <c r="K5454" s="31" t="n">
        <v>0</v>
      </c>
      <c r="L5454" s="32" t="n"/>
      <c r="M5454" s="31" t="n">
        <v>0</v>
      </c>
      <c r="N5454" s="31" t="n">
        <v>0</v>
      </c>
      <c r="O5454" s="31" t="n"/>
      <c r="P5454" s="31" t="n"/>
      <c r="Q5454" s="31" t="n">
        <v>0</v>
      </c>
      <c r="R5454" s="31" t="n"/>
      <c r="S5454" s="32" t="n"/>
      <c r="T5454" s="32" t="n"/>
      <c r="V5454" t="inlineStr">
        <is>
          <t>07743</t>
        </is>
      </c>
      <c r="Z5454" t="inlineStr">
        <is>
          <t>Ludvig Soderberg ((N/A) D)</t>
        </is>
      </c>
    </row>
    <row r="5455">
      <c r="A5455" t="inlineStr">
        <is>
          <t>Ludwig Blomstrand</t>
        </is>
      </c>
      <c r="B5455" t="inlineStr">
        <is>
          <t>(N/A)</t>
        </is>
      </c>
      <c r="C5455" t="inlineStr">
        <is>
          <t>LW</t>
        </is>
      </c>
      <c r="D5455" t="inlineStr">
        <is>
          <t>F</t>
        </is>
      </c>
      <c r="E5455" t="n">
        <v>33</v>
      </c>
      <c r="F5455" t="inlineStr">
        <is>
          <t>FA</t>
        </is>
      </c>
      <c r="G5455" t="inlineStr">
        <is>
          <t>FA</t>
        </is>
      </c>
      <c r="H5455" s="30" t="n">
        <v>1</v>
      </c>
      <c r="I5455" s="31" t="n">
        <v>0</v>
      </c>
      <c r="J5455" s="31" t="n"/>
      <c r="K5455" s="31" t="n">
        <v>0</v>
      </c>
      <c r="L5455" s="32" t="n"/>
      <c r="M5455" s="31" t="n">
        <v>0</v>
      </c>
      <c r="N5455" s="31" t="n">
        <v>0</v>
      </c>
      <c r="O5455" s="31" t="n"/>
      <c r="P5455" s="31" t="n"/>
      <c r="Q5455" s="31" t="n">
        <v>0</v>
      </c>
      <c r="R5455" s="31" t="n"/>
      <c r="S5455" s="32" t="n"/>
      <c r="T5455" s="32" t="n"/>
      <c r="V5455" t="inlineStr">
        <is>
          <t>02g03</t>
        </is>
      </c>
      <c r="W5455" t="n">
        <v>4102</v>
      </c>
      <c r="X5455" t="n">
        <v>5485</v>
      </c>
      <c r="Z5455" t="inlineStr">
        <is>
          <t>Ludwig Blomstrand ((N/A) LW)</t>
        </is>
      </c>
    </row>
    <row r="5456">
      <c r="A5456" t="inlineStr">
        <is>
          <t>Ludwig Bystrom</t>
        </is>
      </c>
      <c r="B5456" t="inlineStr">
        <is>
          <t>(N/A)</t>
        </is>
      </c>
      <c r="C5456" t="inlineStr">
        <is>
          <t>D</t>
        </is>
      </c>
      <c r="D5456" t="inlineStr">
        <is>
          <t>D</t>
        </is>
      </c>
      <c r="E5456" t="n">
        <v>32</v>
      </c>
      <c r="F5456" t="inlineStr">
        <is>
          <t>FA</t>
        </is>
      </c>
      <c r="G5456" t="inlineStr">
        <is>
          <t>FA</t>
        </is>
      </c>
      <c r="H5456" s="30" t="n">
        <v>1</v>
      </c>
      <c r="I5456" s="31" t="n">
        <v>0</v>
      </c>
      <c r="J5456" s="31" t="n"/>
      <c r="K5456" s="31" t="n">
        <v>0</v>
      </c>
      <c r="L5456" s="32" t="n"/>
      <c r="M5456" s="31" t="n">
        <v>0</v>
      </c>
      <c r="N5456" s="31" t="n">
        <v>0</v>
      </c>
      <c r="O5456" s="31" t="n"/>
      <c r="P5456" s="31" t="n"/>
      <c r="Q5456" s="31" t="n">
        <v>0</v>
      </c>
      <c r="R5456" s="31" t="n"/>
      <c r="S5456" s="32" t="n"/>
      <c r="T5456" s="32" t="n"/>
      <c r="V5456" t="inlineStr">
        <is>
          <t>02np5</t>
        </is>
      </c>
      <c r="W5456" t="n">
        <v>3987</v>
      </c>
      <c r="X5456" t="n">
        <v>5732</v>
      </c>
      <c r="Z5456" t="inlineStr">
        <is>
          <t>Ludwig Bystrom ((N/A) D)</t>
        </is>
      </c>
    </row>
    <row r="5457">
      <c r="A5457" t="inlineStr">
        <is>
          <t>Ludwig Karlsson</t>
        </is>
      </c>
      <c r="B5457" t="inlineStr">
        <is>
          <t>(N/A)</t>
        </is>
      </c>
      <c r="C5457" t="inlineStr">
        <is>
          <t>RW</t>
        </is>
      </c>
      <c r="D5457" t="inlineStr">
        <is>
          <t>F</t>
        </is>
      </c>
      <c r="E5457" t="n">
        <v>35</v>
      </c>
      <c r="F5457" t="inlineStr">
        <is>
          <t>FA</t>
        </is>
      </c>
      <c r="G5457" t="inlineStr">
        <is>
          <t>FA</t>
        </is>
      </c>
      <c r="H5457" s="30" t="n">
        <v>1</v>
      </c>
      <c r="I5457" s="31" t="n">
        <v>0</v>
      </c>
      <c r="J5457" s="31" t="n"/>
      <c r="K5457" s="31" t="n">
        <v>0</v>
      </c>
      <c r="L5457" s="32" t="n"/>
      <c r="M5457" s="31" t="n">
        <v>0</v>
      </c>
      <c r="N5457" s="31" t="n">
        <v>0</v>
      </c>
      <c r="O5457" s="31" t="n"/>
      <c r="P5457" s="31" t="n"/>
      <c r="Q5457" s="31" t="n">
        <v>0</v>
      </c>
      <c r="R5457" s="31" t="n"/>
      <c r="S5457" s="32" t="n"/>
      <c r="T5457" s="32" t="n"/>
      <c r="V5457" t="inlineStr">
        <is>
          <t>033b6</t>
        </is>
      </c>
      <c r="W5457" t="n">
        <v>4248</v>
      </c>
      <c r="X5457" t="n">
        <v>6101</v>
      </c>
      <c r="Z5457" t="inlineStr">
        <is>
          <t>Ludwig Karlsson ((N/A) RW)</t>
        </is>
      </c>
    </row>
    <row r="5458">
      <c r="A5458" t="inlineStr">
        <is>
          <t>Ludwig Persson</t>
        </is>
      </c>
      <c r="B5458" t="inlineStr">
        <is>
          <t>WSH</t>
        </is>
      </c>
      <c r="C5458" t="inlineStr">
        <is>
          <t>C</t>
        </is>
      </c>
      <c r="D5458" t="inlineStr">
        <is>
          <t>F</t>
        </is>
      </c>
      <c r="E5458" t="n">
        <v>22</v>
      </c>
      <c r="F5458" t="inlineStr">
        <is>
          <t>FA</t>
        </is>
      </c>
      <c r="G5458" t="inlineStr">
        <is>
          <t>FA</t>
        </is>
      </c>
      <c r="H5458" s="30" t="n">
        <v>814999</v>
      </c>
      <c r="I5458" s="31" t="n">
        <v>0</v>
      </c>
      <c r="J5458" s="31" t="n"/>
      <c r="K5458" s="31" t="n">
        <v>0</v>
      </c>
      <c r="L5458" s="32" t="n"/>
      <c r="M5458" s="31" t="n">
        <v>0</v>
      </c>
      <c r="N5458" s="31" t="n">
        <v>0</v>
      </c>
      <c r="O5458" s="31" t="n"/>
      <c r="P5458" s="31" t="n"/>
      <c r="Q5458" s="31" t="n">
        <v>0</v>
      </c>
      <c r="R5458" s="31" t="n"/>
      <c r="S5458" s="32" t="n"/>
      <c r="T5458" s="32" t="n"/>
      <c r="V5458" t="inlineStr">
        <is>
          <t>05riy</t>
        </is>
      </c>
      <c r="W5458" t="n">
        <v>6786</v>
      </c>
      <c r="Y5458" t="inlineStr">
        <is>
          <t>93bf182b-b54f-4848-9485-cf573f7122c3</t>
        </is>
      </c>
      <c r="Z5458" t="inlineStr">
        <is>
          <t>Ludwig Persson (WSH C)</t>
        </is>
      </c>
    </row>
    <row r="5459">
      <c r="A5459" t="inlineStr">
        <is>
          <t>Ludwig Stenlund</t>
        </is>
      </c>
      <c r="B5459" t="inlineStr">
        <is>
          <t>(N/A)</t>
        </is>
      </c>
      <c r="C5459" t="inlineStr">
        <is>
          <t>C</t>
        </is>
      </c>
      <c r="D5459" t="inlineStr">
        <is>
          <t>F</t>
        </is>
      </c>
      <c r="E5459" t="n">
        <v>29</v>
      </c>
      <c r="F5459" t="inlineStr">
        <is>
          <t>FA</t>
        </is>
      </c>
      <c r="G5459" t="inlineStr">
        <is>
          <t>FA</t>
        </is>
      </c>
      <c r="H5459" s="30" t="n">
        <v>1</v>
      </c>
      <c r="I5459" s="31" t="n">
        <v>0</v>
      </c>
      <c r="J5459" s="31" t="n"/>
      <c r="K5459" s="31" t="n">
        <v>0</v>
      </c>
      <c r="L5459" s="32" t="n"/>
      <c r="M5459" s="31" t="n">
        <v>0</v>
      </c>
      <c r="N5459" s="31" t="n">
        <v>0</v>
      </c>
      <c r="O5459" s="31" t="n"/>
      <c r="P5459" s="31" t="n"/>
      <c r="Q5459" s="31" t="n">
        <v>0</v>
      </c>
      <c r="R5459" s="31" t="n"/>
      <c r="S5459" s="32" t="n"/>
      <c r="T5459" s="32" t="n"/>
      <c r="V5459" t="inlineStr">
        <is>
          <t>04ywq</t>
        </is>
      </c>
      <c r="Z5459" t="inlineStr">
        <is>
          <t>Ludwig Stenlund ((N/A) C)</t>
        </is>
      </c>
    </row>
    <row r="5460">
      <c r="A5460" t="inlineStr">
        <is>
          <t>Luka Arkko</t>
        </is>
      </c>
      <c r="B5460" t="inlineStr">
        <is>
          <t>DET</t>
        </is>
      </c>
      <c r="C5460" t="inlineStr">
        <is>
          <t>LW</t>
        </is>
      </c>
      <c r="D5460" t="inlineStr">
        <is>
          <t>F</t>
        </is>
      </c>
      <c r="E5460" t="n">
        <v>18</v>
      </c>
      <c r="F5460" t="inlineStr">
        <is>
          <t>FA</t>
        </is>
      </c>
      <c r="G5460" t="inlineStr">
        <is>
          <t>FA</t>
        </is>
      </c>
      <c r="H5460" s="30" t="n">
        <v>1</v>
      </c>
      <c r="I5460" s="31" t="n">
        <v>0</v>
      </c>
      <c r="J5460" s="31" t="n"/>
      <c r="K5460" s="31" t="n">
        <v>0</v>
      </c>
      <c r="L5460" s="32" t="n"/>
      <c r="M5460" s="31" t="n">
        <v>0</v>
      </c>
      <c r="N5460" s="31" t="n">
        <v>0</v>
      </c>
      <c r="O5460" s="31" t="n"/>
      <c r="P5460" s="31" t="n"/>
      <c r="Q5460" s="31" t="n">
        <v>0</v>
      </c>
      <c r="R5460" s="31" t="n"/>
      <c r="S5460" s="32" t="n"/>
      <c r="T5460" s="32" t="n"/>
      <c r="V5460" t="inlineStr">
        <is>
          <t>076yd</t>
        </is>
      </c>
      <c r="Y5460" t="inlineStr">
        <is>
          <t>212bb0cc-7fd9-4e12-a31c-bbd663afdcb1</t>
        </is>
      </c>
      <c r="Z5460" t="inlineStr">
        <is>
          <t>Luka Arkko (DET LW)</t>
        </is>
      </c>
    </row>
    <row r="5461">
      <c r="A5461" t="inlineStr">
        <is>
          <t>Luka Burzan</t>
        </is>
      </c>
      <c r="B5461" t="inlineStr">
        <is>
          <t>COL</t>
        </is>
      </c>
      <c r="C5461" t="inlineStr">
        <is>
          <t>RW</t>
        </is>
      </c>
      <c r="D5461" t="inlineStr">
        <is>
          <t>F</t>
        </is>
      </c>
      <c r="E5461" t="n">
        <v>26</v>
      </c>
      <c r="F5461" t="inlineStr">
        <is>
          <t>FA</t>
        </is>
      </c>
      <c r="G5461" t="inlineStr">
        <is>
          <t>FA</t>
        </is>
      </c>
      <c r="H5461" s="30" t="n">
        <v>1</v>
      </c>
      <c r="I5461" s="31" t="n">
        <v>0</v>
      </c>
      <c r="J5461" s="31" t="n"/>
      <c r="K5461" s="31" t="n">
        <v>0</v>
      </c>
      <c r="L5461" s="32" t="n"/>
      <c r="M5461" s="31" t="n">
        <v>0</v>
      </c>
      <c r="N5461" s="31" t="n">
        <v>0</v>
      </c>
      <c r="O5461" s="31" t="n"/>
      <c r="P5461" s="31" t="n"/>
      <c r="Q5461" s="31" t="n">
        <v>0</v>
      </c>
      <c r="R5461" s="31" t="n"/>
      <c r="S5461" s="32" t="n"/>
      <c r="T5461" s="32" t="n"/>
      <c r="V5461" t="inlineStr">
        <is>
          <t>04ld0</t>
        </is>
      </c>
      <c r="X5461" t="n">
        <v>8448</v>
      </c>
      <c r="Z5461" t="inlineStr">
        <is>
          <t>Luka Burzan (COL RW)</t>
        </is>
      </c>
    </row>
    <row r="5462">
      <c r="A5462" t="inlineStr">
        <is>
          <t>Luka Gracnar</t>
        </is>
      </c>
      <c r="B5462" t="inlineStr">
        <is>
          <t>(N/A)</t>
        </is>
      </c>
      <c r="C5462" t="inlineStr">
        <is>
          <t>G</t>
        </is>
      </c>
      <c r="D5462" t="inlineStr">
        <is>
          <t>G</t>
        </is>
      </c>
      <c r="E5462" t="n">
        <v>32</v>
      </c>
      <c r="F5462" t="inlineStr">
        <is>
          <t>FA</t>
        </is>
      </c>
      <c r="G5462" t="inlineStr">
        <is>
          <t>FA</t>
        </is>
      </c>
      <c r="H5462" s="30" t="n">
        <v>1</v>
      </c>
      <c r="I5462" s="31" t="n">
        <v>0</v>
      </c>
      <c r="J5462" s="31" t="n"/>
      <c r="K5462" s="31" t="n">
        <v>0</v>
      </c>
      <c r="L5462" s="32" t="n"/>
      <c r="M5462" s="31" t="n">
        <v>0</v>
      </c>
      <c r="N5462" s="31" t="n">
        <v>0</v>
      </c>
      <c r="O5462" s="31" t="n"/>
      <c r="P5462" s="31" t="n"/>
      <c r="Q5462" s="31" t="n">
        <v>0</v>
      </c>
      <c r="R5462" s="31" t="n"/>
      <c r="S5462" s="32" t="n"/>
      <c r="T5462" s="32" t="n"/>
      <c r="V5462" t="inlineStr">
        <is>
          <t>03d05</t>
        </is>
      </c>
      <c r="Z5462" t="inlineStr">
        <is>
          <t>Luka Gracnar ((N/A) G)</t>
        </is>
      </c>
    </row>
    <row r="5463">
      <c r="A5463" t="inlineStr">
        <is>
          <t>Luka Profaca</t>
        </is>
      </c>
      <c r="B5463" t="inlineStr">
        <is>
          <t>(N/A)</t>
        </is>
      </c>
      <c r="C5463" t="inlineStr">
        <is>
          <t>D</t>
        </is>
      </c>
      <c r="D5463" t="inlineStr">
        <is>
          <t>D</t>
        </is>
      </c>
      <c r="E5463" t="n">
        <v>24</v>
      </c>
      <c r="F5463" t="inlineStr">
        <is>
          <t>FA</t>
        </is>
      </c>
      <c r="G5463" t="inlineStr">
        <is>
          <t>FA</t>
        </is>
      </c>
      <c r="H5463" s="30" t="n">
        <v>1</v>
      </c>
      <c r="I5463" s="31" t="n">
        <v>0</v>
      </c>
      <c r="J5463" s="31" t="n"/>
      <c r="K5463" s="31" t="n">
        <v>0</v>
      </c>
      <c r="L5463" s="32" t="n"/>
      <c r="M5463" s="31" t="n">
        <v>0</v>
      </c>
      <c r="N5463" s="31" t="n">
        <v>0</v>
      </c>
      <c r="O5463" s="31" t="n"/>
      <c r="P5463" s="31" t="n"/>
      <c r="Q5463" s="31" t="n">
        <v>0</v>
      </c>
      <c r="R5463" s="31" t="n"/>
      <c r="S5463" s="32" t="n"/>
      <c r="T5463" s="32" t="n"/>
      <c r="V5463" t="inlineStr">
        <is>
          <t>05xag</t>
        </is>
      </c>
      <c r="Y5463" t="inlineStr">
        <is>
          <t>9910b64e-4fdc-496b-8f68-a95c93d9e463</t>
        </is>
      </c>
      <c r="Z5463" t="inlineStr">
        <is>
          <t>Luka Profaca ((N/A) D)</t>
        </is>
      </c>
    </row>
    <row r="5464">
      <c r="A5464" t="inlineStr">
        <is>
          <t>Luka Radivojevic</t>
        </is>
      </c>
      <c r="B5464" t="inlineStr">
        <is>
          <t>(N/A)</t>
        </is>
      </c>
      <c r="C5464" t="inlineStr">
        <is>
          <t>D</t>
        </is>
      </c>
      <c r="D5464" t="inlineStr">
        <is>
          <t>D</t>
        </is>
      </c>
      <c r="E5464" t="n">
        <v>19</v>
      </c>
      <c r="F5464" t="inlineStr">
        <is>
          <t>FA</t>
        </is>
      </c>
      <c r="G5464" t="inlineStr">
        <is>
          <t>FA</t>
        </is>
      </c>
      <c r="H5464" s="30" t="n">
        <v>1</v>
      </c>
      <c r="I5464" s="31" t="n">
        <v>0</v>
      </c>
      <c r="J5464" s="31" t="n"/>
      <c r="K5464" s="31" t="n">
        <v>0</v>
      </c>
      <c r="L5464" s="32" t="n"/>
      <c r="M5464" s="31" t="n">
        <v>0</v>
      </c>
      <c r="N5464" s="31" t="n">
        <v>0</v>
      </c>
      <c r="O5464" s="31" t="n"/>
      <c r="P5464" s="31" t="n"/>
      <c r="Q5464" s="31" t="n">
        <v>0</v>
      </c>
      <c r="R5464" s="31" t="n"/>
      <c r="S5464" s="32" t="n"/>
      <c r="T5464" s="32" t="n"/>
      <c r="V5464" t="inlineStr">
        <is>
          <t>06pym</t>
        </is>
      </c>
      <c r="W5464" t="n">
        <v>7452</v>
      </c>
      <c r="Z5464" t="inlineStr">
        <is>
          <t>Luka Radivojevic ((N/A) D)</t>
        </is>
      </c>
    </row>
    <row r="5465">
      <c r="A5465" t="inlineStr">
        <is>
          <t>Lukas Bengtsson</t>
        </is>
      </c>
      <c r="B5465" t="inlineStr">
        <is>
          <t>(N/A)</t>
        </is>
      </c>
      <c r="C5465" t="inlineStr">
        <is>
          <t>D</t>
        </is>
      </c>
      <c r="D5465" t="inlineStr">
        <is>
          <t>D</t>
        </is>
      </c>
      <c r="E5465" t="n">
        <v>32</v>
      </c>
      <c r="F5465" t="inlineStr">
        <is>
          <t>FA</t>
        </is>
      </c>
      <c r="G5465" t="inlineStr">
        <is>
          <t>FA</t>
        </is>
      </c>
      <c r="H5465" s="30" t="n">
        <v>1</v>
      </c>
      <c r="I5465" s="31" t="n">
        <v>0</v>
      </c>
      <c r="J5465" s="31" t="n"/>
      <c r="K5465" s="31" t="n">
        <v>0</v>
      </c>
      <c r="L5465" s="32" t="n"/>
      <c r="M5465" s="31" t="n">
        <v>0</v>
      </c>
      <c r="N5465" s="31" t="n">
        <v>0</v>
      </c>
      <c r="O5465" s="31" t="n"/>
      <c r="P5465" s="31" t="n"/>
      <c r="Q5465" s="31" t="n">
        <v>0</v>
      </c>
      <c r="R5465" s="31" t="n"/>
      <c r="S5465" s="32" t="n"/>
      <c r="T5465" s="32" t="n"/>
      <c r="V5465" t="inlineStr">
        <is>
          <t>03mnv</t>
        </is>
      </c>
      <c r="W5465" t="n">
        <v>5110</v>
      </c>
      <c r="X5465" t="n">
        <v>7096</v>
      </c>
      <c r="Z5465" t="inlineStr">
        <is>
          <t>Lukas Bengtsson ((N/A) D)</t>
        </is>
      </c>
    </row>
    <row r="5466">
      <c r="A5466" t="inlineStr">
        <is>
          <t>Lukas Cormier</t>
        </is>
      </c>
      <c r="B5466" t="inlineStr">
        <is>
          <t>VGK</t>
        </is>
      </c>
      <c r="C5466" t="inlineStr">
        <is>
          <t>D</t>
        </is>
      </c>
      <c r="D5466" t="inlineStr">
        <is>
          <t>D</t>
        </is>
      </c>
      <c r="E5466" t="n">
        <v>24</v>
      </c>
      <c r="F5466" t="inlineStr">
        <is>
          <t>T</t>
        </is>
      </c>
      <c r="G5466" t="inlineStr">
        <is>
          <t>Sidizen Kanes</t>
        </is>
      </c>
      <c r="H5466" s="30" t="n">
        <v>775000</v>
      </c>
      <c r="I5466" s="31" t="n">
        <v>0</v>
      </c>
      <c r="J5466" s="31" t="n"/>
      <c r="K5466" s="31" t="n">
        <v>0</v>
      </c>
      <c r="L5466" s="32" t="n"/>
      <c r="M5466" s="31" t="n">
        <v>0</v>
      </c>
      <c r="N5466" s="31" t="n">
        <v>0</v>
      </c>
      <c r="O5466" s="31" t="n"/>
      <c r="P5466" s="31" t="n"/>
      <c r="Q5466" s="31" t="n">
        <v>0</v>
      </c>
      <c r="R5466" s="31" t="n"/>
      <c r="S5466" s="32" t="n"/>
      <c r="T5466" s="32" t="n"/>
      <c r="V5466" t="inlineStr">
        <is>
          <t>059dx</t>
        </is>
      </c>
      <c r="W5466" t="n">
        <v>6282</v>
      </c>
      <c r="Y5466" t="inlineStr">
        <is>
          <t>d0b1a5f4-1253-46bc-80f3-48ab549e71fb</t>
        </is>
      </c>
      <c r="Z5466" t="inlineStr">
        <is>
          <t>Lukas Cormier (VGK D)</t>
        </is>
      </c>
    </row>
    <row r="5467">
      <c r="A5467" t="inlineStr">
        <is>
          <t>Lukas Dragicevic</t>
        </is>
      </c>
      <c r="B5467" t="inlineStr">
        <is>
          <t>SEA</t>
        </is>
      </c>
      <c r="C5467" t="inlineStr">
        <is>
          <t>D</t>
        </is>
      </c>
      <c r="D5467" t="inlineStr">
        <is>
          <t>D</t>
        </is>
      </c>
      <c r="E5467" t="n">
        <v>21</v>
      </c>
      <c r="F5467" t="inlineStr">
        <is>
          <t>T</t>
        </is>
      </c>
      <c r="G5467" t="inlineStr">
        <is>
          <t>Deef-Fence</t>
        </is>
      </c>
      <c r="H5467" s="30" t="n">
        <v>891666</v>
      </c>
      <c r="I5467" s="31" t="n">
        <v>0</v>
      </c>
      <c r="J5467" s="31" t="n"/>
      <c r="K5467" s="31" t="n">
        <v>0</v>
      </c>
      <c r="L5467" s="32" t="n"/>
      <c r="M5467" s="31" t="n">
        <v>0</v>
      </c>
      <c r="N5467" s="31" t="n">
        <v>0</v>
      </c>
      <c r="O5467" s="31" t="n"/>
      <c r="P5467" s="31" t="n"/>
      <c r="Q5467" s="31" t="n">
        <v>0</v>
      </c>
      <c r="R5467" s="31" t="n"/>
      <c r="S5467" s="32" t="n"/>
      <c r="T5467" s="32" t="n"/>
      <c r="V5467" t="inlineStr">
        <is>
          <t>061za</t>
        </is>
      </c>
      <c r="W5467" t="n">
        <v>6946</v>
      </c>
      <c r="Y5467" t="inlineStr">
        <is>
          <t>31194a77-d56a-4324-89c7-58f949520ac4</t>
        </is>
      </c>
      <c r="Z5467" t="inlineStr">
        <is>
          <t>Lukas Dragicevic (SEA D)</t>
        </is>
      </c>
    </row>
    <row r="5468">
      <c r="A5468" t="inlineStr">
        <is>
          <t>Lukas Fischer</t>
        </is>
      </c>
      <c r="B5468" t="inlineStr">
        <is>
          <t>STL</t>
        </is>
      </c>
      <c r="C5468" t="inlineStr">
        <is>
          <t>D</t>
        </is>
      </c>
      <c r="D5468" t="inlineStr">
        <is>
          <t>D</t>
        </is>
      </c>
      <c r="E5468" t="n">
        <v>20</v>
      </c>
      <c r="F5468" t="inlineStr">
        <is>
          <t>T</t>
        </is>
      </c>
      <c r="G5468" t="inlineStr">
        <is>
          <t>Sidizen Kanes</t>
        </is>
      </c>
      <c r="H5468" s="30" t="n">
        <v>931667</v>
      </c>
      <c r="I5468" s="31" t="n">
        <v>0</v>
      </c>
      <c r="J5468" s="31" t="n"/>
      <c r="K5468" s="31" t="n">
        <v>0</v>
      </c>
      <c r="L5468" s="32" t="n"/>
      <c r="M5468" s="31" t="n">
        <v>0</v>
      </c>
      <c r="N5468" s="31" t="n">
        <v>0</v>
      </c>
      <c r="O5468" s="31" t="n"/>
      <c r="P5468" s="31" t="n"/>
      <c r="Q5468" s="31" t="n">
        <v>0</v>
      </c>
      <c r="R5468" s="31" t="n"/>
      <c r="S5468" s="32" t="n"/>
      <c r="T5468" s="32" t="n"/>
      <c r="V5468" t="inlineStr">
        <is>
          <t>06md5</t>
        </is>
      </c>
      <c r="W5468" t="n">
        <v>7177</v>
      </c>
      <c r="Y5468" t="inlineStr">
        <is>
          <t>67bcf41f-a11a-4eb0-a9d8-5e6a5fb24f5c</t>
        </is>
      </c>
      <c r="Z5468" t="inlineStr">
        <is>
          <t>Lukas Fischer (STL D)</t>
        </is>
      </c>
    </row>
    <row r="5469">
      <c r="A5469" t="inlineStr">
        <is>
          <t>Lukas Flueler</t>
        </is>
      </c>
      <c r="B5469" t="inlineStr">
        <is>
          <t>(N/A)</t>
        </is>
      </c>
      <c r="C5469" t="inlineStr">
        <is>
          <t>G</t>
        </is>
      </c>
      <c r="D5469" t="inlineStr">
        <is>
          <t>G</t>
        </is>
      </c>
      <c r="E5469" t="n">
        <v>37</v>
      </c>
      <c r="F5469" t="inlineStr">
        <is>
          <t>FA</t>
        </is>
      </c>
      <c r="G5469" t="inlineStr">
        <is>
          <t>FA</t>
        </is>
      </c>
      <c r="H5469" s="30" t="n">
        <v>1</v>
      </c>
      <c r="I5469" s="31" t="n">
        <v>0</v>
      </c>
      <c r="J5469" s="31" t="n"/>
      <c r="K5469" s="31" t="n">
        <v>0</v>
      </c>
      <c r="L5469" s="32" t="n"/>
      <c r="M5469" s="31" t="n">
        <v>0</v>
      </c>
      <c r="N5469" s="31" t="n">
        <v>0</v>
      </c>
      <c r="O5469" s="31" t="n"/>
      <c r="P5469" s="31" t="n"/>
      <c r="Q5469" s="31" t="n">
        <v>0</v>
      </c>
      <c r="R5469" s="31" t="n"/>
      <c r="S5469" s="32" t="n"/>
      <c r="T5469" s="32" t="n"/>
      <c r="V5469" t="inlineStr">
        <is>
          <t>03p6v</t>
        </is>
      </c>
      <c r="Z5469" t="inlineStr">
        <is>
          <t>Lukas Flueler ((N/A) G)</t>
        </is>
      </c>
    </row>
    <row r="5470">
      <c r="A5470" t="inlineStr">
        <is>
          <t>Lukas Gustafsson</t>
        </is>
      </c>
      <c r="B5470" t="inlineStr">
        <is>
          <t>(N/A)</t>
        </is>
      </c>
      <c r="C5470" t="inlineStr">
        <is>
          <t>D</t>
        </is>
      </c>
      <c r="D5470" t="inlineStr">
        <is>
          <t>D</t>
        </is>
      </c>
      <c r="E5470" t="n">
        <v>23</v>
      </c>
      <c r="F5470" t="inlineStr">
        <is>
          <t>FA</t>
        </is>
      </c>
      <c r="G5470" t="inlineStr">
        <is>
          <t>FA</t>
        </is>
      </c>
      <c r="H5470" s="30" t="n">
        <v>1</v>
      </c>
      <c r="I5470" s="31" t="n">
        <v>0</v>
      </c>
      <c r="J5470" s="31" t="n"/>
      <c r="K5470" s="31" t="n">
        <v>0</v>
      </c>
      <c r="L5470" s="32" t="n"/>
      <c r="M5470" s="31" t="n">
        <v>0</v>
      </c>
      <c r="N5470" s="31" t="n">
        <v>0</v>
      </c>
      <c r="O5470" s="31" t="n"/>
      <c r="P5470" s="31" t="n"/>
      <c r="Q5470" s="31" t="n">
        <v>0</v>
      </c>
      <c r="R5470" s="31" t="n"/>
      <c r="S5470" s="32" t="n"/>
      <c r="T5470" s="32" t="n"/>
      <c r="V5470" t="inlineStr">
        <is>
          <t>05uwu</t>
        </is>
      </c>
      <c r="Z5470" t="inlineStr">
        <is>
          <t>Lukas Gustafsson ((N/A) D)</t>
        </is>
      </c>
    </row>
    <row r="5471">
      <c r="A5471" t="inlineStr">
        <is>
          <t>Lukas Jasek</t>
        </is>
      </c>
      <c r="B5471" t="inlineStr">
        <is>
          <t>VAN</t>
        </is>
      </c>
      <c r="C5471" t="inlineStr">
        <is>
          <t>RW</t>
        </is>
      </c>
      <c r="D5471" t="inlineStr">
        <is>
          <t>F</t>
        </is>
      </c>
      <c r="E5471" t="n">
        <v>29</v>
      </c>
      <c r="F5471" t="inlineStr">
        <is>
          <t>FA</t>
        </is>
      </c>
      <c r="G5471" t="inlineStr">
        <is>
          <t>FA</t>
        </is>
      </c>
      <c r="H5471" s="30" t="n">
        <v>1</v>
      </c>
      <c r="I5471" s="31" t="n">
        <v>0</v>
      </c>
      <c r="J5471" s="31" t="n"/>
      <c r="K5471" s="31" t="n">
        <v>0</v>
      </c>
      <c r="L5471" s="32" t="n"/>
      <c r="M5471" s="31" t="n">
        <v>0</v>
      </c>
      <c r="N5471" s="31" t="n">
        <v>0</v>
      </c>
      <c r="O5471" s="31" t="n"/>
      <c r="P5471" s="31" t="n"/>
      <c r="Q5471" s="31" t="n">
        <v>0</v>
      </c>
      <c r="R5471" s="31" t="n"/>
      <c r="S5471" s="32" t="n"/>
      <c r="T5471" s="32" t="n"/>
      <c r="V5471" t="inlineStr">
        <is>
          <t>03rj6</t>
        </is>
      </c>
      <c r="W5471" t="n">
        <v>4901</v>
      </c>
      <c r="X5471" t="n">
        <v>6916</v>
      </c>
      <c r="Y5471" t="inlineStr">
        <is>
          <t>774cb2ab-0dce-480c-8563-aba48b39ae79</t>
        </is>
      </c>
      <c r="Z5471" t="inlineStr">
        <is>
          <t>Lukas Jasek (VAN RW)</t>
        </is>
      </c>
    </row>
    <row r="5472">
      <c r="A5472" t="inlineStr">
        <is>
          <t>Lukas Kachlir</t>
        </is>
      </c>
      <c r="B5472" t="inlineStr">
        <is>
          <t>(N/A)</t>
        </is>
      </c>
      <c r="C5472" t="inlineStr">
        <is>
          <t>D</t>
        </is>
      </c>
      <c r="D5472" t="inlineStr">
        <is>
          <t>D</t>
        </is>
      </c>
      <c r="F5472" t="inlineStr">
        <is>
          <t>WW</t>
        </is>
      </c>
      <c r="G5472" t="inlineStr">
        <is>
          <t>FA</t>
        </is>
      </c>
      <c r="H5472" s="30" t="n"/>
      <c r="I5472" s="31" t="n"/>
      <c r="J5472" s="31" t="n"/>
      <c r="K5472" s="31" t="n"/>
      <c r="L5472" s="32" t="n"/>
      <c r="M5472" s="31" t="n"/>
      <c r="N5472" s="31" t="n"/>
      <c r="O5472" s="31" t="n"/>
      <c r="P5472" s="31" t="n"/>
      <c r="Q5472" s="31" t="n"/>
      <c r="R5472" s="31" t="n"/>
      <c r="S5472" s="32" t="n"/>
      <c r="T5472" s="32" t="n"/>
      <c r="V5472" t="inlineStr">
        <is>
          <t>07a2v</t>
        </is>
      </c>
      <c r="Z5472" t="inlineStr">
        <is>
          <t>Lukas Kachlir ((N/A) D)</t>
        </is>
      </c>
    </row>
    <row r="5473">
      <c r="A5473" t="inlineStr">
        <is>
          <t>Lukas Kaspar</t>
        </is>
      </c>
      <c r="B5473" t="inlineStr">
        <is>
          <t>PHI</t>
        </is>
      </c>
      <c r="C5473" t="inlineStr">
        <is>
          <t>LW</t>
        </is>
      </c>
      <c r="D5473" t="inlineStr">
        <is>
          <t>F</t>
        </is>
      </c>
      <c r="E5473" t="n">
        <v>40</v>
      </c>
      <c r="F5473" t="inlineStr">
        <is>
          <t>FA</t>
        </is>
      </c>
      <c r="G5473" t="inlineStr">
        <is>
          <t>FA</t>
        </is>
      </c>
      <c r="H5473" s="30" t="n">
        <v>1</v>
      </c>
      <c r="I5473" s="31" t="n">
        <v>0</v>
      </c>
      <c r="J5473" s="31" t="n"/>
      <c r="K5473" s="31" t="n">
        <v>0</v>
      </c>
      <c r="L5473" s="32" t="n"/>
      <c r="M5473" s="31" t="n">
        <v>0</v>
      </c>
      <c r="N5473" s="31" t="n">
        <v>0</v>
      </c>
      <c r="O5473" s="31" t="n"/>
      <c r="P5473" s="31" t="n"/>
      <c r="Q5473" s="31" t="n">
        <v>0</v>
      </c>
      <c r="R5473" s="31" t="n"/>
      <c r="S5473" s="32" t="n"/>
      <c r="T5473" s="32" t="n"/>
      <c r="V5473" t="inlineStr">
        <is>
          <t>0046h</t>
        </is>
      </c>
      <c r="W5473" t="n">
        <v>2180</v>
      </c>
      <c r="X5473" t="n">
        <v>3659</v>
      </c>
      <c r="Z5473" t="inlineStr">
        <is>
          <t>Lukas Kaspar (PHI LW)</t>
        </is>
      </c>
    </row>
    <row r="5474">
      <c r="A5474" t="inlineStr">
        <is>
          <t>Lukas Klok</t>
        </is>
      </c>
      <c r="B5474" t="inlineStr">
        <is>
          <t>UTA</t>
        </is>
      </c>
      <c r="C5474" t="inlineStr">
        <is>
          <t>D</t>
        </is>
      </c>
      <c r="D5474" t="inlineStr">
        <is>
          <t>D</t>
        </is>
      </c>
      <c r="E5474" t="n">
        <v>31</v>
      </c>
      <c r="F5474" t="inlineStr">
        <is>
          <t>FA</t>
        </is>
      </c>
      <c r="G5474" t="inlineStr">
        <is>
          <t>FA</t>
        </is>
      </c>
      <c r="H5474" s="30" t="n">
        <v>1</v>
      </c>
      <c r="I5474" s="31" t="n">
        <v>0</v>
      </c>
      <c r="J5474" s="31" t="n"/>
      <c r="K5474" s="31" t="n">
        <v>0</v>
      </c>
      <c r="L5474" s="32" t="n"/>
      <c r="M5474" s="31" t="n">
        <v>0</v>
      </c>
      <c r="N5474" s="31" t="n">
        <v>0</v>
      </c>
      <c r="O5474" s="31" t="n"/>
      <c r="P5474" s="31" t="n"/>
      <c r="Q5474" s="31" t="n">
        <v>0</v>
      </c>
      <c r="R5474" s="31" t="n"/>
      <c r="S5474" s="32" t="n"/>
      <c r="T5474" s="32" t="n"/>
      <c r="V5474" t="inlineStr">
        <is>
          <t>05xuc</t>
        </is>
      </c>
      <c r="W5474" t="n">
        <v>6821</v>
      </c>
      <c r="Z5474" t="inlineStr">
        <is>
          <t>Lukas Klok (UTA D)</t>
        </is>
      </c>
    </row>
    <row r="5475">
      <c r="A5475" t="inlineStr">
        <is>
          <t>Lukas Kozak</t>
        </is>
      </c>
      <c r="B5475" t="inlineStr">
        <is>
          <t>(N/A)</t>
        </is>
      </c>
      <c r="C5475" t="inlineStr">
        <is>
          <t>D</t>
        </is>
      </c>
      <c r="D5475" t="inlineStr">
        <is>
          <t>D</t>
        </is>
      </c>
      <c r="E5475" t="n">
        <v>34</v>
      </c>
      <c r="F5475" t="inlineStr">
        <is>
          <t>FA</t>
        </is>
      </c>
      <c r="G5475" t="inlineStr">
        <is>
          <t>FA</t>
        </is>
      </c>
      <c r="H5475" s="30" t="n">
        <v>1</v>
      </c>
      <c r="I5475" s="31" t="n">
        <v>0</v>
      </c>
      <c r="J5475" s="31" t="n"/>
      <c r="K5475" s="31" t="n">
        <v>0</v>
      </c>
      <c r="L5475" s="32" t="n"/>
      <c r="M5475" s="31" t="n">
        <v>0</v>
      </c>
      <c r="N5475" s="31" t="n">
        <v>0</v>
      </c>
      <c r="O5475" s="31" t="n"/>
      <c r="P5475" s="31" t="n"/>
      <c r="Q5475" s="31" t="n">
        <v>0</v>
      </c>
      <c r="R5475" s="31" t="n"/>
      <c r="S5475" s="32" t="n"/>
      <c r="T5475" s="32" t="n"/>
      <c r="V5475" t="inlineStr">
        <is>
          <t>03rrm</t>
        </is>
      </c>
      <c r="Z5475" t="inlineStr">
        <is>
          <t>Lukas Kozak ((N/A) D)</t>
        </is>
      </c>
    </row>
    <row r="5476">
      <c r="A5476" t="inlineStr">
        <is>
          <t>Lukas Krajicek</t>
        </is>
      </c>
      <c r="B5476" t="inlineStr">
        <is>
          <t>(N/A)</t>
        </is>
      </c>
      <c r="C5476" t="inlineStr">
        <is>
          <t>D</t>
        </is>
      </c>
      <c r="D5476" t="inlineStr">
        <is>
          <t>D</t>
        </is>
      </c>
      <c r="E5476" t="n">
        <v>43</v>
      </c>
      <c r="F5476" t="inlineStr">
        <is>
          <t>FA</t>
        </is>
      </c>
      <c r="G5476" t="inlineStr">
        <is>
          <t>FA</t>
        </is>
      </c>
      <c r="H5476" s="30" t="n">
        <v>1</v>
      </c>
      <c r="I5476" s="31" t="n">
        <v>0</v>
      </c>
      <c r="J5476" s="31" t="n"/>
      <c r="K5476" s="31" t="n">
        <v>0</v>
      </c>
      <c r="L5476" s="32" t="n"/>
      <c r="M5476" s="31" t="n">
        <v>0</v>
      </c>
      <c r="N5476" s="31" t="n">
        <v>0</v>
      </c>
      <c r="O5476" s="31" t="n"/>
      <c r="P5476" s="31" t="n"/>
      <c r="Q5476" s="31" t="n">
        <v>0</v>
      </c>
      <c r="R5476" s="31" t="n"/>
      <c r="S5476" s="32" t="n"/>
      <c r="T5476" s="32" t="n"/>
      <c r="V5476" t="inlineStr">
        <is>
          <t>004b7</t>
        </is>
      </c>
      <c r="W5476" t="n">
        <v>1476</v>
      </c>
      <c r="X5476" t="n">
        <v>2860</v>
      </c>
      <c r="Z5476" t="inlineStr">
        <is>
          <t>Lukas Krajicek ((N/A) D)</t>
        </is>
      </c>
    </row>
    <row r="5477">
      <c r="A5477" t="inlineStr">
        <is>
          <t>Lukas Matecha</t>
        </is>
      </c>
      <c r="B5477" t="inlineStr">
        <is>
          <t>(N/A)</t>
        </is>
      </c>
      <c r="C5477" t="inlineStr">
        <is>
          <t>G</t>
        </is>
      </c>
      <c r="D5477" t="inlineStr">
        <is>
          <t>G</t>
        </is>
      </c>
      <c r="E5477" t="n">
        <v>21</v>
      </c>
      <c r="F5477" t="inlineStr">
        <is>
          <t>FA</t>
        </is>
      </c>
      <c r="G5477" t="inlineStr">
        <is>
          <t>FA</t>
        </is>
      </c>
      <c r="H5477" s="30" t="n">
        <v>1</v>
      </c>
      <c r="I5477" s="31" t="n">
        <v>0</v>
      </c>
      <c r="J5477" s="31" t="n"/>
      <c r="K5477" s="31" t="n">
        <v>0</v>
      </c>
      <c r="L5477" s="32" t="n"/>
      <c r="M5477" s="31" t="n">
        <v>0</v>
      </c>
      <c r="N5477" s="31" t="n">
        <v>0</v>
      </c>
      <c r="O5477" s="31" t="n"/>
      <c r="P5477" s="31" t="n"/>
      <c r="Q5477" s="31" t="n">
        <v>0</v>
      </c>
      <c r="R5477" s="31" t="n"/>
      <c r="S5477" s="32" t="n"/>
      <c r="T5477" s="32" t="n"/>
      <c r="V5477" t="inlineStr">
        <is>
          <t>06c3w</t>
        </is>
      </c>
      <c r="Y5477" t="inlineStr">
        <is>
          <t>997f8ddf-18ad-46d7-9fd4-f12431b426e3</t>
        </is>
      </c>
      <c r="Z5477" t="inlineStr">
        <is>
          <t>Lukas Matecha ((N/A) G)</t>
        </is>
      </c>
    </row>
    <row r="5478">
      <c r="A5478" t="inlineStr">
        <is>
          <t>Lukas Pajer</t>
        </is>
      </c>
      <c r="B5478" t="inlineStr">
        <is>
          <t>(N/A)</t>
        </is>
      </c>
      <c r="C5478" t="inlineStr">
        <is>
          <t>RW</t>
        </is>
      </c>
      <c r="D5478" t="inlineStr">
        <is>
          <t>F</t>
        </is>
      </c>
      <c r="E5478" t="n">
        <v>23</v>
      </c>
      <c r="F5478" t="inlineStr">
        <is>
          <t>FA</t>
        </is>
      </c>
      <c r="G5478" t="inlineStr">
        <is>
          <t>FA</t>
        </is>
      </c>
      <c r="H5478" s="30" t="n">
        <v>1</v>
      </c>
      <c r="I5478" s="31" t="n">
        <v>0</v>
      </c>
      <c r="J5478" s="31" t="n"/>
      <c r="K5478" s="31" t="n">
        <v>0</v>
      </c>
      <c r="L5478" s="32" t="n"/>
      <c r="M5478" s="31" t="n">
        <v>0</v>
      </c>
      <c r="N5478" s="31" t="n">
        <v>0</v>
      </c>
      <c r="O5478" s="31" t="n"/>
      <c r="P5478" s="31" t="n"/>
      <c r="Q5478" s="31" t="n">
        <v>0</v>
      </c>
      <c r="R5478" s="31" t="n"/>
      <c r="S5478" s="32" t="n"/>
      <c r="T5478" s="32" t="n"/>
      <c r="V5478" t="inlineStr">
        <is>
          <t>05u34</t>
        </is>
      </c>
      <c r="Z5478" t="inlineStr">
        <is>
          <t>Lukas Pajer ((N/A) RW)</t>
        </is>
      </c>
    </row>
    <row r="5479">
      <c r="A5479" t="inlineStr">
        <is>
          <t>Lukas Parik</t>
        </is>
      </c>
      <c r="B5479" t="inlineStr">
        <is>
          <t>LAK</t>
        </is>
      </c>
      <c r="C5479" t="inlineStr">
        <is>
          <t>G</t>
        </is>
      </c>
      <c r="D5479" t="inlineStr">
        <is>
          <t>G</t>
        </is>
      </c>
      <c r="E5479" t="n">
        <v>25</v>
      </c>
      <c r="F5479" t="inlineStr">
        <is>
          <t>FA</t>
        </is>
      </c>
      <c r="G5479" t="inlineStr">
        <is>
          <t>FA</t>
        </is>
      </c>
      <c r="H5479" s="30" t="n">
        <v>1</v>
      </c>
      <c r="I5479" s="31" t="n">
        <v>0</v>
      </c>
      <c r="J5479" s="31" t="n"/>
      <c r="K5479" s="31" t="n">
        <v>0</v>
      </c>
      <c r="L5479" s="32" t="n"/>
      <c r="M5479" s="31" t="n">
        <v>0</v>
      </c>
      <c r="N5479" s="31" t="n">
        <v>0</v>
      </c>
      <c r="O5479" s="31" t="n"/>
      <c r="P5479" s="31" t="n"/>
      <c r="Q5479" s="31" t="n">
        <v>0</v>
      </c>
      <c r="R5479" s="31" t="n"/>
      <c r="S5479" s="32" t="n"/>
      <c r="T5479" s="32" t="n"/>
      <c r="V5479" t="inlineStr">
        <is>
          <t>051tv</t>
        </is>
      </c>
      <c r="W5479" t="n">
        <v>6140</v>
      </c>
      <c r="X5479" t="n">
        <v>8365</v>
      </c>
      <c r="Y5479" t="inlineStr">
        <is>
          <t>b7f85a7b-0613-474e-9e16-c65f41d75032</t>
        </is>
      </c>
      <c r="Z5479" t="inlineStr">
        <is>
          <t>Lukas Parik (LAK G)</t>
        </is>
      </c>
    </row>
    <row r="5480">
      <c r="A5480" t="inlineStr">
        <is>
          <t>Lukas Peterson</t>
        </is>
      </c>
      <c r="B5480" t="inlineStr">
        <is>
          <t>(N/A)</t>
        </is>
      </c>
      <c r="C5480" t="inlineStr">
        <is>
          <t>D</t>
        </is>
      </c>
      <c r="D5480" t="inlineStr">
        <is>
          <t>D</t>
        </is>
      </c>
      <c r="E5480" t="n">
        <v>20</v>
      </c>
      <c r="F5480" t="inlineStr">
        <is>
          <t>FA</t>
        </is>
      </c>
      <c r="G5480" t="inlineStr">
        <is>
          <t>FA</t>
        </is>
      </c>
      <c r="H5480" s="30" t="n">
        <v>1</v>
      </c>
      <c r="I5480" s="31" t="n">
        <v>0</v>
      </c>
      <c r="J5480" s="31" t="n"/>
      <c r="K5480" s="31" t="n">
        <v>0</v>
      </c>
      <c r="L5480" s="32" t="n"/>
      <c r="M5480" s="31" t="n">
        <v>0</v>
      </c>
      <c r="N5480" s="31" t="n">
        <v>0</v>
      </c>
      <c r="O5480" s="31" t="n"/>
      <c r="P5480" s="31" t="n"/>
      <c r="Q5480" s="31" t="n">
        <v>0</v>
      </c>
      <c r="R5480" s="31" t="n"/>
      <c r="S5480" s="32" t="n"/>
      <c r="T5480" s="32" t="n"/>
      <c r="V5480" t="inlineStr">
        <is>
          <t>06lob</t>
        </is>
      </c>
      <c r="Z5480" t="inlineStr">
        <is>
          <t>Lukas Peterson ((N/A) D)</t>
        </is>
      </c>
    </row>
    <row r="5481">
      <c r="A5481" t="inlineStr">
        <is>
          <t>Lukas Plos</t>
        </is>
      </c>
      <c r="B5481" t="inlineStr">
        <is>
          <t>(N/A)</t>
        </is>
      </c>
      <c r="C5481" t="inlineStr">
        <is>
          <t>C</t>
        </is>
      </c>
      <c r="D5481" t="inlineStr">
        <is>
          <t>F</t>
        </is>
      </c>
      <c r="E5481" t="n">
        <v>22</v>
      </c>
      <c r="F5481" t="inlineStr">
        <is>
          <t>FA</t>
        </is>
      </c>
      <c r="G5481" t="inlineStr">
        <is>
          <t>FA</t>
        </is>
      </c>
      <c r="H5481" s="30" t="n">
        <v>1</v>
      </c>
      <c r="I5481" s="31" t="n">
        <v>0</v>
      </c>
      <c r="J5481" s="31" t="n"/>
      <c r="K5481" s="31" t="n">
        <v>0</v>
      </c>
      <c r="L5481" s="32" t="n"/>
      <c r="M5481" s="31" t="n">
        <v>0</v>
      </c>
      <c r="N5481" s="31" t="n">
        <v>0</v>
      </c>
      <c r="O5481" s="31" t="n"/>
      <c r="P5481" s="31" t="n"/>
      <c r="Q5481" s="31" t="n">
        <v>0</v>
      </c>
      <c r="R5481" s="31" t="n"/>
      <c r="S5481" s="32" t="n"/>
      <c r="T5481" s="32" t="n"/>
      <c r="V5481" t="inlineStr">
        <is>
          <t>061bg</t>
        </is>
      </c>
      <c r="Z5481" t="inlineStr">
        <is>
          <t>Lukas Plos ((N/A) C)</t>
        </is>
      </c>
    </row>
    <row r="5482">
      <c r="A5482" t="inlineStr">
        <is>
          <t>Lukas Radil</t>
        </is>
      </c>
      <c r="B5482" t="inlineStr">
        <is>
          <t>(N/A)</t>
        </is>
      </c>
      <c r="C5482" t="inlineStr">
        <is>
          <t>LW</t>
        </is>
      </c>
      <c r="D5482" t="inlineStr">
        <is>
          <t>F</t>
        </is>
      </c>
      <c r="E5482" t="n">
        <v>36</v>
      </c>
      <c r="F5482" t="inlineStr">
        <is>
          <t>FA</t>
        </is>
      </c>
      <c r="G5482" t="inlineStr">
        <is>
          <t>FA</t>
        </is>
      </c>
      <c r="H5482" s="30" t="n">
        <v>1</v>
      </c>
      <c r="I5482" s="31" t="n">
        <v>0</v>
      </c>
      <c r="J5482" s="31" t="n"/>
      <c r="K5482" s="31" t="n">
        <v>0</v>
      </c>
      <c r="L5482" s="32" t="n"/>
      <c r="M5482" s="31" t="n">
        <v>0</v>
      </c>
      <c r="N5482" s="31" t="n">
        <v>0</v>
      </c>
      <c r="O5482" s="31" t="n"/>
      <c r="P5482" s="31" t="n"/>
      <c r="Q5482" s="31" t="n">
        <v>0</v>
      </c>
      <c r="R5482" s="31" t="n"/>
      <c r="S5482" s="32" t="n"/>
      <c r="T5482" s="32" t="n"/>
      <c r="V5482" t="inlineStr">
        <is>
          <t>04o4t</t>
        </is>
      </c>
      <c r="W5482" t="n">
        <v>5660</v>
      </c>
      <c r="X5482" t="n">
        <v>7865</v>
      </c>
      <c r="Y5482" t="inlineStr">
        <is>
          <t>1369c384-7d7f-49b8-b2ce-11c82ec4fe6e</t>
        </is>
      </c>
      <c r="Z5482" t="inlineStr">
        <is>
          <t>Lukas Radil ((N/A) LW)</t>
        </is>
      </c>
    </row>
    <row r="5483">
      <c r="A5483" t="inlineStr">
        <is>
          <t>Lukas Rousek</t>
        </is>
      </c>
      <c r="B5483" t="inlineStr">
        <is>
          <t>BUF</t>
        </is>
      </c>
      <c r="C5483" t="inlineStr">
        <is>
          <t>RW</t>
        </is>
      </c>
      <c r="D5483" t="inlineStr">
        <is>
          <t>F</t>
        </is>
      </c>
      <c r="E5483" t="n">
        <v>27</v>
      </c>
      <c r="F5483" t="inlineStr">
        <is>
          <t>FA</t>
        </is>
      </c>
      <c r="G5483" t="inlineStr">
        <is>
          <t>FA</t>
        </is>
      </c>
      <c r="H5483" s="30" t="n">
        <v>1</v>
      </c>
      <c r="I5483" s="31" t="n">
        <v>0</v>
      </c>
      <c r="J5483" s="31" t="n"/>
      <c r="K5483" s="31" t="n">
        <v>0</v>
      </c>
      <c r="L5483" s="32" t="n"/>
      <c r="M5483" s="31" t="n">
        <v>0</v>
      </c>
      <c r="N5483" s="31" t="n">
        <v>0</v>
      </c>
      <c r="O5483" s="31" t="n"/>
      <c r="P5483" s="31" t="n"/>
      <c r="Q5483" s="31" t="n">
        <v>0</v>
      </c>
      <c r="R5483" s="31" t="n"/>
      <c r="S5483" s="32" t="n"/>
      <c r="T5483" s="32" t="n"/>
      <c r="V5483" t="inlineStr">
        <is>
          <t>051v8</t>
        </is>
      </c>
      <c r="W5483" t="n">
        <v>6423</v>
      </c>
      <c r="Y5483" t="inlineStr">
        <is>
          <t>c7f3fdc0-11b3-4e43-a9eb-dfd2834de651</t>
        </is>
      </c>
      <c r="Z5483" t="inlineStr">
        <is>
          <t>Lukas Rousek (BUF RW)</t>
        </is>
      </c>
    </row>
    <row r="5484">
      <c r="A5484" t="inlineStr">
        <is>
          <t>Lukas Sawchyn</t>
        </is>
      </c>
      <c r="B5484" t="inlineStr">
        <is>
          <t>(N/A)</t>
        </is>
      </c>
      <c r="C5484" t="inlineStr">
        <is>
          <t>RW</t>
        </is>
      </c>
      <c r="D5484" t="inlineStr">
        <is>
          <t>F</t>
        </is>
      </c>
      <c r="E5484" t="n">
        <v>19</v>
      </c>
      <c r="F5484" t="inlineStr">
        <is>
          <t>FA</t>
        </is>
      </c>
      <c r="G5484" t="inlineStr">
        <is>
          <t>FA</t>
        </is>
      </c>
      <c r="H5484" s="30" t="n">
        <v>1</v>
      </c>
      <c r="I5484" s="31" t="n">
        <v>0</v>
      </c>
      <c r="J5484" s="31" t="n"/>
      <c r="K5484" s="31" t="n">
        <v>0</v>
      </c>
      <c r="L5484" s="32" t="n"/>
      <c r="M5484" s="31" t="n">
        <v>0</v>
      </c>
      <c r="N5484" s="31" t="n">
        <v>0</v>
      </c>
      <c r="O5484" s="31" t="n"/>
      <c r="P5484" s="31" t="n"/>
      <c r="Q5484" s="31" t="n">
        <v>0</v>
      </c>
      <c r="R5484" s="31" t="n"/>
      <c r="S5484" s="32" t="n"/>
      <c r="T5484" s="32" t="n"/>
      <c r="V5484" t="inlineStr">
        <is>
          <t>06uve</t>
        </is>
      </c>
      <c r="Z5484" t="inlineStr">
        <is>
          <t>Lukas Sawchyn ((N/A) RW)</t>
        </is>
      </c>
    </row>
    <row r="5485">
      <c r="A5485" t="inlineStr">
        <is>
          <t>Lukas Sedlak</t>
        </is>
      </c>
      <c r="B5485" t="inlineStr">
        <is>
          <t>(N/A)</t>
        </is>
      </c>
      <c r="C5485" t="inlineStr">
        <is>
          <t>C</t>
        </is>
      </c>
      <c r="D5485" t="inlineStr">
        <is>
          <t>F</t>
        </is>
      </c>
      <c r="E5485" t="n">
        <v>33</v>
      </c>
      <c r="F5485" t="inlineStr">
        <is>
          <t>FA</t>
        </is>
      </c>
      <c r="G5485" t="inlineStr">
        <is>
          <t>FA</t>
        </is>
      </c>
      <c r="H5485" s="30" t="n">
        <v>1</v>
      </c>
      <c r="I5485" s="31" t="n">
        <v>0</v>
      </c>
      <c r="J5485" s="31" t="n"/>
      <c r="K5485" s="31" t="n">
        <v>0</v>
      </c>
      <c r="L5485" s="32" t="n"/>
      <c r="M5485" s="31" t="n">
        <v>0</v>
      </c>
      <c r="N5485" s="31" t="n">
        <v>0</v>
      </c>
      <c r="O5485" s="31" t="n"/>
      <c r="P5485" s="31" t="n"/>
      <c r="Q5485" s="31" t="n">
        <v>0</v>
      </c>
      <c r="R5485" s="31" t="n"/>
      <c r="S5485" s="32" t="n"/>
      <c r="T5485" s="32" t="n"/>
      <c r="V5485" t="inlineStr">
        <is>
          <t>02fmj</t>
        </is>
      </c>
      <c r="W5485" t="n">
        <v>4125</v>
      </c>
      <c r="X5485" t="n">
        <v>5523</v>
      </c>
      <c r="Y5485" t="inlineStr">
        <is>
          <t>e46b3a2b-0afb-476e-a6cd-e91b9edcc80a</t>
        </is>
      </c>
      <c r="Z5485" t="inlineStr">
        <is>
          <t>Lukas Sedlak ((N/A) C)</t>
        </is>
      </c>
    </row>
    <row r="5486">
      <c r="A5486" t="inlineStr">
        <is>
          <t>Lukas Sillinger</t>
        </is>
      </c>
      <c r="B5486" t="inlineStr">
        <is>
          <t>(N/A)</t>
        </is>
      </c>
      <c r="C5486" t="inlineStr">
        <is>
          <t>LW</t>
        </is>
      </c>
      <c r="D5486" t="inlineStr">
        <is>
          <t>F</t>
        </is>
      </c>
      <c r="E5486" t="n">
        <v>25</v>
      </c>
      <c r="F5486" t="inlineStr">
        <is>
          <t>FA</t>
        </is>
      </c>
      <c r="G5486" t="inlineStr">
        <is>
          <t>FA</t>
        </is>
      </c>
      <c r="H5486" s="30" t="n">
        <v>1</v>
      </c>
      <c r="I5486" s="31" t="n">
        <v>0</v>
      </c>
      <c r="J5486" s="31" t="n"/>
      <c r="K5486" s="31" t="n">
        <v>0</v>
      </c>
      <c r="L5486" s="32" t="n"/>
      <c r="M5486" s="31" t="n">
        <v>0</v>
      </c>
      <c r="N5486" s="31" t="n">
        <v>0</v>
      </c>
      <c r="O5486" s="31" t="n"/>
      <c r="P5486" s="31" t="n"/>
      <c r="Q5486" s="31" t="n">
        <v>0</v>
      </c>
      <c r="R5486" s="31" t="n"/>
      <c r="S5486" s="32" t="n"/>
      <c r="T5486" s="32" t="n"/>
      <c r="V5486" t="inlineStr">
        <is>
          <t>060q8</t>
        </is>
      </c>
      <c r="Z5486" t="inlineStr">
        <is>
          <t>Lukas Sillinger ((N/A) LW)</t>
        </is>
      </c>
    </row>
    <row r="5487">
      <c r="A5487" t="inlineStr">
        <is>
          <t>Lukas Sutter</t>
        </is>
      </c>
      <c r="B5487" t="inlineStr">
        <is>
          <t>(N/A)</t>
        </is>
      </c>
      <c r="C5487" t="inlineStr">
        <is>
          <t>C</t>
        </is>
      </c>
      <c r="D5487" t="inlineStr">
        <is>
          <t>F</t>
        </is>
      </c>
      <c r="E5487" t="n">
        <v>32</v>
      </c>
      <c r="F5487" t="inlineStr">
        <is>
          <t>FA</t>
        </is>
      </c>
      <c r="G5487" t="inlineStr">
        <is>
          <t>FA</t>
        </is>
      </c>
      <c r="H5487" s="30" t="n">
        <v>1</v>
      </c>
      <c r="I5487" s="31" t="n">
        <v>0</v>
      </c>
      <c r="J5487" s="31" t="n"/>
      <c r="K5487" s="31" t="n">
        <v>0</v>
      </c>
      <c r="L5487" s="32" t="n"/>
      <c r="M5487" s="31" t="n">
        <v>0</v>
      </c>
      <c r="N5487" s="31" t="n">
        <v>0</v>
      </c>
      <c r="O5487" s="31" t="n"/>
      <c r="P5487" s="31" t="n"/>
      <c r="Q5487" s="31" t="n">
        <v>0</v>
      </c>
      <c r="R5487" s="31" t="n"/>
      <c r="S5487" s="32" t="n"/>
      <c r="T5487" s="32" t="n"/>
      <c r="V5487" t="inlineStr">
        <is>
          <t>02np1</t>
        </is>
      </c>
      <c r="W5487" t="n">
        <v>4033</v>
      </c>
      <c r="X5487" t="n">
        <v>5728</v>
      </c>
      <c r="Z5487" t="inlineStr">
        <is>
          <t>Lukas Sutter ((N/A) C)</t>
        </is>
      </c>
    </row>
    <row r="5488">
      <c r="A5488" t="inlineStr">
        <is>
          <t>Lukas Svejkovsky</t>
        </is>
      </c>
      <c r="B5488" t="inlineStr">
        <is>
          <t>(N/A)</t>
        </is>
      </c>
      <c r="C5488" t="inlineStr">
        <is>
          <t>RW</t>
        </is>
      </c>
      <c r="D5488" t="inlineStr">
        <is>
          <t>F</t>
        </is>
      </c>
      <c r="E5488" t="n">
        <v>24</v>
      </c>
      <c r="F5488" t="inlineStr">
        <is>
          <t>FA</t>
        </is>
      </c>
      <c r="G5488" t="inlineStr">
        <is>
          <t>FA</t>
        </is>
      </c>
      <c r="H5488" s="30" t="n">
        <v>1</v>
      </c>
      <c r="I5488" s="31" t="n">
        <v>0</v>
      </c>
      <c r="J5488" s="31" t="n"/>
      <c r="K5488" s="31" t="n">
        <v>0</v>
      </c>
      <c r="L5488" s="32" t="n"/>
      <c r="M5488" s="31" t="n">
        <v>0</v>
      </c>
      <c r="N5488" s="31" t="n">
        <v>0</v>
      </c>
      <c r="O5488" s="31" t="n"/>
      <c r="P5488" s="31" t="n"/>
      <c r="Q5488" s="31" t="n">
        <v>0</v>
      </c>
      <c r="R5488" s="31" t="n"/>
      <c r="S5488" s="32" t="n"/>
      <c r="T5488" s="32" t="n"/>
      <c r="V5488" t="inlineStr">
        <is>
          <t>05lue</t>
        </is>
      </c>
      <c r="W5488" t="n">
        <v>6640</v>
      </c>
      <c r="Y5488" t="inlineStr">
        <is>
          <t>15b62515-c497-490d-8a6f-ca5c11bc5488</t>
        </is>
      </c>
      <c r="Z5488" t="inlineStr">
        <is>
          <t>Lukas Svejkovsky ((N/A) RW)</t>
        </is>
      </c>
    </row>
    <row r="5489">
      <c r="A5489" t="inlineStr">
        <is>
          <t>Lukas Swedin</t>
        </is>
      </c>
      <c r="B5489" t="inlineStr">
        <is>
          <t>(N/A)</t>
        </is>
      </c>
      <c r="C5489" t="inlineStr">
        <is>
          <t>G</t>
        </is>
      </c>
      <c r="D5489" t="inlineStr">
        <is>
          <t>G</t>
        </is>
      </c>
      <c r="E5489" t="n">
        <v>22</v>
      </c>
      <c r="F5489" t="inlineStr">
        <is>
          <t>FA</t>
        </is>
      </c>
      <c r="G5489" t="inlineStr">
        <is>
          <t>FA</t>
        </is>
      </c>
      <c r="H5489" s="30" t="n">
        <v>1</v>
      </c>
      <c r="I5489" s="31" t="n">
        <v>0</v>
      </c>
      <c r="J5489" s="31" t="n"/>
      <c r="K5489" s="31" t="n">
        <v>0</v>
      </c>
      <c r="L5489" s="32" t="n"/>
      <c r="M5489" s="31" t="n">
        <v>0</v>
      </c>
      <c r="N5489" s="31" t="n">
        <v>0</v>
      </c>
      <c r="O5489" s="31" t="n"/>
      <c r="P5489" s="31" t="n"/>
      <c r="Q5489" s="31" t="n">
        <v>0</v>
      </c>
      <c r="R5489" s="31" t="n"/>
      <c r="S5489" s="32" t="n"/>
      <c r="T5489" s="32" t="n"/>
      <c r="V5489" t="inlineStr">
        <is>
          <t>060y7</t>
        </is>
      </c>
      <c r="Z5489" t="inlineStr">
        <is>
          <t>Lukas Swedin ((N/A) G)</t>
        </is>
      </c>
    </row>
    <row r="5490">
      <c r="A5490" t="inlineStr">
        <is>
          <t>Lukas Vejdemo</t>
        </is>
      </c>
      <c r="B5490" t="inlineStr">
        <is>
          <t>(N/A)</t>
        </is>
      </c>
      <c r="C5490" t="inlineStr">
        <is>
          <t>C</t>
        </is>
      </c>
      <c r="D5490" t="inlineStr">
        <is>
          <t>F</t>
        </is>
      </c>
      <c r="E5490" t="n">
        <v>30</v>
      </c>
      <c r="F5490" t="inlineStr">
        <is>
          <t>FA</t>
        </is>
      </c>
      <c r="G5490" t="inlineStr">
        <is>
          <t>FA</t>
        </is>
      </c>
      <c r="H5490" s="30" t="n">
        <v>1</v>
      </c>
      <c r="I5490" s="31" t="n">
        <v>0</v>
      </c>
      <c r="J5490" s="31" t="n"/>
      <c r="K5490" s="31" t="n">
        <v>0</v>
      </c>
      <c r="L5490" s="32" t="n"/>
      <c r="M5490" s="31" t="n">
        <v>0</v>
      </c>
      <c r="N5490" s="31" t="n">
        <v>0</v>
      </c>
      <c r="O5490" s="31" t="n"/>
      <c r="P5490" s="31" t="n"/>
      <c r="Q5490" s="31" t="n">
        <v>0</v>
      </c>
      <c r="R5490" s="31" t="n"/>
      <c r="S5490" s="32" t="n"/>
      <c r="T5490" s="32" t="n"/>
      <c r="V5490" t="inlineStr">
        <is>
          <t>03rfz</t>
        </is>
      </c>
      <c r="W5490" t="n">
        <v>4977</v>
      </c>
      <c r="X5490" t="n">
        <v>6829</v>
      </c>
      <c r="Y5490" t="inlineStr">
        <is>
          <t>dba89aa9-470a-4de6-8075-b026ba3b0ad9</t>
        </is>
      </c>
      <c r="Z5490" t="inlineStr">
        <is>
          <t>Lukas Vejdemo ((N/A) C)</t>
        </is>
      </c>
    </row>
    <row r="5491">
      <c r="A5491" t="inlineStr">
        <is>
          <t>Lukas Wernblom</t>
        </is>
      </c>
      <c r="B5491" t="inlineStr">
        <is>
          <t>(N/A)</t>
        </is>
      </c>
      <c r="C5491" t="inlineStr">
        <is>
          <t>C</t>
        </is>
      </c>
      <c r="D5491" t="inlineStr">
        <is>
          <t>F</t>
        </is>
      </c>
      <c r="E5491" t="n">
        <v>26</v>
      </c>
      <c r="F5491" t="inlineStr">
        <is>
          <t>FA</t>
        </is>
      </c>
      <c r="G5491" t="inlineStr">
        <is>
          <t>FA</t>
        </is>
      </c>
      <c r="H5491" s="30" t="n">
        <v>1</v>
      </c>
      <c r="I5491" s="31" t="n">
        <v>0</v>
      </c>
      <c r="J5491" s="31" t="n"/>
      <c r="K5491" s="31" t="n">
        <v>0</v>
      </c>
      <c r="L5491" s="32" t="n"/>
      <c r="M5491" s="31" t="n">
        <v>0</v>
      </c>
      <c r="N5491" s="31" t="n">
        <v>0</v>
      </c>
      <c r="O5491" s="31" t="n"/>
      <c r="P5491" s="31" t="n"/>
      <c r="Q5491" s="31" t="n">
        <v>0</v>
      </c>
      <c r="R5491" s="31" t="n"/>
      <c r="S5491" s="32" t="n"/>
      <c r="T5491" s="32" t="n"/>
      <c r="V5491" t="inlineStr">
        <is>
          <t>04amc</t>
        </is>
      </c>
      <c r="Z5491" t="inlineStr">
        <is>
          <t>Lukas Wernblom ((N/A) C)</t>
        </is>
      </c>
    </row>
    <row r="5492">
      <c r="A5492" t="inlineStr">
        <is>
          <t>Luke Adam</t>
        </is>
      </c>
      <c r="B5492" t="inlineStr">
        <is>
          <t>(N/A)</t>
        </is>
      </c>
      <c r="C5492" t="inlineStr">
        <is>
          <t>C</t>
        </is>
      </c>
      <c r="D5492" t="inlineStr">
        <is>
          <t>F</t>
        </is>
      </c>
      <c r="E5492" t="n">
        <v>36</v>
      </c>
      <c r="F5492" t="inlineStr">
        <is>
          <t>FA</t>
        </is>
      </c>
      <c r="G5492" t="inlineStr">
        <is>
          <t>FA</t>
        </is>
      </c>
      <c r="H5492" s="30" t="n">
        <v>1</v>
      </c>
      <c r="I5492" s="31" t="n">
        <v>0</v>
      </c>
      <c r="J5492" s="31" t="n"/>
      <c r="K5492" s="31" t="n">
        <v>0</v>
      </c>
      <c r="L5492" s="32" t="n"/>
      <c r="M5492" s="31" t="n">
        <v>0</v>
      </c>
      <c r="N5492" s="31" t="n">
        <v>0</v>
      </c>
      <c r="O5492" s="31" t="n"/>
      <c r="P5492" s="31" t="n"/>
      <c r="Q5492" s="31" t="n">
        <v>0</v>
      </c>
      <c r="R5492" s="31" t="n"/>
      <c r="S5492" s="32" t="n"/>
      <c r="T5492" s="32" t="n"/>
      <c r="V5492" t="inlineStr">
        <is>
          <t>01gea</t>
        </is>
      </c>
      <c r="W5492" t="n">
        <v>3051</v>
      </c>
      <c r="X5492" t="n">
        <v>4871</v>
      </c>
      <c r="Z5492" t="inlineStr">
        <is>
          <t>Luke Adam ((N/A) C)</t>
        </is>
      </c>
    </row>
    <row r="5493">
      <c r="A5493" t="inlineStr">
        <is>
          <t>Luke Ashton</t>
        </is>
      </c>
      <c r="B5493" t="inlineStr">
        <is>
          <t>CBJ</t>
        </is>
      </c>
      <c r="C5493" t="inlineStr">
        <is>
          <t>D</t>
        </is>
      </c>
      <c r="D5493" t="inlineStr">
        <is>
          <t>D</t>
        </is>
      </c>
      <c r="E5493" t="n">
        <v>21</v>
      </c>
      <c r="F5493" t="inlineStr">
        <is>
          <t>FA</t>
        </is>
      </c>
      <c r="G5493" t="inlineStr">
        <is>
          <t>FA</t>
        </is>
      </c>
      <c r="H5493" s="30" t="n">
        <v>1</v>
      </c>
      <c r="I5493" s="31" t="n">
        <v>0</v>
      </c>
      <c r="J5493" s="31" t="n"/>
      <c r="K5493" s="31" t="n">
        <v>0</v>
      </c>
      <c r="L5493" s="32" t="n"/>
      <c r="M5493" s="31" t="n">
        <v>0</v>
      </c>
      <c r="N5493" s="31" t="n">
        <v>0</v>
      </c>
      <c r="O5493" s="31" t="n"/>
      <c r="P5493" s="31" t="n"/>
      <c r="Q5493" s="31" t="n">
        <v>0</v>
      </c>
      <c r="R5493" s="31" t="n"/>
      <c r="S5493" s="32" t="n"/>
      <c r="T5493" s="32" t="n"/>
      <c r="V5493" t="inlineStr">
        <is>
          <t>06mhr</t>
        </is>
      </c>
      <c r="Y5493" t="inlineStr">
        <is>
          <t>901c4e27-84aa-4c4b-94f3-42e365ff9daa</t>
        </is>
      </c>
      <c r="Z5493" t="inlineStr">
        <is>
          <t>Luke Ashton (CBJ D)</t>
        </is>
      </c>
    </row>
    <row r="5494">
      <c r="A5494" t="inlineStr">
        <is>
          <t>Luke Beaverson</t>
        </is>
      </c>
      <c r="B5494" t="inlineStr">
        <is>
          <t>(N/A)</t>
        </is>
      </c>
      <c r="C5494" t="inlineStr">
        <is>
          <t>D</t>
        </is>
      </c>
      <c r="D5494" t="inlineStr">
        <is>
          <t>D</t>
        </is>
      </c>
      <c r="E5494" t="n">
        <v>41</v>
      </c>
      <c r="F5494" t="inlineStr">
        <is>
          <t>FA</t>
        </is>
      </c>
      <c r="G5494" t="inlineStr">
        <is>
          <t>FA</t>
        </is>
      </c>
      <c r="H5494" s="30" t="n">
        <v>1</v>
      </c>
      <c r="I5494" s="31" t="n">
        <v>0</v>
      </c>
      <c r="J5494" s="31" t="n"/>
      <c r="K5494" s="31" t="n">
        <v>0</v>
      </c>
      <c r="L5494" s="32" t="n"/>
      <c r="M5494" s="31" t="n">
        <v>0</v>
      </c>
      <c r="N5494" s="31" t="n">
        <v>0</v>
      </c>
      <c r="O5494" s="31" t="n"/>
      <c r="P5494" s="31" t="n"/>
      <c r="Q5494" s="31" t="n">
        <v>0</v>
      </c>
      <c r="R5494" s="31" t="n"/>
      <c r="S5494" s="32" t="n"/>
      <c r="T5494" s="32" t="n"/>
      <c r="V5494" t="inlineStr">
        <is>
          <t>005gy</t>
        </is>
      </c>
      <c r="X5494" t="n">
        <v>4433</v>
      </c>
      <c r="Z5494" t="inlineStr">
        <is>
          <t>Luke Beaverson ((N/A) D)</t>
        </is>
      </c>
    </row>
    <row r="5495">
      <c r="A5495" t="inlineStr">
        <is>
          <t>Luke Carrithers</t>
        </is>
      </c>
      <c r="B5495" t="inlineStr">
        <is>
          <t>(N/A)</t>
        </is>
      </c>
      <c r="C5495" t="inlineStr">
        <is>
          <t>G</t>
        </is>
      </c>
      <c r="D5495" t="inlineStr">
        <is>
          <t>G</t>
        </is>
      </c>
      <c r="E5495" t="n">
        <v>18</v>
      </c>
      <c r="F5495" t="inlineStr">
        <is>
          <t>FA</t>
        </is>
      </c>
      <c r="G5495" t="inlineStr">
        <is>
          <t>FA</t>
        </is>
      </c>
      <c r="H5495" s="30" t="n">
        <v>1</v>
      </c>
      <c r="I5495" s="31" t="n">
        <v>0</v>
      </c>
      <c r="J5495" s="31" t="n"/>
      <c r="K5495" s="31" t="n">
        <v>0</v>
      </c>
      <c r="L5495" s="32" t="n"/>
      <c r="M5495" s="31" t="n">
        <v>0</v>
      </c>
      <c r="N5495" s="31" t="n">
        <v>0</v>
      </c>
      <c r="O5495" s="31" t="n"/>
      <c r="P5495" s="31" t="n"/>
      <c r="Q5495" s="31" t="n">
        <v>0</v>
      </c>
      <c r="R5495" s="31" t="n"/>
      <c r="S5495" s="32" t="n"/>
      <c r="T5495" s="32" t="n"/>
      <c r="V5495" t="inlineStr">
        <is>
          <t>078cd</t>
        </is>
      </c>
      <c r="Z5495" t="inlineStr">
        <is>
          <t>Luke Carrithers ((N/A) G)</t>
        </is>
      </c>
    </row>
    <row r="5496">
      <c r="A5496" t="inlineStr">
        <is>
          <t>Luke Cavallin</t>
        </is>
      </c>
      <c r="B5496" t="inlineStr">
        <is>
          <t>BOS</t>
        </is>
      </c>
      <c r="C5496" t="inlineStr">
        <is>
          <t>G</t>
        </is>
      </c>
      <c r="D5496" t="inlineStr">
        <is>
          <t>G</t>
        </is>
      </c>
      <c r="E5496" t="n">
        <v>25</v>
      </c>
      <c r="F5496" t="inlineStr">
        <is>
          <t>FA</t>
        </is>
      </c>
      <c r="G5496" t="inlineStr">
        <is>
          <t>FA</t>
        </is>
      </c>
      <c r="H5496" s="30" t="n">
        <v>850000</v>
      </c>
      <c r="I5496" s="31" t="n">
        <v>0</v>
      </c>
      <c r="J5496" s="31" t="n"/>
      <c r="K5496" s="31" t="n">
        <v>0</v>
      </c>
      <c r="L5496" s="32" t="n"/>
      <c r="M5496" s="31" t="n">
        <v>0</v>
      </c>
      <c r="N5496" s="31" t="n">
        <v>0</v>
      </c>
      <c r="O5496" s="31" t="n"/>
      <c r="P5496" s="31" t="n"/>
      <c r="Q5496" s="31" t="n">
        <v>0</v>
      </c>
      <c r="R5496" s="31" t="n"/>
      <c r="S5496" s="32" t="n"/>
      <c r="T5496" s="32" t="n"/>
      <c r="V5496" t="inlineStr">
        <is>
          <t>064wp</t>
        </is>
      </c>
      <c r="W5496" t="n">
        <v>7503</v>
      </c>
      <c r="Y5496" t="inlineStr">
        <is>
          <t>8fc9239b-ab93-428a-b0c0-46ec317eca37</t>
        </is>
      </c>
      <c r="Z5496" t="inlineStr">
        <is>
          <t>Luke Cavallin (BOS G)</t>
        </is>
      </c>
    </row>
    <row r="5497">
      <c r="A5497" t="inlineStr">
        <is>
          <t>Luke Coleman</t>
        </is>
      </c>
      <c r="B5497" t="inlineStr">
        <is>
          <t>DET</t>
        </is>
      </c>
      <c r="C5497" t="inlineStr">
        <is>
          <t>LW</t>
        </is>
      </c>
      <c r="D5497" t="inlineStr">
        <is>
          <t>F</t>
        </is>
      </c>
      <c r="E5497" t="n">
        <v>28</v>
      </c>
      <c r="F5497" t="inlineStr">
        <is>
          <t>FA</t>
        </is>
      </c>
      <c r="G5497" t="inlineStr">
        <is>
          <t>FA</t>
        </is>
      </c>
      <c r="H5497" s="30" t="n">
        <v>1</v>
      </c>
      <c r="I5497" s="31" t="n">
        <v>0</v>
      </c>
      <c r="J5497" s="31" t="n"/>
      <c r="K5497" s="31" t="n">
        <v>0</v>
      </c>
      <c r="L5497" s="32" t="n"/>
      <c r="M5497" s="31" t="n">
        <v>0</v>
      </c>
      <c r="N5497" s="31" t="n">
        <v>0</v>
      </c>
      <c r="O5497" s="31" t="n"/>
      <c r="P5497" s="31" t="n"/>
      <c r="Q5497" s="31" t="n">
        <v>0</v>
      </c>
      <c r="R5497" s="31" t="n"/>
      <c r="S5497" s="32" t="n"/>
      <c r="T5497" s="32" t="n"/>
      <c r="V5497" t="inlineStr">
        <is>
          <t>048w0</t>
        </is>
      </c>
      <c r="X5497" t="n">
        <v>7392</v>
      </c>
      <c r="Z5497" t="inlineStr">
        <is>
          <t>Luke Coleman (DET LW)</t>
        </is>
      </c>
    </row>
    <row r="5498">
      <c r="A5498" t="inlineStr">
        <is>
          <t>Luke Coughlin</t>
        </is>
      </c>
      <c r="B5498" t="inlineStr">
        <is>
          <t>FLA</t>
        </is>
      </c>
      <c r="C5498" t="inlineStr">
        <is>
          <t>D</t>
        </is>
      </c>
      <c r="D5498" t="inlineStr">
        <is>
          <t>D</t>
        </is>
      </c>
      <c r="E5498" t="n">
        <v>21</v>
      </c>
      <c r="F5498" t="inlineStr">
        <is>
          <t>FA</t>
        </is>
      </c>
      <c r="G5498" t="inlineStr">
        <is>
          <t>FA</t>
        </is>
      </c>
      <c r="H5498" s="30" t="n">
        <v>1</v>
      </c>
      <c r="I5498" s="31" t="n">
        <v>0</v>
      </c>
      <c r="J5498" s="31" t="n"/>
      <c r="K5498" s="31" t="n">
        <v>0</v>
      </c>
      <c r="L5498" s="32" t="n"/>
      <c r="M5498" s="31" t="n">
        <v>0</v>
      </c>
      <c r="N5498" s="31" t="n">
        <v>0</v>
      </c>
      <c r="O5498" s="31" t="n"/>
      <c r="P5498" s="31" t="n"/>
      <c r="Q5498" s="31" t="n">
        <v>0</v>
      </c>
      <c r="R5498" s="31" t="n"/>
      <c r="S5498" s="32" t="n"/>
      <c r="T5498" s="32" t="n"/>
      <c r="V5498" t="inlineStr">
        <is>
          <t>06bne</t>
        </is>
      </c>
      <c r="Y5498" t="inlineStr">
        <is>
          <t>8f4321b7-5f74-47ea-940a-bd73edfaed88</t>
        </is>
      </c>
      <c r="Z5498" t="inlineStr">
        <is>
          <t>Luke Coughlin (FLA D)</t>
        </is>
      </c>
    </row>
    <row r="5499">
      <c r="A5499" t="inlineStr">
        <is>
          <t>Luke Devlin</t>
        </is>
      </c>
      <c r="B5499" t="inlineStr">
        <is>
          <t>PIT</t>
        </is>
      </c>
      <c r="C5499" t="inlineStr">
        <is>
          <t>C</t>
        </is>
      </c>
      <c r="D5499" t="inlineStr">
        <is>
          <t>F</t>
        </is>
      </c>
      <c r="E5499" t="n">
        <v>22</v>
      </c>
      <c r="F5499" t="inlineStr">
        <is>
          <t>FA</t>
        </is>
      </c>
      <c r="G5499" t="inlineStr">
        <is>
          <t>FA</t>
        </is>
      </c>
      <c r="H5499" s="30" t="n">
        <v>1</v>
      </c>
      <c r="I5499" s="31" t="n">
        <v>0</v>
      </c>
      <c r="J5499" s="31" t="n"/>
      <c r="K5499" s="31" t="n">
        <v>0</v>
      </c>
      <c r="L5499" s="32" t="n"/>
      <c r="M5499" s="31" t="n">
        <v>0</v>
      </c>
      <c r="N5499" s="31" t="n">
        <v>0</v>
      </c>
      <c r="O5499" s="31" t="n"/>
      <c r="P5499" s="31" t="n"/>
      <c r="Q5499" s="31" t="n">
        <v>0</v>
      </c>
      <c r="R5499" s="31" t="n"/>
      <c r="S5499" s="32" t="n"/>
      <c r="T5499" s="32" t="n"/>
      <c r="V5499" t="inlineStr">
        <is>
          <t>062iq</t>
        </is>
      </c>
      <c r="Z5499" t="inlineStr">
        <is>
          <t>Luke Devlin (PIT C)</t>
        </is>
      </c>
    </row>
    <row r="5500">
      <c r="A5500" t="inlineStr">
        <is>
          <t>Luke Esposito</t>
        </is>
      </c>
      <c r="B5500" t="inlineStr">
        <is>
          <t>EDM</t>
        </is>
      </c>
      <c r="C5500" t="inlineStr">
        <is>
          <t>C</t>
        </is>
      </c>
      <c r="D5500" t="inlineStr">
        <is>
          <t>F</t>
        </is>
      </c>
      <c r="E5500" t="n">
        <v>32</v>
      </c>
      <c r="F5500" t="inlineStr">
        <is>
          <t>FA</t>
        </is>
      </c>
      <c r="G5500" t="inlineStr">
        <is>
          <t>FA</t>
        </is>
      </c>
      <c r="H5500" s="30" t="n">
        <v>1</v>
      </c>
      <c r="I5500" s="31" t="n">
        <v>0</v>
      </c>
      <c r="J5500" s="31" t="n"/>
      <c r="K5500" s="31" t="n">
        <v>0</v>
      </c>
      <c r="L5500" s="32" t="n"/>
      <c r="M5500" s="31" t="n">
        <v>0</v>
      </c>
      <c r="N5500" s="31" t="n">
        <v>0</v>
      </c>
      <c r="O5500" s="31" t="n"/>
      <c r="P5500" s="31" t="n"/>
      <c r="Q5500" s="31" t="n">
        <v>0</v>
      </c>
      <c r="R5500" s="31" t="n"/>
      <c r="S5500" s="32" t="n"/>
      <c r="T5500" s="32" t="n"/>
      <c r="V5500" t="inlineStr">
        <is>
          <t>04l16</t>
        </is>
      </c>
      <c r="X5500" t="n">
        <v>7760</v>
      </c>
      <c r="Y5500" t="inlineStr">
        <is>
          <t>a57c5456-e1c1-4903-9c08-748edf718be0</t>
        </is>
      </c>
      <c r="Z5500" t="inlineStr">
        <is>
          <t>Luke Esposito (EDM C)</t>
        </is>
      </c>
    </row>
    <row r="5501">
      <c r="A5501" t="inlineStr">
        <is>
          <t>Luke Grainger</t>
        </is>
      </c>
      <c r="B5501" t="inlineStr">
        <is>
          <t>TOR</t>
        </is>
      </c>
      <c r="C5501" t="inlineStr">
        <is>
          <t>RW</t>
        </is>
      </c>
      <c r="D5501" t="inlineStr">
        <is>
          <t>F</t>
        </is>
      </c>
      <c r="E5501" t="n">
        <v>27</v>
      </c>
      <c r="F5501" t="inlineStr">
        <is>
          <t>FA</t>
        </is>
      </c>
      <c r="G5501" t="inlineStr">
        <is>
          <t>FA</t>
        </is>
      </c>
      <c r="H5501" s="30" t="n">
        <v>1</v>
      </c>
      <c r="I5501" s="31" t="n">
        <v>0</v>
      </c>
      <c r="J5501" s="31" t="n"/>
      <c r="K5501" s="31" t="n">
        <v>0</v>
      </c>
      <c r="L5501" s="32" t="n"/>
      <c r="M5501" s="31" t="n">
        <v>0</v>
      </c>
      <c r="N5501" s="31" t="n">
        <v>0</v>
      </c>
      <c r="O5501" s="31" t="n"/>
      <c r="P5501" s="31" t="n"/>
      <c r="Q5501" s="31" t="n">
        <v>0</v>
      </c>
      <c r="R5501" s="31" t="n"/>
      <c r="S5501" s="32" t="n"/>
      <c r="T5501" s="32" t="n"/>
      <c r="V5501" t="inlineStr">
        <is>
          <t>06idb</t>
        </is>
      </c>
      <c r="Y5501" t="inlineStr">
        <is>
          <t>ec022fde-6c8e-4bfe-9cf6-aabf981fe680</t>
        </is>
      </c>
      <c r="Z5501" t="inlineStr">
        <is>
          <t>Luke Grainger (TOR RW)</t>
        </is>
      </c>
    </row>
    <row r="5502">
      <c r="A5502" t="inlineStr">
        <is>
          <t>Luke Green</t>
        </is>
      </c>
      <c r="B5502" t="inlineStr">
        <is>
          <t>WPG</t>
        </is>
      </c>
      <c r="C5502" t="inlineStr">
        <is>
          <t>D</t>
        </is>
      </c>
      <c r="D5502" t="inlineStr">
        <is>
          <t>D</t>
        </is>
      </c>
      <c r="E5502" t="n">
        <v>28</v>
      </c>
      <c r="F5502" t="inlineStr">
        <is>
          <t>FA</t>
        </is>
      </c>
      <c r="G5502" t="inlineStr">
        <is>
          <t>FA</t>
        </is>
      </c>
      <c r="H5502" s="30" t="n">
        <v>1</v>
      </c>
      <c r="I5502" s="31" t="n">
        <v>0</v>
      </c>
      <c r="J5502" s="31" t="n"/>
      <c r="K5502" s="31" t="n">
        <v>0</v>
      </c>
      <c r="L5502" s="32" t="n"/>
      <c r="M5502" s="31" t="n">
        <v>0</v>
      </c>
      <c r="N5502" s="31" t="n">
        <v>0</v>
      </c>
      <c r="O5502" s="31" t="n"/>
      <c r="P5502" s="31" t="n"/>
      <c r="Q5502" s="31" t="n">
        <v>0</v>
      </c>
      <c r="R5502" s="31" t="n"/>
      <c r="S5502" s="32" t="n"/>
      <c r="T5502" s="32" t="n"/>
      <c r="V5502" t="inlineStr">
        <is>
          <t>042wf</t>
        </is>
      </c>
      <c r="W5502" t="n">
        <v>5174</v>
      </c>
      <c r="X5502" t="n">
        <v>7187</v>
      </c>
      <c r="Y5502" t="inlineStr">
        <is>
          <t>05baaffb-f9eb-4888-8059-1404b0153367</t>
        </is>
      </c>
      <c r="Z5502" t="inlineStr">
        <is>
          <t>Luke Green (WPG D)</t>
        </is>
      </c>
    </row>
    <row r="5503">
      <c r="A5503" t="inlineStr">
        <is>
          <t>Luke Henman</t>
        </is>
      </c>
      <c r="B5503" t="inlineStr">
        <is>
          <t>SEA</t>
        </is>
      </c>
      <c r="C5503" t="inlineStr">
        <is>
          <t>C</t>
        </is>
      </c>
      <c r="D5503" t="inlineStr">
        <is>
          <t>F</t>
        </is>
      </c>
      <c r="E5503" t="n">
        <v>26</v>
      </c>
      <c r="F5503" t="inlineStr">
        <is>
          <t>FA</t>
        </is>
      </c>
      <c r="G5503" t="inlineStr">
        <is>
          <t>FA</t>
        </is>
      </c>
      <c r="H5503" s="30" t="n">
        <v>1</v>
      </c>
      <c r="I5503" s="31" t="n">
        <v>0</v>
      </c>
      <c r="J5503" s="31" t="n"/>
      <c r="K5503" s="31" t="n">
        <v>0</v>
      </c>
      <c r="L5503" s="32" t="n"/>
      <c r="M5503" s="31" t="n">
        <v>0</v>
      </c>
      <c r="N5503" s="31" t="n">
        <v>0</v>
      </c>
      <c r="O5503" s="31" t="n"/>
      <c r="P5503" s="31" t="n"/>
      <c r="Q5503" s="31" t="n">
        <v>0</v>
      </c>
      <c r="R5503" s="31" t="n"/>
      <c r="S5503" s="32" t="n"/>
      <c r="T5503" s="32" t="n"/>
      <c r="V5503" t="inlineStr">
        <is>
          <t>04qz3</t>
        </is>
      </c>
      <c r="W5503" t="n">
        <v>5832</v>
      </c>
      <c r="X5503" t="n">
        <v>7994</v>
      </c>
      <c r="Y5503" t="inlineStr">
        <is>
          <t>375c9929-1b49-498d-bf5e-621d7d072c9c</t>
        </is>
      </c>
      <c r="Z5503" t="inlineStr">
        <is>
          <t>Luke Henman (SEA C)</t>
        </is>
      </c>
    </row>
    <row r="5504">
      <c r="A5504" t="inlineStr">
        <is>
          <t>Luke Johnson</t>
        </is>
      </c>
      <c r="B5504" t="inlineStr">
        <is>
          <t>(N/A)</t>
        </is>
      </c>
      <c r="C5504" t="inlineStr">
        <is>
          <t>C</t>
        </is>
      </c>
      <c r="D5504" t="inlineStr">
        <is>
          <t>F</t>
        </is>
      </c>
      <c r="E5504" t="n">
        <v>31</v>
      </c>
      <c r="F5504" t="inlineStr">
        <is>
          <t>FA</t>
        </is>
      </c>
      <c r="G5504" t="inlineStr">
        <is>
          <t>FA</t>
        </is>
      </c>
      <c r="H5504" s="30" t="n">
        <v>1</v>
      </c>
      <c r="I5504" s="31" t="n">
        <v>0</v>
      </c>
      <c r="J5504" s="31" t="n"/>
      <c r="K5504" s="31" t="n">
        <v>0</v>
      </c>
      <c r="L5504" s="32" t="n"/>
      <c r="M5504" s="31" t="n">
        <v>0</v>
      </c>
      <c r="N5504" s="31" t="n">
        <v>0</v>
      </c>
      <c r="O5504" s="31" t="n"/>
      <c r="P5504" s="31" t="n"/>
      <c r="Q5504" s="31" t="n">
        <v>0</v>
      </c>
      <c r="R5504" s="31" t="n"/>
      <c r="S5504" s="32" t="n"/>
      <c r="T5504" s="32" t="n"/>
      <c r="V5504" t="inlineStr">
        <is>
          <t>031qk</t>
        </is>
      </c>
      <c r="W5504" t="n">
        <v>5114</v>
      </c>
      <c r="X5504" t="n">
        <v>6114</v>
      </c>
      <c r="Y5504" t="inlineStr">
        <is>
          <t>b20bcff6-12a0-4a24-806c-d54522333db1</t>
        </is>
      </c>
      <c r="Z5504" t="inlineStr">
        <is>
          <t>Luke Johnson ((N/A) C)</t>
        </is>
      </c>
    </row>
    <row r="5505">
      <c r="A5505" t="inlineStr">
        <is>
          <t>Luke Kirwan</t>
        </is>
      </c>
      <c r="B5505" t="inlineStr">
        <is>
          <t>DET</t>
        </is>
      </c>
      <c r="C5505" t="inlineStr">
        <is>
          <t>LW</t>
        </is>
      </c>
      <c r="D5505" t="inlineStr">
        <is>
          <t>F</t>
        </is>
      </c>
      <c r="E5505" t="n">
        <v>28</v>
      </c>
      <c r="F5505" t="inlineStr">
        <is>
          <t>FA</t>
        </is>
      </c>
      <c r="G5505" t="inlineStr">
        <is>
          <t>FA</t>
        </is>
      </c>
      <c r="H5505" s="30" t="n">
        <v>1</v>
      </c>
      <c r="I5505" s="31" t="n">
        <v>0</v>
      </c>
      <c r="J5505" s="31" t="n"/>
      <c r="K5505" s="31" t="n">
        <v>0</v>
      </c>
      <c r="L5505" s="32" t="n"/>
      <c r="M5505" s="31" t="n">
        <v>0</v>
      </c>
      <c r="N5505" s="31" t="n">
        <v>0</v>
      </c>
      <c r="O5505" s="31" t="n"/>
      <c r="P5505" s="31" t="n"/>
      <c r="Q5505" s="31" t="n">
        <v>0</v>
      </c>
      <c r="R5505" s="31" t="n"/>
      <c r="S5505" s="32" t="n"/>
      <c r="T5505" s="32" t="n"/>
      <c r="V5505" t="inlineStr">
        <is>
          <t>03l0u</t>
        </is>
      </c>
      <c r="X5505" t="n">
        <v>7396</v>
      </c>
      <c r="Z5505" t="inlineStr">
        <is>
          <t>Luke Kirwan (DET LW)</t>
        </is>
      </c>
    </row>
    <row r="5506">
      <c r="A5506" t="inlineStr">
        <is>
          <t>Luke Krys</t>
        </is>
      </c>
      <c r="B5506" t="inlineStr">
        <is>
          <t>DAL</t>
        </is>
      </c>
      <c r="C5506" t="inlineStr">
        <is>
          <t>D</t>
        </is>
      </c>
      <c r="D5506" t="inlineStr">
        <is>
          <t>D</t>
        </is>
      </c>
      <c r="E5506" t="n">
        <v>25</v>
      </c>
      <c r="F5506" t="inlineStr">
        <is>
          <t>FA</t>
        </is>
      </c>
      <c r="G5506" t="inlineStr">
        <is>
          <t>FA</t>
        </is>
      </c>
      <c r="H5506" s="30" t="n">
        <v>875000</v>
      </c>
      <c r="I5506" s="31" t="n">
        <v>0</v>
      </c>
      <c r="J5506" s="31" t="n"/>
      <c r="K5506" s="31" t="n">
        <v>0</v>
      </c>
      <c r="L5506" s="32" t="n"/>
      <c r="M5506" s="31" t="n">
        <v>0</v>
      </c>
      <c r="N5506" s="31" t="n">
        <v>0</v>
      </c>
      <c r="O5506" s="31" t="n"/>
      <c r="P5506" s="31" t="n"/>
      <c r="Q5506" s="31" t="n">
        <v>0</v>
      </c>
      <c r="R5506" s="31" t="n"/>
      <c r="S5506" s="32" t="n"/>
      <c r="T5506" s="32" t="n"/>
      <c r="V5506" t="inlineStr">
        <is>
          <t>06awx</t>
        </is>
      </c>
      <c r="W5506" t="n">
        <v>7088</v>
      </c>
      <c r="Y5506" t="inlineStr">
        <is>
          <t>1e145acb-ec56-46d5-9c5e-902b19d3c756</t>
        </is>
      </c>
      <c r="Z5506" t="inlineStr">
        <is>
          <t>Luke Krys (DAL D)</t>
        </is>
      </c>
    </row>
    <row r="5507">
      <c r="A5507" t="inlineStr">
        <is>
          <t>Luke Kutkevicius</t>
        </is>
      </c>
      <c r="B5507" t="inlineStr">
        <is>
          <t>DET</t>
        </is>
      </c>
      <c r="C5507" t="inlineStr">
        <is>
          <t>LW</t>
        </is>
      </c>
      <c r="D5507" t="inlineStr">
        <is>
          <t>F</t>
        </is>
      </c>
      <c r="E5507" t="n">
        <v>28</v>
      </c>
      <c r="F5507" t="inlineStr">
        <is>
          <t>FA</t>
        </is>
      </c>
      <c r="G5507" t="inlineStr">
        <is>
          <t>FA</t>
        </is>
      </c>
      <c r="H5507" s="30" t="n">
        <v>1</v>
      </c>
      <c r="I5507" s="31" t="n">
        <v>0</v>
      </c>
      <c r="J5507" s="31" t="n"/>
      <c r="K5507" s="31" t="n">
        <v>0</v>
      </c>
      <c r="L5507" s="32" t="n"/>
      <c r="M5507" s="31" t="n">
        <v>0</v>
      </c>
      <c r="N5507" s="31" t="n">
        <v>0</v>
      </c>
      <c r="O5507" s="31" t="n"/>
      <c r="P5507" s="31" t="n"/>
      <c r="Q5507" s="31" t="n">
        <v>0</v>
      </c>
      <c r="R5507" s="31" t="n"/>
      <c r="S5507" s="32" t="n"/>
      <c r="T5507" s="32" t="n"/>
      <c r="V5507" t="inlineStr">
        <is>
          <t>04l1p</t>
        </is>
      </c>
      <c r="X5507" t="n">
        <v>7764</v>
      </c>
      <c r="Z5507" t="inlineStr">
        <is>
          <t>Luke Kutkevicius (DET LW)</t>
        </is>
      </c>
    </row>
    <row r="5508">
      <c r="A5508" t="inlineStr">
        <is>
          <t>Luke Lockhart</t>
        </is>
      </c>
      <c r="B5508" t="inlineStr">
        <is>
          <t>(N/A)</t>
        </is>
      </c>
      <c r="C5508" t="inlineStr">
        <is>
          <t>C</t>
        </is>
      </c>
      <c r="D5508" t="inlineStr">
        <is>
          <t>F</t>
        </is>
      </c>
      <c r="E5508" t="n">
        <v>33</v>
      </c>
      <c r="F5508" t="inlineStr">
        <is>
          <t>FA</t>
        </is>
      </c>
      <c r="G5508" t="inlineStr">
        <is>
          <t>FA</t>
        </is>
      </c>
      <c r="H5508" s="30" t="n">
        <v>1</v>
      </c>
      <c r="I5508" s="31" t="n">
        <v>0</v>
      </c>
      <c r="J5508" s="31" t="n"/>
      <c r="K5508" s="31" t="n">
        <v>0</v>
      </c>
      <c r="L5508" s="32" t="n"/>
      <c r="M5508" s="31" t="n">
        <v>0</v>
      </c>
      <c r="N5508" s="31" t="n">
        <v>0</v>
      </c>
      <c r="O5508" s="31" t="n"/>
      <c r="P5508" s="31" t="n"/>
      <c r="Q5508" s="31" t="n">
        <v>0</v>
      </c>
      <c r="R5508" s="31" t="n"/>
      <c r="S5508" s="32" t="n"/>
      <c r="T5508" s="32" t="n"/>
      <c r="V5508" t="inlineStr">
        <is>
          <t>02h1t</t>
        </is>
      </c>
      <c r="Z5508" t="inlineStr">
        <is>
          <t>Luke Lockhart ((N/A) C)</t>
        </is>
      </c>
    </row>
    <row r="5509">
      <c r="A5509" t="inlineStr">
        <is>
          <t>Luke Loheit</t>
        </is>
      </c>
      <c r="B5509" t="inlineStr">
        <is>
          <t>(N/A)</t>
        </is>
      </c>
      <c r="C5509" t="inlineStr">
        <is>
          <t>RW</t>
        </is>
      </c>
      <c r="D5509" t="inlineStr">
        <is>
          <t>F</t>
        </is>
      </c>
      <c r="E5509" t="n">
        <v>26</v>
      </c>
      <c r="F5509" t="inlineStr">
        <is>
          <t>FA</t>
        </is>
      </c>
      <c r="G5509" t="inlineStr">
        <is>
          <t>FA</t>
        </is>
      </c>
      <c r="H5509" s="30" t="n">
        <v>1</v>
      </c>
      <c r="I5509" s="31" t="n">
        <v>0</v>
      </c>
      <c r="J5509" s="31" t="n"/>
      <c r="K5509" s="31" t="n">
        <v>0</v>
      </c>
      <c r="L5509" s="32" t="n"/>
      <c r="M5509" s="31" t="n">
        <v>0</v>
      </c>
      <c r="N5509" s="31" t="n">
        <v>0</v>
      </c>
      <c r="O5509" s="31" t="n"/>
      <c r="P5509" s="31" t="n"/>
      <c r="Q5509" s="31" t="n">
        <v>0</v>
      </c>
      <c r="R5509" s="31" t="n"/>
      <c r="S5509" s="32" t="n"/>
      <c r="T5509" s="32" t="n"/>
      <c r="V5509" t="inlineStr">
        <is>
          <t>04r17</t>
        </is>
      </c>
      <c r="Z5509" t="inlineStr">
        <is>
          <t>Luke Loheit ((N/A) RW)</t>
        </is>
      </c>
    </row>
    <row r="5510">
      <c r="A5510" t="inlineStr">
        <is>
          <t>Luke Martin</t>
        </is>
      </c>
      <c r="B5510" t="inlineStr">
        <is>
          <t>NYR</t>
        </is>
      </c>
      <c r="C5510" t="inlineStr">
        <is>
          <t>D</t>
        </is>
      </c>
      <c r="D5510" t="inlineStr">
        <is>
          <t>D</t>
        </is>
      </c>
      <c r="E5510" t="n">
        <v>27</v>
      </c>
      <c r="F5510" t="inlineStr">
        <is>
          <t>FA</t>
        </is>
      </c>
      <c r="G5510" t="inlineStr">
        <is>
          <t>FA</t>
        </is>
      </c>
      <c r="H5510" s="30" t="n">
        <v>1</v>
      </c>
      <c r="I5510" s="31" t="n">
        <v>0</v>
      </c>
      <c r="J5510" s="31" t="n"/>
      <c r="K5510" s="31" t="n">
        <v>0</v>
      </c>
      <c r="L5510" s="32" t="n"/>
      <c r="M5510" s="31" t="n">
        <v>0</v>
      </c>
      <c r="N5510" s="31" t="n">
        <v>0</v>
      </c>
      <c r="O5510" s="31" t="n"/>
      <c r="P5510" s="31" t="n"/>
      <c r="Q5510" s="31" t="n">
        <v>0</v>
      </c>
      <c r="R5510" s="31" t="n"/>
      <c r="S5510" s="32" t="n"/>
      <c r="T5510" s="32" t="n"/>
      <c r="V5510" t="inlineStr">
        <is>
          <t>0457j</t>
        </is>
      </c>
      <c r="W5510" t="n">
        <v>5461</v>
      </c>
      <c r="X5510" t="n">
        <v>7567</v>
      </c>
      <c r="Y5510" t="inlineStr">
        <is>
          <t>2f4e7687-629c-4fe1-9a2c-ecf9e0a54322</t>
        </is>
      </c>
      <c r="Z5510" t="inlineStr">
        <is>
          <t>Luke Martin (NYR D)</t>
        </is>
      </c>
    </row>
    <row r="5511">
      <c r="A5511" t="inlineStr">
        <is>
          <t>Luke McInnis</t>
        </is>
      </c>
      <c r="B5511" t="inlineStr">
        <is>
          <t>(N/A)</t>
        </is>
      </c>
      <c r="C5511" t="inlineStr">
        <is>
          <t>D</t>
        </is>
      </c>
      <c r="D5511" t="inlineStr">
        <is>
          <t>D</t>
        </is>
      </c>
      <c r="E5511" t="n">
        <v>28</v>
      </c>
      <c r="F5511" t="inlineStr">
        <is>
          <t>FA</t>
        </is>
      </c>
      <c r="G5511" t="inlineStr">
        <is>
          <t>FA</t>
        </is>
      </c>
      <c r="H5511" s="30" t="n">
        <v>1</v>
      </c>
      <c r="I5511" s="31" t="n">
        <v>0</v>
      </c>
      <c r="J5511" s="31" t="n"/>
      <c r="K5511" s="31" t="n">
        <v>0</v>
      </c>
      <c r="L5511" s="32" t="n"/>
      <c r="M5511" s="31" t="n">
        <v>0</v>
      </c>
      <c r="N5511" s="31" t="n">
        <v>0</v>
      </c>
      <c r="O5511" s="31" t="n"/>
      <c r="P5511" s="31" t="n"/>
      <c r="Q5511" s="31" t="n">
        <v>0</v>
      </c>
      <c r="R5511" s="31" t="n"/>
      <c r="S5511" s="32" t="n"/>
      <c r="T5511" s="32" t="n"/>
      <c r="V5511" t="inlineStr">
        <is>
          <t>043o0</t>
        </is>
      </c>
      <c r="Z5511" t="inlineStr">
        <is>
          <t>Luke McInnis ((N/A) D)</t>
        </is>
      </c>
    </row>
    <row r="5512">
      <c r="A5512" t="inlineStr">
        <is>
          <t>Luke McNamara</t>
        </is>
      </c>
      <c r="B5512" t="inlineStr">
        <is>
          <t>(N/A)</t>
        </is>
      </c>
      <c r="C5512" t="inlineStr">
        <is>
          <t>C</t>
        </is>
      </c>
      <c r="D5512" t="inlineStr">
        <is>
          <t>F</t>
        </is>
      </c>
      <c r="E5512" t="n">
        <v>21</v>
      </c>
      <c r="F5512" t="inlineStr">
        <is>
          <t>FA</t>
        </is>
      </c>
      <c r="G5512" t="inlineStr">
        <is>
          <t>FA</t>
        </is>
      </c>
      <c r="H5512" s="30" t="n">
        <v>1</v>
      </c>
      <c r="I5512" s="31" t="n">
        <v>0</v>
      </c>
      <c r="J5512" s="31" t="n"/>
      <c r="K5512" s="31" t="n">
        <v>0</v>
      </c>
      <c r="L5512" s="32" t="n"/>
      <c r="M5512" s="31" t="n">
        <v>0</v>
      </c>
      <c r="N5512" s="31" t="n">
        <v>0</v>
      </c>
      <c r="O5512" s="31" t="n"/>
      <c r="P5512" s="31" t="n"/>
      <c r="Q5512" s="31" t="n">
        <v>0</v>
      </c>
      <c r="R5512" s="31" t="n"/>
      <c r="S5512" s="32" t="n"/>
      <c r="T5512" s="32" t="n"/>
      <c r="V5512" t="inlineStr">
        <is>
          <t>06c6r</t>
        </is>
      </c>
      <c r="Y5512" t="inlineStr">
        <is>
          <t>bd2be634-ba3d-400e-955f-40dda9a2328d</t>
        </is>
      </c>
      <c r="Z5512" t="inlineStr">
        <is>
          <t>Luke McNamara ((N/A) C)</t>
        </is>
      </c>
    </row>
    <row r="5513">
      <c r="A5513" t="inlineStr">
        <is>
          <t>Luke Misa</t>
        </is>
      </c>
      <c r="B5513" t="inlineStr">
        <is>
          <t>CGY</t>
        </is>
      </c>
      <c r="C5513" t="inlineStr">
        <is>
          <t>C</t>
        </is>
      </c>
      <c r="D5513" t="inlineStr">
        <is>
          <t>F</t>
        </is>
      </c>
      <c r="E5513" t="n">
        <v>20</v>
      </c>
      <c r="F5513" t="inlineStr">
        <is>
          <t>T</t>
        </is>
      </c>
      <c r="G5513" t="inlineStr">
        <is>
          <t>Le Duke of Dangles</t>
        </is>
      </c>
      <c r="H5513" s="30" t="n">
        <v>1</v>
      </c>
      <c r="I5513" s="31" t="n">
        <v>0</v>
      </c>
      <c r="J5513" s="31" t="n"/>
      <c r="K5513" s="31" t="n">
        <v>0</v>
      </c>
      <c r="L5513" s="32" t="n"/>
      <c r="M5513" s="31" t="n">
        <v>0</v>
      </c>
      <c r="N5513" s="31" t="n">
        <v>0</v>
      </c>
      <c r="O5513" s="31" t="n"/>
      <c r="P5513" s="31" t="n"/>
      <c r="Q5513" s="31" t="n">
        <v>0</v>
      </c>
      <c r="R5513" s="31" t="n"/>
      <c r="S5513" s="32" t="n"/>
      <c r="T5513" s="32" t="n"/>
      <c r="V5513" t="inlineStr">
        <is>
          <t>06id8</t>
        </is>
      </c>
      <c r="W5513" t="n">
        <v>7198</v>
      </c>
      <c r="Y5513" t="inlineStr">
        <is>
          <t>5838f5de-1e66-4a3b-bf92-95c2d5102400</t>
        </is>
      </c>
      <c r="Z5513" t="inlineStr">
        <is>
          <t>Luke Misa (CGY C)</t>
        </is>
      </c>
    </row>
    <row r="5514">
      <c r="A5514" t="inlineStr">
        <is>
          <t>Luke Mistelbacher</t>
        </is>
      </c>
      <c r="B5514" t="inlineStr">
        <is>
          <t>(N/A)</t>
        </is>
      </c>
      <c r="C5514" t="inlineStr">
        <is>
          <t>RW</t>
        </is>
      </c>
      <c r="D5514" t="inlineStr">
        <is>
          <t>F</t>
        </is>
      </c>
      <c r="E5514" t="n">
        <v>20</v>
      </c>
      <c r="F5514" t="inlineStr">
        <is>
          <t>FA</t>
        </is>
      </c>
      <c r="G5514" t="inlineStr">
        <is>
          <t>FA</t>
        </is>
      </c>
      <c r="H5514" s="30" t="n">
        <v>1</v>
      </c>
      <c r="I5514" s="31" t="n">
        <v>0</v>
      </c>
      <c r="J5514" s="31" t="n"/>
      <c r="K5514" s="31" t="n">
        <v>0</v>
      </c>
      <c r="L5514" s="32" t="n"/>
      <c r="M5514" s="31" t="n">
        <v>0</v>
      </c>
      <c r="N5514" s="31" t="n">
        <v>0</v>
      </c>
      <c r="O5514" s="31" t="n"/>
      <c r="P5514" s="31" t="n"/>
      <c r="Q5514" s="31" t="n">
        <v>0</v>
      </c>
      <c r="R5514" s="31" t="n"/>
      <c r="S5514" s="32" t="n"/>
      <c r="T5514" s="32" t="n"/>
      <c r="V5514" t="inlineStr">
        <is>
          <t>06mco</t>
        </is>
      </c>
      <c r="Y5514" t="inlineStr">
        <is>
          <t>10dcd362-7dd5-43df-beeb-dab97e4faf85</t>
        </is>
      </c>
      <c r="Z5514" t="inlineStr">
        <is>
          <t>Luke Mistelbacher ((N/A) RW)</t>
        </is>
      </c>
    </row>
    <row r="5515">
      <c r="A5515" t="inlineStr">
        <is>
          <t>Luke Mittelstadt</t>
        </is>
      </c>
      <c r="B5515" t="inlineStr">
        <is>
          <t>MTL</t>
        </is>
      </c>
      <c r="C5515" t="inlineStr">
        <is>
          <t>D</t>
        </is>
      </c>
      <c r="D5515" t="inlineStr">
        <is>
          <t>D</t>
        </is>
      </c>
      <c r="E5515" t="n">
        <v>23</v>
      </c>
      <c r="F5515" t="inlineStr">
        <is>
          <t>FA</t>
        </is>
      </c>
      <c r="G5515" t="inlineStr">
        <is>
          <t>FA</t>
        </is>
      </c>
      <c r="H5515" s="30" t="n">
        <v>1</v>
      </c>
      <c r="I5515" s="31" t="n">
        <v>0</v>
      </c>
      <c r="J5515" s="31" t="n"/>
      <c r="K5515" s="31" t="n">
        <v>0</v>
      </c>
      <c r="L5515" s="32" t="n"/>
      <c r="M5515" s="31" t="n">
        <v>0</v>
      </c>
      <c r="N5515" s="31" t="n">
        <v>0</v>
      </c>
      <c r="O5515" s="31" t="n"/>
      <c r="P5515" s="31" t="n"/>
      <c r="Q5515" s="31" t="n">
        <v>0</v>
      </c>
      <c r="R5515" s="31" t="n"/>
      <c r="S5515" s="32" t="n"/>
      <c r="T5515" s="32" t="n"/>
      <c r="V5515" t="inlineStr">
        <is>
          <t>05u6d</t>
        </is>
      </c>
      <c r="W5515" t="n">
        <v>7635</v>
      </c>
      <c r="Y5515" t="inlineStr">
        <is>
          <t>22983695-9bc9-4632-baf0-abeb7e2b7783</t>
        </is>
      </c>
      <c r="Z5515" t="inlineStr">
        <is>
          <t>Luke Mittelstadt (MTL D)</t>
        </is>
      </c>
    </row>
    <row r="5516">
      <c r="A5516" t="inlineStr">
        <is>
          <t>Luke Moffatt</t>
        </is>
      </c>
      <c r="B5516" t="inlineStr">
        <is>
          <t>COL</t>
        </is>
      </c>
      <c r="C5516" t="inlineStr">
        <is>
          <t>C</t>
        </is>
      </c>
      <c r="D5516" t="inlineStr">
        <is>
          <t>F</t>
        </is>
      </c>
      <c r="E5516" t="n">
        <v>34</v>
      </c>
      <c r="F5516" t="inlineStr">
        <is>
          <t>FA</t>
        </is>
      </c>
      <c r="G5516" t="inlineStr">
        <is>
          <t>FA</t>
        </is>
      </c>
      <c r="H5516" s="30" t="n">
        <v>1</v>
      </c>
      <c r="I5516" s="31" t="n">
        <v>0</v>
      </c>
      <c r="J5516" s="31" t="n"/>
      <c r="K5516" s="31" t="n">
        <v>0</v>
      </c>
      <c r="L5516" s="32" t="n"/>
      <c r="M5516" s="31" t="n">
        <v>0</v>
      </c>
      <c r="N5516" s="31" t="n">
        <v>0</v>
      </c>
      <c r="O5516" s="31" t="n"/>
      <c r="P5516" s="31" t="n"/>
      <c r="Q5516" s="31" t="n">
        <v>0</v>
      </c>
      <c r="R5516" s="31" t="n"/>
      <c r="S5516" s="32" t="n"/>
      <c r="T5516" s="32" t="n"/>
      <c r="V5516" t="inlineStr">
        <is>
          <t>01ztj</t>
        </is>
      </c>
      <c r="Z5516" t="inlineStr">
        <is>
          <t>Luke Moffatt (COL C)</t>
        </is>
      </c>
    </row>
    <row r="5517">
      <c r="A5517" t="inlineStr">
        <is>
          <t>Luke Opilka</t>
        </is>
      </c>
      <c r="B5517" t="inlineStr">
        <is>
          <t>(N/A)</t>
        </is>
      </c>
      <c r="C5517" t="inlineStr">
        <is>
          <t>G</t>
        </is>
      </c>
      <c r="D5517" t="inlineStr">
        <is>
          <t>G</t>
        </is>
      </c>
      <c r="E5517" t="n">
        <v>29</v>
      </c>
      <c r="F5517" t="inlineStr">
        <is>
          <t>FA</t>
        </is>
      </c>
      <c r="G5517" t="inlineStr">
        <is>
          <t>FA</t>
        </is>
      </c>
      <c r="H5517" s="30" t="n">
        <v>1</v>
      </c>
      <c r="I5517" s="31" t="n">
        <v>0</v>
      </c>
      <c r="J5517" s="31" t="n"/>
      <c r="K5517" s="31" t="n">
        <v>0</v>
      </c>
      <c r="L5517" s="32" t="n"/>
      <c r="M5517" s="31" t="n">
        <v>0</v>
      </c>
      <c r="N5517" s="31" t="n">
        <v>0</v>
      </c>
      <c r="O5517" s="31" t="n"/>
      <c r="P5517" s="31" t="n"/>
      <c r="Q5517" s="31" t="n">
        <v>0</v>
      </c>
      <c r="R5517" s="31" t="n"/>
      <c r="S5517" s="32" t="n"/>
      <c r="T5517" s="32" t="n"/>
      <c r="V5517" t="inlineStr">
        <is>
          <t>03rii</t>
        </is>
      </c>
      <c r="W5517" t="n">
        <v>4809</v>
      </c>
      <c r="X5517" t="n">
        <v>6888</v>
      </c>
      <c r="Z5517" t="inlineStr">
        <is>
          <t>Luke Opilka ((N/A) G)</t>
        </is>
      </c>
    </row>
    <row r="5518">
      <c r="A5518" t="inlineStr">
        <is>
          <t>Luke Osburn</t>
        </is>
      </c>
      <c r="B5518" t="inlineStr">
        <is>
          <t>BUF</t>
        </is>
      </c>
      <c r="C5518" t="inlineStr">
        <is>
          <t>D</t>
        </is>
      </c>
      <c r="D5518" t="inlineStr">
        <is>
          <t>D</t>
        </is>
      </c>
      <c r="E5518" t="n">
        <v>20</v>
      </c>
      <c r="F5518" t="inlineStr">
        <is>
          <t>FA</t>
        </is>
      </c>
      <c r="G5518" t="inlineStr">
        <is>
          <t>FA</t>
        </is>
      </c>
      <c r="H5518" s="30" t="n">
        <v>1</v>
      </c>
      <c r="I5518" s="31" t="n">
        <v>0</v>
      </c>
      <c r="J5518" s="31" t="n"/>
      <c r="K5518" s="31" t="n">
        <v>0</v>
      </c>
      <c r="L5518" s="32" t="n"/>
      <c r="M5518" s="31" t="n">
        <v>0</v>
      </c>
      <c r="N5518" s="31" t="n">
        <v>0</v>
      </c>
      <c r="O5518" s="31" t="n"/>
      <c r="P5518" s="31" t="n"/>
      <c r="Q5518" s="31" t="n">
        <v>0</v>
      </c>
      <c r="R5518" s="31" t="n"/>
      <c r="S5518" s="32" t="n"/>
      <c r="T5518" s="32" t="n"/>
      <c r="V5518" t="inlineStr">
        <is>
          <t>06mbl</t>
        </is>
      </c>
      <c r="W5518" t="n">
        <v>7528</v>
      </c>
      <c r="Y5518" t="inlineStr">
        <is>
          <t>f40d2e48-b1df-4904-a851-806d2784abe8</t>
        </is>
      </c>
      <c r="Z5518" t="inlineStr">
        <is>
          <t>Luke Osburn (BUF D)</t>
        </is>
      </c>
    </row>
    <row r="5519">
      <c r="A5519" t="inlineStr">
        <is>
          <t>Luke Pavicich</t>
        </is>
      </c>
      <c r="B5519" t="inlineStr">
        <is>
          <t>(N/A)</t>
        </is>
      </c>
      <c r="C5519" t="inlineStr">
        <is>
          <t>G</t>
        </is>
      </c>
      <c r="D5519" t="inlineStr">
        <is>
          <t>G</t>
        </is>
      </c>
      <c r="E5519" t="n">
        <v>24</v>
      </c>
      <c r="F5519" t="inlineStr">
        <is>
          <t>FA</t>
        </is>
      </c>
      <c r="G5519" t="inlineStr">
        <is>
          <t>FA</t>
        </is>
      </c>
      <c r="H5519" s="30" t="n">
        <v>1</v>
      </c>
      <c r="I5519" s="31" t="n">
        <v>0</v>
      </c>
      <c r="J5519" s="31" t="n"/>
      <c r="K5519" s="31" t="n">
        <v>0</v>
      </c>
      <c r="L5519" s="32" t="n"/>
      <c r="M5519" s="31" t="n">
        <v>0</v>
      </c>
      <c r="N5519" s="31" t="n">
        <v>0</v>
      </c>
      <c r="O5519" s="31" t="n"/>
      <c r="P5519" s="31" t="n"/>
      <c r="Q5519" s="31" t="n">
        <v>0</v>
      </c>
      <c r="R5519" s="31" t="n"/>
      <c r="S5519" s="32" t="n"/>
      <c r="T5519" s="32" t="n"/>
      <c r="V5519" t="inlineStr">
        <is>
          <t>05u4i</t>
        </is>
      </c>
      <c r="Z5519" t="inlineStr">
        <is>
          <t>Luke Pavicich ((N/A) G)</t>
        </is>
      </c>
    </row>
    <row r="5520">
      <c r="A5520" t="inlineStr">
        <is>
          <t>Luke Philp</t>
        </is>
      </c>
      <c r="B5520" t="inlineStr">
        <is>
          <t>WSH</t>
        </is>
      </c>
      <c r="C5520" t="inlineStr">
        <is>
          <t>C</t>
        </is>
      </c>
      <c r="D5520" t="inlineStr">
        <is>
          <t>F</t>
        </is>
      </c>
      <c r="E5520" t="n">
        <v>30</v>
      </c>
      <c r="F5520" t="inlineStr">
        <is>
          <t>FA</t>
        </is>
      </c>
      <c r="G5520" t="inlineStr">
        <is>
          <t>FA</t>
        </is>
      </c>
      <c r="H5520" s="30" t="n">
        <v>1</v>
      </c>
      <c r="I5520" s="31" t="n">
        <v>0</v>
      </c>
      <c r="J5520" s="31" t="n"/>
      <c r="K5520" s="31" t="n">
        <v>0</v>
      </c>
      <c r="L5520" s="32" t="n"/>
      <c r="M5520" s="31" t="n">
        <v>0</v>
      </c>
      <c r="N5520" s="31" t="n">
        <v>0</v>
      </c>
      <c r="O5520" s="31" t="n"/>
      <c r="P5520" s="31" t="n"/>
      <c r="Q5520" s="31" t="n">
        <v>0</v>
      </c>
      <c r="R5520" s="31" t="n"/>
      <c r="S5520" s="32" t="n"/>
      <c r="T5520" s="32" t="n"/>
      <c r="V5520" t="inlineStr">
        <is>
          <t>03eq8</t>
        </is>
      </c>
      <c r="W5520" t="n">
        <v>5943</v>
      </c>
      <c r="X5520" t="n">
        <v>6966</v>
      </c>
      <c r="Y5520" t="inlineStr">
        <is>
          <t>d5bc6dd3-62d7-495d-af1b-41fe17d0d025</t>
        </is>
      </c>
      <c r="Z5520" t="inlineStr">
        <is>
          <t>Luke Philp (WSH C)</t>
        </is>
      </c>
    </row>
    <row r="5521">
      <c r="A5521" t="inlineStr">
        <is>
          <t>Luke Pither</t>
        </is>
      </c>
      <c r="B5521" t="inlineStr">
        <is>
          <t>(N/A)</t>
        </is>
      </c>
      <c r="C5521" t="inlineStr">
        <is>
          <t>C</t>
        </is>
      </c>
      <c r="D5521" t="inlineStr">
        <is>
          <t>F</t>
        </is>
      </c>
      <c r="E5521" t="n">
        <v>37</v>
      </c>
      <c r="F5521" t="inlineStr">
        <is>
          <t>FA</t>
        </is>
      </c>
      <c r="G5521" t="inlineStr">
        <is>
          <t>FA</t>
        </is>
      </c>
      <c r="H5521" s="30" t="n">
        <v>1</v>
      </c>
      <c r="I5521" s="31" t="n">
        <v>0</v>
      </c>
      <c r="J5521" s="31" t="n"/>
      <c r="K5521" s="31" t="n">
        <v>0</v>
      </c>
      <c r="L5521" s="32" t="n"/>
      <c r="M5521" s="31" t="n">
        <v>0</v>
      </c>
      <c r="N5521" s="31" t="n">
        <v>0</v>
      </c>
      <c r="O5521" s="31" t="n"/>
      <c r="P5521" s="31" t="n"/>
      <c r="Q5521" s="31" t="n">
        <v>0</v>
      </c>
      <c r="R5521" s="31" t="n"/>
      <c r="S5521" s="32" t="n"/>
      <c r="T5521" s="32" t="n"/>
      <c r="V5521" t="inlineStr">
        <is>
          <t>01spj</t>
        </is>
      </c>
      <c r="X5521" t="n">
        <v>4824</v>
      </c>
      <c r="Z5521" t="inlineStr">
        <is>
          <t>Luke Pither ((N/A) C)</t>
        </is>
      </c>
    </row>
    <row r="5522">
      <c r="A5522" t="inlineStr">
        <is>
          <t>Luke Prokop</t>
        </is>
      </c>
      <c r="B5522" t="inlineStr">
        <is>
          <t>EDM</t>
        </is>
      </c>
      <c r="C5522" t="inlineStr">
        <is>
          <t>D</t>
        </is>
      </c>
      <c r="D5522" t="inlineStr">
        <is>
          <t>D</t>
        </is>
      </c>
      <c r="E5522" t="n">
        <v>24</v>
      </c>
      <c r="F5522" t="inlineStr">
        <is>
          <t>FA</t>
        </is>
      </c>
      <c r="G5522" t="inlineStr">
        <is>
          <t>FA</t>
        </is>
      </c>
      <c r="H5522" s="30" t="n">
        <v>1</v>
      </c>
      <c r="I5522" s="31" t="n">
        <v>0</v>
      </c>
      <c r="J5522" s="31" t="n"/>
      <c r="K5522" s="31" t="n">
        <v>0</v>
      </c>
      <c r="L5522" s="32" t="n"/>
      <c r="M5522" s="31" t="n">
        <v>0</v>
      </c>
      <c r="N5522" s="31" t="n">
        <v>0</v>
      </c>
      <c r="O5522" s="31" t="n"/>
      <c r="P5522" s="31" t="n"/>
      <c r="Q5522" s="31" t="n">
        <v>0</v>
      </c>
      <c r="R5522" s="31" t="n"/>
      <c r="S5522" s="32" t="n"/>
      <c r="T5522" s="32" t="n"/>
      <c r="V5522" t="inlineStr">
        <is>
          <t>05nfw</t>
        </is>
      </c>
      <c r="W5522" t="n">
        <v>6366</v>
      </c>
      <c r="Y5522" t="inlineStr">
        <is>
          <t>e18aaf6c-54d4-4479-8a11-daec91342e6f</t>
        </is>
      </c>
      <c r="Z5522" t="inlineStr">
        <is>
          <t>Luke Prokop (EDM D)</t>
        </is>
      </c>
    </row>
    <row r="5523">
      <c r="A5523" t="inlineStr">
        <is>
          <t>Luke Puchner</t>
        </is>
      </c>
      <c r="B5523" t="inlineStr">
        <is>
          <t>(N/A)</t>
        </is>
      </c>
      <c r="C5523" t="inlineStr">
        <is>
          <t>F</t>
        </is>
      </c>
      <c r="D5523" t="inlineStr">
        <is>
          <t>F</t>
        </is>
      </c>
      <c r="F5523" t="inlineStr">
        <is>
          <t>WW</t>
        </is>
      </c>
      <c r="G5523" t="inlineStr">
        <is>
          <t>FA</t>
        </is>
      </c>
      <c r="H5523" s="30" t="n"/>
      <c r="I5523" s="31" t="n"/>
      <c r="J5523" s="31" t="n"/>
      <c r="K5523" s="31" t="n"/>
      <c r="L5523" s="32" t="n"/>
      <c r="M5523" s="31" t="n"/>
      <c r="N5523" s="31" t="n"/>
      <c r="O5523" s="31" t="n"/>
      <c r="P5523" s="31" t="n"/>
      <c r="Q5523" s="31" t="n"/>
      <c r="R5523" s="31" t="n"/>
      <c r="S5523" s="32" t="n"/>
      <c r="T5523" s="32" t="n"/>
      <c r="V5523" t="inlineStr">
        <is>
          <t>07a03</t>
        </is>
      </c>
      <c r="Z5523" t="inlineStr">
        <is>
          <t>Luke Puchner ((N/A) F)</t>
        </is>
      </c>
    </row>
    <row r="5524">
      <c r="A5524" t="inlineStr">
        <is>
          <t>Luke Reid</t>
        </is>
      </c>
      <c r="B5524" t="inlineStr">
        <is>
          <t>NJD</t>
        </is>
      </c>
      <c r="C5524" t="inlineStr">
        <is>
          <t>D</t>
        </is>
      </c>
      <c r="D5524" t="inlineStr">
        <is>
          <t>D</t>
        </is>
      </c>
      <c r="E5524" t="n">
        <v>24</v>
      </c>
      <c r="F5524" t="inlineStr">
        <is>
          <t>FA</t>
        </is>
      </c>
      <c r="G5524" t="inlineStr">
        <is>
          <t>FA</t>
        </is>
      </c>
      <c r="H5524" s="30" t="n">
        <v>1</v>
      </c>
      <c r="I5524" s="31" t="n">
        <v>0</v>
      </c>
      <c r="J5524" s="31" t="n"/>
      <c r="K5524" s="31" t="n">
        <v>0</v>
      </c>
      <c r="L5524" s="32" t="n"/>
      <c r="M5524" s="31" t="n">
        <v>0</v>
      </c>
      <c r="N5524" s="31" t="n">
        <v>0</v>
      </c>
      <c r="O5524" s="31" t="n"/>
      <c r="P5524" s="31" t="n"/>
      <c r="Q5524" s="31" t="n">
        <v>0</v>
      </c>
      <c r="R5524" s="31" t="n"/>
      <c r="S5524" s="32" t="n"/>
      <c r="T5524" s="32" t="n"/>
      <c r="V5524" t="inlineStr">
        <is>
          <t>05niv</t>
        </is>
      </c>
      <c r="Y5524" t="inlineStr">
        <is>
          <t>d9cfbd82-a41c-4245-81f5-b5e4502eee3f</t>
        </is>
      </c>
      <c r="Z5524" t="inlineStr">
        <is>
          <t>Luke Reid (NJD D)</t>
        </is>
      </c>
    </row>
    <row r="5525">
      <c r="A5525" t="inlineStr">
        <is>
          <t>Luke Schairer</t>
        </is>
      </c>
      <c r="B5525" t="inlineStr">
        <is>
          <t>STL</t>
        </is>
      </c>
      <c r="C5525" t="inlineStr">
        <is>
          <t>D</t>
        </is>
      </c>
      <c r="D5525" t="inlineStr">
        <is>
          <t>D</t>
        </is>
      </c>
      <c r="E5525" t="n">
        <v>18</v>
      </c>
      <c r="F5525" t="inlineStr">
        <is>
          <t>FA</t>
        </is>
      </c>
      <c r="G5525" t="inlineStr">
        <is>
          <t>FA</t>
        </is>
      </c>
      <c r="H5525" s="30" t="n">
        <v>1</v>
      </c>
      <c r="I5525" s="31" t="n">
        <v>0</v>
      </c>
      <c r="J5525" s="31" t="n"/>
      <c r="K5525" s="31" t="n">
        <v>0</v>
      </c>
      <c r="L5525" s="32" t="n"/>
      <c r="M5525" s="31" t="n">
        <v>0</v>
      </c>
      <c r="N5525" s="31" t="n">
        <v>0</v>
      </c>
      <c r="O5525" s="31" t="n"/>
      <c r="P5525" s="31" t="n"/>
      <c r="Q5525" s="31" t="n">
        <v>0</v>
      </c>
      <c r="R5525" s="31" t="n"/>
      <c r="S5525" s="32" t="n"/>
      <c r="T5525" s="32" t="n"/>
      <c r="V5525" t="inlineStr">
        <is>
          <t>06r64</t>
        </is>
      </c>
      <c r="W5525" t="n">
        <v>7719</v>
      </c>
      <c r="Y5525" t="inlineStr">
        <is>
          <t>88ecdd08-8ce5-418a-b21f-816df2183da3</t>
        </is>
      </c>
      <c r="Z5525" t="inlineStr">
        <is>
          <t>Luke Schairer (STL D)</t>
        </is>
      </c>
    </row>
    <row r="5526">
      <c r="A5526" t="inlineStr">
        <is>
          <t>Luke Siemens</t>
        </is>
      </c>
      <c r="B5526" t="inlineStr">
        <is>
          <t>(N/A)</t>
        </is>
      </c>
      <c r="C5526" t="inlineStr">
        <is>
          <t>G</t>
        </is>
      </c>
      <c r="D5526" t="inlineStr">
        <is>
          <t>G</t>
        </is>
      </c>
      <c r="E5526" t="n">
        <v>33</v>
      </c>
      <c r="F5526" t="inlineStr">
        <is>
          <t>FA</t>
        </is>
      </c>
      <c r="G5526" t="inlineStr">
        <is>
          <t>FA</t>
        </is>
      </c>
      <c r="H5526" s="30" t="n">
        <v>1</v>
      </c>
      <c r="I5526" s="31" t="n">
        <v>0</v>
      </c>
      <c r="J5526" s="31" t="n"/>
      <c r="K5526" s="31" t="n">
        <v>0</v>
      </c>
      <c r="L5526" s="32" t="n"/>
      <c r="M5526" s="31" t="n">
        <v>0</v>
      </c>
      <c r="N5526" s="31" t="n">
        <v>0</v>
      </c>
      <c r="O5526" s="31" t="n"/>
      <c r="P5526" s="31" t="n"/>
      <c r="Q5526" s="31" t="n">
        <v>0</v>
      </c>
      <c r="R5526" s="31" t="n"/>
      <c r="S5526" s="32" t="n"/>
      <c r="T5526" s="32" t="n"/>
      <c r="V5526" t="inlineStr">
        <is>
          <t>02y8w</t>
        </is>
      </c>
      <c r="Z5526" t="inlineStr">
        <is>
          <t>Luke Siemens ((N/A) G)</t>
        </is>
      </c>
    </row>
    <row r="5527">
      <c r="A5527" t="inlineStr">
        <is>
          <t>Luke Stevens</t>
        </is>
      </c>
      <c r="B5527" t="inlineStr">
        <is>
          <t>CAR</t>
        </is>
      </c>
      <c r="C5527" t="inlineStr">
        <is>
          <t>LW</t>
        </is>
      </c>
      <c r="D5527" t="inlineStr">
        <is>
          <t>F</t>
        </is>
      </c>
      <c r="E5527" t="n">
        <v>29</v>
      </c>
      <c r="F5527" t="inlineStr">
        <is>
          <t>FA</t>
        </is>
      </c>
      <c r="G5527" t="inlineStr">
        <is>
          <t>FA</t>
        </is>
      </c>
      <c r="H5527" s="30" t="n">
        <v>1</v>
      </c>
      <c r="I5527" s="31" t="n">
        <v>0</v>
      </c>
      <c r="J5527" s="31" t="n"/>
      <c r="K5527" s="31" t="n">
        <v>0</v>
      </c>
      <c r="L5527" s="32" t="n"/>
      <c r="M5527" s="31" t="n">
        <v>0</v>
      </c>
      <c r="N5527" s="31" t="n">
        <v>0</v>
      </c>
      <c r="O5527" s="31" t="n"/>
      <c r="P5527" s="31" t="n"/>
      <c r="Q5527" s="31" t="n">
        <v>0</v>
      </c>
      <c r="R5527" s="31" t="n"/>
      <c r="S5527" s="32" t="n"/>
      <c r="T5527" s="32" t="n"/>
      <c r="V5527" t="inlineStr">
        <is>
          <t>03rgu</t>
        </is>
      </c>
      <c r="X5527" t="n">
        <v>6868</v>
      </c>
      <c r="Z5527" t="inlineStr">
        <is>
          <t>Luke Stevens (CAR LW)</t>
        </is>
      </c>
    </row>
    <row r="5528">
      <c r="A5528" t="inlineStr">
        <is>
          <t>Luke Toporowski</t>
        </is>
      </c>
      <c r="B5528" t="inlineStr">
        <is>
          <t>(N/A)</t>
        </is>
      </c>
      <c r="C5528" t="inlineStr">
        <is>
          <t>LW</t>
        </is>
      </c>
      <c r="D5528" t="inlineStr">
        <is>
          <t>F</t>
        </is>
      </c>
      <c r="E5528" t="n">
        <v>25</v>
      </c>
      <c r="F5528" t="inlineStr">
        <is>
          <t>FA</t>
        </is>
      </c>
      <c r="G5528" t="inlineStr">
        <is>
          <t>FA</t>
        </is>
      </c>
      <c r="H5528" s="30" t="n">
        <v>1</v>
      </c>
      <c r="I5528" s="31" t="n">
        <v>0</v>
      </c>
      <c r="J5528" s="31" t="n"/>
      <c r="K5528" s="31" t="n">
        <v>0</v>
      </c>
      <c r="L5528" s="32" t="n"/>
      <c r="M5528" s="31" t="n">
        <v>0</v>
      </c>
      <c r="N5528" s="31" t="n">
        <v>0</v>
      </c>
      <c r="O5528" s="31" t="n"/>
      <c r="P5528" s="31" t="n"/>
      <c r="Q5528" s="31" t="n">
        <v>0</v>
      </c>
      <c r="R5528" s="31" t="n"/>
      <c r="S5528" s="32" t="n"/>
      <c r="T5528" s="32" t="n"/>
      <c r="V5528" t="inlineStr">
        <is>
          <t>049tj</t>
        </is>
      </c>
      <c r="W5528" t="n">
        <v>7033</v>
      </c>
      <c r="Y5528" t="inlineStr">
        <is>
          <t>119977fb-e83a-4374-ae16-89585d075bcd</t>
        </is>
      </c>
      <c r="Z5528" t="inlineStr">
        <is>
          <t>Luke Toporowski ((N/A) LW)</t>
        </is>
      </c>
    </row>
    <row r="5529">
      <c r="A5529" t="inlineStr">
        <is>
          <t>Luke Tuch</t>
        </is>
      </c>
      <c r="B5529" t="inlineStr">
        <is>
          <t>CBJ</t>
        </is>
      </c>
      <c r="C5529" t="inlineStr">
        <is>
          <t>LW</t>
        </is>
      </c>
      <c r="D5529" t="inlineStr">
        <is>
          <t>F</t>
        </is>
      </c>
      <c r="E5529" t="n">
        <v>24</v>
      </c>
      <c r="F5529" t="inlineStr">
        <is>
          <t>T</t>
        </is>
      </c>
      <c r="G5529" t="inlineStr">
        <is>
          <t>Kurtis</t>
        </is>
      </c>
      <c r="H5529" s="30" t="n">
        <v>912500</v>
      </c>
      <c r="I5529" s="31" t="n">
        <v>0</v>
      </c>
      <c r="J5529" s="31" t="n"/>
      <c r="K5529" s="31" t="n">
        <v>0</v>
      </c>
      <c r="L5529" s="32" t="n"/>
      <c r="M5529" s="31" t="n">
        <v>0</v>
      </c>
      <c r="N5529" s="31" t="n">
        <v>0</v>
      </c>
      <c r="O5529" s="31" t="n"/>
      <c r="P5529" s="31" t="n"/>
      <c r="Q5529" s="31" t="n">
        <v>0</v>
      </c>
      <c r="R5529" s="31" t="n"/>
      <c r="S5529" s="32" t="n"/>
      <c r="T5529" s="32" t="n"/>
      <c r="V5529" t="inlineStr">
        <is>
          <t>05kbm</t>
        </is>
      </c>
      <c r="W5529" t="n">
        <v>6320</v>
      </c>
      <c r="Y5529" t="inlineStr">
        <is>
          <t>ea4b4a1d-e744-42fc-bfae-313888135669</t>
        </is>
      </c>
      <c r="Z5529" t="inlineStr">
        <is>
          <t>Luke Tuch (CBJ LW)</t>
        </is>
      </c>
    </row>
    <row r="5530">
      <c r="A5530" t="inlineStr">
        <is>
          <t>Luke Vlooswyk</t>
        </is>
      </c>
      <c r="B5530" t="inlineStr">
        <is>
          <t>PHI</t>
        </is>
      </c>
      <c r="C5530" t="inlineStr">
        <is>
          <t>D</t>
        </is>
      </c>
      <c r="D5530" t="inlineStr">
        <is>
          <t>D</t>
        </is>
      </c>
      <c r="E5530" t="n">
        <v>19</v>
      </c>
      <c r="F5530" t="inlineStr">
        <is>
          <t>FA</t>
        </is>
      </c>
      <c r="G5530" t="inlineStr">
        <is>
          <t>FA</t>
        </is>
      </c>
      <c r="H5530" s="30" t="n">
        <v>1</v>
      </c>
      <c r="I5530" s="31" t="n">
        <v>0</v>
      </c>
      <c r="J5530" s="31" t="n"/>
      <c r="K5530" s="31" t="n">
        <v>0</v>
      </c>
      <c r="L5530" s="32" t="n"/>
      <c r="M5530" s="31" t="n">
        <v>0</v>
      </c>
      <c r="N5530" s="31" t="n">
        <v>0</v>
      </c>
      <c r="O5530" s="31" t="n"/>
      <c r="P5530" s="31" t="n"/>
      <c r="Q5530" s="31" t="n">
        <v>0</v>
      </c>
      <c r="R5530" s="31" t="n"/>
      <c r="S5530" s="32" t="n"/>
      <c r="T5530" s="32" t="n"/>
      <c r="V5530" t="inlineStr">
        <is>
          <t>06tay</t>
        </is>
      </c>
      <c r="Y5530" t="inlineStr">
        <is>
          <t>eac6296e-69c4-49c7-8cbb-9d9cbeb9686e</t>
        </is>
      </c>
      <c r="Z5530" t="inlineStr">
        <is>
          <t>Luke Vlooswyk (PHI D)</t>
        </is>
      </c>
    </row>
    <row r="5531">
      <c r="A5531" t="inlineStr">
        <is>
          <t>Luke Walker</t>
        </is>
      </c>
      <c r="B5531" t="inlineStr">
        <is>
          <t>(N/A)</t>
        </is>
      </c>
      <c r="C5531" t="inlineStr">
        <is>
          <t>RW</t>
        </is>
      </c>
      <c r="D5531" t="inlineStr">
        <is>
          <t>F</t>
        </is>
      </c>
      <c r="E5531" t="n">
        <v>36</v>
      </c>
      <c r="F5531" t="inlineStr">
        <is>
          <t>FA</t>
        </is>
      </c>
      <c r="G5531" t="inlineStr">
        <is>
          <t>FA</t>
        </is>
      </c>
      <c r="H5531" s="30" t="n">
        <v>1</v>
      </c>
      <c r="I5531" s="31" t="n">
        <v>0</v>
      </c>
      <c r="J5531" s="31" t="n"/>
      <c r="K5531" s="31" t="n">
        <v>0</v>
      </c>
      <c r="L5531" s="32" t="n"/>
      <c r="M5531" s="31" t="n">
        <v>0</v>
      </c>
      <c r="N5531" s="31" t="n">
        <v>0</v>
      </c>
      <c r="O5531" s="31" t="n"/>
      <c r="P5531" s="31" t="n"/>
      <c r="Q5531" s="31" t="n">
        <v>0</v>
      </c>
      <c r="R5531" s="31" t="n"/>
      <c r="S5531" s="32" t="n"/>
      <c r="T5531" s="32" t="n"/>
      <c r="V5531" t="inlineStr">
        <is>
          <t>01zv7</t>
        </is>
      </c>
      <c r="W5531" t="n">
        <v>3623</v>
      </c>
      <c r="X5531" t="n">
        <v>5112</v>
      </c>
      <c r="Z5531" t="inlineStr">
        <is>
          <t>Luke Walker ((N/A) RW)</t>
        </is>
      </c>
    </row>
    <row r="5532">
      <c r="A5532" t="inlineStr">
        <is>
          <t>Luke Wilfley</t>
        </is>
      </c>
      <c r="B5532" t="inlineStr">
        <is>
          <t>NJD</t>
        </is>
      </c>
      <c r="C5532" t="inlineStr">
        <is>
          <t>C</t>
        </is>
      </c>
      <c r="D5532" t="inlineStr">
        <is>
          <t>F</t>
        </is>
      </c>
      <c r="E5532" t="n">
        <v>18</v>
      </c>
      <c r="F5532" t="inlineStr">
        <is>
          <t>FA</t>
        </is>
      </c>
      <c r="G5532" t="inlineStr">
        <is>
          <t>FA</t>
        </is>
      </c>
      <c r="H5532" s="30" t="n">
        <v>1</v>
      </c>
      <c r="I5532" s="31" t="n">
        <v>0</v>
      </c>
      <c r="J5532" s="31" t="n"/>
      <c r="K5532" s="31" t="n">
        <v>0</v>
      </c>
      <c r="L5532" s="32" t="n"/>
      <c r="M5532" s="31" t="n">
        <v>0</v>
      </c>
      <c r="N5532" s="31" t="n">
        <v>0</v>
      </c>
      <c r="O5532" s="31" t="n"/>
      <c r="P5532" s="31" t="n"/>
      <c r="Q5532" s="31" t="n">
        <v>0</v>
      </c>
      <c r="R5532" s="31" t="n"/>
      <c r="S5532" s="32" t="n"/>
      <c r="T5532" s="32" t="n"/>
      <c r="V5532" t="inlineStr">
        <is>
          <t>076yc</t>
        </is>
      </c>
      <c r="Y5532" t="inlineStr">
        <is>
          <t>a82ee2f8-fb01-4769-9316-69362ab3b3b3</t>
        </is>
      </c>
      <c r="Z5532" t="inlineStr">
        <is>
          <t>Luke Wilfley (NJD C)</t>
        </is>
      </c>
    </row>
    <row r="5533">
      <c r="A5533" t="inlineStr">
        <is>
          <t>Luke Witkowski</t>
        </is>
      </c>
      <c r="B5533" t="inlineStr">
        <is>
          <t>STL</t>
        </is>
      </c>
      <c r="C5533" t="inlineStr">
        <is>
          <t>D</t>
        </is>
      </c>
      <c r="D5533" t="inlineStr">
        <is>
          <t>D,F</t>
        </is>
      </c>
      <c r="E5533" t="n">
        <v>36</v>
      </c>
      <c r="F5533" t="inlineStr">
        <is>
          <t>FA</t>
        </is>
      </c>
      <c r="G5533" t="inlineStr">
        <is>
          <t>FA</t>
        </is>
      </c>
      <c r="H5533" s="30" t="n">
        <v>1</v>
      </c>
      <c r="I5533" s="31" t="n">
        <v>0</v>
      </c>
      <c r="J5533" s="31" t="n"/>
      <c r="K5533" s="31" t="n">
        <v>0</v>
      </c>
      <c r="L5533" s="32" t="n"/>
      <c r="M5533" s="31" t="n">
        <v>0</v>
      </c>
      <c r="N5533" s="31" t="n">
        <v>0</v>
      </c>
      <c r="O5533" s="31" t="n"/>
      <c r="P5533" s="31" t="n"/>
      <c r="Q5533" s="31" t="n">
        <v>0</v>
      </c>
      <c r="R5533" s="31" t="n"/>
      <c r="S5533" s="32" t="n"/>
      <c r="T5533" s="32" t="n"/>
      <c r="V5533" t="inlineStr">
        <is>
          <t>02zlh</t>
        </is>
      </c>
      <c r="W5533" t="n">
        <v>4110</v>
      </c>
      <c r="X5533" t="n">
        <v>5929</v>
      </c>
      <c r="Y5533" t="inlineStr">
        <is>
          <t>44c3468a-3222-4538-92be-194cd9076ccd</t>
        </is>
      </c>
      <c r="Z5533" t="inlineStr">
        <is>
          <t>Luke Witkowski (STL D)</t>
        </is>
      </c>
    </row>
    <row r="5534">
      <c r="A5534" t="inlineStr">
        <is>
          <t>Luken Huff</t>
        </is>
      </c>
      <c r="B5534" t="inlineStr">
        <is>
          <t>SEA</t>
        </is>
      </c>
      <c r="C5534" t="inlineStr">
        <is>
          <t>D</t>
        </is>
      </c>
      <c r="D5534" t="inlineStr">
        <is>
          <t>D</t>
        </is>
      </c>
      <c r="E5534" t="n">
        <v>20</v>
      </c>
      <c r="F5534" t="inlineStr">
        <is>
          <t>FA</t>
        </is>
      </c>
      <c r="G5534" t="inlineStr">
        <is>
          <t>FA</t>
        </is>
      </c>
      <c r="H5534" s="30" t="n">
        <v>1</v>
      </c>
      <c r="I5534" s="31" t="n">
        <v>0</v>
      </c>
      <c r="J5534" s="31" t="n"/>
      <c r="K5534" s="31" t="n">
        <v>0</v>
      </c>
      <c r="L5534" s="32" t="n"/>
      <c r="M5534" s="31" t="n">
        <v>0</v>
      </c>
      <c r="N5534" s="31" t="n">
        <v>0</v>
      </c>
      <c r="O5534" s="31" t="n"/>
      <c r="P5534" s="31" t="n"/>
      <c r="Q5534" s="31" t="n">
        <v>0</v>
      </c>
      <c r="R5534" s="31" t="n"/>
      <c r="S5534" s="32" t="n"/>
      <c r="T5534" s="32" t="n"/>
      <c r="V5534" t="inlineStr">
        <is>
          <t>076xk</t>
        </is>
      </c>
      <c r="Y5534" t="inlineStr">
        <is>
          <t>2db25812-26d7-40bf-8d24-ee999b234311</t>
        </is>
      </c>
      <c r="Z5534" t="inlineStr">
        <is>
          <t>Luken Huff (SEA D)</t>
        </is>
      </c>
    </row>
    <row r="5535">
      <c r="A5535" t="inlineStr">
        <is>
          <t>Lukyan Polukeyev</t>
        </is>
      </c>
      <c r="B5535" t="inlineStr">
        <is>
          <t>(N/A)</t>
        </is>
      </c>
      <c r="C5535" t="inlineStr">
        <is>
          <t>G</t>
        </is>
      </c>
      <c r="D5535" t="inlineStr">
        <is>
          <t>G</t>
        </is>
      </c>
      <c r="E5535" t="n">
        <v>18</v>
      </c>
      <c r="F5535" t="inlineStr">
        <is>
          <t>FA</t>
        </is>
      </c>
      <c r="G5535" t="inlineStr">
        <is>
          <t>FA</t>
        </is>
      </c>
      <c r="H5535" s="30" t="n">
        <v>1</v>
      </c>
      <c r="I5535" s="31" t="n">
        <v>0</v>
      </c>
      <c r="J5535" s="31" t="n"/>
      <c r="K5535" s="31" t="n">
        <v>0</v>
      </c>
      <c r="L5535" s="32" t="n"/>
      <c r="M5535" s="31" t="n">
        <v>0</v>
      </c>
      <c r="N5535" s="31" t="n">
        <v>0</v>
      </c>
      <c r="O5535" s="31" t="n"/>
      <c r="P5535" s="31" t="n"/>
      <c r="Q5535" s="31" t="n">
        <v>0</v>
      </c>
      <c r="R5535" s="31" t="n"/>
      <c r="S5535" s="32" t="n"/>
      <c r="T5535" s="32" t="n"/>
      <c r="V5535" t="inlineStr">
        <is>
          <t>078bo</t>
        </is>
      </c>
      <c r="Z5535" t="inlineStr">
        <is>
          <t>Lukyan Polukeyev ((N/A) G)</t>
        </is>
      </c>
    </row>
    <row r="5536">
      <c r="A5536" t="inlineStr">
        <is>
          <t>Lynden Breen</t>
        </is>
      </c>
      <c r="B5536" t="inlineStr">
        <is>
          <t>WSH</t>
        </is>
      </c>
      <c r="C5536" t="inlineStr">
        <is>
          <t>C</t>
        </is>
      </c>
      <c r="D5536" t="inlineStr">
        <is>
          <t>F</t>
        </is>
      </c>
      <c r="E5536" t="n">
        <v>25</v>
      </c>
      <c r="F5536" t="inlineStr">
        <is>
          <t>FA</t>
        </is>
      </c>
      <c r="G5536" t="inlineStr">
        <is>
          <t>FA</t>
        </is>
      </c>
      <c r="H5536" s="30" t="n">
        <v>1</v>
      </c>
      <c r="I5536" s="31" t="n">
        <v>0</v>
      </c>
      <c r="J5536" s="31" t="n"/>
      <c r="K5536" s="31" t="n">
        <v>0</v>
      </c>
      <c r="L5536" s="32" t="n"/>
      <c r="M5536" s="31" t="n">
        <v>0</v>
      </c>
      <c r="N5536" s="31" t="n">
        <v>0</v>
      </c>
      <c r="O5536" s="31" t="n"/>
      <c r="P5536" s="31" t="n"/>
      <c r="Q5536" s="31" t="n">
        <v>0</v>
      </c>
      <c r="R5536" s="31" t="n"/>
      <c r="S5536" s="32" t="n"/>
      <c r="T5536" s="32" t="n"/>
      <c r="V5536" t="inlineStr">
        <is>
          <t>06lo3</t>
        </is>
      </c>
      <c r="Y5536" t="inlineStr">
        <is>
          <t>68419abe-93e8-48ad-8414-6b0549406526</t>
        </is>
      </c>
      <c r="Z5536" t="inlineStr">
        <is>
          <t>Lynden Breen (WSH C)</t>
        </is>
      </c>
    </row>
    <row r="5537">
      <c r="A5537" t="inlineStr">
        <is>
          <t>Lynden Lakovic</t>
        </is>
      </c>
      <c r="B5537" t="inlineStr">
        <is>
          <t>WSH</t>
        </is>
      </c>
      <c r="C5537" t="inlineStr">
        <is>
          <t>LW</t>
        </is>
      </c>
      <c r="D5537" t="inlineStr">
        <is>
          <t>F</t>
        </is>
      </c>
      <c r="E5537" t="n">
        <v>19</v>
      </c>
      <c r="F5537" t="inlineStr">
        <is>
          <t>T</t>
        </is>
      </c>
      <c r="G5537" t="inlineStr">
        <is>
          <t>Deef-Fence</t>
        </is>
      </c>
      <c r="H5537" s="30" t="n">
        <v>975000</v>
      </c>
      <c r="I5537" s="31" t="n">
        <v>0</v>
      </c>
      <c r="J5537" s="31" t="n"/>
      <c r="K5537" s="31" t="n">
        <v>0</v>
      </c>
      <c r="L5537" s="32" t="n"/>
      <c r="M5537" s="31" t="n">
        <v>0</v>
      </c>
      <c r="N5537" s="31" t="n">
        <v>0</v>
      </c>
      <c r="O5537" s="31" t="n"/>
      <c r="P5537" s="31" t="n"/>
      <c r="Q5537" s="31" t="n">
        <v>0</v>
      </c>
      <c r="R5537" s="31" t="n"/>
      <c r="S5537" s="32" t="n"/>
      <c r="T5537" s="32" t="n"/>
      <c r="V5537" t="inlineStr">
        <is>
          <t>06snd</t>
        </is>
      </c>
      <c r="W5537" t="n">
        <v>7395</v>
      </c>
      <c r="Y5537" t="inlineStr">
        <is>
          <t>b6a9a3ce-d865-4760-98f9-5fd6d0747a1c</t>
        </is>
      </c>
      <c r="Z5537" t="inlineStr">
        <is>
          <t>Lynden Lakovic (WSH LW)</t>
        </is>
      </c>
    </row>
    <row r="5538">
      <c r="A5538" t="inlineStr">
        <is>
          <t>Lynden McCallum</t>
        </is>
      </c>
      <c r="B5538" t="inlineStr">
        <is>
          <t>(N/A)</t>
        </is>
      </c>
      <c r="C5538" t="inlineStr">
        <is>
          <t>RW</t>
        </is>
      </c>
      <c r="D5538" t="inlineStr">
        <is>
          <t>F</t>
        </is>
      </c>
      <c r="E5538" t="n">
        <v>26</v>
      </c>
      <c r="F5538" t="inlineStr">
        <is>
          <t>FA</t>
        </is>
      </c>
      <c r="G5538" t="inlineStr">
        <is>
          <t>FA</t>
        </is>
      </c>
      <c r="H5538" s="30" t="n">
        <v>1</v>
      </c>
      <c r="I5538" s="31" t="n">
        <v>0</v>
      </c>
      <c r="J5538" s="31" t="n"/>
      <c r="K5538" s="31" t="n">
        <v>0</v>
      </c>
      <c r="L5538" s="32" t="n"/>
      <c r="M5538" s="31" t="n">
        <v>0</v>
      </c>
      <c r="N5538" s="31" t="n">
        <v>0</v>
      </c>
      <c r="O5538" s="31" t="n"/>
      <c r="P5538" s="31" t="n"/>
      <c r="Q5538" s="31" t="n">
        <v>0</v>
      </c>
      <c r="R5538" s="31" t="n"/>
      <c r="S5538" s="32" t="n"/>
      <c r="T5538" s="32" t="n"/>
      <c r="V5538" t="inlineStr">
        <is>
          <t>05rzz</t>
        </is>
      </c>
      <c r="Y5538" t="inlineStr">
        <is>
          <t>29146b23-7120-45d3-9837-033fd1816193</t>
        </is>
      </c>
      <c r="Z5538" t="inlineStr">
        <is>
          <t>Lynden McCallum ((N/A) RW)</t>
        </is>
      </c>
    </row>
    <row r="5539">
      <c r="A5539" t="inlineStr">
        <is>
          <t>Mac Bennett</t>
        </is>
      </c>
      <c r="B5539" t="inlineStr">
        <is>
          <t>(N/A)</t>
        </is>
      </c>
      <c r="C5539" t="inlineStr">
        <is>
          <t>D</t>
        </is>
      </c>
      <c r="D5539" t="inlineStr">
        <is>
          <t>D</t>
        </is>
      </c>
      <c r="E5539" t="n">
        <v>35</v>
      </c>
      <c r="F5539" t="inlineStr">
        <is>
          <t>FA</t>
        </is>
      </c>
      <c r="G5539" t="inlineStr">
        <is>
          <t>FA</t>
        </is>
      </c>
      <c r="H5539" s="30" t="n">
        <v>1</v>
      </c>
      <c r="I5539" s="31" t="n">
        <v>0</v>
      </c>
      <c r="J5539" s="31" t="n"/>
      <c r="K5539" s="31" t="n">
        <v>0</v>
      </c>
      <c r="L5539" s="32" t="n"/>
      <c r="M5539" s="31" t="n">
        <v>0</v>
      </c>
      <c r="N5539" s="31" t="n">
        <v>0</v>
      </c>
      <c r="O5539" s="31" t="n"/>
      <c r="P5539" s="31" t="n"/>
      <c r="Q5539" s="31" t="n">
        <v>0</v>
      </c>
      <c r="R5539" s="31" t="n"/>
      <c r="S5539" s="32" t="n"/>
      <c r="T5539" s="32" t="n"/>
      <c r="V5539" t="inlineStr">
        <is>
          <t>01mzk</t>
        </is>
      </c>
      <c r="W5539" t="n">
        <v>3312</v>
      </c>
      <c r="X5539" t="n">
        <v>6344</v>
      </c>
      <c r="Z5539" t="inlineStr">
        <is>
          <t>Mac Bennett ((N/A) D)</t>
        </is>
      </c>
    </row>
    <row r="5540">
      <c r="A5540" t="inlineStr">
        <is>
          <t>Mac Carruth</t>
        </is>
      </c>
      <c r="B5540" t="inlineStr">
        <is>
          <t>(N/A)</t>
        </is>
      </c>
      <c r="C5540" t="inlineStr">
        <is>
          <t>G</t>
        </is>
      </c>
      <c r="D5540" t="inlineStr">
        <is>
          <t>G</t>
        </is>
      </c>
      <c r="E5540" t="n">
        <v>34</v>
      </c>
      <c r="F5540" t="inlineStr">
        <is>
          <t>FA</t>
        </is>
      </c>
      <c r="G5540" t="inlineStr">
        <is>
          <t>FA</t>
        </is>
      </c>
      <c r="H5540" s="30" t="n">
        <v>1</v>
      </c>
      <c r="I5540" s="31" t="n">
        <v>0</v>
      </c>
      <c r="J5540" s="31" t="n"/>
      <c r="K5540" s="31" t="n">
        <v>0</v>
      </c>
      <c r="L5540" s="32" t="n"/>
      <c r="M5540" s="31" t="n">
        <v>0</v>
      </c>
      <c r="N5540" s="31" t="n">
        <v>0</v>
      </c>
      <c r="O5540" s="31" t="n"/>
      <c r="P5540" s="31" t="n"/>
      <c r="Q5540" s="31" t="n">
        <v>0</v>
      </c>
      <c r="R5540" s="31" t="n"/>
      <c r="S5540" s="32" t="n"/>
      <c r="T5540" s="32" t="n"/>
      <c r="V5540" t="inlineStr">
        <is>
          <t>01zqf</t>
        </is>
      </c>
      <c r="W5540" t="n">
        <v>4264</v>
      </c>
      <c r="X5540" t="n">
        <v>5165</v>
      </c>
      <c r="Z5540" t="inlineStr">
        <is>
          <t>Mac Carruth ((N/A) G)</t>
        </is>
      </c>
    </row>
    <row r="5541">
      <c r="A5541" t="inlineStr">
        <is>
          <t>Mac Gadowsky</t>
        </is>
      </c>
      <c r="B5541" t="inlineStr">
        <is>
          <t>(N/A)</t>
        </is>
      </c>
      <c r="C5541" t="inlineStr">
        <is>
          <t>D</t>
        </is>
      </c>
      <c r="D5541" t="inlineStr">
        <is>
          <t>D</t>
        </is>
      </c>
      <c r="E5541" t="n">
        <v>24</v>
      </c>
      <c r="F5541" t="inlineStr">
        <is>
          <t>FA</t>
        </is>
      </c>
      <c r="G5541" t="inlineStr">
        <is>
          <t>FA</t>
        </is>
      </c>
      <c r="H5541" s="30" t="n">
        <v>1</v>
      </c>
      <c r="I5541" s="31" t="n">
        <v>0</v>
      </c>
      <c r="J5541" s="31" t="n"/>
      <c r="K5541" s="31" t="n">
        <v>0</v>
      </c>
      <c r="L5541" s="32" t="n"/>
      <c r="M5541" s="31" t="n">
        <v>0</v>
      </c>
      <c r="N5541" s="31" t="n">
        <v>0</v>
      </c>
      <c r="O5541" s="31" t="n"/>
      <c r="P5541" s="31" t="n"/>
      <c r="Q5541" s="31" t="n">
        <v>0</v>
      </c>
      <c r="R5541" s="31" t="n"/>
      <c r="S5541" s="32" t="n"/>
      <c r="T5541" s="32" t="n"/>
      <c r="V5541" t="inlineStr">
        <is>
          <t>06rle</t>
        </is>
      </c>
      <c r="Z5541" t="inlineStr">
        <is>
          <t>Mac Gadowsky ((N/A) D)</t>
        </is>
      </c>
    </row>
    <row r="5542">
      <c r="A5542" t="inlineStr">
        <is>
          <t>Mac Hollowell</t>
        </is>
      </c>
      <c r="B5542" t="inlineStr">
        <is>
          <t>PIT</t>
        </is>
      </c>
      <c r="C5542" t="inlineStr">
        <is>
          <t>D</t>
        </is>
      </c>
      <c r="D5542" t="inlineStr">
        <is>
          <t>D</t>
        </is>
      </c>
      <c r="E5542" t="n">
        <v>27</v>
      </c>
      <c r="F5542" t="inlineStr">
        <is>
          <t>FA</t>
        </is>
      </c>
      <c r="G5542" t="inlineStr">
        <is>
          <t>FA</t>
        </is>
      </c>
      <c r="H5542" s="30" t="n">
        <v>1</v>
      </c>
      <c r="I5542" s="31" t="n">
        <v>0</v>
      </c>
      <c r="J5542" s="31" t="n"/>
      <c r="K5542" s="31" t="n">
        <v>0</v>
      </c>
      <c r="L5542" s="32" t="n"/>
      <c r="M5542" s="31" t="n">
        <v>0</v>
      </c>
      <c r="N5542" s="31" t="n">
        <v>0</v>
      </c>
      <c r="O5542" s="31" t="n"/>
      <c r="P5542" s="31" t="n"/>
      <c r="Q5542" s="31" t="n">
        <v>0</v>
      </c>
      <c r="R5542" s="31" t="n"/>
      <c r="S5542" s="32" t="n"/>
      <c r="T5542" s="32" t="n"/>
      <c r="V5542" t="inlineStr">
        <is>
          <t>04qzn</t>
        </is>
      </c>
      <c r="W5542" t="n">
        <v>5924</v>
      </c>
      <c r="X5542" t="n">
        <v>8015</v>
      </c>
      <c r="Y5542" t="inlineStr">
        <is>
          <t>b26cd315-8695-47f8-a73f-dbac3669110e</t>
        </is>
      </c>
      <c r="Z5542" t="inlineStr">
        <is>
          <t>Mac Hollowell (PIT D)</t>
        </is>
      </c>
    </row>
    <row r="5543">
      <c r="A5543" t="inlineStr">
        <is>
          <t>Mac Swanson</t>
        </is>
      </c>
      <c r="B5543" t="inlineStr">
        <is>
          <t>PIT</t>
        </is>
      </c>
      <c r="C5543" t="inlineStr">
        <is>
          <t>LW</t>
        </is>
      </c>
      <c r="D5543" t="inlineStr">
        <is>
          <t>F</t>
        </is>
      </c>
      <c r="E5543" t="n">
        <v>20</v>
      </c>
      <c r="F5543" t="inlineStr">
        <is>
          <t>FA</t>
        </is>
      </c>
      <c r="G5543" t="inlineStr">
        <is>
          <t>FA</t>
        </is>
      </c>
      <c r="H5543" s="30" t="n">
        <v>1</v>
      </c>
      <c r="I5543" s="31" t="n">
        <v>0</v>
      </c>
      <c r="J5543" s="31" t="n"/>
      <c r="K5543" s="31" t="n">
        <v>0</v>
      </c>
      <c r="L5543" s="32" t="n"/>
      <c r="M5543" s="31" t="n">
        <v>0</v>
      </c>
      <c r="N5543" s="31" t="n">
        <v>0</v>
      </c>
      <c r="O5543" s="31" t="n"/>
      <c r="P5543" s="31" t="n"/>
      <c r="Q5543" s="31" t="n">
        <v>0</v>
      </c>
      <c r="R5543" s="31" t="n"/>
      <c r="S5543" s="32" t="n"/>
      <c r="T5543" s="32" t="n"/>
      <c r="V5543" t="inlineStr">
        <is>
          <t>06lo4</t>
        </is>
      </c>
      <c r="Y5543" t="inlineStr">
        <is>
          <t>f8e1cd17-95e0-4ceb-88b0-5f75375a7994</t>
        </is>
      </c>
      <c r="Z5543" t="inlineStr">
        <is>
          <t>Mac Swanson (PIT LW)</t>
        </is>
      </c>
    </row>
    <row r="5544">
      <c r="A5544" t="inlineStr">
        <is>
          <t>MacGregor Sharp</t>
        </is>
      </c>
      <c r="B5544" t="inlineStr">
        <is>
          <t>(N/A)</t>
        </is>
      </c>
      <c r="C5544" t="inlineStr">
        <is>
          <t>C</t>
        </is>
      </c>
      <c r="D5544" t="inlineStr">
        <is>
          <t>F</t>
        </is>
      </c>
      <c r="E5544" t="n">
        <v>40</v>
      </c>
      <c r="F5544" t="inlineStr">
        <is>
          <t>FA</t>
        </is>
      </c>
      <c r="G5544" t="inlineStr">
        <is>
          <t>FA</t>
        </is>
      </c>
      <c r="H5544" s="30" t="n">
        <v>1</v>
      </c>
      <c r="I5544" s="31" t="n">
        <v>0</v>
      </c>
      <c r="J5544" s="31" t="n"/>
      <c r="K5544" s="31" t="n">
        <v>0</v>
      </c>
      <c r="L5544" s="32" t="n"/>
      <c r="M5544" s="31" t="n">
        <v>0</v>
      </c>
      <c r="N5544" s="31" t="n">
        <v>0</v>
      </c>
      <c r="O5544" s="31" t="n"/>
      <c r="P5544" s="31" t="n"/>
      <c r="Q5544" s="31" t="n">
        <v>0</v>
      </c>
      <c r="R5544" s="31" t="n"/>
      <c r="S5544" s="32" t="n"/>
      <c r="T5544" s="32" t="n"/>
      <c r="V5544" t="inlineStr">
        <is>
          <t>01cf1</t>
        </is>
      </c>
      <c r="W5544" t="n">
        <v>3412</v>
      </c>
      <c r="X5544" t="n">
        <v>4621</v>
      </c>
      <c r="Z5544" t="inlineStr">
        <is>
          <t>MacGregor Sharp ((N/A) C)</t>
        </is>
      </c>
    </row>
    <row r="5545">
      <c r="A5545" t="inlineStr">
        <is>
          <t>MacKenze Stewart</t>
        </is>
      </c>
      <c r="B5545" t="inlineStr">
        <is>
          <t>(N/A)</t>
        </is>
      </c>
      <c r="C5545" t="inlineStr">
        <is>
          <t>D</t>
        </is>
      </c>
      <c r="D5545" t="inlineStr">
        <is>
          <t>D</t>
        </is>
      </c>
      <c r="E5545" t="n">
        <v>31</v>
      </c>
      <c r="F5545" t="inlineStr">
        <is>
          <t>FA</t>
        </is>
      </c>
      <c r="G5545" t="inlineStr">
        <is>
          <t>FA</t>
        </is>
      </c>
      <c r="H5545" s="30" t="n">
        <v>1</v>
      </c>
      <c r="I5545" s="31" t="n">
        <v>0</v>
      </c>
      <c r="J5545" s="31" t="n"/>
      <c r="K5545" s="31" t="n">
        <v>0</v>
      </c>
      <c r="L5545" s="32" t="n"/>
      <c r="M5545" s="31" t="n">
        <v>0</v>
      </c>
      <c r="N5545" s="31" t="n">
        <v>0</v>
      </c>
      <c r="O5545" s="31" t="n"/>
      <c r="P5545" s="31" t="n"/>
      <c r="Q5545" s="31" t="n">
        <v>0</v>
      </c>
      <c r="R5545" s="31" t="n"/>
      <c r="S5545" s="32" t="n"/>
      <c r="T5545" s="32" t="n"/>
      <c r="V5545" t="inlineStr">
        <is>
          <t>03ee8</t>
        </is>
      </c>
      <c r="W5545" t="n">
        <v>4881</v>
      </c>
      <c r="X5545" t="n">
        <v>6553</v>
      </c>
      <c r="Z5545" t="inlineStr">
        <is>
          <t>MacKenze Stewart ((N/A) D)</t>
        </is>
      </c>
    </row>
    <row r="5546">
      <c r="A5546" t="inlineStr">
        <is>
          <t>MacKenzie Braid</t>
        </is>
      </c>
      <c r="B5546" t="inlineStr">
        <is>
          <t>(N/A)</t>
        </is>
      </c>
      <c r="C5546" t="inlineStr">
        <is>
          <t>D</t>
        </is>
      </c>
      <c r="D5546" t="inlineStr">
        <is>
          <t>D</t>
        </is>
      </c>
      <c r="E5546" t="n">
        <v>33</v>
      </c>
      <c r="F5546" t="inlineStr">
        <is>
          <t>FA</t>
        </is>
      </c>
      <c r="G5546" t="inlineStr">
        <is>
          <t>FA</t>
        </is>
      </c>
      <c r="H5546" s="30" t="n">
        <v>1</v>
      </c>
      <c r="I5546" s="31" t="n">
        <v>0</v>
      </c>
      <c r="J5546" s="31" t="n"/>
      <c r="K5546" s="31" t="n">
        <v>0</v>
      </c>
      <c r="L5546" s="32" t="n"/>
      <c r="M5546" s="31" t="n">
        <v>0</v>
      </c>
      <c r="N5546" s="31" t="n">
        <v>0</v>
      </c>
      <c r="O5546" s="31" t="n"/>
      <c r="P5546" s="31" t="n"/>
      <c r="Q5546" s="31" t="n">
        <v>0</v>
      </c>
      <c r="R5546" s="31" t="n"/>
      <c r="S5546" s="32" t="n"/>
      <c r="T5546" s="32" t="n"/>
      <c r="V5546" t="inlineStr">
        <is>
          <t>0484q</t>
        </is>
      </c>
      <c r="X5546" t="n">
        <v>7341</v>
      </c>
      <c r="Z5546" t="inlineStr">
        <is>
          <t>MacKenzie Braid ((N/A) D)</t>
        </is>
      </c>
    </row>
    <row r="5547">
      <c r="A5547" t="inlineStr">
        <is>
          <t>MacKenzie Entwistle</t>
        </is>
      </c>
      <c r="B5547" t="inlineStr">
        <is>
          <t>FLA</t>
        </is>
      </c>
      <c r="C5547" t="inlineStr">
        <is>
          <t>RW</t>
        </is>
      </c>
      <c r="D5547" t="inlineStr">
        <is>
          <t>F</t>
        </is>
      </c>
      <c r="E5547" t="n">
        <v>27</v>
      </c>
      <c r="F5547" t="inlineStr">
        <is>
          <t>FA</t>
        </is>
      </c>
      <c r="G5547" t="inlineStr">
        <is>
          <t>FA</t>
        </is>
      </c>
      <c r="H5547" s="30" t="n">
        <v>775000</v>
      </c>
      <c r="I5547" s="31" t="n">
        <v>0</v>
      </c>
      <c r="J5547" s="31" t="n"/>
      <c r="K5547" s="31" t="n">
        <v>0</v>
      </c>
      <c r="L5547" s="32" t="n"/>
      <c r="M5547" s="31" t="n">
        <v>0</v>
      </c>
      <c r="N5547" s="31" t="n">
        <v>0</v>
      </c>
      <c r="O5547" s="31" t="n"/>
      <c r="P5547" s="31" t="n"/>
      <c r="Q5547" s="31" t="n">
        <v>0</v>
      </c>
      <c r="R5547" s="31" t="n"/>
      <c r="S5547" s="32" t="n"/>
      <c r="T5547" s="32" t="n"/>
      <c r="V5547" t="inlineStr">
        <is>
          <t>04apd</t>
        </is>
      </c>
      <c r="W5547" t="n">
        <v>5479</v>
      </c>
      <c r="X5547" t="n">
        <v>7584</v>
      </c>
      <c r="Y5547" t="inlineStr">
        <is>
          <t>f3d2704c-e1aa-4962-abf6-3499f3ba0ef5</t>
        </is>
      </c>
      <c r="Z5547" t="inlineStr">
        <is>
          <t>MacKenzie Entwistle (FLA RW)</t>
        </is>
      </c>
    </row>
    <row r="5548">
      <c r="A5548" t="inlineStr">
        <is>
          <t>Macauley Carson</t>
        </is>
      </c>
      <c r="B5548" t="inlineStr">
        <is>
          <t>(N/A)</t>
        </is>
      </c>
      <c r="C5548" t="inlineStr">
        <is>
          <t>LW</t>
        </is>
      </c>
      <c r="D5548" t="inlineStr">
        <is>
          <t>F</t>
        </is>
      </c>
      <c r="E5548" t="n">
        <v>27</v>
      </c>
      <c r="F5548" t="inlineStr">
        <is>
          <t>FA</t>
        </is>
      </c>
      <c r="G5548" t="inlineStr">
        <is>
          <t>FA</t>
        </is>
      </c>
      <c r="H5548" s="30" t="n">
        <v>1</v>
      </c>
      <c r="I5548" s="31" t="n">
        <v>0</v>
      </c>
      <c r="J5548" s="31" t="n"/>
      <c r="K5548" s="31" t="n">
        <v>0</v>
      </c>
      <c r="L5548" s="32" t="n"/>
      <c r="M5548" s="31" t="n">
        <v>0</v>
      </c>
      <c r="N5548" s="31" t="n">
        <v>0</v>
      </c>
      <c r="O5548" s="31" t="n"/>
      <c r="P5548" s="31" t="n"/>
      <c r="Q5548" s="31" t="n">
        <v>0</v>
      </c>
      <c r="R5548" s="31" t="n"/>
      <c r="S5548" s="32" t="n"/>
      <c r="T5548" s="32" t="n"/>
      <c r="V5548" t="inlineStr">
        <is>
          <t>04fpu</t>
        </is>
      </c>
      <c r="X5548" t="n">
        <v>7831</v>
      </c>
      <c r="Z5548" t="inlineStr">
        <is>
          <t>Macauley Carson ((N/A) LW)</t>
        </is>
      </c>
    </row>
    <row r="5549">
      <c r="A5549" t="inlineStr">
        <is>
          <t>Mace'o Phillips</t>
        </is>
      </c>
      <c r="B5549" t="inlineStr">
        <is>
          <t>CGY</t>
        </is>
      </c>
      <c r="C5549" t="inlineStr">
        <is>
          <t>D</t>
        </is>
      </c>
      <c r="D5549" t="inlineStr">
        <is>
          <t>D</t>
        </is>
      </c>
      <c r="E5549" t="n">
        <v>19</v>
      </c>
      <c r="F5549" t="inlineStr">
        <is>
          <t>FA</t>
        </is>
      </c>
      <c r="G5549" t="inlineStr">
        <is>
          <t>FA</t>
        </is>
      </c>
      <c r="H5549" s="30" t="n">
        <v>1</v>
      </c>
      <c r="I5549" s="31" t="n">
        <v>0</v>
      </c>
      <c r="J5549" s="31" t="n"/>
      <c r="K5549" s="31" t="n">
        <v>0</v>
      </c>
      <c r="L5549" s="32" t="n"/>
      <c r="M5549" s="31" t="n">
        <v>0</v>
      </c>
      <c r="N5549" s="31" t="n">
        <v>0</v>
      </c>
      <c r="O5549" s="31" t="n"/>
      <c r="P5549" s="31" t="n"/>
      <c r="Q5549" s="31" t="n">
        <v>0</v>
      </c>
      <c r="R5549" s="31" t="n"/>
      <c r="S5549" s="32" t="n"/>
      <c r="T5549" s="32" t="n"/>
      <c r="V5549" t="inlineStr">
        <is>
          <t>06tmh</t>
        </is>
      </c>
      <c r="W5549" t="n">
        <v>7488</v>
      </c>
      <c r="Y5549" t="inlineStr">
        <is>
          <t>1e9ab3d6-b153-491f-a241-c73868c5e6e3</t>
        </is>
      </c>
      <c r="Z5549" t="inlineStr">
        <is>
          <t>Mace'o Phillips (CGY D)</t>
        </is>
      </c>
    </row>
    <row r="5550">
      <c r="A5550" t="inlineStr">
        <is>
          <t>Mack Guzda</t>
        </is>
      </c>
      <c r="B5550" t="inlineStr">
        <is>
          <t>(N/A)</t>
        </is>
      </c>
      <c r="C5550" t="inlineStr">
        <is>
          <t>G</t>
        </is>
      </c>
      <c r="D5550" t="inlineStr">
        <is>
          <t>G</t>
        </is>
      </c>
      <c r="E5550" t="n">
        <v>25</v>
      </c>
      <c r="F5550" t="inlineStr">
        <is>
          <t>FA</t>
        </is>
      </c>
      <c r="G5550" t="inlineStr">
        <is>
          <t>FA</t>
        </is>
      </c>
      <c r="H5550" s="30" t="n">
        <v>1</v>
      </c>
      <c r="I5550" s="31" t="n">
        <v>0</v>
      </c>
      <c r="J5550" s="31" t="n"/>
      <c r="K5550" s="31" t="n">
        <v>0</v>
      </c>
      <c r="L5550" s="32" t="n"/>
      <c r="M5550" s="31" t="n">
        <v>0</v>
      </c>
      <c r="N5550" s="31" t="n">
        <v>0</v>
      </c>
      <c r="O5550" s="31" t="n"/>
      <c r="P5550" s="31" t="n"/>
      <c r="Q5550" s="31" t="n">
        <v>0</v>
      </c>
      <c r="R5550" s="31" t="n"/>
      <c r="S5550" s="32" t="n"/>
      <c r="T5550" s="32" t="n"/>
      <c r="V5550" t="inlineStr">
        <is>
          <t>05ylc</t>
        </is>
      </c>
      <c r="W5550" t="n">
        <v>6600</v>
      </c>
      <c r="Y5550" t="inlineStr">
        <is>
          <t>adefe2f5-d464-4a7b-b6d4-f8a0066d42b5</t>
        </is>
      </c>
      <c r="Z5550" t="inlineStr">
        <is>
          <t>Mack Guzda ((N/A) G)</t>
        </is>
      </c>
    </row>
    <row r="5551">
      <c r="A5551" t="inlineStr">
        <is>
          <t>Mack Shields</t>
        </is>
      </c>
      <c r="B5551" t="inlineStr">
        <is>
          <t>(N/A)</t>
        </is>
      </c>
      <c r="C5551" t="inlineStr">
        <is>
          <t>G</t>
        </is>
      </c>
      <c r="D5551" t="inlineStr">
        <is>
          <t>G</t>
        </is>
      </c>
      <c r="E5551" t="n">
        <v>31</v>
      </c>
      <c r="F5551" t="inlineStr">
        <is>
          <t>FA</t>
        </is>
      </c>
      <c r="G5551" t="inlineStr">
        <is>
          <t>FA</t>
        </is>
      </c>
      <c r="H5551" s="30" t="n">
        <v>1</v>
      </c>
      <c r="I5551" s="31" t="n">
        <v>0</v>
      </c>
      <c r="J5551" s="31" t="n"/>
      <c r="K5551" s="31" t="n">
        <v>0</v>
      </c>
      <c r="L5551" s="32" t="n"/>
      <c r="M5551" s="31" t="n">
        <v>0</v>
      </c>
      <c r="N5551" s="31" t="n">
        <v>0</v>
      </c>
      <c r="O5551" s="31" t="n"/>
      <c r="P5551" s="31" t="n"/>
      <c r="Q5551" s="31" t="n">
        <v>0</v>
      </c>
      <c r="R5551" s="31" t="n"/>
      <c r="S5551" s="32" t="n"/>
      <c r="T5551" s="32" t="n"/>
      <c r="V5551" t="inlineStr">
        <is>
          <t>03xl0</t>
        </is>
      </c>
      <c r="Z5551" t="inlineStr">
        <is>
          <t>Mack Shields ((N/A) G)</t>
        </is>
      </c>
    </row>
    <row r="5552">
      <c r="A5552" t="inlineStr">
        <is>
          <t>Mackenzie Skapski</t>
        </is>
      </c>
      <c r="B5552" t="inlineStr">
        <is>
          <t>(N/A)</t>
        </is>
      </c>
      <c r="C5552" t="inlineStr">
        <is>
          <t>G</t>
        </is>
      </c>
      <c r="D5552" t="inlineStr">
        <is>
          <t>G</t>
        </is>
      </c>
      <c r="E5552" t="n">
        <v>32</v>
      </c>
      <c r="F5552" t="inlineStr">
        <is>
          <t>FA</t>
        </is>
      </c>
      <c r="G5552" t="inlineStr">
        <is>
          <t>FA</t>
        </is>
      </c>
      <c r="H5552" s="30" t="n">
        <v>1</v>
      </c>
      <c r="I5552" s="31" t="n">
        <v>0</v>
      </c>
      <c r="J5552" s="31" t="n"/>
      <c r="K5552" s="31" t="n">
        <v>0</v>
      </c>
      <c r="L5552" s="32" t="n"/>
      <c r="M5552" s="31" t="n">
        <v>0</v>
      </c>
      <c r="N5552" s="31" t="n">
        <v>0</v>
      </c>
      <c r="O5552" s="31" t="n"/>
      <c r="P5552" s="31" t="n"/>
      <c r="Q5552" s="31" t="n">
        <v>0</v>
      </c>
      <c r="R5552" s="31" t="n"/>
      <c r="S5552" s="32" t="n"/>
      <c r="T5552" s="32" t="n"/>
      <c r="V5552" t="inlineStr">
        <is>
          <t>031so</t>
        </is>
      </c>
      <c r="W5552" t="n">
        <v>4552</v>
      </c>
      <c r="X5552" t="n">
        <v>6149</v>
      </c>
      <c r="Z5552" t="inlineStr">
        <is>
          <t>Mackenzie Skapski ((N/A) G)</t>
        </is>
      </c>
    </row>
    <row r="5553">
      <c r="A5553" t="inlineStr">
        <is>
          <t>Macoy Erkamps</t>
        </is>
      </c>
      <c r="B5553" t="inlineStr">
        <is>
          <t>(N/A)</t>
        </is>
      </c>
      <c r="C5553" t="inlineStr">
        <is>
          <t>D</t>
        </is>
      </c>
      <c r="D5553" t="inlineStr">
        <is>
          <t>D</t>
        </is>
      </c>
      <c r="E5553" t="n">
        <v>31</v>
      </c>
      <c r="F5553" t="inlineStr">
        <is>
          <t>FA</t>
        </is>
      </c>
      <c r="G5553" t="inlineStr">
        <is>
          <t>FA</t>
        </is>
      </c>
      <c r="H5553" s="30" t="n">
        <v>1</v>
      </c>
      <c r="I5553" s="31" t="n">
        <v>0</v>
      </c>
      <c r="J5553" s="31" t="n"/>
      <c r="K5553" s="31" t="n">
        <v>0</v>
      </c>
      <c r="L5553" s="32" t="n"/>
      <c r="M5553" s="31" t="n">
        <v>0</v>
      </c>
      <c r="N5553" s="31" t="n">
        <v>0</v>
      </c>
      <c r="O5553" s="31" t="n"/>
      <c r="P5553" s="31" t="n"/>
      <c r="Q5553" s="31" t="n">
        <v>0</v>
      </c>
      <c r="R5553" s="31" t="n"/>
      <c r="S5553" s="32" t="n"/>
      <c r="T5553" s="32" t="n"/>
      <c r="V5553" t="inlineStr">
        <is>
          <t>03ys9</t>
        </is>
      </c>
      <c r="W5553" t="n">
        <v>5085</v>
      </c>
      <c r="X5553" t="n">
        <v>7088</v>
      </c>
      <c r="Z5553" t="inlineStr">
        <is>
          <t>Macoy Erkamps ((N/A) D)</t>
        </is>
      </c>
    </row>
    <row r="5554">
      <c r="A5554" t="inlineStr">
        <is>
          <t>Madden Daneault</t>
        </is>
      </c>
      <c r="B5554" t="inlineStr">
        <is>
          <t>(N/A)</t>
        </is>
      </c>
      <c r="C5554" t="inlineStr">
        <is>
          <t>C</t>
        </is>
      </c>
      <c r="D5554" t="inlineStr">
        <is>
          <t>F</t>
        </is>
      </c>
      <c r="E5554" t="n">
        <v>15</v>
      </c>
      <c r="F5554" t="inlineStr">
        <is>
          <t>FA</t>
        </is>
      </c>
      <c r="G5554" t="inlineStr">
        <is>
          <t>FA</t>
        </is>
      </c>
      <c r="H5554" s="30" t="n">
        <v>1</v>
      </c>
      <c r="I5554" s="31" t="n">
        <v>0</v>
      </c>
      <c r="J5554" s="31" t="n"/>
      <c r="K5554" s="31" t="n">
        <v>0</v>
      </c>
      <c r="L5554" s="32" t="n"/>
      <c r="M5554" s="31" t="n">
        <v>0</v>
      </c>
      <c r="N5554" s="31" t="n">
        <v>0</v>
      </c>
      <c r="O5554" s="31" t="n"/>
      <c r="P5554" s="31" t="n"/>
      <c r="Q5554" s="31" t="n">
        <v>0</v>
      </c>
      <c r="R5554" s="31" t="n"/>
      <c r="S5554" s="32" t="n"/>
      <c r="T5554" s="32" t="n"/>
      <c r="V5554" t="inlineStr">
        <is>
          <t>07449</t>
        </is>
      </c>
      <c r="Z5554" t="inlineStr">
        <is>
          <t>Madden Daneault ((N/A) C)</t>
        </is>
      </c>
    </row>
    <row r="5555">
      <c r="A5555" t="inlineStr">
        <is>
          <t>Maddox Dagenais</t>
        </is>
      </c>
      <c r="B5555" t="inlineStr">
        <is>
          <t>STL</t>
        </is>
      </c>
      <c r="C5555" t="inlineStr">
        <is>
          <t>C</t>
        </is>
      </c>
      <c r="D5555" t="inlineStr">
        <is>
          <t>F</t>
        </is>
      </c>
      <c r="E5555" t="n">
        <v>18</v>
      </c>
      <c r="F5555" t="inlineStr">
        <is>
          <t>FA</t>
        </is>
      </c>
      <c r="G5555" t="inlineStr">
        <is>
          <t>FA</t>
        </is>
      </c>
      <c r="H5555" s="30" t="n">
        <v>1</v>
      </c>
      <c r="I5555" s="31" t="n">
        <v>0</v>
      </c>
      <c r="J5555" s="31" t="n"/>
      <c r="K5555" s="31" t="n">
        <v>0</v>
      </c>
      <c r="L5555" s="32" t="n"/>
      <c r="M5555" s="31" t="n">
        <v>0</v>
      </c>
      <c r="N5555" s="31" t="n">
        <v>0</v>
      </c>
      <c r="O5555" s="31" t="n"/>
      <c r="P5555" s="31" t="n"/>
      <c r="Q5555" s="31" t="n">
        <v>0</v>
      </c>
      <c r="R5555" s="31" t="n"/>
      <c r="S5555" s="32" t="n"/>
      <c r="T5555" s="32" t="n"/>
      <c r="V5555" t="inlineStr">
        <is>
          <t>06rnr</t>
        </is>
      </c>
      <c r="W5555" t="n">
        <v>7697</v>
      </c>
      <c r="Y5555" t="inlineStr">
        <is>
          <t>dd7e2ede-3b79-4421-9fe4-23fbb0cb8b24</t>
        </is>
      </c>
      <c r="Z5555" t="inlineStr">
        <is>
          <t>Maddox Dagenais (STL C)</t>
        </is>
      </c>
    </row>
    <row r="5556">
      <c r="A5556" t="inlineStr">
        <is>
          <t>Maddox Fleming</t>
        </is>
      </c>
      <c r="B5556" t="inlineStr">
        <is>
          <t>(N/A)</t>
        </is>
      </c>
      <c r="C5556" t="inlineStr">
        <is>
          <t>RW</t>
        </is>
      </c>
      <c r="D5556" t="inlineStr">
        <is>
          <t>F</t>
        </is>
      </c>
      <c r="E5556" t="n">
        <v>22</v>
      </c>
      <c r="F5556" t="inlineStr">
        <is>
          <t>FA</t>
        </is>
      </c>
      <c r="G5556" t="inlineStr">
        <is>
          <t>FA</t>
        </is>
      </c>
      <c r="H5556" s="30" t="n">
        <v>1</v>
      </c>
      <c r="I5556" s="31" t="n">
        <v>0</v>
      </c>
      <c r="J5556" s="31" t="n"/>
      <c r="K5556" s="31" t="n">
        <v>0</v>
      </c>
      <c r="L5556" s="32" t="n"/>
      <c r="M5556" s="31" t="n">
        <v>0</v>
      </c>
      <c r="N5556" s="31" t="n">
        <v>0</v>
      </c>
      <c r="O5556" s="31" t="n"/>
      <c r="P5556" s="31" t="n"/>
      <c r="Q5556" s="31" t="n">
        <v>0</v>
      </c>
      <c r="R5556" s="31" t="n"/>
      <c r="S5556" s="32" t="n"/>
      <c r="T5556" s="32" t="n"/>
      <c r="V5556" t="inlineStr">
        <is>
          <t>05ra7</t>
        </is>
      </c>
      <c r="Z5556" t="inlineStr">
        <is>
          <t>Maddox Fleming ((N/A) RW)</t>
        </is>
      </c>
    </row>
    <row r="5557">
      <c r="A5557" t="inlineStr">
        <is>
          <t>Maddox Labre</t>
        </is>
      </c>
      <c r="B5557" t="inlineStr">
        <is>
          <t>TBL</t>
        </is>
      </c>
      <c r="C5557" t="inlineStr">
        <is>
          <t>D</t>
        </is>
      </c>
      <c r="D5557" t="inlineStr">
        <is>
          <t>D</t>
        </is>
      </c>
      <c r="E5557" t="n">
        <v>19</v>
      </c>
      <c r="F5557" t="inlineStr">
        <is>
          <t>FA</t>
        </is>
      </c>
      <c r="G5557" t="inlineStr">
        <is>
          <t>FA</t>
        </is>
      </c>
      <c r="H5557" s="30" t="n">
        <v>1</v>
      </c>
      <c r="I5557" s="31" t="n">
        <v>0</v>
      </c>
      <c r="J5557" s="31" t="n"/>
      <c r="K5557" s="31" t="n">
        <v>0</v>
      </c>
      <c r="L5557" s="32" t="n"/>
      <c r="M5557" s="31" t="n">
        <v>0</v>
      </c>
      <c r="N5557" s="31" t="n">
        <v>0</v>
      </c>
      <c r="O5557" s="31" t="n"/>
      <c r="P5557" s="31" t="n"/>
      <c r="Q5557" s="31" t="n">
        <v>0</v>
      </c>
      <c r="R5557" s="31" t="n"/>
      <c r="S5557" s="32" t="n"/>
      <c r="T5557" s="32" t="n"/>
      <c r="V5557" t="inlineStr">
        <is>
          <t>06uad</t>
        </is>
      </c>
      <c r="Y5557" t="inlineStr">
        <is>
          <t>899d7d2e-a6ea-421b-a6ec-a62ba2ad57a2</t>
        </is>
      </c>
      <c r="Z5557" t="inlineStr">
        <is>
          <t>Maddox Labre (TBL D)</t>
        </is>
      </c>
    </row>
    <row r="5558">
      <c r="A5558" t="inlineStr">
        <is>
          <t>Maddox Schultz</t>
        </is>
      </c>
      <c r="B5558" t="inlineStr">
        <is>
          <t>(N/A)</t>
        </is>
      </c>
      <c r="C5558" t="inlineStr">
        <is>
          <t>LW</t>
        </is>
      </c>
      <c r="D5558" t="inlineStr">
        <is>
          <t>F</t>
        </is>
      </c>
      <c r="E5558" t="n">
        <v>16</v>
      </c>
      <c r="F5558" t="inlineStr">
        <is>
          <t>FA</t>
        </is>
      </c>
      <c r="G5558" t="inlineStr">
        <is>
          <t>FA</t>
        </is>
      </c>
      <c r="H5558" s="30" t="n">
        <v>1</v>
      </c>
      <c r="I5558" s="31" t="n">
        <v>0</v>
      </c>
      <c r="J5558" s="31" t="n"/>
      <c r="K5558" s="31" t="n">
        <v>0</v>
      </c>
      <c r="L5558" s="32" t="n"/>
      <c r="M5558" s="31" t="n">
        <v>0</v>
      </c>
      <c r="N5558" s="31" t="n">
        <v>0</v>
      </c>
      <c r="O5558" s="31" t="n"/>
      <c r="P5558" s="31" t="n"/>
      <c r="Q5558" s="31" t="n">
        <v>0</v>
      </c>
      <c r="R5558" s="31" t="n"/>
      <c r="S5558" s="32" t="n"/>
      <c r="T5558" s="32" t="n"/>
      <c r="V5558" t="inlineStr">
        <is>
          <t>06r4x</t>
        </is>
      </c>
      <c r="Z5558" t="inlineStr">
        <is>
          <t>Maddox Schultz ((N/A) LW)</t>
        </is>
      </c>
    </row>
    <row r="5559">
      <c r="A5559" t="inlineStr">
        <is>
          <t>Madison Bowey</t>
        </is>
      </c>
      <c r="B5559" t="inlineStr">
        <is>
          <t>(N/A)</t>
        </is>
      </c>
      <c r="C5559" t="inlineStr">
        <is>
          <t>D</t>
        </is>
      </c>
      <c r="D5559" t="inlineStr">
        <is>
          <t>D</t>
        </is>
      </c>
      <c r="E5559" t="n">
        <v>31</v>
      </c>
      <c r="F5559" t="inlineStr">
        <is>
          <t>FA</t>
        </is>
      </c>
      <c r="G5559" t="inlineStr">
        <is>
          <t>FA</t>
        </is>
      </c>
      <c r="H5559" s="30" t="n">
        <v>1</v>
      </c>
      <c r="I5559" s="31" t="n">
        <v>0</v>
      </c>
      <c r="J5559" s="31" t="n"/>
      <c r="K5559" s="31" t="n">
        <v>0</v>
      </c>
      <c r="L5559" s="32" t="n"/>
      <c r="M5559" s="31" t="n">
        <v>0</v>
      </c>
      <c r="N5559" s="31" t="n">
        <v>0</v>
      </c>
      <c r="O5559" s="31" t="n"/>
      <c r="P5559" s="31" t="n"/>
      <c r="Q5559" s="31" t="n">
        <v>0</v>
      </c>
      <c r="R5559" s="31" t="n"/>
      <c r="S5559" s="32" t="n"/>
      <c r="T5559" s="32" t="n"/>
      <c r="V5559" t="inlineStr">
        <is>
          <t>03162</t>
        </is>
      </c>
      <c r="W5559" t="n">
        <v>4184</v>
      </c>
      <c r="X5559" t="n">
        <v>6033</v>
      </c>
      <c r="Y5559" t="inlineStr">
        <is>
          <t>ab3822e3-9a33-4f42-b90b-a7aa221015fe</t>
        </is>
      </c>
      <c r="Z5559" t="inlineStr">
        <is>
          <t>Madison Bowey ((N/A) D)</t>
        </is>
      </c>
    </row>
    <row r="5560">
      <c r="A5560" t="inlineStr">
        <is>
          <t>Mads Eller</t>
        </is>
      </c>
      <c r="B5560" t="inlineStr">
        <is>
          <t>(N/A)</t>
        </is>
      </c>
      <c r="C5560" t="inlineStr">
        <is>
          <t>LW</t>
        </is>
      </c>
      <c r="D5560" t="inlineStr">
        <is>
          <t>F</t>
        </is>
      </c>
      <c r="E5560" t="n">
        <v>31</v>
      </c>
      <c r="F5560" t="inlineStr">
        <is>
          <t>FA</t>
        </is>
      </c>
      <c r="G5560" t="inlineStr">
        <is>
          <t>FA</t>
        </is>
      </c>
      <c r="H5560" s="30" t="n">
        <v>1</v>
      </c>
      <c r="I5560" s="31" t="n">
        <v>0</v>
      </c>
      <c r="J5560" s="31" t="n"/>
      <c r="K5560" s="31" t="n">
        <v>0</v>
      </c>
      <c r="L5560" s="32" t="n"/>
      <c r="M5560" s="31" t="n">
        <v>0</v>
      </c>
      <c r="N5560" s="31" t="n">
        <v>0</v>
      </c>
      <c r="O5560" s="31" t="n"/>
      <c r="P5560" s="31" t="n"/>
      <c r="Q5560" s="31" t="n">
        <v>0</v>
      </c>
      <c r="R5560" s="31" t="n"/>
      <c r="S5560" s="32" t="n"/>
      <c r="T5560" s="32" t="n"/>
      <c r="V5560" t="inlineStr">
        <is>
          <t>03czc</t>
        </is>
      </c>
      <c r="X5560" t="n">
        <v>6977</v>
      </c>
      <c r="Z5560" t="inlineStr">
        <is>
          <t>Mads Eller ((N/A) LW)</t>
        </is>
      </c>
    </row>
    <row r="5561">
      <c r="A5561" t="inlineStr">
        <is>
          <t>Mads Kongsbak Klyvo</t>
        </is>
      </c>
      <c r="B5561" t="inlineStr">
        <is>
          <t>FLA</t>
        </is>
      </c>
      <c r="C5561" t="inlineStr">
        <is>
          <t>LW</t>
        </is>
      </c>
      <c r="D5561" t="inlineStr">
        <is>
          <t>F</t>
        </is>
      </c>
      <c r="E5561" t="n">
        <v>19</v>
      </c>
      <c r="F5561" t="inlineStr">
        <is>
          <t>FA</t>
        </is>
      </c>
      <c r="G5561" t="inlineStr">
        <is>
          <t>FA</t>
        </is>
      </c>
      <c r="H5561" s="30" t="n">
        <v>1</v>
      </c>
      <c r="I5561" s="31" t="n">
        <v>0</v>
      </c>
      <c r="J5561" s="31" t="n"/>
      <c r="K5561" s="31" t="n">
        <v>0</v>
      </c>
      <c r="L5561" s="32" t="n"/>
      <c r="M5561" s="31" t="n">
        <v>0</v>
      </c>
      <c r="N5561" s="31" t="n">
        <v>0</v>
      </c>
      <c r="O5561" s="31" t="n"/>
      <c r="P5561" s="31" t="n"/>
      <c r="Q5561" s="31" t="n">
        <v>0</v>
      </c>
      <c r="R5561" s="31" t="n"/>
      <c r="S5561" s="32" t="n"/>
      <c r="T5561" s="32" t="n"/>
      <c r="V5561" t="inlineStr">
        <is>
          <t>06spz</t>
        </is>
      </c>
      <c r="Y5561" t="inlineStr">
        <is>
          <t>258b2bbf-5aa2-43d3-b85f-e549875091a6</t>
        </is>
      </c>
      <c r="Z5561" t="inlineStr">
        <is>
          <t>Mads Kongsbak Klyvo (FLA LW)</t>
        </is>
      </c>
    </row>
    <row r="5562">
      <c r="A5562" t="inlineStr">
        <is>
          <t>Mael Lavigne</t>
        </is>
      </c>
      <c r="B5562" t="inlineStr">
        <is>
          <t>CGY</t>
        </is>
      </c>
      <c r="C5562" t="inlineStr">
        <is>
          <t>LW</t>
        </is>
      </c>
      <c r="D5562" t="inlineStr">
        <is>
          <t>F</t>
        </is>
      </c>
      <c r="E5562" t="n">
        <v>21</v>
      </c>
      <c r="F5562" t="inlineStr">
        <is>
          <t>FA</t>
        </is>
      </c>
      <c r="G5562" t="inlineStr">
        <is>
          <t>FA</t>
        </is>
      </c>
      <c r="H5562" s="30" t="n">
        <v>1</v>
      </c>
      <c r="I5562" s="31" t="n">
        <v>0</v>
      </c>
      <c r="J5562" s="31" t="n"/>
      <c r="K5562" s="31" t="n">
        <v>0</v>
      </c>
      <c r="L5562" s="32" t="n"/>
      <c r="M5562" s="31" t="n">
        <v>0</v>
      </c>
      <c r="N5562" s="31" t="n">
        <v>0</v>
      </c>
      <c r="O5562" s="31" t="n"/>
      <c r="P5562" s="31" t="n"/>
      <c r="Q5562" s="31" t="n">
        <v>0</v>
      </c>
      <c r="R5562" s="31" t="n"/>
      <c r="S5562" s="32" t="n"/>
      <c r="T5562" s="32" t="n"/>
      <c r="V5562" t="inlineStr">
        <is>
          <t>06q35</t>
        </is>
      </c>
      <c r="Y5562" t="inlineStr">
        <is>
          <t>861a7480-188d-4f56-9f5a-7a62145f6d64</t>
        </is>
      </c>
      <c r="Z5562" t="inlineStr">
        <is>
          <t>Mael Lavigne (CGY LW)</t>
        </is>
      </c>
    </row>
    <row r="5563">
      <c r="A5563" t="inlineStr">
        <is>
          <t>Magnus Chrona</t>
        </is>
      </c>
      <c r="B5563" t="inlineStr">
        <is>
          <t>(N/A)</t>
        </is>
      </c>
      <c r="C5563" t="inlineStr">
        <is>
          <t>G</t>
        </is>
      </c>
      <c r="D5563" t="inlineStr">
        <is>
          <t>G</t>
        </is>
      </c>
      <c r="E5563" t="n">
        <v>26</v>
      </c>
      <c r="F5563" t="inlineStr">
        <is>
          <t>FA</t>
        </is>
      </c>
      <c r="G5563" t="inlineStr">
        <is>
          <t>FA</t>
        </is>
      </c>
      <c r="H5563" s="30" t="n">
        <v>1</v>
      </c>
      <c r="I5563" s="31" t="n">
        <v>0</v>
      </c>
      <c r="J5563" s="31" t="n"/>
      <c r="K5563" s="31" t="n">
        <v>0</v>
      </c>
      <c r="L5563" s="32" t="n"/>
      <c r="M5563" s="31" t="n">
        <v>0</v>
      </c>
      <c r="N5563" s="31" t="n">
        <v>0</v>
      </c>
      <c r="O5563" s="31" t="n"/>
      <c r="P5563" s="31" t="n"/>
      <c r="Q5563" s="31" t="n">
        <v>0</v>
      </c>
      <c r="R5563" s="31" t="n"/>
      <c r="S5563" s="32" t="n"/>
      <c r="T5563" s="32" t="n"/>
      <c r="V5563" t="inlineStr">
        <is>
          <t>04r0b</t>
        </is>
      </c>
      <c r="W5563" t="n">
        <v>6416</v>
      </c>
      <c r="Y5563" t="inlineStr">
        <is>
          <t>1c73a113-5713-42a6-8bda-1e615d0208ac</t>
        </is>
      </c>
      <c r="Z5563" t="inlineStr">
        <is>
          <t>Magnus Chrona ((N/A) G)</t>
        </is>
      </c>
    </row>
    <row r="5564">
      <c r="A5564" t="inlineStr">
        <is>
          <t>Magnus Hellberg</t>
        </is>
      </c>
      <c r="B5564" t="inlineStr">
        <is>
          <t>DAL</t>
        </is>
      </c>
      <c r="C5564" t="inlineStr">
        <is>
          <t>G</t>
        </is>
      </c>
      <c r="D5564" t="inlineStr">
        <is>
          <t>G</t>
        </is>
      </c>
      <c r="E5564" t="n">
        <v>35</v>
      </c>
      <c r="F5564" t="inlineStr">
        <is>
          <t>FA</t>
        </is>
      </c>
      <c r="G5564" t="inlineStr">
        <is>
          <t>FA</t>
        </is>
      </c>
      <c r="H5564" s="30" t="n">
        <v>1</v>
      </c>
      <c r="I5564" s="31" t="n">
        <v>0</v>
      </c>
      <c r="J5564" s="31" t="n"/>
      <c r="K5564" s="31" t="n">
        <v>0</v>
      </c>
      <c r="L5564" s="32" t="n"/>
      <c r="M5564" s="31" t="n">
        <v>0</v>
      </c>
      <c r="N5564" s="31" t="n">
        <v>0</v>
      </c>
      <c r="O5564" s="31" t="n"/>
      <c r="P5564" s="31" t="n"/>
      <c r="Q5564" s="31" t="n">
        <v>0</v>
      </c>
      <c r="R5564" s="31" t="n"/>
      <c r="S5564" s="32" t="n"/>
      <c r="T5564" s="32" t="n"/>
      <c r="V5564" t="inlineStr">
        <is>
          <t>02b3x</t>
        </is>
      </c>
      <c r="W5564" t="n">
        <v>3819</v>
      </c>
      <c r="X5564" t="n">
        <v>5406</v>
      </c>
      <c r="Y5564" t="inlineStr">
        <is>
          <t>6597d784-c13a-4bed-8939-d5a386fad59a</t>
        </is>
      </c>
      <c r="Z5564" t="inlineStr">
        <is>
          <t>Magnus Hellberg (DAL G)</t>
        </is>
      </c>
    </row>
    <row r="5565">
      <c r="A5565" t="inlineStr">
        <is>
          <t>Magnus Nygren</t>
        </is>
      </c>
      <c r="B5565" t="inlineStr">
        <is>
          <t>(N/A)</t>
        </is>
      </c>
      <c r="C5565" t="inlineStr">
        <is>
          <t>D</t>
        </is>
      </c>
      <c r="D5565" t="inlineStr">
        <is>
          <t>D</t>
        </is>
      </c>
      <c r="E5565" t="n">
        <v>36</v>
      </c>
      <c r="F5565" t="inlineStr">
        <is>
          <t>FA</t>
        </is>
      </c>
      <c r="G5565" t="inlineStr">
        <is>
          <t>FA</t>
        </is>
      </c>
      <c r="H5565" s="30" t="n">
        <v>1</v>
      </c>
      <c r="I5565" s="31" t="n">
        <v>0</v>
      </c>
      <c r="J5565" s="31" t="n"/>
      <c r="K5565" s="31" t="n">
        <v>0</v>
      </c>
      <c r="L5565" s="32" t="n"/>
      <c r="M5565" s="31" t="n">
        <v>0</v>
      </c>
      <c r="N5565" s="31" t="n">
        <v>0</v>
      </c>
      <c r="O5565" s="31" t="n"/>
      <c r="P5565" s="31" t="n"/>
      <c r="Q5565" s="31" t="n">
        <v>0</v>
      </c>
      <c r="R5565" s="31" t="n"/>
      <c r="S5565" s="32" t="n"/>
      <c r="T5565" s="32" t="n"/>
      <c r="V5565" t="inlineStr">
        <is>
          <t>02g1a</t>
        </is>
      </c>
      <c r="X5565" t="n">
        <v>5479</v>
      </c>
      <c r="Z5565" t="inlineStr">
        <is>
          <t>Magnus Nygren ((N/A) D)</t>
        </is>
      </c>
    </row>
    <row r="5566">
      <c r="A5566" t="inlineStr">
        <is>
          <t>Magnus Paajarvi</t>
        </is>
      </c>
      <c r="B5566" t="inlineStr">
        <is>
          <t>(N/A)</t>
        </is>
      </c>
      <c r="C5566" t="inlineStr">
        <is>
          <t>RW</t>
        </is>
      </c>
      <c r="D5566" t="inlineStr">
        <is>
          <t>F</t>
        </is>
      </c>
      <c r="E5566" t="n">
        <v>35</v>
      </c>
      <c r="F5566" t="inlineStr">
        <is>
          <t>FA</t>
        </is>
      </c>
      <c r="G5566" t="inlineStr">
        <is>
          <t>FA</t>
        </is>
      </c>
      <c r="H5566" s="30" t="n">
        <v>1</v>
      </c>
      <c r="I5566" s="31" t="n">
        <v>0</v>
      </c>
      <c r="J5566" s="31" t="n"/>
      <c r="K5566" s="31" t="n">
        <v>0</v>
      </c>
      <c r="L5566" s="32" t="n"/>
      <c r="M5566" s="31" t="n">
        <v>0</v>
      </c>
      <c r="N5566" s="31" t="n">
        <v>0</v>
      </c>
      <c r="O5566" s="31" t="n"/>
      <c r="P5566" s="31" t="n"/>
      <c r="Q5566" s="31" t="n">
        <v>0</v>
      </c>
      <c r="R5566" s="31" t="n"/>
      <c r="S5566" s="32" t="n"/>
      <c r="T5566" s="32" t="n"/>
      <c r="V5566" t="inlineStr">
        <is>
          <t>01f3h</t>
        </is>
      </c>
      <c r="W5566" t="n">
        <v>3253</v>
      </c>
      <c r="X5566" t="n">
        <v>4690</v>
      </c>
      <c r="Z5566" t="inlineStr">
        <is>
          <t>Magnus Paajarvi ((N/A) RW)</t>
        </is>
      </c>
    </row>
    <row r="5567">
      <c r="A5567" t="inlineStr">
        <is>
          <t>Magomed Sharakanov</t>
        </is>
      </c>
      <c r="B5567" t="inlineStr">
        <is>
          <t>(N/A)</t>
        </is>
      </c>
      <c r="C5567" t="inlineStr">
        <is>
          <t>D</t>
        </is>
      </c>
      <c r="D5567" t="inlineStr">
        <is>
          <t>D</t>
        </is>
      </c>
      <c r="E5567" t="n">
        <v>21</v>
      </c>
      <c r="F5567" t="inlineStr">
        <is>
          <t>FA</t>
        </is>
      </c>
      <c r="G5567" t="inlineStr">
        <is>
          <t>FA</t>
        </is>
      </c>
      <c r="H5567" s="30" t="n">
        <v>1</v>
      </c>
      <c r="I5567" s="31" t="n">
        <v>0</v>
      </c>
      <c r="J5567" s="31" t="n"/>
      <c r="K5567" s="31" t="n">
        <v>0</v>
      </c>
      <c r="L5567" s="32" t="n"/>
      <c r="M5567" s="31" t="n">
        <v>0</v>
      </c>
      <c r="N5567" s="31" t="n">
        <v>0</v>
      </c>
      <c r="O5567" s="31" t="n"/>
      <c r="P5567" s="31" t="n"/>
      <c r="Q5567" s="31" t="n">
        <v>0</v>
      </c>
      <c r="R5567" s="31" t="n"/>
      <c r="S5567" s="32" t="n"/>
      <c r="T5567" s="32" t="n"/>
      <c r="V5567" t="inlineStr">
        <is>
          <t>06c57</t>
        </is>
      </c>
      <c r="Z5567" t="inlineStr">
        <is>
          <t>Magomed Sharakanov ((N/A) D)</t>
        </is>
      </c>
    </row>
    <row r="5568">
      <c r="A5568" t="inlineStr">
        <is>
          <t>Makar Fomin</t>
        </is>
      </c>
      <c r="B5568" t="inlineStr">
        <is>
          <t>(N/A)</t>
        </is>
      </c>
      <c r="C5568" t="inlineStr">
        <is>
          <t>D</t>
        </is>
      </c>
      <c r="D5568" t="inlineStr">
        <is>
          <t>D</t>
        </is>
      </c>
      <c r="E5568" t="n">
        <v>19</v>
      </c>
      <c r="F5568" t="inlineStr">
        <is>
          <t>FA</t>
        </is>
      </c>
      <c r="G5568" t="inlineStr">
        <is>
          <t>FA</t>
        </is>
      </c>
      <c r="H5568" s="30" t="n">
        <v>1</v>
      </c>
      <c r="I5568" s="31" t="n">
        <v>0</v>
      </c>
      <c r="J5568" s="31" t="n"/>
      <c r="K5568" s="31" t="n">
        <v>0</v>
      </c>
      <c r="L5568" s="32" t="n"/>
      <c r="M5568" s="31" t="n">
        <v>0</v>
      </c>
      <c r="N5568" s="31" t="n">
        <v>0</v>
      </c>
      <c r="O5568" s="31" t="n"/>
      <c r="P5568" s="31" t="n"/>
      <c r="Q5568" s="31" t="n">
        <v>0</v>
      </c>
      <c r="R5568" s="31" t="n"/>
      <c r="S5568" s="32" t="n"/>
      <c r="T5568" s="32" t="n"/>
      <c r="V5568" t="inlineStr">
        <is>
          <t>06tb6</t>
        </is>
      </c>
      <c r="Z5568" t="inlineStr">
        <is>
          <t>Makar Fomin ((N/A) D)</t>
        </is>
      </c>
    </row>
    <row r="5569">
      <c r="A5569" t="inlineStr">
        <is>
          <t>Makar Khanin</t>
        </is>
      </c>
      <c r="B5569" t="inlineStr">
        <is>
          <t>MTL</t>
        </is>
      </c>
      <c r="C5569" t="inlineStr">
        <is>
          <t>LW</t>
        </is>
      </c>
      <c r="D5569" t="inlineStr">
        <is>
          <t>F</t>
        </is>
      </c>
      <c r="E5569" t="n">
        <v>21</v>
      </c>
      <c r="F5569" t="inlineStr">
        <is>
          <t>FA</t>
        </is>
      </c>
      <c r="G5569" t="inlineStr">
        <is>
          <t>FA</t>
        </is>
      </c>
      <c r="H5569" s="30" t="n">
        <v>1</v>
      </c>
      <c r="I5569" s="31" t="n">
        <v>0</v>
      </c>
      <c r="J5569" s="31" t="n"/>
      <c r="K5569" s="31" t="n">
        <v>0</v>
      </c>
      <c r="L5569" s="32" t="n"/>
      <c r="M5569" s="31" t="n">
        <v>0</v>
      </c>
      <c r="N5569" s="31" t="n">
        <v>0</v>
      </c>
      <c r="O5569" s="31" t="n"/>
      <c r="P5569" s="31" t="n"/>
      <c r="Q5569" s="31" t="n">
        <v>0</v>
      </c>
      <c r="R5569" s="31" t="n"/>
      <c r="S5569" s="32" t="n"/>
      <c r="T5569" s="32" t="n"/>
      <c r="V5569" t="inlineStr">
        <is>
          <t>06l22</t>
        </is>
      </c>
      <c r="Y5569" t="inlineStr">
        <is>
          <t>44f793e6-953d-43b2-877b-ca3f63bb9b98</t>
        </is>
      </c>
      <c r="Z5569" t="inlineStr">
        <is>
          <t>Makar Khanin (MTL LW)</t>
        </is>
      </c>
    </row>
    <row r="5570">
      <c r="A5570" t="inlineStr">
        <is>
          <t>Maks Corovic</t>
        </is>
      </c>
      <c r="B5570" t="inlineStr">
        <is>
          <t>(N/A)</t>
        </is>
      </c>
      <c r="C5570" t="inlineStr">
        <is>
          <t>G</t>
        </is>
      </c>
      <c r="D5570" t="inlineStr">
        <is>
          <t>G</t>
        </is>
      </c>
      <c r="E5570" t="n">
        <v>18</v>
      </c>
      <c r="F5570" t="inlineStr">
        <is>
          <t>FA</t>
        </is>
      </c>
      <c r="G5570" t="inlineStr">
        <is>
          <t>FA</t>
        </is>
      </c>
      <c r="H5570" s="30" t="n">
        <v>1</v>
      </c>
      <c r="I5570" s="31" t="n">
        <v>0</v>
      </c>
      <c r="J5570" s="31" t="n"/>
      <c r="K5570" s="31" t="n">
        <v>0</v>
      </c>
      <c r="L5570" s="32" t="n"/>
      <c r="M5570" s="31" t="n">
        <v>0</v>
      </c>
      <c r="N5570" s="31" t="n">
        <v>0</v>
      </c>
      <c r="O5570" s="31" t="n"/>
      <c r="P5570" s="31" t="n"/>
      <c r="Q5570" s="31" t="n">
        <v>0</v>
      </c>
      <c r="R5570" s="31" t="n"/>
      <c r="S5570" s="32" t="n"/>
      <c r="T5570" s="32" t="n"/>
      <c r="V5570" t="inlineStr">
        <is>
          <t>078c6</t>
        </is>
      </c>
      <c r="Y5570" t="inlineStr">
        <is>
          <t>c4010d00-8c51-4eb6-8009-da16c878e922</t>
        </is>
      </c>
      <c r="Z5570" t="inlineStr">
        <is>
          <t>Maks Corovic ((N/A) G)</t>
        </is>
      </c>
    </row>
    <row r="5571">
      <c r="A5571" t="inlineStr">
        <is>
          <t>Maks Percic</t>
        </is>
      </c>
      <c r="B5571" t="inlineStr">
        <is>
          <t>(N/A)</t>
        </is>
      </c>
      <c r="C5571" t="inlineStr">
        <is>
          <t>D</t>
        </is>
      </c>
      <c r="D5571" t="inlineStr">
        <is>
          <t>D</t>
        </is>
      </c>
      <c r="E5571" t="n">
        <v>22</v>
      </c>
      <c r="F5571" t="inlineStr">
        <is>
          <t>FA</t>
        </is>
      </c>
      <c r="G5571" t="inlineStr">
        <is>
          <t>FA</t>
        </is>
      </c>
      <c r="H5571" s="30" t="n">
        <v>1</v>
      </c>
      <c r="I5571" s="31" t="n">
        <v>0</v>
      </c>
      <c r="J5571" s="31" t="n"/>
      <c r="K5571" s="31" t="n">
        <v>0</v>
      </c>
      <c r="L5571" s="32" t="n"/>
      <c r="M5571" s="31" t="n">
        <v>0</v>
      </c>
      <c r="N5571" s="31" t="n">
        <v>0</v>
      </c>
      <c r="O5571" s="31" t="n"/>
      <c r="P5571" s="31" t="n"/>
      <c r="Q5571" s="31" t="n">
        <v>0</v>
      </c>
      <c r="R5571" s="31" t="n"/>
      <c r="S5571" s="32" t="n"/>
      <c r="T5571" s="32" t="n"/>
      <c r="V5571" t="inlineStr">
        <is>
          <t>061ks</t>
        </is>
      </c>
      <c r="Z5571" t="inlineStr">
        <is>
          <t>Maks Percic ((N/A) D)</t>
        </is>
      </c>
    </row>
    <row r="5572">
      <c r="A5572" t="inlineStr">
        <is>
          <t>Maksim Berezkin</t>
        </is>
      </c>
      <c r="B5572" t="inlineStr">
        <is>
          <t>EDM</t>
        </is>
      </c>
      <c r="C5572" t="inlineStr">
        <is>
          <t>RW</t>
        </is>
      </c>
      <c r="D5572" t="inlineStr">
        <is>
          <t>F</t>
        </is>
      </c>
      <c r="E5572" t="n">
        <v>24</v>
      </c>
      <c r="F5572" t="inlineStr">
        <is>
          <t>FA</t>
        </is>
      </c>
      <c r="G5572" t="inlineStr">
        <is>
          <t>FA</t>
        </is>
      </c>
      <c r="H5572" s="30" t="n">
        <v>1</v>
      </c>
      <c r="I5572" s="31" t="n">
        <v>0</v>
      </c>
      <c r="J5572" s="31" t="n"/>
      <c r="K5572" s="31" t="n">
        <v>0</v>
      </c>
      <c r="L5572" s="32" t="n"/>
      <c r="M5572" s="31" t="n">
        <v>0</v>
      </c>
      <c r="N5572" s="31" t="n">
        <v>0</v>
      </c>
      <c r="O5572" s="31" t="n"/>
      <c r="P5572" s="31" t="n"/>
      <c r="Q5572" s="31" t="n">
        <v>0</v>
      </c>
      <c r="R5572" s="31" t="n"/>
      <c r="S5572" s="32" t="n"/>
      <c r="T5572" s="32" t="n"/>
      <c r="V5572" t="inlineStr">
        <is>
          <t>05oym</t>
        </is>
      </c>
      <c r="W5572" t="n">
        <v>6304</v>
      </c>
      <c r="Y5572" t="inlineStr">
        <is>
          <t>c0ae0716-54c1-40df-afe0-82f2bab90a95</t>
        </is>
      </c>
      <c r="Z5572" t="inlineStr">
        <is>
          <t>Maksim Berezkin (EDM RW)</t>
        </is>
      </c>
    </row>
    <row r="5573">
      <c r="A5573" t="inlineStr">
        <is>
          <t>Maksim Mayorov</t>
        </is>
      </c>
      <c r="B5573" t="inlineStr">
        <is>
          <t>(N/A)</t>
        </is>
      </c>
      <c r="C5573" t="inlineStr">
        <is>
          <t>RW</t>
        </is>
      </c>
      <c r="D5573" t="inlineStr">
        <is>
          <t>F</t>
        </is>
      </c>
      <c r="E5573" t="n">
        <v>37</v>
      </c>
      <c r="F5573" t="inlineStr">
        <is>
          <t>FA</t>
        </is>
      </c>
      <c r="G5573" t="inlineStr">
        <is>
          <t>FA</t>
        </is>
      </c>
      <c r="H5573" s="30" t="n">
        <v>1</v>
      </c>
      <c r="I5573" s="31" t="n">
        <v>0</v>
      </c>
      <c r="J5573" s="31" t="n"/>
      <c r="K5573" s="31" t="n">
        <v>0</v>
      </c>
      <c r="L5573" s="32" t="n"/>
      <c r="M5573" s="31" t="n">
        <v>0</v>
      </c>
      <c r="N5573" s="31" t="n">
        <v>0</v>
      </c>
      <c r="O5573" s="31" t="n"/>
      <c r="P5573" s="31" t="n"/>
      <c r="Q5573" s="31" t="n">
        <v>0</v>
      </c>
      <c r="R5573" s="31" t="n"/>
      <c r="S5573" s="32" t="n"/>
      <c r="T5573" s="32" t="n"/>
      <c r="V5573" t="inlineStr">
        <is>
          <t>013u4</t>
        </is>
      </c>
      <c r="W5573" t="n">
        <v>2790</v>
      </c>
      <c r="X5573" t="n">
        <v>4543</v>
      </c>
      <c r="Z5573" t="inlineStr">
        <is>
          <t>Maksim Mayorov ((N/A) RW)</t>
        </is>
      </c>
    </row>
    <row r="5574">
      <c r="A5574" t="inlineStr">
        <is>
          <t>Maksim Sokolovskii</t>
        </is>
      </c>
      <c r="B5574" t="inlineStr">
        <is>
          <t>PHI</t>
        </is>
      </c>
      <c r="C5574" t="inlineStr">
        <is>
          <t>D</t>
        </is>
      </c>
      <c r="D5574" t="inlineStr">
        <is>
          <t>D</t>
        </is>
      </c>
      <c r="E5574" t="n">
        <v>18</v>
      </c>
      <c r="F5574" t="inlineStr">
        <is>
          <t>FA</t>
        </is>
      </c>
      <c r="G5574" t="inlineStr">
        <is>
          <t>FA</t>
        </is>
      </c>
      <c r="H5574" s="30" t="n">
        <v>1</v>
      </c>
      <c r="I5574" s="31" t="n">
        <v>0</v>
      </c>
      <c r="J5574" s="31" t="n"/>
      <c r="K5574" s="31" t="n">
        <v>0</v>
      </c>
      <c r="L5574" s="32" t="n"/>
      <c r="M5574" s="31" t="n">
        <v>0</v>
      </c>
      <c r="N5574" s="31" t="n">
        <v>0</v>
      </c>
      <c r="O5574" s="31" t="n"/>
      <c r="P5574" s="31" t="n"/>
      <c r="Q5574" s="31" t="n">
        <v>0</v>
      </c>
      <c r="R5574" s="31" t="n"/>
      <c r="S5574" s="32" t="n"/>
      <c r="T5574" s="32" t="n"/>
      <c r="V5574" t="inlineStr">
        <is>
          <t>076cu</t>
        </is>
      </c>
      <c r="W5574" t="n">
        <v>7745</v>
      </c>
      <c r="Y5574" t="inlineStr">
        <is>
          <t>a4309b6a-fb37-4aaf-be02-dac2f4d9bf74</t>
        </is>
      </c>
      <c r="Z5574" t="inlineStr">
        <is>
          <t>Maksim Sokolovskii (PHI D)</t>
        </is>
      </c>
    </row>
    <row r="5575">
      <c r="A5575" t="inlineStr">
        <is>
          <t>Maksim Zhukov</t>
        </is>
      </c>
      <c r="B5575" t="inlineStr">
        <is>
          <t>TOR</t>
        </is>
      </c>
      <c r="C5575" t="inlineStr">
        <is>
          <t>G</t>
        </is>
      </c>
      <c r="D5575" t="inlineStr">
        <is>
          <t>G</t>
        </is>
      </c>
      <c r="E5575" t="n">
        <v>27</v>
      </c>
      <c r="F5575" t="inlineStr">
        <is>
          <t>FA</t>
        </is>
      </c>
      <c r="G5575" t="inlineStr">
        <is>
          <t>FA</t>
        </is>
      </c>
      <c r="H5575" s="30" t="n">
        <v>1</v>
      </c>
      <c r="I5575" s="31" t="n">
        <v>0</v>
      </c>
      <c r="J5575" s="31" t="n"/>
      <c r="K5575" s="31" t="n">
        <v>0</v>
      </c>
      <c r="L5575" s="32" t="n"/>
      <c r="M5575" s="31" t="n">
        <v>0</v>
      </c>
      <c r="N5575" s="31" t="n">
        <v>0</v>
      </c>
      <c r="O5575" s="31" t="n"/>
      <c r="P5575" s="31" t="n"/>
      <c r="Q5575" s="31" t="n">
        <v>0</v>
      </c>
      <c r="R5575" s="31" t="n"/>
      <c r="S5575" s="32" t="n"/>
      <c r="T5575" s="32" t="n"/>
      <c r="V5575" t="inlineStr">
        <is>
          <t>048vh</t>
        </is>
      </c>
      <c r="X5575" t="n">
        <v>7611</v>
      </c>
      <c r="Z5575" t="inlineStr">
        <is>
          <t>Maksim Zhukov (TOR G)</t>
        </is>
      </c>
    </row>
    <row r="5576">
      <c r="A5576" t="inlineStr">
        <is>
          <t>Maksymilian Szuber</t>
        </is>
      </c>
      <c r="B5576" t="inlineStr">
        <is>
          <t>MTL</t>
        </is>
      </c>
      <c r="C5576" t="inlineStr">
        <is>
          <t>D</t>
        </is>
      </c>
      <c r="D5576" t="inlineStr">
        <is>
          <t>D</t>
        </is>
      </c>
      <c r="E5576" t="n">
        <v>24</v>
      </c>
      <c r="F5576" t="inlineStr">
        <is>
          <t>FA</t>
        </is>
      </c>
      <c r="G5576" t="inlineStr">
        <is>
          <t>FA</t>
        </is>
      </c>
      <c r="H5576" s="30" t="n">
        <v>859167</v>
      </c>
      <c r="I5576" s="31" t="n">
        <v>0</v>
      </c>
      <c r="J5576" s="31" t="n"/>
      <c r="K5576" s="31" t="n">
        <v>0</v>
      </c>
      <c r="L5576" s="32" t="n"/>
      <c r="M5576" s="31" t="n">
        <v>0</v>
      </c>
      <c r="N5576" s="31" t="n">
        <v>0</v>
      </c>
      <c r="O5576" s="31" t="n"/>
      <c r="P5576" s="31" t="n"/>
      <c r="Q5576" s="31" t="n">
        <v>0</v>
      </c>
      <c r="R5576" s="31" t="n"/>
      <c r="S5576" s="32" t="n"/>
      <c r="T5576" s="32" t="n"/>
      <c r="V5576" t="inlineStr">
        <is>
          <t>062ps</t>
        </is>
      </c>
      <c r="W5576" t="n">
        <v>6904</v>
      </c>
      <c r="Y5576" t="inlineStr">
        <is>
          <t>f7fbb1a0-ea86-445a-9602-a63f7c51dd07</t>
        </is>
      </c>
      <c r="Z5576" t="inlineStr">
        <is>
          <t>Maksymilian Szuber (MTL D)</t>
        </is>
      </c>
    </row>
    <row r="5577">
      <c r="A5577" t="inlineStr">
        <is>
          <t>Malachi McKinnon</t>
        </is>
      </c>
      <c r="B5577" t="inlineStr">
        <is>
          <t>(N/A)</t>
        </is>
      </c>
      <c r="C5577" t="inlineStr">
        <is>
          <t>LW</t>
        </is>
      </c>
      <c r="D5577" t="inlineStr">
        <is>
          <t>F</t>
        </is>
      </c>
      <c r="E5577" t="n">
        <v>19</v>
      </c>
      <c r="F5577" t="inlineStr">
        <is>
          <t>FA</t>
        </is>
      </c>
      <c r="G5577" t="inlineStr">
        <is>
          <t>FA</t>
        </is>
      </c>
      <c r="H5577" s="30" t="n">
        <v>1</v>
      </c>
      <c r="I5577" s="31" t="n">
        <v>0</v>
      </c>
      <c r="J5577" s="31" t="n"/>
      <c r="K5577" s="31" t="n">
        <v>0</v>
      </c>
      <c r="L5577" s="32" t="n"/>
      <c r="M5577" s="31" t="n">
        <v>0</v>
      </c>
      <c r="N5577" s="31" t="n">
        <v>0</v>
      </c>
      <c r="O5577" s="31" t="n"/>
      <c r="P5577" s="31" t="n"/>
      <c r="Q5577" s="31" t="n">
        <v>0</v>
      </c>
      <c r="R5577" s="31" t="n"/>
      <c r="S5577" s="32" t="n"/>
      <c r="T5577" s="32" t="n"/>
      <c r="V5577" t="inlineStr">
        <is>
          <t>0733e</t>
        </is>
      </c>
      <c r="Z5577" t="inlineStr">
        <is>
          <t>Malachi McKinnon ((N/A) LW)</t>
        </is>
      </c>
    </row>
    <row r="5578">
      <c r="A5578" t="inlineStr">
        <is>
          <t>Malcolm Spence</t>
        </is>
      </c>
      <c r="B5578" t="inlineStr">
        <is>
          <t>NYR</t>
        </is>
      </c>
      <c r="C5578" t="inlineStr">
        <is>
          <t>LW</t>
        </is>
      </c>
      <c r="D5578" t="inlineStr">
        <is>
          <t>F</t>
        </is>
      </c>
      <c r="E5578" t="n">
        <v>19</v>
      </c>
      <c r="F5578" t="inlineStr">
        <is>
          <t>T</t>
        </is>
      </c>
      <c r="G5578" t="inlineStr">
        <is>
          <t>Kurtis</t>
        </is>
      </c>
      <c r="H5578" s="30" t="n">
        <v>1</v>
      </c>
      <c r="I5578" s="31" t="n">
        <v>0</v>
      </c>
      <c r="J5578" s="31" t="n"/>
      <c r="K5578" s="31" t="n">
        <v>0</v>
      </c>
      <c r="L5578" s="32" t="n"/>
      <c r="M5578" s="31" t="n">
        <v>0</v>
      </c>
      <c r="N5578" s="31" t="n">
        <v>0</v>
      </c>
      <c r="O5578" s="31" t="n"/>
      <c r="P5578" s="31" t="n"/>
      <c r="Q5578" s="31" t="n">
        <v>0</v>
      </c>
      <c r="R5578" s="31" t="n"/>
      <c r="S5578" s="32" t="n"/>
      <c r="T5578" s="32" t="n"/>
      <c r="V5578" t="inlineStr">
        <is>
          <t>064n0</t>
        </is>
      </c>
      <c r="W5578" t="n">
        <v>7393</v>
      </c>
      <c r="Z5578" t="inlineStr">
        <is>
          <t>Malcolm Spence (NYR LW)</t>
        </is>
      </c>
    </row>
    <row r="5579">
      <c r="A5579" t="inlineStr">
        <is>
          <t>Malcolm Subban</t>
        </is>
      </c>
      <c r="B5579" t="inlineStr">
        <is>
          <t>(N/A)</t>
        </is>
      </c>
      <c r="C5579" t="inlineStr">
        <is>
          <t>G</t>
        </is>
      </c>
      <c r="D5579" t="inlineStr">
        <is>
          <t>G</t>
        </is>
      </c>
      <c r="E5579" t="n">
        <v>32</v>
      </c>
      <c r="F5579" t="inlineStr">
        <is>
          <t>FA</t>
        </is>
      </c>
      <c r="G5579" t="inlineStr">
        <is>
          <t>FA</t>
        </is>
      </c>
      <c r="H5579" s="30" t="n">
        <v>1</v>
      </c>
      <c r="I5579" s="31" t="n">
        <v>0</v>
      </c>
      <c r="J5579" s="31" t="n"/>
      <c r="K5579" s="31" t="n">
        <v>0</v>
      </c>
      <c r="L5579" s="32" t="n"/>
      <c r="M5579" s="31" t="n">
        <v>0</v>
      </c>
      <c r="N5579" s="31" t="n">
        <v>0</v>
      </c>
      <c r="O5579" s="31" t="n"/>
      <c r="P5579" s="31" t="n"/>
      <c r="Q5579" s="31" t="n">
        <v>0</v>
      </c>
      <c r="R5579" s="31" t="n"/>
      <c r="S5579" s="32" t="n"/>
      <c r="T5579" s="32" t="n"/>
      <c r="V5579" t="inlineStr">
        <is>
          <t>02nor</t>
        </is>
      </c>
      <c r="W5579" t="n">
        <v>4016</v>
      </c>
      <c r="X5579" t="n">
        <v>5704</v>
      </c>
      <c r="Y5579" t="inlineStr">
        <is>
          <t>ba00abef-d898-40eb-8c81-d822acf9d22f</t>
        </is>
      </c>
      <c r="Z5579" t="inlineStr">
        <is>
          <t>Malcolm Subban ((N/A) G)</t>
        </is>
      </c>
    </row>
    <row r="5580">
      <c r="A5580" t="inlineStr">
        <is>
          <t>Malcom Gastrin</t>
        </is>
      </c>
      <c r="B5580" t="inlineStr">
        <is>
          <t>EDM</t>
        </is>
      </c>
      <c r="C5580" t="inlineStr">
        <is>
          <t>LW</t>
        </is>
      </c>
      <c r="D5580" t="inlineStr">
        <is>
          <t>F</t>
        </is>
      </c>
      <c r="E5580" t="n">
        <v>18</v>
      </c>
      <c r="F5580" t="inlineStr">
        <is>
          <t>FA</t>
        </is>
      </c>
      <c r="G5580" t="inlineStr">
        <is>
          <t>FA</t>
        </is>
      </c>
      <c r="H5580" s="30" t="n">
        <v>1</v>
      </c>
      <c r="I5580" s="31" t="n">
        <v>0</v>
      </c>
      <c r="J5580" s="31" t="n"/>
      <c r="K5580" s="31" t="n">
        <v>0</v>
      </c>
      <c r="L5580" s="32" t="n"/>
      <c r="M5580" s="31" t="n">
        <v>0</v>
      </c>
      <c r="N5580" s="31" t="n">
        <v>0</v>
      </c>
      <c r="O5580" s="31" t="n"/>
      <c r="P5580" s="31" t="n"/>
      <c r="Q5580" s="31" t="n">
        <v>0</v>
      </c>
      <c r="R5580" s="31" t="n"/>
      <c r="S5580" s="32" t="n"/>
      <c r="T5580" s="32" t="n"/>
      <c r="V5580" t="inlineStr">
        <is>
          <t>076rm</t>
        </is>
      </c>
      <c r="W5580" t="n">
        <v>7784</v>
      </c>
      <c r="Y5580" t="inlineStr">
        <is>
          <t>21234db9-3f22-4bd4-ab18-450ded6db1f0</t>
        </is>
      </c>
      <c r="Z5580" t="inlineStr">
        <is>
          <t>Malcom Gastrin (EDM LW)</t>
        </is>
      </c>
    </row>
    <row r="5581">
      <c r="A5581" t="inlineStr">
        <is>
          <t>Maleek McGowan</t>
        </is>
      </c>
      <c r="B5581" t="inlineStr">
        <is>
          <t>MTL</t>
        </is>
      </c>
      <c r="C5581" t="inlineStr">
        <is>
          <t>D</t>
        </is>
      </c>
      <c r="D5581" t="inlineStr">
        <is>
          <t>D</t>
        </is>
      </c>
      <c r="E5581" t="n">
        <v>21</v>
      </c>
      <c r="F5581" t="inlineStr">
        <is>
          <t>FA</t>
        </is>
      </c>
      <c r="G5581" t="inlineStr">
        <is>
          <t>FA</t>
        </is>
      </c>
      <c r="H5581" s="30" t="n">
        <v>1</v>
      </c>
      <c r="I5581" s="31" t="n">
        <v>0</v>
      </c>
      <c r="J5581" s="31" t="n"/>
      <c r="K5581" s="31" t="n">
        <v>0</v>
      </c>
      <c r="L5581" s="32" t="n"/>
      <c r="M5581" s="31" t="n">
        <v>0</v>
      </c>
      <c r="N5581" s="31" t="n">
        <v>0</v>
      </c>
      <c r="O5581" s="31" t="n"/>
      <c r="P5581" s="31" t="n"/>
      <c r="Q5581" s="31" t="n">
        <v>0</v>
      </c>
      <c r="R5581" s="31" t="n"/>
      <c r="S5581" s="32" t="n"/>
      <c r="T5581" s="32" t="n"/>
      <c r="V5581" t="inlineStr">
        <is>
          <t>071tt</t>
        </is>
      </c>
      <c r="Y5581" t="inlineStr">
        <is>
          <t>74aa370d-ed41-469c-9c02-600d44053ac3</t>
        </is>
      </c>
      <c r="Z5581" t="inlineStr">
        <is>
          <t>Maleek McGowan (MTL D)</t>
        </is>
      </c>
    </row>
    <row r="5582">
      <c r="A5582" t="inlineStr">
        <is>
          <t>Malik L'Italien</t>
        </is>
      </c>
      <c r="B5582" t="inlineStr">
        <is>
          <t>(N/A)</t>
        </is>
      </c>
      <c r="C5582" t="inlineStr">
        <is>
          <t>D</t>
        </is>
      </c>
      <c r="D5582" t="inlineStr">
        <is>
          <t>D</t>
        </is>
      </c>
      <c r="E5582" t="n">
        <v>17</v>
      </c>
      <c r="F5582" t="inlineStr">
        <is>
          <t>FA</t>
        </is>
      </c>
      <c r="G5582" t="inlineStr">
        <is>
          <t>FA</t>
        </is>
      </c>
      <c r="H5582" s="30" t="n">
        <v>1</v>
      </c>
      <c r="I5582" s="31" t="n">
        <v>0</v>
      </c>
      <c r="J5582" s="31" t="n"/>
      <c r="K5582" s="31" t="n">
        <v>0</v>
      </c>
      <c r="L5582" s="32" t="n"/>
      <c r="M5582" s="31" t="n">
        <v>0</v>
      </c>
      <c r="N5582" s="31" t="n">
        <v>0</v>
      </c>
      <c r="O5582" s="31" t="n"/>
      <c r="P5582" s="31" t="n"/>
      <c r="Q5582" s="31" t="n">
        <v>0</v>
      </c>
      <c r="R5582" s="31" t="n"/>
      <c r="S5582" s="32" t="n"/>
      <c r="T5582" s="32" t="n"/>
      <c r="V5582" t="inlineStr">
        <is>
          <t>070fw</t>
        </is>
      </c>
      <c r="Z5582" t="inlineStr">
        <is>
          <t>Malik L'Italien ((N/A) D)</t>
        </is>
      </c>
    </row>
    <row r="5583">
      <c r="A5583" t="inlineStr">
        <is>
          <t>Malik Saberzyanov</t>
        </is>
      </c>
      <c r="B5583" t="inlineStr">
        <is>
          <t>(N/A)</t>
        </is>
      </c>
      <c r="C5583" t="inlineStr">
        <is>
          <t>C</t>
        </is>
      </c>
      <c r="D5583" t="inlineStr">
        <is>
          <t>F</t>
        </is>
      </c>
      <c r="E5583" t="n">
        <v>19</v>
      </c>
      <c r="F5583" t="inlineStr">
        <is>
          <t>FA</t>
        </is>
      </c>
      <c r="G5583" t="inlineStr">
        <is>
          <t>FA</t>
        </is>
      </c>
      <c r="H5583" s="30" t="n">
        <v>1</v>
      </c>
      <c r="I5583" s="31" t="n">
        <v>0</v>
      </c>
      <c r="J5583" s="31" t="n"/>
      <c r="K5583" s="31" t="n">
        <v>0</v>
      </c>
      <c r="L5583" s="32" t="n"/>
      <c r="M5583" s="31" t="n">
        <v>0</v>
      </c>
      <c r="N5583" s="31" t="n">
        <v>0</v>
      </c>
      <c r="O5583" s="31" t="n"/>
      <c r="P5583" s="31" t="n"/>
      <c r="Q5583" s="31" t="n">
        <v>0</v>
      </c>
      <c r="R5583" s="31" t="n"/>
      <c r="S5583" s="32" t="n"/>
      <c r="T5583" s="32" t="n"/>
      <c r="V5583" t="inlineStr">
        <is>
          <t>06uvl</t>
        </is>
      </c>
      <c r="Z5583" t="inlineStr">
        <is>
          <t>Malik Saberzyanov ((N/A) C)</t>
        </is>
      </c>
    </row>
    <row r="5584">
      <c r="A5584" t="inlineStr">
        <is>
          <t>Malte Gustafsson</t>
        </is>
      </c>
      <c r="B5584" t="inlineStr">
        <is>
          <t>NYI</t>
        </is>
      </c>
      <c r="C5584" t="inlineStr">
        <is>
          <t>D</t>
        </is>
      </c>
      <c r="D5584" t="inlineStr">
        <is>
          <t>D</t>
        </is>
      </c>
      <c r="E5584" t="n">
        <v>18</v>
      </c>
      <c r="F5584" t="inlineStr">
        <is>
          <t>FA</t>
        </is>
      </c>
      <c r="G5584" t="inlineStr">
        <is>
          <t>FA</t>
        </is>
      </c>
      <c r="H5584" s="30" t="n">
        <v>1</v>
      </c>
      <c r="I5584" s="31" t="n">
        <v>0</v>
      </c>
      <c r="J5584" s="31" t="n"/>
      <c r="K5584" s="31" t="n">
        <v>0</v>
      </c>
      <c r="L5584" s="32" t="n"/>
      <c r="M5584" s="31" t="n">
        <v>0</v>
      </c>
      <c r="N5584" s="31" t="n">
        <v>0</v>
      </c>
      <c r="O5584" s="31" t="n"/>
      <c r="P5584" s="31" t="n"/>
      <c r="Q5584" s="31" t="n">
        <v>0</v>
      </c>
      <c r="R5584" s="31" t="n"/>
      <c r="S5584" s="32" t="n"/>
      <c r="T5584" s="32" t="n"/>
      <c r="V5584" t="inlineStr">
        <is>
          <t>075w6</t>
        </is>
      </c>
      <c r="W5584" t="n">
        <v>7768</v>
      </c>
      <c r="Y5584" t="inlineStr">
        <is>
          <t>6eec688d-90a2-4f1e-a7a1-3090ceabe7c9</t>
        </is>
      </c>
      <c r="Z5584" t="inlineStr">
        <is>
          <t>Malte Gustafsson (NYI D)</t>
        </is>
      </c>
    </row>
    <row r="5585">
      <c r="A5585" t="inlineStr">
        <is>
          <t>Malte Setkov</t>
        </is>
      </c>
      <c r="B5585" t="inlineStr">
        <is>
          <t>DET</t>
        </is>
      </c>
      <c r="C5585" t="inlineStr">
        <is>
          <t>D</t>
        </is>
      </c>
      <c r="D5585" t="inlineStr">
        <is>
          <t>D</t>
        </is>
      </c>
      <c r="E5585" t="n">
        <v>27</v>
      </c>
      <c r="F5585" t="inlineStr">
        <is>
          <t>FA</t>
        </is>
      </c>
      <c r="G5585" t="inlineStr">
        <is>
          <t>FA</t>
        </is>
      </c>
      <c r="H5585" s="30" t="n">
        <v>1</v>
      </c>
      <c r="I5585" s="31" t="n">
        <v>0</v>
      </c>
      <c r="J5585" s="31" t="n"/>
      <c r="K5585" s="31" t="n">
        <v>0</v>
      </c>
      <c r="L5585" s="32" t="n"/>
      <c r="M5585" s="31" t="n">
        <v>0</v>
      </c>
      <c r="N5585" s="31" t="n">
        <v>0</v>
      </c>
      <c r="O5585" s="31" t="n"/>
      <c r="P5585" s="31" t="n"/>
      <c r="Q5585" s="31" t="n">
        <v>0</v>
      </c>
      <c r="R5585" s="31" t="n"/>
      <c r="S5585" s="32" t="n"/>
      <c r="T5585" s="32" t="n"/>
      <c r="V5585" t="inlineStr">
        <is>
          <t>04f1x</t>
        </is>
      </c>
      <c r="X5585" t="n">
        <v>7615</v>
      </c>
      <c r="Z5585" t="inlineStr">
        <is>
          <t>Malte Setkov (DET D)</t>
        </is>
      </c>
    </row>
    <row r="5586">
      <c r="A5586" t="inlineStr">
        <is>
          <t>Malte Stromwall</t>
        </is>
      </c>
      <c r="B5586" t="inlineStr">
        <is>
          <t>CAR</t>
        </is>
      </c>
      <c r="C5586" t="inlineStr">
        <is>
          <t>RW</t>
        </is>
      </c>
      <c r="D5586" t="inlineStr">
        <is>
          <t>F</t>
        </is>
      </c>
      <c r="E5586" t="n">
        <v>32</v>
      </c>
      <c r="F5586" t="inlineStr">
        <is>
          <t>FA</t>
        </is>
      </c>
      <c r="G5586" t="inlineStr">
        <is>
          <t>FA</t>
        </is>
      </c>
      <c r="H5586" s="30" t="n">
        <v>1</v>
      </c>
      <c r="I5586" s="31" t="n">
        <v>0</v>
      </c>
      <c r="J5586" s="31" t="n"/>
      <c r="K5586" s="31" t="n">
        <v>0</v>
      </c>
      <c r="L5586" s="32" t="n"/>
      <c r="M5586" s="31" t="n">
        <v>0</v>
      </c>
      <c r="N5586" s="31" t="n">
        <v>0</v>
      </c>
      <c r="O5586" s="31" t="n"/>
      <c r="P5586" s="31" t="n"/>
      <c r="Q5586" s="31" t="n">
        <v>0</v>
      </c>
      <c r="R5586" s="31" t="n"/>
      <c r="S5586" s="32" t="n"/>
      <c r="T5586" s="32" t="n"/>
      <c r="V5586" t="inlineStr">
        <is>
          <t>03xs8</t>
        </is>
      </c>
      <c r="W5586" t="n">
        <v>5096</v>
      </c>
      <c r="X5586" t="n">
        <v>7092</v>
      </c>
      <c r="Y5586" t="inlineStr">
        <is>
          <t>d76769f8-7636-425e-b973-408b6dc5fe2a</t>
        </is>
      </c>
      <c r="Z5586" t="inlineStr">
        <is>
          <t>Malte Stromwall (CAR RW)</t>
        </is>
      </c>
    </row>
    <row r="5587">
      <c r="A5587" t="inlineStr">
        <is>
          <t>Malte Vass</t>
        </is>
      </c>
      <c r="B5587" t="inlineStr">
        <is>
          <t>CBJ</t>
        </is>
      </c>
      <c r="C5587" t="inlineStr">
        <is>
          <t>D</t>
        </is>
      </c>
      <c r="D5587" t="inlineStr">
        <is>
          <t>D</t>
        </is>
      </c>
      <c r="E5587" t="n">
        <v>19</v>
      </c>
      <c r="F5587" t="inlineStr">
        <is>
          <t>T</t>
        </is>
      </c>
      <c r="G5587" t="inlineStr">
        <is>
          <t>Keith</t>
        </is>
      </c>
      <c r="H5587" s="30" t="n">
        <v>1</v>
      </c>
      <c r="I5587" s="31" t="n">
        <v>0</v>
      </c>
      <c r="J5587" s="31" t="n"/>
      <c r="K5587" s="31" t="n">
        <v>0</v>
      </c>
      <c r="L5587" s="32" t="n"/>
      <c r="M5587" s="31" t="n">
        <v>0</v>
      </c>
      <c r="N5587" s="31" t="n">
        <v>0</v>
      </c>
      <c r="O5587" s="31" t="n"/>
      <c r="P5587" s="31" t="n"/>
      <c r="Q5587" s="31" t="n">
        <v>0</v>
      </c>
      <c r="R5587" s="31" t="n"/>
      <c r="S5587" s="32" t="n"/>
      <c r="T5587" s="32" t="n"/>
      <c r="V5587" t="inlineStr">
        <is>
          <t>06unf</t>
        </is>
      </c>
      <c r="W5587" t="n">
        <v>7475</v>
      </c>
      <c r="Y5587" t="inlineStr">
        <is>
          <t>5a5ac94d-35d6-42be-82cc-3e4fd134e363</t>
        </is>
      </c>
      <c r="Z5587" t="inlineStr">
        <is>
          <t>Malte Vass (CBJ D)</t>
        </is>
      </c>
    </row>
    <row r="5588">
      <c r="A5588" t="inlineStr">
        <is>
          <t>Manix Landry</t>
        </is>
      </c>
      <c r="B5588" t="inlineStr">
        <is>
          <t>(N/A)</t>
        </is>
      </c>
      <c r="C5588" t="inlineStr">
        <is>
          <t>C</t>
        </is>
      </c>
      <c r="D5588" t="inlineStr">
        <is>
          <t>F</t>
        </is>
      </c>
      <c r="E5588" t="n">
        <v>23</v>
      </c>
      <c r="F5588" t="inlineStr">
        <is>
          <t>FA</t>
        </is>
      </c>
      <c r="G5588" t="inlineStr">
        <is>
          <t>FA</t>
        </is>
      </c>
      <c r="H5588" s="30" t="n">
        <v>1</v>
      </c>
      <c r="I5588" s="31" t="n">
        <v>0</v>
      </c>
      <c r="J5588" s="31" t="n"/>
      <c r="K5588" s="31" t="n">
        <v>0</v>
      </c>
      <c r="L5588" s="32" t="n"/>
      <c r="M5588" s="31" t="n">
        <v>0</v>
      </c>
      <c r="N5588" s="31" t="n">
        <v>0</v>
      </c>
      <c r="O5588" s="31" t="n"/>
      <c r="P5588" s="31" t="n"/>
      <c r="Q5588" s="31" t="n">
        <v>0</v>
      </c>
      <c r="R5588" s="31" t="n"/>
      <c r="S5588" s="32" t="n"/>
      <c r="T5588" s="32" t="n"/>
      <c r="V5588" t="inlineStr">
        <is>
          <t>05ufh</t>
        </is>
      </c>
      <c r="Y5588" t="inlineStr">
        <is>
          <t>12102edd-1c7f-4929-a3f1-efa49d579569</t>
        </is>
      </c>
      <c r="Z5588" t="inlineStr">
        <is>
          <t>Manix Landry ((N/A) C)</t>
        </is>
      </c>
    </row>
    <row r="5589">
      <c r="A5589" t="inlineStr">
        <is>
          <t>Mans Forsfjall</t>
        </is>
      </c>
      <c r="B5589" t="inlineStr">
        <is>
          <t>(N/A)</t>
        </is>
      </c>
      <c r="C5589" t="inlineStr">
        <is>
          <t>D</t>
        </is>
      </c>
      <c r="D5589" t="inlineStr">
        <is>
          <t>D</t>
        </is>
      </c>
      <c r="E5589" t="n">
        <v>24</v>
      </c>
      <c r="F5589" t="inlineStr">
        <is>
          <t>FA</t>
        </is>
      </c>
      <c r="G5589" t="inlineStr">
        <is>
          <t>FA</t>
        </is>
      </c>
      <c r="H5589" s="30" t="n">
        <v>1</v>
      </c>
      <c r="I5589" s="31" t="n">
        <v>0</v>
      </c>
      <c r="J5589" s="31" t="n"/>
      <c r="K5589" s="31" t="n">
        <v>0</v>
      </c>
      <c r="L5589" s="32" t="n"/>
      <c r="M5589" s="31" t="n">
        <v>0</v>
      </c>
      <c r="N5589" s="31" t="n">
        <v>0</v>
      </c>
      <c r="O5589" s="31" t="n"/>
      <c r="P5589" s="31" t="n"/>
      <c r="Q5589" s="31" t="n">
        <v>0</v>
      </c>
      <c r="R5589" s="31" t="n"/>
      <c r="S5589" s="32" t="n"/>
      <c r="T5589" s="32" t="n"/>
      <c r="V5589" t="inlineStr">
        <is>
          <t>061bd</t>
        </is>
      </c>
      <c r="Z5589" t="inlineStr">
        <is>
          <t>Mans Forsfjall ((N/A) D)</t>
        </is>
      </c>
    </row>
    <row r="5590">
      <c r="A5590" t="inlineStr">
        <is>
          <t>Mans Goos</t>
        </is>
      </c>
      <c r="B5590" t="inlineStr">
        <is>
          <t>DAL</t>
        </is>
      </c>
      <c r="C5590" t="inlineStr">
        <is>
          <t>G</t>
        </is>
      </c>
      <c r="D5590" t="inlineStr">
        <is>
          <t>G</t>
        </is>
      </c>
      <c r="E5590" t="n">
        <v>19</v>
      </c>
      <c r="F5590" t="inlineStr">
        <is>
          <t>FA</t>
        </is>
      </c>
      <c r="G5590" t="inlineStr">
        <is>
          <t>FA</t>
        </is>
      </c>
      <c r="H5590" s="30" t="n">
        <v>1</v>
      </c>
      <c r="I5590" s="31" t="n">
        <v>0</v>
      </c>
      <c r="J5590" s="31" t="n"/>
      <c r="K5590" s="31" t="n">
        <v>0</v>
      </c>
      <c r="L5590" s="32" t="n"/>
      <c r="M5590" s="31" t="n">
        <v>0</v>
      </c>
      <c r="N5590" s="31" t="n">
        <v>0</v>
      </c>
      <c r="O5590" s="31" t="n"/>
      <c r="P5590" s="31" t="n"/>
      <c r="Q5590" s="31" t="n">
        <v>0</v>
      </c>
      <c r="R5590" s="31" t="n"/>
      <c r="S5590" s="32" t="n"/>
      <c r="T5590" s="32" t="n"/>
      <c r="V5590" t="inlineStr">
        <is>
          <t>06tdo</t>
        </is>
      </c>
      <c r="Y5590" t="inlineStr">
        <is>
          <t>99be89a2-8f18-41e5-a4cf-e87a71f0d9cb</t>
        </is>
      </c>
      <c r="Z5590" t="inlineStr">
        <is>
          <t>Mans Goos (DAL G)</t>
        </is>
      </c>
    </row>
    <row r="5591">
      <c r="A5591" t="inlineStr">
        <is>
          <t>Mans Gudmundsson</t>
        </is>
      </c>
      <c r="B5591" t="inlineStr">
        <is>
          <t>TOR</t>
        </is>
      </c>
      <c r="C5591" t="inlineStr">
        <is>
          <t>D</t>
        </is>
      </c>
      <c r="D5591" t="inlineStr">
        <is>
          <t>D</t>
        </is>
      </c>
      <c r="E5591" t="n">
        <v>18</v>
      </c>
      <c r="F5591" t="inlineStr">
        <is>
          <t>FA</t>
        </is>
      </c>
      <c r="G5591" t="inlineStr">
        <is>
          <t>FA</t>
        </is>
      </c>
      <c r="H5591" s="30" t="n">
        <v>1</v>
      </c>
      <c r="I5591" s="31" t="n">
        <v>0</v>
      </c>
      <c r="J5591" s="31" t="n"/>
      <c r="K5591" s="31" t="n">
        <v>0</v>
      </c>
      <c r="L5591" s="32" t="n"/>
      <c r="M5591" s="31" t="n">
        <v>0</v>
      </c>
      <c r="N5591" s="31" t="n">
        <v>0</v>
      </c>
      <c r="O5591" s="31" t="n"/>
      <c r="P5591" s="31" t="n"/>
      <c r="Q5591" s="31" t="n">
        <v>0</v>
      </c>
      <c r="R5591" s="31" t="n"/>
      <c r="S5591" s="32" t="n"/>
      <c r="T5591" s="32" t="n"/>
      <c r="V5591" t="inlineStr">
        <is>
          <t>076q5</t>
        </is>
      </c>
      <c r="W5591" t="n">
        <v>7735</v>
      </c>
      <c r="Y5591" t="inlineStr">
        <is>
          <t>3aecc790-347e-4b5a-87c3-61ff92deb539</t>
        </is>
      </c>
      <c r="Z5591" t="inlineStr">
        <is>
          <t>Mans Gudmundsson (TOR D)</t>
        </is>
      </c>
    </row>
    <row r="5592">
      <c r="A5592" t="inlineStr">
        <is>
          <t>Mans Josbrant</t>
        </is>
      </c>
      <c r="B5592" t="inlineStr">
        <is>
          <t>(N/A)</t>
        </is>
      </c>
      <c r="C5592" t="inlineStr">
        <is>
          <t>LW</t>
        </is>
      </c>
      <c r="D5592" t="inlineStr">
        <is>
          <t>F</t>
        </is>
      </c>
      <c r="E5592" t="n">
        <v>18</v>
      </c>
      <c r="F5592" t="inlineStr">
        <is>
          <t>FA</t>
        </is>
      </c>
      <c r="G5592" t="inlineStr">
        <is>
          <t>FA</t>
        </is>
      </c>
      <c r="H5592" s="30" t="n">
        <v>1</v>
      </c>
      <c r="I5592" s="31" t="n">
        <v>0</v>
      </c>
      <c r="J5592" s="31" t="n"/>
      <c r="K5592" s="31" t="n">
        <v>0</v>
      </c>
      <c r="L5592" s="32" t="n"/>
      <c r="M5592" s="31" t="n">
        <v>0</v>
      </c>
      <c r="N5592" s="31" t="n">
        <v>0</v>
      </c>
      <c r="O5592" s="31" t="n"/>
      <c r="P5592" s="31" t="n"/>
      <c r="Q5592" s="31" t="n">
        <v>0</v>
      </c>
      <c r="R5592" s="31" t="n"/>
      <c r="S5592" s="32" t="n"/>
      <c r="T5592" s="32" t="n"/>
      <c r="V5592" t="inlineStr">
        <is>
          <t>078ck</t>
        </is>
      </c>
      <c r="Z5592" t="inlineStr">
        <is>
          <t>Mans Josbrant ((N/A) LW)</t>
        </is>
      </c>
    </row>
    <row r="5593">
      <c r="A5593" t="inlineStr">
        <is>
          <t>Mantas Armalis</t>
        </is>
      </c>
      <c r="B5593" t="inlineStr">
        <is>
          <t>(N/A)</t>
        </is>
      </c>
      <c r="C5593" t="inlineStr">
        <is>
          <t>G</t>
        </is>
      </c>
      <c r="D5593" t="inlineStr">
        <is>
          <t>G</t>
        </is>
      </c>
      <c r="E5593" t="n">
        <v>34</v>
      </c>
      <c r="F5593" t="inlineStr">
        <is>
          <t>FA</t>
        </is>
      </c>
      <c r="G5593" t="inlineStr">
        <is>
          <t>FA</t>
        </is>
      </c>
      <c r="H5593" s="30" t="n">
        <v>1</v>
      </c>
      <c r="I5593" s="31" t="n">
        <v>0</v>
      </c>
      <c r="J5593" s="31" t="n"/>
      <c r="K5593" s="31" t="n">
        <v>0</v>
      </c>
      <c r="L5593" s="32" t="n"/>
      <c r="M5593" s="31" t="n">
        <v>0</v>
      </c>
      <c r="N5593" s="31" t="n">
        <v>0</v>
      </c>
      <c r="O5593" s="31" t="n"/>
      <c r="P5593" s="31" t="n"/>
      <c r="Q5593" s="31" t="n">
        <v>0</v>
      </c>
      <c r="R5593" s="31" t="n"/>
      <c r="S5593" s="32" t="n"/>
      <c r="T5593" s="32" t="n"/>
      <c r="V5593" t="inlineStr">
        <is>
          <t>03miy</t>
        </is>
      </c>
      <c r="W5593" t="n">
        <v>5095</v>
      </c>
      <c r="X5593" t="n">
        <v>7091</v>
      </c>
      <c r="Z5593" t="inlineStr">
        <is>
          <t>Mantas Armalis ((N/A) G)</t>
        </is>
      </c>
    </row>
    <row r="5594">
      <c r="A5594" t="inlineStr">
        <is>
          <t>Manuel Wiederer</t>
        </is>
      </c>
      <c r="B5594" t="inlineStr">
        <is>
          <t>(N/A)</t>
        </is>
      </c>
      <c r="C5594" t="inlineStr">
        <is>
          <t>C</t>
        </is>
      </c>
      <c r="D5594" t="inlineStr">
        <is>
          <t>F</t>
        </is>
      </c>
      <c r="E5594" t="n">
        <v>29</v>
      </c>
      <c r="F5594" t="inlineStr">
        <is>
          <t>FA</t>
        </is>
      </c>
      <c r="G5594" t="inlineStr">
        <is>
          <t>FA</t>
        </is>
      </c>
      <c r="H5594" s="30" t="n">
        <v>1</v>
      </c>
      <c r="I5594" s="31" t="n">
        <v>0</v>
      </c>
      <c r="J5594" s="31" t="n"/>
      <c r="K5594" s="31" t="n">
        <v>0</v>
      </c>
      <c r="L5594" s="32" t="n"/>
      <c r="M5594" s="31" t="n">
        <v>0</v>
      </c>
      <c r="N5594" s="31" t="n">
        <v>0</v>
      </c>
      <c r="O5594" s="31" t="n"/>
      <c r="P5594" s="31" t="n"/>
      <c r="Q5594" s="31" t="n">
        <v>0</v>
      </c>
      <c r="R5594" s="31" t="n"/>
      <c r="S5594" s="32" t="n"/>
      <c r="T5594" s="32" t="n"/>
      <c r="V5594" t="inlineStr">
        <is>
          <t>042y2</t>
        </is>
      </c>
      <c r="W5594" t="n">
        <v>5437</v>
      </c>
      <c r="X5594" t="n">
        <v>7255</v>
      </c>
      <c r="Z5594" t="inlineStr">
        <is>
          <t>Manuel Wiederer ((N/A) C)</t>
        </is>
      </c>
    </row>
    <row r="5595">
      <c r="A5595" t="inlineStr">
        <is>
          <t>Marat Khairullin</t>
        </is>
      </c>
      <c r="B5595" t="inlineStr">
        <is>
          <t>(N/A)</t>
        </is>
      </c>
      <c r="C5595" t="inlineStr">
        <is>
          <t>RW</t>
        </is>
      </c>
      <c r="D5595" t="inlineStr">
        <is>
          <t>F</t>
        </is>
      </c>
      <c r="E5595" t="n">
        <v>30</v>
      </c>
      <c r="F5595" t="inlineStr">
        <is>
          <t>FA</t>
        </is>
      </c>
      <c r="G5595" t="inlineStr">
        <is>
          <t>FA</t>
        </is>
      </c>
      <c r="H5595" s="30" t="n">
        <v>1</v>
      </c>
      <c r="I5595" s="31" t="n">
        <v>0</v>
      </c>
      <c r="J5595" s="31" t="n"/>
      <c r="K5595" s="31" t="n">
        <v>0</v>
      </c>
      <c r="L5595" s="32" t="n"/>
      <c r="M5595" s="31" t="n">
        <v>0</v>
      </c>
      <c r="N5595" s="31" t="n">
        <v>0</v>
      </c>
      <c r="O5595" s="31" t="n"/>
      <c r="P5595" s="31" t="n"/>
      <c r="Q5595" s="31" t="n">
        <v>0</v>
      </c>
      <c r="R5595" s="31" t="n"/>
      <c r="S5595" s="32" t="n"/>
      <c r="T5595" s="32" t="n"/>
      <c r="V5595" t="inlineStr">
        <is>
          <t>05y06</t>
        </is>
      </c>
      <c r="Z5595" t="inlineStr">
        <is>
          <t>Marat Khairullin ((N/A) RW)</t>
        </is>
      </c>
    </row>
    <row r="5596">
      <c r="A5596" t="inlineStr">
        <is>
          <t>Marc Cantin</t>
        </is>
      </c>
      <c r="B5596" t="inlineStr">
        <is>
          <t>(N/A)</t>
        </is>
      </c>
      <c r="C5596" t="inlineStr">
        <is>
          <t>D</t>
        </is>
      </c>
      <c r="D5596" t="inlineStr">
        <is>
          <t>D</t>
        </is>
      </c>
      <c r="E5596" t="n">
        <v>36</v>
      </c>
      <c r="F5596" t="inlineStr">
        <is>
          <t>FA</t>
        </is>
      </c>
      <c r="G5596" t="inlineStr">
        <is>
          <t>FA</t>
        </is>
      </c>
      <c r="H5596" s="30" t="n">
        <v>1</v>
      </c>
      <c r="I5596" s="31" t="n">
        <v>0</v>
      </c>
      <c r="J5596" s="31" t="n"/>
      <c r="K5596" s="31" t="n">
        <v>0</v>
      </c>
      <c r="L5596" s="32" t="n"/>
      <c r="M5596" s="31" t="n">
        <v>0</v>
      </c>
      <c r="N5596" s="31" t="n">
        <v>0</v>
      </c>
      <c r="O5596" s="31" t="n"/>
      <c r="P5596" s="31" t="n"/>
      <c r="Q5596" s="31" t="n">
        <v>0</v>
      </c>
      <c r="R5596" s="31" t="n"/>
      <c r="S5596" s="32" t="n"/>
      <c r="T5596" s="32" t="n"/>
      <c r="V5596" t="inlineStr">
        <is>
          <t>02698</t>
        </is>
      </c>
      <c r="X5596" t="n">
        <v>5277</v>
      </c>
      <c r="Z5596" t="inlineStr">
        <is>
          <t>Marc Cantin ((N/A) D)</t>
        </is>
      </c>
    </row>
    <row r="5597">
      <c r="A5597" t="inlineStr">
        <is>
          <t>Marc Cheverie</t>
        </is>
      </c>
      <c r="B5597" t="inlineStr">
        <is>
          <t>(N/A)</t>
        </is>
      </c>
      <c r="C5597" t="inlineStr">
        <is>
          <t>G</t>
        </is>
      </c>
      <c r="D5597" t="inlineStr">
        <is>
          <t>G</t>
        </is>
      </c>
      <c r="E5597" t="n">
        <v>39</v>
      </c>
      <c r="F5597" t="inlineStr">
        <is>
          <t>FA</t>
        </is>
      </c>
      <c r="G5597" t="inlineStr">
        <is>
          <t>FA</t>
        </is>
      </c>
      <c r="H5597" s="30" t="n">
        <v>1</v>
      </c>
      <c r="I5597" s="31" t="n">
        <v>0</v>
      </c>
      <c r="J5597" s="31" t="n"/>
      <c r="K5597" s="31" t="n">
        <v>0</v>
      </c>
      <c r="L5597" s="32" t="n"/>
      <c r="M5597" s="31" t="n">
        <v>0</v>
      </c>
      <c r="N5597" s="31" t="n">
        <v>0</v>
      </c>
      <c r="O5597" s="31" t="n"/>
      <c r="P5597" s="31" t="n"/>
      <c r="Q5597" s="31" t="n">
        <v>0</v>
      </c>
      <c r="R5597" s="31" t="n"/>
      <c r="S5597" s="32" t="n"/>
      <c r="T5597" s="32" t="n"/>
      <c r="V5597" t="inlineStr">
        <is>
          <t>01spx</t>
        </is>
      </c>
      <c r="W5597" t="n">
        <v>3466</v>
      </c>
      <c r="X5597" t="n">
        <v>4950</v>
      </c>
      <c r="Z5597" t="inlineStr">
        <is>
          <t>Marc Cheverie ((N/A) G)</t>
        </is>
      </c>
    </row>
    <row r="5598">
      <c r="A5598" t="inlineStr">
        <is>
          <t>Marc Del Gaizo</t>
        </is>
      </c>
      <c r="B5598" t="inlineStr">
        <is>
          <t>NYR</t>
        </is>
      </c>
      <c r="C5598" t="inlineStr">
        <is>
          <t>D</t>
        </is>
      </c>
      <c r="D5598" t="inlineStr">
        <is>
          <t>D</t>
        </is>
      </c>
      <c r="E5598" t="n">
        <v>26</v>
      </c>
      <c r="F5598" t="inlineStr">
        <is>
          <t>FA</t>
        </is>
      </c>
      <c r="G5598" t="inlineStr">
        <is>
          <t>FA</t>
        </is>
      </c>
      <c r="H5598" s="30" t="n">
        <v>875000</v>
      </c>
      <c r="I5598" s="31" t="n">
        <v>0</v>
      </c>
      <c r="J5598" s="31" t="n"/>
      <c r="K5598" s="31" t="n">
        <v>0</v>
      </c>
      <c r="L5598" s="32" t="n"/>
      <c r="M5598" s="31" t="n">
        <v>0</v>
      </c>
      <c r="N5598" s="31" t="n">
        <v>0</v>
      </c>
      <c r="O5598" s="31" t="n"/>
      <c r="P5598" s="31" t="n"/>
      <c r="Q5598" s="31" t="n">
        <v>0</v>
      </c>
      <c r="R5598" s="31" t="n"/>
      <c r="S5598" s="32" t="n"/>
      <c r="T5598" s="32" t="n"/>
      <c r="V5598" t="inlineStr">
        <is>
          <t>04rna</t>
        </is>
      </c>
      <c r="W5598" t="n">
        <v>6162</v>
      </c>
      <c r="Y5598" t="inlineStr">
        <is>
          <t>19287528-d5ce-453d-a3f4-82c71097a5f4</t>
        </is>
      </c>
      <c r="Z5598" t="inlineStr">
        <is>
          <t>Marc Del Gaizo (NYR D)</t>
        </is>
      </c>
    </row>
    <row r="5599">
      <c r="A5599" t="inlineStr">
        <is>
          <t>Marc Hagel</t>
        </is>
      </c>
      <c r="B5599" t="inlineStr">
        <is>
          <t>(N/A)</t>
        </is>
      </c>
      <c r="C5599" t="inlineStr">
        <is>
          <t>RW</t>
        </is>
      </c>
      <c r="D5599" t="inlineStr">
        <is>
          <t>F</t>
        </is>
      </c>
      <c r="E5599" t="n">
        <v>38</v>
      </c>
      <c r="F5599" t="inlineStr">
        <is>
          <t>FA</t>
        </is>
      </c>
      <c r="G5599" t="inlineStr">
        <is>
          <t>FA</t>
        </is>
      </c>
      <c r="H5599" s="30" t="n">
        <v>1</v>
      </c>
      <c r="I5599" s="31" t="n">
        <v>0</v>
      </c>
      <c r="J5599" s="31" t="n"/>
      <c r="K5599" s="31" t="n">
        <v>0</v>
      </c>
      <c r="L5599" s="32" t="n"/>
      <c r="M5599" s="31" t="n">
        <v>0</v>
      </c>
      <c r="N5599" s="31" t="n">
        <v>0</v>
      </c>
      <c r="O5599" s="31" t="n"/>
      <c r="P5599" s="31" t="n"/>
      <c r="Q5599" s="31" t="n">
        <v>0</v>
      </c>
      <c r="R5599" s="31" t="n"/>
      <c r="S5599" s="32" t="n"/>
      <c r="T5599" s="32" t="n"/>
      <c r="V5599" t="inlineStr">
        <is>
          <t>03rlr</t>
        </is>
      </c>
      <c r="W5599" t="n">
        <v>4983</v>
      </c>
      <c r="X5599" t="n">
        <v>6956</v>
      </c>
      <c r="Z5599" t="inlineStr">
        <is>
          <t>Marc Hagel ((N/A) RW)</t>
        </is>
      </c>
    </row>
    <row r="5600">
      <c r="A5600" t="inlineStr">
        <is>
          <t>Marc Johnstone</t>
        </is>
      </c>
      <c r="B5600" t="inlineStr">
        <is>
          <t>TOR</t>
        </is>
      </c>
      <c r="C5600" t="inlineStr">
        <is>
          <t>RW</t>
        </is>
      </c>
      <c r="D5600" t="inlineStr">
        <is>
          <t>F</t>
        </is>
      </c>
      <c r="E5600" t="n">
        <v>30</v>
      </c>
      <c r="F5600" t="inlineStr">
        <is>
          <t>FA</t>
        </is>
      </c>
      <c r="G5600" t="inlineStr">
        <is>
          <t>FA</t>
        </is>
      </c>
      <c r="H5600" s="30" t="n">
        <v>1</v>
      </c>
      <c r="I5600" s="31" t="n">
        <v>0</v>
      </c>
      <c r="J5600" s="31" t="n"/>
      <c r="K5600" s="31" t="n">
        <v>0</v>
      </c>
      <c r="L5600" s="32" t="n"/>
      <c r="M5600" s="31" t="n">
        <v>0</v>
      </c>
      <c r="N5600" s="31" t="n">
        <v>0</v>
      </c>
      <c r="O5600" s="31" t="n"/>
      <c r="P5600" s="31" t="n"/>
      <c r="Q5600" s="31" t="n">
        <v>0</v>
      </c>
      <c r="R5600" s="31" t="n"/>
      <c r="S5600" s="32" t="n"/>
      <c r="T5600" s="32" t="n"/>
      <c r="V5600" t="inlineStr">
        <is>
          <t>06cn9</t>
        </is>
      </c>
      <c r="W5600" t="n">
        <v>7038</v>
      </c>
      <c r="Y5600" t="inlineStr">
        <is>
          <t>552e9e06-8a0c-4c08-ba26-a10b834a185a</t>
        </is>
      </c>
      <c r="Z5600" t="inlineStr">
        <is>
          <t>Marc Johnstone (TOR RW)</t>
        </is>
      </c>
    </row>
    <row r="5601">
      <c r="A5601" t="inlineStr">
        <is>
          <t>Marc Lajoie</t>
        </is>
      </c>
      <c r="B5601" t="inlineStr">
        <is>
          <t>(N/A)</t>
        </is>
      </c>
      <c r="C5601" t="inlineStr">
        <is>
          <t>D</t>
        </is>
      </c>
      <c r="D5601" t="inlineStr">
        <is>
          <t>D</t>
        </is>
      </c>
      <c r="E5601" t="n">
        <v>23</v>
      </c>
      <c r="F5601" t="inlineStr">
        <is>
          <t>FA</t>
        </is>
      </c>
      <c r="G5601" t="inlineStr">
        <is>
          <t>FA</t>
        </is>
      </c>
      <c r="H5601" s="30" t="n">
        <v>1</v>
      </c>
      <c r="I5601" s="31" t="n">
        <v>0</v>
      </c>
      <c r="J5601" s="31" t="n"/>
      <c r="K5601" s="31" t="n">
        <v>0</v>
      </c>
      <c r="L5601" s="32" t="n"/>
      <c r="M5601" s="31" t="n">
        <v>0</v>
      </c>
      <c r="N5601" s="31" t="n">
        <v>0</v>
      </c>
      <c r="O5601" s="31" t="n"/>
      <c r="P5601" s="31" t="n"/>
      <c r="Q5601" s="31" t="n">
        <v>0</v>
      </c>
      <c r="R5601" s="31" t="n"/>
      <c r="S5601" s="32" t="n"/>
      <c r="T5601" s="32" t="n"/>
      <c r="V5601" t="inlineStr">
        <is>
          <t>05u0p</t>
        </is>
      </c>
      <c r="Y5601" t="inlineStr">
        <is>
          <t>c38ca7df-ba5b-4622-8752-d5779e896743</t>
        </is>
      </c>
      <c r="Z5601" t="inlineStr">
        <is>
          <t>Marc Lajoie ((N/A) D)</t>
        </is>
      </c>
    </row>
    <row r="5602">
      <c r="A5602" t="inlineStr">
        <is>
          <t>Marc McNulty</t>
        </is>
      </c>
      <c r="B5602" t="inlineStr">
        <is>
          <t>DET</t>
        </is>
      </c>
      <c r="C5602" t="inlineStr">
        <is>
          <t>D</t>
        </is>
      </c>
      <c r="D5602" t="inlineStr">
        <is>
          <t>D</t>
        </is>
      </c>
      <c r="E5602" t="n">
        <v>31</v>
      </c>
      <c r="F5602" t="inlineStr">
        <is>
          <t>FA</t>
        </is>
      </c>
      <c r="G5602" t="inlineStr">
        <is>
          <t>FA</t>
        </is>
      </c>
      <c r="H5602" s="30" t="n">
        <v>1</v>
      </c>
      <c r="I5602" s="31" t="n">
        <v>0</v>
      </c>
      <c r="J5602" s="31" t="n"/>
      <c r="K5602" s="31" t="n">
        <v>0</v>
      </c>
      <c r="L5602" s="32" t="n"/>
      <c r="M5602" s="31" t="n">
        <v>0</v>
      </c>
      <c r="N5602" s="31" t="n">
        <v>0</v>
      </c>
      <c r="O5602" s="31" t="n"/>
      <c r="P5602" s="31" t="n"/>
      <c r="Q5602" s="31" t="n">
        <v>0</v>
      </c>
      <c r="R5602" s="31" t="n"/>
      <c r="S5602" s="32" t="n"/>
      <c r="T5602" s="32" t="n"/>
      <c r="V5602" t="inlineStr">
        <is>
          <t>031sn</t>
        </is>
      </c>
      <c r="X5602" t="n">
        <v>6148</v>
      </c>
      <c r="Z5602" t="inlineStr">
        <is>
          <t>Marc McNulty (DET D)</t>
        </is>
      </c>
    </row>
    <row r="5603">
      <c r="A5603" t="inlineStr">
        <is>
          <t>Marc Methot</t>
        </is>
      </c>
      <c r="B5603" t="inlineStr">
        <is>
          <t>(N/A)</t>
        </is>
      </c>
      <c r="C5603" t="inlineStr">
        <is>
          <t>D</t>
        </is>
      </c>
      <c r="D5603" t="inlineStr">
        <is>
          <t>D</t>
        </is>
      </c>
      <c r="E5603" t="n">
        <v>41</v>
      </c>
      <c r="F5603" t="inlineStr">
        <is>
          <t>FA</t>
        </is>
      </c>
      <c r="G5603" t="inlineStr">
        <is>
          <t>FA</t>
        </is>
      </c>
      <c r="H5603" s="30" t="n">
        <v>1</v>
      </c>
      <c r="I5603" s="31" t="n">
        <v>0</v>
      </c>
      <c r="J5603" s="31" t="n"/>
      <c r="K5603" s="31" t="n">
        <v>0</v>
      </c>
      <c r="L5603" s="32" t="n"/>
      <c r="M5603" s="31" t="n">
        <v>0</v>
      </c>
      <c r="N5603" s="31" t="n">
        <v>0</v>
      </c>
      <c r="O5603" s="31" t="n"/>
      <c r="P5603" s="31" t="n"/>
      <c r="Q5603" s="31" t="n">
        <v>0</v>
      </c>
      <c r="R5603" s="31" t="n"/>
      <c r="S5603" s="32" t="n"/>
      <c r="T5603" s="32" t="n"/>
      <c r="V5603" t="inlineStr">
        <is>
          <t>003mt</t>
        </is>
      </c>
      <c r="W5603" t="n">
        <v>2735</v>
      </c>
      <c r="X5603" t="n">
        <v>3526</v>
      </c>
      <c r="Z5603" t="inlineStr">
        <is>
          <t>Marc Methot ((N/A) D)</t>
        </is>
      </c>
    </row>
    <row r="5604">
      <c r="A5604" t="inlineStr">
        <is>
          <t>Marc Michaelis</t>
        </is>
      </c>
      <c r="B5604" t="inlineStr">
        <is>
          <t>(N/A)</t>
        </is>
      </c>
      <c r="C5604" t="inlineStr">
        <is>
          <t>LW</t>
        </is>
      </c>
      <c r="D5604" t="inlineStr">
        <is>
          <t>F</t>
        </is>
      </c>
      <c r="E5604" t="n">
        <v>31</v>
      </c>
      <c r="F5604" t="inlineStr">
        <is>
          <t>FA</t>
        </is>
      </c>
      <c r="G5604" t="inlineStr">
        <is>
          <t>FA</t>
        </is>
      </c>
      <c r="H5604" s="30" t="n">
        <v>1</v>
      </c>
      <c r="I5604" s="31" t="n">
        <v>0</v>
      </c>
      <c r="J5604" s="31" t="n"/>
      <c r="K5604" s="31" t="n">
        <v>0</v>
      </c>
      <c r="L5604" s="32" t="n"/>
      <c r="M5604" s="31" t="n">
        <v>0</v>
      </c>
      <c r="N5604" s="31" t="n">
        <v>0</v>
      </c>
      <c r="O5604" s="31" t="n"/>
      <c r="P5604" s="31" t="n"/>
      <c r="Q5604" s="31" t="n">
        <v>0</v>
      </c>
      <c r="R5604" s="31" t="n"/>
      <c r="S5604" s="32" t="n"/>
      <c r="T5604" s="32" t="n"/>
      <c r="V5604" t="inlineStr">
        <is>
          <t>0507b</t>
        </is>
      </c>
      <c r="W5604" t="n">
        <v>6233</v>
      </c>
      <c r="X5604" t="n">
        <v>8594</v>
      </c>
      <c r="Y5604" t="inlineStr">
        <is>
          <t>059744dd-4663-4a20-af5c-287e51213862</t>
        </is>
      </c>
      <c r="Z5604" t="inlineStr">
        <is>
          <t>Marc Michaelis ((N/A) LW)</t>
        </is>
      </c>
    </row>
    <row r="5605">
      <c r="A5605" t="inlineStr">
        <is>
          <t>Marc Staal</t>
        </is>
      </c>
      <c r="B5605" t="inlineStr">
        <is>
          <t>(N/A)</t>
        </is>
      </c>
      <c r="C5605" t="inlineStr">
        <is>
          <t>D</t>
        </is>
      </c>
      <c r="D5605" t="inlineStr">
        <is>
          <t>D</t>
        </is>
      </c>
      <c r="E5605" t="n">
        <v>39</v>
      </c>
      <c r="F5605" t="inlineStr">
        <is>
          <t>FA</t>
        </is>
      </c>
      <c r="G5605" t="inlineStr">
        <is>
          <t>FA</t>
        </is>
      </c>
      <c r="H5605" s="30" t="n">
        <v>1</v>
      </c>
      <c r="I5605" s="31" t="n">
        <v>0</v>
      </c>
      <c r="J5605" s="31" t="n"/>
      <c r="K5605" s="31" t="n">
        <v>0</v>
      </c>
      <c r="L5605" s="32" t="n"/>
      <c r="M5605" s="31" t="n">
        <v>0</v>
      </c>
      <c r="N5605" s="31" t="n">
        <v>0</v>
      </c>
      <c r="O5605" s="31" t="n"/>
      <c r="P5605" s="31" t="n"/>
      <c r="Q5605" s="31" t="n">
        <v>0</v>
      </c>
      <c r="R5605" s="31" t="n"/>
      <c r="S5605" s="32" t="n"/>
      <c r="T5605" s="32" t="n"/>
      <c r="V5605" t="inlineStr">
        <is>
          <t>00414</t>
        </is>
      </c>
      <c r="W5605" t="n">
        <v>2298</v>
      </c>
      <c r="X5605" t="n">
        <v>3789</v>
      </c>
      <c r="Y5605" t="inlineStr">
        <is>
          <t>4332f9f8-0f24-11e2-8525-18a905767e44</t>
        </is>
      </c>
      <c r="Z5605" t="inlineStr">
        <is>
          <t>Marc Staal ((N/A) D)</t>
        </is>
      </c>
    </row>
    <row r="5606">
      <c r="A5606" t="inlineStr">
        <is>
          <t>Marc-Andre Bernier</t>
        </is>
      </c>
      <c r="B5606" t="inlineStr">
        <is>
          <t>EDM</t>
        </is>
      </c>
      <c r="C5606" t="inlineStr">
        <is>
          <t>RW</t>
        </is>
      </c>
      <c r="D5606" t="inlineStr">
        <is>
          <t>F</t>
        </is>
      </c>
      <c r="E5606" t="n">
        <v>41</v>
      </c>
      <c r="F5606" t="inlineStr">
        <is>
          <t>FA</t>
        </is>
      </c>
      <c r="G5606" t="inlineStr">
        <is>
          <t>FA</t>
        </is>
      </c>
      <c r="H5606" s="30" t="n">
        <v>1</v>
      </c>
      <c r="I5606" s="31" t="n">
        <v>0</v>
      </c>
      <c r="J5606" s="31" t="n"/>
      <c r="K5606" s="31" t="n">
        <v>0</v>
      </c>
      <c r="L5606" s="32" t="n"/>
      <c r="M5606" s="31" t="n">
        <v>0</v>
      </c>
      <c r="N5606" s="31" t="n">
        <v>0</v>
      </c>
      <c r="O5606" s="31" t="n"/>
      <c r="P5606" s="31" t="n"/>
      <c r="Q5606" s="31" t="n">
        <v>0</v>
      </c>
      <c r="R5606" s="31" t="n"/>
      <c r="S5606" s="32" t="n"/>
      <c r="T5606" s="32" t="n"/>
      <c r="V5606" t="inlineStr">
        <is>
          <t>004p2</t>
        </is>
      </c>
      <c r="W5606" t="n">
        <v>1964</v>
      </c>
      <c r="X5606" t="n">
        <v>3449</v>
      </c>
      <c r="Z5606" t="inlineStr">
        <is>
          <t>Marc-Andre Bernier (EDM RW)</t>
        </is>
      </c>
    </row>
    <row r="5607">
      <c r="A5607" t="inlineStr">
        <is>
          <t>Marc-Andre Bourdon</t>
        </is>
      </c>
      <c r="B5607" t="inlineStr">
        <is>
          <t>(N/A)</t>
        </is>
      </c>
      <c r="C5607" t="inlineStr">
        <is>
          <t>D</t>
        </is>
      </c>
      <c r="D5607" t="inlineStr">
        <is>
          <t>D</t>
        </is>
      </c>
      <c r="E5607" t="n">
        <v>36</v>
      </c>
      <c r="F5607" t="inlineStr">
        <is>
          <t>FA</t>
        </is>
      </c>
      <c r="G5607" t="inlineStr">
        <is>
          <t>FA</t>
        </is>
      </c>
      <c r="H5607" s="30" t="n">
        <v>1</v>
      </c>
      <c r="I5607" s="31" t="n">
        <v>0</v>
      </c>
      <c r="J5607" s="31" t="n"/>
      <c r="K5607" s="31" t="n">
        <v>0</v>
      </c>
      <c r="L5607" s="32" t="n"/>
      <c r="M5607" s="31" t="n">
        <v>0</v>
      </c>
      <c r="N5607" s="31" t="n">
        <v>0</v>
      </c>
      <c r="O5607" s="31" t="n"/>
      <c r="P5607" s="31" t="n"/>
      <c r="Q5607" s="31" t="n">
        <v>0</v>
      </c>
      <c r="R5607" s="31" t="n"/>
      <c r="S5607" s="32" t="n"/>
      <c r="T5607" s="32" t="n"/>
      <c r="V5607" t="inlineStr">
        <is>
          <t>01d6d</t>
        </is>
      </c>
      <c r="W5607" t="n">
        <v>3396</v>
      </c>
      <c r="X5607" t="n">
        <v>4737</v>
      </c>
      <c r="Z5607" t="inlineStr">
        <is>
          <t>Marc-Andre Bourdon ((N/A) D)</t>
        </is>
      </c>
    </row>
    <row r="5608">
      <c r="A5608" t="inlineStr">
        <is>
          <t>Marc-Andre Cliche</t>
        </is>
      </c>
      <c r="B5608" t="inlineStr">
        <is>
          <t>TOR</t>
        </is>
      </c>
      <c r="C5608" t="inlineStr">
        <is>
          <t>RW</t>
        </is>
      </c>
      <c r="D5608" t="inlineStr">
        <is>
          <t>F</t>
        </is>
      </c>
      <c r="E5608" t="n">
        <v>39</v>
      </c>
      <c r="F5608" t="inlineStr">
        <is>
          <t>FA</t>
        </is>
      </c>
      <c r="G5608" t="inlineStr">
        <is>
          <t>FA</t>
        </is>
      </c>
      <c r="H5608" s="30" t="n">
        <v>1</v>
      </c>
      <c r="I5608" s="31" t="n">
        <v>0</v>
      </c>
      <c r="J5608" s="31" t="n"/>
      <c r="K5608" s="31" t="n">
        <v>0</v>
      </c>
      <c r="L5608" s="32" t="n"/>
      <c r="M5608" s="31" t="n">
        <v>0</v>
      </c>
      <c r="N5608" s="31" t="n">
        <v>0</v>
      </c>
      <c r="O5608" s="31" t="n"/>
      <c r="P5608" s="31" t="n"/>
      <c r="Q5608" s="31" t="n">
        <v>0</v>
      </c>
      <c r="R5608" s="31" t="n"/>
      <c r="S5608" s="32" t="n"/>
      <c r="T5608" s="32" t="n"/>
      <c r="V5608" t="inlineStr">
        <is>
          <t>003st</t>
        </is>
      </c>
      <c r="W5608" t="n">
        <v>2352</v>
      </c>
      <c r="X5608" t="n">
        <v>4114</v>
      </c>
      <c r="Z5608" t="inlineStr">
        <is>
          <t>Marc-Andre Cliche (TOR RW)</t>
        </is>
      </c>
    </row>
    <row r="5609">
      <c r="A5609" t="inlineStr">
        <is>
          <t>Marc-Andre Gaudet</t>
        </is>
      </c>
      <c r="B5609" t="inlineStr">
        <is>
          <t>STL</t>
        </is>
      </c>
      <c r="C5609" t="inlineStr">
        <is>
          <t>D</t>
        </is>
      </c>
      <c r="D5609" t="inlineStr">
        <is>
          <t>D</t>
        </is>
      </c>
      <c r="E5609" t="n">
        <v>22</v>
      </c>
      <c r="F5609" t="inlineStr">
        <is>
          <t>FA</t>
        </is>
      </c>
      <c r="G5609" t="inlineStr">
        <is>
          <t>FA</t>
        </is>
      </c>
      <c r="H5609" s="30" t="n">
        <v>802500</v>
      </c>
      <c r="I5609" s="31" t="n">
        <v>0</v>
      </c>
      <c r="J5609" s="31" t="n"/>
      <c r="K5609" s="31" t="n">
        <v>0</v>
      </c>
      <c r="L5609" s="32" t="n"/>
      <c r="M5609" s="31" t="n">
        <v>0</v>
      </c>
      <c r="N5609" s="31" t="n">
        <v>0</v>
      </c>
      <c r="O5609" s="31" t="n"/>
      <c r="P5609" s="31" t="n"/>
      <c r="Q5609" s="31" t="n">
        <v>0</v>
      </c>
      <c r="R5609" s="31" t="n"/>
      <c r="S5609" s="32" t="n"/>
      <c r="T5609" s="32" t="n"/>
      <c r="V5609" t="inlineStr">
        <is>
          <t>0618o</t>
        </is>
      </c>
      <c r="W5609" t="n">
        <v>6841</v>
      </c>
      <c r="Y5609" t="inlineStr">
        <is>
          <t>9d085ef3-950a-42b4-a682-79200868eab7</t>
        </is>
      </c>
      <c r="Z5609" t="inlineStr">
        <is>
          <t>Marc-Andre Gaudet (STL D)</t>
        </is>
      </c>
    </row>
    <row r="5610">
      <c r="A5610" t="inlineStr">
        <is>
          <t>Marc-Andre Gragnani</t>
        </is>
      </c>
      <c r="B5610" t="inlineStr">
        <is>
          <t>(N/A)</t>
        </is>
      </c>
      <c r="C5610" t="inlineStr">
        <is>
          <t>D</t>
        </is>
      </c>
      <c r="D5610" t="inlineStr">
        <is>
          <t>D</t>
        </is>
      </c>
      <c r="E5610" t="n">
        <v>39</v>
      </c>
      <c r="F5610" t="inlineStr">
        <is>
          <t>FA</t>
        </is>
      </c>
      <c r="G5610" t="inlineStr">
        <is>
          <t>FA</t>
        </is>
      </c>
      <c r="H5610" s="30" t="n">
        <v>1</v>
      </c>
      <c r="I5610" s="31" t="n">
        <v>0</v>
      </c>
      <c r="J5610" s="31" t="n"/>
      <c r="K5610" s="31" t="n">
        <v>0</v>
      </c>
      <c r="L5610" s="32" t="n"/>
      <c r="M5610" s="31" t="n">
        <v>0</v>
      </c>
      <c r="N5610" s="31" t="n">
        <v>0</v>
      </c>
      <c r="O5610" s="31" t="n"/>
      <c r="P5610" s="31" t="n"/>
      <c r="Q5610" s="31" t="n">
        <v>0</v>
      </c>
      <c r="R5610" s="31" t="n"/>
      <c r="S5610" s="32" t="n"/>
      <c r="T5610" s="32" t="n"/>
      <c r="V5610" t="inlineStr">
        <is>
          <t>004k7</t>
        </is>
      </c>
      <c r="W5610" t="n">
        <v>2908</v>
      </c>
      <c r="X5610" t="n">
        <v>4236</v>
      </c>
      <c r="Z5610" t="inlineStr">
        <is>
          <t>Marc-Andre Gragnani ((N/A) D)</t>
        </is>
      </c>
    </row>
    <row r="5611">
      <c r="A5611" t="inlineStr">
        <is>
          <t>Marc-Antoine Gelinas</t>
        </is>
      </c>
      <c r="B5611" t="inlineStr">
        <is>
          <t>(N/A)</t>
        </is>
      </c>
      <c r="C5611" t="inlineStr">
        <is>
          <t>G</t>
        </is>
      </c>
      <c r="D5611" t="inlineStr">
        <is>
          <t>G</t>
        </is>
      </c>
      <c r="E5611" t="n">
        <v>37</v>
      </c>
      <c r="F5611" t="inlineStr">
        <is>
          <t>FA</t>
        </is>
      </c>
      <c r="G5611" t="inlineStr">
        <is>
          <t>FA</t>
        </is>
      </c>
      <c r="H5611" s="30" t="n">
        <v>1</v>
      </c>
      <c r="I5611" s="31" t="n">
        <v>0</v>
      </c>
      <c r="J5611" s="31" t="n"/>
      <c r="K5611" s="31" t="n">
        <v>0</v>
      </c>
      <c r="L5611" s="32" t="n"/>
      <c r="M5611" s="31" t="n">
        <v>0</v>
      </c>
      <c r="N5611" s="31" t="n">
        <v>0</v>
      </c>
      <c r="O5611" s="31" t="n"/>
      <c r="P5611" s="31" t="n"/>
      <c r="Q5611" s="31" t="n">
        <v>0</v>
      </c>
      <c r="R5611" s="31" t="n"/>
      <c r="S5611" s="32" t="n"/>
      <c r="T5611" s="32" t="n"/>
      <c r="V5611" t="inlineStr">
        <is>
          <t>024d7</t>
        </is>
      </c>
      <c r="Z5611" t="inlineStr">
        <is>
          <t>Marc-Antoine Gelinas ((N/A) G)</t>
        </is>
      </c>
    </row>
    <row r="5612">
      <c r="A5612" t="inlineStr">
        <is>
          <t>Marc-Antoine Pepin</t>
        </is>
      </c>
      <c r="B5612" t="inlineStr">
        <is>
          <t>TOR</t>
        </is>
      </c>
      <c r="C5612" t="inlineStr">
        <is>
          <t>D</t>
        </is>
      </c>
      <c r="D5612" t="inlineStr">
        <is>
          <t>D</t>
        </is>
      </c>
      <c r="E5612" t="n">
        <v>25</v>
      </c>
      <c r="F5612" t="inlineStr">
        <is>
          <t>FA</t>
        </is>
      </c>
      <c r="G5612" t="inlineStr">
        <is>
          <t>FA</t>
        </is>
      </c>
      <c r="H5612" s="30" t="n">
        <v>1</v>
      </c>
      <c r="I5612" s="31" t="n">
        <v>0</v>
      </c>
      <c r="J5612" s="31" t="n"/>
      <c r="K5612" s="31" t="n">
        <v>0</v>
      </c>
      <c r="L5612" s="32" t="n"/>
      <c r="M5612" s="31" t="n">
        <v>0</v>
      </c>
      <c r="N5612" s="31" t="n">
        <v>0</v>
      </c>
      <c r="O5612" s="31" t="n"/>
      <c r="P5612" s="31" t="n"/>
      <c r="Q5612" s="31" t="n">
        <v>0</v>
      </c>
      <c r="R5612" s="31" t="n"/>
      <c r="S5612" s="32" t="n"/>
      <c r="T5612" s="32" t="n"/>
      <c r="V5612" t="inlineStr">
        <is>
          <t>0599e</t>
        </is>
      </c>
      <c r="X5612" t="n">
        <v>8569</v>
      </c>
      <c r="Z5612" t="inlineStr">
        <is>
          <t>Marc-Antoine Pepin (TOR D)</t>
        </is>
      </c>
    </row>
    <row r="5613">
      <c r="A5613" t="inlineStr">
        <is>
          <t>Marc-Antoine Pouliot</t>
        </is>
      </c>
      <c r="B5613" t="inlineStr">
        <is>
          <t>(N/A)</t>
        </is>
      </c>
      <c r="C5613" t="inlineStr">
        <is>
          <t>C</t>
        </is>
      </c>
      <c r="D5613" t="inlineStr">
        <is>
          <t>F</t>
        </is>
      </c>
      <c r="E5613" t="n">
        <v>41</v>
      </c>
      <c r="F5613" t="inlineStr">
        <is>
          <t>FA</t>
        </is>
      </c>
      <c r="G5613" t="inlineStr">
        <is>
          <t>FA</t>
        </is>
      </c>
      <c r="H5613" s="30" t="n">
        <v>1</v>
      </c>
      <c r="I5613" s="31" t="n">
        <v>0</v>
      </c>
      <c r="J5613" s="31" t="n"/>
      <c r="K5613" s="31" t="n">
        <v>0</v>
      </c>
      <c r="L5613" s="32" t="n"/>
      <c r="M5613" s="31" t="n">
        <v>0</v>
      </c>
      <c r="N5613" s="31" t="n">
        <v>0</v>
      </c>
      <c r="O5613" s="31" t="n"/>
      <c r="P5613" s="31" t="n"/>
      <c r="Q5613" s="31" t="n">
        <v>0</v>
      </c>
      <c r="R5613" s="31" t="n"/>
      <c r="S5613" s="32" t="n"/>
      <c r="T5613" s="32" t="n"/>
      <c r="V5613" t="inlineStr">
        <is>
          <t>003qp</t>
        </is>
      </c>
      <c r="W5613" t="n">
        <v>1916</v>
      </c>
      <c r="X5613" t="n">
        <v>3360</v>
      </c>
      <c r="Z5613" t="inlineStr">
        <is>
          <t>Marc-Antoine Pouliot ((N/A) C)</t>
        </is>
      </c>
    </row>
    <row r="5614">
      <c r="A5614" t="inlineStr">
        <is>
          <t>Marc-Edouard Vlasic</t>
        </is>
      </c>
      <c r="B5614" t="inlineStr">
        <is>
          <t>(N/A)</t>
        </is>
      </c>
      <c r="C5614" t="inlineStr">
        <is>
          <t>D</t>
        </is>
      </c>
      <c r="D5614" t="inlineStr">
        <is>
          <t>D</t>
        </is>
      </c>
      <c r="E5614" t="n">
        <v>39</v>
      </c>
      <c r="F5614" t="inlineStr">
        <is>
          <t>FA</t>
        </is>
      </c>
      <c r="G5614" t="inlineStr">
        <is>
          <t>FA</t>
        </is>
      </c>
      <c r="H5614" s="30" t="n">
        <v>1</v>
      </c>
      <c r="I5614" s="31" t="n">
        <v>0</v>
      </c>
      <c r="J5614" s="31" t="n"/>
      <c r="K5614" s="31" t="n">
        <v>0</v>
      </c>
      <c r="L5614" s="32" t="n"/>
      <c r="M5614" s="31" t="n">
        <v>0</v>
      </c>
      <c r="N5614" s="31" t="n">
        <v>0</v>
      </c>
      <c r="O5614" s="31" t="n"/>
      <c r="P5614" s="31" t="n"/>
      <c r="Q5614" s="31" t="n">
        <v>0</v>
      </c>
      <c r="R5614" s="31" t="n"/>
      <c r="S5614" s="32" t="n"/>
      <c r="T5614" s="32" t="n"/>
      <c r="V5614" t="inlineStr">
        <is>
          <t>00477</t>
        </is>
      </c>
      <c r="W5614" t="n">
        <v>2332</v>
      </c>
      <c r="X5614" t="n">
        <v>3829</v>
      </c>
      <c r="Y5614" t="inlineStr">
        <is>
          <t>42919aaf-0f24-11e2-8525-18a905767e44</t>
        </is>
      </c>
      <c r="Z5614" t="inlineStr">
        <is>
          <t>Marc-Edouard Vlasic ((N/A) D)</t>
        </is>
      </c>
    </row>
    <row r="5615">
      <c r="A5615" t="inlineStr">
        <is>
          <t>Marc-Olivier Crevier-Morin</t>
        </is>
      </c>
      <c r="B5615" t="inlineStr">
        <is>
          <t>NYR</t>
        </is>
      </c>
      <c r="C5615" t="inlineStr">
        <is>
          <t>D</t>
        </is>
      </c>
      <c r="D5615" t="inlineStr">
        <is>
          <t>D</t>
        </is>
      </c>
      <c r="E5615" t="n">
        <v>30</v>
      </c>
      <c r="F5615" t="inlineStr">
        <is>
          <t>FA</t>
        </is>
      </c>
      <c r="G5615" t="inlineStr">
        <is>
          <t>FA</t>
        </is>
      </c>
      <c r="H5615" s="30" t="n">
        <v>1</v>
      </c>
      <c r="I5615" s="31" t="n">
        <v>0</v>
      </c>
      <c r="J5615" s="31" t="n"/>
      <c r="K5615" s="31" t="n">
        <v>0</v>
      </c>
      <c r="L5615" s="32" t="n"/>
      <c r="M5615" s="31" t="n">
        <v>0</v>
      </c>
      <c r="N5615" s="31" t="n">
        <v>0</v>
      </c>
      <c r="O5615" s="31" t="n"/>
      <c r="P5615" s="31" t="n"/>
      <c r="Q5615" s="31" t="n">
        <v>0</v>
      </c>
      <c r="R5615" s="31" t="n"/>
      <c r="S5615" s="32" t="n"/>
      <c r="T5615" s="32" t="n"/>
      <c r="V5615" t="inlineStr">
        <is>
          <t>04xbf</t>
        </is>
      </c>
      <c r="X5615" t="n">
        <v>8170</v>
      </c>
      <c r="Z5615" t="inlineStr">
        <is>
          <t>Marc-Olivier Crevier-Morin (NYR D)</t>
        </is>
      </c>
    </row>
    <row r="5616">
      <c r="A5616" t="inlineStr">
        <is>
          <t>Marc-Olivier Duquette</t>
        </is>
      </c>
      <c r="B5616" t="inlineStr">
        <is>
          <t>(N/A)</t>
        </is>
      </c>
      <c r="C5616" t="inlineStr">
        <is>
          <t>D</t>
        </is>
      </c>
      <c r="D5616" t="inlineStr">
        <is>
          <t>D</t>
        </is>
      </c>
      <c r="E5616" t="n">
        <v>28</v>
      </c>
      <c r="F5616" t="inlineStr">
        <is>
          <t>FA</t>
        </is>
      </c>
      <c r="G5616" t="inlineStr">
        <is>
          <t>FA</t>
        </is>
      </c>
      <c r="H5616" s="30" t="n">
        <v>1</v>
      </c>
      <c r="I5616" s="31" t="n">
        <v>0</v>
      </c>
      <c r="J5616" s="31" t="n"/>
      <c r="K5616" s="31" t="n">
        <v>0</v>
      </c>
      <c r="L5616" s="32" t="n"/>
      <c r="M5616" s="31" t="n">
        <v>0</v>
      </c>
      <c r="N5616" s="31" t="n">
        <v>0</v>
      </c>
      <c r="O5616" s="31" t="n"/>
      <c r="P5616" s="31" t="n"/>
      <c r="Q5616" s="31" t="n">
        <v>0</v>
      </c>
      <c r="R5616" s="31" t="n"/>
      <c r="S5616" s="32" t="n"/>
      <c r="T5616" s="32" t="n"/>
      <c r="V5616" t="inlineStr">
        <is>
          <t>04l93</t>
        </is>
      </c>
      <c r="X5616" t="n">
        <v>7841</v>
      </c>
      <c r="Z5616" t="inlineStr">
        <is>
          <t>Marc-Olivier Duquette ((N/A) D)</t>
        </is>
      </c>
    </row>
    <row r="5617">
      <c r="A5617" t="inlineStr">
        <is>
          <t>Marc-Olivier Roy</t>
        </is>
      </c>
      <c r="B5617" t="inlineStr">
        <is>
          <t>VAN</t>
        </is>
      </c>
      <c r="C5617" t="inlineStr">
        <is>
          <t>C</t>
        </is>
      </c>
      <c r="D5617" t="inlineStr">
        <is>
          <t>F</t>
        </is>
      </c>
      <c r="E5617" t="n">
        <v>31</v>
      </c>
      <c r="F5617" t="inlineStr">
        <is>
          <t>FA</t>
        </is>
      </c>
      <c r="G5617" t="inlineStr">
        <is>
          <t>FA</t>
        </is>
      </c>
      <c r="H5617" s="30" t="n">
        <v>1</v>
      </c>
      <c r="I5617" s="31" t="n">
        <v>0</v>
      </c>
      <c r="J5617" s="31" t="n"/>
      <c r="K5617" s="31" t="n">
        <v>0</v>
      </c>
      <c r="L5617" s="32" t="n"/>
      <c r="M5617" s="31" t="n">
        <v>0</v>
      </c>
      <c r="N5617" s="31" t="n">
        <v>0</v>
      </c>
      <c r="O5617" s="31" t="n"/>
      <c r="P5617" s="31" t="n"/>
      <c r="Q5617" s="31" t="n">
        <v>0</v>
      </c>
      <c r="R5617" s="31" t="n"/>
      <c r="S5617" s="32" t="n"/>
      <c r="T5617" s="32" t="n"/>
      <c r="V5617" t="inlineStr">
        <is>
          <t>031oe</t>
        </is>
      </c>
      <c r="W5617" t="n">
        <v>4205</v>
      </c>
      <c r="X5617" t="n">
        <v>6036</v>
      </c>
      <c r="Z5617" t="inlineStr">
        <is>
          <t>Marc-Olivier Roy (VAN C)</t>
        </is>
      </c>
    </row>
    <row r="5618">
      <c r="A5618" t="inlineStr">
        <is>
          <t>Marcel Barinka</t>
        </is>
      </c>
      <c r="B5618" t="inlineStr">
        <is>
          <t>(N/A)</t>
        </is>
      </c>
      <c r="C5618" t="inlineStr">
        <is>
          <t>C</t>
        </is>
      </c>
      <c r="D5618" t="inlineStr">
        <is>
          <t>F</t>
        </is>
      </c>
      <c r="E5618" t="n">
        <v>25</v>
      </c>
      <c r="F5618" t="inlineStr">
        <is>
          <t>FA</t>
        </is>
      </c>
      <c r="G5618" t="inlineStr">
        <is>
          <t>FA</t>
        </is>
      </c>
      <c r="H5618" s="30" t="n">
        <v>1</v>
      </c>
      <c r="I5618" s="31" t="n">
        <v>0</v>
      </c>
      <c r="J5618" s="31" t="n"/>
      <c r="K5618" s="31" t="n">
        <v>0</v>
      </c>
      <c r="L5618" s="32" t="n"/>
      <c r="M5618" s="31" t="n">
        <v>0</v>
      </c>
      <c r="N5618" s="31" t="n">
        <v>0</v>
      </c>
      <c r="O5618" s="31" t="n"/>
      <c r="P5618" s="31" t="n"/>
      <c r="Q5618" s="31" t="n">
        <v>0</v>
      </c>
      <c r="R5618" s="31" t="n"/>
      <c r="S5618" s="32" t="n"/>
      <c r="T5618" s="32" t="n"/>
      <c r="V5618" t="inlineStr">
        <is>
          <t>059q0</t>
        </is>
      </c>
      <c r="Z5618" t="inlineStr">
        <is>
          <t>Marcel Barinka ((N/A) C)</t>
        </is>
      </c>
    </row>
    <row r="5619">
      <c r="A5619" t="inlineStr">
        <is>
          <t>Marcel Brandt</t>
        </is>
      </c>
      <c r="B5619" t="inlineStr">
        <is>
          <t>(N/A)</t>
        </is>
      </c>
      <c r="C5619" t="inlineStr">
        <is>
          <t>D</t>
        </is>
      </c>
      <c r="D5619" t="inlineStr">
        <is>
          <t>D,F</t>
        </is>
      </c>
      <c r="E5619" t="n">
        <v>34</v>
      </c>
      <c r="F5619" t="inlineStr">
        <is>
          <t>FA</t>
        </is>
      </c>
      <c r="G5619" t="inlineStr">
        <is>
          <t>FA</t>
        </is>
      </c>
      <c r="H5619" s="30" t="n">
        <v>1</v>
      </c>
      <c r="I5619" s="31" t="n">
        <v>0</v>
      </c>
      <c r="J5619" s="31" t="n"/>
      <c r="K5619" s="31" t="n">
        <v>0</v>
      </c>
      <c r="L5619" s="32" t="n"/>
      <c r="M5619" s="31" t="n">
        <v>0</v>
      </c>
      <c r="N5619" s="31" t="n">
        <v>0</v>
      </c>
      <c r="O5619" s="31" t="n"/>
      <c r="P5619" s="31" t="n"/>
      <c r="Q5619" s="31" t="n">
        <v>0</v>
      </c>
      <c r="R5619" s="31" t="n"/>
      <c r="S5619" s="32" t="n"/>
      <c r="T5619" s="32" t="n"/>
      <c r="V5619" t="inlineStr">
        <is>
          <t>05yjd</t>
        </is>
      </c>
      <c r="Z5619" t="inlineStr">
        <is>
          <t>Marcel Brandt ((N/A) D)</t>
        </is>
      </c>
    </row>
    <row r="5620">
      <c r="A5620" t="inlineStr">
        <is>
          <t>Marcel Goc</t>
        </is>
      </c>
      <c r="B5620" t="inlineStr">
        <is>
          <t>(N/A)</t>
        </is>
      </c>
      <c r="C5620" t="inlineStr">
        <is>
          <t>C</t>
        </is>
      </c>
      <c r="D5620" t="inlineStr">
        <is>
          <t>F</t>
        </is>
      </c>
      <c r="E5620" t="n">
        <v>43</v>
      </c>
      <c r="F5620" t="inlineStr">
        <is>
          <t>FA</t>
        </is>
      </c>
      <c r="G5620" t="inlineStr">
        <is>
          <t>FA</t>
        </is>
      </c>
      <c r="H5620" s="30" t="n">
        <v>1</v>
      </c>
      <c r="I5620" s="31" t="n">
        <v>0</v>
      </c>
      <c r="J5620" s="31" t="n"/>
      <c r="K5620" s="31" t="n">
        <v>0</v>
      </c>
      <c r="L5620" s="32" t="n"/>
      <c r="M5620" s="31" t="n">
        <v>0</v>
      </c>
      <c r="N5620" s="31" t="n">
        <v>0</v>
      </c>
      <c r="O5620" s="31" t="n"/>
      <c r="P5620" s="31" t="n"/>
      <c r="Q5620" s="31" t="n">
        <v>0</v>
      </c>
      <c r="R5620" s="31" t="n"/>
      <c r="S5620" s="32" t="n"/>
      <c r="T5620" s="32" t="n"/>
      <c r="V5620" t="inlineStr">
        <is>
          <t>0046c</t>
        </is>
      </c>
      <c r="W5620" t="n">
        <v>1472</v>
      </c>
      <c r="X5620" t="n">
        <v>2856</v>
      </c>
      <c r="Z5620" t="inlineStr">
        <is>
          <t>Marcel Goc ((N/A) C)</t>
        </is>
      </c>
    </row>
    <row r="5621">
      <c r="A5621" t="inlineStr">
        <is>
          <t>Marcel Mahkovec</t>
        </is>
      </c>
      <c r="B5621" t="inlineStr">
        <is>
          <t>(N/A)</t>
        </is>
      </c>
      <c r="C5621" t="inlineStr">
        <is>
          <t>LW</t>
        </is>
      </c>
      <c r="D5621" t="inlineStr">
        <is>
          <t>F</t>
        </is>
      </c>
      <c r="E5621" t="n">
        <v>22</v>
      </c>
      <c r="F5621" t="inlineStr">
        <is>
          <t>FA</t>
        </is>
      </c>
      <c r="G5621" t="inlineStr">
        <is>
          <t>FA</t>
        </is>
      </c>
      <c r="H5621" s="30" t="n">
        <v>1</v>
      </c>
      <c r="I5621" s="31" t="n">
        <v>0</v>
      </c>
      <c r="J5621" s="31" t="n"/>
      <c r="K5621" s="31" t="n">
        <v>0</v>
      </c>
      <c r="L5621" s="32" t="n"/>
      <c r="M5621" s="31" t="n">
        <v>0</v>
      </c>
      <c r="N5621" s="31" t="n">
        <v>0</v>
      </c>
      <c r="O5621" s="31" t="n"/>
      <c r="P5621" s="31" t="n"/>
      <c r="Q5621" s="31" t="n">
        <v>0</v>
      </c>
      <c r="R5621" s="31" t="n"/>
      <c r="S5621" s="32" t="n"/>
      <c r="T5621" s="32" t="n"/>
      <c r="V5621" t="inlineStr">
        <is>
          <t>0632d</t>
        </is>
      </c>
      <c r="Z5621" t="inlineStr">
        <is>
          <t>Marcel Mahkovec ((N/A) LW)</t>
        </is>
      </c>
    </row>
    <row r="5622">
      <c r="A5622" t="inlineStr">
        <is>
          <t>Marcel Marcel</t>
        </is>
      </c>
      <c r="B5622" t="inlineStr">
        <is>
          <t>CHI</t>
        </is>
      </c>
      <c r="C5622" t="inlineStr">
        <is>
          <t>RW</t>
        </is>
      </c>
      <c r="D5622" t="inlineStr">
        <is>
          <t>F</t>
        </is>
      </c>
      <c r="E5622" t="n">
        <v>22</v>
      </c>
      <c r="F5622" t="inlineStr">
        <is>
          <t>FA</t>
        </is>
      </c>
      <c r="G5622" t="inlineStr">
        <is>
          <t>FA</t>
        </is>
      </c>
      <c r="H5622" s="30" t="n">
        <v>1</v>
      </c>
      <c r="I5622" s="31" t="n">
        <v>0</v>
      </c>
      <c r="J5622" s="31" t="n"/>
      <c r="K5622" s="31" t="n">
        <v>0</v>
      </c>
      <c r="L5622" s="32" t="n"/>
      <c r="M5622" s="31" t="n">
        <v>0</v>
      </c>
      <c r="N5622" s="31" t="n">
        <v>0</v>
      </c>
      <c r="O5622" s="31" t="n"/>
      <c r="P5622" s="31" t="n"/>
      <c r="Q5622" s="31" t="n">
        <v>0</v>
      </c>
      <c r="R5622" s="31" t="n"/>
      <c r="S5622" s="32" t="n"/>
      <c r="T5622" s="32" t="n"/>
      <c r="V5622" t="inlineStr">
        <is>
          <t>060v6</t>
        </is>
      </c>
      <c r="Y5622" t="inlineStr">
        <is>
          <t>efe14379-f115-41f1-8789-ccca0b601c89</t>
        </is>
      </c>
      <c r="Z5622" t="inlineStr">
        <is>
          <t>Marcel Marcel (CHI RW)</t>
        </is>
      </c>
    </row>
    <row r="5623">
      <c r="A5623" t="inlineStr">
        <is>
          <t>Marcel Mueller</t>
        </is>
      </c>
      <c r="B5623" t="inlineStr">
        <is>
          <t>(N/A)</t>
        </is>
      </c>
      <c r="C5623" t="inlineStr">
        <is>
          <t>C</t>
        </is>
      </c>
      <c r="D5623" t="inlineStr">
        <is>
          <t>F</t>
        </is>
      </c>
      <c r="E5623" t="n">
        <v>38</v>
      </c>
      <c r="F5623" t="inlineStr">
        <is>
          <t>FA</t>
        </is>
      </c>
      <c r="G5623" t="inlineStr">
        <is>
          <t>FA</t>
        </is>
      </c>
      <c r="H5623" s="30" t="n">
        <v>1</v>
      </c>
      <c r="I5623" s="31" t="n">
        <v>0</v>
      </c>
      <c r="J5623" s="31" t="n"/>
      <c r="K5623" s="31" t="n">
        <v>0</v>
      </c>
      <c r="L5623" s="32" t="n"/>
      <c r="M5623" s="31" t="n">
        <v>0</v>
      </c>
      <c r="N5623" s="31" t="n">
        <v>0</v>
      </c>
      <c r="O5623" s="31" t="n"/>
      <c r="P5623" s="31" t="n"/>
      <c r="Q5623" s="31" t="n">
        <v>0</v>
      </c>
      <c r="R5623" s="31" t="n"/>
      <c r="S5623" s="32" t="n"/>
      <c r="T5623" s="32" t="n"/>
      <c r="V5623" t="inlineStr">
        <is>
          <t>01vvn</t>
        </is>
      </c>
      <c r="W5623" t="n">
        <v>3599</v>
      </c>
      <c r="X5623" t="n">
        <v>5001</v>
      </c>
      <c r="Z5623" t="inlineStr">
        <is>
          <t>Marcel Mueller ((N/A) C)</t>
        </is>
      </c>
    </row>
    <row r="5624">
      <c r="A5624" t="inlineStr">
        <is>
          <t>Marcel Noebels</t>
        </is>
      </c>
      <c r="B5624" t="inlineStr">
        <is>
          <t>(N/A)</t>
        </is>
      </c>
      <c r="C5624" t="inlineStr">
        <is>
          <t>LW</t>
        </is>
      </c>
      <c r="D5624" t="inlineStr">
        <is>
          <t>F</t>
        </is>
      </c>
      <c r="E5624" t="n">
        <v>34</v>
      </c>
      <c r="F5624" t="inlineStr">
        <is>
          <t>FA</t>
        </is>
      </c>
      <c r="G5624" t="inlineStr">
        <is>
          <t>FA</t>
        </is>
      </c>
      <c r="H5624" s="30" t="n">
        <v>1</v>
      </c>
      <c r="I5624" s="31" t="n">
        <v>0</v>
      </c>
      <c r="J5624" s="31" t="n"/>
      <c r="K5624" s="31" t="n">
        <v>0</v>
      </c>
      <c r="L5624" s="32" t="n"/>
      <c r="M5624" s="31" t="n">
        <v>0</v>
      </c>
      <c r="N5624" s="31" t="n">
        <v>0</v>
      </c>
      <c r="O5624" s="31" t="n"/>
      <c r="P5624" s="31" t="n"/>
      <c r="Q5624" s="31" t="n">
        <v>0</v>
      </c>
      <c r="R5624" s="31" t="n"/>
      <c r="S5624" s="32" t="n"/>
      <c r="T5624" s="32" t="n"/>
      <c r="V5624" t="inlineStr">
        <is>
          <t>029i9</t>
        </is>
      </c>
      <c r="W5624" t="n">
        <v>3794</v>
      </c>
      <c r="X5624" t="n">
        <v>5395</v>
      </c>
      <c r="Z5624" t="inlineStr">
        <is>
          <t>Marcel Noebels ((N/A) LW)</t>
        </is>
      </c>
    </row>
    <row r="5625">
      <c r="A5625" t="inlineStr">
        <is>
          <t>Marcel Stefancik</t>
        </is>
      </c>
      <c r="B5625" t="inlineStr">
        <is>
          <t>(N/A)</t>
        </is>
      </c>
      <c r="C5625" t="inlineStr">
        <is>
          <t>C</t>
        </is>
      </c>
      <c r="D5625" t="inlineStr">
        <is>
          <t>F</t>
        </is>
      </c>
      <c r="E5625" t="n">
        <v>23</v>
      </c>
      <c r="F5625" t="inlineStr">
        <is>
          <t>FA</t>
        </is>
      </c>
      <c r="G5625" t="inlineStr">
        <is>
          <t>FA</t>
        </is>
      </c>
      <c r="H5625" s="30" t="n">
        <v>1</v>
      </c>
      <c r="I5625" s="31" t="n">
        <v>0</v>
      </c>
      <c r="J5625" s="31" t="n"/>
      <c r="K5625" s="31" t="n">
        <v>0</v>
      </c>
      <c r="L5625" s="32" t="n"/>
      <c r="M5625" s="31" t="n">
        <v>0</v>
      </c>
      <c r="N5625" s="31" t="n">
        <v>0</v>
      </c>
      <c r="O5625" s="31" t="n"/>
      <c r="P5625" s="31" t="n"/>
      <c r="Q5625" s="31" t="n">
        <v>0</v>
      </c>
      <c r="R5625" s="31" t="n"/>
      <c r="S5625" s="32" t="n"/>
      <c r="T5625" s="32" t="n"/>
      <c r="V5625" t="inlineStr">
        <is>
          <t>067zy</t>
        </is>
      </c>
      <c r="Z5625" t="inlineStr">
        <is>
          <t>Marcel Stefancik ((N/A) C)</t>
        </is>
      </c>
    </row>
    <row r="5626">
      <c r="A5626" t="inlineStr">
        <is>
          <t>Marco Costantini</t>
        </is>
      </c>
      <c r="B5626" t="inlineStr">
        <is>
          <t>(N/A)</t>
        </is>
      </c>
      <c r="C5626" t="inlineStr">
        <is>
          <t>G</t>
        </is>
      </c>
      <c r="D5626" t="inlineStr">
        <is>
          <t>G</t>
        </is>
      </c>
      <c r="E5626" t="n">
        <v>24</v>
      </c>
      <c r="F5626" t="inlineStr">
        <is>
          <t>FA</t>
        </is>
      </c>
      <c r="G5626" t="inlineStr">
        <is>
          <t>FA</t>
        </is>
      </c>
      <c r="H5626" s="30" t="n">
        <v>1</v>
      </c>
      <c r="I5626" s="31" t="n">
        <v>0</v>
      </c>
      <c r="J5626" s="31" t="n"/>
      <c r="K5626" s="31" t="n">
        <v>0</v>
      </c>
      <c r="L5626" s="32" t="n"/>
      <c r="M5626" s="31" t="n">
        <v>0</v>
      </c>
      <c r="N5626" s="31" t="n">
        <v>0</v>
      </c>
      <c r="O5626" s="31" t="n"/>
      <c r="P5626" s="31" t="n"/>
      <c r="Q5626" s="31" t="n">
        <v>0</v>
      </c>
      <c r="R5626" s="31" t="n"/>
      <c r="S5626" s="32" t="n"/>
      <c r="T5626" s="32" t="n"/>
      <c r="V5626" t="inlineStr">
        <is>
          <t>061ls</t>
        </is>
      </c>
      <c r="Z5626" t="inlineStr">
        <is>
          <t>Marco Costantini ((N/A) G)</t>
        </is>
      </c>
    </row>
    <row r="5627">
      <c r="A5627" t="inlineStr">
        <is>
          <t>Marco Cousineau</t>
        </is>
      </c>
      <c r="B5627" t="inlineStr">
        <is>
          <t>(N/A)</t>
        </is>
      </c>
      <c r="C5627" t="inlineStr">
        <is>
          <t>G</t>
        </is>
      </c>
      <c r="D5627" t="inlineStr">
        <is>
          <t>G</t>
        </is>
      </c>
      <c r="E5627" t="n">
        <v>36</v>
      </c>
      <c r="F5627" t="inlineStr">
        <is>
          <t>FA</t>
        </is>
      </c>
      <c r="G5627" t="inlineStr">
        <is>
          <t>FA</t>
        </is>
      </c>
      <c r="H5627" s="30" t="n">
        <v>1</v>
      </c>
      <c r="I5627" s="31" t="n">
        <v>0</v>
      </c>
      <c r="J5627" s="31" t="n"/>
      <c r="K5627" s="31" t="n">
        <v>0</v>
      </c>
      <c r="L5627" s="32" t="n"/>
      <c r="M5627" s="31" t="n">
        <v>0</v>
      </c>
      <c r="N5627" s="31" t="n">
        <v>0</v>
      </c>
      <c r="O5627" s="31" t="n"/>
      <c r="P5627" s="31" t="n"/>
      <c r="Q5627" s="31" t="n">
        <v>0</v>
      </c>
      <c r="R5627" s="31" t="n"/>
      <c r="S5627" s="32" t="n"/>
      <c r="T5627" s="32" t="n"/>
      <c r="V5627" t="inlineStr">
        <is>
          <t>01s6w</t>
        </is>
      </c>
      <c r="W5627" t="n">
        <v>4058</v>
      </c>
      <c r="X5627" t="n">
        <v>4820</v>
      </c>
      <c r="Z5627" t="inlineStr">
        <is>
          <t>Marco Cousineau ((N/A) G)</t>
        </is>
      </c>
    </row>
    <row r="5628">
      <c r="A5628" t="inlineStr">
        <is>
          <t>Marco Mignosa</t>
        </is>
      </c>
      <c r="B5628" t="inlineStr">
        <is>
          <t>TBL</t>
        </is>
      </c>
      <c r="C5628" t="inlineStr">
        <is>
          <t>RW</t>
        </is>
      </c>
      <c r="D5628" t="inlineStr">
        <is>
          <t>F</t>
        </is>
      </c>
      <c r="E5628" t="n">
        <v>21</v>
      </c>
      <c r="F5628" t="inlineStr">
        <is>
          <t>FA</t>
        </is>
      </c>
      <c r="G5628" t="inlineStr">
        <is>
          <t>FA</t>
        </is>
      </c>
      <c r="H5628" s="30" t="n">
        <v>1</v>
      </c>
      <c r="I5628" s="31" t="n">
        <v>0</v>
      </c>
      <c r="J5628" s="31" t="n"/>
      <c r="K5628" s="31" t="n">
        <v>0</v>
      </c>
      <c r="L5628" s="32" t="n"/>
      <c r="M5628" s="31" t="n">
        <v>0</v>
      </c>
      <c r="N5628" s="31" t="n">
        <v>0</v>
      </c>
      <c r="O5628" s="31" t="n"/>
      <c r="P5628" s="31" t="n"/>
      <c r="Q5628" s="31" t="n">
        <v>0</v>
      </c>
      <c r="R5628" s="31" t="n"/>
      <c r="S5628" s="32" t="n"/>
      <c r="T5628" s="32" t="n"/>
      <c r="V5628" t="inlineStr">
        <is>
          <t>06rmo</t>
        </is>
      </c>
      <c r="Y5628" t="inlineStr">
        <is>
          <t>5e2d7768-d7c7-49ae-9f6e-823f1c715fa1</t>
        </is>
      </c>
      <c r="Z5628" t="inlineStr">
        <is>
          <t>Marco Mignosa (TBL RW)</t>
        </is>
      </c>
    </row>
    <row r="5629">
      <c r="A5629" t="inlineStr">
        <is>
          <t>Marco Miranda</t>
        </is>
      </c>
      <c r="B5629" t="inlineStr">
        <is>
          <t>(N/A)</t>
        </is>
      </c>
      <c r="C5629" t="inlineStr">
        <is>
          <t>LW</t>
        </is>
      </c>
      <c r="D5629" t="inlineStr">
        <is>
          <t>F</t>
        </is>
      </c>
      <c r="E5629" t="n">
        <v>28</v>
      </c>
      <c r="F5629" t="inlineStr">
        <is>
          <t>FA</t>
        </is>
      </c>
      <c r="G5629" t="inlineStr">
        <is>
          <t>FA</t>
        </is>
      </c>
      <c r="H5629" s="30" t="n">
        <v>1</v>
      </c>
      <c r="I5629" s="31" t="n">
        <v>0</v>
      </c>
      <c r="J5629" s="31" t="n"/>
      <c r="K5629" s="31" t="n">
        <v>0</v>
      </c>
      <c r="L5629" s="32" t="n"/>
      <c r="M5629" s="31" t="n">
        <v>0</v>
      </c>
      <c r="N5629" s="31" t="n">
        <v>0</v>
      </c>
      <c r="O5629" s="31" t="n"/>
      <c r="P5629" s="31" t="n"/>
      <c r="Q5629" s="31" t="n">
        <v>0</v>
      </c>
      <c r="R5629" s="31" t="n"/>
      <c r="S5629" s="32" t="n"/>
      <c r="T5629" s="32" t="n"/>
      <c r="V5629" t="inlineStr">
        <is>
          <t>04aiy</t>
        </is>
      </c>
      <c r="Z5629" t="inlineStr">
        <is>
          <t>Marco Miranda ((N/A) LW)</t>
        </is>
      </c>
    </row>
    <row r="5630">
      <c r="A5630" t="inlineStr">
        <is>
          <t>Marco Morra</t>
        </is>
      </c>
      <c r="B5630" t="inlineStr">
        <is>
          <t>(N/A)</t>
        </is>
      </c>
      <c r="C5630" t="inlineStr">
        <is>
          <t>LW</t>
        </is>
      </c>
      <c r="D5630" t="inlineStr">
        <is>
          <t>F</t>
        </is>
      </c>
      <c r="E5630" t="n">
        <v>17</v>
      </c>
      <c r="F5630" t="inlineStr">
        <is>
          <t>FA</t>
        </is>
      </c>
      <c r="G5630" t="inlineStr">
        <is>
          <t>FA</t>
        </is>
      </c>
      <c r="H5630" s="30" t="n">
        <v>1</v>
      </c>
      <c r="I5630" s="31" t="n">
        <v>0</v>
      </c>
      <c r="J5630" s="31" t="n"/>
      <c r="K5630" s="31" t="n">
        <v>0</v>
      </c>
      <c r="L5630" s="32" t="n"/>
      <c r="M5630" s="31" t="n">
        <v>0</v>
      </c>
      <c r="N5630" s="31" t="n">
        <v>0</v>
      </c>
      <c r="O5630" s="31" t="n"/>
      <c r="P5630" s="31" t="n"/>
      <c r="Q5630" s="31" t="n">
        <v>0</v>
      </c>
      <c r="R5630" s="31" t="n"/>
      <c r="S5630" s="32" t="n"/>
      <c r="T5630" s="32" t="n"/>
      <c r="V5630" t="inlineStr">
        <is>
          <t>06slf</t>
        </is>
      </c>
      <c r="Z5630" t="inlineStr">
        <is>
          <t>Marco Morra ((N/A) LW)</t>
        </is>
      </c>
    </row>
    <row r="5631">
      <c r="A5631" t="inlineStr">
        <is>
          <t>Marco Nowak</t>
        </is>
      </c>
      <c r="B5631" t="inlineStr">
        <is>
          <t>(N/A)</t>
        </is>
      </c>
      <c r="C5631" t="inlineStr">
        <is>
          <t>D</t>
        </is>
      </c>
      <c r="D5631" t="inlineStr">
        <is>
          <t>D</t>
        </is>
      </c>
      <c r="E5631" t="n">
        <v>36</v>
      </c>
      <c r="F5631" t="inlineStr">
        <is>
          <t>FA</t>
        </is>
      </c>
      <c r="G5631" t="inlineStr">
        <is>
          <t>FA</t>
        </is>
      </c>
      <c r="H5631" s="30" t="n">
        <v>1</v>
      </c>
      <c r="I5631" s="31" t="n">
        <v>0</v>
      </c>
      <c r="J5631" s="31" t="n"/>
      <c r="K5631" s="31" t="n">
        <v>0</v>
      </c>
      <c r="L5631" s="32" t="n"/>
      <c r="M5631" s="31" t="n">
        <v>0</v>
      </c>
      <c r="N5631" s="31" t="n">
        <v>0</v>
      </c>
      <c r="O5631" s="31" t="n"/>
      <c r="P5631" s="31" t="n"/>
      <c r="Q5631" s="31" t="n">
        <v>0</v>
      </c>
      <c r="R5631" s="31" t="n"/>
      <c r="S5631" s="32" t="n"/>
      <c r="T5631" s="32" t="n"/>
      <c r="V5631" t="inlineStr">
        <is>
          <t>05yjl</t>
        </is>
      </c>
      <c r="Z5631" t="inlineStr">
        <is>
          <t>Marco Nowak ((N/A) D)</t>
        </is>
      </c>
    </row>
    <row r="5632">
      <c r="A5632" t="inlineStr">
        <is>
          <t>Marco Scandella</t>
        </is>
      </c>
      <c r="B5632" t="inlineStr">
        <is>
          <t>(N/A)</t>
        </is>
      </c>
      <c r="C5632" t="inlineStr">
        <is>
          <t>D</t>
        </is>
      </c>
      <c r="D5632" t="inlineStr">
        <is>
          <t>D</t>
        </is>
      </c>
      <c r="E5632" t="n">
        <v>36</v>
      </c>
      <c r="F5632" t="inlineStr">
        <is>
          <t>FA</t>
        </is>
      </c>
      <c r="G5632" t="inlineStr">
        <is>
          <t>FA</t>
        </is>
      </c>
      <c r="H5632" s="30" t="n">
        <v>1</v>
      </c>
      <c r="I5632" s="31" t="n">
        <v>0</v>
      </c>
      <c r="J5632" s="31" t="n"/>
      <c r="K5632" s="31" t="n">
        <v>0</v>
      </c>
      <c r="L5632" s="32" t="n"/>
      <c r="M5632" s="31" t="n">
        <v>0</v>
      </c>
      <c r="N5632" s="31" t="n">
        <v>0</v>
      </c>
      <c r="O5632" s="31" t="n"/>
      <c r="P5632" s="31" t="n"/>
      <c r="Q5632" s="31" t="n">
        <v>0</v>
      </c>
      <c r="R5632" s="31" t="n"/>
      <c r="S5632" s="32" t="n"/>
      <c r="T5632" s="32" t="n"/>
      <c r="V5632" t="inlineStr">
        <is>
          <t>01ci5</t>
        </is>
      </c>
      <c r="W5632" t="n">
        <v>3077</v>
      </c>
      <c r="X5632" t="n">
        <v>4633</v>
      </c>
      <c r="Y5632" t="inlineStr">
        <is>
          <t>42bda0cb-0f24-11e2-8525-18a905767e44</t>
        </is>
      </c>
      <c r="Z5632" t="inlineStr">
        <is>
          <t>Marco Scandella ((N/A) D)</t>
        </is>
      </c>
    </row>
    <row r="5633">
      <c r="A5633" t="inlineStr">
        <is>
          <t>Marcus Almquist</t>
        </is>
      </c>
      <c r="B5633" t="inlineStr">
        <is>
          <t>(N/A)</t>
        </is>
      </c>
      <c r="C5633" t="inlineStr">
        <is>
          <t>RW</t>
        </is>
      </c>
      <c r="D5633" t="inlineStr">
        <is>
          <t>F</t>
        </is>
      </c>
      <c r="E5633" t="n">
        <v>22</v>
      </c>
      <c r="F5633" t="inlineStr">
        <is>
          <t>FA</t>
        </is>
      </c>
      <c r="G5633" t="inlineStr">
        <is>
          <t>FA</t>
        </is>
      </c>
      <c r="H5633" s="30" t="n">
        <v>1</v>
      </c>
      <c r="I5633" s="31" t="n">
        <v>0</v>
      </c>
      <c r="J5633" s="31" t="n"/>
      <c r="K5633" s="31" t="n">
        <v>0</v>
      </c>
      <c r="L5633" s="32" t="n"/>
      <c r="M5633" s="31" t="n">
        <v>0</v>
      </c>
      <c r="N5633" s="31" t="n">
        <v>0</v>
      </c>
      <c r="O5633" s="31" t="n"/>
      <c r="P5633" s="31" t="n"/>
      <c r="Q5633" s="31" t="n">
        <v>0</v>
      </c>
      <c r="R5633" s="31" t="n"/>
      <c r="S5633" s="32" t="n"/>
      <c r="T5633" s="32" t="n"/>
      <c r="V5633" t="inlineStr">
        <is>
          <t>05td2</t>
        </is>
      </c>
      <c r="Z5633" t="inlineStr">
        <is>
          <t>Marcus Almquist ((N/A) RW)</t>
        </is>
      </c>
    </row>
    <row r="5634">
      <c r="A5634" t="inlineStr">
        <is>
          <t>Marcus Basara</t>
        </is>
      </c>
      <c r="B5634" t="inlineStr">
        <is>
          <t>(N/A)</t>
        </is>
      </c>
      <c r="C5634" t="inlineStr">
        <is>
          <t>RW</t>
        </is>
      </c>
      <c r="D5634" t="inlineStr">
        <is>
          <t>F</t>
        </is>
      </c>
      <c r="E5634" t="n">
        <v>33</v>
      </c>
      <c r="F5634" t="inlineStr">
        <is>
          <t>FA</t>
        </is>
      </c>
      <c r="G5634" t="inlineStr">
        <is>
          <t>FA</t>
        </is>
      </c>
      <c r="H5634" s="30" t="n">
        <v>1</v>
      </c>
      <c r="I5634" s="31" t="n">
        <v>0</v>
      </c>
      <c r="J5634" s="31" t="n"/>
      <c r="K5634" s="31" t="n">
        <v>0</v>
      </c>
      <c r="L5634" s="32" t="n"/>
      <c r="M5634" s="31" t="n">
        <v>0</v>
      </c>
      <c r="N5634" s="31" t="n">
        <v>0</v>
      </c>
      <c r="O5634" s="31" t="n"/>
      <c r="P5634" s="31" t="n"/>
      <c r="Q5634" s="31" t="n">
        <v>0</v>
      </c>
      <c r="R5634" s="31" t="n"/>
      <c r="S5634" s="32" t="n"/>
      <c r="T5634" s="32" t="n"/>
      <c r="V5634" t="inlineStr">
        <is>
          <t>03ans</t>
        </is>
      </c>
      <c r="Z5634" t="inlineStr">
        <is>
          <t>Marcus Basara ((N/A) RW)</t>
        </is>
      </c>
    </row>
    <row r="5635">
      <c r="A5635" t="inlineStr">
        <is>
          <t>Marcus Bjork</t>
        </is>
      </c>
      <c r="B5635" t="inlineStr">
        <is>
          <t>CBJ</t>
        </is>
      </c>
      <c r="C5635" t="inlineStr">
        <is>
          <t>D</t>
        </is>
      </c>
      <c r="D5635" t="inlineStr">
        <is>
          <t>D</t>
        </is>
      </c>
      <c r="E5635" t="n">
        <v>28</v>
      </c>
      <c r="F5635" t="inlineStr">
        <is>
          <t>FA</t>
        </is>
      </c>
      <c r="G5635" t="inlineStr">
        <is>
          <t>FA</t>
        </is>
      </c>
      <c r="H5635" s="30" t="n">
        <v>1</v>
      </c>
      <c r="I5635" s="31" t="n">
        <v>0</v>
      </c>
      <c r="J5635" s="31" t="n"/>
      <c r="K5635" s="31" t="n">
        <v>0</v>
      </c>
      <c r="L5635" s="32" t="n"/>
      <c r="M5635" s="31" t="n">
        <v>0</v>
      </c>
      <c r="N5635" s="31" t="n">
        <v>0</v>
      </c>
      <c r="O5635" s="31" t="n"/>
      <c r="P5635" s="31" t="n"/>
      <c r="Q5635" s="31" t="n">
        <v>0</v>
      </c>
      <c r="R5635" s="31" t="n"/>
      <c r="S5635" s="32" t="n"/>
      <c r="T5635" s="32" t="n"/>
      <c r="V5635" t="inlineStr">
        <is>
          <t>04ma2</t>
        </is>
      </c>
      <c r="W5635" t="n">
        <v>6671</v>
      </c>
      <c r="Y5635" t="inlineStr">
        <is>
          <t>8c390ace-438a-459b-9670-a4ac1a4ef03a</t>
        </is>
      </c>
      <c r="Z5635" t="inlineStr">
        <is>
          <t>Marcus Bjork (CBJ D)</t>
        </is>
      </c>
    </row>
    <row r="5636">
      <c r="A5636" t="inlineStr">
        <is>
          <t>Marcus Bohman</t>
        </is>
      </c>
      <c r="B5636" t="inlineStr">
        <is>
          <t>(N/A)</t>
        </is>
      </c>
      <c r="C5636" t="inlineStr">
        <is>
          <t>D</t>
        </is>
      </c>
      <c r="D5636" t="inlineStr">
        <is>
          <t>D</t>
        </is>
      </c>
      <c r="E5636" t="n">
        <v>32</v>
      </c>
      <c r="F5636" t="inlineStr">
        <is>
          <t>FA</t>
        </is>
      </c>
      <c r="G5636" t="inlineStr">
        <is>
          <t>FA</t>
        </is>
      </c>
      <c r="H5636" s="30" t="n">
        <v>1</v>
      </c>
      <c r="I5636" s="31" t="n">
        <v>0</v>
      </c>
      <c r="J5636" s="31" t="n"/>
      <c r="K5636" s="31" t="n">
        <v>0</v>
      </c>
      <c r="L5636" s="32" t="n"/>
      <c r="M5636" s="31" t="n">
        <v>0</v>
      </c>
      <c r="N5636" s="31" t="n">
        <v>0</v>
      </c>
      <c r="O5636" s="31" t="n"/>
      <c r="P5636" s="31" t="n"/>
      <c r="Q5636" s="31" t="n">
        <v>0</v>
      </c>
      <c r="R5636" s="31" t="n"/>
      <c r="S5636" s="32" t="n"/>
      <c r="T5636" s="32" t="n"/>
      <c r="V5636" t="inlineStr">
        <is>
          <t>02oz5</t>
        </is>
      </c>
      <c r="Z5636" t="inlineStr">
        <is>
          <t>Marcus Bohman ((N/A) D)</t>
        </is>
      </c>
    </row>
    <row r="5637">
      <c r="A5637" t="inlineStr">
        <is>
          <t>Marcus Crawford</t>
        </is>
      </c>
      <c r="B5637" t="inlineStr">
        <is>
          <t>(N/A)</t>
        </is>
      </c>
      <c r="C5637" t="inlineStr">
        <is>
          <t>D</t>
        </is>
      </c>
      <c r="D5637" t="inlineStr">
        <is>
          <t>D</t>
        </is>
      </c>
      <c r="E5637" t="n">
        <v>29</v>
      </c>
      <c r="F5637" t="inlineStr">
        <is>
          <t>FA</t>
        </is>
      </c>
      <c r="G5637" t="inlineStr">
        <is>
          <t>FA</t>
        </is>
      </c>
      <c r="H5637" s="30" t="n">
        <v>1</v>
      </c>
      <c r="I5637" s="31" t="n">
        <v>0</v>
      </c>
      <c r="J5637" s="31" t="n"/>
      <c r="K5637" s="31" t="n">
        <v>0</v>
      </c>
      <c r="L5637" s="32" t="n"/>
      <c r="M5637" s="31" t="n">
        <v>0</v>
      </c>
      <c r="N5637" s="31" t="n">
        <v>0</v>
      </c>
      <c r="O5637" s="31" t="n"/>
      <c r="P5637" s="31" t="n"/>
      <c r="Q5637" s="31" t="n">
        <v>0</v>
      </c>
      <c r="R5637" s="31" t="n"/>
      <c r="S5637" s="32" t="n"/>
      <c r="T5637" s="32" t="n"/>
      <c r="V5637" t="inlineStr">
        <is>
          <t>03woi</t>
        </is>
      </c>
      <c r="X5637" t="n">
        <v>7054</v>
      </c>
      <c r="Z5637" t="inlineStr">
        <is>
          <t>Marcus Crawford ((N/A) D)</t>
        </is>
      </c>
    </row>
    <row r="5638">
      <c r="A5638" t="inlineStr">
        <is>
          <t>Marcus Davidsson</t>
        </is>
      </c>
      <c r="B5638" t="inlineStr">
        <is>
          <t>BUF</t>
        </is>
      </c>
      <c r="C5638" t="inlineStr">
        <is>
          <t>C</t>
        </is>
      </c>
      <c r="D5638" t="inlineStr">
        <is>
          <t>F</t>
        </is>
      </c>
      <c r="E5638" t="n">
        <v>27</v>
      </c>
      <c r="F5638" t="inlineStr">
        <is>
          <t>FA</t>
        </is>
      </c>
      <c r="G5638" t="inlineStr">
        <is>
          <t>FA</t>
        </is>
      </c>
      <c r="H5638" s="30" t="n">
        <v>1</v>
      </c>
      <c r="I5638" s="31" t="n">
        <v>0</v>
      </c>
      <c r="J5638" s="31" t="n"/>
      <c r="K5638" s="31" t="n">
        <v>0</v>
      </c>
      <c r="L5638" s="32" t="n"/>
      <c r="M5638" s="31" t="n">
        <v>0</v>
      </c>
      <c r="N5638" s="31" t="n">
        <v>0</v>
      </c>
      <c r="O5638" s="31" t="n"/>
      <c r="P5638" s="31" t="n"/>
      <c r="Q5638" s="31" t="n">
        <v>0</v>
      </c>
      <c r="R5638" s="31" t="n"/>
      <c r="S5638" s="32" t="n"/>
      <c r="T5638" s="32" t="n"/>
      <c r="V5638" t="inlineStr">
        <is>
          <t>03yub</t>
        </is>
      </c>
      <c r="W5638" t="n">
        <v>5492</v>
      </c>
      <c r="X5638" t="n">
        <v>7552</v>
      </c>
      <c r="Z5638" t="inlineStr">
        <is>
          <t>Marcus Davidsson (BUF C)</t>
        </is>
      </c>
    </row>
    <row r="5639">
      <c r="A5639" t="inlineStr">
        <is>
          <t>Marcus Gidlof</t>
        </is>
      </c>
      <c r="B5639" t="inlineStr">
        <is>
          <t>STL</t>
        </is>
      </c>
      <c r="C5639" t="inlineStr">
        <is>
          <t>G</t>
        </is>
      </c>
      <c r="D5639" t="inlineStr">
        <is>
          <t>G</t>
        </is>
      </c>
      <c r="E5639" t="n">
        <v>20</v>
      </c>
      <c r="F5639" t="inlineStr">
        <is>
          <t>FA</t>
        </is>
      </c>
      <c r="G5639" t="inlineStr">
        <is>
          <t>FA</t>
        </is>
      </c>
      <c r="H5639" s="30" t="n">
        <v>1</v>
      </c>
      <c r="I5639" s="31" t="n">
        <v>0</v>
      </c>
      <c r="J5639" s="31" t="n"/>
      <c r="K5639" s="31" t="n">
        <v>0</v>
      </c>
      <c r="L5639" s="32" t="n"/>
      <c r="M5639" s="31" t="n">
        <v>0</v>
      </c>
      <c r="N5639" s="31" t="n">
        <v>0</v>
      </c>
      <c r="O5639" s="31" t="n"/>
      <c r="P5639" s="31" t="n"/>
      <c r="Q5639" s="31" t="n">
        <v>0</v>
      </c>
      <c r="R5639" s="31" t="n"/>
      <c r="S5639" s="32" t="n"/>
      <c r="T5639" s="32" t="n"/>
      <c r="V5639" t="inlineStr">
        <is>
          <t>06mcz</t>
        </is>
      </c>
      <c r="W5639" t="n">
        <v>7226</v>
      </c>
      <c r="Y5639" t="inlineStr">
        <is>
          <t>26812b6c-a552-4367-9a97-402322363e36</t>
        </is>
      </c>
      <c r="Z5639" t="inlineStr">
        <is>
          <t>Marcus Gidlof (STL G)</t>
        </is>
      </c>
    </row>
    <row r="5640">
      <c r="A5640" t="inlineStr">
        <is>
          <t>Marcus Hardegard</t>
        </is>
      </c>
      <c r="B5640" t="inlineStr">
        <is>
          <t>(N/A)</t>
        </is>
      </c>
      <c r="C5640" t="inlineStr">
        <is>
          <t>D</t>
        </is>
      </c>
      <c r="D5640" t="inlineStr">
        <is>
          <t>D</t>
        </is>
      </c>
      <c r="E5640" t="n">
        <v>29</v>
      </c>
      <c r="F5640" t="inlineStr">
        <is>
          <t>FA</t>
        </is>
      </c>
      <c r="G5640" t="inlineStr">
        <is>
          <t>FA</t>
        </is>
      </c>
      <c r="H5640" s="30" t="n">
        <v>1</v>
      </c>
      <c r="I5640" s="31" t="n">
        <v>0</v>
      </c>
      <c r="J5640" s="31" t="n"/>
      <c r="K5640" s="31" t="n">
        <v>0</v>
      </c>
      <c r="L5640" s="32" t="n"/>
      <c r="M5640" s="31" t="n">
        <v>0</v>
      </c>
      <c r="N5640" s="31" t="n">
        <v>0</v>
      </c>
      <c r="O5640" s="31" t="n"/>
      <c r="P5640" s="31" t="n"/>
      <c r="Q5640" s="31" t="n">
        <v>0</v>
      </c>
      <c r="R5640" s="31" t="n"/>
      <c r="S5640" s="32" t="n"/>
      <c r="T5640" s="32" t="n"/>
      <c r="V5640" t="inlineStr">
        <is>
          <t>06kws</t>
        </is>
      </c>
      <c r="Z5640" t="inlineStr">
        <is>
          <t>Marcus Hardegard ((N/A) D)</t>
        </is>
      </c>
    </row>
    <row r="5641">
      <c r="A5641" t="inlineStr">
        <is>
          <t>Marcus Hogstrom</t>
        </is>
      </c>
      <c r="B5641" t="inlineStr">
        <is>
          <t>(N/A)</t>
        </is>
      </c>
      <c r="C5641" t="inlineStr">
        <is>
          <t>D</t>
        </is>
      </c>
      <c r="D5641" t="inlineStr">
        <is>
          <t>D</t>
        </is>
      </c>
      <c r="E5641" t="n">
        <v>37</v>
      </c>
      <c r="F5641" t="inlineStr">
        <is>
          <t>FA</t>
        </is>
      </c>
      <c r="G5641" t="inlineStr">
        <is>
          <t>FA</t>
        </is>
      </c>
      <c r="H5641" s="30" t="n">
        <v>1</v>
      </c>
      <c r="I5641" s="31" t="n">
        <v>0</v>
      </c>
      <c r="J5641" s="31" t="n"/>
      <c r="K5641" s="31" t="n">
        <v>0</v>
      </c>
      <c r="L5641" s="32" t="n"/>
      <c r="M5641" s="31" t="n">
        <v>0</v>
      </c>
      <c r="N5641" s="31" t="n">
        <v>0</v>
      </c>
      <c r="O5641" s="31" t="n"/>
      <c r="P5641" s="31" t="n"/>
      <c r="Q5641" s="31" t="n">
        <v>0</v>
      </c>
      <c r="R5641" s="31" t="n"/>
      <c r="S5641" s="32" t="n"/>
      <c r="T5641" s="32" t="n"/>
      <c r="V5641" t="inlineStr">
        <is>
          <t>04q8d</t>
        </is>
      </c>
      <c r="W5641" t="n">
        <v>5851</v>
      </c>
      <c r="X5641" t="n">
        <v>7896</v>
      </c>
      <c r="Z5641" t="inlineStr">
        <is>
          <t>Marcus Hogstrom ((N/A) D)</t>
        </is>
      </c>
    </row>
    <row r="5642">
      <c r="A5642" t="inlineStr">
        <is>
          <t>Marcus Kallionkieli</t>
        </is>
      </c>
      <c r="B5642" t="inlineStr">
        <is>
          <t>(N/A)</t>
        </is>
      </c>
      <c r="C5642" t="inlineStr">
        <is>
          <t>LW</t>
        </is>
      </c>
      <c r="D5642" t="inlineStr">
        <is>
          <t>F</t>
        </is>
      </c>
      <c r="E5642" t="n">
        <v>25</v>
      </c>
      <c r="F5642" t="inlineStr">
        <is>
          <t>FA</t>
        </is>
      </c>
      <c r="G5642" t="inlineStr">
        <is>
          <t>FA</t>
        </is>
      </c>
      <c r="H5642" s="30" t="n">
        <v>1</v>
      </c>
      <c r="I5642" s="31" t="n">
        <v>0</v>
      </c>
      <c r="J5642" s="31" t="n"/>
      <c r="K5642" s="31" t="n">
        <v>0</v>
      </c>
      <c r="L5642" s="32" t="n"/>
      <c r="M5642" s="31" t="n">
        <v>0</v>
      </c>
      <c r="N5642" s="31" t="n">
        <v>0</v>
      </c>
      <c r="O5642" s="31" t="n"/>
      <c r="P5642" s="31" t="n"/>
      <c r="Q5642" s="31" t="n">
        <v>0</v>
      </c>
      <c r="R5642" s="31" t="n"/>
      <c r="S5642" s="32" t="n"/>
      <c r="T5642" s="32" t="n"/>
      <c r="V5642" t="inlineStr">
        <is>
          <t>051m2</t>
        </is>
      </c>
      <c r="W5642" t="n">
        <v>6060</v>
      </c>
      <c r="X5642" t="n">
        <v>8416</v>
      </c>
      <c r="Y5642" t="inlineStr">
        <is>
          <t>9bc76474-2158-4958-b649-fd0a7f562c44</t>
        </is>
      </c>
      <c r="Z5642" t="inlineStr">
        <is>
          <t>Marcus Kallionkieli ((N/A) LW)</t>
        </is>
      </c>
    </row>
    <row r="5643">
      <c r="A5643" t="inlineStr">
        <is>
          <t>Marcus Karlberg</t>
        </is>
      </c>
      <c r="B5643" t="inlineStr">
        <is>
          <t>CBJ</t>
        </is>
      </c>
      <c r="C5643" t="inlineStr">
        <is>
          <t>LW</t>
        </is>
      </c>
      <c r="D5643" t="inlineStr">
        <is>
          <t>F</t>
        </is>
      </c>
      <c r="E5643" t="n">
        <v>26</v>
      </c>
      <c r="F5643" t="inlineStr">
        <is>
          <t>FA</t>
        </is>
      </c>
      <c r="G5643" t="inlineStr">
        <is>
          <t>FA</t>
        </is>
      </c>
      <c r="H5643" s="30" t="n">
        <v>1</v>
      </c>
      <c r="I5643" s="31" t="n">
        <v>0</v>
      </c>
      <c r="J5643" s="31" t="n"/>
      <c r="K5643" s="31" t="n">
        <v>0</v>
      </c>
      <c r="L5643" s="32" t="n"/>
      <c r="M5643" s="31" t="n">
        <v>0</v>
      </c>
      <c r="N5643" s="31" t="n">
        <v>0</v>
      </c>
      <c r="O5643" s="31" t="n"/>
      <c r="P5643" s="31" t="n"/>
      <c r="Q5643" s="31" t="n">
        <v>0</v>
      </c>
      <c r="R5643" s="31" t="n"/>
      <c r="S5643" s="32" t="n"/>
      <c r="T5643" s="32" t="n"/>
      <c r="V5643" t="inlineStr">
        <is>
          <t>04qyq</t>
        </is>
      </c>
      <c r="W5643" t="n">
        <v>5766</v>
      </c>
      <c r="Z5643" t="inlineStr">
        <is>
          <t>Marcus Karlberg (CBJ LW)</t>
        </is>
      </c>
    </row>
    <row r="5644">
      <c r="A5644" t="inlineStr">
        <is>
          <t>Marcus Karlstrom</t>
        </is>
      </c>
      <c r="B5644" t="inlineStr">
        <is>
          <t>(N/A)</t>
        </is>
      </c>
      <c r="C5644" t="inlineStr">
        <is>
          <t>D</t>
        </is>
      </c>
      <c r="D5644" t="inlineStr">
        <is>
          <t>D</t>
        </is>
      </c>
      <c r="E5644" t="n">
        <v>31</v>
      </c>
      <c r="F5644" t="inlineStr">
        <is>
          <t>FA</t>
        </is>
      </c>
      <c r="G5644" t="inlineStr">
        <is>
          <t>FA</t>
        </is>
      </c>
      <c r="H5644" s="30" t="n">
        <v>1</v>
      </c>
      <c r="I5644" s="31" t="n">
        <v>0</v>
      </c>
      <c r="J5644" s="31" t="n"/>
      <c r="K5644" s="31" t="n">
        <v>0</v>
      </c>
      <c r="L5644" s="32" t="n"/>
      <c r="M5644" s="31" t="n">
        <v>0</v>
      </c>
      <c r="N5644" s="31" t="n">
        <v>0</v>
      </c>
      <c r="O5644" s="31" t="n"/>
      <c r="P5644" s="31" t="n"/>
      <c r="Q5644" s="31" t="n">
        <v>0</v>
      </c>
      <c r="R5644" s="31" t="n"/>
      <c r="S5644" s="32" t="n"/>
      <c r="T5644" s="32" t="n"/>
      <c r="V5644" t="inlineStr">
        <is>
          <t>031uu</t>
        </is>
      </c>
      <c r="Z5644" t="inlineStr">
        <is>
          <t>Marcus Karlstrom ((N/A) D)</t>
        </is>
      </c>
    </row>
    <row r="5645">
      <c r="A5645" t="inlineStr">
        <is>
          <t>Marcus Kearsey</t>
        </is>
      </c>
      <c r="B5645" t="inlineStr">
        <is>
          <t>CBJ</t>
        </is>
      </c>
      <c r="C5645" t="inlineStr">
        <is>
          <t>D</t>
        </is>
      </c>
      <c r="D5645" t="inlineStr">
        <is>
          <t>D</t>
        </is>
      </c>
      <c r="E5645" t="n">
        <v>20</v>
      </c>
      <c r="F5645" t="inlineStr">
        <is>
          <t>FA</t>
        </is>
      </c>
      <c r="G5645" t="inlineStr">
        <is>
          <t>FA</t>
        </is>
      </c>
      <c r="H5645" s="30" t="n">
        <v>1</v>
      </c>
      <c r="I5645" s="31" t="n">
        <v>0</v>
      </c>
      <c r="J5645" s="31" t="n"/>
      <c r="K5645" s="31" t="n">
        <v>0</v>
      </c>
      <c r="L5645" s="32" t="n"/>
      <c r="M5645" s="31" t="n">
        <v>0</v>
      </c>
      <c r="N5645" s="31" t="n">
        <v>0</v>
      </c>
      <c r="O5645" s="31" t="n"/>
      <c r="P5645" s="31" t="n"/>
      <c r="Q5645" s="31" t="n">
        <v>0</v>
      </c>
      <c r="R5645" s="31" t="n"/>
      <c r="S5645" s="32" t="n"/>
      <c r="T5645" s="32" t="n"/>
      <c r="V5645" t="inlineStr">
        <is>
          <t>06mbh</t>
        </is>
      </c>
      <c r="Y5645" t="inlineStr">
        <is>
          <t>51ab030d-c8d5-4d37-8a46-28d16899f281</t>
        </is>
      </c>
      <c r="Z5645" t="inlineStr">
        <is>
          <t>Marcus Kearsey (CBJ D)</t>
        </is>
      </c>
    </row>
    <row r="5646">
      <c r="A5646" t="inlineStr">
        <is>
          <t>Marcus Kruger</t>
        </is>
      </c>
      <c r="B5646" t="inlineStr">
        <is>
          <t>(N/A)</t>
        </is>
      </c>
      <c r="C5646" t="inlineStr">
        <is>
          <t>RW</t>
        </is>
      </c>
      <c r="D5646" t="inlineStr">
        <is>
          <t>F</t>
        </is>
      </c>
      <c r="E5646" t="n">
        <v>36</v>
      </c>
      <c r="F5646" t="inlineStr">
        <is>
          <t>FA</t>
        </is>
      </c>
      <c r="G5646" t="inlineStr">
        <is>
          <t>FA</t>
        </is>
      </c>
      <c r="H5646" s="30" t="n">
        <v>1</v>
      </c>
      <c r="I5646" s="31" t="n">
        <v>0</v>
      </c>
      <c r="J5646" s="31" t="n"/>
      <c r="K5646" s="31" t="n">
        <v>0</v>
      </c>
      <c r="L5646" s="32" t="n"/>
      <c r="M5646" s="31" t="n">
        <v>0</v>
      </c>
      <c r="N5646" s="31" t="n">
        <v>0</v>
      </c>
      <c r="O5646" s="31" t="n"/>
      <c r="P5646" s="31" t="n"/>
      <c r="Q5646" s="31" t="n">
        <v>0</v>
      </c>
      <c r="R5646" s="31" t="n"/>
      <c r="S5646" s="32" t="n"/>
      <c r="T5646" s="32" t="n"/>
      <c r="V5646" t="inlineStr">
        <is>
          <t>01npm</t>
        </is>
      </c>
      <c r="W5646" t="n">
        <v>3598</v>
      </c>
      <c r="X5646" t="n">
        <v>4958</v>
      </c>
      <c r="Z5646" t="inlineStr">
        <is>
          <t>Marcus Kruger ((N/A) RW)</t>
        </is>
      </c>
    </row>
    <row r="5647">
      <c r="A5647" t="inlineStr">
        <is>
          <t>Marcus Limpar-Lantz</t>
        </is>
      </c>
      <c r="B5647" t="inlineStr">
        <is>
          <t>(N/A)</t>
        </is>
      </c>
      <c r="C5647" t="inlineStr">
        <is>
          <t>C</t>
        </is>
      </c>
      <c r="D5647" t="inlineStr">
        <is>
          <t>F</t>
        </is>
      </c>
      <c r="E5647" t="n">
        <v>23</v>
      </c>
      <c r="F5647" t="inlineStr">
        <is>
          <t>FA</t>
        </is>
      </c>
      <c r="G5647" t="inlineStr">
        <is>
          <t>FA</t>
        </is>
      </c>
      <c r="H5647" s="30" t="n">
        <v>1</v>
      </c>
      <c r="I5647" s="31" t="n">
        <v>0</v>
      </c>
      <c r="J5647" s="31" t="n"/>
      <c r="K5647" s="31" t="n">
        <v>0</v>
      </c>
      <c r="L5647" s="32" t="n"/>
      <c r="M5647" s="31" t="n">
        <v>0</v>
      </c>
      <c r="N5647" s="31" t="n">
        <v>0</v>
      </c>
      <c r="O5647" s="31" t="n"/>
      <c r="P5647" s="31" t="n"/>
      <c r="Q5647" s="31" t="n">
        <v>0</v>
      </c>
      <c r="R5647" s="31" t="n"/>
      <c r="S5647" s="32" t="n"/>
      <c r="T5647" s="32" t="n"/>
      <c r="V5647" t="inlineStr">
        <is>
          <t>065gx</t>
        </is>
      </c>
      <c r="Y5647" t="inlineStr">
        <is>
          <t>2071999e-47ad-4385-8c1b-85ae2d120cda</t>
        </is>
      </c>
      <c r="Z5647" t="inlineStr">
        <is>
          <t>Marcus Limpar-Lantz ((N/A) C)</t>
        </is>
      </c>
    </row>
    <row r="5648">
      <c r="A5648" t="inlineStr">
        <is>
          <t>Marcus McIvor</t>
        </is>
      </c>
      <c r="B5648" t="inlineStr">
        <is>
          <t>LAK</t>
        </is>
      </c>
      <c r="C5648" t="inlineStr">
        <is>
          <t>D</t>
        </is>
      </c>
      <c r="D5648" t="inlineStr">
        <is>
          <t>D</t>
        </is>
      </c>
      <c r="E5648" t="n">
        <v>32</v>
      </c>
      <c r="F5648" t="inlineStr">
        <is>
          <t>FA</t>
        </is>
      </c>
      <c r="G5648" t="inlineStr">
        <is>
          <t>FA</t>
        </is>
      </c>
      <c r="H5648" s="30" t="n">
        <v>1</v>
      </c>
      <c r="I5648" s="31" t="n">
        <v>0</v>
      </c>
      <c r="J5648" s="31" t="n"/>
      <c r="K5648" s="31" t="n">
        <v>0</v>
      </c>
      <c r="L5648" s="32" t="n"/>
      <c r="M5648" s="31" t="n">
        <v>0</v>
      </c>
      <c r="N5648" s="31" t="n">
        <v>0</v>
      </c>
      <c r="O5648" s="31" t="n"/>
      <c r="P5648" s="31" t="n"/>
      <c r="Q5648" s="31" t="n">
        <v>0</v>
      </c>
      <c r="R5648" s="31" t="n"/>
      <c r="S5648" s="32" t="n"/>
      <c r="T5648" s="32" t="n"/>
      <c r="V5648" t="inlineStr">
        <is>
          <t>038ld</t>
        </is>
      </c>
      <c r="X5648" t="n">
        <v>6247</v>
      </c>
      <c r="Z5648" t="inlineStr">
        <is>
          <t>Marcus McIvor (LAK D)</t>
        </is>
      </c>
    </row>
    <row r="5649">
      <c r="A5649" t="inlineStr">
        <is>
          <t>Marcus Nguyen</t>
        </is>
      </c>
      <c r="B5649" t="inlineStr">
        <is>
          <t>(N/A)</t>
        </is>
      </c>
      <c r="C5649" t="inlineStr">
        <is>
          <t>RW</t>
        </is>
      </c>
      <c r="D5649" t="inlineStr">
        <is>
          <t>F</t>
        </is>
      </c>
      <c r="E5649" t="n">
        <v>22</v>
      </c>
      <c r="F5649" t="inlineStr">
        <is>
          <t>FA</t>
        </is>
      </c>
      <c r="G5649" t="inlineStr">
        <is>
          <t>FA</t>
        </is>
      </c>
      <c r="H5649" s="30" t="n">
        <v>1</v>
      </c>
      <c r="I5649" s="31" t="n">
        <v>0</v>
      </c>
      <c r="J5649" s="31" t="n"/>
      <c r="K5649" s="31" t="n">
        <v>0</v>
      </c>
      <c r="L5649" s="32" t="n"/>
      <c r="M5649" s="31" t="n">
        <v>0</v>
      </c>
      <c r="N5649" s="31" t="n">
        <v>0</v>
      </c>
      <c r="O5649" s="31" t="n"/>
      <c r="P5649" s="31" t="n"/>
      <c r="Q5649" s="31" t="n">
        <v>0</v>
      </c>
      <c r="R5649" s="31" t="n"/>
      <c r="S5649" s="32" t="n"/>
      <c r="T5649" s="32" t="n"/>
      <c r="V5649" t="inlineStr">
        <is>
          <t>061lw</t>
        </is>
      </c>
      <c r="Z5649" t="inlineStr">
        <is>
          <t>Marcus Nguyen ((N/A) RW)</t>
        </is>
      </c>
    </row>
    <row r="5650">
      <c r="A5650" t="inlineStr">
        <is>
          <t>Marcus Nordmark</t>
        </is>
      </c>
      <c r="B5650" t="inlineStr">
        <is>
          <t>ANA</t>
        </is>
      </c>
      <c r="C5650" t="inlineStr">
        <is>
          <t>RW</t>
        </is>
      </c>
      <c r="D5650" t="inlineStr">
        <is>
          <t>F</t>
        </is>
      </c>
      <c r="E5650" t="n">
        <v>18</v>
      </c>
      <c r="F5650" t="inlineStr">
        <is>
          <t>FA</t>
        </is>
      </c>
      <c r="G5650" t="inlineStr">
        <is>
          <t>FA</t>
        </is>
      </c>
      <c r="H5650" s="30" t="n">
        <v>1</v>
      </c>
      <c r="I5650" s="31" t="n">
        <v>0</v>
      </c>
      <c r="J5650" s="31" t="n"/>
      <c r="K5650" s="31" t="n">
        <v>0</v>
      </c>
      <c r="L5650" s="32" t="n"/>
      <c r="M5650" s="31" t="n">
        <v>0</v>
      </c>
      <c r="N5650" s="31" t="n">
        <v>0</v>
      </c>
      <c r="O5650" s="31" t="n"/>
      <c r="P5650" s="31" t="n"/>
      <c r="Q5650" s="31" t="n">
        <v>0</v>
      </c>
      <c r="R5650" s="31" t="n"/>
      <c r="S5650" s="32" t="n"/>
      <c r="T5650" s="32" t="n"/>
      <c r="V5650" t="inlineStr">
        <is>
          <t>071wl</t>
        </is>
      </c>
      <c r="W5650" t="n">
        <v>7665</v>
      </c>
      <c r="Y5650" t="inlineStr">
        <is>
          <t>24337dad-e445-4fce-86b0-98335ef79a81</t>
        </is>
      </c>
      <c r="Z5650" t="inlineStr">
        <is>
          <t>Marcus Nordmark (ANA RW)</t>
        </is>
      </c>
    </row>
    <row r="5651">
      <c r="A5651" t="inlineStr">
        <is>
          <t>Marcus Power</t>
        </is>
      </c>
      <c r="B5651" t="inlineStr">
        <is>
          <t>TOR</t>
        </is>
      </c>
      <c r="C5651" t="inlineStr">
        <is>
          <t>C</t>
        </is>
      </c>
      <c r="D5651" t="inlineStr">
        <is>
          <t>F</t>
        </is>
      </c>
      <c r="E5651" t="n">
        <v>33</v>
      </c>
      <c r="F5651" t="inlineStr">
        <is>
          <t>FA</t>
        </is>
      </c>
      <c r="G5651" t="inlineStr">
        <is>
          <t>FA</t>
        </is>
      </c>
      <c r="H5651" s="30" t="n">
        <v>1</v>
      </c>
      <c r="I5651" s="31" t="n">
        <v>0</v>
      </c>
      <c r="J5651" s="31" t="n"/>
      <c r="K5651" s="31" t="n">
        <v>0</v>
      </c>
      <c r="L5651" s="32" t="n"/>
      <c r="M5651" s="31" t="n">
        <v>0</v>
      </c>
      <c r="N5651" s="31" t="n">
        <v>0</v>
      </c>
      <c r="O5651" s="31" t="n"/>
      <c r="P5651" s="31" t="n"/>
      <c r="Q5651" s="31" t="n">
        <v>0</v>
      </c>
      <c r="R5651" s="31" t="n"/>
      <c r="S5651" s="32" t="n"/>
      <c r="T5651" s="32" t="n"/>
      <c r="V5651" t="inlineStr">
        <is>
          <t>03afs</t>
        </is>
      </c>
      <c r="X5651" t="n">
        <v>6629</v>
      </c>
      <c r="Z5651" t="inlineStr">
        <is>
          <t>Marcus Power (TOR C)</t>
        </is>
      </c>
    </row>
    <row r="5652">
      <c r="A5652" t="inlineStr">
        <is>
          <t>Marcus Sorensen</t>
        </is>
      </c>
      <c r="B5652" t="inlineStr">
        <is>
          <t>(N/A)</t>
        </is>
      </c>
      <c r="C5652" t="inlineStr">
        <is>
          <t>LW</t>
        </is>
      </c>
      <c r="D5652" t="inlineStr">
        <is>
          <t>F</t>
        </is>
      </c>
      <c r="E5652" t="n">
        <v>34</v>
      </c>
      <c r="F5652" t="inlineStr">
        <is>
          <t>FA</t>
        </is>
      </c>
      <c r="G5652" t="inlineStr">
        <is>
          <t>FA</t>
        </is>
      </c>
      <c r="H5652" s="30" t="n">
        <v>1</v>
      </c>
      <c r="I5652" s="31" t="n">
        <v>0</v>
      </c>
      <c r="J5652" s="31" t="n"/>
      <c r="K5652" s="31" t="n">
        <v>0</v>
      </c>
      <c r="L5652" s="32" t="n"/>
      <c r="M5652" s="31" t="n">
        <v>0</v>
      </c>
      <c r="N5652" s="31" t="n">
        <v>0</v>
      </c>
      <c r="O5652" s="31" t="n"/>
      <c r="P5652" s="31" t="n"/>
      <c r="Q5652" s="31" t="n">
        <v>0</v>
      </c>
      <c r="R5652" s="31" t="n"/>
      <c r="S5652" s="32" t="n"/>
      <c r="T5652" s="32" t="n"/>
      <c r="V5652" t="inlineStr">
        <is>
          <t>01zt6</t>
        </is>
      </c>
      <c r="W5652" t="n">
        <v>5331</v>
      </c>
      <c r="X5652" t="n">
        <v>5079</v>
      </c>
      <c r="Y5652" t="inlineStr">
        <is>
          <t>87fe439f-00ad-42bd-a6f7-9e8bedfedbfe</t>
        </is>
      </c>
      <c r="Z5652" t="inlineStr">
        <is>
          <t>Marcus Sorensen ((N/A) LW)</t>
        </is>
      </c>
    </row>
    <row r="5653">
      <c r="A5653" t="inlineStr">
        <is>
          <t>Marcus Sylvegard</t>
        </is>
      </c>
      <c r="B5653" t="inlineStr">
        <is>
          <t>STL</t>
        </is>
      </c>
      <c r="C5653" t="inlineStr">
        <is>
          <t>RW</t>
        </is>
      </c>
      <c r="D5653" t="inlineStr">
        <is>
          <t>F</t>
        </is>
      </c>
      <c r="E5653" t="n">
        <v>27</v>
      </c>
      <c r="F5653" t="inlineStr">
        <is>
          <t>FA</t>
        </is>
      </c>
      <c r="G5653" t="inlineStr">
        <is>
          <t>FA</t>
        </is>
      </c>
      <c r="H5653" s="30" t="n">
        <v>1</v>
      </c>
      <c r="I5653" s="31" t="n">
        <v>0</v>
      </c>
      <c r="J5653" s="31" t="n"/>
      <c r="K5653" s="31" t="n">
        <v>0</v>
      </c>
      <c r="L5653" s="32" t="n"/>
      <c r="M5653" s="31" t="n">
        <v>0</v>
      </c>
      <c r="N5653" s="31" t="n">
        <v>0</v>
      </c>
      <c r="O5653" s="31" t="n"/>
      <c r="P5653" s="31" t="n"/>
      <c r="Q5653" s="31" t="n">
        <v>0</v>
      </c>
      <c r="R5653" s="31" t="n"/>
      <c r="S5653" s="32" t="n"/>
      <c r="T5653" s="32" t="n"/>
      <c r="V5653" t="inlineStr">
        <is>
          <t>051yw</t>
        </is>
      </c>
      <c r="W5653" t="n">
        <v>7124</v>
      </c>
      <c r="Y5653" t="inlineStr">
        <is>
          <t>f75f6a00-7c7f-441a-bc73-d43a7af2b5de</t>
        </is>
      </c>
      <c r="Z5653" t="inlineStr">
        <is>
          <t>Marcus Sylvegard (STL RW)</t>
        </is>
      </c>
    </row>
    <row r="5654">
      <c r="A5654" t="inlineStr">
        <is>
          <t>Marcus Vela</t>
        </is>
      </c>
      <c r="B5654" t="inlineStr">
        <is>
          <t>SJS</t>
        </is>
      </c>
      <c r="C5654" t="inlineStr">
        <is>
          <t>C</t>
        </is>
      </c>
      <c r="D5654" t="inlineStr">
        <is>
          <t>F</t>
        </is>
      </c>
      <c r="E5654" t="n">
        <v>29</v>
      </c>
      <c r="F5654" t="inlineStr">
        <is>
          <t>FA</t>
        </is>
      </c>
      <c r="G5654" t="inlineStr">
        <is>
          <t>FA</t>
        </is>
      </c>
      <c r="H5654" s="30" t="n">
        <v>1</v>
      </c>
      <c r="I5654" s="31" t="n">
        <v>0</v>
      </c>
      <c r="J5654" s="31" t="n"/>
      <c r="K5654" s="31" t="n">
        <v>0</v>
      </c>
      <c r="L5654" s="32" t="n"/>
      <c r="M5654" s="31" t="n">
        <v>0</v>
      </c>
      <c r="N5654" s="31" t="n">
        <v>0</v>
      </c>
      <c r="O5654" s="31" t="n"/>
      <c r="P5654" s="31" t="n"/>
      <c r="Q5654" s="31" t="n">
        <v>0</v>
      </c>
      <c r="R5654" s="31" t="n"/>
      <c r="S5654" s="32" t="n"/>
      <c r="T5654" s="32" t="n"/>
      <c r="V5654" t="inlineStr">
        <is>
          <t>03rjm</t>
        </is>
      </c>
      <c r="X5654" t="n">
        <v>6932</v>
      </c>
      <c r="Z5654" t="inlineStr">
        <is>
          <t>Marcus Vela (SJS C)</t>
        </is>
      </c>
    </row>
    <row r="5655">
      <c r="A5655" t="inlineStr">
        <is>
          <t>Marcus Westfalt</t>
        </is>
      </c>
      <c r="B5655" t="inlineStr">
        <is>
          <t>PHI</t>
        </is>
      </c>
      <c r="C5655" t="inlineStr">
        <is>
          <t>C</t>
        </is>
      </c>
      <c r="D5655" t="inlineStr">
        <is>
          <t>F</t>
        </is>
      </c>
      <c r="E5655" t="n">
        <v>26</v>
      </c>
      <c r="F5655" t="inlineStr">
        <is>
          <t>FA</t>
        </is>
      </c>
      <c r="G5655" t="inlineStr">
        <is>
          <t>FA</t>
        </is>
      </c>
      <c r="H5655" s="30" t="n">
        <v>1</v>
      </c>
      <c r="I5655" s="31" t="n">
        <v>0</v>
      </c>
      <c r="J5655" s="31" t="n"/>
      <c r="K5655" s="31" t="n">
        <v>0</v>
      </c>
      <c r="L5655" s="32" t="n"/>
      <c r="M5655" s="31" t="n">
        <v>0</v>
      </c>
      <c r="N5655" s="31" t="n">
        <v>0</v>
      </c>
      <c r="O5655" s="31" t="n"/>
      <c r="P5655" s="31" t="n"/>
      <c r="Q5655" s="31" t="n">
        <v>0</v>
      </c>
      <c r="R5655" s="31" t="n"/>
      <c r="S5655" s="32" t="n"/>
      <c r="T5655" s="32" t="n"/>
      <c r="V5655" t="inlineStr">
        <is>
          <t>04r1h</t>
        </is>
      </c>
      <c r="Z5655" t="inlineStr">
        <is>
          <t>Marcus Westfalt (PHI C)</t>
        </is>
      </c>
    </row>
    <row r="5656">
      <c r="A5656" t="inlineStr">
        <is>
          <t>Marek Benda</t>
        </is>
      </c>
      <c r="B5656" t="inlineStr">
        <is>
          <t>(N/A)</t>
        </is>
      </c>
      <c r="C5656" t="inlineStr">
        <is>
          <t>G</t>
        </is>
      </c>
      <c r="D5656" t="inlineStr">
        <is>
          <t>G</t>
        </is>
      </c>
      <c r="E5656" t="n">
        <v>37</v>
      </c>
      <c r="F5656" t="inlineStr">
        <is>
          <t>FA</t>
        </is>
      </c>
      <c r="G5656" t="inlineStr">
        <is>
          <t>FA</t>
        </is>
      </c>
      <c r="H5656" s="30" t="n">
        <v>1</v>
      </c>
      <c r="I5656" s="31" t="n">
        <v>0</v>
      </c>
      <c r="J5656" s="31" t="n"/>
      <c r="K5656" s="31" t="n">
        <v>0</v>
      </c>
      <c r="L5656" s="32" t="n"/>
      <c r="M5656" s="31" t="n">
        <v>0</v>
      </c>
      <c r="N5656" s="31" t="n">
        <v>0</v>
      </c>
      <c r="O5656" s="31" t="n"/>
      <c r="P5656" s="31" t="n"/>
      <c r="Q5656" s="31" t="n">
        <v>0</v>
      </c>
      <c r="R5656" s="31" t="n"/>
      <c r="S5656" s="32" t="n"/>
      <c r="T5656" s="32" t="n"/>
      <c r="V5656" t="inlineStr">
        <is>
          <t>02yeq</t>
        </is>
      </c>
      <c r="Z5656" t="inlineStr">
        <is>
          <t>Marek Benda ((N/A) G)</t>
        </is>
      </c>
    </row>
    <row r="5657">
      <c r="A5657" t="inlineStr">
        <is>
          <t>Marek Berka</t>
        </is>
      </c>
      <c r="B5657" t="inlineStr">
        <is>
          <t>(N/A)</t>
        </is>
      </c>
      <c r="C5657" t="inlineStr">
        <is>
          <t>C</t>
        </is>
      </c>
      <c r="D5657" t="inlineStr">
        <is>
          <t>F</t>
        </is>
      </c>
      <c r="E5657" t="n">
        <v>25</v>
      </c>
      <c r="F5657" t="inlineStr">
        <is>
          <t>FA</t>
        </is>
      </c>
      <c r="G5657" t="inlineStr">
        <is>
          <t>FA</t>
        </is>
      </c>
      <c r="H5657" s="30" t="n">
        <v>1</v>
      </c>
      <c r="I5657" s="31" t="n">
        <v>0</v>
      </c>
      <c r="J5657" s="31" t="n"/>
      <c r="K5657" s="31" t="n">
        <v>0</v>
      </c>
      <c r="L5657" s="32" t="n"/>
      <c r="M5657" s="31" t="n">
        <v>0</v>
      </c>
      <c r="N5657" s="31" t="n">
        <v>0</v>
      </c>
      <c r="O5657" s="31" t="n"/>
      <c r="P5657" s="31" t="n"/>
      <c r="Q5657" s="31" t="n">
        <v>0</v>
      </c>
      <c r="R5657" s="31" t="n"/>
      <c r="S5657" s="32" t="n"/>
      <c r="T5657" s="32" t="n"/>
      <c r="V5657" t="inlineStr">
        <is>
          <t>05kke</t>
        </is>
      </c>
      <c r="Z5657" t="inlineStr">
        <is>
          <t>Marek Berka ((N/A) C)</t>
        </is>
      </c>
    </row>
    <row r="5658">
      <c r="A5658" t="inlineStr">
        <is>
          <t>Marek Daloga</t>
        </is>
      </c>
      <c r="B5658" t="inlineStr">
        <is>
          <t>(N/A)</t>
        </is>
      </c>
      <c r="C5658" t="inlineStr">
        <is>
          <t>D</t>
        </is>
      </c>
      <c r="D5658" t="inlineStr">
        <is>
          <t>D</t>
        </is>
      </c>
      <c r="E5658" t="n">
        <v>37</v>
      </c>
      <c r="F5658" t="inlineStr">
        <is>
          <t>FA</t>
        </is>
      </c>
      <c r="G5658" t="inlineStr">
        <is>
          <t>FA</t>
        </is>
      </c>
      <c r="H5658" s="30" t="n">
        <v>1</v>
      </c>
      <c r="I5658" s="31" t="n">
        <v>0</v>
      </c>
      <c r="J5658" s="31" t="n"/>
      <c r="K5658" s="31" t="n">
        <v>0</v>
      </c>
      <c r="L5658" s="32" t="n"/>
      <c r="M5658" s="31" t="n">
        <v>0</v>
      </c>
      <c r="N5658" s="31" t="n">
        <v>0</v>
      </c>
      <c r="O5658" s="31" t="n"/>
      <c r="P5658" s="31" t="n"/>
      <c r="Q5658" s="31" t="n">
        <v>0</v>
      </c>
      <c r="R5658" s="31" t="n"/>
      <c r="S5658" s="32" t="n"/>
      <c r="T5658" s="32" t="n"/>
      <c r="V5658" t="inlineStr">
        <is>
          <t>03o9j</t>
        </is>
      </c>
      <c r="Z5658" t="inlineStr">
        <is>
          <t>Marek Daloga ((N/A) D)</t>
        </is>
      </c>
    </row>
    <row r="5659">
      <c r="A5659" t="inlineStr">
        <is>
          <t>Marek Hejduk</t>
        </is>
      </c>
      <c r="B5659" t="inlineStr">
        <is>
          <t>(N/A)</t>
        </is>
      </c>
      <c r="C5659" t="inlineStr">
        <is>
          <t>RW</t>
        </is>
      </c>
      <c r="D5659" t="inlineStr">
        <is>
          <t>F</t>
        </is>
      </c>
      <c r="E5659" t="n">
        <v>22</v>
      </c>
      <c r="F5659" t="inlineStr">
        <is>
          <t>FA</t>
        </is>
      </c>
      <c r="G5659" t="inlineStr">
        <is>
          <t>FA</t>
        </is>
      </c>
      <c r="H5659" s="30" t="n">
        <v>1</v>
      </c>
      <c r="I5659" s="31" t="n">
        <v>0</v>
      </c>
      <c r="J5659" s="31" t="n"/>
      <c r="K5659" s="31" t="n">
        <v>0</v>
      </c>
      <c r="L5659" s="32" t="n"/>
      <c r="M5659" s="31" t="n">
        <v>0</v>
      </c>
      <c r="N5659" s="31" t="n">
        <v>0</v>
      </c>
      <c r="O5659" s="31" t="n"/>
      <c r="P5659" s="31" t="n"/>
      <c r="Q5659" s="31" t="n">
        <v>0</v>
      </c>
      <c r="R5659" s="31" t="n"/>
      <c r="S5659" s="32" t="n"/>
      <c r="T5659" s="32" t="n"/>
      <c r="V5659" t="inlineStr">
        <is>
          <t>061ts</t>
        </is>
      </c>
      <c r="Z5659" t="inlineStr">
        <is>
          <t>Marek Hejduk ((N/A) RW)</t>
        </is>
      </c>
    </row>
    <row r="5660">
      <c r="A5660" t="inlineStr">
        <is>
          <t>Marek Howell</t>
        </is>
      </c>
      <c r="B5660" t="inlineStr">
        <is>
          <t>COL</t>
        </is>
      </c>
      <c r="C5660" t="inlineStr">
        <is>
          <t>D</t>
        </is>
      </c>
      <c r="D5660" t="inlineStr">
        <is>
          <t>D</t>
        </is>
      </c>
      <c r="E5660" t="n">
        <v>20</v>
      </c>
      <c r="F5660" t="inlineStr">
        <is>
          <t>FA</t>
        </is>
      </c>
      <c r="G5660" t="inlineStr">
        <is>
          <t>FA</t>
        </is>
      </c>
      <c r="H5660" s="30" t="n">
        <v>1</v>
      </c>
      <c r="I5660" s="31" t="n">
        <v>0</v>
      </c>
      <c r="J5660" s="31" t="n"/>
      <c r="K5660" s="31" t="n">
        <v>0</v>
      </c>
      <c r="L5660" s="32" t="n"/>
      <c r="M5660" s="31" t="n">
        <v>0</v>
      </c>
      <c r="N5660" s="31" t="n">
        <v>0</v>
      </c>
      <c r="O5660" s="31" t="n"/>
      <c r="P5660" s="31" t="n"/>
      <c r="Q5660" s="31" t="n">
        <v>0</v>
      </c>
      <c r="R5660" s="31" t="n"/>
      <c r="S5660" s="32" t="n"/>
      <c r="T5660" s="32" t="n"/>
      <c r="V5660" t="inlineStr">
        <is>
          <t>06pu8</t>
        </is>
      </c>
      <c r="Y5660" t="inlineStr">
        <is>
          <t>8f9a8523-980a-452d-bcad-5130dd0867db</t>
        </is>
      </c>
      <c r="Z5660" t="inlineStr">
        <is>
          <t>Marek Howell (COL D)</t>
        </is>
      </c>
    </row>
    <row r="5661">
      <c r="A5661" t="inlineStr">
        <is>
          <t>Marek Hrivik</t>
        </is>
      </c>
      <c r="B5661" t="inlineStr">
        <is>
          <t>(N/A)</t>
        </is>
      </c>
      <c r="C5661" t="inlineStr">
        <is>
          <t>LW</t>
        </is>
      </c>
      <c r="D5661" t="inlineStr">
        <is>
          <t>F</t>
        </is>
      </c>
      <c r="E5661" t="n">
        <v>35</v>
      </c>
      <c r="F5661" t="inlineStr">
        <is>
          <t>FA</t>
        </is>
      </c>
      <c r="G5661" t="inlineStr">
        <is>
          <t>FA</t>
        </is>
      </c>
      <c r="H5661" s="30" t="n">
        <v>1</v>
      </c>
      <c r="I5661" s="31" t="n">
        <v>0</v>
      </c>
      <c r="J5661" s="31" t="n"/>
      <c r="K5661" s="31" t="n">
        <v>0</v>
      </c>
      <c r="L5661" s="32" t="n"/>
      <c r="M5661" s="31" t="n">
        <v>0</v>
      </c>
      <c r="N5661" s="31" t="n">
        <v>0</v>
      </c>
      <c r="O5661" s="31" t="n"/>
      <c r="P5661" s="31" t="n"/>
      <c r="Q5661" s="31" t="n">
        <v>0</v>
      </c>
      <c r="R5661" s="31" t="n"/>
      <c r="S5661" s="32" t="n"/>
      <c r="T5661" s="32" t="n"/>
      <c r="V5661" t="inlineStr">
        <is>
          <t>02jz5</t>
        </is>
      </c>
      <c r="W5661" t="n">
        <v>4258</v>
      </c>
      <c r="X5661" t="n">
        <v>5674</v>
      </c>
      <c r="Z5661" t="inlineStr">
        <is>
          <t>Marek Hrivik ((N/A) LW)</t>
        </is>
      </c>
    </row>
    <row r="5662">
      <c r="A5662" t="inlineStr">
        <is>
          <t>Marek Langhamer</t>
        </is>
      </c>
      <c r="B5662" t="inlineStr">
        <is>
          <t>(N/A)</t>
        </is>
      </c>
      <c r="C5662" t="inlineStr">
        <is>
          <t>G</t>
        </is>
      </c>
      <c r="D5662" t="inlineStr">
        <is>
          <t>G</t>
        </is>
      </c>
      <c r="E5662" t="n">
        <v>32</v>
      </c>
      <c r="F5662" t="inlineStr">
        <is>
          <t>FA</t>
        </is>
      </c>
      <c r="G5662" t="inlineStr">
        <is>
          <t>FA</t>
        </is>
      </c>
      <c r="H5662" s="30" t="n">
        <v>1</v>
      </c>
      <c r="I5662" s="31" t="n">
        <v>0</v>
      </c>
      <c r="J5662" s="31" t="n"/>
      <c r="K5662" s="31" t="n">
        <v>0</v>
      </c>
      <c r="L5662" s="32" t="n"/>
      <c r="M5662" s="31" t="n">
        <v>0</v>
      </c>
      <c r="N5662" s="31" t="n">
        <v>0</v>
      </c>
      <c r="O5662" s="31" t="n"/>
      <c r="P5662" s="31" t="n"/>
      <c r="Q5662" s="31" t="n">
        <v>0</v>
      </c>
      <c r="R5662" s="31" t="n"/>
      <c r="S5662" s="32" t="n"/>
      <c r="T5662" s="32" t="n"/>
      <c r="V5662" t="inlineStr">
        <is>
          <t>02odk</t>
        </is>
      </c>
      <c r="W5662" t="n">
        <v>4375</v>
      </c>
      <c r="X5662" t="n">
        <v>5873</v>
      </c>
      <c r="Z5662" t="inlineStr">
        <is>
          <t>Marek Langhamer ((N/A) G)</t>
        </is>
      </c>
    </row>
    <row r="5663">
      <c r="A5663" t="inlineStr">
        <is>
          <t>Marek Mazanec</t>
        </is>
      </c>
      <c r="B5663" t="inlineStr">
        <is>
          <t>(N/A)</t>
        </is>
      </c>
      <c r="C5663" t="inlineStr">
        <is>
          <t>G</t>
        </is>
      </c>
      <c r="D5663" t="inlineStr">
        <is>
          <t>G</t>
        </is>
      </c>
      <c r="E5663" t="n">
        <v>35</v>
      </c>
      <c r="F5663" t="inlineStr">
        <is>
          <t>FA</t>
        </is>
      </c>
      <c r="G5663" t="inlineStr">
        <is>
          <t>FA</t>
        </is>
      </c>
      <c r="H5663" s="30" t="n">
        <v>1</v>
      </c>
      <c r="I5663" s="31" t="n">
        <v>0</v>
      </c>
      <c r="J5663" s="31" t="n"/>
      <c r="K5663" s="31" t="n">
        <v>0</v>
      </c>
      <c r="L5663" s="32" t="n"/>
      <c r="M5663" s="31" t="n">
        <v>0</v>
      </c>
      <c r="N5663" s="31" t="n">
        <v>0</v>
      </c>
      <c r="O5663" s="31" t="n"/>
      <c r="P5663" s="31" t="n"/>
      <c r="Q5663" s="31" t="n">
        <v>0</v>
      </c>
      <c r="R5663" s="31" t="n"/>
      <c r="S5663" s="32" t="n"/>
      <c r="T5663" s="32" t="n"/>
      <c r="V5663" t="inlineStr">
        <is>
          <t>02ob5</t>
        </is>
      </c>
      <c r="W5663" t="n">
        <v>4137</v>
      </c>
      <c r="X5663" t="n">
        <v>5868</v>
      </c>
      <c r="Z5663" t="inlineStr">
        <is>
          <t>Marek Mazanec ((N/A) G)</t>
        </is>
      </c>
    </row>
    <row r="5664">
      <c r="A5664" t="inlineStr">
        <is>
          <t>Marek Schwarz</t>
        </is>
      </c>
      <c r="B5664" t="inlineStr">
        <is>
          <t>(N/A)</t>
        </is>
      </c>
      <c r="C5664" t="inlineStr">
        <is>
          <t>G</t>
        </is>
      </c>
      <c r="D5664" t="inlineStr">
        <is>
          <t>G</t>
        </is>
      </c>
      <c r="E5664" t="n">
        <v>40</v>
      </c>
      <c r="F5664" t="inlineStr">
        <is>
          <t>FA</t>
        </is>
      </c>
      <c r="G5664" t="inlineStr">
        <is>
          <t>FA</t>
        </is>
      </c>
      <c r="H5664" s="30" t="n">
        <v>1</v>
      </c>
      <c r="I5664" s="31" t="n">
        <v>0</v>
      </c>
      <c r="J5664" s="31" t="n"/>
      <c r="K5664" s="31" t="n">
        <v>0</v>
      </c>
      <c r="L5664" s="32" t="n"/>
      <c r="M5664" s="31" t="n">
        <v>0</v>
      </c>
      <c r="N5664" s="31" t="n">
        <v>0</v>
      </c>
      <c r="O5664" s="31" t="n"/>
      <c r="P5664" s="31" t="n"/>
      <c r="Q5664" s="31" t="n">
        <v>0</v>
      </c>
      <c r="R5664" s="31" t="n"/>
      <c r="S5664" s="32" t="n"/>
      <c r="T5664" s="32" t="n"/>
      <c r="V5664" t="inlineStr">
        <is>
          <t>00483</t>
        </is>
      </c>
      <c r="W5664" t="n">
        <v>2166</v>
      </c>
      <c r="X5664" t="n">
        <v>3654</v>
      </c>
      <c r="Z5664" t="inlineStr">
        <is>
          <t>Marek Schwarz ((N/A) G)</t>
        </is>
      </c>
    </row>
    <row r="5665">
      <c r="A5665" t="inlineStr">
        <is>
          <t>Marek Sklenicka</t>
        </is>
      </c>
      <c r="B5665" t="inlineStr">
        <is>
          <t>PHI</t>
        </is>
      </c>
      <c r="C5665" t="inlineStr">
        <is>
          <t>G</t>
        </is>
      </c>
      <c r="D5665" t="inlineStr">
        <is>
          <t>G</t>
        </is>
      </c>
      <c r="E5665" t="n">
        <v>18</v>
      </c>
      <c r="F5665" t="inlineStr">
        <is>
          <t>FA</t>
        </is>
      </c>
      <c r="G5665" t="inlineStr">
        <is>
          <t>FA</t>
        </is>
      </c>
      <c r="H5665" s="30" t="n">
        <v>1</v>
      </c>
      <c r="I5665" s="31" t="n">
        <v>0</v>
      </c>
      <c r="J5665" s="31" t="n"/>
      <c r="K5665" s="31" t="n">
        <v>0</v>
      </c>
      <c r="L5665" s="32" t="n"/>
      <c r="M5665" s="31" t="n">
        <v>0</v>
      </c>
      <c r="N5665" s="31" t="n">
        <v>0</v>
      </c>
      <c r="O5665" s="31" t="n"/>
      <c r="P5665" s="31" t="n"/>
      <c r="Q5665" s="31" t="n">
        <v>0</v>
      </c>
      <c r="R5665" s="31" t="n"/>
      <c r="S5665" s="32" t="n"/>
      <c r="T5665" s="32" t="n"/>
      <c r="V5665" t="inlineStr">
        <is>
          <t>076q6</t>
        </is>
      </c>
      <c r="Y5665" t="inlineStr">
        <is>
          <t>dffe92da-fde0-47e4-8616-8746ba3e5517</t>
        </is>
      </c>
      <c r="Z5665" t="inlineStr">
        <is>
          <t>Marek Sklenicka (PHI G)</t>
        </is>
      </c>
    </row>
    <row r="5666">
      <c r="A5666" t="inlineStr">
        <is>
          <t>Marek Tvrdon</t>
        </is>
      </c>
      <c r="B5666" t="inlineStr">
        <is>
          <t>DET</t>
        </is>
      </c>
      <c r="C5666" t="inlineStr">
        <is>
          <t>RW</t>
        </is>
      </c>
      <c r="D5666" t="inlineStr">
        <is>
          <t>F</t>
        </is>
      </c>
      <c r="E5666" t="n">
        <v>33</v>
      </c>
      <c r="F5666" t="inlineStr">
        <is>
          <t>FA</t>
        </is>
      </c>
      <c r="G5666" t="inlineStr">
        <is>
          <t>FA</t>
        </is>
      </c>
      <c r="H5666" s="30" t="n">
        <v>1</v>
      </c>
      <c r="I5666" s="31" t="n">
        <v>0</v>
      </c>
      <c r="J5666" s="31" t="n"/>
      <c r="K5666" s="31" t="n">
        <v>0</v>
      </c>
      <c r="L5666" s="32" t="n"/>
      <c r="M5666" s="31" t="n">
        <v>0</v>
      </c>
      <c r="N5666" s="31" t="n">
        <v>0</v>
      </c>
      <c r="O5666" s="31" t="n"/>
      <c r="P5666" s="31" t="n"/>
      <c r="Q5666" s="31" t="n">
        <v>0</v>
      </c>
      <c r="R5666" s="31" t="n"/>
      <c r="S5666" s="32" t="n"/>
      <c r="T5666" s="32" t="n"/>
      <c r="V5666" t="inlineStr">
        <is>
          <t>02fqc</t>
        </is>
      </c>
      <c r="W5666" t="n">
        <v>4071</v>
      </c>
      <c r="X5666" t="n">
        <v>5481</v>
      </c>
      <c r="Z5666" t="inlineStr">
        <is>
          <t>Marek Tvrdon (DET RW)</t>
        </is>
      </c>
    </row>
    <row r="5667">
      <c r="A5667" t="inlineStr">
        <is>
          <t>Marek Vanacker</t>
        </is>
      </c>
      <c r="B5667" t="inlineStr">
        <is>
          <t>CHI</t>
        </is>
      </c>
      <c r="C5667" t="inlineStr">
        <is>
          <t>LW</t>
        </is>
      </c>
      <c r="D5667" t="inlineStr">
        <is>
          <t>F</t>
        </is>
      </c>
      <c r="E5667" t="n">
        <v>20</v>
      </c>
      <c r="F5667" t="inlineStr">
        <is>
          <t>T</t>
        </is>
      </c>
      <c r="G5667" t="inlineStr">
        <is>
          <t>The Last Place Lukes</t>
        </is>
      </c>
      <c r="H5667" s="30" t="n">
        <v>942500</v>
      </c>
      <c r="I5667" s="31" t="n">
        <v>0</v>
      </c>
      <c r="J5667" s="31" t="n"/>
      <c r="K5667" s="31" t="n">
        <v>0</v>
      </c>
      <c r="L5667" s="32" t="n"/>
      <c r="M5667" s="31" t="n">
        <v>0</v>
      </c>
      <c r="N5667" s="31" t="n">
        <v>0</v>
      </c>
      <c r="O5667" s="31" t="n"/>
      <c r="P5667" s="31" t="n"/>
      <c r="Q5667" s="31" t="n">
        <v>0</v>
      </c>
      <c r="R5667" s="31" t="n"/>
      <c r="S5667" s="32" t="n"/>
      <c r="T5667" s="32" t="n"/>
      <c r="V5667" t="inlineStr">
        <is>
          <t>06mb2</t>
        </is>
      </c>
      <c r="W5667" t="n">
        <v>7153</v>
      </c>
      <c r="Y5667" t="inlineStr">
        <is>
          <t>4a3ab88a-a625-419e-8803-d80601351d35</t>
        </is>
      </c>
      <c r="Z5667" t="inlineStr">
        <is>
          <t>Marek Vanacker (CHI LW)</t>
        </is>
      </c>
    </row>
    <row r="5668">
      <c r="A5668" t="inlineStr">
        <is>
          <t>Marek Viedensky</t>
        </is>
      </c>
      <c r="B5668" t="inlineStr">
        <is>
          <t>(N/A)</t>
        </is>
      </c>
      <c r="C5668" t="inlineStr">
        <is>
          <t>C</t>
        </is>
      </c>
      <c r="D5668" t="inlineStr">
        <is>
          <t>F</t>
        </is>
      </c>
      <c r="E5668" t="n">
        <v>36</v>
      </c>
      <c r="F5668" t="inlineStr">
        <is>
          <t>FA</t>
        </is>
      </c>
      <c r="G5668" t="inlineStr">
        <is>
          <t>FA</t>
        </is>
      </c>
      <c r="H5668" s="30" t="n">
        <v>1</v>
      </c>
      <c r="I5668" s="31" t="n">
        <v>0</v>
      </c>
      <c r="J5668" s="31" t="n"/>
      <c r="K5668" s="31" t="n">
        <v>0</v>
      </c>
      <c r="L5668" s="32" t="n"/>
      <c r="M5668" s="31" t="n">
        <v>0</v>
      </c>
      <c r="N5668" s="31" t="n">
        <v>0</v>
      </c>
      <c r="O5668" s="31" t="n"/>
      <c r="P5668" s="31" t="n"/>
      <c r="Q5668" s="31" t="n">
        <v>0</v>
      </c>
      <c r="R5668" s="31" t="n"/>
      <c r="S5668" s="32" t="n"/>
      <c r="T5668" s="32" t="n"/>
      <c r="V5668" t="inlineStr">
        <is>
          <t>01uoo</t>
        </is>
      </c>
      <c r="W5668" t="n">
        <v>3503</v>
      </c>
      <c r="X5668" t="n">
        <v>4941</v>
      </c>
      <c r="Z5668" t="inlineStr">
        <is>
          <t>Marek Viedensky ((N/A) C)</t>
        </is>
      </c>
    </row>
    <row r="5669">
      <c r="A5669" t="inlineStr">
        <is>
          <t>Marek Zagrapan</t>
        </is>
      </c>
      <c r="B5669" t="inlineStr">
        <is>
          <t>(N/A)</t>
        </is>
      </c>
      <c r="C5669" t="inlineStr">
        <is>
          <t>C</t>
        </is>
      </c>
      <c r="D5669" t="inlineStr">
        <is>
          <t>F</t>
        </is>
      </c>
      <c r="E5669" t="n">
        <v>39</v>
      </c>
      <c r="F5669" t="inlineStr">
        <is>
          <t>FA</t>
        </is>
      </c>
      <c r="G5669" t="inlineStr">
        <is>
          <t>FA</t>
        </is>
      </c>
      <c r="H5669" s="30" t="n">
        <v>1</v>
      </c>
      <c r="I5669" s="31" t="n">
        <v>0</v>
      </c>
      <c r="J5669" s="31" t="n"/>
      <c r="K5669" s="31" t="n">
        <v>0</v>
      </c>
      <c r="L5669" s="32" t="n"/>
      <c r="M5669" s="31" t="n">
        <v>0</v>
      </c>
      <c r="N5669" s="31" t="n">
        <v>0</v>
      </c>
      <c r="O5669" s="31" t="n"/>
      <c r="P5669" s="31" t="n"/>
      <c r="Q5669" s="31" t="n">
        <v>0</v>
      </c>
      <c r="R5669" s="31" t="n"/>
      <c r="S5669" s="32" t="n"/>
      <c r="T5669" s="32" t="n"/>
      <c r="V5669" t="inlineStr">
        <is>
          <t>003hm</t>
        </is>
      </c>
      <c r="W5669" t="n">
        <v>2304</v>
      </c>
      <c r="X5669" t="n">
        <v>3790</v>
      </c>
      <c r="Z5669" t="inlineStr">
        <is>
          <t>Marek Zagrapan ((N/A) C)</t>
        </is>
      </c>
    </row>
    <row r="5670">
      <c r="A5670" t="inlineStr">
        <is>
          <t>Mareks Mitens</t>
        </is>
      </c>
      <c r="B5670" t="inlineStr">
        <is>
          <t>NJD</t>
        </is>
      </c>
      <c r="C5670" t="inlineStr">
        <is>
          <t>G</t>
        </is>
      </c>
      <c r="D5670" t="inlineStr">
        <is>
          <t>G</t>
        </is>
      </c>
      <c r="E5670" t="n">
        <v>28</v>
      </c>
      <c r="F5670" t="inlineStr">
        <is>
          <t>FA</t>
        </is>
      </c>
      <c r="G5670" t="inlineStr">
        <is>
          <t>FA</t>
        </is>
      </c>
      <c r="H5670" s="30" t="n">
        <v>1</v>
      </c>
      <c r="I5670" s="31" t="n">
        <v>0</v>
      </c>
      <c r="J5670" s="31" t="n"/>
      <c r="K5670" s="31" t="n">
        <v>0</v>
      </c>
      <c r="L5670" s="32" t="n"/>
      <c r="M5670" s="31" t="n">
        <v>0</v>
      </c>
      <c r="N5670" s="31" t="n">
        <v>0</v>
      </c>
      <c r="O5670" s="31" t="n"/>
      <c r="P5670" s="31" t="n"/>
      <c r="Q5670" s="31" t="n">
        <v>0</v>
      </c>
      <c r="R5670" s="31" t="n"/>
      <c r="S5670" s="32" t="n"/>
      <c r="T5670" s="32" t="n"/>
      <c r="V5670" t="inlineStr">
        <is>
          <t>05rkw</t>
        </is>
      </c>
      <c r="Y5670" t="inlineStr">
        <is>
          <t>aae9b29a-d1f0-40e6-8800-2878d18ef66f</t>
        </is>
      </c>
      <c r="Z5670" t="inlineStr">
        <is>
          <t>Mareks Mitens (NJD G)</t>
        </is>
      </c>
    </row>
    <row r="5671">
      <c r="A5671" t="inlineStr">
        <is>
          <t>Marian Mosko</t>
        </is>
      </c>
      <c r="B5671" t="inlineStr">
        <is>
          <t>(N/A)</t>
        </is>
      </c>
      <c r="C5671" t="inlineStr">
        <is>
          <t>D</t>
        </is>
      </c>
      <c r="D5671" t="inlineStr">
        <is>
          <t>D</t>
        </is>
      </c>
      <c r="E5671" t="n">
        <v>22</v>
      </c>
      <c r="F5671" t="inlineStr">
        <is>
          <t>FA</t>
        </is>
      </c>
      <c r="G5671" t="inlineStr">
        <is>
          <t>FA</t>
        </is>
      </c>
      <c r="H5671" s="30" t="n">
        <v>1</v>
      </c>
      <c r="I5671" s="31" t="n">
        <v>0</v>
      </c>
      <c r="J5671" s="31" t="n"/>
      <c r="K5671" s="31" t="n">
        <v>0</v>
      </c>
      <c r="L5671" s="32" t="n"/>
      <c r="M5671" s="31" t="n">
        <v>0</v>
      </c>
      <c r="N5671" s="31" t="n">
        <v>0</v>
      </c>
      <c r="O5671" s="31" t="n"/>
      <c r="P5671" s="31" t="n"/>
      <c r="Q5671" s="31" t="n">
        <v>0</v>
      </c>
      <c r="R5671" s="31" t="n"/>
      <c r="S5671" s="32" t="n"/>
      <c r="T5671" s="32" t="n"/>
      <c r="V5671" t="inlineStr">
        <is>
          <t>0618j</t>
        </is>
      </c>
      <c r="Z5671" t="inlineStr">
        <is>
          <t>Marian Mosko ((N/A) D)</t>
        </is>
      </c>
    </row>
    <row r="5672">
      <c r="A5672" t="inlineStr">
        <is>
          <t>Marian Studenic</t>
        </is>
      </c>
      <c r="B5672" t="inlineStr">
        <is>
          <t>(N/A)</t>
        </is>
      </c>
      <c r="C5672" t="inlineStr">
        <is>
          <t>LW</t>
        </is>
      </c>
      <c r="D5672" t="inlineStr">
        <is>
          <t>F</t>
        </is>
      </c>
      <c r="E5672" t="n">
        <v>27</v>
      </c>
      <c r="F5672" t="inlineStr">
        <is>
          <t>FA</t>
        </is>
      </c>
      <c r="G5672" t="inlineStr">
        <is>
          <t>FA</t>
        </is>
      </c>
      <c r="H5672" s="30" t="n">
        <v>1</v>
      </c>
      <c r="I5672" s="31" t="n">
        <v>0</v>
      </c>
      <c r="J5672" s="31" t="n"/>
      <c r="K5672" s="31" t="n">
        <v>0</v>
      </c>
      <c r="L5672" s="32" t="n"/>
      <c r="M5672" s="31" t="n">
        <v>0</v>
      </c>
      <c r="N5672" s="31" t="n">
        <v>0</v>
      </c>
      <c r="O5672" s="31" t="n"/>
      <c r="P5672" s="31" t="n"/>
      <c r="Q5672" s="31" t="n">
        <v>0</v>
      </c>
      <c r="R5672" s="31" t="n"/>
      <c r="S5672" s="32" t="n"/>
      <c r="T5672" s="32" t="n"/>
      <c r="V5672" t="inlineStr">
        <is>
          <t>04f7a</t>
        </is>
      </c>
      <c r="W5672" t="n">
        <v>5657</v>
      </c>
      <c r="X5672" t="n">
        <v>7658</v>
      </c>
      <c r="Y5672" t="inlineStr">
        <is>
          <t>cff5d254-9c62-47bb-81cc-ef0d9849173e</t>
        </is>
      </c>
      <c r="Z5672" t="inlineStr">
        <is>
          <t>Marian Studenic ((N/A) LW)</t>
        </is>
      </c>
    </row>
    <row r="5673">
      <c r="A5673" t="inlineStr">
        <is>
          <t>Marino Ramirez</t>
        </is>
      </c>
      <c r="B5673" t="inlineStr">
        <is>
          <t>(N/A)</t>
        </is>
      </c>
      <c r="C5673" t="inlineStr">
        <is>
          <t>G</t>
        </is>
      </c>
      <c r="D5673" t="inlineStr">
        <is>
          <t>G</t>
        </is>
      </c>
      <c r="E5673" t="n">
        <v>23</v>
      </c>
      <c r="F5673" t="inlineStr">
        <is>
          <t>FA</t>
        </is>
      </c>
      <c r="G5673" t="inlineStr">
        <is>
          <t>FA</t>
        </is>
      </c>
      <c r="H5673" s="30" t="n">
        <v>1</v>
      </c>
      <c r="I5673" s="31" t="n">
        <v>0</v>
      </c>
      <c r="J5673" s="31" t="n"/>
      <c r="K5673" s="31" t="n">
        <v>0</v>
      </c>
      <c r="L5673" s="32" t="n"/>
      <c r="M5673" s="31" t="n">
        <v>0</v>
      </c>
      <c r="N5673" s="31" t="n">
        <v>0</v>
      </c>
      <c r="O5673" s="31" t="n"/>
      <c r="P5673" s="31" t="n"/>
      <c r="Q5673" s="31" t="n">
        <v>0</v>
      </c>
      <c r="R5673" s="31" t="n"/>
      <c r="S5673" s="32" t="n"/>
      <c r="T5673" s="32" t="n"/>
      <c r="V5673" t="inlineStr">
        <is>
          <t>05ux9</t>
        </is>
      </c>
      <c r="Z5673" t="inlineStr">
        <is>
          <t>Marino Ramirez ((N/A) G)</t>
        </is>
      </c>
    </row>
    <row r="5674">
      <c r="A5674" t="inlineStr">
        <is>
          <t>Mario Bliznak</t>
        </is>
      </c>
      <c r="B5674" t="inlineStr">
        <is>
          <t>(N/A)</t>
        </is>
      </c>
      <c r="C5674" t="inlineStr">
        <is>
          <t>C</t>
        </is>
      </c>
      <c r="D5674" t="inlineStr">
        <is>
          <t>F</t>
        </is>
      </c>
      <c r="E5674" t="n">
        <v>39</v>
      </c>
      <c r="F5674" t="inlineStr">
        <is>
          <t>FA</t>
        </is>
      </c>
      <c r="G5674" t="inlineStr">
        <is>
          <t>FA</t>
        </is>
      </c>
      <c r="H5674" s="30" t="n">
        <v>1</v>
      </c>
      <c r="I5674" s="31" t="n">
        <v>0</v>
      </c>
      <c r="J5674" s="31" t="n"/>
      <c r="K5674" s="31" t="n">
        <v>0</v>
      </c>
      <c r="L5674" s="32" t="n"/>
      <c r="M5674" s="31" t="n">
        <v>0</v>
      </c>
      <c r="N5674" s="31" t="n">
        <v>0</v>
      </c>
      <c r="O5674" s="31" t="n"/>
      <c r="P5674" s="31" t="n"/>
      <c r="Q5674" s="31" t="n">
        <v>0</v>
      </c>
      <c r="R5674" s="31" t="n"/>
      <c r="S5674" s="32" t="n"/>
      <c r="T5674" s="32" t="n"/>
      <c r="V5674" t="inlineStr">
        <is>
          <t>004jo</t>
        </is>
      </c>
      <c r="W5674" t="n">
        <v>2777</v>
      </c>
      <c r="X5674" t="n">
        <v>4195</v>
      </c>
      <c r="Z5674" t="inlineStr">
        <is>
          <t>Mario Bliznak ((N/A) C)</t>
        </is>
      </c>
    </row>
    <row r="5675">
      <c r="A5675" t="inlineStr">
        <is>
          <t>Mario Grman</t>
        </is>
      </c>
      <c r="B5675" t="inlineStr">
        <is>
          <t>(N/A)</t>
        </is>
      </c>
      <c r="C5675" t="inlineStr">
        <is>
          <t>D</t>
        </is>
      </c>
      <c r="D5675" t="inlineStr">
        <is>
          <t>D</t>
        </is>
      </c>
      <c r="E5675" t="n">
        <v>29</v>
      </c>
      <c r="F5675" t="inlineStr">
        <is>
          <t>FA</t>
        </is>
      </c>
      <c r="G5675" t="inlineStr">
        <is>
          <t>FA</t>
        </is>
      </c>
      <c r="H5675" s="30" t="n">
        <v>1</v>
      </c>
      <c r="I5675" s="31" t="n">
        <v>0</v>
      </c>
      <c r="J5675" s="31" t="n"/>
      <c r="K5675" s="31" t="n">
        <v>0</v>
      </c>
      <c r="L5675" s="32" t="n"/>
      <c r="M5675" s="31" t="n">
        <v>0</v>
      </c>
      <c r="N5675" s="31" t="n">
        <v>0</v>
      </c>
      <c r="O5675" s="31" t="n"/>
      <c r="P5675" s="31" t="n"/>
      <c r="Q5675" s="31" t="n">
        <v>0</v>
      </c>
      <c r="R5675" s="31" t="n"/>
      <c r="S5675" s="32" t="n"/>
      <c r="T5675" s="32" t="n"/>
      <c r="V5675" t="inlineStr">
        <is>
          <t>05yko</t>
        </is>
      </c>
      <c r="Z5675" t="inlineStr">
        <is>
          <t>Mario Grman ((N/A) D)</t>
        </is>
      </c>
    </row>
    <row r="5676">
      <c r="A5676" t="inlineStr">
        <is>
          <t>Mario Huber</t>
        </is>
      </c>
      <c r="B5676" t="inlineStr">
        <is>
          <t>(N/A)</t>
        </is>
      </c>
      <c r="C5676" t="inlineStr">
        <is>
          <t>RW</t>
        </is>
      </c>
      <c r="D5676" t="inlineStr">
        <is>
          <t>F</t>
        </is>
      </c>
      <c r="E5676" t="n">
        <v>30</v>
      </c>
      <c r="F5676" t="inlineStr">
        <is>
          <t>FA</t>
        </is>
      </c>
      <c r="G5676" t="inlineStr">
        <is>
          <t>FA</t>
        </is>
      </c>
      <c r="H5676" s="30" t="n">
        <v>1</v>
      </c>
      <c r="I5676" s="31" t="n">
        <v>0</v>
      </c>
      <c r="J5676" s="31" t="n"/>
      <c r="K5676" s="31" t="n">
        <v>0</v>
      </c>
      <c r="L5676" s="32" t="n"/>
      <c r="M5676" s="31" t="n">
        <v>0</v>
      </c>
      <c r="N5676" s="31" t="n">
        <v>0</v>
      </c>
      <c r="O5676" s="31" t="n"/>
      <c r="P5676" s="31" t="n"/>
      <c r="Q5676" s="31" t="n">
        <v>0</v>
      </c>
      <c r="R5676" s="31" t="n"/>
      <c r="S5676" s="32" t="n"/>
      <c r="T5676" s="32" t="n"/>
      <c r="V5676" t="inlineStr">
        <is>
          <t>03xh0</t>
        </is>
      </c>
      <c r="Z5676" t="inlineStr">
        <is>
          <t>Mario Huber ((N/A) RW)</t>
        </is>
      </c>
    </row>
    <row r="5677">
      <c r="A5677" t="inlineStr">
        <is>
          <t>Mario Kempe</t>
        </is>
      </c>
      <c r="B5677" t="inlineStr">
        <is>
          <t>(N/A)</t>
        </is>
      </c>
      <c r="C5677" t="inlineStr">
        <is>
          <t>C</t>
        </is>
      </c>
      <c r="D5677" t="inlineStr">
        <is>
          <t>F</t>
        </is>
      </c>
      <c r="E5677" t="n">
        <v>37</v>
      </c>
      <c r="F5677" t="inlineStr">
        <is>
          <t>FA</t>
        </is>
      </c>
      <c r="G5677" t="inlineStr">
        <is>
          <t>FA</t>
        </is>
      </c>
      <c r="H5677" s="30" t="n">
        <v>1</v>
      </c>
      <c r="I5677" s="31" t="n">
        <v>0</v>
      </c>
      <c r="J5677" s="31" t="n"/>
      <c r="K5677" s="31" t="n">
        <v>0</v>
      </c>
      <c r="L5677" s="32" t="n"/>
      <c r="M5677" s="31" t="n">
        <v>0</v>
      </c>
      <c r="N5677" s="31" t="n">
        <v>0</v>
      </c>
      <c r="O5677" s="31" t="n"/>
      <c r="P5677" s="31" t="n"/>
      <c r="Q5677" s="31" t="n">
        <v>0</v>
      </c>
      <c r="R5677" s="31" t="n"/>
      <c r="S5677" s="32" t="n"/>
      <c r="T5677" s="32" t="n"/>
      <c r="V5677" t="inlineStr">
        <is>
          <t>024dj</t>
        </is>
      </c>
      <c r="W5677" t="n">
        <v>5442</v>
      </c>
      <c r="X5677" t="n">
        <v>7505</v>
      </c>
      <c r="Z5677" t="inlineStr">
        <is>
          <t>Mario Kempe ((N/A) C)</t>
        </is>
      </c>
    </row>
    <row r="5678">
      <c r="A5678" t="inlineStr">
        <is>
          <t>Mario Lucia</t>
        </is>
      </c>
      <c r="B5678" t="inlineStr">
        <is>
          <t>(N/A)</t>
        </is>
      </c>
      <c r="C5678" t="inlineStr">
        <is>
          <t>LW</t>
        </is>
      </c>
      <c r="D5678" t="inlineStr">
        <is>
          <t>F</t>
        </is>
      </c>
      <c r="E5678" t="n">
        <v>33</v>
      </c>
      <c r="F5678" t="inlineStr">
        <is>
          <t>FA</t>
        </is>
      </c>
      <c r="G5678" t="inlineStr">
        <is>
          <t>FA</t>
        </is>
      </c>
      <c r="H5678" s="30" t="n">
        <v>1</v>
      </c>
      <c r="I5678" s="31" t="n">
        <v>0</v>
      </c>
      <c r="J5678" s="31" t="n"/>
      <c r="K5678" s="31" t="n">
        <v>0</v>
      </c>
      <c r="L5678" s="32" t="n"/>
      <c r="M5678" s="31" t="n">
        <v>0</v>
      </c>
      <c r="N5678" s="31" t="n">
        <v>0</v>
      </c>
      <c r="O5678" s="31" t="n"/>
      <c r="P5678" s="31" t="n"/>
      <c r="Q5678" s="31" t="n">
        <v>0</v>
      </c>
      <c r="R5678" s="31" t="n"/>
      <c r="S5678" s="32" t="n"/>
      <c r="T5678" s="32" t="n"/>
      <c r="V5678" t="inlineStr">
        <is>
          <t>02b72</t>
        </is>
      </c>
      <c r="W5678" t="n">
        <v>3767</v>
      </c>
      <c r="X5678" t="n">
        <v>5427</v>
      </c>
      <c r="Z5678" t="inlineStr">
        <is>
          <t>Mario Lucia ((N/A) LW)</t>
        </is>
      </c>
    </row>
    <row r="5679">
      <c r="A5679" t="inlineStr">
        <is>
          <t>Mario Puskarich</t>
        </is>
      </c>
      <c r="B5679" t="inlineStr">
        <is>
          <t>(N/A)</t>
        </is>
      </c>
      <c r="C5679" t="inlineStr">
        <is>
          <t>LW</t>
        </is>
      </c>
      <c r="D5679" t="inlineStr">
        <is>
          <t>F</t>
        </is>
      </c>
      <c r="E5679" t="n">
        <v>34</v>
      </c>
      <c r="F5679" t="inlineStr">
        <is>
          <t>FA</t>
        </is>
      </c>
      <c r="G5679" t="inlineStr">
        <is>
          <t>FA</t>
        </is>
      </c>
      <c r="H5679" s="30" t="n">
        <v>1</v>
      </c>
      <c r="I5679" s="31" t="n">
        <v>0</v>
      </c>
      <c r="J5679" s="31" t="n"/>
      <c r="K5679" s="31" t="n">
        <v>0</v>
      </c>
      <c r="L5679" s="32" t="n"/>
      <c r="M5679" s="31" t="n">
        <v>0</v>
      </c>
      <c r="N5679" s="31" t="n">
        <v>0</v>
      </c>
      <c r="O5679" s="31" t="n"/>
      <c r="P5679" s="31" t="n"/>
      <c r="Q5679" s="31" t="n">
        <v>0</v>
      </c>
      <c r="R5679" s="31" t="n"/>
      <c r="S5679" s="32" t="n"/>
      <c r="T5679" s="32" t="n"/>
      <c r="V5679" t="inlineStr">
        <is>
          <t>03d0x</t>
        </is>
      </c>
      <c r="Z5679" t="inlineStr">
        <is>
          <t>Mario Puskarich ((N/A) LW)</t>
        </is>
      </c>
    </row>
    <row r="5680">
      <c r="A5680" t="inlineStr">
        <is>
          <t>Mario Scalzo</t>
        </is>
      </c>
      <c r="B5680" t="inlineStr">
        <is>
          <t>(N/A)</t>
        </is>
      </c>
      <c r="C5680" t="inlineStr">
        <is>
          <t>D</t>
        </is>
      </c>
      <c r="D5680" t="inlineStr">
        <is>
          <t>D</t>
        </is>
      </c>
      <c r="E5680" t="n">
        <v>41</v>
      </c>
      <c r="F5680" t="inlineStr">
        <is>
          <t>FA</t>
        </is>
      </c>
      <c r="G5680" t="inlineStr">
        <is>
          <t>FA</t>
        </is>
      </c>
      <c r="H5680" s="30" t="n">
        <v>1</v>
      </c>
      <c r="I5680" s="31" t="n">
        <v>0</v>
      </c>
      <c r="J5680" s="31" t="n"/>
      <c r="K5680" s="31" t="n">
        <v>0</v>
      </c>
      <c r="L5680" s="32" t="n"/>
      <c r="M5680" s="31" t="n">
        <v>0</v>
      </c>
      <c r="N5680" s="31" t="n">
        <v>0</v>
      </c>
      <c r="O5680" s="31" t="n"/>
      <c r="P5680" s="31" t="n"/>
      <c r="Q5680" s="31" t="n">
        <v>0</v>
      </c>
      <c r="R5680" s="31" t="n"/>
      <c r="S5680" s="32" t="n"/>
      <c r="T5680" s="32" t="n"/>
      <c r="V5680" t="inlineStr">
        <is>
          <t>00496</t>
        </is>
      </c>
      <c r="X5680" t="n">
        <v>3730</v>
      </c>
      <c r="Z5680" t="inlineStr">
        <is>
          <t>Mario Scalzo ((N/A) D)</t>
        </is>
      </c>
    </row>
    <row r="5681">
      <c r="A5681" t="inlineStr">
        <is>
          <t>Marius Holtet</t>
        </is>
      </c>
      <c r="B5681" t="inlineStr">
        <is>
          <t>(N/A)</t>
        </is>
      </c>
      <c r="C5681" t="inlineStr">
        <is>
          <t>RW</t>
        </is>
      </c>
      <c r="D5681" t="inlineStr">
        <is>
          <t>F</t>
        </is>
      </c>
      <c r="E5681" t="n">
        <v>42</v>
      </c>
      <c r="F5681" t="inlineStr">
        <is>
          <t>FA</t>
        </is>
      </c>
      <c r="G5681" t="inlineStr">
        <is>
          <t>FA</t>
        </is>
      </c>
      <c r="H5681" s="30" t="n">
        <v>1</v>
      </c>
      <c r="I5681" s="31" t="n">
        <v>0</v>
      </c>
      <c r="J5681" s="31" t="n"/>
      <c r="K5681" s="31" t="n">
        <v>0</v>
      </c>
      <c r="L5681" s="32" t="n"/>
      <c r="M5681" s="31" t="n">
        <v>0</v>
      </c>
      <c r="N5681" s="31" t="n">
        <v>0</v>
      </c>
      <c r="O5681" s="31" t="n"/>
      <c r="P5681" s="31" t="n"/>
      <c r="Q5681" s="31" t="n">
        <v>0</v>
      </c>
      <c r="R5681" s="31" t="n"/>
      <c r="S5681" s="32" t="n"/>
      <c r="T5681" s="32" t="n"/>
      <c r="V5681" t="inlineStr">
        <is>
          <t>003nu</t>
        </is>
      </c>
      <c r="W5681" t="n">
        <v>2469</v>
      </c>
      <c r="X5681" t="n">
        <v>3183</v>
      </c>
      <c r="Z5681" t="inlineStr">
        <is>
          <t>Marius Holtet ((N/A) RW)</t>
        </is>
      </c>
    </row>
    <row r="5682">
      <c r="A5682" t="inlineStr">
        <is>
          <t>Mark Adams</t>
        </is>
      </c>
      <c r="B5682" t="inlineStr">
        <is>
          <t>(N/A)</t>
        </is>
      </c>
      <c r="C5682" t="inlineStr">
        <is>
          <t>D</t>
        </is>
      </c>
      <c r="D5682" t="inlineStr">
        <is>
          <t>D</t>
        </is>
      </c>
      <c r="E5682" t="n">
        <v>35</v>
      </c>
      <c r="F5682" t="inlineStr">
        <is>
          <t>FA</t>
        </is>
      </c>
      <c r="G5682" t="inlineStr">
        <is>
          <t>FA</t>
        </is>
      </c>
      <c r="H5682" s="30" t="n">
        <v>1</v>
      </c>
      <c r="I5682" s="31" t="n">
        <v>0</v>
      </c>
      <c r="J5682" s="31" t="n"/>
      <c r="K5682" s="31" t="n">
        <v>0</v>
      </c>
      <c r="L5682" s="32" t="n"/>
      <c r="M5682" s="31" t="n">
        <v>0</v>
      </c>
      <c r="N5682" s="31" t="n">
        <v>0</v>
      </c>
      <c r="O5682" s="31" t="n"/>
      <c r="P5682" s="31" t="n"/>
      <c r="Q5682" s="31" t="n">
        <v>0</v>
      </c>
      <c r="R5682" s="31" t="n"/>
      <c r="S5682" s="32" t="n"/>
      <c r="T5682" s="32" t="n"/>
      <c r="V5682" t="inlineStr">
        <is>
          <t>02ye7</t>
        </is>
      </c>
      <c r="Z5682" t="inlineStr">
        <is>
          <t>Mark Adams ((N/A) D)</t>
        </is>
      </c>
    </row>
    <row r="5683">
      <c r="A5683" t="inlineStr">
        <is>
          <t>Mark Alt</t>
        </is>
      </c>
      <c r="B5683" t="inlineStr">
        <is>
          <t>SJS</t>
        </is>
      </c>
      <c r="C5683" t="inlineStr">
        <is>
          <t>D</t>
        </is>
      </c>
      <c r="D5683" t="inlineStr">
        <is>
          <t>D</t>
        </is>
      </c>
      <c r="E5683" t="n">
        <v>34</v>
      </c>
      <c r="F5683" t="inlineStr">
        <is>
          <t>FA</t>
        </is>
      </c>
      <c r="G5683" t="inlineStr">
        <is>
          <t>FA</t>
        </is>
      </c>
      <c r="H5683" s="30" t="n">
        <v>1</v>
      </c>
      <c r="I5683" s="31" t="n">
        <v>0</v>
      </c>
      <c r="J5683" s="31" t="n"/>
      <c r="K5683" s="31" t="n">
        <v>0</v>
      </c>
      <c r="L5683" s="32" t="n"/>
      <c r="M5683" s="31" t="n">
        <v>0</v>
      </c>
      <c r="N5683" s="31" t="n">
        <v>0</v>
      </c>
      <c r="O5683" s="31" t="n"/>
      <c r="P5683" s="31" t="n"/>
      <c r="Q5683" s="31" t="n">
        <v>0</v>
      </c>
      <c r="R5683" s="31" t="n"/>
      <c r="S5683" s="32" t="n"/>
      <c r="T5683" s="32" t="n"/>
      <c r="V5683" t="inlineStr">
        <is>
          <t>01zu4</t>
        </is>
      </c>
      <c r="W5683" t="n">
        <v>3582</v>
      </c>
      <c r="X5683" t="n">
        <v>5026</v>
      </c>
      <c r="Y5683" t="inlineStr">
        <is>
          <t>80014c87-1dd6-40a9-b002-e9e773842a10</t>
        </is>
      </c>
      <c r="Z5683" t="inlineStr">
        <is>
          <t>Mark Alt (SJS D)</t>
        </is>
      </c>
    </row>
    <row r="5684">
      <c r="A5684" t="inlineStr">
        <is>
          <t>Mark Arcobello</t>
        </is>
      </c>
      <c r="B5684" t="inlineStr">
        <is>
          <t>(N/A)</t>
        </is>
      </c>
      <c r="C5684" t="inlineStr">
        <is>
          <t>RW</t>
        </is>
      </c>
      <c r="D5684" t="inlineStr">
        <is>
          <t>F</t>
        </is>
      </c>
      <c r="E5684" t="n">
        <v>38</v>
      </c>
      <c r="F5684" t="inlineStr">
        <is>
          <t>FA</t>
        </is>
      </c>
      <c r="G5684" t="inlineStr">
        <is>
          <t>FA</t>
        </is>
      </c>
      <c r="H5684" s="30" t="n">
        <v>1</v>
      </c>
      <c r="I5684" s="31" t="n">
        <v>0</v>
      </c>
      <c r="J5684" s="31" t="n"/>
      <c r="K5684" s="31" t="n">
        <v>0</v>
      </c>
      <c r="L5684" s="32" t="n"/>
      <c r="M5684" s="31" t="n">
        <v>0</v>
      </c>
      <c r="N5684" s="31" t="n">
        <v>0</v>
      </c>
      <c r="O5684" s="31" t="n"/>
      <c r="P5684" s="31" t="n"/>
      <c r="Q5684" s="31" t="n">
        <v>0</v>
      </c>
      <c r="R5684" s="31" t="n"/>
      <c r="S5684" s="32" t="n"/>
      <c r="T5684" s="32" t="n"/>
      <c r="V5684" t="inlineStr">
        <is>
          <t>026hb</t>
        </is>
      </c>
      <c r="W5684" t="n">
        <v>3705</v>
      </c>
      <c r="X5684" t="n">
        <v>5291</v>
      </c>
      <c r="Z5684" t="inlineStr">
        <is>
          <t>Mark Arcobello ((N/A) RW)</t>
        </is>
      </c>
    </row>
    <row r="5685">
      <c r="A5685" t="inlineStr">
        <is>
          <t>Mark Barberio</t>
        </is>
      </c>
      <c r="B5685" t="inlineStr">
        <is>
          <t>(N/A)</t>
        </is>
      </c>
      <c r="C5685" t="inlineStr">
        <is>
          <t>D</t>
        </is>
      </c>
      <c r="D5685" t="inlineStr">
        <is>
          <t>D</t>
        </is>
      </c>
      <c r="E5685" t="n">
        <v>36</v>
      </c>
      <c r="F5685" t="inlineStr">
        <is>
          <t>FA</t>
        </is>
      </c>
      <c r="G5685" t="inlineStr">
        <is>
          <t>FA</t>
        </is>
      </c>
      <c r="H5685" s="30" t="n">
        <v>1</v>
      </c>
      <c r="I5685" s="31" t="n">
        <v>0</v>
      </c>
      <c r="J5685" s="31" t="n"/>
      <c r="K5685" s="31" t="n">
        <v>0</v>
      </c>
      <c r="L5685" s="32" t="n"/>
      <c r="M5685" s="31" t="n">
        <v>0</v>
      </c>
      <c r="N5685" s="31" t="n">
        <v>0</v>
      </c>
      <c r="O5685" s="31" t="n"/>
      <c r="P5685" s="31" t="n"/>
      <c r="Q5685" s="31" t="n">
        <v>0</v>
      </c>
      <c r="R5685" s="31" t="n"/>
      <c r="S5685" s="32" t="n"/>
      <c r="T5685" s="32" t="n"/>
      <c r="V5685" t="inlineStr">
        <is>
          <t>01mkh</t>
        </is>
      </c>
      <c r="W5685" t="n">
        <v>3046</v>
      </c>
      <c r="X5685" t="n">
        <v>4929</v>
      </c>
      <c r="Y5685" t="inlineStr">
        <is>
          <t>434864c8-0f24-11e2-8525-18a905767e44</t>
        </is>
      </c>
      <c r="Z5685" t="inlineStr">
        <is>
          <t>Mark Barberio ((N/A) D)</t>
        </is>
      </c>
    </row>
    <row r="5686">
      <c r="A5686" t="inlineStr">
        <is>
          <t>Mark Cundari</t>
        </is>
      </c>
      <c r="B5686" t="inlineStr">
        <is>
          <t>(N/A)</t>
        </is>
      </c>
      <c r="C5686" t="inlineStr">
        <is>
          <t>D</t>
        </is>
      </c>
      <c r="D5686" t="inlineStr">
        <is>
          <t>D</t>
        </is>
      </c>
      <c r="E5686" t="n">
        <v>36</v>
      </c>
      <c r="F5686" t="inlineStr">
        <is>
          <t>FA</t>
        </is>
      </c>
      <c r="G5686" t="inlineStr">
        <is>
          <t>FA</t>
        </is>
      </c>
      <c r="H5686" s="30" t="n">
        <v>1</v>
      </c>
      <c r="I5686" s="31" t="n">
        <v>0</v>
      </c>
      <c r="J5686" s="31" t="n"/>
      <c r="K5686" s="31" t="n">
        <v>0</v>
      </c>
      <c r="L5686" s="32" t="n"/>
      <c r="M5686" s="31" t="n">
        <v>0</v>
      </c>
      <c r="N5686" s="31" t="n">
        <v>0</v>
      </c>
      <c r="O5686" s="31" t="n"/>
      <c r="P5686" s="31" t="n"/>
      <c r="Q5686" s="31" t="n">
        <v>0</v>
      </c>
      <c r="R5686" s="31" t="n"/>
      <c r="S5686" s="32" t="n"/>
      <c r="T5686" s="32" t="n"/>
      <c r="V5686" t="inlineStr">
        <is>
          <t>015qt</t>
        </is>
      </c>
      <c r="W5686" t="n">
        <v>4112</v>
      </c>
      <c r="X5686" t="n">
        <v>4560</v>
      </c>
      <c r="Z5686" t="inlineStr">
        <is>
          <t>Mark Cundari ((N/A) D)</t>
        </is>
      </c>
    </row>
    <row r="5687">
      <c r="A5687" t="inlineStr">
        <is>
          <t>Mark Dekanich</t>
        </is>
      </c>
      <c r="B5687" t="inlineStr">
        <is>
          <t>PHI</t>
        </is>
      </c>
      <c r="C5687" t="inlineStr">
        <is>
          <t>G</t>
        </is>
      </c>
      <c r="D5687" t="inlineStr">
        <is>
          <t>G</t>
        </is>
      </c>
      <c r="E5687" t="n">
        <v>40</v>
      </c>
      <c r="F5687" t="inlineStr">
        <is>
          <t>FA</t>
        </is>
      </c>
      <c r="G5687" t="inlineStr">
        <is>
          <t>FA</t>
        </is>
      </c>
      <c r="H5687" s="30" t="n">
        <v>1</v>
      </c>
      <c r="I5687" s="31" t="n">
        <v>0</v>
      </c>
      <c r="J5687" s="31" t="n"/>
      <c r="K5687" s="31" t="n">
        <v>0</v>
      </c>
      <c r="L5687" s="32" t="n"/>
      <c r="M5687" s="31" t="n">
        <v>0</v>
      </c>
      <c r="N5687" s="31" t="n">
        <v>0</v>
      </c>
      <c r="O5687" s="31" t="n"/>
      <c r="P5687" s="31" t="n"/>
      <c r="Q5687" s="31" t="n">
        <v>0</v>
      </c>
      <c r="R5687" s="31" t="n"/>
      <c r="S5687" s="32" t="n"/>
      <c r="T5687" s="32" t="n"/>
      <c r="V5687" t="inlineStr">
        <is>
          <t>0058j</t>
        </is>
      </c>
      <c r="W5687" t="n">
        <v>3595</v>
      </c>
      <c r="X5687" t="n">
        <v>4412</v>
      </c>
      <c r="Z5687" t="inlineStr">
        <is>
          <t>Mark Dekanich (PHI G)</t>
        </is>
      </c>
    </row>
    <row r="5688">
      <c r="A5688" t="inlineStr">
        <is>
          <t>Mark Duarte</t>
        </is>
      </c>
      <c r="B5688" t="inlineStr">
        <is>
          <t>(N/A)</t>
        </is>
      </c>
      <c r="C5688" t="inlineStr">
        <is>
          <t>RW</t>
        </is>
      </c>
      <c r="D5688" t="inlineStr">
        <is>
          <t>F</t>
        </is>
      </c>
      <c r="E5688" t="n">
        <v>23</v>
      </c>
      <c r="F5688" t="inlineStr">
        <is>
          <t>FA</t>
        </is>
      </c>
      <c r="G5688" t="inlineStr">
        <is>
          <t>FA</t>
        </is>
      </c>
      <c r="H5688" s="30" t="n">
        <v>1</v>
      </c>
      <c r="I5688" s="31" t="n">
        <v>0</v>
      </c>
      <c r="J5688" s="31" t="n"/>
      <c r="K5688" s="31" t="n">
        <v>0</v>
      </c>
      <c r="L5688" s="32" t="n"/>
      <c r="M5688" s="31" t="n">
        <v>0</v>
      </c>
      <c r="N5688" s="31" t="n">
        <v>0</v>
      </c>
      <c r="O5688" s="31" t="n"/>
      <c r="P5688" s="31" t="n"/>
      <c r="Q5688" s="31" t="n">
        <v>0</v>
      </c>
      <c r="R5688" s="31" t="n"/>
      <c r="S5688" s="32" t="n"/>
      <c r="T5688" s="32" t="n"/>
      <c r="V5688" t="inlineStr">
        <is>
          <t>06h99</t>
        </is>
      </c>
      <c r="Y5688" t="inlineStr">
        <is>
          <t>f8138d04-657a-482c-b590-94932e874ce1</t>
        </is>
      </c>
      <c r="Z5688" t="inlineStr">
        <is>
          <t>Mark Duarte ((N/A) RW)</t>
        </is>
      </c>
    </row>
    <row r="5689">
      <c r="A5689" t="inlineStr">
        <is>
          <t>Mark Fayne</t>
        </is>
      </c>
      <c r="B5689" t="inlineStr">
        <is>
          <t>(N/A)</t>
        </is>
      </c>
      <c r="C5689" t="inlineStr">
        <is>
          <t>D</t>
        </is>
      </c>
      <c r="D5689" t="inlineStr">
        <is>
          <t>D</t>
        </is>
      </c>
      <c r="E5689" t="n">
        <v>39</v>
      </c>
      <c r="F5689" t="inlineStr">
        <is>
          <t>FA</t>
        </is>
      </c>
      <c r="G5689" t="inlineStr">
        <is>
          <t>FA</t>
        </is>
      </c>
      <c r="H5689" s="30" t="n">
        <v>1</v>
      </c>
      <c r="I5689" s="31" t="n">
        <v>0</v>
      </c>
      <c r="J5689" s="31" t="n"/>
      <c r="K5689" s="31" t="n">
        <v>0</v>
      </c>
      <c r="L5689" s="32" t="n"/>
      <c r="M5689" s="31" t="n">
        <v>0</v>
      </c>
      <c r="N5689" s="31" t="n">
        <v>0</v>
      </c>
      <c r="O5689" s="31" t="n"/>
      <c r="P5689" s="31" t="n"/>
      <c r="Q5689" s="31" t="n">
        <v>0</v>
      </c>
      <c r="R5689" s="31" t="n"/>
      <c r="S5689" s="32" t="n"/>
      <c r="T5689" s="32" t="n"/>
      <c r="V5689" t="inlineStr">
        <is>
          <t>020it</t>
        </is>
      </c>
      <c r="W5689" t="n">
        <v>3643</v>
      </c>
      <c r="X5689" t="n">
        <v>5190</v>
      </c>
      <c r="Z5689" t="inlineStr">
        <is>
          <t>Mark Fayne ((N/A) D)</t>
        </is>
      </c>
    </row>
    <row r="5690">
      <c r="A5690" t="inlineStr">
        <is>
          <t>Mark Fistric</t>
        </is>
      </c>
      <c r="B5690" t="inlineStr">
        <is>
          <t>(N/A)</t>
        </is>
      </c>
      <c r="C5690" t="inlineStr">
        <is>
          <t>D</t>
        </is>
      </c>
      <c r="D5690" t="inlineStr">
        <is>
          <t>D</t>
        </is>
      </c>
      <c r="E5690" t="n">
        <v>40</v>
      </c>
      <c r="F5690" t="inlineStr">
        <is>
          <t>FA</t>
        </is>
      </c>
      <c r="G5690" t="inlineStr">
        <is>
          <t>FA</t>
        </is>
      </c>
      <c r="H5690" s="30" t="n">
        <v>1</v>
      </c>
      <c r="I5690" s="31" t="n">
        <v>0</v>
      </c>
      <c r="J5690" s="31" t="n"/>
      <c r="K5690" s="31" t="n">
        <v>0</v>
      </c>
      <c r="L5690" s="32" t="n"/>
      <c r="M5690" s="31" t="n">
        <v>0</v>
      </c>
      <c r="N5690" s="31" t="n">
        <v>0</v>
      </c>
      <c r="O5690" s="31" t="n"/>
      <c r="P5690" s="31" t="n"/>
      <c r="Q5690" s="31" t="n">
        <v>0</v>
      </c>
      <c r="R5690" s="31" t="n"/>
      <c r="S5690" s="32" t="n"/>
      <c r="T5690" s="32" t="n"/>
      <c r="V5690" t="inlineStr">
        <is>
          <t>003np</t>
        </is>
      </c>
      <c r="W5690" t="n">
        <v>2200</v>
      </c>
      <c r="X5690" t="n">
        <v>3666</v>
      </c>
      <c r="Z5690" t="inlineStr">
        <is>
          <t>Mark Fistric ((N/A) D)</t>
        </is>
      </c>
    </row>
    <row r="5691">
      <c r="A5691" t="inlineStr">
        <is>
          <t>Mark Flood</t>
        </is>
      </c>
      <c r="B5691" t="inlineStr">
        <is>
          <t>(N/A)</t>
        </is>
      </c>
      <c r="C5691" t="inlineStr">
        <is>
          <t>D</t>
        </is>
      </c>
      <c r="D5691" t="inlineStr">
        <is>
          <t>D</t>
        </is>
      </c>
      <c r="E5691" t="n">
        <v>41</v>
      </c>
      <c r="F5691" t="inlineStr">
        <is>
          <t>FA</t>
        </is>
      </c>
      <c r="G5691" t="inlineStr">
        <is>
          <t>FA</t>
        </is>
      </c>
      <c r="H5691" s="30" t="n">
        <v>1</v>
      </c>
      <c r="I5691" s="31" t="n">
        <v>0</v>
      </c>
      <c r="J5691" s="31" t="n"/>
      <c r="K5691" s="31" t="n">
        <v>0</v>
      </c>
      <c r="L5691" s="32" t="n"/>
      <c r="M5691" s="31" t="n">
        <v>0</v>
      </c>
      <c r="N5691" s="31" t="n">
        <v>0</v>
      </c>
      <c r="O5691" s="31" t="n"/>
      <c r="P5691" s="31" t="n"/>
      <c r="Q5691" s="31" t="n">
        <v>0</v>
      </c>
      <c r="R5691" s="31" t="n"/>
      <c r="S5691" s="32" t="n"/>
      <c r="T5691" s="32" t="n"/>
      <c r="V5691" t="inlineStr">
        <is>
          <t>004ls</t>
        </is>
      </c>
      <c r="W5691" t="n">
        <v>3117</v>
      </c>
      <c r="X5691" t="n">
        <v>3439</v>
      </c>
      <c r="Z5691" t="inlineStr">
        <is>
          <t>Mark Flood ((N/A) D)</t>
        </is>
      </c>
    </row>
    <row r="5692">
      <c r="A5692" t="inlineStr">
        <is>
          <t>Mark Fraser</t>
        </is>
      </c>
      <c r="B5692" t="inlineStr">
        <is>
          <t>(N/A)</t>
        </is>
      </c>
      <c r="C5692" t="inlineStr">
        <is>
          <t>D</t>
        </is>
      </c>
      <c r="D5692" t="inlineStr">
        <is>
          <t>D</t>
        </is>
      </c>
      <c r="E5692" t="n">
        <v>39</v>
      </c>
      <c r="F5692" t="inlineStr">
        <is>
          <t>FA</t>
        </is>
      </c>
      <c r="G5692" t="inlineStr">
        <is>
          <t>FA</t>
        </is>
      </c>
      <c r="H5692" s="30" t="n">
        <v>1</v>
      </c>
      <c r="I5692" s="31" t="n">
        <v>0</v>
      </c>
      <c r="J5692" s="31" t="n"/>
      <c r="K5692" s="31" t="n">
        <v>0</v>
      </c>
      <c r="L5692" s="32" t="n"/>
      <c r="M5692" s="31" t="n">
        <v>0</v>
      </c>
      <c r="N5692" s="31" t="n">
        <v>0</v>
      </c>
      <c r="O5692" s="31" t="n"/>
      <c r="P5692" s="31" t="n"/>
      <c r="Q5692" s="31" t="n">
        <v>0</v>
      </c>
      <c r="R5692" s="31" t="n"/>
      <c r="S5692" s="32" t="n"/>
      <c r="T5692" s="32" t="n"/>
      <c r="V5692" t="inlineStr">
        <is>
          <t>003xp</t>
        </is>
      </c>
      <c r="W5692" t="n">
        <v>2722</v>
      </c>
      <c r="X5692" t="n">
        <v>3949</v>
      </c>
      <c r="Z5692" t="inlineStr">
        <is>
          <t>Mark Fraser ((N/A) D)</t>
        </is>
      </c>
    </row>
    <row r="5693">
      <c r="A5693" t="inlineStr">
        <is>
          <t>Mark Friedman</t>
        </is>
      </c>
      <c r="B5693" t="inlineStr">
        <is>
          <t>NSH</t>
        </is>
      </c>
      <c r="C5693" t="inlineStr">
        <is>
          <t>D</t>
        </is>
      </c>
      <c r="D5693" t="inlineStr">
        <is>
          <t>D</t>
        </is>
      </c>
      <c r="E5693" t="n">
        <v>30</v>
      </c>
      <c r="F5693" t="inlineStr">
        <is>
          <t>FA</t>
        </is>
      </c>
      <c r="G5693" t="inlineStr">
        <is>
          <t>FA</t>
        </is>
      </c>
      <c r="H5693" s="30" t="n">
        <v>1</v>
      </c>
      <c r="I5693" s="31" t="n">
        <v>0</v>
      </c>
      <c r="J5693" s="31" t="n"/>
      <c r="K5693" s="31" t="n">
        <v>0</v>
      </c>
      <c r="L5693" s="32" t="n"/>
      <c r="M5693" s="31" t="n">
        <v>0</v>
      </c>
      <c r="N5693" s="31" t="n">
        <v>0</v>
      </c>
      <c r="O5693" s="31" t="n"/>
      <c r="P5693" s="31" t="n"/>
      <c r="Q5693" s="31" t="n">
        <v>0</v>
      </c>
      <c r="R5693" s="31" t="n"/>
      <c r="S5693" s="32" t="n"/>
      <c r="T5693" s="32" t="n"/>
      <c r="V5693" t="inlineStr">
        <is>
          <t>03ebp</t>
        </is>
      </c>
      <c r="W5693" t="n">
        <v>4488</v>
      </c>
      <c r="X5693" t="n">
        <v>6455</v>
      </c>
      <c r="Y5693" t="inlineStr">
        <is>
          <t>9ae45cc3-3939-41cf-a112-5bde09239b92</t>
        </is>
      </c>
      <c r="Z5693" t="inlineStr">
        <is>
          <t>Mark Friedman (NSH D)</t>
        </is>
      </c>
    </row>
    <row r="5694">
      <c r="A5694" t="inlineStr">
        <is>
          <t>Mark Giordano</t>
        </is>
      </c>
      <c r="B5694" t="inlineStr">
        <is>
          <t>(N/A)</t>
        </is>
      </c>
      <c r="C5694" t="inlineStr">
        <is>
          <t>D</t>
        </is>
      </c>
      <c r="D5694" t="inlineStr">
        <is>
          <t>D</t>
        </is>
      </c>
      <c r="E5694" t="n">
        <v>42</v>
      </c>
      <c r="F5694" t="inlineStr">
        <is>
          <t>FA</t>
        </is>
      </c>
      <c r="G5694" t="inlineStr">
        <is>
          <t>FA</t>
        </is>
      </c>
      <c r="H5694" s="30" t="n">
        <v>1</v>
      </c>
      <c r="I5694" s="31" t="n">
        <v>0</v>
      </c>
      <c r="J5694" s="31" t="n"/>
      <c r="K5694" s="31" t="n">
        <v>0</v>
      </c>
      <c r="L5694" s="32" t="n"/>
      <c r="M5694" s="31" t="n">
        <v>0</v>
      </c>
      <c r="N5694" s="31" t="n">
        <v>0</v>
      </c>
      <c r="O5694" s="31" t="n"/>
      <c r="P5694" s="31" t="n"/>
      <c r="Q5694" s="31" t="n">
        <v>0</v>
      </c>
      <c r="R5694" s="31" t="n"/>
      <c r="S5694" s="32" t="n"/>
      <c r="T5694" s="32" t="n"/>
      <c r="V5694" t="inlineStr">
        <is>
          <t>004pk</t>
        </is>
      </c>
      <c r="W5694" t="n">
        <v>2457</v>
      </c>
      <c r="X5694" t="n">
        <v>3614</v>
      </c>
      <c r="Y5694" t="inlineStr">
        <is>
          <t>429e7aa6-0f24-11e2-8525-18a905767e44</t>
        </is>
      </c>
      <c r="Z5694" t="inlineStr">
        <is>
          <t>Mark Giordano ((N/A) D)</t>
        </is>
      </c>
    </row>
    <row r="5695">
      <c r="A5695" t="inlineStr">
        <is>
          <t>Mark Grametbauer</t>
        </is>
      </c>
      <c r="B5695" t="inlineStr">
        <is>
          <t>TBL</t>
        </is>
      </c>
      <c r="C5695" t="inlineStr">
        <is>
          <t>G</t>
        </is>
      </c>
      <c r="D5695" t="inlineStr">
        <is>
          <t>G</t>
        </is>
      </c>
      <c r="E5695" t="n">
        <v>28</v>
      </c>
      <c r="F5695" t="inlineStr">
        <is>
          <t>FA</t>
        </is>
      </c>
      <c r="G5695" t="inlineStr">
        <is>
          <t>FA</t>
        </is>
      </c>
      <c r="H5695" s="30" t="n">
        <v>1</v>
      </c>
      <c r="I5695" s="31" t="n">
        <v>0</v>
      </c>
      <c r="J5695" s="31" t="n"/>
      <c r="K5695" s="31" t="n">
        <v>0</v>
      </c>
      <c r="L5695" s="32" t="n"/>
      <c r="M5695" s="31" t="n">
        <v>0</v>
      </c>
      <c r="N5695" s="31" t="n">
        <v>0</v>
      </c>
      <c r="O5695" s="31" t="n"/>
      <c r="P5695" s="31" t="n"/>
      <c r="Q5695" s="31" t="n">
        <v>0</v>
      </c>
      <c r="R5695" s="31" t="n"/>
      <c r="S5695" s="32" t="n"/>
      <c r="T5695" s="32" t="n"/>
      <c r="V5695" t="inlineStr">
        <is>
          <t>048kr</t>
        </is>
      </c>
      <c r="X5695" t="n">
        <v>7347</v>
      </c>
      <c r="Z5695" t="inlineStr">
        <is>
          <t>Mark Grametbauer (TBL G)</t>
        </is>
      </c>
    </row>
    <row r="5696">
      <c r="A5696" t="inlineStr">
        <is>
          <t>Mark Hillier</t>
        </is>
      </c>
      <c r="B5696" t="inlineStr">
        <is>
          <t>(N/A)</t>
        </is>
      </c>
      <c r="C5696" t="inlineStr">
        <is>
          <t>LW</t>
        </is>
      </c>
      <c r="D5696" t="inlineStr">
        <is>
          <t>F</t>
        </is>
      </c>
      <c r="E5696" t="n">
        <v>24</v>
      </c>
      <c r="F5696" t="inlineStr">
        <is>
          <t>FA</t>
        </is>
      </c>
      <c r="G5696" t="inlineStr">
        <is>
          <t>FA</t>
        </is>
      </c>
      <c r="H5696" s="30" t="n">
        <v>1</v>
      </c>
      <c r="I5696" s="31" t="n">
        <v>0</v>
      </c>
      <c r="J5696" s="31" t="n"/>
      <c r="K5696" s="31" t="n">
        <v>0</v>
      </c>
      <c r="L5696" s="32" t="n"/>
      <c r="M5696" s="31" t="n">
        <v>0</v>
      </c>
      <c r="N5696" s="31" t="n">
        <v>0</v>
      </c>
      <c r="O5696" s="31" t="n"/>
      <c r="P5696" s="31" t="n"/>
      <c r="Q5696" s="31" t="n">
        <v>0</v>
      </c>
      <c r="R5696" s="31" t="n"/>
      <c r="S5696" s="32" t="n"/>
      <c r="T5696" s="32" t="n"/>
      <c r="V5696" t="inlineStr">
        <is>
          <t>05og7</t>
        </is>
      </c>
      <c r="Z5696" t="inlineStr">
        <is>
          <t>Mark Hillier ((N/A) LW)</t>
        </is>
      </c>
    </row>
    <row r="5697">
      <c r="A5697" t="inlineStr">
        <is>
          <t>Mark Katic</t>
        </is>
      </c>
      <c r="B5697" t="inlineStr">
        <is>
          <t>(N/A)</t>
        </is>
      </c>
      <c r="C5697" t="inlineStr">
        <is>
          <t>D</t>
        </is>
      </c>
      <c r="D5697" t="inlineStr">
        <is>
          <t>D</t>
        </is>
      </c>
      <c r="E5697" t="n">
        <v>37</v>
      </c>
      <c r="F5697" t="inlineStr">
        <is>
          <t>FA</t>
        </is>
      </c>
      <c r="G5697" t="inlineStr">
        <is>
          <t>FA</t>
        </is>
      </c>
      <c r="H5697" s="30" t="n">
        <v>1</v>
      </c>
      <c r="I5697" s="31" t="n">
        <v>0</v>
      </c>
      <c r="J5697" s="31" t="n"/>
      <c r="K5697" s="31" t="n">
        <v>0</v>
      </c>
      <c r="L5697" s="32" t="n"/>
      <c r="M5697" s="31" t="n">
        <v>0</v>
      </c>
      <c r="N5697" s="31" t="n">
        <v>0</v>
      </c>
      <c r="O5697" s="31" t="n"/>
      <c r="P5697" s="31" t="n"/>
      <c r="Q5697" s="31" t="n">
        <v>0</v>
      </c>
      <c r="R5697" s="31" t="n"/>
      <c r="S5697" s="32" t="n"/>
      <c r="T5697" s="32" t="n"/>
      <c r="V5697" t="inlineStr">
        <is>
          <t>01cwt</t>
        </is>
      </c>
      <c r="W5697" t="n">
        <v>3224</v>
      </c>
      <c r="X5697" t="n">
        <v>4647</v>
      </c>
      <c r="Z5697" t="inlineStr">
        <is>
          <t>Mark Katic ((N/A) D)</t>
        </is>
      </c>
    </row>
    <row r="5698">
      <c r="A5698" t="inlineStr">
        <is>
          <t>Mark Letestu</t>
        </is>
      </c>
      <c r="B5698" t="inlineStr">
        <is>
          <t>(N/A)</t>
        </is>
      </c>
      <c r="C5698" t="inlineStr">
        <is>
          <t>C</t>
        </is>
      </c>
      <c r="D5698" t="inlineStr">
        <is>
          <t>F</t>
        </is>
      </c>
      <c r="E5698" t="n">
        <v>41</v>
      </c>
      <c r="F5698" t="inlineStr">
        <is>
          <t>FA</t>
        </is>
      </c>
      <c r="G5698" t="inlineStr">
        <is>
          <t>FA</t>
        </is>
      </c>
      <c r="H5698" s="30" t="n">
        <v>1</v>
      </c>
      <c r="I5698" s="31" t="n">
        <v>0</v>
      </c>
      <c r="J5698" s="31" t="n"/>
      <c r="K5698" s="31" t="n">
        <v>0</v>
      </c>
      <c r="L5698" s="32" t="n"/>
      <c r="M5698" s="31" t="n">
        <v>0</v>
      </c>
      <c r="N5698" s="31" t="n">
        <v>0</v>
      </c>
      <c r="O5698" s="31" t="n"/>
      <c r="P5698" s="31" t="n"/>
      <c r="Q5698" s="31" t="n">
        <v>0</v>
      </c>
      <c r="R5698" s="31" t="n"/>
      <c r="S5698" s="32" t="n"/>
      <c r="T5698" s="32" t="n"/>
      <c r="V5698" t="inlineStr">
        <is>
          <t>004ou</t>
        </is>
      </c>
      <c r="W5698" t="n">
        <v>3406</v>
      </c>
      <c r="X5698" t="n">
        <v>4138</v>
      </c>
      <c r="Y5698" t="inlineStr">
        <is>
          <t>433e57fe-0f24-11e2-8525-18a905767e44</t>
        </is>
      </c>
      <c r="Z5698" t="inlineStr">
        <is>
          <t>Mark Letestu ((N/A) C)</t>
        </is>
      </c>
    </row>
    <row r="5699">
      <c r="A5699" t="inlineStr">
        <is>
          <t>Mark Liwiski</t>
        </is>
      </c>
      <c r="B5699" t="inlineStr">
        <is>
          <t>(N/A)</t>
        </is>
      </c>
      <c r="C5699" t="inlineStr">
        <is>
          <t>LW</t>
        </is>
      </c>
      <c r="D5699" t="inlineStr">
        <is>
          <t>F</t>
        </is>
      </c>
      <c r="E5699" t="n">
        <v>25</v>
      </c>
      <c r="F5699" t="inlineStr">
        <is>
          <t>FA</t>
        </is>
      </c>
      <c r="G5699" t="inlineStr">
        <is>
          <t>FA</t>
        </is>
      </c>
      <c r="H5699" s="30" t="n">
        <v>1</v>
      </c>
      <c r="I5699" s="31" t="n">
        <v>0</v>
      </c>
      <c r="J5699" s="31" t="n"/>
      <c r="K5699" s="31" t="n">
        <v>0</v>
      </c>
      <c r="L5699" s="32" t="n"/>
      <c r="M5699" s="31" t="n">
        <v>0</v>
      </c>
      <c r="N5699" s="31" t="n">
        <v>0</v>
      </c>
      <c r="O5699" s="31" t="n"/>
      <c r="P5699" s="31" t="n"/>
      <c r="Q5699" s="31" t="n">
        <v>0</v>
      </c>
      <c r="R5699" s="31" t="n"/>
      <c r="S5699" s="32" t="n"/>
      <c r="T5699" s="32" t="n"/>
      <c r="V5699" t="inlineStr">
        <is>
          <t>065fv</t>
        </is>
      </c>
      <c r="Y5699" t="inlineStr">
        <is>
          <t>3f0b2e96-c448-4f18-a403-e14959f6e74c</t>
        </is>
      </c>
      <c r="Z5699" t="inlineStr">
        <is>
          <t>Mark Liwiski ((N/A) LW)</t>
        </is>
      </c>
    </row>
    <row r="5700">
      <c r="A5700" t="inlineStr">
        <is>
          <t>Mark Louis</t>
        </is>
      </c>
      <c r="B5700" t="inlineStr">
        <is>
          <t>(N/A)</t>
        </is>
      </c>
      <c r="C5700" t="inlineStr">
        <is>
          <t>D</t>
        </is>
      </c>
      <c r="D5700" t="inlineStr">
        <is>
          <t>D</t>
        </is>
      </c>
      <c r="E5700" t="n">
        <v>39</v>
      </c>
      <c r="F5700" t="inlineStr">
        <is>
          <t>FA</t>
        </is>
      </c>
      <c r="G5700" t="inlineStr">
        <is>
          <t>FA</t>
        </is>
      </c>
      <c r="H5700" s="30" t="n">
        <v>1</v>
      </c>
      <c r="I5700" s="31" t="n">
        <v>0</v>
      </c>
      <c r="J5700" s="31" t="n"/>
      <c r="K5700" s="31" t="n">
        <v>0</v>
      </c>
      <c r="L5700" s="32" t="n"/>
      <c r="M5700" s="31" t="n">
        <v>0</v>
      </c>
      <c r="N5700" s="31" t="n">
        <v>0</v>
      </c>
      <c r="O5700" s="31" t="n"/>
      <c r="P5700" s="31" t="n"/>
      <c r="Q5700" s="31" t="n">
        <v>0</v>
      </c>
      <c r="R5700" s="31" t="n"/>
      <c r="S5700" s="32" t="n"/>
      <c r="T5700" s="32" t="n"/>
      <c r="V5700" t="inlineStr">
        <is>
          <t>02jl4</t>
        </is>
      </c>
      <c r="W5700" t="n">
        <v>4733</v>
      </c>
      <c r="X5700" t="n">
        <v>5664</v>
      </c>
      <c r="Z5700" t="inlineStr">
        <is>
          <t>Mark Louis ((N/A) D)</t>
        </is>
      </c>
    </row>
    <row r="5701">
      <c r="A5701" t="inlineStr">
        <is>
          <t>Mark MacMillan</t>
        </is>
      </c>
      <c r="B5701" t="inlineStr">
        <is>
          <t>(N/A)</t>
        </is>
      </c>
      <c r="C5701" t="inlineStr">
        <is>
          <t>RW</t>
        </is>
      </c>
      <c r="D5701" t="inlineStr">
        <is>
          <t>F</t>
        </is>
      </c>
      <c r="E5701" t="n">
        <v>34</v>
      </c>
      <c r="F5701" t="inlineStr">
        <is>
          <t>FA</t>
        </is>
      </c>
      <c r="G5701" t="inlineStr">
        <is>
          <t>FA</t>
        </is>
      </c>
      <c r="H5701" s="30" t="n">
        <v>1</v>
      </c>
      <c r="I5701" s="31" t="n">
        <v>0</v>
      </c>
      <c r="J5701" s="31" t="n"/>
      <c r="K5701" s="31" t="n">
        <v>0</v>
      </c>
      <c r="L5701" s="32" t="n"/>
      <c r="M5701" s="31" t="n">
        <v>0</v>
      </c>
      <c r="N5701" s="31" t="n">
        <v>0</v>
      </c>
      <c r="O5701" s="31" t="n"/>
      <c r="P5701" s="31" t="n"/>
      <c r="Q5701" s="31" t="n">
        <v>0</v>
      </c>
      <c r="R5701" s="31" t="n"/>
      <c r="S5701" s="32" t="n"/>
      <c r="T5701" s="32" t="n"/>
      <c r="V5701" t="inlineStr">
        <is>
          <t>01zru</t>
        </is>
      </c>
      <c r="W5701" t="n">
        <v>4769</v>
      </c>
      <c r="X5701" t="n">
        <v>5086</v>
      </c>
      <c r="Z5701" t="inlineStr">
        <is>
          <t>Mark MacMillan ((N/A) RW)</t>
        </is>
      </c>
    </row>
    <row r="5702">
      <c r="A5702" t="inlineStr">
        <is>
          <t>Mark Mancari</t>
        </is>
      </c>
      <c r="B5702" t="inlineStr">
        <is>
          <t>(N/A)</t>
        </is>
      </c>
      <c r="C5702" t="inlineStr">
        <is>
          <t>RW</t>
        </is>
      </c>
      <c r="D5702" t="inlineStr">
        <is>
          <t>F</t>
        </is>
      </c>
      <c r="E5702" t="n">
        <v>41</v>
      </c>
      <c r="F5702" t="inlineStr">
        <is>
          <t>FA</t>
        </is>
      </c>
      <c r="G5702" t="inlineStr">
        <is>
          <t>FA</t>
        </is>
      </c>
      <c r="H5702" s="30" t="n">
        <v>1</v>
      </c>
      <c r="I5702" s="31" t="n">
        <v>0</v>
      </c>
      <c r="J5702" s="31" t="n"/>
      <c r="K5702" s="31" t="n">
        <v>0</v>
      </c>
      <c r="L5702" s="32" t="n"/>
      <c r="M5702" s="31" t="n">
        <v>0</v>
      </c>
      <c r="N5702" s="31" t="n">
        <v>0</v>
      </c>
      <c r="O5702" s="31" t="n"/>
      <c r="P5702" s="31" t="n"/>
      <c r="Q5702" s="31" t="n">
        <v>0</v>
      </c>
      <c r="R5702" s="31" t="n"/>
      <c r="S5702" s="32" t="n"/>
      <c r="T5702" s="32" t="n"/>
      <c r="V5702" t="inlineStr">
        <is>
          <t>003h5</t>
        </is>
      </c>
      <c r="W5702" t="n">
        <v>2478</v>
      </c>
      <c r="X5702" t="n">
        <v>3847</v>
      </c>
      <c r="Z5702" t="inlineStr">
        <is>
          <t>Mark Mancari ((N/A) RW)</t>
        </is>
      </c>
    </row>
    <row r="5703">
      <c r="A5703" t="inlineStr">
        <is>
          <t>Mark Matheson</t>
        </is>
      </c>
      <c r="B5703" t="inlineStr">
        <is>
          <t>(N/A)</t>
        </is>
      </c>
      <c r="C5703" t="inlineStr">
        <is>
          <t>D</t>
        </is>
      </c>
      <c r="D5703" t="inlineStr">
        <is>
          <t>D</t>
        </is>
      </c>
      <c r="E5703" t="n">
        <v>42</v>
      </c>
      <c r="F5703" t="inlineStr">
        <is>
          <t>FA</t>
        </is>
      </c>
      <c r="G5703" t="inlineStr">
        <is>
          <t>FA</t>
        </is>
      </c>
      <c r="H5703" s="30" t="n">
        <v>1</v>
      </c>
      <c r="I5703" s="31" t="n">
        <v>0</v>
      </c>
      <c r="J5703" s="31" t="n"/>
      <c r="K5703" s="31" t="n">
        <v>0</v>
      </c>
      <c r="L5703" s="32" t="n"/>
      <c r="M5703" s="31" t="n">
        <v>0</v>
      </c>
      <c r="N5703" s="31" t="n">
        <v>0</v>
      </c>
      <c r="O5703" s="31" t="n"/>
      <c r="P5703" s="31" t="n"/>
      <c r="Q5703" s="31" t="n">
        <v>0</v>
      </c>
      <c r="R5703" s="31" t="n"/>
      <c r="S5703" s="32" t="n"/>
      <c r="T5703" s="32" t="n"/>
      <c r="V5703" t="inlineStr">
        <is>
          <t>004ky</t>
        </is>
      </c>
      <c r="X5703" t="n">
        <v>4336</v>
      </c>
      <c r="Z5703" t="inlineStr">
        <is>
          <t>Mark Matheson ((N/A) D)</t>
        </is>
      </c>
    </row>
    <row r="5704">
      <c r="A5704" t="inlineStr">
        <is>
          <t>Mark McNeill</t>
        </is>
      </c>
      <c r="B5704" t="inlineStr">
        <is>
          <t>(N/A)</t>
        </is>
      </c>
      <c r="C5704" t="inlineStr">
        <is>
          <t>C</t>
        </is>
      </c>
      <c r="D5704" t="inlineStr">
        <is>
          <t>F</t>
        </is>
      </c>
      <c r="E5704" t="n">
        <v>33</v>
      </c>
      <c r="F5704" t="inlineStr">
        <is>
          <t>FA</t>
        </is>
      </c>
      <c r="G5704" t="inlineStr">
        <is>
          <t>FA</t>
        </is>
      </c>
      <c r="H5704" s="30" t="n">
        <v>1</v>
      </c>
      <c r="I5704" s="31" t="n">
        <v>0</v>
      </c>
      <c r="J5704" s="31" t="n"/>
      <c r="K5704" s="31" t="n">
        <v>0</v>
      </c>
      <c r="L5704" s="32" t="n"/>
      <c r="M5704" s="31" t="n">
        <v>0</v>
      </c>
      <c r="N5704" s="31" t="n">
        <v>0</v>
      </c>
      <c r="O5704" s="31" t="n"/>
      <c r="P5704" s="31" t="n"/>
      <c r="Q5704" s="31" t="n">
        <v>0</v>
      </c>
      <c r="R5704" s="31" t="n"/>
      <c r="S5704" s="32" t="n"/>
      <c r="T5704" s="32" t="n"/>
      <c r="V5704" t="inlineStr">
        <is>
          <t>02b3f</t>
        </is>
      </c>
      <c r="W5704" t="n">
        <v>3757</v>
      </c>
      <c r="X5704" t="n">
        <v>5379</v>
      </c>
      <c r="Z5704" t="inlineStr">
        <is>
          <t>Mark McNeill ((N/A) C)</t>
        </is>
      </c>
    </row>
    <row r="5705">
      <c r="A5705" t="inlineStr">
        <is>
          <t>Mark Mitera</t>
        </is>
      </c>
      <c r="B5705" t="inlineStr">
        <is>
          <t>(N/A)</t>
        </is>
      </c>
      <c r="C5705" t="inlineStr">
        <is>
          <t>D</t>
        </is>
      </c>
      <c r="D5705" t="inlineStr">
        <is>
          <t>D</t>
        </is>
      </c>
      <c r="E5705" t="n">
        <v>38</v>
      </c>
      <c r="F5705" t="inlineStr">
        <is>
          <t>FA</t>
        </is>
      </c>
      <c r="G5705" t="inlineStr">
        <is>
          <t>FA</t>
        </is>
      </c>
      <c r="H5705" s="30" t="n">
        <v>1</v>
      </c>
      <c r="I5705" s="31" t="n">
        <v>0</v>
      </c>
      <c r="J5705" s="31" t="n"/>
      <c r="K5705" s="31" t="n">
        <v>0</v>
      </c>
      <c r="L5705" s="32" t="n"/>
      <c r="M5705" s="31" t="n">
        <v>0</v>
      </c>
      <c r="N5705" s="31" t="n">
        <v>0</v>
      </c>
      <c r="O5705" s="31" t="n"/>
      <c r="P5705" s="31" t="n"/>
      <c r="Q5705" s="31" t="n">
        <v>0</v>
      </c>
      <c r="R5705" s="31" t="n"/>
      <c r="S5705" s="32" t="n"/>
      <c r="T5705" s="32" t="n"/>
      <c r="V5705" t="inlineStr">
        <is>
          <t>01cf2</t>
        </is>
      </c>
      <c r="W5705" t="n">
        <v>2568</v>
      </c>
      <c r="X5705" t="n">
        <v>3999</v>
      </c>
      <c r="Z5705" t="inlineStr">
        <is>
          <t>Mark Mitera ((N/A) D)</t>
        </is>
      </c>
    </row>
    <row r="5706">
      <c r="A5706" t="inlineStr">
        <is>
          <t>Mark Naclerio</t>
        </is>
      </c>
      <c r="B5706" t="inlineStr">
        <is>
          <t>(N/A)</t>
        </is>
      </c>
      <c r="C5706" t="inlineStr">
        <is>
          <t>C</t>
        </is>
      </c>
      <c r="D5706" t="inlineStr">
        <is>
          <t>F</t>
        </is>
      </c>
      <c r="E5706" t="n">
        <v>34</v>
      </c>
      <c r="F5706" t="inlineStr">
        <is>
          <t>FA</t>
        </is>
      </c>
      <c r="G5706" t="inlineStr">
        <is>
          <t>FA</t>
        </is>
      </c>
      <c r="H5706" s="30" t="n">
        <v>1</v>
      </c>
      <c r="I5706" s="31" t="n">
        <v>0</v>
      </c>
      <c r="J5706" s="31" t="n"/>
      <c r="K5706" s="31" t="n">
        <v>0</v>
      </c>
      <c r="L5706" s="32" t="n"/>
      <c r="M5706" s="31" t="n">
        <v>0</v>
      </c>
      <c r="N5706" s="31" t="n">
        <v>0</v>
      </c>
      <c r="O5706" s="31" t="n"/>
      <c r="P5706" s="31" t="n"/>
      <c r="Q5706" s="31" t="n">
        <v>0</v>
      </c>
      <c r="R5706" s="31" t="n"/>
      <c r="S5706" s="32" t="n"/>
      <c r="T5706" s="32" t="n"/>
      <c r="V5706" t="inlineStr">
        <is>
          <t>0406g</t>
        </is>
      </c>
      <c r="X5706" t="n">
        <v>7456</v>
      </c>
      <c r="Z5706" t="inlineStr">
        <is>
          <t>Mark Naclerio ((N/A) C)</t>
        </is>
      </c>
    </row>
    <row r="5707">
      <c r="A5707" t="inlineStr">
        <is>
          <t>Mark Olver</t>
        </is>
      </c>
      <c r="B5707" t="inlineStr">
        <is>
          <t>(N/A)</t>
        </is>
      </c>
      <c r="C5707" t="inlineStr">
        <is>
          <t>C</t>
        </is>
      </c>
      <c r="D5707" t="inlineStr">
        <is>
          <t>F</t>
        </is>
      </c>
      <c r="E5707" t="n">
        <v>38</v>
      </c>
      <c r="F5707" t="inlineStr">
        <is>
          <t>FA</t>
        </is>
      </c>
      <c r="G5707" t="inlineStr">
        <is>
          <t>FA</t>
        </is>
      </c>
      <c r="H5707" s="30" t="n">
        <v>1</v>
      </c>
      <c r="I5707" s="31" t="n">
        <v>0</v>
      </c>
      <c r="J5707" s="31" t="n"/>
      <c r="K5707" s="31" t="n">
        <v>0</v>
      </c>
      <c r="L5707" s="32" t="n"/>
      <c r="M5707" s="31" t="n">
        <v>0</v>
      </c>
      <c r="N5707" s="31" t="n">
        <v>0</v>
      </c>
      <c r="O5707" s="31" t="n"/>
      <c r="P5707" s="31" t="n"/>
      <c r="Q5707" s="31" t="n">
        <v>0</v>
      </c>
      <c r="R5707" s="31" t="n"/>
      <c r="S5707" s="32" t="n"/>
      <c r="T5707" s="32" t="n"/>
      <c r="V5707" t="inlineStr">
        <is>
          <t>01s86</t>
        </is>
      </c>
      <c r="W5707" t="n">
        <v>3455</v>
      </c>
      <c r="X5707" t="n">
        <v>4855</v>
      </c>
      <c r="Z5707" t="inlineStr">
        <is>
          <t>Mark Olver ((N/A) C)</t>
        </is>
      </c>
    </row>
    <row r="5708">
      <c r="A5708" t="inlineStr">
        <is>
          <t>Mark Owuya</t>
        </is>
      </c>
      <c r="B5708" t="inlineStr">
        <is>
          <t>(N/A)</t>
        </is>
      </c>
      <c r="C5708" t="inlineStr">
        <is>
          <t>G</t>
        </is>
      </c>
      <c r="D5708" t="inlineStr">
        <is>
          <t>G</t>
        </is>
      </c>
      <c r="E5708" t="n">
        <v>37</v>
      </c>
      <c r="F5708" t="inlineStr">
        <is>
          <t>FA</t>
        </is>
      </c>
      <c r="G5708" t="inlineStr">
        <is>
          <t>FA</t>
        </is>
      </c>
      <c r="H5708" s="30" t="n">
        <v>1</v>
      </c>
      <c r="I5708" s="31" t="n">
        <v>0</v>
      </c>
      <c r="J5708" s="31" t="n"/>
      <c r="K5708" s="31" t="n">
        <v>0</v>
      </c>
      <c r="L5708" s="32" t="n"/>
      <c r="M5708" s="31" t="n">
        <v>0</v>
      </c>
      <c r="N5708" s="31" t="n">
        <v>0</v>
      </c>
      <c r="O5708" s="31" t="n"/>
      <c r="P5708" s="31" t="n"/>
      <c r="Q5708" s="31" t="n">
        <v>0</v>
      </c>
      <c r="R5708" s="31" t="n"/>
      <c r="S5708" s="32" t="n"/>
      <c r="T5708" s="32" t="n"/>
      <c r="V5708" t="inlineStr">
        <is>
          <t>026t0</t>
        </is>
      </c>
      <c r="W5708" t="n">
        <v>3729</v>
      </c>
      <c r="X5708" t="n">
        <v>5317</v>
      </c>
      <c r="Z5708" t="inlineStr">
        <is>
          <t>Mark Owuya ((N/A) G)</t>
        </is>
      </c>
    </row>
    <row r="5709">
      <c r="A5709" t="inlineStr">
        <is>
          <t>Mark Pysyk</t>
        </is>
      </c>
      <c r="B5709" t="inlineStr">
        <is>
          <t>(N/A)</t>
        </is>
      </c>
      <c r="C5709" t="inlineStr">
        <is>
          <t>D</t>
        </is>
      </c>
      <c r="D5709" t="inlineStr">
        <is>
          <t>D</t>
        </is>
      </c>
      <c r="E5709" t="n">
        <v>34</v>
      </c>
      <c r="F5709" t="inlineStr">
        <is>
          <t>FA</t>
        </is>
      </c>
      <c r="G5709" t="inlineStr">
        <is>
          <t>FA</t>
        </is>
      </c>
      <c r="H5709" s="30" t="n">
        <v>1</v>
      </c>
      <c r="I5709" s="31" t="n">
        <v>0</v>
      </c>
      <c r="J5709" s="31" t="n"/>
      <c r="K5709" s="31" t="n">
        <v>0</v>
      </c>
      <c r="L5709" s="32" t="n"/>
      <c r="M5709" s="31" t="n">
        <v>0</v>
      </c>
      <c r="N5709" s="31" t="n">
        <v>0</v>
      </c>
      <c r="O5709" s="31" t="n"/>
      <c r="P5709" s="31" t="n"/>
      <c r="Q5709" s="31" t="n">
        <v>0</v>
      </c>
      <c r="R5709" s="31" t="n"/>
      <c r="S5709" s="32" t="n"/>
      <c r="T5709" s="32" t="n"/>
      <c r="V5709" t="inlineStr">
        <is>
          <t>01ztw</t>
        </is>
      </c>
      <c r="W5709" t="n">
        <v>3518</v>
      </c>
      <c r="X5709" t="n">
        <v>4983</v>
      </c>
      <c r="Y5709" t="inlineStr">
        <is>
          <t>d3585b79-8f4e-11e2-9851-f4ce4684ea4c</t>
        </is>
      </c>
      <c r="Z5709" t="inlineStr">
        <is>
          <t>Mark Pysyk ((N/A) D)</t>
        </is>
      </c>
    </row>
    <row r="5710">
      <c r="A5710" t="inlineStr">
        <is>
          <t>Mark Rassell</t>
        </is>
      </c>
      <c r="B5710" t="inlineStr">
        <is>
          <t>(N/A)</t>
        </is>
      </c>
      <c r="C5710" t="inlineStr">
        <is>
          <t>C</t>
        </is>
      </c>
      <c r="D5710" t="inlineStr">
        <is>
          <t>F</t>
        </is>
      </c>
      <c r="E5710" t="n">
        <v>29</v>
      </c>
      <c r="F5710" t="inlineStr">
        <is>
          <t>FA</t>
        </is>
      </c>
      <c r="G5710" t="inlineStr">
        <is>
          <t>FA</t>
        </is>
      </c>
      <c r="H5710" s="30" t="n">
        <v>1</v>
      </c>
      <c r="I5710" s="31" t="n">
        <v>0</v>
      </c>
      <c r="J5710" s="31" t="n"/>
      <c r="K5710" s="31" t="n">
        <v>0</v>
      </c>
      <c r="L5710" s="32" t="n"/>
      <c r="M5710" s="31" t="n">
        <v>0</v>
      </c>
      <c r="N5710" s="31" t="n">
        <v>0</v>
      </c>
      <c r="O5710" s="31" t="n"/>
      <c r="P5710" s="31" t="n"/>
      <c r="Q5710" s="31" t="n">
        <v>0</v>
      </c>
      <c r="R5710" s="31" t="n"/>
      <c r="S5710" s="32" t="n"/>
      <c r="T5710" s="32" t="n"/>
      <c r="V5710" t="inlineStr">
        <is>
          <t>04l7g</t>
        </is>
      </c>
      <c r="X5710" t="n">
        <v>7788</v>
      </c>
      <c r="Z5710" t="inlineStr">
        <is>
          <t>Mark Rassell ((N/A) C)</t>
        </is>
      </c>
    </row>
    <row r="5711">
      <c r="A5711" t="inlineStr">
        <is>
          <t>Mark Rubinchik</t>
        </is>
      </c>
      <c r="B5711" t="inlineStr">
        <is>
          <t>(N/A)</t>
        </is>
      </c>
      <c r="C5711" t="inlineStr">
        <is>
          <t>D</t>
        </is>
      </c>
      <c r="D5711" t="inlineStr">
        <is>
          <t>D</t>
        </is>
      </c>
      <c r="E5711" t="n">
        <v>27</v>
      </c>
      <c r="F5711" t="inlineStr">
        <is>
          <t>FA</t>
        </is>
      </c>
      <c r="G5711" t="inlineStr">
        <is>
          <t>FA</t>
        </is>
      </c>
      <c r="H5711" s="30" t="n">
        <v>1</v>
      </c>
      <c r="I5711" s="31" t="n">
        <v>0</v>
      </c>
      <c r="J5711" s="31" t="n"/>
      <c r="K5711" s="31" t="n">
        <v>0</v>
      </c>
      <c r="L5711" s="32" t="n"/>
      <c r="M5711" s="31" t="n">
        <v>0</v>
      </c>
      <c r="N5711" s="31" t="n">
        <v>0</v>
      </c>
      <c r="O5711" s="31" t="n"/>
      <c r="P5711" s="31" t="n"/>
      <c r="Q5711" s="31" t="n">
        <v>0</v>
      </c>
      <c r="R5711" s="31" t="n"/>
      <c r="S5711" s="32" t="n"/>
      <c r="T5711" s="32" t="n"/>
      <c r="V5711" t="inlineStr">
        <is>
          <t>04gec</t>
        </is>
      </c>
      <c r="Z5711" t="inlineStr">
        <is>
          <t>Mark Rubinchik ((N/A) D)</t>
        </is>
      </c>
    </row>
    <row r="5712">
      <c r="A5712" t="inlineStr">
        <is>
          <t>Mark Santorelli</t>
        </is>
      </c>
      <c r="B5712" t="inlineStr">
        <is>
          <t>(N/A)</t>
        </is>
      </c>
      <c r="C5712" t="inlineStr">
        <is>
          <t>C</t>
        </is>
      </c>
      <c r="D5712" t="inlineStr">
        <is>
          <t>F</t>
        </is>
      </c>
      <c r="E5712" t="n">
        <v>38</v>
      </c>
      <c r="F5712" t="inlineStr">
        <is>
          <t>FA</t>
        </is>
      </c>
      <c r="G5712" t="inlineStr">
        <is>
          <t>FA</t>
        </is>
      </c>
      <c r="H5712" s="30" t="n">
        <v>1</v>
      </c>
      <c r="I5712" s="31" t="n">
        <v>0</v>
      </c>
      <c r="J5712" s="31" t="n"/>
      <c r="K5712" s="31" t="n">
        <v>0</v>
      </c>
      <c r="L5712" s="32" t="n"/>
      <c r="M5712" s="31" t="n">
        <v>0</v>
      </c>
      <c r="N5712" s="31" t="n">
        <v>0</v>
      </c>
      <c r="O5712" s="31" t="n"/>
      <c r="P5712" s="31" t="n"/>
      <c r="Q5712" s="31" t="n">
        <v>0</v>
      </c>
      <c r="R5712" s="31" t="n"/>
      <c r="S5712" s="32" t="n"/>
      <c r="T5712" s="32" t="n"/>
      <c r="V5712" t="inlineStr">
        <is>
          <t>0058i</t>
        </is>
      </c>
      <c r="W5712" t="n">
        <v>3388</v>
      </c>
      <c r="X5712" t="n">
        <v>4411</v>
      </c>
      <c r="Z5712" t="inlineStr">
        <is>
          <t>Mark Santorelli ((N/A) C)</t>
        </is>
      </c>
    </row>
    <row r="5713">
      <c r="A5713" t="inlineStr">
        <is>
          <t>Mark Sever</t>
        </is>
      </c>
      <c r="B5713" t="inlineStr">
        <is>
          <t>(N/A)</t>
        </is>
      </c>
      <c r="C5713" t="inlineStr">
        <is>
          <t>LW</t>
        </is>
      </c>
      <c r="D5713" t="inlineStr">
        <is>
          <t>F</t>
        </is>
      </c>
      <c r="E5713" t="n">
        <v>21</v>
      </c>
      <c r="F5713" t="inlineStr">
        <is>
          <t>FA</t>
        </is>
      </c>
      <c r="G5713" t="inlineStr">
        <is>
          <t>FA</t>
        </is>
      </c>
      <c r="H5713" s="30" t="n">
        <v>1</v>
      </c>
      <c r="I5713" s="31" t="n">
        <v>0</v>
      </c>
      <c r="J5713" s="31" t="n"/>
      <c r="K5713" s="31" t="n">
        <v>0</v>
      </c>
      <c r="L5713" s="32" t="n"/>
      <c r="M5713" s="31" t="n">
        <v>0</v>
      </c>
      <c r="N5713" s="31" t="n">
        <v>0</v>
      </c>
      <c r="O5713" s="31" t="n"/>
      <c r="P5713" s="31" t="n"/>
      <c r="Q5713" s="31" t="n">
        <v>0</v>
      </c>
      <c r="R5713" s="31" t="n"/>
      <c r="S5713" s="32" t="n"/>
      <c r="T5713" s="32" t="n"/>
      <c r="V5713" t="inlineStr">
        <is>
          <t>074ag</t>
        </is>
      </c>
      <c r="Z5713" t="inlineStr">
        <is>
          <t>Mark Sever ((N/A) LW)</t>
        </is>
      </c>
    </row>
    <row r="5714">
      <c r="A5714" t="inlineStr">
        <is>
          <t>Mark Shoemaker</t>
        </is>
      </c>
      <c r="B5714" t="inlineStr">
        <is>
          <t>(N/A)</t>
        </is>
      </c>
      <c r="C5714" t="inlineStr">
        <is>
          <t>D</t>
        </is>
      </c>
      <c r="D5714" t="inlineStr">
        <is>
          <t>D</t>
        </is>
      </c>
      <c r="E5714" t="n">
        <v>28</v>
      </c>
      <c r="F5714" t="inlineStr">
        <is>
          <t>FA</t>
        </is>
      </c>
      <c r="G5714" t="inlineStr">
        <is>
          <t>FA</t>
        </is>
      </c>
      <c r="H5714" s="30" t="n">
        <v>1</v>
      </c>
      <c r="I5714" s="31" t="n">
        <v>0</v>
      </c>
      <c r="J5714" s="31" t="n"/>
      <c r="K5714" s="31" t="n">
        <v>0</v>
      </c>
      <c r="L5714" s="32" t="n"/>
      <c r="M5714" s="31" t="n">
        <v>0</v>
      </c>
      <c r="N5714" s="31" t="n">
        <v>0</v>
      </c>
      <c r="O5714" s="31" t="n"/>
      <c r="P5714" s="31" t="n"/>
      <c r="Q5714" s="31" t="n">
        <v>0</v>
      </c>
      <c r="R5714" s="31" t="n"/>
      <c r="S5714" s="32" t="n"/>
      <c r="T5714" s="32" t="n"/>
      <c r="V5714" t="inlineStr">
        <is>
          <t>042yu</t>
        </is>
      </c>
      <c r="W5714" t="n">
        <v>5529</v>
      </c>
      <c r="X5714" t="n">
        <v>7285</v>
      </c>
      <c r="Z5714" t="inlineStr">
        <is>
          <t>Mark Shoemaker ((N/A) D)</t>
        </is>
      </c>
    </row>
    <row r="5715">
      <c r="A5715" t="inlineStr">
        <is>
          <t>Mark Simpson</t>
        </is>
      </c>
      <c r="B5715" t="inlineStr">
        <is>
          <t>(N/A)</t>
        </is>
      </c>
      <c r="C5715" t="inlineStr">
        <is>
          <t>C</t>
        </is>
      </c>
      <c r="D5715" t="inlineStr">
        <is>
          <t>F</t>
        </is>
      </c>
      <c r="E5715" t="n">
        <v>31</v>
      </c>
      <c r="F5715" t="inlineStr">
        <is>
          <t>FA</t>
        </is>
      </c>
      <c r="G5715" t="inlineStr">
        <is>
          <t>FA</t>
        </is>
      </c>
      <c r="H5715" s="30" t="n">
        <v>1</v>
      </c>
      <c r="I5715" s="31" t="n">
        <v>0</v>
      </c>
      <c r="J5715" s="31" t="n"/>
      <c r="K5715" s="31" t="n">
        <v>0</v>
      </c>
      <c r="L5715" s="32" t="n"/>
      <c r="M5715" s="31" t="n">
        <v>0</v>
      </c>
      <c r="N5715" s="31" t="n">
        <v>0</v>
      </c>
      <c r="O5715" s="31" t="n"/>
      <c r="P5715" s="31" t="n"/>
      <c r="Q5715" s="31" t="n">
        <v>0</v>
      </c>
      <c r="R5715" s="31" t="n"/>
      <c r="S5715" s="32" t="n"/>
      <c r="T5715" s="32" t="n"/>
      <c r="V5715" t="inlineStr">
        <is>
          <t>04l3x</t>
        </is>
      </c>
      <c r="X5715" t="n">
        <v>7780</v>
      </c>
      <c r="Z5715" t="inlineStr">
        <is>
          <t>Mark Simpson ((N/A) C)</t>
        </is>
      </c>
    </row>
    <row r="5716">
      <c r="A5716" t="inlineStr">
        <is>
          <t>Mark Stuart</t>
        </is>
      </c>
      <c r="B5716" t="inlineStr">
        <is>
          <t>(N/A)</t>
        </is>
      </c>
      <c r="C5716" t="inlineStr">
        <is>
          <t>D</t>
        </is>
      </c>
      <c r="D5716" t="inlineStr">
        <is>
          <t>D</t>
        </is>
      </c>
      <c r="E5716" t="n">
        <v>42</v>
      </c>
      <c r="F5716" t="inlineStr">
        <is>
          <t>FA</t>
        </is>
      </c>
      <c r="G5716" t="inlineStr">
        <is>
          <t>FA</t>
        </is>
      </c>
      <c r="H5716" s="30" t="n">
        <v>1</v>
      </c>
      <c r="I5716" s="31" t="n">
        <v>0</v>
      </c>
      <c r="J5716" s="31" t="n"/>
      <c r="K5716" s="31" t="n">
        <v>0</v>
      </c>
      <c r="L5716" s="32" t="n"/>
      <c r="M5716" s="31" t="n">
        <v>0</v>
      </c>
      <c r="N5716" s="31" t="n">
        <v>0</v>
      </c>
      <c r="O5716" s="31" t="n"/>
      <c r="P5716" s="31" t="n"/>
      <c r="Q5716" s="31" t="n">
        <v>0</v>
      </c>
      <c r="R5716" s="31" t="n"/>
      <c r="S5716" s="32" t="n"/>
      <c r="T5716" s="32" t="n"/>
      <c r="V5716" t="inlineStr">
        <is>
          <t>003gf</t>
        </is>
      </c>
      <c r="W5716" t="n">
        <v>1923</v>
      </c>
      <c r="X5716" t="n">
        <v>3359</v>
      </c>
      <c r="Z5716" t="inlineStr">
        <is>
          <t>Mark Stuart ((N/A) D)</t>
        </is>
      </c>
    </row>
    <row r="5717">
      <c r="A5717" t="inlineStr">
        <is>
          <t>Mark Van Guilder</t>
        </is>
      </c>
      <c r="B5717" t="inlineStr">
        <is>
          <t>(N/A)</t>
        </is>
      </c>
      <c r="C5717" t="inlineStr">
        <is>
          <t>C</t>
        </is>
      </c>
      <c r="D5717" t="inlineStr">
        <is>
          <t>F</t>
        </is>
      </c>
      <c r="E5717" t="n">
        <v>42</v>
      </c>
      <c r="F5717" t="inlineStr">
        <is>
          <t>FA</t>
        </is>
      </c>
      <c r="G5717" t="inlineStr">
        <is>
          <t>FA</t>
        </is>
      </c>
      <c r="H5717" s="30" t="n">
        <v>1</v>
      </c>
      <c r="I5717" s="31" t="n">
        <v>0</v>
      </c>
      <c r="J5717" s="31" t="n"/>
      <c r="K5717" s="31" t="n">
        <v>0</v>
      </c>
      <c r="L5717" s="32" t="n"/>
      <c r="M5717" s="31" t="n">
        <v>0</v>
      </c>
      <c r="N5717" s="31" t="n">
        <v>0</v>
      </c>
      <c r="O5717" s="31" t="n"/>
      <c r="P5717" s="31" t="n"/>
      <c r="Q5717" s="31" t="n">
        <v>0</v>
      </c>
      <c r="R5717" s="31" t="n"/>
      <c r="S5717" s="32" t="n"/>
      <c r="T5717" s="32" t="n"/>
      <c r="V5717" t="inlineStr">
        <is>
          <t>030vi</t>
        </is>
      </c>
      <c r="W5717" t="n">
        <v>4139</v>
      </c>
      <c r="X5717" t="n">
        <v>5961</v>
      </c>
      <c r="Z5717" t="inlineStr">
        <is>
          <t>Mark Van Guilder ((N/A) C)</t>
        </is>
      </c>
    </row>
    <row r="5718">
      <c r="A5718" t="inlineStr">
        <is>
          <t>Mark Visentin</t>
        </is>
      </c>
      <c r="B5718" t="inlineStr">
        <is>
          <t>(N/A)</t>
        </is>
      </c>
      <c r="C5718" t="inlineStr">
        <is>
          <t>G</t>
        </is>
      </c>
      <c r="D5718" t="inlineStr">
        <is>
          <t>G</t>
        </is>
      </c>
      <c r="E5718" t="n">
        <v>34</v>
      </c>
      <c r="F5718" t="inlineStr">
        <is>
          <t>FA</t>
        </is>
      </c>
      <c r="G5718" t="inlineStr">
        <is>
          <t>FA</t>
        </is>
      </c>
      <c r="H5718" s="30" t="n">
        <v>1</v>
      </c>
      <c r="I5718" s="31" t="n">
        <v>0</v>
      </c>
      <c r="J5718" s="31" t="n"/>
      <c r="K5718" s="31" t="n">
        <v>0</v>
      </c>
      <c r="L5718" s="32" t="n"/>
      <c r="M5718" s="31" t="n">
        <v>0</v>
      </c>
      <c r="N5718" s="31" t="n">
        <v>0</v>
      </c>
      <c r="O5718" s="31" t="n"/>
      <c r="P5718" s="31" t="n"/>
      <c r="Q5718" s="31" t="n">
        <v>0</v>
      </c>
      <c r="R5718" s="31" t="n"/>
      <c r="S5718" s="32" t="n"/>
      <c r="T5718" s="32" t="n"/>
      <c r="V5718" t="inlineStr">
        <is>
          <t>01zs8</t>
        </is>
      </c>
      <c r="W5718" t="n">
        <v>3573</v>
      </c>
      <c r="X5718" t="n">
        <v>4987</v>
      </c>
      <c r="Z5718" t="inlineStr">
        <is>
          <t>Mark Visentin ((N/A) G)</t>
        </is>
      </c>
    </row>
    <row r="5719">
      <c r="A5719" t="inlineStr">
        <is>
          <t>Mark Woolley</t>
        </is>
      </c>
      <c r="B5719" t="inlineStr">
        <is>
          <t>(N/A)</t>
        </is>
      </c>
      <c r="C5719" t="inlineStr">
        <is>
          <t>D</t>
        </is>
      </c>
      <c r="D5719" t="inlineStr">
        <is>
          <t>D</t>
        </is>
      </c>
      <c r="E5719" t="n">
        <v>24</v>
      </c>
      <c r="F5719" t="inlineStr">
        <is>
          <t>FA</t>
        </is>
      </c>
      <c r="G5719" t="inlineStr">
        <is>
          <t>FA</t>
        </is>
      </c>
      <c r="H5719" s="30" t="n">
        <v>1</v>
      </c>
      <c r="I5719" s="31" t="n">
        <v>0</v>
      </c>
      <c r="J5719" s="31" t="n"/>
      <c r="K5719" s="31" t="n">
        <v>0</v>
      </c>
      <c r="L5719" s="32" t="n"/>
      <c r="M5719" s="31" t="n">
        <v>0</v>
      </c>
      <c r="N5719" s="31" t="n">
        <v>0</v>
      </c>
      <c r="O5719" s="31" t="n"/>
      <c r="P5719" s="31" t="n"/>
      <c r="Q5719" s="31" t="n">
        <v>0</v>
      </c>
      <c r="R5719" s="31" t="n"/>
      <c r="S5719" s="32" t="n"/>
      <c r="T5719" s="32" t="n"/>
      <c r="V5719" t="inlineStr">
        <is>
          <t>05xcu</t>
        </is>
      </c>
      <c r="Y5719" t="inlineStr">
        <is>
          <t>bbd6cc36-567f-41c4-b3ac-14f289efa817</t>
        </is>
      </c>
      <c r="Z5719" t="inlineStr">
        <is>
          <t>Mark Woolley ((N/A) D)</t>
        </is>
      </c>
    </row>
    <row r="5720">
      <c r="A5720" t="inlineStr">
        <is>
          <t>Mark Zengerle</t>
        </is>
      </c>
      <c r="B5720" t="inlineStr">
        <is>
          <t>(N/A)</t>
        </is>
      </c>
      <c r="C5720" t="inlineStr">
        <is>
          <t>C</t>
        </is>
      </c>
      <c r="D5720" t="inlineStr">
        <is>
          <t>F</t>
        </is>
      </c>
      <c r="E5720" t="n">
        <v>37</v>
      </c>
      <c r="F5720" t="inlineStr">
        <is>
          <t>FA</t>
        </is>
      </c>
      <c r="G5720" t="inlineStr">
        <is>
          <t>FA</t>
        </is>
      </c>
      <c r="H5720" s="30" t="n">
        <v>1</v>
      </c>
      <c r="I5720" s="31" t="n">
        <v>0</v>
      </c>
      <c r="J5720" s="31" t="n"/>
      <c r="K5720" s="31" t="n">
        <v>0</v>
      </c>
      <c r="L5720" s="32" t="n"/>
      <c r="M5720" s="31" t="n">
        <v>0</v>
      </c>
      <c r="N5720" s="31" t="n">
        <v>0</v>
      </c>
      <c r="O5720" s="31" t="n"/>
      <c r="P5720" s="31" t="n"/>
      <c r="Q5720" s="31" t="n">
        <v>0</v>
      </c>
      <c r="R5720" s="31" t="n"/>
      <c r="S5720" s="32" t="n"/>
      <c r="T5720" s="32" t="n"/>
      <c r="V5720" t="inlineStr">
        <is>
          <t>02h2m</t>
        </is>
      </c>
      <c r="X5720" t="n">
        <v>6666</v>
      </c>
      <c r="Z5720" t="inlineStr">
        <is>
          <t>Mark Zengerle ((N/A) C)</t>
        </is>
      </c>
    </row>
    <row r="5721">
      <c r="A5721" t="inlineStr">
        <is>
          <t>Marko Bilic</t>
        </is>
      </c>
      <c r="B5721" t="inlineStr">
        <is>
          <t>(N/A)</t>
        </is>
      </c>
      <c r="C5721" t="inlineStr">
        <is>
          <t>G</t>
        </is>
      </c>
      <c r="D5721" t="inlineStr">
        <is>
          <t>G</t>
        </is>
      </c>
      <c r="E5721" t="n">
        <v>20</v>
      </c>
      <c r="F5721" t="inlineStr">
        <is>
          <t>FA</t>
        </is>
      </c>
      <c r="G5721" t="inlineStr">
        <is>
          <t>FA</t>
        </is>
      </c>
      <c r="H5721" s="30" t="n">
        <v>1</v>
      </c>
      <c r="I5721" s="31" t="n">
        <v>0</v>
      </c>
      <c r="J5721" s="31" t="n"/>
      <c r="K5721" s="31" t="n">
        <v>0</v>
      </c>
      <c r="L5721" s="32" t="n"/>
      <c r="M5721" s="31" t="n">
        <v>0</v>
      </c>
      <c r="N5721" s="31" t="n">
        <v>0</v>
      </c>
      <c r="O5721" s="31" t="n"/>
      <c r="P5721" s="31" t="n"/>
      <c r="Q5721" s="31" t="n">
        <v>0</v>
      </c>
      <c r="R5721" s="31" t="n"/>
      <c r="S5721" s="32" t="n"/>
      <c r="T5721" s="32" t="n"/>
      <c r="V5721" t="inlineStr">
        <is>
          <t>06lon</t>
        </is>
      </c>
      <c r="Z5721" t="inlineStr">
        <is>
          <t>Marko Bilic ((N/A) G)</t>
        </is>
      </c>
    </row>
    <row r="5722">
      <c r="A5722" t="inlineStr">
        <is>
          <t>Marko Dano</t>
        </is>
      </c>
      <c r="B5722" t="inlineStr">
        <is>
          <t>(N/A)</t>
        </is>
      </c>
      <c r="C5722" t="inlineStr">
        <is>
          <t>C</t>
        </is>
      </c>
      <c r="D5722" t="inlineStr">
        <is>
          <t>F</t>
        </is>
      </c>
      <c r="E5722" t="n">
        <v>31</v>
      </c>
      <c r="F5722" t="inlineStr">
        <is>
          <t>FA</t>
        </is>
      </c>
      <c r="G5722" t="inlineStr">
        <is>
          <t>FA</t>
        </is>
      </c>
      <c r="H5722" s="30" t="n">
        <v>1</v>
      </c>
      <c r="I5722" s="31" t="n">
        <v>0</v>
      </c>
      <c r="J5722" s="31" t="n"/>
      <c r="K5722" s="31" t="n">
        <v>0</v>
      </c>
      <c r="L5722" s="32" t="n"/>
      <c r="M5722" s="31" t="n">
        <v>0</v>
      </c>
      <c r="N5722" s="31" t="n">
        <v>0</v>
      </c>
      <c r="O5722" s="31" t="n"/>
      <c r="P5722" s="31" t="n"/>
      <c r="Q5722" s="31" t="n">
        <v>0</v>
      </c>
      <c r="R5722" s="31" t="n"/>
      <c r="S5722" s="32" t="n"/>
      <c r="T5722" s="32" t="n"/>
      <c r="V5722" t="inlineStr">
        <is>
          <t>031ny</t>
        </is>
      </c>
      <c r="W5722" t="n">
        <v>4183</v>
      </c>
      <c r="X5722" t="n">
        <v>6006</v>
      </c>
      <c r="Y5722" t="inlineStr">
        <is>
          <t>6e295783-ce56-4d31-b0ca-baccddc13832</t>
        </is>
      </c>
      <c r="Z5722" t="inlineStr">
        <is>
          <t>Marko Dano ((N/A) C)</t>
        </is>
      </c>
    </row>
    <row r="5723">
      <c r="A5723" t="inlineStr">
        <is>
          <t>Marko Stacha</t>
        </is>
      </c>
      <c r="B5723" t="inlineStr">
        <is>
          <t>(N/A)</t>
        </is>
      </c>
      <c r="C5723" t="inlineStr">
        <is>
          <t>D</t>
        </is>
      </c>
      <c r="D5723" t="inlineStr">
        <is>
          <t>D</t>
        </is>
      </c>
      <c r="E5723" t="n">
        <v>24</v>
      </c>
      <c r="F5723" t="inlineStr">
        <is>
          <t>FA</t>
        </is>
      </c>
      <c r="G5723" t="inlineStr">
        <is>
          <t>FA</t>
        </is>
      </c>
      <c r="H5723" s="30" t="n">
        <v>1</v>
      </c>
      <c r="I5723" s="31" t="n">
        <v>0</v>
      </c>
      <c r="J5723" s="31" t="n"/>
      <c r="K5723" s="31" t="n">
        <v>0</v>
      </c>
      <c r="L5723" s="32" t="n"/>
      <c r="M5723" s="31" t="n">
        <v>0</v>
      </c>
      <c r="N5723" s="31" t="n">
        <v>0</v>
      </c>
      <c r="O5723" s="31" t="n"/>
      <c r="P5723" s="31" t="n"/>
      <c r="Q5723" s="31" t="n">
        <v>0</v>
      </c>
      <c r="R5723" s="31" t="n"/>
      <c r="S5723" s="32" t="n"/>
      <c r="T5723" s="32" t="n"/>
      <c r="V5723" t="inlineStr">
        <is>
          <t>05o6k</t>
        </is>
      </c>
      <c r="Z5723" t="inlineStr">
        <is>
          <t>Marko Stacha ((N/A) D)</t>
        </is>
      </c>
    </row>
    <row r="5724">
      <c r="A5724" t="inlineStr">
        <is>
          <t>Markus Eisenschmid</t>
        </is>
      </c>
      <c r="B5724" t="inlineStr">
        <is>
          <t>(N/A)</t>
        </is>
      </c>
      <c r="C5724" t="inlineStr">
        <is>
          <t>C</t>
        </is>
      </c>
      <c r="D5724" t="inlineStr">
        <is>
          <t>F</t>
        </is>
      </c>
      <c r="E5724" t="n">
        <v>31</v>
      </c>
      <c r="F5724" t="inlineStr">
        <is>
          <t>FA</t>
        </is>
      </c>
      <c r="G5724" t="inlineStr">
        <is>
          <t>FA</t>
        </is>
      </c>
      <c r="H5724" s="30" t="n">
        <v>1</v>
      </c>
      <c r="I5724" s="31" t="n">
        <v>0</v>
      </c>
      <c r="J5724" s="31" t="n"/>
      <c r="K5724" s="31" t="n">
        <v>0</v>
      </c>
      <c r="L5724" s="32" t="n"/>
      <c r="M5724" s="31" t="n">
        <v>0</v>
      </c>
      <c r="N5724" s="31" t="n">
        <v>0</v>
      </c>
      <c r="O5724" s="31" t="n"/>
      <c r="P5724" s="31" t="n"/>
      <c r="Q5724" s="31" t="n">
        <v>0</v>
      </c>
      <c r="R5724" s="31" t="n"/>
      <c r="S5724" s="32" t="n"/>
      <c r="T5724" s="32" t="n"/>
      <c r="V5724" t="inlineStr">
        <is>
          <t>03wom</t>
        </is>
      </c>
      <c r="X5724" t="n">
        <v>7059</v>
      </c>
      <c r="Z5724" t="inlineStr">
        <is>
          <t>Markus Eisenschmid ((N/A) C)</t>
        </is>
      </c>
    </row>
    <row r="5725">
      <c r="A5725" t="inlineStr">
        <is>
          <t>Markus Granlund</t>
        </is>
      </c>
      <c r="B5725" t="inlineStr">
        <is>
          <t>(N/A)</t>
        </is>
      </c>
      <c r="C5725" t="inlineStr">
        <is>
          <t>LW</t>
        </is>
      </c>
      <c r="D5725" t="inlineStr">
        <is>
          <t>F</t>
        </is>
      </c>
      <c r="E5725" t="n">
        <v>33</v>
      </c>
      <c r="F5725" t="inlineStr">
        <is>
          <t>FA</t>
        </is>
      </c>
      <c r="G5725" t="inlineStr">
        <is>
          <t>FA</t>
        </is>
      </c>
      <c r="H5725" s="30" t="n">
        <v>1</v>
      </c>
      <c r="I5725" s="31" t="n">
        <v>0</v>
      </c>
      <c r="J5725" s="31" t="n"/>
      <c r="K5725" s="31" t="n">
        <v>0</v>
      </c>
      <c r="L5725" s="32" t="n"/>
      <c r="M5725" s="31" t="n">
        <v>0</v>
      </c>
      <c r="N5725" s="31" t="n">
        <v>0</v>
      </c>
      <c r="O5725" s="31" t="n"/>
      <c r="P5725" s="31" t="n"/>
      <c r="Q5725" s="31" t="n">
        <v>0</v>
      </c>
      <c r="R5725" s="31" t="n"/>
      <c r="S5725" s="32" t="n"/>
      <c r="T5725" s="32" t="n"/>
      <c r="V5725" t="inlineStr">
        <is>
          <t>027gx</t>
        </is>
      </c>
      <c r="W5725" t="n">
        <v>3801</v>
      </c>
      <c r="X5725" t="n">
        <v>5413</v>
      </c>
      <c r="Z5725" t="inlineStr">
        <is>
          <t>Markus Granlund ((N/A) LW)</t>
        </is>
      </c>
    </row>
    <row r="5726">
      <c r="A5726" t="inlineStr">
        <is>
          <t>Markus Hannikainen</t>
        </is>
      </c>
      <c r="B5726" t="inlineStr">
        <is>
          <t>(N/A)</t>
        </is>
      </c>
      <c r="C5726" t="inlineStr">
        <is>
          <t>RW</t>
        </is>
      </c>
      <c r="D5726" t="inlineStr">
        <is>
          <t>F</t>
        </is>
      </c>
      <c r="E5726" t="n">
        <v>33</v>
      </c>
      <c r="F5726" t="inlineStr">
        <is>
          <t>FA</t>
        </is>
      </c>
      <c r="G5726" t="inlineStr">
        <is>
          <t>FA</t>
        </is>
      </c>
      <c r="H5726" s="30" t="n">
        <v>1</v>
      </c>
      <c r="I5726" s="31" t="n">
        <v>0</v>
      </c>
      <c r="J5726" s="31" t="n"/>
      <c r="K5726" s="31" t="n">
        <v>0</v>
      </c>
      <c r="L5726" s="32" t="n"/>
      <c r="M5726" s="31" t="n">
        <v>0</v>
      </c>
      <c r="N5726" s="31" t="n">
        <v>0</v>
      </c>
      <c r="O5726" s="31" t="n"/>
      <c r="P5726" s="31" t="n"/>
      <c r="Q5726" s="31" t="n">
        <v>0</v>
      </c>
      <c r="R5726" s="31" t="n"/>
      <c r="S5726" s="32" t="n"/>
      <c r="T5726" s="32" t="n"/>
      <c r="V5726" t="inlineStr">
        <is>
          <t>03mln</t>
        </is>
      </c>
      <c r="W5726" t="n">
        <v>4771</v>
      </c>
      <c r="X5726" t="n">
        <v>6725</v>
      </c>
      <c r="Z5726" t="inlineStr">
        <is>
          <t>Markus Hannikainen ((N/A) RW)</t>
        </is>
      </c>
    </row>
    <row r="5727">
      <c r="A5727" t="inlineStr">
        <is>
          <t>Markus Lauridsen</t>
        </is>
      </c>
      <c r="B5727" t="inlineStr">
        <is>
          <t>(N/A)</t>
        </is>
      </c>
      <c r="C5727" t="inlineStr">
        <is>
          <t>D</t>
        </is>
      </c>
      <c r="D5727" t="inlineStr">
        <is>
          <t>D</t>
        </is>
      </c>
      <c r="E5727" t="n">
        <v>35</v>
      </c>
      <c r="F5727" t="inlineStr">
        <is>
          <t>FA</t>
        </is>
      </c>
      <c r="G5727" t="inlineStr">
        <is>
          <t>FA</t>
        </is>
      </c>
      <c r="H5727" s="30" t="n">
        <v>1</v>
      </c>
      <c r="I5727" s="31" t="n">
        <v>0</v>
      </c>
      <c r="J5727" s="31" t="n"/>
      <c r="K5727" s="31" t="n">
        <v>0</v>
      </c>
      <c r="L5727" s="32" t="n"/>
      <c r="M5727" s="31" t="n">
        <v>0</v>
      </c>
      <c r="N5727" s="31" t="n">
        <v>0</v>
      </c>
      <c r="O5727" s="31" t="n"/>
      <c r="P5727" s="31" t="n"/>
      <c r="Q5727" s="31" t="n">
        <v>0</v>
      </c>
      <c r="R5727" s="31" t="n"/>
      <c r="S5727" s="32" t="n"/>
      <c r="T5727" s="32" t="n"/>
      <c r="V5727" t="inlineStr">
        <is>
          <t>02z9b</t>
        </is>
      </c>
      <c r="X5727" t="n">
        <v>6199</v>
      </c>
      <c r="Z5727" t="inlineStr">
        <is>
          <t>Markus Lauridsen ((N/A) D)</t>
        </is>
      </c>
    </row>
    <row r="5728">
      <c r="A5728" t="inlineStr">
        <is>
          <t>Markus Loponen</t>
        </is>
      </c>
      <c r="B5728" t="inlineStr">
        <is>
          <t>WPG</t>
        </is>
      </c>
      <c r="C5728" t="inlineStr">
        <is>
          <t>C</t>
        </is>
      </c>
      <c r="D5728" t="inlineStr">
        <is>
          <t>F</t>
        </is>
      </c>
      <c r="E5728" t="n">
        <v>20</v>
      </c>
      <c r="F5728" t="inlineStr">
        <is>
          <t>FA</t>
        </is>
      </c>
      <c r="G5728" t="inlineStr">
        <is>
          <t>FA</t>
        </is>
      </c>
      <c r="H5728" s="30" t="n">
        <v>1</v>
      </c>
      <c r="I5728" s="31" t="n">
        <v>0</v>
      </c>
      <c r="J5728" s="31" t="n"/>
      <c r="K5728" s="31" t="n">
        <v>0</v>
      </c>
      <c r="L5728" s="32" t="n"/>
      <c r="M5728" s="31" t="n">
        <v>0</v>
      </c>
      <c r="N5728" s="31" t="n">
        <v>0</v>
      </c>
      <c r="O5728" s="31" t="n"/>
      <c r="P5728" s="31" t="n"/>
      <c r="Q5728" s="31" t="n">
        <v>0</v>
      </c>
      <c r="R5728" s="31" t="n"/>
      <c r="S5728" s="32" t="n"/>
      <c r="T5728" s="32" t="n"/>
      <c r="V5728" t="inlineStr">
        <is>
          <t>06mqs</t>
        </is>
      </c>
      <c r="Y5728" t="inlineStr">
        <is>
          <t>230a4870-636a-4731-8970-5906cf0511c1</t>
        </is>
      </c>
      <c r="Z5728" t="inlineStr">
        <is>
          <t>Markus Loponen (WPG C)</t>
        </is>
      </c>
    </row>
    <row r="5729">
      <c r="A5729" t="inlineStr">
        <is>
          <t>Markus Niemelainen</t>
        </is>
      </c>
      <c r="B5729" t="inlineStr">
        <is>
          <t>(N/A)</t>
        </is>
      </c>
      <c r="C5729" t="inlineStr">
        <is>
          <t>D</t>
        </is>
      </c>
      <c r="D5729" t="inlineStr">
        <is>
          <t>D</t>
        </is>
      </c>
      <c r="E5729" t="n">
        <v>28</v>
      </c>
      <c r="F5729" t="inlineStr">
        <is>
          <t>FA</t>
        </is>
      </c>
      <c r="G5729" t="inlineStr">
        <is>
          <t>FA</t>
        </is>
      </c>
      <c r="H5729" s="30" t="n">
        <v>1</v>
      </c>
      <c r="I5729" s="31" t="n">
        <v>0</v>
      </c>
      <c r="J5729" s="31" t="n"/>
      <c r="K5729" s="31" t="n">
        <v>0</v>
      </c>
      <c r="L5729" s="32" t="n"/>
      <c r="M5729" s="31" t="n">
        <v>0</v>
      </c>
      <c r="N5729" s="31" t="n">
        <v>0</v>
      </c>
      <c r="O5729" s="31" t="n"/>
      <c r="P5729" s="31" t="n"/>
      <c r="Q5729" s="31" t="n">
        <v>0</v>
      </c>
      <c r="R5729" s="31" t="n"/>
      <c r="S5729" s="32" t="n"/>
      <c r="T5729" s="32" t="n"/>
      <c r="V5729" t="inlineStr">
        <is>
          <t>042w2</t>
        </is>
      </c>
      <c r="W5729" t="n">
        <v>5153</v>
      </c>
      <c r="X5729" t="n">
        <v>7171</v>
      </c>
      <c r="Y5729" t="inlineStr">
        <is>
          <t>2181dd90-bf3f-4dd3-90e1-f6d4c05e081a</t>
        </is>
      </c>
      <c r="Z5729" t="inlineStr">
        <is>
          <t>Markus Niemelainen ((N/A) D)</t>
        </is>
      </c>
    </row>
    <row r="5730">
      <c r="A5730" t="inlineStr">
        <is>
          <t>Markus Nurmi</t>
        </is>
      </c>
      <c r="B5730" t="inlineStr">
        <is>
          <t>(N/A)</t>
        </is>
      </c>
      <c r="C5730" t="inlineStr">
        <is>
          <t>RW</t>
        </is>
      </c>
      <c r="D5730" t="inlineStr">
        <is>
          <t>F</t>
        </is>
      </c>
      <c r="E5730" t="n">
        <v>28</v>
      </c>
      <c r="F5730" t="inlineStr">
        <is>
          <t>FA</t>
        </is>
      </c>
      <c r="G5730" t="inlineStr">
        <is>
          <t>FA</t>
        </is>
      </c>
      <c r="H5730" s="30" t="n">
        <v>1</v>
      </c>
      <c r="I5730" s="31" t="n">
        <v>0</v>
      </c>
      <c r="J5730" s="31" t="n"/>
      <c r="K5730" s="31" t="n">
        <v>0</v>
      </c>
      <c r="L5730" s="32" t="n"/>
      <c r="M5730" s="31" t="n">
        <v>0</v>
      </c>
      <c r="N5730" s="31" t="n">
        <v>0</v>
      </c>
      <c r="O5730" s="31" t="n"/>
      <c r="P5730" s="31" t="n"/>
      <c r="Q5730" s="31" t="n">
        <v>0</v>
      </c>
      <c r="R5730" s="31" t="n"/>
      <c r="S5730" s="32" t="n"/>
      <c r="T5730" s="32" t="n"/>
      <c r="V5730" t="inlineStr">
        <is>
          <t>042yf</t>
        </is>
      </c>
      <c r="W5730" t="n">
        <v>6720</v>
      </c>
      <c r="X5730" t="n">
        <v>7268</v>
      </c>
      <c r="Y5730" t="inlineStr">
        <is>
          <t>44ac000f-c4ed-477f-9816-a6c53111e99d</t>
        </is>
      </c>
      <c r="Z5730" t="inlineStr">
        <is>
          <t>Markus Nurmi ((N/A) RW)</t>
        </is>
      </c>
    </row>
    <row r="5731">
      <c r="A5731" t="inlineStr">
        <is>
          <t>Markus Nutivaara</t>
        </is>
      </c>
      <c r="B5731" t="inlineStr">
        <is>
          <t>(N/A)</t>
        </is>
      </c>
      <c r="C5731" t="inlineStr">
        <is>
          <t>D</t>
        </is>
      </c>
      <c r="D5731" t="inlineStr">
        <is>
          <t>D</t>
        </is>
      </c>
      <c r="E5731" t="n">
        <v>32</v>
      </c>
      <c r="F5731" t="inlineStr">
        <is>
          <t>FA</t>
        </is>
      </c>
      <c r="G5731" t="inlineStr">
        <is>
          <t>FA</t>
        </is>
      </c>
      <c r="H5731" s="30" t="n">
        <v>1</v>
      </c>
      <c r="I5731" s="31" t="n">
        <v>0</v>
      </c>
      <c r="J5731" s="31" t="n"/>
      <c r="K5731" s="31" t="n">
        <v>0</v>
      </c>
      <c r="L5731" s="32" t="n"/>
      <c r="M5731" s="31" t="n">
        <v>0</v>
      </c>
      <c r="N5731" s="31" t="n">
        <v>0</v>
      </c>
      <c r="O5731" s="31" t="n"/>
      <c r="P5731" s="31" t="n"/>
      <c r="Q5731" s="31" t="n">
        <v>0</v>
      </c>
      <c r="R5731" s="31" t="n"/>
      <c r="S5731" s="32" t="n"/>
      <c r="T5731" s="32" t="n"/>
      <c r="V5731" t="inlineStr">
        <is>
          <t>03rjl</t>
        </is>
      </c>
      <c r="W5731" t="n">
        <v>5115</v>
      </c>
      <c r="X5731" t="n">
        <v>6931</v>
      </c>
      <c r="Y5731" t="inlineStr">
        <is>
          <t>6db9bd1d-a7ed-4ecb-b5ac-98d1b3cd285d</t>
        </is>
      </c>
      <c r="Z5731" t="inlineStr">
        <is>
          <t>Markus Nutivaara ((N/A) D)</t>
        </is>
      </c>
    </row>
    <row r="5732">
      <c r="A5732" t="inlineStr">
        <is>
          <t>Markus Phillips</t>
        </is>
      </c>
      <c r="B5732" t="inlineStr">
        <is>
          <t>LAK</t>
        </is>
      </c>
      <c r="C5732" t="inlineStr">
        <is>
          <t>D</t>
        </is>
      </c>
      <c r="D5732" t="inlineStr">
        <is>
          <t>D</t>
        </is>
      </c>
      <c r="E5732" t="n">
        <v>27</v>
      </c>
      <c r="F5732" t="inlineStr">
        <is>
          <t>FA</t>
        </is>
      </c>
      <c r="G5732" t="inlineStr">
        <is>
          <t>FA</t>
        </is>
      </c>
      <c r="H5732" s="30" t="n">
        <v>1</v>
      </c>
      <c r="I5732" s="31" t="n">
        <v>0</v>
      </c>
      <c r="J5732" s="31" t="n"/>
      <c r="K5732" s="31" t="n">
        <v>0</v>
      </c>
      <c r="L5732" s="32" t="n"/>
      <c r="M5732" s="31" t="n">
        <v>0</v>
      </c>
      <c r="N5732" s="31" t="n">
        <v>0</v>
      </c>
      <c r="O5732" s="31" t="n"/>
      <c r="P5732" s="31" t="n"/>
      <c r="Q5732" s="31" t="n">
        <v>0</v>
      </c>
      <c r="R5732" s="31" t="n"/>
      <c r="S5732" s="32" t="n"/>
      <c r="T5732" s="32" t="n"/>
      <c r="V5732" t="inlineStr">
        <is>
          <t>04f2a</t>
        </is>
      </c>
      <c r="W5732" t="n">
        <v>5508</v>
      </c>
      <c r="X5732" t="n">
        <v>7633</v>
      </c>
      <c r="Y5732" t="inlineStr">
        <is>
          <t>8b078226-5cf2-4bcc-83d5-aca511ff6c50</t>
        </is>
      </c>
      <c r="Z5732" t="inlineStr">
        <is>
          <t>Markus Phillips (LAK D)</t>
        </is>
      </c>
    </row>
    <row r="5733">
      <c r="A5733" t="inlineStr">
        <is>
          <t>Markus Ruck</t>
        </is>
      </c>
      <c r="B5733" t="inlineStr">
        <is>
          <t>PIT</t>
        </is>
      </c>
      <c r="C5733" t="inlineStr">
        <is>
          <t>C</t>
        </is>
      </c>
      <c r="D5733" t="inlineStr">
        <is>
          <t>F</t>
        </is>
      </c>
      <c r="E5733" t="n">
        <v>18</v>
      </c>
      <c r="F5733" t="inlineStr">
        <is>
          <t>FA</t>
        </is>
      </c>
      <c r="G5733" t="inlineStr">
        <is>
          <t>FA</t>
        </is>
      </c>
      <c r="H5733" s="30" t="n">
        <v>1</v>
      </c>
      <c r="I5733" s="31" t="n">
        <v>0</v>
      </c>
      <c r="J5733" s="31" t="n"/>
      <c r="K5733" s="31" t="n">
        <v>0</v>
      </c>
      <c r="L5733" s="32" t="n"/>
      <c r="M5733" s="31" t="n">
        <v>0</v>
      </c>
      <c r="N5733" s="31" t="n">
        <v>0</v>
      </c>
      <c r="O5733" s="31" t="n"/>
      <c r="P5733" s="31" t="n"/>
      <c r="Q5733" s="31" t="n">
        <v>0</v>
      </c>
      <c r="R5733" s="31" t="n"/>
      <c r="S5733" s="32" t="n"/>
      <c r="T5733" s="32" t="n"/>
      <c r="V5733" t="inlineStr">
        <is>
          <t>074mh</t>
        </is>
      </c>
      <c r="W5733" t="n">
        <v>7685</v>
      </c>
      <c r="Y5733" t="inlineStr">
        <is>
          <t>07b5222a-3c0b-40cb-a03e-d843eb83bf98</t>
        </is>
      </c>
      <c r="Z5733" t="inlineStr">
        <is>
          <t>Markus Ruck (PIT C)</t>
        </is>
      </c>
    </row>
    <row r="5734">
      <c r="A5734" t="inlineStr">
        <is>
          <t>Markus Ruusu</t>
        </is>
      </c>
      <c r="B5734" t="inlineStr">
        <is>
          <t>DAL</t>
        </is>
      </c>
      <c r="C5734" t="inlineStr">
        <is>
          <t>G</t>
        </is>
      </c>
      <c r="D5734" t="inlineStr">
        <is>
          <t>G</t>
        </is>
      </c>
      <c r="E5734" t="n">
        <v>29</v>
      </c>
      <c r="F5734" t="inlineStr">
        <is>
          <t>FA</t>
        </is>
      </c>
      <c r="G5734" t="inlineStr">
        <is>
          <t>FA</t>
        </is>
      </c>
      <c r="H5734" s="30" t="n">
        <v>1</v>
      </c>
      <c r="I5734" s="31" t="n">
        <v>0</v>
      </c>
      <c r="J5734" s="31" t="n"/>
      <c r="K5734" s="31" t="n">
        <v>0</v>
      </c>
      <c r="L5734" s="32" t="n"/>
      <c r="M5734" s="31" t="n">
        <v>0</v>
      </c>
      <c r="N5734" s="31" t="n">
        <v>0</v>
      </c>
      <c r="O5734" s="31" t="n"/>
      <c r="P5734" s="31" t="n"/>
      <c r="Q5734" s="31" t="n">
        <v>0</v>
      </c>
      <c r="R5734" s="31" t="n"/>
      <c r="S5734" s="32" t="n"/>
      <c r="T5734" s="32" t="n"/>
      <c r="V5734" t="inlineStr">
        <is>
          <t>03rix</t>
        </is>
      </c>
      <c r="X5734" t="n">
        <v>6905</v>
      </c>
      <c r="Z5734" t="inlineStr">
        <is>
          <t>Markus Ruusu (DAL G)</t>
        </is>
      </c>
    </row>
    <row r="5735">
      <c r="A5735" t="inlineStr">
        <is>
          <t>Markus Soberg</t>
        </is>
      </c>
      <c r="B5735" t="inlineStr">
        <is>
          <t>CBJ</t>
        </is>
      </c>
      <c r="C5735" t="inlineStr">
        <is>
          <t>RW</t>
        </is>
      </c>
      <c r="D5735" t="inlineStr">
        <is>
          <t>F</t>
        </is>
      </c>
      <c r="E5735" t="n">
        <v>31</v>
      </c>
      <c r="F5735" t="inlineStr">
        <is>
          <t>FA</t>
        </is>
      </c>
      <c r="G5735" t="inlineStr">
        <is>
          <t>FA</t>
        </is>
      </c>
      <c r="H5735" s="30" t="n">
        <v>1</v>
      </c>
      <c r="I5735" s="31" t="n">
        <v>0</v>
      </c>
      <c r="J5735" s="31" t="n"/>
      <c r="K5735" s="31" t="n">
        <v>0</v>
      </c>
      <c r="L5735" s="32" t="n"/>
      <c r="M5735" s="31" t="n">
        <v>0</v>
      </c>
      <c r="N5735" s="31" t="n">
        <v>0</v>
      </c>
      <c r="O5735" s="31" t="n"/>
      <c r="P5735" s="31" t="n"/>
      <c r="Q5735" s="31" t="n">
        <v>0</v>
      </c>
      <c r="R5735" s="31" t="n"/>
      <c r="S5735" s="32" t="n"/>
      <c r="T5735" s="32" t="n"/>
      <c r="V5735" t="inlineStr">
        <is>
          <t>031sk</t>
        </is>
      </c>
      <c r="W5735" t="n">
        <v>4500</v>
      </c>
      <c r="X5735" t="n">
        <v>6145</v>
      </c>
      <c r="Z5735" t="inlineStr">
        <is>
          <t>Markus Soberg (CBJ RW)</t>
        </is>
      </c>
    </row>
    <row r="5736">
      <c r="A5736" t="inlineStr">
        <is>
          <t>Markus Vidicek</t>
        </is>
      </c>
      <c r="B5736" t="inlineStr">
        <is>
          <t>(N/A)</t>
        </is>
      </c>
      <c r="C5736" t="inlineStr">
        <is>
          <t>C</t>
        </is>
      </c>
      <c r="D5736" t="inlineStr">
        <is>
          <t>F</t>
        </is>
      </c>
      <c r="E5736" t="n">
        <v>22</v>
      </c>
      <c r="F5736" t="inlineStr">
        <is>
          <t>FA</t>
        </is>
      </c>
      <c r="G5736" t="inlineStr">
        <is>
          <t>FA</t>
        </is>
      </c>
      <c r="H5736" s="30" t="n">
        <v>1</v>
      </c>
      <c r="I5736" s="31" t="n">
        <v>0</v>
      </c>
      <c r="J5736" s="31" t="n"/>
      <c r="K5736" s="31" t="n">
        <v>0</v>
      </c>
      <c r="L5736" s="32" t="n"/>
      <c r="M5736" s="31" t="n">
        <v>0</v>
      </c>
      <c r="N5736" s="31" t="n">
        <v>0</v>
      </c>
      <c r="O5736" s="31" t="n"/>
      <c r="P5736" s="31" t="n"/>
      <c r="Q5736" s="31" t="n">
        <v>0</v>
      </c>
      <c r="R5736" s="31" t="n"/>
      <c r="S5736" s="32" t="n"/>
      <c r="T5736" s="32" t="n"/>
      <c r="V5736" t="inlineStr">
        <is>
          <t>060xg</t>
        </is>
      </c>
      <c r="Z5736" t="inlineStr">
        <is>
          <t>Markus Vidicek ((N/A) C)</t>
        </is>
      </c>
    </row>
    <row r="5737">
      <c r="A5737" t="inlineStr">
        <is>
          <t>Maros Jedlicka</t>
        </is>
      </c>
      <c r="B5737" t="inlineStr">
        <is>
          <t>COL</t>
        </is>
      </c>
      <c r="C5737" t="inlineStr">
        <is>
          <t>C</t>
        </is>
      </c>
      <c r="D5737" t="inlineStr">
        <is>
          <t>F</t>
        </is>
      </c>
      <c r="E5737" t="n">
        <v>23</v>
      </c>
      <c r="F5737" t="inlineStr">
        <is>
          <t>FA</t>
        </is>
      </c>
      <c r="G5737" t="inlineStr">
        <is>
          <t>FA</t>
        </is>
      </c>
      <c r="H5737" s="30" t="n">
        <v>1</v>
      </c>
      <c r="I5737" s="31" t="n">
        <v>0</v>
      </c>
      <c r="J5737" s="31" t="n"/>
      <c r="K5737" s="31" t="n">
        <v>0</v>
      </c>
      <c r="L5737" s="32" t="n"/>
      <c r="M5737" s="31" t="n">
        <v>0</v>
      </c>
      <c r="N5737" s="31" t="n">
        <v>0</v>
      </c>
      <c r="O5737" s="31" t="n"/>
      <c r="P5737" s="31" t="n"/>
      <c r="Q5737" s="31" t="n">
        <v>0</v>
      </c>
      <c r="R5737" s="31" t="n"/>
      <c r="S5737" s="32" t="n"/>
      <c r="T5737" s="32" t="n"/>
      <c r="V5737" t="inlineStr">
        <is>
          <t>060pn</t>
        </is>
      </c>
      <c r="W5737" t="n">
        <v>7048</v>
      </c>
      <c r="Y5737" t="inlineStr">
        <is>
          <t>4d946a8f-daa3-4304-82d3-71a45dad6e86</t>
        </is>
      </c>
      <c r="Z5737" t="inlineStr">
        <is>
          <t>Maros Jedlicka (COL C)</t>
        </is>
      </c>
    </row>
    <row r="5738">
      <c r="A5738" t="inlineStr">
        <is>
          <t>Martin Bakos</t>
        </is>
      </c>
      <c r="B5738" t="inlineStr">
        <is>
          <t>(N/A)</t>
        </is>
      </c>
      <c r="C5738" t="inlineStr">
        <is>
          <t>C</t>
        </is>
      </c>
      <c r="D5738" t="inlineStr">
        <is>
          <t>F</t>
        </is>
      </c>
      <c r="E5738" t="n">
        <v>36</v>
      </c>
      <c r="F5738" t="inlineStr">
        <is>
          <t>FA</t>
        </is>
      </c>
      <c r="G5738" t="inlineStr">
        <is>
          <t>FA</t>
        </is>
      </c>
      <c r="H5738" s="30" t="n">
        <v>1</v>
      </c>
      <c r="I5738" s="31" t="n">
        <v>0</v>
      </c>
      <c r="J5738" s="31" t="n"/>
      <c r="K5738" s="31" t="n">
        <v>0</v>
      </c>
      <c r="L5738" s="32" t="n"/>
      <c r="M5738" s="31" t="n">
        <v>0</v>
      </c>
      <c r="N5738" s="31" t="n">
        <v>0</v>
      </c>
      <c r="O5738" s="31" t="n"/>
      <c r="P5738" s="31" t="n"/>
      <c r="Q5738" s="31" t="n">
        <v>0</v>
      </c>
      <c r="R5738" s="31" t="n"/>
      <c r="S5738" s="32" t="n"/>
      <c r="T5738" s="32" t="n"/>
      <c r="V5738" t="inlineStr">
        <is>
          <t>04qg7</t>
        </is>
      </c>
      <c r="W5738" t="n">
        <v>5854</v>
      </c>
      <c r="X5738" t="n">
        <v>7897</v>
      </c>
      <c r="Z5738" t="inlineStr">
        <is>
          <t>Martin Bakos ((N/A) C)</t>
        </is>
      </c>
    </row>
    <row r="5739">
      <c r="A5739" t="inlineStr">
        <is>
          <t>Martin Chromiak</t>
        </is>
      </c>
      <c r="B5739" t="inlineStr">
        <is>
          <t>LAK</t>
        </is>
      </c>
      <c r="C5739" t="inlineStr">
        <is>
          <t>LW</t>
        </is>
      </c>
      <c r="D5739" t="inlineStr">
        <is>
          <t>F</t>
        </is>
      </c>
      <c r="E5739" t="n">
        <v>24</v>
      </c>
      <c r="F5739" t="inlineStr">
        <is>
          <t>FA</t>
        </is>
      </c>
      <c r="G5739" t="inlineStr">
        <is>
          <t>FA</t>
        </is>
      </c>
      <c r="H5739" s="30" t="n">
        <v>850000</v>
      </c>
      <c r="I5739" s="31" t="n">
        <v>0</v>
      </c>
      <c r="J5739" s="31" t="n"/>
      <c r="K5739" s="31" t="n">
        <v>0</v>
      </c>
      <c r="L5739" s="32" t="n"/>
      <c r="M5739" s="31" t="n">
        <v>0</v>
      </c>
      <c r="N5739" s="31" t="n">
        <v>0</v>
      </c>
      <c r="O5739" s="31" t="n"/>
      <c r="P5739" s="31" t="n"/>
      <c r="Q5739" s="31" t="n">
        <v>0</v>
      </c>
      <c r="R5739" s="31" t="n"/>
      <c r="S5739" s="32" t="n"/>
      <c r="T5739" s="32" t="n"/>
      <c r="V5739" t="inlineStr">
        <is>
          <t>059e6</t>
        </is>
      </c>
      <c r="W5739" t="n">
        <v>6280</v>
      </c>
      <c r="Y5739" t="inlineStr">
        <is>
          <t>44a1d2ec-23de-4b9f-9420-2fa3a215c41c</t>
        </is>
      </c>
      <c r="Z5739" t="inlineStr">
        <is>
          <t>Martin Chromiak (LAK LW)</t>
        </is>
      </c>
    </row>
    <row r="5740">
      <c r="A5740" t="inlineStr">
        <is>
          <t>Martin Frechette</t>
        </is>
      </c>
      <c r="B5740" t="inlineStr">
        <is>
          <t>(N/A)</t>
        </is>
      </c>
      <c r="C5740" t="inlineStr">
        <is>
          <t>D</t>
        </is>
      </c>
      <c r="D5740" t="inlineStr">
        <is>
          <t>D</t>
        </is>
      </c>
      <c r="E5740" t="n">
        <v>40</v>
      </c>
      <c r="F5740" t="inlineStr">
        <is>
          <t>FA</t>
        </is>
      </c>
      <c r="G5740" t="inlineStr">
        <is>
          <t>FA</t>
        </is>
      </c>
      <c r="H5740" s="30" t="n">
        <v>1</v>
      </c>
      <c r="I5740" s="31" t="n">
        <v>0</v>
      </c>
      <c r="J5740" s="31" t="n"/>
      <c r="K5740" s="31" t="n">
        <v>0</v>
      </c>
      <c r="L5740" s="32" t="n"/>
      <c r="M5740" s="31" t="n">
        <v>0</v>
      </c>
      <c r="N5740" s="31" t="n">
        <v>0</v>
      </c>
      <c r="O5740" s="31" t="n"/>
      <c r="P5740" s="31" t="n"/>
      <c r="Q5740" s="31" t="n">
        <v>0</v>
      </c>
      <c r="R5740" s="31" t="n"/>
      <c r="S5740" s="32" t="n"/>
      <c r="T5740" s="32" t="n"/>
      <c r="V5740" t="inlineStr">
        <is>
          <t>02j0h</t>
        </is>
      </c>
      <c r="Z5740" t="inlineStr">
        <is>
          <t>Martin Frechette ((N/A) D)</t>
        </is>
      </c>
    </row>
    <row r="5741">
      <c r="A5741" t="inlineStr">
        <is>
          <t>Martin Frk</t>
        </is>
      </c>
      <c r="B5741" t="inlineStr">
        <is>
          <t>CGY</t>
        </is>
      </c>
      <c r="C5741" t="inlineStr">
        <is>
          <t>RW</t>
        </is>
      </c>
      <c r="D5741" t="inlineStr">
        <is>
          <t>F</t>
        </is>
      </c>
      <c r="E5741" t="n">
        <v>32</v>
      </c>
      <c r="F5741" t="inlineStr">
        <is>
          <t>FA</t>
        </is>
      </c>
      <c r="G5741" t="inlineStr">
        <is>
          <t>FA</t>
        </is>
      </c>
      <c r="H5741" s="30" t="n">
        <v>1</v>
      </c>
      <c r="I5741" s="31" t="n">
        <v>0</v>
      </c>
      <c r="J5741" s="31" t="n"/>
      <c r="K5741" s="31" t="n">
        <v>0</v>
      </c>
      <c r="L5741" s="32" t="n"/>
      <c r="M5741" s="31" t="n">
        <v>0</v>
      </c>
      <c r="N5741" s="31" t="n">
        <v>0</v>
      </c>
      <c r="O5741" s="31" t="n"/>
      <c r="P5741" s="31" t="n"/>
      <c r="Q5741" s="31" t="n">
        <v>0</v>
      </c>
      <c r="R5741" s="31" t="n"/>
      <c r="S5741" s="32" t="n"/>
      <c r="T5741" s="32" t="n"/>
      <c r="V5741" t="inlineStr">
        <is>
          <t>02b7b</t>
        </is>
      </c>
      <c r="W5741" t="n">
        <v>4013</v>
      </c>
      <c r="X5741" t="n">
        <v>5738</v>
      </c>
      <c r="Y5741" t="inlineStr">
        <is>
          <t>bdf6564c-c442-4fe1-851c-38f6ca967a09</t>
        </is>
      </c>
      <c r="Z5741" t="inlineStr">
        <is>
          <t>Martin Frk (CGY RW)</t>
        </is>
      </c>
    </row>
    <row r="5742">
      <c r="A5742" t="inlineStr">
        <is>
          <t>Martin Gernat</t>
        </is>
      </c>
      <c r="B5742" t="inlineStr">
        <is>
          <t>(N/A)</t>
        </is>
      </c>
      <c r="C5742" t="inlineStr">
        <is>
          <t>D</t>
        </is>
      </c>
      <c r="D5742" t="inlineStr">
        <is>
          <t>D</t>
        </is>
      </c>
      <c r="E5742" t="n">
        <v>33</v>
      </c>
      <c r="F5742" t="inlineStr">
        <is>
          <t>FA</t>
        </is>
      </c>
      <c r="G5742" t="inlineStr">
        <is>
          <t>FA</t>
        </is>
      </c>
      <c r="H5742" s="30" t="n">
        <v>1</v>
      </c>
      <c r="I5742" s="31" t="n">
        <v>0</v>
      </c>
      <c r="J5742" s="31" t="n"/>
      <c r="K5742" s="31" t="n">
        <v>0</v>
      </c>
      <c r="L5742" s="32" t="n"/>
      <c r="M5742" s="31" t="n">
        <v>0</v>
      </c>
      <c r="N5742" s="31" t="n">
        <v>0</v>
      </c>
      <c r="O5742" s="31" t="n"/>
      <c r="P5742" s="31" t="n"/>
      <c r="Q5742" s="31" t="n">
        <v>0</v>
      </c>
      <c r="R5742" s="31" t="n"/>
      <c r="S5742" s="32" t="n"/>
      <c r="T5742" s="32" t="n"/>
      <c r="V5742" t="inlineStr">
        <is>
          <t>02fqe</t>
        </is>
      </c>
      <c r="W5742" t="n">
        <v>4544</v>
      </c>
      <c r="X5742" t="n">
        <v>5487</v>
      </c>
      <c r="Z5742" t="inlineStr">
        <is>
          <t>Martin Gernat ((N/A) D)</t>
        </is>
      </c>
    </row>
    <row r="5743">
      <c r="A5743" t="inlineStr">
        <is>
          <t>Martin Haronik</t>
        </is>
      </c>
      <c r="B5743" t="inlineStr">
        <is>
          <t>(N/A)</t>
        </is>
      </c>
      <c r="C5743" t="inlineStr">
        <is>
          <t>G</t>
        </is>
      </c>
      <c r="D5743" t="inlineStr">
        <is>
          <t>G</t>
        </is>
      </c>
      <c r="E5743" t="n">
        <v>20</v>
      </c>
      <c r="F5743" t="inlineStr">
        <is>
          <t>FA</t>
        </is>
      </c>
      <c r="G5743" t="inlineStr">
        <is>
          <t>FA</t>
        </is>
      </c>
      <c r="H5743" s="30" t="n">
        <v>1</v>
      </c>
      <c r="I5743" s="31" t="n">
        <v>0</v>
      </c>
      <c r="J5743" s="31" t="n"/>
      <c r="K5743" s="31" t="n">
        <v>0</v>
      </c>
      <c r="L5743" s="32" t="n"/>
      <c r="M5743" s="31" t="n">
        <v>0</v>
      </c>
      <c r="N5743" s="31" t="n">
        <v>0</v>
      </c>
      <c r="O5743" s="31" t="n"/>
      <c r="P5743" s="31" t="n"/>
      <c r="Q5743" s="31" t="n">
        <v>0</v>
      </c>
      <c r="R5743" s="31" t="n"/>
      <c r="S5743" s="32" t="n"/>
      <c r="T5743" s="32" t="n"/>
      <c r="V5743" t="inlineStr">
        <is>
          <t>06md7</t>
        </is>
      </c>
      <c r="Z5743" t="inlineStr">
        <is>
          <t>Martin Haronik ((N/A) G)</t>
        </is>
      </c>
    </row>
    <row r="5744">
      <c r="A5744" t="inlineStr">
        <is>
          <t>Martin Houle</t>
        </is>
      </c>
      <c r="B5744" t="inlineStr">
        <is>
          <t>(N/A)</t>
        </is>
      </c>
      <c r="C5744" t="inlineStr">
        <is>
          <t>G</t>
        </is>
      </c>
      <c r="D5744" t="inlineStr">
        <is>
          <t>G</t>
        </is>
      </c>
      <c r="E5744" t="n">
        <v>41</v>
      </c>
      <c r="F5744" t="inlineStr">
        <is>
          <t>FA</t>
        </is>
      </c>
      <c r="G5744" t="inlineStr">
        <is>
          <t>FA</t>
        </is>
      </c>
      <c r="H5744" s="30" t="n">
        <v>1</v>
      </c>
      <c r="I5744" s="31" t="n">
        <v>0</v>
      </c>
      <c r="J5744" s="31" t="n"/>
      <c r="K5744" s="31" t="n">
        <v>0</v>
      </c>
      <c r="L5744" s="32" t="n"/>
      <c r="M5744" s="31" t="n">
        <v>0</v>
      </c>
      <c r="N5744" s="31" t="n">
        <v>0</v>
      </c>
      <c r="O5744" s="31" t="n"/>
      <c r="P5744" s="31" t="n"/>
      <c r="Q5744" s="31" t="n">
        <v>0</v>
      </c>
      <c r="R5744" s="31" t="n"/>
      <c r="S5744" s="32" t="n"/>
      <c r="T5744" s="32" t="n"/>
      <c r="V5744" t="inlineStr">
        <is>
          <t>00431</t>
        </is>
      </c>
      <c r="W5744" t="n">
        <v>2672</v>
      </c>
      <c r="X5744" t="n">
        <v>3881</v>
      </c>
      <c r="Z5744" t="inlineStr">
        <is>
          <t>Martin Houle ((N/A) G)</t>
        </is>
      </c>
    </row>
    <row r="5745">
      <c r="A5745" t="inlineStr">
        <is>
          <t>Martin Hugo Has</t>
        </is>
      </c>
      <c r="B5745" t="inlineStr">
        <is>
          <t>WSH</t>
        </is>
      </c>
      <c r="C5745" t="inlineStr">
        <is>
          <t>D</t>
        </is>
      </c>
      <c r="D5745" t="inlineStr">
        <is>
          <t>D</t>
        </is>
      </c>
      <c r="E5745" t="n">
        <v>25</v>
      </c>
      <c r="F5745" t="inlineStr">
        <is>
          <t>FA</t>
        </is>
      </c>
      <c r="G5745" t="inlineStr">
        <is>
          <t>FA</t>
        </is>
      </c>
      <c r="H5745" s="30" t="n">
        <v>1</v>
      </c>
      <c r="I5745" s="31" t="n">
        <v>0</v>
      </c>
      <c r="J5745" s="31" t="n"/>
      <c r="K5745" s="31" t="n">
        <v>0</v>
      </c>
      <c r="L5745" s="32" t="n"/>
      <c r="M5745" s="31" t="n">
        <v>0</v>
      </c>
      <c r="N5745" s="31" t="n">
        <v>0</v>
      </c>
      <c r="O5745" s="31" t="n"/>
      <c r="P5745" s="31" t="n"/>
      <c r="Q5745" s="31" t="n">
        <v>0</v>
      </c>
      <c r="R5745" s="31" t="n"/>
      <c r="S5745" s="32" t="n"/>
      <c r="T5745" s="32" t="n"/>
      <c r="V5745" t="inlineStr">
        <is>
          <t>051v1</t>
        </is>
      </c>
      <c r="W5745" t="n">
        <v>6143</v>
      </c>
      <c r="Y5745" t="inlineStr">
        <is>
          <t>2b55f56d-eb10-4450-aee3-82318caef87f</t>
        </is>
      </c>
      <c r="Z5745" t="inlineStr">
        <is>
          <t>Martin Hugo Has (WSH D)</t>
        </is>
      </c>
    </row>
    <row r="5746">
      <c r="A5746" t="inlineStr">
        <is>
          <t>Martin Johnsen</t>
        </is>
      </c>
      <c r="B5746" t="inlineStr">
        <is>
          <t>(N/A)</t>
        </is>
      </c>
      <c r="C5746" t="inlineStr">
        <is>
          <t>C</t>
        </is>
      </c>
      <c r="D5746" t="inlineStr">
        <is>
          <t>F</t>
        </is>
      </c>
      <c r="E5746" t="n">
        <v>22</v>
      </c>
      <c r="F5746" t="inlineStr">
        <is>
          <t>FA</t>
        </is>
      </c>
      <c r="G5746" t="inlineStr">
        <is>
          <t>FA</t>
        </is>
      </c>
      <c r="H5746" s="30" t="n">
        <v>1</v>
      </c>
      <c r="I5746" s="31" t="n">
        <v>0</v>
      </c>
      <c r="J5746" s="31" t="n"/>
      <c r="K5746" s="31" t="n">
        <v>0</v>
      </c>
      <c r="L5746" s="32" t="n"/>
      <c r="M5746" s="31" t="n">
        <v>0</v>
      </c>
      <c r="N5746" s="31" t="n">
        <v>0</v>
      </c>
      <c r="O5746" s="31" t="n"/>
      <c r="P5746" s="31" t="n"/>
      <c r="Q5746" s="31" t="n">
        <v>0</v>
      </c>
      <c r="R5746" s="31" t="n"/>
      <c r="S5746" s="32" t="n"/>
      <c r="T5746" s="32" t="n"/>
      <c r="V5746" t="inlineStr">
        <is>
          <t>060wi</t>
        </is>
      </c>
      <c r="Z5746" t="inlineStr">
        <is>
          <t>Martin Johnsen ((N/A) C)</t>
        </is>
      </c>
    </row>
    <row r="5747">
      <c r="A5747" t="inlineStr">
        <is>
          <t>Martin Jones</t>
        </is>
      </c>
      <c r="B5747" t="inlineStr">
        <is>
          <t>(N/A)</t>
        </is>
      </c>
      <c r="C5747" t="inlineStr">
        <is>
          <t>G</t>
        </is>
      </c>
      <c r="D5747" t="inlineStr">
        <is>
          <t>G</t>
        </is>
      </c>
      <c r="E5747" t="n">
        <v>36</v>
      </c>
      <c r="F5747" t="inlineStr">
        <is>
          <t>FA</t>
        </is>
      </c>
      <c r="G5747" t="inlineStr">
        <is>
          <t>FA</t>
        </is>
      </c>
      <c r="H5747" s="30" t="n">
        <v>1</v>
      </c>
      <c r="I5747" s="31" t="n">
        <v>0</v>
      </c>
      <c r="J5747" s="31" t="n"/>
      <c r="K5747" s="31" t="n">
        <v>0</v>
      </c>
      <c r="L5747" s="32" t="n"/>
      <c r="M5747" s="31" t="n">
        <v>0</v>
      </c>
      <c r="N5747" s="31" t="n">
        <v>0</v>
      </c>
      <c r="O5747" s="31" t="n"/>
      <c r="P5747" s="31" t="n"/>
      <c r="Q5747" s="31" t="n">
        <v>0</v>
      </c>
      <c r="R5747" s="31" t="n"/>
      <c r="S5747" s="32" t="n"/>
      <c r="T5747" s="32" t="n"/>
      <c r="V5747" t="inlineStr">
        <is>
          <t>015y8</t>
        </is>
      </c>
      <c r="W5747" t="n">
        <v>3690</v>
      </c>
      <c r="X5747" t="n">
        <v>4581</v>
      </c>
      <c r="Y5747" t="inlineStr">
        <is>
          <t>42845d16-0f24-11e2-8525-18a905767e44</t>
        </is>
      </c>
      <c r="Z5747" t="inlineStr">
        <is>
          <t>Martin Jones ((N/A) G)</t>
        </is>
      </c>
    </row>
    <row r="5748">
      <c r="A5748" t="inlineStr">
        <is>
          <t>Martin Kaut</t>
        </is>
      </c>
      <c r="B5748" t="inlineStr">
        <is>
          <t>SJS</t>
        </is>
      </c>
      <c r="C5748" t="inlineStr">
        <is>
          <t>RW</t>
        </is>
      </c>
      <c r="D5748" t="inlineStr">
        <is>
          <t>F</t>
        </is>
      </c>
      <c r="E5748" t="n">
        <v>26</v>
      </c>
      <c r="F5748" t="inlineStr">
        <is>
          <t>FA</t>
        </is>
      </c>
      <c r="G5748" t="inlineStr">
        <is>
          <t>FA</t>
        </is>
      </c>
      <c r="H5748" s="30" t="n">
        <v>1</v>
      </c>
      <c r="I5748" s="31" t="n">
        <v>0</v>
      </c>
      <c r="J5748" s="31" t="n"/>
      <c r="K5748" s="31" t="n">
        <v>0</v>
      </c>
      <c r="L5748" s="32" t="n"/>
      <c r="M5748" s="31" t="n">
        <v>0</v>
      </c>
      <c r="N5748" s="31" t="n">
        <v>0</v>
      </c>
      <c r="O5748" s="31" t="n"/>
      <c r="P5748" s="31" t="n"/>
      <c r="Q5748" s="31" t="n">
        <v>0</v>
      </c>
      <c r="R5748" s="31" t="n"/>
      <c r="S5748" s="32" t="n"/>
      <c r="T5748" s="32" t="n"/>
      <c r="V5748" t="inlineStr">
        <is>
          <t>04ote</t>
        </is>
      </c>
      <c r="W5748" t="n">
        <v>5716</v>
      </c>
      <c r="X5748" t="n">
        <v>7914</v>
      </c>
      <c r="Y5748" t="inlineStr">
        <is>
          <t>d8f8317e-d46a-46a8-949b-1d788d94ad48</t>
        </is>
      </c>
      <c r="Z5748" t="inlineStr">
        <is>
          <t>Martin Kaut (SJS RW)</t>
        </is>
      </c>
    </row>
    <row r="5749">
      <c r="A5749" t="inlineStr">
        <is>
          <t>Martin Lefebvre</t>
        </is>
      </c>
      <c r="B5749" t="inlineStr">
        <is>
          <t>(N/A)</t>
        </is>
      </c>
      <c r="C5749" t="inlineStr">
        <is>
          <t>D</t>
        </is>
      </c>
      <c r="D5749" t="inlineStr">
        <is>
          <t>D</t>
        </is>
      </c>
      <c r="E5749" t="n">
        <v>34</v>
      </c>
      <c r="F5749" t="inlineStr">
        <is>
          <t>FA</t>
        </is>
      </c>
      <c r="G5749" t="inlineStr">
        <is>
          <t>FA</t>
        </is>
      </c>
      <c r="H5749" s="30" t="n">
        <v>1</v>
      </c>
      <c r="I5749" s="31" t="n">
        <v>0</v>
      </c>
      <c r="J5749" s="31" t="n"/>
      <c r="K5749" s="31" t="n">
        <v>0</v>
      </c>
      <c r="L5749" s="32" t="n"/>
      <c r="M5749" s="31" t="n">
        <v>0</v>
      </c>
      <c r="N5749" s="31" t="n">
        <v>0</v>
      </c>
      <c r="O5749" s="31" t="n"/>
      <c r="P5749" s="31" t="n"/>
      <c r="Q5749" s="31" t="n">
        <v>0</v>
      </c>
      <c r="R5749" s="31" t="n"/>
      <c r="S5749" s="32" t="n"/>
      <c r="T5749" s="32" t="n"/>
      <c r="V5749" t="inlineStr">
        <is>
          <t>03l0x</t>
        </is>
      </c>
      <c r="Z5749" t="inlineStr">
        <is>
          <t>Martin Lefebvre ((N/A) D)</t>
        </is>
      </c>
    </row>
    <row r="5750">
      <c r="A5750" t="inlineStr">
        <is>
          <t>Martin Lojek</t>
        </is>
      </c>
      <c r="B5750" t="inlineStr">
        <is>
          <t>(N/A)</t>
        </is>
      </c>
      <c r="C5750" t="inlineStr">
        <is>
          <t>D</t>
        </is>
      </c>
      <c r="D5750" t="inlineStr">
        <is>
          <t>D</t>
        </is>
      </c>
      <c r="E5750" t="n">
        <v>41</v>
      </c>
      <c r="F5750" t="inlineStr">
        <is>
          <t>FA</t>
        </is>
      </c>
      <c r="G5750" t="inlineStr">
        <is>
          <t>FA</t>
        </is>
      </c>
      <c r="H5750" s="30" t="n">
        <v>1</v>
      </c>
      <c r="I5750" s="31" t="n">
        <v>0</v>
      </c>
      <c r="J5750" s="31" t="n"/>
      <c r="K5750" s="31" t="n">
        <v>0</v>
      </c>
      <c r="L5750" s="32" t="n"/>
      <c r="M5750" s="31" t="n">
        <v>0</v>
      </c>
      <c r="N5750" s="31" t="n">
        <v>0</v>
      </c>
      <c r="O5750" s="31" t="n"/>
      <c r="P5750" s="31" t="n"/>
      <c r="Q5750" s="31" t="n">
        <v>0</v>
      </c>
      <c r="R5750" s="31" t="n"/>
      <c r="S5750" s="32" t="n"/>
      <c r="T5750" s="32" t="n"/>
      <c r="V5750" t="inlineStr">
        <is>
          <t>003rv</t>
        </is>
      </c>
      <c r="W5750" t="n">
        <v>2451</v>
      </c>
      <c r="X5750" t="n">
        <v>3712</v>
      </c>
      <c r="Z5750" t="inlineStr">
        <is>
          <t>Martin Lojek ((N/A) D)</t>
        </is>
      </c>
    </row>
    <row r="5751">
      <c r="A5751" t="inlineStr">
        <is>
          <t>Martin Lundberg</t>
        </is>
      </c>
      <c r="B5751" t="inlineStr">
        <is>
          <t>(N/A)</t>
        </is>
      </c>
      <c r="C5751" t="inlineStr">
        <is>
          <t>LW</t>
        </is>
      </c>
      <c r="D5751" t="inlineStr">
        <is>
          <t>F</t>
        </is>
      </c>
      <c r="E5751" t="n">
        <v>36</v>
      </c>
      <c r="F5751" t="inlineStr">
        <is>
          <t>FA</t>
        </is>
      </c>
      <c r="G5751" t="inlineStr">
        <is>
          <t>FA</t>
        </is>
      </c>
      <c r="H5751" s="30" t="n">
        <v>1</v>
      </c>
      <c r="I5751" s="31" t="n">
        <v>0</v>
      </c>
      <c r="J5751" s="31" t="n"/>
      <c r="K5751" s="31" t="n">
        <v>0</v>
      </c>
      <c r="L5751" s="32" t="n"/>
      <c r="M5751" s="31" t="n">
        <v>0</v>
      </c>
      <c r="N5751" s="31" t="n">
        <v>0</v>
      </c>
      <c r="O5751" s="31" t="n"/>
      <c r="P5751" s="31" t="n"/>
      <c r="Q5751" s="31" t="n">
        <v>0</v>
      </c>
      <c r="R5751" s="31" t="n"/>
      <c r="S5751" s="32" t="n"/>
      <c r="T5751" s="32" t="n"/>
      <c r="V5751" t="inlineStr">
        <is>
          <t>04136</t>
        </is>
      </c>
      <c r="W5751" t="n">
        <v>5125</v>
      </c>
      <c r="X5751" t="n">
        <v>7105</v>
      </c>
      <c r="Z5751" t="inlineStr">
        <is>
          <t>Martin Lundberg ((N/A) LW)</t>
        </is>
      </c>
    </row>
    <row r="5752">
      <c r="A5752" t="inlineStr">
        <is>
          <t>Martin Marincin</t>
        </is>
      </c>
      <c r="B5752" t="inlineStr">
        <is>
          <t>(N/A)</t>
        </is>
      </c>
      <c r="C5752" t="inlineStr">
        <is>
          <t>D</t>
        </is>
      </c>
      <c r="D5752" t="inlineStr">
        <is>
          <t>D</t>
        </is>
      </c>
      <c r="E5752" t="n">
        <v>34</v>
      </c>
      <c r="F5752" t="inlineStr">
        <is>
          <t>FA</t>
        </is>
      </c>
      <c r="G5752" t="inlineStr">
        <is>
          <t>FA</t>
        </is>
      </c>
      <c r="H5752" s="30" t="n">
        <v>1</v>
      </c>
      <c r="I5752" s="31" t="n">
        <v>0</v>
      </c>
      <c r="J5752" s="31" t="n"/>
      <c r="K5752" s="31" t="n">
        <v>0</v>
      </c>
      <c r="L5752" s="32" t="n"/>
      <c r="M5752" s="31" t="n">
        <v>0</v>
      </c>
      <c r="N5752" s="31" t="n">
        <v>0</v>
      </c>
      <c r="O5752" s="31" t="n"/>
      <c r="P5752" s="31" t="n"/>
      <c r="Q5752" s="31" t="n">
        <v>0</v>
      </c>
      <c r="R5752" s="31" t="n"/>
      <c r="S5752" s="32" t="n"/>
      <c r="T5752" s="32" t="n"/>
      <c r="V5752" t="inlineStr">
        <is>
          <t>01zr2</t>
        </is>
      </c>
      <c r="W5752" t="n">
        <v>3536</v>
      </c>
      <c r="X5752" t="n">
        <v>5019</v>
      </c>
      <c r="Y5752" t="inlineStr">
        <is>
          <t>b4044b77-761e-4664-be4a-66e16280e1a4</t>
        </is>
      </c>
      <c r="Z5752" t="inlineStr">
        <is>
          <t>Martin Marincin ((N/A) D)</t>
        </is>
      </c>
    </row>
    <row r="5753">
      <c r="A5753" t="inlineStr">
        <is>
          <t>Martin Matejicek</t>
        </is>
      </c>
      <c r="B5753" t="inlineStr">
        <is>
          <t>(N/A)</t>
        </is>
      </c>
      <c r="C5753" t="inlineStr">
        <is>
          <t>D</t>
        </is>
      </c>
      <c r="D5753" t="inlineStr">
        <is>
          <t>D</t>
        </is>
      </c>
      <c r="E5753" t="n">
        <v>21</v>
      </c>
      <c r="F5753" t="inlineStr">
        <is>
          <t>FA</t>
        </is>
      </c>
      <c r="G5753" t="inlineStr">
        <is>
          <t>FA</t>
        </is>
      </c>
      <c r="H5753" s="30" t="n">
        <v>1</v>
      </c>
      <c r="I5753" s="31" t="n">
        <v>0</v>
      </c>
      <c r="J5753" s="31" t="n"/>
      <c r="K5753" s="31" t="n">
        <v>0</v>
      </c>
      <c r="L5753" s="32" t="n"/>
      <c r="M5753" s="31" t="n">
        <v>0</v>
      </c>
      <c r="N5753" s="31" t="n">
        <v>0</v>
      </c>
      <c r="O5753" s="31" t="n"/>
      <c r="P5753" s="31" t="n"/>
      <c r="Q5753" s="31" t="n">
        <v>0</v>
      </c>
      <c r="R5753" s="31" t="n"/>
      <c r="S5753" s="32" t="n"/>
      <c r="T5753" s="32" t="n"/>
      <c r="V5753" t="inlineStr">
        <is>
          <t>06c90</t>
        </is>
      </c>
      <c r="Z5753" t="inlineStr">
        <is>
          <t>Martin Matejicek ((N/A) D)</t>
        </is>
      </c>
    </row>
    <row r="5754">
      <c r="A5754" t="inlineStr">
        <is>
          <t>Martin Misiak</t>
        </is>
      </c>
      <c r="B5754" t="inlineStr">
        <is>
          <t>CHI</t>
        </is>
      </c>
      <c r="C5754" t="inlineStr">
        <is>
          <t>RW</t>
        </is>
      </c>
      <c r="D5754" t="inlineStr">
        <is>
          <t>F</t>
        </is>
      </c>
      <c r="E5754" t="n">
        <v>21</v>
      </c>
      <c r="F5754" t="inlineStr">
        <is>
          <t>FA</t>
        </is>
      </c>
      <c r="G5754" t="inlineStr">
        <is>
          <t>FA</t>
        </is>
      </c>
      <c r="H5754" s="30" t="n">
        <v>878333</v>
      </c>
      <c r="I5754" s="31" t="n">
        <v>0</v>
      </c>
      <c r="J5754" s="31" t="n"/>
      <c r="K5754" s="31" t="n">
        <v>0</v>
      </c>
      <c r="L5754" s="32" t="n"/>
      <c r="M5754" s="31" t="n">
        <v>0</v>
      </c>
      <c r="N5754" s="31" t="n">
        <v>0</v>
      </c>
      <c r="O5754" s="31" t="n"/>
      <c r="P5754" s="31" t="n"/>
      <c r="Q5754" s="31" t="n">
        <v>0</v>
      </c>
      <c r="R5754" s="31" t="n"/>
      <c r="S5754" s="32" t="n"/>
      <c r="T5754" s="32" t="n"/>
      <c r="V5754" t="inlineStr">
        <is>
          <t>06be5</t>
        </is>
      </c>
      <c r="W5754" t="n">
        <v>6979</v>
      </c>
      <c r="Y5754" t="inlineStr">
        <is>
          <t>8a1c2deb-88f4-4af8-9b39-5d60c4515e8b</t>
        </is>
      </c>
      <c r="Z5754" t="inlineStr">
        <is>
          <t>Martin Misiak (CHI RW)</t>
        </is>
      </c>
    </row>
    <row r="5755">
      <c r="A5755" t="inlineStr">
        <is>
          <t>Martin Neckar</t>
        </is>
      </c>
      <c r="B5755" t="inlineStr">
        <is>
          <t>(N/A)</t>
        </is>
      </c>
      <c r="C5755" t="inlineStr">
        <is>
          <t>G</t>
        </is>
      </c>
      <c r="D5755" t="inlineStr">
        <is>
          <t>G</t>
        </is>
      </c>
      <c r="E5755" t="n">
        <v>21</v>
      </c>
      <c r="F5755" t="inlineStr">
        <is>
          <t>FA</t>
        </is>
      </c>
      <c r="G5755" t="inlineStr">
        <is>
          <t>FA</t>
        </is>
      </c>
      <c r="H5755" s="30" t="n">
        <v>1</v>
      </c>
      <c r="I5755" s="31" t="n">
        <v>0</v>
      </c>
      <c r="J5755" s="31" t="n"/>
      <c r="K5755" s="31" t="n">
        <v>0</v>
      </c>
      <c r="L5755" s="32" t="n"/>
      <c r="M5755" s="31" t="n">
        <v>0</v>
      </c>
      <c r="N5755" s="31" t="n">
        <v>0</v>
      </c>
      <c r="O5755" s="31" t="n"/>
      <c r="P5755" s="31" t="n"/>
      <c r="Q5755" s="31" t="n">
        <v>0</v>
      </c>
      <c r="R5755" s="31" t="n"/>
      <c r="S5755" s="32" t="n"/>
      <c r="T5755" s="32" t="n"/>
      <c r="V5755" t="inlineStr">
        <is>
          <t>06ce1</t>
        </is>
      </c>
      <c r="W5755" t="n">
        <v>7585</v>
      </c>
      <c r="Z5755" t="inlineStr">
        <is>
          <t>Martin Neckar ((N/A) G)</t>
        </is>
      </c>
    </row>
    <row r="5756">
      <c r="A5756" t="inlineStr">
        <is>
          <t>Martin Ouellette</t>
        </is>
      </c>
      <c r="B5756" t="inlineStr">
        <is>
          <t>BOS</t>
        </is>
      </c>
      <c r="C5756" t="inlineStr">
        <is>
          <t>G</t>
        </is>
      </c>
      <c r="D5756" t="inlineStr">
        <is>
          <t>G</t>
        </is>
      </c>
      <c r="E5756" t="n">
        <v>34</v>
      </c>
      <c r="F5756" t="inlineStr">
        <is>
          <t>FA</t>
        </is>
      </c>
      <c r="G5756" t="inlineStr">
        <is>
          <t>FA</t>
        </is>
      </c>
      <c r="H5756" s="30" t="n">
        <v>1</v>
      </c>
      <c r="I5756" s="31" t="n">
        <v>0</v>
      </c>
      <c r="J5756" s="31" t="n"/>
      <c r="K5756" s="31" t="n">
        <v>0</v>
      </c>
      <c r="L5756" s="32" t="n"/>
      <c r="M5756" s="31" t="n">
        <v>0</v>
      </c>
      <c r="N5756" s="31" t="n">
        <v>0</v>
      </c>
      <c r="O5756" s="31" t="n"/>
      <c r="P5756" s="31" t="n"/>
      <c r="Q5756" s="31" t="n">
        <v>0</v>
      </c>
      <c r="R5756" s="31" t="n"/>
      <c r="S5756" s="32" t="n"/>
      <c r="T5756" s="32" t="n"/>
      <c r="V5756" t="inlineStr">
        <is>
          <t>01zsc</t>
        </is>
      </c>
      <c r="X5756" t="n">
        <v>5158</v>
      </c>
      <c r="Z5756" t="inlineStr">
        <is>
          <t>Martin Ouellette (BOS G)</t>
        </is>
      </c>
    </row>
    <row r="5757">
      <c r="A5757" t="inlineStr">
        <is>
          <t>Martin Prochazka</t>
        </is>
      </c>
      <c r="B5757" t="inlineStr">
        <is>
          <t>(N/A)</t>
        </is>
      </c>
      <c r="C5757" t="inlineStr">
        <is>
          <t>LW</t>
        </is>
      </c>
      <c r="D5757" t="inlineStr">
        <is>
          <t>F</t>
        </is>
      </c>
      <c r="E5757" t="n">
        <v>32</v>
      </c>
      <c r="F5757" t="inlineStr">
        <is>
          <t>FA</t>
        </is>
      </c>
      <c r="G5757" t="inlineStr">
        <is>
          <t>FA</t>
        </is>
      </c>
      <c r="H5757" s="30" t="n">
        <v>1</v>
      </c>
      <c r="I5757" s="31" t="n">
        <v>0</v>
      </c>
      <c r="J5757" s="31" t="n"/>
      <c r="K5757" s="31" t="n">
        <v>0</v>
      </c>
      <c r="L5757" s="32" t="n"/>
      <c r="M5757" s="31" t="n">
        <v>0</v>
      </c>
      <c r="N5757" s="31" t="n">
        <v>0</v>
      </c>
      <c r="O5757" s="31" t="n"/>
      <c r="P5757" s="31" t="n"/>
      <c r="Q5757" s="31" t="n">
        <v>0</v>
      </c>
      <c r="R5757" s="31" t="n"/>
      <c r="S5757" s="32" t="n"/>
      <c r="T5757" s="32" t="n"/>
      <c r="V5757" t="inlineStr">
        <is>
          <t>03jvy</t>
        </is>
      </c>
      <c r="Z5757" t="inlineStr">
        <is>
          <t>Martin Prochazka ((N/A) LW)</t>
        </is>
      </c>
    </row>
    <row r="5758">
      <c r="A5758" t="inlineStr">
        <is>
          <t>Martin Psohlavec</t>
        </is>
      </c>
      <c r="B5758" t="inlineStr">
        <is>
          <t>PHI</t>
        </is>
      </c>
      <c r="C5758" t="inlineStr">
        <is>
          <t>G</t>
        </is>
      </c>
      <c r="D5758" t="inlineStr">
        <is>
          <t>G</t>
        </is>
      </c>
      <c r="E5758" t="n">
        <v>18</v>
      </c>
      <c r="F5758" t="inlineStr">
        <is>
          <t>FA</t>
        </is>
      </c>
      <c r="G5758" t="inlineStr">
        <is>
          <t>FA</t>
        </is>
      </c>
      <c r="H5758" s="30" t="n">
        <v>1</v>
      </c>
      <c r="I5758" s="31" t="n">
        <v>0</v>
      </c>
      <c r="J5758" s="31" t="n"/>
      <c r="K5758" s="31" t="n">
        <v>0</v>
      </c>
      <c r="L5758" s="32" t="n"/>
      <c r="M5758" s="31" t="n">
        <v>0</v>
      </c>
      <c r="N5758" s="31" t="n">
        <v>0</v>
      </c>
      <c r="O5758" s="31" t="n"/>
      <c r="P5758" s="31" t="n"/>
      <c r="Q5758" s="31" t="n">
        <v>0</v>
      </c>
      <c r="R5758" s="31" t="n"/>
      <c r="S5758" s="32" t="n"/>
      <c r="T5758" s="32" t="n"/>
      <c r="V5758" t="inlineStr">
        <is>
          <t>076rc</t>
        </is>
      </c>
      <c r="W5758" t="n">
        <v>7764</v>
      </c>
      <c r="Y5758" t="inlineStr">
        <is>
          <t>4568191e-fc9a-40f5-8d04-3cdb8cc8719f</t>
        </is>
      </c>
      <c r="Z5758" t="inlineStr">
        <is>
          <t>Martin Psohlavec (PHI G)</t>
        </is>
      </c>
    </row>
    <row r="5759">
      <c r="A5759" t="inlineStr">
        <is>
          <t>Martin Reway</t>
        </is>
      </c>
      <c r="B5759" t="inlineStr">
        <is>
          <t>(N/A)</t>
        </is>
      </c>
      <c r="C5759" t="inlineStr">
        <is>
          <t>LW</t>
        </is>
      </c>
      <c r="D5759" t="inlineStr">
        <is>
          <t>F</t>
        </is>
      </c>
      <c r="E5759" t="n">
        <v>31</v>
      </c>
      <c r="F5759" t="inlineStr">
        <is>
          <t>FA</t>
        </is>
      </c>
      <c r="G5759" t="inlineStr">
        <is>
          <t>FA</t>
        </is>
      </c>
      <c r="H5759" s="30" t="n">
        <v>1</v>
      </c>
      <c r="I5759" s="31" t="n">
        <v>0</v>
      </c>
      <c r="J5759" s="31" t="n"/>
      <c r="K5759" s="31" t="n">
        <v>0</v>
      </c>
      <c r="L5759" s="32" t="n"/>
      <c r="M5759" s="31" t="n">
        <v>0</v>
      </c>
      <c r="N5759" s="31" t="n">
        <v>0</v>
      </c>
      <c r="O5759" s="31" t="n"/>
      <c r="P5759" s="31" t="n"/>
      <c r="Q5759" s="31" t="n">
        <v>0</v>
      </c>
      <c r="R5759" s="31" t="n"/>
      <c r="S5759" s="32" t="n"/>
      <c r="T5759" s="32" t="n"/>
      <c r="V5759" t="inlineStr">
        <is>
          <t>031q2</t>
        </is>
      </c>
      <c r="W5759" t="n">
        <v>4302</v>
      </c>
      <c r="X5759" t="n">
        <v>6095</v>
      </c>
      <c r="Z5759" t="inlineStr">
        <is>
          <t>Martin Reway ((N/A) LW)</t>
        </is>
      </c>
    </row>
    <row r="5760">
      <c r="A5760" t="inlineStr">
        <is>
          <t>Martin Rysavy</t>
        </is>
      </c>
      <c r="B5760" t="inlineStr">
        <is>
          <t>CBJ</t>
        </is>
      </c>
      <c r="C5760" t="inlineStr">
        <is>
          <t>RW</t>
        </is>
      </c>
      <c r="D5760" t="inlineStr">
        <is>
          <t>F</t>
        </is>
      </c>
      <c r="E5760" t="n">
        <v>23</v>
      </c>
      <c r="F5760" t="inlineStr">
        <is>
          <t>FA</t>
        </is>
      </c>
      <c r="G5760" t="inlineStr">
        <is>
          <t>FA</t>
        </is>
      </c>
      <c r="H5760" s="30" t="n">
        <v>1</v>
      </c>
      <c r="I5760" s="31" t="n">
        <v>0</v>
      </c>
      <c r="J5760" s="31" t="n"/>
      <c r="K5760" s="31" t="n">
        <v>0</v>
      </c>
      <c r="L5760" s="32" t="n"/>
      <c r="M5760" s="31" t="n">
        <v>0</v>
      </c>
      <c r="N5760" s="31" t="n">
        <v>0</v>
      </c>
      <c r="O5760" s="31" t="n"/>
      <c r="P5760" s="31" t="n"/>
      <c r="Q5760" s="31" t="n">
        <v>0</v>
      </c>
      <c r="R5760" s="31" t="n"/>
      <c r="S5760" s="32" t="n"/>
      <c r="T5760" s="32" t="n"/>
      <c r="V5760" t="inlineStr">
        <is>
          <t>05u6c</t>
        </is>
      </c>
      <c r="Y5760" t="inlineStr">
        <is>
          <t>6d58c145-498a-4085-876f-7cd1ee5af658</t>
        </is>
      </c>
      <c r="Z5760" t="inlineStr">
        <is>
          <t>Martin Rysavy (CBJ RW)</t>
        </is>
      </c>
    </row>
    <row r="5761">
      <c r="A5761" t="inlineStr">
        <is>
          <t>Martin Schreiber</t>
        </is>
      </c>
      <c r="B5761" t="inlineStr">
        <is>
          <t>(N/A)</t>
        </is>
      </c>
      <c r="C5761" t="inlineStr">
        <is>
          <t>D</t>
        </is>
      </c>
      <c r="D5761" t="inlineStr">
        <is>
          <t>D</t>
        </is>
      </c>
      <c r="E5761" t="n">
        <v>23</v>
      </c>
      <c r="F5761" t="inlineStr">
        <is>
          <t>FA</t>
        </is>
      </c>
      <c r="G5761" t="inlineStr">
        <is>
          <t>FA</t>
        </is>
      </c>
      <c r="H5761" s="30" t="n">
        <v>1</v>
      </c>
      <c r="I5761" s="31" t="n">
        <v>0</v>
      </c>
      <c r="J5761" s="31" t="n"/>
      <c r="K5761" s="31" t="n">
        <v>0</v>
      </c>
      <c r="L5761" s="32" t="n"/>
      <c r="M5761" s="31" t="n">
        <v>0</v>
      </c>
      <c r="N5761" s="31" t="n">
        <v>0</v>
      </c>
      <c r="O5761" s="31" t="n"/>
      <c r="P5761" s="31" t="n"/>
      <c r="Q5761" s="31" t="n">
        <v>0</v>
      </c>
      <c r="R5761" s="31" t="n"/>
      <c r="S5761" s="32" t="n"/>
      <c r="T5761" s="32" t="n"/>
      <c r="V5761" t="inlineStr">
        <is>
          <t>05u3q</t>
        </is>
      </c>
      <c r="Z5761" t="inlineStr">
        <is>
          <t>Martin Schreiber ((N/A) D)</t>
        </is>
      </c>
    </row>
    <row r="5762">
      <c r="A5762" t="inlineStr">
        <is>
          <t>Martin St. Pierre</t>
        </is>
      </c>
      <c r="B5762" t="inlineStr">
        <is>
          <t>(N/A)</t>
        </is>
      </c>
      <c r="C5762" t="inlineStr">
        <is>
          <t>C</t>
        </is>
      </c>
      <c r="D5762" t="inlineStr">
        <is>
          <t>F</t>
        </is>
      </c>
      <c r="E5762" t="n">
        <v>43</v>
      </c>
      <c r="F5762" t="inlineStr">
        <is>
          <t>FA</t>
        </is>
      </c>
      <c r="G5762" t="inlineStr">
        <is>
          <t>FA</t>
        </is>
      </c>
      <c r="H5762" s="30" t="n">
        <v>1</v>
      </c>
      <c r="I5762" s="31" t="n">
        <v>0</v>
      </c>
      <c r="J5762" s="31" t="n"/>
      <c r="K5762" s="31" t="n">
        <v>0</v>
      </c>
      <c r="L5762" s="32" t="n"/>
      <c r="M5762" s="31" t="n">
        <v>0</v>
      </c>
      <c r="N5762" s="31" t="n">
        <v>0</v>
      </c>
      <c r="O5762" s="31" t="n"/>
      <c r="P5762" s="31" t="n"/>
      <c r="Q5762" s="31" t="n">
        <v>0</v>
      </c>
      <c r="R5762" s="31" t="n"/>
      <c r="S5762" s="32" t="n"/>
      <c r="T5762" s="32" t="n"/>
      <c r="V5762" t="inlineStr">
        <is>
          <t>003kw</t>
        </is>
      </c>
      <c r="W5762" t="n">
        <v>2486</v>
      </c>
      <c r="X5762" t="n">
        <v>3848</v>
      </c>
      <c r="Z5762" t="inlineStr">
        <is>
          <t>Martin St. Pierre ((N/A) C)</t>
        </is>
      </c>
    </row>
    <row r="5763">
      <c r="A5763" t="inlineStr">
        <is>
          <t>Martin Tuma</t>
        </is>
      </c>
      <c r="B5763" t="inlineStr">
        <is>
          <t>(N/A)</t>
        </is>
      </c>
      <c r="C5763" t="inlineStr">
        <is>
          <t>D</t>
        </is>
      </c>
      <c r="D5763" t="inlineStr">
        <is>
          <t>D</t>
        </is>
      </c>
      <c r="E5763" t="n">
        <v>40</v>
      </c>
      <c r="F5763" t="inlineStr">
        <is>
          <t>FA</t>
        </is>
      </c>
      <c r="G5763" t="inlineStr">
        <is>
          <t>FA</t>
        </is>
      </c>
      <c r="H5763" s="30" t="n">
        <v>1</v>
      </c>
      <c r="I5763" s="31" t="n">
        <v>0</v>
      </c>
      <c r="J5763" s="31" t="n"/>
      <c r="K5763" s="31" t="n">
        <v>0</v>
      </c>
      <c r="L5763" s="32" t="n"/>
      <c r="M5763" s="31" t="n">
        <v>0</v>
      </c>
      <c r="N5763" s="31" t="n">
        <v>0</v>
      </c>
      <c r="O5763" s="31" t="n"/>
      <c r="P5763" s="31" t="n"/>
      <c r="Q5763" s="31" t="n">
        <v>0</v>
      </c>
      <c r="R5763" s="31" t="n"/>
      <c r="S5763" s="32" t="n"/>
      <c r="T5763" s="32" t="n"/>
      <c r="V5763" t="inlineStr">
        <is>
          <t>003sd</t>
        </is>
      </c>
      <c r="W5763" t="n">
        <v>2452</v>
      </c>
      <c r="X5763" t="n">
        <v>3750</v>
      </c>
      <c r="Z5763" t="inlineStr">
        <is>
          <t>Martin Tuma ((N/A) D)</t>
        </is>
      </c>
    </row>
    <row r="5764">
      <c r="A5764" t="inlineStr">
        <is>
          <t>Martin Vagner</t>
        </is>
      </c>
      <c r="B5764" t="inlineStr">
        <is>
          <t>(N/A)</t>
        </is>
      </c>
      <c r="C5764" t="inlineStr">
        <is>
          <t>D</t>
        </is>
      </c>
      <c r="D5764" t="inlineStr">
        <is>
          <t>D</t>
        </is>
      </c>
      <c r="E5764" t="n">
        <v>42</v>
      </c>
      <c r="F5764" t="inlineStr">
        <is>
          <t>FA</t>
        </is>
      </c>
      <c r="G5764" t="inlineStr">
        <is>
          <t>FA</t>
        </is>
      </c>
      <c r="H5764" s="30" t="n">
        <v>1</v>
      </c>
      <c r="I5764" s="31" t="n">
        <v>0</v>
      </c>
      <c r="J5764" s="31" t="n"/>
      <c r="K5764" s="31" t="n">
        <v>0</v>
      </c>
      <c r="L5764" s="32" t="n"/>
      <c r="M5764" s="31" t="n">
        <v>0</v>
      </c>
      <c r="N5764" s="31" t="n">
        <v>0</v>
      </c>
      <c r="O5764" s="31" t="n"/>
      <c r="P5764" s="31" t="n"/>
      <c r="Q5764" s="31" t="n">
        <v>0</v>
      </c>
      <c r="R5764" s="31" t="n"/>
      <c r="S5764" s="32" t="n"/>
      <c r="T5764" s="32" t="n"/>
      <c r="V5764" t="inlineStr">
        <is>
          <t>02j0m</t>
        </is>
      </c>
      <c r="W5764" t="n">
        <v>1695</v>
      </c>
      <c r="Z5764" t="inlineStr">
        <is>
          <t>Martin Vagner ((N/A) D)</t>
        </is>
      </c>
    </row>
    <row r="5765">
      <c r="A5765" t="inlineStr">
        <is>
          <t>Martins Dzierkals</t>
        </is>
      </c>
      <c r="B5765" t="inlineStr">
        <is>
          <t>VGK</t>
        </is>
      </c>
      <c r="C5765" t="inlineStr">
        <is>
          <t>LW</t>
        </is>
      </c>
      <c r="D5765" t="inlineStr">
        <is>
          <t>F</t>
        </is>
      </c>
      <c r="E5765" t="n">
        <v>29</v>
      </c>
      <c r="F5765" t="inlineStr">
        <is>
          <t>FA</t>
        </is>
      </c>
      <c r="G5765" t="inlineStr">
        <is>
          <t>FA</t>
        </is>
      </c>
      <c r="H5765" s="30" t="n">
        <v>1</v>
      </c>
      <c r="I5765" s="31" t="n">
        <v>0</v>
      </c>
      <c r="J5765" s="31" t="n"/>
      <c r="K5765" s="31" t="n">
        <v>0</v>
      </c>
      <c r="L5765" s="32" t="n"/>
      <c r="M5765" s="31" t="n">
        <v>0</v>
      </c>
      <c r="N5765" s="31" t="n">
        <v>0</v>
      </c>
      <c r="O5765" s="31" t="n"/>
      <c r="P5765" s="31" t="n"/>
      <c r="Q5765" s="31" t="n">
        <v>0</v>
      </c>
      <c r="R5765" s="31" t="n"/>
      <c r="S5765" s="32" t="n"/>
      <c r="T5765" s="32" t="n"/>
      <c r="V5765" t="inlineStr">
        <is>
          <t>03rfi</t>
        </is>
      </c>
      <c r="W5765" t="n">
        <v>4971</v>
      </c>
      <c r="X5765" t="n">
        <v>6810</v>
      </c>
      <c r="Z5765" t="inlineStr">
        <is>
          <t>Martins Dzierkals (VGK LW)</t>
        </is>
      </c>
    </row>
    <row r="5766">
      <c r="A5766" t="inlineStr">
        <is>
          <t>Martins Karsums</t>
        </is>
      </c>
      <c r="B5766" t="inlineStr">
        <is>
          <t>(N/A)</t>
        </is>
      </c>
      <c r="C5766" t="inlineStr">
        <is>
          <t>RW</t>
        </is>
      </c>
      <c r="D5766" t="inlineStr">
        <is>
          <t>F</t>
        </is>
      </c>
      <c r="E5766" t="n">
        <v>40</v>
      </c>
      <c r="F5766" t="inlineStr">
        <is>
          <t>FA</t>
        </is>
      </c>
      <c r="G5766" t="inlineStr">
        <is>
          <t>FA</t>
        </is>
      </c>
      <c r="H5766" s="30" t="n">
        <v>1</v>
      </c>
      <c r="I5766" s="31" t="n">
        <v>0</v>
      </c>
      <c r="J5766" s="31" t="n"/>
      <c r="K5766" s="31" t="n">
        <v>0</v>
      </c>
      <c r="L5766" s="32" t="n"/>
      <c r="M5766" s="31" t="n">
        <v>0</v>
      </c>
      <c r="N5766" s="31" t="n">
        <v>0</v>
      </c>
      <c r="O5766" s="31" t="n"/>
      <c r="P5766" s="31" t="n"/>
      <c r="Q5766" s="31" t="n">
        <v>0</v>
      </c>
      <c r="R5766" s="31" t="n"/>
      <c r="S5766" s="32" t="n"/>
      <c r="T5766" s="32" t="n"/>
      <c r="V5766" t="inlineStr">
        <is>
          <t>003fv</t>
        </is>
      </c>
      <c r="W5766" t="n">
        <v>2225</v>
      </c>
      <c r="X5766" t="n">
        <v>3897</v>
      </c>
      <c r="Z5766" t="inlineStr">
        <is>
          <t>Martins Karsums ((N/A) RW)</t>
        </is>
      </c>
    </row>
    <row r="5767">
      <c r="A5767" t="inlineStr">
        <is>
          <t>Martins Kruklitis</t>
        </is>
      </c>
      <c r="B5767" t="inlineStr">
        <is>
          <t>(N/A)</t>
        </is>
      </c>
      <c r="C5767" t="inlineStr">
        <is>
          <t>D</t>
        </is>
      </c>
      <c r="D5767" t="inlineStr">
        <is>
          <t>D</t>
        </is>
      </c>
      <c r="E5767" t="n">
        <v>22</v>
      </c>
      <c r="F5767" t="inlineStr">
        <is>
          <t>FA</t>
        </is>
      </c>
      <c r="G5767" t="inlineStr">
        <is>
          <t>FA</t>
        </is>
      </c>
      <c r="H5767" s="30" t="n">
        <v>1</v>
      </c>
      <c r="I5767" s="31" t="n">
        <v>0</v>
      </c>
      <c r="J5767" s="31" t="n"/>
      <c r="K5767" s="31" t="n">
        <v>0</v>
      </c>
      <c r="L5767" s="32" t="n"/>
      <c r="M5767" s="31" t="n">
        <v>0</v>
      </c>
      <c r="N5767" s="31" t="n">
        <v>0</v>
      </c>
      <c r="O5767" s="31" t="n"/>
      <c r="P5767" s="31" t="n"/>
      <c r="Q5767" s="31" t="n">
        <v>0</v>
      </c>
      <c r="R5767" s="31" t="n"/>
      <c r="S5767" s="32" t="n"/>
      <c r="T5767" s="32" t="n"/>
      <c r="V5767" t="inlineStr">
        <is>
          <t>0637s</t>
        </is>
      </c>
      <c r="Z5767" t="inlineStr">
        <is>
          <t>Martins Kruklitis ((N/A) D)</t>
        </is>
      </c>
    </row>
    <row r="5768">
      <c r="A5768" t="inlineStr">
        <is>
          <t>Martins Lavins</t>
        </is>
      </c>
      <c r="B5768" t="inlineStr">
        <is>
          <t>(N/A)</t>
        </is>
      </c>
      <c r="C5768" t="inlineStr">
        <is>
          <t>C</t>
        </is>
      </c>
      <c r="D5768" t="inlineStr">
        <is>
          <t>F</t>
        </is>
      </c>
      <c r="E5768" t="n">
        <v>23</v>
      </c>
      <c r="F5768" t="inlineStr">
        <is>
          <t>FA</t>
        </is>
      </c>
      <c r="G5768" t="inlineStr">
        <is>
          <t>FA</t>
        </is>
      </c>
      <c r="H5768" s="30" t="n">
        <v>1</v>
      </c>
      <c r="I5768" s="31" t="n">
        <v>0</v>
      </c>
      <c r="J5768" s="31" t="n"/>
      <c r="K5768" s="31" t="n">
        <v>0</v>
      </c>
      <c r="L5768" s="32" t="n"/>
      <c r="M5768" s="31" t="n">
        <v>0</v>
      </c>
      <c r="N5768" s="31" t="n">
        <v>0</v>
      </c>
      <c r="O5768" s="31" t="n"/>
      <c r="P5768" s="31" t="n"/>
      <c r="Q5768" s="31" t="n">
        <v>0</v>
      </c>
      <c r="R5768" s="31" t="n"/>
      <c r="S5768" s="32" t="n"/>
      <c r="T5768" s="32" t="n"/>
      <c r="V5768" t="inlineStr">
        <is>
          <t>067zx</t>
        </is>
      </c>
      <c r="Z5768" t="inlineStr">
        <is>
          <t>Martins Lavins ((N/A) C)</t>
        </is>
      </c>
    </row>
    <row r="5769">
      <c r="A5769" t="inlineStr">
        <is>
          <t>Marvin Cupper</t>
        </is>
      </c>
      <c r="B5769" t="inlineStr">
        <is>
          <t>(N/A)</t>
        </is>
      </c>
      <c r="C5769" t="inlineStr">
        <is>
          <t>G</t>
        </is>
      </c>
      <c r="D5769" t="inlineStr">
        <is>
          <t>G</t>
        </is>
      </c>
      <c r="E5769" t="n">
        <v>32</v>
      </c>
      <c r="F5769" t="inlineStr">
        <is>
          <t>FA</t>
        </is>
      </c>
      <c r="G5769" t="inlineStr">
        <is>
          <t>FA</t>
        </is>
      </c>
      <c r="H5769" s="30" t="n">
        <v>1</v>
      </c>
      <c r="I5769" s="31" t="n">
        <v>0</v>
      </c>
      <c r="J5769" s="31" t="n"/>
      <c r="K5769" s="31" t="n">
        <v>0</v>
      </c>
      <c r="L5769" s="32" t="n"/>
      <c r="M5769" s="31" t="n">
        <v>0</v>
      </c>
      <c r="N5769" s="31" t="n">
        <v>0</v>
      </c>
      <c r="O5769" s="31" t="n"/>
      <c r="P5769" s="31" t="n"/>
      <c r="Q5769" s="31" t="n">
        <v>0</v>
      </c>
      <c r="R5769" s="31" t="n"/>
      <c r="S5769" s="32" t="n"/>
      <c r="T5769" s="32" t="n"/>
      <c r="V5769" t="inlineStr">
        <is>
          <t>03l39</t>
        </is>
      </c>
      <c r="Z5769" t="inlineStr">
        <is>
          <t>Marvin Cupper ((N/A) G)</t>
        </is>
      </c>
    </row>
    <row r="5770">
      <c r="A5770" t="inlineStr">
        <is>
          <t>Masi Marjamaki</t>
        </is>
      </c>
      <c r="B5770" t="inlineStr">
        <is>
          <t>(N/A)</t>
        </is>
      </c>
      <c r="C5770" t="inlineStr">
        <is>
          <t>LW</t>
        </is>
      </c>
      <c r="D5770" t="inlineStr">
        <is>
          <t>F</t>
        </is>
      </c>
      <c r="E5770" t="n">
        <v>41</v>
      </c>
      <c r="F5770" t="inlineStr">
        <is>
          <t>FA</t>
        </is>
      </c>
      <c r="G5770" t="inlineStr">
        <is>
          <t>FA</t>
        </is>
      </c>
      <c r="H5770" s="30" t="n">
        <v>1</v>
      </c>
      <c r="I5770" s="31" t="n">
        <v>0</v>
      </c>
      <c r="J5770" s="31" t="n"/>
      <c r="K5770" s="31" t="n">
        <v>0</v>
      </c>
      <c r="L5770" s="32" t="n"/>
      <c r="M5770" s="31" t="n">
        <v>0</v>
      </c>
      <c r="N5770" s="31" t="n">
        <v>0</v>
      </c>
      <c r="O5770" s="31" t="n"/>
      <c r="P5770" s="31" t="n"/>
      <c r="Q5770" s="31" t="n">
        <v>0</v>
      </c>
      <c r="R5770" s="31" t="n"/>
      <c r="S5770" s="32" t="n"/>
      <c r="T5770" s="32" t="n"/>
      <c r="V5770" t="inlineStr">
        <is>
          <t>003zj</t>
        </is>
      </c>
      <c r="W5770" t="n">
        <v>1970</v>
      </c>
      <c r="X5770" t="n">
        <v>3755</v>
      </c>
      <c r="Z5770" t="inlineStr">
        <is>
          <t>Masi Marjamaki ((N/A) LW)</t>
        </is>
      </c>
    </row>
    <row r="5771">
      <c r="A5771" t="inlineStr">
        <is>
          <t>Mason Beaupit</t>
        </is>
      </c>
      <c r="B5771" t="inlineStr">
        <is>
          <t>SJS</t>
        </is>
      </c>
      <c r="C5771" t="inlineStr">
        <is>
          <t>G</t>
        </is>
      </c>
      <c r="D5771" t="inlineStr">
        <is>
          <t>G</t>
        </is>
      </c>
      <c r="E5771" t="n">
        <v>22</v>
      </c>
      <c r="F5771" t="inlineStr">
        <is>
          <t>FA</t>
        </is>
      </c>
      <c r="G5771" t="inlineStr">
        <is>
          <t>FA</t>
        </is>
      </c>
      <c r="H5771" s="30" t="n">
        <v>1</v>
      </c>
      <c r="I5771" s="31" t="n">
        <v>0</v>
      </c>
      <c r="J5771" s="31" t="n"/>
      <c r="K5771" s="31" t="n">
        <v>0</v>
      </c>
      <c r="L5771" s="32" t="n"/>
      <c r="M5771" s="31" t="n">
        <v>0</v>
      </c>
      <c r="N5771" s="31" t="n">
        <v>0</v>
      </c>
      <c r="O5771" s="31" t="n"/>
      <c r="P5771" s="31" t="n"/>
      <c r="Q5771" s="31" t="n">
        <v>0</v>
      </c>
      <c r="R5771" s="31" t="n"/>
      <c r="S5771" s="32" t="n"/>
      <c r="T5771" s="32" t="n"/>
      <c r="V5771" t="inlineStr">
        <is>
          <t>060xu</t>
        </is>
      </c>
      <c r="Y5771" t="inlineStr">
        <is>
          <t>7555757d-4c5e-4500-be75-864edeead90d</t>
        </is>
      </c>
      <c r="Z5771" t="inlineStr">
        <is>
          <t>Mason Beaupit (SJS G)</t>
        </is>
      </c>
    </row>
    <row r="5772">
      <c r="A5772" t="inlineStr">
        <is>
          <t>Mason Bergh</t>
        </is>
      </c>
      <c r="B5772" t="inlineStr">
        <is>
          <t>LAK</t>
        </is>
      </c>
      <c r="C5772" t="inlineStr">
        <is>
          <t>LW</t>
        </is>
      </c>
      <c r="D5772" t="inlineStr">
        <is>
          <t>F</t>
        </is>
      </c>
      <c r="E5772" t="n">
        <v>31</v>
      </c>
      <c r="F5772" t="inlineStr">
        <is>
          <t>FA</t>
        </is>
      </c>
      <c r="G5772" t="inlineStr">
        <is>
          <t>FA</t>
        </is>
      </c>
      <c r="H5772" s="30" t="n">
        <v>1</v>
      </c>
      <c r="I5772" s="31" t="n">
        <v>0</v>
      </c>
      <c r="J5772" s="31" t="n"/>
      <c r="K5772" s="31" t="n">
        <v>0</v>
      </c>
      <c r="L5772" s="32" t="n"/>
      <c r="M5772" s="31" t="n">
        <v>0</v>
      </c>
      <c r="N5772" s="31" t="n">
        <v>0</v>
      </c>
      <c r="O5772" s="31" t="n"/>
      <c r="P5772" s="31" t="n"/>
      <c r="Q5772" s="31" t="n">
        <v>0</v>
      </c>
      <c r="R5772" s="31" t="n"/>
      <c r="S5772" s="32" t="n"/>
      <c r="T5772" s="32" t="n"/>
      <c r="V5772" t="inlineStr">
        <is>
          <t>03m3n</t>
        </is>
      </c>
      <c r="X5772" t="n">
        <v>8548</v>
      </c>
      <c r="Z5772" t="inlineStr">
        <is>
          <t>Mason Bergh (LAK LW)</t>
        </is>
      </c>
    </row>
    <row r="5773">
      <c r="A5773" t="inlineStr">
        <is>
          <t>Mason Jobst</t>
        </is>
      </c>
      <c r="B5773" t="inlineStr">
        <is>
          <t>BUF</t>
        </is>
      </c>
      <c r="C5773" t="inlineStr">
        <is>
          <t>C</t>
        </is>
      </c>
      <c r="D5773" t="inlineStr">
        <is>
          <t>F</t>
        </is>
      </c>
      <c r="E5773" t="n">
        <v>32</v>
      </c>
      <c r="F5773" t="inlineStr">
        <is>
          <t>FA</t>
        </is>
      </c>
      <c r="G5773" t="inlineStr">
        <is>
          <t>FA</t>
        </is>
      </c>
      <c r="H5773" s="30" t="n">
        <v>1</v>
      </c>
      <c r="I5773" s="31" t="n">
        <v>0</v>
      </c>
      <c r="J5773" s="31" t="n"/>
      <c r="K5773" s="31" t="n">
        <v>0</v>
      </c>
      <c r="L5773" s="32" t="n"/>
      <c r="M5773" s="31" t="n">
        <v>0</v>
      </c>
      <c r="N5773" s="31" t="n">
        <v>0</v>
      </c>
      <c r="O5773" s="31" t="n"/>
      <c r="P5773" s="31" t="n"/>
      <c r="Q5773" s="31" t="n">
        <v>0</v>
      </c>
      <c r="R5773" s="31" t="n"/>
      <c r="S5773" s="32" t="n"/>
      <c r="T5773" s="32" t="n"/>
      <c r="V5773" t="inlineStr">
        <is>
          <t>04fwa</t>
        </is>
      </c>
      <c r="W5773" t="n">
        <v>5954</v>
      </c>
      <c r="X5773" t="n">
        <v>8248</v>
      </c>
      <c r="Y5773" t="inlineStr">
        <is>
          <t>464d3b43-8684-4c20-a879-586fddff2183</t>
        </is>
      </c>
      <c r="Z5773" t="inlineStr">
        <is>
          <t>Mason Jobst (BUF C)</t>
        </is>
      </c>
    </row>
    <row r="5774">
      <c r="A5774" t="inlineStr">
        <is>
          <t>Mason Kohn</t>
        </is>
      </c>
      <c r="B5774" t="inlineStr">
        <is>
          <t>(N/A)</t>
        </is>
      </c>
      <c r="C5774" t="inlineStr">
        <is>
          <t>C</t>
        </is>
      </c>
      <c r="D5774" t="inlineStr">
        <is>
          <t>F</t>
        </is>
      </c>
      <c r="E5774" t="n">
        <v>29</v>
      </c>
      <c r="F5774" t="inlineStr">
        <is>
          <t>FA</t>
        </is>
      </c>
      <c r="G5774" t="inlineStr">
        <is>
          <t>FA</t>
        </is>
      </c>
      <c r="H5774" s="30" t="n">
        <v>1</v>
      </c>
      <c r="I5774" s="31" t="n">
        <v>0</v>
      </c>
      <c r="J5774" s="31" t="n"/>
      <c r="K5774" s="31" t="n">
        <v>0</v>
      </c>
      <c r="L5774" s="32" t="n"/>
      <c r="M5774" s="31" t="n">
        <v>0</v>
      </c>
      <c r="N5774" s="31" t="n">
        <v>0</v>
      </c>
      <c r="O5774" s="31" t="n"/>
      <c r="P5774" s="31" t="n"/>
      <c r="Q5774" s="31" t="n">
        <v>0</v>
      </c>
      <c r="R5774" s="31" t="n"/>
      <c r="S5774" s="32" t="n"/>
      <c r="T5774" s="32" t="n"/>
      <c r="V5774" t="inlineStr">
        <is>
          <t>0484r</t>
        </is>
      </c>
      <c r="X5774" t="n">
        <v>7344</v>
      </c>
      <c r="Z5774" t="inlineStr">
        <is>
          <t>Mason Kohn ((N/A) C)</t>
        </is>
      </c>
    </row>
    <row r="5775">
      <c r="A5775" t="inlineStr">
        <is>
          <t>Mason Langenbrunner</t>
        </is>
      </c>
      <c r="B5775" t="inlineStr">
        <is>
          <t>BOS</t>
        </is>
      </c>
      <c r="C5775" t="inlineStr">
        <is>
          <t>D</t>
        </is>
      </c>
      <c r="D5775" t="inlineStr">
        <is>
          <t>D</t>
        </is>
      </c>
      <c r="E5775" t="n">
        <v>23</v>
      </c>
      <c r="F5775" t="inlineStr">
        <is>
          <t>FA</t>
        </is>
      </c>
      <c r="G5775" t="inlineStr">
        <is>
          <t>FA</t>
        </is>
      </c>
      <c r="H5775" s="30" t="n">
        <v>1</v>
      </c>
      <c r="I5775" s="31" t="n">
        <v>0</v>
      </c>
      <c r="J5775" s="31" t="n"/>
      <c r="K5775" s="31" t="n">
        <v>0</v>
      </c>
      <c r="L5775" s="32" t="n"/>
      <c r="M5775" s="31" t="n">
        <v>0</v>
      </c>
      <c r="N5775" s="31" t="n">
        <v>0</v>
      </c>
      <c r="O5775" s="31" t="n"/>
      <c r="P5775" s="31" t="n"/>
      <c r="Q5775" s="31" t="n">
        <v>0</v>
      </c>
      <c r="R5775" s="31" t="n"/>
      <c r="S5775" s="32" t="n"/>
      <c r="T5775" s="32" t="n"/>
      <c r="V5775" t="inlineStr">
        <is>
          <t>05oxv</t>
        </is>
      </c>
      <c r="Y5775" t="inlineStr">
        <is>
          <t>d155ed7b-bf1d-41b9-a2d2-65bf8f2a1096</t>
        </is>
      </c>
      <c r="Z5775" t="inlineStr">
        <is>
          <t>Mason Langenbrunner (BOS D)</t>
        </is>
      </c>
    </row>
    <row r="5776">
      <c r="A5776" t="inlineStr">
        <is>
          <t>Mason McDonald</t>
        </is>
      </c>
      <c r="B5776" t="inlineStr">
        <is>
          <t>(N/A)</t>
        </is>
      </c>
      <c r="C5776" t="inlineStr">
        <is>
          <t>G</t>
        </is>
      </c>
      <c r="D5776" t="inlineStr">
        <is>
          <t>G</t>
        </is>
      </c>
      <c r="E5776" t="n">
        <v>30</v>
      </c>
      <c r="F5776" t="inlineStr">
        <is>
          <t>FA</t>
        </is>
      </c>
      <c r="G5776" t="inlineStr">
        <is>
          <t>FA</t>
        </is>
      </c>
      <c r="H5776" s="30" t="n">
        <v>1</v>
      </c>
      <c r="I5776" s="31" t="n">
        <v>0</v>
      </c>
      <c r="J5776" s="31" t="n"/>
      <c r="K5776" s="31" t="n">
        <v>0</v>
      </c>
      <c r="L5776" s="32" t="n"/>
      <c r="M5776" s="31" t="n">
        <v>0</v>
      </c>
      <c r="N5776" s="31" t="n">
        <v>0</v>
      </c>
      <c r="O5776" s="31" t="n"/>
      <c r="P5776" s="31" t="n"/>
      <c r="Q5776" s="31" t="n">
        <v>0</v>
      </c>
      <c r="R5776" s="31" t="n"/>
      <c r="S5776" s="32" t="n"/>
      <c r="T5776" s="32" t="n"/>
      <c r="V5776" t="inlineStr">
        <is>
          <t>03ean</t>
        </is>
      </c>
      <c r="W5776" t="n">
        <v>4434</v>
      </c>
      <c r="X5776" t="n">
        <v>6403</v>
      </c>
      <c r="Z5776" t="inlineStr">
        <is>
          <t>Mason McDonald ((N/A) G)</t>
        </is>
      </c>
    </row>
    <row r="5777">
      <c r="A5777" t="inlineStr">
        <is>
          <t>Mason Millman</t>
        </is>
      </c>
      <c r="B5777" t="inlineStr">
        <is>
          <t>EDM</t>
        </is>
      </c>
      <c r="C5777" t="inlineStr">
        <is>
          <t>D</t>
        </is>
      </c>
      <c r="D5777" t="inlineStr">
        <is>
          <t>D</t>
        </is>
      </c>
      <c r="E5777" t="n">
        <v>25</v>
      </c>
      <c r="F5777" t="inlineStr">
        <is>
          <t>FA</t>
        </is>
      </c>
      <c r="G5777" t="inlineStr">
        <is>
          <t>FA</t>
        </is>
      </c>
      <c r="H5777" s="30" t="n">
        <v>1</v>
      </c>
      <c r="I5777" s="31" t="n">
        <v>0</v>
      </c>
      <c r="J5777" s="31" t="n"/>
      <c r="K5777" s="31" t="n">
        <v>0</v>
      </c>
      <c r="L5777" s="32" t="n"/>
      <c r="M5777" s="31" t="n">
        <v>0</v>
      </c>
      <c r="N5777" s="31" t="n">
        <v>0</v>
      </c>
      <c r="O5777" s="31" t="n"/>
      <c r="P5777" s="31" t="n"/>
      <c r="Q5777" s="31" t="n">
        <v>0</v>
      </c>
      <c r="R5777" s="31" t="n"/>
      <c r="S5777" s="32" t="n"/>
      <c r="T5777" s="32" t="n"/>
      <c r="V5777" t="inlineStr">
        <is>
          <t>051u6</t>
        </is>
      </c>
      <c r="W5777" t="n">
        <v>6386</v>
      </c>
      <c r="X5777" t="n">
        <v>8381</v>
      </c>
      <c r="Y5777" t="inlineStr">
        <is>
          <t>d4f1f6f7-d2e5-46c2-b586-8f9a5d877500</t>
        </is>
      </c>
      <c r="Z5777" t="inlineStr">
        <is>
          <t>Mason Millman (EDM D)</t>
        </is>
      </c>
    </row>
    <row r="5778">
      <c r="A5778" t="inlineStr">
        <is>
          <t>Mason Mitchell</t>
        </is>
      </c>
      <c r="B5778" t="inlineStr">
        <is>
          <t>(N/A)</t>
        </is>
      </c>
      <c r="C5778" t="inlineStr">
        <is>
          <t>LW</t>
        </is>
      </c>
      <c r="D5778" t="inlineStr">
        <is>
          <t>F</t>
        </is>
      </c>
      <c r="E5778" t="n">
        <v>32</v>
      </c>
      <c r="F5778" t="inlineStr">
        <is>
          <t>FA</t>
        </is>
      </c>
      <c r="G5778" t="inlineStr">
        <is>
          <t>FA</t>
        </is>
      </c>
      <c r="H5778" s="30" t="n">
        <v>1</v>
      </c>
      <c r="I5778" s="31" t="n">
        <v>0</v>
      </c>
      <c r="J5778" s="31" t="n"/>
      <c r="K5778" s="31" t="n">
        <v>0</v>
      </c>
      <c r="L5778" s="32" t="n"/>
      <c r="M5778" s="31" t="n">
        <v>0</v>
      </c>
      <c r="N5778" s="31" t="n">
        <v>0</v>
      </c>
      <c r="O5778" s="31" t="n"/>
      <c r="P5778" s="31" t="n"/>
      <c r="Q5778" s="31" t="n">
        <v>0</v>
      </c>
      <c r="R5778" s="31" t="n"/>
      <c r="S5778" s="32" t="n"/>
      <c r="T5778" s="32" t="n"/>
      <c r="V5778" t="inlineStr">
        <is>
          <t>04as2</t>
        </is>
      </c>
      <c r="W5778" t="n">
        <v>5335</v>
      </c>
      <c r="X5778" t="n">
        <v>7470</v>
      </c>
      <c r="Z5778" t="inlineStr">
        <is>
          <t>Mason Mitchell ((N/A) LW)</t>
        </is>
      </c>
    </row>
    <row r="5779">
      <c r="A5779" t="inlineStr">
        <is>
          <t>Mason Moe</t>
        </is>
      </c>
      <c r="B5779" t="inlineStr">
        <is>
          <t>NJD</t>
        </is>
      </c>
      <c r="C5779" t="inlineStr">
        <is>
          <t>LW</t>
        </is>
      </c>
      <c r="D5779" t="inlineStr">
        <is>
          <t>F</t>
        </is>
      </c>
      <c r="E5779" t="n">
        <v>19</v>
      </c>
      <c r="F5779" t="inlineStr">
        <is>
          <t>FA</t>
        </is>
      </c>
      <c r="G5779" t="inlineStr">
        <is>
          <t>FA</t>
        </is>
      </c>
      <c r="H5779" s="30" t="n">
        <v>1</v>
      </c>
      <c r="I5779" s="31" t="n">
        <v>0</v>
      </c>
      <c r="J5779" s="31" t="n"/>
      <c r="K5779" s="31" t="n">
        <v>0</v>
      </c>
      <c r="L5779" s="32" t="n"/>
      <c r="M5779" s="31" t="n">
        <v>0</v>
      </c>
      <c r="N5779" s="31" t="n">
        <v>0</v>
      </c>
      <c r="O5779" s="31" t="n"/>
      <c r="P5779" s="31" t="n"/>
      <c r="Q5779" s="31" t="n">
        <v>0</v>
      </c>
      <c r="R5779" s="31" t="n"/>
      <c r="S5779" s="32" t="n"/>
      <c r="T5779" s="32" t="n"/>
      <c r="V5779" t="inlineStr">
        <is>
          <t>06sq4</t>
        </is>
      </c>
      <c r="W5779" t="n">
        <v>7439</v>
      </c>
      <c r="Y5779" t="inlineStr">
        <is>
          <t>1ac5acab-9271-4237-b649-59a8b65c2566</t>
        </is>
      </c>
      <c r="Z5779" t="inlineStr">
        <is>
          <t>Mason Moe (NJD LW)</t>
        </is>
      </c>
    </row>
    <row r="5780">
      <c r="A5780" t="inlineStr">
        <is>
          <t>Mason Morelli</t>
        </is>
      </c>
      <c r="B5780" t="inlineStr">
        <is>
          <t>VGK</t>
        </is>
      </c>
      <c r="C5780" t="inlineStr">
        <is>
          <t>LW</t>
        </is>
      </c>
      <c r="D5780" t="inlineStr">
        <is>
          <t>F</t>
        </is>
      </c>
      <c r="E5780" t="n">
        <v>30</v>
      </c>
      <c r="F5780" t="inlineStr">
        <is>
          <t>FA</t>
        </is>
      </c>
      <c r="G5780" t="inlineStr">
        <is>
          <t>FA</t>
        </is>
      </c>
      <c r="H5780" s="30" t="n">
        <v>1</v>
      </c>
      <c r="I5780" s="31" t="n">
        <v>0</v>
      </c>
      <c r="J5780" s="31" t="n"/>
      <c r="K5780" s="31" t="n">
        <v>0</v>
      </c>
      <c r="L5780" s="32" t="n"/>
      <c r="M5780" s="31" t="n">
        <v>0</v>
      </c>
      <c r="N5780" s="31" t="n">
        <v>0</v>
      </c>
      <c r="O5780" s="31" t="n"/>
      <c r="P5780" s="31" t="n"/>
      <c r="Q5780" s="31" t="n">
        <v>0</v>
      </c>
      <c r="R5780" s="31" t="n"/>
      <c r="S5780" s="32" t="n"/>
      <c r="T5780" s="32" t="n"/>
      <c r="V5780" t="inlineStr">
        <is>
          <t>05985</t>
        </is>
      </c>
      <c r="W5780" t="n">
        <v>7036</v>
      </c>
      <c r="X5780" t="n">
        <v>8535</v>
      </c>
      <c r="Y5780" t="inlineStr">
        <is>
          <t>37e3006a-8d0a-4881-a161-e01c255bacab</t>
        </is>
      </c>
      <c r="Z5780" t="inlineStr">
        <is>
          <t>Mason Morelli (VGK LW)</t>
        </is>
      </c>
    </row>
    <row r="5781">
      <c r="A5781" t="inlineStr">
        <is>
          <t>Mason Primeau</t>
        </is>
      </c>
      <c r="B5781" t="inlineStr">
        <is>
          <t>(N/A)</t>
        </is>
      </c>
      <c r="C5781" t="inlineStr">
        <is>
          <t>C</t>
        </is>
      </c>
      <c r="D5781" t="inlineStr">
        <is>
          <t>F</t>
        </is>
      </c>
      <c r="E5781" t="n">
        <v>25</v>
      </c>
      <c r="F5781" t="inlineStr">
        <is>
          <t>FA</t>
        </is>
      </c>
      <c r="G5781" t="inlineStr">
        <is>
          <t>FA</t>
        </is>
      </c>
      <c r="H5781" s="30" t="n">
        <v>1</v>
      </c>
      <c r="I5781" s="31" t="n">
        <v>0</v>
      </c>
      <c r="J5781" s="31" t="n"/>
      <c r="K5781" s="31" t="n">
        <v>0</v>
      </c>
      <c r="L5781" s="32" t="n"/>
      <c r="M5781" s="31" t="n">
        <v>0</v>
      </c>
      <c r="N5781" s="31" t="n">
        <v>0</v>
      </c>
      <c r="O5781" s="31" t="n"/>
      <c r="P5781" s="31" t="n"/>
      <c r="Q5781" s="31" t="n">
        <v>0</v>
      </c>
      <c r="R5781" s="31" t="n"/>
      <c r="S5781" s="32" t="n"/>
      <c r="T5781" s="32" t="n"/>
      <c r="V5781" t="inlineStr">
        <is>
          <t>051ut</t>
        </is>
      </c>
      <c r="W5781" t="n">
        <v>6446</v>
      </c>
      <c r="X5781" t="n">
        <v>8418</v>
      </c>
      <c r="Y5781" t="inlineStr">
        <is>
          <t>8bfd99e8-6ea9-4f41-9182-7216a7a5230e</t>
        </is>
      </c>
      <c r="Z5781" t="inlineStr">
        <is>
          <t>Mason Primeau ((N/A) C)</t>
        </is>
      </c>
    </row>
    <row r="5782">
      <c r="A5782" t="inlineStr">
        <is>
          <t>Mason Raymond</t>
        </is>
      </c>
      <c r="B5782" t="inlineStr">
        <is>
          <t>(N/A)</t>
        </is>
      </c>
      <c r="C5782" t="inlineStr">
        <is>
          <t>LW</t>
        </is>
      </c>
      <c r="D5782" t="inlineStr">
        <is>
          <t>F</t>
        </is>
      </c>
      <c r="E5782" t="n">
        <v>40</v>
      </c>
      <c r="F5782" t="inlineStr">
        <is>
          <t>FA</t>
        </is>
      </c>
      <c r="G5782" t="inlineStr">
        <is>
          <t>FA</t>
        </is>
      </c>
      <c r="H5782" s="30" t="n">
        <v>1</v>
      </c>
      <c r="I5782" s="31" t="n">
        <v>0</v>
      </c>
      <c r="J5782" s="31" t="n"/>
      <c r="K5782" s="31" t="n">
        <v>0</v>
      </c>
      <c r="L5782" s="32" t="n"/>
      <c r="M5782" s="31" t="n">
        <v>0</v>
      </c>
      <c r="N5782" s="31" t="n">
        <v>0</v>
      </c>
      <c r="O5782" s="31" t="n"/>
      <c r="P5782" s="31" t="n"/>
      <c r="Q5782" s="31" t="n">
        <v>0</v>
      </c>
      <c r="R5782" s="31" t="n"/>
      <c r="S5782" s="32" t="n"/>
      <c r="T5782" s="32" t="n"/>
      <c r="V5782" t="inlineStr">
        <is>
          <t>004bl</t>
        </is>
      </c>
      <c r="W5782" t="n">
        <v>2347</v>
      </c>
      <c r="X5782" t="n">
        <v>4130</v>
      </c>
      <c r="Z5782" t="inlineStr">
        <is>
          <t>Mason Raymond ((N/A) LW)</t>
        </is>
      </c>
    </row>
    <row r="5783">
      <c r="A5783" t="inlineStr">
        <is>
          <t>Mason Shaw</t>
        </is>
      </c>
      <c r="B5783" t="inlineStr">
        <is>
          <t>MIN</t>
        </is>
      </c>
      <c r="C5783" t="inlineStr">
        <is>
          <t>LW</t>
        </is>
      </c>
      <c r="D5783" t="inlineStr">
        <is>
          <t>F</t>
        </is>
      </c>
      <c r="E5783" t="n">
        <v>27</v>
      </c>
      <c r="F5783" t="inlineStr">
        <is>
          <t>FA</t>
        </is>
      </c>
      <c r="G5783" t="inlineStr">
        <is>
          <t>FA</t>
        </is>
      </c>
      <c r="H5783" s="30" t="n">
        <v>850000</v>
      </c>
      <c r="I5783" s="31" t="n">
        <v>0</v>
      </c>
      <c r="J5783" s="31" t="n"/>
      <c r="K5783" s="31" t="n">
        <v>0</v>
      </c>
      <c r="L5783" s="32" t="n"/>
      <c r="M5783" s="31" t="n">
        <v>0</v>
      </c>
      <c r="N5783" s="31" t="n">
        <v>0</v>
      </c>
      <c r="O5783" s="31" t="n"/>
      <c r="P5783" s="31" t="n"/>
      <c r="Q5783" s="31" t="n">
        <v>0</v>
      </c>
      <c r="R5783" s="31" t="n"/>
      <c r="S5783" s="32" t="n"/>
      <c r="T5783" s="32" t="n"/>
      <c r="V5783" t="inlineStr">
        <is>
          <t>04f1u</t>
        </is>
      </c>
      <c r="W5783" t="n">
        <v>5509</v>
      </c>
      <c r="X5783" t="n">
        <v>7612</v>
      </c>
      <c r="Y5783" t="inlineStr">
        <is>
          <t>cd796a70-f921-4c9e-a4d6-e9b13d6e0d86</t>
        </is>
      </c>
      <c r="Z5783" t="inlineStr">
        <is>
          <t>Mason Shaw (MIN LW)</t>
        </is>
      </c>
    </row>
    <row r="5784">
      <c r="A5784" t="inlineStr">
        <is>
          <t>Mason St. Louis</t>
        </is>
      </c>
      <c r="B5784" t="inlineStr">
        <is>
          <t>(N/A)</t>
        </is>
      </c>
      <c r="C5784" t="inlineStr">
        <is>
          <t>C</t>
        </is>
      </c>
      <c r="D5784" t="inlineStr">
        <is>
          <t>F</t>
        </is>
      </c>
      <c r="E5784" t="n">
        <v>18</v>
      </c>
      <c r="F5784" t="inlineStr">
        <is>
          <t>FA</t>
        </is>
      </c>
      <c r="G5784" t="inlineStr">
        <is>
          <t>FA</t>
        </is>
      </c>
      <c r="H5784" s="30" t="n">
        <v>1</v>
      </c>
      <c r="I5784" s="31" t="n">
        <v>0</v>
      </c>
      <c r="J5784" s="31" t="n"/>
      <c r="K5784" s="31" t="n">
        <v>0</v>
      </c>
      <c r="L5784" s="32" t="n"/>
      <c r="M5784" s="31" t="n">
        <v>0</v>
      </c>
      <c r="N5784" s="31" t="n">
        <v>0</v>
      </c>
      <c r="O5784" s="31" t="n"/>
      <c r="P5784" s="31" t="n"/>
      <c r="Q5784" s="31" t="n">
        <v>0</v>
      </c>
      <c r="R5784" s="31" t="n"/>
      <c r="S5784" s="32" t="n"/>
      <c r="T5784" s="32" t="n"/>
      <c r="V5784" t="inlineStr">
        <is>
          <t>078ch</t>
        </is>
      </c>
      <c r="Z5784" t="inlineStr">
        <is>
          <t>Mason St. Louis ((N/A) C)</t>
        </is>
      </c>
    </row>
    <row r="5785">
      <c r="A5785" t="inlineStr">
        <is>
          <t>Mason Ward</t>
        </is>
      </c>
      <c r="B5785" t="inlineStr">
        <is>
          <t>(N/A)</t>
        </is>
      </c>
      <c r="C5785" t="inlineStr">
        <is>
          <t>D</t>
        </is>
      </c>
      <c r="D5785" t="inlineStr">
        <is>
          <t>D</t>
        </is>
      </c>
      <c r="E5785" t="n">
        <v>24</v>
      </c>
      <c r="F5785" t="inlineStr">
        <is>
          <t>FA</t>
        </is>
      </c>
      <c r="G5785" t="inlineStr">
        <is>
          <t>FA</t>
        </is>
      </c>
      <c r="H5785" s="30" t="n">
        <v>1</v>
      </c>
      <c r="I5785" s="31" t="n">
        <v>0</v>
      </c>
      <c r="J5785" s="31" t="n"/>
      <c r="K5785" s="31" t="n">
        <v>0</v>
      </c>
      <c r="L5785" s="32" t="n"/>
      <c r="M5785" s="31" t="n">
        <v>0</v>
      </c>
      <c r="N5785" s="31" t="n">
        <v>0</v>
      </c>
      <c r="O5785" s="31" t="n"/>
      <c r="P5785" s="31" t="n"/>
      <c r="Q5785" s="31" t="n">
        <v>0</v>
      </c>
      <c r="R5785" s="31" t="n"/>
      <c r="S5785" s="32" t="n"/>
      <c r="T5785" s="32" t="n"/>
      <c r="V5785" t="inlineStr">
        <is>
          <t>05xd9</t>
        </is>
      </c>
      <c r="Y5785" t="inlineStr">
        <is>
          <t>532690a3-c25e-4f85-8742-22a2739a500f</t>
        </is>
      </c>
      <c r="Z5785" t="inlineStr">
        <is>
          <t>Mason Ward ((N/A) D)</t>
        </is>
      </c>
    </row>
    <row r="5786">
      <c r="A5786" t="inlineStr">
        <is>
          <t>Mason West</t>
        </is>
      </c>
      <c r="B5786" t="inlineStr">
        <is>
          <t>CHI</t>
        </is>
      </c>
      <c r="C5786" t="inlineStr">
        <is>
          <t>RW</t>
        </is>
      </c>
      <c r="D5786" t="inlineStr">
        <is>
          <t>F</t>
        </is>
      </c>
      <c r="E5786" t="n">
        <v>19</v>
      </c>
      <c r="F5786" t="inlineStr">
        <is>
          <t>T</t>
        </is>
      </c>
      <c r="G5786" t="inlineStr">
        <is>
          <t>Le Duke of Dangles</t>
        </is>
      </c>
      <c r="H5786" s="30" t="n">
        <v>1</v>
      </c>
      <c r="I5786" s="31" t="n">
        <v>0</v>
      </c>
      <c r="J5786" s="31" t="n"/>
      <c r="K5786" s="31" t="n">
        <v>0</v>
      </c>
      <c r="L5786" s="32" t="n"/>
      <c r="M5786" s="31" t="n">
        <v>0</v>
      </c>
      <c r="N5786" s="31" t="n">
        <v>0</v>
      </c>
      <c r="O5786" s="31" t="n"/>
      <c r="P5786" s="31" t="n"/>
      <c r="Q5786" s="31" t="n">
        <v>0</v>
      </c>
      <c r="R5786" s="31" t="n"/>
      <c r="S5786" s="32" t="n"/>
      <c r="T5786" s="32" t="n"/>
      <c r="V5786" t="inlineStr">
        <is>
          <t>06sqj</t>
        </is>
      </c>
      <c r="W5786" t="n">
        <v>7463</v>
      </c>
      <c r="Y5786" t="inlineStr">
        <is>
          <t>6a90f904-3782-4706-bca3-334775411963</t>
        </is>
      </c>
      <c r="Z5786" t="inlineStr">
        <is>
          <t>Mason West (CHI RW)</t>
        </is>
      </c>
    </row>
    <row r="5787">
      <c r="A5787" t="inlineStr">
        <is>
          <t>Mason Zebeski</t>
        </is>
      </c>
      <c r="B5787" t="inlineStr">
        <is>
          <t>(N/A)</t>
        </is>
      </c>
      <c r="C5787" t="inlineStr">
        <is>
          <t>LW</t>
        </is>
      </c>
      <c r="D5787" t="inlineStr">
        <is>
          <t>F</t>
        </is>
      </c>
      <c r="E5787" t="n">
        <v>20</v>
      </c>
      <c r="F5787" t="inlineStr">
        <is>
          <t>FA</t>
        </is>
      </c>
      <c r="G5787" t="inlineStr">
        <is>
          <t>FA</t>
        </is>
      </c>
      <c r="H5787" s="30" t="n">
        <v>1</v>
      </c>
      <c r="I5787" s="31" t="n">
        <v>0</v>
      </c>
      <c r="J5787" s="31" t="n"/>
      <c r="K5787" s="31" t="n">
        <v>0</v>
      </c>
      <c r="L5787" s="32" t="n"/>
      <c r="M5787" s="31" t="n">
        <v>0</v>
      </c>
      <c r="N5787" s="31" t="n">
        <v>0</v>
      </c>
      <c r="O5787" s="31" t="n"/>
      <c r="P5787" s="31" t="n"/>
      <c r="Q5787" s="31" t="n">
        <v>0</v>
      </c>
      <c r="R5787" s="31" t="n"/>
      <c r="S5787" s="32" t="n"/>
      <c r="T5787" s="32" t="n"/>
      <c r="V5787" t="inlineStr">
        <is>
          <t>06owt</t>
        </is>
      </c>
      <c r="Z5787" t="inlineStr">
        <is>
          <t>Mason Zebeski ((N/A) LW)</t>
        </is>
      </c>
    </row>
    <row r="5788">
      <c r="A5788" t="inlineStr">
        <is>
          <t>Massimo Rizzo</t>
        </is>
      </c>
      <c r="B5788" t="inlineStr">
        <is>
          <t>(N/A)</t>
        </is>
      </c>
      <c r="C5788" t="inlineStr">
        <is>
          <t>C</t>
        </is>
      </c>
      <c r="D5788" t="inlineStr">
        <is>
          <t>F</t>
        </is>
      </c>
      <c r="E5788" t="n">
        <v>25</v>
      </c>
      <c r="F5788" t="inlineStr">
        <is>
          <t>FA</t>
        </is>
      </c>
      <c r="G5788" t="inlineStr">
        <is>
          <t>FA</t>
        </is>
      </c>
      <c r="H5788" s="30" t="n">
        <v>1</v>
      </c>
      <c r="I5788" s="31" t="n">
        <v>0</v>
      </c>
      <c r="J5788" s="31" t="n"/>
      <c r="K5788" s="31" t="n">
        <v>0</v>
      </c>
      <c r="L5788" s="32" t="n"/>
      <c r="M5788" s="31" t="n">
        <v>0</v>
      </c>
      <c r="N5788" s="31" t="n">
        <v>0</v>
      </c>
      <c r="O5788" s="31" t="n"/>
      <c r="P5788" s="31" t="n"/>
      <c r="Q5788" s="31" t="n">
        <v>0</v>
      </c>
      <c r="R5788" s="31" t="n"/>
      <c r="S5788" s="32" t="n"/>
      <c r="T5788" s="32" t="n"/>
      <c r="V5788" t="inlineStr">
        <is>
          <t>051wh</t>
        </is>
      </c>
      <c r="W5788" t="n">
        <v>7045</v>
      </c>
      <c r="Y5788" t="inlineStr">
        <is>
          <t>dfe1ebff-d907-4557-b17a-fa279e9863ec</t>
        </is>
      </c>
      <c r="Z5788" t="inlineStr">
        <is>
          <t>Massimo Rizzo ((N/A) C)</t>
        </is>
      </c>
    </row>
    <row r="5789">
      <c r="A5789" t="inlineStr">
        <is>
          <t>Mat Bodie</t>
        </is>
      </c>
      <c r="B5789" t="inlineStr">
        <is>
          <t>(N/A)</t>
        </is>
      </c>
      <c r="C5789" t="inlineStr">
        <is>
          <t>D</t>
        </is>
      </c>
      <c r="D5789" t="inlineStr">
        <is>
          <t>D</t>
        </is>
      </c>
      <c r="E5789" t="n">
        <v>36</v>
      </c>
      <c r="F5789" t="inlineStr">
        <is>
          <t>FA</t>
        </is>
      </c>
      <c r="G5789" t="inlineStr">
        <is>
          <t>FA</t>
        </is>
      </c>
      <c r="H5789" s="30" t="n">
        <v>1</v>
      </c>
      <c r="I5789" s="31" t="n">
        <v>0</v>
      </c>
      <c r="J5789" s="31" t="n"/>
      <c r="K5789" s="31" t="n">
        <v>0</v>
      </c>
      <c r="L5789" s="32" t="n"/>
      <c r="M5789" s="31" t="n">
        <v>0</v>
      </c>
      <c r="N5789" s="31" t="n">
        <v>0</v>
      </c>
      <c r="O5789" s="31" t="n"/>
      <c r="P5789" s="31" t="n"/>
      <c r="Q5789" s="31" t="n">
        <v>0</v>
      </c>
      <c r="R5789" s="31" t="n"/>
      <c r="S5789" s="32" t="n"/>
      <c r="T5789" s="32" t="n"/>
      <c r="V5789" t="inlineStr">
        <is>
          <t>03c9n</t>
        </is>
      </c>
      <c r="W5789" t="n">
        <v>4361</v>
      </c>
      <c r="X5789" t="n">
        <v>6354</v>
      </c>
      <c r="Z5789" t="inlineStr">
        <is>
          <t>Mat Bodie ((N/A) D)</t>
        </is>
      </c>
    </row>
    <row r="5790">
      <c r="A5790" t="inlineStr">
        <is>
          <t>Mat Clark</t>
        </is>
      </c>
      <c r="B5790" t="inlineStr">
        <is>
          <t>(N/A)</t>
        </is>
      </c>
      <c r="C5790" t="inlineStr">
        <is>
          <t>D</t>
        </is>
      </c>
      <c r="D5790" t="inlineStr">
        <is>
          <t>D</t>
        </is>
      </c>
      <c r="E5790" t="n">
        <v>35</v>
      </c>
      <c r="F5790" t="inlineStr">
        <is>
          <t>FA</t>
        </is>
      </c>
      <c r="G5790" t="inlineStr">
        <is>
          <t>FA</t>
        </is>
      </c>
      <c r="H5790" s="30" t="n">
        <v>1</v>
      </c>
      <c r="I5790" s="31" t="n">
        <v>0</v>
      </c>
      <c r="J5790" s="31" t="n"/>
      <c r="K5790" s="31" t="n">
        <v>0</v>
      </c>
      <c r="L5790" s="32" t="n"/>
      <c r="M5790" s="31" t="n">
        <v>0</v>
      </c>
      <c r="N5790" s="31" t="n">
        <v>0</v>
      </c>
      <c r="O5790" s="31" t="n"/>
      <c r="P5790" s="31" t="n"/>
      <c r="Q5790" s="31" t="n">
        <v>0</v>
      </c>
      <c r="R5790" s="31" t="n"/>
      <c r="S5790" s="32" t="n"/>
      <c r="T5790" s="32" t="n"/>
      <c r="V5790" t="inlineStr">
        <is>
          <t>01f6i</t>
        </is>
      </c>
      <c r="W5790" t="n">
        <v>3314</v>
      </c>
      <c r="X5790" t="n">
        <v>4783</v>
      </c>
      <c r="Z5790" t="inlineStr">
        <is>
          <t>Mat Clark ((N/A) D)</t>
        </is>
      </c>
    </row>
    <row r="5791">
      <c r="A5791" t="inlineStr">
        <is>
          <t>Mat Robinson</t>
        </is>
      </c>
      <c r="B5791" t="inlineStr">
        <is>
          <t>(N/A)</t>
        </is>
      </c>
      <c r="C5791" t="inlineStr">
        <is>
          <t>D</t>
        </is>
      </c>
      <c r="D5791" t="inlineStr">
        <is>
          <t>D</t>
        </is>
      </c>
      <c r="E5791" t="n">
        <v>40</v>
      </c>
      <c r="F5791" t="inlineStr">
        <is>
          <t>FA</t>
        </is>
      </c>
      <c r="G5791" t="inlineStr">
        <is>
          <t>FA</t>
        </is>
      </c>
      <c r="H5791" s="30" t="n">
        <v>1</v>
      </c>
      <c r="I5791" s="31" t="n">
        <v>0</v>
      </c>
      <c r="J5791" s="31" t="n"/>
      <c r="K5791" s="31" t="n">
        <v>0</v>
      </c>
      <c r="L5791" s="32" t="n"/>
      <c r="M5791" s="31" t="n">
        <v>0</v>
      </c>
      <c r="N5791" s="31" t="n">
        <v>0</v>
      </c>
      <c r="O5791" s="31" t="n"/>
      <c r="P5791" s="31" t="n"/>
      <c r="Q5791" s="31" t="n">
        <v>0</v>
      </c>
      <c r="R5791" s="31" t="n"/>
      <c r="S5791" s="32" t="n"/>
      <c r="T5791" s="32" t="n"/>
      <c r="V5791" t="inlineStr">
        <is>
          <t>05yjn</t>
        </is>
      </c>
      <c r="Z5791" t="inlineStr">
        <is>
          <t>Mat Robinson ((N/A) D)</t>
        </is>
      </c>
    </row>
    <row r="5792">
      <c r="A5792" t="inlineStr">
        <is>
          <t>Mat Robson</t>
        </is>
      </c>
      <c r="B5792" t="inlineStr">
        <is>
          <t>BUF</t>
        </is>
      </c>
      <c r="C5792" t="inlineStr">
        <is>
          <t>G</t>
        </is>
      </c>
      <c r="D5792" t="inlineStr">
        <is>
          <t>G</t>
        </is>
      </c>
      <c r="E5792" t="n">
        <v>30</v>
      </c>
      <c r="F5792" t="inlineStr">
        <is>
          <t>FA</t>
        </is>
      </c>
      <c r="G5792" t="inlineStr">
        <is>
          <t>FA</t>
        </is>
      </c>
      <c r="H5792" s="30" t="n">
        <v>1</v>
      </c>
      <c r="I5792" s="31" t="n">
        <v>0</v>
      </c>
      <c r="J5792" s="31" t="n"/>
      <c r="K5792" s="31" t="n">
        <v>0</v>
      </c>
      <c r="L5792" s="32" t="n"/>
      <c r="M5792" s="31" t="n">
        <v>0</v>
      </c>
      <c r="N5792" s="31" t="n">
        <v>0</v>
      </c>
      <c r="O5792" s="31" t="n"/>
      <c r="P5792" s="31" t="n"/>
      <c r="Q5792" s="31" t="n">
        <v>0</v>
      </c>
      <c r="R5792" s="31" t="n"/>
      <c r="S5792" s="32" t="n"/>
      <c r="T5792" s="32" t="n"/>
      <c r="V5792" t="inlineStr">
        <is>
          <t>04mug</t>
        </is>
      </c>
      <c r="W5792" t="n">
        <v>5938</v>
      </c>
      <c r="X5792" t="n">
        <v>8239</v>
      </c>
      <c r="Y5792" t="inlineStr">
        <is>
          <t>2827317d-5a7b-49e6-ab58-f8a6d9cd0ba9</t>
        </is>
      </c>
      <c r="Z5792" t="inlineStr">
        <is>
          <t>Mat Robson (BUF G)</t>
        </is>
      </c>
    </row>
    <row r="5793">
      <c r="A5793" t="inlineStr">
        <is>
          <t>Matej Chalupa</t>
        </is>
      </c>
      <c r="B5793" t="inlineStr">
        <is>
          <t>CHI</t>
        </is>
      </c>
      <c r="C5793" t="inlineStr">
        <is>
          <t>LW</t>
        </is>
      </c>
      <c r="D5793" t="inlineStr">
        <is>
          <t>F</t>
        </is>
      </c>
      <c r="E5793" t="n">
        <v>28</v>
      </c>
      <c r="F5793" t="inlineStr">
        <is>
          <t>FA</t>
        </is>
      </c>
      <c r="G5793" t="inlineStr">
        <is>
          <t>FA</t>
        </is>
      </c>
      <c r="H5793" s="30" t="n">
        <v>1</v>
      </c>
      <c r="I5793" s="31" t="n">
        <v>0</v>
      </c>
      <c r="J5793" s="31" t="n"/>
      <c r="K5793" s="31" t="n">
        <v>0</v>
      </c>
      <c r="L5793" s="32" t="n"/>
      <c r="M5793" s="31" t="n">
        <v>0</v>
      </c>
      <c r="N5793" s="31" t="n">
        <v>0</v>
      </c>
      <c r="O5793" s="31" t="n"/>
      <c r="P5793" s="31" t="n"/>
      <c r="Q5793" s="31" t="n">
        <v>0</v>
      </c>
      <c r="R5793" s="31" t="n"/>
      <c r="S5793" s="32" t="n"/>
      <c r="T5793" s="32" t="n"/>
      <c r="V5793" t="inlineStr">
        <is>
          <t>05k6z</t>
        </is>
      </c>
      <c r="W5793" t="n">
        <v>6331</v>
      </c>
      <c r="X5793" t="n">
        <v>8618</v>
      </c>
      <c r="Y5793" t="inlineStr">
        <is>
          <t>fbcb5ee7-d11e-475c-a945-9909dd49b515</t>
        </is>
      </c>
      <c r="Z5793" t="inlineStr">
        <is>
          <t>Matej Chalupa (CHI LW)</t>
        </is>
      </c>
    </row>
    <row r="5794">
      <c r="A5794" t="inlineStr">
        <is>
          <t>Matej Kaslik</t>
        </is>
      </c>
      <c r="B5794" t="inlineStr">
        <is>
          <t>(N/A)</t>
        </is>
      </c>
      <c r="C5794" t="inlineStr">
        <is>
          <t>LW</t>
        </is>
      </c>
      <c r="D5794" t="inlineStr">
        <is>
          <t>F</t>
        </is>
      </c>
      <c r="E5794" t="n">
        <v>24</v>
      </c>
      <c r="F5794" t="inlineStr">
        <is>
          <t>FA</t>
        </is>
      </c>
      <c r="G5794" t="inlineStr">
        <is>
          <t>FA</t>
        </is>
      </c>
      <c r="H5794" s="30" t="n">
        <v>1</v>
      </c>
      <c r="I5794" s="31" t="n">
        <v>0</v>
      </c>
      <c r="J5794" s="31" t="n"/>
      <c r="K5794" s="31" t="n">
        <v>0</v>
      </c>
      <c r="L5794" s="32" t="n"/>
      <c r="M5794" s="31" t="n">
        <v>0</v>
      </c>
      <c r="N5794" s="31" t="n">
        <v>0</v>
      </c>
      <c r="O5794" s="31" t="n"/>
      <c r="P5794" s="31" t="n"/>
      <c r="Q5794" s="31" t="n">
        <v>0</v>
      </c>
      <c r="R5794" s="31" t="n"/>
      <c r="S5794" s="32" t="n"/>
      <c r="T5794" s="32" t="n"/>
      <c r="V5794" t="inlineStr">
        <is>
          <t>05x9o</t>
        </is>
      </c>
      <c r="Y5794" t="inlineStr">
        <is>
          <t>6eaa1d11-f766-4eca-8761-169109b15393</t>
        </is>
      </c>
      <c r="Z5794" t="inlineStr">
        <is>
          <t>Matej Kaslik ((N/A) LW)</t>
        </is>
      </c>
    </row>
    <row r="5795">
      <c r="A5795" t="inlineStr">
        <is>
          <t>Matej Machovsky</t>
        </is>
      </c>
      <c r="B5795" t="inlineStr">
        <is>
          <t>(N/A)</t>
        </is>
      </c>
      <c r="C5795" t="inlineStr">
        <is>
          <t>G</t>
        </is>
      </c>
      <c r="D5795" t="inlineStr">
        <is>
          <t>G</t>
        </is>
      </c>
      <c r="E5795" t="n">
        <v>33</v>
      </c>
      <c r="F5795" t="inlineStr">
        <is>
          <t>FA</t>
        </is>
      </c>
      <c r="G5795" t="inlineStr">
        <is>
          <t>FA</t>
        </is>
      </c>
      <c r="H5795" s="30" t="n">
        <v>1</v>
      </c>
      <c r="I5795" s="31" t="n">
        <v>0</v>
      </c>
      <c r="J5795" s="31" t="n"/>
      <c r="K5795" s="31" t="n">
        <v>0</v>
      </c>
      <c r="L5795" s="32" t="n"/>
      <c r="M5795" s="31" t="n">
        <v>0</v>
      </c>
      <c r="N5795" s="31" t="n">
        <v>0</v>
      </c>
      <c r="O5795" s="31" t="n"/>
      <c r="P5795" s="31" t="n"/>
      <c r="Q5795" s="31" t="n">
        <v>0</v>
      </c>
      <c r="R5795" s="31" t="n"/>
      <c r="S5795" s="32" t="n"/>
      <c r="T5795" s="32" t="n"/>
      <c r="V5795" t="inlineStr">
        <is>
          <t>02y8x</t>
        </is>
      </c>
      <c r="W5795" t="n">
        <v>5401</v>
      </c>
      <c r="X5795" t="n">
        <v>7500</v>
      </c>
      <c r="Z5795" t="inlineStr">
        <is>
          <t>Matej Machovsky ((N/A) G)</t>
        </is>
      </c>
    </row>
    <row r="5796">
      <c r="A5796" t="inlineStr">
        <is>
          <t>Matej Marinov</t>
        </is>
      </c>
      <c r="B5796" t="inlineStr">
        <is>
          <t>(N/A)</t>
        </is>
      </c>
      <c r="C5796" t="inlineStr">
        <is>
          <t>G</t>
        </is>
      </c>
      <c r="D5796" t="inlineStr">
        <is>
          <t>G</t>
        </is>
      </c>
      <c r="E5796" t="n">
        <v>23</v>
      </c>
      <c r="F5796" t="inlineStr">
        <is>
          <t>FA</t>
        </is>
      </c>
      <c r="G5796" t="inlineStr">
        <is>
          <t>FA</t>
        </is>
      </c>
      <c r="H5796" s="30" t="n">
        <v>1</v>
      </c>
      <c r="I5796" s="31" t="n">
        <v>0</v>
      </c>
      <c r="J5796" s="31" t="n"/>
      <c r="K5796" s="31" t="n">
        <v>0</v>
      </c>
      <c r="L5796" s="32" t="n"/>
      <c r="M5796" s="31" t="n">
        <v>0</v>
      </c>
      <c r="N5796" s="31" t="n">
        <v>0</v>
      </c>
      <c r="O5796" s="31" t="n"/>
      <c r="P5796" s="31" t="n"/>
      <c r="Q5796" s="31" t="n">
        <v>0</v>
      </c>
      <c r="R5796" s="31" t="n"/>
      <c r="S5796" s="32" t="n"/>
      <c r="T5796" s="32" t="n"/>
      <c r="V5796" t="inlineStr">
        <is>
          <t>06yym</t>
        </is>
      </c>
      <c r="Z5796" t="inlineStr">
        <is>
          <t>Matej Marinov ((N/A) G)</t>
        </is>
      </c>
    </row>
    <row r="5797">
      <c r="A5797" t="inlineStr">
        <is>
          <t>Matej Mastalirsky</t>
        </is>
      </c>
      <c r="B5797" t="inlineStr">
        <is>
          <t>(N/A)</t>
        </is>
      </c>
      <c r="C5797" t="inlineStr">
        <is>
          <t>C</t>
        </is>
      </c>
      <c r="D5797" t="inlineStr">
        <is>
          <t>F</t>
        </is>
      </c>
      <c r="E5797" t="n">
        <v>21</v>
      </c>
      <c r="F5797" t="inlineStr">
        <is>
          <t>FA</t>
        </is>
      </c>
      <c r="G5797" t="inlineStr">
        <is>
          <t>FA</t>
        </is>
      </c>
      <c r="H5797" s="30" t="n">
        <v>1</v>
      </c>
      <c r="I5797" s="31" t="n">
        <v>0</v>
      </c>
      <c r="J5797" s="31" t="n"/>
      <c r="K5797" s="31" t="n">
        <v>0</v>
      </c>
      <c r="L5797" s="32" t="n"/>
      <c r="M5797" s="31" t="n">
        <v>0</v>
      </c>
      <c r="N5797" s="31" t="n">
        <v>0</v>
      </c>
      <c r="O5797" s="31" t="n"/>
      <c r="P5797" s="31" t="n"/>
      <c r="Q5797" s="31" t="n">
        <v>0</v>
      </c>
      <c r="R5797" s="31" t="n"/>
      <c r="S5797" s="32" t="n"/>
      <c r="T5797" s="32" t="n"/>
      <c r="V5797" t="inlineStr">
        <is>
          <t>06iak</t>
        </is>
      </c>
      <c r="Z5797" t="inlineStr">
        <is>
          <t>Matej Mastalirsky ((N/A) C)</t>
        </is>
      </c>
    </row>
    <row r="5798">
      <c r="A5798" t="inlineStr">
        <is>
          <t>Matej Paulovic</t>
        </is>
      </c>
      <c r="B5798" t="inlineStr">
        <is>
          <t>DAL</t>
        </is>
      </c>
      <c r="C5798" t="inlineStr">
        <is>
          <t>LW</t>
        </is>
      </c>
      <c r="D5798" t="inlineStr">
        <is>
          <t>F</t>
        </is>
      </c>
      <c r="E5798" t="n">
        <v>32</v>
      </c>
      <c r="F5798" t="inlineStr">
        <is>
          <t>FA</t>
        </is>
      </c>
      <c r="G5798" t="inlineStr">
        <is>
          <t>FA</t>
        </is>
      </c>
      <c r="H5798" s="30" t="n">
        <v>1</v>
      </c>
      <c r="I5798" s="31" t="n">
        <v>0</v>
      </c>
      <c r="J5798" s="31" t="n"/>
      <c r="K5798" s="31" t="n">
        <v>0</v>
      </c>
      <c r="L5798" s="32" t="n"/>
      <c r="M5798" s="31" t="n">
        <v>0</v>
      </c>
      <c r="N5798" s="31" t="n">
        <v>0</v>
      </c>
      <c r="O5798" s="31" t="n"/>
      <c r="P5798" s="31" t="n"/>
      <c r="Q5798" s="31" t="n">
        <v>0</v>
      </c>
      <c r="R5798" s="31" t="n"/>
      <c r="S5798" s="32" t="n"/>
      <c r="T5798" s="32" t="n"/>
      <c r="V5798" t="inlineStr">
        <is>
          <t>031qy</t>
        </is>
      </c>
      <c r="Z5798" t="inlineStr">
        <is>
          <t>Matej Paulovic (DAL LW)</t>
        </is>
      </c>
    </row>
    <row r="5799">
      <c r="A5799" t="inlineStr">
        <is>
          <t>Matej Pekar</t>
        </is>
      </c>
      <c r="B5799" t="inlineStr">
        <is>
          <t>(N/A)</t>
        </is>
      </c>
      <c r="C5799" t="inlineStr">
        <is>
          <t>C</t>
        </is>
      </c>
      <c r="D5799" t="inlineStr">
        <is>
          <t>F</t>
        </is>
      </c>
      <c r="E5799" t="n">
        <v>26</v>
      </c>
      <c r="F5799" t="inlineStr">
        <is>
          <t>FA</t>
        </is>
      </c>
      <c r="G5799" t="inlineStr">
        <is>
          <t>FA</t>
        </is>
      </c>
      <c r="H5799" s="30" t="n">
        <v>1</v>
      </c>
      <c r="I5799" s="31" t="n">
        <v>0</v>
      </c>
      <c r="J5799" s="31" t="n"/>
      <c r="K5799" s="31" t="n">
        <v>0</v>
      </c>
      <c r="L5799" s="32" t="n"/>
      <c r="M5799" s="31" t="n">
        <v>0</v>
      </c>
      <c r="N5799" s="31" t="n">
        <v>0</v>
      </c>
      <c r="O5799" s="31" t="n"/>
      <c r="P5799" s="31" t="n"/>
      <c r="Q5799" s="31" t="n">
        <v>0</v>
      </c>
      <c r="R5799" s="31" t="n"/>
      <c r="S5799" s="32" t="n"/>
      <c r="T5799" s="32" t="n"/>
      <c r="V5799" t="inlineStr">
        <is>
          <t>04qz1</t>
        </is>
      </c>
      <c r="W5799" t="n">
        <v>5751</v>
      </c>
      <c r="X5799" t="n">
        <v>7992</v>
      </c>
      <c r="Y5799" t="inlineStr">
        <is>
          <t>86fbe6a6-307b-4175-82f5-20b014bac8c4</t>
        </is>
      </c>
      <c r="Z5799" t="inlineStr">
        <is>
          <t>Matej Pekar ((N/A) C)</t>
        </is>
      </c>
    </row>
    <row r="5800">
      <c r="A5800" t="inlineStr">
        <is>
          <t>Matej Pekar</t>
        </is>
      </c>
      <c r="B5800" t="inlineStr">
        <is>
          <t>(N/A)</t>
        </is>
      </c>
      <c r="C5800" t="inlineStr">
        <is>
          <t>C</t>
        </is>
      </c>
      <c r="D5800" t="inlineStr">
        <is>
          <t>F</t>
        </is>
      </c>
      <c r="E5800" t="n">
        <v>19</v>
      </c>
      <c r="F5800" t="inlineStr">
        <is>
          <t>FA</t>
        </is>
      </c>
      <c r="G5800" t="inlineStr">
        <is>
          <t>FA</t>
        </is>
      </c>
      <c r="H5800" s="30" t="n">
        <v>1</v>
      </c>
      <c r="I5800" s="31" t="n">
        <v>0</v>
      </c>
      <c r="J5800" s="31" t="n"/>
      <c r="K5800" s="31" t="n">
        <v>0</v>
      </c>
      <c r="L5800" s="32" t="n"/>
      <c r="M5800" s="31" t="n">
        <v>0</v>
      </c>
      <c r="N5800" s="31" t="n">
        <v>0</v>
      </c>
      <c r="O5800" s="31" t="n"/>
      <c r="P5800" s="31" t="n"/>
      <c r="Q5800" s="31" t="n">
        <v>0</v>
      </c>
      <c r="R5800" s="31" t="n"/>
      <c r="S5800" s="32" t="n"/>
      <c r="T5800" s="32" t="n"/>
      <c r="V5800" t="inlineStr">
        <is>
          <t>0730b</t>
        </is>
      </c>
      <c r="Z5800" t="inlineStr">
        <is>
          <t>Matej Pekar ((N/A) C) #2</t>
        </is>
      </c>
    </row>
    <row r="5801">
      <c r="A5801" t="inlineStr">
        <is>
          <t>Matej Pinkas</t>
        </is>
      </c>
      <c r="B5801" t="inlineStr">
        <is>
          <t>(N/A)</t>
        </is>
      </c>
      <c r="C5801" t="inlineStr">
        <is>
          <t>D</t>
        </is>
      </c>
      <c r="D5801" t="inlineStr">
        <is>
          <t>D</t>
        </is>
      </c>
      <c r="E5801" t="n">
        <v>22</v>
      </c>
      <c r="F5801" t="inlineStr">
        <is>
          <t>FA</t>
        </is>
      </c>
      <c r="G5801" t="inlineStr">
        <is>
          <t>FA</t>
        </is>
      </c>
      <c r="H5801" s="30" t="n">
        <v>1</v>
      </c>
      <c r="I5801" s="31" t="n">
        <v>0</v>
      </c>
      <c r="J5801" s="31" t="n"/>
      <c r="K5801" s="31" t="n">
        <v>0</v>
      </c>
      <c r="L5801" s="32" t="n"/>
      <c r="M5801" s="31" t="n">
        <v>0</v>
      </c>
      <c r="N5801" s="31" t="n">
        <v>0</v>
      </c>
      <c r="O5801" s="31" t="n"/>
      <c r="P5801" s="31" t="n"/>
      <c r="Q5801" s="31" t="n">
        <v>0</v>
      </c>
      <c r="R5801" s="31" t="n"/>
      <c r="S5801" s="32" t="n"/>
      <c r="T5801" s="32" t="n"/>
      <c r="V5801" t="inlineStr">
        <is>
          <t>060px</t>
        </is>
      </c>
      <c r="Z5801" t="inlineStr">
        <is>
          <t>Matej Pinkas ((N/A) D)</t>
        </is>
      </c>
    </row>
    <row r="5802">
      <c r="A5802" t="inlineStr">
        <is>
          <t>Matej Stransky</t>
        </is>
      </c>
      <c r="B5802" t="inlineStr">
        <is>
          <t>(N/A)</t>
        </is>
      </c>
      <c r="C5802" t="inlineStr">
        <is>
          <t>RW</t>
        </is>
      </c>
      <c r="D5802" t="inlineStr">
        <is>
          <t>F</t>
        </is>
      </c>
      <c r="E5802" t="n">
        <v>33</v>
      </c>
      <c r="F5802" t="inlineStr">
        <is>
          <t>FA</t>
        </is>
      </c>
      <c r="G5802" t="inlineStr">
        <is>
          <t>FA</t>
        </is>
      </c>
      <c r="H5802" s="30" t="n">
        <v>1</v>
      </c>
      <c r="I5802" s="31" t="n">
        <v>0</v>
      </c>
      <c r="J5802" s="31" t="n"/>
      <c r="K5802" s="31" t="n">
        <v>0</v>
      </c>
      <c r="L5802" s="32" t="n"/>
      <c r="M5802" s="31" t="n">
        <v>0</v>
      </c>
      <c r="N5802" s="31" t="n">
        <v>0</v>
      </c>
      <c r="O5802" s="31" t="n"/>
      <c r="P5802" s="31" t="n"/>
      <c r="Q5802" s="31" t="n">
        <v>0</v>
      </c>
      <c r="R5802" s="31" t="n"/>
      <c r="S5802" s="32" t="n"/>
      <c r="T5802" s="32" t="n"/>
      <c r="V5802" t="inlineStr">
        <is>
          <t>02fzl</t>
        </is>
      </c>
      <c r="W5802" t="n">
        <v>4521</v>
      </c>
      <c r="X5802" t="n">
        <v>5530</v>
      </c>
      <c r="Z5802" t="inlineStr">
        <is>
          <t>Matej Stransky ((N/A) RW)</t>
        </is>
      </c>
    </row>
    <row r="5803">
      <c r="A5803" t="inlineStr">
        <is>
          <t>Matej Svoboda</t>
        </is>
      </c>
      <c r="B5803" t="inlineStr">
        <is>
          <t>(N/A)</t>
        </is>
      </c>
      <c r="C5803" t="inlineStr">
        <is>
          <t>LW</t>
        </is>
      </c>
      <c r="D5803" t="inlineStr">
        <is>
          <t>F</t>
        </is>
      </c>
      <c r="E5803" t="n">
        <v>26</v>
      </c>
      <c r="F5803" t="inlineStr">
        <is>
          <t>FA</t>
        </is>
      </c>
      <c r="G5803" t="inlineStr">
        <is>
          <t>FA</t>
        </is>
      </c>
      <c r="H5803" s="30" t="n">
        <v>1</v>
      </c>
      <c r="I5803" s="31" t="n">
        <v>0</v>
      </c>
      <c r="J5803" s="31" t="n"/>
      <c r="K5803" s="31" t="n">
        <v>0</v>
      </c>
      <c r="L5803" s="32" t="n"/>
      <c r="M5803" s="31" t="n">
        <v>0</v>
      </c>
      <c r="N5803" s="31" t="n">
        <v>0</v>
      </c>
      <c r="O5803" s="31" t="n"/>
      <c r="P5803" s="31" t="n"/>
      <c r="Q5803" s="31" t="n">
        <v>0</v>
      </c>
      <c r="R5803" s="31" t="n"/>
      <c r="S5803" s="32" t="n"/>
      <c r="T5803" s="32" t="n"/>
      <c r="V5803" t="inlineStr">
        <is>
          <t>04r67</t>
        </is>
      </c>
      <c r="Z5803" t="inlineStr">
        <is>
          <t>Matej Svoboda ((N/A) LW)</t>
        </is>
      </c>
    </row>
    <row r="5804">
      <c r="A5804" t="inlineStr">
        <is>
          <t>Matej Tomek</t>
        </is>
      </c>
      <c r="B5804" t="inlineStr">
        <is>
          <t>(N/A)</t>
        </is>
      </c>
      <c r="C5804" t="inlineStr">
        <is>
          <t>G</t>
        </is>
      </c>
      <c r="D5804" t="inlineStr">
        <is>
          <t>G</t>
        </is>
      </c>
      <c r="E5804" t="n">
        <v>29</v>
      </c>
      <c r="F5804" t="inlineStr">
        <is>
          <t>FA</t>
        </is>
      </c>
      <c r="G5804" t="inlineStr">
        <is>
          <t>FA</t>
        </is>
      </c>
      <c r="H5804" s="30" t="n">
        <v>1</v>
      </c>
      <c r="I5804" s="31" t="n">
        <v>0</v>
      </c>
      <c r="J5804" s="31" t="n"/>
      <c r="K5804" s="31" t="n">
        <v>0</v>
      </c>
      <c r="L5804" s="32" t="n"/>
      <c r="M5804" s="31" t="n">
        <v>0</v>
      </c>
      <c r="N5804" s="31" t="n">
        <v>0</v>
      </c>
      <c r="O5804" s="31" t="n"/>
      <c r="P5804" s="31" t="n"/>
      <c r="Q5804" s="31" t="n">
        <v>0</v>
      </c>
      <c r="R5804" s="31" t="n"/>
      <c r="S5804" s="32" t="n"/>
      <c r="T5804" s="32" t="n"/>
      <c r="V5804" t="inlineStr">
        <is>
          <t>03p28</t>
        </is>
      </c>
      <c r="W5804" t="n">
        <v>4806</v>
      </c>
      <c r="X5804" t="n">
        <v>6832</v>
      </c>
      <c r="Z5804" t="inlineStr">
        <is>
          <t>Matej Tomek ((N/A) G)</t>
        </is>
      </c>
    </row>
    <row r="5805">
      <c r="A5805" t="inlineStr">
        <is>
          <t>Mateo Nobert</t>
        </is>
      </c>
      <c r="B5805" t="inlineStr">
        <is>
          <t>VGK</t>
        </is>
      </c>
      <c r="C5805" t="inlineStr">
        <is>
          <t>C</t>
        </is>
      </c>
      <c r="D5805" t="inlineStr">
        <is>
          <t>F</t>
        </is>
      </c>
      <c r="E5805" t="n">
        <v>19</v>
      </c>
      <c r="F5805" t="inlineStr">
        <is>
          <t>FA</t>
        </is>
      </c>
      <c r="G5805" t="inlineStr">
        <is>
          <t>FA</t>
        </is>
      </c>
      <c r="H5805" s="30" t="n">
        <v>1</v>
      </c>
      <c r="I5805" s="31" t="n">
        <v>0</v>
      </c>
      <c r="J5805" s="31" t="n"/>
      <c r="K5805" s="31" t="n">
        <v>0</v>
      </c>
      <c r="L5805" s="32" t="n"/>
      <c r="M5805" s="31" t="n">
        <v>0</v>
      </c>
      <c r="N5805" s="31" t="n">
        <v>0</v>
      </c>
      <c r="O5805" s="31" t="n"/>
      <c r="P5805" s="31" t="n"/>
      <c r="Q5805" s="31" t="n">
        <v>0</v>
      </c>
      <c r="R5805" s="31" t="n"/>
      <c r="S5805" s="32" t="n"/>
      <c r="T5805" s="32" t="n"/>
      <c r="V5805" t="inlineStr">
        <is>
          <t>06tmv</t>
        </is>
      </c>
      <c r="W5805" t="n">
        <v>7492</v>
      </c>
      <c r="Y5805" t="inlineStr">
        <is>
          <t>7587e26d-dbc1-4949-82a5-9011cfde7974</t>
        </is>
      </c>
      <c r="Z5805" t="inlineStr">
        <is>
          <t>Mateo Nobert (VGK C)</t>
        </is>
      </c>
    </row>
    <row r="5806">
      <c r="A5806" t="inlineStr">
        <is>
          <t>Matheson Iacopelli</t>
        </is>
      </c>
      <c r="B5806" t="inlineStr">
        <is>
          <t>(N/A)</t>
        </is>
      </c>
      <c r="C5806" t="inlineStr">
        <is>
          <t>RW</t>
        </is>
      </c>
      <c r="D5806" t="inlineStr">
        <is>
          <t>F</t>
        </is>
      </c>
      <c r="E5806" t="n">
        <v>32</v>
      </c>
      <c r="F5806" t="inlineStr">
        <is>
          <t>FA</t>
        </is>
      </c>
      <c r="G5806" t="inlineStr">
        <is>
          <t>FA</t>
        </is>
      </c>
      <c r="H5806" s="30" t="n">
        <v>1</v>
      </c>
      <c r="I5806" s="31" t="n">
        <v>0</v>
      </c>
      <c r="J5806" s="31" t="n"/>
      <c r="K5806" s="31" t="n">
        <v>0</v>
      </c>
      <c r="L5806" s="32" t="n"/>
      <c r="M5806" s="31" t="n">
        <v>0</v>
      </c>
      <c r="N5806" s="31" t="n">
        <v>0</v>
      </c>
      <c r="O5806" s="31" t="n"/>
      <c r="P5806" s="31" t="n"/>
      <c r="Q5806" s="31" t="n">
        <v>0</v>
      </c>
      <c r="R5806" s="31" t="n"/>
      <c r="S5806" s="32" t="n"/>
      <c r="T5806" s="32" t="n"/>
      <c r="V5806" t="inlineStr">
        <is>
          <t>03ebm</t>
        </is>
      </c>
      <c r="W5806" t="n">
        <v>4484</v>
      </c>
      <c r="X5806" t="n">
        <v>6452</v>
      </c>
      <c r="Z5806" t="inlineStr">
        <is>
          <t>Matheson Iacopelli ((N/A) RW)</t>
        </is>
      </c>
    </row>
    <row r="5807">
      <c r="A5807" t="inlineStr">
        <is>
          <t>Mathew Campagna</t>
        </is>
      </c>
      <c r="B5807" t="inlineStr">
        <is>
          <t>(N/A)</t>
        </is>
      </c>
      <c r="C5807" t="inlineStr">
        <is>
          <t>C</t>
        </is>
      </c>
      <c r="D5807" t="inlineStr">
        <is>
          <t>F</t>
        </is>
      </c>
      <c r="E5807" t="n">
        <v>32</v>
      </c>
      <c r="F5807" t="inlineStr">
        <is>
          <t>FA</t>
        </is>
      </c>
      <c r="G5807" t="inlineStr">
        <is>
          <t>FA</t>
        </is>
      </c>
      <c r="H5807" s="30" t="n">
        <v>1</v>
      </c>
      <c r="I5807" s="31" t="n">
        <v>0</v>
      </c>
      <c r="J5807" s="31" t="n"/>
      <c r="K5807" s="31" t="n">
        <v>0</v>
      </c>
      <c r="L5807" s="32" t="n"/>
      <c r="M5807" s="31" t="n">
        <v>0</v>
      </c>
      <c r="N5807" s="31" t="n">
        <v>0</v>
      </c>
      <c r="O5807" s="31" t="n"/>
      <c r="P5807" s="31" t="n"/>
      <c r="Q5807" s="31" t="n">
        <v>0</v>
      </c>
      <c r="R5807" s="31" t="n"/>
      <c r="S5807" s="32" t="n"/>
      <c r="T5807" s="32" t="n"/>
      <c r="V5807" t="inlineStr">
        <is>
          <t>038lg</t>
        </is>
      </c>
      <c r="X5807" t="n">
        <v>6250</v>
      </c>
      <c r="Z5807" t="inlineStr">
        <is>
          <t>Mathew Campagna ((N/A) C)</t>
        </is>
      </c>
    </row>
    <row r="5808">
      <c r="A5808" t="inlineStr">
        <is>
          <t>Mathew Hill</t>
        </is>
      </c>
      <c r="B5808" t="inlineStr">
        <is>
          <t>(N/A)</t>
        </is>
      </c>
      <c r="C5808" t="inlineStr">
        <is>
          <t>D</t>
        </is>
      </c>
      <c r="D5808" t="inlineStr">
        <is>
          <t>D</t>
        </is>
      </c>
      <c r="E5808" t="n">
        <v>25</v>
      </c>
      <c r="F5808" t="inlineStr">
        <is>
          <t>FA</t>
        </is>
      </c>
      <c r="G5808" t="inlineStr">
        <is>
          <t>FA</t>
        </is>
      </c>
      <c r="H5808" s="30" t="n">
        <v>1</v>
      </c>
      <c r="I5808" s="31" t="n">
        <v>0</v>
      </c>
      <c r="J5808" s="31" t="n"/>
      <c r="K5808" s="31" t="n">
        <v>0</v>
      </c>
      <c r="L5808" s="32" t="n"/>
      <c r="M5808" s="31" t="n">
        <v>0</v>
      </c>
      <c r="N5808" s="31" t="n">
        <v>0</v>
      </c>
      <c r="O5808" s="31" t="n"/>
      <c r="P5808" s="31" t="n"/>
      <c r="Q5808" s="31" t="n">
        <v>0</v>
      </c>
      <c r="R5808" s="31" t="n"/>
      <c r="S5808" s="32" t="n"/>
      <c r="T5808" s="32" t="n"/>
      <c r="V5808" t="inlineStr">
        <is>
          <t>051vt</t>
        </is>
      </c>
      <c r="X5808" t="n">
        <v>8463</v>
      </c>
      <c r="Z5808" t="inlineStr">
        <is>
          <t>Mathew Hill ((N/A) D)</t>
        </is>
      </c>
    </row>
    <row r="5809">
      <c r="A5809" t="inlineStr">
        <is>
          <t>Mathew Maione</t>
        </is>
      </c>
      <c r="B5809" t="inlineStr">
        <is>
          <t>(N/A)</t>
        </is>
      </c>
      <c r="C5809" t="inlineStr">
        <is>
          <t>D</t>
        </is>
      </c>
      <c r="D5809" t="inlineStr">
        <is>
          <t>D</t>
        </is>
      </c>
      <c r="E5809" t="n">
        <v>35</v>
      </c>
      <c r="F5809" t="inlineStr">
        <is>
          <t>FA</t>
        </is>
      </c>
      <c r="G5809" t="inlineStr">
        <is>
          <t>FA</t>
        </is>
      </c>
      <c r="H5809" s="30" t="n">
        <v>1</v>
      </c>
      <c r="I5809" s="31" t="n">
        <v>0</v>
      </c>
      <c r="J5809" s="31" t="n"/>
      <c r="K5809" s="31" t="n">
        <v>0</v>
      </c>
      <c r="L5809" s="32" t="n"/>
      <c r="M5809" s="31" t="n">
        <v>0</v>
      </c>
      <c r="N5809" s="31" t="n">
        <v>0</v>
      </c>
      <c r="O5809" s="31" t="n"/>
      <c r="P5809" s="31" t="n"/>
      <c r="Q5809" s="31" t="n">
        <v>0</v>
      </c>
      <c r="R5809" s="31" t="n"/>
      <c r="S5809" s="32" t="n"/>
      <c r="T5809" s="32" t="n"/>
      <c r="V5809" t="inlineStr">
        <is>
          <t>04xpb</t>
        </is>
      </c>
      <c r="Z5809" t="inlineStr">
        <is>
          <t>Mathew Maione ((N/A) D)</t>
        </is>
      </c>
    </row>
    <row r="5810">
      <c r="A5810" t="inlineStr">
        <is>
          <t>Mathew Santos</t>
        </is>
      </c>
      <c r="B5810" t="inlineStr">
        <is>
          <t>(N/A)</t>
        </is>
      </c>
      <c r="C5810" t="inlineStr">
        <is>
          <t>RW</t>
        </is>
      </c>
      <c r="D5810" t="inlineStr">
        <is>
          <t>F</t>
        </is>
      </c>
      <c r="E5810" t="n">
        <v>31</v>
      </c>
      <c r="F5810" t="inlineStr">
        <is>
          <t>FA</t>
        </is>
      </c>
      <c r="G5810" t="inlineStr">
        <is>
          <t>FA</t>
        </is>
      </c>
      <c r="H5810" s="30" t="n">
        <v>1</v>
      </c>
      <c r="I5810" s="31" t="n">
        <v>0</v>
      </c>
      <c r="J5810" s="31" t="n"/>
      <c r="K5810" s="31" t="n">
        <v>0</v>
      </c>
      <c r="L5810" s="32" t="n"/>
      <c r="M5810" s="31" t="n">
        <v>0</v>
      </c>
      <c r="N5810" s="31" t="n">
        <v>0</v>
      </c>
      <c r="O5810" s="31" t="n"/>
      <c r="P5810" s="31" t="n"/>
      <c r="Q5810" s="31" t="n">
        <v>0</v>
      </c>
      <c r="R5810" s="31" t="n"/>
      <c r="S5810" s="32" t="n"/>
      <c r="T5810" s="32" t="n"/>
      <c r="V5810" t="inlineStr">
        <is>
          <t>03z96</t>
        </is>
      </c>
      <c r="X5810" t="n">
        <v>7393</v>
      </c>
      <c r="Z5810" t="inlineStr">
        <is>
          <t>Mathew Santos ((N/A) RW)</t>
        </is>
      </c>
    </row>
    <row r="5811">
      <c r="A5811" t="inlineStr">
        <is>
          <t>Mathew Ward</t>
        </is>
      </c>
      <c r="B5811" t="inlineStr">
        <is>
          <t>(N/A)</t>
        </is>
      </c>
      <c r="C5811" t="inlineStr">
        <is>
          <t>C</t>
        </is>
      </c>
      <c r="D5811" t="inlineStr">
        <is>
          <t>F</t>
        </is>
      </c>
      <c r="E5811" t="n">
        <v>22</v>
      </c>
      <c r="F5811" t="inlineStr">
        <is>
          <t>FA</t>
        </is>
      </c>
      <c r="G5811" t="inlineStr">
        <is>
          <t>FA</t>
        </is>
      </c>
      <c r="H5811" s="30" t="n">
        <v>1</v>
      </c>
      <c r="I5811" s="31" t="n">
        <v>0</v>
      </c>
      <c r="J5811" s="31" t="n"/>
      <c r="K5811" s="31" t="n">
        <v>0</v>
      </c>
      <c r="L5811" s="32" t="n"/>
      <c r="M5811" s="31" t="n">
        <v>0</v>
      </c>
      <c r="N5811" s="31" t="n">
        <v>0</v>
      </c>
      <c r="O5811" s="31" t="n"/>
      <c r="P5811" s="31" t="n"/>
      <c r="Q5811" s="31" t="n">
        <v>0</v>
      </c>
      <c r="R5811" s="31" t="n"/>
      <c r="S5811" s="32" t="n"/>
      <c r="T5811" s="32" t="n"/>
      <c r="V5811" t="inlineStr">
        <is>
          <t>061i3</t>
        </is>
      </c>
      <c r="Z5811" t="inlineStr">
        <is>
          <t>Mathew Ward ((N/A) C)</t>
        </is>
      </c>
    </row>
    <row r="5812">
      <c r="A5812" t="inlineStr">
        <is>
          <t>Mathias Bau</t>
        </is>
      </c>
      <c r="B5812" t="inlineStr">
        <is>
          <t>(N/A)</t>
        </is>
      </c>
      <c r="C5812" t="inlineStr">
        <is>
          <t>LW</t>
        </is>
      </c>
      <c r="D5812" t="inlineStr">
        <is>
          <t>F</t>
        </is>
      </c>
      <c r="E5812" t="n">
        <v>33</v>
      </c>
      <c r="F5812" t="inlineStr">
        <is>
          <t>FA</t>
        </is>
      </c>
      <c r="G5812" t="inlineStr">
        <is>
          <t>FA</t>
        </is>
      </c>
      <c r="H5812" s="30" t="n">
        <v>1</v>
      </c>
      <c r="I5812" s="31" t="n">
        <v>0</v>
      </c>
      <c r="J5812" s="31" t="n"/>
      <c r="K5812" s="31" t="n">
        <v>0</v>
      </c>
      <c r="L5812" s="32" t="n"/>
      <c r="M5812" s="31" t="n">
        <v>0</v>
      </c>
      <c r="N5812" s="31" t="n">
        <v>0</v>
      </c>
      <c r="O5812" s="31" t="n"/>
      <c r="P5812" s="31" t="n"/>
      <c r="Q5812" s="31" t="n">
        <v>0</v>
      </c>
      <c r="R5812" s="31" t="n"/>
      <c r="S5812" s="32" t="n"/>
      <c r="T5812" s="32" t="n"/>
      <c r="V5812" t="inlineStr">
        <is>
          <t>04l3t</t>
        </is>
      </c>
      <c r="W5812" t="n">
        <v>5813</v>
      </c>
      <c r="X5812" t="n">
        <v>7776</v>
      </c>
      <c r="Z5812" t="inlineStr">
        <is>
          <t>Mathias Bau ((N/A) LW)</t>
        </is>
      </c>
    </row>
    <row r="5813">
      <c r="A5813" t="inlineStr">
        <is>
          <t>Mathias Brome</t>
        </is>
      </c>
      <c r="B5813" t="inlineStr">
        <is>
          <t>(N/A)</t>
        </is>
      </c>
      <c r="C5813" t="inlineStr">
        <is>
          <t>LW</t>
        </is>
      </c>
      <c r="D5813" t="inlineStr">
        <is>
          <t>F</t>
        </is>
      </c>
      <c r="E5813" t="n">
        <v>32</v>
      </c>
      <c r="F5813" t="inlineStr">
        <is>
          <t>FA</t>
        </is>
      </c>
      <c r="G5813" t="inlineStr">
        <is>
          <t>FA</t>
        </is>
      </c>
      <c r="H5813" s="30" t="n">
        <v>1</v>
      </c>
      <c r="I5813" s="31" t="n">
        <v>0</v>
      </c>
      <c r="J5813" s="31" t="n"/>
      <c r="K5813" s="31" t="n">
        <v>0</v>
      </c>
      <c r="L5813" s="32" t="n"/>
      <c r="M5813" s="31" t="n">
        <v>0</v>
      </c>
      <c r="N5813" s="31" t="n">
        <v>0</v>
      </c>
      <c r="O5813" s="31" t="n"/>
      <c r="P5813" s="31" t="n"/>
      <c r="Q5813" s="31" t="n">
        <v>0</v>
      </c>
      <c r="R5813" s="31" t="n"/>
      <c r="S5813" s="32" t="n"/>
      <c r="T5813" s="32" t="n"/>
      <c r="V5813" t="inlineStr">
        <is>
          <t>04z6f</t>
        </is>
      </c>
      <c r="W5813" t="n">
        <v>6266</v>
      </c>
      <c r="X5813" t="n">
        <v>8610</v>
      </c>
      <c r="Y5813" t="inlineStr">
        <is>
          <t>305f8667-05ac-491a-92b6-60452da435a6</t>
        </is>
      </c>
      <c r="Z5813" t="inlineStr">
        <is>
          <t>Mathias Brome ((N/A) LW)</t>
        </is>
      </c>
    </row>
    <row r="5814">
      <c r="A5814" t="inlineStr">
        <is>
          <t>Mathias Dehli</t>
        </is>
      </c>
      <c r="B5814" t="inlineStr">
        <is>
          <t>(N/A)</t>
        </is>
      </c>
      <c r="C5814" t="inlineStr">
        <is>
          <t>C</t>
        </is>
      </c>
      <c r="D5814" t="inlineStr">
        <is>
          <t>F</t>
        </is>
      </c>
      <c r="E5814" t="n">
        <v>20</v>
      </c>
      <c r="F5814" t="inlineStr">
        <is>
          <t>FA</t>
        </is>
      </c>
      <c r="G5814" t="inlineStr">
        <is>
          <t>FA</t>
        </is>
      </c>
      <c r="H5814" s="30" t="n">
        <v>1</v>
      </c>
      <c r="I5814" s="31" t="n">
        <v>0</v>
      </c>
      <c r="J5814" s="31" t="n"/>
      <c r="K5814" s="31" t="n">
        <v>0</v>
      </c>
      <c r="L5814" s="32" t="n"/>
      <c r="M5814" s="31" t="n">
        <v>0</v>
      </c>
      <c r="N5814" s="31" t="n">
        <v>0</v>
      </c>
      <c r="O5814" s="31" t="n"/>
      <c r="P5814" s="31" t="n"/>
      <c r="Q5814" s="31" t="n">
        <v>0</v>
      </c>
      <c r="R5814" s="31" t="n"/>
      <c r="S5814" s="32" t="n"/>
      <c r="T5814" s="32" t="n"/>
      <c r="V5814" t="inlineStr">
        <is>
          <t>06pe0</t>
        </is>
      </c>
      <c r="Z5814" t="inlineStr">
        <is>
          <t>Mathias Dehli ((N/A) C)</t>
        </is>
      </c>
    </row>
    <row r="5815">
      <c r="A5815" t="inlineStr">
        <is>
          <t>Mathias Emilio Pettersen</t>
        </is>
      </c>
      <c r="B5815" t="inlineStr">
        <is>
          <t>DAL</t>
        </is>
      </c>
      <c r="C5815" t="inlineStr">
        <is>
          <t>C</t>
        </is>
      </c>
      <c r="D5815" t="inlineStr">
        <is>
          <t>F</t>
        </is>
      </c>
      <c r="E5815" t="n">
        <v>26</v>
      </c>
      <c r="F5815" t="inlineStr">
        <is>
          <t>FA</t>
        </is>
      </c>
      <c r="G5815" t="inlineStr">
        <is>
          <t>FA</t>
        </is>
      </c>
      <c r="H5815" s="30" t="n">
        <v>1</v>
      </c>
      <c r="I5815" s="31" t="n">
        <v>0</v>
      </c>
      <c r="J5815" s="31" t="n"/>
      <c r="K5815" s="31" t="n">
        <v>0</v>
      </c>
      <c r="L5815" s="32" t="n"/>
      <c r="M5815" s="31" t="n">
        <v>0</v>
      </c>
      <c r="N5815" s="31" t="n">
        <v>0</v>
      </c>
      <c r="O5815" s="31" t="n"/>
      <c r="P5815" s="31" t="n"/>
      <c r="Q5815" s="31" t="n">
        <v>0</v>
      </c>
      <c r="R5815" s="31" t="n"/>
      <c r="S5815" s="32" t="n"/>
      <c r="T5815" s="32" t="n"/>
      <c r="V5815" t="inlineStr">
        <is>
          <t>04r0l</t>
        </is>
      </c>
      <c r="W5815" t="n">
        <v>5936</v>
      </c>
      <c r="X5815" t="n">
        <v>8064</v>
      </c>
      <c r="Y5815" t="inlineStr">
        <is>
          <t>a9ecb81c-354e-466f-8f39-b9aeae22e9ec</t>
        </is>
      </c>
      <c r="Z5815" t="inlineStr">
        <is>
          <t>Mathias Emilio Pettersen (DAL C)</t>
        </is>
      </c>
    </row>
    <row r="5816">
      <c r="A5816" t="inlineStr">
        <is>
          <t>Mathias From</t>
        </is>
      </c>
      <c r="B5816" t="inlineStr">
        <is>
          <t>CHI</t>
        </is>
      </c>
      <c r="C5816" t="inlineStr">
        <is>
          <t>LW</t>
        </is>
      </c>
      <c r="D5816" t="inlineStr">
        <is>
          <t>F</t>
        </is>
      </c>
      <c r="E5816" t="n">
        <v>28</v>
      </c>
      <c r="F5816" t="inlineStr">
        <is>
          <t>FA</t>
        </is>
      </c>
      <c r="G5816" t="inlineStr">
        <is>
          <t>FA</t>
        </is>
      </c>
      <c r="H5816" s="30" t="n">
        <v>1</v>
      </c>
      <c r="I5816" s="31" t="n">
        <v>0</v>
      </c>
      <c r="J5816" s="31" t="n"/>
      <c r="K5816" s="31" t="n">
        <v>0</v>
      </c>
      <c r="L5816" s="32" t="n"/>
      <c r="M5816" s="31" t="n">
        <v>0</v>
      </c>
      <c r="N5816" s="31" t="n">
        <v>0</v>
      </c>
      <c r="O5816" s="31" t="n"/>
      <c r="P5816" s="31" t="n"/>
      <c r="Q5816" s="31" t="n">
        <v>0</v>
      </c>
      <c r="R5816" s="31" t="n"/>
      <c r="S5816" s="32" t="n"/>
      <c r="T5816" s="32" t="n"/>
      <c r="V5816" t="inlineStr">
        <is>
          <t>042xw</t>
        </is>
      </c>
      <c r="X5816" t="n">
        <v>7249</v>
      </c>
      <c r="Z5816" t="inlineStr">
        <is>
          <t>Mathias From (CHI LW)</t>
        </is>
      </c>
    </row>
    <row r="5817">
      <c r="A5817" t="inlineStr">
        <is>
          <t>Mathias Israelsson</t>
        </is>
      </c>
      <c r="B5817" t="inlineStr">
        <is>
          <t>(N/A)</t>
        </is>
      </c>
      <c r="C5817" t="inlineStr">
        <is>
          <t>G</t>
        </is>
      </c>
      <c r="D5817" t="inlineStr">
        <is>
          <t>G</t>
        </is>
      </c>
      <c r="E5817" t="n">
        <v>32</v>
      </c>
      <c r="F5817" t="inlineStr">
        <is>
          <t>FA</t>
        </is>
      </c>
      <c r="G5817" t="inlineStr">
        <is>
          <t>FA</t>
        </is>
      </c>
      <c r="H5817" s="30" t="n">
        <v>1</v>
      </c>
      <c r="I5817" s="31" t="n">
        <v>0</v>
      </c>
      <c r="J5817" s="31" t="n"/>
      <c r="K5817" s="31" t="n">
        <v>0</v>
      </c>
      <c r="L5817" s="32" t="n"/>
      <c r="M5817" s="31" t="n">
        <v>0</v>
      </c>
      <c r="N5817" s="31" t="n">
        <v>0</v>
      </c>
      <c r="O5817" s="31" t="n"/>
      <c r="P5817" s="31" t="n"/>
      <c r="Q5817" s="31" t="n">
        <v>0</v>
      </c>
      <c r="R5817" s="31" t="n"/>
      <c r="S5817" s="32" t="n"/>
      <c r="T5817" s="32" t="n"/>
      <c r="V5817" t="inlineStr">
        <is>
          <t>03d04</t>
        </is>
      </c>
      <c r="Z5817" t="inlineStr">
        <is>
          <t>Mathias Israelsson ((N/A) G)</t>
        </is>
      </c>
    </row>
    <row r="5818">
      <c r="A5818" t="inlineStr">
        <is>
          <t>Mathias Laferriere</t>
        </is>
      </c>
      <c r="B5818" t="inlineStr">
        <is>
          <t>PIT</t>
        </is>
      </c>
      <c r="C5818" t="inlineStr">
        <is>
          <t>C</t>
        </is>
      </c>
      <c r="D5818" t="inlineStr">
        <is>
          <t>F</t>
        </is>
      </c>
      <c r="E5818" t="n">
        <v>26</v>
      </c>
      <c r="F5818" t="inlineStr">
        <is>
          <t>FA</t>
        </is>
      </c>
      <c r="G5818" t="inlineStr">
        <is>
          <t>FA</t>
        </is>
      </c>
      <c r="H5818" s="30" t="n">
        <v>1</v>
      </c>
      <c r="I5818" s="31" t="n">
        <v>0</v>
      </c>
      <c r="J5818" s="31" t="n"/>
      <c r="K5818" s="31" t="n">
        <v>0</v>
      </c>
      <c r="L5818" s="32" t="n"/>
      <c r="M5818" s="31" t="n">
        <v>0</v>
      </c>
      <c r="N5818" s="31" t="n">
        <v>0</v>
      </c>
      <c r="O5818" s="31" t="n"/>
      <c r="P5818" s="31" t="n"/>
      <c r="Q5818" s="31" t="n">
        <v>0</v>
      </c>
      <c r="R5818" s="31" t="n"/>
      <c r="S5818" s="32" t="n"/>
      <c r="T5818" s="32" t="n"/>
      <c r="V5818" t="inlineStr">
        <is>
          <t>04r0n</t>
        </is>
      </c>
      <c r="W5818" t="n">
        <v>5910</v>
      </c>
      <c r="X5818" t="n">
        <v>8066</v>
      </c>
      <c r="Y5818" t="inlineStr">
        <is>
          <t>63962de7-0db0-4054-ac57-0f8c50d51231</t>
        </is>
      </c>
      <c r="Z5818" t="inlineStr">
        <is>
          <t>Mathias Laferriere (PIT C)</t>
        </is>
      </c>
    </row>
    <row r="5819">
      <c r="A5819" t="inlineStr">
        <is>
          <t>Mathias Niederberger</t>
        </is>
      </c>
      <c r="B5819" t="inlineStr">
        <is>
          <t>LAK</t>
        </is>
      </c>
      <c r="C5819" t="inlineStr">
        <is>
          <t>G</t>
        </is>
      </c>
      <c r="D5819" t="inlineStr">
        <is>
          <t>G</t>
        </is>
      </c>
      <c r="E5819" t="n">
        <v>33</v>
      </c>
      <c r="F5819" t="inlineStr">
        <is>
          <t>FA</t>
        </is>
      </c>
      <c r="G5819" t="inlineStr">
        <is>
          <t>FA</t>
        </is>
      </c>
      <c r="H5819" s="30" t="n">
        <v>1</v>
      </c>
      <c r="I5819" s="31" t="n">
        <v>0</v>
      </c>
      <c r="J5819" s="31" t="n"/>
      <c r="K5819" s="31" t="n">
        <v>0</v>
      </c>
      <c r="L5819" s="32" t="n"/>
      <c r="M5819" s="31" t="n">
        <v>0</v>
      </c>
      <c r="N5819" s="31" t="n">
        <v>0</v>
      </c>
      <c r="O5819" s="31" t="n"/>
      <c r="P5819" s="31" t="n"/>
      <c r="Q5819" s="31" t="n">
        <v>0</v>
      </c>
      <c r="R5819" s="31" t="n"/>
      <c r="S5819" s="32" t="n"/>
      <c r="T5819" s="32" t="n"/>
      <c r="V5819" t="inlineStr">
        <is>
          <t>02yxa</t>
        </is>
      </c>
      <c r="X5819" t="n">
        <v>6252</v>
      </c>
      <c r="Z5819" t="inlineStr">
        <is>
          <t>Mathias Niederberger (LAK G)</t>
        </is>
      </c>
    </row>
    <row r="5820">
      <c r="A5820" t="inlineStr">
        <is>
          <t>Mathieu Aubin</t>
        </is>
      </c>
      <c r="B5820" t="inlineStr">
        <is>
          <t>(N/A)</t>
        </is>
      </c>
      <c r="C5820" t="inlineStr">
        <is>
          <t>C</t>
        </is>
      </c>
      <c r="D5820" t="inlineStr">
        <is>
          <t>F</t>
        </is>
      </c>
      <c r="E5820" t="n">
        <v>39</v>
      </c>
      <c r="F5820" t="inlineStr">
        <is>
          <t>FA</t>
        </is>
      </c>
      <c r="G5820" t="inlineStr">
        <is>
          <t>FA</t>
        </is>
      </c>
      <c r="H5820" s="30" t="n">
        <v>1</v>
      </c>
      <c r="I5820" s="31" t="n">
        <v>0</v>
      </c>
      <c r="J5820" s="31" t="n"/>
      <c r="K5820" s="31" t="n">
        <v>0</v>
      </c>
      <c r="L5820" s="32" t="n"/>
      <c r="M5820" s="31" t="n">
        <v>0</v>
      </c>
      <c r="N5820" s="31" t="n">
        <v>0</v>
      </c>
      <c r="O5820" s="31" t="n"/>
      <c r="P5820" s="31" t="n"/>
      <c r="Q5820" s="31" t="n">
        <v>0</v>
      </c>
      <c r="R5820" s="31" t="n"/>
      <c r="S5820" s="32" t="n"/>
      <c r="T5820" s="32" t="n"/>
      <c r="V5820" t="inlineStr">
        <is>
          <t>004kk</t>
        </is>
      </c>
      <c r="X5820" t="n">
        <v>3963</v>
      </c>
      <c r="Z5820" t="inlineStr">
        <is>
          <t>Mathieu Aubin ((N/A) C)</t>
        </is>
      </c>
    </row>
    <row r="5821">
      <c r="A5821" t="inlineStr">
        <is>
          <t>Mathieu Bizier</t>
        </is>
      </c>
      <c r="B5821" t="inlineStr">
        <is>
          <t>(N/A)</t>
        </is>
      </c>
      <c r="C5821" t="inlineStr">
        <is>
          <t>C</t>
        </is>
      </c>
      <c r="D5821" t="inlineStr">
        <is>
          <t>F</t>
        </is>
      </c>
      <c r="E5821" t="n">
        <v>25</v>
      </c>
      <c r="F5821" t="inlineStr">
        <is>
          <t>FA</t>
        </is>
      </c>
      <c r="G5821" t="inlineStr">
        <is>
          <t>FA</t>
        </is>
      </c>
      <c r="H5821" s="30" t="n">
        <v>1</v>
      </c>
      <c r="I5821" s="31" t="n">
        <v>0</v>
      </c>
      <c r="J5821" s="31" t="n"/>
      <c r="K5821" s="31" t="n">
        <v>0</v>
      </c>
      <c r="L5821" s="32" t="n"/>
      <c r="M5821" s="31" t="n">
        <v>0</v>
      </c>
      <c r="N5821" s="31" t="n">
        <v>0</v>
      </c>
      <c r="O5821" s="31" t="n"/>
      <c r="P5821" s="31" t="n"/>
      <c r="Q5821" s="31" t="n">
        <v>0</v>
      </c>
      <c r="R5821" s="31" t="n"/>
      <c r="S5821" s="32" t="n"/>
      <c r="T5821" s="32" t="n"/>
      <c r="V5821" t="inlineStr">
        <is>
          <t>0597q</t>
        </is>
      </c>
      <c r="X5821" t="n">
        <v>8512</v>
      </c>
      <c r="Z5821" t="inlineStr">
        <is>
          <t>Mathieu Bizier ((N/A) C)</t>
        </is>
      </c>
    </row>
    <row r="5822">
      <c r="A5822" t="inlineStr">
        <is>
          <t>Mathieu Brisebois</t>
        </is>
      </c>
      <c r="B5822" t="inlineStr">
        <is>
          <t>(N/A)</t>
        </is>
      </c>
      <c r="C5822" t="inlineStr">
        <is>
          <t>D</t>
        </is>
      </c>
      <c r="D5822" t="inlineStr">
        <is>
          <t>D</t>
        </is>
      </c>
      <c r="E5822" t="n">
        <v>34</v>
      </c>
      <c r="F5822" t="inlineStr">
        <is>
          <t>FA</t>
        </is>
      </c>
      <c r="G5822" t="inlineStr">
        <is>
          <t>FA</t>
        </is>
      </c>
      <c r="H5822" s="30" t="n">
        <v>1</v>
      </c>
      <c r="I5822" s="31" t="n">
        <v>0</v>
      </c>
      <c r="J5822" s="31" t="n"/>
      <c r="K5822" s="31" t="n">
        <v>0</v>
      </c>
      <c r="L5822" s="32" t="n"/>
      <c r="M5822" s="31" t="n">
        <v>0</v>
      </c>
      <c r="N5822" s="31" t="n">
        <v>0</v>
      </c>
      <c r="O5822" s="31" t="n"/>
      <c r="P5822" s="31" t="n"/>
      <c r="Q5822" s="31" t="n">
        <v>0</v>
      </c>
      <c r="R5822" s="31" t="n"/>
      <c r="S5822" s="32" t="n"/>
      <c r="T5822" s="32" t="n"/>
      <c r="V5822" t="inlineStr">
        <is>
          <t>02ytu</t>
        </is>
      </c>
      <c r="W5822" t="n">
        <v>4092</v>
      </c>
      <c r="X5822" t="n">
        <v>5914</v>
      </c>
      <c r="Z5822" t="inlineStr">
        <is>
          <t>Mathieu Brisebois ((N/A) D)</t>
        </is>
      </c>
    </row>
    <row r="5823">
      <c r="A5823" t="inlineStr">
        <is>
          <t>Mathieu Brodeur</t>
        </is>
      </c>
      <c r="B5823" t="inlineStr">
        <is>
          <t>STL</t>
        </is>
      </c>
      <c r="C5823" t="inlineStr">
        <is>
          <t>D</t>
        </is>
      </c>
      <c r="D5823" t="inlineStr">
        <is>
          <t>D</t>
        </is>
      </c>
      <c r="E5823" t="n">
        <v>36</v>
      </c>
      <c r="F5823" t="inlineStr">
        <is>
          <t>FA</t>
        </is>
      </c>
      <c r="G5823" t="inlineStr">
        <is>
          <t>FA</t>
        </is>
      </c>
      <c r="H5823" s="30" t="n">
        <v>1</v>
      </c>
      <c r="I5823" s="31" t="n">
        <v>0</v>
      </c>
      <c r="J5823" s="31" t="n"/>
      <c r="K5823" s="31" t="n">
        <v>0</v>
      </c>
      <c r="L5823" s="32" t="n"/>
      <c r="M5823" s="31" t="n">
        <v>0</v>
      </c>
      <c r="N5823" s="31" t="n">
        <v>0</v>
      </c>
      <c r="O5823" s="31" t="n"/>
      <c r="P5823" s="31" t="n"/>
      <c r="Q5823" s="31" t="n">
        <v>0</v>
      </c>
      <c r="R5823" s="31" t="n"/>
      <c r="S5823" s="32" t="n"/>
      <c r="T5823" s="32" t="n"/>
      <c r="V5823" t="inlineStr">
        <is>
          <t>01met</t>
        </is>
      </c>
      <c r="X5823" t="n">
        <v>4763</v>
      </c>
      <c r="Z5823" t="inlineStr">
        <is>
          <t>Mathieu Brodeur (STL D)</t>
        </is>
      </c>
    </row>
    <row r="5824">
      <c r="A5824" t="inlineStr">
        <is>
          <t>Mathieu Carle</t>
        </is>
      </c>
      <c r="B5824" t="inlineStr">
        <is>
          <t>(N/A)</t>
        </is>
      </c>
      <c r="C5824" t="inlineStr">
        <is>
          <t>D</t>
        </is>
      </c>
      <c r="D5824" t="inlineStr">
        <is>
          <t>D</t>
        </is>
      </c>
      <c r="E5824" t="n">
        <v>38</v>
      </c>
      <c r="F5824" t="inlineStr">
        <is>
          <t>FA</t>
        </is>
      </c>
      <c r="G5824" t="inlineStr">
        <is>
          <t>FA</t>
        </is>
      </c>
      <c r="H5824" s="30" t="n">
        <v>1</v>
      </c>
      <c r="I5824" s="31" t="n">
        <v>0</v>
      </c>
      <c r="J5824" s="31" t="n"/>
      <c r="K5824" s="31" t="n">
        <v>0</v>
      </c>
      <c r="L5824" s="32" t="n"/>
      <c r="M5824" s="31" t="n">
        <v>0</v>
      </c>
      <c r="N5824" s="31" t="n">
        <v>0</v>
      </c>
      <c r="O5824" s="31" t="n"/>
      <c r="P5824" s="31" t="n"/>
      <c r="Q5824" s="31" t="n">
        <v>0</v>
      </c>
      <c r="R5824" s="31" t="n"/>
      <c r="S5824" s="32" t="n"/>
      <c r="T5824" s="32" t="n"/>
      <c r="V5824" t="inlineStr">
        <is>
          <t>003v4</t>
        </is>
      </c>
      <c r="W5824" t="n">
        <v>2603</v>
      </c>
      <c r="X5824" t="n">
        <v>4074</v>
      </c>
      <c r="Z5824" t="inlineStr">
        <is>
          <t>Mathieu Carle ((N/A) D)</t>
        </is>
      </c>
    </row>
    <row r="5825">
      <c r="A5825" t="inlineStr">
        <is>
          <t>Mathieu Caron</t>
        </is>
      </c>
      <c r="B5825" t="inlineStr">
        <is>
          <t>(N/A)</t>
        </is>
      </c>
      <c r="C5825" t="inlineStr">
        <is>
          <t>G</t>
        </is>
      </c>
      <c r="D5825" t="inlineStr">
        <is>
          <t>G</t>
        </is>
      </c>
      <c r="E5825" t="n">
        <v>26</v>
      </c>
      <c r="F5825" t="inlineStr">
        <is>
          <t>FA</t>
        </is>
      </c>
      <c r="G5825" t="inlineStr">
        <is>
          <t>FA</t>
        </is>
      </c>
      <c r="H5825" s="30" t="n">
        <v>1</v>
      </c>
      <c r="I5825" s="31" t="n">
        <v>0</v>
      </c>
      <c r="J5825" s="31" t="n"/>
      <c r="K5825" s="31" t="n">
        <v>0</v>
      </c>
      <c r="L5825" s="32" t="n"/>
      <c r="M5825" s="31" t="n">
        <v>0</v>
      </c>
      <c r="N5825" s="31" t="n">
        <v>0</v>
      </c>
      <c r="O5825" s="31" t="n"/>
      <c r="P5825" s="31" t="n"/>
      <c r="Q5825" s="31" t="n">
        <v>0</v>
      </c>
      <c r="R5825" s="31" t="n"/>
      <c r="S5825" s="32" t="n"/>
      <c r="T5825" s="32" t="n"/>
      <c r="V5825" t="inlineStr">
        <is>
          <t>06jhi</t>
        </is>
      </c>
      <c r="Z5825" t="inlineStr">
        <is>
          <t>Mathieu Caron ((N/A) G)</t>
        </is>
      </c>
    </row>
    <row r="5826">
      <c r="A5826" t="inlineStr">
        <is>
          <t>Mathieu Cataford</t>
        </is>
      </c>
      <c r="B5826" t="inlineStr">
        <is>
          <t>VGK</t>
        </is>
      </c>
      <c r="C5826" t="inlineStr">
        <is>
          <t>C</t>
        </is>
      </c>
      <c r="D5826" t="inlineStr">
        <is>
          <t>F</t>
        </is>
      </c>
      <c r="E5826" t="n">
        <v>21</v>
      </c>
      <c r="F5826" t="inlineStr">
        <is>
          <t>FA</t>
        </is>
      </c>
      <c r="G5826" t="inlineStr">
        <is>
          <t>FA</t>
        </is>
      </c>
      <c r="H5826" s="30" t="n">
        <v>801666</v>
      </c>
      <c r="I5826" s="31" t="n">
        <v>0</v>
      </c>
      <c r="J5826" s="31" t="n"/>
      <c r="K5826" s="31" t="n">
        <v>0</v>
      </c>
      <c r="L5826" s="32" t="n"/>
      <c r="M5826" s="31" t="n">
        <v>0</v>
      </c>
      <c r="N5826" s="31" t="n">
        <v>0</v>
      </c>
      <c r="O5826" s="31" t="n"/>
      <c r="P5826" s="31" t="n"/>
      <c r="Q5826" s="31" t="n">
        <v>0</v>
      </c>
      <c r="R5826" s="31" t="n"/>
      <c r="S5826" s="32" t="n"/>
      <c r="T5826" s="32" t="n"/>
      <c r="V5826" t="inlineStr">
        <is>
          <t>06be2</t>
        </is>
      </c>
      <c r="W5826" t="n">
        <v>6971</v>
      </c>
      <c r="Y5826" t="inlineStr">
        <is>
          <t>e2b56c94-9307-4c3c-be39-1164cac7db12</t>
        </is>
      </c>
      <c r="Z5826" t="inlineStr">
        <is>
          <t>Mathieu Cataford (VGK C)</t>
        </is>
      </c>
    </row>
    <row r="5827">
      <c r="A5827" t="inlineStr">
        <is>
          <t>Mathieu Coderre-Gagnon</t>
        </is>
      </c>
      <c r="B5827" t="inlineStr">
        <is>
          <t>MTL</t>
        </is>
      </c>
      <c r="C5827" t="inlineStr">
        <is>
          <t>LW</t>
        </is>
      </c>
      <c r="D5827" t="inlineStr">
        <is>
          <t>F</t>
        </is>
      </c>
      <c r="E5827" t="n">
        <v>33</v>
      </c>
      <c r="F5827" t="inlineStr">
        <is>
          <t>FA</t>
        </is>
      </c>
      <c r="G5827" t="inlineStr">
        <is>
          <t>FA</t>
        </is>
      </c>
      <c r="H5827" s="30" t="n">
        <v>1</v>
      </c>
      <c r="I5827" s="31" t="n">
        <v>0</v>
      </c>
      <c r="J5827" s="31" t="n"/>
      <c r="K5827" s="31" t="n">
        <v>0</v>
      </c>
      <c r="L5827" s="32" t="n"/>
      <c r="M5827" s="31" t="n">
        <v>0</v>
      </c>
      <c r="N5827" s="31" t="n">
        <v>0</v>
      </c>
      <c r="O5827" s="31" t="n"/>
      <c r="P5827" s="31" t="n"/>
      <c r="Q5827" s="31" t="n">
        <v>0</v>
      </c>
      <c r="R5827" s="31" t="n"/>
      <c r="S5827" s="32" t="n"/>
      <c r="T5827" s="32" t="n"/>
      <c r="V5827" t="inlineStr">
        <is>
          <t>048w5</t>
        </is>
      </c>
      <c r="X5827" t="n">
        <v>7404</v>
      </c>
      <c r="Z5827" t="inlineStr">
        <is>
          <t>Mathieu Coderre-Gagnon (MTL LW)</t>
        </is>
      </c>
    </row>
    <row r="5828">
      <c r="A5828" t="inlineStr">
        <is>
          <t>Mathieu Corbeil</t>
        </is>
      </c>
      <c r="B5828" t="inlineStr">
        <is>
          <t>VAN</t>
        </is>
      </c>
      <c r="C5828" t="inlineStr">
        <is>
          <t>G</t>
        </is>
      </c>
      <c r="D5828" t="inlineStr">
        <is>
          <t>G</t>
        </is>
      </c>
      <c r="E5828" t="n">
        <v>34</v>
      </c>
      <c r="F5828" t="inlineStr">
        <is>
          <t>FA</t>
        </is>
      </c>
      <c r="G5828" t="inlineStr">
        <is>
          <t>FA</t>
        </is>
      </c>
      <c r="H5828" s="30" t="n">
        <v>1</v>
      </c>
      <c r="I5828" s="31" t="n">
        <v>0</v>
      </c>
      <c r="J5828" s="31" t="n"/>
      <c r="K5828" s="31" t="n">
        <v>0</v>
      </c>
      <c r="L5828" s="32" t="n"/>
      <c r="M5828" s="31" t="n">
        <v>0</v>
      </c>
      <c r="N5828" s="31" t="n">
        <v>0</v>
      </c>
      <c r="O5828" s="31" t="n"/>
      <c r="P5828" s="31" t="n"/>
      <c r="Q5828" s="31" t="n">
        <v>0</v>
      </c>
      <c r="R5828" s="31" t="n"/>
      <c r="S5828" s="32" t="n"/>
      <c r="T5828" s="32" t="n"/>
      <c r="V5828" t="inlineStr">
        <is>
          <t>01zsb</t>
        </is>
      </c>
      <c r="W5828" t="n">
        <v>3893</v>
      </c>
      <c r="X5828" t="n">
        <v>5075</v>
      </c>
      <c r="Z5828" t="inlineStr">
        <is>
          <t>Mathieu Corbeil (VAN G)</t>
        </is>
      </c>
    </row>
    <row r="5829">
      <c r="A5829" t="inlineStr">
        <is>
          <t>Mathieu De St. Phalle</t>
        </is>
      </c>
      <c r="B5829" t="inlineStr">
        <is>
          <t>PIT</t>
        </is>
      </c>
      <c r="C5829" t="inlineStr">
        <is>
          <t>RW</t>
        </is>
      </c>
      <c r="D5829" t="inlineStr">
        <is>
          <t>F</t>
        </is>
      </c>
      <c r="E5829" t="n">
        <v>26</v>
      </c>
      <c r="F5829" t="inlineStr">
        <is>
          <t>FA</t>
        </is>
      </c>
      <c r="G5829" t="inlineStr">
        <is>
          <t>FA</t>
        </is>
      </c>
      <c r="H5829" s="30" t="n">
        <v>1</v>
      </c>
      <c r="I5829" s="31" t="n">
        <v>0</v>
      </c>
      <c r="J5829" s="31" t="n"/>
      <c r="K5829" s="31" t="n">
        <v>0</v>
      </c>
      <c r="L5829" s="32" t="n"/>
      <c r="M5829" s="31" t="n">
        <v>0</v>
      </c>
      <c r="N5829" s="31" t="n">
        <v>0</v>
      </c>
      <c r="O5829" s="31" t="n"/>
      <c r="P5829" s="31" t="n"/>
      <c r="Q5829" s="31" t="n">
        <v>0</v>
      </c>
      <c r="R5829" s="31" t="n"/>
      <c r="S5829" s="32" t="n"/>
      <c r="T5829" s="32" t="n"/>
      <c r="V5829" t="inlineStr">
        <is>
          <t>05o4i</t>
        </is>
      </c>
      <c r="Y5829" t="inlineStr">
        <is>
          <t>b56fa747-da07-4f64-9cab-977f3ff8e79c</t>
        </is>
      </c>
      <c r="Z5829" t="inlineStr">
        <is>
          <t>Mathieu De St. Phalle (PIT RW)</t>
        </is>
      </c>
    </row>
    <row r="5830">
      <c r="A5830" t="inlineStr">
        <is>
          <t>Mathieu Henderson</t>
        </is>
      </c>
      <c r="B5830" t="inlineStr">
        <is>
          <t>(N/A)</t>
        </is>
      </c>
      <c r="C5830" t="inlineStr">
        <is>
          <t>D</t>
        </is>
      </c>
      <c r="D5830" t="inlineStr">
        <is>
          <t>D</t>
        </is>
      </c>
      <c r="E5830" t="n">
        <v>30</v>
      </c>
      <c r="F5830" t="inlineStr">
        <is>
          <t>FA</t>
        </is>
      </c>
      <c r="G5830" t="inlineStr">
        <is>
          <t>FA</t>
        </is>
      </c>
      <c r="H5830" s="30" t="n">
        <v>1</v>
      </c>
      <c r="I5830" s="31" t="n">
        <v>0</v>
      </c>
      <c r="J5830" s="31" t="n"/>
      <c r="K5830" s="31" t="n">
        <v>0</v>
      </c>
      <c r="L5830" s="32" t="n"/>
      <c r="M5830" s="31" t="n">
        <v>0</v>
      </c>
      <c r="N5830" s="31" t="n">
        <v>0</v>
      </c>
      <c r="O5830" s="31" t="n"/>
      <c r="P5830" s="31" t="n"/>
      <c r="Q5830" s="31" t="n">
        <v>0</v>
      </c>
      <c r="R5830" s="31" t="n"/>
      <c r="S5830" s="32" t="n"/>
      <c r="T5830" s="32" t="n"/>
      <c r="V5830" t="inlineStr">
        <is>
          <t>04am8</t>
        </is>
      </c>
      <c r="Z5830" t="inlineStr">
        <is>
          <t>Mathieu Henderson ((N/A) D)</t>
        </is>
      </c>
    </row>
    <row r="5831">
      <c r="A5831" t="inlineStr">
        <is>
          <t>Mathieu Roy</t>
        </is>
      </c>
      <c r="B5831" t="inlineStr">
        <is>
          <t>(N/A)</t>
        </is>
      </c>
      <c r="C5831" t="inlineStr">
        <is>
          <t>D</t>
        </is>
      </c>
      <c r="D5831" t="inlineStr">
        <is>
          <t>D</t>
        </is>
      </c>
      <c r="E5831" t="n">
        <v>43</v>
      </c>
      <c r="F5831" t="inlineStr">
        <is>
          <t>FA</t>
        </is>
      </c>
      <c r="G5831" t="inlineStr">
        <is>
          <t>FA</t>
        </is>
      </c>
      <c r="H5831" s="30" t="n">
        <v>1</v>
      </c>
      <c r="I5831" s="31" t="n">
        <v>0</v>
      </c>
      <c r="J5831" s="31" t="n"/>
      <c r="K5831" s="31" t="n">
        <v>0</v>
      </c>
      <c r="L5831" s="32" t="n"/>
      <c r="M5831" s="31" t="n">
        <v>0</v>
      </c>
      <c r="N5831" s="31" t="n">
        <v>0</v>
      </c>
      <c r="O5831" s="31" t="n"/>
      <c r="P5831" s="31" t="n"/>
      <c r="Q5831" s="31" t="n">
        <v>0</v>
      </c>
      <c r="R5831" s="31" t="n"/>
      <c r="S5831" s="32" t="n"/>
      <c r="T5831" s="32" t="n"/>
      <c r="V5831" t="inlineStr">
        <is>
          <t>003qu</t>
        </is>
      </c>
      <c r="W5831" t="n">
        <v>2466</v>
      </c>
      <c r="X5831" t="n">
        <v>3325</v>
      </c>
      <c r="Z5831" t="inlineStr">
        <is>
          <t>Mathieu Roy ((N/A) D)</t>
        </is>
      </c>
    </row>
    <row r="5832">
      <c r="A5832" t="inlineStr">
        <is>
          <t>Mathieu Tousignant</t>
        </is>
      </c>
      <c r="B5832" t="inlineStr">
        <is>
          <t>CGY</t>
        </is>
      </c>
      <c r="C5832" t="inlineStr">
        <is>
          <t>C</t>
        </is>
      </c>
      <c r="D5832" t="inlineStr">
        <is>
          <t>F</t>
        </is>
      </c>
      <c r="E5832" t="n">
        <v>36</v>
      </c>
      <c r="F5832" t="inlineStr">
        <is>
          <t>FA</t>
        </is>
      </c>
      <c r="G5832" t="inlineStr">
        <is>
          <t>FA</t>
        </is>
      </c>
      <c r="H5832" s="30" t="n">
        <v>1</v>
      </c>
      <c r="I5832" s="31" t="n">
        <v>0</v>
      </c>
      <c r="J5832" s="31" t="n"/>
      <c r="K5832" s="31" t="n">
        <v>0</v>
      </c>
      <c r="L5832" s="32" t="n"/>
      <c r="M5832" s="31" t="n">
        <v>0</v>
      </c>
      <c r="N5832" s="31" t="n">
        <v>0</v>
      </c>
      <c r="O5832" s="31" t="n"/>
      <c r="P5832" s="31" t="n"/>
      <c r="Q5832" s="31" t="n">
        <v>0</v>
      </c>
      <c r="R5832" s="31" t="n"/>
      <c r="S5832" s="32" t="n"/>
      <c r="T5832" s="32" t="n"/>
      <c r="V5832" t="inlineStr">
        <is>
          <t>01szz</t>
        </is>
      </c>
      <c r="X5832" t="n">
        <v>4847</v>
      </c>
      <c r="Z5832" t="inlineStr">
        <is>
          <t>Mathieu Tousignant (CGY C)</t>
        </is>
      </c>
    </row>
    <row r="5833">
      <c r="A5833" t="inlineStr">
        <is>
          <t>Mathis Langevin</t>
        </is>
      </c>
      <c r="B5833" t="inlineStr">
        <is>
          <t>COL</t>
        </is>
      </c>
      <c r="C5833" t="inlineStr">
        <is>
          <t>G</t>
        </is>
      </c>
      <c r="D5833" t="inlineStr">
        <is>
          <t>G</t>
        </is>
      </c>
      <c r="E5833" t="n">
        <v>20</v>
      </c>
      <c r="F5833" t="inlineStr">
        <is>
          <t>FA</t>
        </is>
      </c>
      <c r="G5833" t="inlineStr">
        <is>
          <t>FA</t>
        </is>
      </c>
      <c r="H5833" s="30" t="n">
        <v>1</v>
      </c>
      <c r="I5833" s="31" t="n">
        <v>0</v>
      </c>
      <c r="J5833" s="31" t="n"/>
      <c r="K5833" s="31" t="n">
        <v>0</v>
      </c>
      <c r="L5833" s="32" t="n"/>
      <c r="M5833" s="31" t="n">
        <v>0</v>
      </c>
      <c r="N5833" s="31" t="n">
        <v>0</v>
      </c>
      <c r="O5833" s="31" t="n"/>
      <c r="P5833" s="31" t="n"/>
      <c r="Q5833" s="31" t="n">
        <v>0</v>
      </c>
      <c r="R5833" s="31" t="n"/>
      <c r="S5833" s="32" t="n"/>
      <c r="T5833" s="32" t="n"/>
      <c r="V5833" t="inlineStr">
        <is>
          <t>06tag</t>
        </is>
      </c>
      <c r="Y5833" t="inlineStr">
        <is>
          <t>f9a0b1cf-d716-4eb7-89c9-e0a22dce5f23</t>
        </is>
      </c>
      <c r="Z5833" t="inlineStr">
        <is>
          <t>Mathis Langevin (COL G)</t>
        </is>
      </c>
    </row>
    <row r="5834">
      <c r="A5834" t="inlineStr">
        <is>
          <t>Mathis Olimb</t>
        </is>
      </c>
      <c r="B5834" t="inlineStr">
        <is>
          <t>(N/A)</t>
        </is>
      </c>
      <c r="C5834" t="inlineStr">
        <is>
          <t>C</t>
        </is>
      </c>
      <c r="D5834" t="inlineStr">
        <is>
          <t>F</t>
        </is>
      </c>
      <c r="E5834" t="n">
        <v>40</v>
      </c>
      <c r="F5834" t="inlineStr">
        <is>
          <t>FA</t>
        </is>
      </c>
      <c r="G5834" t="inlineStr">
        <is>
          <t>FA</t>
        </is>
      </c>
      <c r="H5834" s="30" t="n">
        <v>1</v>
      </c>
      <c r="I5834" s="31" t="n">
        <v>0</v>
      </c>
      <c r="J5834" s="31" t="n"/>
      <c r="K5834" s="31" t="n">
        <v>0</v>
      </c>
      <c r="L5834" s="32" t="n"/>
      <c r="M5834" s="31" t="n">
        <v>0</v>
      </c>
      <c r="N5834" s="31" t="n">
        <v>0</v>
      </c>
      <c r="O5834" s="31" t="n"/>
      <c r="P5834" s="31" t="n"/>
      <c r="Q5834" s="31" t="n">
        <v>0</v>
      </c>
      <c r="R5834" s="31" t="n"/>
      <c r="S5834" s="32" t="n"/>
      <c r="T5834" s="32" t="n"/>
      <c r="V5834" t="inlineStr">
        <is>
          <t>01uxa</t>
        </is>
      </c>
      <c r="W5834" t="n">
        <v>3571</v>
      </c>
      <c r="X5834" t="n">
        <v>4957</v>
      </c>
      <c r="Z5834" t="inlineStr">
        <is>
          <t>Mathis Olimb ((N/A) C)</t>
        </is>
      </c>
    </row>
    <row r="5835">
      <c r="A5835" t="inlineStr">
        <is>
          <t>Mathis Preston</t>
        </is>
      </c>
      <c r="B5835" t="inlineStr">
        <is>
          <t>ANA</t>
        </is>
      </c>
      <c r="C5835" t="inlineStr">
        <is>
          <t>C</t>
        </is>
      </c>
      <c r="D5835" t="inlineStr">
        <is>
          <t>F</t>
        </is>
      </c>
      <c r="E5835" t="n">
        <v>18</v>
      </c>
      <c r="F5835" t="inlineStr">
        <is>
          <t>FA</t>
        </is>
      </c>
      <c r="G5835" t="inlineStr">
        <is>
          <t>FA</t>
        </is>
      </c>
      <c r="H5835" s="30" t="n">
        <v>1</v>
      </c>
      <c r="I5835" s="31" t="n">
        <v>0</v>
      </c>
      <c r="J5835" s="31" t="n"/>
      <c r="K5835" s="31" t="n">
        <v>0</v>
      </c>
      <c r="L5835" s="32" t="n"/>
      <c r="M5835" s="31" t="n">
        <v>0</v>
      </c>
      <c r="N5835" s="31" t="n">
        <v>0</v>
      </c>
      <c r="O5835" s="31" t="n"/>
      <c r="P5835" s="31" t="n"/>
      <c r="Q5835" s="31" t="n">
        <v>0</v>
      </c>
      <c r="R5835" s="31" t="n"/>
      <c r="S5835" s="32" t="n"/>
      <c r="T5835" s="32" t="n"/>
      <c r="V5835" t="inlineStr">
        <is>
          <t>06lol</t>
        </is>
      </c>
      <c r="W5835" t="n">
        <v>7767</v>
      </c>
      <c r="Y5835" t="inlineStr">
        <is>
          <t>db27e667-63d9-4d72-8543-8e4499980dd2</t>
        </is>
      </c>
      <c r="Z5835" t="inlineStr">
        <is>
          <t>Mathis Preston (ANA C)</t>
        </is>
      </c>
    </row>
    <row r="5836">
      <c r="A5836" t="inlineStr">
        <is>
          <t>Mathis Rousseau</t>
        </is>
      </c>
      <c r="B5836" t="inlineStr">
        <is>
          <t>(N/A)</t>
        </is>
      </c>
      <c r="C5836" t="inlineStr">
        <is>
          <t>G</t>
        </is>
      </c>
      <c r="D5836" t="inlineStr">
        <is>
          <t>G</t>
        </is>
      </c>
      <c r="E5836" t="n">
        <v>22</v>
      </c>
      <c r="F5836" t="inlineStr">
        <is>
          <t>FA</t>
        </is>
      </c>
      <c r="G5836" t="inlineStr">
        <is>
          <t>FA</t>
        </is>
      </c>
      <c r="H5836" s="30" t="n">
        <v>1</v>
      </c>
      <c r="I5836" s="31" t="n">
        <v>0</v>
      </c>
      <c r="J5836" s="31" t="n"/>
      <c r="K5836" s="31" t="n">
        <v>0</v>
      </c>
      <c r="L5836" s="32" t="n"/>
      <c r="M5836" s="31" t="n">
        <v>0</v>
      </c>
      <c r="N5836" s="31" t="n">
        <v>0</v>
      </c>
      <c r="O5836" s="31" t="n"/>
      <c r="P5836" s="31" t="n"/>
      <c r="Q5836" s="31" t="n">
        <v>0</v>
      </c>
      <c r="R5836" s="31" t="n"/>
      <c r="S5836" s="32" t="n"/>
      <c r="T5836" s="32" t="n"/>
      <c r="V5836" t="inlineStr">
        <is>
          <t>06aex</t>
        </is>
      </c>
      <c r="Y5836" t="inlineStr">
        <is>
          <t>b431b42c-260b-46ec-a7e3-7bf3a1c2bc4e</t>
        </is>
      </c>
      <c r="Z5836" t="inlineStr">
        <is>
          <t>Mathis Rousseau ((N/A) G)</t>
        </is>
      </c>
    </row>
    <row r="5837">
      <c r="A5837" t="inlineStr">
        <is>
          <t>Matia Marcantuoni</t>
        </is>
      </c>
      <c r="B5837" t="inlineStr">
        <is>
          <t>(N/A)</t>
        </is>
      </c>
      <c r="C5837" t="inlineStr">
        <is>
          <t>C</t>
        </is>
      </c>
      <c r="D5837" t="inlineStr">
        <is>
          <t>F</t>
        </is>
      </c>
      <c r="E5837" t="n">
        <v>32</v>
      </c>
      <c r="F5837" t="inlineStr">
        <is>
          <t>FA</t>
        </is>
      </c>
      <c r="G5837" t="inlineStr">
        <is>
          <t>FA</t>
        </is>
      </c>
      <c r="H5837" s="30" t="n">
        <v>1</v>
      </c>
      <c r="I5837" s="31" t="n">
        <v>0</v>
      </c>
      <c r="J5837" s="31" t="n"/>
      <c r="K5837" s="31" t="n">
        <v>0</v>
      </c>
      <c r="L5837" s="32" t="n"/>
      <c r="M5837" s="31" t="n">
        <v>0</v>
      </c>
      <c r="N5837" s="31" t="n">
        <v>0</v>
      </c>
      <c r="O5837" s="31" t="n"/>
      <c r="P5837" s="31" t="n"/>
      <c r="Q5837" s="31" t="n">
        <v>0</v>
      </c>
      <c r="R5837" s="31" t="n"/>
      <c r="S5837" s="32" t="n"/>
      <c r="T5837" s="32" t="n"/>
      <c r="V5837" t="inlineStr">
        <is>
          <t>02nqo</t>
        </is>
      </c>
      <c r="W5837" t="n">
        <v>5053</v>
      </c>
      <c r="X5837" t="n">
        <v>5782</v>
      </c>
      <c r="Z5837" t="inlineStr">
        <is>
          <t>Matia Marcantuoni ((N/A) C)</t>
        </is>
      </c>
    </row>
    <row r="5838">
      <c r="A5838" t="inlineStr">
        <is>
          <t>Matias Cleland</t>
        </is>
      </c>
      <c r="B5838" t="inlineStr">
        <is>
          <t>TOR</t>
        </is>
      </c>
      <c r="C5838" t="inlineStr">
        <is>
          <t>D</t>
        </is>
      </c>
      <c r="D5838" t="inlineStr">
        <is>
          <t>D</t>
        </is>
      </c>
      <c r="E5838" t="n">
        <v>32</v>
      </c>
      <c r="F5838" t="inlineStr">
        <is>
          <t>FA</t>
        </is>
      </c>
      <c r="G5838" t="inlineStr">
        <is>
          <t>FA</t>
        </is>
      </c>
      <c r="H5838" s="30" t="n">
        <v>1</v>
      </c>
      <c r="I5838" s="31" t="n">
        <v>0</v>
      </c>
      <c r="J5838" s="31" t="n"/>
      <c r="K5838" s="31" t="n">
        <v>0</v>
      </c>
      <c r="L5838" s="32" t="n"/>
      <c r="M5838" s="31" t="n">
        <v>0</v>
      </c>
      <c r="N5838" s="31" t="n">
        <v>0</v>
      </c>
      <c r="O5838" s="31" t="n"/>
      <c r="P5838" s="31" t="n"/>
      <c r="Q5838" s="31" t="n">
        <v>0</v>
      </c>
      <c r="R5838" s="31" t="n"/>
      <c r="S5838" s="32" t="n"/>
      <c r="T5838" s="32" t="n"/>
      <c r="V5838" t="inlineStr">
        <is>
          <t>04a5y</t>
        </is>
      </c>
      <c r="X5838" t="n">
        <v>7840</v>
      </c>
      <c r="Z5838" t="inlineStr">
        <is>
          <t>Matias Cleland (TOR D)</t>
        </is>
      </c>
    </row>
    <row r="5839">
      <c r="A5839" t="inlineStr">
        <is>
          <t>Matias Lassen</t>
        </is>
      </c>
      <c r="B5839" t="inlineStr">
        <is>
          <t>(N/A)</t>
        </is>
      </c>
      <c r="C5839" t="inlineStr">
        <is>
          <t>D</t>
        </is>
      </c>
      <c r="D5839" t="inlineStr">
        <is>
          <t>D</t>
        </is>
      </c>
      <c r="E5839" t="n">
        <v>30</v>
      </c>
      <c r="F5839" t="inlineStr">
        <is>
          <t>FA</t>
        </is>
      </c>
      <c r="G5839" t="inlineStr">
        <is>
          <t>FA</t>
        </is>
      </c>
      <c r="H5839" s="30" t="n">
        <v>1</v>
      </c>
      <c r="I5839" s="31" t="n">
        <v>0</v>
      </c>
      <c r="J5839" s="31" t="n"/>
      <c r="K5839" s="31" t="n">
        <v>0</v>
      </c>
      <c r="L5839" s="32" t="n"/>
      <c r="M5839" s="31" t="n">
        <v>0</v>
      </c>
      <c r="N5839" s="31" t="n">
        <v>0</v>
      </c>
      <c r="O5839" s="31" t="n"/>
      <c r="P5839" s="31" t="n"/>
      <c r="Q5839" s="31" t="n">
        <v>0</v>
      </c>
      <c r="R5839" s="31" t="n"/>
      <c r="S5839" s="32" t="n"/>
      <c r="T5839" s="32" t="n"/>
      <c r="V5839" t="inlineStr">
        <is>
          <t>05ykg</t>
        </is>
      </c>
      <c r="Z5839" t="inlineStr">
        <is>
          <t>Matias Lassen ((N/A) D)</t>
        </is>
      </c>
    </row>
    <row r="5840">
      <c r="A5840" t="inlineStr">
        <is>
          <t>Matias Mantykivi</t>
        </is>
      </c>
      <c r="B5840" t="inlineStr">
        <is>
          <t>BOS</t>
        </is>
      </c>
      <c r="C5840" t="inlineStr">
        <is>
          <t>C</t>
        </is>
      </c>
      <c r="D5840" t="inlineStr">
        <is>
          <t>F</t>
        </is>
      </c>
      <c r="E5840" t="n">
        <v>25</v>
      </c>
      <c r="F5840" t="inlineStr">
        <is>
          <t>FA</t>
        </is>
      </c>
      <c r="G5840" t="inlineStr">
        <is>
          <t>FA</t>
        </is>
      </c>
      <c r="H5840" s="30" t="n">
        <v>1</v>
      </c>
      <c r="I5840" s="31" t="n">
        <v>0</v>
      </c>
      <c r="J5840" s="31" t="n"/>
      <c r="K5840" s="31" t="n">
        <v>0</v>
      </c>
      <c r="L5840" s="32" t="n"/>
      <c r="M5840" s="31" t="n">
        <v>0</v>
      </c>
      <c r="N5840" s="31" t="n">
        <v>0</v>
      </c>
      <c r="O5840" s="31" t="n"/>
      <c r="P5840" s="31" t="n"/>
      <c r="Q5840" s="31" t="n">
        <v>0</v>
      </c>
      <c r="R5840" s="31" t="n"/>
      <c r="S5840" s="32" t="n"/>
      <c r="T5840" s="32" t="n"/>
      <c r="V5840" t="inlineStr">
        <is>
          <t>051vs</t>
        </is>
      </c>
      <c r="Z5840" t="inlineStr">
        <is>
          <t>Matias Mantykivi (BOS C)</t>
        </is>
      </c>
    </row>
    <row r="5841">
      <c r="A5841" t="inlineStr">
        <is>
          <t>Matias Rajaniemi</t>
        </is>
      </c>
      <c r="B5841" t="inlineStr">
        <is>
          <t>(N/A)</t>
        </is>
      </c>
      <c r="C5841" t="inlineStr">
        <is>
          <t>D</t>
        </is>
      </c>
      <c r="D5841" t="inlineStr">
        <is>
          <t>D</t>
        </is>
      </c>
      <c r="E5841" t="n">
        <v>24</v>
      </c>
      <c r="F5841" t="inlineStr">
        <is>
          <t>FA</t>
        </is>
      </c>
      <c r="G5841" t="inlineStr">
        <is>
          <t>FA</t>
        </is>
      </c>
      <c r="H5841" s="30" t="n">
        <v>1</v>
      </c>
      <c r="I5841" s="31" t="n">
        <v>0</v>
      </c>
      <c r="J5841" s="31" t="n"/>
      <c r="K5841" s="31" t="n">
        <v>0</v>
      </c>
      <c r="L5841" s="32" t="n"/>
      <c r="M5841" s="31" t="n">
        <v>0</v>
      </c>
      <c r="N5841" s="31" t="n">
        <v>0</v>
      </c>
      <c r="O5841" s="31" t="n"/>
      <c r="P5841" s="31" t="n"/>
      <c r="Q5841" s="31" t="n">
        <v>0</v>
      </c>
      <c r="R5841" s="31" t="n"/>
      <c r="S5841" s="32" t="n"/>
      <c r="T5841" s="32" t="n"/>
      <c r="V5841" t="inlineStr">
        <is>
          <t>05oy7</t>
        </is>
      </c>
      <c r="Y5841" t="inlineStr">
        <is>
          <t>4bd0e782-86c4-40bf-9a27-7395c69940d3</t>
        </is>
      </c>
      <c r="Z5841" t="inlineStr">
        <is>
          <t>Matias Rajaniemi ((N/A) D)</t>
        </is>
      </c>
    </row>
    <row r="5842">
      <c r="A5842" t="inlineStr">
        <is>
          <t>Matias Vanhanen</t>
        </is>
      </c>
      <c r="B5842" t="inlineStr">
        <is>
          <t>NJD</t>
        </is>
      </c>
      <c r="C5842" t="inlineStr">
        <is>
          <t>LW</t>
        </is>
      </c>
      <c r="D5842" t="inlineStr">
        <is>
          <t>F</t>
        </is>
      </c>
      <c r="E5842" t="n">
        <v>19</v>
      </c>
      <c r="F5842" t="inlineStr">
        <is>
          <t>FA</t>
        </is>
      </c>
      <c r="G5842" t="inlineStr">
        <is>
          <t>FA</t>
        </is>
      </c>
      <c r="H5842" s="30" t="n">
        <v>1</v>
      </c>
      <c r="I5842" s="31" t="n">
        <v>0</v>
      </c>
      <c r="J5842" s="31" t="n"/>
      <c r="K5842" s="31" t="n">
        <v>0</v>
      </c>
      <c r="L5842" s="32" t="n"/>
      <c r="M5842" s="31" t="n">
        <v>0</v>
      </c>
      <c r="N5842" s="31" t="n">
        <v>0</v>
      </c>
      <c r="O5842" s="31" t="n"/>
      <c r="P5842" s="31" t="n"/>
      <c r="Q5842" s="31" t="n">
        <v>0</v>
      </c>
      <c r="R5842" s="31" t="n"/>
      <c r="S5842" s="32" t="n"/>
      <c r="T5842" s="32" t="n"/>
      <c r="V5842" t="inlineStr">
        <is>
          <t>06ydv</t>
        </is>
      </c>
      <c r="W5842" t="n">
        <v>7757</v>
      </c>
      <c r="Y5842" t="inlineStr">
        <is>
          <t>d630a24c-d98a-4132-8f4e-e300288edcc6</t>
        </is>
      </c>
      <c r="Z5842" t="inlineStr">
        <is>
          <t>Matias Vanhanen (NJD LW)</t>
        </is>
      </c>
    </row>
    <row r="5843">
      <c r="A5843" t="inlineStr">
        <is>
          <t>Matous Kucharcik</t>
        </is>
      </c>
      <c r="B5843" t="inlineStr">
        <is>
          <t>BUF</t>
        </is>
      </c>
      <c r="C5843" t="inlineStr">
        <is>
          <t>C</t>
        </is>
      </c>
      <c r="D5843" t="inlineStr">
        <is>
          <t>F</t>
        </is>
      </c>
      <c r="E5843" t="n">
        <v>19</v>
      </c>
      <c r="F5843" t="inlineStr">
        <is>
          <t>FA</t>
        </is>
      </c>
      <c r="G5843" t="inlineStr">
        <is>
          <t>FA</t>
        </is>
      </c>
      <c r="H5843" s="30" t="n">
        <v>1</v>
      </c>
      <c r="I5843" s="31" t="n">
        <v>0</v>
      </c>
      <c r="J5843" s="31" t="n"/>
      <c r="K5843" s="31" t="n">
        <v>0</v>
      </c>
      <c r="L5843" s="32" t="n"/>
      <c r="M5843" s="31" t="n">
        <v>0</v>
      </c>
      <c r="N5843" s="31" t="n">
        <v>0</v>
      </c>
      <c r="O5843" s="31" t="n"/>
      <c r="P5843" s="31" t="n"/>
      <c r="Q5843" s="31" t="n">
        <v>0</v>
      </c>
      <c r="R5843" s="31" t="n"/>
      <c r="S5843" s="32" t="n"/>
      <c r="T5843" s="32" t="n"/>
      <c r="V5843" t="inlineStr">
        <is>
          <t>06xwf</t>
        </is>
      </c>
      <c r="Y5843" t="inlineStr">
        <is>
          <t>6a6f5db7-5410-4674-a97b-69221169f7f3</t>
        </is>
      </c>
      <c r="Z5843" t="inlineStr">
        <is>
          <t>Matous Kucharcik (BUF C)</t>
        </is>
      </c>
    </row>
    <row r="5844">
      <c r="A5844" t="inlineStr">
        <is>
          <t>Mats Lindgren</t>
        </is>
      </c>
      <c r="B5844" t="inlineStr">
        <is>
          <t>(N/A)</t>
        </is>
      </c>
      <c r="C5844" t="inlineStr">
        <is>
          <t>D</t>
        </is>
      </c>
      <c r="D5844" t="inlineStr">
        <is>
          <t>D</t>
        </is>
      </c>
      <c r="E5844" t="n">
        <v>22</v>
      </c>
      <c r="F5844" t="inlineStr">
        <is>
          <t>FA</t>
        </is>
      </c>
      <c r="G5844" t="inlineStr">
        <is>
          <t>FA</t>
        </is>
      </c>
      <c r="H5844" s="30" t="n">
        <v>1</v>
      </c>
      <c r="I5844" s="31" t="n">
        <v>0</v>
      </c>
      <c r="J5844" s="31" t="n"/>
      <c r="K5844" s="31" t="n">
        <v>0</v>
      </c>
      <c r="L5844" s="32" t="n"/>
      <c r="M5844" s="31" t="n">
        <v>0</v>
      </c>
      <c r="N5844" s="31" t="n">
        <v>0</v>
      </c>
      <c r="O5844" s="31" t="n"/>
      <c r="P5844" s="31" t="n"/>
      <c r="Q5844" s="31" t="n">
        <v>0</v>
      </c>
      <c r="R5844" s="31" t="n"/>
      <c r="S5844" s="32" t="n"/>
      <c r="T5844" s="32" t="n"/>
      <c r="V5844" t="inlineStr">
        <is>
          <t>05yn0</t>
        </is>
      </c>
      <c r="W5844" t="n">
        <v>6724</v>
      </c>
      <c r="Y5844" t="inlineStr">
        <is>
          <t>8cf6d9d4-d5cf-4a68-ad17-7bf433ce104c</t>
        </is>
      </c>
      <c r="Z5844" t="inlineStr">
        <is>
          <t>Mats Lindgren ((N/A) D)</t>
        </is>
      </c>
    </row>
    <row r="5845">
      <c r="A5845" t="inlineStr">
        <is>
          <t>Matt Abt</t>
        </is>
      </c>
      <c r="B5845" t="inlineStr">
        <is>
          <t>PIT</t>
        </is>
      </c>
      <c r="C5845" t="inlineStr">
        <is>
          <t>D</t>
        </is>
      </c>
      <c r="D5845" t="inlineStr">
        <is>
          <t>D</t>
        </is>
      </c>
      <c r="E5845" t="n">
        <v>33</v>
      </c>
      <c r="F5845" t="inlineStr">
        <is>
          <t>FA</t>
        </is>
      </c>
      <c r="G5845" t="inlineStr">
        <is>
          <t>FA</t>
        </is>
      </c>
      <c r="H5845" s="30" t="n">
        <v>1</v>
      </c>
      <c r="I5845" s="31" t="n">
        <v>0</v>
      </c>
      <c r="J5845" s="31" t="n"/>
      <c r="K5845" s="31" t="n">
        <v>0</v>
      </c>
      <c r="L5845" s="32" t="n"/>
      <c r="M5845" s="31" t="n">
        <v>0</v>
      </c>
      <c r="N5845" s="31" t="n">
        <v>0</v>
      </c>
      <c r="O5845" s="31" t="n"/>
      <c r="P5845" s="31" t="n"/>
      <c r="Q5845" s="31" t="n">
        <v>0</v>
      </c>
      <c r="R5845" s="31" t="n"/>
      <c r="S5845" s="32" t="n"/>
      <c r="T5845" s="32" t="n"/>
      <c r="V5845" t="inlineStr">
        <is>
          <t>05907</t>
        </is>
      </c>
      <c r="X5845" t="n">
        <v>8497</v>
      </c>
      <c r="Z5845" t="inlineStr">
        <is>
          <t>Matt Abt (PIT D)</t>
        </is>
      </c>
    </row>
    <row r="5846">
      <c r="A5846" t="inlineStr">
        <is>
          <t>Matt Alfaro</t>
        </is>
      </c>
      <c r="B5846" t="inlineStr">
        <is>
          <t>VAN</t>
        </is>
      </c>
      <c r="C5846" t="inlineStr">
        <is>
          <t>C</t>
        </is>
      </c>
      <c r="D5846" t="inlineStr">
        <is>
          <t>F</t>
        </is>
      </c>
      <c r="E5846" t="n">
        <v>30</v>
      </c>
      <c r="F5846" t="inlineStr">
        <is>
          <t>FA</t>
        </is>
      </c>
      <c r="G5846" t="inlineStr">
        <is>
          <t>FA</t>
        </is>
      </c>
      <c r="H5846" s="30" t="n">
        <v>1</v>
      </c>
      <c r="I5846" s="31" t="n">
        <v>0</v>
      </c>
      <c r="J5846" s="31" t="n"/>
      <c r="K5846" s="31" t="n">
        <v>0</v>
      </c>
      <c r="L5846" s="32" t="n"/>
      <c r="M5846" s="31" t="n">
        <v>0</v>
      </c>
      <c r="N5846" s="31" t="n">
        <v>0</v>
      </c>
      <c r="O5846" s="31" t="n"/>
      <c r="P5846" s="31" t="n"/>
      <c r="Q5846" s="31" t="n">
        <v>0</v>
      </c>
      <c r="R5846" s="31" t="n"/>
      <c r="S5846" s="32" t="n"/>
      <c r="T5846" s="32" t="n"/>
      <c r="V5846" t="inlineStr">
        <is>
          <t>065il</t>
        </is>
      </c>
      <c r="Y5846" t="inlineStr">
        <is>
          <t>d0e1e183-38bf-4bec-9ebb-979dfb5224ae</t>
        </is>
      </c>
      <c r="Z5846" t="inlineStr">
        <is>
          <t>Matt Alfaro (VAN C)</t>
        </is>
      </c>
    </row>
    <row r="5847">
      <c r="A5847" t="inlineStr">
        <is>
          <t>Matt Anderson</t>
        </is>
      </c>
      <c r="B5847" t="inlineStr">
        <is>
          <t>TOR</t>
        </is>
      </c>
      <c r="C5847" t="inlineStr">
        <is>
          <t>D</t>
        </is>
      </c>
      <c r="D5847" t="inlineStr">
        <is>
          <t>D,F</t>
        </is>
      </c>
      <c r="E5847" t="n">
        <v>27</v>
      </c>
      <c r="F5847" t="inlineStr">
        <is>
          <t>FA</t>
        </is>
      </c>
      <c r="G5847" t="inlineStr">
        <is>
          <t>FA</t>
        </is>
      </c>
      <c r="H5847" s="30" t="n">
        <v>1</v>
      </c>
      <c r="I5847" s="31" t="n">
        <v>0</v>
      </c>
      <c r="J5847" s="31" t="n"/>
      <c r="K5847" s="31" t="n">
        <v>0</v>
      </c>
      <c r="L5847" s="32" t="n"/>
      <c r="M5847" s="31" t="n">
        <v>0</v>
      </c>
      <c r="N5847" s="31" t="n">
        <v>0</v>
      </c>
      <c r="O5847" s="31" t="n"/>
      <c r="P5847" s="31" t="n"/>
      <c r="Q5847" s="31" t="n">
        <v>0</v>
      </c>
      <c r="R5847" s="31" t="n"/>
      <c r="S5847" s="32" t="n"/>
      <c r="T5847" s="32" t="n"/>
      <c r="V5847" t="inlineStr">
        <is>
          <t>07940</t>
        </is>
      </c>
      <c r="W5847" t="n">
        <v>4084</v>
      </c>
      <c r="Y5847" t="inlineStr">
        <is>
          <t>a9732cc0-749f-4c5b-9ee1-dfe9b8ffcd23</t>
        </is>
      </c>
      <c r="Z5847" t="inlineStr">
        <is>
          <t>Matt Anderson (TOR D)</t>
        </is>
      </c>
    </row>
    <row r="5848">
      <c r="A5848" t="inlineStr">
        <is>
          <t>Matt Bailey</t>
        </is>
      </c>
      <c r="B5848" t="inlineStr">
        <is>
          <t>(N/A)</t>
        </is>
      </c>
      <c r="C5848" t="inlineStr">
        <is>
          <t>C</t>
        </is>
      </c>
      <c r="D5848" t="inlineStr">
        <is>
          <t>F</t>
        </is>
      </c>
      <c r="E5848" t="n">
        <v>35</v>
      </c>
      <c r="F5848" t="inlineStr">
        <is>
          <t>FA</t>
        </is>
      </c>
      <c r="G5848" t="inlineStr">
        <is>
          <t>FA</t>
        </is>
      </c>
      <c r="H5848" s="30" t="n">
        <v>1</v>
      </c>
      <c r="I5848" s="31" t="n">
        <v>0</v>
      </c>
      <c r="J5848" s="31" t="n"/>
      <c r="K5848" s="31" t="n">
        <v>0</v>
      </c>
      <c r="L5848" s="32" t="n"/>
      <c r="M5848" s="31" t="n">
        <v>0</v>
      </c>
      <c r="N5848" s="31" t="n">
        <v>0</v>
      </c>
      <c r="O5848" s="31" t="n"/>
      <c r="P5848" s="31" t="n"/>
      <c r="Q5848" s="31" t="n">
        <v>0</v>
      </c>
      <c r="R5848" s="31" t="n"/>
      <c r="S5848" s="32" t="n"/>
      <c r="T5848" s="32" t="n"/>
      <c r="V5848" t="inlineStr">
        <is>
          <t>032dc</t>
        </is>
      </c>
      <c r="W5848" t="n">
        <v>4337</v>
      </c>
      <c r="X5848" t="n">
        <v>6342</v>
      </c>
      <c r="Z5848" t="inlineStr">
        <is>
          <t>Matt Bailey ((N/A) C)</t>
        </is>
      </c>
    </row>
    <row r="5849">
      <c r="A5849" t="inlineStr">
        <is>
          <t>Matt Bartkowski</t>
        </is>
      </c>
      <c r="B5849" t="inlineStr">
        <is>
          <t>(N/A)</t>
        </is>
      </c>
      <c r="C5849" t="inlineStr">
        <is>
          <t>D</t>
        </is>
      </c>
      <c r="D5849" t="inlineStr">
        <is>
          <t>D</t>
        </is>
      </c>
      <c r="E5849" t="n">
        <v>38</v>
      </c>
      <c r="F5849" t="inlineStr">
        <is>
          <t>FA</t>
        </is>
      </c>
      <c r="G5849" t="inlineStr">
        <is>
          <t>FA</t>
        </is>
      </c>
      <c r="H5849" s="30" t="n">
        <v>1</v>
      </c>
      <c r="I5849" s="31" t="n">
        <v>0</v>
      </c>
      <c r="J5849" s="31" t="n"/>
      <c r="K5849" s="31" t="n">
        <v>0</v>
      </c>
      <c r="L5849" s="32" t="n"/>
      <c r="M5849" s="31" t="n">
        <v>0</v>
      </c>
      <c r="N5849" s="31" t="n">
        <v>0</v>
      </c>
      <c r="O5849" s="31" t="n"/>
      <c r="P5849" s="31" t="n"/>
      <c r="Q5849" s="31" t="n">
        <v>0</v>
      </c>
      <c r="R5849" s="31" t="n"/>
      <c r="S5849" s="32" t="n"/>
      <c r="T5849" s="32" t="n"/>
      <c r="V5849" t="inlineStr">
        <is>
          <t>01ua5</t>
        </is>
      </c>
      <c r="W5849" t="n">
        <v>3428</v>
      </c>
      <c r="X5849" t="n">
        <v>4894</v>
      </c>
      <c r="Y5849" t="inlineStr">
        <is>
          <t>42ed12b0-0f24-11e2-8525-18a905767e44</t>
        </is>
      </c>
      <c r="Z5849" t="inlineStr">
        <is>
          <t>Matt Bartkowski ((N/A) D)</t>
        </is>
      </c>
    </row>
    <row r="5850">
      <c r="A5850" t="inlineStr">
        <is>
          <t>Matt Basgall</t>
        </is>
      </c>
      <c r="B5850" t="inlineStr">
        <is>
          <t>(N/A)</t>
        </is>
      </c>
      <c r="C5850" t="inlineStr">
        <is>
          <t>D</t>
        </is>
      </c>
      <c r="D5850" t="inlineStr">
        <is>
          <t>D</t>
        </is>
      </c>
      <c r="E5850" t="n">
        <v>24</v>
      </c>
      <c r="F5850" t="inlineStr">
        <is>
          <t>FA</t>
        </is>
      </c>
      <c r="G5850" t="inlineStr">
        <is>
          <t>FA</t>
        </is>
      </c>
      <c r="H5850" s="30" t="n">
        <v>1</v>
      </c>
      <c r="I5850" s="31" t="n">
        <v>0</v>
      </c>
      <c r="J5850" s="31" t="n"/>
      <c r="K5850" s="31" t="n">
        <v>0</v>
      </c>
      <c r="L5850" s="32" t="n"/>
      <c r="M5850" s="31" t="n">
        <v>0</v>
      </c>
      <c r="N5850" s="31" t="n">
        <v>0</v>
      </c>
      <c r="O5850" s="31" t="n"/>
      <c r="P5850" s="31" t="n"/>
      <c r="Q5850" s="31" t="n">
        <v>0</v>
      </c>
      <c r="R5850" s="31" t="n"/>
      <c r="S5850" s="32" t="n"/>
      <c r="T5850" s="32" t="n"/>
      <c r="V5850" t="inlineStr">
        <is>
          <t>06qdt</t>
        </is>
      </c>
      <c r="Z5850" t="inlineStr">
        <is>
          <t>Matt Basgall ((N/A) D)</t>
        </is>
      </c>
    </row>
    <row r="5851">
      <c r="A5851" t="inlineStr">
        <is>
          <t>Matt Beaudoin</t>
        </is>
      </c>
      <c r="B5851" t="inlineStr">
        <is>
          <t>(N/A)</t>
        </is>
      </c>
      <c r="C5851" t="inlineStr">
        <is>
          <t>RW</t>
        </is>
      </c>
      <c r="D5851" t="inlineStr">
        <is>
          <t>F</t>
        </is>
      </c>
      <c r="E5851" t="n">
        <v>42</v>
      </c>
      <c r="F5851" t="inlineStr">
        <is>
          <t>FA</t>
        </is>
      </c>
      <c r="G5851" t="inlineStr">
        <is>
          <t>FA</t>
        </is>
      </c>
      <c r="H5851" s="30" t="n">
        <v>1</v>
      </c>
      <c r="I5851" s="31" t="n">
        <v>0</v>
      </c>
      <c r="J5851" s="31" t="n"/>
      <c r="K5851" s="31" t="n">
        <v>0</v>
      </c>
      <c r="L5851" s="32" t="n"/>
      <c r="M5851" s="31" t="n">
        <v>0</v>
      </c>
      <c r="N5851" s="31" t="n">
        <v>0</v>
      </c>
      <c r="O5851" s="31" t="n"/>
      <c r="P5851" s="31" t="n"/>
      <c r="Q5851" s="31" t="n">
        <v>0</v>
      </c>
      <c r="R5851" s="31" t="n"/>
      <c r="S5851" s="32" t="n"/>
      <c r="T5851" s="32" t="n"/>
      <c r="V5851" t="inlineStr">
        <is>
          <t>01mk8</t>
        </is>
      </c>
      <c r="X5851" t="n">
        <v>4785</v>
      </c>
      <c r="Z5851" t="inlineStr">
        <is>
          <t>Matt Beaudoin ((N/A) RW)</t>
        </is>
      </c>
    </row>
    <row r="5852">
      <c r="A5852" t="inlineStr">
        <is>
          <t>Matt Beleskey</t>
        </is>
      </c>
      <c r="B5852" t="inlineStr">
        <is>
          <t>(N/A)</t>
        </is>
      </c>
      <c r="C5852" t="inlineStr">
        <is>
          <t>LW</t>
        </is>
      </c>
      <c r="D5852" t="inlineStr">
        <is>
          <t>F</t>
        </is>
      </c>
      <c r="E5852" t="n">
        <v>38</v>
      </c>
      <c r="F5852" t="inlineStr">
        <is>
          <t>FA</t>
        </is>
      </c>
      <c r="G5852" t="inlineStr">
        <is>
          <t>FA</t>
        </is>
      </c>
      <c r="H5852" s="30" t="n">
        <v>1</v>
      </c>
      <c r="I5852" s="31" t="n">
        <v>0</v>
      </c>
      <c r="J5852" s="31" t="n"/>
      <c r="K5852" s="31" t="n">
        <v>0</v>
      </c>
      <c r="L5852" s="32" t="n"/>
      <c r="M5852" s="31" t="n">
        <v>0</v>
      </c>
      <c r="N5852" s="31" t="n">
        <v>0</v>
      </c>
      <c r="O5852" s="31" t="n"/>
      <c r="P5852" s="31" t="n"/>
      <c r="Q5852" s="31" t="n">
        <v>0</v>
      </c>
      <c r="R5852" s="31" t="n"/>
      <c r="S5852" s="32" t="n"/>
      <c r="T5852" s="32" t="n"/>
      <c r="V5852" t="inlineStr">
        <is>
          <t>005gk</t>
        </is>
      </c>
      <c r="W5852" t="n">
        <v>3152</v>
      </c>
      <c r="X5852" t="n">
        <v>4426</v>
      </c>
      <c r="Z5852" t="inlineStr">
        <is>
          <t>Matt Beleskey ((N/A) LW)</t>
        </is>
      </c>
    </row>
    <row r="5853">
      <c r="A5853" t="inlineStr">
        <is>
          <t>Matt Brassard</t>
        </is>
      </c>
      <c r="B5853" t="inlineStr">
        <is>
          <t>(N/A)</t>
        </is>
      </c>
      <c r="C5853" t="inlineStr">
        <is>
          <t>D</t>
        </is>
      </c>
      <c r="D5853" t="inlineStr">
        <is>
          <t>D</t>
        </is>
      </c>
      <c r="E5853" t="n">
        <v>28</v>
      </c>
      <c r="F5853" t="inlineStr">
        <is>
          <t>FA</t>
        </is>
      </c>
      <c r="G5853" t="inlineStr">
        <is>
          <t>FA</t>
        </is>
      </c>
      <c r="H5853" s="30" t="n">
        <v>1</v>
      </c>
      <c r="I5853" s="31" t="n">
        <v>0</v>
      </c>
      <c r="J5853" s="31" t="n"/>
      <c r="K5853" s="31" t="n">
        <v>0</v>
      </c>
      <c r="L5853" s="32" t="n"/>
      <c r="M5853" s="31" t="n">
        <v>0</v>
      </c>
      <c r="N5853" s="31" t="n">
        <v>0</v>
      </c>
      <c r="O5853" s="31" t="n"/>
      <c r="P5853" s="31" t="n"/>
      <c r="Q5853" s="31" t="n">
        <v>0</v>
      </c>
      <c r="R5853" s="31" t="n"/>
      <c r="S5853" s="32" t="n"/>
      <c r="T5853" s="32" t="n"/>
      <c r="V5853" t="inlineStr">
        <is>
          <t>04f8a</t>
        </is>
      </c>
      <c r="X5853" t="n">
        <v>7703</v>
      </c>
      <c r="Z5853" t="inlineStr">
        <is>
          <t>Matt Brassard ((N/A) D)</t>
        </is>
      </c>
    </row>
    <row r="5854">
      <c r="A5854" t="inlineStr">
        <is>
          <t>Matt Brown</t>
        </is>
      </c>
      <c r="B5854" t="inlineStr">
        <is>
          <t>PHI</t>
        </is>
      </c>
      <c r="C5854" t="inlineStr">
        <is>
          <t>LW</t>
        </is>
      </c>
      <c r="D5854" t="inlineStr">
        <is>
          <t>F</t>
        </is>
      </c>
      <c r="E5854" t="n">
        <v>27</v>
      </c>
      <c r="F5854" t="inlineStr">
        <is>
          <t>FA</t>
        </is>
      </c>
      <c r="G5854" t="inlineStr">
        <is>
          <t>FA</t>
        </is>
      </c>
      <c r="H5854" s="30" t="n">
        <v>1</v>
      </c>
      <c r="I5854" s="31" t="n">
        <v>0</v>
      </c>
      <c r="J5854" s="31" t="n"/>
      <c r="K5854" s="31" t="n">
        <v>0</v>
      </c>
      <c r="L5854" s="32" t="n"/>
      <c r="M5854" s="31" t="n">
        <v>0</v>
      </c>
      <c r="N5854" s="31" t="n">
        <v>0</v>
      </c>
      <c r="O5854" s="31" t="n"/>
      <c r="P5854" s="31" t="n"/>
      <c r="Q5854" s="31" t="n">
        <v>0</v>
      </c>
      <c r="R5854" s="31" t="n"/>
      <c r="S5854" s="32" t="n"/>
      <c r="T5854" s="32" t="n"/>
      <c r="V5854" t="inlineStr">
        <is>
          <t>05akm</t>
        </is>
      </c>
      <c r="Y5854" t="inlineStr">
        <is>
          <t>1a3a4f93-b808-4248-9cb8-24f4d56e70c6</t>
        </is>
      </c>
      <c r="Z5854" t="inlineStr">
        <is>
          <t>Matt Brown (PHI LW)</t>
        </is>
      </c>
    </row>
    <row r="5855">
      <c r="A5855" t="inlineStr">
        <is>
          <t>Matt Buckles</t>
        </is>
      </c>
      <c r="B5855" t="inlineStr">
        <is>
          <t>(N/A)</t>
        </is>
      </c>
      <c r="C5855" t="inlineStr">
        <is>
          <t>C</t>
        </is>
      </c>
      <c r="D5855" t="inlineStr">
        <is>
          <t>F</t>
        </is>
      </c>
      <c r="E5855" t="n">
        <v>31</v>
      </c>
      <c r="F5855" t="inlineStr">
        <is>
          <t>FA</t>
        </is>
      </c>
      <c r="G5855" t="inlineStr">
        <is>
          <t>FA</t>
        </is>
      </c>
      <c r="H5855" s="30" t="n">
        <v>1</v>
      </c>
      <c r="I5855" s="31" t="n">
        <v>0</v>
      </c>
      <c r="J5855" s="31" t="n"/>
      <c r="K5855" s="31" t="n">
        <v>0</v>
      </c>
      <c r="L5855" s="32" t="n"/>
      <c r="M5855" s="31" t="n">
        <v>0</v>
      </c>
      <c r="N5855" s="31" t="n">
        <v>0</v>
      </c>
      <c r="O5855" s="31" t="n"/>
      <c r="P5855" s="31" t="n"/>
      <c r="Q5855" s="31" t="n">
        <v>0</v>
      </c>
      <c r="R5855" s="31" t="n"/>
      <c r="S5855" s="32" t="n"/>
      <c r="T5855" s="32" t="n"/>
      <c r="V5855" t="inlineStr">
        <is>
          <t>031pk</t>
        </is>
      </c>
      <c r="X5855" t="n">
        <v>6077</v>
      </c>
      <c r="Z5855" t="inlineStr">
        <is>
          <t>Matt Buckles ((N/A) C)</t>
        </is>
      </c>
    </row>
    <row r="5856">
      <c r="A5856" t="inlineStr">
        <is>
          <t>Matt Campanale</t>
        </is>
      </c>
      <c r="B5856" t="inlineStr">
        <is>
          <t>(N/A)</t>
        </is>
      </c>
      <c r="C5856" t="inlineStr">
        <is>
          <t>D</t>
        </is>
      </c>
      <c r="D5856" t="inlineStr">
        <is>
          <t>D</t>
        </is>
      </c>
      <c r="E5856" t="n">
        <v>38</v>
      </c>
      <c r="F5856" t="inlineStr">
        <is>
          <t>FA</t>
        </is>
      </c>
      <c r="G5856" t="inlineStr">
        <is>
          <t>FA</t>
        </is>
      </c>
      <c r="H5856" s="30" t="n">
        <v>1</v>
      </c>
      <c r="I5856" s="31" t="n">
        <v>0</v>
      </c>
      <c r="J5856" s="31" t="n"/>
      <c r="K5856" s="31" t="n">
        <v>0</v>
      </c>
      <c r="L5856" s="32" t="n"/>
      <c r="M5856" s="31" t="n">
        <v>0</v>
      </c>
      <c r="N5856" s="31" t="n">
        <v>0</v>
      </c>
      <c r="O5856" s="31" t="n"/>
      <c r="P5856" s="31" t="n"/>
      <c r="Q5856" s="31" t="n">
        <v>0</v>
      </c>
      <c r="R5856" s="31" t="n"/>
      <c r="S5856" s="32" t="n"/>
      <c r="T5856" s="32" t="n"/>
      <c r="V5856" t="inlineStr">
        <is>
          <t>026ju</t>
        </is>
      </c>
      <c r="W5856" t="n">
        <v>3712</v>
      </c>
      <c r="X5856" t="n">
        <v>5297</v>
      </c>
      <c r="Z5856" t="inlineStr">
        <is>
          <t>Matt Campanale ((N/A) D)</t>
        </is>
      </c>
    </row>
    <row r="5857">
      <c r="A5857" t="inlineStr">
        <is>
          <t>Matt Carey</t>
        </is>
      </c>
      <c r="B5857" t="inlineStr">
        <is>
          <t>(N/A)</t>
        </is>
      </c>
      <c r="C5857" t="inlineStr">
        <is>
          <t>C</t>
        </is>
      </c>
      <c r="D5857" t="inlineStr">
        <is>
          <t>F</t>
        </is>
      </c>
      <c r="E5857" t="n">
        <v>34</v>
      </c>
      <c r="F5857" t="inlineStr">
        <is>
          <t>FA</t>
        </is>
      </c>
      <c r="G5857" t="inlineStr">
        <is>
          <t>FA</t>
        </is>
      </c>
      <c r="H5857" s="30" t="n">
        <v>1</v>
      </c>
      <c r="I5857" s="31" t="n">
        <v>0</v>
      </c>
      <c r="J5857" s="31" t="n"/>
      <c r="K5857" s="31" t="n">
        <v>0</v>
      </c>
      <c r="L5857" s="32" t="n"/>
      <c r="M5857" s="31" t="n">
        <v>0</v>
      </c>
      <c r="N5857" s="31" t="n">
        <v>0</v>
      </c>
      <c r="O5857" s="31" t="n"/>
      <c r="P5857" s="31" t="n"/>
      <c r="Q5857" s="31" t="n">
        <v>0</v>
      </c>
      <c r="R5857" s="31" t="n"/>
      <c r="S5857" s="32" t="n"/>
      <c r="T5857" s="32" t="n"/>
      <c r="V5857" t="inlineStr">
        <is>
          <t>03aeu</t>
        </is>
      </c>
      <c r="W5857" t="n">
        <v>4329</v>
      </c>
      <c r="X5857" t="n">
        <v>6336</v>
      </c>
      <c r="Z5857" t="inlineStr">
        <is>
          <t>Matt Carey ((N/A) C)</t>
        </is>
      </c>
    </row>
    <row r="5858">
      <c r="A5858" t="inlineStr">
        <is>
          <t>Matt Choupani</t>
        </is>
      </c>
      <c r="B5858" t="inlineStr">
        <is>
          <t>(N/A)</t>
        </is>
      </c>
      <c r="C5858" t="inlineStr">
        <is>
          <t>C</t>
        </is>
      </c>
      <c r="D5858" t="inlineStr">
        <is>
          <t>F</t>
        </is>
      </c>
      <c r="E5858" t="n">
        <v>24</v>
      </c>
      <c r="F5858" t="inlineStr">
        <is>
          <t>FA</t>
        </is>
      </c>
      <c r="G5858" t="inlineStr">
        <is>
          <t>FA</t>
        </is>
      </c>
      <c r="H5858" s="30" t="n">
        <v>1</v>
      </c>
      <c r="I5858" s="31" t="n">
        <v>0</v>
      </c>
      <c r="J5858" s="31" t="n"/>
      <c r="K5858" s="31" t="n">
        <v>0</v>
      </c>
      <c r="L5858" s="32" t="n"/>
      <c r="M5858" s="31" t="n">
        <v>0</v>
      </c>
      <c r="N5858" s="31" t="n">
        <v>0</v>
      </c>
      <c r="O5858" s="31" t="n"/>
      <c r="P5858" s="31" t="n"/>
      <c r="Q5858" s="31" t="n">
        <v>0</v>
      </c>
      <c r="R5858" s="31" t="n"/>
      <c r="S5858" s="32" t="n"/>
      <c r="T5858" s="32" t="n"/>
      <c r="V5858" t="inlineStr">
        <is>
          <t>05nfx</t>
        </is>
      </c>
      <c r="Z5858" t="inlineStr">
        <is>
          <t>Matt Choupani ((N/A) C)</t>
        </is>
      </c>
    </row>
    <row r="5859">
      <c r="A5859" t="inlineStr">
        <is>
          <t>Matt Clackson</t>
        </is>
      </c>
      <c r="B5859" t="inlineStr">
        <is>
          <t>(N/A)</t>
        </is>
      </c>
      <c r="C5859" t="inlineStr">
        <is>
          <t>LW</t>
        </is>
      </c>
      <c r="D5859" t="inlineStr">
        <is>
          <t>F</t>
        </is>
      </c>
      <c r="E5859" t="n">
        <v>41</v>
      </c>
      <c r="F5859" t="inlineStr">
        <is>
          <t>FA</t>
        </is>
      </c>
      <c r="G5859" t="inlineStr">
        <is>
          <t>FA</t>
        </is>
      </c>
      <c r="H5859" s="30" t="n">
        <v>1</v>
      </c>
      <c r="I5859" s="31" t="n">
        <v>0</v>
      </c>
      <c r="J5859" s="31" t="n"/>
      <c r="K5859" s="31" t="n">
        <v>0</v>
      </c>
      <c r="L5859" s="32" t="n"/>
      <c r="M5859" s="31" t="n">
        <v>0</v>
      </c>
      <c r="N5859" s="31" t="n">
        <v>0</v>
      </c>
      <c r="O5859" s="31" t="n"/>
      <c r="P5859" s="31" t="n"/>
      <c r="Q5859" s="31" t="n">
        <v>0</v>
      </c>
      <c r="R5859" s="31" t="n"/>
      <c r="S5859" s="32" t="n"/>
      <c r="T5859" s="32" t="n"/>
      <c r="V5859" t="inlineStr">
        <is>
          <t>0055h</t>
        </is>
      </c>
      <c r="W5859" t="n">
        <v>4056</v>
      </c>
      <c r="X5859" t="n">
        <v>4371</v>
      </c>
      <c r="Z5859" t="inlineStr">
        <is>
          <t>Matt Clackson ((N/A) LW)</t>
        </is>
      </c>
    </row>
    <row r="5860">
      <c r="A5860" t="inlineStr">
        <is>
          <t>Matt Copponi</t>
        </is>
      </c>
      <c r="B5860" t="inlineStr">
        <is>
          <t>EDM</t>
        </is>
      </c>
      <c r="C5860" t="inlineStr">
        <is>
          <t>C</t>
        </is>
      </c>
      <c r="D5860" t="inlineStr">
        <is>
          <t>F</t>
        </is>
      </c>
      <c r="E5860" t="n">
        <v>23</v>
      </c>
      <c r="F5860" t="inlineStr">
        <is>
          <t>FA</t>
        </is>
      </c>
      <c r="G5860" t="inlineStr">
        <is>
          <t>FA</t>
        </is>
      </c>
      <c r="H5860" s="30" t="n">
        <v>1</v>
      </c>
      <c r="I5860" s="31" t="n">
        <v>0</v>
      </c>
      <c r="J5860" s="31" t="n"/>
      <c r="K5860" s="31" t="n">
        <v>0</v>
      </c>
      <c r="L5860" s="32" t="n"/>
      <c r="M5860" s="31" t="n">
        <v>0</v>
      </c>
      <c r="N5860" s="31" t="n">
        <v>0</v>
      </c>
      <c r="O5860" s="31" t="n"/>
      <c r="P5860" s="31" t="n"/>
      <c r="Q5860" s="31" t="n">
        <v>0</v>
      </c>
      <c r="R5860" s="31" t="n"/>
      <c r="S5860" s="32" t="n"/>
      <c r="T5860" s="32" t="n"/>
      <c r="V5860" t="inlineStr">
        <is>
          <t>06cf6</t>
        </is>
      </c>
      <c r="Y5860" t="inlineStr">
        <is>
          <t>27197aa4-cb3a-4137-8a55-0a6f758a1db6</t>
        </is>
      </c>
      <c r="Z5860" t="inlineStr">
        <is>
          <t>Matt Copponi (EDM C)</t>
        </is>
      </c>
    </row>
    <row r="5861">
      <c r="A5861" t="inlineStr">
        <is>
          <t>Matt Crasa</t>
        </is>
      </c>
      <c r="B5861" t="inlineStr">
        <is>
          <t>(N/A)</t>
        </is>
      </c>
      <c r="C5861" t="inlineStr">
        <is>
          <t>C</t>
        </is>
      </c>
      <c r="D5861" t="inlineStr">
        <is>
          <t>F</t>
        </is>
      </c>
      <c r="E5861" t="n">
        <v>25</v>
      </c>
      <c r="F5861" t="inlineStr">
        <is>
          <t>FA</t>
        </is>
      </c>
      <c r="G5861" t="inlineStr">
        <is>
          <t>FA</t>
        </is>
      </c>
      <c r="H5861" s="30" t="n">
        <v>1</v>
      </c>
      <c r="I5861" s="31" t="n">
        <v>0</v>
      </c>
      <c r="J5861" s="31" t="n"/>
      <c r="K5861" s="31" t="n">
        <v>0</v>
      </c>
      <c r="L5861" s="32" t="n"/>
      <c r="M5861" s="31" t="n">
        <v>0</v>
      </c>
      <c r="N5861" s="31" t="n">
        <v>0</v>
      </c>
      <c r="O5861" s="31" t="n"/>
      <c r="P5861" s="31" t="n"/>
      <c r="Q5861" s="31" t="n">
        <v>0</v>
      </c>
      <c r="R5861" s="31" t="n"/>
      <c r="S5861" s="32" t="n"/>
      <c r="T5861" s="32" t="n"/>
      <c r="V5861" t="inlineStr">
        <is>
          <t>05xp1</t>
        </is>
      </c>
      <c r="Z5861" t="inlineStr">
        <is>
          <t>Matt Crasa ((N/A) C)</t>
        </is>
      </c>
    </row>
    <row r="5862">
      <c r="A5862" t="inlineStr">
        <is>
          <t>Matt D'Agostini</t>
        </is>
      </c>
      <c r="B5862" t="inlineStr">
        <is>
          <t>(N/A)</t>
        </is>
      </c>
      <c r="C5862" t="inlineStr">
        <is>
          <t>RW</t>
        </is>
      </c>
      <c r="D5862" t="inlineStr">
        <is>
          <t>F</t>
        </is>
      </c>
      <c r="E5862" t="n">
        <v>39</v>
      </c>
      <c r="F5862" t="inlineStr">
        <is>
          <t>FA</t>
        </is>
      </c>
      <c r="G5862" t="inlineStr">
        <is>
          <t>FA</t>
        </is>
      </c>
      <c r="H5862" s="30" t="n">
        <v>1</v>
      </c>
      <c r="I5862" s="31" t="n">
        <v>0</v>
      </c>
      <c r="J5862" s="31" t="n"/>
      <c r="K5862" s="31" t="n">
        <v>0</v>
      </c>
      <c r="L5862" s="32" t="n"/>
      <c r="M5862" s="31" t="n">
        <v>0</v>
      </c>
      <c r="N5862" s="31" t="n">
        <v>0</v>
      </c>
      <c r="O5862" s="31" t="n"/>
      <c r="P5862" s="31" t="n"/>
      <c r="Q5862" s="31" t="n">
        <v>0</v>
      </c>
      <c r="R5862" s="31" t="n"/>
      <c r="S5862" s="32" t="n"/>
      <c r="T5862" s="32" t="n"/>
      <c r="V5862" t="inlineStr">
        <is>
          <t>003v7</t>
        </is>
      </c>
      <c r="W5862" t="n">
        <v>2965</v>
      </c>
      <c r="X5862" t="n">
        <v>3964</v>
      </c>
      <c r="Z5862" t="inlineStr">
        <is>
          <t>Matt D'Agostini ((N/A) RW)</t>
        </is>
      </c>
    </row>
    <row r="5863">
      <c r="A5863" t="inlineStr">
        <is>
          <t>Matt Dalton</t>
        </is>
      </c>
      <c r="B5863" t="inlineStr">
        <is>
          <t>(N/A)</t>
        </is>
      </c>
      <c r="C5863" t="inlineStr">
        <is>
          <t>G</t>
        </is>
      </c>
      <c r="D5863" t="inlineStr">
        <is>
          <t>G</t>
        </is>
      </c>
      <c r="E5863" t="n">
        <v>40</v>
      </c>
      <c r="F5863" t="inlineStr">
        <is>
          <t>FA</t>
        </is>
      </c>
      <c r="G5863" t="inlineStr">
        <is>
          <t>FA</t>
        </is>
      </c>
      <c r="H5863" s="30" t="n">
        <v>1</v>
      </c>
      <c r="I5863" s="31" t="n">
        <v>0</v>
      </c>
      <c r="J5863" s="31" t="n"/>
      <c r="K5863" s="31" t="n">
        <v>0</v>
      </c>
      <c r="L5863" s="32" t="n"/>
      <c r="M5863" s="31" t="n">
        <v>0</v>
      </c>
      <c r="N5863" s="31" t="n">
        <v>0</v>
      </c>
      <c r="O5863" s="31" t="n"/>
      <c r="P5863" s="31" t="n"/>
      <c r="Q5863" s="31" t="n">
        <v>0</v>
      </c>
      <c r="R5863" s="31" t="n"/>
      <c r="S5863" s="32" t="n"/>
      <c r="T5863" s="32" t="n"/>
      <c r="V5863" t="inlineStr">
        <is>
          <t>01cxj</t>
        </is>
      </c>
      <c r="W5863" t="n">
        <v>3237</v>
      </c>
      <c r="X5863" t="n">
        <v>4655</v>
      </c>
      <c r="Z5863" t="inlineStr">
        <is>
          <t>Matt Dalton ((N/A) G)</t>
        </is>
      </c>
    </row>
    <row r="5864">
      <c r="A5864" t="inlineStr">
        <is>
          <t>Matt Davis</t>
        </is>
      </c>
      <c r="B5864" t="inlineStr">
        <is>
          <t>SJS</t>
        </is>
      </c>
      <c r="C5864" t="inlineStr">
        <is>
          <t>G</t>
        </is>
      </c>
      <c r="D5864" t="inlineStr">
        <is>
          <t>G</t>
        </is>
      </c>
      <c r="E5864" t="n">
        <v>25</v>
      </c>
      <c r="F5864" t="inlineStr">
        <is>
          <t>FA</t>
        </is>
      </c>
      <c r="G5864" t="inlineStr">
        <is>
          <t>FA</t>
        </is>
      </c>
      <c r="H5864" s="30" t="n">
        <v>1</v>
      </c>
      <c r="I5864" s="31" t="n">
        <v>0</v>
      </c>
      <c r="J5864" s="31" t="n"/>
      <c r="K5864" s="31" t="n">
        <v>0</v>
      </c>
      <c r="L5864" s="32" t="n"/>
      <c r="M5864" s="31" t="n">
        <v>0</v>
      </c>
      <c r="N5864" s="31" t="n">
        <v>0</v>
      </c>
      <c r="O5864" s="31" t="n"/>
      <c r="P5864" s="31" t="n"/>
      <c r="Q5864" s="31" t="n">
        <v>0</v>
      </c>
      <c r="R5864" s="31" t="n"/>
      <c r="S5864" s="32" t="n"/>
      <c r="T5864" s="32" t="n"/>
      <c r="V5864" t="inlineStr">
        <is>
          <t>06lky</t>
        </is>
      </c>
      <c r="Y5864" t="inlineStr">
        <is>
          <t>63dc419a-a117-40b2-b7db-69a8d1059b00</t>
        </is>
      </c>
      <c r="Z5864" t="inlineStr">
        <is>
          <t>Matt Davis (SJS G)</t>
        </is>
      </c>
    </row>
    <row r="5865">
      <c r="A5865" t="inlineStr">
        <is>
          <t>Matt Demelis</t>
        </is>
      </c>
      <c r="B5865" t="inlineStr">
        <is>
          <t>(N/A)</t>
        </is>
      </c>
      <c r="C5865" t="inlineStr">
        <is>
          <t>LW</t>
        </is>
      </c>
      <c r="D5865" t="inlineStr">
        <is>
          <t>F</t>
        </is>
      </c>
      <c r="E5865" t="n">
        <v>27</v>
      </c>
      <c r="F5865" t="inlineStr">
        <is>
          <t>FA</t>
        </is>
      </c>
      <c r="G5865" t="inlineStr">
        <is>
          <t>FA</t>
        </is>
      </c>
      <c r="H5865" s="30" t="n">
        <v>1</v>
      </c>
      <c r="I5865" s="31" t="n">
        <v>0</v>
      </c>
      <c r="J5865" s="31" t="n"/>
      <c r="K5865" s="31" t="n">
        <v>0</v>
      </c>
      <c r="L5865" s="32" t="n"/>
      <c r="M5865" s="31" t="n">
        <v>0</v>
      </c>
      <c r="N5865" s="31" t="n">
        <v>0</v>
      </c>
      <c r="O5865" s="31" t="n"/>
      <c r="P5865" s="31" t="n"/>
      <c r="Q5865" s="31" t="n">
        <v>0</v>
      </c>
      <c r="R5865" s="31" t="n"/>
      <c r="S5865" s="32" t="n"/>
      <c r="T5865" s="32" t="n"/>
      <c r="V5865" t="inlineStr">
        <is>
          <t>05o62</t>
        </is>
      </c>
      <c r="Z5865" t="inlineStr">
        <is>
          <t>Matt Demelis ((N/A) LW)</t>
        </is>
      </c>
    </row>
    <row r="5866">
      <c r="A5866" t="inlineStr">
        <is>
          <t>Matt Ellison</t>
        </is>
      </c>
      <c r="B5866" t="inlineStr">
        <is>
          <t>(N/A)</t>
        </is>
      </c>
      <c r="C5866" t="inlineStr">
        <is>
          <t>RW</t>
        </is>
      </c>
      <c r="D5866" t="inlineStr">
        <is>
          <t>F</t>
        </is>
      </c>
      <c r="E5866" t="n">
        <v>42</v>
      </c>
      <c r="F5866" t="inlineStr">
        <is>
          <t>FA</t>
        </is>
      </c>
      <c r="G5866" t="inlineStr">
        <is>
          <t>FA</t>
        </is>
      </c>
      <c r="H5866" s="30" t="n">
        <v>1</v>
      </c>
      <c r="I5866" s="31" t="n">
        <v>0</v>
      </c>
      <c r="J5866" s="31" t="n"/>
      <c r="K5866" s="31" t="n">
        <v>0</v>
      </c>
      <c r="L5866" s="32" t="n"/>
      <c r="M5866" s="31" t="n">
        <v>0</v>
      </c>
      <c r="N5866" s="31" t="n">
        <v>0</v>
      </c>
      <c r="O5866" s="31" t="n"/>
      <c r="P5866" s="31" t="n"/>
      <c r="Q5866" s="31" t="n">
        <v>0</v>
      </c>
      <c r="R5866" s="31" t="n"/>
      <c r="S5866" s="32" t="n"/>
      <c r="T5866" s="32" t="n"/>
      <c r="V5866" t="inlineStr">
        <is>
          <t>003wb</t>
        </is>
      </c>
      <c r="W5866" t="n">
        <v>2110</v>
      </c>
      <c r="X5866" t="n">
        <v>3267</v>
      </c>
      <c r="Z5866" t="inlineStr">
        <is>
          <t>Matt Ellison ((N/A) RW)</t>
        </is>
      </c>
    </row>
    <row r="5867">
      <c r="A5867" t="inlineStr">
        <is>
          <t>Matt Finn</t>
        </is>
      </c>
      <c r="B5867" t="inlineStr">
        <is>
          <t>(N/A)</t>
        </is>
      </c>
      <c r="C5867" t="inlineStr">
        <is>
          <t>D</t>
        </is>
      </c>
      <c r="D5867" t="inlineStr">
        <is>
          <t>D</t>
        </is>
      </c>
      <c r="E5867" t="n">
        <v>32</v>
      </c>
      <c r="F5867" t="inlineStr">
        <is>
          <t>FA</t>
        </is>
      </c>
      <c r="G5867" t="inlineStr">
        <is>
          <t>FA</t>
        </is>
      </c>
      <c r="H5867" s="30" t="n">
        <v>1</v>
      </c>
      <c r="I5867" s="31" t="n">
        <v>0</v>
      </c>
      <c r="J5867" s="31" t="n"/>
      <c r="K5867" s="31" t="n">
        <v>0</v>
      </c>
      <c r="L5867" s="32" t="n"/>
      <c r="M5867" s="31" t="n">
        <v>0</v>
      </c>
      <c r="N5867" s="31" t="n">
        <v>0</v>
      </c>
      <c r="O5867" s="31" t="n"/>
      <c r="P5867" s="31" t="n"/>
      <c r="Q5867" s="31" t="n">
        <v>0</v>
      </c>
      <c r="R5867" s="31" t="n"/>
      <c r="S5867" s="32" t="n"/>
      <c r="T5867" s="32" t="n"/>
      <c r="V5867" t="inlineStr">
        <is>
          <t>02noy</t>
        </is>
      </c>
      <c r="W5867" t="n">
        <v>3986</v>
      </c>
      <c r="X5867" t="n">
        <v>5724</v>
      </c>
      <c r="Z5867" t="inlineStr">
        <is>
          <t>Matt Finn ((N/A) D)</t>
        </is>
      </c>
    </row>
    <row r="5868">
      <c r="A5868" t="inlineStr">
        <is>
          <t>Matt Fonteyne</t>
        </is>
      </c>
      <c r="B5868" t="inlineStr">
        <is>
          <t>(N/A)</t>
        </is>
      </c>
      <c r="C5868" t="inlineStr">
        <is>
          <t>LW</t>
        </is>
      </c>
      <c r="D5868" t="inlineStr">
        <is>
          <t>F</t>
        </is>
      </c>
      <c r="E5868" t="n">
        <v>28</v>
      </c>
      <c r="F5868" t="inlineStr">
        <is>
          <t>FA</t>
        </is>
      </c>
      <c r="G5868" t="inlineStr">
        <is>
          <t>FA</t>
        </is>
      </c>
      <c r="H5868" s="30" t="n">
        <v>1</v>
      </c>
      <c r="I5868" s="31" t="n">
        <v>0</v>
      </c>
      <c r="J5868" s="31" t="n"/>
      <c r="K5868" s="31" t="n">
        <v>0</v>
      </c>
      <c r="L5868" s="32" t="n"/>
      <c r="M5868" s="31" t="n">
        <v>0</v>
      </c>
      <c r="N5868" s="31" t="n">
        <v>0</v>
      </c>
      <c r="O5868" s="31" t="n"/>
      <c r="P5868" s="31" t="n"/>
      <c r="Q5868" s="31" t="n">
        <v>0</v>
      </c>
      <c r="R5868" s="31" t="n"/>
      <c r="S5868" s="32" t="n"/>
      <c r="T5868" s="32" t="n"/>
      <c r="V5868" t="inlineStr">
        <is>
          <t>04xcd</t>
        </is>
      </c>
      <c r="X5868" t="n">
        <v>8202</v>
      </c>
      <c r="Z5868" t="inlineStr">
        <is>
          <t>Matt Fonteyne ((N/A) LW)</t>
        </is>
      </c>
    </row>
    <row r="5869">
      <c r="A5869" t="inlineStr">
        <is>
          <t>Matt Foy</t>
        </is>
      </c>
      <c r="B5869" t="inlineStr">
        <is>
          <t>(N/A)</t>
        </is>
      </c>
      <c r="C5869" t="inlineStr">
        <is>
          <t>RW</t>
        </is>
      </c>
      <c r="D5869" t="inlineStr">
        <is>
          <t>F</t>
        </is>
      </c>
      <c r="E5869" t="n">
        <v>43</v>
      </c>
      <c r="F5869" t="inlineStr">
        <is>
          <t>FA</t>
        </is>
      </c>
      <c r="G5869" t="inlineStr">
        <is>
          <t>FA</t>
        </is>
      </c>
      <c r="H5869" s="30" t="n">
        <v>1</v>
      </c>
      <c r="I5869" s="31" t="n">
        <v>0</v>
      </c>
      <c r="J5869" s="31" t="n"/>
      <c r="K5869" s="31" t="n">
        <v>0</v>
      </c>
      <c r="L5869" s="32" t="n"/>
      <c r="M5869" s="31" t="n">
        <v>0</v>
      </c>
      <c r="N5869" s="31" t="n">
        <v>0</v>
      </c>
      <c r="O5869" s="31" t="n"/>
      <c r="P5869" s="31" t="n"/>
      <c r="Q5869" s="31" t="n">
        <v>0</v>
      </c>
      <c r="R5869" s="31" t="n"/>
      <c r="S5869" s="32" t="n"/>
      <c r="T5869" s="32" t="n"/>
      <c r="V5869" t="inlineStr">
        <is>
          <t>003u6</t>
        </is>
      </c>
      <c r="W5869" t="n">
        <v>2022</v>
      </c>
      <c r="X5869" t="n">
        <v>3396</v>
      </c>
      <c r="Z5869" t="inlineStr">
        <is>
          <t>Matt Foy ((N/A) RW)</t>
        </is>
      </c>
    </row>
    <row r="5870">
      <c r="A5870" t="inlineStr">
        <is>
          <t>Matt Fraser</t>
        </is>
      </c>
      <c r="B5870" t="inlineStr">
        <is>
          <t>(N/A)</t>
        </is>
      </c>
      <c r="C5870" t="inlineStr">
        <is>
          <t>RW</t>
        </is>
      </c>
      <c r="D5870" t="inlineStr">
        <is>
          <t>F</t>
        </is>
      </c>
      <c r="E5870" t="n">
        <v>36</v>
      </c>
      <c r="F5870" t="inlineStr">
        <is>
          <t>FA</t>
        </is>
      </c>
      <c r="G5870" t="inlineStr">
        <is>
          <t>FA</t>
        </is>
      </c>
      <c r="H5870" s="30" t="n">
        <v>1</v>
      </c>
      <c r="I5870" s="31" t="n">
        <v>0</v>
      </c>
      <c r="J5870" s="31" t="n"/>
      <c r="K5870" s="31" t="n">
        <v>0</v>
      </c>
      <c r="L5870" s="32" t="n"/>
      <c r="M5870" s="31" t="n">
        <v>0</v>
      </c>
      <c r="N5870" s="31" t="n">
        <v>0</v>
      </c>
      <c r="O5870" s="31" t="n"/>
      <c r="P5870" s="31" t="n"/>
      <c r="Q5870" s="31" t="n">
        <v>0</v>
      </c>
      <c r="R5870" s="31" t="n"/>
      <c r="S5870" s="32" t="n"/>
      <c r="T5870" s="32" t="n"/>
      <c r="V5870" t="inlineStr">
        <is>
          <t>0253d</t>
        </is>
      </c>
      <c r="W5870" t="n">
        <v>3914</v>
      </c>
      <c r="X5870" t="n">
        <v>5241</v>
      </c>
      <c r="Z5870" t="inlineStr">
        <is>
          <t>Matt Fraser ((N/A) RW)</t>
        </is>
      </c>
    </row>
    <row r="5871">
      <c r="A5871" t="inlineStr">
        <is>
          <t>Matt Frattin</t>
        </is>
      </c>
      <c r="B5871" t="inlineStr">
        <is>
          <t>(N/A)</t>
        </is>
      </c>
      <c r="C5871" t="inlineStr">
        <is>
          <t>RW</t>
        </is>
      </c>
      <c r="D5871" t="inlineStr">
        <is>
          <t>F</t>
        </is>
      </c>
      <c r="E5871" t="n">
        <v>38</v>
      </c>
      <c r="F5871" t="inlineStr">
        <is>
          <t>FA</t>
        </is>
      </c>
      <c r="G5871" t="inlineStr">
        <is>
          <t>FA</t>
        </is>
      </c>
      <c r="H5871" s="30" t="n">
        <v>1</v>
      </c>
      <c r="I5871" s="31" t="n">
        <v>0</v>
      </c>
      <c r="J5871" s="31" t="n"/>
      <c r="K5871" s="31" t="n">
        <v>0</v>
      </c>
      <c r="L5871" s="32" t="n"/>
      <c r="M5871" s="31" t="n">
        <v>0</v>
      </c>
      <c r="N5871" s="31" t="n">
        <v>0</v>
      </c>
      <c r="O5871" s="31" t="n"/>
      <c r="P5871" s="31" t="n"/>
      <c r="Q5871" s="31" t="n">
        <v>0</v>
      </c>
      <c r="R5871" s="31" t="n"/>
      <c r="S5871" s="32" t="n"/>
      <c r="T5871" s="32" t="n"/>
      <c r="V5871" t="inlineStr">
        <is>
          <t>0243h</t>
        </is>
      </c>
      <c r="W5871" t="n">
        <v>3664</v>
      </c>
      <c r="X5871" t="n">
        <v>5304</v>
      </c>
      <c r="Z5871" t="inlineStr">
        <is>
          <t>Matt Frattin ((N/A) RW)</t>
        </is>
      </c>
    </row>
    <row r="5872">
      <c r="A5872" t="inlineStr">
        <is>
          <t>Matt Garbowsky</t>
        </is>
      </c>
      <c r="B5872" t="inlineStr">
        <is>
          <t>(N/A)</t>
        </is>
      </c>
      <c r="C5872" t="inlineStr">
        <is>
          <t>C</t>
        </is>
      </c>
      <c r="D5872" t="inlineStr">
        <is>
          <t>F</t>
        </is>
      </c>
      <c r="E5872" t="n">
        <v>36</v>
      </c>
      <c r="F5872" t="inlineStr">
        <is>
          <t>FA</t>
        </is>
      </c>
      <c r="G5872" t="inlineStr">
        <is>
          <t>FA</t>
        </is>
      </c>
      <c r="H5872" s="30" t="n">
        <v>1</v>
      </c>
      <c r="I5872" s="31" t="n">
        <v>0</v>
      </c>
      <c r="J5872" s="31" t="n"/>
      <c r="K5872" s="31" t="n">
        <v>0</v>
      </c>
      <c r="L5872" s="32" t="n"/>
      <c r="M5872" s="31" t="n">
        <v>0</v>
      </c>
      <c r="N5872" s="31" t="n">
        <v>0</v>
      </c>
      <c r="O5872" s="31" t="n"/>
      <c r="P5872" s="31" t="n"/>
      <c r="Q5872" s="31" t="n">
        <v>0</v>
      </c>
      <c r="R5872" s="31" t="n"/>
      <c r="S5872" s="32" t="n"/>
      <c r="T5872" s="32" t="n"/>
      <c r="V5872" t="inlineStr">
        <is>
          <t>03nql</t>
        </is>
      </c>
      <c r="X5872" t="n">
        <v>6986</v>
      </c>
      <c r="Z5872" t="inlineStr">
        <is>
          <t>Matt Garbowsky ((N/A) C)</t>
        </is>
      </c>
    </row>
    <row r="5873">
      <c r="A5873" t="inlineStr">
        <is>
          <t>Matt Generous</t>
        </is>
      </c>
      <c r="B5873" t="inlineStr">
        <is>
          <t>(N/A)</t>
        </is>
      </c>
      <c r="C5873" t="inlineStr">
        <is>
          <t>D</t>
        </is>
      </c>
      <c r="D5873" t="inlineStr">
        <is>
          <t>D</t>
        </is>
      </c>
      <c r="E5873" t="n">
        <v>41</v>
      </c>
      <c r="F5873" t="inlineStr">
        <is>
          <t>FA</t>
        </is>
      </c>
      <c r="G5873" t="inlineStr">
        <is>
          <t>FA</t>
        </is>
      </c>
      <c r="H5873" s="30" t="n">
        <v>1</v>
      </c>
      <c r="I5873" s="31" t="n">
        <v>0</v>
      </c>
      <c r="J5873" s="31" t="n"/>
      <c r="K5873" s="31" t="n">
        <v>0</v>
      </c>
      <c r="L5873" s="32" t="n"/>
      <c r="M5873" s="31" t="n">
        <v>0</v>
      </c>
      <c r="N5873" s="31" t="n">
        <v>0</v>
      </c>
      <c r="O5873" s="31" t="n"/>
      <c r="P5873" s="31" t="n"/>
      <c r="Q5873" s="31" t="n">
        <v>0</v>
      </c>
      <c r="R5873" s="31" t="n"/>
      <c r="S5873" s="32" t="n"/>
      <c r="T5873" s="32" t="n"/>
      <c r="V5873" t="inlineStr">
        <is>
          <t>01cfm</t>
        </is>
      </c>
      <c r="X5873" t="n">
        <v>4625</v>
      </c>
      <c r="Z5873" t="inlineStr">
        <is>
          <t>Matt Generous ((N/A) D)</t>
        </is>
      </c>
    </row>
    <row r="5874">
      <c r="A5874" t="inlineStr">
        <is>
          <t>Matt Gilroy</t>
        </is>
      </c>
      <c r="B5874" t="inlineStr">
        <is>
          <t>(N/A)</t>
        </is>
      </c>
      <c r="C5874" t="inlineStr">
        <is>
          <t>D</t>
        </is>
      </c>
      <c r="D5874" t="inlineStr">
        <is>
          <t>D</t>
        </is>
      </c>
      <c r="E5874" t="n">
        <v>42</v>
      </c>
      <c r="F5874" t="inlineStr">
        <is>
          <t>FA</t>
        </is>
      </c>
      <c r="G5874" t="inlineStr">
        <is>
          <t>FA</t>
        </is>
      </c>
      <c r="H5874" s="30" t="n">
        <v>1</v>
      </c>
      <c r="I5874" s="31" t="n">
        <v>0</v>
      </c>
      <c r="J5874" s="31" t="n"/>
      <c r="K5874" s="31" t="n">
        <v>0</v>
      </c>
      <c r="L5874" s="32" t="n"/>
      <c r="M5874" s="31" t="n">
        <v>0</v>
      </c>
      <c r="N5874" s="31" t="n">
        <v>0</v>
      </c>
      <c r="O5874" s="31" t="n"/>
      <c r="P5874" s="31" t="n"/>
      <c r="Q5874" s="31" t="n">
        <v>0</v>
      </c>
      <c r="R5874" s="31" t="n"/>
      <c r="S5874" s="32" t="n"/>
      <c r="T5874" s="32" t="n"/>
      <c r="V5874" t="inlineStr">
        <is>
          <t>01cwr</t>
        </is>
      </c>
      <c r="W5874" t="n">
        <v>3235</v>
      </c>
      <c r="X5874" t="n">
        <v>4649</v>
      </c>
      <c r="Z5874" t="inlineStr">
        <is>
          <t>Matt Gilroy ((N/A) D)</t>
        </is>
      </c>
    </row>
    <row r="5875">
      <c r="A5875" t="inlineStr">
        <is>
          <t>Matt Ginn</t>
        </is>
      </c>
      <c r="B5875" t="inlineStr">
        <is>
          <t>(N/A)</t>
        </is>
      </c>
      <c r="C5875" t="inlineStr">
        <is>
          <t>G</t>
        </is>
      </c>
      <c r="D5875" t="inlineStr">
        <is>
          <t>G</t>
        </is>
      </c>
      <c r="E5875" t="n">
        <v>35</v>
      </c>
      <c r="F5875" t="inlineStr">
        <is>
          <t>FA</t>
        </is>
      </c>
      <c r="G5875" t="inlineStr">
        <is>
          <t>FA</t>
        </is>
      </c>
      <c r="H5875" s="30" t="n">
        <v>1</v>
      </c>
      <c r="I5875" s="31" t="n">
        <v>0</v>
      </c>
      <c r="J5875" s="31" t="n"/>
      <c r="K5875" s="31" t="n">
        <v>0</v>
      </c>
      <c r="L5875" s="32" t="n"/>
      <c r="M5875" s="31" t="n">
        <v>0</v>
      </c>
      <c r="N5875" s="31" t="n">
        <v>0</v>
      </c>
      <c r="O5875" s="31" t="n"/>
      <c r="P5875" s="31" t="n"/>
      <c r="Q5875" s="31" t="n">
        <v>0</v>
      </c>
      <c r="R5875" s="31" t="n"/>
      <c r="S5875" s="32" t="n"/>
      <c r="T5875" s="32" t="n"/>
      <c r="V5875" t="inlineStr">
        <is>
          <t>03wlz</t>
        </is>
      </c>
      <c r="X5875" t="n">
        <v>7002</v>
      </c>
      <c r="Z5875" t="inlineStr">
        <is>
          <t>Matt Ginn ((N/A) G)</t>
        </is>
      </c>
    </row>
    <row r="5876">
      <c r="A5876" t="inlineStr">
        <is>
          <t>Matt Hackett</t>
        </is>
      </c>
      <c r="B5876" t="inlineStr">
        <is>
          <t>(N/A)</t>
        </is>
      </c>
      <c r="C5876" t="inlineStr">
        <is>
          <t>G</t>
        </is>
      </c>
      <c r="D5876" t="inlineStr">
        <is>
          <t>G</t>
        </is>
      </c>
      <c r="E5876" t="n">
        <v>36</v>
      </c>
      <c r="F5876" t="inlineStr">
        <is>
          <t>FA</t>
        </is>
      </c>
      <c r="G5876" t="inlineStr">
        <is>
          <t>FA</t>
        </is>
      </c>
      <c r="H5876" s="30" t="n">
        <v>1</v>
      </c>
      <c r="I5876" s="31" t="n">
        <v>0</v>
      </c>
      <c r="J5876" s="31" t="n"/>
      <c r="K5876" s="31" t="n">
        <v>0</v>
      </c>
      <c r="L5876" s="32" t="n"/>
      <c r="M5876" s="31" t="n">
        <v>0</v>
      </c>
      <c r="N5876" s="31" t="n">
        <v>0</v>
      </c>
      <c r="O5876" s="31" t="n"/>
      <c r="P5876" s="31" t="n"/>
      <c r="Q5876" s="31" t="n">
        <v>0</v>
      </c>
      <c r="R5876" s="31" t="n"/>
      <c r="S5876" s="32" t="n"/>
      <c r="T5876" s="32" t="n"/>
      <c r="V5876" t="inlineStr">
        <is>
          <t>01meq</t>
        </is>
      </c>
      <c r="W5876" t="n">
        <v>3308</v>
      </c>
      <c r="X5876" t="n">
        <v>4760</v>
      </c>
      <c r="Z5876" t="inlineStr">
        <is>
          <t>Matt Hackett ((N/A) G)</t>
        </is>
      </c>
    </row>
    <row r="5877">
      <c r="A5877" t="inlineStr">
        <is>
          <t>Matt Halischuk</t>
        </is>
      </c>
      <c r="B5877" t="inlineStr">
        <is>
          <t>(N/A)</t>
        </is>
      </c>
      <c r="C5877" t="inlineStr">
        <is>
          <t>RW</t>
        </is>
      </c>
      <c r="D5877" t="inlineStr">
        <is>
          <t>F</t>
        </is>
      </c>
      <c r="E5877" t="n">
        <v>38</v>
      </c>
      <c r="F5877" t="inlineStr">
        <is>
          <t>FA</t>
        </is>
      </c>
      <c r="G5877" t="inlineStr">
        <is>
          <t>FA</t>
        </is>
      </c>
      <c r="H5877" s="30" t="n">
        <v>1</v>
      </c>
      <c r="I5877" s="31" t="n">
        <v>0</v>
      </c>
      <c r="J5877" s="31" t="n"/>
      <c r="K5877" s="31" t="n">
        <v>0</v>
      </c>
      <c r="L5877" s="32" t="n"/>
      <c r="M5877" s="31" t="n">
        <v>0</v>
      </c>
      <c r="N5877" s="31" t="n">
        <v>0</v>
      </c>
      <c r="O5877" s="31" t="n"/>
      <c r="P5877" s="31" t="n"/>
      <c r="Q5877" s="31" t="n">
        <v>0</v>
      </c>
      <c r="R5877" s="31" t="n"/>
      <c r="S5877" s="32" t="n"/>
      <c r="T5877" s="32" t="n"/>
      <c r="V5877" t="inlineStr">
        <is>
          <t>00qla</t>
        </is>
      </c>
      <c r="W5877" t="n">
        <v>3093</v>
      </c>
      <c r="X5877" t="n">
        <v>4478</v>
      </c>
      <c r="Z5877" t="inlineStr">
        <is>
          <t>Matt Halischuk ((N/A) RW)</t>
        </is>
      </c>
    </row>
    <row r="5878">
      <c r="A5878" t="inlineStr">
        <is>
          <t>Matt Hatch</t>
        </is>
      </c>
      <c r="B5878" t="inlineStr">
        <is>
          <t>PHI</t>
        </is>
      </c>
      <c r="C5878" t="inlineStr">
        <is>
          <t>RW</t>
        </is>
      </c>
      <c r="D5878" t="inlineStr">
        <is>
          <t>F</t>
        </is>
      </c>
      <c r="E5878" t="n">
        <v>36</v>
      </c>
      <c r="F5878" t="inlineStr">
        <is>
          <t>FA</t>
        </is>
      </c>
      <c r="G5878" t="inlineStr">
        <is>
          <t>FA</t>
        </is>
      </c>
      <c r="H5878" s="30" t="n">
        <v>1</v>
      </c>
      <c r="I5878" s="31" t="n">
        <v>0</v>
      </c>
      <c r="J5878" s="31" t="n"/>
      <c r="K5878" s="31" t="n">
        <v>0</v>
      </c>
      <c r="L5878" s="32" t="n"/>
      <c r="M5878" s="31" t="n">
        <v>0</v>
      </c>
      <c r="N5878" s="31" t="n">
        <v>0</v>
      </c>
      <c r="O5878" s="31" t="n"/>
      <c r="P5878" s="31" t="n"/>
      <c r="Q5878" s="31" t="n">
        <v>0</v>
      </c>
      <c r="R5878" s="31" t="n"/>
      <c r="S5878" s="32" t="n"/>
      <c r="T5878" s="32" t="n"/>
      <c r="V5878" t="inlineStr">
        <is>
          <t>03ko4</t>
        </is>
      </c>
      <c r="X5878" t="n">
        <v>6687</v>
      </c>
      <c r="Z5878" t="inlineStr">
        <is>
          <t>Matt Hatch (PHI RW)</t>
        </is>
      </c>
    </row>
    <row r="5879">
      <c r="A5879" t="inlineStr">
        <is>
          <t>Matt Hewitt</t>
        </is>
      </c>
      <c r="B5879" t="inlineStr">
        <is>
          <t>(N/A)</t>
        </is>
      </c>
      <c r="C5879" t="inlineStr">
        <is>
          <t>G</t>
        </is>
      </c>
      <c r="D5879" t="inlineStr">
        <is>
          <t>G</t>
        </is>
      </c>
      <c r="E5879" t="n">
        <v>33</v>
      </c>
      <c r="F5879" t="inlineStr">
        <is>
          <t>FA</t>
        </is>
      </c>
      <c r="G5879" t="inlineStr">
        <is>
          <t>FA</t>
        </is>
      </c>
      <c r="H5879" s="30" t="n">
        <v>1</v>
      </c>
      <c r="I5879" s="31" t="n">
        <v>0</v>
      </c>
      <c r="J5879" s="31" t="n"/>
      <c r="K5879" s="31" t="n">
        <v>0</v>
      </c>
      <c r="L5879" s="32" t="n"/>
      <c r="M5879" s="31" t="n">
        <v>0</v>
      </c>
      <c r="N5879" s="31" t="n">
        <v>0</v>
      </c>
      <c r="O5879" s="31" t="n"/>
      <c r="P5879" s="31" t="n"/>
      <c r="Q5879" s="31" t="n">
        <v>0</v>
      </c>
      <c r="R5879" s="31" t="n"/>
      <c r="S5879" s="32" t="n"/>
      <c r="T5879" s="32" t="n"/>
      <c r="V5879" t="inlineStr">
        <is>
          <t>049nk</t>
        </is>
      </c>
      <c r="W5879" t="n">
        <v>5326</v>
      </c>
      <c r="X5879" t="n">
        <v>7465</v>
      </c>
      <c r="Z5879" t="inlineStr">
        <is>
          <t>Matt Hewitt ((N/A) G)</t>
        </is>
      </c>
    </row>
    <row r="5880">
      <c r="A5880" t="inlineStr">
        <is>
          <t>Matt Hunwick</t>
        </is>
      </c>
      <c r="B5880" t="inlineStr">
        <is>
          <t>(N/A)</t>
        </is>
      </c>
      <c r="C5880" t="inlineStr">
        <is>
          <t>D</t>
        </is>
      </c>
      <c r="D5880" t="inlineStr">
        <is>
          <t>D</t>
        </is>
      </c>
      <c r="E5880" t="n">
        <v>41</v>
      </c>
      <c r="F5880" t="inlineStr">
        <is>
          <t>FA</t>
        </is>
      </c>
      <c r="G5880" t="inlineStr">
        <is>
          <t>FA</t>
        </is>
      </c>
      <c r="H5880" s="30" t="n">
        <v>1</v>
      </c>
      <c r="I5880" s="31" t="n">
        <v>0</v>
      </c>
      <c r="J5880" s="31" t="n"/>
      <c r="K5880" s="31" t="n">
        <v>0</v>
      </c>
      <c r="L5880" s="32" t="n"/>
      <c r="M5880" s="31" t="n">
        <v>0</v>
      </c>
      <c r="N5880" s="31" t="n">
        <v>0</v>
      </c>
      <c r="O5880" s="31" t="n"/>
      <c r="P5880" s="31" t="n"/>
      <c r="Q5880" s="31" t="n">
        <v>0</v>
      </c>
      <c r="R5880" s="31" t="n"/>
      <c r="S5880" s="32" t="n"/>
      <c r="T5880" s="32" t="n"/>
      <c r="V5880" t="inlineStr">
        <is>
          <t>003fu</t>
        </is>
      </c>
      <c r="W5880" t="n">
        <v>2237</v>
      </c>
      <c r="X5880" t="n">
        <v>4270</v>
      </c>
      <c r="Y5880" t="inlineStr">
        <is>
          <t>819088d8-5501-4b4d-84af-fd877d6c6995</t>
        </is>
      </c>
      <c r="Z5880" t="inlineStr">
        <is>
          <t>Matt Hunwick ((N/A) D)</t>
        </is>
      </c>
    </row>
    <row r="5881">
      <c r="A5881" t="inlineStr">
        <is>
          <t>Matt Irwin</t>
        </is>
      </c>
      <c r="B5881" t="inlineStr">
        <is>
          <t>(N/A)</t>
        </is>
      </c>
      <c r="C5881" t="inlineStr">
        <is>
          <t>D</t>
        </is>
      </c>
      <c r="D5881" t="inlineStr">
        <is>
          <t>D</t>
        </is>
      </c>
      <c r="E5881" t="n">
        <v>38</v>
      </c>
      <c r="F5881" t="inlineStr">
        <is>
          <t>FA</t>
        </is>
      </c>
      <c r="G5881" t="inlineStr">
        <is>
          <t>FA</t>
        </is>
      </c>
      <c r="H5881" s="30" t="n">
        <v>1</v>
      </c>
      <c r="I5881" s="31" t="n">
        <v>0</v>
      </c>
      <c r="J5881" s="31" t="n"/>
      <c r="K5881" s="31" t="n">
        <v>0</v>
      </c>
      <c r="L5881" s="32" t="n"/>
      <c r="M5881" s="31" t="n">
        <v>0</v>
      </c>
      <c r="N5881" s="31" t="n">
        <v>0</v>
      </c>
      <c r="O5881" s="31" t="n"/>
      <c r="P5881" s="31" t="n"/>
      <c r="Q5881" s="31" t="n">
        <v>0</v>
      </c>
      <c r="R5881" s="31" t="n"/>
      <c r="S5881" s="32" t="n"/>
      <c r="T5881" s="32" t="n"/>
      <c r="V5881" t="inlineStr">
        <is>
          <t>01tf0</t>
        </is>
      </c>
      <c r="W5881" t="n">
        <v>3668</v>
      </c>
      <c r="X5881" t="n">
        <v>4881</v>
      </c>
      <c r="Y5881" t="inlineStr">
        <is>
          <t>6164c9ca-61b3-11e2-9e6b-f4ce4684ea4c</t>
        </is>
      </c>
      <c r="Z5881" t="inlineStr">
        <is>
          <t>Matt Irwin ((N/A) D)</t>
        </is>
      </c>
    </row>
    <row r="5882">
      <c r="A5882" t="inlineStr">
        <is>
          <t>Matt Jones</t>
        </is>
      </c>
      <c r="B5882" t="inlineStr">
        <is>
          <t>(N/A)</t>
        </is>
      </c>
      <c r="C5882" t="inlineStr">
        <is>
          <t>D</t>
        </is>
      </c>
      <c r="D5882" t="inlineStr">
        <is>
          <t>D</t>
        </is>
      </c>
      <c r="E5882" t="n">
        <v>43</v>
      </c>
      <c r="F5882" t="inlineStr">
        <is>
          <t>FA</t>
        </is>
      </c>
      <c r="G5882" t="inlineStr">
        <is>
          <t>FA</t>
        </is>
      </c>
      <c r="H5882" s="30" t="n">
        <v>1</v>
      </c>
      <c r="I5882" s="31" t="n">
        <v>0</v>
      </c>
      <c r="J5882" s="31" t="n"/>
      <c r="K5882" s="31" t="n">
        <v>0</v>
      </c>
      <c r="L5882" s="32" t="n"/>
      <c r="M5882" s="31" t="n">
        <v>0</v>
      </c>
      <c r="N5882" s="31" t="n">
        <v>0</v>
      </c>
      <c r="O5882" s="31" t="n"/>
      <c r="P5882" s="31" t="n"/>
      <c r="Q5882" s="31" t="n">
        <v>0</v>
      </c>
      <c r="R5882" s="31" t="n"/>
      <c r="S5882" s="32" t="n"/>
      <c r="T5882" s="32" t="n"/>
      <c r="V5882" t="inlineStr">
        <is>
          <t>00446</t>
        </is>
      </c>
      <c r="W5882" t="n">
        <v>2462</v>
      </c>
      <c r="X5882" t="n">
        <v>3104</v>
      </c>
      <c r="Z5882" t="inlineStr">
        <is>
          <t>Matt Jones ((N/A) D)</t>
        </is>
      </c>
    </row>
    <row r="5883">
      <c r="A5883" t="inlineStr">
        <is>
          <t>Matt Jones</t>
        </is>
      </c>
      <c r="B5883" t="inlineStr">
        <is>
          <t>(N/A)</t>
        </is>
      </c>
      <c r="C5883" t="inlineStr">
        <is>
          <t>RW</t>
        </is>
      </c>
      <c r="D5883" t="inlineStr">
        <is>
          <t>F</t>
        </is>
      </c>
      <c r="E5883" t="n">
        <v>40</v>
      </c>
      <c r="F5883" t="inlineStr">
        <is>
          <t>FA</t>
        </is>
      </c>
      <c r="G5883" t="inlineStr">
        <is>
          <t>FA</t>
        </is>
      </c>
      <c r="H5883" s="30" t="n">
        <v>1</v>
      </c>
      <c r="I5883" s="31" t="n">
        <v>0</v>
      </c>
      <c r="J5883" s="31" t="n"/>
      <c r="K5883" s="31" t="n">
        <v>0</v>
      </c>
      <c r="L5883" s="32" t="n"/>
      <c r="M5883" s="31" t="n">
        <v>0</v>
      </c>
      <c r="N5883" s="31" t="n">
        <v>0</v>
      </c>
      <c r="O5883" s="31" t="n"/>
      <c r="P5883" s="31" t="n"/>
      <c r="Q5883" s="31" t="n">
        <v>0</v>
      </c>
      <c r="R5883" s="31" t="n"/>
      <c r="S5883" s="32" t="n"/>
      <c r="T5883" s="32" t="n"/>
      <c r="V5883" t="inlineStr">
        <is>
          <t>0056u</t>
        </is>
      </c>
      <c r="X5883" t="n">
        <v>4384</v>
      </c>
      <c r="Z5883" t="inlineStr">
        <is>
          <t>Matt Jones ((N/A) RW)</t>
        </is>
      </c>
    </row>
    <row r="5884">
      <c r="A5884" t="inlineStr">
        <is>
          <t>Matt Jurusik</t>
        </is>
      </c>
      <c r="B5884" t="inlineStr">
        <is>
          <t>(N/A)</t>
        </is>
      </c>
      <c r="C5884" t="inlineStr">
        <is>
          <t>G</t>
        </is>
      </c>
      <c r="D5884" t="inlineStr">
        <is>
          <t>G</t>
        </is>
      </c>
      <c r="E5884" t="n">
        <v>29</v>
      </c>
      <c r="F5884" t="inlineStr">
        <is>
          <t>FA</t>
        </is>
      </c>
      <c r="G5884" t="inlineStr">
        <is>
          <t>FA</t>
        </is>
      </c>
      <c r="H5884" s="30" t="n">
        <v>1</v>
      </c>
      <c r="I5884" s="31" t="n">
        <v>0</v>
      </c>
      <c r="J5884" s="31" t="n"/>
      <c r="K5884" s="31" t="n">
        <v>0</v>
      </c>
      <c r="L5884" s="32" t="n"/>
      <c r="M5884" s="31" t="n">
        <v>0</v>
      </c>
      <c r="N5884" s="31" t="n">
        <v>0</v>
      </c>
      <c r="O5884" s="31" t="n"/>
      <c r="P5884" s="31" t="n"/>
      <c r="Q5884" s="31" t="n">
        <v>0</v>
      </c>
      <c r="R5884" s="31" t="n"/>
      <c r="S5884" s="32" t="n"/>
      <c r="T5884" s="32" t="n"/>
      <c r="V5884" t="inlineStr">
        <is>
          <t>03to5</t>
        </is>
      </c>
      <c r="Z5884" t="inlineStr">
        <is>
          <t>Matt Jurusik ((N/A) G)</t>
        </is>
      </c>
    </row>
    <row r="5885">
      <c r="A5885" t="inlineStr">
        <is>
          <t>Matt Kassian</t>
        </is>
      </c>
      <c r="B5885" t="inlineStr">
        <is>
          <t>(N/A)</t>
        </is>
      </c>
      <c r="C5885" t="inlineStr">
        <is>
          <t>LW</t>
        </is>
      </c>
      <c r="D5885" t="inlineStr">
        <is>
          <t>F</t>
        </is>
      </c>
      <c r="E5885" t="n">
        <v>39</v>
      </c>
      <c r="F5885" t="inlineStr">
        <is>
          <t>FA</t>
        </is>
      </c>
      <c r="G5885" t="inlineStr">
        <is>
          <t>FA</t>
        </is>
      </c>
      <c r="H5885" s="30" t="n">
        <v>1</v>
      </c>
      <c r="I5885" s="31" t="n">
        <v>0</v>
      </c>
      <c r="J5885" s="31" t="n"/>
      <c r="K5885" s="31" t="n">
        <v>0</v>
      </c>
      <c r="L5885" s="32" t="n"/>
      <c r="M5885" s="31" t="n">
        <v>0</v>
      </c>
      <c r="N5885" s="31" t="n">
        <v>0</v>
      </c>
      <c r="O5885" s="31" t="n"/>
      <c r="P5885" s="31" t="n"/>
      <c r="Q5885" s="31" t="n">
        <v>0</v>
      </c>
      <c r="R5885" s="31" t="n"/>
      <c r="S5885" s="32" t="n"/>
      <c r="T5885" s="32" t="n"/>
      <c r="V5885" t="inlineStr">
        <is>
          <t>004oc</t>
        </is>
      </c>
      <c r="W5885" t="n">
        <v>2353</v>
      </c>
      <c r="X5885" t="n">
        <v>4170</v>
      </c>
      <c r="Z5885" t="inlineStr">
        <is>
          <t>Matt Kassian ((N/A) LW)</t>
        </is>
      </c>
    </row>
    <row r="5886">
      <c r="A5886" t="inlineStr">
        <is>
          <t>Matt Keetley</t>
        </is>
      </c>
      <c r="B5886" t="inlineStr">
        <is>
          <t>(N/A)</t>
        </is>
      </c>
      <c r="C5886" t="inlineStr">
        <is>
          <t>G</t>
        </is>
      </c>
      <c r="D5886" t="inlineStr">
        <is>
          <t>G</t>
        </is>
      </c>
      <c r="E5886" t="n">
        <v>40</v>
      </c>
      <c r="F5886" t="inlineStr">
        <is>
          <t>FA</t>
        </is>
      </c>
      <c r="G5886" t="inlineStr">
        <is>
          <t>FA</t>
        </is>
      </c>
      <c r="H5886" s="30" t="n">
        <v>1</v>
      </c>
      <c r="I5886" s="31" t="n">
        <v>0</v>
      </c>
      <c r="J5886" s="31" t="n"/>
      <c r="K5886" s="31" t="n">
        <v>0</v>
      </c>
      <c r="L5886" s="32" t="n"/>
      <c r="M5886" s="31" t="n">
        <v>0</v>
      </c>
      <c r="N5886" s="31" t="n">
        <v>0</v>
      </c>
      <c r="O5886" s="31" t="n"/>
      <c r="P5886" s="31" t="n"/>
      <c r="Q5886" s="31" t="n">
        <v>0</v>
      </c>
      <c r="R5886" s="31" t="n"/>
      <c r="S5886" s="32" t="n"/>
      <c r="T5886" s="32" t="n"/>
      <c r="V5886" t="inlineStr">
        <is>
          <t>003hz</t>
        </is>
      </c>
      <c r="W5886" t="n">
        <v>2887</v>
      </c>
      <c r="X5886" t="n">
        <v>4180</v>
      </c>
      <c r="Z5886" t="inlineStr">
        <is>
          <t>Matt Keetley ((N/A) G)</t>
        </is>
      </c>
    </row>
    <row r="5887">
      <c r="A5887" t="inlineStr">
        <is>
          <t>Matt Keith</t>
        </is>
      </c>
      <c r="B5887" t="inlineStr">
        <is>
          <t>CGY</t>
        </is>
      </c>
      <c r="C5887" t="inlineStr">
        <is>
          <t>RW</t>
        </is>
      </c>
      <c r="D5887" t="inlineStr">
        <is>
          <t>F</t>
        </is>
      </c>
      <c r="E5887" t="n">
        <v>43</v>
      </c>
      <c r="F5887" t="inlineStr">
        <is>
          <t>FA</t>
        </is>
      </c>
      <c r="G5887" t="inlineStr">
        <is>
          <t>FA</t>
        </is>
      </c>
      <c r="H5887" s="30" t="n">
        <v>1</v>
      </c>
      <c r="I5887" s="31" t="n">
        <v>0</v>
      </c>
      <c r="J5887" s="31" t="n"/>
      <c r="K5887" s="31" t="n">
        <v>0</v>
      </c>
      <c r="L5887" s="32" t="n"/>
      <c r="M5887" s="31" t="n">
        <v>0</v>
      </c>
      <c r="N5887" s="31" t="n">
        <v>0</v>
      </c>
      <c r="O5887" s="31" t="n"/>
      <c r="P5887" s="31" t="n"/>
      <c r="Q5887" s="31" t="n">
        <v>0</v>
      </c>
      <c r="R5887" s="31" t="n"/>
      <c r="S5887" s="32" t="n"/>
      <c r="T5887" s="32" t="n"/>
      <c r="V5887" t="inlineStr">
        <is>
          <t>004j6</t>
        </is>
      </c>
      <c r="W5887" t="n">
        <v>2119</v>
      </c>
      <c r="X5887" t="n">
        <v>3238</v>
      </c>
      <c r="Z5887" t="inlineStr">
        <is>
          <t>Matt Keith (CGY RW)</t>
        </is>
      </c>
    </row>
    <row r="5888">
      <c r="A5888" t="inlineStr">
        <is>
          <t>Matt Kennedy</t>
        </is>
      </c>
      <c r="B5888" t="inlineStr">
        <is>
          <t>(N/A)</t>
        </is>
      </c>
      <c r="C5888" t="inlineStr">
        <is>
          <t>RW</t>
        </is>
      </c>
      <c r="D5888" t="inlineStr">
        <is>
          <t>F</t>
        </is>
      </c>
      <c r="E5888" t="n">
        <v>37</v>
      </c>
      <c r="F5888" t="inlineStr">
        <is>
          <t>FA</t>
        </is>
      </c>
      <c r="G5888" t="inlineStr">
        <is>
          <t>FA</t>
        </is>
      </c>
      <c r="H5888" s="30" t="n">
        <v>1</v>
      </c>
      <c r="I5888" s="31" t="n">
        <v>0</v>
      </c>
      <c r="J5888" s="31" t="n"/>
      <c r="K5888" s="31" t="n">
        <v>0</v>
      </c>
      <c r="L5888" s="32" t="n"/>
      <c r="M5888" s="31" t="n">
        <v>0</v>
      </c>
      <c r="N5888" s="31" t="n">
        <v>0</v>
      </c>
      <c r="O5888" s="31" t="n"/>
      <c r="P5888" s="31" t="n"/>
      <c r="Q5888" s="31" t="n">
        <v>0</v>
      </c>
      <c r="R5888" s="31" t="n"/>
      <c r="S5888" s="32" t="n"/>
      <c r="T5888" s="32" t="n"/>
      <c r="V5888" t="inlineStr">
        <is>
          <t>01n7v</t>
        </is>
      </c>
      <c r="W5888" t="n">
        <v>3494</v>
      </c>
      <c r="X5888" t="n">
        <v>4927</v>
      </c>
      <c r="Z5888" t="inlineStr">
        <is>
          <t>Matt Kennedy ((N/A) RW)</t>
        </is>
      </c>
    </row>
    <row r="5889">
      <c r="A5889" t="inlineStr">
        <is>
          <t>Matt Killian</t>
        </is>
      </c>
      <c r="B5889" t="inlineStr">
        <is>
          <t>(N/A)</t>
        </is>
      </c>
      <c r="C5889" t="inlineStr">
        <is>
          <t>D</t>
        </is>
      </c>
      <c r="D5889" t="inlineStr">
        <is>
          <t>D</t>
        </is>
      </c>
      <c r="E5889" t="n">
        <v>33</v>
      </c>
      <c r="F5889" t="inlineStr">
        <is>
          <t>FA</t>
        </is>
      </c>
      <c r="G5889" t="inlineStr">
        <is>
          <t>FA</t>
        </is>
      </c>
      <c r="H5889" s="30" t="n">
        <v>1</v>
      </c>
      <c r="I5889" s="31" t="n">
        <v>0</v>
      </c>
      <c r="J5889" s="31" t="n"/>
      <c r="K5889" s="31" t="n">
        <v>0</v>
      </c>
      <c r="L5889" s="32" t="n"/>
      <c r="M5889" s="31" t="n">
        <v>0</v>
      </c>
      <c r="N5889" s="31" t="n">
        <v>0</v>
      </c>
      <c r="O5889" s="31" t="n"/>
      <c r="P5889" s="31" t="n"/>
      <c r="Q5889" s="31" t="n">
        <v>0</v>
      </c>
      <c r="R5889" s="31" t="n"/>
      <c r="S5889" s="32" t="n"/>
      <c r="T5889" s="32" t="n"/>
      <c r="V5889" t="inlineStr">
        <is>
          <t>02g28</t>
        </is>
      </c>
      <c r="Z5889" t="inlineStr">
        <is>
          <t>Matt Killian ((N/A) D)</t>
        </is>
      </c>
    </row>
    <row r="5890">
      <c r="A5890" t="inlineStr">
        <is>
          <t>Matt Lahey</t>
        </is>
      </c>
      <c r="B5890" t="inlineStr">
        <is>
          <t>TOR</t>
        </is>
      </c>
      <c r="C5890" t="inlineStr">
        <is>
          <t>D</t>
        </is>
      </c>
      <c r="D5890" t="inlineStr">
        <is>
          <t>D</t>
        </is>
      </c>
      <c r="E5890" t="n">
        <v>20</v>
      </c>
      <c r="F5890" t="inlineStr">
        <is>
          <t>FA</t>
        </is>
      </c>
      <c r="G5890" t="inlineStr">
        <is>
          <t>FA</t>
        </is>
      </c>
      <c r="H5890" s="30" t="n">
        <v>1</v>
      </c>
      <c r="I5890" s="31" t="n">
        <v>0</v>
      </c>
      <c r="J5890" s="31" t="n"/>
      <c r="K5890" s="31" t="n">
        <v>0</v>
      </c>
      <c r="L5890" s="32" t="n"/>
      <c r="M5890" s="31" t="n">
        <v>0</v>
      </c>
      <c r="N5890" s="31" t="n">
        <v>0</v>
      </c>
      <c r="O5890" s="31" t="n"/>
      <c r="P5890" s="31" t="n"/>
      <c r="Q5890" s="31" t="n">
        <v>0</v>
      </c>
      <c r="R5890" s="31" t="n"/>
      <c r="S5890" s="32" t="n"/>
      <c r="T5890" s="32" t="n"/>
      <c r="V5890" t="inlineStr">
        <is>
          <t>06mr5</t>
        </is>
      </c>
      <c r="Y5890" t="inlineStr">
        <is>
          <t>8dd20ae1-45e7-4291-95b9-5fa0d87ece2d</t>
        </is>
      </c>
      <c r="Z5890" t="inlineStr">
        <is>
          <t>Matt Lahey (TOR D)</t>
        </is>
      </c>
    </row>
    <row r="5891">
      <c r="A5891" t="inlineStr">
        <is>
          <t>Matt Lane</t>
        </is>
      </c>
      <c r="B5891" t="inlineStr">
        <is>
          <t>(N/A)</t>
        </is>
      </c>
      <c r="C5891" t="inlineStr">
        <is>
          <t>LW</t>
        </is>
      </c>
      <c r="D5891" t="inlineStr">
        <is>
          <t>F</t>
        </is>
      </c>
      <c r="E5891" t="n">
        <v>32</v>
      </c>
      <c r="F5891" t="inlineStr">
        <is>
          <t>FA</t>
        </is>
      </c>
      <c r="G5891" t="inlineStr">
        <is>
          <t>FA</t>
        </is>
      </c>
      <c r="H5891" s="30" t="n">
        <v>1</v>
      </c>
      <c r="I5891" s="31" t="n">
        <v>0</v>
      </c>
      <c r="J5891" s="31" t="n"/>
      <c r="K5891" s="31" t="n">
        <v>0</v>
      </c>
      <c r="L5891" s="32" t="n"/>
      <c r="M5891" s="31" t="n">
        <v>0</v>
      </c>
      <c r="N5891" s="31" t="n">
        <v>0</v>
      </c>
      <c r="O5891" s="31" t="n"/>
      <c r="P5891" s="31" t="n"/>
      <c r="Q5891" s="31" t="n">
        <v>0</v>
      </c>
      <c r="R5891" s="31" t="n"/>
      <c r="S5891" s="32" t="n"/>
      <c r="T5891" s="32" t="n"/>
      <c r="V5891" t="inlineStr">
        <is>
          <t>03d0s</t>
        </is>
      </c>
      <c r="W5891" t="n">
        <v>5340</v>
      </c>
      <c r="X5891" t="n">
        <v>7328</v>
      </c>
      <c r="Z5891" t="inlineStr">
        <is>
          <t>Matt Lane ((N/A) LW)</t>
        </is>
      </c>
    </row>
    <row r="5892">
      <c r="A5892" t="inlineStr">
        <is>
          <t>Matt Lashoff</t>
        </is>
      </c>
      <c r="B5892" t="inlineStr">
        <is>
          <t>(N/A)</t>
        </is>
      </c>
      <c r="C5892" t="inlineStr">
        <is>
          <t>D</t>
        </is>
      </c>
      <c r="D5892" t="inlineStr">
        <is>
          <t>D</t>
        </is>
      </c>
      <c r="E5892" t="n">
        <v>39</v>
      </c>
      <c r="F5892" t="inlineStr">
        <is>
          <t>FA</t>
        </is>
      </c>
      <c r="G5892" t="inlineStr">
        <is>
          <t>FA</t>
        </is>
      </c>
      <c r="H5892" s="30" t="n">
        <v>1</v>
      </c>
      <c r="I5892" s="31" t="n">
        <v>0</v>
      </c>
      <c r="J5892" s="31" t="n"/>
      <c r="K5892" s="31" t="n">
        <v>0</v>
      </c>
      <c r="L5892" s="32" t="n"/>
      <c r="M5892" s="31" t="n">
        <v>0</v>
      </c>
      <c r="N5892" s="31" t="n">
        <v>0</v>
      </c>
      <c r="O5892" s="31" t="n"/>
      <c r="P5892" s="31" t="n"/>
      <c r="Q5892" s="31" t="n">
        <v>0</v>
      </c>
      <c r="R5892" s="31" t="n"/>
      <c r="S5892" s="32" t="n"/>
      <c r="T5892" s="32" t="n"/>
      <c r="V5892" t="inlineStr">
        <is>
          <t>003fz</t>
        </is>
      </c>
      <c r="W5892" t="n">
        <v>2315</v>
      </c>
      <c r="X5892" t="n">
        <v>3799</v>
      </c>
      <c r="Z5892" t="inlineStr">
        <is>
          <t>Matt Lashoff ((N/A) D)</t>
        </is>
      </c>
    </row>
    <row r="5893">
      <c r="A5893" t="inlineStr">
        <is>
          <t>Matt Leitner</t>
        </is>
      </c>
      <c r="B5893" t="inlineStr">
        <is>
          <t>(N/A)</t>
        </is>
      </c>
      <c r="C5893" t="inlineStr">
        <is>
          <t>RW</t>
        </is>
      </c>
      <c r="D5893" t="inlineStr">
        <is>
          <t>F</t>
        </is>
      </c>
      <c r="E5893" t="n">
        <v>35</v>
      </c>
      <c r="F5893" t="inlineStr">
        <is>
          <t>FA</t>
        </is>
      </c>
      <c r="G5893" t="inlineStr">
        <is>
          <t>FA</t>
        </is>
      </c>
      <c r="H5893" s="30" t="n">
        <v>1</v>
      </c>
      <c r="I5893" s="31" t="n">
        <v>0</v>
      </c>
      <c r="J5893" s="31" t="n"/>
      <c r="K5893" s="31" t="n">
        <v>0</v>
      </c>
      <c r="L5893" s="32" t="n"/>
      <c r="M5893" s="31" t="n">
        <v>0</v>
      </c>
      <c r="N5893" s="31" t="n">
        <v>0</v>
      </c>
      <c r="O5893" s="31" t="n"/>
      <c r="P5893" s="31" t="n"/>
      <c r="Q5893" s="31" t="n">
        <v>0</v>
      </c>
      <c r="R5893" s="31" t="n"/>
      <c r="S5893" s="32" t="n"/>
      <c r="T5893" s="32" t="n"/>
      <c r="V5893" t="inlineStr">
        <is>
          <t>0315k</t>
        </is>
      </c>
      <c r="Z5893" t="inlineStr">
        <is>
          <t>Matt Leitner ((N/A) RW)</t>
        </is>
      </c>
    </row>
    <row r="5894">
      <c r="A5894" t="inlineStr">
        <is>
          <t>Matt Lorito</t>
        </is>
      </c>
      <c r="B5894" t="inlineStr">
        <is>
          <t>(N/A)</t>
        </is>
      </c>
      <c r="C5894" t="inlineStr">
        <is>
          <t>LW</t>
        </is>
      </c>
      <c r="D5894" t="inlineStr">
        <is>
          <t>F</t>
        </is>
      </c>
      <c r="E5894" t="n">
        <v>36</v>
      </c>
      <c r="F5894" t="inlineStr">
        <is>
          <t>FA</t>
        </is>
      </c>
      <c r="G5894" t="inlineStr">
        <is>
          <t>FA</t>
        </is>
      </c>
      <c r="H5894" s="30" t="n">
        <v>1</v>
      </c>
      <c r="I5894" s="31" t="n">
        <v>0</v>
      </c>
      <c r="J5894" s="31" t="n"/>
      <c r="K5894" s="31" t="n">
        <v>0</v>
      </c>
      <c r="L5894" s="32" t="n"/>
      <c r="M5894" s="31" t="n">
        <v>0</v>
      </c>
      <c r="N5894" s="31" t="n">
        <v>0</v>
      </c>
      <c r="O5894" s="31" t="n"/>
      <c r="P5894" s="31" t="n"/>
      <c r="Q5894" s="31" t="n">
        <v>0</v>
      </c>
      <c r="R5894" s="31" t="n"/>
      <c r="S5894" s="32" t="n"/>
      <c r="T5894" s="32" t="n"/>
      <c r="V5894" t="inlineStr">
        <is>
          <t>03sd6</t>
        </is>
      </c>
      <c r="W5894" t="n">
        <v>5264</v>
      </c>
      <c r="X5894" t="n">
        <v>7034</v>
      </c>
      <c r="Z5894" t="inlineStr">
        <is>
          <t>Matt Lorito ((N/A) LW)</t>
        </is>
      </c>
    </row>
    <row r="5895">
      <c r="A5895" t="inlineStr">
        <is>
          <t>Matt MacKenzie</t>
        </is>
      </c>
      <c r="B5895" t="inlineStr">
        <is>
          <t>(N/A)</t>
        </is>
      </c>
      <c r="C5895" t="inlineStr">
        <is>
          <t>D</t>
        </is>
      </c>
      <c r="D5895" t="inlineStr">
        <is>
          <t>D</t>
        </is>
      </c>
      <c r="E5895" t="n">
        <v>34</v>
      </c>
      <c r="F5895" t="inlineStr">
        <is>
          <t>FA</t>
        </is>
      </c>
      <c r="G5895" t="inlineStr">
        <is>
          <t>FA</t>
        </is>
      </c>
      <c r="H5895" s="30" t="n">
        <v>1</v>
      </c>
      <c r="I5895" s="31" t="n">
        <v>0</v>
      </c>
      <c r="J5895" s="31" t="n"/>
      <c r="K5895" s="31" t="n">
        <v>0</v>
      </c>
      <c r="L5895" s="32" t="n"/>
      <c r="M5895" s="31" t="n">
        <v>0</v>
      </c>
      <c r="N5895" s="31" t="n">
        <v>0</v>
      </c>
      <c r="O5895" s="31" t="n"/>
      <c r="P5895" s="31" t="n"/>
      <c r="Q5895" s="31" t="n">
        <v>0</v>
      </c>
      <c r="R5895" s="31" t="n"/>
      <c r="S5895" s="32" t="n"/>
      <c r="T5895" s="32" t="n"/>
      <c r="V5895" t="inlineStr">
        <is>
          <t>01ztv</t>
        </is>
      </c>
      <c r="W5895" t="n">
        <v>3557</v>
      </c>
      <c r="X5895" t="n">
        <v>5056</v>
      </c>
      <c r="Z5895" t="inlineStr">
        <is>
          <t>Matt MacKenzie ((N/A) D)</t>
        </is>
      </c>
    </row>
    <row r="5896">
      <c r="A5896" t="inlineStr">
        <is>
          <t>Matt Maccarone</t>
        </is>
      </c>
      <c r="B5896" t="inlineStr">
        <is>
          <t>NYR</t>
        </is>
      </c>
      <c r="C5896" t="inlineStr">
        <is>
          <t>LW</t>
        </is>
      </c>
      <c r="D5896" t="inlineStr">
        <is>
          <t>F</t>
        </is>
      </c>
      <c r="E5896" t="n">
        <v>42</v>
      </c>
      <c r="F5896" t="inlineStr">
        <is>
          <t>FA</t>
        </is>
      </c>
      <c r="G5896" t="inlineStr">
        <is>
          <t>FA</t>
        </is>
      </c>
      <c r="H5896" s="30" t="n">
        <v>1</v>
      </c>
      <c r="I5896" s="31" t="n">
        <v>0</v>
      </c>
      <c r="J5896" s="31" t="n"/>
      <c r="K5896" s="31" t="n">
        <v>0</v>
      </c>
      <c r="L5896" s="32" t="n"/>
      <c r="M5896" s="31" t="n">
        <v>0</v>
      </c>
      <c r="N5896" s="31" t="n">
        <v>0</v>
      </c>
      <c r="O5896" s="31" t="n"/>
      <c r="P5896" s="31" t="n"/>
      <c r="Q5896" s="31" t="n">
        <v>0</v>
      </c>
      <c r="R5896" s="31" t="n"/>
      <c r="S5896" s="32" t="n"/>
      <c r="T5896" s="32" t="n"/>
      <c r="V5896" t="inlineStr">
        <is>
          <t>01mes</t>
        </is>
      </c>
      <c r="X5896" t="n">
        <v>4757</v>
      </c>
      <c r="Z5896" t="inlineStr">
        <is>
          <t>Matt Maccarone (NYR LW)</t>
        </is>
      </c>
    </row>
    <row r="5897">
      <c r="A5897" t="inlineStr">
        <is>
          <t>Matt Maggio</t>
        </is>
      </c>
      <c r="B5897" t="inlineStr">
        <is>
          <t>(N/A)</t>
        </is>
      </c>
      <c r="C5897" t="inlineStr">
        <is>
          <t>RW</t>
        </is>
      </c>
      <c r="D5897" t="inlineStr">
        <is>
          <t>F</t>
        </is>
      </c>
      <c r="E5897" t="n">
        <v>23</v>
      </c>
      <c r="F5897" t="inlineStr">
        <is>
          <t>FA</t>
        </is>
      </c>
      <c r="G5897" t="inlineStr">
        <is>
          <t>FA</t>
        </is>
      </c>
      <c r="H5897" s="30" t="n">
        <v>1</v>
      </c>
      <c r="I5897" s="31" t="n">
        <v>0</v>
      </c>
      <c r="J5897" s="31" t="n"/>
      <c r="K5897" s="31" t="n">
        <v>0</v>
      </c>
      <c r="L5897" s="32" t="n"/>
      <c r="M5897" s="31" t="n">
        <v>0</v>
      </c>
      <c r="N5897" s="31" t="n">
        <v>0</v>
      </c>
      <c r="O5897" s="31" t="n"/>
      <c r="P5897" s="31" t="n"/>
      <c r="Q5897" s="31" t="n">
        <v>0</v>
      </c>
      <c r="R5897" s="31" t="n"/>
      <c r="S5897" s="32" t="n"/>
      <c r="T5897" s="32" t="n"/>
      <c r="V5897" t="inlineStr">
        <is>
          <t>061i6</t>
        </is>
      </c>
      <c r="W5897" t="n">
        <v>6905</v>
      </c>
      <c r="Y5897" t="inlineStr">
        <is>
          <t>ed448c19-ea1f-4105-8941-25c2e331661a</t>
        </is>
      </c>
      <c r="Z5897" t="inlineStr">
        <is>
          <t>Matt Maggio ((N/A) RW)</t>
        </is>
      </c>
    </row>
    <row r="5898">
      <c r="A5898" t="inlineStr">
        <is>
          <t>Matt Mahalak</t>
        </is>
      </c>
      <c r="B5898" t="inlineStr">
        <is>
          <t>(N/A)</t>
        </is>
      </c>
      <c r="C5898" t="inlineStr">
        <is>
          <t>G</t>
        </is>
      </c>
      <c r="D5898" t="inlineStr">
        <is>
          <t>G</t>
        </is>
      </c>
      <c r="E5898" t="n">
        <v>33</v>
      </c>
      <c r="F5898" t="inlineStr">
        <is>
          <t>FA</t>
        </is>
      </c>
      <c r="G5898" t="inlineStr">
        <is>
          <t>FA</t>
        </is>
      </c>
      <c r="H5898" s="30" t="n">
        <v>1</v>
      </c>
      <c r="I5898" s="31" t="n">
        <v>0</v>
      </c>
      <c r="J5898" s="31" t="n"/>
      <c r="K5898" s="31" t="n">
        <v>0</v>
      </c>
      <c r="L5898" s="32" t="n"/>
      <c r="M5898" s="31" t="n">
        <v>0</v>
      </c>
      <c r="N5898" s="31" t="n">
        <v>0</v>
      </c>
      <c r="O5898" s="31" t="n"/>
      <c r="P5898" s="31" t="n"/>
      <c r="Q5898" s="31" t="n">
        <v>0</v>
      </c>
      <c r="R5898" s="31" t="n"/>
      <c r="S5898" s="32" t="n"/>
      <c r="T5898" s="32" t="n"/>
      <c r="V5898" t="inlineStr">
        <is>
          <t>02fmh</t>
        </is>
      </c>
      <c r="W5898" t="n">
        <v>3855</v>
      </c>
      <c r="X5898" t="n">
        <v>5528</v>
      </c>
      <c r="Z5898" t="inlineStr">
        <is>
          <t>Matt Mahalak ((N/A) G)</t>
        </is>
      </c>
    </row>
    <row r="5899">
      <c r="A5899" t="inlineStr">
        <is>
          <t>Matt Mangene</t>
        </is>
      </c>
      <c r="B5899" t="inlineStr">
        <is>
          <t>(N/A)</t>
        </is>
      </c>
      <c r="C5899" t="inlineStr">
        <is>
          <t>C</t>
        </is>
      </c>
      <c r="D5899" t="inlineStr">
        <is>
          <t>F</t>
        </is>
      </c>
      <c r="E5899" t="n">
        <v>37</v>
      </c>
      <c r="F5899" t="inlineStr">
        <is>
          <t>FA</t>
        </is>
      </c>
      <c r="G5899" t="inlineStr">
        <is>
          <t>FA</t>
        </is>
      </c>
      <c r="H5899" s="30" t="n">
        <v>1</v>
      </c>
      <c r="I5899" s="31" t="n">
        <v>0</v>
      </c>
      <c r="J5899" s="31" t="n"/>
      <c r="K5899" s="31" t="n">
        <v>0</v>
      </c>
      <c r="L5899" s="32" t="n"/>
      <c r="M5899" s="31" t="n">
        <v>0</v>
      </c>
      <c r="N5899" s="31" t="n">
        <v>0</v>
      </c>
      <c r="O5899" s="31" t="n"/>
      <c r="P5899" s="31" t="n"/>
      <c r="Q5899" s="31" t="n">
        <v>0</v>
      </c>
      <c r="R5899" s="31" t="n"/>
      <c r="S5899" s="32" t="n"/>
      <c r="T5899" s="32" t="n"/>
      <c r="V5899" t="inlineStr">
        <is>
          <t>02j3s</t>
        </is>
      </c>
      <c r="X5899" t="n">
        <v>5652</v>
      </c>
      <c r="Z5899" t="inlineStr">
        <is>
          <t>Matt Mangene ((N/A) C)</t>
        </is>
      </c>
    </row>
    <row r="5900">
      <c r="A5900" t="inlineStr">
        <is>
          <t>Matt Marcinew</t>
        </is>
      </c>
      <c r="B5900" t="inlineStr">
        <is>
          <t>CGY</t>
        </is>
      </c>
      <c r="C5900" t="inlineStr">
        <is>
          <t>RW</t>
        </is>
      </c>
      <c r="D5900" t="inlineStr">
        <is>
          <t>F</t>
        </is>
      </c>
      <c r="E5900" t="n">
        <v>32</v>
      </c>
      <c r="F5900" t="inlineStr">
        <is>
          <t>FA</t>
        </is>
      </c>
      <c r="G5900" t="inlineStr">
        <is>
          <t>FA</t>
        </is>
      </c>
      <c r="H5900" s="30" t="n">
        <v>1</v>
      </c>
      <c r="I5900" s="31" t="n">
        <v>0</v>
      </c>
      <c r="J5900" s="31" t="n"/>
      <c r="K5900" s="31" t="n">
        <v>0</v>
      </c>
      <c r="L5900" s="32" t="n"/>
      <c r="M5900" s="31" t="n">
        <v>0</v>
      </c>
      <c r="N5900" s="31" t="n">
        <v>0</v>
      </c>
      <c r="O5900" s="31" t="n"/>
      <c r="P5900" s="31" t="n"/>
      <c r="Q5900" s="31" t="n">
        <v>0</v>
      </c>
      <c r="R5900" s="31" t="n"/>
      <c r="S5900" s="32" t="n"/>
      <c r="T5900" s="32" t="n"/>
      <c r="V5900" t="inlineStr">
        <is>
          <t>04kyp</t>
        </is>
      </c>
      <c r="X5900" t="n">
        <v>7753</v>
      </c>
      <c r="Y5900" t="inlineStr">
        <is>
          <t>613d3584-7de3-4647-b794-89b399f62938</t>
        </is>
      </c>
      <c r="Z5900" t="inlineStr">
        <is>
          <t>Matt Marcinew (CGY RW)</t>
        </is>
      </c>
    </row>
    <row r="5901">
      <c r="A5901" t="inlineStr">
        <is>
          <t>Matt Marquardt</t>
        </is>
      </c>
      <c r="B5901" t="inlineStr">
        <is>
          <t>(N/A)</t>
        </is>
      </c>
      <c r="C5901" t="inlineStr">
        <is>
          <t>LW</t>
        </is>
      </c>
      <c r="D5901" t="inlineStr">
        <is>
          <t>F</t>
        </is>
      </c>
      <c r="E5901" t="n">
        <v>39</v>
      </c>
      <c r="F5901" t="inlineStr">
        <is>
          <t>FA</t>
        </is>
      </c>
      <c r="G5901" t="inlineStr">
        <is>
          <t>FA</t>
        </is>
      </c>
      <c r="H5901" s="30" t="n">
        <v>1</v>
      </c>
      <c r="I5901" s="31" t="n">
        <v>0</v>
      </c>
      <c r="J5901" s="31" t="n"/>
      <c r="K5901" s="31" t="n">
        <v>0</v>
      </c>
      <c r="L5901" s="32" t="n"/>
      <c r="M5901" s="31" t="n">
        <v>0</v>
      </c>
      <c r="N5901" s="31" t="n">
        <v>0</v>
      </c>
      <c r="O5901" s="31" t="n"/>
      <c r="P5901" s="31" t="n"/>
      <c r="Q5901" s="31" t="n">
        <v>0</v>
      </c>
      <c r="R5901" s="31" t="n"/>
      <c r="S5901" s="32" t="n"/>
      <c r="T5901" s="32" t="n"/>
      <c r="V5901" t="inlineStr">
        <is>
          <t>005im</t>
        </is>
      </c>
      <c r="W5901" t="n">
        <v>2985</v>
      </c>
      <c r="X5901" t="n">
        <v>4457</v>
      </c>
      <c r="Z5901" t="inlineStr">
        <is>
          <t>Matt Marquardt ((N/A) LW)</t>
        </is>
      </c>
    </row>
    <row r="5902">
      <c r="A5902" t="inlineStr">
        <is>
          <t>Matt McNeely</t>
        </is>
      </c>
      <c r="B5902" t="inlineStr">
        <is>
          <t>(N/A)</t>
        </is>
      </c>
      <c r="C5902" t="inlineStr">
        <is>
          <t>G</t>
        </is>
      </c>
      <c r="D5902" t="inlineStr">
        <is>
          <t>G</t>
        </is>
      </c>
      <c r="E5902" t="n">
        <v>33</v>
      </c>
      <c r="F5902" t="inlineStr">
        <is>
          <t>FA</t>
        </is>
      </c>
      <c r="G5902" t="inlineStr">
        <is>
          <t>FA</t>
        </is>
      </c>
      <c r="H5902" s="30" t="n">
        <v>1</v>
      </c>
      <c r="I5902" s="31" t="n">
        <v>0</v>
      </c>
      <c r="J5902" s="31" t="n"/>
      <c r="K5902" s="31" t="n">
        <v>0</v>
      </c>
      <c r="L5902" s="32" t="n"/>
      <c r="M5902" s="31" t="n">
        <v>0</v>
      </c>
      <c r="N5902" s="31" t="n">
        <v>0</v>
      </c>
      <c r="O5902" s="31" t="n"/>
      <c r="P5902" s="31" t="n"/>
      <c r="Q5902" s="31" t="n">
        <v>0</v>
      </c>
      <c r="R5902" s="31" t="n"/>
      <c r="S5902" s="32" t="n"/>
      <c r="T5902" s="32" t="n"/>
      <c r="V5902" t="inlineStr">
        <is>
          <t>029jc</t>
        </is>
      </c>
      <c r="Z5902" t="inlineStr">
        <is>
          <t>Matt McNeely ((N/A) G)</t>
        </is>
      </c>
    </row>
    <row r="5903">
      <c r="A5903" t="inlineStr">
        <is>
          <t>Matt Moulson</t>
        </is>
      </c>
      <c r="B5903" t="inlineStr">
        <is>
          <t>WSH</t>
        </is>
      </c>
      <c r="C5903" t="inlineStr">
        <is>
          <t>LW</t>
        </is>
      </c>
      <c r="D5903" t="inlineStr">
        <is>
          <t>F</t>
        </is>
      </c>
      <c r="E5903" t="n">
        <v>42</v>
      </c>
      <c r="F5903" t="inlineStr">
        <is>
          <t>FA</t>
        </is>
      </c>
      <c r="G5903" t="inlineStr">
        <is>
          <t>FA</t>
        </is>
      </c>
      <c r="H5903" s="30" t="n">
        <v>1</v>
      </c>
      <c r="I5903" s="31" t="n">
        <v>0</v>
      </c>
      <c r="J5903" s="31" t="n"/>
      <c r="K5903" s="31" t="n">
        <v>0</v>
      </c>
      <c r="L5903" s="32" t="n"/>
      <c r="M5903" s="31" t="n">
        <v>0</v>
      </c>
      <c r="N5903" s="31" t="n">
        <v>0</v>
      </c>
      <c r="O5903" s="31" t="n"/>
      <c r="P5903" s="31" t="n"/>
      <c r="Q5903" s="31" t="n">
        <v>0</v>
      </c>
      <c r="R5903" s="31" t="n"/>
      <c r="S5903" s="32" t="n"/>
      <c r="T5903" s="32" t="n"/>
      <c r="V5903" t="inlineStr">
        <is>
          <t>003tb</t>
        </is>
      </c>
      <c r="W5903" t="n">
        <v>2656</v>
      </c>
      <c r="X5903" t="n">
        <v>4040</v>
      </c>
      <c r="Z5903" t="inlineStr">
        <is>
          <t>Matt Moulson (WSH LW)</t>
        </is>
      </c>
    </row>
    <row r="5904">
      <c r="A5904" t="inlineStr">
        <is>
          <t>Matt Murphy</t>
        </is>
      </c>
      <c r="B5904" t="inlineStr">
        <is>
          <t>(N/A)</t>
        </is>
      </c>
      <c r="C5904" t="inlineStr">
        <is>
          <t>D</t>
        </is>
      </c>
      <c r="D5904" t="inlineStr">
        <is>
          <t>D</t>
        </is>
      </c>
      <c r="E5904" t="n">
        <v>31</v>
      </c>
      <c r="F5904" t="inlineStr">
        <is>
          <t>FA</t>
        </is>
      </c>
      <c r="G5904" t="inlineStr">
        <is>
          <t>FA</t>
        </is>
      </c>
      <c r="H5904" s="30" t="n">
        <v>1</v>
      </c>
      <c r="I5904" s="31" t="n">
        <v>0</v>
      </c>
      <c r="J5904" s="31" t="n"/>
      <c r="K5904" s="31" t="n">
        <v>0</v>
      </c>
      <c r="L5904" s="32" t="n"/>
      <c r="M5904" s="31" t="n">
        <v>0</v>
      </c>
      <c r="N5904" s="31" t="n">
        <v>0</v>
      </c>
      <c r="O5904" s="31" t="n"/>
      <c r="P5904" s="31" t="n"/>
      <c r="Q5904" s="31" t="n">
        <v>0</v>
      </c>
      <c r="R5904" s="31" t="n"/>
      <c r="S5904" s="32" t="n"/>
      <c r="T5904" s="32" t="n"/>
      <c r="V5904" t="inlineStr">
        <is>
          <t>03cax</t>
        </is>
      </c>
      <c r="X5904" t="n">
        <v>6684</v>
      </c>
      <c r="Z5904" t="inlineStr">
        <is>
          <t>Matt Murphy ((N/A) D)</t>
        </is>
      </c>
    </row>
    <row r="5905">
      <c r="A5905" t="inlineStr">
        <is>
          <t>Matt Nickerson</t>
        </is>
      </c>
      <c r="B5905" t="inlineStr">
        <is>
          <t>(N/A)</t>
        </is>
      </c>
      <c r="C5905" t="inlineStr">
        <is>
          <t>D</t>
        </is>
      </c>
      <c r="D5905" t="inlineStr">
        <is>
          <t>D</t>
        </is>
      </c>
      <c r="E5905" t="n">
        <v>41</v>
      </c>
      <c r="F5905" t="inlineStr">
        <is>
          <t>FA</t>
        </is>
      </c>
      <c r="G5905" t="inlineStr">
        <is>
          <t>FA</t>
        </is>
      </c>
      <c r="H5905" s="30" t="n">
        <v>1</v>
      </c>
      <c r="I5905" s="31" t="n">
        <v>0</v>
      </c>
      <c r="J5905" s="31" t="n"/>
      <c r="K5905" s="31" t="n">
        <v>0</v>
      </c>
      <c r="L5905" s="32" t="n"/>
      <c r="M5905" s="31" t="n">
        <v>0</v>
      </c>
      <c r="N5905" s="31" t="n">
        <v>0</v>
      </c>
      <c r="O5905" s="31" t="n"/>
      <c r="P5905" s="31" t="n"/>
      <c r="Q5905" s="31" t="n">
        <v>0</v>
      </c>
      <c r="R5905" s="31" t="n"/>
      <c r="S5905" s="32" t="n"/>
      <c r="T5905" s="32" t="n"/>
      <c r="V5905" t="inlineStr">
        <is>
          <t>003o7</t>
        </is>
      </c>
      <c r="W5905" t="n">
        <v>2143</v>
      </c>
      <c r="X5905" t="n">
        <v>3586</v>
      </c>
      <c r="Z5905" t="inlineStr">
        <is>
          <t>Matt Nickerson ((N/A) D)</t>
        </is>
      </c>
    </row>
    <row r="5906">
      <c r="A5906" t="inlineStr">
        <is>
          <t>Matt Nieto</t>
        </is>
      </c>
      <c r="B5906" t="inlineStr">
        <is>
          <t>(N/A)</t>
        </is>
      </c>
      <c r="C5906" t="inlineStr">
        <is>
          <t>LW</t>
        </is>
      </c>
      <c r="D5906" t="inlineStr">
        <is>
          <t>F</t>
        </is>
      </c>
      <c r="E5906" t="n">
        <v>33</v>
      </c>
      <c r="F5906" t="inlineStr">
        <is>
          <t>FA</t>
        </is>
      </c>
      <c r="G5906" t="inlineStr">
        <is>
          <t>FA</t>
        </is>
      </c>
      <c r="H5906" s="30" t="n">
        <v>1</v>
      </c>
      <c r="I5906" s="31" t="n">
        <v>0</v>
      </c>
      <c r="J5906" s="31" t="n"/>
      <c r="K5906" s="31" t="n">
        <v>0</v>
      </c>
      <c r="L5906" s="32" t="n"/>
      <c r="M5906" s="31" t="n">
        <v>0</v>
      </c>
      <c r="N5906" s="31" t="n">
        <v>0</v>
      </c>
      <c r="O5906" s="31" t="n"/>
      <c r="P5906" s="31" t="n"/>
      <c r="Q5906" s="31" t="n">
        <v>0</v>
      </c>
      <c r="R5906" s="31" t="n"/>
      <c r="S5906" s="32" t="n"/>
      <c r="T5906" s="32" t="n"/>
      <c r="V5906" t="inlineStr">
        <is>
          <t>02b43</t>
        </is>
      </c>
      <c r="W5906" t="n">
        <v>3783</v>
      </c>
      <c r="X5906" t="n">
        <v>5415</v>
      </c>
      <c r="Y5906" t="inlineStr">
        <is>
          <t>dedda775-c1af-4db3-8db5-43df9b22bb63</t>
        </is>
      </c>
      <c r="Z5906" t="inlineStr">
        <is>
          <t>Matt Nieto ((N/A) LW)</t>
        </is>
      </c>
    </row>
    <row r="5907">
      <c r="A5907" t="inlineStr">
        <is>
          <t>Matt O'Connor</t>
        </is>
      </c>
      <c r="B5907" t="inlineStr">
        <is>
          <t>(N/A)</t>
        </is>
      </c>
      <c r="C5907" t="inlineStr">
        <is>
          <t>G</t>
        </is>
      </c>
      <c r="D5907" t="inlineStr">
        <is>
          <t>G</t>
        </is>
      </c>
      <c r="E5907" t="n">
        <v>34</v>
      </c>
      <c r="F5907" t="inlineStr">
        <is>
          <t>FA</t>
        </is>
      </c>
      <c r="G5907" t="inlineStr">
        <is>
          <t>FA</t>
        </is>
      </c>
      <c r="H5907" s="30" t="n">
        <v>1</v>
      </c>
      <c r="I5907" s="31" t="n">
        <v>0</v>
      </c>
      <c r="J5907" s="31" t="n"/>
      <c r="K5907" s="31" t="n">
        <v>0</v>
      </c>
      <c r="L5907" s="32" t="n"/>
      <c r="M5907" s="31" t="n">
        <v>0</v>
      </c>
      <c r="N5907" s="31" t="n">
        <v>0</v>
      </c>
      <c r="O5907" s="31" t="n"/>
      <c r="P5907" s="31" t="n"/>
      <c r="Q5907" s="31" t="n">
        <v>0</v>
      </c>
      <c r="R5907" s="31" t="n"/>
      <c r="S5907" s="32" t="n"/>
      <c r="T5907" s="32" t="n"/>
      <c r="V5907" t="inlineStr">
        <is>
          <t>03ajq</t>
        </is>
      </c>
      <c r="W5907" t="n">
        <v>4801</v>
      </c>
      <c r="X5907" t="n">
        <v>6730</v>
      </c>
      <c r="Z5907" t="inlineStr">
        <is>
          <t>Matt O'Connor ((N/A) G)</t>
        </is>
      </c>
    </row>
    <row r="5908">
      <c r="A5908" t="inlineStr">
        <is>
          <t>Matt Onuska</t>
        </is>
      </c>
      <c r="B5908" t="inlineStr">
        <is>
          <t>TOR</t>
        </is>
      </c>
      <c r="C5908" t="inlineStr">
        <is>
          <t>G</t>
        </is>
      </c>
      <c r="D5908" t="inlineStr">
        <is>
          <t>G</t>
        </is>
      </c>
      <c r="E5908" t="n">
        <v>24</v>
      </c>
      <c r="F5908" t="inlineStr">
        <is>
          <t>FA</t>
        </is>
      </c>
      <c r="G5908" t="inlineStr">
        <is>
          <t>FA</t>
        </is>
      </c>
      <c r="H5908" s="30" t="n">
        <v>1</v>
      </c>
      <c r="I5908" s="31" t="n">
        <v>0</v>
      </c>
      <c r="J5908" s="31" t="n"/>
      <c r="K5908" s="31" t="n">
        <v>0</v>
      </c>
      <c r="L5908" s="32" t="n"/>
      <c r="M5908" s="31" t="n">
        <v>0</v>
      </c>
      <c r="N5908" s="31" t="n">
        <v>0</v>
      </c>
      <c r="O5908" s="31" t="n"/>
      <c r="P5908" s="31" t="n"/>
      <c r="Q5908" s="31" t="n">
        <v>0</v>
      </c>
      <c r="R5908" s="31" t="n"/>
      <c r="S5908" s="32" t="n"/>
      <c r="T5908" s="32" t="n"/>
      <c r="V5908" t="inlineStr">
        <is>
          <t>06awe</t>
        </is>
      </c>
      <c r="W5908" t="n">
        <v>6895</v>
      </c>
      <c r="Y5908" t="inlineStr">
        <is>
          <t>0d5a5c0e-941a-42fb-bb87-c2e102f21cc1</t>
        </is>
      </c>
      <c r="Z5908" t="inlineStr">
        <is>
          <t>Matt Onuska (TOR G)</t>
        </is>
      </c>
    </row>
    <row r="5909">
      <c r="A5909" t="inlineStr">
        <is>
          <t>Matt Pelech</t>
        </is>
      </c>
      <c r="B5909" t="inlineStr">
        <is>
          <t>(N/A)</t>
        </is>
      </c>
      <c r="C5909" t="inlineStr">
        <is>
          <t>RW</t>
        </is>
      </c>
      <c r="D5909" t="inlineStr">
        <is>
          <t>D,F</t>
        </is>
      </c>
      <c r="E5909" t="n">
        <v>39</v>
      </c>
      <c r="F5909" t="inlineStr">
        <is>
          <t>FA</t>
        </is>
      </c>
      <c r="G5909" t="inlineStr">
        <is>
          <t>FA</t>
        </is>
      </c>
      <c r="H5909" s="30" t="n">
        <v>1</v>
      </c>
      <c r="I5909" s="31" t="n">
        <v>0</v>
      </c>
      <c r="J5909" s="31" t="n"/>
      <c r="K5909" s="31" t="n">
        <v>0</v>
      </c>
      <c r="L5909" s="32" t="n"/>
      <c r="M5909" s="31" t="n">
        <v>0</v>
      </c>
      <c r="N5909" s="31" t="n">
        <v>0</v>
      </c>
      <c r="O5909" s="31" t="n"/>
      <c r="P5909" s="31" t="n"/>
      <c r="Q5909" s="31" t="n">
        <v>0</v>
      </c>
      <c r="R5909" s="31" t="n"/>
      <c r="S5909" s="32" t="n"/>
      <c r="T5909" s="32" t="n"/>
      <c r="V5909" t="inlineStr">
        <is>
          <t>003ic</t>
        </is>
      </c>
      <c r="W5909" t="n">
        <v>2323</v>
      </c>
      <c r="X5909" t="n">
        <v>3803</v>
      </c>
      <c r="Z5909" t="inlineStr">
        <is>
          <t>Matt Pelech ((N/A) RW)</t>
        </is>
      </c>
    </row>
    <row r="5910">
      <c r="A5910" t="inlineStr">
        <is>
          <t>Matt Petgrave</t>
        </is>
      </c>
      <c r="B5910" t="inlineStr">
        <is>
          <t>VAN</t>
        </is>
      </c>
      <c r="C5910" t="inlineStr">
        <is>
          <t>D</t>
        </is>
      </c>
      <c r="D5910" t="inlineStr">
        <is>
          <t>D</t>
        </is>
      </c>
      <c r="E5910" t="n">
        <v>34</v>
      </c>
      <c r="F5910" t="inlineStr">
        <is>
          <t>FA</t>
        </is>
      </c>
      <c r="G5910" t="inlineStr">
        <is>
          <t>FA</t>
        </is>
      </c>
      <c r="H5910" s="30" t="n">
        <v>1</v>
      </c>
      <c r="I5910" s="31" t="n">
        <v>0</v>
      </c>
      <c r="J5910" s="31" t="n"/>
      <c r="K5910" s="31" t="n">
        <v>0</v>
      </c>
      <c r="L5910" s="32" t="n"/>
      <c r="M5910" s="31" t="n">
        <v>0</v>
      </c>
      <c r="N5910" s="31" t="n">
        <v>0</v>
      </c>
      <c r="O5910" s="31" t="n"/>
      <c r="P5910" s="31" t="n"/>
      <c r="Q5910" s="31" t="n">
        <v>0</v>
      </c>
      <c r="R5910" s="31" t="n"/>
      <c r="S5910" s="32" t="n"/>
      <c r="T5910" s="32" t="n"/>
      <c r="V5910" t="inlineStr">
        <is>
          <t>038k9</t>
        </is>
      </c>
      <c r="X5910" t="n">
        <v>6234</v>
      </c>
      <c r="Z5910" t="inlineStr">
        <is>
          <t>Matt Petgrave (VAN D)</t>
        </is>
      </c>
    </row>
    <row r="5911">
      <c r="A5911" t="inlineStr">
        <is>
          <t>Matt Pistilli</t>
        </is>
      </c>
      <c r="B5911" t="inlineStr">
        <is>
          <t>(N/A)</t>
        </is>
      </c>
      <c r="C5911" t="inlineStr">
        <is>
          <t>RW</t>
        </is>
      </c>
      <c r="D5911" t="inlineStr">
        <is>
          <t>F</t>
        </is>
      </c>
      <c r="E5911" t="n">
        <v>37</v>
      </c>
      <c r="F5911" t="inlineStr">
        <is>
          <t>FA</t>
        </is>
      </c>
      <c r="G5911" t="inlineStr">
        <is>
          <t>FA</t>
        </is>
      </c>
      <c r="H5911" s="30" t="n">
        <v>1</v>
      </c>
      <c r="I5911" s="31" t="n">
        <v>0</v>
      </c>
      <c r="J5911" s="31" t="n"/>
      <c r="K5911" s="31" t="n">
        <v>0</v>
      </c>
      <c r="L5911" s="32" t="n"/>
      <c r="M5911" s="31" t="n">
        <v>0</v>
      </c>
      <c r="N5911" s="31" t="n">
        <v>0</v>
      </c>
      <c r="O5911" s="31" t="n"/>
      <c r="P5911" s="31" t="n"/>
      <c r="Q5911" s="31" t="n">
        <v>0</v>
      </c>
      <c r="R5911" s="31" t="n"/>
      <c r="S5911" s="32" t="n"/>
      <c r="T5911" s="32" t="n"/>
      <c r="V5911" t="inlineStr">
        <is>
          <t>01djs</t>
        </is>
      </c>
      <c r="W5911" t="n">
        <v>3610</v>
      </c>
      <c r="X5911" t="n">
        <v>4667</v>
      </c>
      <c r="Z5911" t="inlineStr">
        <is>
          <t>Matt Pistilli ((N/A) RW)</t>
        </is>
      </c>
    </row>
    <row r="5912">
      <c r="A5912" t="inlineStr">
        <is>
          <t>Matt Pope</t>
        </is>
      </c>
      <c r="B5912" t="inlineStr">
        <is>
          <t>(N/A)</t>
        </is>
      </c>
      <c r="C5912" t="inlineStr">
        <is>
          <t>RW</t>
        </is>
      </c>
      <c r="D5912" t="inlineStr">
        <is>
          <t>F</t>
        </is>
      </c>
      <c r="E5912" t="n">
        <v>42</v>
      </c>
      <c r="F5912" t="inlineStr">
        <is>
          <t>FA</t>
        </is>
      </c>
      <c r="G5912" t="inlineStr">
        <is>
          <t>FA</t>
        </is>
      </c>
      <c r="H5912" s="30" t="n">
        <v>1</v>
      </c>
      <c r="I5912" s="31" t="n">
        <v>0</v>
      </c>
      <c r="J5912" s="31" t="n"/>
      <c r="K5912" s="31" t="n">
        <v>0</v>
      </c>
      <c r="L5912" s="32" t="n"/>
      <c r="M5912" s="31" t="n">
        <v>0</v>
      </c>
      <c r="N5912" s="31" t="n">
        <v>0</v>
      </c>
      <c r="O5912" s="31" t="n"/>
      <c r="P5912" s="31" t="n"/>
      <c r="Q5912" s="31" t="n">
        <v>0</v>
      </c>
      <c r="R5912" s="31" t="n"/>
      <c r="S5912" s="32" t="n"/>
      <c r="T5912" s="32" t="n"/>
      <c r="V5912" t="inlineStr">
        <is>
          <t>01f09</t>
        </is>
      </c>
      <c r="W5912" t="n">
        <v>3353</v>
      </c>
      <c r="X5912" t="n">
        <v>4714</v>
      </c>
      <c r="Z5912" t="inlineStr">
        <is>
          <t>Matt Pope ((N/A) RW)</t>
        </is>
      </c>
    </row>
    <row r="5913">
      <c r="A5913" t="inlineStr">
        <is>
          <t>Matt Prapavessis</t>
        </is>
      </c>
      <c r="B5913" t="inlineStr">
        <is>
          <t>(N/A)</t>
        </is>
      </c>
      <c r="C5913" t="inlineStr">
        <is>
          <t>D</t>
        </is>
      </c>
      <c r="D5913" t="inlineStr">
        <is>
          <t>D</t>
        </is>
      </c>
      <c r="E5913" t="n">
        <v>35</v>
      </c>
      <c r="F5913" t="inlineStr">
        <is>
          <t>FA</t>
        </is>
      </c>
      <c r="G5913" t="inlineStr">
        <is>
          <t>FA</t>
        </is>
      </c>
      <c r="H5913" s="30" t="n">
        <v>1</v>
      </c>
      <c r="I5913" s="31" t="n">
        <v>0</v>
      </c>
      <c r="J5913" s="31" t="n"/>
      <c r="K5913" s="31" t="n">
        <v>0</v>
      </c>
      <c r="L5913" s="32" t="n"/>
      <c r="M5913" s="31" t="n">
        <v>0</v>
      </c>
      <c r="N5913" s="31" t="n">
        <v>0</v>
      </c>
      <c r="O5913" s="31" t="n"/>
      <c r="P5913" s="31" t="n"/>
      <c r="Q5913" s="31" t="n">
        <v>0</v>
      </c>
      <c r="R5913" s="31" t="n"/>
      <c r="S5913" s="32" t="n"/>
      <c r="T5913" s="32" t="n"/>
      <c r="V5913" t="inlineStr">
        <is>
          <t>03wlb</t>
        </is>
      </c>
      <c r="X5913" t="n">
        <v>6992</v>
      </c>
      <c r="Z5913" t="inlineStr">
        <is>
          <t>Matt Prapavessis ((N/A) D)</t>
        </is>
      </c>
    </row>
    <row r="5914">
      <c r="A5914" t="inlineStr">
        <is>
          <t>Matt Puempel</t>
        </is>
      </c>
      <c r="B5914" t="inlineStr">
        <is>
          <t>(N/A)</t>
        </is>
      </c>
      <c r="C5914" t="inlineStr">
        <is>
          <t>LW</t>
        </is>
      </c>
      <c r="D5914" t="inlineStr">
        <is>
          <t>F</t>
        </is>
      </c>
      <c r="E5914" t="n">
        <v>33</v>
      </c>
      <c r="F5914" t="inlineStr">
        <is>
          <t>FA</t>
        </is>
      </c>
      <c r="G5914" t="inlineStr">
        <is>
          <t>FA</t>
        </is>
      </c>
      <c r="H5914" s="30" t="n">
        <v>1</v>
      </c>
      <c r="I5914" s="31" t="n">
        <v>0</v>
      </c>
      <c r="J5914" s="31" t="n"/>
      <c r="K5914" s="31" t="n">
        <v>0</v>
      </c>
      <c r="L5914" s="32" t="n"/>
      <c r="M5914" s="31" t="n">
        <v>0</v>
      </c>
      <c r="N5914" s="31" t="n">
        <v>0</v>
      </c>
      <c r="O5914" s="31" t="n"/>
      <c r="P5914" s="31" t="n"/>
      <c r="Q5914" s="31" t="n">
        <v>0</v>
      </c>
      <c r="R5914" s="31" t="n"/>
      <c r="S5914" s="32" t="n"/>
      <c r="T5914" s="32" t="n"/>
      <c r="V5914" t="inlineStr">
        <is>
          <t>02b3i</t>
        </is>
      </c>
      <c r="W5914" t="n">
        <v>3762</v>
      </c>
      <c r="X5914" t="n">
        <v>5385</v>
      </c>
      <c r="Z5914" t="inlineStr">
        <is>
          <t>Matt Puempel ((N/A) LW)</t>
        </is>
      </c>
    </row>
    <row r="5915">
      <c r="A5915" t="inlineStr">
        <is>
          <t>Matt Radomsky</t>
        </is>
      </c>
      <c r="B5915" t="inlineStr">
        <is>
          <t>CGY</t>
        </is>
      </c>
      <c r="C5915" t="inlineStr">
        <is>
          <t>G</t>
        </is>
      </c>
      <c r="D5915" t="inlineStr">
        <is>
          <t>G</t>
        </is>
      </c>
      <c r="E5915" t="n">
        <v>27</v>
      </c>
      <c r="F5915" t="inlineStr">
        <is>
          <t>FA</t>
        </is>
      </c>
      <c r="G5915" t="inlineStr">
        <is>
          <t>FA</t>
        </is>
      </c>
      <c r="H5915" s="30" t="n">
        <v>1</v>
      </c>
      <c r="I5915" s="31" t="n">
        <v>0</v>
      </c>
      <c r="J5915" s="31" t="n"/>
      <c r="K5915" s="31" t="n">
        <v>0</v>
      </c>
      <c r="L5915" s="32" t="n"/>
      <c r="M5915" s="31" t="n">
        <v>0</v>
      </c>
      <c r="N5915" s="31" t="n">
        <v>0</v>
      </c>
      <c r="O5915" s="31" t="n"/>
      <c r="P5915" s="31" t="n"/>
      <c r="Q5915" s="31" t="n">
        <v>0</v>
      </c>
      <c r="R5915" s="31" t="n"/>
      <c r="S5915" s="32" t="n"/>
      <c r="T5915" s="32" t="n"/>
      <c r="V5915" t="inlineStr">
        <is>
          <t>06ai0</t>
        </is>
      </c>
      <c r="Y5915" t="inlineStr">
        <is>
          <t>53369050-6fc7-4014-add4-cc68324b0221</t>
        </is>
      </c>
      <c r="Z5915" t="inlineStr">
        <is>
          <t>Matt Radomsky (CGY G)</t>
        </is>
      </c>
    </row>
    <row r="5916">
      <c r="A5916" t="inlineStr">
        <is>
          <t>Matt Read</t>
        </is>
      </c>
      <c r="B5916" t="inlineStr">
        <is>
          <t>(N/A)</t>
        </is>
      </c>
      <c r="C5916" t="inlineStr">
        <is>
          <t>RW</t>
        </is>
      </c>
      <c r="D5916" t="inlineStr">
        <is>
          <t>F</t>
        </is>
      </c>
      <c r="E5916" t="n">
        <v>40</v>
      </c>
      <c r="F5916" t="inlineStr">
        <is>
          <t>FA</t>
        </is>
      </c>
      <c r="G5916" t="inlineStr">
        <is>
          <t>FA</t>
        </is>
      </c>
      <c r="H5916" s="30" t="n">
        <v>1</v>
      </c>
      <c r="I5916" s="31" t="n">
        <v>0</v>
      </c>
      <c r="J5916" s="31" t="n"/>
      <c r="K5916" s="31" t="n">
        <v>0</v>
      </c>
      <c r="L5916" s="32" t="n"/>
      <c r="M5916" s="31" t="n">
        <v>0</v>
      </c>
      <c r="N5916" s="31" t="n">
        <v>0</v>
      </c>
      <c r="O5916" s="31" t="n"/>
      <c r="P5916" s="31" t="n"/>
      <c r="Q5916" s="31" t="n">
        <v>0</v>
      </c>
      <c r="R5916" s="31" t="n"/>
      <c r="S5916" s="32" t="n"/>
      <c r="T5916" s="32" t="n"/>
      <c r="V5916" t="inlineStr">
        <is>
          <t>02699</t>
        </is>
      </c>
      <c r="W5916" t="n">
        <v>3891</v>
      </c>
      <c r="X5916" t="n">
        <v>5278</v>
      </c>
      <c r="Z5916" t="inlineStr">
        <is>
          <t>Matt Read ((N/A) RW)</t>
        </is>
      </c>
    </row>
    <row r="5917">
      <c r="A5917" t="inlineStr">
        <is>
          <t>Matt Register</t>
        </is>
      </c>
      <c r="B5917" t="inlineStr">
        <is>
          <t>(N/A)</t>
        </is>
      </c>
      <c r="C5917" t="inlineStr">
        <is>
          <t>D</t>
        </is>
      </c>
      <c r="D5917" t="inlineStr">
        <is>
          <t>D</t>
        </is>
      </c>
      <c r="E5917" t="n">
        <v>37</v>
      </c>
      <c r="F5917" t="inlineStr">
        <is>
          <t>FA</t>
        </is>
      </c>
      <c r="G5917" t="inlineStr">
        <is>
          <t>FA</t>
        </is>
      </c>
      <c r="H5917" s="30" t="n">
        <v>1</v>
      </c>
      <c r="I5917" s="31" t="n">
        <v>0</v>
      </c>
      <c r="J5917" s="31" t="n"/>
      <c r="K5917" s="31" t="n">
        <v>0</v>
      </c>
      <c r="L5917" s="32" t="n"/>
      <c r="M5917" s="31" t="n">
        <v>0</v>
      </c>
      <c r="N5917" s="31" t="n">
        <v>0</v>
      </c>
      <c r="O5917" s="31" t="n"/>
      <c r="P5917" s="31" t="n"/>
      <c r="Q5917" s="31" t="n">
        <v>0</v>
      </c>
      <c r="R5917" s="31" t="n"/>
      <c r="S5917" s="32" t="n"/>
      <c r="T5917" s="32" t="n"/>
      <c r="V5917" t="inlineStr">
        <is>
          <t>04xbk</t>
        </is>
      </c>
      <c r="X5917" t="n">
        <v>8178</v>
      </c>
      <c r="Z5917" t="inlineStr">
        <is>
          <t>Matt Register ((N/A) D)</t>
        </is>
      </c>
    </row>
    <row r="5918">
      <c r="A5918" t="inlineStr">
        <is>
          <t>Matt Rupert</t>
        </is>
      </c>
      <c r="B5918" t="inlineStr">
        <is>
          <t>TOR</t>
        </is>
      </c>
      <c r="C5918" t="inlineStr">
        <is>
          <t>LW</t>
        </is>
      </c>
      <c r="D5918" t="inlineStr">
        <is>
          <t>F</t>
        </is>
      </c>
      <c r="E5918" t="n">
        <v>32</v>
      </c>
      <c r="F5918" t="inlineStr">
        <is>
          <t>FA</t>
        </is>
      </c>
      <c r="G5918" t="inlineStr">
        <is>
          <t>FA</t>
        </is>
      </c>
      <c r="H5918" s="30" t="n">
        <v>1</v>
      </c>
      <c r="I5918" s="31" t="n">
        <v>0</v>
      </c>
      <c r="J5918" s="31" t="n"/>
      <c r="K5918" s="31" t="n">
        <v>0</v>
      </c>
      <c r="L5918" s="32" t="n"/>
      <c r="M5918" s="31" t="n">
        <v>0</v>
      </c>
      <c r="N5918" s="31" t="n">
        <v>0</v>
      </c>
      <c r="O5918" s="31" t="n"/>
      <c r="P5918" s="31" t="n"/>
      <c r="Q5918" s="31" t="n">
        <v>0</v>
      </c>
      <c r="R5918" s="31" t="n"/>
      <c r="S5918" s="32" t="n"/>
      <c r="T5918" s="32" t="n"/>
      <c r="V5918" t="inlineStr">
        <is>
          <t>038mx</t>
        </is>
      </c>
      <c r="X5918" t="n">
        <v>6270</v>
      </c>
      <c r="Z5918" t="inlineStr">
        <is>
          <t>Matt Rupert (TOR LW)</t>
        </is>
      </c>
    </row>
    <row r="5919">
      <c r="A5919" t="inlineStr">
        <is>
          <t>Matt Rust</t>
        </is>
      </c>
      <c r="B5919" t="inlineStr">
        <is>
          <t>CBJ</t>
        </is>
      </c>
      <c r="C5919" t="inlineStr">
        <is>
          <t>C</t>
        </is>
      </c>
      <c r="D5919" t="inlineStr">
        <is>
          <t>F</t>
        </is>
      </c>
      <c r="E5919" t="n">
        <v>37</v>
      </c>
      <c r="F5919" t="inlineStr">
        <is>
          <t>FA</t>
        </is>
      </c>
      <c r="G5919" t="inlineStr">
        <is>
          <t>FA</t>
        </is>
      </c>
      <c r="H5919" s="30" t="n">
        <v>1</v>
      </c>
      <c r="I5919" s="31" t="n">
        <v>0</v>
      </c>
      <c r="J5919" s="31" t="n"/>
      <c r="K5919" s="31" t="n">
        <v>0</v>
      </c>
      <c r="L5919" s="32" t="n"/>
      <c r="M5919" s="31" t="n">
        <v>0</v>
      </c>
      <c r="N5919" s="31" t="n">
        <v>0</v>
      </c>
      <c r="O5919" s="31" t="n"/>
      <c r="P5919" s="31" t="n"/>
      <c r="Q5919" s="31" t="n">
        <v>0</v>
      </c>
      <c r="R5919" s="31" t="n"/>
      <c r="S5919" s="32" t="n"/>
      <c r="T5919" s="32" t="n"/>
      <c r="V5919" t="inlineStr">
        <is>
          <t>01wsz</t>
        </is>
      </c>
      <c r="W5919" t="n">
        <v>3430</v>
      </c>
      <c r="Z5919" t="inlineStr">
        <is>
          <t>Matt Rust (CBJ C)</t>
        </is>
      </c>
    </row>
    <row r="5920">
      <c r="A5920" t="inlineStr">
        <is>
          <t>Matt Ryan</t>
        </is>
      </c>
      <c r="B5920" t="inlineStr">
        <is>
          <t>(N/A)</t>
        </is>
      </c>
      <c r="C5920" t="inlineStr">
        <is>
          <t>C</t>
        </is>
      </c>
      <c r="D5920" t="inlineStr">
        <is>
          <t>F</t>
        </is>
      </c>
      <c r="E5920" t="n">
        <v>42</v>
      </c>
      <c r="F5920" t="inlineStr">
        <is>
          <t>FA</t>
        </is>
      </c>
      <c r="G5920" t="inlineStr">
        <is>
          <t>FA</t>
        </is>
      </c>
      <c r="H5920" s="30" t="n">
        <v>1</v>
      </c>
      <c r="I5920" s="31" t="n">
        <v>0</v>
      </c>
      <c r="J5920" s="31" t="n"/>
      <c r="K5920" s="31" t="n">
        <v>0</v>
      </c>
      <c r="L5920" s="32" t="n"/>
      <c r="M5920" s="31" t="n">
        <v>0</v>
      </c>
      <c r="N5920" s="31" t="n">
        <v>0</v>
      </c>
      <c r="O5920" s="31" t="n"/>
      <c r="P5920" s="31" t="n"/>
      <c r="Q5920" s="31" t="n">
        <v>0</v>
      </c>
      <c r="R5920" s="31" t="n"/>
      <c r="S5920" s="32" t="n"/>
      <c r="T5920" s="32" t="n"/>
      <c r="V5920" t="inlineStr">
        <is>
          <t>003tk</t>
        </is>
      </c>
      <c r="W5920" t="n">
        <v>2247</v>
      </c>
      <c r="X5920" t="n">
        <v>3634</v>
      </c>
      <c r="Z5920" t="inlineStr">
        <is>
          <t>Matt Ryan ((N/A) C)</t>
        </is>
      </c>
    </row>
    <row r="5921">
      <c r="A5921" t="inlineStr">
        <is>
          <t>Matt Schmalz</t>
        </is>
      </c>
      <c r="B5921" t="inlineStr">
        <is>
          <t>LAK</t>
        </is>
      </c>
      <c r="C5921" t="inlineStr">
        <is>
          <t>RW</t>
        </is>
      </c>
      <c r="D5921" t="inlineStr">
        <is>
          <t>F</t>
        </is>
      </c>
      <c r="E5921" t="n">
        <v>30</v>
      </c>
      <c r="F5921" t="inlineStr">
        <is>
          <t>FA</t>
        </is>
      </c>
      <c r="G5921" t="inlineStr">
        <is>
          <t>FA</t>
        </is>
      </c>
      <c r="H5921" s="30" t="n">
        <v>1</v>
      </c>
      <c r="I5921" s="31" t="n">
        <v>0</v>
      </c>
      <c r="J5921" s="31" t="n"/>
      <c r="K5921" s="31" t="n">
        <v>0</v>
      </c>
      <c r="L5921" s="32" t="n"/>
      <c r="M5921" s="31" t="n">
        <v>0</v>
      </c>
      <c r="N5921" s="31" t="n">
        <v>0</v>
      </c>
      <c r="O5921" s="31" t="n"/>
      <c r="P5921" s="31" t="n"/>
      <c r="Q5921" s="31" t="n">
        <v>0</v>
      </c>
      <c r="R5921" s="31" t="n"/>
      <c r="S5921" s="32" t="n"/>
      <c r="T5921" s="32" t="n"/>
      <c r="V5921" t="inlineStr">
        <is>
          <t>03rh2</t>
        </is>
      </c>
      <c r="X5921" t="n">
        <v>6876</v>
      </c>
      <c r="Z5921" t="inlineStr">
        <is>
          <t>Matt Schmalz (LAK RW)</t>
        </is>
      </c>
    </row>
    <row r="5922">
      <c r="A5922" t="inlineStr">
        <is>
          <t>Matt Siddall</t>
        </is>
      </c>
      <c r="B5922" t="inlineStr">
        <is>
          <t>(N/A)</t>
        </is>
      </c>
      <c r="C5922" t="inlineStr">
        <is>
          <t>RW</t>
        </is>
      </c>
      <c r="D5922" t="inlineStr">
        <is>
          <t>F</t>
        </is>
      </c>
      <c r="E5922" t="n">
        <v>41</v>
      </c>
      <c r="F5922" t="inlineStr">
        <is>
          <t>FA</t>
        </is>
      </c>
      <c r="G5922" t="inlineStr">
        <is>
          <t>FA</t>
        </is>
      </c>
      <c r="H5922" s="30" t="n">
        <v>1</v>
      </c>
      <c r="I5922" s="31" t="n">
        <v>0</v>
      </c>
      <c r="J5922" s="31" t="n"/>
      <c r="K5922" s="31" t="n">
        <v>0</v>
      </c>
      <c r="L5922" s="32" t="n"/>
      <c r="M5922" s="31" t="n">
        <v>0</v>
      </c>
      <c r="N5922" s="31" t="n">
        <v>0</v>
      </c>
      <c r="O5922" s="31" t="n"/>
      <c r="P5922" s="31" t="n"/>
      <c r="Q5922" s="31" t="n">
        <v>0</v>
      </c>
      <c r="R5922" s="31" t="n"/>
      <c r="S5922" s="32" t="n"/>
      <c r="T5922" s="32" t="n"/>
      <c r="V5922" t="inlineStr">
        <is>
          <t>00tnx</t>
        </is>
      </c>
      <c r="W5922" t="n">
        <v>3127</v>
      </c>
      <c r="X5922" t="n">
        <v>4529</v>
      </c>
      <c r="Z5922" t="inlineStr">
        <is>
          <t>Matt Siddall ((N/A) RW)</t>
        </is>
      </c>
    </row>
    <row r="5923">
      <c r="A5923" t="inlineStr">
        <is>
          <t>Matt Smaby</t>
        </is>
      </c>
      <c r="B5923" t="inlineStr">
        <is>
          <t>(N/A)</t>
        </is>
      </c>
      <c r="C5923" t="inlineStr">
        <is>
          <t>D</t>
        </is>
      </c>
      <c r="D5923" t="inlineStr">
        <is>
          <t>D</t>
        </is>
      </c>
      <c r="E5923" t="n">
        <v>41</v>
      </c>
      <c r="F5923" t="inlineStr">
        <is>
          <t>FA</t>
        </is>
      </c>
      <c r="G5923" t="inlineStr">
        <is>
          <t>FA</t>
        </is>
      </c>
      <c r="H5923" s="30" t="n">
        <v>1</v>
      </c>
      <c r="I5923" s="31" t="n">
        <v>0</v>
      </c>
      <c r="J5923" s="31" t="n"/>
      <c r="K5923" s="31" t="n">
        <v>0</v>
      </c>
      <c r="L5923" s="32" t="n"/>
      <c r="M5923" s="31" t="n">
        <v>0</v>
      </c>
      <c r="N5923" s="31" t="n">
        <v>0</v>
      </c>
      <c r="O5923" s="31" t="n"/>
      <c r="P5923" s="31" t="n"/>
      <c r="Q5923" s="31" t="n">
        <v>0</v>
      </c>
      <c r="R5923" s="31" t="n"/>
      <c r="S5923" s="32" t="n"/>
      <c r="T5923" s="32" t="n"/>
      <c r="V5923" t="inlineStr">
        <is>
          <t>00498</t>
        </is>
      </c>
      <c r="W5923" t="n">
        <v>1946</v>
      </c>
      <c r="X5923" t="n">
        <v>3379</v>
      </c>
      <c r="Z5923" t="inlineStr">
        <is>
          <t>Matt Smaby ((N/A) D)</t>
        </is>
      </c>
    </row>
    <row r="5924">
      <c r="A5924" t="inlineStr">
        <is>
          <t>Matt Spencer</t>
        </is>
      </c>
      <c r="B5924" t="inlineStr">
        <is>
          <t>(N/A)</t>
        </is>
      </c>
      <c r="C5924" t="inlineStr">
        <is>
          <t>D</t>
        </is>
      </c>
      <c r="D5924" t="inlineStr">
        <is>
          <t>D</t>
        </is>
      </c>
      <c r="E5924" t="n">
        <v>29</v>
      </c>
      <c r="F5924" t="inlineStr">
        <is>
          <t>FA</t>
        </is>
      </c>
      <c r="G5924" t="inlineStr">
        <is>
          <t>FA</t>
        </is>
      </c>
      <c r="H5924" s="30" t="n">
        <v>1</v>
      </c>
      <c r="I5924" s="31" t="n">
        <v>0</v>
      </c>
      <c r="J5924" s="31" t="n"/>
      <c r="K5924" s="31" t="n">
        <v>0</v>
      </c>
      <c r="L5924" s="32" t="n"/>
      <c r="M5924" s="31" t="n">
        <v>0</v>
      </c>
      <c r="N5924" s="31" t="n">
        <v>0</v>
      </c>
      <c r="O5924" s="31" t="n"/>
      <c r="P5924" s="31" t="n"/>
      <c r="Q5924" s="31" t="n">
        <v>0</v>
      </c>
      <c r="R5924" s="31" t="n"/>
      <c r="S5924" s="32" t="n"/>
      <c r="T5924" s="32" t="n"/>
      <c r="V5924" t="inlineStr">
        <is>
          <t>03rex</t>
        </is>
      </c>
      <c r="W5924" t="n">
        <v>4920</v>
      </c>
      <c r="X5924" t="n">
        <v>6786</v>
      </c>
      <c r="Z5924" t="inlineStr">
        <is>
          <t>Matt Spencer ((N/A) D)</t>
        </is>
      </c>
    </row>
    <row r="5925">
      <c r="A5925" t="inlineStr">
        <is>
          <t>Matt Stefanishion</t>
        </is>
      </c>
      <c r="B5925" t="inlineStr">
        <is>
          <t>(N/A)</t>
        </is>
      </c>
      <c r="C5925" t="inlineStr">
        <is>
          <t>RW</t>
        </is>
      </c>
      <c r="D5925" t="inlineStr">
        <is>
          <t>F</t>
        </is>
      </c>
      <c r="E5925" t="n">
        <v>42</v>
      </c>
      <c r="F5925" t="inlineStr">
        <is>
          <t>FA</t>
        </is>
      </c>
      <c r="G5925" t="inlineStr">
        <is>
          <t>FA</t>
        </is>
      </c>
      <c r="H5925" s="30" t="n">
        <v>1</v>
      </c>
      <c r="I5925" s="31" t="n">
        <v>0</v>
      </c>
      <c r="J5925" s="31" t="n"/>
      <c r="K5925" s="31" t="n">
        <v>0</v>
      </c>
      <c r="L5925" s="32" t="n"/>
      <c r="M5925" s="31" t="n">
        <v>0</v>
      </c>
      <c r="N5925" s="31" t="n">
        <v>0</v>
      </c>
      <c r="O5925" s="31" t="n"/>
      <c r="P5925" s="31" t="n"/>
      <c r="Q5925" s="31" t="n">
        <v>0</v>
      </c>
      <c r="R5925" s="31" t="n"/>
      <c r="S5925" s="32" t="n"/>
      <c r="T5925" s="32" t="n"/>
      <c r="V5925" t="inlineStr">
        <is>
          <t>004ni</t>
        </is>
      </c>
      <c r="W5925" t="n">
        <v>2540</v>
      </c>
      <c r="X5925" t="n">
        <v>3870</v>
      </c>
      <c r="Z5925" t="inlineStr">
        <is>
          <t>Matt Stefanishion ((N/A) RW)</t>
        </is>
      </c>
    </row>
    <row r="5926">
      <c r="A5926" t="inlineStr">
        <is>
          <t>Matt Stephenson</t>
        </is>
      </c>
      <c r="B5926" t="inlineStr">
        <is>
          <t>DAL</t>
        </is>
      </c>
      <c r="C5926" t="inlineStr">
        <is>
          <t>D</t>
        </is>
      </c>
      <c r="D5926" t="inlineStr">
        <is>
          <t>D</t>
        </is>
      </c>
      <c r="E5926" t="n">
        <v>42</v>
      </c>
      <c r="F5926" t="inlineStr">
        <is>
          <t>FA</t>
        </is>
      </c>
      <c r="G5926" t="inlineStr">
        <is>
          <t>FA</t>
        </is>
      </c>
      <c r="H5926" s="30" t="n">
        <v>1</v>
      </c>
      <c r="I5926" s="31" t="n">
        <v>0</v>
      </c>
      <c r="J5926" s="31" t="n"/>
      <c r="K5926" s="31" t="n">
        <v>0</v>
      </c>
      <c r="L5926" s="32" t="n"/>
      <c r="M5926" s="31" t="n">
        <v>0</v>
      </c>
      <c r="N5926" s="31" t="n">
        <v>0</v>
      </c>
      <c r="O5926" s="31" t="n"/>
      <c r="P5926" s="31" t="n"/>
      <c r="Q5926" s="31" t="n">
        <v>0</v>
      </c>
      <c r="R5926" s="31" t="n"/>
      <c r="S5926" s="32" t="n"/>
      <c r="T5926" s="32" t="n"/>
      <c r="V5926" t="inlineStr">
        <is>
          <t>01mnp</t>
        </is>
      </c>
      <c r="X5926" t="n">
        <v>4807</v>
      </c>
      <c r="Z5926" t="inlineStr">
        <is>
          <t>Matt Stephenson (DAL D)</t>
        </is>
      </c>
    </row>
    <row r="5927">
      <c r="A5927" t="inlineStr">
        <is>
          <t>Matt Taormina</t>
        </is>
      </c>
      <c r="B5927" t="inlineStr">
        <is>
          <t>(N/A)</t>
        </is>
      </c>
      <c r="C5927" t="inlineStr">
        <is>
          <t>D</t>
        </is>
      </c>
      <c r="D5927" t="inlineStr">
        <is>
          <t>D</t>
        </is>
      </c>
      <c r="E5927" t="n">
        <v>39</v>
      </c>
      <c r="F5927" t="inlineStr">
        <is>
          <t>FA</t>
        </is>
      </c>
      <c r="G5927" t="inlineStr">
        <is>
          <t>FA</t>
        </is>
      </c>
      <c r="H5927" s="30" t="n">
        <v>1</v>
      </c>
      <c r="I5927" s="31" t="n">
        <v>0</v>
      </c>
      <c r="J5927" s="31" t="n"/>
      <c r="K5927" s="31" t="n">
        <v>0</v>
      </c>
      <c r="L5927" s="32" t="n"/>
      <c r="M5927" s="31" t="n">
        <v>0</v>
      </c>
      <c r="N5927" s="31" t="n">
        <v>0</v>
      </c>
      <c r="O5927" s="31" t="n"/>
      <c r="P5927" s="31" t="n"/>
      <c r="Q5927" s="31" t="n">
        <v>0</v>
      </c>
      <c r="R5927" s="31" t="n"/>
      <c r="S5927" s="32" t="n"/>
      <c r="T5927" s="32" t="n"/>
      <c r="V5927" t="inlineStr">
        <is>
          <t>01s7q</t>
        </is>
      </c>
      <c r="W5927" t="n">
        <v>3629</v>
      </c>
      <c r="X5927" t="n">
        <v>5224</v>
      </c>
      <c r="Z5927" t="inlineStr">
        <is>
          <t>Matt Taormina ((N/A) D)</t>
        </is>
      </c>
    </row>
    <row r="5928">
      <c r="A5928" t="inlineStr">
        <is>
          <t>Matt Tassone</t>
        </is>
      </c>
      <c r="B5928" t="inlineStr">
        <is>
          <t>DAL</t>
        </is>
      </c>
      <c r="C5928" t="inlineStr">
        <is>
          <t>LW</t>
        </is>
      </c>
      <c r="D5928" t="inlineStr">
        <is>
          <t>F</t>
        </is>
      </c>
      <c r="E5928" t="n">
        <v>36</v>
      </c>
      <c r="F5928" t="inlineStr">
        <is>
          <t>FA</t>
        </is>
      </c>
      <c r="G5928" t="inlineStr">
        <is>
          <t>FA</t>
        </is>
      </c>
      <c r="H5928" s="30" t="n">
        <v>1</v>
      </c>
      <c r="I5928" s="31" t="n">
        <v>0</v>
      </c>
      <c r="J5928" s="31" t="n"/>
      <c r="K5928" s="31" t="n">
        <v>0</v>
      </c>
      <c r="L5928" s="32" t="n"/>
      <c r="M5928" s="31" t="n">
        <v>0</v>
      </c>
      <c r="N5928" s="31" t="n">
        <v>0</v>
      </c>
      <c r="O5928" s="31" t="n"/>
      <c r="P5928" s="31" t="n"/>
      <c r="Q5928" s="31" t="n">
        <v>0</v>
      </c>
      <c r="R5928" s="31" t="n"/>
      <c r="S5928" s="32" t="n"/>
      <c r="T5928" s="32" t="n"/>
      <c r="V5928" t="inlineStr">
        <is>
          <t>03el3</t>
        </is>
      </c>
      <c r="Z5928" t="inlineStr">
        <is>
          <t>Matt Tassone (DAL LW)</t>
        </is>
      </c>
    </row>
    <row r="5929">
      <c r="A5929" t="inlineStr">
        <is>
          <t>Matt Tennyson</t>
        </is>
      </c>
      <c r="B5929" t="inlineStr">
        <is>
          <t>SEA</t>
        </is>
      </c>
      <c r="C5929" t="inlineStr">
        <is>
          <t>D</t>
        </is>
      </c>
      <c r="D5929" t="inlineStr">
        <is>
          <t>D</t>
        </is>
      </c>
      <c r="E5929" t="n">
        <v>36</v>
      </c>
      <c r="F5929" t="inlineStr">
        <is>
          <t>FA</t>
        </is>
      </c>
      <c r="G5929" t="inlineStr">
        <is>
          <t>FA</t>
        </is>
      </c>
      <c r="H5929" s="30" t="n">
        <v>1</v>
      </c>
      <c r="I5929" s="31" t="n">
        <v>0</v>
      </c>
      <c r="J5929" s="31" t="n"/>
      <c r="K5929" s="31" t="n">
        <v>0</v>
      </c>
      <c r="L5929" s="32" t="n"/>
      <c r="M5929" s="31" t="n">
        <v>0</v>
      </c>
      <c r="N5929" s="31" t="n">
        <v>0</v>
      </c>
      <c r="O5929" s="31" t="n"/>
      <c r="P5929" s="31" t="n"/>
      <c r="Q5929" s="31" t="n">
        <v>0</v>
      </c>
      <c r="R5929" s="31" t="n"/>
      <c r="S5929" s="32" t="n"/>
      <c r="T5929" s="32" t="n"/>
      <c r="V5929" t="inlineStr">
        <is>
          <t>02j1l</t>
        </is>
      </c>
      <c r="W5929" t="n">
        <v>3939</v>
      </c>
      <c r="X5929" t="n">
        <v>5647</v>
      </c>
      <c r="Y5929" t="inlineStr">
        <is>
          <t>5b7a067a-5f66-11e2-9e6b-f4ce4684ea4c</t>
        </is>
      </c>
      <c r="Z5929" t="inlineStr">
        <is>
          <t>Matt Tennyson (SEA D)</t>
        </is>
      </c>
    </row>
    <row r="5930">
      <c r="A5930" t="inlineStr">
        <is>
          <t>Matt Tomkins</t>
        </is>
      </c>
      <c r="B5930" t="inlineStr">
        <is>
          <t>EDM</t>
        </is>
      </c>
      <c r="C5930" t="inlineStr">
        <is>
          <t>G</t>
        </is>
      </c>
      <c r="D5930" t="inlineStr">
        <is>
          <t>G</t>
        </is>
      </c>
      <c r="E5930" t="n">
        <v>32</v>
      </c>
      <c r="F5930" t="inlineStr">
        <is>
          <t>FA</t>
        </is>
      </c>
      <c r="G5930" t="inlineStr">
        <is>
          <t>FA</t>
        </is>
      </c>
      <c r="H5930" s="30" t="n">
        <v>775000</v>
      </c>
      <c r="I5930" s="31" t="n">
        <v>0</v>
      </c>
      <c r="J5930" s="31" t="n"/>
      <c r="K5930" s="31" t="n">
        <v>0</v>
      </c>
      <c r="L5930" s="32" t="n"/>
      <c r="M5930" s="31" t="n">
        <v>0</v>
      </c>
      <c r="N5930" s="31" t="n">
        <v>0</v>
      </c>
      <c r="O5930" s="31" t="n"/>
      <c r="P5930" s="31" t="n"/>
      <c r="Q5930" s="31" t="n">
        <v>0</v>
      </c>
      <c r="R5930" s="31" t="n"/>
      <c r="S5930" s="32" t="n"/>
      <c r="T5930" s="32" t="n"/>
      <c r="V5930" t="inlineStr">
        <is>
          <t>02odx</t>
        </is>
      </c>
      <c r="W5930" t="n">
        <v>6188</v>
      </c>
      <c r="X5930" t="n">
        <v>5888</v>
      </c>
      <c r="Y5930" t="inlineStr">
        <is>
          <t>2cab4019-d5f4-40c2-b601-63b798c415fd</t>
        </is>
      </c>
      <c r="Z5930" t="inlineStr">
        <is>
          <t>Matt Tomkins (EDM G)</t>
        </is>
      </c>
    </row>
    <row r="5931">
      <c r="A5931" t="inlineStr">
        <is>
          <t>Matt Ustaski</t>
        </is>
      </c>
      <c r="B5931" t="inlineStr">
        <is>
          <t>(N/A)</t>
        </is>
      </c>
      <c r="C5931" t="inlineStr">
        <is>
          <t>C</t>
        </is>
      </c>
      <c r="D5931" t="inlineStr">
        <is>
          <t>F</t>
        </is>
      </c>
      <c r="E5931" t="n">
        <v>32</v>
      </c>
      <c r="F5931" t="inlineStr">
        <is>
          <t>FA</t>
        </is>
      </c>
      <c r="G5931" t="inlineStr">
        <is>
          <t>FA</t>
        </is>
      </c>
      <c r="H5931" s="30" t="n">
        <v>1</v>
      </c>
      <c r="I5931" s="31" t="n">
        <v>0</v>
      </c>
      <c r="J5931" s="31" t="n"/>
      <c r="K5931" s="31" t="n">
        <v>0</v>
      </c>
      <c r="L5931" s="32" t="n"/>
      <c r="M5931" s="31" t="n">
        <v>0</v>
      </c>
      <c r="N5931" s="31" t="n">
        <v>0</v>
      </c>
      <c r="O5931" s="31" t="n"/>
      <c r="P5931" s="31" t="n"/>
      <c r="Q5931" s="31" t="n">
        <v>0</v>
      </c>
      <c r="R5931" s="31" t="n"/>
      <c r="S5931" s="32" t="n"/>
      <c r="T5931" s="32" t="n"/>
      <c r="V5931" t="inlineStr">
        <is>
          <t>03eed</t>
        </is>
      </c>
      <c r="X5931" t="n">
        <v>6559</v>
      </c>
      <c r="Z5931" t="inlineStr">
        <is>
          <t>Matt Ustaski ((N/A) C)</t>
        </is>
      </c>
    </row>
    <row r="5932">
      <c r="A5932" t="inlineStr">
        <is>
          <t>Matt Vernon</t>
        </is>
      </c>
      <c r="B5932" t="inlineStr">
        <is>
          <t>(N/A)</t>
        </is>
      </c>
      <c r="C5932" t="inlineStr">
        <is>
          <t>G</t>
        </is>
      </c>
      <c r="D5932" t="inlineStr">
        <is>
          <t>G</t>
        </is>
      </c>
      <c r="E5932" t="n">
        <v>28</v>
      </c>
      <c r="F5932" t="inlineStr">
        <is>
          <t>FA</t>
        </is>
      </c>
      <c r="G5932" t="inlineStr">
        <is>
          <t>FA</t>
        </is>
      </c>
      <c r="H5932" s="30" t="n">
        <v>1</v>
      </c>
      <c r="I5932" s="31" t="n">
        <v>0</v>
      </c>
      <c r="J5932" s="31" t="n"/>
      <c r="K5932" s="31" t="n">
        <v>0</v>
      </c>
      <c r="L5932" s="32" t="n"/>
      <c r="M5932" s="31" t="n">
        <v>0</v>
      </c>
      <c r="N5932" s="31" t="n">
        <v>0</v>
      </c>
      <c r="O5932" s="31" t="n"/>
      <c r="P5932" s="31" t="n"/>
      <c r="Q5932" s="31" t="n">
        <v>0</v>
      </c>
      <c r="R5932" s="31" t="n"/>
      <c r="S5932" s="32" t="n"/>
      <c r="T5932" s="32" t="n"/>
      <c r="V5932" t="inlineStr">
        <is>
          <t>06asz</t>
        </is>
      </c>
      <c r="Z5932" t="inlineStr">
        <is>
          <t>Matt Vernon ((N/A) G)</t>
        </is>
      </c>
    </row>
    <row r="5933">
      <c r="A5933" t="inlineStr">
        <is>
          <t>Matt Watkins</t>
        </is>
      </c>
      <c r="B5933" t="inlineStr">
        <is>
          <t>(N/A)</t>
        </is>
      </c>
      <c r="C5933" t="inlineStr">
        <is>
          <t>RW</t>
        </is>
      </c>
      <c r="D5933" t="inlineStr">
        <is>
          <t>F</t>
        </is>
      </c>
      <c r="E5933" t="n">
        <v>39</v>
      </c>
      <c r="F5933" t="inlineStr">
        <is>
          <t>FA</t>
        </is>
      </c>
      <c r="G5933" t="inlineStr">
        <is>
          <t>FA</t>
        </is>
      </c>
      <c r="H5933" s="30" t="n">
        <v>1</v>
      </c>
      <c r="I5933" s="31" t="n">
        <v>0</v>
      </c>
      <c r="J5933" s="31" t="n"/>
      <c r="K5933" s="31" t="n">
        <v>0</v>
      </c>
      <c r="L5933" s="32" t="n"/>
      <c r="M5933" s="31" t="n">
        <v>0</v>
      </c>
      <c r="N5933" s="31" t="n">
        <v>0</v>
      </c>
      <c r="O5933" s="31" t="n"/>
      <c r="P5933" s="31" t="n"/>
      <c r="Q5933" s="31" t="n">
        <v>0</v>
      </c>
      <c r="R5933" s="31" t="n"/>
      <c r="S5933" s="32" t="n"/>
      <c r="T5933" s="32" t="n"/>
      <c r="V5933" t="inlineStr">
        <is>
          <t>01mji</t>
        </is>
      </c>
      <c r="W5933" t="n">
        <v>3859</v>
      </c>
      <c r="X5933" t="n">
        <v>4769</v>
      </c>
      <c r="Z5933" t="inlineStr">
        <is>
          <t>Matt Watkins ((N/A) RW)</t>
        </is>
      </c>
    </row>
    <row r="5934">
      <c r="A5934" t="inlineStr">
        <is>
          <t>Matt White</t>
        </is>
      </c>
      <c r="B5934" t="inlineStr">
        <is>
          <t>(N/A)</t>
        </is>
      </c>
      <c r="C5934" t="inlineStr">
        <is>
          <t>LW</t>
        </is>
      </c>
      <c r="D5934" t="inlineStr">
        <is>
          <t>F</t>
        </is>
      </c>
      <c r="E5934" t="n">
        <v>37</v>
      </c>
      <c r="F5934" t="inlineStr">
        <is>
          <t>FA</t>
        </is>
      </c>
      <c r="G5934" t="inlineStr">
        <is>
          <t>FA</t>
        </is>
      </c>
      <c r="H5934" s="30" t="n">
        <v>1</v>
      </c>
      <c r="I5934" s="31" t="n">
        <v>0</v>
      </c>
      <c r="J5934" s="31" t="n"/>
      <c r="K5934" s="31" t="n">
        <v>0</v>
      </c>
      <c r="L5934" s="32" t="n"/>
      <c r="M5934" s="31" t="n">
        <v>0</v>
      </c>
      <c r="N5934" s="31" t="n">
        <v>0</v>
      </c>
      <c r="O5934" s="31" t="n"/>
      <c r="P5934" s="31" t="n"/>
      <c r="Q5934" s="31" t="n">
        <v>0</v>
      </c>
      <c r="R5934" s="31" t="n"/>
      <c r="S5934" s="32" t="n"/>
      <c r="T5934" s="32" t="n"/>
      <c r="V5934" t="inlineStr">
        <is>
          <t>04845</t>
        </is>
      </c>
      <c r="X5934" t="n">
        <v>7336</v>
      </c>
      <c r="Z5934" t="inlineStr">
        <is>
          <t>Matt White ((N/A) LW)</t>
        </is>
      </c>
    </row>
    <row r="5935">
      <c r="A5935" t="inlineStr">
        <is>
          <t>Matt Willows</t>
        </is>
      </c>
      <c r="B5935" t="inlineStr">
        <is>
          <t>SJS</t>
        </is>
      </c>
      <c r="C5935" t="inlineStr">
        <is>
          <t>RW</t>
        </is>
      </c>
      <c r="D5935" t="inlineStr">
        <is>
          <t>F</t>
        </is>
      </c>
      <c r="E5935" t="n">
        <v>35</v>
      </c>
      <c r="F5935" t="inlineStr">
        <is>
          <t>FA</t>
        </is>
      </c>
      <c r="G5935" t="inlineStr">
        <is>
          <t>FA</t>
        </is>
      </c>
      <c r="H5935" s="30" t="n">
        <v>1</v>
      </c>
      <c r="I5935" s="31" t="n">
        <v>0</v>
      </c>
      <c r="J5935" s="31" t="n"/>
      <c r="K5935" s="31" t="n">
        <v>0</v>
      </c>
      <c r="L5935" s="32" t="n"/>
      <c r="M5935" s="31" t="n">
        <v>0</v>
      </c>
      <c r="N5935" s="31" t="n">
        <v>0</v>
      </c>
      <c r="O5935" s="31" t="n"/>
      <c r="P5935" s="31" t="n"/>
      <c r="Q5935" s="31" t="n">
        <v>0</v>
      </c>
      <c r="R5935" s="31" t="n"/>
      <c r="S5935" s="32" t="n"/>
      <c r="T5935" s="32" t="n"/>
      <c r="V5935" t="inlineStr">
        <is>
          <t>03o0g</t>
        </is>
      </c>
      <c r="X5935" t="n">
        <v>7378</v>
      </c>
      <c r="Z5935" t="inlineStr">
        <is>
          <t>Matt Willows (SJS RW)</t>
        </is>
      </c>
    </row>
    <row r="5936">
      <c r="A5936" t="inlineStr">
        <is>
          <t>Matteo Costantini</t>
        </is>
      </c>
      <c r="B5936" t="inlineStr">
        <is>
          <t>BUF</t>
        </is>
      </c>
      <c r="C5936" t="inlineStr">
        <is>
          <t>C</t>
        </is>
      </c>
      <c r="D5936" t="inlineStr">
        <is>
          <t>F</t>
        </is>
      </c>
      <c r="E5936" t="n">
        <v>24</v>
      </c>
      <c r="F5936" t="inlineStr">
        <is>
          <t>FA</t>
        </is>
      </c>
      <c r="G5936" t="inlineStr">
        <is>
          <t>FA</t>
        </is>
      </c>
      <c r="H5936" s="30" t="n">
        <v>1</v>
      </c>
      <c r="I5936" s="31" t="n">
        <v>0</v>
      </c>
      <c r="J5936" s="31" t="n"/>
      <c r="K5936" s="31" t="n">
        <v>0</v>
      </c>
      <c r="L5936" s="32" t="n"/>
      <c r="M5936" s="31" t="n">
        <v>0</v>
      </c>
      <c r="N5936" s="31" t="n">
        <v>0</v>
      </c>
      <c r="O5936" s="31" t="n"/>
      <c r="P5936" s="31" t="n"/>
      <c r="Q5936" s="31" t="n">
        <v>0</v>
      </c>
      <c r="R5936" s="31" t="n"/>
      <c r="S5936" s="32" t="n"/>
      <c r="T5936" s="32" t="n"/>
      <c r="V5936" t="inlineStr">
        <is>
          <t>05o2s</t>
        </is>
      </c>
      <c r="Y5936" t="inlineStr">
        <is>
          <t>4099a584-0cd5-4aaa-ab8c-28c18a512681</t>
        </is>
      </c>
      <c r="Z5936" t="inlineStr">
        <is>
          <t>Matteo Costantini (BUF C)</t>
        </is>
      </c>
    </row>
    <row r="5937">
      <c r="A5937" t="inlineStr">
        <is>
          <t>Matteo Fabrizi</t>
        </is>
      </c>
      <c r="B5937" t="inlineStr">
        <is>
          <t>(N/A)</t>
        </is>
      </c>
      <c r="C5937" t="inlineStr">
        <is>
          <t>D</t>
        </is>
      </c>
      <c r="D5937" t="inlineStr">
        <is>
          <t>D</t>
        </is>
      </c>
      <c r="E5937" t="n">
        <v>21</v>
      </c>
      <c r="F5937" t="inlineStr">
        <is>
          <t>FA</t>
        </is>
      </c>
      <c r="G5937" t="inlineStr">
        <is>
          <t>FA</t>
        </is>
      </c>
      <c r="H5937" s="30" t="n">
        <v>1</v>
      </c>
      <c r="I5937" s="31" t="n">
        <v>0</v>
      </c>
      <c r="J5937" s="31" t="n"/>
      <c r="K5937" s="31" t="n">
        <v>0</v>
      </c>
      <c r="L5937" s="32" t="n"/>
      <c r="M5937" s="31" t="n">
        <v>0</v>
      </c>
      <c r="N5937" s="31" t="n">
        <v>0</v>
      </c>
      <c r="O5937" s="31" t="n"/>
      <c r="P5937" s="31" t="n"/>
      <c r="Q5937" s="31" t="n">
        <v>0</v>
      </c>
      <c r="R5937" s="31" t="n"/>
      <c r="S5937" s="32" t="n"/>
      <c r="T5937" s="32" t="n"/>
      <c r="V5937" t="inlineStr">
        <is>
          <t>06bdj</t>
        </is>
      </c>
      <c r="Z5937" t="inlineStr">
        <is>
          <t>Matteo Fabrizi ((N/A) D)</t>
        </is>
      </c>
    </row>
    <row r="5938">
      <c r="A5938" t="inlineStr">
        <is>
          <t>Matteo Gennaro</t>
        </is>
      </c>
      <c r="B5938" t="inlineStr">
        <is>
          <t>EDM</t>
        </is>
      </c>
      <c r="C5938" t="inlineStr">
        <is>
          <t>C</t>
        </is>
      </c>
      <c r="D5938" t="inlineStr">
        <is>
          <t>F</t>
        </is>
      </c>
      <c r="E5938" t="n">
        <v>29</v>
      </c>
      <c r="F5938" t="inlineStr">
        <is>
          <t>FA</t>
        </is>
      </c>
      <c r="G5938" t="inlineStr">
        <is>
          <t>FA</t>
        </is>
      </c>
      <c r="H5938" s="30" t="n">
        <v>1</v>
      </c>
      <c r="I5938" s="31" t="n">
        <v>0</v>
      </c>
      <c r="J5938" s="31" t="n"/>
      <c r="K5938" s="31" t="n">
        <v>0</v>
      </c>
      <c r="L5938" s="32" t="n"/>
      <c r="M5938" s="31" t="n">
        <v>0</v>
      </c>
      <c r="N5938" s="31" t="n">
        <v>0</v>
      </c>
      <c r="O5938" s="31" t="n"/>
      <c r="P5938" s="31" t="n"/>
      <c r="Q5938" s="31" t="n">
        <v>0</v>
      </c>
      <c r="R5938" s="31" t="n"/>
      <c r="S5938" s="32" t="n"/>
      <c r="T5938" s="32" t="n"/>
      <c r="V5938" t="inlineStr">
        <is>
          <t>03rjy</t>
        </is>
      </c>
      <c r="X5938" t="n">
        <v>6945</v>
      </c>
      <c r="Y5938" t="inlineStr">
        <is>
          <t>7afbe031-e705-469b-96ad-151cc38474ab</t>
        </is>
      </c>
      <c r="Z5938" t="inlineStr">
        <is>
          <t>Matteo Gennaro (EDM C)</t>
        </is>
      </c>
    </row>
    <row r="5939">
      <c r="A5939" t="inlineStr">
        <is>
          <t>Matteo Giampa</t>
        </is>
      </c>
      <c r="B5939" t="inlineStr">
        <is>
          <t>(N/A)</t>
        </is>
      </c>
      <c r="C5939" t="inlineStr">
        <is>
          <t>RW</t>
        </is>
      </c>
      <c r="D5939" t="inlineStr">
        <is>
          <t>F</t>
        </is>
      </c>
      <c r="E5939" t="n">
        <v>23</v>
      </c>
      <c r="F5939" t="inlineStr">
        <is>
          <t>FA</t>
        </is>
      </c>
      <c r="G5939" t="inlineStr">
        <is>
          <t>FA</t>
        </is>
      </c>
      <c r="H5939" s="30" t="n">
        <v>1</v>
      </c>
      <c r="I5939" s="31" t="n">
        <v>0</v>
      </c>
      <c r="J5939" s="31" t="n"/>
      <c r="K5939" s="31" t="n">
        <v>0</v>
      </c>
      <c r="L5939" s="32" t="n"/>
      <c r="M5939" s="31" t="n">
        <v>0</v>
      </c>
      <c r="N5939" s="31" t="n">
        <v>0</v>
      </c>
      <c r="O5939" s="31" t="n"/>
      <c r="P5939" s="31" t="n"/>
      <c r="Q5939" s="31" t="n">
        <v>0</v>
      </c>
      <c r="R5939" s="31" t="n"/>
      <c r="S5939" s="32" t="n"/>
      <c r="T5939" s="32" t="n"/>
      <c r="V5939" t="inlineStr">
        <is>
          <t>06ce5</t>
        </is>
      </c>
      <c r="Z5939" t="inlineStr">
        <is>
          <t>Matteo Giampa ((N/A) RW)</t>
        </is>
      </c>
    </row>
    <row r="5940">
      <c r="A5940" t="inlineStr">
        <is>
          <t>Matteo Mann</t>
        </is>
      </c>
      <c r="B5940" t="inlineStr">
        <is>
          <t>PHI</t>
        </is>
      </c>
      <c r="C5940" t="inlineStr">
        <is>
          <t>D</t>
        </is>
      </c>
      <c r="D5940" t="inlineStr">
        <is>
          <t>D</t>
        </is>
      </c>
      <c r="E5940" t="n">
        <v>21</v>
      </c>
      <c r="F5940" t="inlineStr">
        <is>
          <t>FA</t>
        </is>
      </c>
      <c r="G5940" t="inlineStr">
        <is>
          <t>FA</t>
        </is>
      </c>
      <c r="H5940" s="30" t="n">
        <v>1</v>
      </c>
      <c r="I5940" s="31" t="n">
        <v>0</v>
      </c>
      <c r="J5940" s="31" t="n"/>
      <c r="K5940" s="31" t="n">
        <v>0</v>
      </c>
      <c r="L5940" s="32" t="n"/>
      <c r="M5940" s="31" t="n">
        <v>0</v>
      </c>
      <c r="N5940" s="31" t="n">
        <v>0</v>
      </c>
      <c r="O5940" s="31" t="n"/>
      <c r="P5940" s="31" t="n"/>
      <c r="Q5940" s="31" t="n">
        <v>0</v>
      </c>
      <c r="R5940" s="31" t="n"/>
      <c r="S5940" s="32" t="n"/>
      <c r="T5940" s="32" t="n"/>
      <c r="V5940" t="inlineStr">
        <is>
          <t>06c4b</t>
        </is>
      </c>
      <c r="Y5940" t="inlineStr">
        <is>
          <t>9a806b40-5bde-4392-b33e-f28444a0bded</t>
        </is>
      </c>
      <c r="Z5940" t="inlineStr">
        <is>
          <t>Matteo Mann (PHI D)</t>
        </is>
      </c>
    </row>
    <row r="5941">
      <c r="A5941" t="inlineStr">
        <is>
          <t>Matteus Ward</t>
        </is>
      </c>
      <c r="B5941" t="inlineStr">
        <is>
          <t>(N/A)</t>
        </is>
      </c>
      <c r="C5941" t="inlineStr">
        <is>
          <t>G</t>
        </is>
      </c>
      <c r="D5941" t="inlineStr">
        <is>
          <t>G</t>
        </is>
      </c>
      <c r="E5941" t="n">
        <v>25</v>
      </c>
      <c r="F5941" t="inlineStr">
        <is>
          <t>FA</t>
        </is>
      </c>
      <c r="G5941" t="inlineStr">
        <is>
          <t>FA</t>
        </is>
      </c>
      <c r="H5941" s="30" t="n">
        <v>1</v>
      </c>
      <c r="I5941" s="31" t="n">
        <v>0</v>
      </c>
      <c r="J5941" s="31" t="n"/>
      <c r="K5941" s="31" t="n">
        <v>0</v>
      </c>
      <c r="L5941" s="32" t="n"/>
      <c r="M5941" s="31" t="n">
        <v>0</v>
      </c>
      <c r="N5941" s="31" t="n">
        <v>0</v>
      </c>
      <c r="O5941" s="31" t="n"/>
      <c r="P5941" s="31" t="n"/>
      <c r="Q5941" s="31" t="n">
        <v>0</v>
      </c>
      <c r="R5941" s="31" t="n"/>
      <c r="S5941" s="32" t="n"/>
      <c r="T5941" s="32" t="n"/>
      <c r="V5941" t="inlineStr">
        <is>
          <t>06hk6</t>
        </is>
      </c>
      <c r="Z5941" t="inlineStr">
        <is>
          <t>Matteus Ward ((N/A) G)</t>
        </is>
      </c>
    </row>
    <row r="5942">
      <c r="A5942" t="inlineStr">
        <is>
          <t>Matthew Alvaro</t>
        </is>
      </c>
      <c r="B5942" t="inlineStr">
        <is>
          <t>(N/A)</t>
        </is>
      </c>
      <c r="C5942" t="inlineStr">
        <is>
          <t>LW</t>
        </is>
      </c>
      <c r="D5942" t="inlineStr">
        <is>
          <t>F</t>
        </is>
      </c>
      <c r="E5942" t="n">
        <v>30</v>
      </c>
      <c r="F5942" t="inlineStr">
        <is>
          <t>FA</t>
        </is>
      </c>
      <c r="G5942" t="inlineStr">
        <is>
          <t>FA</t>
        </is>
      </c>
      <c r="H5942" s="30" t="n">
        <v>1</v>
      </c>
      <c r="I5942" s="31" t="n">
        <v>0</v>
      </c>
      <c r="J5942" s="31" t="n"/>
      <c r="K5942" s="31" t="n">
        <v>0</v>
      </c>
      <c r="L5942" s="32" t="n"/>
      <c r="M5942" s="31" t="n">
        <v>0</v>
      </c>
      <c r="N5942" s="31" t="n">
        <v>0</v>
      </c>
      <c r="O5942" s="31" t="n"/>
      <c r="P5942" s="31" t="n"/>
      <c r="Q5942" s="31" t="n">
        <v>0</v>
      </c>
      <c r="R5942" s="31" t="n"/>
      <c r="S5942" s="32" t="n"/>
      <c r="T5942" s="32" t="n"/>
      <c r="V5942" t="inlineStr">
        <is>
          <t>03yfk</t>
        </is>
      </c>
      <c r="Z5942" t="inlineStr">
        <is>
          <t>Matthew Alvaro ((N/A) LW)</t>
        </is>
      </c>
    </row>
    <row r="5943">
      <c r="A5943" t="inlineStr">
        <is>
          <t>Matthew Andonovski</t>
        </is>
      </c>
      <c r="B5943" t="inlineStr">
        <is>
          <t>OTT</t>
        </is>
      </c>
      <c r="C5943" t="inlineStr">
        <is>
          <t>D</t>
        </is>
      </c>
      <c r="D5943" t="inlineStr">
        <is>
          <t>D</t>
        </is>
      </c>
      <c r="E5943" t="n">
        <v>21</v>
      </c>
      <c r="F5943" t="inlineStr">
        <is>
          <t>FA</t>
        </is>
      </c>
      <c r="G5943" t="inlineStr">
        <is>
          <t>FA</t>
        </is>
      </c>
      <c r="H5943" s="30" t="n">
        <v>836666</v>
      </c>
      <c r="I5943" s="31" t="n">
        <v>0</v>
      </c>
      <c r="J5943" s="31" t="n"/>
      <c r="K5943" s="31" t="n">
        <v>0</v>
      </c>
      <c r="L5943" s="32" t="n"/>
      <c r="M5943" s="31" t="n">
        <v>0</v>
      </c>
      <c r="N5943" s="31" t="n">
        <v>0</v>
      </c>
      <c r="O5943" s="31" t="n"/>
      <c r="P5943" s="31" t="n"/>
      <c r="Q5943" s="31" t="n">
        <v>0</v>
      </c>
      <c r="R5943" s="31" t="n"/>
      <c r="S5943" s="32" t="n"/>
      <c r="T5943" s="32" t="n"/>
      <c r="V5943" t="inlineStr">
        <is>
          <t>06cec</t>
        </is>
      </c>
      <c r="W5943" t="n">
        <v>7262</v>
      </c>
      <c r="Y5943" t="inlineStr">
        <is>
          <t>a2e06ef1-1aa5-4bc8-9c77-4e8dff0ee88f</t>
        </is>
      </c>
      <c r="Z5943" t="inlineStr">
        <is>
          <t>Matthew Andonovski (OTT D)</t>
        </is>
      </c>
    </row>
    <row r="5944">
      <c r="A5944" t="inlineStr">
        <is>
          <t>Matthew Beattie</t>
        </is>
      </c>
      <c r="B5944" t="inlineStr">
        <is>
          <t>VAN</t>
        </is>
      </c>
      <c r="C5944" t="inlineStr">
        <is>
          <t>LW</t>
        </is>
      </c>
      <c r="D5944" t="inlineStr">
        <is>
          <t>F</t>
        </is>
      </c>
      <c r="E5944" t="n">
        <v>33</v>
      </c>
      <c r="F5944" t="inlineStr">
        <is>
          <t>FA</t>
        </is>
      </c>
      <c r="G5944" t="inlineStr">
        <is>
          <t>FA</t>
        </is>
      </c>
      <c r="H5944" s="30" t="n">
        <v>1</v>
      </c>
      <c r="I5944" s="31" t="n">
        <v>0</v>
      </c>
      <c r="J5944" s="31" t="n"/>
      <c r="K5944" s="31" t="n">
        <v>0</v>
      </c>
      <c r="L5944" s="32" t="n"/>
      <c r="M5944" s="31" t="n">
        <v>0</v>
      </c>
      <c r="N5944" s="31" t="n">
        <v>0</v>
      </c>
      <c r="O5944" s="31" t="n"/>
      <c r="P5944" s="31" t="n"/>
      <c r="Q5944" s="31" t="n">
        <v>0</v>
      </c>
      <c r="R5944" s="31" t="n"/>
      <c r="S5944" s="32" t="n"/>
      <c r="T5944" s="32" t="n"/>
      <c r="V5944" t="inlineStr">
        <is>
          <t>02oe4</t>
        </is>
      </c>
      <c r="Z5944" t="inlineStr">
        <is>
          <t>Matthew Beattie (VAN LW)</t>
        </is>
      </c>
    </row>
    <row r="5945">
      <c r="A5945" t="inlineStr">
        <is>
          <t>Matthew Berlin</t>
        </is>
      </c>
      <c r="B5945" t="inlineStr">
        <is>
          <t>(N/A)</t>
        </is>
      </c>
      <c r="C5945" t="inlineStr">
        <is>
          <t>G</t>
        </is>
      </c>
      <c r="D5945" t="inlineStr">
        <is>
          <t>G</t>
        </is>
      </c>
      <c r="E5945" t="n">
        <v>28</v>
      </c>
      <c r="F5945" t="inlineStr">
        <is>
          <t>FA</t>
        </is>
      </c>
      <c r="G5945" t="inlineStr">
        <is>
          <t>FA</t>
        </is>
      </c>
      <c r="H5945" s="30" t="n">
        <v>1</v>
      </c>
      <c r="I5945" s="31" t="n">
        <v>0</v>
      </c>
      <c r="J5945" s="31" t="n"/>
      <c r="K5945" s="31" t="n">
        <v>0</v>
      </c>
      <c r="L5945" s="32" t="n"/>
      <c r="M5945" s="31" t="n">
        <v>0</v>
      </c>
      <c r="N5945" s="31" t="n">
        <v>0</v>
      </c>
      <c r="O5945" s="31" t="n"/>
      <c r="P5945" s="31" t="n"/>
      <c r="Q5945" s="31" t="n">
        <v>0</v>
      </c>
      <c r="R5945" s="31" t="n"/>
      <c r="S5945" s="32" t="n"/>
      <c r="T5945" s="32" t="n"/>
      <c r="V5945" t="inlineStr">
        <is>
          <t>068y7</t>
        </is>
      </c>
      <c r="W5945" t="n">
        <v>6845</v>
      </c>
      <c r="Y5945" t="inlineStr">
        <is>
          <t>65df7271-6b92-4111-827a-75729cb2e6f8</t>
        </is>
      </c>
      <c r="Z5945" t="inlineStr">
        <is>
          <t>Matthew Berlin ((N/A) G)</t>
        </is>
      </c>
    </row>
    <row r="5946">
      <c r="A5946" t="inlineStr">
        <is>
          <t>Matthew Berry</t>
        </is>
      </c>
      <c r="B5946" t="inlineStr">
        <is>
          <t>(N/A)</t>
        </is>
      </c>
      <c r="C5946" t="inlineStr">
        <is>
          <t>RW</t>
        </is>
      </c>
      <c r="D5946" t="inlineStr">
        <is>
          <t>F</t>
        </is>
      </c>
      <c r="E5946" t="n">
        <v>34</v>
      </c>
      <c r="F5946" t="inlineStr">
        <is>
          <t>FA</t>
        </is>
      </c>
      <c r="G5946" t="inlineStr">
        <is>
          <t>FA</t>
        </is>
      </c>
      <c r="H5946" s="30" t="n">
        <v>1</v>
      </c>
      <c r="I5946" s="31" t="n">
        <v>0</v>
      </c>
      <c r="J5946" s="31" t="n"/>
      <c r="K5946" s="31" t="n">
        <v>0</v>
      </c>
      <c r="L5946" s="32" t="n"/>
      <c r="M5946" s="31" t="n">
        <v>0</v>
      </c>
      <c r="N5946" s="31" t="n">
        <v>0</v>
      </c>
      <c r="O5946" s="31" t="n"/>
      <c r="P5946" s="31" t="n"/>
      <c r="Q5946" s="31" t="n">
        <v>0</v>
      </c>
      <c r="R5946" s="31" t="n"/>
      <c r="S5946" s="32" t="n"/>
      <c r="T5946" s="32" t="n"/>
      <c r="V5946" t="inlineStr">
        <is>
          <t>03wkh</t>
        </is>
      </c>
      <c r="X5946" t="n">
        <v>6969</v>
      </c>
      <c r="Z5946" t="inlineStr">
        <is>
          <t>Matthew Berry ((N/A) RW)</t>
        </is>
      </c>
    </row>
    <row r="5947">
      <c r="A5947" t="inlineStr">
        <is>
          <t>Matthew Boucher</t>
        </is>
      </c>
      <c r="B5947" t="inlineStr">
        <is>
          <t>(N/A)</t>
        </is>
      </c>
      <c r="C5947" t="inlineStr">
        <is>
          <t>LW</t>
        </is>
      </c>
      <c r="D5947" t="inlineStr">
        <is>
          <t>F</t>
        </is>
      </c>
      <c r="E5947" t="n">
        <v>28</v>
      </c>
      <c r="F5947" t="inlineStr">
        <is>
          <t>FA</t>
        </is>
      </c>
      <c r="G5947" t="inlineStr">
        <is>
          <t>FA</t>
        </is>
      </c>
      <c r="H5947" s="30" t="n">
        <v>1</v>
      </c>
      <c r="I5947" s="31" t="n">
        <v>0</v>
      </c>
      <c r="J5947" s="31" t="n"/>
      <c r="K5947" s="31" t="n">
        <v>0</v>
      </c>
      <c r="L5947" s="32" t="n"/>
      <c r="M5947" s="31" t="n">
        <v>0</v>
      </c>
      <c r="N5947" s="31" t="n">
        <v>0</v>
      </c>
      <c r="O5947" s="31" t="n"/>
      <c r="P5947" s="31" t="n"/>
      <c r="Q5947" s="31" t="n">
        <v>0</v>
      </c>
      <c r="R5947" s="31" t="n"/>
      <c r="S5947" s="32" t="n"/>
      <c r="T5947" s="32" t="n"/>
      <c r="V5947" t="inlineStr">
        <is>
          <t>045ck</t>
        </is>
      </c>
      <c r="X5947" t="n">
        <v>7343</v>
      </c>
      <c r="Z5947" t="inlineStr">
        <is>
          <t>Matthew Boucher ((N/A) LW)</t>
        </is>
      </c>
    </row>
    <row r="5948">
      <c r="A5948" t="inlineStr">
        <is>
          <t>Matthew Bradley</t>
        </is>
      </c>
      <c r="B5948" t="inlineStr">
        <is>
          <t>TOR</t>
        </is>
      </c>
      <c r="C5948" t="inlineStr">
        <is>
          <t>C</t>
        </is>
      </c>
      <c r="D5948" t="inlineStr">
        <is>
          <t>F</t>
        </is>
      </c>
      <c r="E5948" t="n">
        <v>29</v>
      </c>
      <c r="F5948" t="inlineStr">
        <is>
          <t>FA</t>
        </is>
      </c>
      <c r="G5948" t="inlineStr">
        <is>
          <t>FA</t>
        </is>
      </c>
      <c r="H5948" s="30" t="n">
        <v>1</v>
      </c>
      <c r="I5948" s="31" t="n">
        <v>0</v>
      </c>
      <c r="J5948" s="31" t="n"/>
      <c r="K5948" s="31" t="n">
        <v>0</v>
      </c>
      <c r="L5948" s="32" t="n"/>
      <c r="M5948" s="31" t="n">
        <v>0</v>
      </c>
      <c r="N5948" s="31" t="n">
        <v>0</v>
      </c>
      <c r="O5948" s="31" t="n"/>
      <c r="P5948" s="31" t="n"/>
      <c r="Q5948" s="31" t="n">
        <v>0</v>
      </c>
      <c r="R5948" s="31" t="n"/>
      <c r="S5948" s="32" t="n"/>
      <c r="T5948" s="32" t="n"/>
      <c r="V5948" t="inlineStr">
        <is>
          <t>03rgz</t>
        </is>
      </c>
      <c r="X5948" t="n">
        <v>6873</v>
      </c>
      <c r="Z5948" t="inlineStr">
        <is>
          <t>Matthew Bradley (TOR C)</t>
        </is>
      </c>
    </row>
    <row r="5949">
      <c r="A5949" t="inlineStr">
        <is>
          <t>Matthew Cairns</t>
        </is>
      </c>
      <c r="B5949" t="inlineStr">
        <is>
          <t>BUF</t>
        </is>
      </c>
      <c r="C5949" t="inlineStr">
        <is>
          <t>D</t>
        </is>
      </c>
      <c r="D5949" t="inlineStr">
        <is>
          <t>D</t>
        </is>
      </c>
      <c r="E5949" t="n">
        <v>28</v>
      </c>
      <c r="F5949" t="inlineStr">
        <is>
          <t>FA</t>
        </is>
      </c>
      <c r="G5949" t="inlineStr">
        <is>
          <t>FA</t>
        </is>
      </c>
      <c r="H5949" s="30" t="n">
        <v>1</v>
      </c>
      <c r="I5949" s="31" t="n">
        <v>0</v>
      </c>
      <c r="J5949" s="31" t="n"/>
      <c r="K5949" s="31" t="n">
        <v>0</v>
      </c>
      <c r="L5949" s="32" t="n"/>
      <c r="M5949" s="31" t="n">
        <v>0</v>
      </c>
      <c r="N5949" s="31" t="n">
        <v>0</v>
      </c>
      <c r="O5949" s="31" t="n"/>
      <c r="P5949" s="31" t="n"/>
      <c r="Q5949" s="31" t="n">
        <v>0</v>
      </c>
      <c r="R5949" s="31" t="n"/>
      <c r="S5949" s="32" t="n"/>
      <c r="T5949" s="32" t="n"/>
      <c r="V5949" t="inlineStr">
        <is>
          <t>042wj</t>
        </is>
      </c>
      <c r="X5949" t="n">
        <v>7192</v>
      </c>
      <c r="Y5949" t="inlineStr">
        <is>
          <t>4fe0f434-5a1e-498c-8e14-acb6943d6374</t>
        </is>
      </c>
      <c r="Z5949" t="inlineStr">
        <is>
          <t>Matthew Cairns (BUF D)</t>
        </is>
      </c>
    </row>
    <row r="5950">
      <c r="A5950" t="inlineStr">
        <is>
          <t>Matthew Caito</t>
        </is>
      </c>
      <c r="B5950" t="inlineStr">
        <is>
          <t>(N/A)</t>
        </is>
      </c>
      <c r="C5950" t="inlineStr">
        <is>
          <t>D</t>
        </is>
      </c>
      <c r="D5950" t="inlineStr">
        <is>
          <t>D</t>
        </is>
      </c>
      <c r="E5950" t="n">
        <v>33</v>
      </c>
      <c r="F5950" t="inlineStr">
        <is>
          <t>FA</t>
        </is>
      </c>
      <c r="G5950" t="inlineStr">
        <is>
          <t>FA</t>
        </is>
      </c>
      <c r="H5950" s="30" t="n">
        <v>1</v>
      </c>
      <c r="I5950" s="31" t="n">
        <v>0</v>
      </c>
      <c r="J5950" s="31" t="n"/>
      <c r="K5950" s="31" t="n">
        <v>0</v>
      </c>
      <c r="L5950" s="32" t="n"/>
      <c r="M5950" s="31" t="n">
        <v>0</v>
      </c>
      <c r="N5950" s="31" t="n">
        <v>0</v>
      </c>
      <c r="O5950" s="31" t="n"/>
      <c r="P5950" s="31" t="n"/>
      <c r="Q5950" s="31" t="n">
        <v>0</v>
      </c>
      <c r="R5950" s="31" t="n"/>
      <c r="S5950" s="32" t="n"/>
      <c r="T5950" s="32" t="n"/>
      <c r="V5950" t="inlineStr">
        <is>
          <t>039p6</t>
        </is>
      </c>
      <c r="X5950" t="n">
        <v>7400</v>
      </c>
      <c r="Z5950" t="inlineStr">
        <is>
          <t>Matthew Caito ((N/A) D)</t>
        </is>
      </c>
    </row>
    <row r="5951">
      <c r="A5951" t="inlineStr">
        <is>
          <t>Matthew Corrente</t>
        </is>
      </c>
      <c r="B5951" t="inlineStr">
        <is>
          <t>(N/A)</t>
        </is>
      </c>
      <c r="C5951" t="inlineStr">
        <is>
          <t>D</t>
        </is>
      </c>
      <c r="D5951" t="inlineStr">
        <is>
          <t>D</t>
        </is>
      </c>
      <c r="E5951" t="n">
        <v>38</v>
      </c>
      <c r="F5951" t="inlineStr">
        <is>
          <t>FA</t>
        </is>
      </c>
      <c r="G5951" t="inlineStr">
        <is>
          <t>FA</t>
        </is>
      </c>
      <c r="H5951" s="30" t="n">
        <v>1</v>
      </c>
      <c r="I5951" s="31" t="n">
        <v>0</v>
      </c>
      <c r="J5951" s="31" t="n"/>
      <c r="K5951" s="31" t="n">
        <v>0</v>
      </c>
      <c r="L5951" s="32" t="n"/>
      <c r="M5951" s="31" t="n">
        <v>0</v>
      </c>
      <c r="N5951" s="31" t="n">
        <v>0</v>
      </c>
      <c r="O5951" s="31" t="n"/>
      <c r="P5951" s="31" t="n"/>
      <c r="Q5951" s="31" t="n">
        <v>0</v>
      </c>
      <c r="R5951" s="31" t="n"/>
      <c r="S5951" s="32" t="n"/>
      <c r="T5951" s="32" t="n"/>
      <c r="V5951" t="inlineStr">
        <is>
          <t>003xl</t>
        </is>
      </c>
      <c r="W5951" t="n">
        <v>2584</v>
      </c>
      <c r="X5951" t="n">
        <v>4010</v>
      </c>
      <c r="Z5951" t="inlineStr">
        <is>
          <t>Matthew Corrente ((N/A) D)</t>
        </is>
      </c>
    </row>
    <row r="5952">
      <c r="A5952" t="inlineStr">
        <is>
          <t>Matthew Deblouw</t>
        </is>
      </c>
      <c r="B5952" t="inlineStr">
        <is>
          <t>CGY</t>
        </is>
      </c>
      <c r="C5952" t="inlineStr">
        <is>
          <t>C</t>
        </is>
      </c>
      <c r="D5952" t="inlineStr">
        <is>
          <t>F</t>
        </is>
      </c>
      <c r="E5952" t="n">
        <v>32</v>
      </c>
      <c r="F5952" t="inlineStr">
        <is>
          <t>FA</t>
        </is>
      </c>
      <c r="G5952" t="inlineStr">
        <is>
          <t>FA</t>
        </is>
      </c>
      <c r="H5952" s="30" t="n">
        <v>1</v>
      </c>
      <c r="I5952" s="31" t="n">
        <v>0</v>
      </c>
      <c r="J5952" s="31" t="n"/>
      <c r="K5952" s="31" t="n">
        <v>0</v>
      </c>
      <c r="L5952" s="32" t="n"/>
      <c r="M5952" s="31" t="n">
        <v>0</v>
      </c>
      <c r="N5952" s="31" t="n">
        <v>0</v>
      </c>
      <c r="O5952" s="31" t="n"/>
      <c r="P5952" s="31" t="n"/>
      <c r="Q5952" s="31" t="n">
        <v>0</v>
      </c>
      <c r="R5952" s="31" t="n"/>
      <c r="S5952" s="32" t="n"/>
      <c r="T5952" s="32" t="n"/>
      <c r="V5952" t="inlineStr">
        <is>
          <t>02odm</t>
        </is>
      </c>
      <c r="Z5952" t="inlineStr">
        <is>
          <t>Matthew Deblouw (CGY C)</t>
        </is>
      </c>
    </row>
    <row r="5953">
      <c r="A5953" t="inlineStr">
        <is>
          <t>Matthew DiMarsico</t>
        </is>
      </c>
      <c r="B5953" t="inlineStr">
        <is>
          <t>COL</t>
        </is>
      </c>
      <c r="C5953" t="inlineStr">
        <is>
          <t>C</t>
        </is>
      </c>
      <c r="D5953" t="inlineStr">
        <is>
          <t>F</t>
        </is>
      </c>
      <c r="E5953" t="n">
        <v>22</v>
      </c>
      <c r="F5953" t="inlineStr">
        <is>
          <t>FA</t>
        </is>
      </c>
      <c r="G5953" t="inlineStr">
        <is>
          <t>FA</t>
        </is>
      </c>
      <c r="H5953" s="30" t="n">
        <v>980000</v>
      </c>
      <c r="I5953" s="31" t="n">
        <v>0</v>
      </c>
      <c r="J5953" s="31" t="n"/>
      <c r="K5953" s="31" t="n">
        <v>0</v>
      </c>
      <c r="L5953" s="32" t="n"/>
      <c r="M5953" s="31" t="n">
        <v>0</v>
      </c>
      <c r="N5953" s="31" t="n">
        <v>0</v>
      </c>
      <c r="O5953" s="31" t="n"/>
      <c r="P5953" s="31" t="n"/>
      <c r="Q5953" s="31" t="n">
        <v>0</v>
      </c>
      <c r="R5953" s="31" t="n"/>
      <c r="S5953" s="32" t="n"/>
      <c r="T5953" s="32" t="n"/>
      <c r="V5953" t="inlineStr">
        <is>
          <t>072c2</t>
        </is>
      </c>
      <c r="W5953" t="n">
        <v>7651</v>
      </c>
      <c r="Y5953" t="inlineStr">
        <is>
          <t>d4383156-5701-4dd2-8012-20288b2eac5e</t>
        </is>
      </c>
      <c r="Z5953" t="inlineStr">
        <is>
          <t>Matthew DiMarsico (COL C)</t>
        </is>
      </c>
    </row>
    <row r="5954">
      <c r="A5954" t="inlineStr">
        <is>
          <t>Matthew Filipe</t>
        </is>
      </c>
      <c r="B5954" t="inlineStr">
        <is>
          <t>PIT</t>
        </is>
      </c>
      <c r="C5954" t="inlineStr">
        <is>
          <t>C</t>
        </is>
      </c>
      <c r="D5954" t="inlineStr">
        <is>
          <t>F</t>
        </is>
      </c>
      <c r="E5954" t="n">
        <v>28</v>
      </c>
      <c r="F5954" t="inlineStr">
        <is>
          <t>FA</t>
        </is>
      </c>
      <c r="G5954" t="inlineStr">
        <is>
          <t>FA</t>
        </is>
      </c>
      <c r="H5954" s="30" t="n">
        <v>1</v>
      </c>
      <c r="I5954" s="31" t="n">
        <v>0</v>
      </c>
      <c r="J5954" s="31" t="n"/>
      <c r="K5954" s="31" t="n">
        <v>0</v>
      </c>
      <c r="L5954" s="32" t="n"/>
      <c r="M5954" s="31" t="n">
        <v>0</v>
      </c>
      <c r="N5954" s="31" t="n">
        <v>0</v>
      </c>
      <c r="O5954" s="31" t="n"/>
      <c r="P5954" s="31" t="n"/>
      <c r="Q5954" s="31" t="n">
        <v>0</v>
      </c>
      <c r="R5954" s="31" t="n"/>
      <c r="S5954" s="32" t="n"/>
      <c r="T5954" s="32" t="n"/>
      <c r="V5954" t="inlineStr">
        <is>
          <t>042w5</t>
        </is>
      </c>
      <c r="W5954" t="n">
        <v>5220</v>
      </c>
      <c r="X5954" t="n">
        <v>7175</v>
      </c>
      <c r="Y5954" t="inlineStr">
        <is>
          <t>b9d5a9f7-7ffd-4bca-bbf8-cef8fd4e9226</t>
        </is>
      </c>
      <c r="Z5954" t="inlineStr">
        <is>
          <t>Matthew Filipe (PIT C)</t>
        </is>
      </c>
    </row>
    <row r="5955">
      <c r="A5955" t="inlineStr">
        <is>
          <t>Matthew Ford</t>
        </is>
      </c>
      <c r="B5955" t="inlineStr">
        <is>
          <t>(N/A)</t>
        </is>
      </c>
      <c r="C5955" t="inlineStr">
        <is>
          <t>RW</t>
        </is>
      </c>
      <c r="D5955" t="inlineStr">
        <is>
          <t>F</t>
        </is>
      </c>
      <c r="E5955" t="n">
        <v>41</v>
      </c>
      <c r="F5955" t="inlineStr">
        <is>
          <t>FA</t>
        </is>
      </c>
      <c r="G5955" t="inlineStr">
        <is>
          <t>FA</t>
        </is>
      </c>
      <c r="H5955" s="30" t="n">
        <v>1</v>
      </c>
      <c r="I5955" s="31" t="n">
        <v>0</v>
      </c>
      <c r="J5955" s="31" t="n"/>
      <c r="K5955" s="31" t="n">
        <v>0</v>
      </c>
      <c r="L5955" s="32" t="n"/>
      <c r="M5955" s="31" t="n">
        <v>0</v>
      </c>
      <c r="N5955" s="31" t="n">
        <v>0</v>
      </c>
      <c r="O5955" s="31" t="n"/>
      <c r="P5955" s="31" t="n"/>
      <c r="Q5955" s="31" t="n">
        <v>0</v>
      </c>
      <c r="R5955" s="31" t="n"/>
      <c r="S5955" s="32" t="n"/>
      <c r="T5955" s="32" t="n"/>
      <c r="V5955" t="inlineStr">
        <is>
          <t>02ft9</t>
        </is>
      </c>
      <c r="W5955" t="n">
        <v>4097</v>
      </c>
      <c r="X5955" t="n">
        <v>5608</v>
      </c>
      <c r="Z5955" t="inlineStr">
        <is>
          <t>Matthew Ford ((N/A) RW)</t>
        </is>
      </c>
    </row>
    <row r="5956">
      <c r="A5956" t="inlineStr">
        <is>
          <t>Matthew Galajda</t>
        </is>
      </c>
      <c r="B5956" t="inlineStr">
        <is>
          <t>(N/A)</t>
        </is>
      </c>
      <c r="C5956" t="inlineStr">
        <is>
          <t>G</t>
        </is>
      </c>
      <c r="D5956" t="inlineStr">
        <is>
          <t>G</t>
        </is>
      </c>
      <c r="E5956" t="n">
        <v>28</v>
      </c>
      <c r="F5956" t="inlineStr">
        <is>
          <t>FA</t>
        </is>
      </c>
      <c r="G5956" t="inlineStr">
        <is>
          <t>FA</t>
        </is>
      </c>
      <c r="H5956" s="30" t="n">
        <v>1</v>
      </c>
      <c r="I5956" s="31" t="n">
        <v>0</v>
      </c>
      <c r="J5956" s="31" t="n"/>
      <c r="K5956" s="31" t="n">
        <v>0</v>
      </c>
      <c r="L5956" s="32" t="n"/>
      <c r="M5956" s="31" t="n">
        <v>0</v>
      </c>
      <c r="N5956" s="31" t="n">
        <v>0</v>
      </c>
      <c r="O5956" s="31" t="n"/>
      <c r="P5956" s="31" t="n"/>
      <c r="Q5956" s="31" t="n">
        <v>0</v>
      </c>
      <c r="R5956" s="31" t="n"/>
      <c r="S5956" s="32" t="n"/>
      <c r="T5956" s="32" t="n"/>
      <c r="V5956" t="inlineStr">
        <is>
          <t>04mmn</t>
        </is>
      </c>
      <c r="Z5956" t="inlineStr">
        <is>
          <t>Matthew Galajda ((N/A) G)</t>
        </is>
      </c>
    </row>
    <row r="5957">
      <c r="A5957" t="inlineStr">
        <is>
          <t>Matthew Gard</t>
        </is>
      </c>
      <c r="B5957" t="inlineStr">
        <is>
          <t>PHI</t>
        </is>
      </c>
      <c r="C5957" t="inlineStr">
        <is>
          <t>LW</t>
        </is>
      </c>
      <c r="D5957" t="inlineStr">
        <is>
          <t>F</t>
        </is>
      </c>
      <c r="E5957" t="n">
        <v>19</v>
      </c>
      <c r="F5957" t="inlineStr">
        <is>
          <t>FA</t>
        </is>
      </c>
      <c r="G5957" t="inlineStr">
        <is>
          <t>FA</t>
        </is>
      </c>
      <c r="H5957" s="30" t="n">
        <v>1</v>
      </c>
      <c r="I5957" s="31" t="n">
        <v>0</v>
      </c>
      <c r="J5957" s="31" t="n"/>
      <c r="K5957" s="31" t="n">
        <v>0</v>
      </c>
      <c r="L5957" s="32" t="n"/>
      <c r="M5957" s="31" t="n">
        <v>0</v>
      </c>
      <c r="N5957" s="31" t="n">
        <v>0</v>
      </c>
      <c r="O5957" s="31" t="n"/>
      <c r="P5957" s="31" t="n"/>
      <c r="Q5957" s="31" t="n">
        <v>0</v>
      </c>
      <c r="R5957" s="31" t="n"/>
      <c r="S5957" s="32" t="n"/>
      <c r="T5957" s="32" t="n"/>
      <c r="V5957" t="inlineStr">
        <is>
          <t>06sq2</t>
        </is>
      </c>
      <c r="W5957" t="n">
        <v>7420</v>
      </c>
      <c r="Y5957" t="inlineStr">
        <is>
          <t>50954690-8334-4d11-8c01-6f3995dc0a6c</t>
        </is>
      </c>
      <c r="Z5957" t="inlineStr">
        <is>
          <t>Matthew Gard (PHI LW)</t>
        </is>
      </c>
    </row>
    <row r="5958">
      <c r="A5958" t="inlineStr">
        <is>
          <t>Matthew Gleason</t>
        </is>
      </c>
      <c r="B5958" t="inlineStr">
        <is>
          <t>(N/A)</t>
        </is>
      </c>
      <c r="C5958" t="inlineStr">
        <is>
          <t>C</t>
        </is>
      </c>
      <c r="D5958" t="inlineStr">
        <is>
          <t>F</t>
        </is>
      </c>
      <c r="E5958" t="n">
        <v>24</v>
      </c>
      <c r="F5958" t="inlineStr">
        <is>
          <t>FA</t>
        </is>
      </c>
      <c r="G5958" t="inlineStr">
        <is>
          <t>FA</t>
        </is>
      </c>
      <c r="H5958" s="30" t="n">
        <v>1</v>
      </c>
      <c r="I5958" s="31" t="n">
        <v>0</v>
      </c>
      <c r="J5958" s="31" t="n"/>
      <c r="K5958" s="31" t="n">
        <v>0</v>
      </c>
      <c r="L5958" s="32" t="n"/>
      <c r="M5958" s="31" t="n">
        <v>0</v>
      </c>
      <c r="N5958" s="31" t="n">
        <v>0</v>
      </c>
      <c r="O5958" s="31" t="n"/>
      <c r="P5958" s="31" t="n"/>
      <c r="Q5958" s="31" t="n">
        <v>0</v>
      </c>
      <c r="R5958" s="31" t="n"/>
      <c r="S5958" s="32" t="n"/>
      <c r="T5958" s="32" t="n"/>
      <c r="V5958" t="inlineStr">
        <is>
          <t>05no5</t>
        </is>
      </c>
      <c r="Z5958" t="inlineStr">
        <is>
          <t>Matthew Gleason ((N/A) C)</t>
        </is>
      </c>
    </row>
    <row r="5959">
      <c r="A5959" t="inlineStr">
        <is>
          <t>Matthew Greenfield</t>
        </is>
      </c>
      <c r="B5959" t="inlineStr">
        <is>
          <t>CGY</t>
        </is>
      </c>
      <c r="C5959" t="inlineStr">
        <is>
          <t>G</t>
        </is>
      </c>
      <c r="D5959" t="inlineStr">
        <is>
          <t>G</t>
        </is>
      </c>
      <c r="E5959" t="n">
        <v>31</v>
      </c>
      <c r="F5959" t="inlineStr">
        <is>
          <t>FA</t>
        </is>
      </c>
      <c r="G5959" t="inlineStr">
        <is>
          <t>FA</t>
        </is>
      </c>
      <c r="H5959" s="30" t="n">
        <v>1</v>
      </c>
      <c r="I5959" s="31" t="n">
        <v>0</v>
      </c>
      <c r="J5959" s="31" t="n"/>
      <c r="K5959" s="31" t="n">
        <v>0</v>
      </c>
      <c r="L5959" s="32" t="n"/>
      <c r="M5959" s="31" t="n">
        <v>0</v>
      </c>
      <c r="N5959" s="31" t="n">
        <v>0</v>
      </c>
      <c r="O5959" s="31" t="n"/>
      <c r="P5959" s="31" t="n"/>
      <c r="Q5959" s="31" t="n">
        <v>0</v>
      </c>
      <c r="R5959" s="31" t="n"/>
      <c r="S5959" s="32" t="n"/>
      <c r="T5959" s="32" t="n"/>
      <c r="V5959" t="inlineStr">
        <is>
          <t>05xc5</t>
        </is>
      </c>
      <c r="Y5959" t="inlineStr">
        <is>
          <t>b8be529e-fa97-4ce5-82d8-e6f1e202e5fc</t>
        </is>
      </c>
      <c r="Z5959" t="inlineStr">
        <is>
          <t>Matthew Greenfield (CGY G)</t>
        </is>
      </c>
    </row>
    <row r="5960">
      <c r="A5960" t="inlineStr">
        <is>
          <t>Matthew Grimes</t>
        </is>
      </c>
      <c r="B5960" t="inlineStr">
        <is>
          <t>(N/A)</t>
        </is>
      </c>
      <c r="C5960" t="inlineStr">
        <is>
          <t>D</t>
        </is>
      </c>
      <c r="D5960" t="inlineStr">
        <is>
          <t>D</t>
        </is>
      </c>
      <c r="E5960" t="n">
        <v>19</v>
      </c>
      <c r="F5960" t="inlineStr">
        <is>
          <t>FA</t>
        </is>
      </c>
      <c r="G5960" t="inlineStr">
        <is>
          <t>FA</t>
        </is>
      </c>
      <c r="H5960" s="30" t="n">
        <v>1</v>
      </c>
      <c r="I5960" s="31" t="n">
        <v>0</v>
      </c>
      <c r="J5960" s="31" t="n"/>
      <c r="K5960" s="31" t="n">
        <v>0</v>
      </c>
      <c r="L5960" s="32" t="n"/>
      <c r="M5960" s="31" t="n">
        <v>0</v>
      </c>
      <c r="N5960" s="31" t="n">
        <v>0</v>
      </c>
      <c r="O5960" s="31" t="n"/>
      <c r="P5960" s="31" t="n"/>
      <c r="Q5960" s="31" t="n">
        <v>0</v>
      </c>
      <c r="R5960" s="31" t="n"/>
      <c r="S5960" s="32" t="n"/>
      <c r="T5960" s="32" t="n"/>
      <c r="V5960" t="inlineStr">
        <is>
          <t>078oe</t>
        </is>
      </c>
      <c r="Z5960" t="inlineStr">
        <is>
          <t>Matthew Grimes ((N/A) D)</t>
        </is>
      </c>
    </row>
    <row r="5961">
      <c r="A5961" t="inlineStr">
        <is>
          <t>Matthew Hellickson</t>
        </is>
      </c>
      <c r="B5961" t="inlineStr">
        <is>
          <t>TOR</t>
        </is>
      </c>
      <c r="C5961" t="inlineStr">
        <is>
          <t>D</t>
        </is>
      </c>
      <c r="D5961" t="inlineStr">
        <is>
          <t>D</t>
        </is>
      </c>
      <c r="E5961" t="n">
        <v>28</v>
      </c>
      <c r="F5961" t="inlineStr">
        <is>
          <t>FA</t>
        </is>
      </c>
      <c r="G5961" t="inlineStr">
        <is>
          <t>FA</t>
        </is>
      </c>
      <c r="H5961" s="30" t="n">
        <v>1</v>
      </c>
      <c r="I5961" s="31" t="n">
        <v>0</v>
      </c>
      <c r="J5961" s="31" t="n"/>
      <c r="K5961" s="31" t="n">
        <v>0</v>
      </c>
      <c r="L5961" s="32" t="n"/>
      <c r="M5961" s="31" t="n">
        <v>0</v>
      </c>
      <c r="N5961" s="31" t="n">
        <v>0</v>
      </c>
      <c r="O5961" s="31" t="n"/>
      <c r="P5961" s="31" t="n"/>
      <c r="Q5961" s="31" t="n">
        <v>0</v>
      </c>
      <c r="R5961" s="31" t="n"/>
      <c r="S5961" s="32" t="n"/>
      <c r="T5961" s="32" t="n"/>
      <c r="V5961" t="inlineStr">
        <is>
          <t>04f8x</t>
        </is>
      </c>
      <c r="X5961" t="n">
        <v>7728</v>
      </c>
      <c r="Y5961" t="inlineStr">
        <is>
          <t>ea1d87b9-cc85-4f85-9e9a-a6a36bacf810</t>
        </is>
      </c>
      <c r="Z5961" t="inlineStr">
        <is>
          <t>Matthew Hellickson (TOR D)</t>
        </is>
      </c>
    </row>
    <row r="5962">
      <c r="A5962" t="inlineStr">
        <is>
          <t>Matthew Highmore</t>
        </is>
      </c>
      <c r="B5962" t="inlineStr">
        <is>
          <t>NYI</t>
        </is>
      </c>
      <c r="C5962" t="inlineStr">
        <is>
          <t>LW</t>
        </is>
      </c>
      <c r="D5962" t="inlineStr">
        <is>
          <t>F</t>
        </is>
      </c>
      <c r="E5962" t="n">
        <v>30</v>
      </c>
      <c r="F5962" t="inlineStr">
        <is>
          <t>FA</t>
        </is>
      </c>
      <c r="G5962" t="inlineStr">
        <is>
          <t>FA</t>
        </is>
      </c>
      <c r="H5962" s="30" t="n">
        <v>775000</v>
      </c>
      <c r="I5962" s="31" t="n">
        <v>0</v>
      </c>
      <c r="J5962" s="31" t="n"/>
      <c r="K5962" s="31" t="n">
        <v>0</v>
      </c>
      <c r="L5962" s="32" t="n"/>
      <c r="M5962" s="31" t="n">
        <v>0</v>
      </c>
      <c r="N5962" s="31" t="n">
        <v>0</v>
      </c>
      <c r="O5962" s="31" t="n"/>
      <c r="P5962" s="31" t="n"/>
      <c r="Q5962" s="31" t="n">
        <v>0</v>
      </c>
      <c r="R5962" s="31" t="n"/>
      <c r="S5962" s="32" t="n"/>
      <c r="T5962" s="32" t="n"/>
      <c r="V5962" t="inlineStr">
        <is>
          <t>049r7</t>
        </is>
      </c>
      <c r="W5962" t="n">
        <v>5334</v>
      </c>
      <c r="X5962" t="n">
        <v>7469</v>
      </c>
      <c r="Y5962" t="inlineStr">
        <is>
          <t>7728eff6-6ee1-4dbe-bce3-48e44ed1c3db</t>
        </is>
      </c>
      <c r="Z5962" t="inlineStr">
        <is>
          <t>Matthew Highmore (NYI LW)</t>
        </is>
      </c>
    </row>
    <row r="5963">
      <c r="A5963" t="inlineStr">
        <is>
          <t>Matthew Hlacar</t>
        </is>
      </c>
      <c r="B5963" t="inlineStr">
        <is>
          <t>(N/A)</t>
        </is>
      </c>
      <c r="C5963" t="inlineStr">
        <is>
          <t>LW</t>
        </is>
      </c>
      <c r="D5963" t="inlineStr">
        <is>
          <t>F</t>
        </is>
      </c>
      <c r="E5963" t="n">
        <v>20</v>
      </c>
      <c r="F5963" t="inlineStr">
        <is>
          <t>FA</t>
        </is>
      </c>
      <c r="G5963" t="inlineStr">
        <is>
          <t>FA</t>
        </is>
      </c>
      <c r="H5963" s="30" t="n">
        <v>1</v>
      </c>
      <c r="I5963" s="31" t="n">
        <v>0</v>
      </c>
      <c r="J5963" s="31" t="n"/>
      <c r="K5963" s="31" t="n">
        <v>0</v>
      </c>
      <c r="L5963" s="32" t="n"/>
      <c r="M5963" s="31" t="n">
        <v>0</v>
      </c>
      <c r="N5963" s="31" t="n">
        <v>0</v>
      </c>
      <c r="O5963" s="31" t="n"/>
      <c r="P5963" s="31" t="n"/>
      <c r="Q5963" s="31" t="n">
        <v>0</v>
      </c>
      <c r="R5963" s="31" t="n"/>
      <c r="S5963" s="32" t="n"/>
      <c r="T5963" s="32" t="n"/>
      <c r="V5963" t="inlineStr">
        <is>
          <t>06xxh</t>
        </is>
      </c>
      <c r="Y5963" t="inlineStr">
        <is>
          <t>5214595f-f5c6-4844-b412-82540186d109</t>
        </is>
      </c>
      <c r="Z5963" t="inlineStr">
        <is>
          <t>Matthew Hlacar ((N/A) LW)</t>
        </is>
      </c>
    </row>
    <row r="5964">
      <c r="A5964" t="inlineStr">
        <is>
          <t>Matthew Humphries</t>
        </is>
      </c>
      <c r="B5964" t="inlineStr">
        <is>
          <t>DAL</t>
        </is>
      </c>
      <c r="C5964" t="inlineStr">
        <is>
          <t>G</t>
        </is>
      </c>
      <c r="D5964" t="inlineStr">
        <is>
          <t>G</t>
        </is>
      </c>
      <c r="E5964" t="n">
        <v>18</v>
      </c>
      <c r="F5964" t="inlineStr">
        <is>
          <t>FA</t>
        </is>
      </c>
      <c r="G5964" t="inlineStr">
        <is>
          <t>FA</t>
        </is>
      </c>
      <c r="H5964" s="30" t="n">
        <v>1</v>
      </c>
      <c r="I5964" s="31" t="n">
        <v>0</v>
      </c>
      <c r="J5964" s="31" t="n"/>
      <c r="K5964" s="31" t="n">
        <v>0</v>
      </c>
      <c r="L5964" s="32" t="n"/>
      <c r="M5964" s="31" t="n">
        <v>0</v>
      </c>
      <c r="N5964" s="31" t="n">
        <v>0</v>
      </c>
      <c r="O5964" s="31" t="n"/>
      <c r="P5964" s="31" t="n"/>
      <c r="Q5964" s="31" t="n">
        <v>0</v>
      </c>
      <c r="R5964" s="31" t="n"/>
      <c r="S5964" s="32" t="n"/>
      <c r="T5964" s="32" t="n"/>
      <c r="V5964" t="inlineStr">
        <is>
          <t>078c7</t>
        </is>
      </c>
      <c r="Y5964" t="inlineStr">
        <is>
          <t>c11f72b3-98d5-4905-879c-3fb72aeef397</t>
        </is>
      </c>
      <c r="Z5964" t="inlineStr">
        <is>
          <t>Matthew Humphries (DAL G)</t>
        </is>
      </c>
    </row>
    <row r="5965">
      <c r="A5965" t="inlineStr">
        <is>
          <t>Matthew Kellenberger</t>
        </is>
      </c>
      <c r="B5965" t="inlineStr">
        <is>
          <t>(N/A)</t>
        </is>
      </c>
      <c r="C5965" t="inlineStr">
        <is>
          <t>D</t>
        </is>
      </c>
      <c r="D5965" t="inlineStr">
        <is>
          <t>D</t>
        </is>
      </c>
      <c r="E5965" t="n">
        <v>27</v>
      </c>
      <c r="F5965" t="inlineStr">
        <is>
          <t>FA</t>
        </is>
      </c>
      <c r="G5965" t="inlineStr">
        <is>
          <t>FA</t>
        </is>
      </c>
      <c r="H5965" s="30" t="n">
        <v>1</v>
      </c>
      <c r="I5965" s="31" t="n">
        <v>0</v>
      </c>
      <c r="J5965" s="31" t="n"/>
      <c r="K5965" s="31" t="n">
        <v>0</v>
      </c>
      <c r="L5965" s="32" t="n"/>
      <c r="M5965" s="31" t="n">
        <v>0</v>
      </c>
      <c r="N5965" s="31" t="n">
        <v>0</v>
      </c>
      <c r="O5965" s="31" t="n"/>
      <c r="P5965" s="31" t="n"/>
      <c r="Q5965" s="31" t="n">
        <v>0</v>
      </c>
      <c r="R5965" s="31" t="n"/>
      <c r="S5965" s="32" t="n"/>
      <c r="T5965" s="32" t="n"/>
      <c r="V5965" t="inlineStr">
        <is>
          <t>04ffv</t>
        </is>
      </c>
      <c r="Z5965" t="inlineStr">
        <is>
          <t>Matthew Kellenberger ((N/A) D)</t>
        </is>
      </c>
    </row>
    <row r="5966">
      <c r="A5966" t="inlineStr">
        <is>
          <t>Matthew Konan</t>
        </is>
      </c>
      <c r="B5966" t="inlineStr">
        <is>
          <t>(N/A)</t>
        </is>
      </c>
      <c r="C5966" t="inlineStr">
        <is>
          <t>D</t>
        </is>
      </c>
      <c r="D5966" t="inlineStr">
        <is>
          <t>D</t>
        </is>
      </c>
      <c r="E5966" t="n">
        <v>35</v>
      </c>
      <c r="F5966" t="inlineStr">
        <is>
          <t>FA</t>
        </is>
      </c>
      <c r="G5966" t="inlineStr">
        <is>
          <t>FA</t>
        </is>
      </c>
      <c r="H5966" s="30" t="n">
        <v>1</v>
      </c>
      <c r="I5966" s="31" t="n">
        <v>0</v>
      </c>
      <c r="J5966" s="31" t="n"/>
      <c r="K5966" s="31" t="n">
        <v>0</v>
      </c>
      <c r="L5966" s="32" t="n"/>
      <c r="M5966" s="31" t="n">
        <v>0</v>
      </c>
      <c r="N5966" s="31" t="n">
        <v>0</v>
      </c>
      <c r="O5966" s="31" t="n"/>
      <c r="P5966" s="31" t="n"/>
      <c r="Q5966" s="31" t="n">
        <v>0</v>
      </c>
      <c r="R5966" s="31" t="n"/>
      <c r="S5966" s="32" t="n"/>
      <c r="T5966" s="32" t="n"/>
      <c r="V5966" t="inlineStr">
        <is>
          <t>02j3t</t>
        </is>
      </c>
      <c r="W5966" t="n">
        <v>4131</v>
      </c>
      <c r="X5966" t="n">
        <v>5653</v>
      </c>
      <c r="Z5966" t="inlineStr">
        <is>
          <t>Matthew Konan ((N/A) D)</t>
        </is>
      </c>
    </row>
    <row r="5967">
      <c r="A5967" t="inlineStr">
        <is>
          <t>Matthew Kopperud</t>
        </is>
      </c>
      <c r="B5967" t="inlineStr">
        <is>
          <t>(N/A)</t>
        </is>
      </c>
      <c r="C5967" t="inlineStr">
        <is>
          <t>LW</t>
        </is>
      </c>
      <c r="D5967" t="inlineStr">
        <is>
          <t>F</t>
        </is>
      </c>
      <c r="E5967" t="n">
        <v>27</v>
      </c>
      <c r="F5967" t="inlineStr">
        <is>
          <t>FA</t>
        </is>
      </c>
      <c r="G5967" t="inlineStr">
        <is>
          <t>FA</t>
        </is>
      </c>
      <c r="H5967" s="30" t="n">
        <v>1</v>
      </c>
      <c r="I5967" s="31" t="n">
        <v>0</v>
      </c>
      <c r="J5967" s="31" t="n"/>
      <c r="K5967" s="31" t="n">
        <v>0</v>
      </c>
      <c r="L5967" s="32" t="n"/>
      <c r="M5967" s="31" t="n">
        <v>0</v>
      </c>
      <c r="N5967" s="31" t="n">
        <v>0</v>
      </c>
      <c r="O5967" s="31" t="n"/>
      <c r="P5967" s="31" t="n"/>
      <c r="Q5967" s="31" t="n">
        <v>0</v>
      </c>
      <c r="R5967" s="31" t="n"/>
      <c r="S5967" s="32" t="n"/>
      <c r="T5967" s="32" t="n"/>
      <c r="V5967" t="inlineStr">
        <is>
          <t>05r00</t>
        </is>
      </c>
      <c r="Z5967" t="inlineStr">
        <is>
          <t>Matthew Kopperud ((N/A) LW)</t>
        </is>
      </c>
    </row>
    <row r="5968">
      <c r="A5968" t="inlineStr">
        <is>
          <t>Matthew Lansing</t>
        </is>
      </c>
      <c r="B5968" t="inlineStr">
        <is>
          <t>VAN</t>
        </is>
      </c>
      <c r="C5968" t="inlineStr">
        <is>
          <t>C</t>
        </is>
      </c>
      <c r="D5968" t="inlineStr">
        <is>
          <t>F</t>
        </is>
      </c>
      <c r="E5968" t="n">
        <v>19</v>
      </c>
      <c r="F5968" t="inlineStr">
        <is>
          <t>FA</t>
        </is>
      </c>
      <c r="G5968" t="inlineStr">
        <is>
          <t>FA</t>
        </is>
      </c>
      <c r="H5968" s="30" t="n">
        <v>1</v>
      </c>
      <c r="I5968" s="31" t="n">
        <v>0</v>
      </c>
      <c r="J5968" s="31" t="n"/>
      <c r="K5968" s="31" t="n">
        <v>0</v>
      </c>
      <c r="L5968" s="32" t="n"/>
      <c r="M5968" s="31" t="n">
        <v>0</v>
      </c>
      <c r="N5968" s="31" t="n">
        <v>0</v>
      </c>
      <c r="O5968" s="31" t="n"/>
      <c r="P5968" s="31" t="n"/>
      <c r="Q5968" s="31" t="n">
        <v>0</v>
      </c>
      <c r="R5968" s="31" t="n"/>
      <c r="S5968" s="32" t="n"/>
      <c r="T5968" s="32" t="n"/>
      <c r="V5968" t="inlineStr">
        <is>
          <t>06tyv</t>
        </is>
      </c>
      <c r="Y5968" t="inlineStr">
        <is>
          <t>79c867aa-4ad5-4e2f-9418-531737d476d0</t>
        </is>
      </c>
      <c r="Z5968" t="inlineStr">
        <is>
          <t>Matthew Lansing (VAN C)</t>
        </is>
      </c>
    </row>
    <row r="5969">
      <c r="A5969" t="inlineStr">
        <is>
          <t>Matthew MacDougall</t>
        </is>
      </c>
      <c r="B5969" t="inlineStr">
        <is>
          <t>TBL</t>
        </is>
      </c>
      <c r="C5969" t="inlineStr">
        <is>
          <t>LW</t>
        </is>
      </c>
      <c r="D5969" t="inlineStr">
        <is>
          <t>F</t>
        </is>
      </c>
      <c r="E5969" t="n">
        <v>26</v>
      </c>
      <c r="F5969" t="inlineStr">
        <is>
          <t>FA</t>
        </is>
      </c>
      <c r="G5969" t="inlineStr">
        <is>
          <t>FA</t>
        </is>
      </c>
      <c r="H5969" s="30" t="n">
        <v>1</v>
      </c>
      <c r="I5969" s="31" t="n">
        <v>0</v>
      </c>
      <c r="J5969" s="31" t="n"/>
      <c r="K5969" s="31" t="n">
        <v>0</v>
      </c>
      <c r="L5969" s="32" t="n"/>
      <c r="M5969" s="31" t="n">
        <v>0</v>
      </c>
      <c r="N5969" s="31" t="n">
        <v>0</v>
      </c>
      <c r="O5969" s="31" t="n"/>
      <c r="P5969" s="31" t="n"/>
      <c r="Q5969" s="31" t="n">
        <v>0</v>
      </c>
      <c r="R5969" s="31" t="n"/>
      <c r="S5969" s="32" t="n"/>
      <c r="T5969" s="32" t="n"/>
      <c r="V5969" t="inlineStr">
        <is>
          <t>04xao</t>
        </is>
      </c>
      <c r="X5969" t="n">
        <v>8147</v>
      </c>
      <c r="Z5969" t="inlineStr">
        <is>
          <t>Matthew MacDougall (TBL LW)</t>
        </is>
      </c>
    </row>
    <row r="5970">
      <c r="A5970" t="inlineStr">
        <is>
          <t>Matthew Mancina</t>
        </is>
      </c>
      <c r="B5970" t="inlineStr">
        <is>
          <t>DET</t>
        </is>
      </c>
      <c r="C5970" t="inlineStr">
        <is>
          <t>G</t>
        </is>
      </c>
      <c r="D5970" t="inlineStr">
        <is>
          <t>G</t>
        </is>
      </c>
      <c r="E5970" t="n">
        <v>30</v>
      </c>
      <c r="F5970" t="inlineStr">
        <is>
          <t>FA</t>
        </is>
      </c>
      <c r="G5970" t="inlineStr">
        <is>
          <t>FA</t>
        </is>
      </c>
      <c r="H5970" s="30" t="n">
        <v>1</v>
      </c>
      <c r="I5970" s="31" t="n">
        <v>0</v>
      </c>
      <c r="J5970" s="31" t="n"/>
      <c r="K5970" s="31" t="n">
        <v>0</v>
      </c>
      <c r="L5970" s="32" t="n"/>
      <c r="M5970" s="31" t="n">
        <v>0</v>
      </c>
      <c r="N5970" s="31" t="n">
        <v>0</v>
      </c>
      <c r="O5970" s="31" t="n"/>
      <c r="P5970" s="31" t="n"/>
      <c r="Q5970" s="31" t="n">
        <v>0</v>
      </c>
      <c r="R5970" s="31" t="n"/>
      <c r="S5970" s="32" t="n"/>
      <c r="T5970" s="32" t="n"/>
      <c r="V5970" t="inlineStr">
        <is>
          <t>03klw</t>
        </is>
      </c>
      <c r="X5970" t="n">
        <v>6638</v>
      </c>
      <c r="Z5970" t="inlineStr">
        <is>
          <t>Matthew Mancina (DET G)</t>
        </is>
      </c>
    </row>
    <row r="5971">
      <c r="A5971" t="inlineStr">
        <is>
          <t>Matthew Mania</t>
        </is>
      </c>
      <c r="B5971" t="inlineStr">
        <is>
          <t>LAK</t>
        </is>
      </c>
      <c r="C5971" t="inlineStr">
        <is>
          <t>D</t>
        </is>
      </c>
      <c r="D5971" t="inlineStr">
        <is>
          <t>D</t>
        </is>
      </c>
      <c r="E5971" t="n">
        <v>21</v>
      </c>
      <c r="F5971" t="inlineStr">
        <is>
          <t>FA</t>
        </is>
      </c>
      <c r="G5971" t="inlineStr">
        <is>
          <t>FA</t>
        </is>
      </c>
      <c r="H5971" s="30" t="n">
        <v>1</v>
      </c>
      <c r="I5971" s="31" t="n">
        <v>0</v>
      </c>
      <c r="J5971" s="31" t="n"/>
      <c r="K5971" s="31" t="n">
        <v>0</v>
      </c>
      <c r="L5971" s="32" t="n"/>
      <c r="M5971" s="31" t="n">
        <v>0</v>
      </c>
      <c r="N5971" s="31" t="n">
        <v>0</v>
      </c>
      <c r="O5971" s="31" t="n"/>
      <c r="P5971" s="31" t="n"/>
      <c r="Q5971" s="31" t="n">
        <v>0</v>
      </c>
      <c r="R5971" s="31" t="n"/>
      <c r="S5971" s="32" t="n"/>
      <c r="T5971" s="32" t="n"/>
      <c r="V5971" t="inlineStr">
        <is>
          <t>06b7d</t>
        </is>
      </c>
      <c r="W5971" t="n">
        <v>6991</v>
      </c>
      <c r="Y5971" t="inlineStr">
        <is>
          <t>200374fe-b6c1-43fe-be40-2774ac1498c0</t>
        </is>
      </c>
      <c r="Z5971" t="inlineStr">
        <is>
          <t>Matthew Mania (LAK D)</t>
        </is>
      </c>
    </row>
    <row r="5972">
      <c r="A5972" t="inlineStr">
        <is>
          <t>Matthew Mayich</t>
        </is>
      </c>
      <c r="B5972" t="inlineStr">
        <is>
          <t>STL</t>
        </is>
      </c>
      <c r="C5972" t="inlineStr">
        <is>
          <t>D</t>
        </is>
      </c>
      <c r="D5972" t="inlineStr">
        <is>
          <t>D</t>
        </is>
      </c>
      <c r="E5972" t="n">
        <v>21</v>
      </c>
      <c r="F5972" t="inlineStr">
        <is>
          <t>FA</t>
        </is>
      </c>
      <c r="G5972" t="inlineStr">
        <is>
          <t>FA</t>
        </is>
      </c>
      <c r="H5972" s="30" t="n">
        <v>1</v>
      </c>
      <c r="I5972" s="31" t="n">
        <v>0</v>
      </c>
      <c r="J5972" s="31" t="n"/>
      <c r="K5972" s="31" t="n">
        <v>0</v>
      </c>
      <c r="L5972" s="32" t="n"/>
      <c r="M5972" s="31" t="n">
        <v>0</v>
      </c>
      <c r="N5972" s="31" t="n">
        <v>0</v>
      </c>
      <c r="O5972" s="31" t="n"/>
      <c r="P5972" s="31" t="n"/>
      <c r="Q5972" s="31" t="n">
        <v>0</v>
      </c>
      <c r="R5972" s="31" t="n"/>
      <c r="S5972" s="32" t="n"/>
      <c r="T5972" s="32" t="n"/>
      <c r="V5972" t="inlineStr">
        <is>
          <t>06c53</t>
        </is>
      </c>
      <c r="Y5972" t="inlineStr">
        <is>
          <t>bfeefa3b-1d99-4cf6-8604-3a61ef3f1865</t>
        </is>
      </c>
      <c r="Z5972" t="inlineStr">
        <is>
          <t>Matthew Mayich (STL D)</t>
        </is>
      </c>
    </row>
    <row r="5973">
      <c r="A5973" t="inlineStr">
        <is>
          <t>Matthew Minchak</t>
        </is>
      </c>
      <c r="B5973" t="inlineStr">
        <is>
          <t>VGK</t>
        </is>
      </c>
      <c r="C5973" t="inlineStr">
        <is>
          <t>G</t>
        </is>
      </c>
      <c r="D5973" t="inlineStr">
        <is>
          <t>G</t>
        </is>
      </c>
      <c r="E5973" t="n">
        <v>19</v>
      </c>
      <c r="F5973" t="inlineStr">
        <is>
          <t>FA</t>
        </is>
      </c>
      <c r="G5973" t="inlineStr">
        <is>
          <t>FA</t>
        </is>
      </c>
      <c r="H5973" s="30" t="n">
        <v>1</v>
      </c>
      <c r="I5973" s="31" t="n">
        <v>0</v>
      </c>
      <c r="J5973" s="31" t="n"/>
      <c r="K5973" s="31" t="n">
        <v>0</v>
      </c>
      <c r="L5973" s="32" t="n"/>
      <c r="M5973" s="31" t="n">
        <v>0</v>
      </c>
      <c r="N5973" s="31" t="n">
        <v>0</v>
      </c>
      <c r="O5973" s="31" t="n"/>
      <c r="P5973" s="31" t="n"/>
      <c r="Q5973" s="31" t="n">
        <v>0</v>
      </c>
      <c r="R5973" s="31" t="n"/>
      <c r="S5973" s="32" t="n"/>
      <c r="T5973" s="32" t="n"/>
      <c r="V5973" t="inlineStr">
        <is>
          <t>072g1</t>
        </is>
      </c>
      <c r="Y5973" t="inlineStr">
        <is>
          <t>b66480c8-2d24-4264-873e-dc28dae5372e</t>
        </is>
      </c>
      <c r="Z5973" t="inlineStr">
        <is>
          <t>Matthew Minchak (VGK G)</t>
        </is>
      </c>
    </row>
    <row r="5974">
      <c r="A5974" t="inlineStr">
        <is>
          <t>Matthew Mistele</t>
        </is>
      </c>
      <c r="B5974" t="inlineStr">
        <is>
          <t>LAK</t>
        </is>
      </c>
      <c r="C5974" t="inlineStr">
        <is>
          <t>LW</t>
        </is>
      </c>
      <c r="D5974" t="inlineStr">
        <is>
          <t>F</t>
        </is>
      </c>
      <c r="E5974" t="n">
        <v>30</v>
      </c>
      <c r="F5974" t="inlineStr">
        <is>
          <t>FA</t>
        </is>
      </c>
      <c r="G5974" t="inlineStr">
        <is>
          <t>FA</t>
        </is>
      </c>
      <c r="H5974" s="30" t="n">
        <v>1</v>
      </c>
      <c r="I5974" s="31" t="n">
        <v>0</v>
      </c>
      <c r="J5974" s="31" t="n"/>
      <c r="K5974" s="31" t="n">
        <v>0</v>
      </c>
      <c r="L5974" s="32" t="n"/>
      <c r="M5974" s="31" t="n">
        <v>0</v>
      </c>
      <c r="N5974" s="31" t="n">
        <v>0</v>
      </c>
      <c r="O5974" s="31" t="n"/>
      <c r="P5974" s="31" t="n"/>
      <c r="Q5974" s="31" t="n">
        <v>0</v>
      </c>
      <c r="R5974" s="31" t="n"/>
      <c r="S5974" s="32" t="n"/>
      <c r="T5974" s="32" t="n"/>
      <c r="V5974" t="inlineStr">
        <is>
          <t>03ee0</t>
        </is>
      </c>
      <c r="X5974" t="n">
        <v>6548</v>
      </c>
      <c r="Z5974" t="inlineStr">
        <is>
          <t>Matthew Mistele (LAK LW)</t>
        </is>
      </c>
    </row>
    <row r="5975">
      <c r="A5975" t="inlineStr">
        <is>
          <t>Matthew Morden</t>
        </is>
      </c>
      <c r="B5975" t="inlineStr">
        <is>
          <t>UTA</t>
        </is>
      </c>
      <c r="C5975" t="inlineStr">
        <is>
          <t>D</t>
        </is>
      </c>
      <c r="D5975" t="inlineStr">
        <is>
          <t>D</t>
        </is>
      </c>
      <c r="E5975" t="n">
        <v>22</v>
      </c>
      <c r="F5975" t="inlineStr">
        <is>
          <t>FA</t>
        </is>
      </c>
      <c r="G5975" t="inlineStr">
        <is>
          <t>FA</t>
        </is>
      </c>
      <c r="H5975" s="30" t="n">
        <v>1</v>
      </c>
      <c r="I5975" s="31" t="n">
        <v>0</v>
      </c>
      <c r="J5975" s="31" t="n"/>
      <c r="K5975" s="31" t="n">
        <v>0</v>
      </c>
      <c r="L5975" s="32" t="n"/>
      <c r="M5975" s="31" t="n">
        <v>0</v>
      </c>
      <c r="N5975" s="31" t="n">
        <v>0</v>
      </c>
      <c r="O5975" s="31" t="n"/>
      <c r="P5975" s="31" t="n"/>
      <c r="Q5975" s="31" t="n">
        <v>0</v>
      </c>
      <c r="R5975" s="31" t="n"/>
      <c r="S5975" s="32" t="n"/>
      <c r="T5975" s="32" t="n"/>
      <c r="V5975" t="inlineStr">
        <is>
          <t>062oa</t>
        </is>
      </c>
      <c r="Z5975" t="inlineStr">
        <is>
          <t>Matthew Morden (UTA D)</t>
        </is>
      </c>
    </row>
    <row r="5976">
      <c r="A5976" t="inlineStr">
        <is>
          <t>Matthew Murray</t>
        </is>
      </c>
      <c r="B5976" t="inlineStr">
        <is>
          <t>NSH</t>
        </is>
      </c>
      <c r="C5976" t="inlineStr">
        <is>
          <t>G</t>
        </is>
      </c>
      <c r="D5976" t="inlineStr">
        <is>
          <t>G</t>
        </is>
      </c>
      <c r="E5976" t="n">
        <v>28</v>
      </c>
      <c r="F5976" t="inlineStr">
        <is>
          <t>FA</t>
        </is>
      </c>
      <c r="G5976" t="inlineStr">
        <is>
          <t>FA</t>
        </is>
      </c>
      <c r="H5976" s="30" t="n">
        <v>775000</v>
      </c>
      <c r="I5976" s="31" t="n">
        <v>0</v>
      </c>
      <c r="J5976" s="31" t="n"/>
      <c r="K5976" s="31" t="n">
        <v>0</v>
      </c>
      <c r="L5976" s="32" t="n"/>
      <c r="M5976" s="31" t="n">
        <v>0</v>
      </c>
      <c r="N5976" s="31" t="n">
        <v>0</v>
      </c>
      <c r="O5976" s="31" t="n"/>
      <c r="P5976" s="31" t="n"/>
      <c r="Q5976" s="31" t="n">
        <v>0</v>
      </c>
      <c r="R5976" s="31" t="n"/>
      <c r="S5976" s="32" t="n"/>
      <c r="T5976" s="32" t="n"/>
      <c r="V5976" t="inlineStr">
        <is>
          <t>04lok</t>
        </is>
      </c>
      <c r="W5976" t="n">
        <v>6837</v>
      </c>
      <c r="Y5976" t="inlineStr">
        <is>
          <t>21a8a108-d421-4bb8-a48b-98856055a044</t>
        </is>
      </c>
      <c r="Z5976" t="inlineStr">
        <is>
          <t>Matthew Murray (NSH G)</t>
        </is>
      </c>
    </row>
    <row r="5977">
      <c r="A5977" t="inlineStr">
        <is>
          <t>Matthew Peca</t>
        </is>
      </c>
      <c r="B5977" t="inlineStr">
        <is>
          <t>STL</t>
        </is>
      </c>
      <c r="C5977" t="inlineStr">
        <is>
          <t>C</t>
        </is>
      </c>
      <c r="D5977" t="inlineStr">
        <is>
          <t>F</t>
        </is>
      </c>
      <c r="E5977" t="n">
        <v>33</v>
      </c>
      <c r="F5977" t="inlineStr">
        <is>
          <t>FA</t>
        </is>
      </c>
      <c r="G5977" t="inlineStr">
        <is>
          <t>FA</t>
        </is>
      </c>
      <c r="H5977" s="30" t="n">
        <v>1</v>
      </c>
      <c r="I5977" s="31" t="n">
        <v>0</v>
      </c>
      <c r="J5977" s="31" t="n"/>
      <c r="K5977" s="31" t="n">
        <v>0</v>
      </c>
      <c r="L5977" s="32" t="n"/>
      <c r="M5977" s="31" t="n">
        <v>0</v>
      </c>
      <c r="N5977" s="31" t="n">
        <v>0</v>
      </c>
      <c r="O5977" s="31" t="n"/>
      <c r="P5977" s="31" t="n"/>
      <c r="Q5977" s="31" t="n">
        <v>0</v>
      </c>
      <c r="R5977" s="31" t="n"/>
      <c r="S5977" s="32" t="n"/>
      <c r="T5977" s="32" t="n"/>
      <c r="V5977" t="inlineStr">
        <is>
          <t>02g1c</t>
        </is>
      </c>
      <c r="W5977" t="n">
        <v>4761</v>
      </c>
      <c r="X5977" t="n">
        <v>5566</v>
      </c>
      <c r="Y5977" t="inlineStr">
        <is>
          <t>d5538fae-06f9-4ce8-80b6-49c584cce7a9</t>
        </is>
      </c>
      <c r="Z5977" t="inlineStr">
        <is>
          <t>Matthew Peca (STL C)</t>
        </is>
      </c>
    </row>
    <row r="5978">
      <c r="A5978" t="inlineStr">
        <is>
          <t>Matthew Perkins</t>
        </is>
      </c>
      <c r="B5978" t="inlineStr">
        <is>
          <t>VAN</t>
        </is>
      </c>
      <c r="C5978" t="inlineStr">
        <is>
          <t>C</t>
        </is>
      </c>
      <c r="D5978" t="inlineStr">
        <is>
          <t>F</t>
        </is>
      </c>
      <c r="E5978" t="n">
        <v>22</v>
      </c>
      <c r="F5978" t="inlineStr">
        <is>
          <t>FA</t>
        </is>
      </c>
      <c r="G5978" t="inlineStr">
        <is>
          <t>FA</t>
        </is>
      </c>
      <c r="H5978" s="30" t="n">
        <v>1</v>
      </c>
      <c r="I5978" s="31" t="n">
        <v>0</v>
      </c>
      <c r="J5978" s="31" t="n"/>
      <c r="K5978" s="31" t="n">
        <v>0</v>
      </c>
      <c r="L5978" s="32" t="n"/>
      <c r="M5978" s="31" t="n">
        <v>0</v>
      </c>
      <c r="N5978" s="31" t="n">
        <v>0</v>
      </c>
      <c r="O5978" s="31" t="n"/>
      <c r="P5978" s="31" t="n"/>
      <c r="Q5978" s="31" t="n">
        <v>0</v>
      </c>
      <c r="R5978" s="31" t="n"/>
      <c r="S5978" s="32" t="n"/>
      <c r="T5978" s="32" t="n"/>
      <c r="V5978" t="inlineStr">
        <is>
          <t>061i7</t>
        </is>
      </c>
      <c r="Y5978" t="inlineStr">
        <is>
          <t>4dcd4fff-6981-49c2-8b6a-2c9a18ae1c89</t>
        </is>
      </c>
      <c r="Z5978" t="inlineStr">
        <is>
          <t>Matthew Perkins (VAN C)</t>
        </is>
      </c>
    </row>
    <row r="5979">
      <c r="A5979" t="inlineStr">
        <is>
          <t>Matthew Philip</t>
        </is>
      </c>
      <c r="B5979" t="inlineStr">
        <is>
          <t>(N/A)</t>
        </is>
      </c>
      <c r="C5979" t="inlineStr">
        <is>
          <t>C</t>
        </is>
      </c>
      <c r="D5979" t="inlineStr">
        <is>
          <t>F</t>
        </is>
      </c>
      <c r="E5979" t="n">
        <v>27</v>
      </c>
      <c r="F5979" t="inlineStr">
        <is>
          <t>FA</t>
        </is>
      </c>
      <c r="G5979" t="inlineStr">
        <is>
          <t>FA</t>
        </is>
      </c>
      <c r="H5979" s="30" t="n">
        <v>1</v>
      </c>
      <c r="I5979" s="31" t="n">
        <v>0</v>
      </c>
      <c r="J5979" s="31" t="n"/>
      <c r="K5979" s="31" t="n">
        <v>0</v>
      </c>
      <c r="L5979" s="32" t="n"/>
      <c r="M5979" s="31" t="n">
        <v>0</v>
      </c>
      <c r="N5979" s="31" t="n">
        <v>0</v>
      </c>
      <c r="O5979" s="31" t="n"/>
      <c r="P5979" s="31" t="n"/>
      <c r="Q5979" s="31" t="n">
        <v>0</v>
      </c>
      <c r="R5979" s="31" t="n"/>
      <c r="S5979" s="32" t="n"/>
      <c r="T5979" s="32" t="n"/>
      <c r="V5979" t="inlineStr">
        <is>
          <t>04iwb</t>
        </is>
      </c>
      <c r="Z5979" t="inlineStr">
        <is>
          <t>Matthew Philip ((N/A) C)</t>
        </is>
      </c>
    </row>
    <row r="5980">
      <c r="A5980" t="inlineStr">
        <is>
          <t>Matthew Phillips</t>
        </is>
      </c>
      <c r="B5980" t="inlineStr">
        <is>
          <t>ANA</t>
        </is>
      </c>
      <c r="C5980" t="inlineStr">
        <is>
          <t>C</t>
        </is>
      </c>
      <c r="D5980" t="inlineStr">
        <is>
          <t>F</t>
        </is>
      </c>
      <c r="E5980" t="n">
        <v>28</v>
      </c>
      <c r="F5980" t="inlineStr">
        <is>
          <t>FA</t>
        </is>
      </c>
      <c r="G5980" t="inlineStr">
        <is>
          <t>FA</t>
        </is>
      </c>
      <c r="H5980" s="30" t="n">
        <v>1</v>
      </c>
      <c r="I5980" s="31" t="n">
        <v>0</v>
      </c>
      <c r="J5980" s="31" t="n"/>
      <c r="K5980" s="31" t="n">
        <v>0</v>
      </c>
      <c r="L5980" s="32" t="n"/>
      <c r="M5980" s="31" t="n">
        <v>0</v>
      </c>
      <c r="N5980" s="31" t="n">
        <v>0</v>
      </c>
      <c r="O5980" s="31" t="n"/>
      <c r="P5980" s="31" t="n"/>
      <c r="Q5980" s="31" t="n">
        <v>0</v>
      </c>
      <c r="R5980" s="31" t="n"/>
      <c r="S5980" s="32" t="n"/>
      <c r="T5980" s="32" t="n"/>
      <c r="V5980" t="inlineStr">
        <is>
          <t>042yi</t>
        </is>
      </c>
      <c r="W5980" t="n">
        <v>5620</v>
      </c>
      <c r="X5980" t="n">
        <v>7271</v>
      </c>
      <c r="Y5980" t="inlineStr">
        <is>
          <t>f8e1b57b-3052-4e42-902b-e422a9fdf37b</t>
        </is>
      </c>
      <c r="Z5980" t="inlineStr">
        <is>
          <t>Matthew Phillips (ANA C)</t>
        </is>
      </c>
    </row>
    <row r="5981">
      <c r="A5981" t="inlineStr">
        <is>
          <t>Matthew Seminoff</t>
        </is>
      </c>
      <c r="B5981" t="inlineStr">
        <is>
          <t>DAL</t>
        </is>
      </c>
      <c r="C5981" t="inlineStr">
        <is>
          <t>RW</t>
        </is>
      </c>
      <c r="D5981" t="inlineStr">
        <is>
          <t>F</t>
        </is>
      </c>
      <c r="E5981" t="n">
        <v>22</v>
      </c>
      <c r="F5981" t="inlineStr">
        <is>
          <t>FA</t>
        </is>
      </c>
      <c r="G5981" t="inlineStr">
        <is>
          <t>FA</t>
        </is>
      </c>
      <c r="H5981" s="30" t="n">
        <v>875000</v>
      </c>
      <c r="I5981" s="31" t="n">
        <v>0</v>
      </c>
      <c r="J5981" s="31" t="n"/>
      <c r="K5981" s="31" t="n">
        <v>0</v>
      </c>
      <c r="L5981" s="32" t="n"/>
      <c r="M5981" s="31" t="n">
        <v>0</v>
      </c>
      <c r="N5981" s="31" t="n">
        <v>0</v>
      </c>
      <c r="O5981" s="31" t="n"/>
      <c r="P5981" s="31" t="n"/>
      <c r="Q5981" s="31" t="n">
        <v>0</v>
      </c>
      <c r="R5981" s="31" t="n"/>
      <c r="S5981" s="32" t="n"/>
      <c r="T5981" s="32" t="n"/>
      <c r="V5981" t="inlineStr">
        <is>
          <t>060jf</t>
        </is>
      </c>
      <c r="W5981" t="n">
        <v>6768</v>
      </c>
      <c r="Y5981" t="inlineStr">
        <is>
          <t>db620c57-b070-43b0-9bfc-3fece079ad58</t>
        </is>
      </c>
      <c r="Z5981" t="inlineStr">
        <is>
          <t>Matthew Seminoff (DAL RW)</t>
        </is>
      </c>
    </row>
    <row r="5982">
      <c r="A5982" t="inlineStr">
        <is>
          <t>Matthew Sop</t>
        </is>
      </c>
      <c r="B5982" t="inlineStr">
        <is>
          <t>MIN</t>
        </is>
      </c>
      <c r="C5982" t="inlineStr">
        <is>
          <t>LW</t>
        </is>
      </c>
      <c r="D5982" t="inlineStr">
        <is>
          <t>F</t>
        </is>
      </c>
      <c r="E5982" t="n">
        <v>23</v>
      </c>
      <c r="F5982" t="inlineStr">
        <is>
          <t>FA</t>
        </is>
      </c>
      <c r="G5982" t="inlineStr">
        <is>
          <t>FA</t>
        </is>
      </c>
      <c r="H5982" s="30" t="n">
        <v>1</v>
      </c>
      <c r="I5982" s="31" t="n">
        <v>0</v>
      </c>
      <c r="J5982" s="31" t="n"/>
      <c r="K5982" s="31" t="n">
        <v>0</v>
      </c>
      <c r="L5982" s="32" t="n"/>
      <c r="M5982" s="31" t="n">
        <v>0</v>
      </c>
      <c r="N5982" s="31" t="n">
        <v>0</v>
      </c>
      <c r="O5982" s="31" t="n"/>
      <c r="P5982" s="31" t="n"/>
      <c r="Q5982" s="31" t="n">
        <v>0</v>
      </c>
      <c r="R5982" s="31" t="n"/>
      <c r="S5982" s="32" t="n"/>
      <c r="T5982" s="32" t="n"/>
      <c r="V5982" t="inlineStr">
        <is>
          <t>06hxb</t>
        </is>
      </c>
      <c r="Y5982" t="inlineStr">
        <is>
          <t>7b863347-3604-4099-b50d-caaded098714</t>
        </is>
      </c>
      <c r="Z5982" t="inlineStr">
        <is>
          <t>Matthew Sop (MIN LW)</t>
        </is>
      </c>
    </row>
    <row r="5983">
      <c r="A5983" t="inlineStr">
        <is>
          <t>Matthew Soto</t>
        </is>
      </c>
      <c r="B5983" t="inlineStr">
        <is>
          <t>(N/A)</t>
        </is>
      </c>
      <c r="C5983" t="inlineStr">
        <is>
          <t>RW</t>
        </is>
      </c>
      <c r="D5983" t="inlineStr">
        <is>
          <t>F</t>
        </is>
      </c>
      <c r="E5983" t="n">
        <v>21</v>
      </c>
      <c r="F5983" t="inlineStr">
        <is>
          <t>FA</t>
        </is>
      </c>
      <c r="G5983" t="inlineStr">
        <is>
          <t>FA</t>
        </is>
      </c>
      <c r="H5983" s="30" t="n">
        <v>1</v>
      </c>
      <c r="I5983" s="31" t="n">
        <v>0</v>
      </c>
      <c r="J5983" s="31" t="n"/>
      <c r="K5983" s="31" t="n">
        <v>0</v>
      </c>
      <c r="L5983" s="32" t="n"/>
      <c r="M5983" s="31" t="n">
        <v>0</v>
      </c>
      <c r="N5983" s="31" t="n">
        <v>0</v>
      </c>
      <c r="O5983" s="31" t="n"/>
      <c r="P5983" s="31" t="n"/>
      <c r="Q5983" s="31" t="n">
        <v>0</v>
      </c>
      <c r="R5983" s="31" t="n"/>
      <c r="S5983" s="32" t="n"/>
      <c r="T5983" s="32" t="n"/>
      <c r="V5983" t="inlineStr">
        <is>
          <t>06bdt</t>
        </is>
      </c>
      <c r="Y5983" t="inlineStr">
        <is>
          <t>14b0d643-8f49-4980-9584-da8351f1d3a9</t>
        </is>
      </c>
      <c r="Z5983" t="inlineStr">
        <is>
          <t>Matthew Soto ((N/A) RW)</t>
        </is>
      </c>
    </row>
    <row r="5984">
      <c r="A5984" t="inlineStr">
        <is>
          <t>Matthew Spiller</t>
        </is>
      </c>
      <c r="B5984" t="inlineStr">
        <is>
          <t>(N/A)</t>
        </is>
      </c>
      <c r="C5984" t="inlineStr">
        <is>
          <t>D</t>
        </is>
      </c>
      <c r="D5984" t="inlineStr">
        <is>
          <t>D</t>
        </is>
      </c>
      <c r="E5984" t="n">
        <v>43</v>
      </c>
      <c r="F5984" t="inlineStr">
        <is>
          <t>FA</t>
        </is>
      </c>
      <c r="G5984" t="inlineStr">
        <is>
          <t>FA</t>
        </is>
      </c>
      <c r="H5984" s="30" t="n">
        <v>1</v>
      </c>
      <c r="I5984" s="31" t="n">
        <v>0</v>
      </c>
      <c r="J5984" s="31" t="n"/>
      <c r="K5984" s="31" t="n">
        <v>0</v>
      </c>
      <c r="L5984" s="32" t="n"/>
      <c r="M5984" s="31" t="n">
        <v>0</v>
      </c>
      <c r="N5984" s="31" t="n">
        <v>0</v>
      </c>
      <c r="O5984" s="31" t="n"/>
      <c r="P5984" s="31" t="n"/>
      <c r="Q5984" s="31" t="n">
        <v>0</v>
      </c>
      <c r="R5984" s="31" t="n"/>
      <c r="S5984" s="32" t="n"/>
      <c r="T5984" s="32" t="n"/>
      <c r="V5984" t="inlineStr">
        <is>
          <t>003zx</t>
        </is>
      </c>
      <c r="W5984" t="n">
        <v>2063</v>
      </c>
      <c r="X5984" t="n">
        <v>2920</v>
      </c>
      <c r="Z5984" t="inlineStr">
        <is>
          <t>Matthew Spiller ((N/A) D)</t>
        </is>
      </c>
    </row>
    <row r="5985">
      <c r="A5985" t="inlineStr">
        <is>
          <t>Matthew Stienburg</t>
        </is>
      </c>
      <c r="B5985" t="inlineStr">
        <is>
          <t>VAN</t>
        </is>
      </c>
      <c r="C5985" t="inlineStr">
        <is>
          <t>C</t>
        </is>
      </c>
      <c r="D5985" t="inlineStr">
        <is>
          <t>F</t>
        </is>
      </c>
      <c r="E5985" t="n">
        <v>25</v>
      </c>
      <c r="F5985" t="inlineStr">
        <is>
          <t>FA</t>
        </is>
      </c>
      <c r="G5985" t="inlineStr">
        <is>
          <t>FA</t>
        </is>
      </c>
      <c r="H5985" s="30" t="n">
        <v>850000</v>
      </c>
      <c r="I5985" s="31" t="n">
        <v>0</v>
      </c>
      <c r="J5985" s="31" t="n"/>
      <c r="K5985" s="31" t="n">
        <v>0</v>
      </c>
      <c r="L5985" s="32" t="n"/>
      <c r="M5985" s="31" t="n">
        <v>0</v>
      </c>
      <c r="N5985" s="31" t="n">
        <v>0</v>
      </c>
      <c r="O5985" s="31" t="n"/>
      <c r="P5985" s="31" t="n"/>
      <c r="Q5985" s="31" t="n">
        <v>0</v>
      </c>
      <c r="R5985" s="31" t="n"/>
      <c r="S5985" s="32" t="n"/>
      <c r="T5985" s="32" t="n"/>
      <c r="V5985" t="inlineStr">
        <is>
          <t>051tk</t>
        </is>
      </c>
      <c r="W5985" t="n">
        <v>6134</v>
      </c>
      <c r="Y5985" t="inlineStr">
        <is>
          <t>efaae4ea-b784-40e1-9103-f611af801b0b</t>
        </is>
      </c>
      <c r="Z5985" t="inlineStr">
        <is>
          <t>Matthew Stienburg (VAN C)</t>
        </is>
      </c>
    </row>
    <row r="5986">
      <c r="A5986" t="inlineStr">
        <is>
          <t>Matthew Strome</t>
        </is>
      </c>
      <c r="B5986" t="inlineStr">
        <is>
          <t>WSH</t>
        </is>
      </c>
      <c r="C5986" t="inlineStr">
        <is>
          <t>LW</t>
        </is>
      </c>
      <c r="D5986" t="inlineStr">
        <is>
          <t>F</t>
        </is>
      </c>
      <c r="E5986" t="n">
        <v>27</v>
      </c>
      <c r="F5986" t="inlineStr">
        <is>
          <t>FA</t>
        </is>
      </c>
      <c r="G5986" t="inlineStr">
        <is>
          <t>FA</t>
        </is>
      </c>
      <c r="H5986" s="30" t="n">
        <v>1</v>
      </c>
      <c r="I5986" s="31" t="n">
        <v>0</v>
      </c>
      <c r="J5986" s="31" t="n"/>
      <c r="K5986" s="31" t="n">
        <v>0</v>
      </c>
      <c r="L5986" s="32" t="n"/>
      <c r="M5986" s="31" t="n">
        <v>0</v>
      </c>
      <c r="N5986" s="31" t="n">
        <v>0</v>
      </c>
      <c r="O5986" s="31" t="n"/>
      <c r="P5986" s="31" t="n"/>
      <c r="Q5986" s="31" t="n">
        <v>0</v>
      </c>
      <c r="R5986" s="31" t="n"/>
      <c r="S5986" s="32" t="n"/>
      <c r="T5986" s="32" t="n"/>
      <c r="V5986" t="inlineStr">
        <is>
          <t>048x2</t>
        </is>
      </c>
      <c r="W5986" t="n">
        <v>5513</v>
      </c>
      <c r="X5986" t="n">
        <v>7621</v>
      </c>
      <c r="Y5986" t="inlineStr">
        <is>
          <t>a5196470-6ff5-4a6a-8a6d-5327f12169db</t>
        </is>
      </c>
      <c r="Z5986" t="inlineStr">
        <is>
          <t>Matthew Strome (WSH LW)</t>
        </is>
      </c>
    </row>
    <row r="5987">
      <c r="A5987" t="inlineStr">
        <is>
          <t>Matthew Struthers</t>
        </is>
      </c>
      <c r="B5987" t="inlineStr">
        <is>
          <t>(N/A)</t>
        </is>
      </c>
      <c r="C5987" t="inlineStr">
        <is>
          <t>C</t>
        </is>
      </c>
      <c r="D5987" t="inlineStr">
        <is>
          <t>F</t>
        </is>
      </c>
      <c r="E5987" t="n">
        <v>26</v>
      </c>
      <c r="F5987" t="inlineStr">
        <is>
          <t>FA</t>
        </is>
      </c>
      <c r="G5987" t="inlineStr">
        <is>
          <t>FA</t>
        </is>
      </c>
      <c r="H5987" s="30" t="n">
        <v>1</v>
      </c>
      <c r="I5987" s="31" t="n">
        <v>0</v>
      </c>
      <c r="J5987" s="31" t="n"/>
      <c r="K5987" s="31" t="n">
        <v>0</v>
      </c>
      <c r="L5987" s="32" t="n"/>
      <c r="M5987" s="31" t="n">
        <v>0</v>
      </c>
      <c r="N5987" s="31" t="n">
        <v>0</v>
      </c>
      <c r="O5987" s="31" t="n"/>
      <c r="P5987" s="31" t="n"/>
      <c r="Q5987" s="31" t="n">
        <v>0</v>
      </c>
      <c r="R5987" s="31" t="n"/>
      <c r="S5987" s="32" t="n"/>
      <c r="T5987" s="32" t="n"/>
      <c r="V5987" t="inlineStr">
        <is>
          <t>04rff</t>
        </is>
      </c>
      <c r="Z5987" t="inlineStr">
        <is>
          <t>Matthew Struthers ((N/A) C)</t>
        </is>
      </c>
    </row>
    <row r="5988">
      <c r="A5988" t="inlineStr">
        <is>
          <t>Matthew Thiessen</t>
        </is>
      </c>
      <c r="B5988" t="inlineStr">
        <is>
          <t>(N/A)</t>
        </is>
      </c>
      <c r="C5988" t="inlineStr">
        <is>
          <t>G</t>
        </is>
      </c>
      <c r="D5988" t="inlineStr">
        <is>
          <t>G</t>
        </is>
      </c>
      <c r="E5988" t="n">
        <v>26</v>
      </c>
      <c r="F5988" t="inlineStr">
        <is>
          <t>FA</t>
        </is>
      </c>
      <c r="G5988" t="inlineStr">
        <is>
          <t>FA</t>
        </is>
      </c>
      <c r="H5988" s="30" t="n">
        <v>1</v>
      </c>
      <c r="I5988" s="31" t="n">
        <v>0</v>
      </c>
      <c r="J5988" s="31" t="n"/>
      <c r="K5988" s="31" t="n">
        <v>0</v>
      </c>
      <c r="L5988" s="32" t="n"/>
      <c r="M5988" s="31" t="n">
        <v>0</v>
      </c>
      <c r="N5988" s="31" t="n">
        <v>0</v>
      </c>
      <c r="O5988" s="31" t="n"/>
      <c r="P5988" s="31" t="n"/>
      <c r="Q5988" s="31" t="n">
        <v>0</v>
      </c>
      <c r="R5988" s="31" t="n"/>
      <c r="S5988" s="32" t="n"/>
      <c r="T5988" s="32" t="n"/>
      <c r="V5988" t="inlineStr">
        <is>
          <t>04r15</t>
        </is>
      </c>
      <c r="Z5988" t="inlineStr">
        <is>
          <t>Matthew Thiessen ((N/A) G)</t>
        </is>
      </c>
    </row>
    <row r="5989">
      <c r="A5989" t="inlineStr">
        <is>
          <t>Matthew Timms</t>
        </is>
      </c>
      <c r="B5989" t="inlineStr">
        <is>
          <t>(N/A)</t>
        </is>
      </c>
      <c r="C5989" t="inlineStr">
        <is>
          <t>D</t>
        </is>
      </c>
      <c r="D5989" t="inlineStr">
        <is>
          <t>D</t>
        </is>
      </c>
      <c r="E5989" t="n">
        <v>28</v>
      </c>
      <c r="F5989" t="inlineStr">
        <is>
          <t>FA</t>
        </is>
      </c>
      <c r="G5989" t="inlineStr">
        <is>
          <t>FA</t>
        </is>
      </c>
      <c r="H5989" s="30" t="n">
        <v>1</v>
      </c>
      <c r="I5989" s="31" t="n">
        <v>0</v>
      </c>
      <c r="J5989" s="31" t="n"/>
      <c r="K5989" s="31" t="n">
        <v>0</v>
      </c>
      <c r="L5989" s="32" t="n"/>
      <c r="M5989" s="31" t="n">
        <v>0</v>
      </c>
      <c r="N5989" s="31" t="n">
        <v>0</v>
      </c>
      <c r="O5989" s="31" t="n"/>
      <c r="P5989" s="31" t="n"/>
      <c r="Q5989" s="31" t="n">
        <v>0</v>
      </c>
      <c r="R5989" s="31" t="n"/>
      <c r="S5989" s="32" t="n"/>
      <c r="T5989" s="32" t="n"/>
      <c r="V5989" t="inlineStr">
        <is>
          <t>04cw8</t>
        </is>
      </c>
      <c r="Z5989" t="inlineStr">
        <is>
          <t>Matthew Timms ((N/A) D)</t>
        </is>
      </c>
    </row>
    <row r="5990">
      <c r="A5990" t="inlineStr">
        <is>
          <t>Matthew Van Blaricom</t>
        </is>
      </c>
      <c r="B5990" t="inlineStr">
        <is>
          <t>(N/A)</t>
        </is>
      </c>
      <c r="C5990" t="inlineStr">
        <is>
          <t>RW</t>
        </is>
      </c>
      <c r="D5990" t="inlineStr">
        <is>
          <t>F</t>
        </is>
      </c>
      <c r="E5990" t="n">
        <v>20</v>
      </c>
      <c r="F5990" t="inlineStr">
        <is>
          <t>FA</t>
        </is>
      </c>
      <c r="G5990" t="inlineStr">
        <is>
          <t>FA</t>
        </is>
      </c>
      <c r="H5990" s="30" t="n">
        <v>1</v>
      </c>
      <c r="I5990" s="31" t="n">
        <v>0</v>
      </c>
      <c r="J5990" s="31" t="n"/>
      <c r="K5990" s="31" t="n">
        <v>0</v>
      </c>
      <c r="L5990" s="32" t="n"/>
      <c r="M5990" s="31" t="n">
        <v>0</v>
      </c>
      <c r="N5990" s="31" t="n">
        <v>0</v>
      </c>
      <c r="O5990" s="31" t="n"/>
      <c r="P5990" s="31" t="n"/>
      <c r="Q5990" s="31" t="n">
        <v>0</v>
      </c>
      <c r="R5990" s="31" t="n"/>
      <c r="S5990" s="32" t="n"/>
      <c r="T5990" s="32" t="n"/>
      <c r="V5990" t="inlineStr">
        <is>
          <t>06oxt</t>
        </is>
      </c>
      <c r="Z5990" t="inlineStr">
        <is>
          <t>Matthew Van Blaricom ((N/A) RW)</t>
        </is>
      </c>
    </row>
    <row r="5991">
      <c r="A5991" t="inlineStr">
        <is>
          <t>Matthew Villalta</t>
        </is>
      </c>
      <c r="B5991" t="inlineStr">
        <is>
          <t>BUF</t>
        </is>
      </c>
      <c r="C5991" t="inlineStr">
        <is>
          <t>G</t>
        </is>
      </c>
      <c r="D5991" t="inlineStr">
        <is>
          <t>G</t>
        </is>
      </c>
      <c r="E5991" t="n">
        <v>27</v>
      </c>
      <c r="F5991" t="inlineStr">
        <is>
          <t>FA</t>
        </is>
      </c>
      <c r="G5991" t="inlineStr">
        <is>
          <t>FA</t>
        </is>
      </c>
      <c r="H5991" s="30" t="n">
        <v>850000</v>
      </c>
      <c r="I5991" s="31" t="n">
        <v>0</v>
      </c>
      <c r="J5991" s="31" t="n"/>
      <c r="K5991" s="31" t="n">
        <v>0</v>
      </c>
      <c r="L5991" s="32" t="n"/>
      <c r="M5991" s="31" t="n">
        <v>0</v>
      </c>
      <c r="N5991" s="31" t="n">
        <v>0</v>
      </c>
      <c r="O5991" s="31" t="n"/>
      <c r="P5991" s="31" t="n"/>
      <c r="Q5991" s="31" t="n">
        <v>0</v>
      </c>
      <c r="R5991" s="31" t="n"/>
      <c r="S5991" s="32" t="n"/>
      <c r="T5991" s="32" t="n"/>
      <c r="V5991" t="inlineStr">
        <is>
          <t>04f1c</t>
        </is>
      </c>
      <c r="W5991" t="n">
        <v>5553</v>
      </c>
      <c r="X5991" t="n">
        <v>7587</v>
      </c>
      <c r="Y5991" t="inlineStr">
        <is>
          <t>ebf2f039-dd8c-453a-adcf-7043202be3b7</t>
        </is>
      </c>
      <c r="Z5991" t="inlineStr">
        <is>
          <t>Matthew Villalta (BUF G)</t>
        </is>
      </c>
    </row>
    <row r="5992">
      <c r="A5992" t="inlineStr">
        <is>
          <t>Matthew Virgilio</t>
        </is>
      </c>
      <c r="B5992" t="inlineStr">
        <is>
          <t>(N/A)</t>
        </is>
      </c>
      <c r="C5992" t="inlineStr">
        <is>
          <t>D</t>
        </is>
      </c>
      <c r="D5992" t="inlineStr">
        <is>
          <t>D</t>
        </is>
      </c>
      <c r="E5992" t="n">
        <v>20</v>
      </c>
      <c r="F5992" t="inlineStr">
        <is>
          <t>FA</t>
        </is>
      </c>
      <c r="G5992" t="inlineStr">
        <is>
          <t>FA</t>
        </is>
      </c>
      <c r="H5992" s="30" t="n">
        <v>1</v>
      </c>
      <c r="I5992" s="31" t="n">
        <v>0</v>
      </c>
      <c r="J5992" s="31" t="n"/>
      <c r="K5992" s="31" t="n">
        <v>0</v>
      </c>
      <c r="L5992" s="32" t="n"/>
      <c r="M5992" s="31" t="n">
        <v>0</v>
      </c>
      <c r="N5992" s="31" t="n">
        <v>0</v>
      </c>
      <c r="O5992" s="31" t="n"/>
      <c r="P5992" s="31" t="n"/>
      <c r="Q5992" s="31" t="n">
        <v>0</v>
      </c>
      <c r="R5992" s="31" t="n"/>
      <c r="S5992" s="32" t="n"/>
      <c r="T5992" s="32" t="n"/>
      <c r="V5992" t="inlineStr">
        <is>
          <t>066q2</t>
        </is>
      </c>
      <c r="Y5992" t="inlineStr">
        <is>
          <t>42da0785-fb35-4457-bd10-ac4c6d876ffd</t>
        </is>
      </c>
      <c r="Z5992" t="inlineStr">
        <is>
          <t>Matthew Virgilio ((N/A) D)</t>
        </is>
      </c>
    </row>
    <row r="5993">
      <c r="A5993" t="inlineStr">
        <is>
          <t>Matthew Wedman</t>
        </is>
      </c>
      <c r="B5993" t="inlineStr">
        <is>
          <t>OTT</t>
        </is>
      </c>
      <c r="C5993" t="inlineStr">
        <is>
          <t>LW</t>
        </is>
      </c>
      <c r="D5993" t="inlineStr">
        <is>
          <t>F</t>
        </is>
      </c>
      <c r="E5993" t="n">
        <v>27</v>
      </c>
      <c r="F5993" t="inlineStr">
        <is>
          <t>FA</t>
        </is>
      </c>
      <c r="G5993" t="inlineStr">
        <is>
          <t>FA</t>
        </is>
      </c>
      <c r="H5993" s="30" t="n">
        <v>1</v>
      </c>
      <c r="I5993" s="31" t="n">
        <v>0</v>
      </c>
      <c r="J5993" s="31" t="n"/>
      <c r="K5993" s="31" t="n">
        <v>0</v>
      </c>
      <c r="L5993" s="32" t="n"/>
      <c r="M5993" s="31" t="n">
        <v>0</v>
      </c>
      <c r="N5993" s="31" t="n">
        <v>0</v>
      </c>
      <c r="O5993" s="31" t="n"/>
      <c r="P5993" s="31" t="n"/>
      <c r="Q5993" s="31" t="n">
        <v>0</v>
      </c>
      <c r="R5993" s="31" t="n"/>
      <c r="S5993" s="32" t="n"/>
      <c r="T5993" s="32" t="n"/>
      <c r="V5993" t="inlineStr">
        <is>
          <t>051w3</t>
        </is>
      </c>
      <c r="X5993" t="n">
        <v>8476</v>
      </c>
      <c r="Y5993" t="inlineStr">
        <is>
          <t>76d23396-d9c5-4826-bd90-e7e979b94c83</t>
        </is>
      </c>
      <c r="Z5993" t="inlineStr">
        <is>
          <t>Matthew Wedman (OTT LW)</t>
        </is>
      </c>
    </row>
    <row r="5994">
      <c r="A5994" t="inlineStr">
        <is>
          <t>Matthew Weis</t>
        </is>
      </c>
      <c r="B5994" t="inlineStr">
        <is>
          <t>WSH</t>
        </is>
      </c>
      <c r="C5994" t="inlineStr">
        <is>
          <t>C</t>
        </is>
      </c>
      <c r="D5994" t="inlineStr">
        <is>
          <t>F</t>
        </is>
      </c>
      <c r="E5994" t="n">
        <v>31</v>
      </c>
      <c r="F5994" t="inlineStr">
        <is>
          <t>FA</t>
        </is>
      </c>
      <c r="G5994" t="inlineStr">
        <is>
          <t>FA</t>
        </is>
      </c>
      <c r="H5994" s="30" t="n">
        <v>1</v>
      </c>
      <c r="I5994" s="31" t="n">
        <v>0</v>
      </c>
      <c r="J5994" s="31" t="n"/>
      <c r="K5994" s="31" t="n">
        <v>0</v>
      </c>
      <c r="L5994" s="32" t="n"/>
      <c r="M5994" s="31" t="n">
        <v>0</v>
      </c>
      <c r="N5994" s="31" t="n">
        <v>0</v>
      </c>
      <c r="O5994" s="31" t="n"/>
      <c r="P5994" s="31" t="n"/>
      <c r="Q5994" s="31" t="n">
        <v>0</v>
      </c>
      <c r="R5994" s="31" t="n"/>
      <c r="S5994" s="32" t="n"/>
      <c r="T5994" s="32" t="n"/>
      <c r="V5994" t="inlineStr">
        <is>
          <t>04xat</t>
        </is>
      </c>
      <c r="X5994" t="n">
        <v>8153</v>
      </c>
      <c r="Z5994" t="inlineStr">
        <is>
          <t>Matthew Weis (WSH C)</t>
        </is>
      </c>
    </row>
    <row r="5995">
      <c r="A5995" t="inlineStr">
        <is>
          <t>Matthew Zay</t>
        </is>
      </c>
      <c r="B5995" t="inlineStr">
        <is>
          <t>OTT</t>
        </is>
      </c>
      <c r="C5995" t="inlineStr">
        <is>
          <t>C</t>
        </is>
      </c>
      <c r="D5995" t="inlineStr">
        <is>
          <t>F</t>
        </is>
      </c>
      <c r="E5995" t="n">
        <v>35</v>
      </c>
      <c r="F5995" t="inlineStr">
        <is>
          <t>FA</t>
        </is>
      </c>
      <c r="G5995" t="inlineStr">
        <is>
          <t>FA</t>
        </is>
      </c>
      <c r="H5995" s="30" t="n">
        <v>1</v>
      </c>
      <c r="I5995" s="31" t="n">
        <v>0</v>
      </c>
      <c r="J5995" s="31" t="n"/>
      <c r="K5995" s="31" t="n">
        <v>0</v>
      </c>
      <c r="L5995" s="32" t="n"/>
      <c r="M5995" s="31" t="n">
        <v>0</v>
      </c>
      <c r="N5995" s="31" t="n">
        <v>0</v>
      </c>
      <c r="O5995" s="31" t="n"/>
      <c r="P5995" s="31" t="n"/>
      <c r="Q5995" s="31" t="n">
        <v>0</v>
      </c>
      <c r="R5995" s="31" t="n"/>
      <c r="S5995" s="32" t="n"/>
      <c r="T5995" s="32" t="n"/>
      <c r="V5995" t="inlineStr">
        <is>
          <t>03ang</t>
        </is>
      </c>
      <c r="X5995" t="n">
        <v>7050</v>
      </c>
      <c r="Z5995" t="inlineStr">
        <is>
          <t>Matthew Zay (OTT C)</t>
        </is>
      </c>
    </row>
    <row r="5996">
      <c r="A5996" t="inlineStr">
        <is>
          <t>Matthias Asperup</t>
        </is>
      </c>
      <c r="B5996" t="inlineStr">
        <is>
          <t>(N/A)</t>
        </is>
      </c>
      <c r="C5996" t="inlineStr">
        <is>
          <t>LW</t>
        </is>
      </c>
      <c r="D5996" t="inlineStr">
        <is>
          <t>F</t>
        </is>
      </c>
      <c r="E5996" t="n">
        <v>31</v>
      </c>
      <c r="F5996" t="inlineStr">
        <is>
          <t>FA</t>
        </is>
      </c>
      <c r="G5996" t="inlineStr">
        <is>
          <t>FA</t>
        </is>
      </c>
      <c r="H5996" s="30" t="n">
        <v>1</v>
      </c>
      <c r="I5996" s="31" t="n">
        <v>0</v>
      </c>
      <c r="J5996" s="31" t="n"/>
      <c r="K5996" s="31" t="n">
        <v>0</v>
      </c>
      <c r="L5996" s="32" t="n"/>
      <c r="M5996" s="31" t="n">
        <v>0</v>
      </c>
      <c r="N5996" s="31" t="n">
        <v>0</v>
      </c>
      <c r="O5996" s="31" t="n"/>
      <c r="P5996" s="31" t="n"/>
      <c r="Q5996" s="31" t="n">
        <v>0</v>
      </c>
      <c r="R5996" s="31" t="n"/>
      <c r="S5996" s="32" t="n"/>
      <c r="T5996" s="32" t="n"/>
      <c r="V5996" t="inlineStr">
        <is>
          <t>05ykh</t>
        </is>
      </c>
      <c r="Z5996" t="inlineStr">
        <is>
          <t>Matthias Asperup ((N/A) LW)</t>
        </is>
      </c>
    </row>
    <row r="5997">
      <c r="A5997" t="inlineStr">
        <is>
          <t>Matthias Plachta</t>
        </is>
      </c>
      <c r="B5997" t="inlineStr">
        <is>
          <t>(N/A)</t>
        </is>
      </c>
      <c r="C5997" t="inlineStr">
        <is>
          <t>C</t>
        </is>
      </c>
      <c r="D5997" t="inlineStr">
        <is>
          <t>F</t>
        </is>
      </c>
      <c r="E5997" t="n">
        <v>35</v>
      </c>
      <c r="F5997" t="inlineStr">
        <is>
          <t>FA</t>
        </is>
      </c>
      <c r="G5997" t="inlineStr">
        <is>
          <t>FA</t>
        </is>
      </c>
      <c r="H5997" s="30" t="n">
        <v>1</v>
      </c>
      <c r="I5997" s="31" t="n">
        <v>0</v>
      </c>
      <c r="J5997" s="31" t="n"/>
      <c r="K5997" s="31" t="n">
        <v>0</v>
      </c>
      <c r="L5997" s="32" t="n"/>
      <c r="M5997" s="31" t="n">
        <v>0</v>
      </c>
      <c r="N5997" s="31" t="n">
        <v>0</v>
      </c>
      <c r="O5997" s="31" t="n"/>
      <c r="P5997" s="31" t="n"/>
      <c r="Q5997" s="31" t="n">
        <v>0</v>
      </c>
      <c r="R5997" s="31" t="n"/>
      <c r="S5997" s="32" t="n"/>
      <c r="T5997" s="32" t="n"/>
      <c r="V5997" t="inlineStr">
        <is>
          <t>03pay</t>
        </is>
      </c>
      <c r="W5997" t="n">
        <v>5032</v>
      </c>
      <c r="X5997" t="n">
        <v>6736</v>
      </c>
      <c r="Z5997" t="inlineStr">
        <is>
          <t>Matthias Plachta ((N/A) C)</t>
        </is>
      </c>
    </row>
    <row r="5998">
      <c r="A5998" t="inlineStr">
        <is>
          <t>Mattias Backman</t>
        </is>
      </c>
      <c r="B5998" t="inlineStr">
        <is>
          <t>(N/A)</t>
        </is>
      </c>
      <c r="C5998" t="inlineStr">
        <is>
          <t>D</t>
        </is>
      </c>
      <c r="D5998" t="inlineStr">
        <is>
          <t>D</t>
        </is>
      </c>
      <c r="E5998" t="n">
        <v>33</v>
      </c>
      <c r="F5998" t="inlineStr">
        <is>
          <t>FA</t>
        </is>
      </c>
      <c r="G5998" t="inlineStr">
        <is>
          <t>FA</t>
        </is>
      </c>
      <c r="H5998" s="30" t="n">
        <v>1</v>
      </c>
      <c r="I5998" s="31" t="n">
        <v>0</v>
      </c>
      <c r="J5998" s="31" t="n"/>
      <c r="K5998" s="31" t="n">
        <v>0</v>
      </c>
      <c r="L5998" s="32" t="n"/>
      <c r="M5998" s="31" t="n">
        <v>0</v>
      </c>
      <c r="N5998" s="31" t="n">
        <v>0</v>
      </c>
      <c r="O5998" s="31" t="n"/>
      <c r="P5998" s="31" t="n"/>
      <c r="Q5998" s="31" t="n">
        <v>0</v>
      </c>
      <c r="R5998" s="31" t="n"/>
      <c r="S5998" s="32" t="n"/>
      <c r="T5998" s="32" t="n"/>
      <c r="V5998" t="inlineStr">
        <is>
          <t>02fzc</t>
        </is>
      </c>
      <c r="W5998" t="n">
        <v>4140</v>
      </c>
      <c r="X5998" t="n">
        <v>5511</v>
      </c>
      <c r="Z5998" t="inlineStr">
        <is>
          <t>Mattias Backman ((N/A) D)</t>
        </is>
      </c>
    </row>
    <row r="5999">
      <c r="A5999" t="inlineStr">
        <is>
          <t>Mattias Elfstrom</t>
        </is>
      </c>
      <c r="B5999" t="inlineStr">
        <is>
          <t>DET</t>
        </is>
      </c>
      <c r="C5999" t="inlineStr">
        <is>
          <t>LW</t>
        </is>
      </c>
      <c r="D5999" t="inlineStr">
        <is>
          <t>F</t>
        </is>
      </c>
      <c r="E5999" t="n">
        <v>29</v>
      </c>
      <c r="F5999" t="inlineStr">
        <is>
          <t>FA</t>
        </is>
      </c>
      <c r="G5999" t="inlineStr">
        <is>
          <t>FA</t>
        </is>
      </c>
      <c r="H5999" s="30" t="n">
        <v>1</v>
      </c>
      <c r="I5999" s="31" t="n">
        <v>0</v>
      </c>
      <c r="J5999" s="31" t="n"/>
      <c r="K5999" s="31" t="n">
        <v>0</v>
      </c>
      <c r="L5999" s="32" t="n"/>
      <c r="M5999" s="31" t="n">
        <v>0</v>
      </c>
      <c r="N5999" s="31" t="n">
        <v>0</v>
      </c>
      <c r="O5999" s="31" t="n"/>
      <c r="P5999" s="31" t="n"/>
      <c r="Q5999" s="31" t="n">
        <v>0</v>
      </c>
      <c r="R5999" s="31" t="n"/>
      <c r="S5999" s="32" t="n"/>
      <c r="T5999" s="32" t="n"/>
      <c r="V5999" t="inlineStr">
        <is>
          <t>0430j</t>
        </is>
      </c>
      <c r="X5999" t="n">
        <v>7315</v>
      </c>
      <c r="Z5999" t="inlineStr">
        <is>
          <t>Mattias Elfstrom (DET LW)</t>
        </is>
      </c>
    </row>
    <row r="6000">
      <c r="A6000" t="inlineStr">
        <is>
          <t>Mattias Goransson</t>
        </is>
      </c>
      <c r="B6000" t="inlineStr">
        <is>
          <t>(N/A)</t>
        </is>
      </c>
      <c r="C6000" t="inlineStr">
        <is>
          <t>D</t>
        </is>
      </c>
      <c r="D6000" t="inlineStr">
        <is>
          <t>D</t>
        </is>
      </c>
      <c r="E6000" t="n">
        <v>31</v>
      </c>
      <c r="F6000" t="inlineStr">
        <is>
          <t>FA</t>
        </is>
      </c>
      <c r="G6000" t="inlineStr">
        <is>
          <t>FA</t>
        </is>
      </c>
      <c r="H6000" s="30" t="n">
        <v>1</v>
      </c>
      <c r="I6000" s="31" t="n">
        <v>0</v>
      </c>
      <c r="J6000" s="31" t="n"/>
      <c r="K6000" s="31" t="n">
        <v>0</v>
      </c>
      <c r="L6000" s="32" t="n"/>
      <c r="M6000" s="31" t="n">
        <v>0</v>
      </c>
      <c r="N6000" s="31" t="n">
        <v>0</v>
      </c>
      <c r="O6000" s="31" t="n"/>
      <c r="P6000" s="31" t="n"/>
      <c r="Q6000" s="31" t="n">
        <v>0</v>
      </c>
      <c r="R6000" s="31" t="n"/>
      <c r="S6000" s="32" t="n"/>
      <c r="T6000" s="32" t="n"/>
      <c r="V6000" t="inlineStr">
        <is>
          <t>04aog</t>
        </is>
      </c>
      <c r="Z6000" t="inlineStr">
        <is>
          <t>Mattias Goransson ((N/A) D)</t>
        </is>
      </c>
    </row>
    <row r="6001">
      <c r="A6001" t="inlineStr">
        <is>
          <t>Mattias Havelid</t>
        </is>
      </c>
      <c r="B6001" t="inlineStr">
        <is>
          <t>SJS</t>
        </is>
      </c>
      <c r="C6001" t="inlineStr">
        <is>
          <t>D</t>
        </is>
      </c>
      <c r="D6001" t="inlineStr">
        <is>
          <t>D</t>
        </is>
      </c>
      <c r="E6001" t="n">
        <v>22</v>
      </c>
      <c r="F6001" t="inlineStr">
        <is>
          <t>T</t>
        </is>
      </c>
      <c r="G6001" t="inlineStr">
        <is>
          <t>Mike</t>
        </is>
      </c>
      <c r="H6001" s="30" t="n">
        <v>905000</v>
      </c>
      <c r="I6001" s="31" t="n">
        <v>0</v>
      </c>
      <c r="J6001" s="31" t="n"/>
      <c r="K6001" s="31" t="n">
        <v>0</v>
      </c>
      <c r="L6001" s="32" t="n"/>
      <c r="M6001" s="31" t="n">
        <v>0</v>
      </c>
      <c r="N6001" s="31" t="n">
        <v>0</v>
      </c>
      <c r="O6001" s="31" t="n"/>
      <c r="P6001" s="31" t="n"/>
      <c r="Q6001" s="31" t="n">
        <v>0</v>
      </c>
      <c r="R6001" s="31" t="n"/>
      <c r="S6001" s="32" t="n"/>
      <c r="T6001" s="32" t="n"/>
      <c r="V6001" t="inlineStr">
        <is>
          <t>05ww9</t>
        </is>
      </c>
      <c r="W6001" t="n">
        <v>6732</v>
      </c>
      <c r="Y6001" t="inlineStr">
        <is>
          <t>0e5a0076-5631-40f7-b7fa-be4cb077f3e4</t>
        </is>
      </c>
      <c r="Z6001" t="inlineStr">
        <is>
          <t>Mattias Havelid (SJS D)</t>
        </is>
      </c>
    </row>
    <row r="6002">
      <c r="A6002" t="inlineStr">
        <is>
          <t>Mattias Karlsson</t>
        </is>
      </c>
      <c r="B6002" t="inlineStr">
        <is>
          <t>(N/A)</t>
        </is>
      </c>
      <c r="C6002" t="inlineStr">
        <is>
          <t>D</t>
        </is>
      </c>
      <c r="D6002" t="inlineStr">
        <is>
          <t>D</t>
        </is>
      </c>
      <c r="E6002" t="n">
        <v>41</v>
      </c>
      <c r="F6002" t="inlineStr">
        <is>
          <t>FA</t>
        </is>
      </c>
      <c r="G6002" t="inlineStr">
        <is>
          <t>FA</t>
        </is>
      </c>
      <c r="H6002" s="30" t="n">
        <v>1</v>
      </c>
      <c r="I6002" s="31" t="n">
        <v>0</v>
      </c>
      <c r="J6002" s="31" t="n"/>
      <c r="K6002" s="31" t="n">
        <v>0</v>
      </c>
      <c r="L6002" s="32" t="n"/>
      <c r="M6002" s="31" t="n">
        <v>0</v>
      </c>
      <c r="N6002" s="31" t="n">
        <v>0</v>
      </c>
      <c r="O6002" s="31" t="n"/>
      <c r="P6002" s="31" t="n"/>
      <c r="Q6002" s="31" t="n">
        <v>0</v>
      </c>
      <c r="R6002" s="31" t="n"/>
      <c r="S6002" s="32" t="n"/>
      <c r="T6002" s="32" t="n"/>
      <c r="V6002" t="inlineStr">
        <is>
          <t>004jj</t>
        </is>
      </c>
      <c r="X6002" t="n">
        <v>4225</v>
      </c>
      <c r="Z6002" t="inlineStr">
        <is>
          <t>Mattias Karlsson ((N/A) D)</t>
        </is>
      </c>
    </row>
    <row r="6003">
      <c r="A6003" t="inlineStr">
        <is>
          <t>Mattias Lindstrom</t>
        </is>
      </c>
      <c r="B6003" t="inlineStr">
        <is>
          <t>(N/A)</t>
        </is>
      </c>
      <c r="C6003" t="inlineStr">
        <is>
          <t>LW</t>
        </is>
      </c>
      <c r="D6003" t="inlineStr">
        <is>
          <t>F</t>
        </is>
      </c>
      <c r="E6003" t="n">
        <v>35</v>
      </c>
      <c r="F6003" t="inlineStr">
        <is>
          <t>FA</t>
        </is>
      </c>
      <c r="G6003" t="inlineStr">
        <is>
          <t>FA</t>
        </is>
      </c>
      <c r="H6003" s="30" t="n">
        <v>1</v>
      </c>
      <c r="I6003" s="31" t="n">
        <v>0</v>
      </c>
      <c r="J6003" s="31" t="n"/>
      <c r="K6003" s="31" t="n">
        <v>0</v>
      </c>
      <c r="L6003" s="32" t="n"/>
      <c r="M6003" s="31" t="n">
        <v>0</v>
      </c>
      <c r="N6003" s="31" t="n">
        <v>0</v>
      </c>
      <c r="O6003" s="31" t="n"/>
      <c r="P6003" s="31" t="n"/>
      <c r="Q6003" s="31" t="n">
        <v>0</v>
      </c>
      <c r="R6003" s="31" t="n"/>
      <c r="S6003" s="32" t="n"/>
      <c r="T6003" s="32" t="n"/>
      <c r="V6003" t="inlineStr">
        <is>
          <t>01mzo</t>
        </is>
      </c>
      <c r="W6003" t="n">
        <v>3347</v>
      </c>
      <c r="X6003" t="n">
        <v>5352</v>
      </c>
      <c r="Z6003" t="inlineStr">
        <is>
          <t>Mattias Lindstrom ((N/A) LW)</t>
        </is>
      </c>
    </row>
    <row r="6004">
      <c r="A6004" t="inlineStr">
        <is>
          <t>Mattias Modig</t>
        </is>
      </c>
      <c r="B6004" t="inlineStr">
        <is>
          <t>(N/A)</t>
        </is>
      </c>
      <c r="C6004" t="inlineStr">
        <is>
          <t>G</t>
        </is>
      </c>
      <c r="D6004" t="inlineStr">
        <is>
          <t>G</t>
        </is>
      </c>
      <c r="E6004" t="n">
        <v>39</v>
      </c>
      <c r="F6004" t="inlineStr">
        <is>
          <t>FA</t>
        </is>
      </c>
      <c r="G6004" t="inlineStr">
        <is>
          <t>FA</t>
        </is>
      </c>
      <c r="H6004" s="30" t="n">
        <v>1</v>
      </c>
      <c r="I6004" s="31" t="n">
        <v>0</v>
      </c>
      <c r="J6004" s="31" t="n"/>
      <c r="K6004" s="31" t="n">
        <v>0</v>
      </c>
      <c r="L6004" s="32" t="n"/>
      <c r="M6004" s="31" t="n">
        <v>0</v>
      </c>
      <c r="N6004" s="31" t="n">
        <v>0</v>
      </c>
      <c r="O6004" s="31" t="n"/>
      <c r="P6004" s="31" t="n"/>
      <c r="Q6004" s="31" t="n">
        <v>0</v>
      </c>
      <c r="R6004" s="31" t="n"/>
      <c r="S6004" s="32" t="n"/>
      <c r="T6004" s="32" t="n"/>
      <c r="V6004" t="inlineStr">
        <is>
          <t>01uoe</t>
        </is>
      </c>
      <c r="X6004" t="n">
        <v>4931</v>
      </c>
      <c r="Z6004" t="inlineStr">
        <is>
          <t>Mattias Modig ((N/A) G)</t>
        </is>
      </c>
    </row>
    <row r="6005">
      <c r="A6005" t="inlineStr">
        <is>
          <t>Mattias Norlinder</t>
        </is>
      </c>
      <c r="B6005" t="inlineStr">
        <is>
          <t>(N/A)</t>
        </is>
      </c>
      <c r="C6005" t="inlineStr">
        <is>
          <t>D</t>
        </is>
      </c>
      <c r="D6005" t="inlineStr">
        <is>
          <t>D</t>
        </is>
      </c>
      <c r="E6005" t="n">
        <v>26</v>
      </c>
      <c r="F6005" t="inlineStr">
        <is>
          <t>FA</t>
        </is>
      </c>
      <c r="G6005" t="inlineStr">
        <is>
          <t>FA</t>
        </is>
      </c>
      <c r="H6005" s="30" t="n">
        <v>1</v>
      </c>
      <c r="I6005" s="31" t="n">
        <v>0</v>
      </c>
      <c r="J6005" s="31" t="n"/>
      <c r="K6005" s="31" t="n">
        <v>0</v>
      </c>
      <c r="L6005" s="32" t="n"/>
      <c r="M6005" s="31" t="n">
        <v>0</v>
      </c>
      <c r="N6005" s="31" t="n">
        <v>0</v>
      </c>
      <c r="O6005" s="31" t="n"/>
      <c r="P6005" s="31" t="n"/>
      <c r="Q6005" s="31" t="n">
        <v>0</v>
      </c>
      <c r="R6005" s="31" t="n"/>
      <c r="S6005" s="32" t="n"/>
      <c r="T6005" s="32" t="n"/>
      <c r="V6005" t="inlineStr">
        <is>
          <t>04zoq</t>
        </is>
      </c>
      <c r="W6005" t="n">
        <v>6082</v>
      </c>
      <c r="Y6005" t="inlineStr">
        <is>
          <t>2f21246c-2f5e-430b-b60d-4e01fe3aa196</t>
        </is>
      </c>
      <c r="Z6005" t="inlineStr">
        <is>
          <t>Mattias Norlinder ((N/A) D)</t>
        </is>
      </c>
    </row>
    <row r="6006">
      <c r="A6006" t="inlineStr">
        <is>
          <t>Mattias Ritola</t>
        </is>
      </c>
      <c r="B6006" t="inlineStr">
        <is>
          <t>TBL</t>
        </is>
      </c>
      <c r="C6006" t="inlineStr">
        <is>
          <t>C</t>
        </is>
      </c>
      <c r="D6006" t="inlineStr">
        <is>
          <t>F</t>
        </is>
      </c>
      <c r="E6006" t="n">
        <v>39</v>
      </c>
      <c r="F6006" t="inlineStr">
        <is>
          <t>FA</t>
        </is>
      </c>
      <c r="G6006" t="inlineStr">
        <is>
          <t>FA</t>
        </is>
      </c>
      <c r="H6006" s="30" t="n">
        <v>1</v>
      </c>
      <c r="I6006" s="31" t="n">
        <v>0</v>
      </c>
      <c r="J6006" s="31" t="n"/>
      <c r="K6006" s="31" t="n">
        <v>0</v>
      </c>
      <c r="L6006" s="32" t="n"/>
      <c r="M6006" s="31" t="n">
        <v>0</v>
      </c>
      <c r="N6006" s="31" t="n">
        <v>0</v>
      </c>
      <c r="O6006" s="31" t="n"/>
      <c r="P6006" s="31" t="n"/>
      <c r="Q6006" s="31" t="n">
        <v>0</v>
      </c>
      <c r="R6006" s="31" t="n"/>
      <c r="S6006" s="32" t="n"/>
      <c r="T6006" s="32" t="n"/>
      <c r="V6006" t="inlineStr">
        <is>
          <t>003pt</t>
        </is>
      </c>
      <c r="W6006" t="n">
        <v>2894</v>
      </c>
      <c r="X6006" t="n">
        <v>4219</v>
      </c>
      <c r="Z6006" t="inlineStr">
        <is>
          <t>Mattias Ritola (TBL C)</t>
        </is>
      </c>
    </row>
    <row r="6007">
      <c r="A6007" t="inlineStr">
        <is>
          <t>Mattias Sholl</t>
        </is>
      </c>
      <c r="B6007" t="inlineStr">
        <is>
          <t>LAK</t>
        </is>
      </c>
      <c r="C6007" t="inlineStr">
        <is>
          <t>G</t>
        </is>
      </c>
      <c r="D6007" t="inlineStr">
        <is>
          <t>G</t>
        </is>
      </c>
      <c r="E6007" t="n">
        <v>25</v>
      </c>
      <c r="F6007" t="inlineStr">
        <is>
          <t>FA</t>
        </is>
      </c>
      <c r="G6007" t="inlineStr">
        <is>
          <t>FA</t>
        </is>
      </c>
      <c r="H6007" s="30" t="n">
        <v>1</v>
      </c>
      <c r="I6007" s="31" t="n">
        <v>0</v>
      </c>
      <c r="J6007" s="31" t="n"/>
      <c r="K6007" s="31" t="n">
        <v>0</v>
      </c>
      <c r="L6007" s="32" t="n"/>
      <c r="M6007" s="31" t="n">
        <v>0</v>
      </c>
      <c r="N6007" s="31" t="n">
        <v>0</v>
      </c>
      <c r="O6007" s="31" t="n"/>
      <c r="P6007" s="31" t="n"/>
      <c r="Q6007" s="31" t="n">
        <v>0</v>
      </c>
      <c r="R6007" s="31" t="n"/>
      <c r="S6007" s="32" t="n"/>
      <c r="T6007" s="32" t="n"/>
      <c r="V6007" t="inlineStr">
        <is>
          <t>066pm</t>
        </is>
      </c>
      <c r="Y6007" t="inlineStr">
        <is>
          <t>d0d616ef-bdb9-4a76-9c04-435cdb55ebb9</t>
        </is>
      </c>
      <c r="Z6007" t="inlineStr">
        <is>
          <t>Mattias Sholl (LAK G)</t>
        </is>
      </c>
    </row>
    <row r="6008">
      <c r="A6008" t="inlineStr">
        <is>
          <t>Mattias Sjogren</t>
        </is>
      </c>
      <c r="B6008" t="inlineStr">
        <is>
          <t>(N/A)</t>
        </is>
      </c>
      <c r="C6008" t="inlineStr">
        <is>
          <t>C</t>
        </is>
      </c>
      <c r="D6008" t="inlineStr">
        <is>
          <t>F</t>
        </is>
      </c>
      <c r="E6008" t="n">
        <v>38</v>
      </c>
      <c r="F6008" t="inlineStr">
        <is>
          <t>FA</t>
        </is>
      </c>
      <c r="G6008" t="inlineStr">
        <is>
          <t>FA</t>
        </is>
      </c>
      <c r="H6008" s="30" t="n">
        <v>1</v>
      </c>
      <c r="I6008" s="31" t="n">
        <v>0</v>
      </c>
      <c r="J6008" s="31" t="n"/>
      <c r="K6008" s="31" t="n">
        <v>0</v>
      </c>
      <c r="L6008" s="32" t="n"/>
      <c r="M6008" s="31" t="n">
        <v>0</v>
      </c>
      <c r="N6008" s="31" t="n">
        <v>0</v>
      </c>
      <c r="O6008" s="31" t="n"/>
      <c r="P6008" s="31" t="n"/>
      <c r="Q6008" s="31" t="n">
        <v>0</v>
      </c>
      <c r="R6008" s="31" t="n"/>
      <c r="S6008" s="32" t="n"/>
      <c r="T6008" s="32" t="n"/>
      <c r="V6008" t="inlineStr">
        <is>
          <t>027c9</t>
        </is>
      </c>
      <c r="W6008" t="n">
        <v>3805</v>
      </c>
      <c r="X6008" t="n">
        <v>5350</v>
      </c>
      <c r="Z6008" t="inlineStr">
        <is>
          <t>Mattias Sjogren ((N/A) C)</t>
        </is>
      </c>
    </row>
    <row r="6009">
      <c r="A6009" t="inlineStr">
        <is>
          <t>Mattias Tedenby</t>
        </is>
      </c>
      <c r="B6009" t="inlineStr">
        <is>
          <t>(N/A)</t>
        </is>
      </c>
      <c r="C6009" t="inlineStr">
        <is>
          <t>LW</t>
        </is>
      </c>
      <c r="D6009" t="inlineStr">
        <is>
          <t>F</t>
        </is>
      </c>
      <c r="E6009" t="n">
        <v>36</v>
      </c>
      <c r="F6009" t="inlineStr">
        <is>
          <t>FA</t>
        </is>
      </c>
      <c r="G6009" t="inlineStr">
        <is>
          <t>FA</t>
        </is>
      </c>
      <c r="H6009" s="30" t="n">
        <v>1</v>
      </c>
      <c r="I6009" s="31" t="n">
        <v>0</v>
      </c>
      <c r="J6009" s="31" t="n"/>
      <c r="K6009" s="31" t="n">
        <v>0</v>
      </c>
      <c r="L6009" s="32" t="n"/>
      <c r="M6009" s="31" t="n">
        <v>0</v>
      </c>
      <c r="N6009" s="31" t="n">
        <v>0</v>
      </c>
      <c r="O6009" s="31" t="n"/>
      <c r="P6009" s="31" t="n"/>
      <c r="Q6009" s="31" t="n">
        <v>0</v>
      </c>
      <c r="R6009" s="31" t="n"/>
      <c r="S6009" s="32" t="n"/>
      <c r="T6009" s="32" t="n"/>
      <c r="V6009" t="inlineStr">
        <is>
          <t>016g7</t>
        </is>
      </c>
      <c r="W6009" t="n">
        <v>3005</v>
      </c>
      <c r="X6009" t="n">
        <v>4500</v>
      </c>
      <c r="Z6009" t="inlineStr">
        <is>
          <t>Mattias Tedenby ((N/A) LW)</t>
        </is>
      </c>
    </row>
    <row r="6010">
      <c r="A6010" t="inlineStr">
        <is>
          <t>Matus Lisy</t>
        </is>
      </c>
      <c r="B6010" t="inlineStr">
        <is>
          <t>(N/A)</t>
        </is>
      </c>
      <c r="C6010" t="inlineStr">
        <is>
          <t>D</t>
        </is>
      </c>
      <c r="D6010" t="inlineStr">
        <is>
          <t>D</t>
        </is>
      </c>
      <c r="E6010" t="n">
        <v>19</v>
      </c>
      <c r="F6010" t="inlineStr">
        <is>
          <t>FA</t>
        </is>
      </c>
      <c r="G6010" t="inlineStr">
        <is>
          <t>FA</t>
        </is>
      </c>
      <c r="H6010" s="30" t="n">
        <v>1</v>
      </c>
      <c r="I6010" s="31" t="n">
        <v>0</v>
      </c>
      <c r="J6010" s="31" t="n"/>
      <c r="K6010" s="31" t="n">
        <v>0</v>
      </c>
      <c r="L6010" s="32" t="n"/>
      <c r="M6010" s="31" t="n">
        <v>0</v>
      </c>
      <c r="N6010" s="31" t="n">
        <v>0</v>
      </c>
      <c r="O6010" s="31" t="n"/>
      <c r="P6010" s="31" t="n"/>
      <c r="Q6010" s="31" t="n">
        <v>0</v>
      </c>
      <c r="R6010" s="31" t="n"/>
      <c r="S6010" s="32" t="n"/>
      <c r="T6010" s="32" t="n"/>
      <c r="V6010" t="inlineStr">
        <is>
          <t>06uwl</t>
        </is>
      </c>
      <c r="Z6010" t="inlineStr">
        <is>
          <t>Matus Lisy ((N/A) D)</t>
        </is>
      </c>
    </row>
    <row r="6011">
      <c r="A6011" t="inlineStr">
        <is>
          <t>Matvei Averochkin</t>
        </is>
      </c>
      <c r="B6011" t="inlineStr">
        <is>
          <t>(N/A)</t>
        </is>
      </c>
      <c r="C6011" t="inlineStr">
        <is>
          <t>C</t>
        </is>
      </c>
      <c r="D6011" t="inlineStr">
        <is>
          <t>F</t>
        </is>
      </c>
      <c r="E6011" t="n">
        <v>23</v>
      </c>
      <c r="F6011" t="inlineStr">
        <is>
          <t>FA</t>
        </is>
      </c>
      <c r="G6011" t="inlineStr">
        <is>
          <t>FA</t>
        </is>
      </c>
      <c r="H6011" s="30" t="n">
        <v>1</v>
      </c>
      <c r="I6011" s="31" t="n">
        <v>0</v>
      </c>
      <c r="J6011" s="31" t="n"/>
      <c r="K6011" s="31" t="n">
        <v>0</v>
      </c>
      <c r="L6011" s="32" t="n"/>
      <c r="M6011" s="31" t="n">
        <v>0</v>
      </c>
      <c r="N6011" s="31" t="n">
        <v>0</v>
      </c>
      <c r="O6011" s="31" t="n"/>
      <c r="P6011" s="31" t="n"/>
      <c r="Q6011" s="31" t="n">
        <v>0</v>
      </c>
      <c r="R6011" s="31" t="n"/>
      <c r="S6011" s="32" t="n"/>
      <c r="T6011" s="32" t="n"/>
      <c r="V6011" t="inlineStr">
        <is>
          <t>05uxi</t>
        </is>
      </c>
      <c r="Z6011" t="inlineStr">
        <is>
          <t>Matvei Averochkin ((N/A) C)</t>
        </is>
      </c>
    </row>
    <row r="6012">
      <c r="A6012" t="inlineStr">
        <is>
          <t>Matvei Babenko</t>
        </is>
      </c>
      <c r="B6012" t="inlineStr">
        <is>
          <t>(N/A)</t>
        </is>
      </c>
      <c r="C6012" t="inlineStr">
        <is>
          <t>RW</t>
        </is>
      </c>
      <c r="D6012" t="inlineStr">
        <is>
          <t>F</t>
        </is>
      </c>
      <c r="E6012" t="n">
        <v>20</v>
      </c>
      <c r="F6012" t="inlineStr">
        <is>
          <t>FA</t>
        </is>
      </c>
      <c r="G6012" t="inlineStr">
        <is>
          <t>FA</t>
        </is>
      </c>
      <c r="H6012" s="30" t="n">
        <v>1</v>
      </c>
      <c r="I6012" s="31" t="n">
        <v>0</v>
      </c>
      <c r="J6012" s="31" t="n"/>
      <c r="K6012" s="31" t="n">
        <v>0</v>
      </c>
      <c r="L6012" s="32" t="n"/>
      <c r="M6012" s="31" t="n">
        <v>0</v>
      </c>
      <c r="N6012" s="31" t="n">
        <v>0</v>
      </c>
      <c r="O6012" s="31" t="n"/>
      <c r="P6012" s="31" t="n"/>
      <c r="Q6012" s="31" t="n">
        <v>0</v>
      </c>
      <c r="R6012" s="31" t="n"/>
      <c r="S6012" s="32" t="n"/>
      <c r="T6012" s="32" t="n"/>
      <c r="V6012" t="inlineStr">
        <is>
          <t>06mh8</t>
        </is>
      </c>
      <c r="Z6012" t="inlineStr">
        <is>
          <t>Matvei Babenko ((N/A) RW)</t>
        </is>
      </c>
    </row>
    <row r="6013">
      <c r="A6013" t="inlineStr">
        <is>
          <t>Matvei Bannikov</t>
        </is>
      </c>
      <c r="B6013" t="inlineStr">
        <is>
          <t>(N/A)</t>
        </is>
      </c>
      <c r="C6013" t="inlineStr">
        <is>
          <t>RW</t>
        </is>
      </c>
      <c r="D6013" t="inlineStr">
        <is>
          <t>F</t>
        </is>
      </c>
      <c r="E6013" t="n">
        <v>24</v>
      </c>
      <c r="F6013" t="inlineStr">
        <is>
          <t>FA</t>
        </is>
      </c>
      <c r="G6013" t="inlineStr">
        <is>
          <t>FA</t>
        </is>
      </c>
      <c r="H6013" s="30" t="n">
        <v>1</v>
      </c>
      <c r="I6013" s="31" t="n">
        <v>0</v>
      </c>
      <c r="J6013" s="31" t="n"/>
      <c r="K6013" s="31" t="n">
        <v>0</v>
      </c>
      <c r="L6013" s="32" t="n"/>
      <c r="M6013" s="31" t="n">
        <v>0</v>
      </c>
      <c r="N6013" s="31" t="n">
        <v>0</v>
      </c>
      <c r="O6013" s="31" t="n"/>
      <c r="P6013" s="31" t="n"/>
      <c r="Q6013" s="31" t="n">
        <v>0</v>
      </c>
      <c r="R6013" s="31" t="n"/>
      <c r="S6013" s="32" t="n"/>
      <c r="T6013" s="32" t="n"/>
      <c r="V6013" t="inlineStr">
        <is>
          <t>05uar</t>
        </is>
      </c>
      <c r="Z6013" t="inlineStr">
        <is>
          <t>Matvei Bannikov ((N/A) RW)</t>
        </is>
      </c>
    </row>
    <row r="6014">
      <c r="A6014" t="inlineStr">
        <is>
          <t>Matvei Belianini</t>
        </is>
      </c>
      <c r="B6014" t="inlineStr">
        <is>
          <t>(N/A)</t>
        </is>
      </c>
      <c r="C6014" t="inlineStr">
        <is>
          <t>LW</t>
        </is>
      </c>
      <c r="D6014" t="inlineStr">
        <is>
          <t>F</t>
        </is>
      </c>
      <c r="E6014" t="n">
        <v>24</v>
      </c>
      <c r="F6014" t="inlineStr">
        <is>
          <t>FA</t>
        </is>
      </c>
      <c r="G6014" t="inlineStr">
        <is>
          <t>FA</t>
        </is>
      </c>
      <c r="H6014" s="30" t="n">
        <v>1</v>
      </c>
      <c r="I6014" s="31" t="n">
        <v>0</v>
      </c>
      <c r="J6014" s="31" t="n"/>
      <c r="K6014" s="31" t="n">
        <v>0</v>
      </c>
      <c r="L6014" s="32" t="n"/>
      <c r="M6014" s="31" t="n">
        <v>0</v>
      </c>
      <c r="N6014" s="31" t="n">
        <v>0</v>
      </c>
      <c r="O6014" s="31" t="n"/>
      <c r="P6014" s="31" t="n"/>
      <c r="Q6014" s="31" t="n">
        <v>0</v>
      </c>
      <c r="R6014" s="31" t="n"/>
      <c r="S6014" s="32" t="n"/>
      <c r="T6014" s="32" t="n"/>
      <c r="V6014" t="inlineStr">
        <is>
          <t>04zj6</t>
        </is>
      </c>
      <c r="Z6014" t="inlineStr">
        <is>
          <t>Matvei Belianini ((N/A) LW)</t>
        </is>
      </c>
    </row>
    <row r="6015">
      <c r="A6015" t="inlineStr">
        <is>
          <t>Matvei Karasyov</t>
        </is>
      </c>
      <c r="B6015" t="inlineStr">
        <is>
          <t>(N/A)</t>
        </is>
      </c>
      <c r="C6015" t="inlineStr">
        <is>
          <t>D</t>
        </is>
      </c>
      <c r="D6015" t="inlineStr">
        <is>
          <t>D</t>
        </is>
      </c>
      <c r="E6015" t="n">
        <v>18</v>
      </c>
      <c r="F6015" t="inlineStr">
        <is>
          <t>FA</t>
        </is>
      </c>
      <c r="G6015" t="inlineStr">
        <is>
          <t>FA</t>
        </is>
      </c>
      <c r="H6015" s="30" t="n">
        <v>1</v>
      </c>
      <c r="I6015" s="31" t="n">
        <v>0</v>
      </c>
      <c r="J6015" s="31" t="n"/>
      <c r="K6015" s="31" t="n">
        <v>0</v>
      </c>
      <c r="L6015" s="32" t="n"/>
      <c r="M6015" s="31" t="n">
        <v>0</v>
      </c>
      <c r="N6015" s="31" t="n">
        <v>0</v>
      </c>
      <c r="O6015" s="31" t="n"/>
      <c r="P6015" s="31" t="n"/>
      <c r="Q6015" s="31" t="n">
        <v>0</v>
      </c>
      <c r="R6015" s="31" t="n"/>
      <c r="S6015" s="32" t="n"/>
      <c r="T6015" s="32" t="n"/>
      <c r="V6015" t="inlineStr">
        <is>
          <t>0791a</t>
        </is>
      </c>
      <c r="Z6015" t="inlineStr">
        <is>
          <t>Matvei Karasyov ((N/A) D)</t>
        </is>
      </c>
    </row>
    <row r="6016">
      <c r="A6016" t="inlineStr">
        <is>
          <t>Matvei Karbainov</t>
        </is>
      </c>
      <c r="B6016" t="inlineStr">
        <is>
          <t>(N/A)</t>
        </is>
      </c>
      <c r="C6016" t="inlineStr">
        <is>
          <t>G</t>
        </is>
      </c>
      <c r="D6016" t="inlineStr">
        <is>
          <t>G</t>
        </is>
      </c>
      <c r="E6016" t="n">
        <v>18</v>
      </c>
      <c r="F6016" t="inlineStr">
        <is>
          <t>FA</t>
        </is>
      </c>
      <c r="G6016" t="inlineStr">
        <is>
          <t>FA</t>
        </is>
      </c>
      <c r="H6016" s="30" t="n">
        <v>1</v>
      </c>
      <c r="I6016" s="31" t="n">
        <v>0</v>
      </c>
      <c r="J6016" s="31" t="n"/>
      <c r="K6016" s="31" t="n">
        <v>0</v>
      </c>
      <c r="L6016" s="32" t="n"/>
      <c r="M6016" s="31" t="n">
        <v>0</v>
      </c>
      <c r="N6016" s="31" t="n">
        <v>0</v>
      </c>
      <c r="O6016" s="31" t="n"/>
      <c r="P6016" s="31" t="n"/>
      <c r="Q6016" s="31" t="n">
        <v>0</v>
      </c>
      <c r="R6016" s="31" t="n"/>
      <c r="S6016" s="32" t="n"/>
      <c r="T6016" s="32" t="n"/>
      <c r="V6016" t="inlineStr">
        <is>
          <t>077wn</t>
        </is>
      </c>
      <c r="Z6016" t="inlineStr">
        <is>
          <t>Matvei Karbainov ((N/A) G)</t>
        </is>
      </c>
    </row>
    <row r="6017">
      <c r="A6017" t="inlineStr">
        <is>
          <t>Matvei Korotky</t>
        </is>
      </c>
      <c r="B6017" t="inlineStr">
        <is>
          <t>STL</t>
        </is>
      </c>
      <c r="C6017" t="inlineStr">
        <is>
          <t>C</t>
        </is>
      </c>
      <c r="D6017" t="inlineStr">
        <is>
          <t>F</t>
        </is>
      </c>
      <c r="E6017" t="n">
        <v>20</v>
      </c>
      <c r="F6017" t="inlineStr">
        <is>
          <t>FA</t>
        </is>
      </c>
      <c r="G6017" t="inlineStr">
        <is>
          <t>FA</t>
        </is>
      </c>
      <c r="H6017" s="30" t="n">
        <v>1</v>
      </c>
      <c r="I6017" s="31" t="n">
        <v>0</v>
      </c>
      <c r="J6017" s="31" t="n"/>
      <c r="K6017" s="31" t="n">
        <v>0</v>
      </c>
      <c r="L6017" s="32" t="n"/>
      <c r="M6017" s="31" t="n">
        <v>0</v>
      </c>
      <c r="N6017" s="31" t="n">
        <v>0</v>
      </c>
      <c r="O6017" s="31" t="n"/>
      <c r="P6017" s="31" t="n"/>
      <c r="Q6017" s="31" t="n">
        <v>0</v>
      </c>
      <c r="R6017" s="31" t="n"/>
      <c r="S6017" s="32" t="n"/>
      <c r="T6017" s="32" t="n"/>
      <c r="V6017" t="inlineStr">
        <is>
          <t>06mcs</t>
        </is>
      </c>
      <c r="Y6017" t="inlineStr">
        <is>
          <t>30fec36d-8c74-4b24-889a-fbf9ce4feb77</t>
        </is>
      </c>
      <c r="Z6017" t="inlineStr">
        <is>
          <t>Matvei Korotky (STL C)</t>
        </is>
      </c>
    </row>
    <row r="6018">
      <c r="A6018" t="inlineStr">
        <is>
          <t>Matvei Kotkov</t>
        </is>
      </c>
      <c r="B6018" t="inlineStr">
        <is>
          <t>BOS</t>
        </is>
      </c>
      <c r="C6018" t="inlineStr">
        <is>
          <t>RW</t>
        </is>
      </c>
      <c r="D6018" t="inlineStr">
        <is>
          <t>F</t>
        </is>
      </c>
      <c r="E6018" t="n">
        <v>18</v>
      </c>
      <c r="F6018" t="inlineStr">
        <is>
          <t>FA</t>
        </is>
      </c>
      <c r="G6018" t="inlineStr">
        <is>
          <t>FA</t>
        </is>
      </c>
      <c r="H6018" s="30" t="n">
        <v>1</v>
      </c>
      <c r="I6018" s="31" t="n">
        <v>0</v>
      </c>
      <c r="J6018" s="31" t="n"/>
      <c r="K6018" s="31" t="n">
        <v>0</v>
      </c>
      <c r="L6018" s="32" t="n"/>
      <c r="M6018" s="31" t="n">
        <v>0</v>
      </c>
      <c r="N6018" s="31" t="n">
        <v>0</v>
      </c>
      <c r="O6018" s="31" t="n"/>
      <c r="P6018" s="31" t="n"/>
      <c r="Q6018" s="31" t="n">
        <v>0</v>
      </c>
      <c r="R6018" s="31" t="n"/>
      <c r="S6018" s="32" t="n"/>
      <c r="T6018" s="32" t="n"/>
      <c r="V6018" t="inlineStr">
        <is>
          <t>07693</t>
        </is>
      </c>
      <c r="Y6018" t="inlineStr">
        <is>
          <t>062cb73a-a68f-4f39-b4eb-5f64644ac457</t>
        </is>
      </c>
      <c r="Z6018" t="inlineStr">
        <is>
          <t>Matvei Kotkov (BOS RW)</t>
        </is>
      </c>
    </row>
    <row r="6019">
      <c r="A6019" t="inlineStr">
        <is>
          <t>Matvei Nadvorny</t>
        </is>
      </c>
      <c r="B6019" t="inlineStr">
        <is>
          <t>(N/A)</t>
        </is>
      </c>
      <c r="C6019" t="inlineStr">
        <is>
          <t>LW</t>
        </is>
      </c>
      <c r="D6019" t="inlineStr">
        <is>
          <t>F</t>
        </is>
      </c>
      <c r="E6019" t="n">
        <v>23</v>
      </c>
      <c r="F6019" t="inlineStr">
        <is>
          <t>FA</t>
        </is>
      </c>
      <c r="G6019" t="inlineStr">
        <is>
          <t>FA</t>
        </is>
      </c>
      <c r="H6019" s="30" t="n">
        <v>1</v>
      </c>
      <c r="I6019" s="31" t="n">
        <v>0</v>
      </c>
      <c r="J6019" s="31" t="n"/>
      <c r="K6019" s="31" t="n">
        <v>0</v>
      </c>
      <c r="L6019" s="32" t="n"/>
      <c r="M6019" s="31" t="n">
        <v>0</v>
      </c>
      <c r="N6019" s="31" t="n">
        <v>0</v>
      </c>
      <c r="O6019" s="31" t="n"/>
      <c r="P6019" s="31" t="n"/>
      <c r="Q6019" s="31" t="n">
        <v>0</v>
      </c>
      <c r="R6019" s="31" t="n"/>
      <c r="S6019" s="32" t="n"/>
      <c r="T6019" s="32" t="n"/>
      <c r="V6019" t="inlineStr">
        <is>
          <t>05u3p</t>
        </is>
      </c>
      <c r="Z6019" t="inlineStr">
        <is>
          <t>Matvei Nadvorny ((N/A) LW)</t>
        </is>
      </c>
    </row>
    <row r="6020">
      <c r="A6020" t="inlineStr">
        <is>
          <t>Matvei Nikonovich</t>
        </is>
      </c>
      <c r="B6020" t="inlineStr">
        <is>
          <t>PIT</t>
        </is>
      </c>
      <c r="C6020" t="inlineStr">
        <is>
          <t>G</t>
        </is>
      </c>
      <c r="D6020" t="inlineStr">
        <is>
          <t>G</t>
        </is>
      </c>
      <c r="E6020" t="n">
        <v>18</v>
      </c>
      <c r="F6020" t="inlineStr">
        <is>
          <t>FA</t>
        </is>
      </c>
      <c r="G6020" t="inlineStr">
        <is>
          <t>FA</t>
        </is>
      </c>
      <c r="H6020" s="30" t="n">
        <v>1</v>
      </c>
      <c r="I6020" s="31" t="n">
        <v>0</v>
      </c>
      <c r="J6020" s="31" t="n"/>
      <c r="K6020" s="31" t="n">
        <v>0</v>
      </c>
      <c r="L6020" s="32" t="n"/>
      <c r="M6020" s="31" t="n">
        <v>0</v>
      </c>
      <c r="N6020" s="31" t="n">
        <v>0</v>
      </c>
      <c r="O6020" s="31" t="n"/>
      <c r="P6020" s="31" t="n"/>
      <c r="Q6020" s="31" t="n">
        <v>0</v>
      </c>
      <c r="R6020" s="31" t="n"/>
      <c r="S6020" s="32" t="n"/>
      <c r="T6020" s="32" t="n"/>
      <c r="V6020" t="inlineStr">
        <is>
          <t>076y0</t>
        </is>
      </c>
      <c r="Y6020" t="inlineStr">
        <is>
          <t>a4db4d50-eb52-42c1-bc28-9ba31074cca9</t>
        </is>
      </c>
      <c r="Z6020" t="inlineStr">
        <is>
          <t>Matvei Nikonovich (PIT G)</t>
        </is>
      </c>
    </row>
    <row r="6021">
      <c r="A6021" t="inlineStr">
        <is>
          <t>Matvei Petrov</t>
        </is>
      </c>
      <c r="B6021" t="inlineStr">
        <is>
          <t>(N/A)</t>
        </is>
      </c>
      <c r="C6021" t="inlineStr">
        <is>
          <t>LW</t>
        </is>
      </c>
      <c r="D6021" t="inlineStr">
        <is>
          <t>F</t>
        </is>
      </c>
      <c r="E6021" t="n">
        <v>23</v>
      </c>
      <c r="F6021" t="inlineStr">
        <is>
          <t>FA</t>
        </is>
      </c>
      <c r="G6021" t="inlineStr">
        <is>
          <t>FA</t>
        </is>
      </c>
      <c r="H6021" s="30" t="n">
        <v>1</v>
      </c>
      <c r="I6021" s="31" t="n">
        <v>0</v>
      </c>
      <c r="J6021" s="31" t="n"/>
      <c r="K6021" s="31" t="n">
        <v>0</v>
      </c>
      <c r="L6021" s="32" t="n"/>
      <c r="M6021" s="31" t="n">
        <v>0</v>
      </c>
      <c r="N6021" s="31" t="n">
        <v>0</v>
      </c>
      <c r="O6021" s="31" t="n"/>
      <c r="P6021" s="31" t="n"/>
      <c r="Q6021" s="31" t="n">
        <v>0</v>
      </c>
      <c r="R6021" s="31" t="n"/>
      <c r="S6021" s="32" t="n"/>
      <c r="T6021" s="32" t="n"/>
      <c r="V6021" t="inlineStr">
        <is>
          <t>05r2i</t>
        </is>
      </c>
      <c r="W6021" t="n">
        <v>6594</v>
      </c>
      <c r="Y6021" t="inlineStr">
        <is>
          <t>9ac4b9a9-f411-4c05-a14f-e4dd681d3cc3</t>
        </is>
      </c>
      <c r="Z6021" t="inlineStr">
        <is>
          <t>Matvei Petrov ((N/A) LW)</t>
        </is>
      </c>
    </row>
    <row r="6022">
      <c r="A6022" t="inlineStr">
        <is>
          <t>Matvei Polyakov</t>
        </is>
      </c>
      <c r="B6022" t="inlineStr">
        <is>
          <t>(N/A)</t>
        </is>
      </c>
      <c r="C6022" t="inlineStr">
        <is>
          <t>RW</t>
        </is>
      </c>
      <c r="D6022" t="inlineStr">
        <is>
          <t>F</t>
        </is>
      </c>
      <c r="E6022" t="n">
        <v>22</v>
      </c>
      <c r="F6022" t="inlineStr">
        <is>
          <t>FA</t>
        </is>
      </c>
      <c r="G6022" t="inlineStr">
        <is>
          <t>FA</t>
        </is>
      </c>
      <c r="H6022" s="30" t="n">
        <v>1</v>
      </c>
      <c r="I6022" s="31" t="n">
        <v>0</v>
      </c>
      <c r="J6022" s="31" t="n"/>
      <c r="K6022" s="31" t="n">
        <v>0</v>
      </c>
      <c r="L6022" s="32" t="n"/>
      <c r="M6022" s="31" t="n">
        <v>0</v>
      </c>
      <c r="N6022" s="31" t="n">
        <v>0</v>
      </c>
      <c r="O6022" s="31" t="n"/>
      <c r="P6022" s="31" t="n"/>
      <c r="Q6022" s="31" t="n">
        <v>0</v>
      </c>
      <c r="R6022" s="31" t="n"/>
      <c r="S6022" s="32" t="n"/>
      <c r="T6022" s="32" t="n"/>
      <c r="V6022" t="inlineStr">
        <is>
          <t>071t2</t>
        </is>
      </c>
      <c r="Z6022" t="inlineStr">
        <is>
          <t>Matvei Polyakov ((N/A) RW)</t>
        </is>
      </c>
    </row>
    <row r="6023">
      <c r="A6023" t="inlineStr">
        <is>
          <t>Matvei Shuravin</t>
        </is>
      </c>
      <c r="B6023" t="inlineStr">
        <is>
          <t>FLA</t>
        </is>
      </c>
      <c r="C6023" t="inlineStr">
        <is>
          <t>D</t>
        </is>
      </c>
      <c r="D6023" t="inlineStr">
        <is>
          <t>D</t>
        </is>
      </c>
      <c r="E6023" t="n">
        <v>20</v>
      </c>
      <c r="F6023" t="inlineStr">
        <is>
          <t>FA</t>
        </is>
      </c>
      <c r="G6023" t="inlineStr">
        <is>
          <t>FA</t>
        </is>
      </c>
      <c r="H6023" s="30" t="n">
        <v>1000000</v>
      </c>
      <c r="I6023" s="31" t="n">
        <v>0</v>
      </c>
      <c r="J6023" s="31" t="n"/>
      <c r="K6023" s="31" t="n">
        <v>0</v>
      </c>
      <c r="L6023" s="32" t="n"/>
      <c r="M6023" s="31" t="n">
        <v>0</v>
      </c>
      <c r="N6023" s="31" t="n">
        <v>0</v>
      </c>
      <c r="O6023" s="31" t="n"/>
      <c r="P6023" s="31" t="n"/>
      <c r="Q6023" s="31" t="n">
        <v>0</v>
      </c>
      <c r="R6023" s="31" t="n"/>
      <c r="S6023" s="32" t="n"/>
      <c r="T6023" s="32" t="n"/>
      <c r="V6023" t="inlineStr">
        <is>
          <t>06md3</t>
        </is>
      </c>
      <c r="W6023" t="n">
        <v>7208</v>
      </c>
      <c r="Y6023" t="inlineStr">
        <is>
          <t>3c2c7870-92d6-4edc-885a-17359da1df64</t>
        </is>
      </c>
      <c r="Z6023" t="inlineStr">
        <is>
          <t>Matvei Shuravin (FLA D)</t>
        </is>
      </c>
    </row>
    <row r="6024">
      <c r="A6024" t="inlineStr">
        <is>
          <t>Matvey Guskov</t>
        </is>
      </c>
      <c r="B6024" t="inlineStr">
        <is>
          <t>MIN</t>
        </is>
      </c>
      <c r="C6024" t="inlineStr">
        <is>
          <t>C</t>
        </is>
      </c>
      <c r="D6024" t="inlineStr">
        <is>
          <t>F</t>
        </is>
      </c>
      <c r="E6024" t="n">
        <v>25</v>
      </c>
      <c r="F6024" t="inlineStr">
        <is>
          <t>FA</t>
        </is>
      </c>
      <c r="G6024" t="inlineStr">
        <is>
          <t>FA</t>
        </is>
      </c>
      <c r="H6024" s="30" t="n">
        <v>1</v>
      </c>
      <c r="I6024" s="31" t="n">
        <v>0</v>
      </c>
      <c r="J6024" s="31" t="n"/>
      <c r="K6024" s="31" t="n">
        <v>0</v>
      </c>
      <c r="L6024" s="32" t="n"/>
      <c r="M6024" s="31" t="n">
        <v>0</v>
      </c>
      <c r="N6024" s="31" t="n">
        <v>0</v>
      </c>
      <c r="O6024" s="31" t="n"/>
      <c r="P6024" s="31" t="n"/>
      <c r="Q6024" s="31" t="n">
        <v>0</v>
      </c>
      <c r="R6024" s="31" t="n"/>
      <c r="S6024" s="32" t="n"/>
      <c r="T6024" s="32" t="n"/>
      <c r="V6024" t="inlineStr">
        <is>
          <t>04xl9</t>
        </is>
      </c>
      <c r="W6024" t="n">
        <v>6077</v>
      </c>
      <c r="X6024" t="n">
        <v>8426</v>
      </c>
      <c r="Z6024" t="inlineStr">
        <is>
          <t>Matvey Guskov (MIN C)</t>
        </is>
      </c>
    </row>
    <row r="6025">
      <c r="A6025" t="inlineStr">
        <is>
          <t>Matyas Kantner</t>
        </is>
      </c>
      <c r="B6025" t="inlineStr">
        <is>
          <t>(N/A)</t>
        </is>
      </c>
      <c r="C6025" t="inlineStr">
        <is>
          <t>LW</t>
        </is>
      </c>
      <c r="D6025" t="inlineStr">
        <is>
          <t>F</t>
        </is>
      </c>
      <c r="E6025" t="n">
        <v>28</v>
      </c>
      <c r="F6025" t="inlineStr">
        <is>
          <t>FA</t>
        </is>
      </c>
      <c r="G6025" t="inlineStr">
        <is>
          <t>FA</t>
        </is>
      </c>
      <c r="H6025" s="30" t="n">
        <v>1</v>
      </c>
      <c r="I6025" s="31" t="n">
        <v>0</v>
      </c>
      <c r="J6025" s="31" t="n"/>
      <c r="K6025" s="31" t="n">
        <v>0</v>
      </c>
      <c r="L6025" s="32" t="n"/>
      <c r="M6025" s="31" t="n">
        <v>0</v>
      </c>
      <c r="N6025" s="31" t="n">
        <v>0</v>
      </c>
      <c r="O6025" s="31" t="n"/>
      <c r="P6025" s="31" t="n"/>
      <c r="Q6025" s="31" t="n">
        <v>0</v>
      </c>
      <c r="R6025" s="31" t="n"/>
      <c r="S6025" s="32" t="n"/>
      <c r="T6025" s="32" t="n"/>
      <c r="V6025" t="inlineStr">
        <is>
          <t>06kr4</t>
        </is>
      </c>
      <c r="Z6025" t="inlineStr">
        <is>
          <t>Matyas Kantner ((N/A) LW)</t>
        </is>
      </c>
    </row>
    <row r="6026">
      <c r="A6026" t="inlineStr">
        <is>
          <t>Matyas Marik</t>
        </is>
      </c>
      <c r="B6026" t="inlineStr">
        <is>
          <t>(N/A)</t>
        </is>
      </c>
      <c r="C6026" t="inlineStr">
        <is>
          <t>G</t>
        </is>
      </c>
      <c r="D6026" t="inlineStr">
        <is>
          <t>G</t>
        </is>
      </c>
      <c r="E6026" t="n">
        <v>20</v>
      </c>
      <c r="F6026" t="inlineStr">
        <is>
          <t>FA</t>
        </is>
      </c>
      <c r="G6026" t="inlineStr">
        <is>
          <t>FA</t>
        </is>
      </c>
      <c r="H6026" s="30" t="n">
        <v>1</v>
      </c>
      <c r="I6026" s="31" t="n">
        <v>0</v>
      </c>
      <c r="J6026" s="31" t="n"/>
      <c r="K6026" s="31" t="n">
        <v>0</v>
      </c>
      <c r="L6026" s="32" t="n"/>
      <c r="M6026" s="31" t="n">
        <v>0</v>
      </c>
      <c r="N6026" s="31" t="n">
        <v>0</v>
      </c>
      <c r="O6026" s="31" t="n"/>
      <c r="P6026" s="31" t="n"/>
      <c r="Q6026" s="31" t="n">
        <v>0</v>
      </c>
      <c r="R6026" s="31" t="n"/>
      <c r="S6026" s="32" t="n"/>
      <c r="T6026" s="32" t="n"/>
      <c r="V6026" t="inlineStr">
        <is>
          <t>06lv5</t>
        </is>
      </c>
      <c r="Z6026" t="inlineStr">
        <is>
          <t>Matyas Marik ((N/A) G)</t>
        </is>
      </c>
    </row>
    <row r="6027">
      <c r="A6027" t="inlineStr">
        <is>
          <t>Matyas Melovsky</t>
        </is>
      </c>
      <c r="B6027" t="inlineStr">
        <is>
          <t>NJD</t>
        </is>
      </c>
      <c r="C6027" t="inlineStr">
        <is>
          <t>C</t>
        </is>
      </c>
      <c r="D6027" t="inlineStr">
        <is>
          <t>F</t>
        </is>
      </c>
      <c r="E6027" t="n">
        <v>22</v>
      </c>
      <c r="F6027" t="inlineStr">
        <is>
          <t>FA</t>
        </is>
      </c>
      <c r="G6027" t="inlineStr">
        <is>
          <t>FA</t>
        </is>
      </c>
      <c r="H6027" s="30" t="n">
        <v>1</v>
      </c>
      <c r="I6027" s="31" t="n">
        <v>0</v>
      </c>
      <c r="J6027" s="31" t="n"/>
      <c r="K6027" s="31" t="n">
        <v>0</v>
      </c>
      <c r="L6027" s="32" t="n"/>
      <c r="M6027" s="31" t="n">
        <v>0</v>
      </c>
      <c r="N6027" s="31" t="n">
        <v>0</v>
      </c>
      <c r="O6027" s="31" t="n"/>
      <c r="P6027" s="31" t="n"/>
      <c r="Q6027" s="31" t="n">
        <v>0</v>
      </c>
      <c r="R6027" s="31" t="n"/>
      <c r="S6027" s="32" t="n"/>
      <c r="T6027" s="32" t="n"/>
      <c r="V6027" t="inlineStr">
        <is>
          <t>06cfd</t>
        </is>
      </c>
      <c r="W6027" t="n">
        <v>7523</v>
      </c>
      <c r="Y6027" t="inlineStr">
        <is>
          <t>396f9419-a8a8-483a-af79-c99300fa7e20</t>
        </is>
      </c>
      <c r="Z6027" t="inlineStr">
        <is>
          <t>Matyas Melovsky (NJD C)</t>
        </is>
      </c>
    </row>
    <row r="6028">
      <c r="A6028" t="inlineStr">
        <is>
          <t>Matyas Sapovaliv</t>
        </is>
      </c>
      <c r="B6028" t="inlineStr">
        <is>
          <t>VGK</t>
        </is>
      </c>
      <c r="C6028" t="inlineStr">
        <is>
          <t>C</t>
        </is>
      </c>
      <c r="D6028" t="inlineStr">
        <is>
          <t>F</t>
        </is>
      </c>
      <c r="E6028" t="n">
        <v>22</v>
      </c>
      <c r="F6028" t="inlineStr">
        <is>
          <t>T</t>
        </is>
      </c>
      <c r="G6028" t="inlineStr">
        <is>
          <t>Aznfungus</t>
        </is>
      </c>
      <c r="H6028" s="30" t="n">
        <v>803333</v>
      </c>
      <c r="I6028" s="31" t="n">
        <v>0</v>
      </c>
      <c r="J6028" s="31" t="n"/>
      <c r="K6028" s="31" t="n">
        <v>0</v>
      </c>
      <c r="L6028" s="32" t="n"/>
      <c r="M6028" s="31" t="n">
        <v>0</v>
      </c>
      <c r="N6028" s="31" t="n">
        <v>0</v>
      </c>
      <c r="O6028" s="31" t="n"/>
      <c r="P6028" s="31" t="n"/>
      <c r="Q6028" s="31" t="n">
        <v>0</v>
      </c>
      <c r="R6028" s="31" t="n"/>
      <c r="S6028" s="32" t="n"/>
      <c r="T6028" s="32" t="n"/>
      <c r="V6028" t="inlineStr">
        <is>
          <t>05yml</t>
        </is>
      </c>
      <c r="W6028" t="n">
        <v>6748</v>
      </c>
      <c r="Y6028" t="inlineStr">
        <is>
          <t>b31a711d-9324-4e4d-9b9c-9d8a496e07a8</t>
        </is>
      </c>
      <c r="Z6028" t="inlineStr">
        <is>
          <t>Matyas Sapovaliv (VGK C)</t>
        </is>
      </c>
    </row>
    <row r="6029">
      <c r="A6029" t="inlineStr">
        <is>
          <t>Mauro Jorg</t>
        </is>
      </c>
      <c r="B6029" t="inlineStr">
        <is>
          <t>NJD</t>
        </is>
      </c>
      <c r="C6029" t="inlineStr">
        <is>
          <t>RW</t>
        </is>
      </c>
      <c r="D6029" t="inlineStr">
        <is>
          <t>F</t>
        </is>
      </c>
      <c r="E6029" t="n">
        <v>36</v>
      </c>
      <c r="F6029" t="inlineStr">
        <is>
          <t>FA</t>
        </is>
      </c>
      <c r="G6029" t="inlineStr">
        <is>
          <t>FA</t>
        </is>
      </c>
      <c r="H6029" s="30" t="n">
        <v>1</v>
      </c>
      <c r="I6029" s="31" t="n">
        <v>0</v>
      </c>
      <c r="J6029" s="31" t="n"/>
      <c r="K6029" s="31" t="n">
        <v>0</v>
      </c>
      <c r="L6029" s="32" t="n"/>
      <c r="M6029" s="31" t="n">
        <v>0</v>
      </c>
      <c r="N6029" s="31" t="n">
        <v>0</v>
      </c>
      <c r="O6029" s="31" t="n"/>
      <c r="P6029" s="31" t="n"/>
      <c r="Q6029" s="31" t="n">
        <v>0</v>
      </c>
      <c r="R6029" s="31" t="n"/>
      <c r="S6029" s="32" t="n"/>
      <c r="T6029" s="32" t="n"/>
      <c r="V6029" t="inlineStr">
        <is>
          <t>01zt3</t>
        </is>
      </c>
      <c r="Z6029" t="inlineStr">
        <is>
          <t>Mauro Jorg (NJD RW)</t>
        </is>
      </c>
    </row>
    <row r="6030">
      <c r="A6030" t="inlineStr">
        <is>
          <t>Max Andreev</t>
        </is>
      </c>
      <c r="B6030" t="inlineStr">
        <is>
          <t>(N/A)</t>
        </is>
      </c>
      <c r="C6030" t="inlineStr">
        <is>
          <t>C</t>
        </is>
      </c>
      <c r="D6030" t="inlineStr">
        <is>
          <t>F</t>
        </is>
      </c>
      <c r="E6030" t="n">
        <v>27</v>
      </c>
      <c r="F6030" t="inlineStr">
        <is>
          <t>FA</t>
        </is>
      </c>
      <c r="G6030" t="inlineStr">
        <is>
          <t>FA</t>
        </is>
      </c>
      <c r="H6030" s="30" t="n">
        <v>1</v>
      </c>
      <c r="I6030" s="31" t="n">
        <v>0</v>
      </c>
      <c r="J6030" s="31" t="n"/>
      <c r="K6030" s="31" t="n">
        <v>0</v>
      </c>
      <c r="L6030" s="32" t="n"/>
      <c r="M6030" s="31" t="n">
        <v>0</v>
      </c>
      <c r="N6030" s="31" t="n">
        <v>0</v>
      </c>
      <c r="O6030" s="31" t="n"/>
      <c r="P6030" s="31" t="n"/>
      <c r="Q6030" s="31" t="n">
        <v>0</v>
      </c>
      <c r="R6030" s="31" t="n"/>
      <c r="S6030" s="32" t="n"/>
      <c r="T6030" s="32" t="n"/>
      <c r="V6030" t="inlineStr">
        <is>
          <t>06h9l</t>
        </is>
      </c>
      <c r="Y6030" t="inlineStr">
        <is>
          <t>24e2fdf3-559c-4b2c-b027-676aece6fafe</t>
        </is>
      </c>
      <c r="Z6030" t="inlineStr">
        <is>
          <t>Max Andreev ((N/A) C)</t>
        </is>
      </c>
    </row>
    <row r="6031">
      <c r="A6031" t="inlineStr">
        <is>
          <t>Max Campbell</t>
        </is>
      </c>
      <c r="B6031" t="inlineStr">
        <is>
          <t>NYR</t>
        </is>
      </c>
      <c r="C6031" t="inlineStr">
        <is>
          <t>C</t>
        </is>
      </c>
      <c r="D6031" t="inlineStr">
        <is>
          <t>F</t>
        </is>
      </c>
      <c r="E6031" t="n">
        <v>37</v>
      </c>
      <c r="F6031" t="inlineStr">
        <is>
          <t>FA</t>
        </is>
      </c>
      <c r="G6031" t="inlineStr">
        <is>
          <t>FA</t>
        </is>
      </c>
      <c r="H6031" s="30" t="n">
        <v>1</v>
      </c>
      <c r="I6031" s="31" t="n">
        <v>0</v>
      </c>
      <c r="J6031" s="31" t="n"/>
      <c r="K6031" s="31" t="n">
        <v>0</v>
      </c>
      <c r="L6031" s="32" t="n"/>
      <c r="M6031" s="31" t="n">
        <v>0</v>
      </c>
      <c r="N6031" s="31" t="n">
        <v>0</v>
      </c>
      <c r="O6031" s="31" t="n"/>
      <c r="P6031" s="31" t="n"/>
      <c r="Q6031" s="31" t="n">
        <v>0</v>
      </c>
      <c r="R6031" s="31" t="n"/>
      <c r="S6031" s="32" t="n"/>
      <c r="T6031" s="32" t="n"/>
      <c r="V6031" t="inlineStr">
        <is>
          <t>01n7g</t>
        </is>
      </c>
      <c r="Z6031" t="inlineStr">
        <is>
          <t>Max Campbell (NYR C)</t>
        </is>
      </c>
    </row>
    <row r="6032">
      <c r="A6032" t="inlineStr">
        <is>
          <t>Max Donoso</t>
        </is>
      </c>
      <c r="B6032" t="inlineStr">
        <is>
          <t>(N/A)</t>
        </is>
      </c>
      <c r="C6032" t="inlineStr">
        <is>
          <t>G</t>
        </is>
      </c>
      <c r="D6032" t="inlineStr">
        <is>
          <t>G</t>
        </is>
      </c>
      <c r="E6032" t="n">
        <v>23</v>
      </c>
      <c r="F6032" t="inlineStr">
        <is>
          <t>FA</t>
        </is>
      </c>
      <c r="G6032" t="inlineStr">
        <is>
          <t>FA</t>
        </is>
      </c>
      <c r="H6032" s="30" t="n">
        <v>1</v>
      </c>
      <c r="I6032" s="31" t="n">
        <v>0</v>
      </c>
      <c r="J6032" s="31" t="n"/>
      <c r="K6032" s="31" t="n">
        <v>0</v>
      </c>
      <c r="L6032" s="32" t="n"/>
      <c r="M6032" s="31" t="n">
        <v>0</v>
      </c>
      <c r="N6032" s="31" t="n">
        <v>0</v>
      </c>
      <c r="O6032" s="31" t="n"/>
      <c r="P6032" s="31" t="n"/>
      <c r="Q6032" s="31" t="n">
        <v>0</v>
      </c>
      <c r="R6032" s="31" t="n"/>
      <c r="S6032" s="32" t="n"/>
      <c r="T6032" s="32" t="n"/>
      <c r="V6032" t="inlineStr">
        <is>
          <t>068yy</t>
        </is>
      </c>
      <c r="Z6032" t="inlineStr">
        <is>
          <t>Max Donoso ((N/A) G)</t>
        </is>
      </c>
    </row>
    <row r="6033">
      <c r="A6033" t="inlineStr">
        <is>
          <t>Max Ellis</t>
        </is>
      </c>
      <c r="B6033" t="inlineStr">
        <is>
          <t>(N/A)</t>
        </is>
      </c>
      <c r="C6033" t="inlineStr">
        <is>
          <t>RW</t>
        </is>
      </c>
      <c r="D6033" t="inlineStr">
        <is>
          <t>F</t>
        </is>
      </c>
      <c r="E6033" t="n">
        <v>26</v>
      </c>
      <c r="F6033" t="inlineStr">
        <is>
          <t>FA</t>
        </is>
      </c>
      <c r="G6033" t="inlineStr">
        <is>
          <t>FA</t>
        </is>
      </c>
      <c r="H6033" s="30" t="n">
        <v>1</v>
      </c>
      <c r="I6033" s="31" t="n">
        <v>0</v>
      </c>
      <c r="J6033" s="31" t="n"/>
      <c r="K6033" s="31" t="n">
        <v>0</v>
      </c>
      <c r="L6033" s="32" t="n"/>
      <c r="M6033" s="31" t="n">
        <v>0</v>
      </c>
      <c r="N6033" s="31" t="n">
        <v>0</v>
      </c>
      <c r="O6033" s="31" t="n"/>
      <c r="P6033" s="31" t="n"/>
      <c r="Q6033" s="31" t="n">
        <v>0</v>
      </c>
      <c r="R6033" s="31" t="n"/>
      <c r="S6033" s="32" t="n"/>
      <c r="T6033" s="32" t="n"/>
      <c r="V6033" t="inlineStr">
        <is>
          <t>05y53</t>
        </is>
      </c>
      <c r="W6033" t="n">
        <v>6642</v>
      </c>
      <c r="Y6033" t="inlineStr">
        <is>
          <t>64362311-906c-45b4-b6e2-ea7f7f8cad12</t>
        </is>
      </c>
      <c r="Z6033" t="inlineStr">
        <is>
          <t>Max Ellis ((N/A) RW)</t>
        </is>
      </c>
    </row>
    <row r="6034">
      <c r="A6034" t="inlineStr">
        <is>
          <t>Max Everson</t>
        </is>
      </c>
      <c r="B6034" t="inlineStr">
        <is>
          <t>(N/A)</t>
        </is>
      </c>
      <c r="C6034" t="inlineStr">
        <is>
          <t>D</t>
        </is>
      </c>
      <c r="D6034" t="inlineStr">
        <is>
          <t>D</t>
        </is>
      </c>
      <c r="E6034" t="n">
        <v>33</v>
      </c>
      <c r="F6034" t="inlineStr">
        <is>
          <t>FA</t>
        </is>
      </c>
      <c r="G6034" t="inlineStr">
        <is>
          <t>FA</t>
        </is>
      </c>
      <c r="H6034" s="30" t="n">
        <v>1</v>
      </c>
      <c r="I6034" s="31" t="n">
        <v>0</v>
      </c>
      <c r="J6034" s="31" t="n"/>
      <c r="K6034" s="31" t="n">
        <v>0</v>
      </c>
      <c r="L6034" s="32" t="n"/>
      <c r="M6034" s="31" t="n">
        <v>0</v>
      </c>
      <c r="N6034" s="31" t="n">
        <v>0</v>
      </c>
      <c r="O6034" s="31" t="n"/>
      <c r="P6034" s="31" t="n"/>
      <c r="Q6034" s="31" t="n">
        <v>0</v>
      </c>
      <c r="R6034" s="31" t="n"/>
      <c r="S6034" s="32" t="n"/>
      <c r="T6034" s="32" t="n"/>
      <c r="V6034" t="inlineStr">
        <is>
          <t>02g27</t>
        </is>
      </c>
      <c r="X6034" t="n">
        <v>5568</v>
      </c>
      <c r="Z6034" t="inlineStr">
        <is>
          <t>Max Everson ((N/A) D)</t>
        </is>
      </c>
    </row>
    <row r="6035">
      <c r="A6035" t="inlineStr">
        <is>
          <t>Max French</t>
        </is>
      </c>
      <c r="B6035" t="inlineStr">
        <is>
          <t>(N/A)</t>
        </is>
      </c>
      <c r="C6035" t="inlineStr">
        <is>
          <t>C</t>
        </is>
      </c>
      <c r="D6035" t="inlineStr">
        <is>
          <t>F</t>
        </is>
      </c>
      <c r="E6035" t="n">
        <v>33</v>
      </c>
      <c r="F6035" t="inlineStr">
        <is>
          <t>FA</t>
        </is>
      </c>
      <c r="G6035" t="inlineStr">
        <is>
          <t>FA</t>
        </is>
      </c>
      <c r="H6035" s="30" t="n">
        <v>1</v>
      </c>
      <c r="I6035" s="31" t="n">
        <v>0</v>
      </c>
      <c r="J6035" s="31" t="n"/>
      <c r="K6035" s="31" t="n">
        <v>0</v>
      </c>
      <c r="L6035" s="32" t="n"/>
      <c r="M6035" s="31" t="n">
        <v>0</v>
      </c>
      <c r="N6035" s="31" t="n">
        <v>0</v>
      </c>
      <c r="O6035" s="31" t="n"/>
      <c r="P6035" s="31" t="n"/>
      <c r="Q6035" s="31" t="n">
        <v>0</v>
      </c>
      <c r="R6035" s="31" t="n"/>
      <c r="S6035" s="32" t="n"/>
      <c r="T6035" s="32" t="n"/>
      <c r="V6035" t="inlineStr">
        <is>
          <t>03npf</t>
        </is>
      </c>
      <c r="X6035" t="n">
        <v>7817</v>
      </c>
      <c r="Z6035" t="inlineStr">
        <is>
          <t>Max French ((N/A) C)</t>
        </is>
      </c>
    </row>
    <row r="6036">
      <c r="A6036" t="inlineStr">
        <is>
          <t>Max Friberg</t>
        </is>
      </c>
      <c r="B6036" t="inlineStr">
        <is>
          <t>(N/A)</t>
        </is>
      </c>
      <c r="C6036" t="inlineStr">
        <is>
          <t>RW</t>
        </is>
      </c>
      <c r="D6036" t="inlineStr">
        <is>
          <t>F</t>
        </is>
      </c>
      <c r="E6036" t="n">
        <v>33</v>
      </c>
      <c r="F6036" t="inlineStr">
        <is>
          <t>FA</t>
        </is>
      </c>
      <c r="G6036" t="inlineStr">
        <is>
          <t>FA</t>
        </is>
      </c>
      <c r="H6036" s="30" t="n">
        <v>1</v>
      </c>
      <c r="I6036" s="31" t="n">
        <v>0</v>
      </c>
      <c r="J6036" s="31" t="n"/>
      <c r="K6036" s="31" t="n">
        <v>0</v>
      </c>
      <c r="L6036" s="32" t="n"/>
      <c r="M6036" s="31" t="n">
        <v>0</v>
      </c>
      <c r="N6036" s="31" t="n">
        <v>0</v>
      </c>
      <c r="O6036" s="31" t="n"/>
      <c r="P6036" s="31" t="n"/>
      <c r="Q6036" s="31" t="n">
        <v>0</v>
      </c>
      <c r="R6036" s="31" t="n"/>
      <c r="S6036" s="32" t="n"/>
      <c r="T6036" s="32" t="n"/>
      <c r="V6036" t="inlineStr">
        <is>
          <t>02eg4</t>
        </is>
      </c>
      <c r="W6036" t="n">
        <v>3969</v>
      </c>
      <c r="X6036" t="n">
        <v>5508</v>
      </c>
      <c r="Z6036" t="inlineStr">
        <is>
          <t>Max Friberg ((N/A) RW)</t>
        </is>
      </c>
    </row>
    <row r="6037">
      <c r="A6037" t="inlineStr">
        <is>
          <t>Max Gaede</t>
        </is>
      </c>
      <c r="B6037" t="inlineStr">
        <is>
          <t>SJS</t>
        </is>
      </c>
      <c r="C6037" t="inlineStr">
        <is>
          <t>RW</t>
        </is>
      </c>
      <c r="D6037" t="inlineStr">
        <is>
          <t>F</t>
        </is>
      </c>
      <c r="E6037" t="n">
        <v>34</v>
      </c>
      <c r="F6037" t="inlineStr">
        <is>
          <t>FA</t>
        </is>
      </c>
      <c r="G6037" t="inlineStr">
        <is>
          <t>FA</t>
        </is>
      </c>
      <c r="H6037" s="30" t="n">
        <v>1</v>
      </c>
      <c r="I6037" s="31" t="n">
        <v>0</v>
      </c>
      <c r="J6037" s="31" t="n"/>
      <c r="K6037" s="31" t="n">
        <v>0</v>
      </c>
      <c r="L6037" s="32" t="n"/>
      <c r="M6037" s="31" t="n">
        <v>0</v>
      </c>
      <c r="N6037" s="31" t="n">
        <v>0</v>
      </c>
      <c r="O6037" s="31" t="n"/>
      <c r="P6037" s="31" t="n"/>
      <c r="Q6037" s="31" t="n">
        <v>0</v>
      </c>
      <c r="R6037" s="31" t="n"/>
      <c r="S6037" s="32" t="n"/>
      <c r="T6037" s="32" t="n"/>
      <c r="V6037" t="inlineStr">
        <is>
          <t>01zve</t>
        </is>
      </c>
      <c r="Z6037" t="inlineStr">
        <is>
          <t>Max Gaede (SJS RW)</t>
        </is>
      </c>
    </row>
    <row r="6038">
      <c r="A6038" t="inlineStr">
        <is>
          <t>Max Gardiner</t>
        </is>
      </c>
      <c r="B6038" t="inlineStr">
        <is>
          <t>STL</t>
        </is>
      </c>
      <c r="C6038" t="inlineStr">
        <is>
          <t>C</t>
        </is>
      </c>
      <c r="D6038" t="inlineStr">
        <is>
          <t>F</t>
        </is>
      </c>
      <c r="E6038" t="n">
        <v>34</v>
      </c>
      <c r="F6038" t="inlineStr">
        <is>
          <t>FA</t>
        </is>
      </c>
      <c r="G6038" t="inlineStr">
        <is>
          <t>FA</t>
        </is>
      </c>
      <c r="H6038" s="30" t="n">
        <v>1</v>
      </c>
      <c r="I6038" s="31" t="n">
        <v>0</v>
      </c>
      <c r="J6038" s="31" t="n"/>
      <c r="K6038" s="31" t="n">
        <v>0</v>
      </c>
      <c r="L6038" s="32" t="n"/>
      <c r="M6038" s="31" t="n">
        <v>0</v>
      </c>
      <c r="N6038" s="31" t="n">
        <v>0</v>
      </c>
      <c r="O6038" s="31" t="n"/>
      <c r="P6038" s="31" t="n"/>
      <c r="Q6038" s="31" t="n">
        <v>0</v>
      </c>
      <c r="R6038" s="31" t="n"/>
      <c r="S6038" s="32" t="n"/>
      <c r="T6038" s="32" t="n"/>
      <c r="V6038" t="inlineStr">
        <is>
          <t>01zqo</t>
        </is>
      </c>
      <c r="Z6038" t="inlineStr">
        <is>
          <t>Max Gardiner (STL C)</t>
        </is>
      </c>
    </row>
    <row r="6039">
      <c r="A6039" t="inlineStr">
        <is>
          <t>Max Gildon</t>
        </is>
      </c>
      <c r="B6039" t="inlineStr">
        <is>
          <t>FLA</t>
        </is>
      </c>
      <c r="C6039" t="inlineStr">
        <is>
          <t>D</t>
        </is>
      </c>
      <c r="D6039" t="inlineStr">
        <is>
          <t>D</t>
        </is>
      </c>
      <c r="E6039" t="n">
        <v>27</v>
      </c>
      <c r="F6039" t="inlineStr">
        <is>
          <t>FA</t>
        </is>
      </c>
      <c r="G6039" t="inlineStr">
        <is>
          <t>FA</t>
        </is>
      </c>
      <c r="H6039" s="30" t="n">
        <v>1</v>
      </c>
      <c r="I6039" s="31" t="n">
        <v>0</v>
      </c>
      <c r="J6039" s="31" t="n"/>
      <c r="K6039" s="31" t="n">
        <v>0</v>
      </c>
      <c r="L6039" s="32" t="n"/>
      <c r="M6039" s="31" t="n">
        <v>0</v>
      </c>
      <c r="N6039" s="31" t="n">
        <v>0</v>
      </c>
      <c r="O6039" s="31" t="n"/>
      <c r="P6039" s="31" t="n"/>
      <c r="Q6039" s="31" t="n">
        <v>0</v>
      </c>
      <c r="R6039" s="31" t="n"/>
      <c r="S6039" s="32" t="n"/>
      <c r="T6039" s="32" t="n"/>
      <c r="V6039" t="inlineStr">
        <is>
          <t>03w5n</t>
        </is>
      </c>
      <c r="W6039" t="n">
        <v>5497</v>
      </c>
      <c r="X6039" t="n">
        <v>7581</v>
      </c>
      <c r="Y6039" t="inlineStr">
        <is>
          <t>2197c4d1-c3ad-4501-a9ff-2cc02a3d1019</t>
        </is>
      </c>
      <c r="Z6039" t="inlineStr">
        <is>
          <t>Max Gildon (FLA D)</t>
        </is>
      </c>
    </row>
    <row r="6040">
      <c r="A6040" t="inlineStr">
        <is>
          <t>Max Gortz</t>
        </is>
      </c>
      <c r="B6040" t="inlineStr">
        <is>
          <t>(N/A)</t>
        </is>
      </c>
      <c r="C6040" t="inlineStr">
        <is>
          <t>RW</t>
        </is>
      </c>
      <c r="D6040" t="inlineStr">
        <is>
          <t>F</t>
        </is>
      </c>
      <c r="E6040" t="n">
        <v>33</v>
      </c>
      <c r="F6040" t="inlineStr">
        <is>
          <t>FA</t>
        </is>
      </c>
      <c r="G6040" t="inlineStr">
        <is>
          <t>FA</t>
        </is>
      </c>
      <c r="H6040" s="30" t="n">
        <v>1</v>
      </c>
      <c r="I6040" s="31" t="n">
        <v>0</v>
      </c>
      <c r="J6040" s="31" t="n"/>
      <c r="K6040" s="31" t="n">
        <v>0</v>
      </c>
      <c r="L6040" s="32" t="n"/>
      <c r="M6040" s="31" t="n">
        <v>0</v>
      </c>
      <c r="N6040" s="31" t="n">
        <v>0</v>
      </c>
      <c r="O6040" s="31" t="n"/>
      <c r="P6040" s="31" t="n"/>
      <c r="Q6040" s="31" t="n">
        <v>0</v>
      </c>
      <c r="R6040" s="31" t="n"/>
      <c r="S6040" s="32" t="n"/>
      <c r="T6040" s="32" t="n"/>
      <c r="V6040" t="inlineStr">
        <is>
          <t>02oaz</t>
        </is>
      </c>
      <c r="W6040" t="n">
        <v>4446</v>
      </c>
      <c r="X6040" t="n">
        <v>5861</v>
      </c>
      <c r="Z6040" t="inlineStr">
        <is>
          <t>Max Gortz ((N/A) RW)</t>
        </is>
      </c>
    </row>
    <row r="6041">
      <c r="A6041" t="inlineStr">
        <is>
          <t>Max Gottlieb</t>
        </is>
      </c>
      <c r="B6041" t="inlineStr">
        <is>
          <t>LAK</t>
        </is>
      </c>
      <c r="C6041" t="inlineStr">
        <is>
          <t>D</t>
        </is>
      </c>
      <c r="D6041" t="inlineStr">
        <is>
          <t>D</t>
        </is>
      </c>
      <c r="E6041" t="n">
        <v>31</v>
      </c>
      <c r="F6041" t="inlineStr">
        <is>
          <t>FA</t>
        </is>
      </c>
      <c r="G6041" t="inlineStr">
        <is>
          <t>FA</t>
        </is>
      </c>
      <c r="H6041" s="30" t="n">
        <v>1</v>
      </c>
      <c r="I6041" s="31" t="n">
        <v>0</v>
      </c>
      <c r="J6041" s="31" t="n"/>
      <c r="K6041" s="31" t="n">
        <v>0</v>
      </c>
      <c r="L6041" s="32" t="n"/>
      <c r="M6041" s="31" t="n">
        <v>0</v>
      </c>
      <c r="N6041" s="31" t="n">
        <v>0</v>
      </c>
      <c r="O6041" s="31" t="n"/>
      <c r="P6041" s="31" t="n"/>
      <c r="Q6041" s="31" t="n">
        <v>0</v>
      </c>
      <c r="R6041" s="31" t="n"/>
      <c r="S6041" s="32" t="n"/>
      <c r="T6041" s="32" t="n"/>
      <c r="V6041" t="inlineStr">
        <is>
          <t>0598j</t>
        </is>
      </c>
      <c r="X6041" t="n">
        <v>8550</v>
      </c>
      <c r="Z6041" t="inlineStr">
        <is>
          <t>Max Gottlieb (LAK D)</t>
        </is>
      </c>
    </row>
    <row r="6042">
      <c r="A6042" t="inlineStr">
        <is>
          <t>Max Graham</t>
        </is>
      </c>
      <c r="B6042" t="inlineStr">
        <is>
          <t>PIT</t>
        </is>
      </c>
      <c r="C6042" t="inlineStr">
        <is>
          <t>C</t>
        </is>
      </c>
      <c r="D6042" t="inlineStr">
        <is>
          <t>F</t>
        </is>
      </c>
      <c r="E6042" t="n">
        <v>22</v>
      </c>
      <c r="F6042" t="inlineStr">
        <is>
          <t>FA</t>
        </is>
      </c>
      <c r="G6042" t="inlineStr">
        <is>
          <t>FA</t>
        </is>
      </c>
      <c r="H6042" s="30" t="n">
        <v>1</v>
      </c>
      <c r="I6042" s="31" t="n">
        <v>0</v>
      </c>
      <c r="J6042" s="31" t="n"/>
      <c r="K6042" s="31" t="n">
        <v>0</v>
      </c>
      <c r="L6042" s="32" t="n"/>
      <c r="M6042" s="31" t="n">
        <v>0</v>
      </c>
      <c r="N6042" s="31" t="n">
        <v>0</v>
      </c>
      <c r="O6042" s="31" t="n"/>
      <c r="P6042" s="31" t="n"/>
      <c r="Q6042" s="31" t="n">
        <v>0</v>
      </c>
      <c r="R6042" s="31" t="n"/>
      <c r="S6042" s="32" t="n"/>
      <c r="T6042" s="32" t="n"/>
      <c r="V6042" t="inlineStr">
        <is>
          <t>06mqo</t>
        </is>
      </c>
      <c r="W6042" t="n">
        <v>7304</v>
      </c>
      <c r="Y6042" t="inlineStr">
        <is>
          <t>fd1e7647-44b8-4e9f-a216-7784c3c0d254</t>
        </is>
      </c>
      <c r="Z6042" t="inlineStr">
        <is>
          <t>Max Graham (PIT C)</t>
        </is>
      </c>
    </row>
    <row r="6043">
      <c r="A6043" t="inlineStr">
        <is>
          <t>Max Gratchev</t>
        </is>
      </c>
      <c r="B6043" t="inlineStr">
        <is>
          <t>NYI</t>
        </is>
      </c>
      <c r="C6043" t="inlineStr">
        <is>
          <t>LW</t>
        </is>
      </c>
      <c r="D6043" t="inlineStr">
        <is>
          <t>F</t>
        </is>
      </c>
      <c r="E6043" t="n">
        <v>35</v>
      </c>
      <c r="F6043" t="inlineStr">
        <is>
          <t>FA</t>
        </is>
      </c>
      <c r="G6043" t="inlineStr">
        <is>
          <t>FA</t>
        </is>
      </c>
      <c r="H6043" s="30" t="n">
        <v>1</v>
      </c>
      <c r="I6043" s="31" t="n">
        <v>0</v>
      </c>
      <c r="J6043" s="31" t="n"/>
      <c r="K6043" s="31" t="n">
        <v>0</v>
      </c>
      <c r="L6043" s="32" t="n"/>
      <c r="M6043" s="31" t="n">
        <v>0</v>
      </c>
      <c r="N6043" s="31" t="n">
        <v>0</v>
      </c>
      <c r="O6043" s="31" t="n"/>
      <c r="P6043" s="31" t="n"/>
      <c r="Q6043" s="31" t="n">
        <v>0</v>
      </c>
      <c r="R6043" s="31" t="n"/>
      <c r="S6043" s="32" t="n"/>
      <c r="T6043" s="32" t="n"/>
      <c r="V6043" t="inlineStr">
        <is>
          <t>01n7z</t>
        </is>
      </c>
      <c r="Z6043" t="inlineStr">
        <is>
          <t>Max Gratchev (NYI LW)</t>
        </is>
      </c>
    </row>
    <row r="6044">
      <c r="A6044" t="inlineStr">
        <is>
          <t>Max Heise</t>
        </is>
      </c>
      <c r="B6044" t="inlineStr">
        <is>
          <t>SJS</t>
        </is>
      </c>
      <c r="C6044" t="inlineStr">
        <is>
          <t>C</t>
        </is>
      </c>
      <c r="D6044" t="inlineStr">
        <is>
          <t>F</t>
        </is>
      </c>
      <c r="E6044" t="n">
        <v>20</v>
      </c>
      <c r="F6044" t="inlineStr">
        <is>
          <t>FA</t>
        </is>
      </c>
      <c r="G6044" t="inlineStr">
        <is>
          <t>FA</t>
        </is>
      </c>
      <c r="H6044" s="30" t="n">
        <v>1</v>
      </c>
      <c r="I6044" s="31" t="n">
        <v>0</v>
      </c>
      <c r="J6044" s="31" t="n"/>
      <c r="K6044" s="31" t="n">
        <v>0</v>
      </c>
      <c r="L6044" s="32" t="n"/>
      <c r="M6044" s="31" t="n">
        <v>0</v>
      </c>
      <c r="N6044" s="31" t="n">
        <v>0</v>
      </c>
      <c r="O6044" s="31" t="n"/>
      <c r="P6044" s="31" t="n"/>
      <c r="Q6044" s="31" t="n">
        <v>0</v>
      </c>
      <c r="R6044" s="31" t="n"/>
      <c r="S6044" s="32" t="n"/>
      <c r="T6044" s="32" t="n"/>
      <c r="V6044" t="inlineStr">
        <is>
          <t>06xy1</t>
        </is>
      </c>
      <c r="Y6044" t="inlineStr">
        <is>
          <t>924d7cf1-cc2f-401c-9d9e-80e5cc97697e</t>
        </is>
      </c>
      <c r="Z6044" t="inlineStr">
        <is>
          <t>Max Heise (SJS C)</t>
        </is>
      </c>
    </row>
    <row r="6045">
      <c r="A6045" t="inlineStr">
        <is>
          <t>Max Hildebrand</t>
        </is>
      </c>
      <c r="B6045" t="inlineStr">
        <is>
          <t>(N/A)</t>
        </is>
      </c>
      <c r="C6045" t="inlineStr">
        <is>
          <t>G</t>
        </is>
      </c>
      <c r="D6045" t="inlineStr">
        <is>
          <t>G</t>
        </is>
      </c>
      <c r="E6045" t="n">
        <v>22</v>
      </c>
      <c r="F6045" t="inlineStr">
        <is>
          <t>FA</t>
        </is>
      </c>
      <c r="G6045" t="inlineStr">
        <is>
          <t>FA</t>
        </is>
      </c>
      <c r="H6045" s="30" t="n">
        <v>1</v>
      </c>
      <c r="I6045" s="31" t="n">
        <v>0</v>
      </c>
      <c r="J6045" s="31" t="n"/>
      <c r="K6045" s="31" t="n">
        <v>0</v>
      </c>
      <c r="L6045" s="32" t="n"/>
      <c r="M6045" s="31" t="n">
        <v>0</v>
      </c>
      <c r="N6045" s="31" t="n">
        <v>0</v>
      </c>
      <c r="O6045" s="31" t="n"/>
      <c r="P6045" s="31" t="n"/>
      <c r="Q6045" s="31" t="n">
        <v>0</v>
      </c>
      <c r="R6045" s="31" t="n"/>
      <c r="S6045" s="32" t="n"/>
      <c r="T6045" s="32" t="n"/>
      <c r="V6045" t="inlineStr">
        <is>
          <t>06y1z</t>
        </is>
      </c>
      <c r="Z6045" t="inlineStr">
        <is>
          <t>Max Hildebrand ((N/A) G)</t>
        </is>
      </c>
    </row>
    <row r="6046">
      <c r="A6046" t="inlineStr">
        <is>
          <t>Max Iafrate</t>
        </is>
      </c>
      <c r="B6046" t="inlineStr">
        <is>
          <t>(N/A)</t>
        </is>
      </c>
      <c r="C6046" t="inlineStr">
        <is>
          <t>D</t>
        </is>
      </c>
      <c r="D6046" t="inlineStr">
        <is>
          <t>D</t>
        </is>
      </c>
      <c r="E6046" t="n">
        <v>32</v>
      </c>
      <c r="F6046" t="inlineStr">
        <is>
          <t>FA</t>
        </is>
      </c>
      <c r="G6046" t="inlineStr">
        <is>
          <t>FA</t>
        </is>
      </c>
      <c r="H6046" s="30" t="n">
        <v>1</v>
      </c>
      <c r="I6046" s="31" t="n">
        <v>0</v>
      </c>
      <c r="J6046" s="31" t="n"/>
      <c r="K6046" s="31" t="n">
        <v>0</v>
      </c>
      <c r="L6046" s="32" t="n"/>
      <c r="M6046" s="31" t="n">
        <v>0</v>
      </c>
      <c r="N6046" s="31" t="n">
        <v>0</v>
      </c>
      <c r="O6046" s="31" t="n"/>
      <c r="P6046" s="31" t="n"/>
      <c r="Q6046" s="31" t="n">
        <v>0</v>
      </c>
      <c r="R6046" s="31" t="n"/>
      <c r="S6046" s="32" t="n"/>
      <c r="T6046" s="32" t="n"/>
      <c r="V6046" t="inlineStr">
        <is>
          <t>03d0r</t>
        </is>
      </c>
      <c r="X6046" t="n">
        <v>6625</v>
      </c>
      <c r="Z6046" t="inlineStr">
        <is>
          <t>Max Iafrate ((N/A) D)</t>
        </is>
      </c>
    </row>
    <row r="6047">
      <c r="A6047" t="inlineStr">
        <is>
          <t>Max Isaksson</t>
        </is>
      </c>
      <c r="B6047" t="inlineStr">
        <is>
          <t>(N/A)</t>
        </is>
      </c>
      <c r="C6047" t="inlineStr">
        <is>
          <t>C</t>
        </is>
      </c>
      <c r="D6047" t="inlineStr">
        <is>
          <t>F</t>
        </is>
      </c>
      <c r="E6047" t="n">
        <v>18</v>
      </c>
      <c r="F6047" t="inlineStr">
        <is>
          <t>FA</t>
        </is>
      </c>
      <c r="G6047" t="inlineStr">
        <is>
          <t>FA</t>
        </is>
      </c>
      <c r="H6047" s="30" t="n">
        <v>1</v>
      </c>
      <c r="I6047" s="31" t="n">
        <v>0</v>
      </c>
      <c r="J6047" s="31" t="n"/>
      <c r="K6047" s="31" t="n">
        <v>0</v>
      </c>
      <c r="L6047" s="32" t="n"/>
      <c r="M6047" s="31" t="n">
        <v>0</v>
      </c>
      <c r="N6047" s="31" t="n">
        <v>0</v>
      </c>
      <c r="O6047" s="31" t="n"/>
      <c r="P6047" s="31" t="n"/>
      <c r="Q6047" s="31" t="n">
        <v>0</v>
      </c>
      <c r="R6047" s="31" t="n"/>
      <c r="S6047" s="32" t="n"/>
      <c r="T6047" s="32" t="n"/>
      <c r="V6047" t="inlineStr">
        <is>
          <t>076wh</t>
        </is>
      </c>
      <c r="Z6047" t="inlineStr">
        <is>
          <t>Max Isaksson ((N/A) C)</t>
        </is>
      </c>
    </row>
    <row r="6048">
      <c r="A6048" t="inlineStr">
        <is>
          <t>Max Johnson</t>
        </is>
      </c>
      <c r="B6048" t="inlineStr">
        <is>
          <t>(N/A)</t>
        </is>
      </c>
      <c r="C6048" t="inlineStr">
        <is>
          <t>C</t>
        </is>
      </c>
      <c r="D6048" t="inlineStr">
        <is>
          <t>F</t>
        </is>
      </c>
      <c r="E6048" t="n">
        <v>28</v>
      </c>
      <c r="F6048" t="inlineStr">
        <is>
          <t>FA</t>
        </is>
      </c>
      <c r="G6048" t="inlineStr">
        <is>
          <t>FA</t>
        </is>
      </c>
      <c r="H6048" s="30" t="n">
        <v>1</v>
      </c>
      <c r="I6048" s="31" t="n">
        <v>0</v>
      </c>
      <c r="J6048" s="31" t="n"/>
      <c r="K6048" s="31" t="n">
        <v>0</v>
      </c>
      <c r="L6048" s="32" t="n"/>
      <c r="M6048" s="31" t="n">
        <v>0</v>
      </c>
      <c r="N6048" s="31" t="n">
        <v>0</v>
      </c>
      <c r="O6048" s="31" t="n"/>
      <c r="P6048" s="31" t="n"/>
      <c r="Q6048" s="31" t="n">
        <v>0</v>
      </c>
      <c r="R6048" s="31" t="n"/>
      <c r="S6048" s="32" t="n"/>
      <c r="T6048" s="32" t="n"/>
      <c r="V6048" t="inlineStr">
        <is>
          <t>04zgw</t>
        </is>
      </c>
      <c r="Z6048" t="inlineStr">
        <is>
          <t>Max Johnson ((N/A) C)</t>
        </is>
      </c>
    </row>
    <row r="6049">
      <c r="A6049" t="inlineStr">
        <is>
          <t>Max Laatikainen</t>
        </is>
      </c>
      <c r="B6049" t="inlineStr">
        <is>
          <t>PHI</t>
        </is>
      </c>
      <c r="C6049" t="inlineStr">
        <is>
          <t>D</t>
        </is>
      </c>
      <c r="D6049" t="inlineStr">
        <is>
          <t>D</t>
        </is>
      </c>
      <c r="E6049" t="n">
        <v>17</v>
      </c>
      <c r="F6049" t="inlineStr">
        <is>
          <t>FA</t>
        </is>
      </c>
      <c r="G6049" t="inlineStr">
        <is>
          <t>FA</t>
        </is>
      </c>
      <c r="H6049" s="30" t="n">
        <v>1</v>
      </c>
      <c r="I6049" s="31" t="n">
        <v>0</v>
      </c>
      <c r="J6049" s="31" t="n"/>
      <c r="K6049" s="31" t="n">
        <v>0</v>
      </c>
      <c r="L6049" s="32" t="n"/>
      <c r="M6049" s="31" t="n">
        <v>0</v>
      </c>
      <c r="N6049" s="31" t="n">
        <v>0</v>
      </c>
      <c r="O6049" s="31" t="n"/>
      <c r="P6049" s="31" t="n"/>
      <c r="Q6049" s="31" t="n">
        <v>0</v>
      </c>
      <c r="R6049" s="31" t="n"/>
      <c r="S6049" s="32" t="n"/>
      <c r="T6049" s="32" t="n"/>
      <c r="V6049" t="inlineStr">
        <is>
          <t>076jg</t>
        </is>
      </c>
      <c r="Y6049" t="inlineStr">
        <is>
          <t>121a4e4d-30e9-4cb7-a491-c3102dcf7854</t>
        </is>
      </c>
      <c r="Z6049" t="inlineStr">
        <is>
          <t>Max Laatikainen (PHI D)</t>
        </is>
      </c>
    </row>
    <row r="6050">
      <c r="A6050" t="inlineStr">
        <is>
          <t>Max Lajoie</t>
        </is>
      </c>
      <c r="B6050" t="inlineStr">
        <is>
          <t>SEA</t>
        </is>
      </c>
      <c r="C6050" t="inlineStr">
        <is>
          <t>D</t>
        </is>
      </c>
      <c r="D6050" t="inlineStr">
        <is>
          <t>D</t>
        </is>
      </c>
      <c r="E6050" t="n">
        <v>28</v>
      </c>
      <c r="F6050" t="inlineStr">
        <is>
          <t>FA</t>
        </is>
      </c>
      <c r="G6050" t="inlineStr">
        <is>
          <t>FA</t>
        </is>
      </c>
      <c r="H6050" s="30" t="n">
        <v>1</v>
      </c>
      <c r="I6050" s="31" t="n">
        <v>0</v>
      </c>
      <c r="J6050" s="31" t="n"/>
      <c r="K6050" s="31" t="n">
        <v>0</v>
      </c>
      <c r="L6050" s="32" t="n"/>
      <c r="M6050" s="31" t="n">
        <v>0</v>
      </c>
      <c r="N6050" s="31" t="n">
        <v>0</v>
      </c>
      <c r="O6050" s="31" t="n"/>
      <c r="P6050" s="31" t="n"/>
      <c r="Q6050" s="31" t="n">
        <v>0</v>
      </c>
      <c r="R6050" s="31" t="n"/>
      <c r="S6050" s="32" t="n"/>
      <c r="T6050" s="32" t="n"/>
      <c r="V6050" t="inlineStr">
        <is>
          <t>042xm</t>
        </is>
      </c>
      <c r="W6050" t="n">
        <v>5237</v>
      </c>
      <c r="X6050" t="n">
        <v>7239</v>
      </c>
      <c r="Y6050" t="inlineStr">
        <is>
          <t>571cd639-5e83-44d5-88d3-b710a83d0b20</t>
        </is>
      </c>
      <c r="Z6050" t="inlineStr">
        <is>
          <t>Max Lajoie (SEA D)</t>
        </is>
      </c>
    </row>
    <row r="6051">
      <c r="A6051" t="inlineStr">
        <is>
          <t>Max Lundgren</t>
        </is>
      </c>
      <c r="B6051" t="inlineStr">
        <is>
          <t>BOS</t>
        </is>
      </c>
      <c r="C6051" t="inlineStr">
        <is>
          <t>G</t>
        </is>
      </c>
      <c r="D6051" t="inlineStr">
        <is>
          <t>G</t>
        </is>
      </c>
      <c r="E6051" t="n">
        <v>24</v>
      </c>
      <c r="F6051" t="inlineStr">
        <is>
          <t>FA</t>
        </is>
      </c>
      <c r="G6051" t="inlineStr">
        <is>
          <t>FA</t>
        </is>
      </c>
      <c r="H6051" s="30" t="n">
        <v>952500</v>
      </c>
      <c r="I6051" s="31" t="n">
        <v>0</v>
      </c>
      <c r="J6051" s="31" t="n"/>
      <c r="K6051" s="31" t="n">
        <v>0</v>
      </c>
      <c r="L6051" s="32" t="n"/>
      <c r="M6051" s="31" t="n">
        <v>0</v>
      </c>
      <c r="N6051" s="31" t="n">
        <v>0</v>
      </c>
      <c r="O6051" s="31" t="n"/>
      <c r="P6051" s="31" t="n"/>
      <c r="Q6051" s="31" t="n">
        <v>0</v>
      </c>
      <c r="R6051" s="31" t="n"/>
      <c r="S6051" s="32" t="n"/>
      <c r="T6051" s="32" t="n"/>
      <c r="V6051" t="inlineStr">
        <is>
          <t>06c52</t>
        </is>
      </c>
      <c r="W6051" t="n">
        <v>7649</v>
      </c>
      <c r="Y6051" t="inlineStr">
        <is>
          <t>5ca0d547-30f6-4aab-b1e6-a9b4caeee6af</t>
        </is>
      </c>
      <c r="Z6051" t="inlineStr">
        <is>
          <t>Max Lundgren (BOS G)</t>
        </is>
      </c>
    </row>
    <row r="6052">
      <c r="A6052" t="inlineStr">
        <is>
          <t>Max Martin</t>
        </is>
      </c>
      <c r="B6052" t="inlineStr">
        <is>
          <t>DAL</t>
        </is>
      </c>
      <c r="C6052" t="inlineStr">
        <is>
          <t>D</t>
        </is>
      </c>
      <c r="D6052" t="inlineStr">
        <is>
          <t>D</t>
        </is>
      </c>
      <c r="E6052" t="n">
        <v>27</v>
      </c>
      <c r="F6052" t="inlineStr">
        <is>
          <t>FA</t>
        </is>
      </c>
      <c r="G6052" t="inlineStr">
        <is>
          <t>FA</t>
        </is>
      </c>
      <c r="H6052" s="30" t="n">
        <v>1</v>
      </c>
      <c r="I6052" s="31" t="n">
        <v>0</v>
      </c>
      <c r="J6052" s="31" t="n"/>
      <c r="K6052" s="31" t="n">
        <v>0</v>
      </c>
      <c r="L6052" s="32" t="n"/>
      <c r="M6052" s="31" t="n">
        <v>0</v>
      </c>
      <c r="N6052" s="31" t="n">
        <v>0</v>
      </c>
      <c r="O6052" s="31" t="n"/>
      <c r="P6052" s="31" t="n"/>
      <c r="Q6052" s="31" t="n">
        <v>0</v>
      </c>
      <c r="R6052" s="31" t="n"/>
      <c r="S6052" s="32" t="n"/>
      <c r="T6052" s="32" t="n"/>
      <c r="V6052" t="inlineStr">
        <is>
          <t>05xae</t>
        </is>
      </c>
      <c r="Y6052" t="inlineStr">
        <is>
          <t>515c6d5c-b721-4d5b-9e0c-ac40fbe8f584</t>
        </is>
      </c>
      <c r="Z6052" t="inlineStr">
        <is>
          <t>Max Martin (DAL D)</t>
        </is>
      </c>
    </row>
    <row r="6053">
      <c r="A6053" t="inlineStr">
        <is>
          <t>Max McCormick</t>
        </is>
      </c>
      <c r="B6053" t="inlineStr">
        <is>
          <t>(N/A)</t>
        </is>
      </c>
      <c r="C6053" t="inlineStr">
        <is>
          <t>LW</t>
        </is>
      </c>
      <c r="D6053" t="inlineStr">
        <is>
          <t>F</t>
        </is>
      </c>
      <c r="E6053" t="n">
        <v>34</v>
      </c>
      <c r="F6053" t="inlineStr">
        <is>
          <t>FA</t>
        </is>
      </c>
      <c r="G6053" t="inlineStr">
        <is>
          <t>FA</t>
        </is>
      </c>
      <c r="H6053" s="30" t="n">
        <v>1</v>
      </c>
      <c r="I6053" s="31" t="n">
        <v>0</v>
      </c>
      <c r="J6053" s="31" t="n"/>
      <c r="K6053" s="31" t="n">
        <v>0</v>
      </c>
      <c r="L6053" s="32" t="n"/>
      <c r="M6053" s="31" t="n">
        <v>0</v>
      </c>
      <c r="N6053" s="31" t="n">
        <v>0</v>
      </c>
      <c r="O6053" s="31" t="n"/>
      <c r="P6053" s="31" t="n"/>
      <c r="Q6053" s="31" t="n">
        <v>0</v>
      </c>
      <c r="R6053" s="31" t="n"/>
      <c r="S6053" s="32" t="n"/>
      <c r="T6053" s="32" t="n"/>
      <c r="V6053" t="inlineStr">
        <is>
          <t>02yea</t>
        </is>
      </c>
      <c r="W6053" t="n">
        <v>4445</v>
      </c>
      <c r="X6053" t="n">
        <v>5536</v>
      </c>
      <c r="Y6053" t="inlineStr">
        <is>
          <t>5a5d8e12-1f90-495e-aba9-f7ccef553941</t>
        </is>
      </c>
      <c r="Z6053" t="inlineStr">
        <is>
          <t>Max McCormick ((N/A) LW)</t>
        </is>
      </c>
    </row>
    <row r="6054">
      <c r="A6054" t="inlineStr">
        <is>
          <t>Max McCue</t>
        </is>
      </c>
      <c r="B6054" t="inlineStr">
        <is>
          <t>CBJ</t>
        </is>
      </c>
      <c r="C6054" t="inlineStr">
        <is>
          <t>LW</t>
        </is>
      </c>
      <c r="D6054" t="inlineStr">
        <is>
          <t>F</t>
        </is>
      </c>
      <c r="E6054" t="n">
        <v>23</v>
      </c>
      <c r="F6054" t="inlineStr">
        <is>
          <t>FA</t>
        </is>
      </c>
      <c r="G6054" t="inlineStr">
        <is>
          <t>FA</t>
        </is>
      </c>
      <c r="H6054" s="30" t="n">
        <v>1</v>
      </c>
      <c r="I6054" s="31" t="n">
        <v>0</v>
      </c>
      <c r="J6054" s="31" t="n"/>
      <c r="K6054" s="31" t="n">
        <v>0</v>
      </c>
      <c r="L6054" s="32" t="n"/>
      <c r="M6054" s="31" t="n">
        <v>0</v>
      </c>
      <c r="N6054" s="31" t="n">
        <v>0</v>
      </c>
      <c r="O6054" s="31" t="n"/>
      <c r="P6054" s="31" t="n"/>
      <c r="Q6054" s="31" t="n">
        <v>0</v>
      </c>
      <c r="R6054" s="31" t="n"/>
      <c r="S6054" s="32" t="n"/>
      <c r="T6054" s="32" t="n"/>
      <c r="V6054" t="inlineStr">
        <is>
          <t>0793z</t>
        </is>
      </c>
      <c r="W6054" t="n">
        <v>7069</v>
      </c>
      <c r="Y6054" t="inlineStr">
        <is>
          <t>4370213b-dad9-4167-aad4-103170b2cd3c</t>
        </is>
      </c>
      <c r="Z6054" t="inlineStr">
        <is>
          <t>Max McCue (CBJ LW)</t>
        </is>
      </c>
    </row>
    <row r="6055">
      <c r="A6055" t="inlineStr">
        <is>
          <t>Max Namestnikov</t>
        </is>
      </c>
      <c r="B6055" t="inlineStr">
        <is>
          <t>(N/A)</t>
        </is>
      </c>
      <c r="C6055" t="inlineStr">
        <is>
          <t>C</t>
        </is>
      </c>
      <c r="D6055" t="inlineStr">
        <is>
          <t>F</t>
        </is>
      </c>
      <c r="E6055" t="n">
        <v>22</v>
      </c>
      <c r="F6055" t="inlineStr">
        <is>
          <t>FA</t>
        </is>
      </c>
      <c r="G6055" t="inlineStr">
        <is>
          <t>FA</t>
        </is>
      </c>
      <c r="H6055" s="30" t="n">
        <v>1</v>
      </c>
      <c r="I6055" s="31" t="n">
        <v>0</v>
      </c>
      <c r="J6055" s="31" t="n"/>
      <c r="K6055" s="31" t="n">
        <v>0</v>
      </c>
      <c r="L6055" s="32" t="n"/>
      <c r="M6055" s="31" t="n">
        <v>0</v>
      </c>
      <c r="N6055" s="31" t="n">
        <v>0</v>
      </c>
      <c r="O6055" s="31" t="n"/>
      <c r="P6055" s="31" t="n"/>
      <c r="Q6055" s="31" t="n">
        <v>0</v>
      </c>
      <c r="R6055" s="31" t="n"/>
      <c r="S6055" s="32" t="n"/>
      <c r="T6055" s="32" t="n"/>
      <c r="V6055" t="inlineStr">
        <is>
          <t>063vm</t>
        </is>
      </c>
      <c r="Z6055" t="inlineStr">
        <is>
          <t>Max Namestnikov ((N/A) C)</t>
        </is>
      </c>
    </row>
    <row r="6056">
      <c r="A6056" t="inlineStr">
        <is>
          <t>Max Nicastro</t>
        </is>
      </c>
      <c r="B6056" t="inlineStr">
        <is>
          <t>(N/A)</t>
        </is>
      </c>
      <c r="C6056" t="inlineStr">
        <is>
          <t>D</t>
        </is>
      </c>
      <c r="D6056" t="inlineStr">
        <is>
          <t>D</t>
        </is>
      </c>
      <c r="E6056" t="n">
        <v>36</v>
      </c>
      <c r="F6056" t="inlineStr">
        <is>
          <t>FA</t>
        </is>
      </c>
      <c r="G6056" t="inlineStr">
        <is>
          <t>FA</t>
        </is>
      </c>
      <c r="H6056" s="30" t="n">
        <v>1</v>
      </c>
      <c r="I6056" s="31" t="n">
        <v>0</v>
      </c>
      <c r="J6056" s="31" t="n"/>
      <c r="K6056" s="31" t="n">
        <v>0</v>
      </c>
      <c r="L6056" s="32" t="n"/>
      <c r="M6056" s="31" t="n">
        <v>0</v>
      </c>
      <c r="N6056" s="31" t="n">
        <v>0</v>
      </c>
      <c r="O6056" s="31" t="n"/>
      <c r="P6056" s="31" t="n"/>
      <c r="Q6056" s="31" t="n">
        <v>0</v>
      </c>
      <c r="R6056" s="31" t="n"/>
      <c r="S6056" s="32" t="n"/>
      <c r="T6056" s="32" t="n"/>
      <c r="V6056" t="inlineStr">
        <is>
          <t>01n7h</t>
        </is>
      </c>
      <c r="X6056" t="n">
        <v>5718</v>
      </c>
      <c r="Z6056" t="inlineStr">
        <is>
          <t>Max Nicastro ((N/A) D)</t>
        </is>
      </c>
    </row>
    <row r="6057">
      <c r="A6057" t="inlineStr">
        <is>
          <t>Max Novak</t>
        </is>
      </c>
      <c r="B6057" t="inlineStr">
        <is>
          <t>(N/A)</t>
        </is>
      </c>
      <c r="C6057" t="inlineStr">
        <is>
          <t>RW</t>
        </is>
      </c>
      <c r="D6057" t="inlineStr">
        <is>
          <t>F</t>
        </is>
      </c>
      <c r="E6057" t="n">
        <v>35</v>
      </c>
      <c r="F6057" t="inlineStr">
        <is>
          <t>FA</t>
        </is>
      </c>
      <c r="G6057" t="inlineStr">
        <is>
          <t>FA</t>
        </is>
      </c>
      <c r="H6057" s="30" t="n">
        <v>1</v>
      </c>
      <c r="I6057" s="31" t="n">
        <v>0</v>
      </c>
      <c r="J6057" s="31" t="n"/>
      <c r="K6057" s="31" t="n">
        <v>0</v>
      </c>
      <c r="L6057" s="32" t="n"/>
      <c r="M6057" s="31" t="n">
        <v>0</v>
      </c>
      <c r="N6057" s="31" t="n">
        <v>0</v>
      </c>
      <c r="O6057" s="31" t="n"/>
      <c r="P6057" s="31" t="n"/>
      <c r="Q6057" s="31" t="n">
        <v>0</v>
      </c>
      <c r="R6057" s="31" t="n"/>
      <c r="S6057" s="32" t="n"/>
      <c r="T6057" s="32" t="n"/>
      <c r="V6057" t="inlineStr">
        <is>
          <t>048y8</t>
        </is>
      </c>
      <c r="W6057" t="n">
        <v>5318</v>
      </c>
      <c r="X6057" t="n">
        <v>7433</v>
      </c>
      <c r="Z6057" t="inlineStr">
        <is>
          <t>Max Novak ((N/A) RW)</t>
        </is>
      </c>
    </row>
    <row r="6058">
      <c r="A6058" t="inlineStr">
        <is>
          <t>Max Paddock</t>
        </is>
      </c>
      <c r="B6058" t="inlineStr">
        <is>
          <t>(N/A)</t>
        </is>
      </c>
      <c r="C6058" t="inlineStr">
        <is>
          <t>G</t>
        </is>
      </c>
      <c r="D6058" t="inlineStr">
        <is>
          <t>G</t>
        </is>
      </c>
      <c r="E6058" t="n">
        <v>26</v>
      </c>
      <c r="F6058" t="inlineStr">
        <is>
          <t>FA</t>
        </is>
      </c>
      <c r="G6058" t="inlineStr">
        <is>
          <t>FA</t>
        </is>
      </c>
      <c r="H6058" s="30" t="n">
        <v>1</v>
      </c>
      <c r="I6058" s="31" t="n">
        <v>0</v>
      </c>
      <c r="J6058" s="31" t="n"/>
      <c r="K6058" s="31" t="n">
        <v>0</v>
      </c>
      <c r="L6058" s="32" t="n"/>
      <c r="M6058" s="31" t="n">
        <v>0</v>
      </c>
      <c r="N6058" s="31" t="n">
        <v>0</v>
      </c>
      <c r="O6058" s="31" t="n"/>
      <c r="P6058" s="31" t="n"/>
      <c r="Q6058" s="31" t="n">
        <v>0</v>
      </c>
      <c r="R6058" s="31" t="n"/>
      <c r="S6058" s="32" t="n"/>
      <c r="T6058" s="32" t="n"/>
      <c r="V6058" t="inlineStr">
        <is>
          <t>04rdt</t>
        </is>
      </c>
      <c r="X6058" t="n">
        <v>8207</v>
      </c>
      <c r="Z6058" t="inlineStr">
        <is>
          <t>Max Paddock ((N/A) G)</t>
        </is>
      </c>
    </row>
    <row r="6059">
      <c r="A6059" t="inlineStr">
        <is>
          <t>Max Penkin</t>
        </is>
      </c>
      <c r="B6059" t="inlineStr">
        <is>
          <t>(N/A)</t>
        </is>
      </c>
      <c r="C6059" t="inlineStr">
        <is>
          <t>C</t>
        </is>
      </c>
      <c r="D6059" t="inlineStr">
        <is>
          <t>F</t>
        </is>
      </c>
      <c r="E6059" t="n">
        <v>17</v>
      </c>
      <c r="F6059" t="inlineStr">
        <is>
          <t>FA</t>
        </is>
      </c>
      <c r="G6059" t="inlineStr">
        <is>
          <t>FA</t>
        </is>
      </c>
      <c r="H6059" s="30" t="n">
        <v>1</v>
      </c>
      <c r="I6059" s="31" t="n">
        <v>0</v>
      </c>
      <c r="J6059" s="31" t="n"/>
      <c r="K6059" s="31" t="n">
        <v>0</v>
      </c>
      <c r="L6059" s="32" t="n"/>
      <c r="M6059" s="31" t="n">
        <v>0</v>
      </c>
      <c r="N6059" s="31" t="n">
        <v>0</v>
      </c>
      <c r="O6059" s="31" t="n"/>
      <c r="P6059" s="31" t="n"/>
      <c r="Q6059" s="31" t="n">
        <v>0</v>
      </c>
      <c r="R6059" s="31" t="n"/>
      <c r="S6059" s="32" t="n"/>
      <c r="T6059" s="32" t="n"/>
      <c r="V6059" t="inlineStr">
        <is>
          <t>0733b</t>
        </is>
      </c>
      <c r="Z6059" t="inlineStr">
        <is>
          <t>Max Penkin ((N/A) C)</t>
        </is>
      </c>
    </row>
    <row r="6060">
      <c r="A6060" t="inlineStr">
        <is>
          <t>Max Plante</t>
        </is>
      </c>
      <c r="B6060" t="inlineStr">
        <is>
          <t>DET</t>
        </is>
      </c>
      <c r="C6060" t="inlineStr">
        <is>
          <t>C</t>
        </is>
      </c>
      <c r="D6060" t="inlineStr">
        <is>
          <t>F</t>
        </is>
      </c>
      <c r="E6060" t="n">
        <v>20</v>
      </c>
      <c r="F6060" t="inlineStr">
        <is>
          <t>T</t>
        </is>
      </c>
      <c r="G6060" t="inlineStr">
        <is>
          <t>A Bunch of Dusters</t>
        </is>
      </c>
      <c r="H6060" s="30" t="n">
        <v>1</v>
      </c>
      <c r="I6060" s="31" t="n">
        <v>0</v>
      </c>
      <c r="J6060" s="31" t="n"/>
      <c r="K6060" s="31" t="n">
        <v>0</v>
      </c>
      <c r="L6060" s="32" t="n"/>
      <c r="M6060" s="31" t="n">
        <v>0</v>
      </c>
      <c r="N6060" s="31" t="n">
        <v>0</v>
      </c>
      <c r="O6060" s="31" t="n"/>
      <c r="P6060" s="31" t="n"/>
      <c r="Q6060" s="31" t="n">
        <v>0</v>
      </c>
      <c r="R6060" s="31" t="n"/>
      <c r="S6060" s="32" t="n"/>
      <c r="T6060" s="32" t="n"/>
      <c r="V6060" t="inlineStr">
        <is>
          <t>06jha</t>
        </is>
      </c>
      <c r="W6060" t="n">
        <v>7203</v>
      </c>
      <c r="Y6060" t="inlineStr">
        <is>
          <t>2f39f7ab-1958-4903-b9d3-3cb723fe2066</t>
        </is>
      </c>
      <c r="Z6060" t="inlineStr">
        <is>
          <t>Max Plante (DET C)</t>
        </is>
      </c>
    </row>
    <row r="6061">
      <c r="A6061" t="inlineStr">
        <is>
          <t>Max Psenicka</t>
        </is>
      </c>
      <c r="B6061" t="inlineStr">
        <is>
          <t>UTA</t>
        </is>
      </c>
      <c r="C6061" t="inlineStr">
        <is>
          <t>D</t>
        </is>
      </c>
      <c r="D6061" t="inlineStr">
        <is>
          <t>D</t>
        </is>
      </c>
      <c r="E6061" t="n">
        <v>19</v>
      </c>
      <c r="F6061" t="inlineStr">
        <is>
          <t>FA</t>
        </is>
      </c>
      <c r="G6061" t="inlineStr">
        <is>
          <t>FA</t>
        </is>
      </c>
      <c r="H6061" s="30" t="n">
        <v>1</v>
      </c>
      <c r="I6061" s="31" t="n">
        <v>0</v>
      </c>
      <c r="J6061" s="31" t="n"/>
      <c r="K6061" s="31" t="n">
        <v>0</v>
      </c>
      <c r="L6061" s="32" t="n"/>
      <c r="M6061" s="31" t="n">
        <v>0</v>
      </c>
      <c r="N6061" s="31" t="n">
        <v>0</v>
      </c>
      <c r="O6061" s="31" t="n"/>
      <c r="P6061" s="31" t="n"/>
      <c r="Q6061" s="31" t="n">
        <v>0</v>
      </c>
      <c r="R6061" s="31" t="n"/>
      <c r="S6061" s="32" t="n"/>
      <c r="T6061" s="32" t="n"/>
      <c r="V6061" t="inlineStr">
        <is>
          <t>06spy</t>
        </is>
      </c>
      <c r="W6061" t="n">
        <v>7451</v>
      </c>
      <c r="Y6061" t="inlineStr">
        <is>
          <t>50cb8e9c-1b10-4419-aa9d-6ae3427449ce</t>
        </is>
      </c>
      <c r="Z6061" t="inlineStr">
        <is>
          <t>Max Psenicka (UTA D)</t>
        </is>
      </c>
    </row>
    <row r="6062">
      <c r="A6062" t="inlineStr">
        <is>
          <t>Max Reinhart</t>
        </is>
      </c>
      <c r="B6062" t="inlineStr">
        <is>
          <t>(N/A)</t>
        </is>
      </c>
      <c r="C6062" t="inlineStr">
        <is>
          <t>C</t>
        </is>
      </c>
      <c r="D6062" t="inlineStr">
        <is>
          <t>F</t>
        </is>
      </c>
      <c r="E6062" t="n">
        <v>34</v>
      </c>
      <c r="F6062" t="inlineStr">
        <is>
          <t>FA</t>
        </is>
      </c>
      <c r="G6062" t="inlineStr">
        <is>
          <t>FA</t>
        </is>
      </c>
      <c r="H6062" s="30" t="n">
        <v>1</v>
      </c>
      <c r="I6062" s="31" t="n">
        <v>0</v>
      </c>
      <c r="J6062" s="31" t="n"/>
      <c r="K6062" s="31" t="n">
        <v>0</v>
      </c>
      <c r="L6062" s="32" t="n"/>
      <c r="M6062" s="31" t="n">
        <v>0</v>
      </c>
      <c r="N6062" s="31" t="n">
        <v>0</v>
      </c>
      <c r="O6062" s="31" t="n"/>
      <c r="P6062" s="31" t="n"/>
      <c r="Q6062" s="31" t="n">
        <v>0</v>
      </c>
      <c r="R6062" s="31" t="n"/>
      <c r="S6062" s="32" t="n"/>
      <c r="T6062" s="32" t="n"/>
      <c r="V6062" t="inlineStr">
        <is>
          <t>01zqc</t>
        </is>
      </c>
      <c r="W6062" t="n">
        <v>3861</v>
      </c>
      <c r="X6062" t="n">
        <v>5037</v>
      </c>
      <c r="Z6062" t="inlineStr">
        <is>
          <t>Max Reinhart ((N/A) C)</t>
        </is>
      </c>
    </row>
    <row r="6063">
      <c r="A6063" t="inlineStr">
        <is>
          <t>Max Sauve</t>
        </is>
      </c>
      <c r="B6063" t="inlineStr">
        <is>
          <t>(N/A)</t>
        </is>
      </c>
      <c r="C6063" t="inlineStr">
        <is>
          <t>C</t>
        </is>
      </c>
      <c r="D6063" t="inlineStr">
        <is>
          <t>F</t>
        </is>
      </c>
      <c r="E6063" t="n">
        <v>36</v>
      </c>
      <c r="F6063" t="inlineStr">
        <is>
          <t>FA</t>
        </is>
      </c>
      <c r="G6063" t="inlineStr">
        <is>
          <t>FA</t>
        </is>
      </c>
      <c r="H6063" s="30" t="n">
        <v>1</v>
      </c>
      <c r="I6063" s="31" t="n">
        <v>0</v>
      </c>
      <c r="J6063" s="31" t="n"/>
      <c r="K6063" s="31" t="n">
        <v>0</v>
      </c>
      <c r="L6063" s="32" t="n"/>
      <c r="M6063" s="31" t="n">
        <v>0</v>
      </c>
      <c r="N6063" s="31" t="n">
        <v>0</v>
      </c>
      <c r="O6063" s="31" t="n"/>
      <c r="P6063" s="31" t="n"/>
      <c r="Q6063" s="31" t="n">
        <v>0</v>
      </c>
      <c r="R6063" s="31" t="n"/>
      <c r="S6063" s="32" t="n"/>
      <c r="T6063" s="32" t="n"/>
      <c r="V6063" t="inlineStr">
        <is>
          <t>01mnm</t>
        </is>
      </c>
      <c r="W6063" t="n">
        <v>3033</v>
      </c>
      <c r="X6063" t="n">
        <v>4803</v>
      </c>
      <c r="Z6063" t="inlineStr">
        <is>
          <t>Max Sauve ((N/A) C)</t>
        </is>
      </c>
    </row>
    <row r="6064">
      <c r="A6064" t="inlineStr">
        <is>
          <t>Max Talbot</t>
        </is>
      </c>
      <c r="B6064" t="inlineStr">
        <is>
          <t>(N/A)</t>
        </is>
      </c>
      <c r="C6064" t="inlineStr">
        <is>
          <t>C</t>
        </is>
      </c>
      <c r="D6064" t="inlineStr">
        <is>
          <t>F</t>
        </is>
      </c>
      <c r="E6064" t="n">
        <v>42</v>
      </c>
      <c r="F6064" t="inlineStr">
        <is>
          <t>FA</t>
        </is>
      </c>
      <c r="G6064" t="inlineStr">
        <is>
          <t>FA</t>
        </is>
      </c>
      <c r="H6064" s="30" t="n">
        <v>1</v>
      </c>
      <c r="I6064" s="31" t="n">
        <v>0</v>
      </c>
      <c r="J6064" s="31" t="n"/>
      <c r="K6064" s="31" t="n">
        <v>0</v>
      </c>
      <c r="L6064" s="32" t="n"/>
      <c r="M6064" s="31" t="n">
        <v>0</v>
      </c>
      <c r="N6064" s="31" t="n">
        <v>0</v>
      </c>
      <c r="O6064" s="31" t="n"/>
      <c r="P6064" s="31" t="n"/>
      <c r="Q6064" s="31" t="n">
        <v>0</v>
      </c>
      <c r="R6064" s="31" t="n"/>
      <c r="S6064" s="32" t="n"/>
      <c r="T6064" s="32" t="n"/>
      <c r="V6064" t="inlineStr">
        <is>
          <t>0045z</t>
        </is>
      </c>
      <c r="W6064" t="n">
        <v>2098</v>
      </c>
      <c r="X6064" t="n">
        <v>3472</v>
      </c>
      <c r="Z6064" t="inlineStr">
        <is>
          <t>Max Talbot ((N/A) C)</t>
        </is>
      </c>
    </row>
    <row r="6065">
      <c r="A6065" t="inlineStr">
        <is>
          <t>Max Vayrynen</t>
        </is>
      </c>
      <c r="B6065" t="inlineStr">
        <is>
          <t>(N/A)</t>
        </is>
      </c>
      <c r="C6065" t="inlineStr">
        <is>
          <t>G</t>
        </is>
      </c>
      <c r="D6065" t="inlineStr">
        <is>
          <t>G</t>
        </is>
      </c>
      <c r="E6065" t="n">
        <v>24</v>
      </c>
      <c r="F6065" t="inlineStr">
        <is>
          <t>FA</t>
        </is>
      </c>
      <c r="G6065" t="inlineStr">
        <is>
          <t>FA</t>
        </is>
      </c>
      <c r="H6065" s="30" t="n">
        <v>1</v>
      </c>
      <c r="I6065" s="31" t="n">
        <v>0</v>
      </c>
      <c r="J6065" s="31" t="n"/>
      <c r="K6065" s="31" t="n">
        <v>0</v>
      </c>
      <c r="L6065" s="32" t="n"/>
      <c r="M6065" s="31" t="n">
        <v>0</v>
      </c>
      <c r="N6065" s="31" t="n">
        <v>0</v>
      </c>
      <c r="O6065" s="31" t="n"/>
      <c r="P6065" s="31" t="n"/>
      <c r="Q6065" s="31" t="n">
        <v>0</v>
      </c>
      <c r="R6065" s="31" t="n"/>
      <c r="S6065" s="32" t="n"/>
      <c r="T6065" s="32" t="n"/>
      <c r="V6065" t="inlineStr">
        <is>
          <t>06sdn</t>
        </is>
      </c>
      <c r="Z6065" t="inlineStr">
        <is>
          <t>Max Vayrynen ((N/A) G)</t>
        </is>
      </c>
    </row>
    <row r="6066">
      <c r="A6066" t="inlineStr">
        <is>
          <t>Max Veronneau</t>
        </is>
      </c>
      <c r="B6066" t="inlineStr">
        <is>
          <t>SJS</t>
        </is>
      </c>
      <c r="C6066" t="inlineStr">
        <is>
          <t>RW</t>
        </is>
      </c>
      <c r="D6066" t="inlineStr">
        <is>
          <t>F</t>
        </is>
      </c>
      <c r="E6066" t="n">
        <v>30</v>
      </c>
      <c r="F6066" t="inlineStr">
        <is>
          <t>FA</t>
        </is>
      </c>
      <c r="G6066" t="inlineStr">
        <is>
          <t>FA</t>
        </is>
      </c>
      <c r="H6066" s="30" t="n">
        <v>1</v>
      </c>
      <c r="I6066" s="31" t="n">
        <v>0</v>
      </c>
      <c r="J6066" s="31" t="n"/>
      <c r="K6066" s="31" t="n">
        <v>0</v>
      </c>
      <c r="L6066" s="32" t="n"/>
      <c r="M6066" s="31" t="n">
        <v>0</v>
      </c>
      <c r="N6066" s="31" t="n">
        <v>0</v>
      </c>
      <c r="O6066" s="31" t="n"/>
      <c r="P6066" s="31" t="n"/>
      <c r="Q6066" s="31" t="n">
        <v>0</v>
      </c>
      <c r="R6066" s="31" t="n"/>
      <c r="S6066" s="32" t="n"/>
      <c r="T6066" s="32" t="n"/>
      <c r="V6066" t="inlineStr">
        <is>
          <t>04m5f</t>
        </is>
      </c>
      <c r="W6066" t="n">
        <v>5927</v>
      </c>
      <c r="X6066" t="n">
        <v>8231</v>
      </c>
      <c r="Y6066" t="inlineStr">
        <is>
          <t>b3df26c3-f7e9-414c-855a-4a6f60645426</t>
        </is>
      </c>
      <c r="Z6066" t="inlineStr">
        <is>
          <t>Max Veronneau (SJS RW)</t>
        </is>
      </c>
    </row>
    <row r="6067">
      <c r="A6067" t="inlineStr">
        <is>
          <t>Max Vilen</t>
        </is>
      </c>
      <c r="B6067" t="inlineStr">
        <is>
          <t>TBL</t>
        </is>
      </c>
      <c r="C6067" t="inlineStr">
        <is>
          <t>D</t>
        </is>
      </c>
      <c r="D6067" t="inlineStr">
        <is>
          <t>D</t>
        </is>
      </c>
      <c r="E6067" t="n">
        <v>20</v>
      </c>
      <c r="F6067" t="inlineStr">
        <is>
          <t>FA</t>
        </is>
      </c>
      <c r="G6067" t="inlineStr">
        <is>
          <t>FA</t>
        </is>
      </c>
      <c r="H6067" s="30" t="n">
        <v>1</v>
      </c>
      <c r="I6067" s="31" t="n">
        <v>0</v>
      </c>
      <c r="J6067" s="31" t="n"/>
      <c r="K6067" s="31" t="n">
        <v>0</v>
      </c>
      <c r="L6067" s="32" t="n"/>
      <c r="M6067" s="31" t="n">
        <v>0</v>
      </c>
      <c r="N6067" s="31" t="n">
        <v>0</v>
      </c>
      <c r="O6067" s="31" t="n"/>
      <c r="P6067" s="31" t="n"/>
      <c r="Q6067" s="31" t="n">
        <v>0</v>
      </c>
      <c r="R6067" s="31" t="n"/>
      <c r="S6067" s="32" t="n"/>
      <c r="T6067" s="32" t="n"/>
      <c r="V6067" t="inlineStr">
        <is>
          <t>076xx</t>
        </is>
      </c>
      <c r="Y6067" t="inlineStr">
        <is>
          <t>ca983885-b423-4dba-ba53-af1ae160b198</t>
        </is>
      </c>
      <c r="Z6067" t="inlineStr">
        <is>
          <t>Max Vilen (TBL D)</t>
        </is>
      </c>
    </row>
    <row r="6068">
      <c r="A6068" t="inlineStr">
        <is>
          <t>Max Wahlgren</t>
        </is>
      </c>
      <c r="B6068" t="inlineStr">
        <is>
          <t>(N/A)</t>
        </is>
      </c>
      <c r="C6068" t="inlineStr">
        <is>
          <t>C</t>
        </is>
      </c>
      <c r="D6068" t="inlineStr">
        <is>
          <t>F</t>
        </is>
      </c>
      <c r="E6068" t="n">
        <v>25</v>
      </c>
      <c r="F6068" t="inlineStr">
        <is>
          <t>FA</t>
        </is>
      </c>
      <c r="G6068" t="inlineStr">
        <is>
          <t>FA</t>
        </is>
      </c>
      <c r="H6068" s="30" t="n">
        <v>1</v>
      </c>
      <c r="I6068" s="31" t="n">
        <v>0</v>
      </c>
      <c r="J6068" s="31" t="n"/>
      <c r="K6068" s="31" t="n">
        <v>0</v>
      </c>
      <c r="L6068" s="32" t="n"/>
      <c r="M6068" s="31" t="n">
        <v>0</v>
      </c>
      <c r="N6068" s="31" t="n">
        <v>0</v>
      </c>
      <c r="O6068" s="31" t="n"/>
      <c r="P6068" s="31" t="n"/>
      <c r="Q6068" s="31" t="n">
        <v>0</v>
      </c>
      <c r="R6068" s="31" t="n"/>
      <c r="S6068" s="32" t="n"/>
      <c r="T6068" s="32" t="n"/>
      <c r="V6068" t="inlineStr">
        <is>
          <t>04zp0</t>
        </is>
      </c>
      <c r="Z6068" t="inlineStr">
        <is>
          <t>Max Wahlgren ((N/A) C)</t>
        </is>
      </c>
    </row>
    <row r="6069">
      <c r="A6069" t="inlineStr">
        <is>
          <t>Max Wanner</t>
        </is>
      </c>
      <c r="B6069" t="inlineStr">
        <is>
          <t>(N/A)</t>
        </is>
      </c>
      <c r="C6069" t="inlineStr">
        <is>
          <t>D</t>
        </is>
      </c>
      <c r="D6069" t="inlineStr">
        <is>
          <t>D</t>
        </is>
      </c>
      <c r="E6069" t="n">
        <v>23</v>
      </c>
      <c r="F6069" t="inlineStr">
        <is>
          <t>FA</t>
        </is>
      </c>
      <c r="G6069" t="inlineStr">
        <is>
          <t>FA</t>
        </is>
      </c>
      <c r="H6069" s="30" t="n">
        <v>1</v>
      </c>
      <c r="I6069" s="31" t="n">
        <v>0</v>
      </c>
      <c r="J6069" s="31" t="n"/>
      <c r="K6069" s="31" t="n">
        <v>0</v>
      </c>
      <c r="L6069" s="32" t="n"/>
      <c r="M6069" s="31" t="n">
        <v>0</v>
      </c>
      <c r="N6069" s="31" t="n">
        <v>0</v>
      </c>
      <c r="O6069" s="31" t="n"/>
      <c r="P6069" s="31" t="n"/>
      <c r="Q6069" s="31" t="n">
        <v>0</v>
      </c>
      <c r="R6069" s="31" t="n"/>
      <c r="S6069" s="32" t="n"/>
      <c r="T6069" s="32" t="n"/>
      <c r="V6069" t="inlineStr">
        <is>
          <t>05ugf</t>
        </is>
      </c>
      <c r="W6069" t="n">
        <v>6831</v>
      </c>
      <c r="Y6069" t="inlineStr">
        <is>
          <t>7f2256c2-cc62-4cbb-bc9c-63901167f70e</t>
        </is>
      </c>
      <c r="Z6069" t="inlineStr">
        <is>
          <t>Max Wanner ((N/A) D)</t>
        </is>
      </c>
    </row>
    <row r="6070">
      <c r="A6070" t="inlineStr">
        <is>
          <t>Max Westergard</t>
        </is>
      </c>
      <c r="B6070" t="inlineStr">
        <is>
          <t>PHI</t>
        </is>
      </c>
      <c r="C6070" t="inlineStr">
        <is>
          <t>LW</t>
        </is>
      </c>
      <c r="D6070" t="inlineStr">
        <is>
          <t>F</t>
        </is>
      </c>
      <c r="E6070" t="n">
        <v>19</v>
      </c>
      <c r="F6070" t="inlineStr">
        <is>
          <t>FA</t>
        </is>
      </c>
      <c r="G6070" t="inlineStr">
        <is>
          <t>FA</t>
        </is>
      </c>
      <c r="H6070" s="30" t="n">
        <v>1</v>
      </c>
      <c r="I6070" s="31" t="n">
        <v>0</v>
      </c>
      <c r="J6070" s="31" t="n"/>
      <c r="K6070" s="31" t="n">
        <v>0</v>
      </c>
      <c r="L6070" s="32" t="n"/>
      <c r="M6070" s="31" t="n">
        <v>0</v>
      </c>
      <c r="N6070" s="31" t="n">
        <v>0</v>
      </c>
      <c r="O6070" s="31" t="n"/>
      <c r="P6070" s="31" t="n"/>
      <c r="Q6070" s="31" t="n">
        <v>0</v>
      </c>
      <c r="R6070" s="31" t="n"/>
      <c r="S6070" s="32" t="n"/>
      <c r="T6070" s="32" t="n"/>
      <c r="V6070" t="inlineStr">
        <is>
          <t>06tzg</t>
        </is>
      </c>
      <c r="Y6070" t="inlineStr">
        <is>
          <t>16ac8363-1dfe-4b9b-9da5-26123ac5abd4</t>
        </is>
      </c>
      <c r="Z6070" t="inlineStr">
        <is>
          <t>Max Westergard (PHI LW)</t>
        </is>
      </c>
    </row>
    <row r="6071">
      <c r="A6071" t="inlineStr">
        <is>
          <t>Max Willman</t>
        </is>
      </c>
      <c r="B6071" t="inlineStr">
        <is>
          <t>NJD</t>
        </is>
      </c>
      <c r="C6071" t="inlineStr">
        <is>
          <t>C</t>
        </is>
      </c>
      <c r="D6071" t="inlineStr">
        <is>
          <t>F</t>
        </is>
      </c>
      <c r="E6071" t="n">
        <v>31</v>
      </c>
      <c r="F6071" t="inlineStr">
        <is>
          <t>FA</t>
        </is>
      </c>
      <c r="G6071" t="inlineStr">
        <is>
          <t>FA</t>
        </is>
      </c>
      <c r="H6071" s="30" t="n">
        <v>1</v>
      </c>
      <c r="I6071" s="31" t="n">
        <v>0</v>
      </c>
      <c r="J6071" s="31" t="n"/>
      <c r="K6071" s="31" t="n">
        <v>0</v>
      </c>
      <c r="L6071" s="32" t="n"/>
      <c r="M6071" s="31" t="n">
        <v>0</v>
      </c>
      <c r="N6071" s="31" t="n">
        <v>0</v>
      </c>
      <c r="O6071" s="31" t="n"/>
      <c r="P6071" s="31" t="n"/>
      <c r="Q6071" s="31" t="n">
        <v>0</v>
      </c>
      <c r="R6071" s="31" t="n"/>
      <c r="S6071" s="32" t="n"/>
      <c r="T6071" s="32" t="n"/>
      <c r="V6071" t="inlineStr">
        <is>
          <t>05x1c</t>
        </is>
      </c>
      <c r="W6071" t="n">
        <v>6399</v>
      </c>
      <c r="Y6071" t="inlineStr">
        <is>
          <t>0c8f5ac6-bc13-445c-98df-e540b919fc44</t>
        </is>
      </c>
      <c r="Z6071" t="inlineStr">
        <is>
          <t>Max Willman (NJD C)</t>
        </is>
      </c>
    </row>
    <row r="6072">
      <c r="A6072" t="inlineStr">
        <is>
          <t>Max Zimmer</t>
        </is>
      </c>
      <c r="B6072" t="inlineStr">
        <is>
          <t>CAR</t>
        </is>
      </c>
      <c r="C6072" t="inlineStr">
        <is>
          <t>LW</t>
        </is>
      </c>
      <c r="D6072" t="inlineStr">
        <is>
          <t>F</t>
        </is>
      </c>
      <c r="E6072" t="n">
        <v>28</v>
      </c>
      <c r="F6072" t="inlineStr">
        <is>
          <t>FA</t>
        </is>
      </c>
      <c r="G6072" t="inlineStr">
        <is>
          <t>FA</t>
        </is>
      </c>
      <c r="H6072" s="30" t="n">
        <v>1</v>
      </c>
      <c r="I6072" s="31" t="n">
        <v>0</v>
      </c>
      <c r="J6072" s="31" t="n"/>
      <c r="K6072" s="31" t="n">
        <v>0</v>
      </c>
      <c r="L6072" s="32" t="n"/>
      <c r="M6072" s="31" t="n">
        <v>0</v>
      </c>
      <c r="N6072" s="31" t="n">
        <v>0</v>
      </c>
      <c r="O6072" s="31" t="n"/>
      <c r="P6072" s="31" t="n"/>
      <c r="Q6072" s="31" t="n">
        <v>0</v>
      </c>
      <c r="R6072" s="31" t="n"/>
      <c r="S6072" s="32" t="n"/>
      <c r="T6072" s="32" t="n"/>
      <c r="V6072" t="inlineStr">
        <is>
          <t>042wy</t>
        </is>
      </c>
      <c r="X6072" t="n">
        <v>7211</v>
      </c>
      <c r="Z6072" t="inlineStr">
        <is>
          <t>Max Zimmer (CAR LW)</t>
        </is>
      </c>
    </row>
    <row r="6073">
      <c r="A6073" t="inlineStr">
        <is>
          <t>Maxence Guenette</t>
        </is>
      </c>
      <c r="B6073" t="inlineStr">
        <is>
          <t>BOS</t>
        </is>
      </c>
      <c r="C6073" t="inlineStr">
        <is>
          <t>D</t>
        </is>
      </c>
      <c r="D6073" t="inlineStr">
        <is>
          <t>D</t>
        </is>
      </c>
      <c r="E6073" t="n">
        <v>25</v>
      </c>
      <c r="F6073" t="inlineStr">
        <is>
          <t>FA</t>
        </is>
      </c>
      <c r="G6073" t="inlineStr">
        <is>
          <t>FA</t>
        </is>
      </c>
      <c r="H6073" s="30" t="n">
        <v>850000</v>
      </c>
      <c r="I6073" s="31" t="n">
        <v>0</v>
      </c>
      <c r="J6073" s="31" t="n"/>
      <c r="K6073" s="31" t="n">
        <v>0</v>
      </c>
      <c r="L6073" s="32" t="n"/>
      <c r="M6073" s="31" t="n">
        <v>0</v>
      </c>
      <c r="N6073" s="31" t="n">
        <v>0</v>
      </c>
      <c r="O6073" s="31" t="n"/>
      <c r="P6073" s="31" t="n"/>
      <c r="Q6073" s="31" t="n">
        <v>0</v>
      </c>
      <c r="R6073" s="31" t="n"/>
      <c r="S6073" s="32" t="n"/>
      <c r="T6073" s="32" t="n"/>
      <c r="V6073" t="inlineStr">
        <is>
          <t>051vu</t>
        </is>
      </c>
      <c r="W6073" t="n">
        <v>6408</v>
      </c>
      <c r="X6073" t="n">
        <v>8464</v>
      </c>
      <c r="Y6073" t="inlineStr">
        <is>
          <t>c5785e7c-1ec3-481c-9152-1f7e5cc6c424</t>
        </is>
      </c>
      <c r="Z6073" t="inlineStr">
        <is>
          <t>Maxence Guenette (BOS D)</t>
        </is>
      </c>
    </row>
    <row r="6074">
      <c r="A6074" t="inlineStr">
        <is>
          <t>Maxim Agafonov</t>
        </is>
      </c>
      <c r="B6074" t="inlineStr">
        <is>
          <t>SEA</t>
        </is>
      </c>
      <c r="C6074" t="inlineStr">
        <is>
          <t>D</t>
        </is>
      </c>
      <c r="D6074" t="inlineStr">
        <is>
          <t>D</t>
        </is>
      </c>
      <c r="E6074" t="n">
        <v>19</v>
      </c>
      <c r="F6074" t="inlineStr">
        <is>
          <t>FA</t>
        </is>
      </c>
      <c r="G6074" t="inlineStr">
        <is>
          <t>FA</t>
        </is>
      </c>
      <c r="H6074" s="30" t="n">
        <v>1</v>
      </c>
      <c r="I6074" s="31" t="n">
        <v>0</v>
      </c>
      <c r="J6074" s="31" t="n"/>
      <c r="K6074" s="31" t="n">
        <v>0</v>
      </c>
      <c r="L6074" s="32" t="n"/>
      <c r="M6074" s="31" t="n">
        <v>0</v>
      </c>
      <c r="N6074" s="31" t="n">
        <v>0</v>
      </c>
      <c r="O6074" s="31" t="n"/>
      <c r="P6074" s="31" t="n"/>
      <c r="Q6074" s="31" t="n">
        <v>0</v>
      </c>
      <c r="R6074" s="31" t="n"/>
      <c r="S6074" s="32" t="n"/>
      <c r="T6074" s="32" t="n"/>
      <c r="V6074" t="inlineStr">
        <is>
          <t>06sq3</t>
        </is>
      </c>
      <c r="W6074" t="n">
        <v>7466</v>
      </c>
      <c r="Y6074" t="inlineStr">
        <is>
          <t>d072fd6e-2f23-4bbc-861f-0960cda8e994</t>
        </is>
      </c>
      <c r="Z6074" t="inlineStr">
        <is>
          <t>Maxim Agafonov (SEA D)</t>
        </is>
      </c>
    </row>
    <row r="6075">
      <c r="A6075" t="inlineStr">
        <is>
          <t>Maxim Andreyev</t>
        </is>
      </c>
      <c r="B6075" t="inlineStr">
        <is>
          <t>(N/A)</t>
        </is>
      </c>
      <c r="C6075" t="inlineStr">
        <is>
          <t>LW</t>
        </is>
      </c>
      <c r="D6075" t="inlineStr">
        <is>
          <t>F</t>
        </is>
      </c>
      <c r="E6075" t="n">
        <v>27</v>
      </c>
      <c r="F6075" t="inlineStr">
        <is>
          <t>FA</t>
        </is>
      </c>
      <c r="G6075" t="inlineStr">
        <is>
          <t>FA</t>
        </is>
      </c>
      <c r="H6075" s="30" t="n">
        <v>1</v>
      </c>
      <c r="I6075" s="31" t="n">
        <v>0</v>
      </c>
      <c r="J6075" s="31" t="n"/>
      <c r="K6075" s="31" t="n">
        <v>0</v>
      </c>
      <c r="L6075" s="32" t="n"/>
      <c r="M6075" s="31" t="n">
        <v>0</v>
      </c>
      <c r="N6075" s="31" t="n">
        <v>0</v>
      </c>
      <c r="O6075" s="31" t="n"/>
      <c r="P6075" s="31" t="n"/>
      <c r="Q6075" s="31" t="n">
        <v>0</v>
      </c>
      <c r="R6075" s="31" t="n"/>
      <c r="S6075" s="32" t="n"/>
      <c r="T6075" s="32" t="n"/>
      <c r="V6075" t="inlineStr">
        <is>
          <t>05ybi</t>
        </is>
      </c>
      <c r="Z6075" t="inlineStr">
        <is>
          <t>Maxim Andreyev ((N/A) LW)</t>
        </is>
      </c>
    </row>
    <row r="6076">
      <c r="A6076" t="inlineStr">
        <is>
          <t>Maxim Arefyev</t>
        </is>
      </c>
      <c r="B6076" t="inlineStr">
        <is>
          <t>(N/A)</t>
        </is>
      </c>
      <c r="C6076" t="inlineStr">
        <is>
          <t>G</t>
        </is>
      </c>
      <c r="D6076" t="inlineStr">
        <is>
          <t>G</t>
        </is>
      </c>
      <c r="E6076" t="n">
        <v>23</v>
      </c>
      <c r="F6076" t="inlineStr">
        <is>
          <t>FA</t>
        </is>
      </c>
      <c r="G6076" t="inlineStr">
        <is>
          <t>FA</t>
        </is>
      </c>
      <c r="H6076" s="30" t="n">
        <v>1</v>
      </c>
      <c r="I6076" s="31" t="n">
        <v>0</v>
      </c>
      <c r="J6076" s="31" t="n"/>
      <c r="K6076" s="31" t="n">
        <v>0</v>
      </c>
      <c r="L6076" s="32" t="n"/>
      <c r="M6076" s="31" t="n">
        <v>0</v>
      </c>
      <c r="N6076" s="31" t="n">
        <v>0</v>
      </c>
      <c r="O6076" s="31" t="n"/>
      <c r="P6076" s="31" t="n"/>
      <c r="Q6076" s="31" t="n">
        <v>0</v>
      </c>
      <c r="R6076" s="31" t="n"/>
      <c r="S6076" s="32" t="n"/>
      <c r="T6076" s="32" t="n"/>
      <c r="V6076" t="inlineStr">
        <is>
          <t>060nz</t>
        </is>
      </c>
      <c r="Z6076" t="inlineStr">
        <is>
          <t>Maxim Arefyev ((N/A) G)</t>
        </is>
      </c>
    </row>
    <row r="6077">
      <c r="A6077" t="inlineStr">
        <is>
          <t>Maxim Barbashev</t>
        </is>
      </c>
      <c r="B6077" t="inlineStr">
        <is>
          <t>UTA</t>
        </is>
      </c>
      <c r="C6077" t="inlineStr">
        <is>
          <t>LW</t>
        </is>
      </c>
      <c r="D6077" t="inlineStr">
        <is>
          <t>F</t>
        </is>
      </c>
      <c r="E6077" t="n">
        <v>22</v>
      </c>
      <c r="F6077" t="inlineStr">
        <is>
          <t>FA</t>
        </is>
      </c>
      <c r="G6077" t="inlineStr">
        <is>
          <t>FA</t>
        </is>
      </c>
      <c r="H6077" s="30" t="n">
        <v>1</v>
      </c>
      <c r="I6077" s="31" t="n">
        <v>0</v>
      </c>
      <c r="J6077" s="31" t="n"/>
      <c r="K6077" s="31" t="n">
        <v>0</v>
      </c>
      <c r="L6077" s="32" t="n"/>
      <c r="M6077" s="31" t="n">
        <v>0</v>
      </c>
      <c r="N6077" s="31" t="n">
        <v>0</v>
      </c>
      <c r="O6077" s="31" t="n"/>
      <c r="P6077" s="31" t="n"/>
      <c r="Q6077" s="31" t="n">
        <v>0</v>
      </c>
      <c r="R6077" s="31" t="n"/>
      <c r="S6077" s="32" t="n"/>
      <c r="T6077" s="32" t="n"/>
      <c r="V6077" t="inlineStr">
        <is>
          <t>060ww</t>
        </is>
      </c>
      <c r="Y6077" t="inlineStr">
        <is>
          <t>79e2d14e-3f38-4e10-9e58-92a9ec725bbf</t>
        </is>
      </c>
      <c r="Z6077" t="inlineStr">
        <is>
          <t>Maxim Barbashev (UTA LW)</t>
        </is>
      </c>
    </row>
    <row r="6078">
      <c r="A6078" t="inlineStr">
        <is>
          <t>Maxim Cajkovic</t>
        </is>
      </c>
      <c r="B6078" t="inlineStr">
        <is>
          <t>(N/A)</t>
        </is>
      </c>
      <c r="C6078" t="inlineStr">
        <is>
          <t>RW</t>
        </is>
      </c>
      <c r="D6078" t="inlineStr">
        <is>
          <t>F</t>
        </is>
      </c>
      <c r="E6078" t="n">
        <v>25</v>
      </c>
      <c r="F6078" t="inlineStr">
        <is>
          <t>FA</t>
        </is>
      </c>
      <c r="G6078" t="inlineStr">
        <is>
          <t>FA</t>
        </is>
      </c>
      <c r="H6078" s="30" t="n">
        <v>1</v>
      </c>
      <c r="I6078" s="31" t="n">
        <v>0</v>
      </c>
      <c r="J6078" s="31" t="n"/>
      <c r="K6078" s="31" t="n">
        <v>0</v>
      </c>
      <c r="L6078" s="32" t="n"/>
      <c r="M6078" s="31" t="n">
        <v>0</v>
      </c>
      <c r="N6078" s="31" t="n">
        <v>0</v>
      </c>
      <c r="O6078" s="31" t="n"/>
      <c r="P6078" s="31" t="n"/>
      <c r="Q6078" s="31" t="n">
        <v>0</v>
      </c>
      <c r="R6078" s="31" t="n"/>
      <c r="S6078" s="32" t="n"/>
      <c r="T6078" s="32" t="n"/>
      <c r="V6078" t="inlineStr">
        <is>
          <t>04xp9</t>
        </is>
      </c>
      <c r="W6078" t="n">
        <v>6002</v>
      </c>
      <c r="X6078" t="n">
        <v>8367</v>
      </c>
      <c r="Y6078" t="inlineStr">
        <is>
          <t>73f848cd-ff38-4919-933d-fefdf20d97a9</t>
        </is>
      </c>
      <c r="Z6078" t="inlineStr">
        <is>
          <t>Maxim Cajkovic ((N/A) RW)</t>
        </is>
      </c>
    </row>
    <row r="6079">
      <c r="A6079" t="inlineStr">
        <is>
          <t>Maxim Chudinov</t>
        </is>
      </c>
      <c r="B6079" t="inlineStr">
        <is>
          <t>BOS</t>
        </is>
      </c>
      <c r="C6079" t="inlineStr">
        <is>
          <t>D</t>
        </is>
      </c>
      <c r="D6079" t="inlineStr">
        <is>
          <t>D</t>
        </is>
      </c>
      <c r="E6079" t="n">
        <v>36</v>
      </c>
      <c r="F6079" t="inlineStr">
        <is>
          <t>FA</t>
        </is>
      </c>
      <c r="G6079" t="inlineStr">
        <is>
          <t>FA</t>
        </is>
      </c>
      <c r="H6079" s="30" t="n">
        <v>1</v>
      </c>
      <c r="I6079" s="31" t="n">
        <v>0</v>
      </c>
      <c r="J6079" s="31" t="n"/>
      <c r="K6079" s="31" t="n">
        <v>0</v>
      </c>
      <c r="L6079" s="32" t="n"/>
      <c r="M6079" s="31" t="n">
        <v>0</v>
      </c>
      <c r="N6079" s="31" t="n">
        <v>0</v>
      </c>
      <c r="O6079" s="31" t="n"/>
      <c r="P6079" s="31" t="n"/>
      <c r="Q6079" s="31" t="n">
        <v>0</v>
      </c>
      <c r="R6079" s="31" t="n"/>
      <c r="S6079" s="32" t="n"/>
      <c r="T6079" s="32" t="n"/>
      <c r="V6079" t="inlineStr">
        <is>
          <t>01ztt</t>
        </is>
      </c>
      <c r="Z6079" t="inlineStr">
        <is>
          <t>Maxim Chudinov (BOS D)</t>
        </is>
      </c>
    </row>
    <row r="6080">
      <c r="A6080" t="inlineStr">
        <is>
          <t>Maxim Denezhkin</t>
        </is>
      </c>
      <c r="B6080" t="inlineStr">
        <is>
          <t>EDM</t>
        </is>
      </c>
      <c r="C6080" t="inlineStr">
        <is>
          <t>C</t>
        </is>
      </c>
      <c r="D6080" t="inlineStr">
        <is>
          <t>F</t>
        </is>
      </c>
      <c r="E6080" t="n">
        <v>25</v>
      </c>
      <c r="F6080" t="inlineStr">
        <is>
          <t>FA</t>
        </is>
      </c>
      <c r="G6080" t="inlineStr">
        <is>
          <t>FA</t>
        </is>
      </c>
      <c r="H6080" s="30" t="n">
        <v>1</v>
      </c>
      <c r="I6080" s="31" t="n">
        <v>0</v>
      </c>
      <c r="J6080" s="31" t="n"/>
      <c r="K6080" s="31" t="n">
        <v>0</v>
      </c>
      <c r="L6080" s="32" t="n"/>
      <c r="M6080" s="31" t="n">
        <v>0</v>
      </c>
      <c r="N6080" s="31" t="n">
        <v>0</v>
      </c>
      <c r="O6080" s="31" t="n"/>
      <c r="P6080" s="31" t="n"/>
      <c r="Q6080" s="31" t="n">
        <v>0</v>
      </c>
      <c r="R6080" s="31" t="n"/>
      <c r="S6080" s="32" t="n"/>
      <c r="T6080" s="32" t="n"/>
      <c r="V6080" t="inlineStr">
        <is>
          <t>051w0</t>
        </is>
      </c>
      <c r="Z6080" t="inlineStr">
        <is>
          <t>Maxim Denezhkin (EDM C)</t>
        </is>
      </c>
    </row>
    <row r="6081">
      <c r="A6081" t="inlineStr">
        <is>
          <t>Maxim Dorozhko</t>
        </is>
      </c>
      <c r="B6081" t="inlineStr">
        <is>
          <t>(N/A)</t>
        </is>
      </c>
      <c r="C6081" t="inlineStr">
        <is>
          <t>G</t>
        </is>
      </c>
      <c r="D6081" t="inlineStr">
        <is>
          <t>G</t>
        </is>
      </c>
      <c r="E6081" t="n">
        <v>28</v>
      </c>
      <c r="F6081" t="inlineStr">
        <is>
          <t>FA</t>
        </is>
      </c>
      <c r="G6081" t="inlineStr">
        <is>
          <t>FA</t>
        </is>
      </c>
      <c r="H6081" s="30" t="n">
        <v>1</v>
      </c>
      <c r="I6081" s="31" t="n">
        <v>0</v>
      </c>
      <c r="J6081" s="31" t="n"/>
      <c r="K6081" s="31" t="n">
        <v>0</v>
      </c>
      <c r="L6081" s="32" t="n"/>
      <c r="M6081" s="31" t="n">
        <v>0</v>
      </c>
      <c r="N6081" s="31" t="n">
        <v>0</v>
      </c>
      <c r="O6081" s="31" t="n"/>
      <c r="P6081" s="31" t="n"/>
      <c r="Q6081" s="31" t="n">
        <v>0</v>
      </c>
      <c r="R6081" s="31" t="n"/>
      <c r="S6081" s="32" t="n"/>
      <c r="T6081" s="32" t="n"/>
      <c r="V6081" t="inlineStr">
        <is>
          <t>06688</t>
        </is>
      </c>
      <c r="Z6081" t="inlineStr">
        <is>
          <t>Maxim Dorozhko ((N/A) G)</t>
        </is>
      </c>
    </row>
    <row r="6082">
      <c r="A6082" t="inlineStr">
        <is>
          <t>Maxim Fedotov</t>
        </is>
      </c>
      <c r="B6082" t="inlineStr">
        <is>
          <t>(N/A)</t>
        </is>
      </c>
      <c r="C6082" t="inlineStr">
        <is>
          <t>D</t>
        </is>
      </c>
      <c r="D6082" t="inlineStr">
        <is>
          <t>D</t>
        </is>
      </c>
      <c r="E6082" t="n">
        <v>24</v>
      </c>
      <c r="F6082" t="inlineStr">
        <is>
          <t>FA</t>
        </is>
      </c>
      <c r="G6082" t="inlineStr">
        <is>
          <t>FA</t>
        </is>
      </c>
      <c r="H6082" s="30" t="n">
        <v>1</v>
      </c>
      <c r="I6082" s="31" t="n">
        <v>0</v>
      </c>
      <c r="J6082" s="31" t="n"/>
      <c r="K6082" s="31" t="n">
        <v>0</v>
      </c>
      <c r="L6082" s="32" t="n"/>
      <c r="M6082" s="31" t="n">
        <v>0</v>
      </c>
      <c r="N6082" s="31" t="n">
        <v>0</v>
      </c>
      <c r="O6082" s="31" t="n"/>
      <c r="P6082" s="31" t="n"/>
      <c r="Q6082" s="31" t="n">
        <v>0</v>
      </c>
      <c r="R6082" s="31" t="n"/>
      <c r="S6082" s="32" t="n"/>
      <c r="T6082" s="32" t="n"/>
      <c r="V6082" t="inlineStr">
        <is>
          <t>0662j</t>
        </is>
      </c>
      <c r="Z6082" t="inlineStr">
        <is>
          <t>Maxim Fedotov ((N/A) D)</t>
        </is>
      </c>
    </row>
    <row r="6083">
      <c r="A6083" t="inlineStr">
        <is>
          <t>Maxim Filimonov</t>
        </is>
      </c>
      <c r="B6083" t="inlineStr">
        <is>
          <t>(N/A)</t>
        </is>
      </c>
      <c r="C6083" t="inlineStr">
        <is>
          <t>LW</t>
        </is>
      </c>
      <c r="D6083" t="inlineStr">
        <is>
          <t>F</t>
        </is>
      </c>
      <c r="E6083" t="n">
        <v>20</v>
      </c>
      <c r="F6083" t="inlineStr">
        <is>
          <t>FA</t>
        </is>
      </c>
      <c r="G6083" t="inlineStr">
        <is>
          <t>FA</t>
        </is>
      </c>
      <c r="H6083" s="30" t="n">
        <v>1</v>
      </c>
      <c r="I6083" s="31" t="n">
        <v>0</v>
      </c>
      <c r="J6083" s="31" t="n"/>
      <c r="K6083" s="31" t="n">
        <v>0</v>
      </c>
      <c r="L6083" s="32" t="n"/>
      <c r="M6083" s="31" t="n">
        <v>0</v>
      </c>
      <c r="N6083" s="31" t="n">
        <v>0</v>
      </c>
      <c r="O6083" s="31" t="n"/>
      <c r="P6083" s="31" t="n"/>
      <c r="Q6083" s="31" t="n">
        <v>0</v>
      </c>
      <c r="R6083" s="31" t="n"/>
      <c r="S6083" s="32" t="n"/>
      <c r="T6083" s="32" t="n"/>
      <c r="V6083" t="inlineStr">
        <is>
          <t>06rnq</t>
        </is>
      </c>
      <c r="Z6083" t="inlineStr">
        <is>
          <t>Maxim Filimonov ((N/A) LW)</t>
        </is>
      </c>
    </row>
    <row r="6084">
      <c r="A6084" t="inlineStr">
        <is>
          <t>Maxim Golod</t>
        </is>
      </c>
      <c r="B6084" t="inlineStr">
        <is>
          <t>CHI</t>
        </is>
      </c>
      <c r="C6084" t="inlineStr">
        <is>
          <t>LW</t>
        </is>
      </c>
      <c r="D6084" t="inlineStr">
        <is>
          <t>F</t>
        </is>
      </c>
      <c r="E6084" t="n">
        <v>26</v>
      </c>
      <c r="F6084" t="inlineStr">
        <is>
          <t>FA</t>
        </is>
      </c>
      <c r="G6084" t="inlineStr">
        <is>
          <t>FA</t>
        </is>
      </c>
      <c r="H6084" s="30" t="n">
        <v>1</v>
      </c>
      <c r="I6084" s="31" t="n">
        <v>0</v>
      </c>
      <c r="J6084" s="31" t="n"/>
      <c r="K6084" s="31" t="n">
        <v>0</v>
      </c>
      <c r="L6084" s="32" t="n"/>
      <c r="M6084" s="31" t="n">
        <v>0</v>
      </c>
      <c r="N6084" s="31" t="n">
        <v>0</v>
      </c>
      <c r="O6084" s="31" t="n"/>
      <c r="P6084" s="31" t="n"/>
      <c r="Q6084" s="31" t="n">
        <v>0</v>
      </c>
      <c r="R6084" s="31" t="n"/>
      <c r="S6084" s="32" t="n"/>
      <c r="T6084" s="32" t="n"/>
      <c r="V6084" t="inlineStr">
        <is>
          <t>04xbj</t>
        </is>
      </c>
      <c r="W6084" t="n">
        <v>6381</v>
      </c>
      <c r="X6084" t="n">
        <v>8176</v>
      </c>
      <c r="Y6084" t="inlineStr">
        <is>
          <t>98feab47-eb22-4d0d-8a03-1f89b019bae5</t>
        </is>
      </c>
      <c r="Z6084" t="inlineStr">
        <is>
          <t>Maxim Golod (CHI LW)</t>
        </is>
      </c>
    </row>
    <row r="6085">
      <c r="A6085" t="inlineStr">
        <is>
          <t>Maxim Goncharov</t>
        </is>
      </c>
      <c r="B6085" t="inlineStr">
        <is>
          <t>(N/A)</t>
        </is>
      </c>
      <c r="C6085" t="inlineStr">
        <is>
          <t>D</t>
        </is>
      </c>
      <c r="D6085" t="inlineStr">
        <is>
          <t>D</t>
        </is>
      </c>
      <c r="E6085" t="n">
        <v>37</v>
      </c>
      <c r="F6085" t="inlineStr">
        <is>
          <t>FA</t>
        </is>
      </c>
      <c r="G6085" t="inlineStr">
        <is>
          <t>FA</t>
        </is>
      </c>
      <c r="H6085" s="30" t="n">
        <v>1</v>
      </c>
      <c r="I6085" s="31" t="n">
        <v>0</v>
      </c>
      <c r="J6085" s="31" t="n"/>
      <c r="K6085" s="31" t="n">
        <v>0</v>
      </c>
      <c r="L6085" s="32" t="n"/>
      <c r="M6085" s="31" t="n">
        <v>0</v>
      </c>
      <c r="N6085" s="31" t="n">
        <v>0</v>
      </c>
      <c r="O6085" s="31" t="n"/>
      <c r="P6085" s="31" t="n"/>
      <c r="Q6085" s="31" t="n">
        <v>0</v>
      </c>
      <c r="R6085" s="31" t="n"/>
      <c r="S6085" s="32" t="n"/>
      <c r="T6085" s="32" t="n"/>
      <c r="V6085" t="inlineStr">
        <is>
          <t>01d6a</t>
        </is>
      </c>
      <c r="W6085" t="n">
        <v>3593</v>
      </c>
      <c r="X6085" t="n">
        <v>4898</v>
      </c>
      <c r="Z6085" t="inlineStr">
        <is>
          <t>Maxim Goncharov ((N/A) D)</t>
        </is>
      </c>
    </row>
    <row r="6086">
      <c r="A6086" t="inlineStr">
        <is>
          <t>Maxim Karpov</t>
        </is>
      </c>
      <c r="B6086" t="inlineStr">
        <is>
          <t>(N/A)</t>
        </is>
      </c>
      <c r="C6086" t="inlineStr">
        <is>
          <t>RW</t>
        </is>
      </c>
      <c r="D6086" t="inlineStr">
        <is>
          <t>F</t>
        </is>
      </c>
      <c r="E6086" t="n">
        <v>34</v>
      </c>
      <c r="F6086" t="inlineStr">
        <is>
          <t>FA</t>
        </is>
      </c>
      <c r="G6086" t="inlineStr">
        <is>
          <t>FA</t>
        </is>
      </c>
      <c r="H6086" s="30" t="n">
        <v>1</v>
      </c>
      <c r="I6086" s="31" t="n">
        <v>0</v>
      </c>
      <c r="J6086" s="31" t="n"/>
      <c r="K6086" s="31" t="n">
        <v>0</v>
      </c>
      <c r="L6086" s="32" t="n"/>
      <c r="M6086" s="31" t="n">
        <v>0</v>
      </c>
      <c r="N6086" s="31" t="n">
        <v>0</v>
      </c>
      <c r="O6086" s="31" t="n"/>
      <c r="P6086" s="31" t="n"/>
      <c r="Q6086" s="31" t="n">
        <v>0</v>
      </c>
      <c r="R6086" s="31" t="n"/>
      <c r="S6086" s="32" t="n"/>
      <c r="T6086" s="32" t="n"/>
      <c r="V6086" t="inlineStr">
        <is>
          <t>03koi</t>
        </is>
      </c>
      <c r="Z6086" t="inlineStr">
        <is>
          <t>Maxim Karpov ((N/A) RW)</t>
        </is>
      </c>
    </row>
    <row r="6087">
      <c r="A6087" t="inlineStr">
        <is>
          <t>Maxim Kazakov</t>
        </is>
      </c>
      <c r="B6087" t="inlineStr">
        <is>
          <t>(N/A)</t>
        </is>
      </c>
      <c r="C6087" t="inlineStr">
        <is>
          <t>LW</t>
        </is>
      </c>
      <c r="D6087" t="inlineStr">
        <is>
          <t>F</t>
        </is>
      </c>
      <c r="E6087" t="n">
        <v>33</v>
      </c>
      <c r="F6087" t="inlineStr">
        <is>
          <t>FA</t>
        </is>
      </c>
      <c r="G6087" t="inlineStr">
        <is>
          <t>FA</t>
        </is>
      </c>
      <c r="H6087" s="30" t="n">
        <v>1</v>
      </c>
      <c r="I6087" s="31" t="n">
        <v>0</v>
      </c>
      <c r="J6087" s="31" t="n"/>
      <c r="K6087" s="31" t="n">
        <v>0</v>
      </c>
      <c r="L6087" s="32" t="n"/>
      <c r="M6087" s="31" t="n">
        <v>0</v>
      </c>
      <c r="N6087" s="31" t="n">
        <v>0</v>
      </c>
      <c r="O6087" s="31" t="n"/>
      <c r="P6087" s="31" t="n"/>
      <c r="Q6087" s="31" t="n">
        <v>0</v>
      </c>
      <c r="R6087" s="31" t="n"/>
      <c r="S6087" s="32" t="n"/>
      <c r="T6087" s="32" t="n"/>
      <c r="V6087" t="inlineStr">
        <is>
          <t>03wqm</t>
        </is>
      </c>
      <c r="Z6087" t="inlineStr">
        <is>
          <t>Maxim Kazakov ((N/A) LW)</t>
        </is>
      </c>
    </row>
    <row r="6088">
      <c r="A6088" t="inlineStr">
        <is>
          <t>Maxim Kitsyn</t>
        </is>
      </c>
      <c r="B6088" t="inlineStr">
        <is>
          <t>(N/A)</t>
        </is>
      </c>
      <c r="C6088" t="inlineStr">
        <is>
          <t>LW</t>
        </is>
      </c>
      <c r="D6088" t="inlineStr">
        <is>
          <t>F</t>
        </is>
      </c>
      <c r="E6088" t="n">
        <v>34</v>
      </c>
      <c r="F6088" t="inlineStr">
        <is>
          <t>FA</t>
        </is>
      </c>
      <c r="G6088" t="inlineStr">
        <is>
          <t>FA</t>
        </is>
      </c>
      <c r="H6088" s="30" t="n">
        <v>1</v>
      </c>
      <c r="I6088" s="31" t="n">
        <v>0</v>
      </c>
      <c r="J6088" s="31" t="n"/>
      <c r="K6088" s="31" t="n">
        <v>0</v>
      </c>
      <c r="L6088" s="32" t="n"/>
      <c r="M6088" s="31" t="n">
        <v>0</v>
      </c>
      <c r="N6088" s="31" t="n">
        <v>0</v>
      </c>
      <c r="O6088" s="31" t="n"/>
      <c r="P6088" s="31" t="n"/>
      <c r="Q6088" s="31" t="n">
        <v>0</v>
      </c>
      <c r="R6088" s="31" t="n"/>
      <c r="S6088" s="32" t="n"/>
      <c r="T6088" s="32" t="n"/>
      <c r="V6088" t="inlineStr">
        <is>
          <t>01zuv</t>
        </is>
      </c>
      <c r="W6088" t="n">
        <v>3545</v>
      </c>
      <c r="X6088" t="n">
        <v>5131</v>
      </c>
      <c r="Z6088" t="inlineStr">
        <is>
          <t>Maxim Kitsyn ((N/A) LW)</t>
        </is>
      </c>
    </row>
    <row r="6089">
      <c r="A6089" t="inlineStr">
        <is>
          <t>Maxim Kondratiev</t>
        </is>
      </c>
      <c r="B6089" t="inlineStr">
        <is>
          <t>NYR</t>
        </is>
      </c>
      <c r="C6089" t="inlineStr">
        <is>
          <t>D</t>
        </is>
      </c>
      <c r="D6089" t="inlineStr">
        <is>
          <t>D</t>
        </is>
      </c>
      <c r="E6089" t="n">
        <v>43</v>
      </c>
      <c r="F6089" t="inlineStr">
        <is>
          <t>FA</t>
        </is>
      </c>
      <c r="G6089" t="inlineStr">
        <is>
          <t>FA</t>
        </is>
      </c>
      <c r="H6089" s="30" t="n">
        <v>1</v>
      </c>
      <c r="I6089" s="31" t="n">
        <v>0</v>
      </c>
      <c r="J6089" s="31" t="n"/>
      <c r="K6089" s="31" t="n">
        <v>0</v>
      </c>
      <c r="L6089" s="32" t="n"/>
      <c r="M6089" s="31" t="n">
        <v>0</v>
      </c>
      <c r="N6089" s="31" t="n">
        <v>0</v>
      </c>
      <c r="O6089" s="31" t="n"/>
      <c r="P6089" s="31" t="n"/>
      <c r="Q6089" s="31" t="n">
        <v>0</v>
      </c>
      <c r="R6089" s="31" t="n"/>
      <c r="S6089" s="32" t="n"/>
      <c r="T6089" s="32" t="n"/>
      <c r="V6089" t="inlineStr">
        <is>
          <t>003df</t>
        </is>
      </c>
      <c r="W6089" t="n">
        <v>2024</v>
      </c>
      <c r="X6089" t="n">
        <v>3012</v>
      </c>
      <c r="Z6089" t="inlineStr">
        <is>
          <t>Maxim Kondratiev (NYR D)</t>
        </is>
      </c>
    </row>
    <row r="6090">
      <c r="A6090" t="inlineStr">
        <is>
          <t>Maxim Krovyakov</t>
        </is>
      </c>
      <c r="B6090" t="inlineStr">
        <is>
          <t>(N/A)</t>
        </is>
      </c>
      <c r="C6090" t="inlineStr">
        <is>
          <t>RW</t>
        </is>
      </c>
      <c r="D6090" t="inlineStr">
        <is>
          <t>F</t>
        </is>
      </c>
      <c r="E6090" t="n">
        <v>24</v>
      </c>
      <c r="F6090" t="inlineStr">
        <is>
          <t>FA</t>
        </is>
      </c>
      <c r="G6090" t="inlineStr">
        <is>
          <t>FA</t>
        </is>
      </c>
      <c r="H6090" s="30" t="n">
        <v>1</v>
      </c>
      <c r="I6090" s="31" t="n">
        <v>0</v>
      </c>
      <c r="J6090" s="31" t="n"/>
      <c r="K6090" s="31" t="n">
        <v>0</v>
      </c>
      <c r="L6090" s="32" t="n"/>
      <c r="M6090" s="31" t="n">
        <v>0</v>
      </c>
      <c r="N6090" s="31" t="n">
        <v>0</v>
      </c>
      <c r="O6090" s="31" t="n"/>
      <c r="P6090" s="31" t="n"/>
      <c r="Q6090" s="31" t="n">
        <v>0</v>
      </c>
      <c r="R6090" s="31" t="n"/>
      <c r="S6090" s="32" t="n"/>
      <c r="T6090" s="32" t="n"/>
      <c r="V6090" t="inlineStr">
        <is>
          <t>05oie</t>
        </is>
      </c>
      <c r="Z6090" t="inlineStr">
        <is>
          <t>Maxim Krovyakov ((N/A) RW)</t>
        </is>
      </c>
    </row>
    <row r="6091">
      <c r="A6091" t="inlineStr">
        <is>
          <t>Maxim Lamarche</t>
        </is>
      </c>
      <c r="B6091" t="inlineStr">
        <is>
          <t>MTL</t>
        </is>
      </c>
      <c r="C6091" t="inlineStr">
        <is>
          <t>D</t>
        </is>
      </c>
      <c r="D6091" t="inlineStr">
        <is>
          <t>D</t>
        </is>
      </c>
      <c r="E6091" t="n">
        <v>34</v>
      </c>
      <c r="F6091" t="inlineStr">
        <is>
          <t>FA</t>
        </is>
      </c>
      <c r="G6091" t="inlineStr">
        <is>
          <t>FA</t>
        </is>
      </c>
      <c r="H6091" s="30" t="n">
        <v>1</v>
      </c>
      <c r="I6091" s="31" t="n">
        <v>0</v>
      </c>
      <c r="J6091" s="31" t="n"/>
      <c r="K6091" s="31" t="n">
        <v>0</v>
      </c>
      <c r="L6091" s="32" t="n"/>
      <c r="M6091" s="31" t="n">
        <v>0</v>
      </c>
      <c r="N6091" s="31" t="n">
        <v>0</v>
      </c>
      <c r="O6091" s="31" t="n"/>
      <c r="P6091" s="31" t="n"/>
      <c r="Q6091" s="31" t="n">
        <v>0</v>
      </c>
      <c r="R6091" s="31" t="n"/>
      <c r="S6091" s="32" t="n"/>
      <c r="T6091" s="32" t="n"/>
      <c r="V6091" t="inlineStr">
        <is>
          <t>030x4</t>
        </is>
      </c>
      <c r="X6091" t="n">
        <v>5965</v>
      </c>
      <c r="Z6091" t="inlineStr">
        <is>
          <t>Maxim Lamarche (MTL D)</t>
        </is>
      </c>
    </row>
    <row r="6092">
      <c r="A6092" t="inlineStr">
        <is>
          <t>Maxim Lapierre</t>
        </is>
      </c>
      <c r="B6092" t="inlineStr">
        <is>
          <t>(N/A)</t>
        </is>
      </c>
      <c r="C6092" t="inlineStr">
        <is>
          <t>C</t>
        </is>
      </c>
      <c r="D6092" t="inlineStr">
        <is>
          <t>F</t>
        </is>
      </c>
      <c r="E6092" t="n">
        <v>41</v>
      </c>
      <c r="F6092" t="inlineStr">
        <is>
          <t>FA</t>
        </is>
      </c>
      <c r="G6092" t="inlineStr">
        <is>
          <t>FA</t>
        </is>
      </c>
      <c r="H6092" s="30" t="n">
        <v>1</v>
      </c>
      <c r="I6092" s="31" t="n">
        <v>0</v>
      </c>
      <c r="J6092" s="31" t="n"/>
      <c r="K6092" s="31" t="n">
        <v>0</v>
      </c>
      <c r="L6092" s="32" t="n"/>
      <c r="M6092" s="31" t="n">
        <v>0</v>
      </c>
      <c r="N6092" s="31" t="n">
        <v>0</v>
      </c>
      <c r="O6092" s="31" t="n"/>
      <c r="P6092" s="31" t="n"/>
      <c r="Q6092" s="31" t="n">
        <v>0</v>
      </c>
      <c r="R6092" s="31" t="n"/>
      <c r="S6092" s="32" t="n"/>
      <c r="T6092" s="32" t="n"/>
      <c r="V6092" t="inlineStr">
        <is>
          <t>003vp</t>
        </is>
      </c>
      <c r="W6092" t="n">
        <v>1965</v>
      </c>
      <c r="X6092" t="n">
        <v>3438</v>
      </c>
      <c r="Z6092" t="inlineStr">
        <is>
          <t>Maxim Lapierre ((N/A) C)</t>
        </is>
      </c>
    </row>
    <row r="6093">
      <c r="A6093" t="inlineStr">
        <is>
          <t>Maxim Lazarev</t>
        </is>
      </c>
      <c r="B6093" t="inlineStr">
        <is>
          <t>(N/A)</t>
        </is>
      </c>
      <c r="C6093" t="inlineStr">
        <is>
          <t>RW</t>
        </is>
      </c>
      <c r="D6093" t="inlineStr">
        <is>
          <t>F</t>
        </is>
      </c>
      <c r="E6093" t="n">
        <v>30</v>
      </c>
      <c r="F6093" t="inlineStr">
        <is>
          <t>FA</t>
        </is>
      </c>
      <c r="G6093" t="inlineStr">
        <is>
          <t>FA</t>
        </is>
      </c>
      <c r="H6093" s="30" t="n">
        <v>1</v>
      </c>
      <c r="I6093" s="31" t="n">
        <v>0</v>
      </c>
      <c r="J6093" s="31" t="n"/>
      <c r="K6093" s="31" t="n">
        <v>0</v>
      </c>
      <c r="L6093" s="32" t="n"/>
      <c r="M6093" s="31" t="n">
        <v>0</v>
      </c>
      <c r="N6093" s="31" t="n">
        <v>0</v>
      </c>
      <c r="O6093" s="31" t="n"/>
      <c r="P6093" s="31" t="n"/>
      <c r="Q6093" s="31" t="n">
        <v>0</v>
      </c>
      <c r="R6093" s="31" t="n"/>
      <c r="S6093" s="32" t="n"/>
      <c r="T6093" s="32" t="n"/>
      <c r="V6093" t="inlineStr">
        <is>
          <t>03yf6</t>
        </is>
      </c>
      <c r="Z6093" t="inlineStr">
        <is>
          <t>Maxim Lazarev ((N/A) RW)</t>
        </is>
      </c>
    </row>
    <row r="6094">
      <c r="A6094" t="inlineStr">
        <is>
          <t>Maxim Letunov</t>
        </is>
      </c>
      <c r="B6094" t="inlineStr">
        <is>
          <t>(N/A)</t>
        </is>
      </c>
      <c r="C6094" t="inlineStr">
        <is>
          <t>C</t>
        </is>
      </c>
      <c r="D6094" t="inlineStr">
        <is>
          <t>F</t>
        </is>
      </c>
      <c r="E6094" t="n">
        <v>30</v>
      </c>
      <c r="F6094" t="inlineStr">
        <is>
          <t>FA</t>
        </is>
      </c>
      <c r="G6094" t="inlineStr">
        <is>
          <t>FA</t>
        </is>
      </c>
      <c r="H6094" s="30" t="n">
        <v>1</v>
      </c>
      <c r="I6094" s="31" t="n">
        <v>0</v>
      </c>
      <c r="J6094" s="31" t="n"/>
      <c r="K6094" s="31" t="n">
        <v>0</v>
      </c>
      <c r="L6094" s="32" t="n"/>
      <c r="M6094" s="31" t="n">
        <v>0</v>
      </c>
      <c r="N6094" s="31" t="n">
        <v>0</v>
      </c>
      <c r="O6094" s="31" t="n"/>
      <c r="P6094" s="31" t="n"/>
      <c r="Q6094" s="31" t="n">
        <v>0</v>
      </c>
      <c r="R6094" s="31" t="n"/>
      <c r="S6094" s="32" t="n"/>
      <c r="T6094" s="32" t="n"/>
      <c r="V6094" t="inlineStr">
        <is>
          <t>03eay</t>
        </is>
      </c>
      <c r="W6094" t="n">
        <v>4458</v>
      </c>
      <c r="X6094" t="n">
        <v>6421</v>
      </c>
      <c r="Y6094" t="inlineStr">
        <is>
          <t>37eb819b-b073-45b6-a1ad-ef5ca159e403</t>
        </is>
      </c>
      <c r="Z6094" t="inlineStr">
        <is>
          <t>Maxim Letunov ((N/A) C)</t>
        </is>
      </c>
    </row>
    <row r="6095">
      <c r="A6095" t="inlineStr">
        <is>
          <t>Maxim Mamin</t>
        </is>
      </c>
      <c r="B6095" t="inlineStr">
        <is>
          <t>(N/A)</t>
        </is>
      </c>
      <c r="C6095" t="inlineStr">
        <is>
          <t>RW</t>
        </is>
      </c>
      <c r="D6095" t="inlineStr">
        <is>
          <t>F</t>
        </is>
      </c>
      <c r="E6095" t="n">
        <v>31</v>
      </c>
      <c r="F6095" t="inlineStr">
        <is>
          <t>FA</t>
        </is>
      </c>
      <c r="G6095" t="inlineStr">
        <is>
          <t>FA</t>
        </is>
      </c>
      <c r="H6095" s="30" t="n">
        <v>1</v>
      </c>
      <c r="I6095" s="31" t="n">
        <v>0</v>
      </c>
      <c r="J6095" s="31" t="n"/>
      <c r="K6095" s="31" t="n">
        <v>0</v>
      </c>
      <c r="L6095" s="32" t="n"/>
      <c r="M6095" s="31" t="n">
        <v>0</v>
      </c>
      <c r="N6095" s="31" t="n">
        <v>0</v>
      </c>
      <c r="O6095" s="31" t="n"/>
      <c r="P6095" s="31" t="n"/>
      <c r="Q6095" s="31" t="n">
        <v>0</v>
      </c>
      <c r="R6095" s="31" t="n"/>
      <c r="S6095" s="32" t="n"/>
      <c r="T6095" s="32" t="n"/>
      <c r="V6095" t="inlineStr">
        <is>
          <t>03mbm</t>
        </is>
      </c>
      <c r="W6095" t="n">
        <v>5528</v>
      </c>
      <c r="X6095" t="n">
        <v>7280</v>
      </c>
      <c r="Y6095" t="inlineStr">
        <is>
          <t>2c9f57aa-470e-4f80-a85e-7dc6c9d1e689</t>
        </is>
      </c>
      <c r="Z6095" t="inlineStr">
        <is>
          <t>Maxim Mamin ((N/A) RW)</t>
        </is>
      </c>
    </row>
    <row r="6096">
      <c r="A6096" t="inlineStr">
        <is>
          <t>Maxim Marushev</t>
        </is>
      </c>
      <c r="B6096" t="inlineStr">
        <is>
          <t>(N/A)</t>
        </is>
      </c>
      <c r="C6096" t="inlineStr">
        <is>
          <t>C</t>
        </is>
      </c>
      <c r="D6096" t="inlineStr">
        <is>
          <t>F</t>
        </is>
      </c>
      <c r="E6096" t="n">
        <v>27</v>
      </c>
      <c r="F6096" t="inlineStr">
        <is>
          <t>FA</t>
        </is>
      </c>
      <c r="G6096" t="inlineStr">
        <is>
          <t>FA</t>
        </is>
      </c>
      <c r="H6096" s="30" t="n">
        <v>1</v>
      </c>
      <c r="I6096" s="31" t="n">
        <v>0</v>
      </c>
      <c r="J6096" s="31" t="n"/>
      <c r="K6096" s="31" t="n">
        <v>0</v>
      </c>
      <c r="L6096" s="32" t="n"/>
      <c r="M6096" s="31" t="n">
        <v>0</v>
      </c>
      <c r="N6096" s="31" t="n">
        <v>0</v>
      </c>
      <c r="O6096" s="31" t="n"/>
      <c r="P6096" s="31" t="n"/>
      <c r="Q6096" s="31" t="n">
        <v>0</v>
      </c>
      <c r="R6096" s="31" t="n"/>
      <c r="S6096" s="32" t="n"/>
      <c r="T6096" s="32" t="n"/>
      <c r="V6096" t="inlineStr">
        <is>
          <t>05oyl</t>
        </is>
      </c>
      <c r="W6096" t="n">
        <v>6412</v>
      </c>
      <c r="Y6096" t="inlineStr">
        <is>
          <t>c15fcb0b-45c3-48dc-8b7a-2903b1cd11a9</t>
        </is>
      </c>
      <c r="Z6096" t="inlineStr">
        <is>
          <t>Maxim Marushev ((N/A) C)</t>
        </is>
      </c>
    </row>
    <row r="6097">
      <c r="A6097" t="inlineStr">
        <is>
          <t>Maxim Masse</t>
        </is>
      </c>
      <c r="B6097" t="inlineStr">
        <is>
          <t>ANA</t>
        </is>
      </c>
      <c r="C6097" t="inlineStr">
        <is>
          <t>RW</t>
        </is>
      </c>
      <c r="D6097" t="inlineStr">
        <is>
          <t>F</t>
        </is>
      </c>
      <c r="E6097" t="n">
        <v>20</v>
      </c>
      <c r="F6097" t="inlineStr">
        <is>
          <t>T</t>
        </is>
      </c>
      <c r="G6097" t="inlineStr">
        <is>
          <t>Deef-Fence</t>
        </is>
      </c>
      <c r="H6097" s="30" t="n">
        <v>1</v>
      </c>
      <c r="I6097" s="31" t="n">
        <v>0</v>
      </c>
      <c r="J6097" s="31" t="n"/>
      <c r="K6097" s="31" t="n">
        <v>0</v>
      </c>
      <c r="L6097" s="32" t="n"/>
      <c r="M6097" s="31" t="n">
        <v>0</v>
      </c>
      <c r="N6097" s="31" t="n">
        <v>0</v>
      </c>
      <c r="O6097" s="31" t="n"/>
      <c r="P6097" s="31" t="n"/>
      <c r="Q6097" s="31" t="n">
        <v>0</v>
      </c>
      <c r="R6097" s="31" t="n"/>
      <c r="S6097" s="32" t="n"/>
      <c r="T6097" s="32" t="n"/>
      <c r="V6097" t="inlineStr">
        <is>
          <t>06cug</t>
        </is>
      </c>
      <c r="W6097" t="n">
        <v>7195</v>
      </c>
      <c r="Y6097" t="inlineStr">
        <is>
          <t>3c72be1e-36f0-4193-a066-fcb7c3609ffa</t>
        </is>
      </c>
      <c r="Z6097" t="inlineStr">
        <is>
          <t>Maxim Masse (ANA RW)</t>
        </is>
      </c>
    </row>
    <row r="6098">
      <c r="A6098" t="inlineStr">
        <is>
          <t>Maxim Mayorov</t>
        </is>
      </c>
      <c r="B6098" t="inlineStr">
        <is>
          <t>DAL</t>
        </is>
      </c>
      <c r="C6098" t="inlineStr">
        <is>
          <t>G</t>
        </is>
      </c>
      <c r="D6098" t="inlineStr">
        <is>
          <t>G</t>
        </is>
      </c>
      <c r="E6098" t="n">
        <v>22</v>
      </c>
      <c r="F6098" t="inlineStr">
        <is>
          <t>FA</t>
        </is>
      </c>
      <c r="G6098" t="inlineStr">
        <is>
          <t>FA</t>
        </is>
      </c>
      <c r="H6098" s="30" t="n">
        <v>1</v>
      </c>
      <c r="I6098" s="31" t="n">
        <v>0</v>
      </c>
      <c r="J6098" s="31" t="n"/>
      <c r="K6098" s="31" t="n">
        <v>0</v>
      </c>
      <c r="L6098" s="32" t="n"/>
      <c r="M6098" s="31" t="n">
        <v>0</v>
      </c>
      <c r="N6098" s="31" t="n">
        <v>0</v>
      </c>
      <c r="O6098" s="31" t="n"/>
      <c r="P6098" s="31" t="n"/>
      <c r="Q6098" s="31" t="n">
        <v>0</v>
      </c>
      <c r="R6098" s="31" t="n"/>
      <c r="S6098" s="32" t="n"/>
      <c r="T6098" s="32" t="n"/>
      <c r="V6098" t="inlineStr">
        <is>
          <t>0622q</t>
        </is>
      </c>
      <c r="Y6098" t="inlineStr">
        <is>
          <t>958abb59-998c-4412-ad01-3cab7f064f55</t>
        </is>
      </c>
      <c r="Z6098" t="inlineStr">
        <is>
          <t>Maxim Mayorov (DAL G)</t>
        </is>
      </c>
    </row>
    <row r="6099">
      <c r="A6099" t="inlineStr">
        <is>
          <t>Maxim Motorygin</t>
        </is>
      </c>
      <c r="B6099" t="inlineStr">
        <is>
          <t>(N/A)</t>
        </is>
      </c>
      <c r="C6099" t="inlineStr">
        <is>
          <t>G</t>
        </is>
      </c>
      <c r="D6099" t="inlineStr">
        <is>
          <t>G</t>
        </is>
      </c>
      <c r="E6099" t="n">
        <v>23</v>
      </c>
      <c r="F6099" t="inlineStr">
        <is>
          <t>FA</t>
        </is>
      </c>
      <c r="G6099" t="inlineStr">
        <is>
          <t>FA</t>
        </is>
      </c>
      <c r="H6099" s="30" t="n">
        <v>1</v>
      </c>
      <c r="I6099" s="31" t="n">
        <v>0</v>
      </c>
      <c r="J6099" s="31" t="n"/>
      <c r="K6099" s="31" t="n">
        <v>0</v>
      </c>
      <c r="L6099" s="32" t="n"/>
      <c r="M6099" s="31" t="n">
        <v>0</v>
      </c>
      <c r="N6099" s="31" t="n">
        <v>0</v>
      </c>
      <c r="O6099" s="31" t="n"/>
      <c r="P6099" s="31" t="n"/>
      <c r="Q6099" s="31" t="n">
        <v>0</v>
      </c>
      <c r="R6099" s="31" t="n"/>
      <c r="S6099" s="32" t="n"/>
      <c r="T6099" s="32" t="n"/>
      <c r="V6099" t="inlineStr">
        <is>
          <t>05uw1</t>
        </is>
      </c>
      <c r="Z6099" t="inlineStr">
        <is>
          <t>Maxim Motorygin ((N/A) G)</t>
        </is>
      </c>
    </row>
    <row r="6100">
      <c r="A6100" t="inlineStr">
        <is>
          <t>Maxim Musorov</t>
        </is>
      </c>
      <c r="B6100" t="inlineStr">
        <is>
          <t>(N/A)</t>
        </is>
      </c>
      <c r="C6100" t="inlineStr">
        <is>
          <t>RW</t>
        </is>
      </c>
      <c r="D6100" t="inlineStr">
        <is>
          <t>F</t>
        </is>
      </c>
      <c r="E6100" t="n">
        <v>25</v>
      </c>
      <c r="F6100" t="inlineStr">
        <is>
          <t>FA</t>
        </is>
      </c>
      <c r="G6100" t="inlineStr">
        <is>
          <t>FA</t>
        </is>
      </c>
      <c r="H6100" s="30" t="n">
        <v>1</v>
      </c>
      <c r="I6100" s="31" t="n">
        <v>0</v>
      </c>
      <c r="J6100" s="31" t="n"/>
      <c r="K6100" s="31" t="n">
        <v>0</v>
      </c>
      <c r="L6100" s="32" t="n"/>
      <c r="M6100" s="31" t="n">
        <v>0</v>
      </c>
      <c r="N6100" s="31" t="n">
        <v>0</v>
      </c>
      <c r="O6100" s="31" t="n"/>
      <c r="P6100" s="31" t="n"/>
      <c r="Q6100" s="31" t="n">
        <v>0</v>
      </c>
      <c r="R6100" s="31" t="n"/>
      <c r="S6100" s="32" t="n"/>
      <c r="T6100" s="32" t="n"/>
      <c r="V6100" t="inlineStr">
        <is>
          <t>05ank</t>
        </is>
      </c>
      <c r="Z6100" t="inlineStr">
        <is>
          <t>Maxim Musorov ((N/A) RW)</t>
        </is>
      </c>
    </row>
    <row r="6101">
      <c r="A6101" t="inlineStr">
        <is>
          <t>Maxim Noreau</t>
        </is>
      </c>
      <c r="B6101" t="inlineStr">
        <is>
          <t>(N/A)</t>
        </is>
      </c>
      <c r="C6101" t="inlineStr">
        <is>
          <t>D</t>
        </is>
      </c>
      <c r="D6101" t="inlineStr">
        <is>
          <t>D</t>
        </is>
      </c>
      <c r="E6101" t="n">
        <v>39</v>
      </c>
      <c r="F6101" t="inlineStr">
        <is>
          <t>FA</t>
        </is>
      </c>
      <c r="G6101" t="inlineStr">
        <is>
          <t>FA</t>
        </is>
      </c>
      <c r="H6101" s="30" t="n">
        <v>1</v>
      </c>
      <c r="I6101" s="31" t="n">
        <v>0</v>
      </c>
      <c r="J6101" s="31" t="n"/>
      <c r="K6101" s="31" t="n">
        <v>0</v>
      </c>
      <c r="L6101" s="32" t="n"/>
      <c r="M6101" s="31" t="n">
        <v>0</v>
      </c>
      <c r="N6101" s="31" t="n">
        <v>0</v>
      </c>
      <c r="O6101" s="31" t="n"/>
      <c r="P6101" s="31" t="n"/>
      <c r="Q6101" s="31" t="n">
        <v>0</v>
      </c>
      <c r="R6101" s="31" t="n"/>
      <c r="S6101" s="32" t="n"/>
      <c r="T6101" s="32" t="n"/>
      <c r="V6101" t="inlineStr">
        <is>
          <t>015tc</t>
        </is>
      </c>
      <c r="W6101" t="n">
        <v>3465</v>
      </c>
      <c r="X6101" t="n">
        <v>4572</v>
      </c>
      <c r="Z6101" t="inlineStr">
        <is>
          <t>Maxim Noreau ((N/A) D)</t>
        </is>
      </c>
    </row>
    <row r="6102">
      <c r="A6102" t="inlineStr">
        <is>
          <t>Maxim Schafer</t>
        </is>
      </c>
      <c r="B6102" t="inlineStr">
        <is>
          <t>WSH</t>
        </is>
      </c>
      <c r="C6102" t="inlineStr">
        <is>
          <t>LW</t>
        </is>
      </c>
      <c r="D6102" t="inlineStr">
        <is>
          <t>F</t>
        </is>
      </c>
      <c r="E6102" t="n">
        <v>19</v>
      </c>
      <c r="F6102" t="inlineStr">
        <is>
          <t>FA</t>
        </is>
      </c>
      <c r="G6102" t="inlineStr">
        <is>
          <t>FA</t>
        </is>
      </c>
      <c r="H6102" s="30" t="n">
        <v>1</v>
      </c>
      <c r="I6102" s="31" t="n">
        <v>0</v>
      </c>
      <c r="J6102" s="31" t="n"/>
      <c r="K6102" s="31" t="n">
        <v>0</v>
      </c>
      <c r="L6102" s="32" t="n"/>
      <c r="M6102" s="31" t="n">
        <v>0</v>
      </c>
      <c r="N6102" s="31" t="n">
        <v>0</v>
      </c>
      <c r="O6102" s="31" t="n"/>
      <c r="P6102" s="31" t="n"/>
      <c r="Q6102" s="31" t="n">
        <v>0</v>
      </c>
      <c r="R6102" s="31" t="n"/>
      <c r="S6102" s="32" t="n"/>
      <c r="T6102" s="32" t="n"/>
      <c r="V6102" t="inlineStr">
        <is>
          <t>06xv6</t>
        </is>
      </c>
      <c r="W6102" t="n">
        <v>7499</v>
      </c>
      <c r="Y6102" t="inlineStr">
        <is>
          <t>4e2c47d5-719b-4177-a609-49d8f9988dee</t>
        </is>
      </c>
      <c r="Z6102" t="inlineStr">
        <is>
          <t>Maxim Schafer (WSH LW)</t>
        </is>
      </c>
    </row>
    <row r="6103">
      <c r="A6103" t="inlineStr">
        <is>
          <t>Maxim Shalunov</t>
        </is>
      </c>
      <c r="B6103" t="inlineStr">
        <is>
          <t>(N/A)</t>
        </is>
      </c>
      <c r="C6103" t="inlineStr">
        <is>
          <t>RW</t>
        </is>
      </c>
      <c r="D6103" t="inlineStr">
        <is>
          <t>F</t>
        </is>
      </c>
      <c r="E6103" t="n">
        <v>33</v>
      </c>
      <c r="F6103" t="inlineStr">
        <is>
          <t>FA</t>
        </is>
      </c>
      <c r="G6103" t="inlineStr">
        <is>
          <t>FA</t>
        </is>
      </c>
      <c r="H6103" s="30" t="n">
        <v>1</v>
      </c>
      <c r="I6103" s="31" t="n">
        <v>0</v>
      </c>
      <c r="J6103" s="31" t="n"/>
      <c r="K6103" s="31" t="n">
        <v>0</v>
      </c>
      <c r="L6103" s="32" t="n"/>
      <c r="M6103" s="31" t="n">
        <v>0</v>
      </c>
      <c r="N6103" s="31" t="n">
        <v>0</v>
      </c>
      <c r="O6103" s="31" t="n"/>
      <c r="P6103" s="31" t="n"/>
      <c r="Q6103" s="31" t="n">
        <v>0</v>
      </c>
      <c r="R6103" s="31" t="n"/>
      <c r="S6103" s="32" t="n"/>
      <c r="T6103" s="32" t="n"/>
      <c r="V6103" t="inlineStr">
        <is>
          <t>02bhy</t>
        </is>
      </c>
      <c r="W6103" t="n">
        <v>4273</v>
      </c>
      <c r="X6103" t="n">
        <v>5475</v>
      </c>
      <c r="Z6103" t="inlineStr">
        <is>
          <t>Maxim Shalunov ((N/A) RW)</t>
        </is>
      </c>
    </row>
    <row r="6104">
      <c r="A6104" t="inlineStr">
        <is>
          <t>Maxim Sorkin</t>
        </is>
      </c>
      <c r="B6104" t="inlineStr">
        <is>
          <t>(N/A)</t>
        </is>
      </c>
      <c r="C6104" t="inlineStr">
        <is>
          <t>C</t>
        </is>
      </c>
      <c r="D6104" t="inlineStr">
        <is>
          <t>F</t>
        </is>
      </c>
      <c r="E6104" t="n">
        <v>26</v>
      </c>
      <c r="F6104" t="inlineStr">
        <is>
          <t>FA</t>
        </is>
      </c>
      <c r="G6104" t="inlineStr">
        <is>
          <t>FA</t>
        </is>
      </c>
      <c r="H6104" s="30" t="n">
        <v>1</v>
      </c>
      <c r="I6104" s="31" t="n">
        <v>0</v>
      </c>
      <c r="J6104" s="31" t="n"/>
      <c r="K6104" s="31" t="n">
        <v>0</v>
      </c>
      <c r="L6104" s="32" t="n"/>
      <c r="M6104" s="31" t="n">
        <v>0</v>
      </c>
      <c r="N6104" s="31" t="n">
        <v>0</v>
      </c>
      <c r="O6104" s="31" t="n"/>
      <c r="P6104" s="31" t="n"/>
      <c r="Q6104" s="31" t="n">
        <v>0</v>
      </c>
      <c r="R6104" s="31" t="n"/>
      <c r="S6104" s="32" t="n"/>
      <c r="T6104" s="32" t="n"/>
      <c r="V6104" t="inlineStr">
        <is>
          <t>06avq</t>
        </is>
      </c>
      <c r="Z6104" t="inlineStr">
        <is>
          <t>Maxim Sorkin ((N/A) C)</t>
        </is>
      </c>
    </row>
    <row r="6105">
      <c r="A6105" t="inlineStr">
        <is>
          <t>Maxim Strbak</t>
        </is>
      </c>
      <c r="B6105" t="inlineStr">
        <is>
          <t>BUF</t>
        </is>
      </c>
      <c r="C6105" t="inlineStr">
        <is>
          <t>D</t>
        </is>
      </c>
      <c r="D6105" t="inlineStr">
        <is>
          <t>D</t>
        </is>
      </c>
      <c r="E6105" t="n">
        <v>21</v>
      </c>
      <c r="F6105" t="inlineStr">
        <is>
          <t>FA</t>
        </is>
      </c>
      <c r="G6105" t="inlineStr">
        <is>
          <t>FA</t>
        </is>
      </c>
      <c r="H6105" s="30" t="n">
        <v>1028333</v>
      </c>
      <c r="I6105" s="31" t="n">
        <v>0</v>
      </c>
      <c r="J6105" s="31" t="n"/>
      <c r="K6105" s="31" t="n">
        <v>0</v>
      </c>
      <c r="L6105" s="32" t="n"/>
      <c r="M6105" s="31" t="n">
        <v>0</v>
      </c>
      <c r="N6105" s="31" t="n">
        <v>0</v>
      </c>
      <c r="O6105" s="31" t="n"/>
      <c r="P6105" s="31" t="n"/>
      <c r="Q6105" s="31" t="n">
        <v>0</v>
      </c>
      <c r="R6105" s="31" t="n"/>
      <c r="S6105" s="32" t="n"/>
      <c r="T6105" s="32" t="n"/>
      <c r="V6105" t="inlineStr">
        <is>
          <t>06byf</t>
        </is>
      </c>
      <c r="W6105" t="n">
        <v>6949</v>
      </c>
      <c r="Y6105" t="inlineStr">
        <is>
          <t>fc1e8665-d056-41b8-83c8-0180eef715fc</t>
        </is>
      </c>
      <c r="Z6105" t="inlineStr">
        <is>
          <t>Maxim Strbak (BUF D)</t>
        </is>
      </c>
    </row>
    <row r="6106">
      <c r="A6106" t="inlineStr">
        <is>
          <t>Maxim Sushko</t>
        </is>
      </c>
      <c r="B6106" t="inlineStr">
        <is>
          <t>(N/A)</t>
        </is>
      </c>
      <c r="C6106" t="inlineStr">
        <is>
          <t>RW</t>
        </is>
      </c>
      <c r="D6106" t="inlineStr">
        <is>
          <t>F</t>
        </is>
      </c>
      <c r="E6106" t="n">
        <v>27</v>
      </c>
      <c r="F6106" t="inlineStr">
        <is>
          <t>FA</t>
        </is>
      </c>
      <c r="G6106" t="inlineStr">
        <is>
          <t>FA</t>
        </is>
      </c>
      <c r="H6106" s="30" t="n">
        <v>1</v>
      </c>
      <c r="I6106" s="31" t="n">
        <v>0</v>
      </c>
      <c r="J6106" s="31" t="n"/>
      <c r="K6106" s="31" t="n">
        <v>0</v>
      </c>
      <c r="L6106" s="32" t="n"/>
      <c r="M6106" s="31" t="n">
        <v>0</v>
      </c>
      <c r="N6106" s="31" t="n">
        <v>0</v>
      </c>
      <c r="O6106" s="31" t="n"/>
      <c r="P6106" s="31" t="n"/>
      <c r="Q6106" s="31" t="n">
        <v>0</v>
      </c>
      <c r="R6106" s="31" t="n"/>
      <c r="S6106" s="32" t="n"/>
      <c r="T6106" s="32" t="n"/>
      <c r="V6106" t="inlineStr">
        <is>
          <t>04f22</t>
        </is>
      </c>
      <c r="W6106" t="n">
        <v>5635</v>
      </c>
      <c r="X6106" t="n">
        <v>7622</v>
      </c>
      <c r="Y6106" t="inlineStr">
        <is>
          <t>1e365aca-e9a7-4edb-80b6-a17525fefd6a</t>
        </is>
      </c>
      <c r="Z6106" t="inlineStr">
        <is>
          <t>Maxim Sushko ((N/A) RW)</t>
        </is>
      </c>
    </row>
    <row r="6107">
      <c r="A6107" t="inlineStr">
        <is>
          <t>Maxim Trepanier</t>
        </is>
      </c>
      <c r="B6107" t="inlineStr">
        <is>
          <t>(N/A)</t>
        </is>
      </c>
      <c r="C6107" t="inlineStr">
        <is>
          <t>LW</t>
        </is>
      </c>
      <c r="D6107" t="inlineStr">
        <is>
          <t>F</t>
        </is>
      </c>
      <c r="E6107" t="n">
        <v>27</v>
      </c>
      <c r="F6107" t="inlineStr">
        <is>
          <t>FA</t>
        </is>
      </c>
      <c r="G6107" t="inlineStr">
        <is>
          <t>FA</t>
        </is>
      </c>
      <c r="H6107" s="30" t="n">
        <v>1</v>
      </c>
      <c r="I6107" s="31" t="n">
        <v>0</v>
      </c>
      <c r="J6107" s="31" t="n"/>
      <c r="K6107" s="31" t="n">
        <v>0</v>
      </c>
      <c r="L6107" s="32" t="n"/>
      <c r="M6107" s="31" t="n">
        <v>0</v>
      </c>
      <c r="N6107" s="31" t="n">
        <v>0</v>
      </c>
      <c r="O6107" s="31" t="n"/>
      <c r="P6107" s="31" t="n"/>
      <c r="Q6107" s="31" t="n">
        <v>0</v>
      </c>
      <c r="R6107" s="31" t="n"/>
      <c r="S6107" s="32" t="n"/>
      <c r="T6107" s="32" t="n"/>
      <c r="V6107" t="inlineStr">
        <is>
          <t>0598s</t>
        </is>
      </c>
      <c r="X6107" t="n">
        <v>8561</v>
      </c>
      <c r="Z6107" t="inlineStr">
        <is>
          <t>Maxim Trepanier ((N/A) LW)</t>
        </is>
      </c>
    </row>
    <row r="6108">
      <c r="A6108" t="inlineStr">
        <is>
          <t>Maxim Tretiak</t>
        </is>
      </c>
      <c r="B6108" t="inlineStr">
        <is>
          <t>(N/A)</t>
        </is>
      </c>
      <c r="C6108" t="inlineStr">
        <is>
          <t>G</t>
        </is>
      </c>
      <c r="D6108" t="inlineStr">
        <is>
          <t>G</t>
        </is>
      </c>
      <c r="E6108" t="n">
        <v>29</v>
      </c>
      <c r="F6108" t="inlineStr">
        <is>
          <t>FA</t>
        </is>
      </c>
      <c r="G6108" t="inlineStr">
        <is>
          <t>FA</t>
        </is>
      </c>
      <c r="H6108" s="30" t="n">
        <v>1</v>
      </c>
      <c r="I6108" s="31" t="n">
        <v>0</v>
      </c>
      <c r="J6108" s="31" t="n"/>
      <c r="K6108" s="31" t="n">
        <v>0</v>
      </c>
      <c r="L6108" s="32" t="n"/>
      <c r="M6108" s="31" t="n">
        <v>0</v>
      </c>
      <c r="N6108" s="31" t="n">
        <v>0</v>
      </c>
      <c r="O6108" s="31" t="n"/>
      <c r="P6108" s="31" t="n"/>
      <c r="Q6108" s="31" t="n">
        <v>0</v>
      </c>
      <c r="R6108" s="31" t="n"/>
      <c r="S6108" s="32" t="n"/>
      <c r="T6108" s="32" t="n"/>
      <c r="V6108" t="inlineStr">
        <is>
          <t>03asc</t>
        </is>
      </c>
      <c r="Z6108" t="inlineStr">
        <is>
          <t>Maxim Tretiak ((N/A) G)</t>
        </is>
      </c>
    </row>
    <row r="6109">
      <c r="A6109" t="inlineStr">
        <is>
          <t>Maxim Trunev</t>
        </is>
      </c>
      <c r="B6109" t="inlineStr">
        <is>
          <t>MTL</t>
        </is>
      </c>
      <c r="C6109" t="inlineStr">
        <is>
          <t>LW</t>
        </is>
      </c>
      <c r="D6109" t="inlineStr">
        <is>
          <t>F</t>
        </is>
      </c>
      <c r="E6109" t="n">
        <v>36</v>
      </c>
      <c r="F6109" t="inlineStr">
        <is>
          <t>FA</t>
        </is>
      </c>
      <c r="G6109" t="inlineStr">
        <is>
          <t>FA</t>
        </is>
      </c>
      <c r="H6109" s="30" t="n">
        <v>1</v>
      </c>
      <c r="I6109" s="31" t="n">
        <v>0</v>
      </c>
      <c r="J6109" s="31" t="n"/>
      <c r="K6109" s="31" t="n">
        <v>0</v>
      </c>
      <c r="L6109" s="32" t="n"/>
      <c r="M6109" s="31" t="n">
        <v>0</v>
      </c>
      <c r="N6109" s="31" t="n">
        <v>0</v>
      </c>
      <c r="O6109" s="31" t="n"/>
      <c r="P6109" s="31" t="n"/>
      <c r="Q6109" s="31" t="n">
        <v>0</v>
      </c>
      <c r="R6109" s="31" t="n"/>
      <c r="S6109" s="32" t="n"/>
      <c r="T6109" s="32" t="n"/>
      <c r="V6109" t="inlineStr">
        <is>
          <t>01gjr</t>
        </is>
      </c>
      <c r="Z6109" t="inlineStr">
        <is>
          <t>Maxim Trunev (MTL LW)</t>
        </is>
      </c>
    </row>
    <row r="6110">
      <c r="A6110" t="inlineStr">
        <is>
          <t>Maxim Vehovsky</t>
        </is>
      </c>
      <c r="B6110" t="inlineStr">
        <is>
          <t>(N/A)</t>
        </is>
      </c>
      <c r="C6110" t="inlineStr">
        <is>
          <t>RW</t>
        </is>
      </c>
      <c r="D6110" t="inlineStr">
        <is>
          <t>F</t>
        </is>
      </c>
      <c r="E6110" t="n">
        <v>21</v>
      </c>
      <c r="F6110" t="inlineStr">
        <is>
          <t>FA</t>
        </is>
      </c>
      <c r="G6110" t="inlineStr">
        <is>
          <t>FA</t>
        </is>
      </c>
      <c r="H6110" s="30" t="n">
        <v>1</v>
      </c>
      <c r="I6110" s="31" t="n">
        <v>0</v>
      </c>
      <c r="J6110" s="31" t="n"/>
      <c r="K6110" s="31" t="n">
        <v>0</v>
      </c>
      <c r="L6110" s="32" t="n"/>
      <c r="M6110" s="31" t="n">
        <v>0</v>
      </c>
      <c r="N6110" s="31" t="n">
        <v>0</v>
      </c>
      <c r="O6110" s="31" t="n"/>
      <c r="P6110" s="31" t="n"/>
      <c r="Q6110" s="31" t="n">
        <v>0</v>
      </c>
      <c r="R6110" s="31" t="n"/>
      <c r="S6110" s="32" t="n"/>
      <c r="T6110" s="32" t="n"/>
      <c r="V6110" t="inlineStr">
        <is>
          <t>06cea</t>
        </is>
      </c>
      <c r="Z6110" t="inlineStr">
        <is>
          <t>Maxim Vehovsky ((N/A) RW)</t>
        </is>
      </c>
    </row>
    <row r="6111">
      <c r="A6111" t="inlineStr">
        <is>
          <t>Maxime Clermont</t>
        </is>
      </c>
      <c r="B6111" t="inlineStr">
        <is>
          <t>(N/A)</t>
        </is>
      </c>
      <c r="C6111" t="inlineStr">
        <is>
          <t>G</t>
        </is>
      </c>
      <c r="D6111" t="inlineStr">
        <is>
          <t>G</t>
        </is>
      </c>
      <c r="E6111" t="n">
        <v>34</v>
      </c>
      <c r="F6111" t="inlineStr">
        <is>
          <t>FA</t>
        </is>
      </c>
      <c r="G6111" t="inlineStr">
        <is>
          <t>FA</t>
        </is>
      </c>
      <c r="H6111" s="30" t="n">
        <v>1</v>
      </c>
      <c r="I6111" s="31" t="n">
        <v>0</v>
      </c>
      <c r="J6111" s="31" t="n"/>
      <c r="K6111" s="31" t="n">
        <v>0</v>
      </c>
      <c r="L6111" s="32" t="n"/>
      <c r="M6111" s="31" t="n">
        <v>0</v>
      </c>
      <c r="N6111" s="31" t="n">
        <v>0</v>
      </c>
      <c r="O6111" s="31" t="n"/>
      <c r="P6111" s="31" t="n"/>
      <c r="Q6111" s="31" t="n">
        <v>0</v>
      </c>
      <c r="R6111" s="31" t="n"/>
      <c r="S6111" s="32" t="n"/>
      <c r="T6111" s="32" t="n"/>
      <c r="V6111" t="inlineStr">
        <is>
          <t>01zs0</t>
        </is>
      </c>
      <c r="W6111" t="n">
        <v>3871</v>
      </c>
      <c r="X6111" t="n">
        <v>5148</v>
      </c>
      <c r="Z6111" t="inlineStr">
        <is>
          <t>Maxime Clermont ((N/A) G)</t>
        </is>
      </c>
    </row>
    <row r="6112">
      <c r="A6112" t="inlineStr">
        <is>
          <t>Maxime Comtois</t>
        </is>
      </c>
      <c r="B6112" t="inlineStr">
        <is>
          <t>(N/A)</t>
        </is>
      </c>
      <c r="C6112" t="inlineStr">
        <is>
          <t>LW</t>
        </is>
      </c>
      <c r="D6112" t="inlineStr">
        <is>
          <t>F</t>
        </is>
      </c>
      <c r="E6112" t="n">
        <v>27</v>
      </c>
      <c r="F6112" t="inlineStr">
        <is>
          <t>FA</t>
        </is>
      </c>
      <c r="G6112" t="inlineStr">
        <is>
          <t>FA</t>
        </is>
      </c>
      <c r="H6112" s="30" t="n">
        <v>1</v>
      </c>
      <c r="I6112" s="31" t="n">
        <v>0</v>
      </c>
      <c r="J6112" s="31" t="n"/>
      <c r="K6112" s="31" t="n">
        <v>0</v>
      </c>
      <c r="L6112" s="32" t="n"/>
      <c r="M6112" s="31" t="n">
        <v>0</v>
      </c>
      <c r="N6112" s="31" t="n">
        <v>0</v>
      </c>
      <c r="O6112" s="31" t="n"/>
      <c r="P6112" s="31" t="n"/>
      <c r="Q6112" s="31" t="n">
        <v>0</v>
      </c>
      <c r="R6112" s="31" t="n"/>
      <c r="S6112" s="32" t="n"/>
      <c r="T6112" s="32" t="n"/>
      <c r="V6112" t="inlineStr">
        <is>
          <t>03yt9</t>
        </is>
      </c>
      <c r="W6112" t="n">
        <v>5427</v>
      </c>
      <c r="X6112" t="n">
        <v>7565</v>
      </c>
      <c r="Y6112" t="inlineStr">
        <is>
          <t>c0c57874-7af6-451f-9783-d4b16ff89a35</t>
        </is>
      </c>
      <c r="Z6112" t="inlineStr">
        <is>
          <t>Maxime Comtois ((N/A) LW)</t>
        </is>
      </c>
    </row>
    <row r="6113">
      <c r="A6113" t="inlineStr">
        <is>
          <t>Maxime Fortier</t>
        </is>
      </c>
      <c r="B6113" t="inlineStr">
        <is>
          <t>(N/A)</t>
        </is>
      </c>
      <c r="C6113" t="inlineStr">
        <is>
          <t>RW</t>
        </is>
      </c>
      <c r="D6113" t="inlineStr">
        <is>
          <t>F</t>
        </is>
      </c>
      <c r="E6113" t="n">
        <v>28</v>
      </c>
      <c r="F6113" t="inlineStr">
        <is>
          <t>FA</t>
        </is>
      </c>
      <c r="G6113" t="inlineStr">
        <is>
          <t>FA</t>
        </is>
      </c>
      <c r="H6113" s="30" t="n">
        <v>1</v>
      </c>
      <c r="I6113" s="31" t="n">
        <v>0</v>
      </c>
      <c r="J6113" s="31" t="n"/>
      <c r="K6113" s="31" t="n">
        <v>0</v>
      </c>
      <c r="L6113" s="32" t="n"/>
      <c r="M6113" s="31" t="n">
        <v>0</v>
      </c>
      <c r="N6113" s="31" t="n">
        <v>0</v>
      </c>
      <c r="O6113" s="31" t="n"/>
      <c r="P6113" s="31" t="n"/>
      <c r="Q6113" s="31" t="n">
        <v>0</v>
      </c>
      <c r="R6113" s="31" t="n"/>
      <c r="S6113" s="32" t="n"/>
      <c r="T6113" s="32" t="n"/>
      <c r="V6113" t="inlineStr">
        <is>
          <t>043f3</t>
        </is>
      </c>
      <c r="W6113" t="n">
        <v>5608</v>
      </c>
      <c r="X6113" t="n">
        <v>7797</v>
      </c>
      <c r="Z6113" t="inlineStr">
        <is>
          <t>Maxime Fortier ((N/A) RW)</t>
        </is>
      </c>
    </row>
    <row r="6114">
      <c r="A6114" t="inlineStr">
        <is>
          <t>Maxime Fortunus</t>
        </is>
      </c>
      <c r="B6114" t="inlineStr">
        <is>
          <t>(N/A)</t>
        </is>
      </c>
      <c r="C6114" t="inlineStr">
        <is>
          <t>D</t>
        </is>
      </c>
      <c r="D6114" t="inlineStr">
        <is>
          <t>D</t>
        </is>
      </c>
      <c r="E6114" t="n">
        <v>43</v>
      </c>
      <c r="F6114" t="inlineStr">
        <is>
          <t>FA</t>
        </is>
      </c>
      <c r="G6114" t="inlineStr">
        <is>
          <t>FA</t>
        </is>
      </c>
      <c r="H6114" s="30" t="n">
        <v>1</v>
      </c>
      <c r="I6114" s="31" t="n">
        <v>0</v>
      </c>
      <c r="J6114" s="31" t="n"/>
      <c r="K6114" s="31" t="n">
        <v>0</v>
      </c>
      <c r="L6114" s="32" t="n"/>
      <c r="M6114" s="31" t="n">
        <v>0</v>
      </c>
      <c r="N6114" s="31" t="n">
        <v>0</v>
      </c>
      <c r="O6114" s="31" t="n"/>
      <c r="P6114" s="31" t="n"/>
      <c r="Q6114" s="31" t="n">
        <v>0</v>
      </c>
      <c r="R6114" s="31" t="n"/>
      <c r="S6114" s="32" t="n"/>
      <c r="T6114" s="32" t="n"/>
      <c r="V6114" t="inlineStr">
        <is>
          <t>004b0</t>
        </is>
      </c>
      <c r="W6114" t="n">
        <v>3103</v>
      </c>
      <c r="X6114" t="n">
        <v>4334</v>
      </c>
      <c r="Z6114" t="inlineStr">
        <is>
          <t>Maxime Fortunus ((N/A) D)</t>
        </is>
      </c>
    </row>
    <row r="6115">
      <c r="A6115" t="inlineStr">
        <is>
          <t>Maxime Gravel</t>
        </is>
      </c>
      <c r="B6115" t="inlineStr">
        <is>
          <t>(N/A)</t>
        </is>
      </c>
      <c r="C6115" t="inlineStr">
        <is>
          <t>D</t>
        </is>
      </c>
      <c r="D6115" t="inlineStr">
        <is>
          <t>D</t>
        </is>
      </c>
      <c r="E6115" t="n">
        <v>31</v>
      </c>
      <c r="F6115" t="inlineStr">
        <is>
          <t>FA</t>
        </is>
      </c>
      <c r="G6115" t="inlineStr">
        <is>
          <t>FA</t>
        </is>
      </c>
      <c r="H6115" s="30" t="n">
        <v>1</v>
      </c>
      <c r="I6115" s="31" t="n">
        <v>0</v>
      </c>
      <c r="J6115" s="31" t="n"/>
      <c r="K6115" s="31" t="n">
        <v>0</v>
      </c>
      <c r="L6115" s="32" t="n"/>
      <c r="M6115" s="31" t="n">
        <v>0</v>
      </c>
      <c r="N6115" s="31" t="n">
        <v>0</v>
      </c>
      <c r="O6115" s="31" t="n"/>
      <c r="P6115" s="31" t="n"/>
      <c r="Q6115" s="31" t="n">
        <v>0</v>
      </c>
      <c r="R6115" s="31" t="n"/>
      <c r="S6115" s="32" t="n"/>
      <c r="T6115" s="32" t="n"/>
      <c r="V6115" t="inlineStr">
        <is>
          <t>03d82</t>
        </is>
      </c>
      <c r="Z6115" t="inlineStr">
        <is>
          <t>Maxime Gravel ((N/A) D)</t>
        </is>
      </c>
    </row>
    <row r="6116">
      <c r="A6116" t="inlineStr">
        <is>
          <t>Maxime Lagace</t>
        </is>
      </c>
      <c r="B6116" t="inlineStr">
        <is>
          <t>(N/A)</t>
        </is>
      </c>
      <c r="C6116" t="inlineStr">
        <is>
          <t>G</t>
        </is>
      </c>
      <c r="D6116" t="inlineStr">
        <is>
          <t>G</t>
        </is>
      </c>
      <c r="E6116" t="n">
        <v>33</v>
      </c>
      <c r="F6116" t="inlineStr">
        <is>
          <t>FA</t>
        </is>
      </c>
      <c r="G6116" t="inlineStr">
        <is>
          <t>FA</t>
        </is>
      </c>
      <c r="H6116" s="30" t="n">
        <v>1</v>
      </c>
      <c r="I6116" s="31" t="n">
        <v>0</v>
      </c>
      <c r="J6116" s="31" t="n"/>
      <c r="K6116" s="31" t="n">
        <v>0</v>
      </c>
      <c r="L6116" s="32" t="n"/>
      <c r="M6116" s="31" t="n">
        <v>0</v>
      </c>
      <c r="N6116" s="31" t="n">
        <v>0</v>
      </c>
      <c r="O6116" s="31" t="n"/>
      <c r="P6116" s="31" t="n"/>
      <c r="Q6116" s="31" t="n">
        <v>0</v>
      </c>
      <c r="R6116" s="31" t="n"/>
      <c r="S6116" s="32" t="n"/>
      <c r="T6116" s="32" t="n"/>
      <c r="V6116" t="inlineStr">
        <is>
          <t>02oxu</t>
        </is>
      </c>
      <c r="W6116" t="n">
        <v>4059</v>
      </c>
      <c r="X6116" t="n">
        <v>5901</v>
      </c>
      <c r="Y6116" t="inlineStr">
        <is>
          <t>5e04d132-bff6-4238-a6c9-b837a77681fa</t>
        </is>
      </c>
      <c r="Z6116" t="inlineStr">
        <is>
          <t>Maxime Lagace ((N/A) G)</t>
        </is>
      </c>
    </row>
    <row r="6117">
      <c r="A6117" t="inlineStr">
        <is>
          <t>Maxime Langelier-Parent</t>
        </is>
      </c>
      <c r="B6117" t="inlineStr">
        <is>
          <t>TBL</t>
        </is>
      </c>
      <c r="C6117" t="inlineStr">
        <is>
          <t>LW</t>
        </is>
      </c>
      <c r="D6117" t="inlineStr">
        <is>
          <t>F</t>
        </is>
      </c>
      <c r="E6117" t="n">
        <v>38</v>
      </c>
      <c r="F6117" t="inlineStr">
        <is>
          <t>FA</t>
        </is>
      </c>
      <c r="G6117" t="inlineStr">
        <is>
          <t>FA</t>
        </is>
      </c>
      <c r="H6117" s="30" t="n">
        <v>1</v>
      </c>
      <c r="I6117" s="31" t="n">
        <v>0</v>
      </c>
      <c r="J6117" s="31" t="n"/>
      <c r="K6117" s="31" t="n">
        <v>0</v>
      </c>
      <c r="L6117" s="32" t="n"/>
      <c r="M6117" s="31" t="n">
        <v>0</v>
      </c>
      <c r="N6117" s="31" t="n">
        <v>0</v>
      </c>
      <c r="O6117" s="31" t="n"/>
      <c r="P6117" s="31" t="n"/>
      <c r="Q6117" s="31" t="n">
        <v>0</v>
      </c>
      <c r="R6117" s="31" t="n"/>
      <c r="S6117" s="32" t="n"/>
      <c r="T6117" s="32" t="n"/>
      <c r="V6117" t="inlineStr">
        <is>
          <t>038tn</t>
        </is>
      </c>
      <c r="X6117" t="n">
        <v>6320</v>
      </c>
      <c r="Z6117" t="inlineStr">
        <is>
          <t>Maxime Langelier-Parent (TBL LW)</t>
        </is>
      </c>
    </row>
    <row r="6118">
      <c r="A6118" t="inlineStr">
        <is>
          <t>Maxime Macenauer</t>
        </is>
      </c>
      <c r="B6118" t="inlineStr">
        <is>
          <t>(N/A)</t>
        </is>
      </c>
      <c r="C6118" t="inlineStr">
        <is>
          <t>C</t>
        </is>
      </c>
      <c r="D6118" t="inlineStr">
        <is>
          <t>F</t>
        </is>
      </c>
      <c r="E6118" t="n">
        <v>37</v>
      </c>
      <c r="F6118" t="inlineStr">
        <is>
          <t>FA</t>
        </is>
      </c>
      <c r="G6118" t="inlineStr">
        <is>
          <t>FA</t>
        </is>
      </c>
      <c r="H6118" s="30" t="n">
        <v>1</v>
      </c>
      <c r="I6118" s="31" t="n">
        <v>0</v>
      </c>
      <c r="J6118" s="31" t="n"/>
      <c r="K6118" s="31" t="n">
        <v>0</v>
      </c>
      <c r="L6118" s="32" t="n"/>
      <c r="M6118" s="31" t="n">
        <v>0</v>
      </c>
      <c r="N6118" s="31" t="n">
        <v>0</v>
      </c>
      <c r="O6118" s="31" t="n"/>
      <c r="P6118" s="31" t="n"/>
      <c r="Q6118" s="31" t="n">
        <v>0</v>
      </c>
      <c r="R6118" s="31" t="n"/>
      <c r="S6118" s="32" t="n"/>
      <c r="T6118" s="32" t="n"/>
      <c r="V6118" t="inlineStr">
        <is>
          <t>003dj</t>
        </is>
      </c>
      <c r="W6118" t="n">
        <v>3890</v>
      </c>
      <c r="X6118" t="n">
        <v>4316</v>
      </c>
      <c r="Z6118" t="inlineStr">
        <is>
          <t>Maxime Macenauer ((N/A) C)</t>
        </is>
      </c>
    </row>
    <row r="6119">
      <c r="A6119" t="inlineStr">
        <is>
          <t>Maxime Tanguay</t>
        </is>
      </c>
      <c r="B6119" t="inlineStr">
        <is>
          <t>CHI</t>
        </is>
      </c>
      <c r="C6119" t="inlineStr">
        <is>
          <t>C</t>
        </is>
      </c>
      <c r="D6119" t="inlineStr">
        <is>
          <t>F</t>
        </is>
      </c>
      <c r="E6119" t="n">
        <v>37</v>
      </c>
      <c r="F6119" t="inlineStr">
        <is>
          <t>FA</t>
        </is>
      </c>
      <c r="G6119" t="inlineStr">
        <is>
          <t>FA</t>
        </is>
      </c>
      <c r="H6119" s="30" t="n">
        <v>1</v>
      </c>
      <c r="I6119" s="31" t="n">
        <v>0</v>
      </c>
      <c r="J6119" s="31" t="n"/>
      <c r="K6119" s="31" t="n">
        <v>0</v>
      </c>
      <c r="L6119" s="32" t="n"/>
      <c r="M6119" s="31" t="n">
        <v>0</v>
      </c>
      <c r="N6119" s="31" t="n">
        <v>0</v>
      </c>
      <c r="O6119" s="31" t="n"/>
      <c r="P6119" s="31" t="n"/>
      <c r="Q6119" s="31" t="n">
        <v>0</v>
      </c>
      <c r="R6119" s="31" t="n"/>
      <c r="S6119" s="32" t="n"/>
      <c r="T6119" s="32" t="n"/>
      <c r="V6119" t="inlineStr">
        <is>
          <t>02443</t>
        </is>
      </c>
      <c r="Z6119" t="inlineStr">
        <is>
          <t>Maxime Tanguay (CHI C)</t>
        </is>
      </c>
    </row>
    <row r="6120">
      <c r="A6120" t="inlineStr">
        <is>
          <t>Maximilian Glotzl</t>
        </is>
      </c>
      <c r="B6120" t="inlineStr">
        <is>
          <t>(N/A)</t>
        </is>
      </c>
      <c r="C6120" t="inlineStr">
        <is>
          <t>D</t>
        </is>
      </c>
      <c r="D6120" t="inlineStr">
        <is>
          <t>D</t>
        </is>
      </c>
      <c r="E6120" t="n">
        <v>24</v>
      </c>
      <c r="F6120" t="inlineStr">
        <is>
          <t>FA</t>
        </is>
      </c>
      <c r="G6120" t="inlineStr">
        <is>
          <t>FA</t>
        </is>
      </c>
      <c r="H6120" s="30" t="n">
        <v>1</v>
      </c>
      <c r="I6120" s="31" t="n">
        <v>0</v>
      </c>
      <c r="J6120" s="31" t="n"/>
      <c r="K6120" s="31" t="n">
        <v>0</v>
      </c>
      <c r="L6120" s="32" t="n"/>
      <c r="M6120" s="31" t="n">
        <v>0</v>
      </c>
      <c r="N6120" s="31" t="n">
        <v>0</v>
      </c>
      <c r="O6120" s="31" t="n"/>
      <c r="P6120" s="31" t="n"/>
      <c r="Q6120" s="31" t="n">
        <v>0</v>
      </c>
      <c r="R6120" s="31" t="n"/>
      <c r="S6120" s="32" t="n"/>
      <c r="T6120" s="32" t="n"/>
      <c r="V6120" t="inlineStr">
        <is>
          <t>05nfz</t>
        </is>
      </c>
      <c r="Z6120" t="inlineStr">
        <is>
          <t>Maximilian Glotzl ((N/A) D)</t>
        </is>
      </c>
    </row>
    <row r="6121">
      <c r="A6121" t="inlineStr">
        <is>
          <t>Maximilian Kammerer</t>
        </is>
      </c>
      <c r="B6121" t="inlineStr">
        <is>
          <t>(N/A)</t>
        </is>
      </c>
      <c r="C6121" t="inlineStr">
        <is>
          <t>C</t>
        </is>
      </c>
      <c r="D6121" t="inlineStr">
        <is>
          <t>F</t>
        </is>
      </c>
      <c r="E6121" t="n">
        <v>29</v>
      </c>
      <c r="F6121" t="inlineStr">
        <is>
          <t>FA</t>
        </is>
      </c>
      <c r="G6121" t="inlineStr">
        <is>
          <t>FA</t>
        </is>
      </c>
      <c r="H6121" s="30" t="n">
        <v>1</v>
      </c>
      <c r="I6121" s="31" t="n">
        <v>0</v>
      </c>
      <c r="J6121" s="31" t="n"/>
      <c r="K6121" s="31" t="n">
        <v>0</v>
      </c>
      <c r="L6121" s="32" t="n"/>
      <c r="M6121" s="31" t="n">
        <v>0</v>
      </c>
      <c r="N6121" s="31" t="n">
        <v>0</v>
      </c>
      <c r="O6121" s="31" t="n"/>
      <c r="P6121" s="31" t="n"/>
      <c r="Q6121" s="31" t="n">
        <v>0</v>
      </c>
      <c r="R6121" s="31" t="n"/>
      <c r="S6121" s="32" t="n"/>
      <c r="T6121" s="32" t="n"/>
      <c r="V6121" t="inlineStr">
        <is>
          <t>04ov3</t>
        </is>
      </c>
      <c r="W6121" t="n">
        <v>5688</v>
      </c>
      <c r="X6121" t="n">
        <v>7880</v>
      </c>
      <c r="Z6121" t="inlineStr">
        <is>
          <t>Maximilian Kammerer ((N/A) C)</t>
        </is>
      </c>
    </row>
    <row r="6122">
      <c r="A6122" t="inlineStr">
        <is>
          <t>Maximilian Kilpinen</t>
        </is>
      </c>
      <c r="B6122" t="inlineStr">
        <is>
          <t>DET</t>
        </is>
      </c>
      <c r="C6122" t="inlineStr">
        <is>
          <t>C</t>
        </is>
      </c>
      <c r="D6122" t="inlineStr">
        <is>
          <t>F</t>
        </is>
      </c>
      <c r="E6122" t="n">
        <v>22</v>
      </c>
      <c r="F6122" t="inlineStr">
        <is>
          <t>FA</t>
        </is>
      </c>
      <c r="G6122" t="inlineStr">
        <is>
          <t>FA</t>
        </is>
      </c>
      <c r="H6122" s="30" t="n">
        <v>1</v>
      </c>
      <c r="I6122" s="31" t="n">
        <v>0</v>
      </c>
      <c r="J6122" s="31" t="n"/>
      <c r="K6122" s="31" t="n">
        <v>0</v>
      </c>
      <c r="L6122" s="32" t="n"/>
      <c r="M6122" s="31" t="n">
        <v>0</v>
      </c>
      <c r="N6122" s="31" t="n">
        <v>0</v>
      </c>
      <c r="O6122" s="31" t="n"/>
      <c r="P6122" s="31" t="n"/>
      <c r="Q6122" s="31" t="n">
        <v>0</v>
      </c>
      <c r="R6122" s="31" t="n"/>
      <c r="S6122" s="32" t="n"/>
      <c r="T6122" s="32" t="n"/>
      <c r="V6122" t="inlineStr">
        <is>
          <t>061bi</t>
        </is>
      </c>
      <c r="Z6122" t="inlineStr">
        <is>
          <t>Maximilian Kilpinen (DET C)</t>
        </is>
      </c>
    </row>
    <row r="6123">
      <c r="A6123" t="inlineStr">
        <is>
          <t>Maximilian Pajpach</t>
        </is>
      </c>
      <c r="B6123" t="inlineStr">
        <is>
          <t>(N/A)</t>
        </is>
      </c>
      <c r="C6123" t="inlineStr">
        <is>
          <t>G</t>
        </is>
      </c>
      <c r="D6123" t="inlineStr">
        <is>
          <t>G</t>
        </is>
      </c>
      <c r="E6123" t="n">
        <v>30</v>
      </c>
      <c r="F6123" t="inlineStr">
        <is>
          <t>FA</t>
        </is>
      </c>
      <c r="G6123" t="inlineStr">
        <is>
          <t>FA</t>
        </is>
      </c>
      <c r="H6123" s="30" t="n">
        <v>1</v>
      </c>
      <c r="I6123" s="31" t="n">
        <v>0</v>
      </c>
      <c r="J6123" s="31" t="n"/>
      <c r="K6123" s="31" t="n">
        <v>0</v>
      </c>
      <c r="L6123" s="32" t="n"/>
      <c r="M6123" s="31" t="n">
        <v>0</v>
      </c>
      <c r="N6123" s="31" t="n">
        <v>0</v>
      </c>
      <c r="O6123" s="31" t="n"/>
      <c r="P6123" s="31" t="n"/>
      <c r="Q6123" s="31" t="n">
        <v>0</v>
      </c>
      <c r="R6123" s="31" t="n"/>
      <c r="S6123" s="32" t="n"/>
      <c r="T6123" s="32" t="n"/>
      <c r="V6123" t="inlineStr">
        <is>
          <t>03edw</t>
        </is>
      </c>
      <c r="X6123" t="n">
        <v>6542</v>
      </c>
      <c r="Z6123" t="inlineStr">
        <is>
          <t>Maximilian Pajpach ((N/A) G)</t>
        </is>
      </c>
    </row>
    <row r="6124">
      <c r="A6124" t="inlineStr">
        <is>
          <t>Maxmilian Curran</t>
        </is>
      </c>
      <c r="B6124" t="inlineStr">
        <is>
          <t>CGY</t>
        </is>
      </c>
      <c r="C6124" t="inlineStr">
        <is>
          <t>C</t>
        </is>
      </c>
      <c r="D6124" t="inlineStr">
        <is>
          <t>F</t>
        </is>
      </c>
      <c r="E6124" t="n">
        <v>20</v>
      </c>
      <c r="F6124" t="inlineStr">
        <is>
          <t>FA</t>
        </is>
      </c>
      <c r="G6124" t="inlineStr">
        <is>
          <t>FA</t>
        </is>
      </c>
      <c r="H6124" s="30" t="n">
        <v>1</v>
      </c>
      <c r="I6124" s="31" t="n">
        <v>0</v>
      </c>
      <c r="J6124" s="31" t="n"/>
      <c r="K6124" s="31" t="n">
        <v>0</v>
      </c>
      <c r="L6124" s="32" t="n"/>
      <c r="M6124" s="31" t="n">
        <v>0</v>
      </c>
      <c r="N6124" s="31" t="n">
        <v>0</v>
      </c>
      <c r="O6124" s="31" t="n"/>
      <c r="P6124" s="31" t="n"/>
      <c r="Q6124" s="31" t="n">
        <v>0</v>
      </c>
      <c r="R6124" s="31" t="n"/>
      <c r="S6124" s="32" t="n"/>
      <c r="T6124" s="32" t="n"/>
      <c r="V6124" t="inlineStr">
        <is>
          <t>06mb3</t>
        </is>
      </c>
      <c r="W6124" t="n">
        <v>7630</v>
      </c>
      <c r="Y6124" t="inlineStr">
        <is>
          <t>0c787abe-ecdd-43c5-bb7d-57b99e19a5ab</t>
        </is>
      </c>
      <c r="Z6124" t="inlineStr">
        <is>
          <t>Maxmilian Curran (CGY C)</t>
        </is>
      </c>
    </row>
    <row r="6125">
      <c r="A6125" t="inlineStr">
        <is>
          <t>Maxon Vig</t>
        </is>
      </c>
      <c r="B6125" t="inlineStr">
        <is>
          <t>MTL</t>
        </is>
      </c>
      <c r="C6125" t="inlineStr">
        <is>
          <t>D</t>
        </is>
      </c>
      <c r="D6125" t="inlineStr">
        <is>
          <t>D</t>
        </is>
      </c>
      <c r="E6125" t="n">
        <v>20</v>
      </c>
      <c r="F6125" t="inlineStr">
        <is>
          <t>FA</t>
        </is>
      </c>
      <c r="G6125" t="inlineStr">
        <is>
          <t>FA</t>
        </is>
      </c>
      <c r="H6125" s="30" t="n">
        <v>1</v>
      </c>
      <c r="I6125" s="31" t="n">
        <v>0</v>
      </c>
      <c r="J6125" s="31" t="n"/>
      <c r="K6125" s="31" t="n">
        <v>0</v>
      </c>
      <c r="L6125" s="32" t="n"/>
      <c r="M6125" s="31" t="n">
        <v>0</v>
      </c>
      <c r="N6125" s="31" t="n">
        <v>0</v>
      </c>
      <c r="O6125" s="31" t="n"/>
      <c r="P6125" s="31" t="n"/>
      <c r="Q6125" s="31" t="n">
        <v>0</v>
      </c>
      <c r="R6125" s="31" t="n"/>
      <c r="S6125" s="32" t="n"/>
      <c r="T6125" s="32" t="n"/>
      <c r="V6125" t="inlineStr">
        <is>
          <t>06xxz</t>
        </is>
      </c>
      <c r="Y6125" t="inlineStr">
        <is>
          <t>57dd71c6-10e7-474a-b93b-6c9c7a9da38b</t>
        </is>
      </c>
      <c r="Z6125" t="inlineStr">
        <is>
          <t>Maxon Vig (MTL D)</t>
        </is>
      </c>
    </row>
    <row r="6126">
      <c r="A6126" t="inlineStr">
        <is>
          <t>Maxwell James</t>
        </is>
      </c>
      <c r="B6126" t="inlineStr">
        <is>
          <t>UTA</t>
        </is>
      </c>
      <c r="C6126" t="inlineStr">
        <is>
          <t>LW</t>
        </is>
      </c>
      <c r="D6126" t="inlineStr">
        <is>
          <t>F</t>
        </is>
      </c>
      <c r="E6126" t="n">
        <v>29</v>
      </c>
      <c r="F6126" t="inlineStr">
        <is>
          <t>FA</t>
        </is>
      </c>
      <c r="G6126" t="inlineStr">
        <is>
          <t>FA</t>
        </is>
      </c>
      <c r="H6126" s="30" t="n">
        <v>1</v>
      </c>
      <c r="I6126" s="31" t="n">
        <v>0</v>
      </c>
      <c r="J6126" s="31" t="n"/>
      <c r="K6126" s="31" t="n">
        <v>0</v>
      </c>
      <c r="L6126" s="32" t="n"/>
      <c r="M6126" s="31" t="n">
        <v>0</v>
      </c>
      <c r="N6126" s="31" t="n">
        <v>0</v>
      </c>
      <c r="O6126" s="31" t="n"/>
      <c r="P6126" s="31" t="n"/>
      <c r="Q6126" s="31" t="n">
        <v>0</v>
      </c>
      <c r="R6126" s="31" t="n"/>
      <c r="S6126" s="32" t="n"/>
      <c r="T6126" s="32" t="n"/>
      <c r="V6126" t="inlineStr">
        <is>
          <t>03wm0</t>
        </is>
      </c>
      <c r="X6126" t="n">
        <v>7003</v>
      </c>
      <c r="Z6126" t="inlineStr">
        <is>
          <t>Maxwell James (UTA LW)</t>
        </is>
      </c>
    </row>
    <row r="6127">
      <c r="A6127" t="inlineStr">
        <is>
          <t>Maxwell Tardy</t>
        </is>
      </c>
      <c r="B6127" t="inlineStr">
        <is>
          <t>STL</t>
        </is>
      </c>
      <c r="C6127" t="inlineStr">
        <is>
          <t>C</t>
        </is>
      </c>
      <c r="D6127" t="inlineStr">
        <is>
          <t>F</t>
        </is>
      </c>
      <c r="E6127" t="n">
        <v>35</v>
      </c>
      <c r="F6127" t="inlineStr">
        <is>
          <t>FA</t>
        </is>
      </c>
      <c r="G6127" t="inlineStr">
        <is>
          <t>FA</t>
        </is>
      </c>
      <c r="H6127" s="30" t="n">
        <v>1</v>
      </c>
      <c r="I6127" s="31" t="n">
        <v>0</v>
      </c>
      <c r="J6127" s="31" t="n"/>
      <c r="K6127" s="31" t="n">
        <v>0</v>
      </c>
      <c r="L6127" s="32" t="n"/>
      <c r="M6127" s="31" t="n">
        <v>0</v>
      </c>
      <c r="N6127" s="31" t="n">
        <v>0</v>
      </c>
      <c r="O6127" s="31" t="n"/>
      <c r="P6127" s="31" t="n"/>
      <c r="Q6127" s="31" t="n">
        <v>0</v>
      </c>
      <c r="R6127" s="31" t="n"/>
      <c r="S6127" s="32" t="n"/>
      <c r="T6127" s="32" t="n"/>
      <c r="V6127" t="inlineStr">
        <is>
          <t>01n7q</t>
        </is>
      </c>
      <c r="Z6127" t="inlineStr">
        <is>
          <t>Maxwell Tardy (STL C)</t>
        </is>
      </c>
    </row>
    <row r="6128">
      <c r="A6128" t="inlineStr">
        <is>
          <t>Mazden Leslie</t>
        </is>
      </c>
      <c r="B6128" t="inlineStr">
        <is>
          <t>VGK</t>
        </is>
      </c>
      <c r="C6128" t="inlineStr">
        <is>
          <t>D</t>
        </is>
      </c>
      <c r="D6128" t="inlineStr">
        <is>
          <t>D</t>
        </is>
      </c>
      <c r="E6128" t="n">
        <v>21</v>
      </c>
      <c r="F6128" t="inlineStr">
        <is>
          <t>FA</t>
        </is>
      </c>
      <c r="G6128" t="inlineStr">
        <is>
          <t>FA</t>
        </is>
      </c>
      <c r="H6128" s="30" t="n">
        <v>1</v>
      </c>
      <c r="I6128" s="31" t="n">
        <v>0</v>
      </c>
      <c r="J6128" s="31" t="n"/>
      <c r="K6128" s="31" t="n">
        <v>0</v>
      </c>
      <c r="L6128" s="32" t="n"/>
      <c r="M6128" s="31" t="n">
        <v>0</v>
      </c>
      <c r="N6128" s="31" t="n">
        <v>0</v>
      </c>
      <c r="O6128" s="31" t="n"/>
      <c r="P6128" s="31" t="n"/>
      <c r="Q6128" s="31" t="n">
        <v>0</v>
      </c>
      <c r="R6128" s="31" t="n"/>
      <c r="S6128" s="32" t="n"/>
      <c r="T6128" s="32" t="n"/>
      <c r="V6128" t="inlineStr">
        <is>
          <t>06ba9</t>
        </is>
      </c>
      <c r="Y6128" t="inlineStr">
        <is>
          <t>5855578e-3465-47e9-a99f-3475cc608537</t>
        </is>
      </c>
      <c r="Z6128" t="inlineStr">
        <is>
          <t>Mazden Leslie (VGK D)</t>
        </is>
      </c>
    </row>
    <row r="6129">
      <c r="A6129" t="inlineStr">
        <is>
          <t>McKade Webster</t>
        </is>
      </c>
      <c r="B6129" t="inlineStr">
        <is>
          <t>TBL</t>
        </is>
      </c>
      <c r="C6129" t="inlineStr">
        <is>
          <t>LW</t>
        </is>
      </c>
      <c r="D6129" t="inlineStr">
        <is>
          <t>F</t>
        </is>
      </c>
      <c r="E6129" t="n">
        <v>26</v>
      </c>
      <c r="F6129" t="inlineStr">
        <is>
          <t>FA</t>
        </is>
      </c>
      <c r="G6129" t="inlineStr">
        <is>
          <t>FA</t>
        </is>
      </c>
      <c r="H6129" s="30" t="n">
        <v>1</v>
      </c>
      <c r="I6129" s="31" t="n">
        <v>0</v>
      </c>
      <c r="J6129" s="31" t="n"/>
      <c r="K6129" s="31" t="n">
        <v>0</v>
      </c>
      <c r="L6129" s="32" t="n"/>
      <c r="M6129" s="31" t="n">
        <v>0</v>
      </c>
      <c r="N6129" s="31" t="n">
        <v>0</v>
      </c>
      <c r="O6129" s="31" t="n"/>
      <c r="P6129" s="31" t="n"/>
      <c r="Q6129" s="31" t="n">
        <v>0</v>
      </c>
      <c r="R6129" s="31" t="n"/>
      <c r="S6129" s="32" t="n"/>
      <c r="T6129" s="32" t="n"/>
      <c r="V6129" t="inlineStr">
        <is>
          <t>051we</t>
        </is>
      </c>
      <c r="Z6129" t="inlineStr">
        <is>
          <t>McKade Webster (TBL LW)</t>
        </is>
      </c>
    </row>
    <row r="6130">
      <c r="A6130" t="inlineStr">
        <is>
          <t>Medric Mercier</t>
        </is>
      </c>
      <c r="B6130" t="inlineStr">
        <is>
          <t>(N/A)</t>
        </is>
      </c>
      <c r="C6130" t="inlineStr">
        <is>
          <t>D</t>
        </is>
      </c>
      <c r="D6130" t="inlineStr">
        <is>
          <t>D</t>
        </is>
      </c>
      <c r="E6130" t="n">
        <v>29</v>
      </c>
      <c r="F6130" t="inlineStr">
        <is>
          <t>FA</t>
        </is>
      </c>
      <c r="G6130" t="inlineStr">
        <is>
          <t>FA</t>
        </is>
      </c>
      <c r="H6130" s="30" t="n">
        <v>1</v>
      </c>
      <c r="I6130" s="31" t="n">
        <v>0</v>
      </c>
      <c r="J6130" s="31" t="n"/>
      <c r="K6130" s="31" t="n">
        <v>0</v>
      </c>
      <c r="L6130" s="32" t="n"/>
      <c r="M6130" s="31" t="n">
        <v>0</v>
      </c>
      <c r="N6130" s="31" t="n">
        <v>0</v>
      </c>
      <c r="O6130" s="31" t="n"/>
      <c r="P6130" s="31" t="n"/>
      <c r="Q6130" s="31" t="n">
        <v>0</v>
      </c>
      <c r="R6130" s="31" t="n"/>
      <c r="S6130" s="32" t="n"/>
      <c r="T6130" s="32" t="n"/>
      <c r="V6130" t="inlineStr">
        <is>
          <t>04az0</t>
        </is>
      </c>
      <c r="X6130" t="n">
        <v>7785</v>
      </c>
      <c r="Z6130" t="inlineStr">
        <is>
          <t>Medric Mercier ((N/A) D)</t>
        </is>
      </c>
    </row>
    <row r="6131">
      <c r="A6131" t="inlineStr">
        <is>
          <t>Melker Karlsson</t>
        </is>
      </c>
      <c r="B6131" t="inlineStr">
        <is>
          <t>(N/A)</t>
        </is>
      </c>
      <c r="C6131" t="inlineStr">
        <is>
          <t>C</t>
        </is>
      </c>
      <c r="D6131" t="inlineStr">
        <is>
          <t>F</t>
        </is>
      </c>
      <c r="E6131" t="n">
        <v>36</v>
      </c>
      <c r="F6131" t="inlineStr">
        <is>
          <t>FA</t>
        </is>
      </c>
      <c r="G6131" t="inlineStr">
        <is>
          <t>FA</t>
        </is>
      </c>
      <c r="H6131" s="30" t="n">
        <v>1</v>
      </c>
      <c r="I6131" s="31" t="n">
        <v>0</v>
      </c>
      <c r="J6131" s="31" t="n"/>
      <c r="K6131" s="31" t="n">
        <v>0</v>
      </c>
      <c r="L6131" s="32" t="n"/>
      <c r="M6131" s="31" t="n">
        <v>0</v>
      </c>
      <c r="N6131" s="31" t="n">
        <v>0</v>
      </c>
      <c r="O6131" s="31" t="n"/>
      <c r="P6131" s="31" t="n"/>
      <c r="Q6131" s="31" t="n">
        <v>0</v>
      </c>
      <c r="R6131" s="31" t="n"/>
      <c r="S6131" s="32" t="n"/>
      <c r="T6131" s="32" t="n"/>
      <c r="V6131" t="inlineStr">
        <is>
          <t>03d0p</t>
        </is>
      </c>
      <c r="W6131" t="n">
        <v>4497</v>
      </c>
      <c r="X6131" t="n">
        <v>6361</v>
      </c>
      <c r="Y6131" t="inlineStr">
        <is>
          <t>2fdf5289-e6d0-4ed3-82f0-ad95fb98c065</t>
        </is>
      </c>
      <c r="Z6131" t="inlineStr">
        <is>
          <t>Melker Karlsson ((N/A) C)</t>
        </is>
      </c>
    </row>
    <row r="6132">
      <c r="A6132" t="inlineStr">
        <is>
          <t>Melker Thelin</t>
        </is>
      </c>
      <c r="B6132" t="inlineStr">
        <is>
          <t>UTA</t>
        </is>
      </c>
      <c r="C6132" t="inlineStr">
        <is>
          <t>G</t>
        </is>
      </c>
      <c r="D6132" t="inlineStr">
        <is>
          <t>G</t>
        </is>
      </c>
      <c r="E6132" t="n">
        <v>21</v>
      </c>
      <c r="F6132" t="inlineStr">
        <is>
          <t>FA</t>
        </is>
      </c>
      <c r="G6132" t="inlineStr">
        <is>
          <t>FA</t>
        </is>
      </c>
      <c r="H6132" s="30" t="n">
        <v>1</v>
      </c>
      <c r="I6132" s="31" t="n">
        <v>0</v>
      </c>
      <c r="J6132" s="31" t="n"/>
      <c r="K6132" s="31" t="n">
        <v>0</v>
      </c>
      <c r="L6132" s="32" t="n"/>
      <c r="M6132" s="31" t="n">
        <v>0</v>
      </c>
      <c r="N6132" s="31" t="n">
        <v>0</v>
      </c>
      <c r="O6132" s="31" t="n"/>
      <c r="P6132" s="31" t="n"/>
      <c r="Q6132" s="31" t="n">
        <v>0</v>
      </c>
      <c r="R6132" s="31" t="n"/>
      <c r="S6132" s="32" t="n"/>
      <c r="T6132" s="32" t="n"/>
      <c r="V6132" t="inlineStr">
        <is>
          <t>06ckz</t>
        </is>
      </c>
      <c r="Y6132" t="inlineStr">
        <is>
          <t>ace5bb02-d271-4fae-af88-cbc6d6efdf69</t>
        </is>
      </c>
      <c r="Z6132" t="inlineStr">
        <is>
          <t>Melker Thelin (UTA G)</t>
        </is>
      </c>
    </row>
    <row r="6133">
      <c r="A6133" t="inlineStr">
        <is>
          <t>Melvin Fernstrom</t>
        </is>
      </c>
      <c r="B6133" t="inlineStr">
        <is>
          <t>PIT</t>
        </is>
      </c>
      <c r="C6133" t="inlineStr">
        <is>
          <t>RW</t>
        </is>
      </c>
      <c r="D6133" t="inlineStr">
        <is>
          <t>F</t>
        </is>
      </c>
      <c r="E6133" t="n">
        <v>20</v>
      </c>
      <c r="F6133" t="inlineStr">
        <is>
          <t>FA</t>
        </is>
      </c>
      <c r="G6133" t="inlineStr">
        <is>
          <t>FA</t>
        </is>
      </c>
      <c r="H6133" s="30" t="n">
        <v>872500</v>
      </c>
      <c r="I6133" s="31" t="n">
        <v>0</v>
      </c>
      <c r="J6133" s="31" t="n"/>
      <c r="K6133" s="31" t="n">
        <v>0</v>
      </c>
      <c r="L6133" s="32" t="n"/>
      <c r="M6133" s="31" t="n">
        <v>0</v>
      </c>
      <c r="N6133" s="31" t="n">
        <v>0</v>
      </c>
      <c r="O6133" s="31" t="n"/>
      <c r="P6133" s="31" t="n"/>
      <c r="Q6133" s="31" t="n">
        <v>0</v>
      </c>
      <c r="R6133" s="31" t="n"/>
      <c r="S6133" s="32" t="n"/>
      <c r="T6133" s="32" t="n"/>
      <c r="V6133" t="inlineStr">
        <is>
          <t>06mch</t>
        </is>
      </c>
      <c r="W6133" t="n">
        <v>7176</v>
      </c>
      <c r="Y6133" t="inlineStr">
        <is>
          <t>45a0b8fb-9ff0-46e2-b1c1-a00f80b8c8c5</t>
        </is>
      </c>
      <c r="Z6133" t="inlineStr">
        <is>
          <t>Melvin Fernstrom (PIT RW)</t>
        </is>
      </c>
    </row>
    <row r="6134">
      <c r="A6134" t="inlineStr">
        <is>
          <t>Melvin Novotny</t>
        </is>
      </c>
      <c r="B6134" t="inlineStr">
        <is>
          <t>BUF</t>
        </is>
      </c>
      <c r="C6134" t="inlineStr">
        <is>
          <t>LW</t>
        </is>
      </c>
      <c r="D6134" t="inlineStr">
        <is>
          <t>F</t>
        </is>
      </c>
      <c r="E6134" t="n">
        <v>19</v>
      </c>
      <c r="F6134" t="inlineStr">
        <is>
          <t>FA</t>
        </is>
      </c>
      <c r="G6134" t="inlineStr">
        <is>
          <t>FA</t>
        </is>
      </c>
      <c r="H6134" s="30" t="n">
        <v>1</v>
      </c>
      <c r="I6134" s="31" t="n">
        <v>0</v>
      </c>
      <c r="J6134" s="31" t="n"/>
      <c r="K6134" s="31" t="n">
        <v>0</v>
      </c>
      <c r="L6134" s="32" t="n"/>
      <c r="M6134" s="31" t="n">
        <v>0</v>
      </c>
      <c r="N6134" s="31" t="n">
        <v>0</v>
      </c>
      <c r="O6134" s="31" t="n"/>
      <c r="P6134" s="31" t="n"/>
      <c r="Q6134" s="31" t="n">
        <v>0</v>
      </c>
      <c r="R6134" s="31" t="n"/>
      <c r="S6134" s="32" t="n"/>
      <c r="T6134" s="32" t="n"/>
      <c r="V6134" t="inlineStr">
        <is>
          <t>06tap</t>
        </is>
      </c>
      <c r="Y6134" t="inlineStr">
        <is>
          <t>36867698-8bbd-4612-a45b-facbd82b0871</t>
        </is>
      </c>
      <c r="Z6134" t="inlineStr">
        <is>
          <t>Melvin Novotny (BUF LW)</t>
        </is>
      </c>
    </row>
    <row r="6135">
      <c r="A6135" t="inlineStr">
        <is>
          <t>Melvin Nyffeler</t>
        </is>
      </c>
      <c r="B6135" t="inlineStr">
        <is>
          <t>(N/A)</t>
        </is>
      </c>
      <c r="C6135" t="inlineStr">
        <is>
          <t>G</t>
        </is>
      </c>
      <c r="D6135" t="inlineStr">
        <is>
          <t>G</t>
        </is>
      </c>
      <c r="E6135" t="n">
        <v>31</v>
      </c>
      <c r="F6135" t="inlineStr">
        <is>
          <t>FA</t>
        </is>
      </c>
      <c r="G6135" t="inlineStr">
        <is>
          <t>FA</t>
        </is>
      </c>
      <c r="H6135" s="30" t="n">
        <v>1</v>
      </c>
      <c r="I6135" s="31" t="n">
        <v>0</v>
      </c>
      <c r="J6135" s="31" t="n"/>
      <c r="K6135" s="31" t="n">
        <v>0</v>
      </c>
      <c r="L6135" s="32" t="n"/>
      <c r="M6135" s="31" t="n">
        <v>0</v>
      </c>
      <c r="N6135" s="31" t="n">
        <v>0</v>
      </c>
      <c r="O6135" s="31" t="n"/>
      <c r="P6135" s="31" t="n"/>
      <c r="Q6135" s="31" t="n">
        <v>0</v>
      </c>
      <c r="R6135" s="31" t="n"/>
      <c r="S6135" s="32" t="n"/>
      <c r="T6135" s="32" t="n"/>
      <c r="V6135" t="inlineStr">
        <is>
          <t>03etc</t>
        </is>
      </c>
      <c r="Z6135" t="inlineStr">
        <is>
          <t>Melvin Nyffeler ((N/A) G)</t>
        </is>
      </c>
    </row>
    <row r="6136">
      <c r="A6136" t="inlineStr">
        <is>
          <t>Melvin Strahl</t>
        </is>
      </c>
      <c r="B6136" t="inlineStr">
        <is>
          <t>CBJ</t>
        </is>
      </c>
      <c r="C6136" t="inlineStr">
        <is>
          <t>G</t>
        </is>
      </c>
      <c r="D6136" t="inlineStr">
        <is>
          <t>G</t>
        </is>
      </c>
      <c r="E6136" t="n">
        <v>21</v>
      </c>
      <c r="F6136" t="inlineStr">
        <is>
          <t>FA</t>
        </is>
      </c>
      <c r="G6136" t="inlineStr">
        <is>
          <t>FA</t>
        </is>
      </c>
      <c r="H6136" s="30" t="n">
        <v>1</v>
      </c>
      <c r="I6136" s="31" t="n">
        <v>0</v>
      </c>
      <c r="J6136" s="31" t="n"/>
      <c r="K6136" s="31" t="n">
        <v>0</v>
      </c>
      <c r="L6136" s="32" t="n"/>
      <c r="M6136" s="31" t="n">
        <v>0</v>
      </c>
      <c r="N6136" s="31" t="n">
        <v>0</v>
      </c>
      <c r="O6136" s="31" t="n"/>
      <c r="P6136" s="31" t="n"/>
      <c r="Q6136" s="31" t="n">
        <v>0</v>
      </c>
      <c r="R6136" s="31" t="n"/>
      <c r="S6136" s="32" t="n"/>
      <c r="T6136" s="32" t="n"/>
      <c r="V6136" t="inlineStr">
        <is>
          <t>06clp</t>
        </is>
      </c>
      <c r="Y6136" t="inlineStr">
        <is>
          <t>a846c14b-a408-482f-8986-abd29876db62</t>
        </is>
      </c>
      <c r="Z6136" t="inlineStr">
        <is>
          <t>Melvin Strahl (CBJ G)</t>
        </is>
      </c>
    </row>
    <row r="6137">
      <c r="A6137" t="inlineStr">
        <is>
          <t>Melvin Wersall</t>
        </is>
      </c>
      <c r="B6137" t="inlineStr">
        <is>
          <t>(N/A)</t>
        </is>
      </c>
      <c r="C6137" t="inlineStr">
        <is>
          <t>RW</t>
        </is>
      </c>
      <c r="D6137" t="inlineStr">
        <is>
          <t>F</t>
        </is>
      </c>
      <c r="E6137" t="n">
        <v>21</v>
      </c>
      <c r="F6137" t="inlineStr">
        <is>
          <t>FA</t>
        </is>
      </c>
      <c r="G6137" t="inlineStr">
        <is>
          <t>FA</t>
        </is>
      </c>
      <c r="H6137" s="30" t="n">
        <v>1</v>
      </c>
      <c r="I6137" s="31" t="n">
        <v>0</v>
      </c>
      <c r="J6137" s="31" t="n"/>
      <c r="K6137" s="31" t="n">
        <v>0</v>
      </c>
      <c r="L6137" s="32" t="n"/>
      <c r="M6137" s="31" t="n">
        <v>0</v>
      </c>
      <c r="N6137" s="31" t="n">
        <v>0</v>
      </c>
      <c r="O6137" s="31" t="n"/>
      <c r="P6137" s="31" t="n"/>
      <c r="Q6137" s="31" t="n">
        <v>0</v>
      </c>
      <c r="R6137" s="31" t="n"/>
      <c r="S6137" s="32" t="n"/>
      <c r="T6137" s="32" t="n"/>
      <c r="V6137" t="inlineStr">
        <is>
          <t>06c49</t>
        </is>
      </c>
      <c r="Z6137" t="inlineStr">
        <is>
          <t>Melvin Wersall ((N/A) RW)</t>
        </is>
      </c>
    </row>
    <row r="6138">
      <c r="A6138" t="inlineStr">
        <is>
          <t>Merrick Madsen</t>
        </is>
      </c>
      <c r="B6138" t="inlineStr">
        <is>
          <t>(N/A)</t>
        </is>
      </c>
      <c r="C6138" t="inlineStr">
        <is>
          <t>G</t>
        </is>
      </c>
      <c r="D6138" t="inlineStr">
        <is>
          <t>G</t>
        </is>
      </c>
      <c r="E6138" t="n">
        <v>31</v>
      </c>
      <c r="F6138" t="inlineStr">
        <is>
          <t>FA</t>
        </is>
      </c>
      <c r="G6138" t="inlineStr">
        <is>
          <t>FA</t>
        </is>
      </c>
      <c r="H6138" s="30" t="n">
        <v>1</v>
      </c>
      <c r="I6138" s="31" t="n">
        <v>0</v>
      </c>
      <c r="J6138" s="31" t="n"/>
      <c r="K6138" s="31" t="n">
        <v>0</v>
      </c>
      <c r="L6138" s="32" t="n"/>
      <c r="M6138" s="31" t="n">
        <v>0</v>
      </c>
      <c r="N6138" s="31" t="n">
        <v>0</v>
      </c>
      <c r="O6138" s="31" t="n"/>
      <c r="P6138" s="31" t="n"/>
      <c r="Q6138" s="31" t="n">
        <v>0</v>
      </c>
      <c r="R6138" s="31" t="n"/>
      <c r="S6138" s="32" t="n"/>
      <c r="T6138" s="32" t="n"/>
      <c r="V6138" t="inlineStr">
        <is>
          <t>031sh</t>
        </is>
      </c>
      <c r="W6138" t="n">
        <v>5533</v>
      </c>
      <c r="X6138" t="n">
        <v>6142</v>
      </c>
      <c r="Z6138" t="inlineStr">
        <is>
          <t>Merrick Madsen ((N/A) G)</t>
        </is>
      </c>
    </row>
    <row r="6139">
      <c r="A6139" t="inlineStr">
        <is>
          <t>Merrick Rippon</t>
        </is>
      </c>
      <c r="B6139" t="inlineStr">
        <is>
          <t>(N/A)</t>
        </is>
      </c>
      <c r="C6139" t="inlineStr">
        <is>
          <t>D</t>
        </is>
      </c>
      <c r="D6139" t="inlineStr">
        <is>
          <t>D</t>
        </is>
      </c>
      <c r="E6139" t="n">
        <v>26</v>
      </c>
      <c r="F6139" t="inlineStr">
        <is>
          <t>FA</t>
        </is>
      </c>
      <c r="G6139" t="inlineStr">
        <is>
          <t>FA</t>
        </is>
      </c>
      <c r="H6139" s="30" t="n">
        <v>1</v>
      </c>
      <c r="I6139" s="31" t="n">
        <v>0</v>
      </c>
      <c r="J6139" s="31" t="n"/>
      <c r="K6139" s="31" t="n">
        <v>0</v>
      </c>
      <c r="L6139" s="32" t="n"/>
      <c r="M6139" s="31" t="n">
        <v>0</v>
      </c>
      <c r="N6139" s="31" t="n">
        <v>0</v>
      </c>
      <c r="O6139" s="31" t="n"/>
      <c r="P6139" s="31" t="n"/>
      <c r="Q6139" s="31" t="n">
        <v>0</v>
      </c>
      <c r="R6139" s="31" t="n"/>
      <c r="S6139" s="32" t="n"/>
      <c r="T6139" s="32" t="n"/>
      <c r="V6139" t="inlineStr">
        <is>
          <t>04rdx</t>
        </is>
      </c>
      <c r="X6139" t="n">
        <v>8200</v>
      </c>
      <c r="Z6139" t="inlineStr">
        <is>
          <t>Merrick Rippon ((N/A) D)</t>
        </is>
      </c>
    </row>
    <row r="6140">
      <c r="A6140" t="inlineStr">
        <is>
          <t>Micah Berger</t>
        </is>
      </c>
      <c r="B6140" t="inlineStr">
        <is>
          <t>(N/A)</t>
        </is>
      </c>
      <c r="C6140" t="inlineStr">
        <is>
          <t>LW</t>
        </is>
      </c>
      <c r="D6140" t="inlineStr">
        <is>
          <t>F</t>
        </is>
      </c>
      <c r="E6140" t="n">
        <v>22</v>
      </c>
      <c r="F6140" t="inlineStr">
        <is>
          <t>FA</t>
        </is>
      </c>
      <c r="G6140" t="inlineStr">
        <is>
          <t>FA</t>
        </is>
      </c>
      <c r="H6140" s="30" t="n">
        <v>1</v>
      </c>
      <c r="I6140" s="31" t="n">
        <v>0</v>
      </c>
      <c r="J6140" s="31" t="n"/>
      <c r="K6140" s="31" t="n">
        <v>0</v>
      </c>
      <c r="L6140" s="32" t="n"/>
      <c r="M6140" s="31" t="n">
        <v>0</v>
      </c>
      <c r="N6140" s="31" t="n">
        <v>0</v>
      </c>
      <c r="O6140" s="31" t="n"/>
      <c r="P6140" s="31" t="n"/>
      <c r="Q6140" s="31" t="n">
        <v>0</v>
      </c>
      <c r="R6140" s="31" t="n"/>
      <c r="S6140" s="32" t="n"/>
      <c r="T6140" s="32" t="n"/>
      <c r="V6140" t="inlineStr">
        <is>
          <t>061vx</t>
        </is>
      </c>
      <c r="Z6140" t="inlineStr">
        <is>
          <t>Micah Berger ((N/A) LW)</t>
        </is>
      </c>
    </row>
    <row r="6141">
      <c r="A6141" t="inlineStr">
        <is>
          <t>Michael Bitzer</t>
        </is>
      </c>
      <c r="B6141" t="inlineStr">
        <is>
          <t>(N/A)</t>
        </is>
      </c>
      <c r="C6141" t="inlineStr">
        <is>
          <t>G</t>
        </is>
      </c>
      <c r="D6141" t="inlineStr">
        <is>
          <t>G</t>
        </is>
      </c>
      <c r="E6141" t="n">
        <v>32</v>
      </c>
      <c r="F6141" t="inlineStr">
        <is>
          <t>FA</t>
        </is>
      </c>
      <c r="G6141" t="inlineStr">
        <is>
          <t>FA</t>
        </is>
      </c>
      <c r="H6141" s="30" t="n">
        <v>1</v>
      </c>
      <c r="I6141" s="31" t="n">
        <v>0</v>
      </c>
      <c r="J6141" s="31" t="n"/>
      <c r="K6141" s="31" t="n">
        <v>0</v>
      </c>
      <c r="L6141" s="32" t="n"/>
      <c r="M6141" s="31" t="n">
        <v>0</v>
      </c>
      <c r="N6141" s="31" t="n">
        <v>0</v>
      </c>
      <c r="O6141" s="31" t="n"/>
      <c r="P6141" s="31" t="n"/>
      <c r="Q6141" s="31" t="n">
        <v>0</v>
      </c>
      <c r="R6141" s="31" t="n"/>
      <c r="S6141" s="32" t="n"/>
      <c r="T6141" s="32" t="n"/>
      <c r="V6141" t="inlineStr">
        <is>
          <t>03n2k</t>
        </is>
      </c>
      <c r="Z6141" t="inlineStr">
        <is>
          <t>Michael Bitzer ((N/A) G)</t>
        </is>
      </c>
    </row>
    <row r="6142">
      <c r="A6142" t="inlineStr">
        <is>
          <t>Michael Bournival</t>
        </is>
      </c>
      <c r="B6142" t="inlineStr">
        <is>
          <t>(N/A)</t>
        </is>
      </c>
      <c r="C6142" t="inlineStr">
        <is>
          <t>LW</t>
        </is>
      </c>
      <c r="D6142" t="inlineStr">
        <is>
          <t>F</t>
        </is>
      </c>
      <c r="E6142" t="n">
        <v>34</v>
      </c>
      <c r="F6142" t="inlineStr">
        <is>
          <t>FA</t>
        </is>
      </c>
      <c r="G6142" t="inlineStr">
        <is>
          <t>FA</t>
        </is>
      </c>
      <c r="H6142" s="30" t="n">
        <v>1</v>
      </c>
      <c r="I6142" s="31" t="n">
        <v>0</v>
      </c>
      <c r="J6142" s="31" t="n"/>
      <c r="K6142" s="31" t="n">
        <v>0</v>
      </c>
      <c r="L6142" s="32" t="n"/>
      <c r="M6142" s="31" t="n">
        <v>0</v>
      </c>
      <c r="N6142" s="31" t="n">
        <v>0</v>
      </c>
      <c r="O6142" s="31" t="n"/>
      <c r="P6142" s="31" t="n"/>
      <c r="Q6142" s="31" t="n">
        <v>0</v>
      </c>
      <c r="R6142" s="31" t="n"/>
      <c r="S6142" s="32" t="n"/>
      <c r="T6142" s="32" t="n"/>
      <c r="V6142" t="inlineStr">
        <is>
          <t>01xfn</t>
        </is>
      </c>
      <c r="W6142" t="n">
        <v>3558</v>
      </c>
      <c r="X6142" t="n">
        <v>5044</v>
      </c>
      <c r="Z6142" t="inlineStr">
        <is>
          <t>Michael Bournival ((N/A) LW)</t>
        </is>
      </c>
    </row>
    <row r="6143">
      <c r="A6143" t="inlineStr">
        <is>
          <t>Michael Brodzinski</t>
        </is>
      </c>
      <c r="B6143" t="inlineStr">
        <is>
          <t>(N/A)</t>
        </is>
      </c>
      <c r="C6143" t="inlineStr">
        <is>
          <t>D</t>
        </is>
      </c>
      <c r="D6143" t="inlineStr">
        <is>
          <t>D</t>
        </is>
      </c>
      <c r="E6143" t="n">
        <v>31</v>
      </c>
      <c r="F6143" t="inlineStr">
        <is>
          <t>FA</t>
        </is>
      </c>
      <c r="G6143" t="inlineStr">
        <is>
          <t>FA</t>
        </is>
      </c>
      <c r="H6143" s="30" t="n">
        <v>1</v>
      </c>
      <c r="I6143" s="31" t="n">
        <v>0</v>
      </c>
      <c r="J6143" s="31" t="n"/>
      <c r="K6143" s="31" t="n">
        <v>0</v>
      </c>
      <c r="L6143" s="32" t="n"/>
      <c r="M6143" s="31" t="n">
        <v>0</v>
      </c>
      <c r="N6143" s="31" t="n">
        <v>0</v>
      </c>
      <c r="O6143" s="31" t="n"/>
      <c r="P6143" s="31" t="n"/>
      <c r="Q6143" s="31" t="n">
        <v>0</v>
      </c>
      <c r="R6143" s="31" t="n"/>
      <c r="S6143" s="32" t="n"/>
      <c r="T6143" s="32" t="n"/>
      <c r="V6143" t="inlineStr">
        <is>
          <t>031qr</t>
        </is>
      </c>
      <c r="W6143" t="n">
        <v>5093</v>
      </c>
      <c r="X6143" t="n">
        <v>6121</v>
      </c>
      <c r="Z6143" t="inlineStr">
        <is>
          <t>Michael Brodzinski ((N/A) D)</t>
        </is>
      </c>
    </row>
    <row r="6144">
      <c r="A6144" t="inlineStr">
        <is>
          <t>Michael Buchinger</t>
        </is>
      </c>
      <c r="B6144" t="inlineStr">
        <is>
          <t>STL</t>
        </is>
      </c>
      <c r="C6144" t="inlineStr">
        <is>
          <t>D</t>
        </is>
      </c>
      <c r="D6144" t="inlineStr">
        <is>
          <t>D</t>
        </is>
      </c>
      <c r="E6144" t="n">
        <v>22</v>
      </c>
      <c r="F6144" t="inlineStr">
        <is>
          <t>FA</t>
        </is>
      </c>
      <c r="G6144" t="inlineStr">
        <is>
          <t>FA</t>
        </is>
      </c>
      <c r="H6144" s="30" t="n">
        <v>838333</v>
      </c>
      <c r="I6144" s="31" t="n">
        <v>0</v>
      </c>
      <c r="J6144" s="31" t="n"/>
      <c r="K6144" s="31" t="n">
        <v>0</v>
      </c>
      <c r="L6144" s="32" t="n"/>
      <c r="M6144" s="31" t="n">
        <v>0</v>
      </c>
      <c r="N6144" s="31" t="n">
        <v>0</v>
      </c>
      <c r="O6144" s="31" t="n"/>
      <c r="P6144" s="31" t="n"/>
      <c r="Q6144" s="31" t="n">
        <v>0</v>
      </c>
      <c r="R6144" s="31" t="n"/>
      <c r="S6144" s="32" t="n"/>
      <c r="T6144" s="32" t="n"/>
      <c r="V6144" t="inlineStr">
        <is>
          <t>05yn3</t>
        </is>
      </c>
      <c r="W6144" t="n">
        <v>6769</v>
      </c>
      <c r="Y6144" t="inlineStr">
        <is>
          <t>ac69fc45-ca8d-4b89-943d-c6744f99cbe1</t>
        </is>
      </c>
      <c r="Z6144" t="inlineStr">
        <is>
          <t>Michael Buchinger (STL D)</t>
        </is>
      </c>
    </row>
    <row r="6145">
      <c r="A6145" t="inlineStr">
        <is>
          <t>Michael Burchill</t>
        </is>
      </c>
      <c r="B6145" t="inlineStr">
        <is>
          <t>(N/A)</t>
        </is>
      </c>
      <c r="C6145" t="inlineStr">
        <is>
          <t>RW</t>
        </is>
      </c>
      <c r="D6145" t="inlineStr">
        <is>
          <t>F</t>
        </is>
      </c>
      <c r="E6145" t="n">
        <v>21</v>
      </c>
      <c r="F6145" t="inlineStr">
        <is>
          <t>FA</t>
        </is>
      </c>
      <c r="G6145" t="inlineStr">
        <is>
          <t>FA</t>
        </is>
      </c>
      <c r="H6145" s="30" t="n">
        <v>1</v>
      </c>
      <c r="I6145" s="31" t="n">
        <v>0</v>
      </c>
      <c r="J6145" s="31" t="n"/>
      <c r="K6145" s="31" t="n">
        <v>0</v>
      </c>
      <c r="L6145" s="32" t="n"/>
      <c r="M6145" s="31" t="n">
        <v>0</v>
      </c>
      <c r="N6145" s="31" t="n">
        <v>0</v>
      </c>
      <c r="O6145" s="31" t="n"/>
      <c r="P6145" s="31" t="n"/>
      <c r="Q6145" s="31" t="n">
        <v>0</v>
      </c>
      <c r="R6145" s="31" t="n"/>
      <c r="S6145" s="32" t="n"/>
      <c r="T6145" s="32" t="n"/>
      <c r="V6145" t="inlineStr">
        <is>
          <t>06cdw</t>
        </is>
      </c>
      <c r="Z6145" t="inlineStr">
        <is>
          <t>Michael Burchill ((N/A) RW)</t>
        </is>
      </c>
    </row>
    <row r="6146">
      <c r="A6146" t="inlineStr">
        <is>
          <t>Michael Busto</t>
        </is>
      </c>
      <c r="B6146" t="inlineStr">
        <is>
          <t>(N/A)</t>
        </is>
      </c>
      <c r="C6146" t="inlineStr">
        <is>
          <t>D</t>
        </is>
      </c>
      <c r="D6146" t="inlineStr">
        <is>
          <t>D</t>
        </is>
      </c>
      <c r="E6146" t="n">
        <v>40</v>
      </c>
      <c r="F6146" t="inlineStr">
        <is>
          <t>FA</t>
        </is>
      </c>
      <c r="G6146" t="inlineStr">
        <is>
          <t>FA</t>
        </is>
      </c>
      <c r="H6146" s="30" t="n">
        <v>1</v>
      </c>
      <c r="I6146" s="31" t="n">
        <v>0</v>
      </c>
      <c r="J6146" s="31" t="n"/>
      <c r="K6146" s="31" t="n">
        <v>0</v>
      </c>
      <c r="L6146" s="32" t="n"/>
      <c r="M6146" s="31" t="n">
        <v>0</v>
      </c>
      <c r="N6146" s="31" t="n">
        <v>0</v>
      </c>
      <c r="O6146" s="31" t="n"/>
      <c r="P6146" s="31" t="n"/>
      <c r="Q6146" s="31" t="n">
        <v>0</v>
      </c>
      <c r="R6146" s="31" t="n"/>
      <c r="S6146" s="32" t="n"/>
      <c r="T6146" s="32" t="n"/>
      <c r="V6146" t="inlineStr">
        <is>
          <t>015je</t>
        </is>
      </c>
      <c r="X6146" t="n">
        <v>4164</v>
      </c>
      <c r="Z6146" t="inlineStr">
        <is>
          <t>Michael Busto ((N/A) D)</t>
        </is>
      </c>
    </row>
    <row r="6147">
      <c r="A6147" t="inlineStr">
        <is>
          <t>Michael Callow</t>
        </is>
      </c>
      <c r="B6147" t="inlineStr">
        <is>
          <t>ANA</t>
        </is>
      </c>
      <c r="C6147" t="inlineStr">
        <is>
          <t>RW</t>
        </is>
      </c>
      <c r="D6147" t="inlineStr">
        <is>
          <t>F</t>
        </is>
      </c>
      <c r="E6147" t="n">
        <v>22</v>
      </c>
      <c r="F6147" t="inlineStr">
        <is>
          <t>FA</t>
        </is>
      </c>
      <c r="G6147" t="inlineStr">
        <is>
          <t>FA</t>
        </is>
      </c>
      <c r="H6147" s="30" t="n">
        <v>1</v>
      </c>
      <c r="I6147" s="31" t="n">
        <v>0</v>
      </c>
      <c r="J6147" s="31" t="n"/>
      <c r="K6147" s="31" t="n">
        <v>0</v>
      </c>
      <c r="L6147" s="32" t="n"/>
      <c r="M6147" s="31" t="n">
        <v>0</v>
      </c>
      <c r="N6147" s="31" t="n">
        <v>0</v>
      </c>
      <c r="O6147" s="31" t="n"/>
      <c r="P6147" s="31" t="n"/>
      <c r="Q6147" s="31" t="n">
        <v>0</v>
      </c>
      <c r="R6147" s="31" t="n"/>
      <c r="S6147" s="32" t="n"/>
      <c r="T6147" s="32" t="n"/>
      <c r="V6147" t="inlineStr">
        <is>
          <t>062n3</t>
        </is>
      </c>
      <c r="Y6147" t="inlineStr">
        <is>
          <t>eb7cde67-126f-49c4-8302-1a92f6fe64f3</t>
        </is>
      </c>
      <c r="Z6147" t="inlineStr">
        <is>
          <t>Michael Callow (ANA RW)</t>
        </is>
      </c>
    </row>
    <row r="6148">
      <c r="A6148" t="inlineStr">
        <is>
          <t>Michael Caruso</t>
        </is>
      </c>
      <c r="B6148" t="inlineStr">
        <is>
          <t>(N/A)</t>
        </is>
      </c>
      <c r="C6148" t="inlineStr">
        <is>
          <t>D</t>
        </is>
      </c>
      <c r="D6148" t="inlineStr">
        <is>
          <t>D</t>
        </is>
      </c>
      <c r="E6148" t="n">
        <v>38</v>
      </c>
      <c r="F6148" t="inlineStr">
        <is>
          <t>FA</t>
        </is>
      </c>
      <c r="G6148" t="inlineStr">
        <is>
          <t>FA</t>
        </is>
      </c>
      <c r="H6148" s="30" t="n">
        <v>1</v>
      </c>
      <c r="I6148" s="31" t="n">
        <v>0</v>
      </c>
      <c r="J6148" s="31" t="n"/>
      <c r="K6148" s="31" t="n">
        <v>0</v>
      </c>
      <c r="L6148" s="32" t="n"/>
      <c r="M6148" s="31" t="n">
        <v>0</v>
      </c>
      <c r="N6148" s="31" t="n">
        <v>0</v>
      </c>
      <c r="O6148" s="31" t="n"/>
      <c r="P6148" s="31" t="n"/>
      <c r="Q6148" s="31" t="n">
        <v>0</v>
      </c>
      <c r="R6148" s="31" t="n"/>
      <c r="S6148" s="32" t="n"/>
      <c r="T6148" s="32" t="n"/>
      <c r="V6148" t="inlineStr">
        <is>
          <t>005in</t>
        </is>
      </c>
      <c r="W6148" t="n">
        <v>3866</v>
      </c>
      <c r="X6148" t="n">
        <v>4456</v>
      </c>
      <c r="Z6148" t="inlineStr">
        <is>
          <t>Michael Caruso ((N/A) D)</t>
        </is>
      </c>
    </row>
    <row r="6149">
      <c r="A6149" t="inlineStr">
        <is>
          <t>Michael Chaput</t>
        </is>
      </c>
      <c r="B6149" t="inlineStr">
        <is>
          <t>PIT</t>
        </is>
      </c>
      <c r="C6149" t="inlineStr">
        <is>
          <t>C</t>
        </is>
      </c>
      <c r="D6149" t="inlineStr">
        <is>
          <t>F</t>
        </is>
      </c>
      <c r="E6149" t="n">
        <v>34</v>
      </c>
      <c r="F6149" t="inlineStr">
        <is>
          <t>FA</t>
        </is>
      </c>
      <c r="G6149" t="inlineStr">
        <is>
          <t>FA</t>
        </is>
      </c>
      <c r="H6149" s="30" t="n">
        <v>1</v>
      </c>
      <c r="I6149" s="31" t="n">
        <v>0</v>
      </c>
      <c r="J6149" s="31" t="n"/>
      <c r="K6149" s="31" t="n">
        <v>0</v>
      </c>
      <c r="L6149" s="32" t="n"/>
      <c r="M6149" s="31" t="n">
        <v>0</v>
      </c>
      <c r="N6149" s="31" t="n">
        <v>0</v>
      </c>
      <c r="O6149" s="31" t="n"/>
      <c r="P6149" s="31" t="n"/>
      <c r="Q6149" s="31" t="n">
        <v>0</v>
      </c>
      <c r="R6149" s="31" t="n"/>
      <c r="S6149" s="32" t="n"/>
      <c r="T6149" s="32" t="n"/>
      <c r="V6149" t="inlineStr">
        <is>
          <t>01zqm</t>
        </is>
      </c>
      <c r="W6149" t="n">
        <v>3590</v>
      </c>
      <c r="X6149" t="n">
        <v>5062</v>
      </c>
      <c r="Y6149" t="inlineStr">
        <is>
          <t>f96455a6-5cb6-45ff-b481-353de99a31ad</t>
        </is>
      </c>
      <c r="Z6149" t="inlineStr">
        <is>
          <t>Michael Chaput (PIT C)</t>
        </is>
      </c>
    </row>
    <row r="6150">
      <c r="A6150" t="inlineStr">
        <is>
          <t>Michael Cichy</t>
        </is>
      </c>
      <c r="B6150" t="inlineStr">
        <is>
          <t>(N/A)</t>
        </is>
      </c>
      <c r="C6150" t="inlineStr">
        <is>
          <t>C</t>
        </is>
      </c>
      <c r="D6150" t="inlineStr">
        <is>
          <t>F</t>
        </is>
      </c>
      <c r="E6150" t="n">
        <v>36</v>
      </c>
      <c r="F6150" t="inlineStr">
        <is>
          <t>FA</t>
        </is>
      </c>
      <c r="G6150" t="inlineStr">
        <is>
          <t>FA</t>
        </is>
      </c>
      <c r="H6150" s="30" t="n">
        <v>1</v>
      </c>
      <c r="I6150" s="31" t="n">
        <v>0</v>
      </c>
      <c r="J6150" s="31" t="n"/>
      <c r="K6150" s="31" t="n">
        <v>0</v>
      </c>
      <c r="L6150" s="32" t="n"/>
      <c r="M6150" s="31" t="n">
        <v>0</v>
      </c>
      <c r="N6150" s="31" t="n">
        <v>0</v>
      </c>
      <c r="O6150" s="31" t="n"/>
      <c r="P6150" s="31" t="n"/>
      <c r="Q6150" s="31" t="n">
        <v>0</v>
      </c>
      <c r="R6150" s="31" t="n"/>
      <c r="S6150" s="32" t="n"/>
      <c r="T6150" s="32" t="n"/>
      <c r="V6150" t="inlineStr">
        <is>
          <t>03kut</t>
        </is>
      </c>
      <c r="Z6150" t="inlineStr">
        <is>
          <t>Michael Cichy ((N/A) C)</t>
        </is>
      </c>
    </row>
    <row r="6151">
      <c r="A6151" t="inlineStr">
        <is>
          <t>Michael Citara</t>
        </is>
      </c>
      <c r="B6151" t="inlineStr">
        <is>
          <t>(N/A)</t>
        </is>
      </c>
      <c r="C6151" t="inlineStr">
        <is>
          <t>RW</t>
        </is>
      </c>
      <c r="D6151" t="inlineStr">
        <is>
          <t>F</t>
        </is>
      </c>
      <c r="E6151" t="n">
        <v>24</v>
      </c>
      <c r="F6151" t="inlineStr">
        <is>
          <t>FA</t>
        </is>
      </c>
      <c r="G6151" t="inlineStr">
        <is>
          <t>FA</t>
        </is>
      </c>
      <c r="H6151" s="30" t="n">
        <v>1</v>
      </c>
      <c r="I6151" s="31" t="n">
        <v>0</v>
      </c>
      <c r="J6151" s="31" t="n"/>
      <c r="K6151" s="31" t="n">
        <v>0</v>
      </c>
      <c r="L6151" s="32" t="n"/>
      <c r="M6151" s="31" t="n">
        <v>0</v>
      </c>
      <c r="N6151" s="31" t="n">
        <v>0</v>
      </c>
      <c r="O6151" s="31" t="n"/>
      <c r="P6151" s="31" t="n"/>
      <c r="Q6151" s="31" t="n">
        <v>0</v>
      </c>
      <c r="R6151" s="31" t="n"/>
      <c r="S6151" s="32" t="n"/>
      <c r="T6151" s="32" t="n"/>
      <c r="V6151" t="inlineStr">
        <is>
          <t>05r2s</t>
        </is>
      </c>
      <c r="Z6151" t="inlineStr">
        <is>
          <t>Michael Citara ((N/A) RW)</t>
        </is>
      </c>
    </row>
    <row r="6152">
      <c r="A6152" t="inlineStr">
        <is>
          <t>Michael Clarke</t>
        </is>
      </c>
      <c r="B6152" t="inlineStr">
        <is>
          <t>COL</t>
        </is>
      </c>
      <c r="C6152" t="inlineStr">
        <is>
          <t>C</t>
        </is>
      </c>
      <c r="D6152" t="inlineStr">
        <is>
          <t>F</t>
        </is>
      </c>
      <c r="E6152" t="n">
        <v>32</v>
      </c>
      <c r="F6152" t="inlineStr">
        <is>
          <t>FA</t>
        </is>
      </c>
      <c r="G6152" t="inlineStr">
        <is>
          <t>FA</t>
        </is>
      </c>
      <c r="H6152" s="30" t="n">
        <v>1</v>
      </c>
      <c r="I6152" s="31" t="n">
        <v>0</v>
      </c>
      <c r="J6152" s="31" t="n"/>
      <c r="K6152" s="31" t="n">
        <v>0</v>
      </c>
      <c r="L6152" s="32" t="n"/>
      <c r="M6152" s="31" t="n">
        <v>0</v>
      </c>
      <c r="N6152" s="31" t="n">
        <v>0</v>
      </c>
      <c r="O6152" s="31" t="n"/>
      <c r="P6152" s="31" t="n"/>
      <c r="Q6152" s="31" t="n">
        <v>0</v>
      </c>
      <c r="R6152" s="31" t="n"/>
      <c r="S6152" s="32" t="n"/>
      <c r="T6152" s="32" t="n"/>
      <c r="V6152" t="inlineStr">
        <is>
          <t>02o7t</t>
        </is>
      </c>
      <c r="X6152" t="n">
        <v>5822</v>
      </c>
      <c r="Z6152" t="inlineStr">
        <is>
          <t>Michael Clarke (COL C)</t>
        </is>
      </c>
    </row>
    <row r="6153">
      <c r="A6153" t="inlineStr">
        <is>
          <t>Michael Dal Colle</t>
        </is>
      </c>
      <c r="B6153" t="inlineStr">
        <is>
          <t>OTT</t>
        </is>
      </c>
      <c r="C6153" t="inlineStr">
        <is>
          <t>LW</t>
        </is>
      </c>
      <c r="D6153" t="inlineStr">
        <is>
          <t>F</t>
        </is>
      </c>
      <c r="E6153" t="n">
        <v>30</v>
      </c>
      <c r="F6153" t="inlineStr">
        <is>
          <t>FA</t>
        </is>
      </c>
      <c r="G6153" t="inlineStr">
        <is>
          <t>FA</t>
        </is>
      </c>
      <c r="H6153" s="30" t="n">
        <v>1</v>
      </c>
      <c r="I6153" s="31" t="n">
        <v>0</v>
      </c>
      <c r="J6153" s="31" t="n"/>
      <c r="K6153" s="31" t="n">
        <v>0</v>
      </c>
      <c r="L6153" s="32" t="n"/>
      <c r="M6153" s="31" t="n">
        <v>0</v>
      </c>
      <c r="N6153" s="31" t="n">
        <v>0</v>
      </c>
      <c r="O6153" s="31" t="n"/>
      <c r="P6153" s="31" t="n"/>
      <c r="Q6153" s="31" t="n">
        <v>0</v>
      </c>
      <c r="R6153" s="31" t="n"/>
      <c r="S6153" s="32" t="n"/>
      <c r="T6153" s="32" t="n"/>
      <c r="V6153" t="inlineStr">
        <is>
          <t>03as5</t>
        </is>
      </c>
      <c r="W6153" t="n">
        <v>4387</v>
      </c>
      <c r="X6153" t="n">
        <v>6371</v>
      </c>
      <c r="Y6153" t="inlineStr">
        <is>
          <t>3a9848b1-a6c4-4f40-9a5f-7e42f9faea76</t>
        </is>
      </c>
      <c r="Z6153" t="inlineStr">
        <is>
          <t>Michael Dal Colle (OTT LW)</t>
        </is>
      </c>
    </row>
    <row r="6154">
      <c r="A6154" t="inlineStr">
        <is>
          <t>Michael DeAngelo</t>
        </is>
      </c>
      <c r="B6154" t="inlineStr">
        <is>
          <t>(N/A)</t>
        </is>
      </c>
      <c r="C6154" t="inlineStr">
        <is>
          <t>LW</t>
        </is>
      </c>
      <c r="D6154" t="inlineStr">
        <is>
          <t>F</t>
        </is>
      </c>
      <c r="E6154" t="n">
        <v>21</v>
      </c>
      <c r="F6154" t="inlineStr">
        <is>
          <t>FA</t>
        </is>
      </c>
      <c r="G6154" t="inlineStr">
        <is>
          <t>FA</t>
        </is>
      </c>
      <c r="H6154" s="30" t="n">
        <v>1</v>
      </c>
      <c r="I6154" s="31" t="n">
        <v>0</v>
      </c>
      <c r="J6154" s="31" t="n"/>
      <c r="K6154" s="31" t="n">
        <v>0</v>
      </c>
      <c r="L6154" s="32" t="n"/>
      <c r="M6154" s="31" t="n">
        <v>0</v>
      </c>
      <c r="N6154" s="31" t="n">
        <v>0</v>
      </c>
      <c r="O6154" s="31" t="n"/>
      <c r="P6154" s="31" t="n"/>
      <c r="Q6154" s="31" t="n">
        <v>0</v>
      </c>
      <c r="R6154" s="31" t="n"/>
      <c r="S6154" s="32" t="n"/>
      <c r="T6154" s="32" t="n"/>
      <c r="V6154" t="inlineStr">
        <is>
          <t>06cko</t>
        </is>
      </c>
      <c r="Z6154" t="inlineStr">
        <is>
          <t>Michael DeAngelo ((N/A) LW)</t>
        </is>
      </c>
    </row>
    <row r="6155">
      <c r="A6155" t="inlineStr">
        <is>
          <t>Michael Del Zotto</t>
        </is>
      </c>
      <c r="B6155" t="inlineStr">
        <is>
          <t>(N/A)</t>
        </is>
      </c>
      <c r="C6155" t="inlineStr">
        <is>
          <t>D</t>
        </is>
      </c>
      <c r="D6155" t="inlineStr">
        <is>
          <t>D</t>
        </is>
      </c>
      <c r="E6155" t="n">
        <v>36</v>
      </c>
      <c r="F6155" t="inlineStr">
        <is>
          <t>FA</t>
        </is>
      </c>
      <c r="G6155" t="inlineStr">
        <is>
          <t>FA</t>
        </is>
      </c>
      <c r="H6155" s="30" t="n">
        <v>1</v>
      </c>
      <c r="I6155" s="31" t="n">
        <v>0</v>
      </c>
      <c r="J6155" s="31" t="n"/>
      <c r="K6155" s="31" t="n">
        <v>0</v>
      </c>
      <c r="L6155" s="32" t="n"/>
      <c r="M6155" s="31" t="n">
        <v>0</v>
      </c>
      <c r="N6155" s="31" t="n">
        <v>0</v>
      </c>
      <c r="O6155" s="31" t="n"/>
      <c r="P6155" s="31" t="n"/>
      <c r="Q6155" s="31" t="n">
        <v>0</v>
      </c>
      <c r="R6155" s="31" t="n"/>
      <c r="S6155" s="32" t="n"/>
      <c r="T6155" s="32" t="n"/>
      <c r="V6155" t="inlineStr">
        <is>
          <t>015jf</t>
        </is>
      </c>
      <c r="W6155" t="n">
        <v>3004</v>
      </c>
      <c r="X6155" t="n">
        <v>4496</v>
      </c>
      <c r="Y6155" t="inlineStr">
        <is>
          <t>433107bf-0f24-11e2-8525-18a905767e44</t>
        </is>
      </c>
      <c r="Z6155" t="inlineStr">
        <is>
          <t>Michael Del Zotto ((N/A) D)</t>
        </is>
      </c>
    </row>
    <row r="6156">
      <c r="A6156" t="inlineStr">
        <is>
          <t>Michael Downing</t>
        </is>
      </c>
      <c r="B6156" t="inlineStr">
        <is>
          <t>(N/A)</t>
        </is>
      </c>
      <c r="C6156" t="inlineStr">
        <is>
          <t>D</t>
        </is>
      </c>
      <c r="D6156" t="inlineStr">
        <is>
          <t>D</t>
        </is>
      </c>
      <c r="E6156" t="n">
        <v>31</v>
      </c>
      <c r="F6156" t="inlineStr">
        <is>
          <t>FA</t>
        </is>
      </c>
      <c r="G6156" t="inlineStr">
        <is>
          <t>FA</t>
        </is>
      </c>
      <c r="H6156" s="30" t="n">
        <v>1</v>
      </c>
      <c r="I6156" s="31" t="n">
        <v>0</v>
      </c>
      <c r="J6156" s="31" t="n"/>
      <c r="K6156" s="31" t="n">
        <v>0</v>
      </c>
      <c r="L6156" s="32" t="n"/>
      <c r="M6156" s="31" t="n">
        <v>0</v>
      </c>
      <c r="N6156" s="31" t="n">
        <v>0</v>
      </c>
      <c r="O6156" s="31" t="n"/>
      <c r="P6156" s="31" t="n"/>
      <c r="Q6156" s="31" t="n">
        <v>0</v>
      </c>
      <c r="R6156" s="31" t="n"/>
      <c r="S6156" s="32" t="n"/>
      <c r="T6156" s="32" t="n"/>
      <c r="V6156" t="inlineStr">
        <is>
          <t>031pj</t>
        </is>
      </c>
      <c r="W6156" t="n">
        <v>5078</v>
      </c>
      <c r="X6156" t="n">
        <v>6076</v>
      </c>
      <c r="Z6156" t="inlineStr">
        <is>
          <t>Michael Downing ((N/A) D)</t>
        </is>
      </c>
    </row>
    <row r="6157">
      <c r="A6157" t="inlineStr">
        <is>
          <t>Michael Emerson</t>
        </is>
      </c>
      <c r="B6157" t="inlineStr">
        <is>
          <t>CAR</t>
        </is>
      </c>
      <c r="C6157" t="inlineStr">
        <is>
          <t>RW</t>
        </is>
      </c>
      <c r="D6157" t="inlineStr">
        <is>
          <t>F</t>
        </is>
      </c>
      <c r="E6157" t="n">
        <v>22</v>
      </c>
      <c r="F6157" t="inlineStr">
        <is>
          <t>FA</t>
        </is>
      </c>
      <c r="G6157" t="inlineStr">
        <is>
          <t>FA</t>
        </is>
      </c>
      <c r="H6157" s="30" t="n">
        <v>1</v>
      </c>
      <c r="I6157" s="31" t="n">
        <v>0</v>
      </c>
      <c r="J6157" s="31" t="n"/>
      <c r="K6157" s="31" t="n">
        <v>0</v>
      </c>
      <c r="L6157" s="32" t="n"/>
      <c r="M6157" s="31" t="n">
        <v>0</v>
      </c>
      <c r="N6157" s="31" t="n">
        <v>0</v>
      </c>
      <c r="O6157" s="31" t="n"/>
      <c r="P6157" s="31" t="n"/>
      <c r="Q6157" s="31" t="n">
        <v>0</v>
      </c>
      <c r="R6157" s="31" t="n"/>
      <c r="S6157" s="32" t="n"/>
      <c r="T6157" s="32" t="n"/>
      <c r="V6157" t="inlineStr">
        <is>
          <t>06c9f</t>
        </is>
      </c>
      <c r="Y6157" t="inlineStr">
        <is>
          <t>36fb6965-a3b3-4b6c-899e-d999260208d8</t>
        </is>
      </c>
      <c r="Z6157" t="inlineStr">
        <is>
          <t>Michael Emerson (CAR RW)</t>
        </is>
      </c>
    </row>
    <row r="6158">
      <c r="A6158" t="inlineStr">
        <is>
          <t>Michael Fisher</t>
        </is>
      </c>
      <c r="B6158" t="inlineStr">
        <is>
          <t>SJS</t>
        </is>
      </c>
      <c r="C6158" t="inlineStr">
        <is>
          <t>D</t>
        </is>
      </c>
      <c r="D6158" t="inlineStr">
        <is>
          <t>D</t>
        </is>
      </c>
      <c r="E6158" t="n">
        <v>22</v>
      </c>
      <c r="F6158" t="inlineStr">
        <is>
          <t>FA</t>
        </is>
      </c>
      <c r="G6158" t="inlineStr">
        <is>
          <t>FA</t>
        </is>
      </c>
      <c r="H6158" s="30" t="n">
        <v>1</v>
      </c>
      <c r="I6158" s="31" t="n">
        <v>0</v>
      </c>
      <c r="J6158" s="31" t="n"/>
      <c r="K6158" s="31" t="n">
        <v>0</v>
      </c>
      <c r="L6158" s="32" t="n"/>
      <c r="M6158" s="31" t="n">
        <v>0</v>
      </c>
      <c r="N6158" s="31" t="n">
        <v>0</v>
      </c>
      <c r="O6158" s="31" t="n"/>
      <c r="P6158" s="31" t="n"/>
      <c r="Q6158" s="31" t="n">
        <v>0</v>
      </c>
      <c r="R6158" s="31" t="n"/>
      <c r="S6158" s="32" t="n"/>
      <c r="T6158" s="32" t="n"/>
      <c r="V6158" t="inlineStr">
        <is>
          <t>060j9</t>
        </is>
      </c>
      <c r="W6158" t="n">
        <v>6772</v>
      </c>
      <c r="Z6158" t="inlineStr">
        <is>
          <t>Michael Fisher (SJS D)</t>
        </is>
      </c>
    </row>
    <row r="6159">
      <c r="A6159" t="inlineStr">
        <is>
          <t>Michael Fora</t>
        </is>
      </c>
      <c r="B6159" t="inlineStr">
        <is>
          <t>(N/A)</t>
        </is>
      </c>
      <c r="C6159" t="inlineStr">
        <is>
          <t>D</t>
        </is>
      </c>
      <c r="D6159" t="inlineStr">
        <is>
          <t>D</t>
        </is>
      </c>
      <c r="E6159" t="n">
        <v>30</v>
      </c>
      <c r="F6159" t="inlineStr">
        <is>
          <t>FA</t>
        </is>
      </c>
      <c r="G6159" t="inlineStr">
        <is>
          <t>FA</t>
        </is>
      </c>
      <c r="H6159" s="30" t="n">
        <v>1</v>
      </c>
      <c r="I6159" s="31" t="n">
        <v>0</v>
      </c>
      <c r="J6159" s="31" t="n"/>
      <c r="K6159" s="31" t="n">
        <v>0</v>
      </c>
      <c r="L6159" s="32" t="n"/>
      <c r="M6159" s="31" t="n">
        <v>0</v>
      </c>
      <c r="N6159" s="31" t="n">
        <v>0</v>
      </c>
      <c r="O6159" s="31" t="n"/>
      <c r="P6159" s="31" t="n"/>
      <c r="Q6159" s="31" t="n">
        <v>0</v>
      </c>
      <c r="R6159" s="31" t="n"/>
      <c r="S6159" s="32" t="n"/>
      <c r="T6159" s="32" t="n"/>
      <c r="V6159" t="inlineStr">
        <is>
          <t>03rw3</t>
        </is>
      </c>
      <c r="W6159" t="n">
        <v>5855</v>
      </c>
      <c r="X6159" t="n">
        <v>7898</v>
      </c>
      <c r="Z6159" t="inlineStr">
        <is>
          <t>Michael Fora ((N/A) D)</t>
        </is>
      </c>
    </row>
    <row r="6160">
      <c r="A6160" t="inlineStr">
        <is>
          <t>Michael Frolik</t>
        </is>
      </c>
      <c r="B6160" t="inlineStr">
        <is>
          <t>STL</t>
        </is>
      </c>
      <c r="C6160" t="inlineStr">
        <is>
          <t>RW</t>
        </is>
      </c>
      <c r="D6160" t="inlineStr">
        <is>
          <t>F</t>
        </is>
      </c>
      <c r="E6160" t="n">
        <v>38</v>
      </c>
      <c r="F6160" t="inlineStr">
        <is>
          <t>FA</t>
        </is>
      </c>
      <c r="G6160" t="inlineStr">
        <is>
          <t>FA</t>
        </is>
      </c>
      <c r="H6160" s="30" t="n">
        <v>1</v>
      </c>
      <c r="I6160" s="31" t="n">
        <v>0</v>
      </c>
      <c r="J6160" s="31" t="n"/>
      <c r="K6160" s="31" t="n">
        <v>0</v>
      </c>
      <c r="L6160" s="32" t="n"/>
      <c r="M6160" s="31" t="n">
        <v>0</v>
      </c>
      <c r="N6160" s="31" t="n">
        <v>0</v>
      </c>
      <c r="O6160" s="31" t="n"/>
      <c r="P6160" s="31" t="n"/>
      <c r="Q6160" s="31" t="n">
        <v>0</v>
      </c>
      <c r="R6160" s="31" t="n"/>
      <c r="S6160" s="32" t="n"/>
      <c r="T6160" s="32" t="n"/>
      <c r="V6160" t="inlineStr">
        <is>
          <t>004n1</t>
        </is>
      </c>
      <c r="W6160" t="n">
        <v>2508</v>
      </c>
      <c r="X6160" t="n">
        <v>3992</v>
      </c>
      <c r="Y6160" t="inlineStr">
        <is>
          <t>42bfcd04-0f24-11e2-8525-18a905767e44</t>
        </is>
      </c>
      <c r="Z6160" t="inlineStr">
        <is>
          <t>Michael Frolik (STL RW)</t>
        </is>
      </c>
    </row>
    <row r="6161">
      <c r="A6161" t="inlineStr">
        <is>
          <t>Michael Funk</t>
        </is>
      </c>
      <c r="B6161" t="inlineStr">
        <is>
          <t>(N/A)</t>
        </is>
      </c>
      <c r="C6161" t="inlineStr">
        <is>
          <t>D</t>
        </is>
      </c>
      <c r="D6161" t="inlineStr">
        <is>
          <t>D</t>
        </is>
      </c>
      <c r="E6161" t="n">
        <v>40</v>
      </c>
      <c r="F6161" t="inlineStr">
        <is>
          <t>FA</t>
        </is>
      </c>
      <c r="G6161" t="inlineStr">
        <is>
          <t>FA</t>
        </is>
      </c>
      <c r="H6161" s="30" t="n">
        <v>1</v>
      </c>
      <c r="I6161" s="31" t="n">
        <v>0</v>
      </c>
      <c r="J6161" s="31" t="n"/>
      <c r="K6161" s="31" t="n">
        <v>0</v>
      </c>
      <c r="L6161" s="32" t="n"/>
      <c r="M6161" s="31" t="n">
        <v>0</v>
      </c>
      <c r="N6161" s="31" t="n">
        <v>0</v>
      </c>
      <c r="O6161" s="31" t="n"/>
      <c r="P6161" s="31" t="n"/>
      <c r="Q6161" s="31" t="n">
        <v>0</v>
      </c>
      <c r="R6161" s="31" t="n"/>
      <c r="S6161" s="32" t="n"/>
      <c r="T6161" s="32" t="n"/>
      <c r="V6161" t="inlineStr">
        <is>
          <t>003gu</t>
        </is>
      </c>
      <c r="W6161" t="n">
        <v>2210</v>
      </c>
      <c r="X6161" t="n">
        <v>3821</v>
      </c>
      <c r="Z6161" t="inlineStr">
        <is>
          <t>Michael Funk ((N/A) D)</t>
        </is>
      </c>
    </row>
    <row r="6162">
      <c r="A6162" t="inlineStr">
        <is>
          <t>Michael Garteig</t>
        </is>
      </c>
      <c r="B6162" t="inlineStr">
        <is>
          <t>(N/A)</t>
        </is>
      </c>
      <c r="C6162" t="inlineStr">
        <is>
          <t>G</t>
        </is>
      </c>
      <c r="D6162" t="inlineStr">
        <is>
          <t>G</t>
        </is>
      </c>
      <c r="E6162" t="n">
        <v>34</v>
      </c>
      <c r="F6162" t="inlineStr">
        <is>
          <t>FA</t>
        </is>
      </c>
      <c r="G6162" t="inlineStr">
        <is>
          <t>FA</t>
        </is>
      </c>
      <c r="H6162" s="30" t="n">
        <v>1</v>
      </c>
      <c r="I6162" s="31" t="n">
        <v>0</v>
      </c>
      <c r="J6162" s="31" t="n"/>
      <c r="K6162" s="31" t="n">
        <v>0</v>
      </c>
      <c r="L6162" s="32" t="n"/>
      <c r="M6162" s="31" t="n">
        <v>0</v>
      </c>
      <c r="N6162" s="31" t="n">
        <v>0</v>
      </c>
      <c r="O6162" s="31" t="n"/>
      <c r="P6162" s="31" t="n"/>
      <c r="Q6162" s="31" t="n">
        <v>0</v>
      </c>
      <c r="R6162" s="31" t="n"/>
      <c r="S6162" s="32" t="n"/>
      <c r="T6162" s="32" t="n"/>
      <c r="V6162" t="inlineStr">
        <is>
          <t>03ycw</t>
        </is>
      </c>
      <c r="W6162" t="n">
        <v>5113</v>
      </c>
      <c r="X6162" t="n">
        <v>7097</v>
      </c>
      <c r="Z6162" t="inlineStr">
        <is>
          <t>Michael Garteig ((N/A) G)</t>
        </is>
      </c>
    </row>
    <row r="6163">
      <c r="A6163" t="inlineStr">
        <is>
          <t>Michael Gildon</t>
        </is>
      </c>
      <c r="B6163" t="inlineStr">
        <is>
          <t>(N/A)</t>
        </is>
      </c>
      <c r="C6163" t="inlineStr">
        <is>
          <t>LW</t>
        </is>
      </c>
      <c r="D6163" t="inlineStr">
        <is>
          <t>F</t>
        </is>
      </c>
      <c r="E6163" t="n">
        <v>25</v>
      </c>
      <c r="F6163" t="inlineStr">
        <is>
          <t>FA</t>
        </is>
      </c>
      <c r="G6163" t="inlineStr">
        <is>
          <t>FA</t>
        </is>
      </c>
      <c r="H6163" s="30" t="n">
        <v>1</v>
      </c>
      <c r="I6163" s="31" t="n">
        <v>0</v>
      </c>
      <c r="J6163" s="31" t="n"/>
      <c r="K6163" s="31" t="n">
        <v>0</v>
      </c>
      <c r="L6163" s="32" t="n"/>
      <c r="M6163" s="31" t="n">
        <v>0</v>
      </c>
      <c r="N6163" s="31" t="n">
        <v>0</v>
      </c>
      <c r="O6163" s="31" t="n"/>
      <c r="P6163" s="31" t="n"/>
      <c r="Q6163" s="31" t="n">
        <v>0</v>
      </c>
      <c r="R6163" s="31" t="n"/>
      <c r="S6163" s="32" t="n"/>
      <c r="T6163" s="32" t="n"/>
      <c r="V6163" t="inlineStr">
        <is>
          <t>051x1</t>
        </is>
      </c>
      <c r="Z6163" t="inlineStr">
        <is>
          <t>Michael Gildon ((N/A) LW)</t>
        </is>
      </c>
    </row>
    <row r="6164">
      <c r="A6164" t="inlineStr">
        <is>
          <t>Michael Grabner</t>
        </is>
      </c>
      <c r="B6164" t="inlineStr">
        <is>
          <t>(N/A)</t>
        </is>
      </c>
      <c r="C6164" t="inlineStr">
        <is>
          <t>RW</t>
        </is>
      </c>
      <c r="D6164" t="inlineStr">
        <is>
          <t>F</t>
        </is>
      </c>
      <c r="E6164" t="n">
        <v>38</v>
      </c>
      <c r="F6164" t="inlineStr">
        <is>
          <t>FA</t>
        </is>
      </c>
      <c r="G6164" t="inlineStr">
        <is>
          <t>FA</t>
        </is>
      </c>
      <c r="H6164" s="30" t="n">
        <v>1</v>
      </c>
      <c r="I6164" s="31" t="n">
        <v>0</v>
      </c>
      <c r="J6164" s="31" t="n"/>
      <c r="K6164" s="31" t="n">
        <v>0</v>
      </c>
      <c r="L6164" s="32" t="n"/>
      <c r="M6164" s="31" t="n">
        <v>0</v>
      </c>
      <c r="N6164" s="31" t="n">
        <v>0</v>
      </c>
      <c r="O6164" s="31" t="n"/>
      <c r="P6164" s="31" t="n"/>
      <c r="Q6164" s="31" t="n">
        <v>0</v>
      </c>
      <c r="R6164" s="31" t="n"/>
      <c r="S6164" s="32" t="n"/>
      <c r="T6164" s="32" t="n"/>
      <c r="V6164" t="inlineStr">
        <is>
          <t>004b1</t>
        </is>
      </c>
      <c r="W6164" t="n">
        <v>2574</v>
      </c>
      <c r="X6164" t="n">
        <v>3995</v>
      </c>
      <c r="Y6164" t="inlineStr">
        <is>
          <t>4327ce76-0f24-11e2-8525-18a905767e44</t>
        </is>
      </c>
      <c r="Z6164" t="inlineStr">
        <is>
          <t>Michael Grabner ((N/A) RW)</t>
        </is>
      </c>
    </row>
    <row r="6165">
      <c r="A6165" t="inlineStr">
        <is>
          <t>Michael Hage</t>
        </is>
      </c>
      <c r="B6165" t="inlineStr">
        <is>
          <t>MTL</t>
        </is>
      </c>
      <c r="C6165" t="inlineStr">
        <is>
          <t>C</t>
        </is>
      </c>
      <c r="D6165" t="inlineStr">
        <is>
          <t>F</t>
        </is>
      </c>
      <c r="E6165" t="n">
        <v>20</v>
      </c>
      <c r="F6165" t="inlineStr">
        <is>
          <t>T</t>
        </is>
      </c>
      <c r="G6165" t="inlineStr">
        <is>
          <t>Sidizen Kanes</t>
        </is>
      </c>
      <c r="H6165" s="30" t="n">
        <v>1</v>
      </c>
      <c r="I6165" s="31" t="n">
        <v>0</v>
      </c>
      <c r="J6165" s="31" t="n"/>
      <c r="K6165" s="31" t="n">
        <v>0</v>
      </c>
      <c r="L6165" s="32" t="n"/>
      <c r="M6165" s="31" t="n">
        <v>0</v>
      </c>
      <c r="N6165" s="31" t="n">
        <v>0</v>
      </c>
      <c r="O6165" s="31" t="n"/>
      <c r="P6165" s="31" t="n"/>
      <c r="Q6165" s="31" t="n">
        <v>0</v>
      </c>
      <c r="R6165" s="31" t="n"/>
      <c r="S6165" s="32" t="n"/>
      <c r="T6165" s="32" t="n"/>
      <c r="V6165" t="inlineStr">
        <is>
          <t>064om</t>
        </is>
      </c>
      <c r="W6165" t="n">
        <v>7145</v>
      </c>
      <c r="Y6165" t="inlineStr">
        <is>
          <t>04489795-a690-438f-b0b7-1ef50621f348</t>
        </is>
      </c>
      <c r="Z6165" t="inlineStr">
        <is>
          <t>Michael Hage (MTL C)</t>
        </is>
      </c>
    </row>
    <row r="6166">
      <c r="A6166" t="inlineStr">
        <is>
          <t>Michael Hagens</t>
        </is>
      </c>
      <c r="B6166" t="inlineStr">
        <is>
          <t>NYI</t>
        </is>
      </c>
      <c r="C6166" t="inlineStr">
        <is>
          <t>D</t>
        </is>
      </c>
      <c r="D6166" t="inlineStr">
        <is>
          <t>D</t>
        </is>
      </c>
      <c r="E6166" t="n">
        <v>21</v>
      </c>
      <c r="F6166" t="inlineStr">
        <is>
          <t>FA</t>
        </is>
      </c>
      <c r="G6166" t="inlineStr">
        <is>
          <t>FA</t>
        </is>
      </c>
      <c r="H6166" s="30" t="n">
        <v>1</v>
      </c>
      <c r="I6166" s="31" t="n">
        <v>0</v>
      </c>
      <c r="J6166" s="31" t="n"/>
      <c r="K6166" s="31" t="n">
        <v>0</v>
      </c>
      <c r="L6166" s="32" t="n"/>
      <c r="M6166" s="31" t="n">
        <v>0</v>
      </c>
      <c r="N6166" s="31" t="n">
        <v>0</v>
      </c>
      <c r="O6166" s="31" t="n"/>
      <c r="P6166" s="31" t="n"/>
      <c r="Q6166" s="31" t="n">
        <v>0</v>
      </c>
      <c r="R6166" s="31" t="n"/>
      <c r="S6166" s="32" t="n"/>
      <c r="T6166" s="32" t="n"/>
      <c r="V6166" t="inlineStr">
        <is>
          <t>06bun</t>
        </is>
      </c>
      <c r="Y6166" t="inlineStr">
        <is>
          <t>00eb328a-57f8-458b-8c1d-5a09ccd5ec6c</t>
        </is>
      </c>
      <c r="Z6166" t="inlineStr">
        <is>
          <t>Michael Hagens (NYI D)</t>
        </is>
      </c>
    </row>
    <row r="6167">
      <c r="A6167" t="inlineStr">
        <is>
          <t>Michael Herringer</t>
        </is>
      </c>
      <c r="B6167" t="inlineStr">
        <is>
          <t>(N/A)</t>
        </is>
      </c>
      <c r="C6167" t="inlineStr">
        <is>
          <t>G</t>
        </is>
      </c>
      <c r="D6167" t="inlineStr">
        <is>
          <t>G</t>
        </is>
      </c>
      <c r="E6167" t="n">
        <v>30</v>
      </c>
      <c r="F6167" t="inlineStr">
        <is>
          <t>FA</t>
        </is>
      </c>
      <c r="G6167" t="inlineStr">
        <is>
          <t>FA</t>
        </is>
      </c>
      <c r="H6167" s="30" t="n">
        <v>1</v>
      </c>
      <c r="I6167" s="31" t="n">
        <v>0</v>
      </c>
      <c r="J6167" s="31" t="n"/>
      <c r="K6167" s="31" t="n">
        <v>0</v>
      </c>
      <c r="L6167" s="32" t="n"/>
      <c r="M6167" s="31" t="n">
        <v>0</v>
      </c>
      <c r="N6167" s="31" t="n">
        <v>0</v>
      </c>
      <c r="O6167" s="31" t="n"/>
      <c r="P6167" s="31" t="n"/>
      <c r="Q6167" s="31" t="n">
        <v>0</v>
      </c>
      <c r="R6167" s="31" t="n"/>
      <c r="S6167" s="32" t="n"/>
      <c r="T6167" s="32" t="n"/>
      <c r="V6167" t="inlineStr">
        <is>
          <t>03oyu</t>
        </is>
      </c>
      <c r="Z6167" t="inlineStr">
        <is>
          <t>Michael Herringer ((N/A) G)</t>
        </is>
      </c>
    </row>
    <row r="6168">
      <c r="A6168" t="inlineStr">
        <is>
          <t>Michael Horth</t>
        </is>
      </c>
      <c r="B6168" t="inlineStr">
        <is>
          <t>(N/A)</t>
        </is>
      </c>
      <c r="C6168" t="inlineStr">
        <is>
          <t>LW</t>
        </is>
      </c>
      <c r="D6168" t="inlineStr">
        <is>
          <t>F</t>
        </is>
      </c>
      <c r="E6168" t="n">
        <v>22</v>
      </c>
      <c r="F6168" t="inlineStr">
        <is>
          <t>FA</t>
        </is>
      </c>
      <c r="G6168" t="inlineStr">
        <is>
          <t>FA</t>
        </is>
      </c>
      <c r="H6168" s="30" t="n">
        <v>1</v>
      </c>
      <c r="I6168" s="31" t="n">
        <v>0</v>
      </c>
      <c r="J6168" s="31" t="n"/>
      <c r="K6168" s="31" t="n">
        <v>0</v>
      </c>
      <c r="L6168" s="32" t="n"/>
      <c r="M6168" s="31" t="n">
        <v>0</v>
      </c>
      <c r="N6168" s="31" t="n">
        <v>0</v>
      </c>
      <c r="O6168" s="31" t="n"/>
      <c r="P6168" s="31" t="n"/>
      <c r="Q6168" s="31" t="n">
        <v>0</v>
      </c>
      <c r="R6168" s="31" t="n"/>
      <c r="S6168" s="32" t="n"/>
      <c r="T6168" s="32" t="n"/>
      <c r="V6168" t="inlineStr">
        <is>
          <t>06hwd</t>
        </is>
      </c>
      <c r="Z6168" t="inlineStr">
        <is>
          <t>Michael Horth ((N/A) LW)</t>
        </is>
      </c>
    </row>
    <row r="6169">
      <c r="A6169" t="inlineStr">
        <is>
          <t>Michael Houser</t>
        </is>
      </c>
      <c r="B6169" t="inlineStr">
        <is>
          <t>(N/A)</t>
        </is>
      </c>
      <c r="C6169" t="inlineStr">
        <is>
          <t>G</t>
        </is>
      </c>
      <c r="D6169" t="inlineStr">
        <is>
          <t>G</t>
        </is>
      </c>
      <c r="E6169" t="n">
        <v>33</v>
      </c>
      <c r="F6169" t="inlineStr">
        <is>
          <t>FA</t>
        </is>
      </c>
      <c r="G6169" t="inlineStr">
        <is>
          <t>FA</t>
        </is>
      </c>
      <c r="H6169" s="30" t="n">
        <v>1</v>
      </c>
      <c r="I6169" s="31" t="n">
        <v>0</v>
      </c>
      <c r="J6169" s="31" t="n"/>
      <c r="K6169" s="31" t="n">
        <v>0</v>
      </c>
      <c r="L6169" s="32" t="n"/>
      <c r="M6169" s="31" t="n">
        <v>0</v>
      </c>
      <c r="N6169" s="31" t="n">
        <v>0</v>
      </c>
      <c r="O6169" s="31" t="n"/>
      <c r="P6169" s="31" t="n"/>
      <c r="Q6169" s="31" t="n">
        <v>0</v>
      </c>
      <c r="R6169" s="31" t="n"/>
      <c r="S6169" s="32" t="n"/>
      <c r="T6169" s="32" t="n"/>
      <c r="V6169" t="inlineStr">
        <is>
          <t>02gvl</t>
        </is>
      </c>
      <c r="W6169" t="n">
        <v>4052</v>
      </c>
      <c r="X6169" t="n">
        <v>5751</v>
      </c>
      <c r="Y6169" t="inlineStr">
        <is>
          <t>de547877-f06f-4dc8-90ed-368482ed606c</t>
        </is>
      </c>
      <c r="Z6169" t="inlineStr">
        <is>
          <t>Michael Houser ((N/A) G)</t>
        </is>
      </c>
    </row>
    <row r="6170">
      <c r="A6170" t="inlineStr">
        <is>
          <t>Michael Hrabal</t>
        </is>
      </c>
      <c r="B6170" t="inlineStr">
        <is>
          <t>UTA</t>
        </is>
      </c>
      <c r="C6170" t="inlineStr">
        <is>
          <t>G</t>
        </is>
      </c>
      <c r="D6170" t="inlineStr">
        <is>
          <t>G</t>
        </is>
      </c>
      <c r="E6170" t="n">
        <v>21</v>
      </c>
      <c r="F6170" t="inlineStr">
        <is>
          <t>T</t>
        </is>
      </c>
      <c r="G6170" t="inlineStr">
        <is>
          <t>Sidizen Kanes</t>
        </is>
      </c>
      <c r="H6170" s="30" t="n">
        <v>1075000</v>
      </c>
      <c r="I6170" s="31" t="n">
        <v>0</v>
      </c>
      <c r="J6170" s="31" t="n"/>
      <c r="K6170" s="31" t="n">
        <v>0</v>
      </c>
      <c r="L6170" s="32" t="n"/>
      <c r="M6170" s="31" t="n">
        <v>0</v>
      </c>
      <c r="N6170" s="31" t="n">
        <v>0</v>
      </c>
      <c r="O6170" s="31" t="n"/>
      <c r="P6170" s="31" t="n"/>
      <c r="Q6170" s="31" t="n">
        <v>0</v>
      </c>
      <c r="R6170" s="31" t="n"/>
      <c r="S6170" s="32" t="n"/>
      <c r="T6170" s="32" t="n"/>
      <c r="V6170" t="inlineStr">
        <is>
          <t>0644l</t>
        </is>
      </c>
      <c r="W6170" t="n">
        <v>6953</v>
      </c>
      <c r="Y6170" t="inlineStr">
        <is>
          <t>fb41cfb4-cece-4404-96a1-5c5875fd90b0</t>
        </is>
      </c>
      <c r="Z6170" t="inlineStr">
        <is>
          <t>Michael Hrabal (UTA G)</t>
        </is>
      </c>
    </row>
    <row r="6171">
      <c r="A6171" t="inlineStr">
        <is>
          <t>Michael Hutchinson</t>
        </is>
      </c>
      <c r="B6171" t="inlineStr">
        <is>
          <t>(N/A)</t>
        </is>
      </c>
      <c r="C6171" t="inlineStr">
        <is>
          <t>G</t>
        </is>
      </c>
      <c r="D6171" t="inlineStr">
        <is>
          <t>G</t>
        </is>
      </c>
      <c r="E6171" t="n">
        <v>36</v>
      </c>
      <c r="F6171" t="inlineStr">
        <is>
          <t>FA</t>
        </is>
      </c>
      <c r="G6171" t="inlineStr">
        <is>
          <t>FA</t>
        </is>
      </c>
      <c r="H6171" s="30" t="n">
        <v>1</v>
      </c>
      <c r="I6171" s="31" t="n">
        <v>0</v>
      </c>
      <c r="J6171" s="31" t="n"/>
      <c r="K6171" s="31" t="n">
        <v>0</v>
      </c>
      <c r="L6171" s="32" t="n"/>
      <c r="M6171" s="31" t="n">
        <v>0</v>
      </c>
      <c r="N6171" s="31" t="n">
        <v>0</v>
      </c>
      <c r="O6171" s="31" t="n"/>
      <c r="P6171" s="31" t="n"/>
      <c r="Q6171" s="31" t="n">
        <v>0</v>
      </c>
      <c r="R6171" s="31" t="n"/>
      <c r="S6171" s="32" t="n"/>
      <c r="T6171" s="32" t="n"/>
      <c r="V6171" t="inlineStr">
        <is>
          <t>01fx4</t>
        </is>
      </c>
      <c r="W6171" t="n">
        <v>3082</v>
      </c>
      <c r="X6171" t="n">
        <v>4857</v>
      </c>
      <c r="Y6171" t="inlineStr">
        <is>
          <t>0ededbcb-e73e-4d33-9758-ed675491ad54</t>
        </is>
      </c>
      <c r="Z6171" t="inlineStr">
        <is>
          <t>Michael Hutchinson ((N/A) G)</t>
        </is>
      </c>
    </row>
    <row r="6172">
      <c r="A6172" t="inlineStr">
        <is>
          <t>Michael Joly</t>
        </is>
      </c>
      <c r="B6172" t="inlineStr">
        <is>
          <t>COL</t>
        </is>
      </c>
      <c r="C6172" t="inlineStr">
        <is>
          <t>RW</t>
        </is>
      </c>
      <c r="D6172" t="inlineStr">
        <is>
          <t>F</t>
        </is>
      </c>
      <c r="E6172" t="n">
        <v>31</v>
      </c>
      <c r="F6172" t="inlineStr">
        <is>
          <t>FA</t>
        </is>
      </c>
      <c r="G6172" t="inlineStr">
        <is>
          <t>FA</t>
        </is>
      </c>
      <c r="H6172" s="30" t="n">
        <v>1</v>
      </c>
      <c r="I6172" s="31" t="n">
        <v>0</v>
      </c>
      <c r="J6172" s="31" t="n"/>
      <c r="K6172" s="31" t="n">
        <v>0</v>
      </c>
      <c r="L6172" s="32" t="n"/>
      <c r="M6172" s="31" t="n">
        <v>0</v>
      </c>
      <c r="N6172" s="31" t="n">
        <v>0</v>
      </c>
      <c r="O6172" s="31" t="n"/>
      <c r="P6172" s="31" t="n"/>
      <c r="Q6172" s="31" t="n">
        <v>0</v>
      </c>
      <c r="R6172" s="31" t="n"/>
      <c r="S6172" s="32" t="n"/>
      <c r="T6172" s="32" t="n"/>
      <c r="V6172" t="inlineStr">
        <is>
          <t>03k82</t>
        </is>
      </c>
      <c r="X6172" t="n">
        <v>6579</v>
      </c>
      <c r="Z6172" t="inlineStr">
        <is>
          <t>Michael Joly (COL RW)</t>
        </is>
      </c>
    </row>
    <row r="6173">
      <c r="A6173" t="inlineStr">
        <is>
          <t>Michael Joyaux</t>
        </is>
      </c>
      <c r="B6173" t="inlineStr">
        <is>
          <t>(N/A)</t>
        </is>
      </c>
      <c r="C6173" t="inlineStr">
        <is>
          <t>D</t>
        </is>
      </c>
      <c r="D6173" t="inlineStr">
        <is>
          <t>D</t>
        </is>
      </c>
      <c r="E6173" t="n">
        <v>29</v>
      </c>
      <c r="F6173" t="inlineStr">
        <is>
          <t>FA</t>
        </is>
      </c>
      <c r="G6173" t="inlineStr">
        <is>
          <t>FA</t>
        </is>
      </c>
      <c r="H6173" s="30" t="n">
        <v>1</v>
      </c>
      <c r="I6173" s="31" t="n">
        <v>0</v>
      </c>
      <c r="J6173" s="31" t="n"/>
      <c r="K6173" s="31" t="n">
        <v>0</v>
      </c>
      <c r="L6173" s="32" t="n"/>
      <c r="M6173" s="31" t="n">
        <v>0</v>
      </c>
      <c r="N6173" s="31" t="n">
        <v>0</v>
      </c>
      <c r="O6173" s="31" t="n"/>
      <c r="P6173" s="31" t="n"/>
      <c r="Q6173" s="31" t="n">
        <v>0</v>
      </c>
      <c r="R6173" s="31" t="n"/>
      <c r="S6173" s="32" t="n"/>
      <c r="T6173" s="32" t="n"/>
      <c r="V6173" t="inlineStr">
        <is>
          <t>062z2</t>
        </is>
      </c>
      <c r="Z6173" t="inlineStr">
        <is>
          <t>Michael Joyaux ((N/A) D)</t>
        </is>
      </c>
    </row>
    <row r="6174">
      <c r="A6174" t="inlineStr">
        <is>
          <t>Michael Kantor</t>
        </is>
      </c>
      <c r="B6174" t="inlineStr">
        <is>
          <t>(N/A)</t>
        </is>
      </c>
      <c r="C6174" t="inlineStr">
        <is>
          <t>RW</t>
        </is>
      </c>
      <c r="D6174" t="inlineStr">
        <is>
          <t>F</t>
        </is>
      </c>
      <c r="E6174" t="n">
        <v>34</v>
      </c>
      <c r="F6174" t="inlineStr">
        <is>
          <t>FA</t>
        </is>
      </c>
      <c r="G6174" t="inlineStr">
        <is>
          <t>FA</t>
        </is>
      </c>
      <c r="H6174" s="30" t="n">
        <v>1</v>
      </c>
      <c r="I6174" s="31" t="n">
        <v>0</v>
      </c>
      <c r="J6174" s="31" t="n"/>
      <c r="K6174" s="31" t="n">
        <v>0</v>
      </c>
      <c r="L6174" s="32" t="n"/>
      <c r="M6174" s="31" t="n">
        <v>0</v>
      </c>
      <c r="N6174" s="31" t="n">
        <v>0</v>
      </c>
      <c r="O6174" s="31" t="n"/>
      <c r="P6174" s="31" t="n"/>
      <c r="Q6174" s="31" t="n">
        <v>0</v>
      </c>
      <c r="R6174" s="31" t="n"/>
      <c r="S6174" s="32" t="n"/>
      <c r="T6174" s="32" t="n"/>
      <c r="V6174" t="inlineStr">
        <is>
          <t>02zq8</t>
        </is>
      </c>
      <c r="W6174" t="n">
        <v>4133</v>
      </c>
      <c r="X6174" t="n">
        <v>5956</v>
      </c>
      <c r="Z6174" t="inlineStr">
        <is>
          <t>Michael Kantor ((N/A) RW)</t>
        </is>
      </c>
    </row>
    <row r="6175">
      <c r="A6175" t="inlineStr">
        <is>
          <t>Michael Kapla</t>
        </is>
      </c>
      <c r="B6175" t="inlineStr">
        <is>
          <t>(N/A)</t>
        </is>
      </c>
      <c r="C6175" t="inlineStr">
        <is>
          <t>D</t>
        </is>
      </c>
      <c r="D6175" t="inlineStr">
        <is>
          <t>D</t>
        </is>
      </c>
      <c r="E6175" t="n">
        <v>31</v>
      </c>
      <c r="F6175" t="inlineStr">
        <is>
          <t>FA</t>
        </is>
      </c>
      <c r="G6175" t="inlineStr">
        <is>
          <t>FA</t>
        </is>
      </c>
      <c r="H6175" s="30" t="n">
        <v>1</v>
      </c>
      <c r="I6175" s="31" t="n">
        <v>0</v>
      </c>
      <c r="J6175" s="31" t="n"/>
      <c r="K6175" s="31" t="n">
        <v>0</v>
      </c>
      <c r="L6175" s="32" t="n"/>
      <c r="M6175" s="31" t="n">
        <v>0</v>
      </c>
      <c r="N6175" s="31" t="n">
        <v>0</v>
      </c>
      <c r="O6175" s="31" t="n"/>
      <c r="P6175" s="31" t="n"/>
      <c r="Q6175" s="31" t="n">
        <v>0</v>
      </c>
      <c r="R6175" s="31" t="n"/>
      <c r="S6175" s="32" t="n"/>
      <c r="T6175" s="32" t="n"/>
      <c r="V6175" t="inlineStr">
        <is>
          <t>03rrj</t>
        </is>
      </c>
      <c r="W6175" t="n">
        <v>5359</v>
      </c>
      <c r="X6175" t="n">
        <v>7485</v>
      </c>
      <c r="Z6175" t="inlineStr">
        <is>
          <t>Michael Kapla ((N/A) D)</t>
        </is>
      </c>
    </row>
    <row r="6176">
      <c r="A6176" t="inlineStr">
        <is>
          <t>Michael Karow</t>
        </is>
      </c>
      <c r="B6176" t="inlineStr">
        <is>
          <t>DAL</t>
        </is>
      </c>
      <c r="C6176" t="inlineStr">
        <is>
          <t>D</t>
        </is>
      </c>
      <c r="D6176" t="inlineStr">
        <is>
          <t>D</t>
        </is>
      </c>
      <c r="E6176" t="n">
        <v>27</v>
      </c>
      <c r="F6176" t="inlineStr">
        <is>
          <t>FA</t>
        </is>
      </c>
      <c r="G6176" t="inlineStr">
        <is>
          <t>FA</t>
        </is>
      </c>
      <c r="H6176" s="30" t="n">
        <v>1</v>
      </c>
      <c r="I6176" s="31" t="n">
        <v>0</v>
      </c>
      <c r="J6176" s="31" t="n"/>
      <c r="K6176" s="31" t="n">
        <v>0</v>
      </c>
      <c r="L6176" s="32" t="n"/>
      <c r="M6176" s="31" t="n">
        <v>0</v>
      </c>
      <c r="N6176" s="31" t="n">
        <v>0</v>
      </c>
      <c r="O6176" s="31" t="n"/>
      <c r="P6176" s="31" t="n"/>
      <c r="Q6176" s="31" t="n">
        <v>0</v>
      </c>
      <c r="R6176" s="31" t="n"/>
      <c r="S6176" s="32" t="n"/>
      <c r="T6176" s="32" t="n"/>
      <c r="V6176" t="inlineStr">
        <is>
          <t>04f6v</t>
        </is>
      </c>
      <c r="X6176" t="n">
        <v>7641</v>
      </c>
      <c r="Y6176" t="inlineStr">
        <is>
          <t>744ab926-a555-4d86-b689-df2e22547891</t>
        </is>
      </c>
      <c r="Z6176" t="inlineStr">
        <is>
          <t>Michael Karow (DAL D)</t>
        </is>
      </c>
    </row>
    <row r="6177">
      <c r="A6177" t="inlineStr">
        <is>
          <t>Michael Keranen</t>
        </is>
      </c>
      <c r="B6177" t="inlineStr">
        <is>
          <t>(N/A)</t>
        </is>
      </c>
      <c r="C6177" t="inlineStr">
        <is>
          <t>LW</t>
        </is>
      </c>
      <c r="D6177" t="inlineStr">
        <is>
          <t>F</t>
        </is>
      </c>
      <c r="E6177" t="n">
        <v>36</v>
      </c>
      <c r="F6177" t="inlineStr">
        <is>
          <t>FA</t>
        </is>
      </c>
      <c r="G6177" t="inlineStr">
        <is>
          <t>FA</t>
        </is>
      </c>
      <c r="H6177" s="30" t="n">
        <v>1</v>
      </c>
      <c r="I6177" s="31" t="n">
        <v>0</v>
      </c>
      <c r="J6177" s="31" t="n"/>
      <c r="K6177" s="31" t="n">
        <v>0</v>
      </c>
      <c r="L6177" s="32" t="n"/>
      <c r="M6177" s="31" t="n">
        <v>0</v>
      </c>
      <c r="N6177" s="31" t="n">
        <v>0</v>
      </c>
      <c r="O6177" s="31" t="n"/>
      <c r="P6177" s="31" t="n"/>
      <c r="Q6177" s="31" t="n">
        <v>0</v>
      </c>
      <c r="R6177" s="31" t="n"/>
      <c r="S6177" s="32" t="n"/>
      <c r="T6177" s="32" t="n"/>
      <c r="V6177" t="inlineStr">
        <is>
          <t>03ank</t>
        </is>
      </c>
      <c r="W6177" t="n">
        <v>4447</v>
      </c>
      <c r="X6177" t="n">
        <v>6362</v>
      </c>
      <c r="Z6177" t="inlineStr">
        <is>
          <t>Michael Keranen ((N/A) LW)</t>
        </is>
      </c>
    </row>
    <row r="6178">
      <c r="A6178" t="inlineStr">
        <is>
          <t>Michael Kim</t>
        </is>
      </c>
      <c r="B6178" t="inlineStr">
        <is>
          <t>WSH</t>
        </is>
      </c>
      <c r="C6178" t="inlineStr">
        <is>
          <t>D</t>
        </is>
      </c>
      <c r="D6178" t="inlineStr">
        <is>
          <t>D</t>
        </is>
      </c>
      <c r="E6178" t="n">
        <v>31</v>
      </c>
      <c r="F6178" t="inlineStr">
        <is>
          <t>FA</t>
        </is>
      </c>
      <c r="G6178" t="inlineStr">
        <is>
          <t>FA</t>
        </is>
      </c>
      <c r="H6178" s="30" t="n">
        <v>1</v>
      </c>
      <c r="I6178" s="31" t="n">
        <v>0</v>
      </c>
      <c r="J6178" s="31" t="n"/>
      <c r="K6178" s="31" t="n">
        <v>0</v>
      </c>
      <c r="L6178" s="32" t="n"/>
      <c r="M6178" s="31" t="n">
        <v>0</v>
      </c>
      <c r="N6178" s="31" t="n">
        <v>0</v>
      </c>
      <c r="O6178" s="31" t="n"/>
      <c r="P6178" s="31" t="n"/>
      <c r="Q6178" s="31" t="n">
        <v>0</v>
      </c>
      <c r="R6178" s="31" t="n"/>
      <c r="S6178" s="32" t="n"/>
      <c r="T6178" s="32" t="n"/>
      <c r="V6178" t="inlineStr">
        <is>
          <t>04nfh</t>
        </is>
      </c>
      <c r="X6178" t="n">
        <v>8498</v>
      </c>
      <c r="Y6178" t="inlineStr">
        <is>
          <t>a870a845-1580-46d5-8bf1-484ba152e958</t>
        </is>
      </c>
      <c r="Z6178" t="inlineStr">
        <is>
          <t>Michael Kim (WSH D)</t>
        </is>
      </c>
    </row>
    <row r="6179">
      <c r="A6179" t="inlineStr">
        <is>
          <t>Michael Koster</t>
        </is>
      </c>
      <c r="B6179" t="inlineStr">
        <is>
          <t>(N/A)</t>
        </is>
      </c>
      <c r="C6179" t="inlineStr">
        <is>
          <t>D</t>
        </is>
      </c>
      <c r="D6179" t="inlineStr">
        <is>
          <t>D</t>
        </is>
      </c>
      <c r="E6179" t="n">
        <v>25</v>
      </c>
      <c r="F6179" t="inlineStr">
        <is>
          <t>FA</t>
        </is>
      </c>
      <c r="G6179" t="inlineStr">
        <is>
          <t>FA</t>
        </is>
      </c>
      <c r="H6179" s="30" t="n">
        <v>1</v>
      </c>
      <c r="I6179" s="31" t="n">
        <v>0</v>
      </c>
      <c r="J6179" s="31" t="n"/>
      <c r="K6179" s="31" t="n">
        <v>0</v>
      </c>
      <c r="L6179" s="32" t="n"/>
      <c r="M6179" s="31" t="n">
        <v>0</v>
      </c>
      <c r="N6179" s="31" t="n">
        <v>0</v>
      </c>
      <c r="O6179" s="31" t="n"/>
      <c r="P6179" s="31" t="n"/>
      <c r="Q6179" s="31" t="n">
        <v>0</v>
      </c>
      <c r="R6179" s="31" t="n"/>
      <c r="S6179" s="32" t="n"/>
      <c r="T6179" s="32" t="n"/>
      <c r="V6179" t="inlineStr">
        <is>
          <t>051ux</t>
        </is>
      </c>
      <c r="Y6179" t="inlineStr">
        <is>
          <t>dd495d76-ed1d-4864-8444-f3ecad1fb900</t>
        </is>
      </c>
      <c r="Z6179" t="inlineStr">
        <is>
          <t>Michael Koster ((N/A) D)</t>
        </is>
      </c>
    </row>
    <row r="6180">
      <c r="A6180" t="inlineStr">
        <is>
          <t>Michael Kostka</t>
        </is>
      </c>
      <c r="B6180" t="inlineStr">
        <is>
          <t>(N/A)</t>
        </is>
      </c>
      <c r="C6180" t="inlineStr">
        <is>
          <t>D</t>
        </is>
      </c>
      <c r="D6180" t="inlineStr">
        <is>
          <t>D</t>
        </is>
      </c>
      <c r="E6180" t="n">
        <v>40</v>
      </c>
      <c r="F6180" t="inlineStr">
        <is>
          <t>FA</t>
        </is>
      </c>
      <c r="G6180" t="inlineStr">
        <is>
          <t>FA</t>
        </is>
      </c>
      <c r="H6180" s="30" t="n">
        <v>1</v>
      </c>
      <c r="I6180" s="31" t="n">
        <v>0</v>
      </c>
      <c r="J6180" s="31" t="n"/>
      <c r="K6180" s="31" t="n">
        <v>0</v>
      </c>
      <c r="L6180" s="32" t="n"/>
      <c r="M6180" s="31" t="n">
        <v>0</v>
      </c>
      <c r="N6180" s="31" t="n">
        <v>0</v>
      </c>
      <c r="O6180" s="31" t="n"/>
      <c r="P6180" s="31" t="n"/>
      <c r="Q6180" s="31" t="n">
        <v>0</v>
      </c>
      <c r="R6180" s="31" t="n"/>
      <c r="S6180" s="32" t="n"/>
      <c r="T6180" s="32" t="n"/>
      <c r="V6180" t="inlineStr">
        <is>
          <t>0056k</t>
        </is>
      </c>
      <c r="W6180" t="n">
        <v>2955</v>
      </c>
      <c r="X6180" t="n">
        <v>4379</v>
      </c>
      <c r="Z6180" t="inlineStr">
        <is>
          <t>Michael Kostka ((N/A) D)</t>
        </is>
      </c>
    </row>
    <row r="6181">
      <c r="A6181" t="inlineStr">
        <is>
          <t>Michael Krutil</t>
        </is>
      </c>
      <c r="B6181" t="inlineStr">
        <is>
          <t>(N/A)</t>
        </is>
      </c>
      <c r="C6181" t="inlineStr">
        <is>
          <t>D</t>
        </is>
      </c>
      <c r="D6181" t="inlineStr">
        <is>
          <t>D</t>
        </is>
      </c>
      <c r="E6181" t="n">
        <v>24</v>
      </c>
      <c r="F6181" t="inlineStr">
        <is>
          <t>FA</t>
        </is>
      </c>
      <c r="G6181" t="inlineStr">
        <is>
          <t>FA</t>
        </is>
      </c>
      <c r="H6181" s="30" t="n">
        <v>1</v>
      </c>
      <c r="I6181" s="31" t="n">
        <v>0</v>
      </c>
      <c r="J6181" s="31" t="n"/>
      <c r="K6181" s="31" t="n">
        <v>0</v>
      </c>
      <c r="L6181" s="32" t="n"/>
      <c r="M6181" s="31" t="n">
        <v>0</v>
      </c>
      <c r="N6181" s="31" t="n">
        <v>0</v>
      </c>
      <c r="O6181" s="31" t="n"/>
      <c r="P6181" s="31" t="n"/>
      <c r="Q6181" s="31" t="n">
        <v>0</v>
      </c>
      <c r="R6181" s="31" t="n"/>
      <c r="S6181" s="32" t="n"/>
      <c r="T6181" s="32" t="n"/>
      <c r="V6181" t="inlineStr">
        <is>
          <t>05o6q</t>
        </is>
      </c>
      <c r="Y6181" t="inlineStr">
        <is>
          <t>6cf6e99a-3378-423b-bfd0-5ab37c0f6801</t>
        </is>
      </c>
      <c r="Z6181" t="inlineStr">
        <is>
          <t>Michael Krutil ((N/A) D)</t>
        </is>
      </c>
    </row>
    <row r="6182">
      <c r="A6182" t="inlineStr">
        <is>
          <t>Michael La Starza</t>
        </is>
      </c>
      <c r="B6182" t="inlineStr">
        <is>
          <t>(N/A)</t>
        </is>
      </c>
      <c r="C6182" t="inlineStr">
        <is>
          <t>LW</t>
        </is>
      </c>
      <c r="D6182" t="inlineStr">
        <is>
          <t>F</t>
        </is>
      </c>
      <c r="E6182" t="n">
        <v>22</v>
      </c>
      <c r="F6182" t="inlineStr">
        <is>
          <t>FA</t>
        </is>
      </c>
      <c r="G6182" t="inlineStr">
        <is>
          <t>FA</t>
        </is>
      </c>
      <c r="H6182" s="30" t="n">
        <v>1</v>
      </c>
      <c r="I6182" s="31" t="n">
        <v>0</v>
      </c>
      <c r="J6182" s="31" t="n"/>
      <c r="K6182" s="31" t="n">
        <v>0</v>
      </c>
      <c r="L6182" s="32" t="n"/>
      <c r="M6182" s="31" t="n">
        <v>0</v>
      </c>
      <c r="N6182" s="31" t="n">
        <v>0</v>
      </c>
      <c r="O6182" s="31" t="n"/>
      <c r="P6182" s="31" t="n"/>
      <c r="Q6182" s="31" t="n">
        <v>0</v>
      </c>
      <c r="R6182" s="31" t="n"/>
      <c r="S6182" s="32" t="n"/>
      <c r="T6182" s="32" t="n"/>
      <c r="V6182" t="inlineStr">
        <is>
          <t>060v3</t>
        </is>
      </c>
      <c r="Z6182" t="inlineStr">
        <is>
          <t>Michael La Starza ((N/A) LW)</t>
        </is>
      </c>
    </row>
    <row r="6183">
      <c r="A6183" t="inlineStr">
        <is>
          <t>Michael Latta</t>
        </is>
      </c>
      <c r="B6183" t="inlineStr">
        <is>
          <t>(N/A)</t>
        </is>
      </c>
      <c r="C6183" t="inlineStr">
        <is>
          <t>C</t>
        </is>
      </c>
      <c r="D6183" t="inlineStr">
        <is>
          <t>F</t>
        </is>
      </c>
      <c r="E6183" t="n">
        <v>35</v>
      </c>
      <c r="F6183" t="inlineStr">
        <is>
          <t>FA</t>
        </is>
      </c>
      <c r="G6183" t="inlineStr">
        <is>
          <t>FA</t>
        </is>
      </c>
      <c r="H6183" s="30" t="n">
        <v>1</v>
      </c>
      <c r="I6183" s="31" t="n">
        <v>0</v>
      </c>
      <c r="J6183" s="31" t="n"/>
      <c r="K6183" s="31" t="n">
        <v>0</v>
      </c>
      <c r="L6183" s="32" t="n"/>
      <c r="M6183" s="31" t="n">
        <v>0</v>
      </c>
      <c r="N6183" s="31" t="n">
        <v>0</v>
      </c>
      <c r="O6183" s="31" t="n"/>
      <c r="P6183" s="31" t="n"/>
      <c r="Q6183" s="31" t="n">
        <v>0</v>
      </c>
      <c r="R6183" s="31" t="n"/>
      <c r="S6183" s="32" t="n"/>
      <c r="T6183" s="32" t="n"/>
      <c r="V6183" t="inlineStr">
        <is>
          <t>01mzg</t>
        </is>
      </c>
      <c r="W6183" t="n">
        <v>3334</v>
      </c>
      <c r="X6183" t="n">
        <v>4882</v>
      </c>
      <c r="Z6183" t="inlineStr">
        <is>
          <t>Michael Latta ((N/A) C)</t>
        </is>
      </c>
    </row>
    <row r="6184">
      <c r="A6184" t="inlineStr">
        <is>
          <t>Michael Lindqvist</t>
        </is>
      </c>
      <c r="B6184" t="inlineStr">
        <is>
          <t>(N/A)</t>
        </is>
      </c>
      <c r="C6184" t="inlineStr">
        <is>
          <t>C</t>
        </is>
      </c>
      <c r="D6184" t="inlineStr">
        <is>
          <t>F</t>
        </is>
      </c>
      <c r="E6184" t="n">
        <v>32</v>
      </c>
      <c r="F6184" t="inlineStr">
        <is>
          <t>FA</t>
        </is>
      </c>
      <c r="G6184" t="inlineStr">
        <is>
          <t>FA</t>
        </is>
      </c>
      <c r="H6184" s="30" t="n">
        <v>1</v>
      </c>
      <c r="I6184" s="31" t="n">
        <v>0</v>
      </c>
      <c r="J6184" s="31" t="n"/>
      <c r="K6184" s="31" t="n">
        <v>0</v>
      </c>
      <c r="L6184" s="32" t="n"/>
      <c r="M6184" s="31" t="n">
        <v>0</v>
      </c>
      <c r="N6184" s="31" t="n">
        <v>0</v>
      </c>
      <c r="O6184" s="31" t="n"/>
      <c r="P6184" s="31" t="n"/>
      <c r="Q6184" s="31" t="n">
        <v>0</v>
      </c>
      <c r="R6184" s="31" t="n"/>
      <c r="S6184" s="32" t="n"/>
      <c r="T6184" s="32" t="n"/>
      <c r="V6184" t="inlineStr">
        <is>
          <t>04lk9</t>
        </is>
      </c>
      <c r="W6184" t="n">
        <v>5676</v>
      </c>
      <c r="X6184" t="n">
        <v>7875</v>
      </c>
      <c r="Z6184" t="inlineStr">
        <is>
          <t>Michael Lindqvist ((N/A) C)</t>
        </is>
      </c>
    </row>
    <row r="6185">
      <c r="A6185" t="inlineStr">
        <is>
          <t>Michael Mastrodomenico</t>
        </is>
      </c>
      <c r="B6185" t="inlineStr">
        <is>
          <t>(N/A)</t>
        </is>
      </c>
      <c r="C6185" t="inlineStr">
        <is>
          <t>D</t>
        </is>
      </c>
      <c r="D6185" t="inlineStr">
        <is>
          <t>D</t>
        </is>
      </c>
      <c r="E6185" t="n">
        <v>22</v>
      </c>
      <c r="F6185" t="inlineStr">
        <is>
          <t>FA</t>
        </is>
      </c>
      <c r="G6185" t="inlineStr">
        <is>
          <t>FA</t>
        </is>
      </c>
      <c r="H6185" s="30" t="n">
        <v>1</v>
      </c>
      <c r="I6185" s="31" t="n">
        <v>0</v>
      </c>
      <c r="J6185" s="31" t="n"/>
      <c r="K6185" s="31" t="n">
        <v>0</v>
      </c>
      <c r="L6185" s="32" t="n"/>
      <c r="M6185" s="31" t="n">
        <v>0</v>
      </c>
      <c r="N6185" s="31" t="n">
        <v>0</v>
      </c>
      <c r="O6185" s="31" t="n"/>
      <c r="P6185" s="31" t="n"/>
      <c r="Q6185" s="31" t="n">
        <v>0</v>
      </c>
      <c r="R6185" s="31" t="n"/>
      <c r="S6185" s="32" t="n"/>
      <c r="T6185" s="32" t="n"/>
      <c r="V6185" t="inlineStr">
        <is>
          <t>060v4</t>
        </is>
      </c>
      <c r="Z6185" t="inlineStr">
        <is>
          <t>Michael Mastrodomenico ((N/A) D)</t>
        </is>
      </c>
    </row>
    <row r="6186">
      <c r="A6186" t="inlineStr">
        <is>
          <t>Michael McIvor</t>
        </is>
      </c>
      <c r="B6186" t="inlineStr">
        <is>
          <t>ANA</t>
        </is>
      </c>
      <c r="C6186" t="inlineStr">
        <is>
          <t>G</t>
        </is>
      </c>
      <c r="D6186" t="inlineStr">
        <is>
          <t>G</t>
        </is>
      </c>
      <c r="E6186" t="n">
        <v>20</v>
      </c>
      <c r="F6186" t="inlineStr">
        <is>
          <t>FA</t>
        </is>
      </c>
      <c r="G6186" t="inlineStr">
        <is>
          <t>FA</t>
        </is>
      </c>
      <c r="H6186" s="30" t="n">
        <v>1</v>
      </c>
      <c r="I6186" s="31" t="n">
        <v>0</v>
      </c>
      <c r="J6186" s="31" t="n"/>
      <c r="K6186" s="31" t="n">
        <v>0</v>
      </c>
      <c r="L6186" s="32" t="n"/>
      <c r="M6186" s="31" t="n">
        <v>0</v>
      </c>
      <c r="N6186" s="31" t="n">
        <v>0</v>
      </c>
      <c r="O6186" s="31" t="n"/>
      <c r="P6186" s="31" t="n"/>
      <c r="Q6186" s="31" t="n">
        <v>0</v>
      </c>
      <c r="R6186" s="31" t="n"/>
      <c r="S6186" s="32" t="n"/>
      <c r="T6186" s="32" t="n"/>
      <c r="V6186" t="inlineStr">
        <is>
          <t>06pop</t>
        </is>
      </c>
      <c r="Y6186" t="inlineStr">
        <is>
          <t>8540b1c4-a66b-4ee1-b10a-db280b6743d9</t>
        </is>
      </c>
      <c r="Z6186" t="inlineStr">
        <is>
          <t>Michael McIvor (ANA G)</t>
        </is>
      </c>
    </row>
    <row r="6187">
      <c r="A6187" t="inlineStr">
        <is>
          <t>Michael McKee</t>
        </is>
      </c>
      <c r="B6187" t="inlineStr">
        <is>
          <t>(N/A)</t>
        </is>
      </c>
      <c r="C6187" t="inlineStr">
        <is>
          <t>D</t>
        </is>
      </c>
      <c r="D6187" t="inlineStr">
        <is>
          <t>D</t>
        </is>
      </c>
      <c r="E6187" t="n">
        <v>33</v>
      </c>
      <c r="F6187" t="inlineStr">
        <is>
          <t>FA</t>
        </is>
      </c>
      <c r="G6187" t="inlineStr">
        <is>
          <t>FA</t>
        </is>
      </c>
      <c r="H6187" s="30" t="n">
        <v>1</v>
      </c>
      <c r="I6187" s="31" t="n">
        <v>0</v>
      </c>
      <c r="J6187" s="31" t="n"/>
      <c r="K6187" s="31" t="n">
        <v>0</v>
      </c>
      <c r="L6187" s="32" t="n"/>
      <c r="M6187" s="31" t="n">
        <v>0</v>
      </c>
      <c r="N6187" s="31" t="n">
        <v>0</v>
      </c>
      <c r="O6187" s="31" t="n"/>
      <c r="P6187" s="31" t="n"/>
      <c r="Q6187" s="31" t="n">
        <v>0</v>
      </c>
      <c r="R6187" s="31" t="n"/>
      <c r="S6187" s="32" t="n"/>
      <c r="T6187" s="32" t="n"/>
      <c r="V6187" t="inlineStr">
        <is>
          <t>02o81</t>
        </is>
      </c>
      <c r="W6187" t="n">
        <v>5591</v>
      </c>
      <c r="X6187" t="n">
        <v>5830</v>
      </c>
      <c r="Z6187" t="inlineStr">
        <is>
          <t>Michael McKee ((N/A) D)</t>
        </is>
      </c>
    </row>
    <row r="6188">
      <c r="A6188" t="inlineStr">
        <is>
          <t>Michael McLeod</t>
        </is>
      </c>
      <c r="B6188" t="inlineStr">
        <is>
          <t>(N/A)</t>
        </is>
      </c>
      <c r="C6188" t="inlineStr">
        <is>
          <t>C</t>
        </is>
      </c>
      <c r="D6188" t="inlineStr">
        <is>
          <t>F</t>
        </is>
      </c>
      <c r="E6188" t="n">
        <v>28</v>
      </c>
      <c r="F6188" t="inlineStr">
        <is>
          <t>FA</t>
        </is>
      </c>
      <c r="G6188" t="inlineStr">
        <is>
          <t>FA</t>
        </is>
      </c>
      <c r="H6188" s="30" t="n">
        <v>1</v>
      </c>
      <c r="I6188" s="31" t="n">
        <v>0</v>
      </c>
      <c r="J6188" s="31" t="n"/>
      <c r="K6188" s="31" t="n">
        <v>0</v>
      </c>
      <c r="L6188" s="32" t="n"/>
      <c r="M6188" s="31" t="n">
        <v>0</v>
      </c>
      <c r="N6188" s="31" t="n">
        <v>0</v>
      </c>
      <c r="O6188" s="31" t="n"/>
      <c r="P6188" s="31" t="n"/>
      <c r="Q6188" s="31" t="n">
        <v>0</v>
      </c>
      <c r="R6188" s="31" t="n"/>
      <c r="S6188" s="32" t="n"/>
      <c r="T6188" s="32" t="n"/>
      <c r="V6188" t="inlineStr">
        <is>
          <t>03wqz</t>
        </is>
      </c>
      <c r="W6188" t="n">
        <v>5135</v>
      </c>
      <c r="X6188" t="n">
        <v>7120</v>
      </c>
      <c r="Y6188" t="inlineStr">
        <is>
          <t>2f4b2605-af2a-4f7a-acbc-8badca40b6e5</t>
        </is>
      </c>
      <c r="Z6188" t="inlineStr">
        <is>
          <t>Michael McLeod ((N/A) C)</t>
        </is>
      </c>
    </row>
    <row r="6189">
      <c r="A6189" t="inlineStr">
        <is>
          <t>Michael McNiven</t>
        </is>
      </c>
      <c r="B6189" t="inlineStr">
        <is>
          <t>MTL</t>
        </is>
      </c>
      <c r="C6189" t="inlineStr">
        <is>
          <t>G</t>
        </is>
      </c>
      <c r="D6189" t="inlineStr">
        <is>
          <t>G</t>
        </is>
      </c>
      <c r="E6189" t="n">
        <v>29</v>
      </c>
      <c r="F6189" t="inlineStr">
        <is>
          <t>FA</t>
        </is>
      </c>
      <c r="G6189" t="inlineStr">
        <is>
          <t>FA</t>
        </is>
      </c>
      <c r="H6189" s="30" t="n">
        <v>1</v>
      </c>
      <c r="I6189" s="31" t="n">
        <v>0</v>
      </c>
      <c r="J6189" s="31" t="n"/>
      <c r="K6189" s="31" t="n">
        <v>0</v>
      </c>
      <c r="L6189" s="32" t="n"/>
      <c r="M6189" s="31" t="n">
        <v>0</v>
      </c>
      <c r="N6189" s="31" t="n">
        <v>0</v>
      </c>
      <c r="O6189" s="31" t="n"/>
      <c r="P6189" s="31" t="n"/>
      <c r="Q6189" s="31" t="n">
        <v>0</v>
      </c>
      <c r="R6189" s="31" t="n"/>
      <c r="S6189" s="32" t="n"/>
      <c r="T6189" s="32" t="n"/>
      <c r="V6189" t="inlineStr">
        <is>
          <t>03ry7</t>
        </is>
      </c>
      <c r="W6189" t="n">
        <v>4808</v>
      </c>
      <c r="X6189" t="n">
        <v>7056</v>
      </c>
      <c r="Y6189" t="inlineStr">
        <is>
          <t>9a644ae7-50d3-41c0-acaf-75ca68c19bf4</t>
        </is>
      </c>
      <c r="Z6189" t="inlineStr">
        <is>
          <t>Michael McNiven (MTL G)</t>
        </is>
      </c>
    </row>
    <row r="6190">
      <c r="A6190" t="inlineStr">
        <is>
          <t>Michael Mersch</t>
        </is>
      </c>
      <c r="B6190" t="inlineStr">
        <is>
          <t>BUF</t>
        </is>
      </c>
      <c r="C6190" t="inlineStr">
        <is>
          <t>LW</t>
        </is>
      </c>
      <c r="D6190" t="inlineStr">
        <is>
          <t>F</t>
        </is>
      </c>
      <c r="E6190" t="n">
        <v>33</v>
      </c>
      <c r="F6190" t="inlineStr">
        <is>
          <t>FA</t>
        </is>
      </c>
      <c r="G6190" t="inlineStr">
        <is>
          <t>FA</t>
        </is>
      </c>
      <c r="H6190" s="30" t="n">
        <v>1</v>
      </c>
      <c r="I6190" s="31" t="n">
        <v>0</v>
      </c>
      <c r="J6190" s="31" t="n"/>
      <c r="K6190" s="31" t="n">
        <v>0</v>
      </c>
      <c r="L6190" s="32" t="n"/>
      <c r="M6190" s="31" t="n">
        <v>0</v>
      </c>
      <c r="N6190" s="31" t="n">
        <v>0</v>
      </c>
      <c r="O6190" s="31" t="n"/>
      <c r="P6190" s="31" t="n"/>
      <c r="Q6190" s="31" t="n">
        <v>0</v>
      </c>
      <c r="R6190" s="31" t="n"/>
      <c r="S6190" s="32" t="n"/>
      <c r="T6190" s="32" t="n"/>
      <c r="V6190" t="inlineStr">
        <is>
          <t>02u4b</t>
        </is>
      </c>
      <c r="W6190" t="n">
        <v>4347</v>
      </c>
      <c r="X6190" t="n">
        <v>5476</v>
      </c>
      <c r="Y6190" t="inlineStr">
        <is>
          <t>d721d5a1-c180-409a-8d33-46e6cbb5643c</t>
        </is>
      </c>
      <c r="Z6190" t="inlineStr">
        <is>
          <t>Michael Mersch (BUF LW)</t>
        </is>
      </c>
    </row>
    <row r="6191">
      <c r="A6191" t="inlineStr">
        <is>
          <t>Michael Moffat</t>
        </is>
      </c>
      <c r="B6191" t="inlineStr">
        <is>
          <t>(N/A)</t>
        </is>
      </c>
      <c r="C6191" t="inlineStr">
        <is>
          <t>D</t>
        </is>
      </c>
      <c r="D6191" t="inlineStr">
        <is>
          <t>D</t>
        </is>
      </c>
      <c r="E6191" t="n">
        <v>33</v>
      </c>
      <c r="F6191" t="inlineStr">
        <is>
          <t>FA</t>
        </is>
      </c>
      <c r="G6191" t="inlineStr">
        <is>
          <t>FA</t>
        </is>
      </c>
      <c r="H6191" s="30" t="n">
        <v>1</v>
      </c>
      <c r="I6191" s="31" t="n">
        <v>0</v>
      </c>
      <c r="J6191" s="31" t="n"/>
      <c r="K6191" s="31" t="n">
        <v>0</v>
      </c>
      <c r="L6191" s="32" t="n"/>
      <c r="M6191" s="31" t="n">
        <v>0</v>
      </c>
      <c r="N6191" s="31" t="n">
        <v>0</v>
      </c>
      <c r="O6191" s="31" t="n"/>
      <c r="P6191" s="31" t="n"/>
      <c r="Q6191" s="31" t="n">
        <v>0</v>
      </c>
      <c r="R6191" s="31" t="n"/>
      <c r="S6191" s="32" t="n"/>
      <c r="T6191" s="32" t="n"/>
      <c r="V6191" t="inlineStr">
        <is>
          <t>0385t</t>
        </is>
      </c>
      <c r="X6191" t="n">
        <v>6210</v>
      </c>
      <c r="Z6191" t="inlineStr">
        <is>
          <t>Michael Moffat ((N/A) D)</t>
        </is>
      </c>
    </row>
    <row r="6192">
      <c r="A6192" t="inlineStr">
        <is>
          <t>Michael Neal</t>
        </is>
      </c>
      <c r="B6192" t="inlineStr">
        <is>
          <t>(N/A)</t>
        </is>
      </c>
      <c r="C6192" t="inlineStr">
        <is>
          <t>LW</t>
        </is>
      </c>
      <c r="D6192" t="inlineStr">
        <is>
          <t>F</t>
        </is>
      </c>
      <c r="E6192" t="n">
        <v>37</v>
      </c>
      <c r="F6192" t="inlineStr">
        <is>
          <t>FA</t>
        </is>
      </c>
      <c r="G6192" t="inlineStr">
        <is>
          <t>FA</t>
        </is>
      </c>
      <c r="H6192" s="30" t="n">
        <v>1</v>
      </c>
      <c r="I6192" s="31" t="n">
        <v>0</v>
      </c>
      <c r="J6192" s="31" t="n"/>
      <c r="K6192" s="31" t="n">
        <v>0</v>
      </c>
      <c r="L6192" s="32" t="n"/>
      <c r="M6192" s="31" t="n">
        <v>0</v>
      </c>
      <c r="N6192" s="31" t="n">
        <v>0</v>
      </c>
      <c r="O6192" s="31" t="n"/>
      <c r="P6192" s="31" t="n"/>
      <c r="Q6192" s="31" t="n">
        <v>0</v>
      </c>
      <c r="R6192" s="31" t="n"/>
      <c r="S6192" s="32" t="n"/>
      <c r="T6192" s="32" t="n"/>
      <c r="V6192" t="inlineStr">
        <is>
          <t>01mno</t>
        </is>
      </c>
      <c r="X6192" t="n">
        <v>4806</v>
      </c>
      <c r="Z6192" t="inlineStr">
        <is>
          <t>Michael Neal ((N/A) LW)</t>
        </is>
      </c>
    </row>
    <row r="6193">
      <c r="A6193" t="inlineStr">
        <is>
          <t>Michael Neumeier</t>
        </is>
      </c>
      <c r="B6193" t="inlineStr">
        <is>
          <t>(N/A)</t>
        </is>
      </c>
      <c r="C6193" t="inlineStr">
        <is>
          <t>D</t>
        </is>
      </c>
      <c r="D6193" t="inlineStr">
        <is>
          <t>D</t>
        </is>
      </c>
      <c r="E6193" t="n">
        <v>23</v>
      </c>
      <c r="F6193" t="inlineStr">
        <is>
          <t>FA</t>
        </is>
      </c>
      <c r="G6193" t="inlineStr">
        <is>
          <t>FA</t>
        </is>
      </c>
      <c r="H6193" s="30" t="n">
        <v>1</v>
      </c>
      <c r="I6193" s="31" t="n">
        <v>0</v>
      </c>
      <c r="J6193" s="31" t="n"/>
      <c r="K6193" s="31" t="n">
        <v>0</v>
      </c>
      <c r="L6193" s="32" t="n"/>
      <c r="M6193" s="31" t="n">
        <v>0</v>
      </c>
      <c r="N6193" s="31" t="n">
        <v>0</v>
      </c>
      <c r="O6193" s="31" t="n"/>
      <c r="P6193" s="31" t="n"/>
      <c r="Q6193" s="31" t="n">
        <v>0</v>
      </c>
      <c r="R6193" s="31" t="n"/>
      <c r="S6193" s="32" t="n"/>
      <c r="T6193" s="32" t="n"/>
      <c r="V6193" t="inlineStr">
        <is>
          <t>0746f</t>
        </is>
      </c>
      <c r="Z6193" t="inlineStr">
        <is>
          <t>Michael Neumeier ((N/A) D)</t>
        </is>
      </c>
    </row>
    <row r="6194">
      <c r="A6194" t="inlineStr">
        <is>
          <t>Michael O'Leary</t>
        </is>
      </c>
      <c r="B6194" t="inlineStr">
        <is>
          <t>MIN</t>
        </is>
      </c>
      <c r="C6194" t="inlineStr">
        <is>
          <t>LW</t>
        </is>
      </c>
      <c r="D6194" t="inlineStr">
        <is>
          <t>F</t>
        </is>
      </c>
      <c r="E6194" t="n">
        <v>28</v>
      </c>
      <c r="F6194" t="inlineStr">
        <is>
          <t>FA</t>
        </is>
      </c>
      <c r="G6194" t="inlineStr">
        <is>
          <t>FA</t>
        </is>
      </c>
      <c r="H6194" s="30" t="n">
        <v>1</v>
      </c>
      <c r="I6194" s="31" t="n">
        <v>0</v>
      </c>
      <c r="J6194" s="31" t="n"/>
      <c r="K6194" s="31" t="n">
        <v>0</v>
      </c>
      <c r="L6194" s="32" t="n"/>
      <c r="M6194" s="31" t="n">
        <v>0</v>
      </c>
      <c r="N6194" s="31" t="n">
        <v>0</v>
      </c>
      <c r="O6194" s="31" t="n"/>
      <c r="P6194" s="31" t="n"/>
      <c r="Q6194" s="31" t="n">
        <v>0</v>
      </c>
      <c r="R6194" s="31" t="n"/>
      <c r="S6194" s="32" t="n"/>
      <c r="T6194" s="32" t="n"/>
      <c r="V6194" t="inlineStr">
        <is>
          <t>05gyg</t>
        </is>
      </c>
      <c r="Y6194" t="inlineStr">
        <is>
          <t>424ca373-5ddd-481e-87b0-78d45efa66a3</t>
        </is>
      </c>
      <c r="Z6194" t="inlineStr">
        <is>
          <t>Michael O'Leary (MIN LW)</t>
        </is>
      </c>
    </row>
    <row r="6195">
      <c r="A6195" t="inlineStr">
        <is>
          <t>Michael Paliotta</t>
        </is>
      </c>
      <c r="B6195" t="inlineStr">
        <is>
          <t>NJD</t>
        </is>
      </c>
      <c r="C6195" t="inlineStr">
        <is>
          <t>D</t>
        </is>
      </c>
      <c r="D6195" t="inlineStr">
        <is>
          <t>D</t>
        </is>
      </c>
      <c r="E6195" t="n">
        <v>33</v>
      </c>
      <c r="F6195" t="inlineStr">
        <is>
          <t>FA</t>
        </is>
      </c>
      <c r="G6195" t="inlineStr">
        <is>
          <t>FA</t>
        </is>
      </c>
      <c r="H6195" s="30" t="n">
        <v>1</v>
      </c>
      <c r="I6195" s="31" t="n">
        <v>0</v>
      </c>
      <c r="J6195" s="31" t="n"/>
      <c r="K6195" s="31" t="n">
        <v>0</v>
      </c>
      <c r="L6195" s="32" t="n"/>
      <c r="M6195" s="31" t="n">
        <v>0</v>
      </c>
      <c r="N6195" s="31" t="n">
        <v>0</v>
      </c>
      <c r="O6195" s="31" t="n"/>
      <c r="P6195" s="31" t="n"/>
      <c r="Q6195" s="31" t="n">
        <v>0</v>
      </c>
      <c r="R6195" s="31" t="n"/>
      <c r="S6195" s="32" t="n"/>
      <c r="T6195" s="32" t="n"/>
      <c r="V6195" t="inlineStr">
        <is>
          <t>02g1e</t>
        </is>
      </c>
      <c r="W6195" t="n">
        <v>3835</v>
      </c>
      <c r="X6195" t="n">
        <v>5436</v>
      </c>
      <c r="Z6195" t="inlineStr">
        <is>
          <t>Michael Paliotta (NJD D)</t>
        </is>
      </c>
    </row>
    <row r="6196">
      <c r="A6196" t="inlineStr">
        <is>
          <t>Michael Parks</t>
        </is>
      </c>
      <c r="B6196" t="inlineStr">
        <is>
          <t>(N/A)</t>
        </is>
      </c>
      <c r="C6196" t="inlineStr">
        <is>
          <t>RW</t>
        </is>
      </c>
      <c r="D6196" t="inlineStr">
        <is>
          <t>F</t>
        </is>
      </c>
      <c r="E6196" t="n">
        <v>34</v>
      </c>
      <c r="F6196" t="inlineStr">
        <is>
          <t>FA</t>
        </is>
      </c>
      <c r="G6196" t="inlineStr">
        <is>
          <t>FA</t>
        </is>
      </c>
      <c r="H6196" s="30" t="n">
        <v>1</v>
      </c>
      <c r="I6196" s="31" t="n">
        <v>0</v>
      </c>
      <c r="J6196" s="31" t="n"/>
      <c r="K6196" s="31" t="n">
        <v>0</v>
      </c>
      <c r="L6196" s="32" t="n"/>
      <c r="M6196" s="31" t="n">
        <v>0</v>
      </c>
      <c r="N6196" s="31" t="n">
        <v>0</v>
      </c>
      <c r="O6196" s="31" t="n"/>
      <c r="P6196" s="31" t="n"/>
      <c r="Q6196" s="31" t="n">
        <v>0</v>
      </c>
      <c r="R6196" s="31" t="n"/>
      <c r="S6196" s="32" t="n"/>
      <c r="T6196" s="32" t="n"/>
      <c r="V6196" t="inlineStr">
        <is>
          <t>01zv5</t>
        </is>
      </c>
      <c r="X6196" t="n">
        <v>5122</v>
      </c>
      <c r="Z6196" t="inlineStr">
        <is>
          <t>Michael Parks ((N/A) RW)</t>
        </is>
      </c>
    </row>
    <row r="6197">
      <c r="A6197" t="inlineStr">
        <is>
          <t>Michael Pastujov</t>
        </is>
      </c>
      <c r="B6197" t="inlineStr">
        <is>
          <t>(N/A)</t>
        </is>
      </c>
      <c r="C6197" t="inlineStr">
        <is>
          <t>LW</t>
        </is>
      </c>
      <c r="D6197" t="inlineStr">
        <is>
          <t>F</t>
        </is>
      </c>
      <c r="E6197" t="n">
        <v>27</v>
      </c>
      <c r="F6197" t="inlineStr">
        <is>
          <t>FA</t>
        </is>
      </c>
      <c r="G6197" t="inlineStr">
        <is>
          <t>FA</t>
        </is>
      </c>
      <c r="H6197" s="30" t="n">
        <v>1</v>
      </c>
      <c r="I6197" s="31" t="n">
        <v>0</v>
      </c>
      <c r="J6197" s="31" t="n"/>
      <c r="K6197" s="31" t="n">
        <v>0</v>
      </c>
      <c r="L6197" s="32" t="n"/>
      <c r="M6197" s="31" t="n">
        <v>0</v>
      </c>
      <c r="N6197" s="31" t="n">
        <v>0</v>
      </c>
      <c r="O6197" s="31" t="n"/>
      <c r="P6197" s="31" t="n"/>
      <c r="Q6197" s="31" t="n">
        <v>0</v>
      </c>
      <c r="R6197" s="31" t="n"/>
      <c r="S6197" s="32" t="n"/>
      <c r="T6197" s="32" t="n"/>
      <c r="V6197" t="inlineStr">
        <is>
          <t>03w5o</t>
        </is>
      </c>
      <c r="Z6197" t="inlineStr">
        <is>
          <t>Michael Pastujov ((N/A) LW)</t>
        </is>
      </c>
    </row>
    <row r="6198">
      <c r="A6198" t="inlineStr">
        <is>
          <t>Michael Prapavessis</t>
        </is>
      </c>
      <c r="B6198" t="inlineStr">
        <is>
          <t>(N/A)</t>
        </is>
      </c>
      <c r="C6198" t="inlineStr">
        <is>
          <t>D</t>
        </is>
      </c>
      <c r="D6198" t="inlineStr">
        <is>
          <t>D</t>
        </is>
      </c>
      <c r="E6198" t="n">
        <v>30</v>
      </c>
      <c r="F6198" t="inlineStr">
        <is>
          <t>FA</t>
        </is>
      </c>
      <c r="G6198" t="inlineStr">
        <is>
          <t>FA</t>
        </is>
      </c>
      <c r="H6198" s="30" t="n">
        <v>1</v>
      </c>
      <c r="I6198" s="31" t="n">
        <v>0</v>
      </c>
      <c r="J6198" s="31" t="n"/>
      <c r="K6198" s="31" t="n">
        <v>0</v>
      </c>
      <c r="L6198" s="32" t="n"/>
      <c r="M6198" s="31" t="n">
        <v>0</v>
      </c>
      <c r="N6198" s="31" t="n">
        <v>0</v>
      </c>
      <c r="O6198" s="31" t="n"/>
      <c r="P6198" s="31" t="n"/>
      <c r="Q6198" s="31" t="n">
        <v>0</v>
      </c>
      <c r="R6198" s="31" t="n"/>
      <c r="S6198" s="32" t="n"/>
      <c r="T6198" s="32" t="n"/>
      <c r="V6198" t="inlineStr">
        <is>
          <t>03ec3</t>
        </is>
      </c>
      <c r="W6198" t="n">
        <v>5895</v>
      </c>
      <c r="X6198" t="n">
        <v>6473</v>
      </c>
      <c r="Z6198" t="inlineStr">
        <is>
          <t>Michael Prapavessis ((N/A) D)</t>
        </is>
      </c>
    </row>
    <row r="6199">
      <c r="A6199" t="inlineStr">
        <is>
          <t>Michael Raffl</t>
        </is>
      </c>
      <c r="B6199" t="inlineStr">
        <is>
          <t>(N/A)</t>
        </is>
      </c>
      <c r="C6199" t="inlineStr">
        <is>
          <t>LW</t>
        </is>
      </c>
      <c r="D6199" t="inlineStr">
        <is>
          <t>F</t>
        </is>
      </c>
      <c r="E6199" t="n">
        <v>37</v>
      </c>
      <c r="F6199" t="inlineStr">
        <is>
          <t>FA</t>
        </is>
      </c>
      <c r="G6199" t="inlineStr">
        <is>
          <t>FA</t>
        </is>
      </c>
      <c r="H6199" s="30" t="n">
        <v>1</v>
      </c>
      <c r="I6199" s="31" t="n">
        <v>0</v>
      </c>
      <c r="J6199" s="31" t="n"/>
      <c r="K6199" s="31" t="n">
        <v>0</v>
      </c>
      <c r="L6199" s="32" t="n"/>
      <c r="M6199" s="31" t="n">
        <v>0</v>
      </c>
      <c r="N6199" s="31" t="n">
        <v>0</v>
      </c>
      <c r="O6199" s="31" t="n"/>
      <c r="P6199" s="31" t="n"/>
      <c r="Q6199" s="31" t="n">
        <v>0</v>
      </c>
      <c r="R6199" s="31" t="n"/>
      <c r="S6199" s="32" t="n"/>
      <c r="T6199" s="32" t="n"/>
      <c r="V6199" t="inlineStr">
        <is>
          <t>030x6</t>
        </is>
      </c>
      <c r="W6199" t="n">
        <v>4185</v>
      </c>
      <c r="X6199" t="n">
        <v>5966</v>
      </c>
      <c r="Y6199" t="inlineStr">
        <is>
          <t>6407cf71-ec7d-4758-bd01-d1051670d6db</t>
        </is>
      </c>
      <c r="Z6199" t="inlineStr">
        <is>
          <t>Michael Raffl ((N/A) LW)</t>
        </is>
      </c>
    </row>
    <row r="6200">
      <c r="A6200" t="inlineStr">
        <is>
          <t>Michael Ratchuk</t>
        </is>
      </c>
      <c r="B6200" t="inlineStr">
        <is>
          <t>(N/A)</t>
        </is>
      </c>
      <c r="C6200" t="inlineStr">
        <is>
          <t>D</t>
        </is>
      </c>
      <c r="D6200" t="inlineStr">
        <is>
          <t>D</t>
        </is>
      </c>
      <c r="E6200" t="n">
        <v>38</v>
      </c>
      <c r="F6200" t="inlineStr">
        <is>
          <t>FA</t>
        </is>
      </c>
      <c r="G6200" t="inlineStr">
        <is>
          <t>FA</t>
        </is>
      </c>
      <c r="H6200" s="30" t="n">
        <v>1</v>
      </c>
      <c r="I6200" s="31" t="n">
        <v>0</v>
      </c>
      <c r="J6200" s="31" t="n"/>
      <c r="K6200" s="31" t="n">
        <v>0</v>
      </c>
      <c r="L6200" s="32" t="n"/>
      <c r="M6200" s="31" t="n">
        <v>0</v>
      </c>
      <c r="N6200" s="31" t="n">
        <v>0</v>
      </c>
      <c r="O6200" s="31" t="n"/>
      <c r="P6200" s="31" t="n"/>
      <c r="Q6200" s="31" t="n">
        <v>0</v>
      </c>
      <c r="R6200" s="31" t="n"/>
      <c r="S6200" s="32" t="n"/>
      <c r="T6200" s="32" t="n"/>
      <c r="V6200" t="inlineStr">
        <is>
          <t>0057m</t>
        </is>
      </c>
      <c r="W6200" t="n">
        <v>2595</v>
      </c>
      <c r="X6200" t="n">
        <v>4400</v>
      </c>
      <c r="Z6200" t="inlineStr">
        <is>
          <t>Michael Ratchuk ((N/A) D)</t>
        </is>
      </c>
    </row>
    <row r="6201">
      <c r="A6201" t="inlineStr">
        <is>
          <t>Michael Regush</t>
        </is>
      </c>
      <c r="B6201" t="inlineStr">
        <is>
          <t>VAN</t>
        </is>
      </c>
      <c r="C6201" t="inlineStr">
        <is>
          <t>RW</t>
        </is>
      </c>
      <c r="D6201" t="inlineStr">
        <is>
          <t>F</t>
        </is>
      </c>
      <c r="E6201" t="n">
        <v>28</v>
      </c>
      <c r="F6201" t="inlineStr">
        <is>
          <t>FA</t>
        </is>
      </c>
      <c r="G6201" t="inlineStr">
        <is>
          <t>FA</t>
        </is>
      </c>
      <c r="H6201" s="30" t="n">
        <v>1</v>
      </c>
      <c r="I6201" s="31" t="n">
        <v>0</v>
      </c>
      <c r="J6201" s="31" t="n"/>
      <c r="K6201" s="31" t="n">
        <v>0</v>
      </c>
      <c r="L6201" s="32" t="n"/>
      <c r="M6201" s="31" t="n">
        <v>0</v>
      </c>
      <c r="N6201" s="31" t="n">
        <v>0</v>
      </c>
      <c r="O6201" s="31" t="n"/>
      <c r="P6201" s="31" t="n"/>
      <c r="Q6201" s="31" t="n">
        <v>0</v>
      </c>
      <c r="R6201" s="31" t="n"/>
      <c r="S6201" s="32" t="n"/>
      <c r="T6201" s="32" t="n"/>
      <c r="V6201" t="inlineStr">
        <is>
          <t>065ij</t>
        </is>
      </c>
      <c r="Y6201" t="inlineStr">
        <is>
          <t>587e7c4e-7144-4b65-90a7-25110bdff198</t>
        </is>
      </c>
      <c r="Z6201" t="inlineStr">
        <is>
          <t>Michael Regush (VAN RW)</t>
        </is>
      </c>
    </row>
    <row r="6202">
      <c r="A6202" t="inlineStr">
        <is>
          <t>Michael Schnattinger</t>
        </is>
      </c>
      <c r="B6202" t="inlineStr">
        <is>
          <t>(N/A)</t>
        </is>
      </c>
      <c r="C6202" t="inlineStr">
        <is>
          <t>G</t>
        </is>
      </c>
      <c r="D6202" t="inlineStr">
        <is>
          <t>G</t>
        </is>
      </c>
      <c r="E6202" t="n">
        <v>22</v>
      </c>
      <c r="F6202" t="inlineStr">
        <is>
          <t>FA</t>
        </is>
      </c>
      <c r="G6202" t="inlineStr">
        <is>
          <t>FA</t>
        </is>
      </c>
      <c r="H6202" s="30" t="n">
        <v>1</v>
      </c>
      <c r="I6202" s="31" t="n">
        <v>0</v>
      </c>
      <c r="J6202" s="31" t="n"/>
      <c r="K6202" s="31" t="n">
        <v>0</v>
      </c>
      <c r="L6202" s="32" t="n"/>
      <c r="M6202" s="31" t="n">
        <v>0</v>
      </c>
      <c r="N6202" s="31" t="n">
        <v>0</v>
      </c>
      <c r="O6202" s="31" t="n"/>
      <c r="P6202" s="31" t="n"/>
      <c r="Q6202" s="31" t="n">
        <v>0</v>
      </c>
      <c r="R6202" s="31" t="n"/>
      <c r="S6202" s="32" t="n"/>
      <c r="T6202" s="32" t="n"/>
      <c r="V6202" t="inlineStr">
        <is>
          <t>05raf</t>
        </is>
      </c>
      <c r="Z6202" t="inlineStr">
        <is>
          <t>Michael Schnattinger ((N/A) G)</t>
        </is>
      </c>
    </row>
    <row r="6203">
      <c r="A6203" t="inlineStr">
        <is>
          <t>Michael Schumacher</t>
        </is>
      </c>
      <c r="B6203" t="inlineStr">
        <is>
          <t>(N/A)</t>
        </is>
      </c>
      <c r="C6203" t="inlineStr">
        <is>
          <t>LW</t>
        </is>
      </c>
      <c r="D6203" t="inlineStr">
        <is>
          <t>F</t>
        </is>
      </c>
      <c r="E6203" t="n">
        <v>33</v>
      </c>
      <c r="F6203" t="inlineStr">
        <is>
          <t>FA</t>
        </is>
      </c>
      <c r="G6203" t="inlineStr">
        <is>
          <t>FA</t>
        </is>
      </c>
      <c r="H6203" s="30" t="n">
        <v>1</v>
      </c>
      <c r="I6203" s="31" t="n">
        <v>0</v>
      </c>
      <c r="J6203" s="31" t="n"/>
      <c r="K6203" s="31" t="n">
        <v>0</v>
      </c>
      <c r="L6203" s="32" t="n"/>
      <c r="M6203" s="31" t="n">
        <v>0</v>
      </c>
      <c r="N6203" s="31" t="n">
        <v>0</v>
      </c>
      <c r="O6203" s="31" t="n"/>
      <c r="P6203" s="31" t="n"/>
      <c r="Q6203" s="31" t="n">
        <v>0</v>
      </c>
      <c r="R6203" s="31" t="n"/>
      <c r="S6203" s="32" t="n"/>
      <c r="T6203" s="32" t="n"/>
      <c r="V6203" t="inlineStr">
        <is>
          <t>02es2</t>
        </is>
      </c>
      <c r="X6203" t="n">
        <v>5565</v>
      </c>
      <c r="Z6203" t="inlineStr">
        <is>
          <t>Michael Schumacher ((N/A) LW)</t>
        </is>
      </c>
    </row>
    <row r="6204">
      <c r="A6204" t="inlineStr">
        <is>
          <t>Michael Sdao</t>
        </is>
      </c>
      <c r="B6204" t="inlineStr">
        <is>
          <t>(N/A)</t>
        </is>
      </c>
      <c r="C6204" t="inlineStr">
        <is>
          <t>D</t>
        </is>
      </c>
      <c r="D6204" t="inlineStr">
        <is>
          <t>D</t>
        </is>
      </c>
      <c r="E6204" t="n">
        <v>37</v>
      </c>
      <c r="F6204" t="inlineStr">
        <is>
          <t>FA</t>
        </is>
      </c>
      <c r="G6204" t="inlineStr">
        <is>
          <t>FA</t>
        </is>
      </c>
      <c r="H6204" s="30" t="n">
        <v>1</v>
      </c>
      <c r="I6204" s="31" t="n">
        <v>0</v>
      </c>
      <c r="J6204" s="31" t="n"/>
      <c r="K6204" s="31" t="n">
        <v>0</v>
      </c>
      <c r="L6204" s="32" t="n"/>
      <c r="M6204" s="31" t="n">
        <v>0</v>
      </c>
      <c r="N6204" s="31" t="n">
        <v>0</v>
      </c>
      <c r="O6204" s="31" t="n"/>
      <c r="P6204" s="31" t="n"/>
      <c r="Q6204" s="31" t="n">
        <v>0</v>
      </c>
      <c r="R6204" s="31" t="n"/>
      <c r="S6204" s="32" t="n"/>
      <c r="T6204" s="32" t="n"/>
      <c r="V6204" t="inlineStr">
        <is>
          <t>02z0i</t>
        </is>
      </c>
      <c r="W6204" t="n">
        <v>4450</v>
      </c>
      <c r="X6204" t="n">
        <v>5917</v>
      </c>
      <c r="Z6204" t="inlineStr">
        <is>
          <t>Michael Sdao ((N/A) D)</t>
        </is>
      </c>
    </row>
    <row r="6205">
      <c r="A6205" t="inlineStr">
        <is>
          <t>Michael Sgarbossa</t>
        </is>
      </c>
      <c r="B6205" t="inlineStr">
        <is>
          <t>DAL</t>
        </is>
      </c>
      <c r="C6205" t="inlineStr">
        <is>
          <t>C</t>
        </is>
      </c>
      <c r="D6205" t="inlineStr">
        <is>
          <t>F</t>
        </is>
      </c>
      <c r="E6205" t="n">
        <v>34</v>
      </c>
      <c r="F6205" t="inlineStr">
        <is>
          <t>FA</t>
        </is>
      </c>
      <c r="G6205" t="inlineStr">
        <is>
          <t>FA</t>
        </is>
      </c>
      <c r="H6205" s="30" t="n">
        <v>1</v>
      </c>
      <c r="I6205" s="31" t="n">
        <v>0</v>
      </c>
      <c r="J6205" s="31" t="n"/>
      <c r="K6205" s="31" t="n">
        <v>0</v>
      </c>
      <c r="L6205" s="32" t="n"/>
      <c r="M6205" s="31" t="n">
        <v>0</v>
      </c>
      <c r="N6205" s="31" t="n">
        <v>0</v>
      </c>
      <c r="O6205" s="31" t="n"/>
      <c r="P6205" s="31" t="n"/>
      <c r="Q6205" s="31" t="n">
        <v>0</v>
      </c>
      <c r="R6205" s="31" t="n"/>
      <c r="S6205" s="32" t="n"/>
      <c r="T6205" s="32" t="n"/>
      <c r="V6205" t="inlineStr">
        <is>
          <t>023ox</t>
        </is>
      </c>
      <c r="W6205" t="n">
        <v>3618</v>
      </c>
      <c r="X6205" t="n">
        <v>5203</v>
      </c>
      <c r="Y6205" t="inlineStr">
        <is>
          <t>685eaa48-7ca2-4029-895f-b20823fa5637</t>
        </is>
      </c>
      <c r="Z6205" t="inlineStr">
        <is>
          <t>Michael Sgarbossa (DAL C)</t>
        </is>
      </c>
    </row>
    <row r="6206">
      <c r="A6206" t="inlineStr">
        <is>
          <t>Michael Simpson</t>
        </is>
      </c>
      <c r="B6206" t="inlineStr">
        <is>
          <t>FLA</t>
        </is>
      </c>
      <c r="C6206" t="inlineStr">
        <is>
          <t>G</t>
        </is>
      </c>
      <c r="D6206" t="inlineStr">
        <is>
          <t>G</t>
        </is>
      </c>
      <c r="E6206" t="n">
        <v>23</v>
      </c>
      <c r="F6206" t="inlineStr">
        <is>
          <t>FA</t>
        </is>
      </c>
      <c r="G6206" t="inlineStr">
        <is>
          <t>FA</t>
        </is>
      </c>
      <c r="H6206" s="30" t="n">
        <v>1</v>
      </c>
      <c r="I6206" s="31" t="n">
        <v>0</v>
      </c>
      <c r="J6206" s="31" t="n"/>
      <c r="K6206" s="31" t="n">
        <v>0</v>
      </c>
      <c r="L6206" s="32" t="n"/>
      <c r="M6206" s="31" t="n">
        <v>0</v>
      </c>
      <c r="N6206" s="31" t="n">
        <v>0</v>
      </c>
      <c r="O6206" s="31" t="n"/>
      <c r="P6206" s="31" t="n"/>
      <c r="Q6206" s="31" t="n">
        <v>0</v>
      </c>
      <c r="R6206" s="31" t="n"/>
      <c r="S6206" s="32" t="n"/>
      <c r="T6206" s="32" t="n"/>
      <c r="V6206" t="inlineStr">
        <is>
          <t>066ra</t>
        </is>
      </c>
      <c r="Y6206" t="inlineStr">
        <is>
          <t>8904010a-fd40-4fbd-b27b-57308dd678b0</t>
        </is>
      </c>
      <c r="Z6206" t="inlineStr">
        <is>
          <t>Michael Simpson (FLA G)</t>
        </is>
      </c>
    </row>
    <row r="6207">
      <c r="A6207" t="inlineStr">
        <is>
          <t>Michael Spacek</t>
        </is>
      </c>
      <c r="B6207" t="inlineStr">
        <is>
          <t>(N/A)</t>
        </is>
      </c>
      <c r="C6207" t="inlineStr">
        <is>
          <t>C</t>
        </is>
      </c>
      <c r="D6207" t="inlineStr">
        <is>
          <t>F</t>
        </is>
      </c>
      <c r="E6207" t="n">
        <v>29</v>
      </c>
      <c r="F6207" t="inlineStr">
        <is>
          <t>FA</t>
        </is>
      </c>
      <c r="G6207" t="inlineStr">
        <is>
          <t>FA</t>
        </is>
      </c>
      <c r="H6207" s="30" t="n">
        <v>1</v>
      </c>
      <c r="I6207" s="31" t="n">
        <v>0</v>
      </c>
      <c r="J6207" s="31" t="n"/>
      <c r="K6207" s="31" t="n">
        <v>0</v>
      </c>
      <c r="L6207" s="32" t="n"/>
      <c r="M6207" s="31" t="n">
        <v>0</v>
      </c>
      <c r="N6207" s="31" t="n">
        <v>0</v>
      </c>
      <c r="O6207" s="31" t="n"/>
      <c r="P6207" s="31" t="n"/>
      <c r="Q6207" s="31" t="n">
        <v>0</v>
      </c>
      <c r="R6207" s="31" t="n"/>
      <c r="S6207" s="32" t="n"/>
      <c r="T6207" s="32" t="n"/>
      <c r="V6207" t="inlineStr">
        <is>
          <t>03rgd</t>
        </is>
      </c>
      <c r="W6207" t="n">
        <v>4890</v>
      </c>
      <c r="X6207" t="n">
        <v>6850</v>
      </c>
      <c r="Z6207" t="inlineStr">
        <is>
          <t>Michael Spacek ((N/A) C)</t>
        </is>
      </c>
    </row>
    <row r="6208">
      <c r="A6208" t="inlineStr">
        <is>
          <t>Michael St. Croix</t>
        </is>
      </c>
      <c r="B6208" t="inlineStr">
        <is>
          <t>(N/A)</t>
        </is>
      </c>
      <c r="C6208" t="inlineStr">
        <is>
          <t>C</t>
        </is>
      </c>
      <c r="D6208" t="inlineStr">
        <is>
          <t>F</t>
        </is>
      </c>
      <c r="E6208" t="n">
        <v>33</v>
      </c>
      <c r="F6208" t="inlineStr">
        <is>
          <t>FA</t>
        </is>
      </c>
      <c r="G6208" t="inlineStr">
        <is>
          <t>FA</t>
        </is>
      </c>
      <c r="H6208" s="30" t="n">
        <v>1</v>
      </c>
      <c r="I6208" s="31" t="n">
        <v>0</v>
      </c>
      <c r="J6208" s="31" t="n"/>
      <c r="K6208" s="31" t="n">
        <v>0</v>
      </c>
      <c r="L6208" s="32" t="n"/>
      <c r="M6208" s="31" t="n">
        <v>0</v>
      </c>
      <c r="N6208" s="31" t="n">
        <v>0</v>
      </c>
      <c r="O6208" s="31" t="n"/>
      <c r="P6208" s="31" t="n"/>
      <c r="Q6208" s="31" t="n">
        <v>0</v>
      </c>
      <c r="R6208" s="31" t="n"/>
      <c r="S6208" s="32" t="n"/>
      <c r="T6208" s="32" t="n"/>
      <c r="V6208" t="inlineStr">
        <is>
          <t>02eg5</t>
        </is>
      </c>
      <c r="W6208" t="n">
        <v>3787</v>
      </c>
      <c r="X6208" t="n">
        <v>5472</v>
      </c>
      <c r="Z6208" t="inlineStr">
        <is>
          <t>Michael St. Croix ((N/A) C)</t>
        </is>
      </c>
    </row>
    <row r="6209">
      <c r="A6209" t="inlineStr">
        <is>
          <t>Michael Vernace</t>
        </is>
      </c>
      <c r="B6209" t="inlineStr">
        <is>
          <t>(N/A)</t>
        </is>
      </c>
      <c r="C6209" t="inlineStr">
        <is>
          <t>D</t>
        </is>
      </c>
      <c r="D6209" t="inlineStr">
        <is>
          <t>D</t>
        </is>
      </c>
      <c r="E6209" t="n">
        <v>40</v>
      </c>
      <c r="F6209" t="inlineStr">
        <is>
          <t>FA</t>
        </is>
      </c>
      <c r="G6209" t="inlineStr">
        <is>
          <t>FA</t>
        </is>
      </c>
      <c r="H6209" s="30" t="n">
        <v>1</v>
      </c>
      <c r="I6209" s="31" t="n">
        <v>0</v>
      </c>
      <c r="J6209" s="31" t="n"/>
      <c r="K6209" s="31" t="n">
        <v>0</v>
      </c>
      <c r="L6209" s="32" t="n"/>
      <c r="M6209" s="31" t="n">
        <v>0</v>
      </c>
      <c r="N6209" s="31" t="n">
        <v>0</v>
      </c>
      <c r="O6209" s="31" t="n"/>
      <c r="P6209" s="31" t="n"/>
      <c r="Q6209" s="31" t="n">
        <v>0</v>
      </c>
      <c r="R6209" s="31" t="n"/>
      <c r="S6209" s="32" t="n"/>
      <c r="T6209" s="32" t="n"/>
      <c r="V6209" t="inlineStr">
        <is>
          <t>004kd</t>
        </is>
      </c>
      <c r="W6209" t="n">
        <v>2622</v>
      </c>
      <c r="X6209" t="n">
        <v>3934</v>
      </c>
      <c r="Z6209" t="inlineStr">
        <is>
          <t>Michael Vernace ((N/A) D)</t>
        </is>
      </c>
    </row>
    <row r="6210">
      <c r="A6210" t="inlineStr">
        <is>
          <t>Michael Vorlicky</t>
        </is>
      </c>
      <c r="B6210" t="inlineStr">
        <is>
          <t>(N/A)</t>
        </is>
      </c>
      <c r="C6210" t="inlineStr">
        <is>
          <t>D</t>
        </is>
      </c>
      <c r="D6210" t="inlineStr">
        <is>
          <t>D</t>
        </is>
      </c>
      <c r="E6210" t="n">
        <v>26</v>
      </c>
      <c r="F6210" t="inlineStr">
        <is>
          <t>FA</t>
        </is>
      </c>
      <c r="G6210" t="inlineStr">
        <is>
          <t>FA</t>
        </is>
      </c>
      <c r="H6210" s="30" t="n">
        <v>1</v>
      </c>
      <c r="I6210" s="31" t="n">
        <v>0</v>
      </c>
      <c r="J6210" s="31" t="n"/>
      <c r="K6210" s="31" t="n">
        <v>0</v>
      </c>
      <c r="L6210" s="32" t="n"/>
      <c r="M6210" s="31" t="n">
        <v>0</v>
      </c>
      <c r="N6210" s="31" t="n">
        <v>0</v>
      </c>
      <c r="O6210" s="31" t="n"/>
      <c r="P6210" s="31" t="n"/>
      <c r="Q6210" s="31" t="n">
        <v>0</v>
      </c>
      <c r="R6210" s="31" t="n"/>
      <c r="S6210" s="32" t="n"/>
      <c r="T6210" s="32" t="n"/>
      <c r="V6210" t="inlineStr">
        <is>
          <t>05o4o</t>
        </is>
      </c>
      <c r="Z6210" t="inlineStr">
        <is>
          <t>Michael Vorlicky ((N/A) D)</t>
        </is>
      </c>
    </row>
    <row r="6211">
      <c r="A6211" t="inlineStr">
        <is>
          <t>Michael Vukojevic</t>
        </is>
      </c>
      <c r="B6211" t="inlineStr">
        <is>
          <t>(N/A)</t>
        </is>
      </c>
      <c r="C6211" t="inlineStr">
        <is>
          <t>D</t>
        </is>
      </c>
      <c r="D6211" t="inlineStr">
        <is>
          <t>D</t>
        </is>
      </c>
      <c r="E6211" t="n">
        <v>25</v>
      </c>
      <c r="F6211" t="inlineStr">
        <is>
          <t>FA</t>
        </is>
      </c>
      <c r="G6211" t="inlineStr">
        <is>
          <t>FA</t>
        </is>
      </c>
      <c r="H6211" s="30" t="n">
        <v>1</v>
      </c>
      <c r="I6211" s="31" t="n">
        <v>0</v>
      </c>
      <c r="J6211" s="31" t="n"/>
      <c r="K6211" s="31" t="n">
        <v>0</v>
      </c>
      <c r="L6211" s="32" t="n"/>
      <c r="M6211" s="31" t="n">
        <v>0</v>
      </c>
      <c r="N6211" s="31" t="n">
        <v>0</v>
      </c>
      <c r="O6211" s="31" t="n"/>
      <c r="P6211" s="31" t="n"/>
      <c r="Q6211" s="31" t="n">
        <v>0</v>
      </c>
      <c r="R6211" s="31" t="n"/>
      <c r="S6211" s="32" t="n"/>
      <c r="T6211" s="32" t="n"/>
      <c r="V6211" t="inlineStr">
        <is>
          <t>051tt</t>
        </is>
      </c>
      <c r="W6211" t="n">
        <v>6076</v>
      </c>
      <c r="X6211" t="n">
        <v>8360</v>
      </c>
      <c r="Y6211" t="inlineStr">
        <is>
          <t>4f4c34c7-bd03-4164-9591-4b0665ace277</t>
        </is>
      </c>
      <c r="Z6211" t="inlineStr">
        <is>
          <t>Michael Vukojevic ((N/A) D)</t>
        </is>
      </c>
    </row>
    <row r="6212">
      <c r="A6212" t="inlineStr">
        <is>
          <t>Michael Wall</t>
        </is>
      </c>
      <c r="B6212" t="inlineStr">
        <is>
          <t>COL</t>
        </is>
      </c>
      <c r="C6212" t="inlineStr">
        <is>
          <t>G</t>
        </is>
      </c>
      <c r="D6212" t="inlineStr">
        <is>
          <t>G</t>
        </is>
      </c>
      <c r="E6212" t="n">
        <v>41</v>
      </c>
      <c r="F6212" t="inlineStr">
        <is>
          <t>FA</t>
        </is>
      </c>
      <c r="G6212" t="inlineStr">
        <is>
          <t>FA</t>
        </is>
      </c>
      <c r="H6212" s="30" t="n">
        <v>1</v>
      </c>
      <c r="I6212" s="31" t="n">
        <v>0</v>
      </c>
      <c r="J6212" s="31" t="n"/>
      <c r="K6212" s="31" t="n">
        <v>0</v>
      </c>
      <c r="L6212" s="32" t="n"/>
      <c r="M6212" s="31" t="n">
        <v>0</v>
      </c>
      <c r="N6212" s="31" t="n">
        <v>0</v>
      </c>
      <c r="O6212" s="31" t="n"/>
      <c r="P6212" s="31" t="n"/>
      <c r="Q6212" s="31" t="n">
        <v>0</v>
      </c>
      <c r="R6212" s="31" t="n"/>
      <c r="S6212" s="32" t="n"/>
      <c r="T6212" s="32" t="n"/>
      <c r="V6212" t="inlineStr">
        <is>
          <t>003m5</t>
        </is>
      </c>
      <c r="W6212" t="n">
        <v>2490</v>
      </c>
      <c r="X6212" t="n">
        <v>3840</v>
      </c>
      <c r="Z6212" t="inlineStr">
        <is>
          <t>Michael Wall (COL G)</t>
        </is>
      </c>
    </row>
    <row r="6213">
      <c r="A6213" t="inlineStr">
        <is>
          <t>Michael Ward</t>
        </is>
      </c>
      <c r="B6213" t="inlineStr">
        <is>
          <t>(N/A)</t>
        </is>
      </c>
      <c r="C6213" t="inlineStr">
        <is>
          <t>D</t>
        </is>
      </c>
      <c r="D6213" t="inlineStr">
        <is>
          <t>D</t>
        </is>
      </c>
      <c r="E6213" t="n">
        <v>37</v>
      </c>
      <c r="F6213" t="inlineStr">
        <is>
          <t>FA</t>
        </is>
      </c>
      <c r="G6213" t="inlineStr">
        <is>
          <t>FA</t>
        </is>
      </c>
      <c r="H6213" s="30" t="n">
        <v>1</v>
      </c>
      <c r="I6213" s="31" t="n">
        <v>0</v>
      </c>
      <c r="J6213" s="31" t="n"/>
      <c r="K6213" s="31" t="n">
        <v>0</v>
      </c>
      <c r="L6213" s="32" t="n"/>
      <c r="M6213" s="31" t="n">
        <v>0</v>
      </c>
      <c r="N6213" s="31" t="n">
        <v>0</v>
      </c>
      <c r="O6213" s="31" t="n"/>
      <c r="P6213" s="31" t="n"/>
      <c r="Q6213" s="31" t="n">
        <v>0</v>
      </c>
      <c r="R6213" s="31" t="n"/>
      <c r="S6213" s="32" t="n"/>
      <c r="T6213" s="32" t="n"/>
      <c r="V6213" t="inlineStr">
        <is>
          <t>02ydy</t>
        </is>
      </c>
      <c r="Z6213" t="inlineStr">
        <is>
          <t>Michael Ward ((N/A) D)</t>
        </is>
      </c>
    </row>
    <row r="6214">
      <c r="A6214" t="inlineStr">
        <is>
          <t>Michael Webster</t>
        </is>
      </c>
      <c r="B6214" t="inlineStr">
        <is>
          <t>PIT</t>
        </is>
      </c>
      <c r="C6214" t="inlineStr">
        <is>
          <t>D</t>
        </is>
      </c>
      <c r="D6214" t="inlineStr">
        <is>
          <t>D</t>
        </is>
      </c>
      <c r="E6214" t="n">
        <v>31</v>
      </c>
      <c r="F6214" t="inlineStr">
        <is>
          <t>FA</t>
        </is>
      </c>
      <c r="G6214" t="inlineStr">
        <is>
          <t>FA</t>
        </is>
      </c>
      <c r="H6214" s="30" t="n">
        <v>1</v>
      </c>
      <c r="I6214" s="31" t="n">
        <v>0</v>
      </c>
      <c r="J6214" s="31" t="n"/>
      <c r="K6214" s="31" t="n">
        <v>0</v>
      </c>
      <c r="L6214" s="32" t="n"/>
      <c r="M6214" s="31" t="n">
        <v>0</v>
      </c>
      <c r="N6214" s="31" t="n">
        <v>0</v>
      </c>
      <c r="O6214" s="31" t="n"/>
      <c r="P6214" s="31" t="n"/>
      <c r="Q6214" s="31" t="n">
        <v>0</v>
      </c>
      <c r="R6214" s="31" t="n"/>
      <c r="S6214" s="32" t="n"/>
      <c r="T6214" s="32" t="n"/>
      <c r="V6214" t="inlineStr">
        <is>
          <t>048xv</t>
        </is>
      </c>
      <c r="X6214" t="n">
        <v>7421</v>
      </c>
      <c r="Z6214" t="inlineStr">
        <is>
          <t>Michael Webster (PIT D)</t>
        </is>
      </c>
    </row>
    <row r="6215">
      <c r="A6215" t="inlineStr">
        <is>
          <t>Michael Zalewski</t>
        </is>
      </c>
      <c r="B6215" t="inlineStr">
        <is>
          <t>(N/A)</t>
        </is>
      </c>
      <c r="C6215" t="inlineStr">
        <is>
          <t>LW</t>
        </is>
      </c>
      <c r="D6215" t="inlineStr">
        <is>
          <t>F</t>
        </is>
      </c>
      <c r="E6215" t="n">
        <v>34</v>
      </c>
      <c r="F6215" t="inlineStr">
        <is>
          <t>FA</t>
        </is>
      </c>
      <c r="G6215" t="inlineStr">
        <is>
          <t>FA</t>
        </is>
      </c>
      <c r="H6215" s="30" t="n">
        <v>1</v>
      </c>
      <c r="I6215" s="31" t="n">
        <v>0</v>
      </c>
      <c r="J6215" s="31" t="n"/>
      <c r="K6215" s="31" t="n">
        <v>0</v>
      </c>
      <c r="L6215" s="32" t="n"/>
      <c r="M6215" s="31" t="n">
        <v>0</v>
      </c>
      <c r="N6215" s="31" t="n">
        <v>0</v>
      </c>
      <c r="O6215" s="31" t="n"/>
      <c r="P6215" s="31" t="n"/>
      <c r="Q6215" s="31" t="n">
        <v>0</v>
      </c>
      <c r="R6215" s="31" t="n"/>
      <c r="S6215" s="32" t="n"/>
      <c r="T6215" s="32" t="n"/>
      <c r="V6215" t="inlineStr">
        <is>
          <t>03brq</t>
        </is>
      </c>
      <c r="W6215" t="n">
        <v>4358</v>
      </c>
      <c r="X6215" t="n">
        <v>6333</v>
      </c>
      <c r="Z6215" t="inlineStr">
        <is>
          <t>Michael Zalewski ((N/A) LW)</t>
        </is>
      </c>
    </row>
    <row r="6216">
      <c r="A6216" t="inlineStr">
        <is>
          <t>Michael-Lee Teslak</t>
        </is>
      </c>
      <c r="B6216" t="inlineStr">
        <is>
          <t>(N/A)</t>
        </is>
      </c>
      <c r="C6216" t="inlineStr">
        <is>
          <t>G</t>
        </is>
      </c>
      <c r="D6216" t="inlineStr">
        <is>
          <t>G</t>
        </is>
      </c>
      <c r="E6216" t="n">
        <v>40</v>
      </c>
      <c r="F6216" t="inlineStr">
        <is>
          <t>FA</t>
        </is>
      </c>
      <c r="G6216" t="inlineStr">
        <is>
          <t>FA</t>
        </is>
      </c>
      <c r="H6216" s="30" t="n">
        <v>1</v>
      </c>
      <c r="I6216" s="31" t="n">
        <v>0</v>
      </c>
      <c r="J6216" s="31" t="n"/>
      <c r="K6216" s="31" t="n">
        <v>0</v>
      </c>
      <c r="L6216" s="32" t="n"/>
      <c r="M6216" s="31" t="n">
        <v>0</v>
      </c>
      <c r="N6216" s="31" t="n">
        <v>0</v>
      </c>
      <c r="O6216" s="31" t="n"/>
      <c r="P6216" s="31" t="n"/>
      <c r="Q6216" s="31" t="n">
        <v>0</v>
      </c>
      <c r="R6216" s="31" t="n"/>
      <c r="S6216" s="32" t="n"/>
      <c r="T6216" s="32" t="n"/>
      <c r="V6216" t="inlineStr">
        <is>
          <t>0055i</t>
        </is>
      </c>
      <c r="X6216" t="n">
        <v>4372</v>
      </c>
      <c r="Z6216" t="inlineStr">
        <is>
          <t>Michael-Lee Teslak ((N/A) G)</t>
        </is>
      </c>
    </row>
    <row r="6217">
      <c r="A6217" t="inlineStr">
        <is>
          <t>Michal Birner</t>
        </is>
      </c>
      <c r="B6217" t="inlineStr">
        <is>
          <t>(N/A)</t>
        </is>
      </c>
      <c r="C6217" t="inlineStr">
        <is>
          <t>LW</t>
        </is>
      </c>
      <c r="D6217" t="inlineStr">
        <is>
          <t>F</t>
        </is>
      </c>
      <c r="E6217" t="n">
        <v>40</v>
      </c>
      <c r="F6217" t="inlineStr">
        <is>
          <t>FA</t>
        </is>
      </c>
      <c r="G6217" t="inlineStr">
        <is>
          <t>FA</t>
        </is>
      </c>
      <c r="H6217" s="30" t="n">
        <v>1</v>
      </c>
      <c r="I6217" s="31" t="n">
        <v>0</v>
      </c>
      <c r="J6217" s="31" t="n"/>
      <c r="K6217" s="31" t="n">
        <v>0</v>
      </c>
      <c r="L6217" s="32" t="n"/>
      <c r="M6217" s="31" t="n">
        <v>0</v>
      </c>
      <c r="N6217" s="31" t="n">
        <v>0</v>
      </c>
      <c r="O6217" s="31" t="n"/>
      <c r="P6217" s="31" t="n"/>
      <c r="Q6217" s="31" t="n">
        <v>0</v>
      </c>
      <c r="R6217" s="31" t="n"/>
      <c r="S6217" s="32" t="n"/>
      <c r="T6217" s="32" t="n"/>
      <c r="V6217" t="inlineStr">
        <is>
          <t>004jb</t>
        </is>
      </c>
      <c r="W6217" t="n">
        <v>2865</v>
      </c>
      <c r="X6217" t="n">
        <v>3927</v>
      </c>
      <c r="Z6217" t="inlineStr">
        <is>
          <t>Michal Birner ((N/A) LW)</t>
        </is>
      </c>
    </row>
    <row r="6218">
      <c r="A6218" t="inlineStr">
        <is>
          <t>Michal Cajkovsky</t>
        </is>
      </c>
      <c r="B6218" t="inlineStr">
        <is>
          <t>CAR</t>
        </is>
      </c>
      <c r="C6218" t="inlineStr">
        <is>
          <t>D</t>
        </is>
      </c>
      <c r="D6218" t="inlineStr">
        <is>
          <t>D</t>
        </is>
      </c>
      <c r="E6218" t="n">
        <v>34</v>
      </c>
      <c r="F6218" t="inlineStr">
        <is>
          <t>FA</t>
        </is>
      </c>
      <c r="G6218" t="inlineStr">
        <is>
          <t>FA</t>
        </is>
      </c>
      <c r="H6218" s="30" t="n">
        <v>1</v>
      </c>
      <c r="I6218" s="31" t="n">
        <v>0</v>
      </c>
      <c r="J6218" s="31" t="n"/>
      <c r="K6218" s="31" t="n">
        <v>0</v>
      </c>
      <c r="L6218" s="32" t="n"/>
      <c r="M6218" s="31" t="n">
        <v>0</v>
      </c>
      <c r="N6218" s="31" t="n">
        <v>0</v>
      </c>
      <c r="O6218" s="31" t="n"/>
      <c r="P6218" s="31" t="n"/>
      <c r="Q6218" s="31" t="n">
        <v>0</v>
      </c>
      <c r="R6218" s="31" t="n"/>
      <c r="S6218" s="32" t="n"/>
      <c r="T6218" s="32" t="n"/>
      <c r="V6218" t="inlineStr">
        <is>
          <t>038k8</t>
        </is>
      </c>
      <c r="W6218" t="n">
        <v>5891</v>
      </c>
      <c r="X6218" t="n">
        <v>6233</v>
      </c>
      <c r="Z6218" t="inlineStr">
        <is>
          <t>Michal Cajkovsky (CAR D)</t>
        </is>
      </c>
    </row>
    <row r="6219">
      <c r="A6219" t="inlineStr">
        <is>
          <t>Michal Capos</t>
        </is>
      </c>
      <c r="B6219" t="inlineStr">
        <is>
          <t>(N/A)</t>
        </is>
      </c>
      <c r="C6219" t="inlineStr">
        <is>
          <t>D</t>
        </is>
      </c>
      <c r="D6219" t="inlineStr">
        <is>
          <t>D</t>
        </is>
      </c>
      <c r="E6219" t="n">
        <v>19</v>
      </c>
      <c r="F6219" t="inlineStr">
        <is>
          <t>FA</t>
        </is>
      </c>
      <c r="G6219" t="inlineStr">
        <is>
          <t>FA</t>
        </is>
      </c>
      <c r="H6219" s="30" t="n">
        <v>1</v>
      </c>
      <c r="I6219" s="31" t="n">
        <v>0</v>
      </c>
      <c r="J6219" s="31" t="n"/>
      <c r="K6219" s="31" t="n">
        <v>0</v>
      </c>
      <c r="L6219" s="32" t="n"/>
      <c r="M6219" s="31" t="n">
        <v>0</v>
      </c>
      <c r="N6219" s="31" t="n">
        <v>0</v>
      </c>
      <c r="O6219" s="31" t="n"/>
      <c r="P6219" s="31" t="n"/>
      <c r="Q6219" s="31" t="n">
        <v>0</v>
      </c>
      <c r="R6219" s="31" t="n"/>
      <c r="S6219" s="32" t="n"/>
      <c r="T6219" s="32" t="n"/>
      <c r="V6219" t="inlineStr">
        <is>
          <t>070g2</t>
        </is>
      </c>
      <c r="Z6219" t="inlineStr">
        <is>
          <t>Michal Capos ((N/A) D)</t>
        </is>
      </c>
    </row>
    <row r="6220">
      <c r="A6220" t="inlineStr">
        <is>
          <t>Michal Gut</t>
        </is>
      </c>
      <c r="B6220" t="inlineStr">
        <is>
          <t>(N/A)</t>
        </is>
      </c>
      <c r="C6220" t="inlineStr">
        <is>
          <t>C</t>
        </is>
      </c>
      <c r="D6220" t="inlineStr">
        <is>
          <t>F</t>
        </is>
      </c>
      <c r="E6220" t="n">
        <v>24</v>
      </c>
      <c r="F6220" t="inlineStr">
        <is>
          <t>FA</t>
        </is>
      </c>
      <c r="G6220" t="inlineStr">
        <is>
          <t>FA</t>
        </is>
      </c>
      <c r="H6220" s="30" t="n">
        <v>1</v>
      </c>
      <c r="I6220" s="31" t="n">
        <v>0</v>
      </c>
      <c r="J6220" s="31" t="n"/>
      <c r="K6220" s="31" t="n">
        <v>0</v>
      </c>
      <c r="L6220" s="32" t="n"/>
      <c r="M6220" s="31" t="n">
        <v>0</v>
      </c>
      <c r="N6220" s="31" t="n">
        <v>0</v>
      </c>
      <c r="O6220" s="31" t="n"/>
      <c r="P6220" s="31" t="n"/>
      <c r="Q6220" s="31" t="n">
        <v>0</v>
      </c>
      <c r="R6220" s="31" t="n"/>
      <c r="S6220" s="32" t="n"/>
      <c r="T6220" s="32" t="n"/>
      <c r="V6220" t="inlineStr">
        <is>
          <t>05ycr</t>
        </is>
      </c>
      <c r="Z6220" t="inlineStr">
        <is>
          <t>Michal Gut ((N/A) C)</t>
        </is>
      </c>
    </row>
    <row r="6221">
      <c r="A6221" t="inlineStr">
        <is>
          <t>Michal Hlinka</t>
        </is>
      </c>
      <c r="B6221" t="inlineStr">
        <is>
          <t>(N/A)</t>
        </is>
      </c>
      <c r="C6221" t="inlineStr">
        <is>
          <t>LW</t>
        </is>
      </c>
      <c r="D6221" t="inlineStr">
        <is>
          <t>F</t>
        </is>
      </c>
      <c r="E6221" t="n">
        <v>35</v>
      </c>
      <c r="F6221" t="inlineStr">
        <is>
          <t>FA</t>
        </is>
      </c>
      <c r="G6221" t="inlineStr">
        <is>
          <t>FA</t>
        </is>
      </c>
      <c r="H6221" s="30" t="n">
        <v>1</v>
      </c>
      <c r="I6221" s="31" t="n">
        <v>0</v>
      </c>
      <c r="J6221" s="31" t="n"/>
      <c r="K6221" s="31" t="n">
        <v>0</v>
      </c>
      <c r="L6221" s="32" t="n"/>
      <c r="M6221" s="31" t="n">
        <v>0</v>
      </c>
      <c r="N6221" s="31" t="n">
        <v>0</v>
      </c>
      <c r="O6221" s="31" t="n"/>
      <c r="P6221" s="31" t="n"/>
      <c r="Q6221" s="31" t="n">
        <v>0</v>
      </c>
      <c r="R6221" s="31" t="n"/>
      <c r="S6221" s="32" t="n"/>
      <c r="T6221" s="32" t="n"/>
      <c r="V6221" t="inlineStr">
        <is>
          <t>024da</t>
        </is>
      </c>
      <c r="Z6221" t="inlineStr">
        <is>
          <t>Michal Hlinka ((N/A) LW)</t>
        </is>
      </c>
    </row>
    <row r="6222">
      <c r="A6222" t="inlineStr">
        <is>
          <t>Michal Ivan</t>
        </is>
      </c>
      <c r="B6222" t="inlineStr">
        <is>
          <t>(N/A)</t>
        </is>
      </c>
      <c r="C6222" t="inlineStr">
        <is>
          <t>D</t>
        </is>
      </c>
      <c r="D6222" t="inlineStr">
        <is>
          <t>D</t>
        </is>
      </c>
      <c r="E6222" t="n">
        <v>26</v>
      </c>
      <c r="F6222" t="inlineStr">
        <is>
          <t>FA</t>
        </is>
      </c>
      <c r="G6222" t="inlineStr">
        <is>
          <t>FA</t>
        </is>
      </c>
      <c r="H6222" s="30" t="n">
        <v>1</v>
      </c>
      <c r="I6222" s="31" t="n">
        <v>0</v>
      </c>
      <c r="J6222" s="31" t="n"/>
      <c r="K6222" s="31" t="n">
        <v>0</v>
      </c>
      <c r="L6222" s="32" t="n"/>
      <c r="M6222" s="31" t="n">
        <v>0</v>
      </c>
      <c r="N6222" s="31" t="n">
        <v>0</v>
      </c>
      <c r="O6222" s="31" t="n"/>
      <c r="P6222" s="31" t="n"/>
      <c r="Q6222" s="31" t="n">
        <v>0</v>
      </c>
      <c r="R6222" s="31" t="n"/>
      <c r="S6222" s="32" t="n"/>
      <c r="T6222" s="32" t="n"/>
      <c r="V6222" t="inlineStr">
        <is>
          <t>04r7f</t>
        </is>
      </c>
      <c r="X6222" t="n">
        <v>8183</v>
      </c>
      <c r="Z6222" t="inlineStr">
        <is>
          <t>Michal Ivan ((N/A) D)</t>
        </is>
      </c>
    </row>
    <row r="6223">
      <c r="A6223" t="inlineStr">
        <is>
          <t>Michal Jakubec</t>
        </is>
      </c>
      <c r="B6223" t="inlineStr">
        <is>
          <t>(N/A)</t>
        </is>
      </c>
      <c r="C6223" t="inlineStr">
        <is>
          <t>F</t>
        </is>
      </c>
      <c r="D6223" t="inlineStr">
        <is>
          <t>F</t>
        </is>
      </c>
      <c r="F6223" t="inlineStr">
        <is>
          <t>WW</t>
        </is>
      </c>
      <c r="G6223" t="inlineStr">
        <is>
          <t>FA</t>
        </is>
      </c>
      <c r="H6223" s="30" t="n"/>
      <c r="I6223" s="31" t="n"/>
      <c r="J6223" s="31" t="n"/>
      <c r="K6223" s="31" t="n"/>
      <c r="L6223" s="32" t="n"/>
      <c r="M6223" s="31" t="n"/>
      <c r="N6223" s="31" t="n"/>
      <c r="O6223" s="31" t="n"/>
      <c r="P6223" s="31" t="n"/>
      <c r="Q6223" s="31" t="n"/>
      <c r="R6223" s="31" t="n"/>
      <c r="S6223" s="32" t="n"/>
      <c r="T6223" s="32" t="n"/>
      <c r="V6223" t="inlineStr">
        <is>
          <t>07a3q</t>
        </is>
      </c>
      <c r="Z6223" t="inlineStr">
        <is>
          <t>Michal Jakubec ((N/A) F)</t>
        </is>
      </c>
    </row>
    <row r="6224">
      <c r="A6224" t="inlineStr">
        <is>
          <t>Michal Jordan</t>
        </is>
      </c>
      <c r="B6224" t="inlineStr">
        <is>
          <t>(N/A)</t>
        </is>
      </c>
      <c r="C6224" t="inlineStr">
        <is>
          <t>D</t>
        </is>
      </c>
      <c r="D6224" t="inlineStr">
        <is>
          <t>D</t>
        </is>
      </c>
      <c r="E6224" t="n">
        <v>36</v>
      </c>
      <c r="F6224" t="inlineStr">
        <is>
          <t>FA</t>
        </is>
      </c>
      <c r="G6224" t="inlineStr">
        <is>
          <t>FA</t>
        </is>
      </c>
      <c r="H6224" s="30" t="n">
        <v>1</v>
      </c>
      <c r="I6224" s="31" t="n">
        <v>0</v>
      </c>
      <c r="J6224" s="31" t="n"/>
      <c r="K6224" s="31" t="n">
        <v>0</v>
      </c>
      <c r="L6224" s="32" t="n"/>
      <c r="M6224" s="31" t="n">
        <v>0</v>
      </c>
      <c r="N6224" s="31" t="n">
        <v>0</v>
      </c>
      <c r="O6224" s="31" t="n"/>
      <c r="P6224" s="31" t="n"/>
      <c r="Q6224" s="31" t="n">
        <v>0</v>
      </c>
      <c r="R6224" s="31" t="n"/>
      <c r="S6224" s="32" t="n"/>
      <c r="T6224" s="32" t="n"/>
      <c r="V6224" t="inlineStr">
        <is>
          <t>01ti6</t>
        </is>
      </c>
      <c r="W6224" t="n">
        <v>3469</v>
      </c>
      <c r="X6224" t="n">
        <v>4885</v>
      </c>
      <c r="Z6224" t="inlineStr">
        <is>
          <t>Michal Jordan ((N/A) D)</t>
        </is>
      </c>
    </row>
    <row r="6225">
      <c r="A6225" t="inlineStr">
        <is>
          <t>Michal Kempny</t>
        </is>
      </c>
      <c r="B6225" t="inlineStr">
        <is>
          <t>(N/A)</t>
        </is>
      </c>
      <c r="C6225" t="inlineStr">
        <is>
          <t>D</t>
        </is>
      </c>
      <c r="D6225" t="inlineStr">
        <is>
          <t>D</t>
        </is>
      </c>
      <c r="E6225" t="n">
        <v>36</v>
      </c>
      <c r="F6225" t="inlineStr">
        <is>
          <t>FA</t>
        </is>
      </c>
      <c r="G6225" t="inlineStr">
        <is>
          <t>FA</t>
        </is>
      </c>
      <c r="H6225" s="30" t="n">
        <v>1</v>
      </c>
      <c r="I6225" s="31" t="n">
        <v>0</v>
      </c>
      <c r="J6225" s="31" t="n"/>
      <c r="K6225" s="31" t="n">
        <v>0</v>
      </c>
      <c r="L6225" s="32" t="n"/>
      <c r="M6225" s="31" t="n">
        <v>0</v>
      </c>
      <c r="N6225" s="31" t="n">
        <v>0</v>
      </c>
      <c r="O6225" s="31" t="n"/>
      <c r="P6225" s="31" t="n"/>
      <c r="Q6225" s="31" t="n">
        <v>0</v>
      </c>
      <c r="R6225" s="31" t="n"/>
      <c r="S6225" s="32" t="n"/>
      <c r="T6225" s="32" t="n"/>
      <c r="V6225" t="inlineStr">
        <is>
          <t>03z3u</t>
        </is>
      </c>
      <c r="W6225" t="n">
        <v>5124</v>
      </c>
      <c r="X6225" t="n">
        <v>7103</v>
      </c>
      <c r="Y6225" t="inlineStr">
        <is>
          <t>6aabf29e-bf5b-4206-a50f-cafc6990874f</t>
        </is>
      </c>
      <c r="Z6225" t="inlineStr">
        <is>
          <t>Michal Kempny ((N/A) D)</t>
        </is>
      </c>
    </row>
    <row r="6226">
      <c r="A6226" t="inlineStr">
        <is>
          <t>Michal Kunc</t>
        </is>
      </c>
      <c r="B6226" t="inlineStr">
        <is>
          <t>(N/A)</t>
        </is>
      </c>
      <c r="C6226" t="inlineStr">
        <is>
          <t>LW</t>
        </is>
      </c>
      <c r="D6226" t="inlineStr">
        <is>
          <t>F</t>
        </is>
      </c>
      <c r="E6226" t="n">
        <v>25</v>
      </c>
      <c r="F6226" t="inlineStr">
        <is>
          <t>FA</t>
        </is>
      </c>
      <c r="G6226" t="inlineStr">
        <is>
          <t>FA</t>
        </is>
      </c>
      <c r="H6226" s="30" t="n">
        <v>1</v>
      </c>
      <c r="I6226" s="31" t="n">
        <v>0</v>
      </c>
      <c r="J6226" s="31" t="n"/>
      <c r="K6226" s="31" t="n">
        <v>0</v>
      </c>
      <c r="L6226" s="32" t="n"/>
      <c r="M6226" s="31" t="n">
        <v>0</v>
      </c>
      <c r="N6226" s="31" t="n">
        <v>0</v>
      </c>
      <c r="O6226" s="31" t="n"/>
      <c r="P6226" s="31" t="n"/>
      <c r="Q6226" s="31" t="n">
        <v>0</v>
      </c>
      <c r="R6226" s="31" t="n"/>
      <c r="S6226" s="32" t="n"/>
      <c r="T6226" s="32" t="n"/>
      <c r="V6226" t="inlineStr">
        <is>
          <t>06t3o</t>
        </is>
      </c>
      <c r="W6226" t="n">
        <v>7362</v>
      </c>
      <c r="Y6226" t="inlineStr">
        <is>
          <t>cea6e1c2-b175-4a9b-9854-d46c106dc66a</t>
        </is>
      </c>
      <c r="Z6226" t="inlineStr">
        <is>
          <t>Michal Kunc ((N/A) LW)</t>
        </is>
      </c>
    </row>
    <row r="6227">
      <c r="A6227" t="inlineStr">
        <is>
          <t>Michal Kvasnica</t>
        </is>
      </c>
      <c r="B6227" t="inlineStr">
        <is>
          <t>(N/A)</t>
        </is>
      </c>
      <c r="C6227" t="inlineStr">
        <is>
          <t>LW</t>
        </is>
      </c>
      <c r="D6227" t="inlineStr">
        <is>
          <t>F</t>
        </is>
      </c>
      <c r="E6227" t="n">
        <v>26</v>
      </c>
      <c r="F6227" t="inlineStr">
        <is>
          <t>FA</t>
        </is>
      </c>
      <c r="G6227" t="inlineStr">
        <is>
          <t>FA</t>
        </is>
      </c>
      <c r="H6227" s="30" t="n">
        <v>1</v>
      </c>
      <c r="I6227" s="31" t="n">
        <v>0</v>
      </c>
      <c r="J6227" s="31" t="n"/>
      <c r="K6227" s="31" t="n">
        <v>0</v>
      </c>
      <c r="L6227" s="32" t="n"/>
      <c r="M6227" s="31" t="n">
        <v>0</v>
      </c>
      <c r="N6227" s="31" t="n">
        <v>0</v>
      </c>
      <c r="O6227" s="31" t="n"/>
      <c r="P6227" s="31" t="n"/>
      <c r="Q6227" s="31" t="n">
        <v>0</v>
      </c>
      <c r="R6227" s="31" t="n"/>
      <c r="S6227" s="32" t="n"/>
      <c r="T6227" s="32" t="n"/>
      <c r="V6227" t="inlineStr">
        <is>
          <t>04rdu</t>
        </is>
      </c>
      <c r="Z6227" t="inlineStr">
        <is>
          <t>Michal Kvasnica ((N/A) LW)</t>
        </is>
      </c>
    </row>
    <row r="6228">
      <c r="A6228" t="inlineStr">
        <is>
          <t>Michal Moravcik</t>
        </is>
      </c>
      <c r="B6228" t="inlineStr">
        <is>
          <t>(N/A)</t>
        </is>
      </c>
      <c r="C6228" t="inlineStr">
        <is>
          <t>D</t>
        </is>
      </c>
      <c r="D6228" t="inlineStr">
        <is>
          <t>D</t>
        </is>
      </c>
      <c r="E6228" t="n">
        <v>31</v>
      </c>
      <c r="F6228" t="inlineStr">
        <is>
          <t>FA</t>
        </is>
      </c>
      <c r="G6228" t="inlineStr">
        <is>
          <t>FA</t>
        </is>
      </c>
      <c r="H6228" s="30" t="n">
        <v>1</v>
      </c>
      <c r="I6228" s="31" t="n">
        <v>0</v>
      </c>
      <c r="J6228" s="31" t="n"/>
      <c r="K6228" s="31" t="n">
        <v>0</v>
      </c>
      <c r="L6228" s="32" t="n"/>
      <c r="M6228" s="31" t="n">
        <v>0</v>
      </c>
      <c r="N6228" s="31" t="n">
        <v>0</v>
      </c>
      <c r="O6228" s="31" t="n"/>
      <c r="P6228" s="31" t="n"/>
      <c r="Q6228" s="31" t="n">
        <v>0</v>
      </c>
      <c r="R6228" s="31" t="n"/>
      <c r="S6228" s="32" t="n"/>
      <c r="T6228" s="32" t="n"/>
      <c r="V6228" t="inlineStr">
        <is>
          <t>04oux</t>
        </is>
      </c>
      <c r="W6228" t="n">
        <v>5841</v>
      </c>
      <c r="X6228" t="n">
        <v>7891</v>
      </c>
      <c r="Z6228" t="inlineStr">
        <is>
          <t>Michal Moravcik ((N/A) D)</t>
        </is>
      </c>
    </row>
    <row r="6229">
      <c r="A6229" t="inlineStr">
        <is>
          <t>Michal Neuvirth</t>
        </is>
      </c>
      <c r="B6229" t="inlineStr">
        <is>
          <t>(N/A)</t>
        </is>
      </c>
      <c r="C6229" t="inlineStr">
        <is>
          <t>G</t>
        </is>
      </c>
      <c r="D6229" t="inlineStr">
        <is>
          <t>G</t>
        </is>
      </c>
      <c r="E6229" t="n">
        <v>38</v>
      </c>
      <c r="F6229" t="inlineStr">
        <is>
          <t>FA</t>
        </is>
      </c>
      <c r="G6229" t="inlineStr">
        <is>
          <t>FA</t>
        </is>
      </c>
      <c r="H6229" s="30" t="n">
        <v>1</v>
      </c>
      <c r="I6229" s="31" t="n">
        <v>0</v>
      </c>
      <c r="J6229" s="31" t="n"/>
      <c r="K6229" s="31" t="n">
        <v>0</v>
      </c>
      <c r="L6229" s="32" t="n"/>
      <c r="M6229" s="31" t="n">
        <v>0</v>
      </c>
      <c r="N6229" s="31" t="n">
        <v>0</v>
      </c>
      <c r="O6229" s="31" t="n"/>
      <c r="P6229" s="31" t="n"/>
      <c r="Q6229" s="31" t="n">
        <v>0</v>
      </c>
      <c r="R6229" s="31" t="n"/>
      <c r="S6229" s="32" t="n"/>
      <c r="T6229" s="32" t="n"/>
      <c r="V6229" t="inlineStr">
        <is>
          <t>004co</t>
        </is>
      </c>
      <c r="W6229" t="n">
        <v>2588</v>
      </c>
      <c r="X6229" t="n">
        <v>4213</v>
      </c>
      <c r="Z6229" t="inlineStr">
        <is>
          <t>Michal Neuvirth ((N/A) G)</t>
        </is>
      </c>
    </row>
    <row r="6230">
      <c r="A6230" t="inlineStr">
        <is>
          <t>Michal Orsulak</t>
        </is>
      </c>
      <c r="B6230" t="inlineStr">
        <is>
          <t>DET</t>
        </is>
      </c>
      <c r="C6230" t="inlineStr">
        <is>
          <t>G</t>
        </is>
      </c>
      <c r="D6230" t="inlineStr">
        <is>
          <t>G</t>
        </is>
      </c>
      <c r="E6230" t="n">
        <v>19</v>
      </c>
      <c r="F6230" t="inlineStr">
        <is>
          <t>FA</t>
        </is>
      </c>
      <c r="G6230" t="inlineStr">
        <is>
          <t>FA</t>
        </is>
      </c>
      <c r="H6230" s="30" t="n">
        <v>1</v>
      </c>
      <c r="I6230" s="31" t="n">
        <v>0</v>
      </c>
      <c r="J6230" s="31" t="n"/>
      <c r="K6230" s="31" t="n">
        <v>0</v>
      </c>
      <c r="L6230" s="32" t="n"/>
      <c r="M6230" s="31" t="n">
        <v>0</v>
      </c>
      <c r="N6230" s="31" t="n">
        <v>0</v>
      </c>
      <c r="O6230" s="31" t="n"/>
      <c r="P6230" s="31" t="n"/>
      <c r="Q6230" s="31" t="n">
        <v>0</v>
      </c>
      <c r="R6230" s="31" t="n"/>
      <c r="S6230" s="32" t="n"/>
      <c r="T6230" s="32" t="n"/>
      <c r="V6230" t="inlineStr">
        <is>
          <t>070gy</t>
        </is>
      </c>
      <c r="W6230" t="n">
        <v>7766</v>
      </c>
      <c r="Y6230" t="inlineStr">
        <is>
          <t>0b168103-9cba-4ad7-8123-6c32e15e5d18</t>
        </is>
      </c>
      <c r="Z6230" t="inlineStr">
        <is>
          <t>Michal Orsulak (DET G)</t>
        </is>
      </c>
    </row>
    <row r="6231">
      <c r="A6231" t="inlineStr">
        <is>
          <t>Michal Plutnar</t>
        </is>
      </c>
      <c r="B6231" t="inlineStr">
        <is>
          <t>DET</t>
        </is>
      </c>
      <c r="C6231" t="inlineStr">
        <is>
          <t>D</t>
        </is>
      </c>
      <c r="D6231" t="inlineStr">
        <is>
          <t>D</t>
        </is>
      </c>
      <c r="E6231" t="n">
        <v>32</v>
      </c>
      <c r="F6231" t="inlineStr">
        <is>
          <t>FA</t>
        </is>
      </c>
      <c r="G6231" t="inlineStr">
        <is>
          <t>FA</t>
        </is>
      </c>
      <c r="H6231" s="30" t="n">
        <v>1</v>
      </c>
      <c r="I6231" s="31" t="n">
        <v>0</v>
      </c>
      <c r="J6231" s="31" t="n"/>
      <c r="K6231" s="31" t="n">
        <v>0</v>
      </c>
      <c r="L6231" s="32" t="n"/>
      <c r="M6231" s="31" t="n">
        <v>0</v>
      </c>
      <c r="N6231" s="31" t="n">
        <v>0</v>
      </c>
      <c r="O6231" s="31" t="n"/>
      <c r="P6231" s="31" t="n"/>
      <c r="Q6231" s="31" t="n">
        <v>0</v>
      </c>
      <c r="R6231" s="31" t="n"/>
      <c r="S6231" s="32" t="n"/>
      <c r="T6231" s="32" t="n"/>
      <c r="V6231" t="inlineStr">
        <is>
          <t>038ss</t>
        </is>
      </c>
      <c r="X6231" t="n">
        <v>6292</v>
      </c>
      <c r="Z6231" t="inlineStr">
        <is>
          <t>Michal Plutnar (DET D)</t>
        </is>
      </c>
    </row>
    <row r="6232">
      <c r="A6232" t="inlineStr">
        <is>
          <t>Michal Postava</t>
        </is>
      </c>
      <c r="B6232" t="inlineStr">
        <is>
          <t>DET</t>
        </is>
      </c>
      <c r="C6232" t="inlineStr">
        <is>
          <t>G</t>
        </is>
      </c>
      <c r="D6232" t="inlineStr">
        <is>
          <t>G</t>
        </is>
      </c>
      <c r="E6232" t="n">
        <v>24</v>
      </c>
      <c r="F6232" t="inlineStr">
        <is>
          <t>FA</t>
        </is>
      </c>
      <c r="G6232" t="inlineStr">
        <is>
          <t>FA</t>
        </is>
      </c>
      <c r="H6232" s="30" t="n">
        <v>975000</v>
      </c>
      <c r="I6232" s="31" t="n">
        <v>0</v>
      </c>
      <c r="J6232" s="31" t="n"/>
      <c r="K6232" s="31" t="n">
        <v>0</v>
      </c>
      <c r="L6232" s="32" t="n"/>
      <c r="M6232" s="31" t="n">
        <v>0</v>
      </c>
      <c r="N6232" s="31" t="n">
        <v>0</v>
      </c>
      <c r="O6232" s="31" t="n"/>
      <c r="P6232" s="31" t="n"/>
      <c r="Q6232" s="31" t="n">
        <v>0</v>
      </c>
      <c r="R6232" s="31" t="n"/>
      <c r="S6232" s="32" t="n"/>
      <c r="T6232" s="32" t="n"/>
      <c r="V6232" t="inlineStr">
        <is>
          <t>06s4g</t>
        </is>
      </c>
      <c r="W6232" t="n">
        <v>7474</v>
      </c>
      <c r="Y6232" t="inlineStr">
        <is>
          <t>ce8b7151-c884-4cdb-a2c0-b09c9657c2f0</t>
        </is>
      </c>
      <c r="Z6232" t="inlineStr">
        <is>
          <t>Michal Postava (DET G)</t>
        </is>
      </c>
    </row>
    <row r="6233">
      <c r="A6233" t="inlineStr">
        <is>
          <t>Michal Pradel</t>
        </is>
      </c>
      <c r="B6233" t="inlineStr">
        <is>
          <t>DET</t>
        </is>
      </c>
      <c r="C6233" t="inlineStr">
        <is>
          <t>G</t>
        </is>
      </c>
      <c r="D6233" t="inlineStr">
        <is>
          <t>G</t>
        </is>
      </c>
      <c r="E6233" t="n">
        <v>19</v>
      </c>
      <c r="F6233" t="inlineStr">
        <is>
          <t>FA</t>
        </is>
      </c>
      <c r="G6233" t="inlineStr">
        <is>
          <t>FA</t>
        </is>
      </c>
      <c r="H6233" s="30" t="n">
        <v>1</v>
      </c>
      <c r="I6233" s="31" t="n">
        <v>0</v>
      </c>
      <c r="J6233" s="31" t="n"/>
      <c r="K6233" s="31" t="n">
        <v>0</v>
      </c>
      <c r="L6233" s="32" t="n"/>
      <c r="M6233" s="31" t="n">
        <v>0</v>
      </c>
      <c r="N6233" s="31" t="n">
        <v>0</v>
      </c>
      <c r="O6233" s="31" t="n"/>
      <c r="P6233" s="31" t="n"/>
      <c r="Q6233" s="31" t="n">
        <v>0</v>
      </c>
      <c r="R6233" s="31" t="n"/>
      <c r="S6233" s="32" t="n"/>
      <c r="T6233" s="32" t="n"/>
      <c r="V6233" t="inlineStr">
        <is>
          <t>06tam</t>
        </is>
      </c>
      <c r="W6233" t="n">
        <v>7484</v>
      </c>
      <c r="Y6233" t="inlineStr">
        <is>
          <t>dc50fdc1-90f6-46d6-bd90-bcec2fbfac1c</t>
        </is>
      </c>
      <c r="Z6233" t="inlineStr">
        <is>
          <t>Michal Pradel (DET G)</t>
        </is>
      </c>
    </row>
    <row r="6234">
      <c r="A6234" t="inlineStr">
        <is>
          <t>Michal Repik</t>
        </is>
      </c>
      <c r="B6234" t="inlineStr">
        <is>
          <t>(N/A)</t>
        </is>
      </c>
      <c r="C6234" t="inlineStr">
        <is>
          <t>RW</t>
        </is>
      </c>
      <c r="D6234" t="inlineStr">
        <is>
          <t>F</t>
        </is>
      </c>
      <c r="E6234" t="n">
        <v>37</v>
      </c>
      <c r="F6234" t="inlineStr">
        <is>
          <t>FA</t>
        </is>
      </c>
      <c r="G6234" t="inlineStr">
        <is>
          <t>FA</t>
        </is>
      </c>
      <c r="H6234" s="30" t="n">
        <v>1</v>
      </c>
      <c r="I6234" s="31" t="n">
        <v>0</v>
      </c>
      <c r="J6234" s="31" t="n"/>
      <c r="K6234" s="31" t="n">
        <v>0</v>
      </c>
      <c r="L6234" s="32" t="n"/>
      <c r="M6234" s="31" t="n">
        <v>0</v>
      </c>
      <c r="N6234" s="31" t="n">
        <v>0</v>
      </c>
      <c r="O6234" s="31" t="n"/>
      <c r="P6234" s="31" t="n"/>
      <c r="Q6234" s="31" t="n">
        <v>0</v>
      </c>
      <c r="R6234" s="31" t="n"/>
      <c r="S6234" s="32" t="n"/>
      <c r="T6234" s="32" t="n"/>
      <c r="V6234" t="inlineStr">
        <is>
          <t>003s8</t>
        </is>
      </c>
      <c r="W6234" t="n">
        <v>2814</v>
      </c>
      <c r="X6234" t="n">
        <v>4295</v>
      </c>
      <c r="Z6234" t="inlineStr">
        <is>
          <t>Michal Repik ((N/A) RW)</t>
        </is>
      </c>
    </row>
    <row r="6235">
      <c r="A6235" t="inlineStr">
        <is>
          <t>Michal Svrcek</t>
        </is>
      </c>
      <c r="B6235" t="inlineStr">
        <is>
          <t>DET</t>
        </is>
      </c>
      <c r="C6235" t="inlineStr">
        <is>
          <t>LW</t>
        </is>
      </c>
      <c r="D6235" t="inlineStr">
        <is>
          <t>F</t>
        </is>
      </c>
      <c r="E6235" t="n">
        <v>19</v>
      </c>
      <c r="F6235" t="inlineStr">
        <is>
          <t>FA</t>
        </is>
      </c>
      <c r="G6235" t="inlineStr">
        <is>
          <t>FA</t>
        </is>
      </c>
      <c r="H6235" s="30" t="n">
        <v>1</v>
      </c>
      <c r="I6235" s="31" t="n">
        <v>0</v>
      </c>
      <c r="J6235" s="31" t="n"/>
      <c r="K6235" s="31" t="n">
        <v>0</v>
      </c>
      <c r="L6235" s="32" t="n"/>
      <c r="M6235" s="31" t="n">
        <v>0</v>
      </c>
      <c r="N6235" s="31" t="n">
        <v>0</v>
      </c>
      <c r="O6235" s="31" t="n"/>
      <c r="P6235" s="31" t="n"/>
      <c r="Q6235" s="31" t="n">
        <v>0</v>
      </c>
      <c r="R6235" s="31" t="n"/>
      <c r="S6235" s="32" t="n"/>
      <c r="T6235" s="32" t="n"/>
      <c r="V6235" t="inlineStr">
        <is>
          <t>06sq0</t>
        </is>
      </c>
      <c r="W6235" t="n">
        <v>7458</v>
      </c>
      <c r="Y6235" t="inlineStr">
        <is>
          <t>8de408c1-fd5b-41d9-9660-27e49ab5787c</t>
        </is>
      </c>
      <c r="Z6235" t="inlineStr">
        <is>
          <t>Michal Svrcek (DET LW)</t>
        </is>
      </c>
    </row>
    <row r="6236">
      <c r="A6236" t="inlineStr">
        <is>
          <t>Michal Teply</t>
        </is>
      </c>
      <c r="B6236" t="inlineStr">
        <is>
          <t>(N/A)</t>
        </is>
      </c>
      <c r="C6236" t="inlineStr">
        <is>
          <t>LW</t>
        </is>
      </c>
      <c r="D6236" t="inlineStr">
        <is>
          <t>F</t>
        </is>
      </c>
      <c r="E6236" t="n">
        <v>25</v>
      </c>
      <c r="F6236" t="inlineStr">
        <is>
          <t>FA</t>
        </is>
      </c>
      <c r="G6236" t="inlineStr">
        <is>
          <t>FA</t>
        </is>
      </c>
      <c r="H6236" s="30" t="n">
        <v>1</v>
      </c>
      <c r="I6236" s="31" t="n">
        <v>0</v>
      </c>
      <c r="J6236" s="31" t="n"/>
      <c r="K6236" s="31" t="n">
        <v>0</v>
      </c>
      <c r="L6236" s="32" t="n"/>
      <c r="M6236" s="31" t="n">
        <v>0</v>
      </c>
      <c r="N6236" s="31" t="n">
        <v>0</v>
      </c>
      <c r="O6236" s="31" t="n"/>
      <c r="P6236" s="31" t="n"/>
      <c r="Q6236" s="31" t="n">
        <v>0</v>
      </c>
      <c r="R6236" s="31" t="n"/>
      <c r="S6236" s="32" t="n"/>
      <c r="T6236" s="32" t="n"/>
      <c r="V6236" t="inlineStr">
        <is>
          <t>04znz</t>
        </is>
      </c>
      <c r="W6236" t="n">
        <v>6059</v>
      </c>
      <c r="X6236" t="n">
        <v>8383</v>
      </c>
      <c r="Y6236" t="inlineStr">
        <is>
          <t>dfb178e6-95d1-4e69-8582-255e3336ad5c</t>
        </is>
      </c>
      <c r="Z6236" t="inlineStr">
        <is>
          <t>Michal Teply ((N/A) LW)</t>
        </is>
      </c>
    </row>
    <row r="6237">
      <c r="A6237" t="inlineStr">
        <is>
          <t>Micheal Haley</t>
        </is>
      </c>
      <c r="B6237" t="inlineStr">
        <is>
          <t>(N/A)</t>
        </is>
      </c>
      <c r="C6237" t="inlineStr">
        <is>
          <t>C</t>
        </is>
      </c>
      <c r="D6237" t="inlineStr">
        <is>
          <t>F</t>
        </is>
      </c>
      <c r="E6237" t="n">
        <v>40</v>
      </c>
      <c r="F6237" t="inlineStr">
        <is>
          <t>FA</t>
        </is>
      </c>
      <c r="G6237" t="inlineStr">
        <is>
          <t>FA</t>
        </is>
      </c>
      <c r="H6237" s="30" t="n">
        <v>1</v>
      </c>
      <c r="I6237" s="31" t="n">
        <v>0</v>
      </c>
      <c r="J6237" s="31" t="n"/>
      <c r="K6237" s="31" t="n">
        <v>0</v>
      </c>
      <c r="L6237" s="32" t="n"/>
      <c r="M6237" s="31" t="n">
        <v>0</v>
      </c>
      <c r="N6237" s="31" t="n">
        <v>0</v>
      </c>
      <c r="O6237" s="31" t="n"/>
      <c r="P6237" s="31" t="n"/>
      <c r="Q6237" s="31" t="n">
        <v>0</v>
      </c>
      <c r="R6237" s="31" t="n"/>
      <c r="S6237" s="32" t="n"/>
      <c r="T6237" s="32" t="n"/>
      <c r="V6237" t="inlineStr">
        <is>
          <t>015sp</t>
        </is>
      </c>
      <c r="W6237" t="n">
        <v>3467</v>
      </c>
      <c r="X6237" t="n">
        <v>4567</v>
      </c>
      <c r="Y6237" t="inlineStr">
        <is>
          <t>4324e483-0f24-11e2-8525-18a905767e44</t>
        </is>
      </c>
      <c r="Z6237" t="inlineStr">
        <is>
          <t>Micheal Haley ((N/A) C)</t>
        </is>
      </c>
    </row>
    <row r="6238">
      <c r="A6238" t="inlineStr">
        <is>
          <t>Miguel Fidler</t>
        </is>
      </c>
      <c r="B6238" t="inlineStr">
        <is>
          <t>(N/A)</t>
        </is>
      </c>
      <c r="C6238" t="inlineStr">
        <is>
          <t>LW</t>
        </is>
      </c>
      <c r="D6238" t="inlineStr">
        <is>
          <t>F</t>
        </is>
      </c>
      <c r="E6238" t="n">
        <v>30</v>
      </c>
      <c r="F6238" t="inlineStr">
        <is>
          <t>FA</t>
        </is>
      </c>
      <c r="G6238" t="inlineStr">
        <is>
          <t>FA</t>
        </is>
      </c>
      <c r="H6238" s="30" t="n">
        <v>1</v>
      </c>
      <c r="I6238" s="31" t="n">
        <v>0</v>
      </c>
      <c r="J6238" s="31" t="n"/>
      <c r="K6238" s="31" t="n">
        <v>0</v>
      </c>
      <c r="L6238" s="32" t="n"/>
      <c r="M6238" s="31" t="n">
        <v>0</v>
      </c>
      <c r="N6238" s="31" t="n">
        <v>0</v>
      </c>
      <c r="O6238" s="31" t="n"/>
      <c r="P6238" s="31" t="n"/>
      <c r="Q6238" s="31" t="n">
        <v>0</v>
      </c>
      <c r="R6238" s="31" t="n"/>
      <c r="S6238" s="32" t="n"/>
      <c r="T6238" s="32" t="n"/>
      <c r="V6238" t="inlineStr">
        <is>
          <t>03ed1</t>
        </is>
      </c>
      <c r="X6238" t="n">
        <v>6511</v>
      </c>
      <c r="Z6238" t="inlineStr">
        <is>
          <t>Miguel Fidler ((N/A) LW)</t>
        </is>
      </c>
    </row>
    <row r="6239">
      <c r="A6239" t="inlineStr">
        <is>
          <t>Miguel Marques</t>
        </is>
      </c>
      <c r="B6239" t="inlineStr">
        <is>
          <t>NSH</t>
        </is>
      </c>
      <c r="C6239" t="inlineStr">
        <is>
          <t>RW</t>
        </is>
      </c>
      <c r="D6239" t="inlineStr">
        <is>
          <t>F</t>
        </is>
      </c>
      <c r="E6239" t="n">
        <v>20</v>
      </c>
      <c r="F6239" t="inlineStr">
        <is>
          <t>T</t>
        </is>
      </c>
      <c r="G6239" t="inlineStr">
        <is>
          <t>Anybody but the Leafs</t>
        </is>
      </c>
      <c r="H6239" s="30" t="n">
        <v>1</v>
      </c>
      <c r="I6239" s="31" t="n">
        <v>0</v>
      </c>
      <c r="J6239" s="31" t="n"/>
      <c r="K6239" s="31" t="n">
        <v>0</v>
      </c>
      <c r="L6239" s="32" t="n"/>
      <c r="M6239" s="31" t="n">
        <v>0</v>
      </c>
      <c r="N6239" s="31" t="n">
        <v>0</v>
      </c>
      <c r="O6239" s="31" t="n"/>
      <c r="P6239" s="31" t="n"/>
      <c r="Q6239" s="31" t="n">
        <v>0</v>
      </c>
      <c r="R6239" s="31" t="n"/>
      <c r="S6239" s="32" t="n"/>
      <c r="T6239" s="32" t="n"/>
      <c r="V6239" t="inlineStr">
        <is>
          <t>06luz</t>
        </is>
      </c>
      <c r="W6239" t="n">
        <v>7194</v>
      </c>
      <c r="Y6239" t="inlineStr">
        <is>
          <t>06702992-5929-4da7-bdb4-36fad994227b</t>
        </is>
      </c>
      <c r="Z6239" t="inlineStr">
        <is>
          <t>Miguel Marques (NSH RW)</t>
        </is>
      </c>
    </row>
    <row r="6240">
      <c r="A6240" t="inlineStr">
        <is>
          <t>Miguel Tourigny</t>
        </is>
      </c>
      <c r="B6240" t="inlineStr">
        <is>
          <t>MTL</t>
        </is>
      </c>
      <c r="C6240" t="inlineStr">
        <is>
          <t>D</t>
        </is>
      </c>
      <c r="D6240" t="inlineStr">
        <is>
          <t>D</t>
        </is>
      </c>
      <c r="E6240" t="n">
        <v>24</v>
      </c>
      <c r="F6240" t="inlineStr">
        <is>
          <t>FA</t>
        </is>
      </c>
      <c r="G6240" t="inlineStr">
        <is>
          <t>FA</t>
        </is>
      </c>
      <c r="H6240" s="30" t="n">
        <v>1</v>
      </c>
      <c r="I6240" s="31" t="n">
        <v>0</v>
      </c>
      <c r="J6240" s="31" t="n"/>
      <c r="K6240" s="31" t="n">
        <v>0</v>
      </c>
      <c r="L6240" s="32" t="n"/>
      <c r="M6240" s="31" t="n">
        <v>0</v>
      </c>
      <c r="N6240" s="31" t="n">
        <v>0</v>
      </c>
      <c r="O6240" s="31" t="n"/>
      <c r="P6240" s="31" t="n"/>
      <c r="Q6240" s="31" t="n">
        <v>0</v>
      </c>
      <c r="R6240" s="31" t="n"/>
      <c r="S6240" s="32" t="n"/>
      <c r="T6240" s="32" t="n"/>
      <c r="V6240" t="inlineStr">
        <is>
          <t>05uw6</t>
        </is>
      </c>
      <c r="Y6240" t="inlineStr">
        <is>
          <t>26b8111e-d523-4a8d-b7f9-78ed14d5edfe</t>
        </is>
      </c>
      <c r="Z6240" t="inlineStr">
        <is>
          <t>Miguel Tourigny (MTL D)</t>
        </is>
      </c>
    </row>
    <row r="6241">
      <c r="A6241" t="inlineStr">
        <is>
          <t>Miha Potocnik</t>
        </is>
      </c>
      <c r="B6241" t="inlineStr">
        <is>
          <t>(N/A)</t>
        </is>
      </c>
      <c r="C6241" t="inlineStr">
        <is>
          <t>D</t>
        </is>
      </c>
      <c r="D6241" t="inlineStr">
        <is>
          <t>D</t>
        </is>
      </c>
      <c r="E6241" t="n">
        <v>35</v>
      </c>
      <c r="F6241" t="inlineStr">
        <is>
          <t>FA</t>
        </is>
      </c>
      <c r="G6241" t="inlineStr">
        <is>
          <t>FA</t>
        </is>
      </c>
      <c r="H6241" s="30" t="n">
        <v>1</v>
      </c>
      <c r="I6241" s="31" t="n">
        <v>0</v>
      </c>
      <c r="J6241" s="31" t="n"/>
      <c r="K6241" s="31" t="n">
        <v>0</v>
      </c>
      <c r="L6241" s="32" t="n"/>
      <c r="M6241" s="31" t="n">
        <v>0</v>
      </c>
      <c r="N6241" s="31" t="n">
        <v>0</v>
      </c>
      <c r="O6241" s="31" t="n"/>
      <c r="P6241" s="31" t="n"/>
      <c r="Q6241" s="31" t="n">
        <v>0</v>
      </c>
      <c r="R6241" s="31" t="n"/>
      <c r="S6241" s="32" t="n"/>
      <c r="T6241" s="32" t="n"/>
      <c r="V6241" t="inlineStr">
        <is>
          <t>06hmw</t>
        </is>
      </c>
      <c r="Z6241" t="inlineStr">
        <is>
          <t>Miha Potocnik ((N/A) D)</t>
        </is>
      </c>
    </row>
    <row r="6242">
      <c r="A6242" t="inlineStr">
        <is>
          <t>Mihail Pashnin</t>
        </is>
      </c>
      <c r="B6242" t="inlineStr">
        <is>
          <t>NYR</t>
        </is>
      </c>
      <c r="C6242" t="inlineStr">
        <is>
          <t>D</t>
        </is>
      </c>
      <c r="D6242" t="inlineStr">
        <is>
          <t>D</t>
        </is>
      </c>
      <c r="E6242" t="n">
        <v>37</v>
      </c>
      <c r="F6242" t="inlineStr">
        <is>
          <t>FA</t>
        </is>
      </c>
      <c r="G6242" t="inlineStr">
        <is>
          <t>FA</t>
        </is>
      </c>
      <c r="H6242" s="30" t="n">
        <v>1</v>
      </c>
      <c r="I6242" s="31" t="n">
        <v>0</v>
      </c>
      <c r="J6242" s="31" t="n"/>
      <c r="K6242" s="31" t="n">
        <v>0</v>
      </c>
      <c r="L6242" s="32" t="n"/>
      <c r="M6242" s="31" t="n">
        <v>0</v>
      </c>
      <c r="N6242" s="31" t="n">
        <v>0</v>
      </c>
      <c r="O6242" s="31" t="n"/>
      <c r="P6242" s="31" t="n"/>
      <c r="Q6242" s="31" t="n">
        <v>0</v>
      </c>
      <c r="R6242" s="31" t="n"/>
      <c r="S6242" s="32" t="n"/>
      <c r="T6242" s="32" t="n"/>
      <c r="V6242" t="inlineStr">
        <is>
          <t>024dd</t>
        </is>
      </c>
      <c r="Z6242" t="inlineStr">
        <is>
          <t>Mihail Pashnin (NYR D)</t>
        </is>
      </c>
    </row>
    <row r="6243">
      <c r="A6243" t="inlineStr">
        <is>
          <t>Miika Roine</t>
        </is>
      </c>
      <c r="B6243" t="inlineStr">
        <is>
          <t>(N/A)</t>
        </is>
      </c>
      <c r="C6243" t="inlineStr">
        <is>
          <t>C</t>
        </is>
      </c>
      <c r="D6243" t="inlineStr">
        <is>
          <t>F</t>
        </is>
      </c>
      <c r="E6243" t="n">
        <v>34</v>
      </c>
      <c r="F6243" t="inlineStr">
        <is>
          <t>FA</t>
        </is>
      </c>
      <c r="G6243" t="inlineStr">
        <is>
          <t>FA</t>
        </is>
      </c>
      <c r="H6243" s="30" t="n">
        <v>1</v>
      </c>
      <c r="I6243" s="31" t="n">
        <v>0</v>
      </c>
      <c r="J6243" s="31" t="n"/>
      <c r="K6243" s="31" t="n">
        <v>0</v>
      </c>
      <c r="L6243" s="32" t="n"/>
      <c r="M6243" s="31" t="n">
        <v>0</v>
      </c>
      <c r="N6243" s="31" t="n">
        <v>0</v>
      </c>
      <c r="O6243" s="31" t="n"/>
      <c r="P6243" s="31" t="n"/>
      <c r="Q6243" s="31" t="n">
        <v>0</v>
      </c>
      <c r="R6243" s="31" t="n"/>
      <c r="S6243" s="32" t="n"/>
      <c r="T6243" s="32" t="n"/>
      <c r="V6243" t="inlineStr">
        <is>
          <t>03d55</t>
        </is>
      </c>
      <c r="Z6243" t="inlineStr">
        <is>
          <t>Miika Roine ((N/A) C)</t>
        </is>
      </c>
    </row>
    <row r="6244">
      <c r="A6244" t="inlineStr">
        <is>
          <t>Miikka Pitkanen</t>
        </is>
      </c>
      <c r="B6244" t="inlineStr">
        <is>
          <t>(N/A)</t>
        </is>
      </c>
      <c r="C6244" t="inlineStr">
        <is>
          <t>C</t>
        </is>
      </c>
      <c r="D6244" t="inlineStr">
        <is>
          <t>F</t>
        </is>
      </c>
      <c r="E6244" t="n">
        <v>30</v>
      </c>
      <c r="F6244" t="inlineStr">
        <is>
          <t>FA</t>
        </is>
      </c>
      <c r="G6244" t="inlineStr">
        <is>
          <t>FA</t>
        </is>
      </c>
      <c r="H6244" s="30" t="n">
        <v>1</v>
      </c>
      <c r="I6244" s="31" t="n">
        <v>0</v>
      </c>
      <c r="J6244" s="31" t="n"/>
      <c r="K6244" s="31" t="n">
        <v>0</v>
      </c>
      <c r="L6244" s="32" t="n"/>
      <c r="M6244" s="31" t="n">
        <v>0</v>
      </c>
      <c r="N6244" s="31" t="n">
        <v>0</v>
      </c>
      <c r="O6244" s="31" t="n"/>
      <c r="P6244" s="31" t="n"/>
      <c r="Q6244" s="31" t="n">
        <v>0</v>
      </c>
      <c r="R6244" s="31" t="n"/>
      <c r="S6244" s="32" t="n"/>
      <c r="T6244" s="32" t="n"/>
      <c r="V6244" t="inlineStr">
        <is>
          <t>03i2g</t>
        </is>
      </c>
      <c r="Z6244" t="inlineStr">
        <is>
          <t>Miikka Pitkanen ((N/A) C)</t>
        </is>
      </c>
    </row>
    <row r="6245">
      <c r="A6245" t="inlineStr">
        <is>
          <t>Miikka Salomaki</t>
        </is>
      </c>
      <c r="B6245" t="inlineStr">
        <is>
          <t>(N/A)</t>
        </is>
      </c>
      <c r="C6245" t="inlineStr">
        <is>
          <t>RW</t>
        </is>
      </c>
      <c r="D6245" t="inlineStr">
        <is>
          <t>F</t>
        </is>
      </c>
      <c r="E6245" t="n">
        <v>33</v>
      </c>
      <c r="F6245" t="inlineStr">
        <is>
          <t>FA</t>
        </is>
      </c>
      <c r="G6245" t="inlineStr">
        <is>
          <t>FA</t>
        </is>
      </c>
      <c r="H6245" s="30" t="n">
        <v>1</v>
      </c>
      <c r="I6245" s="31" t="n">
        <v>0</v>
      </c>
      <c r="J6245" s="31" t="n"/>
      <c r="K6245" s="31" t="n">
        <v>0</v>
      </c>
      <c r="L6245" s="32" t="n"/>
      <c r="M6245" s="31" t="n">
        <v>0</v>
      </c>
      <c r="N6245" s="31" t="n">
        <v>0</v>
      </c>
      <c r="O6245" s="31" t="n"/>
      <c r="P6245" s="31" t="n"/>
      <c r="Q6245" s="31" t="n">
        <v>0</v>
      </c>
      <c r="R6245" s="31" t="n"/>
      <c r="S6245" s="32" t="n"/>
      <c r="T6245" s="32" t="n"/>
      <c r="V6245" t="inlineStr">
        <is>
          <t>02b6v</t>
        </is>
      </c>
      <c r="W6245" t="n">
        <v>3824</v>
      </c>
      <c r="X6245" t="n">
        <v>5420</v>
      </c>
      <c r="Y6245" t="inlineStr">
        <is>
          <t>a2a25222-87a1-4c01-9db2-d412fbaecc70</t>
        </is>
      </c>
      <c r="Z6245" t="inlineStr">
        <is>
          <t>Miikka Salomaki ((N/A) RW)</t>
        </is>
      </c>
    </row>
    <row r="6246">
      <c r="A6246" t="inlineStr">
        <is>
          <t>Mika Niemi</t>
        </is>
      </c>
      <c r="B6246" t="inlineStr">
        <is>
          <t>(N/A)</t>
        </is>
      </c>
      <c r="C6246" t="inlineStr">
        <is>
          <t>C</t>
        </is>
      </c>
      <c r="D6246" t="inlineStr">
        <is>
          <t>F</t>
        </is>
      </c>
      <c r="E6246" t="n">
        <v>38</v>
      </c>
      <c r="F6246" t="inlineStr">
        <is>
          <t>FA</t>
        </is>
      </c>
      <c r="G6246" t="inlineStr">
        <is>
          <t>FA</t>
        </is>
      </c>
      <c r="H6246" s="30" t="n">
        <v>1</v>
      </c>
      <c r="I6246" s="31" t="n">
        <v>0</v>
      </c>
      <c r="J6246" s="31" t="n"/>
      <c r="K6246" s="31" t="n">
        <v>0</v>
      </c>
      <c r="L6246" s="32" t="n"/>
      <c r="M6246" s="31" t="n">
        <v>0</v>
      </c>
      <c r="N6246" s="31" t="n">
        <v>0</v>
      </c>
      <c r="O6246" s="31" t="n"/>
      <c r="P6246" s="31" t="n"/>
      <c r="Q6246" s="31" t="n">
        <v>0</v>
      </c>
      <c r="R6246" s="31" t="n"/>
      <c r="S6246" s="32" t="n"/>
      <c r="T6246" s="32" t="n"/>
      <c r="V6246" t="inlineStr">
        <is>
          <t>03yfl</t>
        </is>
      </c>
      <c r="Z6246" t="inlineStr">
        <is>
          <t>Mika Niemi ((N/A) C)</t>
        </is>
      </c>
    </row>
    <row r="6247">
      <c r="A6247" t="inlineStr">
        <is>
          <t>Mika Partanen</t>
        </is>
      </c>
      <c r="B6247" t="inlineStr">
        <is>
          <t>(N/A)</t>
        </is>
      </c>
      <c r="C6247" t="inlineStr">
        <is>
          <t>LW</t>
        </is>
      </c>
      <c r="D6247" t="inlineStr">
        <is>
          <t>F</t>
        </is>
      </c>
      <c r="E6247" t="n">
        <v>33</v>
      </c>
      <c r="F6247" t="inlineStr">
        <is>
          <t>FA</t>
        </is>
      </c>
      <c r="G6247" t="inlineStr">
        <is>
          <t>FA</t>
        </is>
      </c>
      <c r="H6247" s="30" t="n">
        <v>1</v>
      </c>
      <c r="I6247" s="31" t="n">
        <v>0</v>
      </c>
      <c r="J6247" s="31" t="n"/>
      <c r="K6247" s="31" t="n">
        <v>0</v>
      </c>
      <c r="L6247" s="32" t="n"/>
      <c r="M6247" s="31" t="n">
        <v>0</v>
      </c>
      <c r="N6247" s="31" t="n">
        <v>0</v>
      </c>
      <c r="O6247" s="31" t="n"/>
      <c r="P6247" s="31" t="n"/>
      <c r="Q6247" s="31" t="n">
        <v>0</v>
      </c>
      <c r="R6247" s="31" t="n"/>
      <c r="S6247" s="32" t="n"/>
      <c r="T6247" s="32" t="n"/>
      <c r="V6247" t="inlineStr">
        <is>
          <t>02ug2</t>
        </is>
      </c>
      <c r="Z6247" t="inlineStr">
        <is>
          <t>Mika Partanen ((N/A) LW)</t>
        </is>
      </c>
    </row>
    <row r="6248">
      <c r="A6248" t="inlineStr">
        <is>
          <t>Mikael Diotte</t>
        </is>
      </c>
      <c r="B6248" t="inlineStr">
        <is>
          <t>NJD</t>
        </is>
      </c>
      <c r="C6248" t="inlineStr">
        <is>
          <t>D</t>
        </is>
      </c>
      <c r="D6248" t="inlineStr">
        <is>
          <t>D</t>
        </is>
      </c>
      <c r="E6248" t="n">
        <v>23</v>
      </c>
      <c r="F6248" t="inlineStr">
        <is>
          <t>FA</t>
        </is>
      </c>
      <c r="G6248" t="inlineStr">
        <is>
          <t>FA</t>
        </is>
      </c>
      <c r="H6248" s="30" t="n">
        <v>950000</v>
      </c>
      <c r="I6248" s="31" t="n">
        <v>0</v>
      </c>
      <c r="J6248" s="31" t="n"/>
      <c r="K6248" s="31" t="n">
        <v>0</v>
      </c>
      <c r="L6248" s="32" t="n"/>
      <c r="M6248" s="31" t="n">
        <v>0</v>
      </c>
      <c r="N6248" s="31" t="n">
        <v>0</v>
      </c>
      <c r="O6248" s="31" t="n"/>
      <c r="P6248" s="31" t="n"/>
      <c r="Q6248" s="31" t="n">
        <v>0</v>
      </c>
      <c r="R6248" s="31" t="n"/>
      <c r="S6248" s="32" t="n"/>
      <c r="T6248" s="32" t="n"/>
      <c r="V6248" t="inlineStr">
        <is>
          <t>05x6z</t>
        </is>
      </c>
      <c r="W6248" t="n">
        <v>7075</v>
      </c>
      <c r="Y6248" t="inlineStr">
        <is>
          <t>35746832-8831-4845-b422-e475360f0916</t>
        </is>
      </c>
      <c r="Z6248" t="inlineStr">
        <is>
          <t>Mikael Diotte (NJD D)</t>
        </is>
      </c>
    </row>
    <row r="6249">
      <c r="A6249" t="inlineStr">
        <is>
          <t>Mikael Huchette</t>
        </is>
      </c>
      <c r="B6249" t="inlineStr">
        <is>
          <t>(N/A)</t>
        </is>
      </c>
      <c r="C6249" t="inlineStr">
        <is>
          <t>C</t>
        </is>
      </c>
      <c r="D6249" t="inlineStr">
        <is>
          <t>F</t>
        </is>
      </c>
      <c r="E6249" t="n">
        <v>23</v>
      </c>
      <c r="F6249" t="inlineStr">
        <is>
          <t>FA</t>
        </is>
      </c>
      <c r="G6249" t="inlineStr">
        <is>
          <t>FA</t>
        </is>
      </c>
      <c r="H6249" s="30" t="n">
        <v>1</v>
      </c>
      <c r="I6249" s="31" t="n">
        <v>0</v>
      </c>
      <c r="J6249" s="31" t="n"/>
      <c r="K6249" s="31" t="n">
        <v>0</v>
      </c>
      <c r="L6249" s="32" t="n"/>
      <c r="M6249" s="31" t="n">
        <v>0</v>
      </c>
      <c r="N6249" s="31" t="n">
        <v>0</v>
      </c>
      <c r="O6249" s="31" t="n"/>
      <c r="P6249" s="31" t="n"/>
      <c r="Q6249" s="31" t="n">
        <v>0</v>
      </c>
      <c r="R6249" s="31" t="n"/>
      <c r="S6249" s="32" t="n"/>
      <c r="T6249" s="32" t="n"/>
      <c r="V6249" t="inlineStr">
        <is>
          <t>065au</t>
        </is>
      </c>
      <c r="Y6249" t="inlineStr">
        <is>
          <t>fdc5c0bd-dce9-4d17-a326-de6ce275599d</t>
        </is>
      </c>
      <c r="Z6249" t="inlineStr">
        <is>
          <t>Mikael Huchette ((N/A) C)</t>
        </is>
      </c>
    </row>
    <row r="6250">
      <c r="A6250" t="inlineStr">
        <is>
          <t>Mikael Johansson</t>
        </is>
      </c>
      <c r="B6250" t="inlineStr">
        <is>
          <t>(N/A)</t>
        </is>
      </c>
      <c r="C6250" t="inlineStr">
        <is>
          <t>C</t>
        </is>
      </c>
      <c r="D6250" t="inlineStr">
        <is>
          <t>F</t>
        </is>
      </c>
      <c r="E6250" t="n">
        <v>41</v>
      </c>
      <c r="F6250" t="inlineStr">
        <is>
          <t>FA</t>
        </is>
      </c>
      <c r="G6250" t="inlineStr">
        <is>
          <t>FA</t>
        </is>
      </c>
      <c r="H6250" s="30" t="n">
        <v>1</v>
      </c>
      <c r="I6250" s="31" t="n">
        <v>0</v>
      </c>
      <c r="J6250" s="31" t="n"/>
      <c r="K6250" s="31" t="n">
        <v>0</v>
      </c>
      <c r="L6250" s="32" t="n"/>
      <c r="M6250" s="31" t="n">
        <v>0</v>
      </c>
      <c r="N6250" s="31" t="n">
        <v>0</v>
      </c>
      <c r="O6250" s="31" t="n"/>
      <c r="P6250" s="31" t="n"/>
      <c r="Q6250" s="31" t="n">
        <v>0</v>
      </c>
      <c r="R6250" s="31" t="n"/>
      <c r="S6250" s="32" t="n"/>
      <c r="T6250" s="32" t="n"/>
      <c r="V6250" t="inlineStr">
        <is>
          <t>01dlo</t>
        </is>
      </c>
      <c r="X6250" t="n">
        <v>4670</v>
      </c>
      <c r="Z6250" t="inlineStr">
        <is>
          <t>Mikael Johansson ((N/A) C)</t>
        </is>
      </c>
    </row>
    <row r="6251">
      <c r="A6251" t="inlineStr">
        <is>
          <t>Mikael Seppala</t>
        </is>
      </c>
      <c r="B6251" t="inlineStr">
        <is>
          <t>(N/A)</t>
        </is>
      </c>
      <c r="C6251" t="inlineStr">
        <is>
          <t>D</t>
        </is>
      </c>
      <c r="D6251" t="inlineStr">
        <is>
          <t>D</t>
        </is>
      </c>
      <c r="E6251" t="n">
        <v>32</v>
      </c>
      <c r="F6251" t="inlineStr">
        <is>
          <t>FA</t>
        </is>
      </c>
      <c r="G6251" t="inlineStr">
        <is>
          <t>FA</t>
        </is>
      </c>
      <c r="H6251" s="30" t="n">
        <v>1</v>
      </c>
      <c r="I6251" s="31" t="n">
        <v>0</v>
      </c>
      <c r="J6251" s="31" t="n"/>
      <c r="K6251" s="31" t="n">
        <v>0</v>
      </c>
      <c r="L6251" s="32" t="n"/>
      <c r="M6251" s="31" t="n">
        <v>0</v>
      </c>
      <c r="N6251" s="31" t="n">
        <v>0</v>
      </c>
      <c r="O6251" s="31" t="n"/>
      <c r="P6251" s="31" t="n"/>
      <c r="Q6251" s="31" t="n">
        <v>0</v>
      </c>
      <c r="R6251" s="31" t="n"/>
      <c r="S6251" s="32" t="n"/>
      <c r="T6251" s="32" t="n"/>
      <c r="V6251" t="inlineStr">
        <is>
          <t>061m8</t>
        </is>
      </c>
      <c r="Z6251" t="inlineStr">
        <is>
          <t>Mikael Seppala ((N/A) D)</t>
        </is>
      </c>
    </row>
    <row r="6252">
      <c r="A6252" t="inlineStr">
        <is>
          <t>Mikael Tam</t>
        </is>
      </c>
      <c r="B6252" t="inlineStr">
        <is>
          <t>COL</t>
        </is>
      </c>
      <c r="C6252" t="inlineStr">
        <is>
          <t>D</t>
        </is>
      </c>
      <c r="D6252" t="inlineStr">
        <is>
          <t>D</t>
        </is>
      </c>
      <c r="E6252" t="n">
        <v>35</v>
      </c>
      <c r="F6252" t="inlineStr">
        <is>
          <t>FA</t>
        </is>
      </c>
      <c r="G6252" t="inlineStr">
        <is>
          <t>FA</t>
        </is>
      </c>
      <c r="H6252" s="30" t="n">
        <v>1</v>
      </c>
      <c r="I6252" s="31" t="n">
        <v>0</v>
      </c>
      <c r="J6252" s="31" t="n"/>
      <c r="K6252" s="31" t="n">
        <v>0</v>
      </c>
      <c r="L6252" s="32" t="n"/>
      <c r="M6252" s="31" t="n">
        <v>0</v>
      </c>
      <c r="N6252" s="31" t="n">
        <v>0</v>
      </c>
      <c r="O6252" s="31" t="n"/>
      <c r="P6252" s="31" t="n"/>
      <c r="Q6252" s="31" t="n">
        <v>0</v>
      </c>
      <c r="R6252" s="31" t="n"/>
      <c r="S6252" s="32" t="n"/>
      <c r="T6252" s="32" t="n"/>
      <c r="V6252" t="inlineStr">
        <is>
          <t>0381u</t>
        </is>
      </c>
      <c r="X6252" t="n">
        <v>6202</v>
      </c>
      <c r="Z6252" t="inlineStr">
        <is>
          <t>Mikael Tam (COL D)</t>
        </is>
      </c>
    </row>
    <row r="6253">
      <c r="A6253" t="inlineStr">
        <is>
          <t>Mikael Wikstrand</t>
        </is>
      </c>
      <c r="B6253" t="inlineStr">
        <is>
          <t>(N/A)</t>
        </is>
      </c>
      <c r="C6253" t="inlineStr">
        <is>
          <t>D</t>
        </is>
      </c>
      <c r="D6253" t="inlineStr">
        <is>
          <t>D</t>
        </is>
      </c>
      <c r="E6253" t="n">
        <v>32</v>
      </c>
      <c r="F6253" t="inlineStr">
        <is>
          <t>FA</t>
        </is>
      </c>
      <c r="G6253" t="inlineStr">
        <is>
          <t>FA</t>
        </is>
      </c>
      <c r="H6253" s="30" t="n">
        <v>1</v>
      </c>
      <c r="I6253" s="31" t="n">
        <v>0</v>
      </c>
      <c r="J6253" s="31" t="n"/>
      <c r="K6253" s="31" t="n">
        <v>0</v>
      </c>
      <c r="L6253" s="32" t="n"/>
      <c r="M6253" s="31" t="n">
        <v>0</v>
      </c>
      <c r="N6253" s="31" t="n">
        <v>0</v>
      </c>
      <c r="O6253" s="31" t="n"/>
      <c r="P6253" s="31" t="n"/>
      <c r="Q6253" s="31" t="n">
        <v>0</v>
      </c>
      <c r="R6253" s="31" t="n"/>
      <c r="S6253" s="32" t="n"/>
      <c r="T6253" s="32" t="n"/>
      <c r="V6253" t="inlineStr">
        <is>
          <t>02odu</t>
        </is>
      </c>
      <c r="W6253" t="n">
        <v>4374</v>
      </c>
      <c r="X6253" t="n">
        <v>5885</v>
      </c>
      <c r="Z6253" t="inlineStr">
        <is>
          <t>Mikael Wikstrand ((N/A) D)</t>
        </is>
      </c>
    </row>
    <row r="6254">
      <c r="A6254" t="inlineStr">
        <is>
          <t>Mike Aeschlimann</t>
        </is>
      </c>
      <c r="B6254" t="inlineStr">
        <is>
          <t>(N/A)</t>
        </is>
      </c>
      <c r="C6254" t="inlineStr">
        <is>
          <t>RW</t>
        </is>
      </c>
      <c r="D6254" t="inlineStr">
        <is>
          <t>F</t>
        </is>
      </c>
      <c r="E6254" t="n">
        <v>19</v>
      </c>
      <c r="F6254" t="inlineStr">
        <is>
          <t>FA</t>
        </is>
      </c>
      <c r="G6254" t="inlineStr">
        <is>
          <t>FA</t>
        </is>
      </c>
      <c r="H6254" s="30" t="n">
        <v>1</v>
      </c>
      <c r="I6254" s="31" t="n">
        <v>0</v>
      </c>
      <c r="J6254" s="31" t="n"/>
      <c r="K6254" s="31" t="n">
        <v>0</v>
      </c>
      <c r="L6254" s="32" t="n"/>
      <c r="M6254" s="31" t="n">
        <v>0</v>
      </c>
      <c r="N6254" s="31" t="n">
        <v>0</v>
      </c>
      <c r="O6254" s="31" t="n"/>
      <c r="P6254" s="31" t="n"/>
      <c r="Q6254" s="31" t="n">
        <v>0</v>
      </c>
      <c r="R6254" s="31" t="n"/>
      <c r="S6254" s="32" t="n"/>
      <c r="T6254" s="32" t="n"/>
      <c r="V6254" t="inlineStr">
        <is>
          <t>06yds</t>
        </is>
      </c>
      <c r="Z6254" t="inlineStr">
        <is>
          <t>Mike Aeschlimann ((N/A) RW)</t>
        </is>
      </c>
    </row>
    <row r="6255">
      <c r="A6255" t="inlineStr">
        <is>
          <t>Mike Angelidis</t>
        </is>
      </c>
      <c r="B6255" t="inlineStr">
        <is>
          <t>CGY</t>
        </is>
      </c>
      <c r="C6255" t="inlineStr">
        <is>
          <t>LW</t>
        </is>
      </c>
      <c r="D6255" t="inlineStr">
        <is>
          <t>F</t>
        </is>
      </c>
      <c r="E6255" t="n">
        <v>41</v>
      </c>
      <c r="F6255" t="inlineStr">
        <is>
          <t>FA</t>
        </is>
      </c>
      <c r="G6255" t="inlineStr">
        <is>
          <t>FA</t>
        </is>
      </c>
      <c r="H6255" s="30" t="n">
        <v>1</v>
      </c>
      <c r="I6255" s="31" t="n">
        <v>0</v>
      </c>
      <c r="J6255" s="31" t="n"/>
      <c r="K6255" s="31" t="n">
        <v>0</v>
      </c>
      <c r="L6255" s="32" t="n"/>
      <c r="M6255" s="31" t="n">
        <v>0</v>
      </c>
      <c r="N6255" s="31" t="n">
        <v>0</v>
      </c>
      <c r="O6255" s="31" t="n"/>
      <c r="P6255" s="31" t="n"/>
      <c r="Q6255" s="31" t="n">
        <v>0</v>
      </c>
      <c r="R6255" s="31" t="n"/>
      <c r="S6255" s="32" t="n"/>
      <c r="T6255" s="32" t="n"/>
      <c r="V6255" t="inlineStr">
        <is>
          <t>004lp</t>
        </is>
      </c>
      <c r="W6255" t="n">
        <v>3371</v>
      </c>
      <c r="X6255" t="n">
        <v>4018</v>
      </c>
      <c r="Z6255" t="inlineStr">
        <is>
          <t>Mike Angelidis (CGY LW)</t>
        </is>
      </c>
    </row>
    <row r="6256">
      <c r="A6256" t="inlineStr">
        <is>
          <t>Mike Aviani</t>
        </is>
      </c>
      <c r="B6256" t="inlineStr">
        <is>
          <t>TBL</t>
        </is>
      </c>
      <c r="C6256" t="inlineStr">
        <is>
          <t>C</t>
        </is>
      </c>
      <c r="D6256" t="inlineStr">
        <is>
          <t>F</t>
        </is>
      </c>
      <c r="E6256" t="n">
        <v>33</v>
      </c>
      <c r="F6256" t="inlineStr">
        <is>
          <t>FA</t>
        </is>
      </c>
      <c r="G6256" t="inlineStr">
        <is>
          <t>FA</t>
        </is>
      </c>
      <c r="H6256" s="30" t="n">
        <v>1</v>
      </c>
      <c r="I6256" s="31" t="n">
        <v>0</v>
      </c>
      <c r="J6256" s="31" t="n"/>
      <c r="K6256" s="31" t="n">
        <v>0</v>
      </c>
      <c r="L6256" s="32" t="n"/>
      <c r="M6256" s="31" t="n">
        <v>0</v>
      </c>
      <c r="N6256" s="31" t="n">
        <v>0</v>
      </c>
      <c r="O6256" s="31" t="n"/>
      <c r="P6256" s="31" t="n"/>
      <c r="Q6256" s="31" t="n">
        <v>0</v>
      </c>
      <c r="R6256" s="31" t="n"/>
      <c r="S6256" s="32" t="n"/>
      <c r="T6256" s="32" t="n"/>
      <c r="V6256" t="inlineStr">
        <is>
          <t>03kh8</t>
        </is>
      </c>
      <c r="X6256" t="n">
        <v>6610</v>
      </c>
      <c r="Z6256" t="inlineStr">
        <is>
          <t>Mike Aviani (TBL C)</t>
        </is>
      </c>
    </row>
    <row r="6257">
      <c r="A6257" t="inlineStr">
        <is>
          <t>Mike Blunden</t>
        </is>
      </c>
      <c r="B6257" t="inlineStr">
        <is>
          <t>(N/A)</t>
        </is>
      </c>
      <c r="C6257" t="inlineStr">
        <is>
          <t>RW</t>
        </is>
      </c>
      <c r="D6257" t="inlineStr">
        <is>
          <t>F</t>
        </is>
      </c>
      <c r="E6257" t="n">
        <v>39</v>
      </c>
      <c r="F6257" t="inlineStr">
        <is>
          <t>FA</t>
        </is>
      </c>
      <c r="G6257" t="inlineStr">
        <is>
          <t>FA</t>
        </is>
      </c>
      <c r="H6257" s="30" t="n">
        <v>1</v>
      </c>
      <c r="I6257" s="31" t="n">
        <v>0</v>
      </c>
      <c r="J6257" s="31" t="n"/>
      <c r="K6257" s="31" t="n">
        <v>0</v>
      </c>
      <c r="L6257" s="32" t="n"/>
      <c r="M6257" s="31" t="n">
        <v>0</v>
      </c>
      <c r="N6257" s="31" t="n">
        <v>0</v>
      </c>
      <c r="O6257" s="31" t="n"/>
      <c r="P6257" s="31" t="n"/>
      <c r="Q6257" s="31" t="n">
        <v>0</v>
      </c>
      <c r="R6257" s="31" t="n"/>
      <c r="S6257" s="32" t="n"/>
      <c r="T6257" s="32" t="n"/>
      <c r="V6257" t="inlineStr">
        <is>
          <t>003jz</t>
        </is>
      </c>
      <c r="W6257" t="n">
        <v>2339</v>
      </c>
      <c r="X6257" t="n">
        <v>3899</v>
      </c>
      <c r="Z6257" t="inlineStr">
        <is>
          <t>Mike Blunden ((N/A) RW)</t>
        </is>
      </c>
    </row>
    <row r="6258">
      <c r="A6258" t="inlineStr">
        <is>
          <t>Mike Boivin</t>
        </is>
      </c>
      <c r="B6258" t="inlineStr">
        <is>
          <t>(N/A)</t>
        </is>
      </c>
      <c r="C6258" t="inlineStr">
        <is>
          <t>D</t>
        </is>
      </c>
      <c r="D6258" t="inlineStr">
        <is>
          <t>D</t>
        </is>
      </c>
      <c r="E6258" t="n">
        <v>35</v>
      </c>
      <c r="F6258" t="inlineStr">
        <is>
          <t>FA</t>
        </is>
      </c>
      <c r="G6258" t="inlineStr">
        <is>
          <t>FA</t>
        </is>
      </c>
      <c r="H6258" s="30" t="n">
        <v>1</v>
      </c>
      <c r="I6258" s="31" t="n">
        <v>0</v>
      </c>
      <c r="J6258" s="31" t="n"/>
      <c r="K6258" s="31" t="n">
        <v>0</v>
      </c>
      <c r="L6258" s="32" t="n"/>
      <c r="M6258" s="31" t="n">
        <v>0</v>
      </c>
      <c r="N6258" s="31" t="n">
        <v>0</v>
      </c>
      <c r="O6258" s="31" t="n"/>
      <c r="P6258" s="31" t="n"/>
      <c r="Q6258" s="31" t="n">
        <v>0</v>
      </c>
      <c r="R6258" s="31" t="n"/>
      <c r="S6258" s="32" t="n"/>
      <c r="T6258" s="32" t="n"/>
      <c r="V6258" t="inlineStr">
        <is>
          <t>02yho</t>
        </is>
      </c>
      <c r="Z6258" t="inlineStr">
        <is>
          <t>Mike Boivin ((N/A) D)</t>
        </is>
      </c>
    </row>
    <row r="6259">
      <c r="A6259" t="inlineStr">
        <is>
          <t>Mike Borkowski</t>
        </is>
      </c>
      <c r="B6259" t="inlineStr">
        <is>
          <t>DET</t>
        </is>
      </c>
      <c r="C6259" t="inlineStr">
        <is>
          <t>LW</t>
        </is>
      </c>
      <c r="D6259" t="inlineStr">
        <is>
          <t>F</t>
        </is>
      </c>
      <c r="E6259" t="n">
        <v>34</v>
      </c>
      <c r="F6259" t="inlineStr">
        <is>
          <t>FA</t>
        </is>
      </c>
      <c r="G6259" t="inlineStr">
        <is>
          <t>FA</t>
        </is>
      </c>
      <c r="H6259" s="30" t="n">
        <v>1</v>
      </c>
      <c r="I6259" s="31" t="n">
        <v>0</v>
      </c>
      <c r="J6259" s="31" t="n"/>
      <c r="K6259" s="31" t="n">
        <v>0</v>
      </c>
      <c r="L6259" s="32" t="n"/>
      <c r="M6259" s="31" t="n">
        <v>0</v>
      </c>
      <c r="N6259" s="31" t="n">
        <v>0</v>
      </c>
      <c r="O6259" s="31" t="n"/>
      <c r="P6259" s="31" t="n"/>
      <c r="Q6259" s="31" t="n">
        <v>0</v>
      </c>
      <c r="R6259" s="31" t="n"/>
      <c r="S6259" s="32" t="n"/>
      <c r="T6259" s="32" t="n"/>
      <c r="V6259" t="inlineStr">
        <is>
          <t>03yki</t>
        </is>
      </c>
      <c r="X6259" t="n">
        <v>7398</v>
      </c>
      <c r="Z6259" t="inlineStr">
        <is>
          <t>Mike Borkowski (DET LW)</t>
        </is>
      </c>
    </row>
    <row r="6260">
      <c r="A6260" t="inlineStr">
        <is>
          <t>Mike Brennan</t>
        </is>
      </c>
      <c r="B6260" t="inlineStr">
        <is>
          <t>COL</t>
        </is>
      </c>
      <c r="C6260" t="inlineStr">
        <is>
          <t>D</t>
        </is>
      </c>
      <c r="D6260" t="inlineStr">
        <is>
          <t>D</t>
        </is>
      </c>
      <c r="E6260" t="n">
        <v>40</v>
      </c>
      <c r="F6260" t="inlineStr">
        <is>
          <t>FA</t>
        </is>
      </c>
      <c r="G6260" t="inlineStr">
        <is>
          <t>FA</t>
        </is>
      </c>
      <c r="H6260" s="30" t="n">
        <v>1</v>
      </c>
      <c r="I6260" s="31" t="n">
        <v>0</v>
      </c>
      <c r="J6260" s="31" t="n"/>
      <c r="K6260" s="31" t="n">
        <v>0</v>
      </c>
      <c r="L6260" s="32" t="n"/>
      <c r="M6260" s="31" t="n">
        <v>0</v>
      </c>
      <c r="N6260" s="31" t="n">
        <v>0</v>
      </c>
      <c r="O6260" s="31" t="n"/>
      <c r="P6260" s="31" t="n"/>
      <c r="Q6260" s="31" t="n">
        <v>0</v>
      </c>
      <c r="R6260" s="31" t="n"/>
      <c r="S6260" s="32" t="n"/>
      <c r="T6260" s="32" t="n"/>
      <c r="V6260" t="inlineStr">
        <is>
          <t>005b1</t>
        </is>
      </c>
      <c r="W6260" t="n">
        <v>2975</v>
      </c>
      <c r="X6260" t="n">
        <v>4418</v>
      </c>
      <c r="Z6260" t="inlineStr">
        <is>
          <t>Mike Brennan (COL D)</t>
        </is>
      </c>
    </row>
    <row r="6261">
      <c r="A6261" t="inlineStr">
        <is>
          <t>Mike Brown</t>
        </is>
      </c>
      <c r="B6261" t="inlineStr">
        <is>
          <t>(N/A)</t>
        </is>
      </c>
      <c r="C6261" t="inlineStr">
        <is>
          <t>RW</t>
        </is>
      </c>
      <c r="D6261" t="inlineStr">
        <is>
          <t>F</t>
        </is>
      </c>
      <c r="E6261" t="n">
        <v>41</v>
      </c>
      <c r="F6261" t="inlineStr">
        <is>
          <t>FA</t>
        </is>
      </c>
      <c r="G6261" t="inlineStr">
        <is>
          <t>FA</t>
        </is>
      </c>
      <c r="H6261" s="30" t="n">
        <v>1</v>
      </c>
      <c r="I6261" s="31" t="n">
        <v>0</v>
      </c>
      <c r="J6261" s="31" t="n"/>
      <c r="K6261" s="31" t="n">
        <v>0</v>
      </c>
      <c r="L6261" s="32" t="n"/>
      <c r="M6261" s="31" t="n">
        <v>0</v>
      </c>
      <c r="N6261" s="31" t="n">
        <v>0</v>
      </c>
      <c r="O6261" s="31" t="n"/>
      <c r="P6261" s="31" t="n"/>
      <c r="Q6261" s="31" t="n">
        <v>0</v>
      </c>
      <c r="R6261" s="31" t="n"/>
      <c r="S6261" s="32" t="n"/>
      <c r="T6261" s="32" t="n"/>
      <c r="V6261" t="inlineStr">
        <is>
          <t>004ar</t>
        </is>
      </c>
      <c r="W6261" t="n">
        <v>1548</v>
      </c>
      <c r="X6261" t="n">
        <v>4057</v>
      </c>
      <c r="Z6261" t="inlineStr">
        <is>
          <t>Mike Brown ((N/A) RW)</t>
        </is>
      </c>
    </row>
    <row r="6262">
      <c r="A6262" t="inlineStr">
        <is>
          <t>Mike Card</t>
        </is>
      </c>
      <c r="B6262" t="inlineStr">
        <is>
          <t>(N/A)</t>
        </is>
      </c>
      <c r="C6262" t="inlineStr">
        <is>
          <t>D</t>
        </is>
      </c>
      <c r="D6262" t="inlineStr">
        <is>
          <t>D</t>
        </is>
      </c>
      <c r="E6262" t="n">
        <v>40</v>
      </c>
      <c r="F6262" t="inlineStr">
        <is>
          <t>FA</t>
        </is>
      </c>
      <c r="G6262" t="inlineStr">
        <is>
          <t>FA</t>
        </is>
      </c>
      <c r="H6262" s="30" t="n">
        <v>1</v>
      </c>
      <c r="I6262" s="31" t="n">
        <v>0</v>
      </c>
      <c r="J6262" s="31" t="n"/>
      <c r="K6262" s="31" t="n">
        <v>0</v>
      </c>
      <c r="L6262" s="32" t="n"/>
      <c r="M6262" s="31" t="n">
        <v>0</v>
      </c>
      <c r="N6262" s="31" t="n">
        <v>0</v>
      </c>
      <c r="O6262" s="31" t="n"/>
      <c r="P6262" s="31" t="n"/>
      <c r="Q6262" s="31" t="n">
        <v>0</v>
      </c>
      <c r="R6262" s="31" t="n"/>
      <c r="S6262" s="32" t="n"/>
      <c r="T6262" s="32" t="n"/>
      <c r="V6262" t="inlineStr">
        <is>
          <t>003gr</t>
        </is>
      </c>
      <c r="W6262" t="n">
        <v>2699</v>
      </c>
      <c r="X6262" t="n">
        <v>3945</v>
      </c>
      <c r="Z6262" t="inlineStr">
        <is>
          <t>Mike Card ((N/A) D)</t>
        </is>
      </c>
    </row>
    <row r="6263">
      <c r="A6263" t="inlineStr">
        <is>
          <t>Mike Carman</t>
        </is>
      </c>
      <c r="B6263" t="inlineStr">
        <is>
          <t>(N/A)</t>
        </is>
      </c>
      <c r="C6263" t="inlineStr">
        <is>
          <t>C</t>
        </is>
      </c>
      <c r="D6263" t="inlineStr">
        <is>
          <t>F</t>
        </is>
      </c>
      <c r="E6263" t="n">
        <v>38</v>
      </c>
      <c r="F6263" t="inlineStr">
        <is>
          <t>FA</t>
        </is>
      </c>
      <c r="G6263" t="inlineStr">
        <is>
          <t>FA</t>
        </is>
      </c>
      <c r="H6263" s="30" t="n">
        <v>1</v>
      </c>
      <c r="I6263" s="31" t="n">
        <v>0</v>
      </c>
      <c r="J6263" s="31" t="n"/>
      <c r="K6263" s="31" t="n">
        <v>0</v>
      </c>
      <c r="L6263" s="32" t="n"/>
      <c r="M6263" s="31" t="n">
        <v>0</v>
      </c>
      <c r="N6263" s="31" t="n">
        <v>0</v>
      </c>
      <c r="O6263" s="31" t="n"/>
      <c r="P6263" s="31" t="n"/>
      <c r="Q6263" s="31" t="n">
        <v>0</v>
      </c>
      <c r="R6263" s="31" t="n"/>
      <c r="S6263" s="32" t="n"/>
      <c r="T6263" s="32" t="n"/>
      <c r="V6263" t="inlineStr">
        <is>
          <t>01sx0</t>
        </is>
      </c>
      <c r="W6263" t="n">
        <v>4046</v>
      </c>
      <c r="X6263" t="n">
        <v>4836</v>
      </c>
      <c r="Z6263" t="inlineStr">
        <is>
          <t>Mike Carman ((N/A) C)</t>
        </is>
      </c>
    </row>
    <row r="6264">
      <c r="A6264" t="inlineStr">
        <is>
          <t>Mike Condon</t>
        </is>
      </c>
      <c r="B6264" t="inlineStr">
        <is>
          <t>(N/A)</t>
        </is>
      </c>
      <c r="C6264" t="inlineStr">
        <is>
          <t>G</t>
        </is>
      </c>
      <c r="D6264" t="inlineStr">
        <is>
          <t>G</t>
        </is>
      </c>
      <c r="E6264" t="n">
        <v>36</v>
      </c>
      <c r="F6264" t="inlineStr">
        <is>
          <t>FA</t>
        </is>
      </c>
      <c r="G6264" t="inlineStr">
        <is>
          <t>FA</t>
        </is>
      </c>
      <c r="H6264" s="30" t="n">
        <v>1</v>
      </c>
      <c r="I6264" s="31" t="n">
        <v>0</v>
      </c>
      <c r="J6264" s="31" t="n"/>
      <c r="K6264" s="31" t="n">
        <v>0</v>
      </c>
      <c r="L6264" s="32" t="n"/>
      <c r="M6264" s="31" t="n">
        <v>0</v>
      </c>
      <c r="N6264" s="31" t="n">
        <v>0</v>
      </c>
      <c r="O6264" s="31" t="n"/>
      <c r="P6264" s="31" t="n"/>
      <c r="Q6264" s="31" t="n">
        <v>0</v>
      </c>
      <c r="R6264" s="31" t="n"/>
      <c r="S6264" s="32" t="n"/>
      <c r="T6264" s="32" t="n"/>
      <c r="V6264" t="inlineStr">
        <is>
          <t>030bi</t>
        </is>
      </c>
      <c r="W6264" t="n">
        <v>4643</v>
      </c>
      <c r="X6264" t="n">
        <v>5959</v>
      </c>
      <c r="Z6264" t="inlineStr">
        <is>
          <t>Mike Condon ((N/A) G)</t>
        </is>
      </c>
    </row>
    <row r="6265">
      <c r="A6265" t="inlineStr">
        <is>
          <t>Mike Connolly</t>
        </is>
      </c>
      <c r="B6265" t="inlineStr">
        <is>
          <t>(N/A)</t>
        </is>
      </c>
      <c r="C6265" t="inlineStr">
        <is>
          <t>LW</t>
        </is>
      </c>
      <c r="D6265" t="inlineStr">
        <is>
          <t>F</t>
        </is>
      </c>
      <c r="E6265" t="n">
        <v>37</v>
      </c>
      <c r="F6265" t="inlineStr">
        <is>
          <t>FA</t>
        </is>
      </c>
      <c r="G6265" t="inlineStr">
        <is>
          <t>FA</t>
        </is>
      </c>
      <c r="H6265" s="30" t="n">
        <v>1</v>
      </c>
      <c r="I6265" s="31" t="n">
        <v>0</v>
      </c>
      <c r="J6265" s="31" t="n"/>
      <c r="K6265" s="31" t="n">
        <v>0</v>
      </c>
      <c r="L6265" s="32" t="n"/>
      <c r="M6265" s="31" t="n">
        <v>0</v>
      </c>
      <c r="N6265" s="31" t="n">
        <v>0</v>
      </c>
      <c r="O6265" s="31" t="n"/>
      <c r="P6265" s="31" t="n"/>
      <c r="Q6265" s="31" t="n">
        <v>0</v>
      </c>
      <c r="R6265" s="31" t="n"/>
      <c r="S6265" s="32" t="n"/>
      <c r="T6265" s="32" t="n"/>
      <c r="V6265" t="inlineStr">
        <is>
          <t>024d3</t>
        </is>
      </c>
      <c r="W6265" t="n">
        <v>3720</v>
      </c>
      <c r="X6265" t="n">
        <v>5313</v>
      </c>
      <c r="Z6265" t="inlineStr">
        <is>
          <t>Mike Connolly ((N/A) LW)</t>
        </is>
      </c>
    </row>
    <row r="6266">
      <c r="A6266" t="inlineStr">
        <is>
          <t>Mike Cornell</t>
        </is>
      </c>
      <c r="B6266" t="inlineStr">
        <is>
          <t>NYI</t>
        </is>
      </c>
      <c r="C6266" t="inlineStr">
        <is>
          <t>D</t>
        </is>
      </c>
      <c r="D6266" t="inlineStr">
        <is>
          <t>D</t>
        </is>
      </c>
      <c r="E6266" t="n">
        <v>38</v>
      </c>
      <c r="F6266" t="inlineStr">
        <is>
          <t>FA</t>
        </is>
      </c>
      <c r="G6266" t="inlineStr">
        <is>
          <t>FA</t>
        </is>
      </c>
      <c r="H6266" s="30" t="n">
        <v>1</v>
      </c>
      <c r="I6266" s="31" t="n">
        <v>0</v>
      </c>
      <c r="J6266" s="31" t="n"/>
      <c r="K6266" s="31" t="n">
        <v>0</v>
      </c>
      <c r="L6266" s="32" t="n"/>
      <c r="M6266" s="31" t="n">
        <v>0</v>
      </c>
      <c r="N6266" s="31" t="n">
        <v>0</v>
      </c>
      <c r="O6266" s="31" t="n"/>
      <c r="P6266" s="31" t="n"/>
      <c r="Q6266" s="31" t="n">
        <v>0</v>
      </c>
      <c r="R6266" s="31" t="n"/>
      <c r="S6266" s="32" t="n"/>
      <c r="T6266" s="32" t="n"/>
      <c r="V6266" t="inlineStr">
        <is>
          <t>04xcm</t>
        </is>
      </c>
      <c r="X6266" t="n">
        <v>8214</v>
      </c>
      <c r="Y6266" t="inlineStr">
        <is>
          <t>0f767169-879a-4398-bbff-05902be69c0b</t>
        </is>
      </c>
      <c r="Z6266" t="inlineStr">
        <is>
          <t>Mike Cornell (NYI D)</t>
        </is>
      </c>
    </row>
    <row r="6267">
      <c r="A6267" t="inlineStr">
        <is>
          <t>Mike Cyr</t>
        </is>
      </c>
      <c r="B6267" t="inlineStr">
        <is>
          <t>(N/A)</t>
        </is>
      </c>
      <c r="C6267" t="inlineStr">
        <is>
          <t>C</t>
        </is>
      </c>
      <c r="D6267" t="inlineStr">
        <is>
          <t>F</t>
        </is>
      </c>
      <c r="E6267" t="n">
        <v>27</v>
      </c>
      <c r="F6267" t="inlineStr">
        <is>
          <t>FA</t>
        </is>
      </c>
      <c r="G6267" t="inlineStr">
        <is>
          <t>FA</t>
        </is>
      </c>
      <c r="H6267" s="30" t="n">
        <v>1</v>
      </c>
      <c r="I6267" s="31" t="n">
        <v>0</v>
      </c>
      <c r="J6267" s="31" t="n"/>
      <c r="K6267" s="31" t="n">
        <v>0</v>
      </c>
      <c r="L6267" s="32" t="n"/>
      <c r="M6267" s="31" t="n">
        <v>0</v>
      </c>
      <c r="N6267" s="31" t="n">
        <v>0</v>
      </c>
      <c r="O6267" s="31" t="n"/>
      <c r="P6267" s="31" t="n"/>
      <c r="Q6267" s="31" t="n">
        <v>0</v>
      </c>
      <c r="R6267" s="31" t="n"/>
      <c r="S6267" s="32" t="n"/>
      <c r="T6267" s="32" t="n"/>
      <c r="V6267" t="inlineStr">
        <is>
          <t>05976</t>
        </is>
      </c>
      <c r="X6267" t="n">
        <v>8503</v>
      </c>
      <c r="Z6267" t="inlineStr">
        <is>
          <t>Mike Cyr ((N/A) C)</t>
        </is>
      </c>
    </row>
    <row r="6268">
      <c r="A6268" t="inlineStr">
        <is>
          <t>Mike Dalhuisen</t>
        </is>
      </c>
      <c r="B6268" t="inlineStr">
        <is>
          <t>(N/A)</t>
        </is>
      </c>
      <c r="C6268" t="inlineStr">
        <is>
          <t>D</t>
        </is>
      </c>
      <c r="D6268" t="inlineStr">
        <is>
          <t>D</t>
        </is>
      </c>
      <c r="E6268" t="n">
        <v>37</v>
      </c>
      <c r="F6268" t="inlineStr">
        <is>
          <t>FA</t>
        </is>
      </c>
      <c r="G6268" t="inlineStr">
        <is>
          <t>FA</t>
        </is>
      </c>
      <c r="H6268" s="30" t="n">
        <v>1</v>
      </c>
      <c r="I6268" s="31" t="n">
        <v>0</v>
      </c>
      <c r="J6268" s="31" t="n"/>
      <c r="K6268" s="31" t="n">
        <v>0</v>
      </c>
      <c r="L6268" s="32" t="n"/>
      <c r="M6268" s="31" t="n">
        <v>0</v>
      </c>
      <c r="N6268" s="31" t="n">
        <v>0</v>
      </c>
      <c r="O6268" s="31" t="n"/>
      <c r="P6268" s="31" t="n"/>
      <c r="Q6268" s="31" t="n">
        <v>0</v>
      </c>
      <c r="R6268" s="31" t="n"/>
      <c r="S6268" s="32" t="n"/>
      <c r="T6268" s="32" t="n"/>
      <c r="V6268" t="inlineStr">
        <is>
          <t>038tb</t>
        </is>
      </c>
      <c r="X6268" t="n">
        <v>6315</v>
      </c>
      <c r="Z6268" t="inlineStr">
        <is>
          <t>Mike Dalhuisen ((N/A) D)</t>
        </is>
      </c>
    </row>
    <row r="6269">
      <c r="A6269" t="inlineStr">
        <is>
          <t>Mike DiPaolo</t>
        </is>
      </c>
      <c r="B6269" t="inlineStr">
        <is>
          <t>SJS</t>
        </is>
      </c>
      <c r="C6269" t="inlineStr">
        <is>
          <t>RW</t>
        </is>
      </c>
      <c r="D6269" t="inlineStr">
        <is>
          <t>F</t>
        </is>
      </c>
      <c r="E6269" t="n">
        <v>32</v>
      </c>
      <c r="F6269" t="inlineStr">
        <is>
          <t>FA</t>
        </is>
      </c>
      <c r="G6269" t="inlineStr">
        <is>
          <t>FA</t>
        </is>
      </c>
      <c r="H6269" s="30" t="n">
        <v>1</v>
      </c>
      <c r="I6269" s="31" t="n">
        <v>0</v>
      </c>
      <c r="J6269" s="31" t="n"/>
      <c r="K6269" s="31" t="n">
        <v>0</v>
      </c>
      <c r="L6269" s="32" t="n"/>
      <c r="M6269" s="31" t="n">
        <v>0</v>
      </c>
      <c r="N6269" s="31" t="n">
        <v>0</v>
      </c>
      <c r="O6269" s="31" t="n"/>
      <c r="P6269" s="31" t="n"/>
      <c r="Q6269" s="31" t="n">
        <v>0</v>
      </c>
      <c r="R6269" s="31" t="n"/>
      <c r="S6269" s="32" t="n"/>
      <c r="T6269" s="32" t="n"/>
      <c r="V6269" t="inlineStr">
        <is>
          <t>03kig</t>
        </is>
      </c>
      <c r="X6269" t="n">
        <v>6613</v>
      </c>
      <c r="Z6269" t="inlineStr">
        <is>
          <t>Mike DiPaolo (SJS RW)</t>
        </is>
      </c>
    </row>
    <row r="6270">
      <c r="A6270" t="inlineStr">
        <is>
          <t>Mike Donnellan</t>
        </is>
      </c>
      <c r="B6270" t="inlineStr">
        <is>
          <t>(N/A)</t>
        </is>
      </c>
      <c r="C6270" t="inlineStr">
        <is>
          <t>D</t>
        </is>
      </c>
      <c r="D6270" t="inlineStr">
        <is>
          <t>D</t>
        </is>
      </c>
      <c r="E6270" t="n">
        <v>37</v>
      </c>
      <c r="F6270" t="inlineStr">
        <is>
          <t>FA</t>
        </is>
      </c>
      <c r="G6270" t="inlineStr">
        <is>
          <t>FA</t>
        </is>
      </c>
      <c r="H6270" s="30" t="n">
        <v>1</v>
      </c>
      <c r="I6270" s="31" t="n">
        <v>0</v>
      </c>
      <c r="J6270" s="31" t="n"/>
      <c r="K6270" s="31" t="n">
        <v>0</v>
      </c>
      <c r="L6270" s="32" t="n"/>
      <c r="M6270" s="31" t="n">
        <v>0</v>
      </c>
      <c r="N6270" s="31" t="n">
        <v>0</v>
      </c>
      <c r="O6270" s="31" t="n"/>
      <c r="P6270" s="31" t="n"/>
      <c r="Q6270" s="31" t="n">
        <v>0</v>
      </c>
      <c r="R6270" s="31" t="n"/>
      <c r="S6270" s="32" t="n"/>
      <c r="T6270" s="32" t="n"/>
      <c r="V6270" t="inlineStr">
        <is>
          <t>048zk</t>
        </is>
      </c>
      <c r="X6270" t="n">
        <v>7446</v>
      </c>
      <c r="Z6270" t="inlineStr">
        <is>
          <t>Mike Donnellan ((N/A) D)</t>
        </is>
      </c>
    </row>
    <row r="6271">
      <c r="A6271" t="inlineStr">
        <is>
          <t>Mike Duco</t>
        </is>
      </c>
      <c r="B6271" t="inlineStr">
        <is>
          <t>(N/A)</t>
        </is>
      </c>
      <c r="C6271" t="inlineStr">
        <is>
          <t>RW</t>
        </is>
      </c>
      <c r="D6271" t="inlineStr">
        <is>
          <t>F</t>
        </is>
      </c>
      <c r="E6271" t="n">
        <v>39</v>
      </c>
      <c r="F6271" t="inlineStr">
        <is>
          <t>FA</t>
        </is>
      </c>
      <c r="G6271" t="inlineStr">
        <is>
          <t>FA</t>
        </is>
      </c>
      <c r="H6271" s="30" t="n">
        <v>1</v>
      </c>
      <c r="I6271" s="31" t="n">
        <v>0</v>
      </c>
      <c r="J6271" s="31" t="n"/>
      <c r="K6271" s="31" t="n">
        <v>0</v>
      </c>
      <c r="L6271" s="32" t="n"/>
      <c r="M6271" s="31" t="n">
        <v>0</v>
      </c>
      <c r="N6271" s="31" t="n">
        <v>0</v>
      </c>
      <c r="O6271" s="31" t="n"/>
      <c r="P6271" s="31" t="n"/>
      <c r="Q6271" s="31" t="n">
        <v>0</v>
      </c>
      <c r="R6271" s="31" t="n"/>
      <c r="S6271" s="32" t="n"/>
      <c r="T6271" s="32" t="n"/>
      <c r="V6271" t="inlineStr">
        <is>
          <t>003rk</t>
        </is>
      </c>
      <c r="W6271" t="n">
        <v>3394</v>
      </c>
      <c r="X6271" t="n">
        <v>4053</v>
      </c>
      <c r="Z6271" t="inlineStr">
        <is>
          <t>Mike Duco ((N/A) RW)</t>
        </is>
      </c>
    </row>
    <row r="6272">
      <c r="A6272" t="inlineStr">
        <is>
          <t>Mike Egener</t>
        </is>
      </c>
      <c r="B6272" t="inlineStr">
        <is>
          <t>(N/A)</t>
        </is>
      </c>
      <c r="C6272" t="inlineStr">
        <is>
          <t>D</t>
        </is>
      </c>
      <c r="D6272" t="inlineStr">
        <is>
          <t>D</t>
        </is>
      </c>
      <c r="E6272" t="n">
        <v>41</v>
      </c>
      <c r="F6272" t="inlineStr">
        <is>
          <t>FA</t>
        </is>
      </c>
      <c r="G6272" t="inlineStr">
        <is>
          <t>FA</t>
        </is>
      </c>
      <c r="H6272" s="30" t="n">
        <v>1</v>
      </c>
      <c r="I6272" s="31" t="n">
        <v>0</v>
      </c>
      <c r="J6272" s="31" t="n"/>
      <c r="K6272" s="31" t="n">
        <v>0</v>
      </c>
      <c r="L6272" s="32" t="n"/>
      <c r="M6272" s="31" t="n">
        <v>0</v>
      </c>
      <c r="N6272" s="31" t="n">
        <v>0</v>
      </c>
      <c r="O6272" s="31" t="n"/>
      <c r="P6272" s="31" t="n"/>
      <c r="Q6272" s="31" t="n">
        <v>0</v>
      </c>
      <c r="R6272" s="31" t="n"/>
      <c r="S6272" s="32" t="n"/>
      <c r="T6272" s="32" t="n"/>
      <c r="V6272" t="inlineStr">
        <is>
          <t>0048h</t>
        </is>
      </c>
      <c r="W6272" t="n">
        <v>1940</v>
      </c>
      <c r="X6272" t="n">
        <v>3372</v>
      </c>
      <c r="Z6272" t="inlineStr">
        <is>
          <t>Mike Egener ((N/A) D)</t>
        </is>
      </c>
    </row>
    <row r="6273">
      <c r="A6273" t="inlineStr">
        <is>
          <t>Mike Green</t>
        </is>
      </c>
      <c r="B6273" t="inlineStr">
        <is>
          <t>(N/A)</t>
        </is>
      </c>
      <c r="C6273" t="inlineStr">
        <is>
          <t>D</t>
        </is>
      </c>
      <c r="D6273" t="inlineStr">
        <is>
          <t>D</t>
        </is>
      </c>
      <c r="E6273" t="n">
        <v>40</v>
      </c>
      <c r="F6273" t="inlineStr">
        <is>
          <t>FA</t>
        </is>
      </c>
      <c r="G6273" t="inlineStr">
        <is>
          <t>FA</t>
        </is>
      </c>
      <c r="H6273" s="30" t="n">
        <v>1</v>
      </c>
      <c r="I6273" s="31" t="n">
        <v>0</v>
      </c>
      <c r="J6273" s="31" t="n"/>
      <c r="K6273" s="31" t="n">
        <v>0</v>
      </c>
      <c r="L6273" s="32" t="n"/>
      <c r="M6273" s="31" t="n">
        <v>0</v>
      </c>
      <c r="N6273" s="31" t="n">
        <v>0</v>
      </c>
      <c r="O6273" s="31" t="n"/>
      <c r="P6273" s="31" t="n"/>
      <c r="Q6273" s="31" t="n">
        <v>0</v>
      </c>
      <c r="R6273" s="31" t="n"/>
      <c r="S6273" s="32" t="n"/>
      <c r="T6273" s="32" t="n"/>
      <c r="V6273" t="inlineStr">
        <is>
          <t>004cb</t>
        </is>
      </c>
      <c r="W6273" t="n">
        <v>2175</v>
      </c>
      <c r="X6273" t="n">
        <v>3667</v>
      </c>
      <c r="Z6273" t="inlineStr">
        <is>
          <t>Mike Green ((N/A) D)</t>
        </is>
      </c>
    </row>
    <row r="6274">
      <c r="A6274" t="inlineStr">
        <is>
          <t>Mike Halmo</t>
        </is>
      </c>
      <c r="B6274" t="inlineStr">
        <is>
          <t>(N/A)</t>
        </is>
      </c>
      <c r="C6274" t="inlineStr">
        <is>
          <t>LW</t>
        </is>
      </c>
      <c r="D6274" t="inlineStr">
        <is>
          <t>F</t>
        </is>
      </c>
      <c r="E6274" t="n">
        <v>35</v>
      </c>
      <c r="F6274" t="inlineStr">
        <is>
          <t>FA</t>
        </is>
      </c>
      <c r="G6274" t="inlineStr">
        <is>
          <t>FA</t>
        </is>
      </c>
      <c r="H6274" s="30" t="n">
        <v>1</v>
      </c>
      <c r="I6274" s="31" t="n">
        <v>0</v>
      </c>
      <c r="J6274" s="31" t="n"/>
      <c r="K6274" s="31" t="n">
        <v>0</v>
      </c>
      <c r="L6274" s="32" t="n"/>
      <c r="M6274" s="31" t="n">
        <v>0</v>
      </c>
      <c r="N6274" s="31" t="n">
        <v>0</v>
      </c>
      <c r="O6274" s="31" t="n"/>
      <c r="P6274" s="31" t="n"/>
      <c r="Q6274" s="31" t="n">
        <v>0</v>
      </c>
      <c r="R6274" s="31" t="n"/>
      <c r="S6274" s="32" t="n"/>
      <c r="T6274" s="32" t="n"/>
      <c r="V6274" t="inlineStr">
        <is>
          <t>02i5q</t>
        </is>
      </c>
      <c r="W6274" t="n">
        <v>3924</v>
      </c>
      <c r="X6274" t="n">
        <v>5619</v>
      </c>
      <c r="Z6274" t="inlineStr">
        <is>
          <t>Mike Halmo ((N/A) LW)</t>
        </is>
      </c>
    </row>
    <row r="6275">
      <c r="A6275" t="inlineStr">
        <is>
          <t>Mike Hardman</t>
        </is>
      </c>
      <c r="B6275" t="inlineStr">
        <is>
          <t>NJD</t>
        </is>
      </c>
      <c r="C6275" t="inlineStr">
        <is>
          <t>RW</t>
        </is>
      </c>
      <c r="D6275" t="inlineStr">
        <is>
          <t>F</t>
        </is>
      </c>
      <c r="E6275" t="n">
        <v>27</v>
      </c>
      <c r="F6275" t="inlineStr">
        <is>
          <t>FA</t>
        </is>
      </c>
      <c r="G6275" t="inlineStr">
        <is>
          <t>FA</t>
        </is>
      </c>
      <c r="H6275" s="30" t="n">
        <v>775000</v>
      </c>
      <c r="I6275" s="31" t="n">
        <v>0</v>
      </c>
      <c r="J6275" s="31" t="n"/>
      <c r="K6275" s="31" t="n">
        <v>0</v>
      </c>
      <c r="L6275" s="32" t="n"/>
      <c r="M6275" s="31" t="n">
        <v>0</v>
      </c>
      <c r="N6275" s="31" t="n">
        <v>0</v>
      </c>
      <c r="O6275" s="31" t="n"/>
      <c r="P6275" s="31" t="n"/>
      <c r="Q6275" s="31" t="n">
        <v>0</v>
      </c>
      <c r="R6275" s="31" t="n"/>
      <c r="S6275" s="32" t="n"/>
      <c r="T6275" s="32" t="n"/>
      <c r="V6275" t="inlineStr">
        <is>
          <t>05gzz</t>
        </is>
      </c>
      <c r="W6275" t="n">
        <v>6402</v>
      </c>
      <c r="Y6275" t="inlineStr">
        <is>
          <t>6ef27ef8-b844-4ba7-8b2e-cd36335db613</t>
        </is>
      </c>
      <c r="Z6275" t="inlineStr">
        <is>
          <t>Mike Hardman (NJD RW)</t>
        </is>
      </c>
    </row>
    <row r="6276">
      <c r="A6276" t="inlineStr">
        <is>
          <t>Mike Hedden</t>
        </is>
      </c>
      <c r="B6276" t="inlineStr">
        <is>
          <t>(N/A)</t>
        </is>
      </c>
      <c r="C6276" t="inlineStr">
        <is>
          <t>LW</t>
        </is>
      </c>
      <c r="D6276" t="inlineStr">
        <is>
          <t>F</t>
        </is>
      </c>
      <c r="E6276" t="n">
        <v>41</v>
      </c>
      <c r="F6276" t="inlineStr">
        <is>
          <t>FA</t>
        </is>
      </c>
      <c r="G6276" t="inlineStr">
        <is>
          <t>FA</t>
        </is>
      </c>
      <c r="H6276" s="30" t="n">
        <v>1</v>
      </c>
      <c r="I6276" s="31" t="n">
        <v>0</v>
      </c>
      <c r="J6276" s="31" t="n"/>
      <c r="K6276" s="31" t="n">
        <v>0</v>
      </c>
      <c r="L6276" s="32" t="n"/>
      <c r="M6276" s="31" t="n">
        <v>0</v>
      </c>
      <c r="N6276" s="31" t="n">
        <v>0</v>
      </c>
      <c r="O6276" s="31" t="n"/>
      <c r="P6276" s="31" t="n"/>
      <c r="Q6276" s="31" t="n">
        <v>0</v>
      </c>
      <c r="R6276" s="31" t="n"/>
      <c r="S6276" s="32" t="n"/>
      <c r="T6276" s="32" t="n"/>
      <c r="V6276" t="inlineStr">
        <is>
          <t>038ii</t>
        </is>
      </c>
      <c r="X6276" t="n">
        <v>6223</v>
      </c>
      <c r="Z6276" t="inlineStr">
        <is>
          <t>Mike Hedden ((N/A) LW)</t>
        </is>
      </c>
    </row>
    <row r="6277">
      <c r="A6277" t="inlineStr">
        <is>
          <t>Mike Hoeffel</t>
        </is>
      </c>
      <c r="B6277" t="inlineStr">
        <is>
          <t>(N/A)</t>
        </is>
      </c>
      <c r="C6277" t="inlineStr">
        <is>
          <t>LW</t>
        </is>
      </c>
      <c r="D6277" t="inlineStr">
        <is>
          <t>F</t>
        </is>
      </c>
      <c r="E6277" t="n">
        <v>37</v>
      </c>
      <c r="F6277" t="inlineStr">
        <is>
          <t>FA</t>
        </is>
      </c>
      <c r="G6277" t="inlineStr">
        <is>
          <t>FA</t>
        </is>
      </c>
      <c r="H6277" s="30" t="n">
        <v>1</v>
      </c>
      <c r="I6277" s="31" t="n">
        <v>0</v>
      </c>
      <c r="J6277" s="31" t="n"/>
      <c r="K6277" s="31" t="n">
        <v>0</v>
      </c>
      <c r="L6277" s="32" t="n"/>
      <c r="M6277" s="31" t="n">
        <v>0</v>
      </c>
      <c r="N6277" s="31" t="n">
        <v>0</v>
      </c>
      <c r="O6277" s="31" t="n"/>
      <c r="P6277" s="31" t="n"/>
      <c r="Q6277" s="31" t="n">
        <v>0</v>
      </c>
      <c r="R6277" s="31" t="n"/>
      <c r="S6277" s="32" t="n"/>
      <c r="T6277" s="32" t="n"/>
      <c r="V6277" t="inlineStr">
        <is>
          <t>01n7p</t>
        </is>
      </c>
      <c r="W6277" t="n">
        <v>2840</v>
      </c>
      <c r="X6277" t="n">
        <v>5271</v>
      </c>
      <c r="Z6277" t="inlineStr">
        <is>
          <t>Mike Hoeffel ((N/A) LW)</t>
        </is>
      </c>
    </row>
    <row r="6278">
      <c r="A6278" t="inlineStr">
        <is>
          <t>Mike Hoffman</t>
        </is>
      </c>
      <c r="B6278" t="inlineStr">
        <is>
          <t>(N/A)</t>
        </is>
      </c>
      <c r="C6278" t="inlineStr">
        <is>
          <t>LW</t>
        </is>
      </c>
      <c r="D6278" t="inlineStr">
        <is>
          <t>F</t>
        </is>
      </c>
      <c r="E6278" t="n">
        <v>36</v>
      </c>
      <c r="F6278" t="inlineStr">
        <is>
          <t>FA</t>
        </is>
      </c>
      <c r="G6278" t="inlineStr">
        <is>
          <t>FA</t>
        </is>
      </c>
      <c r="H6278" s="30" t="n">
        <v>1</v>
      </c>
      <c r="I6278" s="31" t="n">
        <v>0</v>
      </c>
      <c r="J6278" s="31" t="n"/>
      <c r="K6278" s="31" t="n">
        <v>0</v>
      </c>
      <c r="L6278" s="32" t="n"/>
      <c r="M6278" s="31" t="n">
        <v>0</v>
      </c>
      <c r="N6278" s="31" t="n">
        <v>0</v>
      </c>
      <c r="O6278" s="31" t="n"/>
      <c r="P6278" s="31" t="n"/>
      <c r="Q6278" s="31" t="n">
        <v>0</v>
      </c>
      <c r="R6278" s="31" t="n"/>
      <c r="S6278" s="32" t="n"/>
      <c r="T6278" s="32" t="n"/>
      <c r="V6278" t="inlineStr">
        <is>
          <t>01mnq</t>
        </is>
      </c>
      <c r="W6278" t="n">
        <v>3602</v>
      </c>
      <c r="X6278" t="n">
        <v>4805</v>
      </c>
      <c r="Y6278" t="inlineStr">
        <is>
          <t>42f715ab-0f24-11e2-8525-18a905767e44</t>
        </is>
      </c>
      <c r="Z6278" t="inlineStr">
        <is>
          <t>Mike Hoffman ((N/A) LW)</t>
        </is>
      </c>
    </row>
    <row r="6279">
      <c r="A6279" t="inlineStr">
        <is>
          <t>Mike Keenan</t>
        </is>
      </c>
      <c r="B6279" t="inlineStr">
        <is>
          <t>(N/A)</t>
        </is>
      </c>
      <c r="C6279" t="inlineStr">
        <is>
          <t>D</t>
        </is>
      </c>
      <c r="D6279" t="inlineStr">
        <is>
          <t>D</t>
        </is>
      </c>
      <c r="E6279" t="n">
        <v>37</v>
      </c>
      <c r="F6279" t="inlineStr">
        <is>
          <t>FA</t>
        </is>
      </c>
      <c r="G6279" t="inlineStr">
        <is>
          <t>FA</t>
        </is>
      </c>
      <c r="H6279" s="30" t="n">
        <v>1</v>
      </c>
      <c r="I6279" s="31" t="n">
        <v>0</v>
      </c>
      <c r="J6279" s="31" t="n"/>
      <c r="K6279" s="31" t="n">
        <v>0</v>
      </c>
      <c r="L6279" s="32" t="n"/>
      <c r="M6279" s="31" t="n">
        <v>0</v>
      </c>
      <c r="N6279" s="31" t="n">
        <v>0</v>
      </c>
      <c r="O6279" s="31" t="n"/>
      <c r="P6279" s="31" t="n"/>
      <c r="Q6279" s="31" t="n">
        <v>0</v>
      </c>
      <c r="R6279" s="31" t="n"/>
      <c r="S6279" s="32" t="n"/>
      <c r="T6279" s="32" t="n"/>
      <c r="V6279" t="inlineStr">
        <is>
          <t>038tc</t>
        </is>
      </c>
      <c r="X6279" t="n">
        <v>6316</v>
      </c>
      <c r="Z6279" t="inlineStr">
        <is>
          <t>Mike Keenan ((N/A) D)</t>
        </is>
      </c>
    </row>
    <row r="6280">
      <c r="A6280" t="inlineStr">
        <is>
          <t>Mike Lee</t>
        </is>
      </c>
      <c r="B6280" t="inlineStr">
        <is>
          <t>(N/A)</t>
        </is>
      </c>
      <c r="C6280" t="inlineStr">
        <is>
          <t>D</t>
        </is>
      </c>
      <c r="D6280" t="inlineStr">
        <is>
          <t>D</t>
        </is>
      </c>
      <c r="E6280" t="n">
        <v>30</v>
      </c>
      <c r="F6280" t="inlineStr">
        <is>
          <t>FA</t>
        </is>
      </c>
      <c r="G6280" t="inlineStr">
        <is>
          <t>FA</t>
        </is>
      </c>
      <c r="H6280" s="30" t="n">
        <v>1</v>
      </c>
      <c r="I6280" s="31" t="n">
        <v>0</v>
      </c>
      <c r="J6280" s="31" t="n"/>
      <c r="K6280" s="31" t="n">
        <v>0</v>
      </c>
      <c r="L6280" s="32" t="n"/>
      <c r="M6280" s="31" t="n">
        <v>0</v>
      </c>
      <c r="N6280" s="31" t="n">
        <v>0</v>
      </c>
      <c r="O6280" s="31" t="n"/>
      <c r="P6280" s="31" t="n"/>
      <c r="Q6280" s="31" t="n">
        <v>0</v>
      </c>
      <c r="R6280" s="31" t="n"/>
      <c r="S6280" s="32" t="n"/>
      <c r="T6280" s="32" t="n"/>
      <c r="V6280" t="inlineStr">
        <is>
          <t>05gb9</t>
        </is>
      </c>
      <c r="Z6280" t="inlineStr">
        <is>
          <t>Mike Lee ((N/A) D)</t>
        </is>
      </c>
    </row>
    <row r="6281">
      <c r="A6281" t="inlineStr">
        <is>
          <t>Mike Lee</t>
        </is>
      </c>
      <c r="B6281" t="inlineStr">
        <is>
          <t>(N/A)</t>
        </is>
      </c>
      <c r="C6281" t="inlineStr">
        <is>
          <t>G</t>
        </is>
      </c>
      <c r="D6281" t="inlineStr">
        <is>
          <t>G</t>
        </is>
      </c>
      <c r="E6281" t="n">
        <v>35</v>
      </c>
      <c r="F6281" t="inlineStr">
        <is>
          <t>FA</t>
        </is>
      </c>
      <c r="G6281" t="inlineStr">
        <is>
          <t>FA</t>
        </is>
      </c>
      <c r="H6281" s="30" t="n">
        <v>1</v>
      </c>
      <c r="I6281" s="31" t="n">
        <v>0</v>
      </c>
      <c r="J6281" s="31" t="n"/>
      <c r="K6281" s="31" t="n">
        <v>0</v>
      </c>
      <c r="L6281" s="32" t="n"/>
      <c r="M6281" s="31" t="n">
        <v>0</v>
      </c>
      <c r="N6281" s="31" t="n">
        <v>0</v>
      </c>
      <c r="O6281" s="31" t="n"/>
      <c r="P6281" s="31" t="n"/>
      <c r="Q6281" s="31" t="n">
        <v>0</v>
      </c>
      <c r="R6281" s="31" t="n"/>
      <c r="S6281" s="32" t="n"/>
      <c r="T6281" s="32" t="n"/>
      <c r="V6281" t="inlineStr">
        <is>
          <t>01gji</t>
        </is>
      </c>
      <c r="W6281" t="n">
        <v>3350</v>
      </c>
      <c r="X6281" t="n">
        <v>5645</v>
      </c>
      <c r="Z6281" t="inlineStr">
        <is>
          <t>Mike Lee ((N/A) G)</t>
        </is>
      </c>
    </row>
    <row r="6282">
      <c r="A6282" t="inlineStr">
        <is>
          <t>Mike Liambas</t>
        </is>
      </c>
      <c r="B6282" t="inlineStr">
        <is>
          <t>(N/A)</t>
        </is>
      </c>
      <c r="C6282" t="inlineStr">
        <is>
          <t>LW</t>
        </is>
      </c>
      <c r="D6282" t="inlineStr">
        <is>
          <t>F</t>
        </is>
      </c>
      <c r="E6282" t="n">
        <v>37</v>
      </c>
      <c r="F6282" t="inlineStr">
        <is>
          <t>FA</t>
        </is>
      </c>
      <c r="G6282" t="inlineStr">
        <is>
          <t>FA</t>
        </is>
      </c>
      <c r="H6282" s="30" t="n">
        <v>1</v>
      </c>
      <c r="I6282" s="31" t="n">
        <v>0</v>
      </c>
      <c r="J6282" s="31" t="n"/>
      <c r="K6282" s="31" t="n">
        <v>0</v>
      </c>
      <c r="L6282" s="32" t="n"/>
      <c r="M6282" s="31" t="n">
        <v>0</v>
      </c>
      <c r="N6282" s="31" t="n">
        <v>0</v>
      </c>
      <c r="O6282" s="31" t="n"/>
      <c r="P6282" s="31" t="n"/>
      <c r="Q6282" s="31" t="n">
        <v>0</v>
      </c>
      <c r="R6282" s="31" t="n"/>
      <c r="S6282" s="32" t="n"/>
      <c r="T6282" s="32" t="n"/>
      <c r="V6282" t="inlineStr">
        <is>
          <t>0385r</t>
        </is>
      </c>
      <c r="W6282" t="n">
        <v>4990</v>
      </c>
      <c r="X6282" t="n">
        <v>6206</v>
      </c>
      <c r="Z6282" t="inlineStr">
        <is>
          <t>Mike Liambas ((N/A) LW)</t>
        </is>
      </c>
    </row>
    <row r="6283">
      <c r="A6283" t="inlineStr">
        <is>
          <t>Mike Little</t>
        </is>
      </c>
      <c r="B6283" t="inlineStr">
        <is>
          <t>(N/A)</t>
        </is>
      </c>
      <c r="C6283" t="inlineStr">
        <is>
          <t>D</t>
        </is>
      </c>
      <c r="D6283" t="inlineStr">
        <is>
          <t>D</t>
        </is>
      </c>
      <c r="E6283" t="n">
        <v>38</v>
      </c>
      <c r="F6283" t="inlineStr">
        <is>
          <t>FA</t>
        </is>
      </c>
      <c r="G6283" t="inlineStr">
        <is>
          <t>FA</t>
        </is>
      </c>
      <c r="H6283" s="30" t="n">
        <v>1</v>
      </c>
      <c r="I6283" s="31" t="n">
        <v>0</v>
      </c>
      <c r="J6283" s="31" t="n"/>
      <c r="K6283" s="31" t="n">
        <v>0</v>
      </c>
      <c r="L6283" s="32" t="n"/>
      <c r="M6283" s="31" t="n">
        <v>0</v>
      </c>
      <c r="N6283" s="31" t="n">
        <v>0</v>
      </c>
      <c r="O6283" s="31" t="n"/>
      <c r="P6283" s="31" t="n"/>
      <c r="Q6283" s="31" t="n">
        <v>0</v>
      </c>
      <c r="R6283" s="31" t="n"/>
      <c r="S6283" s="32" t="n"/>
      <c r="T6283" s="32" t="n"/>
      <c r="V6283" t="inlineStr">
        <is>
          <t>03knj</t>
        </is>
      </c>
      <c r="X6283" t="n">
        <v>6658</v>
      </c>
      <c r="Z6283" t="inlineStr">
        <is>
          <t>Mike Little ((N/A) D)</t>
        </is>
      </c>
    </row>
    <row r="6284">
      <c r="A6284" t="inlineStr">
        <is>
          <t>Mike Lundin</t>
        </is>
      </c>
      <c r="B6284" t="inlineStr">
        <is>
          <t>(N/A)</t>
        </is>
      </c>
      <c r="C6284" t="inlineStr">
        <is>
          <t>D</t>
        </is>
      </c>
      <c r="D6284" t="inlineStr">
        <is>
          <t>D</t>
        </is>
      </c>
      <c r="E6284" t="n">
        <v>41</v>
      </c>
      <c r="F6284" t="inlineStr">
        <is>
          <t>FA</t>
        </is>
      </c>
      <c r="G6284" t="inlineStr">
        <is>
          <t>FA</t>
        </is>
      </c>
      <c r="H6284" s="30" t="n">
        <v>1</v>
      </c>
      <c r="I6284" s="31" t="n">
        <v>0</v>
      </c>
      <c r="J6284" s="31" t="n"/>
      <c r="K6284" s="31" t="n">
        <v>0</v>
      </c>
      <c r="L6284" s="32" t="n"/>
      <c r="M6284" s="31" t="n">
        <v>0</v>
      </c>
      <c r="N6284" s="31" t="n">
        <v>0</v>
      </c>
      <c r="O6284" s="31" t="n"/>
      <c r="P6284" s="31" t="n"/>
      <c r="Q6284" s="31" t="n">
        <v>0</v>
      </c>
      <c r="R6284" s="31" t="n"/>
      <c r="S6284" s="32" t="n"/>
      <c r="T6284" s="32" t="n"/>
      <c r="V6284" t="inlineStr">
        <is>
          <t>0048v</t>
        </is>
      </c>
      <c r="W6284" t="n">
        <v>2228</v>
      </c>
      <c r="X6284" t="n">
        <v>4291</v>
      </c>
      <c r="Z6284" t="inlineStr">
        <is>
          <t>Mike Lundin ((N/A) D)</t>
        </is>
      </c>
    </row>
    <row r="6285">
      <c r="A6285" t="inlineStr">
        <is>
          <t>Mike McMurtry</t>
        </is>
      </c>
      <c r="B6285" t="inlineStr">
        <is>
          <t>(N/A)</t>
        </is>
      </c>
      <c r="C6285" t="inlineStr">
        <is>
          <t>C</t>
        </is>
      </c>
      <c r="D6285" t="inlineStr">
        <is>
          <t>F</t>
        </is>
      </c>
      <c r="E6285" t="n">
        <v>34</v>
      </c>
      <c r="F6285" t="inlineStr">
        <is>
          <t>FA</t>
        </is>
      </c>
      <c r="G6285" t="inlineStr">
        <is>
          <t>FA</t>
        </is>
      </c>
      <c r="H6285" s="30" t="n">
        <v>1</v>
      </c>
      <c r="I6285" s="31" t="n">
        <v>0</v>
      </c>
      <c r="J6285" s="31" t="n"/>
      <c r="K6285" s="31" t="n">
        <v>0</v>
      </c>
      <c r="L6285" s="32" t="n"/>
      <c r="M6285" s="31" t="n">
        <v>0</v>
      </c>
      <c r="N6285" s="31" t="n">
        <v>0</v>
      </c>
      <c r="O6285" s="31" t="n"/>
      <c r="P6285" s="31" t="n"/>
      <c r="Q6285" s="31" t="n">
        <v>0</v>
      </c>
      <c r="R6285" s="31" t="n"/>
      <c r="S6285" s="32" t="n"/>
      <c r="T6285" s="32" t="n"/>
      <c r="V6285" t="inlineStr">
        <is>
          <t>048td</t>
        </is>
      </c>
      <c r="X6285" t="n">
        <v>7370</v>
      </c>
      <c r="Z6285" t="inlineStr">
        <is>
          <t>Mike McMurtry ((N/A) C)</t>
        </is>
      </c>
    </row>
    <row r="6286">
      <c r="A6286" t="inlineStr">
        <is>
          <t>Mike Moore</t>
        </is>
      </c>
      <c r="B6286" t="inlineStr">
        <is>
          <t>(N/A)</t>
        </is>
      </c>
      <c r="C6286" t="inlineStr">
        <is>
          <t>D</t>
        </is>
      </c>
      <c r="D6286" t="inlineStr">
        <is>
          <t>D</t>
        </is>
      </c>
      <c r="E6286" t="n">
        <v>41</v>
      </c>
      <c r="F6286" t="inlineStr">
        <is>
          <t>FA</t>
        </is>
      </c>
      <c r="G6286" t="inlineStr">
        <is>
          <t>FA</t>
        </is>
      </c>
      <c r="H6286" s="30" t="n">
        <v>1</v>
      </c>
      <c r="I6286" s="31" t="n">
        <v>0</v>
      </c>
      <c r="J6286" s="31" t="n"/>
      <c r="K6286" s="31" t="n">
        <v>0</v>
      </c>
      <c r="L6286" s="32" t="n"/>
      <c r="M6286" s="31" t="n">
        <v>0</v>
      </c>
      <c r="N6286" s="31" t="n">
        <v>0</v>
      </c>
      <c r="O6286" s="31" t="n"/>
      <c r="P6286" s="31" t="n"/>
      <c r="Q6286" s="31" t="n">
        <v>0</v>
      </c>
      <c r="R6286" s="31" t="n"/>
      <c r="S6286" s="32" t="n"/>
      <c r="T6286" s="32" t="n"/>
      <c r="V6286" t="inlineStr">
        <is>
          <t>00581</t>
        </is>
      </c>
      <c r="W6286" t="n">
        <v>3184</v>
      </c>
      <c r="X6286" t="n">
        <v>4404</v>
      </c>
      <c r="Z6286" t="inlineStr">
        <is>
          <t>Mike Moore ((N/A) D)</t>
        </is>
      </c>
    </row>
    <row r="6287">
      <c r="A6287" t="inlineStr">
        <is>
          <t>Mike Morris</t>
        </is>
      </c>
      <c r="B6287" t="inlineStr">
        <is>
          <t>(N/A)</t>
        </is>
      </c>
      <c r="C6287" t="inlineStr">
        <is>
          <t>RW</t>
        </is>
      </c>
      <c r="D6287" t="inlineStr">
        <is>
          <t>F</t>
        </is>
      </c>
      <c r="E6287" t="n">
        <v>43</v>
      </c>
      <c r="F6287" t="inlineStr">
        <is>
          <t>FA</t>
        </is>
      </c>
      <c r="G6287" t="inlineStr">
        <is>
          <t>FA</t>
        </is>
      </c>
      <c r="H6287" s="30" t="n">
        <v>1</v>
      </c>
      <c r="I6287" s="31" t="n">
        <v>0</v>
      </c>
      <c r="J6287" s="31" t="n"/>
      <c r="K6287" s="31" t="n">
        <v>0</v>
      </c>
      <c r="L6287" s="32" t="n"/>
      <c r="M6287" s="31" t="n">
        <v>0</v>
      </c>
      <c r="N6287" s="31" t="n">
        <v>0</v>
      </c>
      <c r="O6287" s="31" t="n"/>
      <c r="P6287" s="31" t="n"/>
      <c r="Q6287" s="31" t="n">
        <v>0</v>
      </c>
      <c r="R6287" s="31" t="n"/>
      <c r="S6287" s="32" t="n"/>
      <c r="T6287" s="32" t="n"/>
      <c r="V6287" t="inlineStr">
        <is>
          <t>004nm</t>
        </is>
      </c>
      <c r="W6287" t="n">
        <v>1696</v>
      </c>
      <c r="X6287" t="n">
        <v>3152</v>
      </c>
      <c r="Z6287" t="inlineStr">
        <is>
          <t>Mike Morris ((N/A) RW)</t>
        </is>
      </c>
    </row>
    <row r="6288">
      <c r="A6288" t="inlineStr">
        <is>
          <t>Mike Murphy</t>
        </is>
      </c>
      <c r="B6288" t="inlineStr">
        <is>
          <t>(N/A)</t>
        </is>
      </c>
      <c r="C6288" t="inlineStr">
        <is>
          <t>G</t>
        </is>
      </c>
      <c r="D6288" t="inlineStr">
        <is>
          <t>G</t>
        </is>
      </c>
      <c r="E6288" t="n">
        <v>37</v>
      </c>
      <c r="F6288" t="inlineStr">
        <is>
          <t>FA</t>
        </is>
      </c>
      <c r="G6288" t="inlineStr">
        <is>
          <t>FA</t>
        </is>
      </c>
      <c r="H6288" s="30" t="n">
        <v>1</v>
      </c>
      <c r="I6288" s="31" t="n">
        <v>0</v>
      </c>
      <c r="J6288" s="31" t="n"/>
      <c r="K6288" s="31" t="n">
        <v>0</v>
      </c>
      <c r="L6288" s="32" t="n"/>
      <c r="M6288" s="31" t="n">
        <v>0</v>
      </c>
      <c r="N6288" s="31" t="n">
        <v>0</v>
      </c>
      <c r="O6288" s="31" t="n"/>
      <c r="P6288" s="31" t="n"/>
      <c r="Q6288" s="31" t="n">
        <v>0</v>
      </c>
      <c r="R6288" s="31" t="n"/>
      <c r="S6288" s="32" t="n"/>
      <c r="T6288" s="32" t="n"/>
      <c r="V6288" t="inlineStr">
        <is>
          <t>01c9n</t>
        </is>
      </c>
      <c r="W6288" t="n">
        <v>3199</v>
      </c>
      <c r="X6288" t="n">
        <v>4607</v>
      </c>
      <c r="Z6288" t="inlineStr">
        <is>
          <t>Mike Murphy ((N/A) G)</t>
        </is>
      </c>
    </row>
    <row r="6289">
      <c r="A6289" t="inlineStr">
        <is>
          <t>Mike Richards</t>
        </is>
      </c>
      <c r="B6289" t="inlineStr">
        <is>
          <t>(N/A)</t>
        </is>
      </c>
      <c r="C6289" t="inlineStr">
        <is>
          <t>C</t>
        </is>
      </c>
      <c r="D6289" t="inlineStr">
        <is>
          <t>F</t>
        </is>
      </c>
      <c r="E6289" t="n">
        <v>41</v>
      </c>
      <c r="F6289" t="inlineStr">
        <is>
          <t>FA</t>
        </is>
      </c>
      <c r="G6289" t="inlineStr">
        <is>
          <t>FA</t>
        </is>
      </c>
      <c r="H6289" s="30" t="n">
        <v>1</v>
      </c>
      <c r="I6289" s="31" t="n">
        <v>0</v>
      </c>
      <c r="J6289" s="31" t="n"/>
      <c r="K6289" s="31" t="n">
        <v>0</v>
      </c>
      <c r="L6289" s="32" t="n"/>
      <c r="M6289" s="31" t="n">
        <v>0</v>
      </c>
      <c r="N6289" s="31" t="n">
        <v>0</v>
      </c>
      <c r="O6289" s="31" t="n"/>
      <c r="P6289" s="31" t="n"/>
      <c r="Q6289" s="31" t="n">
        <v>0</v>
      </c>
      <c r="R6289" s="31" t="n"/>
      <c r="S6289" s="32" t="n"/>
      <c r="T6289" s="32" t="n"/>
      <c r="V6289" t="inlineStr">
        <is>
          <t>0043k</t>
        </is>
      </c>
      <c r="W6289" t="n">
        <v>1932</v>
      </c>
      <c r="X6289" t="n">
        <v>3361</v>
      </c>
      <c r="Z6289" t="inlineStr">
        <is>
          <t>Mike Richards ((N/A) C)</t>
        </is>
      </c>
    </row>
    <row r="6290">
      <c r="A6290" t="inlineStr">
        <is>
          <t>Mike Robinson</t>
        </is>
      </c>
      <c r="B6290" t="inlineStr">
        <is>
          <t>SJS</t>
        </is>
      </c>
      <c r="C6290" t="inlineStr">
        <is>
          <t>G</t>
        </is>
      </c>
      <c r="D6290" t="inlineStr">
        <is>
          <t>G</t>
        </is>
      </c>
      <c r="E6290" t="n">
        <v>29</v>
      </c>
      <c r="F6290" t="inlineStr">
        <is>
          <t>FA</t>
        </is>
      </c>
      <c r="G6290" t="inlineStr">
        <is>
          <t>FA</t>
        </is>
      </c>
      <c r="H6290" s="30" t="n">
        <v>1</v>
      </c>
      <c r="I6290" s="31" t="n">
        <v>0</v>
      </c>
      <c r="J6290" s="31" t="n"/>
      <c r="K6290" s="31" t="n">
        <v>0</v>
      </c>
      <c r="L6290" s="32" t="n"/>
      <c r="M6290" s="31" t="n">
        <v>0</v>
      </c>
      <c r="N6290" s="31" t="n">
        <v>0</v>
      </c>
      <c r="O6290" s="31" t="n"/>
      <c r="P6290" s="31" t="n"/>
      <c r="Q6290" s="31" t="n">
        <v>0</v>
      </c>
      <c r="R6290" s="31" t="n"/>
      <c r="S6290" s="32" t="n"/>
      <c r="T6290" s="32" t="n"/>
      <c r="V6290" t="inlineStr">
        <is>
          <t>03rfy</t>
        </is>
      </c>
      <c r="X6290" t="n">
        <v>6828</v>
      </c>
      <c r="Z6290" t="inlineStr">
        <is>
          <t>Mike Robinson (SJS G)</t>
        </is>
      </c>
    </row>
    <row r="6291">
      <c r="A6291" t="inlineStr">
        <is>
          <t>Mike Santorelli</t>
        </is>
      </c>
      <c r="B6291" t="inlineStr">
        <is>
          <t>(N/A)</t>
        </is>
      </c>
      <c r="C6291" t="inlineStr">
        <is>
          <t>C</t>
        </is>
      </c>
      <c r="D6291" t="inlineStr">
        <is>
          <t>F</t>
        </is>
      </c>
      <c r="E6291" t="n">
        <v>40</v>
      </c>
      <c r="F6291" t="inlineStr">
        <is>
          <t>FA</t>
        </is>
      </c>
      <c r="G6291" t="inlineStr">
        <is>
          <t>FA</t>
        </is>
      </c>
      <c r="H6291" s="30" t="n">
        <v>1</v>
      </c>
      <c r="I6291" s="31" t="n">
        <v>0</v>
      </c>
      <c r="J6291" s="31" t="n"/>
      <c r="K6291" s="31" t="n">
        <v>0</v>
      </c>
      <c r="L6291" s="32" t="n"/>
      <c r="M6291" s="31" t="n">
        <v>0</v>
      </c>
      <c r="N6291" s="31" t="n">
        <v>0</v>
      </c>
      <c r="O6291" s="31" t="n"/>
      <c r="P6291" s="31" t="n"/>
      <c r="Q6291" s="31" t="n">
        <v>0</v>
      </c>
      <c r="R6291" s="31" t="n"/>
      <c r="S6291" s="32" t="n"/>
      <c r="T6291" s="32" t="n"/>
      <c r="V6291" t="inlineStr">
        <is>
          <t>003wz</t>
        </is>
      </c>
      <c r="W6291" t="n">
        <v>3143</v>
      </c>
      <c r="X6291" t="n">
        <v>4275</v>
      </c>
      <c r="Z6291" t="inlineStr">
        <is>
          <t>Mike Santorelli ((N/A) C)</t>
        </is>
      </c>
    </row>
    <row r="6292">
      <c r="A6292" t="inlineStr">
        <is>
          <t>Mike Sauer</t>
        </is>
      </c>
      <c r="B6292" t="inlineStr">
        <is>
          <t>(N/A)</t>
        </is>
      </c>
      <c r="C6292" t="inlineStr">
        <is>
          <t>D</t>
        </is>
      </c>
      <c r="D6292" t="inlineStr">
        <is>
          <t>D</t>
        </is>
      </c>
      <c r="E6292" t="n">
        <v>39</v>
      </c>
      <c r="F6292" t="inlineStr">
        <is>
          <t>FA</t>
        </is>
      </c>
      <c r="G6292" t="inlineStr">
        <is>
          <t>FA</t>
        </is>
      </c>
      <c r="H6292" s="30" t="n">
        <v>1</v>
      </c>
      <c r="I6292" s="31" t="n">
        <v>0</v>
      </c>
      <c r="J6292" s="31" t="n"/>
      <c r="K6292" s="31" t="n">
        <v>0</v>
      </c>
      <c r="L6292" s="32" t="n"/>
      <c r="M6292" s="31" t="n">
        <v>0</v>
      </c>
      <c r="N6292" s="31" t="n">
        <v>0</v>
      </c>
      <c r="O6292" s="31" t="n"/>
      <c r="P6292" s="31" t="n"/>
      <c r="Q6292" s="31" t="n">
        <v>0</v>
      </c>
      <c r="R6292" s="31" t="n"/>
      <c r="S6292" s="32" t="n"/>
      <c r="T6292" s="32" t="n"/>
      <c r="V6292" t="inlineStr">
        <is>
          <t>00412</t>
        </is>
      </c>
      <c r="W6292" t="n">
        <v>2337</v>
      </c>
      <c r="X6292" t="n">
        <v>4031</v>
      </c>
      <c r="Z6292" t="inlineStr">
        <is>
          <t>Mike Sauer ((N/A) D)</t>
        </is>
      </c>
    </row>
    <row r="6293">
      <c r="A6293" t="inlineStr">
        <is>
          <t>Mike Sislo</t>
        </is>
      </c>
      <c r="B6293" t="inlineStr">
        <is>
          <t>(N/A)</t>
        </is>
      </c>
      <c r="C6293" t="inlineStr">
        <is>
          <t>RW</t>
        </is>
      </c>
      <c r="D6293" t="inlineStr">
        <is>
          <t>F</t>
        </is>
      </c>
      <c r="E6293" t="n">
        <v>38</v>
      </c>
      <c r="F6293" t="inlineStr">
        <is>
          <t>FA</t>
        </is>
      </c>
      <c r="G6293" t="inlineStr">
        <is>
          <t>FA</t>
        </is>
      </c>
      <c r="H6293" s="30" t="n">
        <v>1</v>
      </c>
      <c r="I6293" s="31" t="n">
        <v>0</v>
      </c>
      <c r="J6293" s="31" t="n"/>
      <c r="K6293" s="31" t="n">
        <v>0</v>
      </c>
      <c r="L6293" s="32" t="n"/>
      <c r="M6293" s="31" t="n">
        <v>0</v>
      </c>
      <c r="N6293" s="31" t="n">
        <v>0</v>
      </c>
      <c r="O6293" s="31" t="n"/>
      <c r="P6293" s="31" t="n"/>
      <c r="Q6293" s="31" t="n">
        <v>0</v>
      </c>
      <c r="R6293" s="31" t="n"/>
      <c r="S6293" s="32" t="n"/>
      <c r="T6293" s="32" t="n"/>
      <c r="V6293" t="inlineStr">
        <is>
          <t>026jt</t>
        </is>
      </c>
      <c r="W6293" t="n">
        <v>3708</v>
      </c>
      <c r="X6293" t="n">
        <v>5296</v>
      </c>
      <c r="Z6293" t="inlineStr">
        <is>
          <t>Mike Sislo ((N/A) RW)</t>
        </is>
      </c>
    </row>
    <row r="6294">
      <c r="A6294" t="inlineStr">
        <is>
          <t>Mike Swift</t>
        </is>
      </c>
      <c r="B6294" t="inlineStr">
        <is>
          <t>(N/A)</t>
        </is>
      </c>
      <c r="C6294" t="inlineStr">
        <is>
          <t>C</t>
        </is>
      </c>
      <c r="D6294" t="inlineStr">
        <is>
          <t>F</t>
        </is>
      </c>
      <c r="E6294" t="n">
        <v>39</v>
      </c>
      <c r="F6294" t="inlineStr">
        <is>
          <t>FA</t>
        </is>
      </c>
      <c r="G6294" t="inlineStr">
        <is>
          <t>FA</t>
        </is>
      </c>
      <c r="H6294" s="30" t="n">
        <v>1</v>
      </c>
      <c r="I6294" s="31" t="n">
        <v>0</v>
      </c>
      <c r="J6294" s="31" t="n"/>
      <c r="K6294" s="31" t="n">
        <v>0</v>
      </c>
      <c r="L6294" s="32" t="n"/>
      <c r="M6294" s="31" t="n">
        <v>0</v>
      </c>
      <c r="N6294" s="31" t="n">
        <v>0</v>
      </c>
      <c r="O6294" s="31" t="n"/>
      <c r="P6294" s="31" t="n"/>
      <c r="Q6294" s="31" t="n">
        <v>0</v>
      </c>
      <c r="R6294" s="31" t="n"/>
      <c r="S6294" s="32" t="n"/>
      <c r="T6294" s="32" t="n"/>
      <c r="V6294" t="inlineStr">
        <is>
          <t>025if</t>
        </is>
      </c>
      <c r="X6294" t="n">
        <v>5250</v>
      </c>
      <c r="Z6294" t="inlineStr">
        <is>
          <t>Mike Swift ((N/A) C)</t>
        </is>
      </c>
    </row>
    <row r="6295">
      <c r="A6295" t="inlineStr">
        <is>
          <t>Mike Testwuide</t>
        </is>
      </c>
      <c r="B6295" t="inlineStr">
        <is>
          <t>(N/A)</t>
        </is>
      </c>
      <c r="C6295" t="inlineStr">
        <is>
          <t>RW</t>
        </is>
      </c>
      <c r="D6295" t="inlineStr">
        <is>
          <t>F</t>
        </is>
      </c>
      <c r="E6295" t="n">
        <v>39</v>
      </c>
      <c r="F6295" t="inlineStr">
        <is>
          <t>FA</t>
        </is>
      </c>
      <c r="G6295" t="inlineStr">
        <is>
          <t>FA</t>
        </is>
      </c>
      <c r="H6295" s="30" t="n">
        <v>1</v>
      </c>
      <c r="I6295" s="31" t="n">
        <v>0</v>
      </c>
      <c r="J6295" s="31" t="n"/>
      <c r="K6295" s="31" t="n">
        <v>0</v>
      </c>
      <c r="L6295" s="32" t="n"/>
      <c r="M6295" s="31" t="n">
        <v>0</v>
      </c>
      <c r="N6295" s="31" t="n">
        <v>0</v>
      </c>
      <c r="O6295" s="31" t="n"/>
      <c r="P6295" s="31" t="n"/>
      <c r="Q6295" s="31" t="n">
        <v>0</v>
      </c>
      <c r="R6295" s="31" t="n"/>
      <c r="S6295" s="32" t="n"/>
      <c r="T6295" s="32" t="n"/>
      <c r="V6295" t="inlineStr">
        <is>
          <t>01swz</t>
        </is>
      </c>
      <c r="X6295" t="n">
        <v>4835</v>
      </c>
      <c r="Z6295" t="inlineStr">
        <is>
          <t>Mike Testwuide ((N/A) RW)</t>
        </is>
      </c>
    </row>
    <row r="6296">
      <c r="A6296" t="inlineStr">
        <is>
          <t>Mike Vecchione</t>
        </is>
      </c>
      <c r="B6296" t="inlineStr">
        <is>
          <t>WSH</t>
        </is>
      </c>
      <c r="C6296" t="inlineStr">
        <is>
          <t>C</t>
        </is>
      </c>
      <c r="D6296" t="inlineStr">
        <is>
          <t>F</t>
        </is>
      </c>
      <c r="E6296" t="n">
        <v>33</v>
      </c>
      <c r="F6296" t="inlineStr">
        <is>
          <t>FA</t>
        </is>
      </c>
      <c r="G6296" t="inlineStr">
        <is>
          <t>FA</t>
        </is>
      </c>
      <c r="H6296" s="30" t="n">
        <v>1</v>
      </c>
      <c r="I6296" s="31" t="n">
        <v>0</v>
      </c>
      <c r="J6296" s="31" t="n"/>
      <c r="K6296" s="31" t="n">
        <v>0</v>
      </c>
      <c r="L6296" s="32" t="n"/>
      <c r="M6296" s="31" t="n">
        <v>0</v>
      </c>
      <c r="N6296" s="31" t="n">
        <v>0</v>
      </c>
      <c r="O6296" s="31" t="n"/>
      <c r="P6296" s="31" t="n"/>
      <c r="Q6296" s="31" t="n">
        <v>0</v>
      </c>
      <c r="R6296" s="31" t="n"/>
      <c r="S6296" s="32" t="n"/>
      <c r="T6296" s="32" t="n"/>
      <c r="V6296" t="inlineStr">
        <is>
          <t>03lrb</t>
        </is>
      </c>
      <c r="W6296" t="n">
        <v>5369</v>
      </c>
      <c r="X6296" t="n">
        <v>7489</v>
      </c>
      <c r="Y6296" t="inlineStr">
        <is>
          <t>e1db1281-7526-4f2a-bb9c-795790ab552b</t>
        </is>
      </c>
      <c r="Z6296" t="inlineStr">
        <is>
          <t>Mike Vecchione (WSH C)</t>
        </is>
      </c>
    </row>
    <row r="6297">
      <c r="A6297" t="inlineStr">
        <is>
          <t>Mike Weber</t>
        </is>
      </c>
      <c r="B6297" t="inlineStr">
        <is>
          <t>(N/A)</t>
        </is>
      </c>
      <c r="C6297" t="inlineStr">
        <is>
          <t>D</t>
        </is>
      </c>
      <c r="D6297" t="inlineStr">
        <is>
          <t>D</t>
        </is>
      </c>
      <c r="E6297" t="n">
        <v>38</v>
      </c>
      <c r="F6297" t="inlineStr">
        <is>
          <t>FA</t>
        </is>
      </c>
      <c r="G6297" t="inlineStr">
        <is>
          <t>FA</t>
        </is>
      </c>
      <c r="H6297" s="30" t="n">
        <v>1</v>
      </c>
      <c r="I6297" s="31" t="n">
        <v>0</v>
      </c>
      <c r="J6297" s="31" t="n"/>
      <c r="K6297" s="31" t="n">
        <v>0</v>
      </c>
      <c r="L6297" s="32" t="n"/>
      <c r="M6297" s="31" t="n">
        <v>0</v>
      </c>
      <c r="N6297" s="31" t="n">
        <v>0</v>
      </c>
      <c r="O6297" s="31" t="n"/>
      <c r="P6297" s="31" t="n"/>
      <c r="Q6297" s="31" t="n">
        <v>0</v>
      </c>
      <c r="R6297" s="31" t="n"/>
      <c r="S6297" s="32" t="n"/>
      <c r="T6297" s="32" t="n"/>
      <c r="V6297" t="inlineStr">
        <is>
          <t>003hl</t>
        </is>
      </c>
      <c r="W6297" t="n">
        <v>2607</v>
      </c>
      <c r="X6297" t="n">
        <v>4309</v>
      </c>
      <c r="Z6297" t="inlineStr">
        <is>
          <t>Mike Weber ((N/A) D)</t>
        </is>
      </c>
    </row>
    <row r="6298">
      <c r="A6298" t="inlineStr">
        <is>
          <t>Mike Williamson</t>
        </is>
      </c>
      <c r="B6298" t="inlineStr">
        <is>
          <t>VAN</t>
        </is>
      </c>
      <c r="C6298" t="inlineStr">
        <is>
          <t>D</t>
        </is>
      </c>
      <c r="D6298" t="inlineStr">
        <is>
          <t>D</t>
        </is>
      </c>
      <c r="E6298" t="n">
        <v>33</v>
      </c>
      <c r="F6298" t="inlineStr">
        <is>
          <t>FA</t>
        </is>
      </c>
      <c r="G6298" t="inlineStr">
        <is>
          <t>FA</t>
        </is>
      </c>
      <c r="H6298" s="30" t="n">
        <v>1</v>
      </c>
      <c r="I6298" s="31" t="n">
        <v>0</v>
      </c>
      <c r="J6298" s="31" t="n"/>
      <c r="K6298" s="31" t="n">
        <v>0</v>
      </c>
      <c r="L6298" s="32" t="n"/>
      <c r="M6298" s="31" t="n">
        <v>0</v>
      </c>
      <c r="N6298" s="31" t="n">
        <v>0</v>
      </c>
      <c r="O6298" s="31" t="n"/>
      <c r="P6298" s="31" t="n"/>
      <c r="Q6298" s="31" t="n">
        <v>0</v>
      </c>
      <c r="R6298" s="31" t="n"/>
      <c r="S6298" s="32" t="n"/>
      <c r="T6298" s="32" t="n"/>
      <c r="V6298" t="inlineStr">
        <is>
          <t>031st</t>
        </is>
      </c>
      <c r="Z6298" t="inlineStr">
        <is>
          <t>Mike Williamson (VAN D)</t>
        </is>
      </c>
    </row>
    <row r="6299">
      <c r="A6299" t="inlineStr">
        <is>
          <t>Mike Winther</t>
        </is>
      </c>
      <c r="B6299" t="inlineStr">
        <is>
          <t>DAL</t>
        </is>
      </c>
      <c r="C6299" t="inlineStr">
        <is>
          <t>C</t>
        </is>
      </c>
      <c r="D6299" t="inlineStr">
        <is>
          <t>F</t>
        </is>
      </c>
      <c r="E6299" t="n">
        <v>32</v>
      </c>
      <c r="F6299" t="inlineStr">
        <is>
          <t>FA</t>
        </is>
      </c>
      <c r="G6299" t="inlineStr">
        <is>
          <t>FA</t>
        </is>
      </c>
      <c r="H6299" s="30" t="n">
        <v>1</v>
      </c>
      <c r="I6299" s="31" t="n">
        <v>0</v>
      </c>
      <c r="J6299" s="31" t="n"/>
      <c r="K6299" s="31" t="n">
        <v>0</v>
      </c>
      <c r="L6299" s="32" t="n"/>
      <c r="M6299" s="31" t="n">
        <v>0</v>
      </c>
      <c r="N6299" s="31" t="n">
        <v>0</v>
      </c>
      <c r="O6299" s="31" t="n"/>
      <c r="P6299" s="31" t="n"/>
      <c r="Q6299" s="31" t="n">
        <v>0</v>
      </c>
      <c r="R6299" s="31" t="n"/>
      <c r="S6299" s="32" t="n"/>
      <c r="T6299" s="32" t="n"/>
      <c r="V6299" t="inlineStr">
        <is>
          <t>02npf</t>
        </is>
      </c>
      <c r="W6299" t="n">
        <v>4003</v>
      </c>
      <c r="Z6299" t="inlineStr">
        <is>
          <t>Mike Winther (DAL C)</t>
        </is>
      </c>
    </row>
    <row r="6300">
      <c r="A6300" t="inlineStr">
        <is>
          <t>Mikey Berchild</t>
        </is>
      </c>
      <c r="B6300" t="inlineStr">
        <is>
          <t>CAR</t>
        </is>
      </c>
      <c r="C6300" t="inlineStr">
        <is>
          <t>LW</t>
        </is>
      </c>
      <c r="D6300" t="inlineStr">
        <is>
          <t>F</t>
        </is>
      </c>
      <c r="E6300" t="n">
        <v>18</v>
      </c>
      <c r="F6300" t="inlineStr">
        <is>
          <t>FA</t>
        </is>
      </c>
      <c r="G6300" t="inlineStr">
        <is>
          <t>FA</t>
        </is>
      </c>
      <c r="H6300" s="30" t="n">
        <v>1</v>
      </c>
      <c r="I6300" s="31" t="n">
        <v>0</v>
      </c>
      <c r="J6300" s="31" t="n"/>
      <c r="K6300" s="31" t="n">
        <v>0</v>
      </c>
      <c r="L6300" s="32" t="n"/>
      <c r="M6300" s="31" t="n">
        <v>0</v>
      </c>
      <c r="N6300" s="31" t="n">
        <v>0</v>
      </c>
      <c r="O6300" s="31" t="n"/>
      <c r="P6300" s="31" t="n"/>
      <c r="Q6300" s="31" t="n">
        <v>0</v>
      </c>
      <c r="R6300" s="31" t="n"/>
      <c r="S6300" s="32" t="n"/>
      <c r="T6300" s="32" t="n"/>
      <c r="V6300" t="inlineStr">
        <is>
          <t>06pkj</t>
        </is>
      </c>
      <c r="W6300" t="n">
        <v>7716</v>
      </c>
      <c r="Y6300" t="inlineStr">
        <is>
          <t>fda12f87-ef6b-4cb6-a25a-b611e022fbdb</t>
        </is>
      </c>
      <c r="Z6300" t="inlineStr">
        <is>
          <t>Mikey Berchild (CAR LW)</t>
        </is>
      </c>
    </row>
    <row r="6301">
      <c r="A6301" t="inlineStr">
        <is>
          <t>Mikey Milne</t>
        </is>
      </c>
      <c r="B6301" t="inlineStr">
        <is>
          <t>(N/A)</t>
        </is>
      </c>
      <c r="C6301" t="inlineStr">
        <is>
          <t>LW</t>
        </is>
      </c>
      <c r="D6301" t="inlineStr">
        <is>
          <t>F</t>
        </is>
      </c>
      <c r="E6301" t="n">
        <v>23</v>
      </c>
      <c r="F6301" t="inlineStr">
        <is>
          <t>FA</t>
        </is>
      </c>
      <c r="G6301" t="inlineStr">
        <is>
          <t>FA</t>
        </is>
      </c>
      <c r="H6301" s="30" t="n">
        <v>1</v>
      </c>
      <c r="I6301" s="31" t="n">
        <v>0</v>
      </c>
      <c r="J6301" s="31" t="n"/>
      <c r="K6301" s="31" t="n">
        <v>0</v>
      </c>
      <c r="L6301" s="32" t="n"/>
      <c r="M6301" s="31" t="n">
        <v>0</v>
      </c>
      <c r="N6301" s="31" t="n">
        <v>0</v>
      </c>
      <c r="O6301" s="31" t="n"/>
      <c r="P6301" s="31" t="n"/>
      <c r="Q6301" s="31" t="n">
        <v>0</v>
      </c>
      <c r="R6301" s="31" t="n"/>
      <c r="S6301" s="32" t="n"/>
      <c r="T6301" s="32" t="n"/>
      <c r="V6301" t="inlineStr">
        <is>
          <t>05uby</t>
        </is>
      </c>
      <c r="W6301" t="n">
        <v>6766</v>
      </c>
      <c r="Y6301" t="inlineStr">
        <is>
          <t>676edaa0-3959-4870-89c1-8a14ea9668ee</t>
        </is>
      </c>
      <c r="Z6301" t="inlineStr">
        <is>
          <t>Mikey Milne ((N/A) LW)</t>
        </is>
      </c>
    </row>
    <row r="6302">
      <c r="A6302" t="inlineStr">
        <is>
          <t>Mikhail Abramov</t>
        </is>
      </c>
      <c r="B6302" t="inlineStr">
        <is>
          <t>STL</t>
        </is>
      </c>
      <c r="C6302" t="inlineStr">
        <is>
          <t>C</t>
        </is>
      </c>
      <c r="D6302" t="inlineStr">
        <is>
          <t>F</t>
        </is>
      </c>
      <c r="E6302" t="n">
        <v>25</v>
      </c>
      <c r="F6302" t="inlineStr">
        <is>
          <t>T</t>
        </is>
      </c>
      <c r="G6302" t="inlineStr">
        <is>
          <t>The Last Place Lukes</t>
        </is>
      </c>
      <c r="H6302" s="30" t="n">
        <v>1</v>
      </c>
      <c r="I6302" s="31" t="n">
        <v>0</v>
      </c>
      <c r="J6302" s="31" t="n"/>
      <c r="K6302" s="31" t="n">
        <v>0</v>
      </c>
      <c r="L6302" s="32" t="n"/>
      <c r="M6302" s="31" t="n">
        <v>0</v>
      </c>
      <c r="N6302" s="31" t="n">
        <v>0</v>
      </c>
      <c r="O6302" s="31" t="n"/>
      <c r="P6302" s="31" t="n"/>
      <c r="Q6302" s="31" t="n">
        <v>0</v>
      </c>
      <c r="R6302" s="31" t="n"/>
      <c r="S6302" s="32" t="n"/>
      <c r="T6302" s="32" t="n"/>
      <c r="V6302" t="inlineStr">
        <is>
          <t>04zr6</t>
        </is>
      </c>
      <c r="W6302" t="n">
        <v>6106</v>
      </c>
      <c r="X6302" t="n">
        <v>8393</v>
      </c>
      <c r="Y6302" t="inlineStr">
        <is>
          <t>cfd10937-c577-401c-aee2-d11637b63f32</t>
        </is>
      </c>
      <c r="Z6302" t="inlineStr">
        <is>
          <t>Mikhail Abramov (STL C)</t>
        </is>
      </c>
    </row>
    <row r="6303">
      <c r="A6303" t="inlineStr">
        <is>
          <t>Mikhail Berdin</t>
        </is>
      </c>
      <c r="B6303" t="inlineStr">
        <is>
          <t>(N/A)</t>
        </is>
      </c>
      <c r="C6303" t="inlineStr">
        <is>
          <t>G</t>
        </is>
      </c>
      <c r="D6303" t="inlineStr">
        <is>
          <t>G</t>
        </is>
      </c>
      <c r="E6303" t="n">
        <v>28</v>
      </c>
      <c r="F6303" t="inlineStr">
        <is>
          <t>FA</t>
        </is>
      </c>
      <c r="G6303" t="inlineStr">
        <is>
          <t>FA</t>
        </is>
      </c>
      <c r="H6303" s="30" t="n">
        <v>1</v>
      </c>
      <c r="I6303" s="31" t="n">
        <v>0</v>
      </c>
      <c r="J6303" s="31" t="n"/>
      <c r="K6303" s="31" t="n">
        <v>0</v>
      </c>
      <c r="L6303" s="32" t="n"/>
      <c r="M6303" s="31" t="n">
        <v>0</v>
      </c>
      <c r="N6303" s="31" t="n">
        <v>0</v>
      </c>
      <c r="O6303" s="31" t="n"/>
      <c r="P6303" s="31" t="n"/>
      <c r="Q6303" s="31" t="n">
        <v>0</v>
      </c>
      <c r="R6303" s="31" t="n"/>
      <c r="S6303" s="32" t="n"/>
      <c r="T6303" s="32" t="n"/>
      <c r="V6303" t="inlineStr">
        <is>
          <t>042y9</t>
        </is>
      </c>
      <c r="W6303" t="n">
        <v>5822</v>
      </c>
      <c r="X6303" t="n">
        <v>7262</v>
      </c>
      <c r="Y6303" t="inlineStr">
        <is>
          <t>a133ed8d-3a6a-43a3-9943-8ad968244b3b</t>
        </is>
      </c>
      <c r="Z6303" t="inlineStr">
        <is>
          <t>Mikhail Berdin ((N/A) G)</t>
        </is>
      </c>
    </row>
    <row r="6304">
      <c r="A6304" t="inlineStr">
        <is>
          <t>Mikhail Bitsadze</t>
        </is>
      </c>
      <c r="B6304" t="inlineStr">
        <is>
          <t>(N/A)</t>
        </is>
      </c>
      <c r="C6304" t="inlineStr">
        <is>
          <t>LW</t>
        </is>
      </c>
      <c r="D6304" t="inlineStr">
        <is>
          <t>F</t>
        </is>
      </c>
      <c r="E6304" t="n">
        <v>26</v>
      </c>
      <c r="F6304" t="inlineStr">
        <is>
          <t>FA</t>
        </is>
      </c>
      <c r="G6304" t="inlineStr">
        <is>
          <t>FA</t>
        </is>
      </c>
      <c r="H6304" s="30" t="n">
        <v>1</v>
      </c>
      <c r="I6304" s="31" t="n">
        <v>0</v>
      </c>
      <c r="J6304" s="31" t="n"/>
      <c r="K6304" s="31" t="n">
        <v>0</v>
      </c>
      <c r="L6304" s="32" t="n"/>
      <c r="M6304" s="31" t="n">
        <v>0</v>
      </c>
      <c r="N6304" s="31" t="n">
        <v>0</v>
      </c>
      <c r="O6304" s="31" t="n"/>
      <c r="P6304" s="31" t="n"/>
      <c r="Q6304" s="31" t="n">
        <v>0</v>
      </c>
      <c r="R6304" s="31" t="n"/>
      <c r="S6304" s="32" t="n"/>
      <c r="T6304" s="32" t="n"/>
      <c r="V6304" t="inlineStr">
        <is>
          <t>04rfi</t>
        </is>
      </c>
      <c r="Z6304" t="inlineStr">
        <is>
          <t>Mikhail Bitsadze ((N/A) LW)</t>
        </is>
      </c>
    </row>
    <row r="6305">
      <c r="A6305" t="inlineStr">
        <is>
          <t>Mikhail Cherepanov</t>
        </is>
      </c>
      <c r="B6305" t="inlineStr">
        <is>
          <t>DAL</t>
        </is>
      </c>
      <c r="C6305" t="inlineStr">
        <is>
          <t>D</t>
        </is>
      </c>
      <c r="D6305" t="inlineStr">
        <is>
          <t>D</t>
        </is>
      </c>
      <c r="E6305" t="n">
        <v>18</v>
      </c>
      <c r="F6305" t="inlineStr">
        <is>
          <t>FA</t>
        </is>
      </c>
      <c r="G6305" t="inlineStr">
        <is>
          <t>FA</t>
        </is>
      </c>
      <c r="H6305" s="30" t="n">
        <v>1</v>
      </c>
      <c r="I6305" s="31" t="n">
        <v>0</v>
      </c>
      <c r="J6305" s="31" t="n"/>
      <c r="K6305" s="31" t="n">
        <v>0</v>
      </c>
      <c r="L6305" s="32" t="n"/>
      <c r="M6305" s="31" t="n">
        <v>0</v>
      </c>
      <c r="N6305" s="31" t="n">
        <v>0</v>
      </c>
      <c r="O6305" s="31" t="n"/>
      <c r="P6305" s="31" t="n"/>
      <c r="Q6305" s="31" t="n">
        <v>0</v>
      </c>
      <c r="R6305" s="31" t="n"/>
      <c r="S6305" s="32" t="n"/>
      <c r="T6305" s="32" t="n"/>
      <c r="V6305" t="inlineStr">
        <is>
          <t>076y1</t>
        </is>
      </c>
      <c r="Y6305" t="inlineStr">
        <is>
          <t>570f2d8e-7542-4770-a60f-790952fdbdd8</t>
        </is>
      </c>
      <c r="Z6305" t="inlineStr">
        <is>
          <t>Mikhail Cherepanov (DAL D)</t>
        </is>
      </c>
    </row>
    <row r="6306">
      <c r="A6306" t="inlineStr">
        <is>
          <t>Mikhail Fyodorov</t>
        </is>
      </c>
      <c r="B6306" t="inlineStr">
        <is>
          <t>STL</t>
        </is>
      </c>
      <c r="C6306" t="inlineStr">
        <is>
          <t>RW</t>
        </is>
      </c>
      <c r="D6306" t="inlineStr">
        <is>
          <t>F</t>
        </is>
      </c>
      <c r="E6306" t="n">
        <v>19</v>
      </c>
      <c r="F6306" t="inlineStr">
        <is>
          <t>FA</t>
        </is>
      </c>
      <c r="G6306" t="inlineStr">
        <is>
          <t>FA</t>
        </is>
      </c>
      <c r="H6306" s="30" t="n">
        <v>1</v>
      </c>
      <c r="I6306" s="31" t="n">
        <v>0</v>
      </c>
      <c r="J6306" s="31" t="n"/>
      <c r="K6306" s="31" t="n">
        <v>0</v>
      </c>
      <c r="L6306" s="32" t="n"/>
      <c r="M6306" s="31" t="n">
        <v>0</v>
      </c>
      <c r="N6306" s="31" t="n">
        <v>0</v>
      </c>
      <c r="O6306" s="31" t="n"/>
      <c r="P6306" s="31" t="n"/>
      <c r="Q6306" s="31" t="n">
        <v>0</v>
      </c>
      <c r="R6306" s="31" t="n"/>
      <c r="S6306" s="32" t="n"/>
      <c r="T6306" s="32" t="n"/>
      <c r="V6306" t="inlineStr">
        <is>
          <t>06xxg</t>
        </is>
      </c>
      <c r="Y6306" t="inlineStr">
        <is>
          <t>803ad7da-3634-40e8-a5c2-bf2db50c8990</t>
        </is>
      </c>
      <c r="Z6306" t="inlineStr">
        <is>
          <t>Mikhail Fyodorov (STL RW)</t>
        </is>
      </c>
    </row>
    <row r="6307">
      <c r="A6307" t="inlineStr">
        <is>
          <t>Mikhail Grigorenko</t>
        </is>
      </c>
      <c r="B6307" t="inlineStr">
        <is>
          <t>(N/A)</t>
        </is>
      </c>
      <c r="C6307" t="inlineStr">
        <is>
          <t>RW</t>
        </is>
      </c>
      <c r="D6307" t="inlineStr">
        <is>
          <t>F</t>
        </is>
      </c>
      <c r="E6307" t="n">
        <v>32</v>
      </c>
      <c r="F6307" t="inlineStr">
        <is>
          <t>FA</t>
        </is>
      </c>
      <c r="G6307" t="inlineStr">
        <is>
          <t>FA</t>
        </is>
      </c>
      <c r="H6307" s="30" t="n">
        <v>1</v>
      </c>
      <c r="I6307" s="31" t="n">
        <v>0</v>
      </c>
      <c r="J6307" s="31" t="n"/>
      <c r="K6307" s="31" t="n">
        <v>0</v>
      </c>
      <c r="L6307" s="32" t="n"/>
      <c r="M6307" s="31" t="n">
        <v>0</v>
      </c>
      <c r="N6307" s="31" t="n">
        <v>0</v>
      </c>
      <c r="O6307" s="31" t="n"/>
      <c r="P6307" s="31" t="n"/>
      <c r="Q6307" s="31" t="n">
        <v>0</v>
      </c>
      <c r="R6307" s="31" t="n"/>
      <c r="S6307" s="32" t="n"/>
      <c r="T6307" s="32" t="n"/>
      <c r="V6307" t="inlineStr">
        <is>
          <t>02b78</t>
        </is>
      </c>
      <c r="W6307" t="n">
        <v>3911</v>
      </c>
      <c r="X6307" t="n">
        <v>5692</v>
      </c>
      <c r="Y6307" t="inlineStr">
        <is>
          <t>58a5ab27-6327-11e2-9e6b-f4ce4684ea4c</t>
        </is>
      </c>
      <c r="Z6307" t="inlineStr">
        <is>
          <t>Mikhail Grigorenko ((N/A) RW)</t>
        </is>
      </c>
    </row>
    <row r="6308">
      <c r="A6308" t="inlineStr">
        <is>
          <t>Mikhail Grigoryev</t>
        </is>
      </c>
      <c r="B6308" t="inlineStr">
        <is>
          <t>(N/A)</t>
        </is>
      </c>
      <c r="C6308" t="inlineStr">
        <is>
          <t>D</t>
        </is>
      </c>
      <c r="D6308" t="inlineStr">
        <is>
          <t>D</t>
        </is>
      </c>
      <c r="E6308" t="n">
        <v>35</v>
      </c>
      <c r="F6308" t="inlineStr">
        <is>
          <t>FA</t>
        </is>
      </c>
      <c r="G6308" t="inlineStr">
        <is>
          <t>FA</t>
        </is>
      </c>
      <c r="H6308" s="30" t="n">
        <v>1</v>
      </c>
      <c r="I6308" s="31" t="n">
        <v>0</v>
      </c>
      <c r="J6308" s="31" t="n"/>
      <c r="K6308" s="31" t="n">
        <v>0</v>
      </c>
      <c r="L6308" s="32" t="n"/>
      <c r="M6308" s="31" t="n">
        <v>0</v>
      </c>
      <c r="N6308" s="31" t="n">
        <v>0</v>
      </c>
      <c r="O6308" s="31" t="n"/>
      <c r="P6308" s="31" t="n"/>
      <c r="Q6308" s="31" t="n">
        <v>0</v>
      </c>
      <c r="R6308" s="31" t="n"/>
      <c r="S6308" s="32" t="n"/>
      <c r="T6308" s="32" t="n"/>
      <c r="V6308" t="inlineStr">
        <is>
          <t>048yb</t>
        </is>
      </c>
      <c r="X6308" t="n">
        <v>7440</v>
      </c>
      <c r="Z6308" t="inlineStr">
        <is>
          <t>Mikhail Grigoryev ((N/A) D)</t>
        </is>
      </c>
    </row>
    <row r="6309">
      <c r="A6309" t="inlineStr">
        <is>
          <t>Mikhail Gulyayev</t>
        </is>
      </c>
      <c r="B6309" t="inlineStr">
        <is>
          <t>COL</t>
        </is>
      </c>
      <c r="C6309" t="inlineStr">
        <is>
          <t>D</t>
        </is>
      </c>
      <c r="D6309" t="inlineStr">
        <is>
          <t>D</t>
        </is>
      </c>
      <c r="E6309" t="n">
        <v>21</v>
      </c>
      <c r="F6309" t="inlineStr">
        <is>
          <t>T</t>
        </is>
      </c>
      <c r="G6309" t="inlineStr">
        <is>
          <t>Brown Noesen</t>
        </is>
      </c>
      <c r="H6309" s="30" t="n">
        <v>1</v>
      </c>
      <c r="I6309" s="31" t="n">
        <v>0</v>
      </c>
      <c r="J6309" s="31" t="n"/>
      <c r="K6309" s="31" t="n">
        <v>0</v>
      </c>
      <c r="L6309" s="32" t="n"/>
      <c r="M6309" s="31" t="n">
        <v>0</v>
      </c>
      <c r="N6309" s="31" t="n">
        <v>0</v>
      </c>
      <c r="O6309" s="31" t="n"/>
      <c r="P6309" s="31" t="n"/>
      <c r="Q6309" s="31" t="n">
        <v>0</v>
      </c>
      <c r="R6309" s="31" t="n"/>
      <c r="S6309" s="32" t="n"/>
      <c r="T6309" s="32" t="n"/>
      <c r="V6309" t="inlineStr">
        <is>
          <t>05yfk</t>
        </is>
      </c>
      <c r="W6309" t="n">
        <v>6945</v>
      </c>
      <c r="Y6309" t="inlineStr">
        <is>
          <t>19792822-c517-40cf-8514-abaa288f41ef</t>
        </is>
      </c>
      <c r="Z6309" t="inlineStr">
        <is>
          <t>Mikhail Gulyayev (COL D)</t>
        </is>
      </c>
    </row>
    <row r="6310">
      <c r="A6310" t="inlineStr">
        <is>
          <t>Mikhail Ilyin</t>
        </is>
      </c>
      <c r="B6310" t="inlineStr">
        <is>
          <t>PIT</t>
        </is>
      </c>
      <c r="C6310" t="inlineStr">
        <is>
          <t>RW</t>
        </is>
      </c>
      <c r="D6310" t="inlineStr">
        <is>
          <t>F</t>
        </is>
      </c>
      <c r="E6310" t="n">
        <v>21</v>
      </c>
      <c r="F6310" t="inlineStr">
        <is>
          <t>FA</t>
        </is>
      </c>
      <c r="G6310" t="inlineStr">
        <is>
          <t>FA</t>
        </is>
      </c>
      <c r="H6310" s="30" t="n">
        <v>851667</v>
      </c>
      <c r="I6310" s="31" t="n">
        <v>0</v>
      </c>
      <c r="J6310" s="31" t="n"/>
      <c r="K6310" s="31" t="n">
        <v>0</v>
      </c>
      <c r="L6310" s="32" t="n"/>
      <c r="M6310" s="31" t="n">
        <v>0</v>
      </c>
      <c r="N6310" s="31" t="n">
        <v>0</v>
      </c>
      <c r="O6310" s="31" t="n"/>
      <c r="P6310" s="31" t="n"/>
      <c r="Q6310" s="31" t="n">
        <v>0</v>
      </c>
      <c r="R6310" s="31" t="n"/>
      <c r="S6310" s="32" t="n"/>
      <c r="T6310" s="32" t="n"/>
      <c r="V6310" t="inlineStr">
        <is>
          <t>06clb</t>
        </is>
      </c>
      <c r="W6310" t="n">
        <v>7377</v>
      </c>
      <c r="Y6310" t="inlineStr">
        <is>
          <t>0ecbcf42-70b5-43bb-b289-454fa23d5634</t>
        </is>
      </c>
      <c r="Z6310" t="inlineStr">
        <is>
          <t>Mikhail Ilyin (PIT RW)</t>
        </is>
      </c>
    </row>
    <row r="6311">
      <c r="A6311" t="inlineStr">
        <is>
          <t>Mikhail Maltsev</t>
        </is>
      </c>
      <c r="B6311" t="inlineStr">
        <is>
          <t>LAK</t>
        </is>
      </c>
      <c r="C6311" t="inlineStr">
        <is>
          <t>LW</t>
        </is>
      </c>
      <c r="D6311" t="inlineStr">
        <is>
          <t>F</t>
        </is>
      </c>
      <c r="E6311" t="n">
        <v>28</v>
      </c>
      <c r="F6311" t="inlineStr">
        <is>
          <t>FA</t>
        </is>
      </c>
      <c r="G6311" t="inlineStr">
        <is>
          <t>FA</t>
        </is>
      </c>
      <c r="H6311" s="30" t="n">
        <v>1</v>
      </c>
      <c r="I6311" s="31" t="n">
        <v>0</v>
      </c>
      <c r="J6311" s="31" t="n"/>
      <c r="K6311" s="31" t="n">
        <v>0</v>
      </c>
      <c r="L6311" s="32" t="n"/>
      <c r="M6311" s="31" t="n">
        <v>0</v>
      </c>
      <c r="N6311" s="31" t="n">
        <v>0</v>
      </c>
      <c r="O6311" s="31" t="n"/>
      <c r="P6311" s="31" t="n"/>
      <c r="Q6311" s="31" t="n">
        <v>0</v>
      </c>
      <c r="R6311" s="31" t="n"/>
      <c r="S6311" s="32" t="n"/>
      <c r="T6311" s="32" t="n"/>
      <c r="V6311" t="inlineStr">
        <is>
          <t>042ww</t>
        </is>
      </c>
      <c r="W6311" t="n">
        <v>6074</v>
      </c>
      <c r="X6311" t="n">
        <v>7209</v>
      </c>
      <c r="Y6311" t="inlineStr">
        <is>
          <t>ed614e03-667a-4910-b5be-77b94f2bb80c</t>
        </is>
      </c>
      <c r="Z6311" t="inlineStr">
        <is>
          <t>Mikhail Maltsev (LAK LW)</t>
        </is>
      </c>
    </row>
    <row r="6312">
      <c r="A6312" t="inlineStr">
        <is>
          <t>Mikhail Melikov</t>
        </is>
      </c>
      <c r="B6312" t="inlineStr">
        <is>
          <t>(N/A)</t>
        </is>
      </c>
      <c r="C6312" t="inlineStr">
        <is>
          <t>LW</t>
        </is>
      </c>
      <c r="D6312" t="inlineStr">
        <is>
          <t>F</t>
        </is>
      </c>
      <c r="E6312" t="n">
        <v>19</v>
      </c>
      <c r="F6312" t="inlineStr">
        <is>
          <t>FA</t>
        </is>
      </c>
      <c r="G6312" t="inlineStr">
        <is>
          <t>FA</t>
        </is>
      </c>
      <c r="H6312" s="30" t="n">
        <v>1</v>
      </c>
      <c r="I6312" s="31" t="n">
        <v>0</v>
      </c>
      <c r="J6312" s="31" t="n"/>
      <c r="K6312" s="31" t="n">
        <v>0</v>
      </c>
      <c r="L6312" s="32" t="n"/>
      <c r="M6312" s="31" t="n">
        <v>0</v>
      </c>
      <c r="N6312" s="31" t="n">
        <v>0</v>
      </c>
      <c r="O6312" s="31" t="n"/>
      <c r="P6312" s="31" t="n"/>
      <c r="Q6312" s="31" t="n">
        <v>0</v>
      </c>
      <c r="R6312" s="31" t="n"/>
      <c r="S6312" s="32" t="n"/>
      <c r="T6312" s="32" t="n"/>
      <c r="V6312" t="inlineStr">
        <is>
          <t>078ca</t>
        </is>
      </c>
      <c r="Z6312" t="inlineStr">
        <is>
          <t>Mikhail Melikov ((N/A) LW)</t>
        </is>
      </c>
    </row>
    <row r="6313">
      <c r="A6313" t="inlineStr">
        <is>
          <t>Mikhail Naumenkov</t>
        </is>
      </c>
      <c r="B6313" t="inlineStr">
        <is>
          <t>(N/A)</t>
        </is>
      </c>
      <c r="C6313" t="inlineStr">
        <is>
          <t>D</t>
        </is>
      </c>
      <c r="D6313" t="inlineStr">
        <is>
          <t>D</t>
        </is>
      </c>
      <c r="E6313" t="n">
        <v>33</v>
      </c>
      <c r="F6313" t="inlineStr">
        <is>
          <t>FA</t>
        </is>
      </c>
      <c r="G6313" t="inlineStr">
        <is>
          <t>FA</t>
        </is>
      </c>
      <c r="H6313" s="30" t="n">
        <v>1</v>
      </c>
      <c r="I6313" s="31" t="n">
        <v>0</v>
      </c>
      <c r="J6313" s="31" t="n"/>
      <c r="K6313" s="31" t="n">
        <v>0</v>
      </c>
      <c r="L6313" s="32" t="n"/>
      <c r="M6313" s="31" t="n">
        <v>0</v>
      </c>
      <c r="N6313" s="31" t="n">
        <v>0</v>
      </c>
      <c r="O6313" s="31" t="n"/>
      <c r="P6313" s="31" t="n"/>
      <c r="Q6313" s="31" t="n">
        <v>0</v>
      </c>
      <c r="R6313" s="31" t="n"/>
      <c r="S6313" s="32" t="n"/>
      <c r="T6313" s="32" t="n"/>
      <c r="V6313" t="inlineStr">
        <is>
          <t>03e1t</t>
        </is>
      </c>
      <c r="Z6313" t="inlineStr">
        <is>
          <t>Mikhail Naumenkov ((N/A) D)</t>
        </is>
      </c>
    </row>
    <row r="6314">
      <c r="A6314" t="inlineStr">
        <is>
          <t>Mikhail S. Vorobyov</t>
        </is>
      </c>
      <c r="B6314" t="inlineStr">
        <is>
          <t>(N/A)</t>
        </is>
      </c>
      <c r="C6314" t="inlineStr">
        <is>
          <t>C</t>
        </is>
      </c>
      <c r="D6314" t="inlineStr">
        <is>
          <t>F</t>
        </is>
      </c>
      <c r="E6314" t="n">
        <v>29</v>
      </c>
      <c r="F6314" t="inlineStr">
        <is>
          <t>FA</t>
        </is>
      </c>
      <c r="G6314" t="inlineStr">
        <is>
          <t>FA</t>
        </is>
      </c>
      <c r="H6314" s="30" t="n">
        <v>1</v>
      </c>
      <c r="I6314" s="31" t="n">
        <v>0</v>
      </c>
      <c r="J6314" s="31" t="n"/>
      <c r="K6314" s="31" t="n">
        <v>0</v>
      </c>
      <c r="L6314" s="32" t="n"/>
      <c r="M6314" s="31" t="n">
        <v>0</v>
      </c>
      <c r="N6314" s="31" t="n">
        <v>0</v>
      </c>
      <c r="O6314" s="31" t="n"/>
      <c r="P6314" s="31" t="n"/>
      <c r="Q6314" s="31" t="n">
        <v>0</v>
      </c>
      <c r="R6314" s="31" t="n"/>
      <c r="S6314" s="32" t="n"/>
      <c r="T6314" s="32" t="n"/>
      <c r="V6314" t="inlineStr">
        <is>
          <t>03rga</t>
        </is>
      </c>
      <c r="W6314" t="n">
        <v>5391</v>
      </c>
      <c r="X6314" t="n">
        <v>6846</v>
      </c>
      <c r="Z6314" t="inlineStr">
        <is>
          <t>Mikhail S. Vorobyov ((N/A) C)</t>
        </is>
      </c>
    </row>
    <row r="6315">
      <c r="A6315" t="inlineStr">
        <is>
          <t>Mikhail Shalagin</t>
        </is>
      </c>
      <c r="B6315" t="inlineStr">
        <is>
          <t>TBL</t>
        </is>
      </c>
      <c r="C6315" t="inlineStr">
        <is>
          <t>LW</t>
        </is>
      </c>
      <c r="D6315" t="inlineStr">
        <is>
          <t>F</t>
        </is>
      </c>
      <c r="E6315" t="n">
        <v>27</v>
      </c>
      <c r="F6315" t="inlineStr">
        <is>
          <t>FA</t>
        </is>
      </c>
      <c r="G6315" t="inlineStr">
        <is>
          <t>FA</t>
        </is>
      </c>
      <c r="H6315" s="30" t="n">
        <v>1</v>
      </c>
      <c r="I6315" s="31" t="n">
        <v>0</v>
      </c>
      <c r="J6315" s="31" t="n"/>
      <c r="K6315" s="31" t="n">
        <v>0</v>
      </c>
      <c r="L6315" s="32" t="n"/>
      <c r="M6315" s="31" t="n">
        <v>0</v>
      </c>
      <c r="N6315" s="31" t="n">
        <v>0</v>
      </c>
      <c r="O6315" s="31" t="n"/>
      <c r="P6315" s="31" t="n"/>
      <c r="Q6315" s="31" t="n">
        <v>0</v>
      </c>
      <c r="R6315" s="31" t="n"/>
      <c r="S6315" s="32" t="n"/>
      <c r="T6315" s="32" t="n"/>
      <c r="V6315" t="inlineStr">
        <is>
          <t>04rn7</t>
        </is>
      </c>
      <c r="X6315" t="n">
        <v>8475</v>
      </c>
      <c r="Z6315" t="inlineStr">
        <is>
          <t>Mikhail Shalagin (TBL LW)</t>
        </is>
      </c>
    </row>
    <row r="6316">
      <c r="A6316" t="inlineStr">
        <is>
          <t>Mikhail Sidorov</t>
        </is>
      </c>
      <c r="B6316" t="inlineStr">
        <is>
          <t>(N/A)</t>
        </is>
      </c>
      <c r="C6316" t="inlineStr">
        <is>
          <t>D</t>
        </is>
      </c>
      <c r="D6316" t="inlineStr">
        <is>
          <t>D</t>
        </is>
      </c>
      <c r="E6316" t="n">
        <v>29</v>
      </c>
      <c r="F6316" t="inlineStr">
        <is>
          <t>FA</t>
        </is>
      </c>
      <c r="G6316" t="inlineStr">
        <is>
          <t>FA</t>
        </is>
      </c>
      <c r="H6316" s="30" t="n">
        <v>1</v>
      </c>
      <c r="I6316" s="31" t="n">
        <v>0</v>
      </c>
      <c r="J6316" s="31" t="n"/>
      <c r="K6316" s="31" t="n">
        <v>0</v>
      </c>
      <c r="L6316" s="32" t="n"/>
      <c r="M6316" s="31" t="n">
        <v>0</v>
      </c>
      <c r="N6316" s="31" t="n">
        <v>0</v>
      </c>
      <c r="O6316" s="31" t="n"/>
      <c r="P6316" s="31" t="n"/>
      <c r="Q6316" s="31" t="n">
        <v>0</v>
      </c>
      <c r="R6316" s="31" t="n"/>
      <c r="S6316" s="32" t="n"/>
      <c r="T6316" s="32" t="n"/>
      <c r="V6316" t="inlineStr">
        <is>
          <t>03wqh</t>
        </is>
      </c>
      <c r="Z6316" t="inlineStr">
        <is>
          <t>Mikhail Sidorov ((N/A) D)</t>
        </is>
      </c>
    </row>
    <row r="6317">
      <c r="A6317" t="inlineStr">
        <is>
          <t>Mikhail Stefanovich</t>
        </is>
      </c>
      <c r="B6317" t="inlineStr">
        <is>
          <t>(N/A)</t>
        </is>
      </c>
      <c r="C6317" t="inlineStr">
        <is>
          <t>C</t>
        </is>
      </c>
      <c r="D6317" t="inlineStr">
        <is>
          <t>F</t>
        </is>
      </c>
      <c r="E6317" t="n">
        <v>36</v>
      </c>
      <c r="F6317" t="inlineStr">
        <is>
          <t>FA</t>
        </is>
      </c>
      <c r="G6317" t="inlineStr">
        <is>
          <t>FA</t>
        </is>
      </c>
      <c r="H6317" s="30" t="n">
        <v>1</v>
      </c>
      <c r="I6317" s="31" t="n">
        <v>0</v>
      </c>
      <c r="J6317" s="31" t="n"/>
      <c r="K6317" s="31" t="n">
        <v>0</v>
      </c>
      <c r="L6317" s="32" t="n"/>
      <c r="M6317" s="31" t="n">
        <v>0</v>
      </c>
      <c r="N6317" s="31" t="n">
        <v>0</v>
      </c>
      <c r="O6317" s="31" t="n"/>
      <c r="P6317" s="31" t="n"/>
      <c r="Q6317" s="31" t="n">
        <v>0</v>
      </c>
      <c r="R6317" s="31" t="n"/>
      <c r="S6317" s="32" t="n"/>
      <c r="T6317" s="32" t="n"/>
      <c r="V6317" t="inlineStr">
        <is>
          <t>01d94</t>
        </is>
      </c>
      <c r="W6317" t="n">
        <v>3009</v>
      </c>
      <c r="X6317" t="n">
        <v>4674</v>
      </c>
      <c r="Z6317" t="inlineStr">
        <is>
          <t>Mikhail Stefanovich ((N/A) C)</t>
        </is>
      </c>
    </row>
    <row r="6318">
      <c r="A6318" t="inlineStr">
        <is>
          <t>Mikhail Yegorov</t>
        </is>
      </c>
      <c r="B6318" t="inlineStr">
        <is>
          <t>NJD</t>
        </is>
      </c>
      <c r="C6318" t="inlineStr">
        <is>
          <t>G</t>
        </is>
      </c>
      <c r="D6318" t="inlineStr">
        <is>
          <t>G</t>
        </is>
      </c>
      <c r="E6318" t="n">
        <v>20</v>
      </c>
      <c r="F6318" t="inlineStr">
        <is>
          <t>T</t>
        </is>
      </c>
      <c r="G6318" t="inlineStr">
        <is>
          <t>Anybody but the Leafs</t>
        </is>
      </c>
      <c r="H6318" s="30" t="n">
        <v>1</v>
      </c>
      <c r="I6318" s="31" t="n">
        <v>0</v>
      </c>
      <c r="J6318" s="31" t="n"/>
      <c r="K6318" s="31" t="n">
        <v>0</v>
      </c>
      <c r="L6318" s="32" t="n"/>
      <c r="M6318" s="31" t="n">
        <v>0</v>
      </c>
      <c r="N6318" s="31" t="n">
        <v>0</v>
      </c>
      <c r="O6318" s="31" t="n"/>
      <c r="P6318" s="31" t="n"/>
      <c r="Q6318" s="31" t="n">
        <v>0</v>
      </c>
      <c r="R6318" s="31" t="n"/>
      <c r="S6318" s="32" t="n"/>
      <c r="T6318" s="32" t="n"/>
      <c r="V6318" t="inlineStr">
        <is>
          <t>06lom</t>
        </is>
      </c>
      <c r="W6318" t="n">
        <v>7217</v>
      </c>
      <c r="Y6318" t="inlineStr">
        <is>
          <t>a4f9b496-a05d-4544-b646-8575270e0a5b</t>
        </is>
      </c>
      <c r="Z6318" t="inlineStr">
        <is>
          <t>Mikhail Yegorov (NJD G)</t>
        </is>
      </c>
    </row>
    <row r="6319">
      <c r="A6319" t="inlineStr">
        <is>
          <t>Mikkel Aagaard</t>
        </is>
      </c>
      <c r="B6319" t="inlineStr">
        <is>
          <t>(N/A)</t>
        </is>
      </c>
      <c r="C6319" t="inlineStr">
        <is>
          <t>C</t>
        </is>
      </c>
      <c r="D6319" t="inlineStr">
        <is>
          <t>F</t>
        </is>
      </c>
      <c r="E6319" t="n">
        <v>30</v>
      </c>
      <c r="F6319" t="inlineStr">
        <is>
          <t>FA</t>
        </is>
      </c>
      <c r="G6319" t="inlineStr">
        <is>
          <t>FA</t>
        </is>
      </c>
      <c r="H6319" s="30" t="n">
        <v>1</v>
      </c>
      <c r="I6319" s="31" t="n">
        <v>0</v>
      </c>
      <c r="J6319" s="31" t="n"/>
      <c r="K6319" s="31" t="n">
        <v>0</v>
      </c>
      <c r="L6319" s="32" t="n"/>
      <c r="M6319" s="31" t="n">
        <v>0</v>
      </c>
      <c r="N6319" s="31" t="n">
        <v>0</v>
      </c>
      <c r="O6319" s="31" t="n"/>
      <c r="P6319" s="31" t="n"/>
      <c r="Q6319" s="31" t="n">
        <v>0</v>
      </c>
      <c r="R6319" s="31" t="n"/>
      <c r="S6319" s="32" t="n"/>
      <c r="T6319" s="32" t="n"/>
      <c r="V6319" t="inlineStr">
        <is>
          <t>03kq8</t>
        </is>
      </c>
      <c r="W6319" t="n">
        <v>5294</v>
      </c>
      <c r="X6319" t="n">
        <v>7439</v>
      </c>
      <c r="Z6319" t="inlineStr">
        <is>
          <t>Mikkel Aagaard ((N/A) C)</t>
        </is>
      </c>
    </row>
    <row r="6320">
      <c r="A6320" t="inlineStr">
        <is>
          <t>Mikkel Boedker</t>
        </is>
      </c>
      <c r="B6320" t="inlineStr">
        <is>
          <t>(N/A)</t>
        </is>
      </c>
      <c r="C6320" t="inlineStr">
        <is>
          <t>LW</t>
        </is>
      </c>
      <c r="D6320" t="inlineStr">
        <is>
          <t>F</t>
        </is>
      </c>
      <c r="E6320" t="n">
        <v>36</v>
      </c>
      <c r="F6320" t="inlineStr">
        <is>
          <t>FA</t>
        </is>
      </c>
      <c r="G6320" t="inlineStr">
        <is>
          <t>FA</t>
        </is>
      </c>
      <c r="H6320" s="30" t="n">
        <v>1</v>
      </c>
      <c r="I6320" s="31" t="n">
        <v>0</v>
      </c>
      <c r="J6320" s="31" t="n"/>
      <c r="K6320" s="31" t="n">
        <v>0</v>
      </c>
      <c r="L6320" s="32" t="n"/>
      <c r="M6320" s="31" t="n">
        <v>0</v>
      </c>
      <c r="N6320" s="31" t="n">
        <v>0</v>
      </c>
      <c r="O6320" s="31" t="n"/>
      <c r="P6320" s="31" t="n"/>
      <c r="Q6320" s="31" t="n">
        <v>0</v>
      </c>
      <c r="R6320" s="31" t="n"/>
      <c r="S6320" s="32" t="n"/>
      <c r="T6320" s="32" t="n"/>
      <c r="V6320" t="inlineStr">
        <is>
          <t>00qkq</t>
        </is>
      </c>
      <c r="W6320" t="n">
        <v>2998</v>
      </c>
      <c r="X6320" t="n">
        <v>4481</v>
      </c>
      <c r="Y6320" t="inlineStr">
        <is>
          <t>42883d73-0f24-11e2-8525-18a905767e44</t>
        </is>
      </c>
      <c r="Z6320" t="inlineStr">
        <is>
          <t>Mikkel Boedker ((N/A) LW)</t>
        </is>
      </c>
    </row>
    <row r="6321">
      <c r="A6321" t="inlineStr">
        <is>
          <t>Mikkel Eriksen</t>
        </is>
      </c>
      <c r="B6321" t="inlineStr">
        <is>
          <t>NYR</t>
        </is>
      </c>
      <c r="C6321" t="inlineStr">
        <is>
          <t>C</t>
        </is>
      </c>
      <c r="D6321" t="inlineStr">
        <is>
          <t>F</t>
        </is>
      </c>
      <c r="E6321" t="n">
        <v>18</v>
      </c>
      <c r="F6321" t="inlineStr">
        <is>
          <t>FA</t>
        </is>
      </c>
      <c r="G6321" t="inlineStr">
        <is>
          <t>FA</t>
        </is>
      </c>
      <c r="H6321" s="30" t="n">
        <v>1</v>
      </c>
      <c r="I6321" s="31" t="n">
        <v>0</v>
      </c>
      <c r="J6321" s="31" t="n"/>
      <c r="K6321" s="31" t="n">
        <v>0</v>
      </c>
      <c r="L6321" s="32" t="n"/>
      <c r="M6321" s="31" t="n">
        <v>0</v>
      </c>
      <c r="N6321" s="31" t="n">
        <v>0</v>
      </c>
      <c r="O6321" s="31" t="n"/>
      <c r="P6321" s="31" t="n"/>
      <c r="Q6321" s="31" t="n">
        <v>0</v>
      </c>
      <c r="R6321" s="31" t="n"/>
      <c r="S6321" s="32" t="n"/>
      <c r="T6321" s="32" t="n"/>
      <c r="V6321" t="inlineStr">
        <is>
          <t>06tas</t>
        </is>
      </c>
      <c r="Y6321" t="inlineStr">
        <is>
          <t>0d0f6a50-205b-42bb-9729-f3dc8b0fde2c</t>
        </is>
      </c>
      <c r="Z6321" t="inlineStr">
        <is>
          <t>Mikkel Eriksen (NYR C)</t>
        </is>
      </c>
    </row>
    <row r="6322">
      <c r="A6322" t="inlineStr">
        <is>
          <t>Mikko Kokkonen</t>
        </is>
      </c>
      <c r="B6322" t="inlineStr">
        <is>
          <t>TOR</t>
        </is>
      </c>
      <c r="C6322" t="inlineStr">
        <is>
          <t>D</t>
        </is>
      </c>
      <c r="D6322" t="inlineStr">
        <is>
          <t>D</t>
        </is>
      </c>
      <c r="E6322" t="n">
        <v>25</v>
      </c>
      <c r="F6322" t="inlineStr">
        <is>
          <t>FA</t>
        </is>
      </c>
      <c r="G6322" t="inlineStr">
        <is>
          <t>FA</t>
        </is>
      </c>
      <c r="H6322" s="30" t="n">
        <v>1</v>
      </c>
      <c r="I6322" s="31" t="n">
        <v>0</v>
      </c>
      <c r="J6322" s="31" t="n"/>
      <c r="K6322" s="31" t="n">
        <v>0</v>
      </c>
      <c r="L6322" s="32" t="n"/>
      <c r="M6322" s="31" t="n">
        <v>0</v>
      </c>
      <c r="N6322" s="31" t="n">
        <v>0</v>
      </c>
      <c r="O6322" s="31" t="n"/>
      <c r="P6322" s="31" t="n"/>
      <c r="Q6322" s="31" t="n">
        <v>0</v>
      </c>
      <c r="R6322" s="31" t="n"/>
      <c r="S6322" s="32" t="n"/>
      <c r="T6322" s="32" t="n"/>
      <c r="V6322" t="inlineStr">
        <is>
          <t>04ln0</t>
        </is>
      </c>
      <c r="W6322" t="n">
        <v>6032</v>
      </c>
      <c r="Y6322" t="inlineStr">
        <is>
          <t>7837f3ac-d960-4fc1-b78c-b6eaded25ddc</t>
        </is>
      </c>
      <c r="Z6322" t="inlineStr">
        <is>
          <t>Mikko Kokkonen (TOR D)</t>
        </is>
      </c>
    </row>
    <row r="6323">
      <c r="A6323" t="inlineStr">
        <is>
          <t>Mikko Koskinen</t>
        </is>
      </c>
      <c r="B6323" t="inlineStr">
        <is>
          <t>(N/A)</t>
        </is>
      </c>
      <c r="C6323" t="inlineStr">
        <is>
          <t>G</t>
        </is>
      </c>
      <c r="D6323" t="inlineStr">
        <is>
          <t>G</t>
        </is>
      </c>
      <c r="E6323" t="n">
        <v>38</v>
      </c>
      <c r="F6323" t="inlineStr">
        <is>
          <t>FA</t>
        </is>
      </c>
      <c r="G6323" t="inlineStr">
        <is>
          <t>FA</t>
        </is>
      </c>
      <c r="H6323" s="30" t="n">
        <v>1</v>
      </c>
      <c r="I6323" s="31" t="n">
        <v>0</v>
      </c>
      <c r="J6323" s="31" t="n"/>
      <c r="K6323" s="31" t="n">
        <v>0</v>
      </c>
      <c r="L6323" s="32" t="n"/>
      <c r="M6323" s="31" t="n">
        <v>0</v>
      </c>
      <c r="N6323" s="31" t="n">
        <v>0</v>
      </c>
      <c r="O6323" s="31" t="n"/>
      <c r="P6323" s="31" t="n"/>
      <c r="Q6323" s="31" t="n">
        <v>0</v>
      </c>
      <c r="R6323" s="31" t="n"/>
      <c r="S6323" s="32" t="n"/>
      <c r="T6323" s="32" t="n"/>
      <c r="V6323" t="inlineStr">
        <is>
          <t>01f6b</t>
        </is>
      </c>
      <c r="W6323" t="n">
        <v>3291</v>
      </c>
      <c r="X6323" t="n">
        <v>4740</v>
      </c>
      <c r="Y6323" t="inlineStr">
        <is>
          <t>75f9099e-b1e0-4aef-a754-dc972cece876</t>
        </is>
      </c>
      <c r="Z6323" t="inlineStr">
        <is>
          <t>Mikko Koskinen ((N/A) G)</t>
        </is>
      </c>
    </row>
    <row r="6324">
      <c r="A6324" t="inlineStr">
        <is>
          <t>Mikko Lehtonen</t>
        </is>
      </c>
      <c r="B6324" t="inlineStr">
        <is>
          <t>(N/A)</t>
        </is>
      </c>
      <c r="C6324" t="inlineStr">
        <is>
          <t>RW</t>
        </is>
      </c>
      <c r="D6324" t="inlineStr">
        <is>
          <t>F</t>
        </is>
      </c>
      <c r="E6324" t="n">
        <v>39</v>
      </c>
      <c r="F6324" t="inlineStr">
        <is>
          <t>FA</t>
        </is>
      </c>
      <c r="G6324" t="inlineStr">
        <is>
          <t>FA</t>
        </is>
      </c>
      <c r="H6324" s="30" t="n">
        <v>1</v>
      </c>
      <c r="I6324" s="31" t="n">
        <v>0</v>
      </c>
      <c r="J6324" s="31" t="n"/>
      <c r="K6324" s="31" t="n">
        <v>0</v>
      </c>
      <c r="L6324" s="32" t="n"/>
      <c r="M6324" s="31" t="n">
        <v>0</v>
      </c>
      <c r="N6324" s="31" t="n">
        <v>0</v>
      </c>
      <c r="O6324" s="31" t="n"/>
      <c r="P6324" s="31" t="n"/>
      <c r="Q6324" s="31" t="n">
        <v>0</v>
      </c>
      <c r="R6324" s="31" t="n"/>
      <c r="S6324" s="32" t="n"/>
      <c r="T6324" s="32" t="n"/>
      <c r="V6324" t="inlineStr">
        <is>
          <t>004kf</t>
        </is>
      </c>
      <c r="W6324" t="n">
        <v>2780</v>
      </c>
      <c r="X6324" t="n">
        <v>4201</v>
      </c>
      <c r="Z6324" t="inlineStr">
        <is>
          <t>Mikko Lehtonen ((N/A) RW)</t>
        </is>
      </c>
    </row>
    <row r="6325">
      <c r="A6325" t="inlineStr">
        <is>
          <t>Mikko Lehtonen</t>
        </is>
      </c>
      <c r="B6325" t="inlineStr">
        <is>
          <t>CBJ</t>
        </is>
      </c>
      <c r="C6325" t="inlineStr">
        <is>
          <t>D</t>
        </is>
      </c>
      <c r="D6325" t="inlineStr">
        <is>
          <t>D</t>
        </is>
      </c>
      <c r="E6325" t="n">
        <v>32</v>
      </c>
      <c r="F6325" t="inlineStr">
        <is>
          <t>FA</t>
        </is>
      </c>
      <c r="G6325" t="inlineStr">
        <is>
          <t>FA</t>
        </is>
      </c>
      <c r="H6325" s="30" t="n">
        <v>1</v>
      </c>
      <c r="I6325" s="31" t="n">
        <v>0</v>
      </c>
      <c r="J6325" s="31" t="n"/>
      <c r="K6325" s="31" t="n">
        <v>0</v>
      </c>
      <c r="L6325" s="32" t="n"/>
      <c r="M6325" s="31" t="n">
        <v>0</v>
      </c>
      <c r="N6325" s="31" t="n">
        <v>0</v>
      </c>
      <c r="O6325" s="31" t="n"/>
      <c r="P6325" s="31" t="n"/>
      <c r="Q6325" s="31" t="n">
        <v>0</v>
      </c>
      <c r="R6325" s="31" t="n"/>
      <c r="S6325" s="32" t="n"/>
      <c r="T6325" s="32" t="n"/>
      <c r="V6325" t="inlineStr">
        <is>
          <t>03etb</t>
        </is>
      </c>
      <c r="W6325" t="n">
        <v>6273</v>
      </c>
      <c r="X6325" t="n">
        <v>8615</v>
      </c>
      <c r="Y6325" t="inlineStr">
        <is>
          <t>e3a0d080-b15c-42b4-b660-47ff2701b4fc</t>
        </is>
      </c>
      <c r="Z6325" t="inlineStr">
        <is>
          <t>Mikko Lehtonen (CBJ D)</t>
        </is>
      </c>
    </row>
    <row r="6326">
      <c r="A6326" t="inlineStr">
        <is>
          <t>Mikko Maenpaa</t>
        </is>
      </c>
      <c r="B6326" t="inlineStr">
        <is>
          <t>(N/A)</t>
        </is>
      </c>
      <c r="C6326" t="inlineStr">
        <is>
          <t>D</t>
        </is>
      </c>
      <c r="D6326" t="inlineStr">
        <is>
          <t>D</t>
        </is>
      </c>
      <c r="E6326" t="n">
        <v>43</v>
      </c>
      <c r="F6326" t="inlineStr">
        <is>
          <t>FA</t>
        </is>
      </c>
      <c r="G6326" t="inlineStr">
        <is>
          <t>FA</t>
        </is>
      </c>
      <c r="H6326" s="30" t="n">
        <v>1</v>
      </c>
      <c r="I6326" s="31" t="n">
        <v>0</v>
      </c>
      <c r="J6326" s="31" t="n"/>
      <c r="K6326" s="31" t="n">
        <v>0</v>
      </c>
      <c r="L6326" s="32" t="n"/>
      <c r="M6326" s="31" t="n">
        <v>0</v>
      </c>
      <c r="N6326" s="31" t="n">
        <v>0</v>
      </c>
      <c r="O6326" s="31" t="n"/>
      <c r="P6326" s="31" t="n"/>
      <c r="Q6326" s="31" t="n">
        <v>0</v>
      </c>
      <c r="R6326" s="31" t="n"/>
      <c r="S6326" s="32" t="n"/>
      <c r="T6326" s="32" t="n"/>
      <c r="V6326" t="inlineStr">
        <is>
          <t>003mq</t>
        </is>
      </c>
      <c r="X6326" t="n">
        <v>4218</v>
      </c>
      <c r="Z6326" t="inlineStr">
        <is>
          <t>Mikko Maenpaa ((N/A) D)</t>
        </is>
      </c>
    </row>
    <row r="6327">
      <c r="A6327" t="inlineStr">
        <is>
          <t>Mikko Vainonen</t>
        </is>
      </c>
      <c r="B6327" t="inlineStr">
        <is>
          <t>(N/A)</t>
        </is>
      </c>
      <c r="C6327" t="inlineStr">
        <is>
          <t>D</t>
        </is>
      </c>
      <c r="D6327" t="inlineStr">
        <is>
          <t>D</t>
        </is>
      </c>
      <c r="E6327" t="n">
        <v>32</v>
      </c>
      <c r="F6327" t="inlineStr">
        <is>
          <t>FA</t>
        </is>
      </c>
      <c r="G6327" t="inlineStr">
        <is>
          <t>FA</t>
        </is>
      </c>
      <c r="H6327" s="30" t="n">
        <v>1</v>
      </c>
      <c r="I6327" s="31" t="n">
        <v>0</v>
      </c>
      <c r="J6327" s="31" t="n"/>
      <c r="K6327" s="31" t="n">
        <v>0</v>
      </c>
      <c r="L6327" s="32" t="n"/>
      <c r="M6327" s="31" t="n">
        <v>0</v>
      </c>
      <c r="N6327" s="31" t="n">
        <v>0</v>
      </c>
      <c r="O6327" s="31" t="n"/>
      <c r="P6327" s="31" t="n"/>
      <c r="Q6327" s="31" t="n">
        <v>0</v>
      </c>
      <c r="R6327" s="31" t="n"/>
      <c r="S6327" s="32" t="n"/>
      <c r="T6327" s="32" t="n"/>
      <c r="V6327" t="inlineStr">
        <is>
          <t>02o7k</t>
        </is>
      </c>
      <c r="W6327" t="n">
        <v>4142</v>
      </c>
      <c r="X6327" t="n">
        <v>5808</v>
      </c>
      <c r="Z6327" t="inlineStr">
        <is>
          <t>Mikko Vainonen ((N/A) D)</t>
        </is>
      </c>
    </row>
    <row r="6328">
      <c r="A6328" t="inlineStr">
        <is>
          <t>Miko Matikka</t>
        </is>
      </c>
      <c r="B6328" t="inlineStr">
        <is>
          <t>UTA</t>
        </is>
      </c>
      <c r="C6328" t="inlineStr">
        <is>
          <t>RW</t>
        </is>
      </c>
      <c r="D6328" t="inlineStr">
        <is>
          <t>F</t>
        </is>
      </c>
      <c r="E6328" t="n">
        <v>22</v>
      </c>
      <c r="F6328" t="inlineStr">
        <is>
          <t>FA</t>
        </is>
      </c>
      <c r="G6328" t="inlineStr">
        <is>
          <t>FA</t>
        </is>
      </c>
      <c r="H6328" s="30" t="n">
        <v>870000</v>
      </c>
      <c r="I6328" s="31" t="n">
        <v>0</v>
      </c>
      <c r="J6328" s="31" t="n"/>
      <c r="K6328" s="31" t="n">
        <v>0</v>
      </c>
      <c r="L6328" s="32" t="n"/>
      <c r="M6328" s="31" t="n">
        <v>0</v>
      </c>
      <c r="N6328" s="31" t="n">
        <v>0</v>
      </c>
      <c r="O6328" s="31" t="n"/>
      <c r="P6328" s="31" t="n"/>
      <c r="Q6328" s="31" t="n">
        <v>0</v>
      </c>
      <c r="R6328" s="31" t="n"/>
      <c r="S6328" s="32" t="n"/>
      <c r="T6328" s="32" t="n"/>
      <c r="V6328" t="inlineStr">
        <is>
          <t>060op</t>
        </is>
      </c>
      <c r="W6328" t="n">
        <v>6791</v>
      </c>
      <c r="Y6328" t="inlineStr">
        <is>
          <t>af076d9d-9328-4a63-9e41-74d5bbc902b3</t>
        </is>
      </c>
      <c r="Z6328" t="inlineStr">
        <is>
          <t>Miko Matikka (UTA RW)</t>
        </is>
      </c>
    </row>
    <row r="6329">
      <c r="A6329" t="inlineStr">
        <is>
          <t>Miks Indrasis</t>
        </is>
      </c>
      <c r="B6329" t="inlineStr">
        <is>
          <t>(N/A)</t>
        </is>
      </c>
      <c r="C6329" t="inlineStr">
        <is>
          <t>LW</t>
        </is>
      </c>
      <c r="D6329" t="inlineStr">
        <is>
          <t>F</t>
        </is>
      </c>
      <c r="E6329" t="n">
        <v>35</v>
      </c>
      <c r="F6329" t="inlineStr">
        <is>
          <t>FA</t>
        </is>
      </c>
      <c r="G6329" t="inlineStr">
        <is>
          <t>FA</t>
        </is>
      </c>
      <c r="H6329" s="30" t="n">
        <v>1</v>
      </c>
      <c r="I6329" s="31" t="n">
        <v>0</v>
      </c>
      <c r="J6329" s="31" t="n"/>
      <c r="K6329" s="31" t="n">
        <v>0</v>
      </c>
      <c r="L6329" s="32" t="n"/>
      <c r="M6329" s="31" t="n">
        <v>0</v>
      </c>
      <c r="N6329" s="31" t="n">
        <v>0</v>
      </c>
      <c r="O6329" s="31" t="n"/>
      <c r="P6329" s="31" t="n"/>
      <c r="Q6329" s="31" t="n">
        <v>0</v>
      </c>
      <c r="R6329" s="31" t="n"/>
      <c r="S6329" s="32" t="n"/>
      <c r="T6329" s="32" t="n"/>
      <c r="V6329" t="inlineStr">
        <is>
          <t>03e1q</t>
        </is>
      </c>
      <c r="Z6329" t="inlineStr">
        <is>
          <t>Miks Indrasis ((N/A) LW)</t>
        </is>
      </c>
    </row>
    <row r="6330">
      <c r="A6330" t="inlineStr">
        <is>
          <t>Mikus Vecvanags</t>
        </is>
      </c>
      <c r="B6330" t="inlineStr">
        <is>
          <t>MTL</t>
        </is>
      </c>
      <c r="C6330" t="inlineStr">
        <is>
          <t>G</t>
        </is>
      </c>
      <c r="D6330" t="inlineStr">
        <is>
          <t>G</t>
        </is>
      </c>
      <c r="E6330" t="n">
        <v>20</v>
      </c>
      <c r="F6330" t="inlineStr">
        <is>
          <t>FA</t>
        </is>
      </c>
      <c r="G6330" t="inlineStr">
        <is>
          <t>FA</t>
        </is>
      </c>
      <c r="H6330" s="30" t="n">
        <v>1</v>
      </c>
      <c r="I6330" s="31" t="n">
        <v>0</v>
      </c>
      <c r="J6330" s="31" t="n"/>
      <c r="K6330" s="31" t="n">
        <v>0</v>
      </c>
      <c r="L6330" s="32" t="n"/>
      <c r="M6330" s="31" t="n">
        <v>0</v>
      </c>
      <c r="N6330" s="31" t="n">
        <v>0</v>
      </c>
      <c r="O6330" s="31" t="n"/>
      <c r="P6330" s="31" t="n"/>
      <c r="Q6330" s="31" t="n">
        <v>0</v>
      </c>
      <c r="R6330" s="31" t="n"/>
      <c r="S6330" s="32" t="n"/>
      <c r="T6330" s="32" t="n"/>
      <c r="V6330" t="inlineStr">
        <is>
          <t>06mqw</t>
        </is>
      </c>
      <c r="Y6330" t="inlineStr">
        <is>
          <t>79531c26-1827-4eb3-bf27-0d4964a4e506</t>
        </is>
      </c>
      <c r="Z6330" t="inlineStr">
        <is>
          <t>Mikus Vecvanags (MTL G)</t>
        </is>
      </c>
    </row>
    <row r="6331">
      <c r="A6331" t="inlineStr">
        <is>
          <t>Milan Jurcina</t>
        </is>
      </c>
      <c r="B6331" t="inlineStr">
        <is>
          <t>(N/A)</t>
        </is>
      </c>
      <c r="C6331" t="inlineStr">
        <is>
          <t>D</t>
        </is>
      </c>
      <c r="D6331" t="inlineStr">
        <is>
          <t>D</t>
        </is>
      </c>
      <c r="E6331" t="n">
        <v>43</v>
      </c>
      <c r="F6331" t="inlineStr">
        <is>
          <t>FA</t>
        </is>
      </c>
      <c r="G6331" t="inlineStr">
        <is>
          <t>FA</t>
        </is>
      </c>
      <c r="H6331" s="30" t="n">
        <v>1</v>
      </c>
      <c r="I6331" s="31" t="n">
        <v>0</v>
      </c>
      <c r="J6331" s="31" t="n"/>
      <c r="K6331" s="31" t="n">
        <v>0</v>
      </c>
      <c r="L6331" s="32" t="n"/>
      <c r="M6331" s="31" t="n">
        <v>0</v>
      </c>
      <c r="N6331" s="31" t="n">
        <v>0</v>
      </c>
      <c r="O6331" s="31" t="n"/>
      <c r="P6331" s="31" t="n"/>
      <c r="Q6331" s="31" t="n">
        <v>0</v>
      </c>
      <c r="R6331" s="31" t="n"/>
      <c r="S6331" s="32" t="n"/>
      <c r="T6331" s="32" t="n"/>
      <c r="V6331" t="inlineStr">
        <is>
          <t>004ce</t>
        </is>
      </c>
      <c r="W6331" t="n">
        <v>1768</v>
      </c>
      <c r="X6331" t="n">
        <v>3214</v>
      </c>
      <c r="Z6331" t="inlineStr">
        <is>
          <t>Milan Jurcina ((N/A) D)</t>
        </is>
      </c>
    </row>
    <row r="6332">
      <c r="A6332" t="inlineStr">
        <is>
          <t>Milan Kloucek</t>
        </is>
      </c>
      <c r="B6332" t="inlineStr">
        <is>
          <t>NSH</t>
        </is>
      </c>
      <c r="C6332" t="inlineStr">
        <is>
          <t>G</t>
        </is>
      </c>
      <c r="D6332" t="inlineStr">
        <is>
          <t>G</t>
        </is>
      </c>
      <c r="E6332" t="n">
        <v>28</v>
      </c>
      <c r="F6332" t="inlineStr">
        <is>
          <t>FA</t>
        </is>
      </c>
      <c r="G6332" t="inlineStr">
        <is>
          <t>FA</t>
        </is>
      </c>
      <c r="H6332" s="30" t="n">
        <v>1</v>
      </c>
      <c r="I6332" s="31" t="n">
        <v>0</v>
      </c>
      <c r="J6332" s="31" t="n"/>
      <c r="K6332" s="31" t="n">
        <v>0</v>
      </c>
      <c r="L6332" s="32" t="n"/>
      <c r="M6332" s="31" t="n">
        <v>0</v>
      </c>
      <c r="N6332" s="31" t="n">
        <v>0</v>
      </c>
      <c r="O6332" s="31" t="n"/>
      <c r="P6332" s="31" t="n"/>
      <c r="Q6332" s="31" t="n">
        <v>0</v>
      </c>
      <c r="R6332" s="31" t="n"/>
      <c r="S6332" s="32" t="n"/>
      <c r="T6332" s="32" t="n"/>
      <c r="V6332" t="inlineStr">
        <is>
          <t>04r1n</t>
        </is>
      </c>
      <c r="Z6332" t="inlineStr">
        <is>
          <t>Milan Kloucek (NSH G)</t>
        </is>
      </c>
    </row>
    <row r="6333">
      <c r="A6333" t="inlineStr">
        <is>
          <t>Milan Kolena</t>
        </is>
      </c>
      <c r="B6333" t="inlineStr">
        <is>
          <t>(N/A)</t>
        </is>
      </c>
      <c r="C6333" t="inlineStr">
        <is>
          <t>RW</t>
        </is>
      </c>
      <c r="D6333" t="inlineStr">
        <is>
          <t>F</t>
        </is>
      </c>
      <c r="E6333" t="n">
        <v>32</v>
      </c>
      <c r="F6333" t="inlineStr">
        <is>
          <t>FA</t>
        </is>
      </c>
      <c r="G6333" t="inlineStr">
        <is>
          <t>FA</t>
        </is>
      </c>
      <c r="H6333" s="30" t="n">
        <v>1</v>
      </c>
      <c r="I6333" s="31" t="n">
        <v>0</v>
      </c>
      <c r="J6333" s="31" t="n"/>
      <c r="K6333" s="31" t="n">
        <v>0</v>
      </c>
      <c r="L6333" s="32" t="n"/>
      <c r="M6333" s="31" t="n">
        <v>0</v>
      </c>
      <c r="N6333" s="31" t="n">
        <v>0</v>
      </c>
      <c r="O6333" s="31" t="n"/>
      <c r="P6333" s="31" t="n"/>
      <c r="Q6333" s="31" t="n">
        <v>0</v>
      </c>
      <c r="R6333" s="31" t="n"/>
      <c r="S6333" s="32" t="n"/>
      <c r="T6333" s="32" t="n"/>
      <c r="V6333" t="inlineStr">
        <is>
          <t>03akk</t>
        </is>
      </c>
      <c r="Z6333" t="inlineStr">
        <is>
          <t>Milan Kolena ((N/A) RW)</t>
        </is>
      </c>
    </row>
    <row r="6334">
      <c r="A6334" t="inlineStr">
        <is>
          <t>Milan Kytnar</t>
        </is>
      </c>
      <c r="B6334" t="inlineStr">
        <is>
          <t>(N/A)</t>
        </is>
      </c>
      <c r="C6334" t="inlineStr">
        <is>
          <t>C</t>
        </is>
      </c>
      <c r="D6334" t="inlineStr">
        <is>
          <t>F</t>
        </is>
      </c>
      <c r="E6334" t="n">
        <v>37</v>
      </c>
      <c r="F6334" t="inlineStr">
        <is>
          <t>FA</t>
        </is>
      </c>
      <c r="G6334" t="inlineStr">
        <is>
          <t>FA</t>
        </is>
      </c>
      <c r="H6334" s="30" t="n">
        <v>1</v>
      </c>
      <c r="I6334" s="31" t="n">
        <v>0</v>
      </c>
      <c r="J6334" s="31" t="n"/>
      <c r="K6334" s="31" t="n">
        <v>0</v>
      </c>
      <c r="L6334" s="32" t="n"/>
      <c r="M6334" s="31" t="n">
        <v>0</v>
      </c>
      <c r="N6334" s="31" t="n">
        <v>0</v>
      </c>
      <c r="O6334" s="31" t="n"/>
      <c r="P6334" s="31" t="n"/>
      <c r="Q6334" s="31" t="n">
        <v>0</v>
      </c>
      <c r="R6334" s="31" t="n"/>
      <c r="S6334" s="32" t="n"/>
      <c r="T6334" s="32" t="n"/>
      <c r="V6334" t="inlineStr">
        <is>
          <t>01dop</t>
        </is>
      </c>
      <c r="W6334" t="n">
        <v>3912</v>
      </c>
      <c r="X6334" t="n">
        <v>4672</v>
      </c>
      <c r="Z6334" t="inlineStr">
        <is>
          <t>Milan Kytnar ((N/A) C)</t>
        </is>
      </c>
    </row>
    <row r="6335">
      <c r="A6335" t="inlineStr">
        <is>
          <t>Milan Lucic</t>
        </is>
      </c>
      <c r="B6335" t="inlineStr">
        <is>
          <t>(N/A)</t>
        </is>
      </c>
      <c r="C6335" t="inlineStr">
        <is>
          <t>LW</t>
        </is>
      </c>
      <c r="D6335" t="inlineStr">
        <is>
          <t>F</t>
        </is>
      </c>
      <c r="E6335" t="n">
        <v>38</v>
      </c>
      <c r="F6335" t="inlineStr">
        <is>
          <t>FA</t>
        </is>
      </c>
      <c r="G6335" t="inlineStr">
        <is>
          <t>FA</t>
        </is>
      </c>
      <c r="H6335" s="30" t="n">
        <v>1</v>
      </c>
      <c r="I6335" s="31" t="n">
        <v>0</v>
      </c>
      <c r="J6335" s="31" t="n"/>
      <c r="K6335" s="31" t="n">
        <v>0</v>
      </c>
      <c r="L6335" s="32" t="n"/>
      <c r="M6335" s="31" t="n">
        <v>0</v>
      </c>
      <c r="N6335" s="31" t="n">
        <v>0</v>
      </c>
      <c r="O6335" s="31" t="n"/>
      <c r="P6335" s="31" t="n"/>
      <c r="Q6335" s="31" t="n">
        <v>0</v>
      </c>
      <c r="R6335" s="31" t="n"/>
      <c r="S6335" s="32" t="n"/>
      <c r="T6335" s="32" t="n"/>
      <c r="V6335" t="inlineStr">
        <is>
          <t>003g0</t>
        </is>
      </c>
      <c r="W6335" t="n">
        <v>2604</v>
      </c>
      <c r="X6335" t="n">
        <v>4306</v>
      </c>
      <c r="Y6335" t="inlineStr">
        <is>
          <t>42eb57bd-0f24-11e2-8525-18a905767e44</t>
        </is>
      </c>
      <c r="Z6335" t="inlineStr">
        <is>
          <t>Milan Lucic ((N/A) LW)</t>
        </is>
      </c>
    </row>
    <row r="6336">
      <c r="A6336" t="inlineStr">
        <is>
          <t>Milan Michalek</t>
        </is>
      </c>
      <c r="B6336" t="inlineStr">
        <is>
          <t>(N/A)</t>
        </is>
      </c>
      <c r="C6336" t="inlineStr">
        <is>
          <t>LW</t>
        </is>
      </c>
      <c r="D6336" t="inlineStr">
        <is>
          <t>F</t>
        </is>
      </c>
      <c r="E6336" t="n">
        <v>41</v>
      </c>
      <c r="F6336" t="inlineStr">
        <is>
          <t>FA</t>
        </is>
      </c>
      <c r="G6336" t="inlineStr">
        <is>
          <t>FA</t>
        </is>
      </c>
      <c r="H6336" s="30" t="n">
        <v>1</v>
      </c>
      <c r="I6336" s="31" t="n">
        <v>0</v>
      </c>
      <c r="J6336" s="31" t="n"/>
      <c r="K6336" s="31" t="n">
        <v>0</v>
      </c>
      <c r="L6336" s="32" t="n"/>
      <c r="M6336" s="31" t="n">
        <v>0</v>
      </c>
      <c r="N6336" s="31" t="n">
        <v>0</v>
      </c>
      <c r="O6336" s="31" t="n"/>
      <c r="P6336" s="31" t="n"/>
      <c r="Q6336" s="31" t="n">
        <v>0</v>
      </c>
      <c r="R6336" s="31" t="n"/>
      <c r="S6336" s="32" t="n"/>
      <c r="T6336" s="32" t="n"/>
      <c r="V6336" t="inlineStr">
        <is>
          <t>0046l</t>
        </is>
      </c>
      <c r="W6336" t="n">
        <v>1909</v>
      </c>
      <c r="X6336" t="n">
        <v>3329</v>
      </c>
      <c r="Z6336" t="inlineStr">
        <is>
          <t>Milan Michalek ((N/A) LW)</t>
        </is>
      </c>
    </row>
    <row r="6337">
      <c r="A6337" t="inlineStr">
        <is>
          <t>Milan Pisoja</t>
        </is>
      </c>
      <c r="B6337" t="inlineStr">
        <is>
          <t>(N/A)</t>
        </is>
      </c>
      <c r="C6337" t="inlineStr">
        <is>
          <t>D</t>
        </is>
      </c>
      <c r="D6337" t="inlineStr">
        <is>
          <t>D</t>
        </is>
      </c>
      <c r="E6337" t="n">
        <v>21</v>
      </c>
      <c r="F6337" t="inlineStr">
        <is>
          <t>FA</t>
        </is>
      </c>
      <c r="G6337" t="inlineStr">
        <is>
          <t>FA</t>
        </is>
      </c>
      <c r="H6337" s="30" t="n">
        <v>1</v>
      </c>
      <c r="I6337" s="31" t="n">
        <v>0</v>
      </c>
      <c r="J6337" s="31" t="n"/>
      <c r="K6337" s="31" t="n">
        <v>0</v>
      </c>
      <c r="L6337" s="32" t="n"/>
      <c r="M6337" s="31" t="n">
        <v>0</v>
      </c>
      <c r="N6337" s="31" t="n">
        <v>0</v>
      </c>
      <c r="O6337" s="31" t="n"/>
      <c r="P6337" s="31" t="n"/>
      <c r="Q6337" s="31" t="n">
        <v>0</v>
      </c>
      <c r="R6337" s="31" t="n"/>
      <c r="S6337" s="32" t="n"/>
      <c r="T6337" s="32" t="n"/>
      <c r="V6337" t="inlineStr">
        <is>
          <t>06icw</t>
        </is>
      </c>
      <c r="Z6337" t="inlineStr">
        <is>
          <t>Milan Pisoja ((N/A) D)</t>
        </is>
      </c>
    </row>
    <row r="6338">
      <c r="A6338" t="inlineStr">
        <is>
          <t>Milan Sundstrom</t>
        </is>
      </c>
      <c r="B6338" t="inlineStr">
        <is>
          <t>(N/A)</t>
        </is>
      </c>
      <c r="C6338" t="inlineStr">
        <is>
          <t>C</t>
        </is>
      </c>
      <c r="D6338" t="inlineStr">
        <is>
          <t>F</t>
        </is>
      </c>
      <c r="E6338" t="n">
        <v>17</v>
      </c>
      <c r="F6338" t="inlineStr">
        <is>
          <t>FA</t>
        </is>
      </c>
      <c r="G6338" t="inlineStr">
        <is>
          <t>FA</t>
        </is>
      </c>
      <c r="H6338" s="30" t="n">
        <v>1</v>
      </c>
      <c r="I6338" s="31" t="n">
        <v>0</v>
      </c>
      <c r="J6338" s="31" t="n"/>
      <c r="K6338" s="31" t="n">
        <v>0</v>
      </c>
      <c r="L6338" s="32" t="n"/>
      <c r="M6338" s="31" t="n">
        <v>0</v>
      </c>
      <c r="N6338" s="31" t="n">
        <v>0</v>
      </c>
      <c r="O6338" s="31" t="n"/>
      <c r="P6338" s="31" t="n"/>
      <c r="Q6338" s="31" t="n">
        <v>0</v>
      </c>
      <c r="R6338" s="31" t="n"/>
      <c r="S6338" s="32" t="n"/>
      <c r="T6338" s="32" t="n"/>
      <c r="V6338" t="inlineStr">
        <is>
          <t>074v4</t>
        </is>
      </c>
      <c r="Z6338" t="inlineStr">
        <is>
          <t>Milan Sundstrom ((N/A) C)</t>
        </is>
      </c>
    </row>
    <row r="6339">
      <c r="A6339" t="inlineStr">
        <is>
          <t>Miles Cooper</t>
        </is>
      </c>
      <c r="B6339" t="inlineStr">
        <is>
          <t>COL</t>
        </is>
      </c>
      <c r="C6339" t="inlineStr">
        <is>
          <t>C</t>
        </is>
      </c>
      <c r="D6339" t="inlineStr">
        <is>
          <t>F</t>
        </is>
      </c>
      <c r="E6339" t="n">
        <v>20</v>
      </c>
      <c r="F6339" t="inlineStr">
        <is>
          <t>FA</t>
        </is>
      </c>
      <c r="G6339" t="inlineStr">
        <is>
          <t>FA</t>
        </is>
      </c>
      <c r="H6339" s="30" t="n">
        <v>1</v>
      </c>
      <c r="I6339" s="31" t="n">
        <v>0</v>
      </c>
      <c r="J6339" s="31" t="n"/>
      <c r="K6339" s="31" t="n">
        <v>0</v>
      </c>
      <c r="L6339" s="32" t="n"/>
      <c r="M6339" s="31" t="n">
        <v>0</v>
      </c>
      <c r="N6339" s="31" t="n">
        <v>0</v>
      </c>
      <c r="O6339" s="31" t="n"/>
      <c r="P6339" s="31" t="n"/>
      <c r="Q6339" s="31" t="n">
        <v>0</v>
      </c>
      <c r="R6339" s="31" t="n"/>
      <c r="S6339" s="32" t="n"/>
      <c r="T6339" s="32" t="n"/>
      <c r="V6339" t="inlineStr">
        <is>
          <t>06pu9</t>
        </is>
      </c>
      <c r="Y6339" t="inlineStr">
        <is>
          <t>8ff45e38-d15b-470b-9150-96b0338ba2a4</t>
        </is>
      </c>
      <c r="Z6339" t="inlineStr">
        <is>
          <t>Miles Cooper (COL C)</t>
        </is>
      </c>
    </row>
    <row r="6340">
      <c r="A6340" t="inlineStr">
        <is>
          <t>Miles Gendron</t>
        </is>
      </c>
      <c r="B6340" t="inlineStr">
        <is>
          <t>COL</t>
        </is>
      </c>
      <c r="C6340" t="inlineStr">
        <is>
          <t>D</t>
        </is>
      </c>
      <c r="D6340" t="inlineStr">
        <is>
          <t>D</t>
        </is>
      </c>
      <c r="E6340" t="n">
        <v>30</v>
      </c>
      <c r="F6340" t="inlineStr">
        <is>
          <t>FA</t>
        </is>
      </c>
      <c r="G6340" t="inlineStr">
        <is>
          <t>FA</t>
        </is>
      </c>
      <c r="H6340" s="30" t="n">
        <v>1</v>
      </c>
      <c r="I6340" s="31" t="n">
        <v>0</v>
      </c>
      <c r="J6340" s="31" t="n"/>
      <c r="K6340" s="31" t="n">
        <v>0</v>
      </c>
      <c r="L6340" s="32" t="n"/>
      <c r="M6340" s="31" t="n">
        <v>0</v>
      </c>
      <c r="N6340" s="31" t="n">
        <v>0</v>
      </c>
      <c r="O6340" s="31" t="n"/>
      <c r="P6340" s="31" t="n"/>
      <c r="Q6340" s="31" t="n">
        <v>0</v>
      </c>
      <c r="R6340" s="31" t="n"/>
      <c r="S6340" s="32" t="n"/>
      <c r="T6340" s="32" t="n"/>
      <c r="V6340" t="inlineStr">
        <is>
          <t>03ebd</t>
        </is>
      </c>
      <c r="X6340" t="n">
        <v>6439</v>
      </c>
      <c r="Y6340" t="inlineStr">
        <is>
          <t>1d95fe45-b1b4-4d05-9166-e8d7ba06aa28</t>
        </is>
      </c>
      <c r="Z6340" t="inlineStr">
        <is>
          <t>Miles Gendron (COL D)</t>
        </is>
      </c>
    </row>
    <row r="6341">
      <c r="A6341" t="inlineStr">
        <is>
          <t>Miles Koules</t>
        </is>
      </c>
      <c r="B6341" t="inlineStr">
        <is>
          <t>EDM</t>
        </is>
      </c>
      <c r="C6341" t="inlineStr">
        <is>
          <t>C</t>
        </is>
      </c>
      <c r="D6341" t="inlineStr">
        <is>
          <t>F</t>
        </is>
      </c>
      <c r="E6341" t="n">
        <v>32</v>
      </c>
      <c r="F6341" t="inlineStr">
        <is>
          <t>FA</t>
        </is>
      </c>
      <c r="G6341" t="inlineStr">
        <is>
          <t>FA</t>
        </is>
      </c>
      <c r="H6341" s="30" t="n">
        <v>1</v>
      </c>
      <c r="I6341" s="31" t="n">
        <v>0</v>
      </c>
      <c r="J6341" s="31" t="n"/>
      <c r="K6341" s="31" t="n">
        <v>0</v>
      </c>
      <c r="L6341" s="32" t="n"/>
      <c r="M6341" s="31" t="n">
        <v>0</v>
      </c>
      <c r="N6341" s="31" t="n">
        <v>0</v>
      </c>
      <c r="O6341" s="31" t="n"/>
      <c r="P6341" s="31" t="n"/>
      <c r="Q6341" s="31" t="n">
        <v>0</v>
      </c>
      <c r="R6341" s="31" t="n"/>
      <c r="S6341" s="32" t="n"/>
      <c r="T6341" s="32" t="n"/>
      <c r="V6341" t="inlineStr">
        <is>
          <t>03kii</t>
        </is>
      </c>
      <c r="W6341" t="n">
        <v>4687</v>
      </c>
      <c r="X6341" t="n">
        <v>6615</v>
      </c>
      <c r="Z6341" t="inlineStr">
        <is>
          <t>Miles Koules (EDM C)</t>
        </is>
      </c>
    </row>
    <row r="6342">
      <c r="A6342" t="inlineStr">
        <is>
          <t>Miles Liberati</t>
        </is>
      </c>
      <c r="B6342" t="inlineStr">
        <is>
          <t>VAN</t>
        </is>
      </c>
      <c r="C6342" t="inlineStr">
        <is>
          <t>D</t>
        </is>
      </c>
      <c r="D6342" t="inlineStr">
        <is>
          <t>D</t>
        </is>
      </c>
      <c r="E6342" t="n">
        <v>31</v>
      </c>
      <c r="F6342" t="inlineStr">
        <is>
          <t>FA</t>
        </is>
      </c>
      <c r="G6342" t="inlineStr">
        <is>
          <t>FA</t>
        </is>
      </c>
      <c r="H6342" s="30" t="n">
        <v>1</v>
      </c>
      <c r="I6342" s="31" t="n">
        <v>0</v>
      </c>
      <c r="J6342" s="31" t="n"/>
      <c r="K6342" s="31" t="n">
        <v>0</v>
      </c>
      <c r="L6342" s="32" t="n"/>
      <c r="M6342" s="31" t="n">
        <v>0</v>
      </c>
      <c r="N6342" s="31" t="n">
        <v>0</v>
      </c>
      <c r="O6342" s="31" t="n"/>
      <c r="P6342" s="31" t="n"/>
      <c r="Q6342" s="31" t="n">
        <v>0</v>
      </c>
      <c r="R6342" s="31" t="n"/>
      <c r="S6342" s="32" t="n"/>
      <c r="T6342" s="32" t="n"/>
      <c r="V6342" t="inlineStr">
        <is>
          <t>031v5</t>
        </is>
      </c>
      <c r="X6342" t="n">
        <v>6183</v>
      </c>
      <c r="Z6342" t="inlineStr">
        <is>
          <t>Miles Liberati (VAN D)</t>
        </is>
      </c>
    </row>
    <row r="6343">
      <c r="A6343" t="inlineStr">
        <is>
          <t>Milo Roelens</t>
        </is>
      </c>
      <c r="B6343" t="inlineStr">
        <is>
          <t>TBL</t>
        </is>
      </c>
      <c r="C6343" t="inlineStr">
        <is>
          <t>C</t>
        </is>
      </c>
      <c r="D6343" t="inlineStr">
        <is>
          <t>F</t>
        </is>
      </c>
      <c r="E6343" t="n">
        <v>23</v>
      </c>
      <c r="F6343" t="inlineStr">
        <is>
          <t>FA</t>
        </is>
      </c>
      <c r="G6343" t="inlineStr">
        <is>
          <t>FA</t>
        </is>
      </c>
      <c r="H6343" s="30" t="n">
        <v>870000</v>
      </c>
      <c r="I6343" s="31" t="n">
        <v>0</v>
      </c>
      <c r="J6343" s="31" t="n"/>
      <c r="K6343" s="31" t="n">
        <v>0</v>
      </c>
      <c r="L6343" s="32" t="n"/>
      <c r="M6343" s="31" t="n">
        <v>0</v>
      </c>
      <c r="N6343" s="31" t="n">
        <v>0</v>
      </c>
      <c r="O6343" s="31" t="n"/>
      <c r="P6343" s="31" t="n"/>
      <c r="Q6343" s="31" t="n">
        <v>0</v>
      </c>
      <c r="R6343" s="31" t="n"/>
      <c r="S6343" s="32" t="n"/>
      <c r="T6343" s="32" t="n"/>
      <c r="V6343" t="inlineStr">
        <is>
          <t>06id9</t>
        </is>
      </c>
      <c r="W6343" t="n">
        <v>7070</v>
      </c>
      <c r="Y6343" t="inlineStr">
        <is>
          <t>8411a445-6d9c-44b0-b0c0-79e1424c637a</t>
        </is>
      </c>
      <c r="Z6343" t="inlineStr">
        <is>
          <t>Milo Roelens (TBL C)</t>
        </is>
      </c>
    </row>
    <row r="6344">
      <c r="A6344" t="inlineStr">
        <is>
          <t>Milos Bubela</t>
        </is>
      </c>
      <c r="B6344" t="inlineStr">
        <is>
          <t>PIT</t>
        </is>
      </c>
      <c r="C6344" t="inlineStr">
        <is>
          <t>LW</t>
        </is>
      </c>
      <c r="D6344" t="inlineStr">
        <is>
          <t>F</t>
        </is>
      </c>
      <c r="E6344" t="n">
        <v>34</v>
      </c>
      <c r="F6344" t="inlineStr">
        <is>
          <t>FA</t>
        </is>
      </c>
      <c r="G6344" t="inlineStr">
        <is>
          <t>FA</t>
        </is>
      </c>
      <c r="H6344" s="30" t="n">
        <v>1</v>
      </c>
      <c r="I6344" s="31" t="n">
        <v>0</v>
      </c>
      <c r="J6344" s="31" t="n"/>
      <c r="K6344" s="31" t="n">
        <v>0</v>
      </c>
      <c r="L6344" s="32" t="n"/>
      <c r="M6344" s="31" t="n">
        <v>0</v>
      </c>
      <c r="N6344" s="31" t="n">
        <v>0</v>
      </c>
      <c r="O6344" s="31" t="n"/>
      <c r="P6344" s="31" t="n"/>
      <c r="Q6344" s="31" t="n">
        <v>0</v>
      </c>
      <c r="R6344" s="31" t="n"/>
      <c r="S6344" s="32" t="n"/>
      <c r="T6344" s="32" t="n"/>
      <c r="V6344" t="inlineStr">
        <is>
          <t>048xw</t>
        </is>
      </c>
      <c r="X6344" t="n">
        <v>7422</v>
      </c>
      <c r="Z6344" t="inlineStr">
        <is>
          <t>Milos Bubela (PIT LW)</t>
        </is>
      </c>
    </row>
    <row r="6345">
      <c r="A6345" t="inlineStr">
        <is>
          <t>Milos Kelemen</t>
        </is>
      </c>
      <c r="B6345" t="inlineStr">
        <is>
          <t>UTA</t>
        </is>
      </c>
      <c r="C6345" t="inlineStr">
        <is>
          <t>LW</t>
        </is>
      </c>
      <c r="D6345" t="inlineStr">
        <is>
          <t>F</t>
        </is>
      </c>
      <c r="E6345" t="n">
        <v>27</v>
      </c>
      <c r="F6345" t="inlineStr">
        <is>
          <t>FA</t>
        </is>
      </c>
      <c r="G6345" t="inlineStr">
        <is>
          <t>FA</t>
        </is>
      </c>
      <c r="H6345" s="30" t="n">
        <v>1</v>
      </c>
      <c r="I6345" s="31" t="n">
        <v>0</v>
      </c>
      <c r="J6345" s="31" t="n"/>
      <c r="K6345" s="31" t="n">
        <v>0</v>
      </c>
      <c r="L6345" s="32" t="n"/>
      <c r="M6345" s="31" t="n">
        <v>0</v>
      </c>
      <c r="N6345" s="31" t="n">
        <v>0</v>
      </c>
      <c r="O6345" s="31" t="n"/>
      <c r="P6345" s="31" t="n"/>
      <c r="Q6345" s="31" t="n">
        <v>0</v>
      </c>
      <c r="R6345" s="31" t="n"/>
      <c r="S6345" s="32" t="n"/>
      <c r="T6345" s="32" t="n"/>
      <c r="V6345" t="inlineStr">
        <is>
          <t>05ykp</t>
        </is>
      </c>
      <c r="W6345" t="n">
        <v>6646</v>
      </c>
      <c r="Y6345" t="inlineStr">
        <is>
          <t>35f64926-86bb-40f4-8a9a-f553552735a9</t>
        </is>
      </c>
      <c r="Z6345" t="inlineStr">
        <is>
          <t>Milos Kelemen (UTA LW)</t>
        </is>
      </c>
    </row>
    <row r="6346">
      <c r="A6346" t="inlineStr">
        <is>
          <t>Milos Roman</t>
        </is>
      </c>
      <c r="B6346" t="inlineStr">
        <is>
          <t>CGY</t>
        </is>
      </c>
      <c r="C6346" t="inlineStr">
        <is>
          <t>C</t>
        </is>
      </c>
      <c r="D6346" t="inlineStr">
        <is>
          <t>F</t>
        </is>
      </c>
      <c r="E6346" t="n">
        <v>26</v>
      </c>
      <c r="F6346" t="inlineStr">
        <is>
          <t>FA</t>
        </is>
      </c>
      <c r="G6346" t="inlineStr">
        <is>
          <t>FA</t>
        </is>
      </c>
      <c r="H6346" s="30" t="n">
        <v>1</v>
      </c>
      <c r="I6346" s="31" t="n">
        <v>0</v>
      </c>
      <c r="J6346" s="31" t="n"/>
      <c r="K6346" s="31" t="n">
        <v>0</v>
      </c>
      <c r="L6346" s="32" t="n"/>
      <c r="M6346" s="31" t="n">
        <v>0</v>
      </c>
      <c r="N6346" s="31" t="n">
        <v>0</v>
      </c>
      <c r="O6346" s="31" t="n"/>
      <c r="P6346" s="31" t="n"/>
      <c r="Q6346" s="31" t="n">
        <v>0</v>
      </c>
      <c r="R6346" s="31" t="n"/>
      <c r="S6346" s="32" t="n"/>
      <c r="T6346" s="32" t="n"/>
      <c r="V6346" t="inlineStr">
        <is>
          <t>04ld7</t>
        </is>
      </c>
      <c r="W6346" t="n">
        <v>5740</v>
      </c>
      <c r="X6346" t="n">
        <v>8019</v>
      </c>
      <c r="Z6346" t="inlineStr">
        <is>
          <t>Milos Roman (CGY C)</t>
        </is>
      </c>
    </row>
    <row r="6347">
      <c r="A6347" t="inlineStr">
        <is>
          <t>Milton Carpenhammar</t>
        </is>
      </c>
      <c r="B6347" t="inlineStr">
        <is>
          <t>(N/A)</t>
        </is>
      </c>
      <c r="C6347" t="inlineStr">
        <is>
          <t>C</t>
        </is>
      </c>
      <c r="D6347" t="inlineStr">
        <is>
          <t>F</t>
        </is>
      </c>
      <c r="F6347" t="inlineStr">
        <is>
          <t>WW</t>
        </is>
      </c>
      <c r="G6347" t="inlineStr">
        <is>
          <t>FA</t>
        </is>
      </c>
      <c r="H6347" s="30" t="n"/>
      <c r="I6347" s="31" t="n"/>
      <c r="J6347" s="31" t="n"/>
      <c r="K6347" s="31" t="n"/>
      <c r="L6347" s="32" t="n"/>
      <c r="M6347" s="31" t="n"/>
      <c r="N6347" s="31" t="n"/>
      <c r="O6347" s="31" t="n"/>
      <c r="P6347" s="31" t="n"/>
      <c r="Q6347" s="31" t="n"/>
      <c r="R6347" s="31" t="n"/>
      <c r="S6347" s="32" t="n"/>
      <c r="T6347" s="32" t="n"/>
      <c r="V6347" t="inlineStr">
        <is>
          <t>07a02</t>
        </is>
      </c>
      <c r="Z6347" t="inlineStr">
        <is>
          <t>Milton Carpenhammar ((N/A) C)</t>
        </is>
      </c>
    </row>
    <row r="6348">
      <c r="A6348" t="inlineStr">
        <is>
          <t>Milton Gastrin</t>
        </is>
      </c>
      <c r="B6348" t="inlineStr">
        <is>
          <t>STL</t>
        </is>
      </c>
      <c r="C6348" t="inlineStr">
        <is>
          <t>C</t>
        </is>
      </c>
      <c r="D6348" t="inlineStr">
        <is>
          <t>F</t>
        </is>
      </c>
      <c r="E6348" t="n">
        <v>19</v>
      </c>
      <c r="F6348" t="inlineStr">
        <is>
          <t>FA</t>
        </is>
      </c>
      <c r="G6348" t="inlineStr">
        <is>
          <t>FA</t>
        </is>
      </c>
      <c r="H6348" s="30" t="n">
        <v>975000</v>
      </c>
      <c r="I6348" s="31" t="n">
        <v>0</v>
      </c>
      <c r="J6348" s="31" t="n"/>
      <c r="K6348" s="31" t="n">
        <v>0</v>
      </c>
      <c r="L6348" s="32" t="n"/>
      <c r="M6348" s="31" t="n">
        <v>0</v>
      </c>
      <c r="N6348" s="31" t="n">
        <v>0</v>
      </c>
      <c r="O6348" s="31" t="n"/>
      <c r="P6348" s="31" t="n"/>
      <c r="Q6348" s="31" t="n">
        <v>0</v>
      </c>
      <c r="R6348" s="31" t="n"/>
      <c r="S6348" s="32" t="n"/>
      <c r="T6348" s="32" t="n"/>
      <c r="V6348" t="inlineStr">
        <is>
          <t>06pyv</t>
        </is>
      </c>
      <c r="W6348" t="n">
        <v>7421</v>
      </c>
      <c r="Y6348" t="inlineStr">
        <is>
          <t>fd5f3377-4ddf-405e-b08e-00ffa90961ce</t>
        </is>
      </c>
      <c r="Z6348" t="inlineStr">
        <is>
          <t>Milton Gastrin (STL C)</t>
        </is>
      </c>
    </row>
    <row r="6349">
      <c r="A6349" t="inlineStr">
        <is>
          <t>Milton Oscarson</t>
        </is>
      </c>
      <c r="B6349" t="inlineStr">
        <is>
          <t>CHI</t>
        </is>
      </c>
      <c r="C6349" t="inlineStr">
        <is>
          <t>C</t>
        </is>
      </c>
      <c r="D6349" t="inlineStr">
        <is>
          <t>F</t>
        </is>
      </c>
      <c r="E6349" t="n">
        <v>23</v>
      </c>
      <c r="F6349" t="inlineStr">
        <is>
          <t>FA</t>
        </is>
      </c>
      <c r="G6349" t="inlineStr">
        <is>
          <t>FA</t>
        </is>
      </c>
      <c r="H6349" s="30" t="n">
        <v>1</v>
      </c>
      <c r="I6349" s="31" t="n">
        <v>0</v>
      </c>
      <c r="J6349" s="31" t="n"/>
      <c r="K6349" s="31" t="n">
        <v>0</v>
      </c>
      <c r="L6349" s="32" t="n"/>
      <c r="M6349" s="31" t="n">
        <v>0</v>
      </c>
      <c r="N6349" s="31" t="n">
        <v>0</v>
      </c>
      <c r="O6349" s="31" t="n"/>
      <c r="P6349" s="31" t="n"/>
      <c r="Q6349" s="31" t="n">
        <v>0</v>
      </c>
      <c r="R6349" s="31" t="n"/>
      <c r="S6349" s="32" t="n"/>
      <c r="T6349" s="32" t="n"/>
      <c r="V6349" t="inlineStr">
        <is>
          <t>061ku</t>
        </is>
      </c>
      <c r="Y6349" t="inlineStr">
        <is>
          <t>d0bb9311-c473-4d23-850b-45f05ae5c08c</t>
        </is>
      </c>
      <c r="Z6349" t="inlineStr">
        <is>
          <t>Milton Oscarson (CHI C)</t>
        </is>
      </c>
    </row>
    <row r="6350">
      <c r="A6350" t="inlineStr">
        <is>
          <t>Mirco Mueller</t>
        </is>
      </c>
      <c r="B6350" t="inlineStr">
        <is>
          <t>(N/A)</t>
        </is>
      </c>
      <c r="C6350" t="inlineStr">
        <is>
          <t>D</t>
        </is>
      </c>
      <c r="D6350" t="inlineStr">
        <is>
          <t>D</t>
        </is>
      </c>
      <c r="E6350" t="n">
        <v>31</v>
      </c>
      <c r="F6350" t="inlineStr">
        <is>
          <t>FA</t>
        </is>
      </c>
      <c r="G6350" t="inlineStr">
        <is>
          <t>FA</t>
        </is>
      </c>
      <c r="H6350" s="30" t="n">
        <v>1</v>
      </c>
      <c r="I6350" s="31" t="n">
        <v>0</v>
      </c>
      <c r="J6350" s="31" t="n"/>
      <c r="K6350" s="31" t="n">
        <v>0</v>
      </c>
      <c r="L6350" s="32" t="n"/>
      <c r="M6350" s="31" t="n">
        <v>0</v>
      </c>
      <c r="N6350" s="31" t="n">
        <v>0</v>
      </c>
      <c r="O6350" s="31" t="n"/>
      <c r="P6350" s="31" t="n"/>
      <c r="Q6350" s="31" t="n">
        <v>0</v>
      </c>
      <c r="R6350" s="31" t="n"/>
      <c r="S6350" s="32" t="n"/>
      <c r="T6350" s="32" t="n"/>
      <c r="V6350" t="inlineStr">
        <is>
          <t>031nu</t>
        </is>
      </c>
      <c r="W6350" t="n">
        <v>4158</v>
      </c>
      <c r="X6350" t="n">
        <v>5997</v>
      </c>
      <c r="Y6350" t="inlineStr">
        <is>
          <t>82634ffb-7be0-4986-8b16-80a481677611</t>
        </is>
      </c>
      <c r="Z6350" t="inlineStr">
        <is>
          <t>Mirco Mueller ((N/A) D)</t>
        </is>
      </c>
    </row>
    <row r="6351">
      <c r="A6351" t="inlineStr">
        <is>
          <t>Mirko Hoefflin</t>
        </is>
      </c>
      <c r="B6351" t="inlineStr">
        <is>
          <t>(N/A)</t>
        </is>
      </c>
      <c r="C6351" t="inlineStr">
        <is>
          <t>C</t>
        </is>
      </c>
      <c r="D6351" t="inlineStr">
        <is>
          <t>F</t>
        </is>
      </c>
      <c r="E6351" t="n">
        <v>34</v>
      </c>
      <c r="F6351" t="inlineStr">
        <is>
          <t>FA</t>
        </is>
      </c>
      <c r="G6351" t="inlineStr">
        <is>
          <t>FA</t>
        </is>
      </c>
      <c r="H6351" s="30" t="n">
        <v>1</v>
      </c>
      <c r="I6351" s="31" t="n">
        <v>0</v>
      </c>
      <c r="J6351" s="31" t="n"/>
      <c r="K6351" s="31" t="n">
        <v>0</v>
      </c>
      <c r="L6351" s="32" t="n"/>
      <c r="M6351" s="31" t="n">
        <v>0</v>
      </c>
      <c r="N6351" s="31" t="n">
        <v>0</v>
      </c>
      <c r="O6351" s="31" t="n"/>
      <c r="P6351" s="31" t="n"/>
      <c r="Q6351" s="31" t="n">
        <v>0</v>
      </c>
      <c r="R6351" s="31" t="n"/>
      <c r="S6351" s="32" t="n"/>
      <c r="T6351" s="32" t="n"/>
      <c r="V6351" t="inlineStr">
        <is>
          <t>01zqg</t>
        </is>
      </c>
      <c r="X6351" t="n">
        <v>5124</v>
      </c>
      <c r="Z6351" t="inlineStr">
        <is>
          <t>Mirko Hoefflin ((N/A) C)</t>
        </is>
      </c>
    </row>
    <row r="6352">
      <c r="A6352" t="inlineStr">
        <is>
          <t>Miro Aaltonen</t>
        </is>
      </c>
      <c r="B6352" t="inlineStr">
        <is>
          <t>(N/A)</t>
        </is>
      </c>
      <c r="C6352" t="inlineStr">
        <is>
          <t>C</t>
        </is>
      </c>
      <c r="D6352" t="inlineStr">
        <is>
          <t>F</t>
        </is>
      </c>
      <c r="E6352" t="n">
        <v>33</v>
      </c>
      <c r="F6352" t="inlineStr">
        <is>
          <t>FA</t>
        </is>
      </c>
      <c r="G6352" t="inlineStr">
        <is>
          <t>FA</t>
        </is>
      </c>
      <c r="H6352" s="30" t="n">
        <v>1</v>
      </c>
      <c r="I6352" s="31" t="n">
        <v>0</v>
      </c>
      <c r="J6352" s="31" t="n"/>
      <c r="K6352" s="31" t="n">
        <v>0</v>
      </c>
      <c r="L6352" s="32" t="n"/>
      <c r="M6352" s="31" t="n">
        <v>0</v>
      </c>
      <c r="N6352" s="31" t="n">
        <v>0</v>
      </c>
      <c r="O6352" s="31" t="n"/>
      <c r="P6352" s="31" t="n"/>
      <c r="Q6352" s="31" t="n">
        <v>0</v>
      </c>
      <c r="R6352" s="31" t="n"/>
      <c r="S6352" s="32" t="n"/>
      <c r="T6352" s="32" t="n"/>
      <c r="V6352" t="inlineStr">
        <is>
          <t>031sv</t>
        </is>
      </c>
      <c r="W6352" t="n">
        <v>5347</v>
      </c>
      <c r="X6352" t="n">
        <v>6156</v>
      </c>
      <c r="Z6352" t="inlineStr">
        <is>
          <t>Miro Aaltonen ((N/A) C)</t>
        </is>
      </c>
    </row>
    <row r="6353">
      <c r="A6353" t="inlineStr">
        <is>
          <t>Miro Karjalainen</t>
        </is>
      </c>
      <c r="B6353" t="inlineStr">
        <is>
          <t>(N/A)</t>
        </is>
      </c>
      <c r="C6353" t="inlineStr">
        <is>
          <t>D</t>
        </is>
      </c>
      <c r="D6353" t="inlineStr">
        <is>
          <t>D</t>
        </is>
      </c>
      <c r="E6353" t="n">
        <v>30</v>
      </c>
      <c r="F6353" t="inlineStr">
        <is>
          <t>FA</t>
        </is>
      </c>
      <c r="G6353" t="inlineStr">
        <is>
          <t>FA</t>
        </is>
      </c>
      <c r="H6353" s="30" t="n">
        <v>1</v>
      </c>
      <c r="I6353" s="31" t="n">
        <v>0</v>
      </c>
      <c r="J6353" s="31" t="n"/>
      <c r="K6353" s="31" t="n">
        <v>0</v>
      </c>
      <c r="L6353" s="32" t="n"/>
      <c r="M6353" s="31" t="n">
        <v>0</v>
      </c>
      <c r="N6353" s="31" t="n">
        <v>0</v>
      </c>
      <c r="O6353" s="31" t="n"/>
      <c r="P6353" s="31" t="n"/>
      <c r="Q6353" s="31" t="n">
        <v>0</v>
      </c>
      <c r="R6353" s="31" t="n"/>
      <c r="S6353" s="32" t="n"/>
      <c r="T6353" s="32" t="n"/>
      <c r="V6353" t="inlineStr">
        <is>
          <t>03ect</t>
        </is>
      </c>
      <c r="W6353" t="n">
        <v>4698</v>
      </c>
      <c r="X6353" t="n">
        <v>6503</v>
      </c>
      <c r="Z6353" t="inlineStr">
        <is>
          <t>Miro Karjalainen ((N/A) D)</t>
        </is>
      </c>
    </row>
    <row r="6354">
      <c r="A6354" t="inlineStr">
        <is>
          <t>Miroslav Holinka</t>
        </is>
      </c>
      <c r="B6354" t="inlineStr">
        <is>
          <t>TOR</t>
        </is>
      </c>
      <c r="C6354" t="inlineStr">
        <is>
          <t>C</t>
        </is>
      </c>
      <c r="D6354" t="inlineStr">
        <is>
          <t>F</t>
        </is>
      </c>
      <c r="E6354" t="n">
        <v>20</v>
      </c>
      <c r="F6354" t="inlineStr">
        <is>
          <t>FA</t>
        </is>
      </c>
      <c r="G6354" t="inlineStr">
        <is>
          <t>FA</t>
        </is>
      </c>
      <c r="H6354" s="30" t="n">
        <v>918333</v>
      </c>
      <c r="I6354" s="31" t="n">
        <v>0</v>
      </c>
      <c r="J6354" s="31" t="n"/>
      <c r="K6354" s="31" t="n">
        <v>0</v>
      </c>
      <c r="L6354" s="32" t="n"/>
      <c r="M6354" s="31" t="n">
        <v>0</v>
      </c>
      <c r="N6354" s="31" t="n">
        <v>0</v>
      </c>
      <c r="O6354" s="31" t="n"/>
      <c r="P6354" s="31" t="n"/>
      <c r="Q6354" s="31" t="n">
        <v>0</v>
      </c>
      <c r="R6354" s="31" t="n"/>
      <c r="S6354" s="32" t="n"/>
      <c r="T6354" s="32" t="n"/>
      <c r="V6354" t="inlineStr">
        <is>
          <t>06mcp</t>
        </is>
      </c>
      <c r="W6354" t="n">
        <v>7511</v>
      </c>
      <c r="Y6354" t="inlineStr">
        <is>
          <t>b23cc1d6-3673-45fb-9013-e0a294686904</t>
        </is>
      </c>
      <c r="Z6354" t="inlineStr">
        <is>
          <t>Miroslav Holinka (TOR C)</t>
        </is>
      </c>
    </row>
    <row r="6355">
      <c r="A6355" t="inlineStr">
        <is>
          <t>Miroslav Satan</t>
        </is>
      </c>
      <c r="B6355" t="inlineStr">
        <is>
          <t>WSH</t>
        </is>
      </c>
      <c r="C6355" t="inlineStr">
        <is>
          <t>C</t>
        </is>
      </c>
      <c r="D6355" t="inlineStr">
        <is>
          <t>F</t>
        </is>
      </c>
      <c r="E6355" t="n">
        <v>20</v>
      </c>
      <c r="F6355" t="inlineStr">
        <is>
          <t>FA</t>
        </is>
      </c>
      <c r="G6355" t="inlineStr">
        <is>
          <t>FA</t>
        </is>
      </c>
      <c r="H6355" s="30" t="n">
        <v>1</v>
      </c>
      <c r="I6355" s="31" t="n">
        <v>0</v>
      </c>
      <c r="J6355" s="31" t="n"/>
      <c r="K6355" s="31" t="n">
        <v>0</v>
      </c>
      <c r="L6355" s="32" t="n"/>
      <c r="M6355" s="31" t="n">
        <v>0</v>
      </c>
      <c r="N6355" s="31" t="n">
        <v>0</v>
      </c>
      <c r="O6355" s="31" t="n"/>
      <c r="P6355" s="31" t="n"/>
      <c r="Q6355" s="31" t="n">
        <v>0</v>
      </c>
      <c r="R6355" s="31" t="n"/>
      <c r="S6355" s="32" t="n"/>
      <c r="T6355" s="32" t="n"/>
      <c r="V6355" t="inlineStr">
        <is>
          <t>06mir</t>
        </is>
      </c>
      <c r="Y6355" t="inlineStr">
        <is>
          <t>91167b7a-546f-4bf5-a319-6cf7fc7c0750</t>
        </is>
      </c>
      <c r="Z6355" t="inlineStr">
        <is>
          <t>Miroslav Satan (WSH C)</t>
        </is>
      </c>
    </row>
    <row r="6356">
      <c r="A6356" t="inlineStr">
        <is>
          <t>Miroslav Svoboda</t>
        </is>
      </c>
      <c r="B6356" t="inlineStr">
        <is>
          <t>(N/A)</t>
        </is>
      </c>
      <c r="C6356" t="inlineStr">
        <is>
          <t>G</t>
        </is>
      </c>
      <c r="D6356" t="inlineStr">
        <is>
          <t>G</t>
        </is>
      </c>
      <c r="E6356" t="n">
        <v>31</v>
      </c>
      <c r="F6356" t="inlineStr">
        <is>
          <t>FA</t>
        </is>
      </c>
      <c r="G6356" t="inlineStr">
        <is>
          <t>FA</t>
        </is>
      </c>
      <c r="H6356" s="30" t="n">
        <v>1</v>
      </c>
      <c r="I6356" s="31" t="n">
        <v>0</v>
      </c>
      <c r="J6356" s="31" t="n"/>
      <c r="K6356" s="31" t="n">
        <v>0</v>
      </c>
      <c r="L6356" s="32" t="n"/>
      <c r="M6356" s="31" t="n">
        <v>0</v>
      </c>
      <c r="N6356" s="31" t="n">
        <v>0</v>
      </c>
      <c r="O6356" s="31" t="n"/>
      <c r="P6356" s="31" t="n"/>
      <c r="Q6356" s="31" t="n">
        <v>0</v>
      </c>
      <c r="R6356" s="31" t="n"/>
      <c r="S6356" s="32" t="n"/>
      <c r="T6356" s="32" t="n"/>
      <c r="V6356" t="inlineStr">
        <is>
          <t>03rk3</t>
        </is>
      </c>
      <c r="W6356" t="n">
        <v>5672</v>
      </c>
      <c r="X6356" t="n">
        <v>6950</v>
      </c>
      <c r="Z6356" t="inlineStr">
        <is>
          <t>Miroslav Svoboda ((N/A) G)</t>
        </is>
      </c>
    </row>
    <row r="6357">
      <c r="A6357" t="inlineStr">
        <is>
          <t>Miska Kukkonen</t>
        </is>
      </c>
      <c r="B6357" t="inlineStr">
        <is>
          <t>BUF</t>
        </is>
      </c>
      <c r="C6357" t="inlineStr">
        <is>
          <t>D</t>
        </is>
      </c>
      <c r="D6357" t="inlineStr">
        <is>
          <t>D</t>
        </is>
      </c>
      <c r="E6357" t="n">
        <v>26</v>
      </c>
      <c r="F6357" t="inlineStr">
        <is>
          <t>FA</t>
        </is>
      </c>
      <c r="G6357" t="inlineStr">
        <is>
          <t>FA</t>
        </is>
      </c>
      <c r="H6357" s="30" t="n">
        <v>1</v>
      </c>
      <c r="I6357" s="31" t="n">
        <v>0</v>
      </c>
      <c r="J6357" s="31" t="n"/>
      <c r="K6357" s="31" t="n">
        <v>0</v>
      </c>
      <c r="L6357" s="32" t="n"/>
      <c r="M6357" s="31" t="n">
        <v>0</v>
      </c>
      <c r="N6357" s="31" t="n">
        <v>0</v>
      </c>
      <c r="O6357" s="31" t="n"/>
      <c r="P6357" s="31" t="n"/>
      <c r="Q6357" s="31" t="n">
        <v>0</v>
      </c>
      <c r="R6357" s="31" t="n"/>
      <c r="S6357" s="32" t="n"/>
      <c r="T6357" s="32" t="n"/>
      <c r="V6357" t="inlineStr">
        <is>
          <t>04qzs</t>
        </is>
      </c>
      <c r="Z6357" t="inlineStr">
        <is>
          <t>Miska Kukkonen (BUF D)</t>
        </is>
      </c>
    </row>
    <row r="6358">
      <c r="A6358" t="inlineStr">
        <is>
          <t>Miska Siikonen</t>
        </is>
      </c>
      <c r="B6358" t="inlineStr">
        <is>
          <t>(N/A)</t>
        </is>
      </c>
      <c r="C6358" t="inlineStr">
        <is>
          <t>RW</t>
        </is>
      </c>
      <c r="D6358" t="inlineStr">
        <is>
          <t>F</t>
        </is>
      </c>
      <c r="E6358" t="n">
        <v>30</v>
      </c>
      <c r="F6358" t="inlineStr">
        <is>
          <t>FA</t>
        </is>
      </c>
      <c r="G6358" t="inlineStr">
        <is>
          <t>FA</t>
        </is>
      </c>
      <c r="H6358" s="30" t="n">
        <v>1</v>
      </c>
      <c r="I6358" s="31" t="n">
        <v>0</v>
      </c>
      <c r="J6358" s="31" t="n"/>
      <c r="K6358" s="31" t="n">
        <v>0</v>
      </c>
      <c r="L6358" s="32" t="n"/>
      <c r="M6358" s="31" t="n">
        <v>0</v>
      </c>
      <c r="N6358" s="31" t="n">
        <v>0</v>
      </c>
      <c r="O6358" s="31" t="n"/>
      <c r="P6358" s="31" t="n"/>
      <c r="Q6358" s="31" t="n">
        <v>0</v>
      </c>
      <c r="R6358" s="31" t="n"/>
      <c r="S6358" s="32" t="n"/>
      <c r="T6358" s="32" t="n"/>
      <c r="V6358" t="inlineStr">
        <is>
          <t>03kqg</t>
        </is>
      </c>
      <c r="Z6358" t="inlineStr">
        <is>
          <t>Miska Siikonen ((N/A) RW)</t>
        </is>
      </c>
    </row>
    <row r="6359">
      <c r="A6359" t="inlineStr">
        <is>
          <t>Mitch Callahan</t>
        </is>
      </c>
      <c r="B6359" t="inlineStr">
        <is>
          <t>(N/A)</t>
        </is>
      </c>
      <c r="C6359" t="inlineStr">
        <is>
          <t>RW</t>
        </is>
      </c>
      <c r="D6359" t="inlineStr">
        <is>
          <t>F</t>
        </is>
      </c>
      <c r="E6359" t="n">
        <v>35</v>
      </c>
      <c r="F6359" t="inlineStr">
        <is>
          <t>FA</t>
        </is>
      </c>
      <c r="G6359" t="inlineStr">
        <is>
          <t>FA</t>
        </is>
      </c>
      <c r="H6359" s="30" t="n">
        <v>1</v>
      </c>
      <c r="I6359" s="31" t="n">
        <v>0</v>
      </c>
      <c r="J6359" s="31" t="n"/>
      <c r="K6359" s="31" t="n">
        <v>0</v>
      </c>
      <c r="L6359" s="32" t="n"/>
      <c r="M6359" s="31" t="n">
        <v>0</v>
      </c>
      <c r="N6359" s="31" t="n">
        <v>0</v>
      </c>
      <c r="O6359" s="31" t="n"/>
      <c r="P6359" s="31" t="n"/>
      <c r="Q6359" s="31" t="n">
        <v>0</v>
      </c>
      <c r="R6359" s="31" t="n"/>
      <c r="S6359" s="32" t="n"/>
      <c r="T6359" s="32" t="n"/>
      <c r="V6359" t="inlineStr">
        <is>
          <t>01uh4</t>
        </is>
      </c>
      <c r="W6359" t="n">
        <v>4333</v>
      </c>
      <c r="X6359" t="n">
        <v>4910</v>
      </c>
      <c r="Z6359" t="inlineStr">
        <is>
          <t>Mitch Callahan ((N/A) RW)</t>
        </is>
      </c>
    </row>
    <row r="6360">
      <c r="A6360" t="inlineStr">
        <is>
          <t>Mitch Eliot</t>
        </is>
      </c>
      <c r="B6360" t="inlineStr">
        <is>
          <t>BUF</t>
        </is>
      </c>
      <c r="C6360" t="inlineStr">
        <is>
          <t>D</t>
        </is>
      </c>
      <c r="D6360" t="inlineStr">
        <is>
          <t>D</t>
        </is>
      </c>
      <c r="E6360" t="n">
        <v>28</v>
      </c>
      <c r="F6360" t="inlineStr">
        <is>
          <t>FA</t>
        </is>
      </c>
      <c r="G6360" t="inlineStr">
        <is>
          <t>FA</t>
        </is>
      </c>
      <c r="H6360" s="30" t="n">
        <v>1</v>
      </c>
      <c r="I6360" s="31" t="n">
        <v>0</v>
      </c>
      <c r="J6360" s="31" t="n"/>
      <c r="K6360" s="31" t="n">
        <v>0</v>
      </c>
      <c r="L6360" s="32" t="n"/>
      <c r="M6360" s="31" t="n">
        <v>0</v>
      </c>
      <c r="N6360" s="31" t="n">
        <v>0</v>
      </c>
      <c r="O6360" s="31" t="n"/>
      <c r="P6360" s="31" t="n"/>
      <c r="Q6360" s="31" t="n">
        <v>0</v>
      </c>
      <c r="R6360" s="31" t="n"/>
      <c r="S6360" s="32" t="n"/>
      <c r="T6360" s="32" t="n"/>
      <c r="V6360" t="inlineStr">
        <is>
          <t>046th</t>
        </is>
      </c>
      <c r="W6360" t="n">
        <v>5907</v>
      </c>
      <c r="X6360" t="n">
        <v>8226</v>
      </c>
      <c r="Y6360" t="inlineStr">
        <is>
          <t>078d12ca-cac3-4a39-b5e0-00bfd28391b3</t>
        </is>
      </c>
      <c r="Z6360" t="inlineStr">
        <is>
          <t>Mitch Eliot (BUF D)</t>
        </is>
      </c>
    </row>
    <row r="6361">
      <c r="A6361" t="inlineStr">
        <is>
          <t>Mitch Elliot</t>
        </is>
      </c>
      <c r="B6361" t="inlineStr">
        <is>
          <t>(N/A)</t>
        </is>
      </c>
      <c r="C6361" t="inlineStr">
        <is>
          <t>LW</t>
        </is>
      </c>
      <c r="D6361" t="inlineStr">
        <is>
          <t>F</t>
        </is>
      </c>
      <c r="E6361" t="n">
        <v>33</v>
      </c>
      <c r="F6361" t="inlineStr">
        <is>
          <t>FA</t>
        </is>
      </c>
      <c r="G6361" t="inlineStr">
        <is>
          <t>FA</t>
        </is>
      </c>
      <c r="H6361" s="30" t="n">
        <v>1</v>
      </c>
      <c r="I6361" s="31" t="n">
        <v>0</v>
      </c>
      <c r="J6361" s="31" t="n"/>
      <c r="K6361" s="31" t="n">
        <v>0</v>
      </c>
      <c r="L6361" s="32" t="n"/>
      <c r="M6361" s="31" t="n">
        <v>0</v>
      </c>
      <c r="N6361" s="31" t="n">
        <v>0</v>
      </c>
      <c r="O6361" s="31" t="n"/>
      <c r="P6361" s="31" t="n"/>
      <c r="Q6361" s="31" t="n">
        <v>0</v>
      </c>
      <c r="R6361" s="31" t="n"/>
      <c r="S6361" s="32" t="n"/>
      <c r="T6361" s="32" t="n"/>
      <c r="V6361" t="inlineStr">
        <is>
          <t>038t0</t>
        </is>
      </c>
      <c r="X6361" t="n">
        <v>6303</v>
      </c>
      <c r="Z6361" t="inlineStr">
        <is>
          <t>Mitch Elliot ((N/A) LW)</t>
        </is>
      </c>
    </row>
    <row r="6362">
      <c r="A6362" t="inlineStr">
        <is>
          <t>Mitch Fadden</t>
        </is>
      </c>
      <c r="B6362" t="inlineStr">
        <is>
          <t>TBL</t>
        </is>
      </c>
      <c r="C6362" t="inlineStr">
        <is>
          <t>C</t>
        </is>
      </c>
      <c r="D6362" t="inlineStr">
        <is>
          <t>F</t>
        </is>
      </c>
      <c r="E6362" t="n">
        <v>38</v>
      </c>
      <c r="F6362" t="inlineStr">
        <is>
          <t>FA</t>
        </is>
      </c>
      <c r="G6362" t="inlineStr">
        <is>
          <t>FA</t>
        </is>
      </c>
      <c r="H6362" s="30" t="n">
        <v>1</v>
      </c>
      <c r="I6362" s="31" t="n">
        <v>0</v>
      </c>
      <c r="J6362" s="31" t="n"/>
      <c r="K6362" s="31" t="n">
        <v>0</v>
      </c>
      <c r="L6362" s="32" t="n"/>
      <c r="M6362" s="31" t="n">
        <v>0</v>
      </c>
      <c r="N6362" s="31" t="n">
        <v>0</v>
      </c>
      <c r="O6362" s="31" t="n"/>
      <c r="P6362" s="31" t="n"/>
      <c r="Q6362" s="31" t="n">
        <v>0</v>
      </c>
      <c r="R6362" s="31" t="n"/>
      <c r="S6362" s="32" t="n"/>
      <c r="T6362" s="32" t="n"/>
      <c r="V6362" t="inlineStr">
        <is>
          <t>01dfa</t>
        </is>
      </c>
      <c r="W6362" t="n">
        <v>3242</v>
      </c>
      <c r="X6362" t="n">
        <v>4663</v>
      </c>
      <c r="Z6362" t="inlineStr">
        <is>
          <t>Mitch Fadden (TBL C)</t>
        </is>
      </c>
    </row>
    <row r="6363">
      <c r="A6363" t="inlineStr">
        <is>
          <t>Mitch Gillam</t>
        </is>
      </c>
      <c r="B6363" t="inlineStr">
        <is>
          <t>(N/A)</t>
        </is>
      </c>
      <c r="C6363" t="inlineStr">
        <is>
          <t>G</t>
        </is>
      </c>
      <c r="D6363" t="inlineStr">
        <is>
          <t>G</t>
        </is>
      </c>
      <c r="E6363" t="n">
        <v>33</v>
      </c>
      <c r="F6363" t="inlineStr">
        <is>
          <t>FA</t>
        </is>
      </c>
      <c r="G6363" t="inlineStr">
        <is>
          <t>FA</t>
        </is>
      </c>
      <c r="H6363" s="30" t="n">
        <v>1</v>
      </c>
      <c r="I6363" s="31" t="n">
        <v>0</v>
      </c>
      <c r="J6363" s="31" t="n"/>
      <c r="K6363" s="31" t="n">
        <v>0</v>
      </c>
      <c r="L6363" s="32" t="n"/>
      <c r="M6363" s="31" t="n">
        <v>0</v>
      </c>
      <c r="N6363" s="31" t="n">
        <v>0</v>
      </c>
      <c r="O6363" s="31" t="n"/>
      <c r="P6363" s="31" t="n"/>
      <c r="Q6363" s="31" t="n">
        <v>0</v>
      </c>
      <c r="R6363" s="31" t="n"/>
      <c r="S6363" s="32" t="n"/>
      <c r="T6363" s="32" t="n"/>
      <c r="V6363" t="inlineStr">
        <is>
          <t>04xco</t>
        </is>
      </c>
      <c r="X6363" t="n">
        <v>8216</v>
      </c>
      <c r="Z6363" t="inlineStr">
        <is>
          <t>Mitch Gillam ((N/A) G)</t>
        </is>
      </c>
    </row>
    <row r="6364">
      <c r="A6364" t="inlineStr">
        <is>
          <t>Mitch Holmberg</t>
        </is>
      </c>
      <c r="B6364" t="inlineStr">
        <is>
          <t>EDM</t>
        </is>
      </c>
      <c r="C6364" t="inlineStr">
        <is>
          <t>RW</t>
        </is>
      </c>
      <c r="D6364" t="inlineStr">
        <is>
          <t>F</t>
        </is>
      </c>
      <c r="E6364" t="n">
        <v>33</v>
      </c>
      <c r="F6364" t="inlineStr">
        <is>
          <t>FA</t>
        </is>
      </c>
      <c r="G6364" t="inlineStr">
        <is>
          <t>FA</t>
        </is>
      </c>
      <c r="H6364" s="30" t="n">
        <v>1</v>
      </c>
      <c r="I6364" s="31" t="n">
        <v>0</v>
      </c>
      <c r="J6364" s="31" t="n"/>
      <c r="K6364" s="31" t="n">
        <v>0</v>
      </c>
      <c r="L6364" s="32" t="n"/>
      <c r="M6364" s="31" t="n">
        <v>0</v>
      </c>
      <c r="N6364" s="31" t="n">
        <v>0</v>
      </c>
      <c r="O6364" s="31" t="n"/>
      <c r="P6364" s="31" t="n"/>
      <c r="Q6364" s="31" t="n">
        <v>0</v>
      </c>
      <c r="R6364" s="31" t="n"/>
      <c r="S6364" s="32" t="n"/>
      <c r="T6364" s="32" t="n"/>
      <c r="V6364" t="inlineStr">
        <is>
          <t>03a2l</t>
        </is>
      </c>
      <c r="X6364" t="n">
        <v>6696</v>
      </c>
      <c r="Z6364" t="inlineStr">
        <is>
          <t>Mitch Holmberg (EDM RW)</t>
        </is>
      </c>
    </row>
    <row r="6365">
      <c r="A6365" t="inlineStr">
        <is>
          <t>Mitch Hults</t>
        </is>
      </c>
      <c r="B6365" t="inlineStr">
        <is>
          <t>(N/A)</t>
        </is>
      </c>
      <c r="C6365" t="inlineStr">
        <is>
          <t>C</t>
        </is>
      </c>
      <c r="D6365" t="inlineStr">
        <is>
          <t>F</t>
        </is>
      </c>
      <c r="E6365" t="n">
        <v>31</v>
      </c>
      <c r="F6365" t="inlineStr">
        <is>
          <t>FA</t>
        </is>
      </c>
      <c r="G6365" t="inlineStr">
        <is>
          <t>FA</t>
        </is>
      </c>
      <c r="H6365" s="30" t="n">
        <v>1</v>
      </c>
      <c r="I6365" s="31" t="n">
        <v>0</v>
      </c>
      <c r="J6365" s="31" t="n"/>
      <c r="K6365" s="31" t="n">
        <v>0</v>
      </c>
      <c r="L6365" s="32" t="n"/>
      <c r="M6365" s="31" t="n">
        <v>0</v>
      </c>
      <c r="N6365" s="31" t="n">
        <v>0</v>
      </c>
      <c r="O6365" s="31" t="n"/>
      <c r="P6365" s="31" t="n"/>
      <c r="Q6365" s="31" t="n">
        <v>0</v>
      </c>
      <c r="R6365" s="31" t="n"/>
      <c r="S6365" s="32" t="n"/>
      <c r="T6365" s="32" t="n"/>
      <c r="V6365" t="inlineStr">
        <is>
          <t>04anq</t>
        </is>
      </c>
      <c r="W6365" t="n">
        <v>5350</v>
      </c>
      <c r="X6365" t="n">
        <v>7477</v>
      </c>
      <c r="Z6365" t="inlineStr">
        <is>
          <t>Mitch Hults ((N/A) C)</t>
        </is>
      </c>
    </row>
    <row r="6366">
      <c r="A6366" t="inlineStr">
        <is>
          <t>Mitch Love</t>
        </is>
      </c>
      <c r="B6366" t="inlineStr">
        <is>
          <t>STL</t>
        </is>
      </c>
      <c r="C6366" t="inlineStr">
        <is>
          <t>D</t>
        </is>
      </c>
      <c r="D6366" t="inlineStr">
        <is>
          <t>D</t>
        </is>
      </c>
      <c r="E6366" t="n">
        <v>42</v>
      </c>
      <c r="F6366" t="inlineStr">
        <is>
          <t>FA</t>
        </is>
      </c>
      <c r="G6366" t="inlineStr">
        <is>
          <t>FA</t>
        </is>
      </c>
      <c r="H6366" s="30" t="n">
        <v>1</v>
      </c>
      <c r="I6366" s="31" t="n">
        <v>0</v>
      </c>
      <c r="J6366" s="31" t="n"/>
      <c r="K6366" s="31" t="n">
        <v>0</v>
      </c>
      <c r="L6366" s="32" t="n"/>
      <c r="M6366" s="31" t="n">
        <v>0</v>
      </c>
      <c r="N6366" s="31" t="n">
        <v>0</v>
      </c>
      <c r="O6366" s="31" t="n"/>
      <c r="P6366" s="31" t="n"/>
      <c r="Q6366" s="31" t="n">
        <v>0</v>
      </c>
      <c r="R6366" s="31" t="n"/>
      <c r="S6366" s="32" t="n"/>
      <c r="T6366" s="32" t="n"/>
      <c r="V6366" t="inlineStr">
        <is>
          <t>004kb</t>
        </is>
      </c>
      <c r="X6366" t="n">
        <v>3846</v>
      </c>
      <c r="Z6366" t="inlineStr">
        <is>
          <t>Mitch Love (STL D)</t>
        </is>
      </c>
    </row>
    <row r="6367">
      <c r="A6367" t="inlineStr">
        <is>
          <t>Mitch McLain</t>
        </is>
      </c>
      <c r="B6367" t="inlineStr">
        <is>
          <t>VGK</t>
        </is>
      </c>
      <c r="C6367" t="inlineStr">
        <is>
          <t>LW</t>
        </is>
      </c>
      <c r="D6367" t="inlineStr">
        <is>
          <t>F</t>
        </is>
      </c>
      <c r="E6367" t="n">
        <v>32</v>
      </c>
      <c r="F6367" t="inlineStr">
        <is>
          <t>FA</t>
        </is>
      </c>
      <c r="G6367" t="inlineStr">
        <is>
          <t>FA</t>
        </is>
      </c>
      <c r="H6367" s="30" t="n">
        <v>1</v>
      </c>
      <c r="I6367" s="31" t="n">
        <v>0</v>
      </c>
      <c r="J6367" s="31" t="n"/>
      <c r="K6367" s="31" t="n">
        <v>0</v>
      </c>
      <c r="L6367" s="32" t="n"/>
      <c r="M6367" s="31" t="n">
        <v>0</v>
      </c>
      <c r="N6367" s="31" t="n">
        <v>0</v>
      </c>
      <c r="O6367" s="31" t="n"/>
      <c r="P6367" s="31" t="n"/>
      <c r="Q6367" s="31" t="n">
        <v>0</v>
      </c>
      <c r="R6367" s="31" t="n"/>
      <c r="S6367" s="32" t="n"/>
      <c r="T6367" s="32" t="n"/>
      <c r="V6367" t="inlineStr">
        <is>
          <t>04xa3</t>
        </is>
      </c>
      <c r="X6367" t="n">
        <v>8141</v>
      </c>
      <c r="Y6367" t="inlineStr">
        <is>
          <t>06525b9e-34c7-4881-8ab3-5bd427b885cc</t>
        </is>
      </c>
      <c r="Z6367" t="inlineStr">
        <is>
          <t>Mitch McLain (VGK LW)</t>
        </is>
      </c>
    </row>
    <row r="6368">
      <c r="A6368" t="inlineStr">
        <is>
          <t>Mitch Moroz</t>
        </is>
      </c>
      <c r="B6368" t="inlineStr">
        <is>
          <t>(N/A)</t>
        </is>
      </c>
      <c r="C6368" t="inlineStr">
        <is>
          <t>LW</t>
        </is>
      </c>
      <c r="D6368" t="inlineStr">
        <is>
          <t>F</t>
        </is>
      </c>
      <c r="E6368" t="n">
        <v>32</v>
      </c>
      <c r="F6368" t="inlineStr">
        <is>
          <t>FA</t>
        </is>
      </c>
      <c r="G6368" t="inlineStr">
        <is>
          <t>FA</t>
        </is>
      </c>
      <c r="H6368" s="30" t="n">
        <v>1</v>
      </c>
      <c r="I6368" s="31" t="n">
        <v>0</v>
      </c>
      <c r="J6368" s="31" t="n"/>
      <c r="K6368" s="31" t="n">
        <v>0</v>
      </c>
      <c r="L6368" s="32" t="n"/>
      <c r="M6368" s="31" t="n">
        <v>0</v>
      </c>
      <c r="N6368" s="31" t="n">
        <v>0</v>
      </c>
      <c r="O6368" s="31" t="n"/>
      <c r="P6368" s="31" t="n"/>
      <c r="Q6368" s="31" t="n">
        <v>0</v>
      </c>
      <c r="R6368" s="31" t="n"/>
      <c r="S6368" s="32" t="n"/>
      <c r="T6368" s="32" t="n"/>
      <c r="V6368" t="inlineStr">
        <is>
          <t>02now</t>
        </is>
      </c>
      <c r="W6368" t="n">
        <v>4032</v>
      </c>
      <c r="X6368" t="n">
        <v>5721</v>
      </c>
      <c r="Z6368" t="inlineStr">
        <is>
          <t>Mitch Moroz ((N/A) LW)</t>
        </is>
      </c>
    </row>
    <row r="6369">
      <c r="A6369" t="inlineStr">
        <is>
          <t>Mitch Reinke</t>
        </is>
      </c>
      <c r="B6369" t="inlineStr">
        <is>
          <t>(N/A)</t>
        </is>
      </c>
      <c r="C6369" t="inlineStr">
        <is>
          <t>D</t>
        </is>
      </c>
      <c r="D6369" t="inlineStr">
        <is>
          <t>D</t>
        </is>
      </c>
      <c r="E6369" t="n">
        <v>30</v>
      </c>
      <c r="F6369" t="inlineStr">
        <is>
          <t>FA</t>
        </is>
      </c>
      <c r="G6369" t="inlineStr">
        <is>
          <t>FA</t>
        </is>
      </c>
      <c r="H6369" s="30" t="n">
        <v>1</v>
      </c>
      <c r="I6369" s="31" t="n">
        <v>0</v>
      </c>
      <c r="J6369" s="31" t="n"/>
      <c r="K6369" s="31" t="n">
        <v>0</v>
      </c>
      <c r="L6369" s="32" t="n"/>
      <c r="M6369" s="31" t="n">
        <v>0</v>
      </c>
      <c r="N6369" s="31" t="n">
        <v>0</v>
      </c>
      <c r="O6369" s="31" t="n"/>
      <c r="P6369" s="31" t="n"/>
      <c r="Q6369" s="31" t="n">
        <v>0</v>
      </c>
      <c r="R6369" s="31" t="n"/>
      <c r="S6369" s="32" t="n"/>
      <c r="T6369" s="32" t="n"/>
      <c r="V6369" t="inlineStr">
        <is>
          <t>04mrk</t>
        </is>
      </c>
      <c r="W6369" t="n">
        <v>5645</v>
      </c>
      <c r="X6369" t="n">
        <v>7858</v>
      </c>
      <c r="Y6369" t="inlineStr">
        <is>
          <t>3ba75645-7af9-455e-8169-89adb735ef7a</t>
        </is>
      </c>
      <c r="Z6369" t="inlineStr">
        <is>
          <t>Mitch Reinke ((N/A) D)</t>
        </is>
      </c>
    </row>
    <row r="6370">
      <c r="A6370" t="inlineStr">
        <is>
          <t>Mitch Vande Sompel</t>
        </is>
      </c>
      <c r="B6370" t="inlineStr">
        <is>
          <t>FLA</t>
        </is>
      </c>
      <c r="C6370" t="inlineStr">
        <is>
          <t>D</t>
        </is>
      </c>
      <c r="D6370" t="inlineStr">
        <is>
          <t>D</t>
        </is>
      </c>
      <c r="E6370" t="n">
        <v>29</v>
      </c>
      <c r="F6370" t="inlineStr">
        <is>
          <t>FA</t>
        </is>
      </c>
      <c r="G6370" t="inlineStr">
        <is>
          <t>FA</t>
        </is>
      </c>
      <c r="H6370" s="30" t="n">
        <v>1</v>
      </c>
      <c r="I6370" s="31" t="n">
        <v>0</v>
      </c>
      <c r="J6370" s="31" t="n"/>
      <c r="K6370" s="31" t="n">
        <v>0</v>
      </c>
      <c r="L6370" s="32" t="n"/>
      <c r="M6370" s="31" t="n">
        <v>0</v>
      </c>
      <c r="N6370" s="31" t="n">
        <v>0</v>
      </c>
      <c r="O6370" s="31" t="n"/>
      <c r="P6370" s="31" t="n"/>
      <c r="Q6370" s="31" t="n">
        <v>0</v>
      </c>
      <c r="R6370" s="31" t="n"/>
      <c r="S6370" s="32" t="n"/>
      <c r="T6370" s="32" t="n"/>
      <c r="V6370" t="inlineStr">
        <is>
          <t>03rfu</t>
        </is>
      </c>
      <c r="W6370" t="n">
        <v>4862</v>
      </c>
      <c r="X6370" t="n">
        <v>6824</v>
      </c>
      <c r="Y6370" t="inlineStr">
        <is>
          <t>ff13a9bd-489a-48c8-bffb-0ba7a7b96de4</t>
        </is>
      </c>
      <c r="Z6370" t="inlineStr">
        <is>
          <t>Mitch Vande Sompel (FLA D)</t>
        </is>
      </c>
    </row>
    <row r="6371">
      <c r="A6371" t="inlineStr">
        <is>
          <t>Mitch Wahl</t>
        </is>
      </c>
      <c r="B6371" t="inlineStr">
        <is>
          <t>(N/A)</t>
        </is>
      </c>
      <c r="C6371" t="inlineStr">
        <is>
          <t>C</t>
        </is>
      </c>
      <c r="D6371" t="inlineStr">
        <is>
          <t>F</t>
        </is>
      </c>
      <c r="E6371" t="n">
        <v>36</v>
      </c>
      <c r="F6371" t="inlineStr">
        <is>
          <t>FA</t>
        </is>
      </c>
      <c r="G6371" t="inlineStr">
        <is>
          <t>FA</t>
        </is>
      </c>
      <c r="H6371" s="30" t="n">
        <v>1</v>
      </c>
      <c r="I6371" s="31" t="n">
        <v>0</v>
      </c>
      <c r="J6371" s="31" t="n"/>
      <c r="K6371" s="31" t="n">
        <v>0</v>
      </c>
      <c r="L6371" s="32" t="n"/>
      <c r="M6371" s="31" t="n">
        <v>0</v>
      </c>
      <c r="N6371" s="31" t="n">
        <v>0</v>
      </c>
      <c r="O6371" s="31" t="n"/>
      <c r="P6371" s="31" t="n"/>
      <c r="Q6371" s="31" t="n">
        <v>0</v>
      </c>
      <c r="R6371" s="31" t="n"/>
      <c r="S6371" s="32" t="n"/>
      <c r="T6371" s="32" t="n"/>
      <c r="V6371" t="inlineStr">
        <is>
          <t>01fx1</t>
        </is>
      </c>
      <c r="W6371" t="n">
        <v>3025</v>
      </c>
      <c r="X6371" t="n">
        <v>5208</v>
      </c>
      <c r="Z6371" t="inlineStr">
        <is>
          <t>Mitch Wahl ((N/A) C)</t>
        </is>
      </c>
    </row>
    <row r="6372">
      <c r="A6372" t="inlineStr">
        <is>
          <t>Mitch Wheaton</t>
        </is>
      </c>
      <c r="B6372" t="inlineStr">
        <is>
          <t>DET</t>
        </is>
      </c>
      <c r="C6372" t="inlineStr">
        <is>
          <t>D</t>
        </is>
      </c>
      <c r="D6372" t="inlineStr">
        <is>
          <t>D</t>
        </is>
      </c>
      <c r="E6372" t="n">
        <v>31</v>
      </c>
      <c r="F6372" t="inlineStr">
        <is>
          <t>FA</t>
        </is>
      </c>
      <c r="G6372" t="inlineStr">
        <is>
          <t>FA</t>
        </is>
      </c>
      <c r="H6372" s="30" t="n">
        <v>1</v>
      </c>
      <c r="I6372" s="31" t="n">
        <v>0</v>
      </c>
      <c r="J6372" s="31" t="n"/>
      <c r="K6372" s="31" t="n">
        <v>0</v>
      </c>
      <c r="L6372" s="32" t="n"/>
      <c r="M6372" s="31" t="n">
        <v>0</v>
      </c>
      <c r="N6372" s="31" t="n">
        <v>0</v>
      </c>
      <c r="O6372" s="31" t="n"/>
      <c r="P6372" s="31" t="n"/>
      <c r="Q6372" s="31" t="n">
        <v>0</v>
      </c>
      <c r="R6372" s="31" t="n"/>
      <c r="S6372" s="32" t="n"/>
      <c r="T6372" s="32" t="n"/>
      <c r="V6372" t="inlineStr">
        <is>
          <t>031qp</t>
        </is>
      </c>
      <c r="X6372" t="n">
        <v>6119</v>
      </c>
      <c r="Z6372" t="inlineStr">
        <is>
          <t>Mitch Wheaton (DET D)</t>
        </is>
      </c>
    </row>
    <row r="6373">
      <c r="A6373" t="inlineStr">
        <is>
          <t>Mitch Young</t>
        </is>
      </c>
      <c r="B6373" t="inlineStr">
        <is>
          <t>(N/A)</t>
        </is>
      </c>
      <c r="C6373" t="inlineStr">
        <is>
          <t>D</t>
        </is>
      </c>
      <c r="D6373" t="inlineStr">
        <is>
          <t>D</t>
        </is>
      </c>
      <c r="E6373" t="n">
        <v>21</v>
      </c>
      <c r="F6373" t="inlineStr">
        <is>
          <t>FA</t>
        </is>
      </c>
      <c r="G6373" t="inlineStr">
        <is>
          <t>FA</t>
        </is>
      </c>
      <c r="H6373" s="30" t="n">
        <v>1</v>
      </c>
      <c r="I6373" s="31" t="n">
        <v>0</v>
      </c>
      <c r="J6373" s="31" t="n"/>
      <c r="K6373" s="31" t="n">
        <v>0</v>
      </c>
      <c r="L6373" s="32" t="n"/>
      <c r="M6373" s="31" t="n">
        <v>0</v>
      </c>
      <c r="N6373" s="31" t="n">
        <v>0</v>
      </c>
      <c r="O6373" s="31" t="n"/>
      <c r="P6373" s="31" t="n"/>
      <c r="Q6373" s="31" t="n">
        <v>0</v>
      </c>
      <c r="R6373" s="31" t="n"/>
      <c r="S6373" s="32" t="n"/>
      <c r="T6373" s="32" t="n"/>
      <c r="V6373" t="inlineStr">
        <is>
          <t>06mjh</t>
        </is>
      </c>
      <c r="Z6373" t="inlineStr">
        <is>
          <t>Mitch Young ((N/A) D)</t>
        </is>
      </c>
    </row>
    <row r="6374">
      <c r="A6374" t="inlineStr">
        <is>
          <t>Mitchell Balmas</t>
        </is>
      </c>
      <c r="B6374" t="inlineStr">
        <is>
          <t>(N/A)</t>
        </is>
      </c>
      <c r="C6374" t="inlineStr">
        <is>
          <t>C</t>
        </is>
      </c>
      <c r="D6374" t="inlineStr">
        <is>
          <t>F</t>
        </is>
      </c>
      <c r="E6374" t="n">
        <v>28</v>
      </c>
      <c r="F6374" t="inlineStr">
        <is>
          <t>FA</t>
        </is>
      </c>
      <c r="G6374" t="inlineStr">
        <is>
          <t>FA</t>
        </is>
      </c>
      <c r="H6374" s="30" t="n">
        <v>1</v>
      </c>
      <c r="I6374" s="31" t="n">
        <v>0</v>
      </c>
      <c r="J6374" s="31" t="n"/>
      <c r="K6374" s="31" t="n">
        <v>0</v>
      </c>
      <c r="L6374" s="32" t="n"/>
      <c r="M6374" s="31" t="n">
        <v>0</v>
      </c>
      <c r="N6374" s="31" t="n">
        <v>0</v>
      </c>
      <c r="O6374" s="31" t="n"/>
      <c r="P6374" s="31" t="n"/>
      <c r="Q6374" s="31" t="n">
        <v>0</v>
      </c>
      <c r="R6374" s="31" t="n"/>
      <c r="S6374" s="32" t="n"/>
      <c r="T6374" s="32" t="n"/>
      <c r="V6374" t="inlineStr">
        <is>
          <t>04wwj</t>
        </is>
      </c>
      <c r="W6374" t="n">
        <v>5885</v>
      </c>
      <c r="X6374" t="n">
        <v>8128</v>
      </c>
      <c r="Z6374" t="inlineStr">
        <is>
          <t>Mitchell Balmas ((N/A) C)</t>
        </is>
      </c>
    </row>
    <row r="6375">
      <c r="A6375" t="inlineStr">
        <is>
          <t>Mitchell Brewer</t>
        </is>
      </c>
      <c r="B6375" t="inlineStr">
        <is>
          <t>SJS</t>
        </is>
      </c>
      <c r="C6375" t="inlineStr">
        <is>
          <t>D</t>
        </is>
      </c>
      <c r="D6375" t="inlineStr">
        <is>
          <t>D</t>
        </is>
      </c>
      <c r="E6375" t="n">
        <v>25</v>
      </c>
      <c r="F6375" t="inlineStr">
        <is>
          <t>FA</t>
        </is>
      </c>
      <c r="G6375" t="inlineStr">
        <is>
          <t>FA</t>
        </is>
      </c>
      <c r="H6375" s="30" t="n">
        <v>1</v>
      </c>
      <c r="I6375" s="31" t="n">
        <v>0</v>
      </c>
      <c r="J6375" s="31" t="n"/>
      <c r="K6375" s="31" t="n">
        <v>0</v>
      </c>
      <c r="L6375" s="32" t="n"/>
      <c r="M6375" s="31" t="n">
        <v>0</v>
      </c>
      <c r="N6375" s="31" t="n">
        <v>0</v>
      </c>
      <c r="O6375" s="31" t="n"/>
      <c r="P6375" s="31" t="n"/>
      <c r="Q6375" s="31" t="n">
        <v>0</v>
      </c>
      <c r="R6375" s="31" t="n"/>
      <c r="S6375" s="32" t="n"/>
      <c r="T6375" s="32" t="n"/>
      <c r="V6375" t="inlineStr">
        <is>
          <t>05994</t>
        </is>
      </c>
      <c r="X6375" t="n">
        <v>8565</v>
      </c>
      <c r="Z6375" t="inlineStr">
        <is>
          <t>Mitchell Brewer (SJS D)</t>
        </is>
      </c>
    </row>
    <row r="6376">
      <c r="A6376" t="inlineStr">
        <is>
          <t>Mitchell Dempsey</t>
        </is>
      </c>
      <c r="B6376" t="inlineStr">
        <is>
          <t>BOS</t>
        </is>
      </c>
      <c r="C6376" t="inlineStr">
        <is>
          <t>LW</t>
        </is>
      </c>
      <c r="D6376" t="inlineStr">
        <is>
          <t>F</t>
        </is>
      </c>
      <c r="E6376" t="n">
        <v>31</v>
      </c>
      <c r="F6376" t="inlineStr">
        <is>
          <t>FA</t>
        </is>
      </c>
      <c r="G6376" t="inlineStr">
        <is>
          <t>FA</t>
        </is>
      </c>
      <c r="H6376" s="30" t="n">
        <v>1</v>
      </c>
      <c r="I6376" s="31" t="n">
        <v>0</v>
      </c>
      <c r="J6376" s="31" t="n"/>
      <c r="K6376" s="31" t="n">
        <v>0</v>
      </c>
      <c r="L6376" s="32" t="n"/>
      <c r="M6376" s="31" t="n">
        <v>0</v>
      </c>
      <c r="N6376" s="31" t="n">
        <v>0</v>
      </c>
      <c r="O6376" s="31" t="n"/>
      <c r="P6376" s="31" t="n"/>
      <c r="Q6376" s="31" t="n">
        <v>0</v>
      </c>
      <c r="R6376" s="31" t="n"/>
      <c r="S6376" s="32" t="n"/>
      <c r="T6376" s="32" t="n"/>
      <c r="V6376" t="inlineStr">
        <is>
          <t>031v9</t>
        </is>
      </c>
      <c r="X6376" t="n">
        <v>6188</v>
      </c>
      <c r="Z6376" t="inlineStr">
        <is>
          <t>Mitchell Dempsey (BOS LW)</t>
        </is>
      </c>
    </row>
    <row r="6377">
      <c r="A6377" t="inlineStr">
        <is>
          <t>Mitchell Fossier</t>
        </is>
      </c>
      <c r="B6377" t="inlineStr">
        <is>
          <t>(N/A)</t>
        </is>
      </c>
      <c r="C6377" t="inlineStr">
        <is>
          <t>LW</t>
        </is>
      </c>
      <c r="D6377" t="inlineStr">
        <is>
          <t>F</t>
        </is>
      </c>
      <c r="E6377" t="n">
        <v>29</v>
      </c>
      <c r="F6377" t="inlineStr">
        <is>
          <t>FA</t>
        </is>
      </c>
      <c r="G6377" t="inlineStr">
        <is>
          <t>FA</t>
        </is>
      </c>
      <c r="H6377" s="30" t="n">
        <v>1</v>
      </c>
      <c r="I6377" s="31" t="n">
        <v>0</v>
      </c>
      <c r="J6377" s="31" t="n"/>
      <c r="K6377" s="31" t="n">
        <v>0</v>
      </c>
      <c r="L6377" s="32" t="n"/>
      <c r="M6377" s="31" t="n">
        <v>0</v>
      </c>
      <c r="N6377" s="31" t="n">
        <v>0</v>
      </c>
      <c r="O6377" s="31" t="n"/>
      <c r="P6377" s="31" t="n"/>
      <c r="Q6377" s="31" t="n">
        <v>0</v>
      </c>
      <c r="R6377" s="31" t="n"/>
      <c r="S6377" s="32" t="n"/>
      <c r="T6377" s="32" t="n"/>
      <c r="V6377" t="inlineStr">
        <is>
          <t>049r8</t>
        </is>
      </c>
      <c r="Z6377" t="inlineStr">
        <is>
          <t>Mitchell Fossier ((N/A) LW)</t>
        </is>
      </c>
    </row>
    <row r="6378">
      <c r="A6378" t="inlineStr">
        <is>
          <t>Mitchell Gibson</t>
        </is>
      </c>
      <c r="B6378" t="inlineStr">
        <is>
          <t>WSH</t>
        </is>
      </c>
      <c r="C6378" t="inlineStr">
        <is>
          <t>G</t>
        </is>
      </c>
      <c r="D6378" t="inlineStr">
        <is>
          <t>G</t>
        </is>
      </c>
      <c r="E6378" t="n">
        <v>27</v>
      </c>
      <c r="F6378" t="inlineStr">
        <is>
          <t>FA</t>
        </is>
      </c>
      <c r="G6378" t="inlineStr">
        <is>
          <t>FA</t>
        </is>
      </c>
      <c r="H6378" s="30" t="n">
        <v>1</v>
      </c>
      <c r="I6378" s="31" t="n">
        <v>0</v>
      </c>
      <c r="J6378" s="31" t="n"/>
      <c r="K6378" s="31" t="n">
        <v>0</v>
      </c>
      <c r="L6378" s="32" t="n"/>
      <c r="M6378" s="31" t="n">
        <v>0</v>
      </c>
      <c r="N6378" s="31" t="n">
        <v>0</v>
      </c>
      <c r="O6378" s="31" t="n"/>
      <c r="P6378" s="31" t="n"/>
      <c r="Q6378" s="31" t="n">
        <v>0</v>
      </c>
      <c r="R6378" s="31" t="n"/>
      <c r="S6378" s="32" t="n"/>
      <c r="T6378" s="32" t="n"/>
      <c r="V6378" t="inlineStr">
        <is>
          <t>04qzr</t>
        </is>
      </c>
      <c r="W6378" t="n">
        <v>6880</v>
      </c>
      <c r="Y6378" t="inlineStr">
        <is>
          <t>7b823f99-76dc-4ee1-a447-645a48e39a67</t>
        </is>
      </c>
      <c r="Z6378" t="inlineStr">
        <is>
          <t>Mitchell Gibson (WSH G)</t>
        </is>
      </c>
    </row>
    <row r="6379">
      <c r="A6379" t="inlineStr">
        <is>
          <t>Mitchell Heard</t>
        </is>
      </c>
      <c r="B6379" t="inlineStr">
        <is>
          <t>(N/A)</t>
        </is>
      </c>
      <c r="C6379" t="inlineStr">
        <is>
          <t>C</t>
        </is>
      </c>
      <c r="D6379" t="inlineStr">
        <is>
          <t>F</t>
        </is>
      </c>
      <c r="E6379" t="n">
        <v>34</v>
      </c>
      <c r="F6379" t="inlineStr">
        <is>
          <t>FA</t>
        </is>
      </c>
      <c r="G6379" t="inlineStr">
        <is>
          <t>FA</t>
        </is>
      </c>
      <c r="H6379" s="30" t="n">
        <v>1</v>
      </c>
      <c r="I6379" s="31" t="n">
        <v>0</v>
      </c>
      <c r="J6379" s="31" t="n"/>
      <c r="K6379" s="31" t="n">
        <v>0</v>
      </c>
      <c r="L6379" s="32" t="n"/>
      <c r="M6379" s="31" t="n">
        <v>0</v>
      </c>
      <c r="N6379" s="31" t="n">
        <v>0</v>
      </c>
      <c r="O6379" s="31" t="n"/>
      <c r="P6379" s="31" t="n"/>
      <c r="Q6379" s="31" t="n">
        <v>0</v>
      </c>
      <c r="R6379" s="31" t="n"/>
      <c r="S6379" s="32" t="n"/>
      <c r="T6379" s="32" t="n"/>
      <c r="V6379" t="inlineStr">
        <is>
          <t>02np3</t>
        </is>
      </c>
      <c r="W6379" t="n">
        <v>4034</v>
      </c>
      <c r="X6379" t="n">
        <v>5730</v>
      </c>
      <c r="Z6379" t="inlineStr">
        <is>
          <t>Mitchell Heard ((N/A) C)</t>
        </is>
      </c>
    </row>
    <row r="6380">
      <c r="A6380" t="inlineStr">
        <is>
          <t>Mitchell Hoelscher</t>
        </is>
      </c>
      <c r="B6380" t="inlineStr">
        <is>
          <t>(N/A)</t>
        </is>
      </c>
      <c r="C6380" t="inlineStr">
        <is>
          <t>C</t>
        </is>
      </c>
      <c r="D6380" t="inlineStr">
        <is>
          <t>F</t>
        </is>
      </c>
      <c r="E6380" t="n">
        <v>26</v>
      </c>
      <c r="F6380" t="inlineStr">
        <is>
          <t>FA</t>
        </is>
      </c>
      <c r="G6380" t="inlineStr">
        <is>
          <t>FA</t>
        </is>
      </c>
      <c r="H6380" s="30" t="n">
        <v>1</v>
      </c>
      <c r="I6380" s="31" t="n">
        <v>0</v>
      </c>
      <c r="J6380" s="31" t="n"/>
      <c r="K6380" s="31" t="n">
        <v>0</v>
      </c>
      <c r="L6380" s="32" t="n"/>
      <c r="M6380" s="31" t="n">
        <v>0</v>
      </c>
      <c r="N6380" s="31" t="n">
        <v>0</v>
      </c>
      <c r="O6380" s="31" t="n"/>
      <c r="P6380" s="31" t="n"/>
      <c r="Q6380" s="31" t="n">
        <v>0</v>
      </c>
      <c r="R6380" s="31" t="n"/>
      <c r="S6380" s="32" t="n"/>
      <c r="T6380" s="32" t="n"/>
      <c r="V6380" t="inlineStr">
        <is>
          <t>04r0q</t>
        </is>
      </c>
      <c r="X6380" t="n">
        <v>8070</v>
      </c>
      <c r="Y6380" t="inlineStr">
        <is>
          <t>a180380f-4340-4e5a-9042-ed20f09e0ff2</t>
        </is>
      </c>
      <c r="Z6380" t="inlineStr">
        <is>
          <t>Mitchell Hoelscher ((N/A) C)</t>
        </is>
      </c>
    </row>
    <row r="6381">
      <c r="A6381" t="inlineStr">
        <is>
          <t>Mitchell Lewandowski</t>
        </is>
      </c>
      <c r="B6381" t="inlineStr">
        <is>
          <t>(N/A)</t>
        </is>
      </c>
      <c r="C6381" t="inlineStr">
        <is>
          <t>LW</t>
        </is>
      </c>
      <c r="D6381" t="inlineStr">
        <is>
          <t>F</t>
        </is>
      </c>
      <c r="E6381" t="n">
        <v>28</v>
      </c>
      <c r="F6381" t="inlineStr">
        <is>
          <t>FA</t>
        </is>
      </c>
      <c r="G6381" t="inlineStr">
        <is>
          <t>FA</t>
        </is>
      </c>
      <c r="H6381" s="30" t="n">
        <v>1</v>
      </c>
      <c r="I6381" s="31" t="n">
        <v>0</v>
      </c>
      <c r="J6381" s="31" t="n"/>
      <c r="K6381" s="31" t="n">
        <v>0</v>
      </c>
      <c r="L6381" s="32" t="n"/>
      <c r="M6381" s="31" t="n">
        <v>0</v>
      </c>
      <c r="N6381" s="31" t="n">
        <v>0</v>
      </c>
      <c r="O6381" s="31" t="n"/>
      <c r="P6381" s="31" t="n"/>
      <c r="Q6381" s="31" t="n">
        <v>0</v>
      </c>
      <c r="R6381" s="31" t="n"/>
      <c r="S6381" s="32" t="n"/>
      <c r="T6381" s="32" t="n"/>
      <c r="V6381" t="inlineStr">
        <is>
          <t>04mur</t>
        </is>
      </c>
      <c r="Z6381" t="inlineStr">
        <is>
          <t>Mitchell Lewandowski ((N/A) LW)</t>
        </is>
      </c>
    </row>
    <row r="6382">
      <c r="A6382" t="inlineStr">
        <is>
          <t>Mitchell Martin</t>
        </is>
      </c>
      <c r="B6382" t="inlineStr">
        <is>
          <t>(N/A)</t>
        </is>
      </c>
      <c r="C6382" t="inlineStr">
        <is>
          <t>LW</t>
        </is>
      </c>
      <c r="D6382" t="inlineStr">
        <is>
          <t>F</t>
        </is>
      </c>
      <c r="E6382" t="n">
        <v>23</v>
      </c>
      <c r="F6382" t="inlineStr">
        <is>
          <t>FA</t>
        </is>
      </c>
      <c r="G6382" t="inlineStr">
        <is>
          <t>FA</t>
        </is>
      </c>
      <c r="H6382" s="30" t="n">
        <v>1</v>
      </c>
      <c r="I6382" s="31" t="n">
        <v>0</v>
      </c>
      <c r="J6382" s="31" t="n"/>
      <c r="K6382" s="31" t="n">
        <v>0</v>
      </c>
      <c r="L6382" s="32" t="n"/>
      <c r="M6382" s="31" t="n">
        <v>0</v>
      </c>
      <c r="N6382" s="31" t="n">
        <v>0</v>
      </c>
      <c r="O6382" s="31" t="n"/>
      <c r="P6382" s="31" t="n"/>
      <c r="Q6382" s="31" t="n">
        <v>0</v>
      </c>
      <c r="R6382" s="31" t="n"/>
      <c r="S6382" s="32" t="n"/>
      <c r="T6382" s="32" t="n"/>
      <c r="V6382" t="inlineStr">
        <is>
          <t>065h1</t>
        </is>
      </c>
      <c r="Y6382" t="inlineStr">
        <is>
          <t>d9892b60-1689-4082-a02a-3ce543b91728</t>
        </is>
      </c>
      <c r="Z6382" t="inlineStr">
        <is>
          <t>Mitchell Martin ((N/A) LW)</t>
        </is>
      </c>
    </row>
    <row r="6383">
      <c r="A6383" t="inlineStr">
        <is>
          <t>Mitchell Mattson</t>
        </is>
      </c>
      <c r="B6383" t="inlineStr">
        <is>
          <t>CGY</t>
        </is>
      </c>
      <c r="C6383" t="inlineStr">
        <is>
          <t>C</t>
        </is>
      </c>
      <c r="D6383" t="inlineStr">
        <is>
          <t>F</t>
        </is>
      </c>
      <c r="E6383" t="n">
        <v>28</v>
      </c>
      <c r="F6383" t="inlineStr">
        <is>
          <t>FA</t>
        </is>
      </c>
      <c r="G6383" t="inlineStr">
        <is>
          <t>FA</t>
        </is>
      </c>
      <c r="H6383" s="30" t="n">
        <v>1</v>
      </c>
      <c r="I6383" s="31" t="n">
        <v>0</v>
      </c>
      <c r="J6383" s="31" t="n"/>
      <c r="K6383" s="31" t="n">
        <v>0</v>
      </c>
      <c r="L6383" s="32" t="n"/>
      <c r="M6383" s="31" t="n">
        <v>0</v>
      </c>
      <c r="N6383" s="31" t="n">
        <v>0</v>
      </c>
      <c r="O6383" s="31" t="n"/>
      <c r="P6383" s="31" t="n"/>
      <c r="Q6383" s="31" t="n">
        <v>0</v>
      </c>
      <c r="R6383" s="31" t="n"/>
      <c r="S6383" s="32" t="n"/>
      <c r="T6383" s="32" t="n"/>
      <c r="V6383" t="inlineStr">
        <is>
          <t>042xg</t>
        </is>
      </c>
      <c r="X6383" t="n">
        <v>7232</v>
      </c>
      <c r="Z6383" t="inlineStr">
        <is>
          <t>Mitchell Mattson (CGY C)</t>
        </is>
      </c>
    </row>
    <row r="6384">
      <c r="A6384" t="inlineStr">
        <is>
          <t>Mitchell Miller</t>
        </is>
      </c>
      <c r="B6384" t="inlineStr">
        <is>
          <t>(N/A)</t>
        </is>
      </c>
      <c r="C6384" t="inlineStr">
        <is>
          <t>D</t>
        </is>
      </c>
      <c r="D6384" t="inlineStr">
        <is>
          <t>D</t>
        </is>
      </c>
      <c r="E6384" t="n">
        <v>24</v>
      </c>
      <c r="F6384" t="inlineStr">
        <is>
          <t>FA</t>
        </is>
      </c>
      <c r="G6384" t="inlineStr">
        <is>
          <t>FA</t>
        </is>
      </c>
      <c r="H6384" s="30" t="n">
        <v>1</v>
      </c>
      <c r="I6384" s="31" t="n">
        <v>0</v>
      </c>
      <c r="J6384" s="31" t="n"/>
      <c r="K6384" s="31" t="n">
        <v>0</v>
      </c>
      <c r="L6384" s="32" t="n"/>
      <c r="M6384" s="31" t="n">
        <v>0</v>
      </c>
      <c r="N6384" s="31" t="n">
        <v>0</v>
      </c>
      <c r="O6384" s="31" t="n"/>
      <c r="P6384" s="31" t="n"/>
      <c r="Q6384" s="31" t="n">
        <v>0</v>
      </c>
      <c r="R6384" s="31" t="n"/>
      <c r="S6384" s="32" t="n"/>
      <c r="T6384" s="32" t="n"/>
      <c r="V6384" t="inlineStr">
        <is>
          <t>05lte</t>
        </is>
      </c>
      <c r="W6384" t="n">
        <v>6311</v>
      </c>
      <c r="Y6384" t="inlineStr">
        <is>
          <t>4eeeeecd-b3ab-404b-897f-528a42eae30a</t>
        </is>
      </c>
      <c r="Z6384" t="inlineStr">
        <is>
          <t>Mitchell Miller ((N/A) D)</t>
        </is>
      </c>
    </row>
    <row r="6385">
      <c r="A6385" t="inlineStr">
        <is>
          <t>Mitchell Russell</t>
        </is>
      </c>
      <c r="B6385" t="inlineStr">
        <is>
          <t>(N/A)</t>
        </is>
      </c>
      <c r="C6385" t="inlineStr">
        <is>
          <t>RW</t>
        </is>
      </c>
      <c r="D6385" t="inlineStr">
        <is>
          <t>F</t>
        </is>
      </c>
      <c r="E6385" t="n">
        <v>25</v>
      </c>
      <c r="F6385" t="inlineStr">
        <is>
          <t>FA</t>
        </is>
      </c>
      <c r="G6385" t="inlineStr">
        <is>
          <t>FA</t>
        </is>
      </c>
      <c r="H6385" s="30" t="n">
        <v>1</v>
      </c>
      <c r="I6385" s="31" t="n">
        <v>0</v>
      </c>
      <c r="J6385" s="31" t="n"/>
      <c r="K6385" s="31" t="n">
        <v>0</v>
      </c>
      <c r="L6385" s="32" t="n"/>
      <c r="M6385" s="31" t="n">
        <v>0</v>
      </c>
      <c r="N6385" s="31" t="n">
        <v>0</v>
      </c>
      <c r="O6385" s="31" t="n"/>
      <c r="P6385" s="31" t="n"/>
      <c r="Q6385" s="31" t="n">
        <v>0</v>
      </c>
      <c r="R6385" s="31" t="n"/>
      <c r="S6385" s="32" t="n"/>
      <c r="T6385" s="32" t="n"/>
      <c r="V6385" t="inlineStr">
        <is>
          <t>06194</t>
        </is>
      </c>
      <c r="W6385" t="n">
        <v>6668</v>
      </c>
      <c r="Y6385" t="inlineStr">
        <is>
          <t>debd7b1c-2b21-4aad-a75f-a125ecce9702</t>
        </is>
      </c>
      <c r="Z6385" t="inlineStr">
        <is>
          <t>Mitchell Russell ((N/A) RW)</t>
        </is>
      </c>
    </row>
    <row r="6386">
      <c r="A6386" t="inlineStr">
        <is>
          <t>Mitchell Smith</t>
        </is>
      </c>
      <c r="B6386" t="inlineStr">
        <is>
          <t>(N/A)</t>
        </is>
      </c>
      <c r="C6386" t="inlineStr">
        <is>
          <t>D</t>
        </is>
      </c>
      <c r="D6386" t="inlineStr">
        <is>
          <t>D</t>
        </is>
      </c>
      <c r="E6386" t="n">
        <v>23</v>
      </c>
      <c r="F6386" t="inlineStr">
        <is>
          <t>FA</t>
        </is>
      </c>
      <c r="G6386" t="inlineStr">
        <is>
          <t>FA</t>
        </is>
      </c>
      <c r="H6386" s="30" t="n">
        <v>1</v>
      </c>
      <c r="I6386" s="31" t="n">
        <v>0</v>
      </c>
      <c r="J6386" s="31" t="n"/>
      <c r="K6386" s="31" t="n">
        <v>0</v>
      </c>
      <c r="L6386" s="32" t="n"/>
      <c r="M6386" s="31" t="n">
        <v>0</v>
      </c>
      <c r="N6386" s="31" t="n">
        <v>0</v>
      </c>
      <c r="O6386" s="31" t="n"/>
      <c r="P6386" s="31" t="n"/>
      <c r="Q6386" s="31" t="n">
        <v>0</v>
      </c>
      <c r="R6386" s="31" t="n"/>
      <c r="S6386" s="32" t="n"/>
      <c r="T6386" s="32" t="n"/>
      <c r="V6386" t="inlineStr">
        <is>
          <t>05nfu</t>
        </is>
      </c>
      <c r="Z6386" t="inlineStr">
        <is>
          <t>Mitchell Smith ((N/A) D)</t>
        </is>
      </c>
    </row>
    <row r="6387">
      <c r="A6387" t="inlineStr">
        <is>
          <t>Mitchell Stephens</t>
        </is>
      </c>
      <c r="B6387" t="inlineStr">
        <is>
          <t>SEA</t>
        </is>
      </c>
      <c r="C6387" t="inlineStr">
        <is>
          <t>C</t>
        </is>
      </c>
      <c r="D6387" t="inlineStr">
        <is>
          <t>F</t>
        </is>
      </c>
      <c r="E6387" t="n">
        <v>29</v>
      </c>
      <c r="F6387" t="inlineStr">
        <is>
          <t>FA</t>
        </is>
      </c>
      <c r="G6387" t="inlineStr">
        <is>
          <t>FA</t>
        </is>
      </c>
      <c r="H6387" s="30" t="n">
        <v>775000</v>
      </c>
      <c r="I6387" s="31" t="n">
        <v>0</v>
      </c>
      <c r="J6387" s="31" t="n"/>
      <c r="K6387" s="31" t="n">
        <v>0</v>
      </c>
      <c r="L6387" s="32" t="n"/>
      <c r="M6387" s="31" t="n">
        <v>0</v>
      </c>
      <c r="N6387" s="31" t="n">
        <v>0</v>
      </c>
      <c r="O6387" s="31" t="n"/>
      <c r="P6387" s="31" t="n"/>
      <c r="Q6387" s="31" t="n">
        <v>0</v>
      </c>
      <c r="R6387" s="31" t="n"/>
      <c r="S6387" s="32" t="n"/>
      <c r="T6387" s="32" t="n"/>
      <c r="V6387" t="inlineStr">
        <is>
          <t>03req</t>
        </is>
      </c>
      <c r="W6387" t="n">
        <v>4934</v>
      </c>
      <c r="X6387" t="n">
        <v>6775</v>
      </c>
      <c r="Y6387" t="inlineStr">
        <is>
          <t>40b33068-acd7-4d31-9e47-3e0086205bfe</t>
        </is>
      </c>
      <c r="Z6387" t="inlineStr">
        <is>
          <t>Mitchell Stephens (SEA C)</t>
        </is>
      </c>
    </row>
    <row r="6388">
      <c r="A6388" t="inlineStr">
        <is>
          <t>Mitchell Weeks</t>
        </is>
      </c>
      <c r="B6388" t="inlineStr">
        <is>
          <t>CHI</t>
        </is>
      </c>
      <c r="C6388" t="inlineStr">
        <is>
          <t>G</t>
        </is>
      </c>
      <c r="D6388" t="inlineStr">
        <is>
          <t>G</t>
        </is>
      </c>
      <c r="E6388" t="n">
        <v>25</v>
      </c>
      <c r="F6388" t="inlineStr">
        <is>
          <t>FA</t>
        </is>
      </c>
      <c r="G6388" t="inlineStr">
        <is>
          <t>FA</t>
        </is>
      </c>
      <c r="H6388" s="30" t="n">
        <v>1</v>
      </c>
      <c r="I6388" s="31" t="n">
        <v>0</v>
      </c>
      <c r="J6388" s="31" t="n"/>
      <c r="K6388" s="31" t="n">
        <v>0</v>
      </c>
      <c r="L6388" s="32" t="n"/>
      <c r="M6388" s="31" t="n">
        <v>0</v>
      </c>
      <c r="N6388" s="31" t="n">
        <v>0</v>
      </c>
      <c r="O6388" s="31" t="n"/>
      <c r="P6388" s="31" t="n"/>
      <c r="Q6388" s="31" t="n">
        <v>0</v>
      </c>
      <c r="R6388" s="31" t="n"/>
      <c r="S6388" s="32" t="n"/>
      <c r="T6388" s="32" t="n"/>
      <c r="V6388" t="inlineStr">
        <is>
          <t>065k1</t>
        </is>
      </c>
      <c r="Y6388" t="inlineStr">
        <is>
          <t>bdcfcf68-53d0-442d-b071-9d81f8180842</t>
        </is>
      </c>
      <c r="Z6388" t="inlineStr">
        <is>
          <t>Mitchell Weeks (CHI G)</t>
        </is>
      </c>
    </row>
    <row r="6389">
      <c r="A6389" t="inlineStr">
        <is>
          <t>Mitchell Young</t>
        </is>
      </c>
      <c r="B6389" t="inlineStr">
        <is>
          <t>COL</t>
        </is>
      </c>
      <c r="C6389" t="inlineStr">
        <is>
          <t>D</t>
        </is>
      </c>
      <c r="D6389" t="inlineStr">
        <is>
          <t>D</t>
        </is>
      </c>
      <c r="E6389" t="n">
        <v>21</v>
      </c>
      <c r="F6389" t="inlineStr">
        <is>
          <t>FA</t>
        </is>
      </c>
      <c r="G6389" t="inlineStr">
        <is>
          <t>FA</t>
        </is>
      </c>
      <c r="H6389" s="30" t="n">
        <v>1</v>
      </c>
      <c r="I6389" s="31" t="n">
        <v>0</v>
      </c>
      <c r="J6389" s="31" t="n"/>
      <c r="K6389" s="31" t="n">
        <v>0</v>
      </c>
      <c r="L6389" s="32" t="n"/>
      <c r="M6389" s="31" t="n">
        <v>0</v>
      </c>
      <c r="N6389" s="31" t="n">
        <v>0</v>
      </c>
      <c r="O6389" s="31" t="n"/>
      <c r="P6389" s="31" t="n"/>
      <c r="Q6389" s="31" t="n">
        <v>0</v>
      </c>
      <c r="R6389" s="31" t="n"/>
      <c r="S6389" s="32" t="n"/>
      <c r="T6389" s="32" t="n"/>
      <c r="V6389" t="inlineStr">
        <is>
          <t>06pu6</t>
        </is>
      </c>
      <c r="Y6389" t="inlineStr">
        <is>
          <t>029a6c71-c5b2-49e7-b3b6-c179bd66aa2e</t>
        </is>
      </c>
      <c r="Z6389" t="inlineStr">
        <is>
          <t>Mitchell Young (COL D)</t>
        </is>
      </c>
    </row>
    <row r="6390">
      <c r="A6390" t="inlineStr">
        <is>
          <t>Mitja Jokinen</t>
        </is>
      </c>
      <c r="B6390" t="inlineStr">
        <is>
          <t>(N/A)</t>
        </is>
      </c>
      <c r="C6390" t="inlineStr">
        <is>
          <t>D</t>
        </is>
      </c>
      <c r="D6390" t="inlineStr">
        <is>
          <t>D</t>
        </is>
      </c>
      <c r="E6390" t="n">
        <v>20</v>
      </c>
      <c r="F6390" t="inlineStr">
        <is>
          <t>FA</t>
        </is>
      </c>
      <c r="G6390" t="inlineStr">
        <is>
          <t>FA</t>
        </is>
      </c>
      <c r="H6390" s="30" t="n">
        <v>1</v>
      </c>
      <c r="I6390" s="31" t="n">
        <v>0</v>
      </c>
      <c r="J6390" s="31" t="n"/>
      <c r="K6390" s="31" t="n">
        <v>0</v>
      </c>
      <c r="L6390" s="32" t="n"/>
      <c r="M6390" s="31" t="n">
        <v>0</v>
      </c>
      <c r="N6390" s="31" t="n">
        <v>0</v>
      </c>
      <c r="O6390" s="31" t="n"/>
      <c r="P6390" s="31" t="n"/>
      <c r="Q6390" s="31" t="n">
        <v>0</v>
      </c>
      <c r="R6390" s="31" t="n"/>
      <c r="S6390" s="32" t="n"/>
      <c r="T6390" s="32" t="n"/>
      <c r="V6390" t="inlineStr">
        <is>
          <t>06mbo</t>
        </is>
      </c>
      <c r="Z6390" t="inlineStr">
        <is>
          <t>Mitja Jokinen ((N/A) D)</t>
        </is>
      </c>
    </row>
    <row r="6391">
      <c r="A6391" t="inlineStr">
        <is>
          <t>Montana Onyebuchi</t>
        </is>
      </c>
      <c r="B6391" t="inlineStr">
        <is>
          <t>UTA</t>
        </is>
      </c>
      <c r="C6391" t="inlineStr">
        <is>
          <t>D</t>
        </is>
      </c>
      <c r="D6391" t="inlineStr">
        <is>
          <t>D</t>
        </is>
      </c>
      <c r="E6391" t="n">
        <v>26</v>
      </c>
      <c r="F6391" t="inlineStr">
        <is>
          <t>FA</t>
        </is>
      </c>
      <c r="G6391" t="inlineStr">
        <is>
          <t>FA</t>
        </is>
      </c>
      <c r="H6391" s="30" t="n">
        <v>775000</v>
      </c>
      <c r="I6391" s="31" t="n">
        <v>0</v>
      </c>
      <c r="J6391" s="31" t="n"/>
      <c r="K6391" s="31" t="n">
        <v>0</v>
      </c>
      <c r="L6391" s="32" t="n"/>
      <c r="M6391" s="31" t="n">
        <v>0</v>
      </c>
      <c r="N6391" s="31" t="n">
        <v>0</v>
      </c>
      <c r="O6391" s="31" t="n"/>
      <c r="P6391" s="31" t="n"/>
      <c r="Q6391" s="31" t="n">
        <v>0</v>
      </c>
      <c r="R6391" s="31" t="n"/>
      <c r="S6391" s="32" t="n"/>
      <c r="T6391" s="32" t="n"/>
      <c r="V6391" t="inlineStr">
        <is>
          <t>04xaq</t>
        </is>
      </c>
      <c r="W6391" t="n">
        <v>7039</v>
      </c>
      <c r="X6391" t="n">
        <v>8150</v>
      </c>
      <c r="Y6391" t="inlineStr">
        <is>
          <t>6e236145-6dd5-423a-88b6-3bab15ee29c0</t>
        </is>
      </c>
      <c r="Z6391" t="inlineStr">
        <is>
          <t>Montana Onyebuchi (UTA D)</t>
        </is>
      </c>
    </row>
    <row r="6392">
      <c r="A6392" t="inlineStr">
        <is>
          <t>Morgan Adams-Moisan</t>
        </is>
      </c>
      <c r="B6392" t="inlineStr">
        <is>
          <t>CHI</t>
        </is>
      </c>
      <c r="C6392" t="inlineStr">
        <is>
          <t>RW</t>
        </is>
      </c>
      <c r="D6392" t="inlineStr">
        <is>
          <t>F</t>
        </is>
      </c>
      <c r="E6392" t="n">
        <v>29</v>
      </c>
      <c r="F6392" t="inlineStr">
        <is>
          <t>FA</t>
        </is>
      </c>
      <c r="G6392" t="inlineStr">
        <is>
          <t>FA</t>
        </is>
      </c>
      <c r="H6392" s="30" t="n">
        <v>1</v>
      </c>
      <c r="I6392" s="31" t="n">
        <v>0</v>
      </c>
      <c r="J6392" s="31" t="n"/>
      <c r="K6392" s="31" t="n">
        <v>0</v>
      </c>
      <c r="L6392" s="32" t="n"/>
      <c r="M6392" s="31" t="n">
        <v>0</v>
      </c>
      <c r="N6392" s="31" t="n">
        <v>0</v>
      </c>
      <c r="O6392" s="31" t="n"/>
      <c r="P6392" s="31" t="n"/>
      <c r="Q6392" s="31" t="n">
        <v>0</v>
      </c>
      <c r="R6392" s="31" t="n"/>
      <c r="S6392" s="32" t="n"/>
      <c r="T6392" s="32" t="n"/>
      <c r="V6392" t="inlineStr">
        <is>
          <t>04xb9</t>
        </is>
      </c>
      <c r="X6392" t="n">
        <v>8162</v>
      </c>
      <c r="Y6392" t="inlineStr">
        <is>
          <t>5ca213e6-5bd2-4121-9b84-60e1bb1615ce</t>
        </is>
      </c>
      <c r="Z6392" t="inlineStr">
        <is>
          <t>Morgan Adams-Moisan (CHI RW)</t>
        </is>
      </c>
    </row>
    <row r="6393">
      <c r="A6393" t="inlineStr">
        <is>
          <t>Morgan Anderberg</t>
        </is>
      </c>
      <c r="B6393" t="inlineStr">
        <is>
          <t>TBL</t>
        </is>
      </c>
      <c r="C6393" t="inlineStr">
        <is>
          <t>LW</t>
        </is>
      </c>
      <c r="D6393" t="inlineStr">
        <is>
          <t>F</t>
        </is>
      </c>
      <c r="E6393" t="n">
        <v>18</v>
      </c>
      <c r="F6393" t="inlineStr">
        <is>
          <t>FA</t>
        </is>
      </c>
      <c r="G6393" t="inlineStr">
        <is>
          <t>FA</t>
        </is>
      </c>
      <c r="H6393" s="30" t="n">
        <v>1</v>
      </c>
      <c r="I6393" s="31" t="n">
        <v>0</v>
      </c>
      <c r="J6393" s="31" t="n"/>
      <c r="K6393" s="31" t="n">
        <v>0</v>
      </c>
      <c r="L6393" s="32" t="n"/>
      <c r="M6393" s="31" t="n">
        <v>0</v>
      </c>
      <c r="N6393" s="31" t="n">
        <v>0</v>
      </c>
      <c r="O6393" s="31" t="n"/>
      <c r="P6393" s="31" t="n"/>
      <c r="Q6393" s="31" t="n">
        <v>0</v>
      </c>
      <c r="R6393" s="31" t="n"/>
      <c r="S6393" s="32" t="n"/>
      <c r="T6393" s="32" t="n"/>
      <c r="V6393" t="inlineStr">
        <is>
          <t>076x8</t>
        </is>
      </c>
      <c r="Y6393" t="inlineStr">
        <is>
          <t>7bf996a4-b304-421c-9e84-f6b705981562</t>
        </is>
      </c>
      <c r="Z6393" t="inlineStr">
        <is>
          <t>Morgan Anderberg (TBL LW)</t>
        </is>
      </c>
    </row>
    <row r="6394">
      <c r="A6394" t="inlineStr">
        <is>
          <t>Morgan Ellis</t>
        </is>
      </c>
      <c r="B6394" t="inlineStr">
        <is>
          <t>(N/A)</t>
        </is>
      </c>
      <c r="C6394" t="inlineStr">
        <is>
          <t>D</t>
        </is>
      </c>
      <c r="D6394" t="inlineStr">
        <is>
          <t>D</t>
        </is>
      </c>
      <c r="E6394" t="n">
        <v>34</v>
      </c>
      <c r="F6394" t="inlineStr">
        <is>
          <t>FA</t>
        </is>
      </c>
      <c r="G6394" t="inlineStr">
        <is>
          <t>FA</t>
        </is>
      </c>
      <c r="H6394" s="30" t="n">
        <v>1</v>
      </c>
      <c r="I6394" s="31" t="n">
        <v>0</v>
      </c>
      <c r="J6394" s="31" t="n"/>
      <c r="K6394" s="31" t="n">
        <v>0</v>
      </c>
      <c r="L6394" s="32" t="n"/>
      <c r="M6394" s="31" t="n">
        <v>0</v>
      </c>
      <c r="N6394" s="31" t="n">
        <v>0</v>
      </c>
      <c r="O6394" s="31" t="n"/>
      <c r="P6394" s="31" t="n"/>
      <c r="Q6394" s="31" t="n">
        <v>0</v>
      </c>
      <c r="R6394" s="31" t="n"/>
      <c r="S6394" s="32" t="n"/>
      <c r="T6394" s="32" t="n"/>
      <c r="V6394" t="inlineStr">
        <is>
          <t>01zu6</t>
        </is>
      </c>
      <c r="W6394" t="n">
        <v>3954</v>
      </c>
      <c r="X6394" t="n">
        <v>5090</v>
      </c>
      <c r="Z6394" t="inlineStr">
        <is>
          <t>Morgan Ellis ((N/A) D)</t>
        </is>
      </c>
    </row>
    <row r="6395">
      <c r="A6395" t="inlineStr">
        <is>
          <t>Morgan Klimchuk</t>
        </is>
      </c>
      <c r="B6395" t="inlineStr">
        <is>
          <t>(N/A)</t>
        </is>
      </c>
      <c r="C6395" t="inlineStr">
        <is>
          <t>LW</t>
        </is>
      </c>
      <c r="D6395" t="inlineStr">
        <is>
          <t>F</t>
        </is>
      </c>
      <c r="E6395" t="n">
        <v>31</v>
      </c>
      <c r="F6395" t="inlineStr">
        <is>
          <t>FA</t>
        </is>
      </c>
      <c r="G6395" t="inlineStr">
        <is>
          <t>FA</t>
        </is>
      </c>
      <c r="H6395" s="30" t="n">
        <v>1</v>
      </c>
      <c r="I6395" s="31" t="n">
        <v>0</v>
      </c>
      <c r="J6395" s="31" t="n"/>
      <c r="K6395" s="31" t="n">
        <v>0</v>
      </c>
      <c r="L6395" s="32" t="n"/>
      <c r="M6395" s="31" t="n">
        <v>0</v>
      </c>
      <c r="N6395" s="31" t="n">
        <v>0</v>
      </c>
      <c r="O6395" s="31" t="n"/>
      <c r="P6395" s="31" t="n"/>
      <c r="Q6395" s="31" t="n">
        <v>0</v>
      </c>
      <c r="R6395" s="31" t="n"/>
      <c r="S6395" s="32" t="n"/>
      <c r="T6395" s="32" t="n"/>
      <c r="V6395" t="inlineStr">
        <is>
          <t>03168</t>
        </is>
      </c>
      <c r="W6395" t="n">
        <v>4178</v>
      </c>
      <c r="X6395" t="n">
        <v>6007</v>
      </c>
      <c r="Z6395" t="inlineStr">
        <is>
          <t>Morgan Klimchuk ((N/A) LW)</t>
        </is>
      </c>
    </row>
    <row r="6396">
      <c r="A6396" t="inlineStr">
        <is>
          <t>Moritz Muller</t>
        </is>
      </c>
      <c r="B6396" t="inlineStr">
        <is>
          <t>(N/A)</t>
        </is>
      </c>
      <c r="C6396" t="inlineStr">
        <is>
          <t>D</t>
        </is>
      </c>
      <c r="D6396" t="inlineStr">
        <is>
          <t>D</t>
        </is>
      </c>
      <c r="E6396" t="n">
        <v>39</v>
      </c>
      <c r="F6396" t="inlineStr">
        <is>
          <t>FA</t>
        </is>
      </c>
      <c r="G6396" t="inlineStr">
        <is>
          <t>FA</t>
        </is>
      </c>
      <c r="H6396" s="30" t="n">
        <v>1</v>
      </c>
      <c r="I6396" s="31" t="n">
        <v>0</v>
      </c>
      <c r="J6396" s="31" t="n"/>
      <c r="K6396" s="31" t="n">
        <v>0</v>
      </c>
      <c r="L6396" s="32" t="n"/>
      <c r="M6396" s="31" t="n">
        <v>0</v>
      </c>
      <c r="N6396" s="31" t="n">
        <v>0</v>
      </c>
      <c r="O6396" s="31" t="n"/>
      <c r="P6396" s="31" t="n"/>
      <c r="Q6396" s="31" t="n">
        <v>0</v>
      </c>
      <c r="R6396" s="31" t="n"/>
      <c r="S6396" s="32" t="n"/>
      <c r="T6396" s="32" t="n"/>
      <c r="V6396" t="inlineStr">
        <is>
          <t>05yja</t>
        </is>
      </c>
      <c r="Z6396" t="inlineStr">
        <is>
          <t>Moritz Muller ((N/A) D)</t>
        </is>
      </c>
    </row>
    <row r="6397">
      <c r="A6397" t="inlineStr">
        <is>
          <t>Morten Madsen</t>
        </is>
      </c>
      <c r="B6397" t="inlineStr">
        <is>
          <t>(N/A)</t>
        </is>
      </c>
      <c r="C6397" t="inlineStr">
        <is>
          <t>C</t>
        </is>
      </c>
      <c r="D6397" t="inlineStr">
        <is>
          <t>F</t>
        </is>
      </c>
      <c r="E6397" t="n">
        <v>39</v>
      </c>
      <c r="F6397" t="inlineStr">
        <is>
          <t>FA</t>
        </is>
      </c>
      <c r="G6397" t="inlineStr">
        <is>
          <t>FA</t>
        </is>
      </c>
      <c r="H6397" s="30" t="n">
        <v>1</v>
      </c>
      <c r="I6397" s="31" t="n">
        <v>0</v>
      </c>
      <c r="J6397" s="31" t="n"/>
      <c r="K6397" s="31" t="n">
        <v>0</v>
      </c>
      <c r="L6397" s="32" t="n"/>
      <c r="M6397" s="31" t="n">
        <v>0</v>
      </c>
      <c r="N6397" s="31" t="n">
        <v>0</v>
      </c>
      <c r="O6397" s="31" t="n"/>
      <c r="P6397" s="31" t="n"/>
      <c r="Q6397" s="31" t="n">
        <v>0</v>
      </c>
      <c r="R6397" s="31" t="n"/>
      <c r="S6397" s="32" t="n"/>
      <c r="T6397" s="32" t="n"/>
      <c r="V6397" t="inlineStr">
        <is>
          <t>004n6</t>
        </is>
      </c>
      <c r="W6397" t="n">
        <v>2764</v>
      </c>
      <c r="X6397" t="n">
        <v>4173</v>
      </c>
      <c r="Z6397" t="inlineStr">
        <is>
          <t>Morten Madsen ((N/A) C)</t>
        </is>
      </c>
    </row>
    <row r="6398">
      <c r="A6398" t="inlineStr">
        <is>
          <t>Myles Bell</t>
        </is>
      </c>
      <c r="B6398" t="inlineStr">
        <is>
          <t>NJD</t>
        </is>
      </c>
      <c r="C6398" t="inlineStr">
        <is>
          <t>LW</t>
        </is>
      </c>
      <c r="D6398" t="inlineStr">
        <is>
          <t>F</t>
        </is>
      </c>
      <c r="E6398" t="n">
        <v>33</v>
      </c>
      <c r="F6398" t="inlineStr">
        <is>
          <t>FA</t>
        </is>
      </c>
      <c r="G6398" t="inlineStr">
        <is>
          <t>FA</t>
        </is>
      </c>
      <c r="H6398" s="30" t="n">
        <v>1</v>
      </c>
      <c r="I6398" s="31" t="n">
        <v>0</v>
      </c>
      <c r="J6398" s="31" t="n"/>
      <c r="K6398" s="31" t="n">
        <v>0</v>
      </c>
      <c r="L6398" s="32" t="n"/>
      <c r="M6398" s="31" t="n">
        <v>0</v>
      </c>
      <c r="N6398" s="31" t="n">
        <v>0</v>
      </c>
      <c r="O6398" s="31" t="n"/>
      <c r="P6398" s="31" t="n"/>
      <c r="Q6398" s="31" t="n">
        <v>0</v>
      </c>
      <c r="R6398" s="31" t="n"/>
      <c r="S6398" s="32" t="n"/>
      <c r="T6398" s="32" t="n"/>
      <c r="V6398" t="inlineStr">
        <is>
          <t>029jd</t>
        </is>
      </c>
      <c r="W6398" t="n">
        <v>4257</v>
      </c>
      <c r="X6398" t="n">
        <v>6140</v>
      </c>
      <c r="Z6398" t="inlineStr">
        <is>
          <t>Myles Bell (NJD LW)</t>
        </is>
      </c>
    </row>
    <row r="6399">
      <c r="A6399" t="inlineStr">
        <is>
          <t>Myles Brosnan</t>
        </is>
      </c>
      <c r="B6399" t="inlineStr">
        <is>
          <t>DET</t>
        </is>
      </c>
      <c r="C6399" t="inlineStr">
        <is>
          <t>D</t>
        </is>
      </c>
      <c r="D6399" t="inlineStr">
        <is>
          <t>D</t>
        </is>
      </c>
      <c r="E6399" t="n">
        <v>18</v>
      </c>
      <c r="F6399" t="inlineStr">
        <is>
          <t>FA</t>
        </is>
      </c>
      <c r="G6399" t="inlineStr">
        <is>
          <t>FA</t>
        </is>
      </c>
      <c r="H6399" s="30" t="n">
        <v>1</v>
      </c>
      <c r="I6399" s="31" t="n">
        <v>0</v>
      </c>
      <c r="J6399" s="31" t="n"/>
      <c r="K6399" s="31" t="n">
        <v>0</v>
      </c>
      <c r="L6399" s="32" t="n"/>
      <c r="M6399" s="31" t="n">
        <v>0</v>
      </c>
      <c r="N6399" s="31" t="n">
        <v>0</v>
      </c>
      <c r="O6399" s="31" t="n"/>
      <c r="P6399" s="31" t="n"/>
      <c r="Q6399" s="31" t="n">
        <v>0</v>
      </c>
      <c r="R6399" s="31" t="n"/>
      <c r="S6399" s="32" t="n"/>
      <c r="T6399" s="32" t="n"/>
      <c r="V6399" t="inlineStr">
        <is>
          <t>076qe</t>
        </is>
      </c>
      <c r="Y6399" t="inlineStr">
        <is>
          <t>8a8f92b6-0e47-404d-8729-731c04d287af</t>
        </is>
      </c>
      <c r="Z6399" t="inlineStr">
        <is>
          <t>Myles Brosnan (DET D)</t>
        </is>
      </c>
    </row>
    <row r="6400">
      <c r="A6400" t="inlineStr">
        <is>
          <t>Myles Stoesz</t>
        </is>
      </c>
      <c r="B6400" t="inlineStr">
        <is>
          <t>NJD</t>
        </is>
      </c>
      <c r="C6400" t="inlineStr">
        <is>
          <t>RW</t>
        </is>
      </c>
      <c r="D6400" t="inlineStr">
        <is>
          <t>F</t>
        </is>
      </c>
      <c r="E6400" t="n">
        <v>39</v>
      </c>
      <c r="F6400" t="inlineStr">
        <is>
          <t>FA</t>
        </is>
      </c>
      <c r="G6400" t="inlineStr">
        <is>
          <t>FA</t>
        </is>
      </c>
      <c r="H6400" s="30" t="n">
        <v>1</v>
      </c>
      <c r="I6400" s="31" t="n">
        <v>0</v>
      </c>
      <c r="J6400" s="31" t="n"/>
      <c r="K6400" s="31" t="n">
        <v>0</v>
      </c>
      <c r="L6400" s="32" t="n"/>
      <c r="M6400" s="31" t="n">
        <v>0</v>
      </c>
      <c r="N6400" s="31" t="n">
        <v>0</v>
      </c>
      <c r="O6400" s="31" t="n"/>
      <c r="P6400" s="31" t="n"/>
      <c r="Q6400" s="31" t="n">
        <v>0</v>
      </c>
      <c r="R6400" s="31" t="n"/>
      <c r="S6400" s="32" t="n"/>
      <c r="T6400" s="32" t="n"/>
      <c r="V6400" t="inlineStr">
        <is>
          <t>004o7</t>
        </is>
      </c>
      <c r="W6400" t="n">
        <v>3193</v>
      </c>
      <c r="X6400" t="n">
        <v>4217</v>
      </c>
      <c r="Z6400" t="inlineStr">
        <is>
          <t>Myles Stoesz (NJD RW)</t>
        </is>
      </c>
    </row>
    <row r="6401">
      <c r="A6401" t="inlineStr">
        <is>
          <t>Nail Yakupov</t>
        </is>
      </c>
      <c r="B6401" t="inlineStr">
        <is>
          <t>(N/A)</t>
        </is>
      </c>
      <c r="C6401" t="inlineStr">
        <is>
          <t>RW</t>
        </is>
      </c>
      <c r="D6401" t="inlineStr">
        <is>
          <t>F</t>
        </is>
      </c>
      <c r="E6401" t="n">
        <v>32</v>
      </c>
      <c r="F6401" t="inlineStr">
        <is>
          <t>FA</t>
        </is>
      </c>
      <c r="G6401" t="inlineStr">
        <is>
          <t>FA</t>
        </is>
      </c>
      <c r="H6401" s="30" t="n">
        <v>1</v>
      </c>
      <c r="I6401" s="31" t="n">
        <v>0</v>
      </c>
      <c r="J6401" s="31" t="n"/>
      <c r="K6401" s="31" t="n">
        <v>0</v>
      </c>
      <c r="L6401" s="32" t="n"/>
      <c r="M6401" s="31" t="n">
        <v>0</v>
      </c>
      <c r="N6401" s="31" t="n">
        <v>0</v>
      </c>
      <c r="O6401" s="31" t="n"/>
      <c r="P6401" s="31" t="n"/>
      <c r="Q6401" s="31" t="n">
        <v>0</v>
      </c>
      <c r="R6401" s="31" t="n"/>
      <c r="S6401" s="32" t="n"/>
      <c r="T6401" s="32" t="n"/>
      <c r="V6401" t="inlineStr">
        <is>
          <t>02b77</t>
        </is>
      </c>
      <c r="W6401" t="n">
        <v>3910</v>
      </c>
      <c r="X6401" t="n">
        <v>5681</v>
      </c>
      <c r="Z6401" t="inlineStr">
        <is>
          <t>Nail Yakupov ((N/A) RW)</t>
        </is>
      </c>
    </row>
    <row r="6402">
      <c r="A6402" t="inlineStr">
        <is>
          <t>Nando Eggenberger</t>
        </is>
      </c>
      <c r="B6402" t="inlineStr">
        <is>
          <t>(N/A)</t>
        </is>
      </c>
      <c r="C6402" t="inlineStr">
        <is>
          <t>LW</t>
        </is>
      </c>
      <c r="D6402" t="inlineStr">
        <is>
          <t>F</t>
        </is>
      </c>
      <c r="E6402" t="n">
        <v>26</v>
      </c>
      <c r="F6402" t="inlineStr">
        <is>
          <t>FA</t>
        </is>
      </c>
      <c r="G6402" t="inlineStr">
        <is>
          <t>FA</t>
        </is>
      </c>
      <c r="H6402" s="30" t="n">
        <v>1</v>
      </c>
      <c r="I6402" s="31" t="n">
        <v>0</v>
      </c>
      <c r="J6402" s="31" t="n"/>
      <c r="K6402" s="31" t="n">
        <v>0</v>
      </c>
      <c r="L6402" s="32" t="n"/>
      <c r="M6402" s="31" t="n">
        <v>0</v>
      </c>
      <c r="N6402" s="31" t="n">
        <v>0</v>
      </c>
      <c r="O6402" s="31" t="n"/>
      <c r="P6402" s="31" t="n"/>
      <c r="Q6402" s="31" t="n">
        <v>0</v>
      </c>
      <c r="R6402" s="31" t="n"/>
      <c r="S6402" s="32" t="n"/>
      <c r="T6402" s="32" t="n"/>
      <c r="V6402" t="inlineStr">
        <is>
          <t>04rdv</t>
        </is>
      </c>
      <c r="Z6402" t="inlineStr">
        <is>
          <t>Nando Eggenberger ((N/A) LW)</t>
        </is>
      </c>
    </row>
    <row r="6403">
      <c r="A6403" t="inlineStr">
        <is>
          <t>Natan Vertes</t>
        </is>
      </c>
      <c r="B6403" t="inlineStr">
        <is>
          <t>(N/A)</t>
        </is>
      </c>
      <c r="C6403" t="inlineStr">
        <is>
          <t>RW</t>
        </is>
      </c>
      <c r="D6403" t="inlineStr">
        <is>
          <t>F</t>
        </is>
      </c>
      <c r="E6403" t="n">
        <v>26</v>
      </c>
      <c r="F6403" t="inlineStr">
        <is>
          <t>FA</t>
        </is>
      </c>
      <c r="G6403" t="inlineStr">
        <is>
          <t>FA</t>
        </is>
      </c>
      <c r="H6403" s="30" t="n">
        <v>1</v>
      </c>
      <c r="I6403" s="31" t="n">
        <v>0</v>
      </c>
      <c r="J6403" s="31" t="n"/>
      <c r="K6403" s="31" t="n">
        <v>0</v>
      </c>
      <c r="L6403" s="32" t="n"/>
      <c r="M6403" s="31" t="n">
        <v>0</v>
      </c>
      <c r="N6403" s="31" t="n">
        <v>0</v>
      </c>
      <c r="O6403" s="31" t="n"/>
      <c r="P6403" s="31" t="n"/>
      <c r="Q6403" s="31" t="n">
        <v>0</v>
      </c>
      <c r="R6403" s="31" t="n"/>
      <c r="S6403" s="32" t="n"/>
      <c r="T6403" s="32" t="n"/>
      <c r="V6403" t="inlineStr">
        <is>
          <t>05r6i</t>
        </is>
      </c>
      <c r="Z6403" t="inlineStr">
        <is>
          <t>Natan Vertes ((N/A) RW)</t>
        </is>
      </c>
    </row>
    <row r="6404">
      <c r="A6404" t="inlineStr">
        <is>
          <t>Nate Benoit</t>
        </is>
      </c>
      <c r="B6404" t="inlineStr">
        <is>
          <t>MIN</t>
        </is>
      </c>
      <c r="C6404" t="inlineStr">
        <is>
          <t>D</t>
        </is>
      </c>
      <c r="D6404" t="inlineStr">
        <is>
          <t>D</t>
        </is>
      </c>
      <c r="E6404" t="n">
        <v>23</v>
      </c>
      <c r="F6404" t="inlineStr">
        <is>
          <t>FA</t>
        </is>
      </c>
      <c r="G6404" t="inlineStr">
        <is>
          <t>FA</t>
        </is>
      </c>
      <c r="H6404" s="30" t="n">
        <v>1</v>
      </c>
      <c r="I6404" s="31" t="n">
        <v>0</v>
      </c>
      <c r="J6404" s="31" t="n"/>
      <c r="K6404" s="31" t="n">
        <v>0</v>
      </c>
      <c r="L6404" s="32" t="n"/>
      <c r="M6404" s="31" t="n">
        <v>0</v>
      </c>
      <c r="N6404" s="31" t="n">
        <v>0</v>
      </c>
      <c r="O6404" s="31" t="n"/>
      <c r="P6404" s="31" t="n"/>
      <c r="Q6404" s="31" t="n">
        <v>0</v>
      </c>
      <c r="R6404" s="31" t="n"/>
      <c r="S6404" s="32" t="n"/>
      <c r="T6404" s="32" t="n"/>
      <c r="V6404" t="inlineStr">
        <is>
          <t>05ug1</t>
        </is>
      </c>
      <c r="Y6404" t="inlineStr">
        <is>
          <t>f3cb4345-898f-49e2-8878-52c3ec47cf0a</t>
        </is>
      </c>
      <c r="Z6404" t="inlineStr">
        <is>
          <t>Nate Benoit (MIN D)</t>
        </is>
      </c>
    </row>
    <row r="6405">
      <c r="A6405" t="inlineStr">
        <is>
          <t>Nate Knoepke</t>
        </is>
      </c>
      <c r="B6405" t="inlineStr">
        <is>
          <t>(N/A)</t>
        </is>
      </c>
      <c r="C6405" t="inlineStr">
        <is>
          <t>D</t>
        </is>
      </c>
      <c r="D6405" t="inlineStr">
        <is>
          <t>D</t>
        </is>
      </c>
      <c r="E6405" t="n">
        <v>27</v>
      </c>
      <c r="F6405" t="inlineStr">
        <is>
          <t>FA</t>
        </is>
      </c>
      <c r="G6405" t="inlineStr">
        <is>
          <t>FA</t>
        </is>
      </c>
      <c r="H6405" s="30" t="n">
        <v>1</v>
      </c>
      <c r="I6405" s="31" t="n">
        <v>0</v>
      </c>
      <c r="J6405" s="31" t="n"/>
      <c r="K6405" s="31" t="n">
        <v>0</v>
      </c>
      <c r="L6405" s="32" t="n"/>
      <c r="M6405" s="31" t="n">
        <v>0</v>
      </c>
      <c r="N6405" s="31" t="n">
        <v>0</v>
      </c>
      <c r="O6405" s="31" t="n"/>
      <c r="P6405" s="31" t="n"/>
      <c r="Q6405" s="31" t="n">
        <v>0</v>
      </c>
      <c r="R6405" s="31" t="n"/>
      <c r="S6405" s="32" t="n"/>
      <c r="T6405" s="32" t="n"/>
      <c r="V6405" t="inlineStr">
        <is>
          <t>04ffp</t>
        </is>
      </c>
      <c r="Z6405" t="inlineStr">
        <is>
          <t>Nate Knoepke ((N/A) D)</t>
        </is>
      </c>
    </row>
    <row r="6406">
      <c r="A6406" t="inlineStr">
        <is>
          <t>Nate Misskey</t>
        </is>
      </c>
      <c r="B6406" t="inlineStr">
        <is>
          <t>SJS</t>
        </is>
      </c>
      <c r="C6406" t="inlineStr">
        <is>
          <t>D</t>
        </is>
      </c>
      <c r="D6406" t="inlineStr">
        <is>
          <t>D</t>
        </is>
      </c>
      <c r="E6406" t="n">
        <v>21</v>
      </c>
      <c r="F6406" t="inlineStr">
        <is>
          <t>FA</t>
        </is>
      </c>
      <c r="G6406" t="inlineStr">
        <is>
          <t>FA</t>
        </is>
      </c>
      <c r="H6406" s="30" t="n">
        <v>1</v>
      </c>
      <c r="I6406" s="31" t="n">
        <v>0</v>
      </c>
      <c r="J6406" s="31" t="n"/>
      <c r="K6406" s="31" t="n">
        <v>0</v>
      </c>
      <c r="L6406" s="32" t="n"/>
      <c r="M6406" s="31" t="n">
        <v>0</v>
      </c>
      <c r="N6406" s="31" t="n">
        <v>0</v>
      </c>
      <c r="O6406" s="31" t="n"/>
      <c r="P6406" s="31" t="n"/>
      <c r="Q6406" s="31" t="n">
        <v>0</v>
      </c>
      <c r="R6406" s="31" t="n"/>
      <c r="S6406" s="32" t="n"/>
      <c r="T6406" s="32" t="n"/>
      <c r="V6406" t="inlineStr">
        <is>
          <t>06kav</t>
        </is>
      </c>
      <c r="Y6406" t="inlineStr">
        <is>
          <t>c7ac7ab8-e01e-4dee-9632-0b77fde4098c</t>
        </is>
      </c>
      <c r="Z6406" t="inlineStr">
        <is>
          <t>Nate Misskey (SJS D)</t>
        </is>
      </c>
    </row>
    <row r="6407">
      <c r="A6407" t="inlineStr">
        <is>
          <t>Nate Prosser</t>
        </is>
      </c>
      <c r="B6407" t="inlineStr">
        <is>
          <t>PHI</t>
        </is>
      </c>
      <c r="C6407" t="inlineStr">
        <is>
          <t>D</t>
        </is>
      </c>
      <c r="D6407" t="inlineStr">
        <is>
          <t>D</t>
        </is>
      </c>
      <c r="E6407" t="n">
        <v>40</v>
      </c>
      <c r="F6407" t="inlineStr">
        <is>
          <t>FA</t>
        </is>
      </c>
      <c r="G6407" t="inlineStr">
        <is>
          <t>FA</t>
        </is>
      </c>
      <c r="H6407" s="30" t="n">
        <v>1</v>
      </c>
      <c r="I6407" s="31" t="n">
        <v>0</v>
      </c>
      <c r="J6407" s="31" t="n"/>
      <c r="K6407" s="31" t="n">
        <v>0</v>
      </c>
      <c r="L6407" s="32" t="n"/>
      <c r="M6407" s="31" t="n">
        <v>0</v>
      </c>
      <c r="N6407" s="31" t="n">
        <v>0</v>
      </c>
      <c r="O6407" s="31" t="n"/>
      <c r="P6407" s="31" t="n"/>
      <c r="Q6407" s="31" t="n">
        <v>0</v>
      </c>
      <c r="R6407" s="31" t="n"/>
      <c r="S6407" s="32" t="n"/>
      <c r="T6407" s="32" t="n"/>
      <c r="V6407" t="inlineStr">
        <is>
          <t>01svv</t>
        </is>
      </c>
      <c r="W6407" t="n">
        <v>3436</v>
      </c>
      <c r="X6407" t="n">
        <v>4832</v>
      </c>
      <c r="Y6407" t="inlineStr">
        <is>
          <t>42bd7e89-0f24-11e2-8525-18a905767e44</t>
        </is>
      </c>
      <c r="Z6407" t="inlineStr">
        <is>
          <t>Nate Prosser (PHI D)</t>
        </is>
      </c>
    </row>
    <row r="6408">
      <c r="A6408" t="inlineStr">
        <is>
          <t>Nate Raduns</t>
        </is>
      </c>
      <c r="B6408" t="inlineStr">
        <is>
          <t>(N/A)</t>
        </is>
      </c>
      <c r="C6408" t="inlineStr">
        <is>
          <t>C</t>
        </is>
      </c>
      <c r="D6408" t="inlineStr">
        <is>
          <t>F</t>
        </is>
      </c>
      <c r="E6408" t="n">
        <v>42</v>
      </c>
      <c r="F6408" t="inlineStr">
        <is>
          <t>FA</t>
        </is>
      </c>
      <c r="G6408" t="inlineStr">
        <is>
          <t>FA</t>
        </is>
      </c>
      <c r="H6408" s="30" t="n">
        <v>1</v>
      </c>
      <c r="I6408" s="31" t="n">
        <v>0</v>
      </c>
      <c r="J6408" s="31" t="n"/>
      <c r="K6408" s="31" t="n">
        <v>0</v>
      </c>
      <c r="L6408" s="32" t="n"/>
      <c r="M6408" s="31" t="n">
        <v>0</v>
      </c>
      <c r="N6408" s="31" t="n">
        <v>0</v>
      </c>
      <c r="O6408" s="31" t="n"/>
      <c r="P6408" s="31" t="n"/>
      <c r="Q6408" s="31" t="n">
        <v>0</v>
      </c>
      <c r="R6408" s="31" t="n"/>
      <c r="S6408" s="32" t="n"/>
      <c r="T6408" s="32" t="n"/>
      <c r="V6408" t="inlineStr">
        <is>
          <t>0046w</t>
        </is>
      </c>
      <c r="W6408" t="n">
        <v>3162</v>
      </c>
      <c r="X6408" t="n">
        <v>4342</v>
      </c>
      <c r="Z6408" t="inlineStr">
        <is>
          <t>Nate Raduns ((N/A) C)</t>
        </is>
      </c>
    </row>
    <row r="6409">
      <c r="A6409" t="inlineStr">
        <is>
          <t>Nate Thompson</t>
        </is>
      </c>
      <c r="B6409" t="inlineStr">
        <is>
          <t>(N/A)</t>
        </is>
      </c>
      <c r="C6409" t="inlineStr">
        <is>
          <t>C</t>
        </is>
      </c>
      <c r="D6409" t="inlineStr">
        <is>
          <t>F</t>
        </is>
      </c>
      <c r="E6409" t="n">
        <v>41</v>
      </c>
      <c r="F6409" t="inlineStr">
        <is>
          <t>FA</t>
        </is>
      </c>
      <c r="G6409" t="inlineStr">
        <is>
          <t>FA</t>
        </is>
      </c>
      <c r="H6409" s="30" t="n">
        <v>1</v>
      </c>
      <c r="I6409" s="31" t="n">
        <v>0</v>
      </c>
      <c r="J6409" s="31" t="n"/>
      <c r="K6409" s="31" t="n">
        <v>0</v>
      </c>
      <c r="L6409" s="32" t="n"/>
      <c r="M6409" s="31" t="n">
        <v>0</v>
      </c>
      <c r="N6409" s="31" t="n">
        <v>0</v>
      </c>
      <c r="O6409" s="31" t="n"/>
      <c r="P6409" s="31" t="n"/>
      <c r="Q6409" s="31" t="n">
        <v>0</v>
      </c>
      <c r="R6409" s="31" t="n"/>
      <c r="S6409" s="32" t="n"/>
      <c r="T6409" s="32" t="n"/>
      <c r="V6409" t="inlineStr">
        <is>
          <t>003gi</t>
        </is>
      </c>
      <c r="W6409" t="n">
        <v>2470</v>
      </c>
      <c r="X6409" t="n">
        <v>3698</v>
      </c>
      <c r="Y6409" t="inlineStr">
        <is>
          <t>434582e8-0f24-11e2-8525-18a905767e44</t>
        </is>
      </c>
      <c r="Z6409" t="inlineStr">
        <is>
          <t>Nate Thompson ((N/A) C)</t>
        </is>
      </c>
    </row>
    <row r="6410">
      <c r="A6410" t="inlineStr">
        <is>
          <t>Nate Tivey</t>
        </is>
      </c>
      <c r="B6410" t="inlineStr">
        <is>
          <t>(N/A)</t>
        </is>
      </c>
      <c r="C6410" t="inlineStr">
        <is>
          <t>D</t>
        </is>
      </c>
      <c r="D6410" t="inlineStr">
        <is>
          <t>D</t>
        </is>
      </c>
      <c r="E6410" t="n">
        <v>22</v>
      </c>
      <c r="F6410" t="inlineStr">
        <is>
          <t>FA</t>
        </is>
      </c>
      <c r="G6410" t="inlineStr">
        <is>
          <t>FA</t>
        </is>
      </c>
      <c r="H6410" s="30" t="n">
        <v>1</v>
      </c>
      <c r="I6410" s="31" t="n">
        <v>0</v>
      </c>
      <c r="J6410" s="31" t="n"/>
      <c r="K6410" s="31" t="n">
        <v>0</v>
      </c>
      <c r="L6410" s="32" t="n"/>
      <c r="M6410" s="31" t="n">
        <v>0</v>
      </c>
      <c r="N6410" s="31" t="n">
        <v>0</v>
      </c>
      <c r="O6410" s="31" t="n"/>
      <c r="P6410" s="31" t="n"/>
      <c r="Q6410" s="31" t="n">
        <v>0</v>
      </c>
      <c r="R6410" s="31" t="n"/>
      <c r="S6410" s="32" t="n"/>
      <c r="T6410" s="32" t="n"/>
      <c r="V6410" t="inlineStr">
        <is>
          <t>06qv8</t>
        </is>
      </c>
      <c r="Z6410" t="inlineStr">
        <is>
          <t>Nate Tivey ((N/A) D)</t>
        </is>
      </c>
    </row>
    <row r="6411">
      <c r="A6411" t="inlineStr">
        <is>
          <t>Nate Yellowaga</t>
        </is>
      </c>
      <c r="B6411" t="inlineStr">
        <is>
          <t>(N/A)</t>
        </is>
      </c>
      <c r="C6411" t="inlineStr">
        <is>
          <t>D</t>
        </is>
      </c>
      <c r="D6411" t="inlineStr">
        <is>
          <t>D</t>
        </is>
      </c>
      <c r="E6411" t="n">
        <v>18</v>
      </c>
      <c r="F6411" t="inlineStr">
        <is>
          <t>FA</t>
        </is>
      </c>
      <c r="G6411" t="inlineStr">
        <is>
          <t>FA</t>
        </is>
      </c>
      <c r="H6411" s="30" t="n">
        <v>1</v>
      </c>
      <c r="I6411" s="31" t="n">
        <v>0</v>
      </c>
      <c r="J6411" s="31" t="n"/>
      <c r="K6411" s="31" t="n">
        <v>0</v>
      </c>
      <c r="L6411" s="32" t="n"/>
      <c r="M6411" s="31" t="n">
        <v>0</v>
      </c>
      <c r="N6411" s="31" t="n">
        <v>0</v>
      </c>
      <c r="O6411" s="31" t="n"/>
      <c r="P6411" s="31" t="n"/>
      <c r="Q6411" s="31" t="n">
        <v>0</v>
      </c>
      <c r="R6411" s="31" t="n"/>
      <c r="S6411" s="32" t="n"/>
      <c r="T6411" s="32" t="n"/>
      <c r="V6411" t="inlineStr">
        <is>
          <t>078cl</t>
        </is>
      </c>
      <c r="Z6411" t="inlineStr">
        <is>
          <t>Nate Yellowaga ((N/A) D)</t>
        </is>
      </c>
    </row>
    <row r="6412">
      <c r="A6412" t="inlineStr">
        <is>
          <t>Nathan Amidovski</t>
        </is>
      </c>
      <c r="B6412" t="inlineStr">
        <is>
          <t>(N/A)</t>
        </is>
      </c>
      <c r="C6412" t="inlineStr">
        <is>
          <t>C</t>
        </is>
      </c>
      <c r="D6412" t="inlineStr">
        <is>
          <t>F</t>
        </is>
      </c>
      <c r="E6412" t="n">
        <v>18</v>
      </c>
      <c r="F6412" t="inlineStr">
        <is>
          <t>FA</t>
        </is>
      </c>
      <c r="G6412" t="inlineStr">
        <is>
          <t>FA</t>
        </is>
      </c>
      <c r="H6412" s="30" t="n">
        <v>1</v>
      </c>
      <c r="I6412" s="31" t="n">
        <v>0</v>
      </c>
      <c r="J6412" s="31" t="n"/>
      <c r="K6412" s="31" t="n">
        <v>0</v>
      </c>
      <c r="L6412" s="32" t="n"/>
      <c r="M6412" s="31" t="n">
        <v>0</v>
      </c>
      <c r="N6412" s="31" t="n">
        <v>0</v>
      </c>
      <c r="O6412" s="31" t="n"/>
      <c r="P6412" s="31" t="n"/>
      <c r="Q6412" s="31" t="n">
        <v>0</v>
      </c>
      <c r="R6412" s="31" t="n"/>
      <c r="S6412" s="32" t="n"/>
      <c r="T6412" s="32" t="n"/>
      <c r="V6412" t="inlineStr">
        <is>
          <t>078c5</t>
        </is>
      </c>
      <c r="Z6412" t="inlineStr">
        <is>
          <t>Nathan Amidovski ((N/A) C)</t>
        </is>
      </c>
    </row>
    <row r="6413">
      <c r="A6413" t="inlineStr">
        <is>
          <t>Nathan Aspinall</t>
        </is>
      </c>
      <c r="B6413" t="inlineStr">
        <is>
          <t>NYR</t>
        </is>
      </c>
      <c r="C6413" t="inlineStr">
        <is>
          <t>LW</t>
        </is>
      </c>
      <c r="D6413" t="inlineStr">
        <is>
          <t>F</t>
        </is>
      </c>
      <c r="E6413" t="n">
        <v>20</v>
      </c>
      <c r="F6413" t="inlineStr">
        <is>
          <t>FA</t>
        </is>
      </c>
      <c r="G6413" t="inlineStr">
        <is>
          <t>FA</t>
        </is>
      </c>
      <c r="H6413" s="30" t="n">
        <v>925000</v>
      </c>
      <c r="I6413" s="31" t="n">
        <v>0</v>
      </c>
      <c r="J6413" s="31" t="n"/>
      <c r="K6413" s="31" t="n">
        <v>0</v>
      </c>
      <c r="L6413" s="32" t="n"/>
      <c r="M6413" s="31" t="n">
        <v>0</v>
      </c>
      <c r="N6413" s="31" t="n">
        <v>0</v>
      </c>
      <c r="O6413" s="31" t="n"/>
      <c r="P6413" s="31" t="n"/>
      <c r="Q6413" s="31" t="n">
        <v>0</v>
      </c>
      <c r="R6413" s="31" t="n"/>
      <c r="S6413" s="32" t="n"/>
      <c r="T6413" s="32" t="n"/>
      <c r="V6413" t="inlineStr">
        <is>
          <t>06mqk</t>
        </is>
      </c>
      <c r="W6413" t="n">
        <v>7525</v>
      </c>
      <c r="Y6413" t="inlineStr">
        <is>
          <t>3b851fba-7341-4b07-9317-403e677c1eac</t>
        </is>
      </c>
      <c r="Z6413" t="inlineStr">
        <is>
          <t>Nathan Aspinall (NYR LW)</t>
        </is>
      </c>
    </row>
    <row r="6414">
      <c r="A6414" t="inlineStr">
        <is>
          <t>Nathan Beaulieu</t>
        </is>
      </c>
      <c r="B6414" t="inlineStr">
        <is>
          <t>(N/A)</t>
        </is>
      </c>
      <c r="C6414" t="inlineStr">
        <is>
          <t>D</t>
        </is>
      </c>
      <c r="D6414" t="inlineStr">
        <is>
          <t>D</t>
        </is>
      </c>
      <c r="E6414" t="n">
        <v>33</v>
      </c>
      <c r="F6414" t="inlineStr">
        <is>
          <t>FA</t>
        </is>
      </c>
      <c r="G6414" t="inlineStr">
        <is>
          <t>FA</t>
        </is>
      </c>
      <c r="H6414" s="30" t="n">
        <v>1</v>
      </c>
      <c r="I6414" s="31" t="n">
        <v>0</v>
      </c>
      <c r="J6414" s="31" t="n"/>
      <c r="K6414" s="31" t="n">
        <v>0</v>
      </c>
      <c r="L6414" s="32" t="n"/>
      <c r="M6414" s="31" t="n">
        <v>0</v>
      </c>
      <c r="N6414" s="31" t="n">
        <v>0</v>
      </c>
      <c r="O6414" s="31" t="n"/>
      <c r="P6414" s="31" t="n"/>
      <c r="Q6414" s="31" t="n">
        <v>0</v>
      </c>
      <c r="R6414" s="31" t="n"/>
      <c r="S6414" s="32" t="n"/>
      <c r="T6414" s="32" t="n"/>
      <c r="V6414" t="inlineStr">
        <is>
          <t>02b3e</t>
        </is>
      </c>
      <c r="W6414" t="n">
        <v>3759</v>
      </c>
      <c r="X6414" t="n">
        <v>5378</v>
      </c>
      <c r="Y6414" t="inlineStr">
        <is>
          <t>430d41f7-0f24-11e2-8525-18a905767e44</t>
        </is>
      </c>
      <c r="Z6414" t="inlineStr">
        <is>
          <t>Nathan Beaulieu ((N/A) D)</t>
        </is>
      </c>
    </row>
    <row r="6415">
      <c r="A6415" t="inlineStr">
        <is>
          <t>Nathan Behm</t>
        </is>
      </c>
      <c r="B6415" t="inlineStr">
        <is>
          <t>CHI</t>
        </is>
      </c>
      <c r="C6415" t="inlineStr">
        <is>
          <t>RW</t>
        </is>
      </c>
      <c r="D6415" t="inlineStr">
        <is>
          <t>F</t>
        </is>
      </c>
      <c r="E6415" t="n">
        <v>19</v>
      </c>
      <c r="F6415" t="inlineStr">
        <is>
          <t>T</t>
        </is>
      </c>
      <c r="G6415" t="inlineStr">
        <is>
          <t>Nathan</t>
        </is>
      </c>
      <c r="H6415" s="30" t="n">
        <v>1</v>
      </c>
      <c r="I6415" s="31" t="n">
        <v>0</v>
      </c>
      <c r="J6415" s="31" t="n"/>
      <c r="K6415" s="31" t="n">
        <v>0</v>
      </c>
      <c r="L6415" s="32" t="n"/>
      <c r="M6415" s="31" t="n">
        <v>0</v>
      </c>
      <c r="N6415" s="31" t="n">
        <v>0</v>
      </c>
      <c r="O6415" s="31" t="n"/>
      <c r="P6415" s="31" t="n"/>
      <c r="Q6415" s="31" t="n">
        <v>0</v>
      </c>
      <c r="R6415" s="31" t="n"/>
      <c r="S6415" s="32" t="n"/>
      <c r="T6415" s="32" t="n"/>
      <c r="V6415" t="inlineStr">
        <is>
          <t>06sqn</t>
        </is>
      </c>
      <c r="W6415" t="n">
        <v>7409</v>
      </c>
      <c r="Y6415" t="inlineStr">
        <is>
          <t>dcb9c1b9-b89d-45ee-8812-f5623fc8a5b7</t>
        </is>
      </c>
      <c r="Z6415" t="inlineStr">
        <is>
          <t>Nathan Behm (CHI RW)</t>
        </is>
      </c>
    </row>
    <row r="6416">
      <c r="A6416" t="inlineStr">
        <is>
          <t>Nathan Billitier</t>
        </is>
      </c>
      <c r="B6416" t="inlineStr">
        <is>
          <t>(N/A)</t>
        </is>
      </c>
      <c r="C6416" t="inlineStr">
        <is>
          <t>D</t>
        </is>
      </c>
      <c r="D6416" t="inlineStr">
        <is>
          <t>D</t>
        </is>
      </c>
      <c r="E6416" t="n">
        <v>30</v>
      </c>
      <c r="F6416" t="inlineStr">
        <is>
          <t>FA</t>
        </is>
      </c>
      <c r="G6416" t="inlineStr">
        <is>
          <t>FA</t>
        </is>
      </c>
      <c r="H6416" s="30" t="n">
        <v>1</v>
      </c>
      <c r="I6416" s="31" t="n">
        <v>0</v>
      </c>
      <c r="J6416" s="31" t="n"/>
      <c r="K6416" s="31" t="n">
        <v>0</v>
      </c>
      <c r="L6416" s="32" t="n"/>
      <c r="M6416" s="31" t="n">
        <v>0</v>
      </c>
      <c r="N6416" s="31" t="n">
        <v>0</v>
      </c>
      <c r="O6416" s="31" t="n"/>
      <c r="P6416" s="31" t="n"/>
      <c r="Q6416" s="31" t="n">
        <v>0</v>
      </c>
      <c r="R6416" s="31" t="n"/>
      <c r="S6416" s="32" t="n"/>
      <c r="T6416" s="32" t="n"/>
      <c r="V6416" t="inlineStr">
        <is>
          <t>04l7f</t>
        </is>
      </c>
      <c r="X6416" t="n">
        <v>7784</v>
      </c>
      <c r="Z6416" t="inlineStr">
        <is>
          <t>Nathan Billitier ((N/A) D)</t>
        </is>
      </c>
    </row>
    <row r="6417">
      <c r="A6417" t="inlineStr">
        <is>
          <t>Nathan Burns</t>
        </is>
      </c>
      <c r="B6417" t="inlineStr">
        <is>
          <t>(N/A)</t>
        </is>
      </c>
      <c r="C6417" t="inlineStr">
        <is>
          <t>LW</t>
        </is>
      </c>
      <c r="D6417" t="inlineStr">
        <is>
          <t>F</t>
        </is>
      </c>
      <c r="E6417" t="n">
        <v>33</v>
      </c>
      <c r="F6417" t="inlineStr">
        <is>
          <t>FA</t>
        </is>
      </c>
      <c r="G6417" t="inlineStr">
        <is>
          <t>FA</t>
        </is>
      </c>
      <c r="H6417" s="30" t="n">
        <v>1</v>
      </c>
      <c r="I6417" s="31" t="n">
        <v>0</v>
      </c>
      <c r="J6417" s="31" t="n"/>
      <c r="K6417" s="31" t="n">
        <v>0</v>
      </c>
      <c r="L6417" s="32" t="n"/>
      <c r="M6417" s="31" t="n">
        <v>0</v>
      </c>
      <c r="N6417" s="31" t="n">
        <v>0</v>
      </c>
      <c r="O6417" s="31" t="n"/>
      <c r="P6417" s="31" t="n"/>
      <c r="Q6417" s="31" t="n">
        <v>0</v>
      </c>
      <c r="R6417" s="31" t="n"/>
      <c r="S6417" s="32" t="n"/>
      <c r="T6417" s="32" t="n"/>
      <c r="V6417" t="inlineStr">
        <is>
          <t>03kim</t>
        </is>
      </c>
      <c r="X6417" t="n">
        <v>6620</v>
      </c>
      <c r="Z6417" t="inlineStr">
        <is>
          <t>Nathan Burns ((N/A) LW)</t>
        </is>
      </c>
    </row>
    <row r="6418">
      <c r="A6418" t="inlineStr">
        <is>
          <t>Nathan Clurman</t>
        </is>
      </c>
      <c r="B6418" t="inlineStr">
        <is>
          <t>MTL</t>
        </is>
      </c>
      <c r="C6418" t="inlineStr">
        <is>
          <t>D</t>
        </is>
      </c>
      <c r="D6418" t="inlineStr">
        <is>
          <t>D</t>
        </is>
      </c>
      <c r="E6418" t="n">
        <v>28</v>
      </c>
      <c r="F6418" t="inlineStr">
        <is>
          <t>FA</t>
        </is>
      </c>
      <c r="G6418" t="inlineStr">
        <is>
          <t>FA</t>
        </is>
      </c>
      <c r="H6418" s="30" t="n">
        <v>775000</v>
      </c>
      <c r="I6418" s="31" t="n">
        <v>0</v>
      </c>
      <c r="J6418" s="31" t="n"/>
      <c r="K6418" s="31" t="n">
        <v>0</v>
      </c>
      <c r="L6418" s="32" t="n"/>
      <c r="M6418" s="31" t="n">
        <v>0</v>
      </c>
      <c r="N6418" s="31" t="n">
        <v>0</v>
      </c>
      <c r="O6418" s="31" t="n"/>
      <c r="P6418" s="31" t="n"/>
      <c r="Q6418" s="31" t="n">
        <v>0</v>
      </c>
      <c r="R6418" s="31" t="n"/>
      <c r="S6418" s="32" t="n"/>
      <c r="T6418" s="32" t="n"/>
      <c r="V6418" t="inlineStr">
        <is>
          <t>042yd</t>
        </is>
      </c>
      <c r="W6418" t="n">
        <v>6409</v>
      </c>
      <c r="X6418" t="n">
        <v>7266</v>
      </c>
      <c r="Y6418" t="inlineStr">
        <is>
          <t>6d55e02d-f512-4b8e-9527-d90c64fc40c1</t>
        </is>
      </c>
      <c r="Z6418" t="inlineStr">
        <is>
          <t>Nathan Clurman (MTL D)</t>
        </is>
      </c>
    </row>
    <row r="6419">
      <c r="A6419" t="inlineStr">
        <is>
          <t>Nathan Condon</t>
        </is>
      </c>
      <c r="B6419" t="inlineStr">
        <is>
          <t>COL</t>
        </is>
      </c>
      <c r="C6419" t="inlineStr">
        <is>
          <t>C</t>
        </is>
      </c>
      <c r="D6419" t="inlineStr">
        <is>
          <t>F</t>
        </is>
      </c>
      <c r="E6419" t="n">
        <v>36</v>
      </c>
      <c r="F6419" t="inlineStr">
        <is>
          <t>FA</t>
        </is>
      </c>
      <c r="G6419" t="inlineStr">
        <is>
          <t>FA</t>
        </is>
      </c>
      <c r="H6419" s="30" t="n">
        <v>1</v>
      </c>
      <c r="I6419" s="31" t="n">
        <v>0</v>
      </c>
      <c r="J6419" s="31" t="n"/>
      <c r="K6419" s="31" t="n">
        <v>0</v>
      </c>
      <c r="L6419" s="32" t="n"/>
      <c r="M6419" s="31" t="n">
        <v>0</v>
      </c>
      <c r="N6419" s="31" t="n">
        <v>0</v>
      </c>
      <c r="O6419" s="31" t="n"/>
      <c r="P6419" s="31" t="n"/>
      <c r="Q6419" s="31" t="n">
        <v>0</v>
      </c>
      <c r="R6419" s="31" t="n"/>
      <c r="S6419" s="32" t="n"/>
      <c r="T6419" s="32" t="n"/>
      <c r="V6419" t="inlineStr">
        <is>
          <t>02iqy</t>
        </is>
      </c>
      <c r="X6419" t="n">
        <v>6627</v>
      </c>
      <c r="Z6419" t="inlineStr">
        <is>
          <t>Nathan Condon (COL C)</t>
        </is>
      </c>
    </row>
    <row r="6420">
      <c r="A6420" t="inlineStr">
        <is>
          <t>Nathan Darveau</t>
        </is>
      </c>
      <c r="B6420" t="inlineStr">
        <is>
          <t>(N/A)</t>
        </is>
      </c>
      <c r="C6420" t="inlineStr">
        <is>
          <t>G</t>
        </is>
      </c>
      <c r="D6420" t="inlineStr">
        <is>
          <t>G</t>
        </is>
      </c>
      <c r="E6420" t="n">
        <v>23</v>
      </c>
      <c r="F6420" t="inlineStr">
        <is>
          <t>FA</t>
        </is>
      </c>
      <c r="G6420" t="inlineStr">
        <is>
          <t>FA</t>
        </is>
      </c>
      <c r="H6420" s="30" t="n">
        <v>1</v>
      </c>
      <c r="I6420" s="31" t="n">
        <v>0</v>
      </c>
      <c r="J6420" s="31" t="n"/>
      <c r="K6420" s="31" t="n">
        <v>0</v>
      </c>
      <c r="L6420" s="32" t="n"/>
      <c r="M6420" s="31" t="n">
        <v>0</v>
      </c>
      <c r="N6420" s="31" t="n">
        <v>0</v>
      </c>
      <c r="O6420" s="31" t="n"/>
      <c r="P6420" s="31" t="n"/>
      <c r="Q6420" s="31" t="n">
        <v>0</v>
      </c>
      <c r="R6420" s="31" t="n"/>
      <c r="S6420" s="32" t="n"/>
      <c r="T6420" s="32" t="n"/>
      <c r="V6420" t="inlineStr">
        <is>
          <t>06aey</t>
        </is>
      </c>
      <c r="Z6420" t="inlineStr">
        <is>
          <t>Nathan Darveau ((N/A) G)</t>
        </is>
      </c>
    </row>
    <row r="6421">
      <c r="A6421" t="inlineStr">
        <is>
          <t>Nathan Davis</t>
        </is>
      </c>
      <c r="B6421" t="inlineStr">
        <is>
          <t>CHI</t>
        </is>
      </c>
      <c r="C6421" t="inlineStr">
        <is>
          <t>LW</t>
        </is>
      </c>
      <c r="D6421" t="inlineStr">
        <is>
          <t>F</t>
        </is>
      </c>
      <c r="E6421" t="n">
        <v>40</v>
      </c>
      <c r="F6421" t="inlineStr">
        <is>
          <t>FA</t>
        </is>
      </c>
      <c r="G6421" t="inlineStr">
        <is>
          <t>FA</t>
        </is>
      </c>
      <c r="H6421" s="30" t="n">
        <v>1</v>
      </c>
      <c r="I6421" s="31" t="n">
        <v>0</v>
      </c>
      <c r="J6421" s="31" t="n"/>
      <c r="K6421" s="31" t="n">
        <v>0</v>
      </c>
      <c r="L6421" s="32" t="n"/>
      <c r="M6421" s="31" t="n">
        <v>0</v>
      </c>
      <c r="N6421" s="31" t="n">
        <v>0</v>
      </c>
      <c r="O6421" s="31" t="n"/>
      <c r="P6421" s="31" t="n"/>
      <c r="Q6421" s="31" t="n">
        <v>0</v>
      </c>
      <c r="R6421" s="31" t="n"/>
      <c r="S6421" s="32" t="n"/>
      <c r="T6421" s="32" t="n"/>
      <c r="V6421" t="inlineStr">
        <is>
          <t>0058c</t>
        </is>
      </c>
      <c r="X6421" t="n">
        <v>4408</v>
      </c>
      <c r="Z6421" t="inlineStr">
        <is>
          <t>Nathan Davis (CHI LW)</t>
        </is>
      </c>
    </row>
    <row r="6422">
      <c r="A6422" t="inlineStr">
        <is>
          <t>Nathan Deobald</t>
        </is>
      </c>
      <c r="B6422" t="inlineStr">
        <is>
          <t>(N/A)</t>
        </is>
      </c>
      <c r="C6422" t="inlineStr">
        <is>
          <t>G</t>
        </is>
      </c>
      <c r="D6422" t="inlineStr">
        <is>
          <t>G</t>
        </is>
      </c>
      <c r="E6422" t="n">
        <v>43</v>
      </c>
      <c r="F6422" t="inlineStr">
        <is>
          <t>FA</t>
        </is>
      </c>
      <c r="G6422" t="inlineStr">
        <is>
          <t>FA</t>
        </is>
      </c>
      <c r="H6422" s="30" t="n">
        <v>1</v>
      </c>
      <c r="I6422" s="31" t="n">
        <v>0</v>
      </c>
      <c r="J6422" s="31" t="n"/>
      <c r="K6422" s="31" t="n">
        <v>0</v>
      </c>
      <c r="L6422" s="32" t="n"/>
      <c r="M6422" s="31" t="n">
        <v>0</v>
      </c>
      <c r="N6422" s="31" t="n">
        <v>0</v>
      </c>
      <c r="O6422" s="31" t="n"/>
      <c r="P6422" s="31" t="n"/>
      <c r="Q6422" s="31" t="n">
        <v>0</v>
      </c>
      <c r="R6422" s="31" t="n"/>
      <c r="S6422" s="32" t="n"/>
      <c r="T6422" s="32" t="n"/>
      <c r="V6422" t="inlineStr">
        <is>
          <t>01szg</t>
        </is>
      </c>
      <c r="X6422" t="n">
        <v>4845</v>
      </c>
      <c r="Z6422" t="inlineStr">
        <is>
          <t>Nathan Deobald ((N/A) G)</t>
        </is>
      </c>
    </row>
    <row r="6423">
      <c r="A6423" t="inlineStr">
        <is>
          <t>Nathan Dunkley</t>
        </is>
      </c>
      <c r="B6423" t="inlineStr">
        <is>
          <t>(N/A)</t>
        </is>
      </c>
      <c r="C6423" t="inlineStr">
        <is>
          <t>C</t>
        </is>
      </c>
      <c r="D6423" t="inlineStr">
        <is>
          <t>F</t>
        </is>
      </c>
      <c r="E6423" t="n">
        <v>26</v>
      </c>
      <c r="F6423" t="inlineStr">
        <is>
          <t>FA</t>
        </is>
      </c>
      <c r="G6423" t="inlineStr">
        <is>
          <t>FA</t>
        </is>
      </c>
      <c r="H6423" s="30" t="n">
        <v>1</v>
      </c>
      <c r="I6423" s="31" t="n">
        <v>0</v>
      </c>
      <c r="J6423" s="31" t="n"/>
      <c r="K6423" s="31" t="n">
        <v>0</v>
      </c>
      <c r="L6423" s="32" t="n"/>
      <c r="M6423" s="31" t="n">
        <v>0</v>
      </c>
      <c r="N6423" s="31" t="n">
        <v>0</v>
      </c>
      <c r="O6423" s="31" t="n"/>
      <c r="P6423" s="31" t="n"/>
      <c r="Q6423" s="31" t="n">
        <v>0</v>
      </c>
      <c r="R6423" s="31" t="n"/>
      <c r="S6423" s="32" t="n"/>
      <c r="T6423" s="32" t="n"/>
      <c r="V6423" t="inlineStr">
        <is>
          <t>04ld6</t>
        </is>
      </c>
      <c r="X6423" t="n">
        <v>8182</v>
      </c>
      <c r="Z6423" t="inlineStr">
        <is>
          <t>Nathan Dunkley ((N/A) C)</t>
        </is>
      </c>
    </row>
    <row r="6424">
      <c r="A6424" t="inlineStr">
        <is>
          <t>Nathan Gerbe</t>
        </is>
      </c>
      <c r="B6424" t="inlineStr">
        <is>
          <t>(N/A)</t>
        </is>
      </c>
      <c r="C6424" t="inlineStr">
        <is>
          <t>C</t>
        </is>
      </c>
      <c r="D6424" t="inlineStr">
        <is>
          <t>F</t>
        </is>
      </c>
      <c r="E6424" t="n">
        <v>39</v>
      </c>
      <c r="F6424" t="inlineStr">
        <is>
          <t>FA</t>
        </is>
      </c>
      <c r="G6424" t="inlineStr">
        <is>
          <t>FA</t>
        </is>
      </c>
      <c r="H6424" s="30" t="n">
        <v>1</v>
      </c>
      <c r="I6424" s="31" t="n">
        <v>0</v>
      </c>
      <c r="J6424" s="31" t="n"/>
      <c r="K6424" s="31" t="n">
        <v>0</v>
      </c>
      <c r="L6424" s="32" t="n"/>
      <c r="M6424" s="31" t="n">
        <v>0</v>
      </c>
      <c r="N6424" s="31" t="n">
        <v>0</v>
      </c>
      <c r="O6424" s="31" t="n"/>
      <c r="P6424" s="31" t="n"/>
      <c r="Q6424" s="31" t="n">
        <v>0</v>
      </c>
      <c r="R6424" s="31" t="n"/>
      <c r="S6424" s="32" t="n"/>
      <c r="T6424" s="32" t="n"/>
      <c r="V6424" t="inlineStr">
        <is>
          <t>005h0</t>
        </is>
      </c>
      <c r="W6424" t="n">
        <v>2932</v>
      </c>
      <c r="X6424" t="n">
        <v>4436</v>
      </c>
      <c r="Y6424" t="inlineStr">
        <is>
          <t>42f1532e-0f24-11e2-8525-18a905767e44</t>
        </is>
      </c>
      <c r="Z6424" t="inlineStr">
        <is>
          <t>Nathan Gerbe ((N/A) C)</t>
        </is>
      </c>
    </row>
    <row r="6425">
      <c r="A6425" t="inlineStr">
        <is>
          <t>Nathan Larose</t>
        </is>
      </c>
      <c r="B6425" t="inlineStr">
        <is>
          <t>(N/A)</t>
        </is>
      </c>
      <c r="C6425" t="inlineStr">
        <is>
          <t>D</t>
        </is>
      </c>
      <c r="D6425" t="inlineStr">
        <is>
          <t>D</t>
        </is>
      </c>
      <c r="E6425" t="n">
        <v>25</v>
      </c>
      <c r="F6425" t="inlineStr">
        <is>
          <t>FA</t>
        </is>
      </c>
      <c r="G6425" t="inlineStr">
        <is>
          <t>FA</t>
        </is>
      </c>
      <c r="H6425" s="30" t="n">
        <v>1</v>
      </c>
      <c r="I6425" s="31" t="n">
        <v>0</v>
      </c>
      <c r="J6425" s="31" t="n"/>
      <c r="K6425" s="31" t="n">
        <v>0</v>
      </c>
      <c r="L6425" s="32" t="n"/>
      <c r="M6425" s="31" t="n">
        <v>0</v>
      </c>
      <c r="N6425" s="31" t="n">
        <v>0</v>
      </c>
      <c r="O6425" s="31" t="n"/>
      <c r="P6425" s="31" t="n"/>
      <c r="Q6425" s="31" t="n">
        <v>0</v>
      </c>
      <c r="R6425" s="31" t="n"/>
      <c r="S6425" s="32" t="n"/>
      <c r="T6425" s="32" t="n"/>
      <c r="V6425" t="inlineStr">
        <is>
          <t>05o5z</t>
        </is>
      </c>
      <c r="Y6425" t="inlineStr">
        <is>
          <t>cd6ab113-b087-4480-abcf-9d2cb8ee15f3</t>
        </is>
      </c>
      <c r="Z6425" t="inlineStr">
        <is>
          <t>Nathan Larose ((N/A) D)</t>
        </is>
      </c>
    </row>
    <row r="6426">
      <c r="A6426" t="inlineStr">
        <is>
          <t>Nathan Lawson</t>
        </is>
      </c>
      <c r="B6426" t="inlineStr">
        <is>
          <t>(N/A)</t>
        </is>
      </c>
      <c r="C6426" t="inlineStr">
        <is>
          <t>G</t>
        </is>
      </c>
      <c r="D6426" t="inlineStr">
        <is>
          <t>G</t>
        </is>
      </c>
      <c r="E6426" t="n">
        <v>42</v>
      </c>
      <c r="F6426" t="inlineStr">
        <is>
          <t>FA</t>
        </is>
      </c>
      <c r="G6426" t="inlineStr">
        <is>
          <t>FA</t>
        </is>
      </c>
      <c r="H6426" s="30" t="n">
        <v>1</v>
      </c>
      <c r="I6426" s="31" t="n">
        <v>0</v>
      </c>
      <c r="J6426" s="31" t="n"/>
      <c r="K6426" s="31" t="n">
        <v>0</v>
      </c>
      <c r="L6426" s="32" t="n"/>
      <c r="M6426" s="31" t="n">
        <v>0</v>
      </c>
      <c r="N6426" s="31" t="n">
        <v>0</v>
      </c>
      <c r="O6426" s="31" t="n"/>
      <c r="P6426" s="31" t="n"/>
      <c r="Q6426" s="31" t="n">
        <v>0</v>
      </c>
      <c r="R6426" s="31" t="n"/>
      <c r="S6426" s="32" t="n"/>
      <c r="T6426" s="32" t="n"/>
      <c r="V6426" t="inlineStr">
        <is>
          <t>01hw3</t>
        </is>
      </c>
      <c r="W6426" t="n">
        <v>3351</v>
      </c>
      <c r="X6426" t="n">
        <v>4751</v>
      </c>
      <c r="Z6426" t="inlineStr">
        <is>
          <t>Nathan Lawson ((N/A) G)</t>
        </is>
      </c>
    </row>
    <row r="6427">
      <c r="A6427" t="inlineStr">
        <is>
          <t>Nathan Lecompte</t>
        </is>
      </c>
      <c r="B6427" t="inlineStr">
        <is>
          <t>(N/A)</t>
        </is>
      </c>
      <c r="C6427" t="inlineStr">
        <is>
          <t>C</t>
        </is>
      </c>
      <c r="D6427" t="inlineStr">
        <is>
          <t>F</t>
        </is>
      </c>
      <c r="E6427" t="n">
        <v>19</v>
      </c>
      <c r="F6427" t="inlineStr">
        <is>
          <t>FA</t>
        </is>
      </c>
      <c r="G6427" t="inlineStr">
        <is>
          <t>FA</t>
        </is>
      </c>
      <c r="H6427" s="30" t="n">
        <v>1</v>
      </c>
      <c r="I6427" s="31" t="n">
        <v>0</v>
      </c>
      <c r="J6427" s="31" t="n"/>
      <c r="K6427" s="31" t="n">
        <v>0</v>
      </c>
      <c r="L6427" s="32" t="n"/>
      <c r="M6427" s="31" t="n">
        <v>0</v>
      </c>
      <c r="N6427" s="31" t="n">
        <v>0</v>
      </c>
      <c r="O6427" s="31" t="n"/>
      <c r="P6427" s="31" t="n"/>
      <c r="Q6427" s="31" t="n">
        <v>0</v>
      </c>
      <c r="R6427" s="31" t="n"/>
      <c r="S6427" s="32" t="n"/>
      <c r="T6427" s="32" t="n"/>
      <c r="V6427" t="inlineStr">
        <is>
          <t>071t4</t>
        </is>
      </c>
      <c r="Z6427" t="inlineStr">
        <is>
          <t>Nathan Lecompte ((N/A) C)</t>
        </is>
      </c>
    </row>
    <row r="6428">
      <c r="A6428" t="inlineStr">
        <is>
          <t>Nathan Longpre</t>
        </is>
      </c>
      <c r="B6428" t="inlineStr">
        <is>
          <t>(N/A)</t>
        </is>
      </c>
      <c r="C6428" t="inlineStr">
        <is>
          <t>C</t>
        </is>
      </c>
      <c r="D6428" t="inlineStr">
        <is>
          <t>F</t>
        </is>
      </c>
      <c r="E6428" t="n">
        <v>38</v>
      </c>
      <c r="F6428" t="inlineStr">
        <is>
          <t>FA</t>
        </is>
      </c>
      <c r="G6428" t="inlineStr">
        <is>
          <t>FA</t>
        </is>
      </c>
      <c r="H6428" s="30" t="n">
        <v>1</v>
      </c>
      <c r="I6428" s="31" t="n">
        <v>0</v>
      </c>
      <c r="J6428" s="31" t="n"/>
      <c r="K6428" s="31" t="n">
        <v>0</v>
      </c>
      <c r="L6428" s="32" t="n"/>
      <c r="M6428" s="31" t="n">
        <v>0</v>
      </c>
      <c r="N6428" s="31" t="n">
        <v>0</v>
      </c>
      <c r="O6428" s="31" t="n"/>
      <c r="P6428" s="31" t="n"/>
      <c r="Q6428" s="31" t="n">
        <v>0</v>
      </c>
      <c r="R6428" s="31" t="n"/>
      <c r="S6428" s="32" t="n"/>
      <c r="T6428" s="32" t="n"/>
      <c r="V6428" t="inlineStr">
        <is>
          <t>02frc</t>
        </is>
      </c>
      <c r="X6428" t="n">
        <v>5587</v>
      </c>
      <c r="Z6428" t="inlineStr">
        <is>
          <t>Nathan Longpre ((N/A) C)</t>
        </is>
      </c>
    </row>
    <row r="6429">
      <c r="A6429" t="inlineStr">
        <is>
          <t>Nathan Mayes</t>
        </is>
      </c>
      <c r="B6429" t="inlineStr">
        <is>
          <t>TOR</t>
        </is>
      </c>
      <c r="C6429" t="inlineStr">
        <is>
          <t>D</t>
        </is>
      </c>
      <c r="D6429" t="inlineStr">
        <is>
          <t>D</t>
        </is>
      </c>
      <c r="E6429" t="n">
        <v>20</v>
      </c>
      <c r="F6429" t="inlineStr">
        <is>
          <t>FA</t>
        </is>
      </c>
      <c r="G6429" t="inlineStr">
        <is>
          <t>FA</t>
        </is>
      </c>
      <c r="H6429" s="30" t="n">
        <v>1</v>
      </c>
      <c r="I6429" s="31" t="n">
        <v>0</v>
      </c>
      <c r="J6429" s="31" t="n"/>
      <c r="K6429" s="31" t="n">
        <v>0</v>
      </c>
      <c r="L6429" s="32" t="n"/>
      <c r="M6429" s="31" t="n">
        <v>0</v>
      </c>
      <c r="N6429" s="31" t="n">
        <v>0</v>
      </c>
      <c r="O6429" s="31" t="n"/>
      <c r="P6429" s="31" t="n"/>
      <c r="Q6429" s="31" t="n">
        <v>0</v>
      </c>
      <c r="R6429" s="31" t="n"/>
      <c r="S6429" s="32" t="n"/>
      <c r="T6429" s="32" t="n"/>
      <c r="V6429" t="inlineStr">
        <is>
          <t>06mr3</t>
        </is>
      </c>
      <c r="Y6429" t="inlineStr">
        <is>
          <t>5cefd8ca-1b7f-4bfe-a003-954a56281df0</t>
        </is>
      </c>
      <c r="Z6429" t="inlineStr">
        <is>
          <t>Nathan Mayes (TOR D)</t>
        </is>
      </c>
    </row>
    <row r="6430">
      <c r="A6430" t="inlineStr">
        <is>
          <t>Nathan Moon</t>
        </is>
      </c>
      <c r="B6430" t="inlineStr">
        <is>
          <t>PIT</t>
        </is>
      </c>
      <c r="C6430" t="inlineStr">
        <is>
          <t>C</t>
        </is>
      </c>
      <c r="D6430" t="inlineStr">
        <is>
          <t>F</t>
        </is>
      </c>
      <c r="E6430" t="n">
        <v>36</v>
      </c>
      <c r="F6430" t="inlineStr">
        <is>
          <t>FA</t>
        </is>
      </c>
      <c r="G6430" t="inlineStr">
        <is>
          <t>FA</t>
        </is>
      </c>
      <c r="H6430" s="30" t="n">
        <v>1</v>
      </c>
      <c r="I6430" s="31" t="n">
        <v>0</v>
      </c>
      <c r="J6430" s="31" t="n"/>
      <c r="K6430" s="31" t="n">
        <v>0</v>
      </c>
      <c r="L6430" s="32" t="n"/>
      <c r="M6430" s="31" t="n">
        <v>0</v>
      </c>
      <c r="N6430" s="31" t="n">
        <v>0</v>
      </c>
      <c r="O6430" s="31" t="n"/>
      <c r="P6430" s="31" t="n"/>
      <c r="Q6430" s="31" t="n">
        <v>0</v>
      </c>
      <c r="R6430" s="31" t="n"/>
      <c r="S6430" s="32" t="n"/>
      <c r="T6430" s="32" t="n"/>
      <c r="V6430" t="inlineStr">
        <is>
          <t>01n8a</t>
        </is>
      </c>
      <c r="W6430" t="n">
        <v>3083</v>
      </c>
      <c r="Z6430" t="inlineStr">
        <is>
          <t>Nathan Moon (PIT C)</t>
        </is>
      </c>
    </row>
    <row r="6431">
      <c r="A6431" t="inlineStr">
        <is>
          <t>Nathan Noel</t>
        </is>
      </c>
      <c r="B6431" t="inlineStr">
        <is>
          <t>(N/A)</t>
        </is>
      </c>
      <c r="C6431" t="inlineStr">
        <is>
          <t>C</t>
        </is>
      </c>
      <c r="D6431" t="inlineStr">
        <is>
          <t>F</t>
        </is>
      </c>
      <c r="E6431" t="n">
        <v>29</v>
      </c>
      <c r="F6431" t="inlineStr">
        <is>
          <t>FA</t>
        </is>
      </c>
      <c r="G6431" t="inlineStr">
        <is>
          <t>FA</t>
        </is>
      </c>
      <c r="H6431" s="30" t="n">
        <v>1</v>
      </c>
      <c r="I6431" s="31" t="n">
        <v>0</v>
      </c>
      <c r="J6431" s="31" t="n"/>
      <c r="K6431" s="31" t="n">
        <v>0</v>
      </c>
      <c r="L6431" s="32" t="n"/>
      <c r="M6431" s="31" t="n">
        <v>0</v>
      </c>
      <c r="N6431" s="31" t="n">
        <v>0</v>
      </c>
      <c r="O6431" s="31" t="n"/>
      <c r="P6431" s="31" t="n"/>
      <c r="Q6431" s="31" t="n">
        <v>0</v>
      </c>
      <c r="R6431" s="31" t="n"/>
      <c r="S6431" s="32" t="n"/>
      <c r="T6431" s="32" t="n"/>
      <c r="V6431" t="inlineStr">
        <is>
          <t>038oj</t>
        </is>
      </c>
      <c r="W6431" t="n">
        <v>5394</v>
      </c>
      <c r="X6431" t="n">
        <v>6973</v>
      </c>
      <c r="Z6431" t="inlineStr">
        <is>
          <t>Nathan Noel ((N/A) C)</t>
        </is>
      </c>
    </row>
    <row r="6432">
      <c r="A6432" t="inlineStr">
        <is>
          <t>Nathan Paetsch</t>
        </is>
      </c>
      <c r="B6432" t="inlineStr">
        <is>
          <t>(N/A)</t>
        </is>
      </c>
      <c r="C6432" t="inlineStr">
        <is>
          <t>D</t>
        </is>
      </c>
      <c r="D6432" t="inlineStr">
        <is>
          <t>D</t>
        </is>
      </c>
      <c r="E6432" t="n">
        <v>43</v>
      </c>
      <c r="F6432" t="inlineStr">
        <is>
          <t>FA</t>
        </is>
      </c>
      <c r="G6432" t="inlineStr">
        <is>
          <t>FA</t>
        </is>
      </c>
      <c r="H6432" s="30" t="n">
        <v>1</v>
      </c>
      <c r="I6432" s="31" t="n">
        <v>0</v>
      </c>
      <c r="J6432" s="31" t="n"/>
      <c r="K6432" s="31" t="n">
        <v>0</v>
      </c>
      <c r="L6432" s="32" t="n"/>
      <c r="M6432" s="31" t="n">
        <v>0</v>
      </c>
      <c r="N6432" s="31" t="n">
        <v>0</v>
      </c>
      <c r="O6432" s="31" t="n"/>
      <c r="P6432" s="31" t="n"/>
      <c r="Q6432" s="31" t="n">
        <v>0</v>
      </c>
      <c r="R6432" s="31" t="n"/>
      <c r="S6432" s="32" t="n"/>
      <c r="T6432" s="32" t="n"/>
      <c r="V6432" t="inlineStr">
        <is>
          <t>003h8</t>
        </is>
      </c>
      <c r="W6432" t="n">
        <v>1881</v>
      </c>
      <c r="X6432" t="n">
        <v>2936</v>
      </c>
      <c r="Z6432" t="inlineStr">
        <is>
          <t>Nathan Paetsch ((N/A) D)</t>
        </is>
      </c>
    </row>
    <row r="6433">
      <c r="A6433" t="inlineStr">
        <is>
          <t>Nathan Pancel</t>
        </is>
      </c>
      <c r="B6433" t="inlineStr">
        <is>
          <t>(N/A)</t>
        </is>
      </c>
      <c r="C6433" t="inlineStr">
        <is>
          <t>LW</t>
        </is>
      </c>
      <c r="D6433" t="inlineStr">
        <is>
          <t>F</t>
        </is>
      </c>
      <c r="E6433" t="n">
        <v>32</v>
      </c>
      <c r="F6433" t="inlineStr">
        <is>
          <t>FA</t>
        </is>
      </c>
      <c r="G6433" t="inlineStr">
        <is>
          <t>FA</t>
        </is>
      </c>
      <c r="H6433" s="30" t="n">
        <v>1</v>
      </c>
      <c r="I6433" s="31" t="n">
        <v>0</v>
      </c>
      <c r="J6433" s="31" t="n"/>
      <c r="K6433" s="31" t="n">
        <v>0</v>
      </c>
      <c r="L6433" s="32" t="n"/>
      <c r="M6433" s="31" t="n">
        <v>0</v>
      </c>
      <c r="N6433" s="31" t="n">
        <v>0</v>
      </c>
      <c r="O6433" s="31" t="n"/>
      <c r="P6433" s="31" t="n"/>
      <c r="Q6433" s="31" t="n">
        <v>0</v>
      </c>
      <c r="R6433" s="31" t="n"/>
      <c r="S6433" s="32" t="n"/>
      <c r="T6433" s="32" t="n"/>
      <c r="V6433" t="inlineStr">
        <is>
          <t>03a97</t>
        </is>
      </c>
      <c r="Z6433" t="inlineStr">
        <is>
          <t>Nathan Pancel ((N/A) LW)</t>
        </is>
      </c>
    </row>
    <row r="6434">
      <c r="A6434" t="inlineStr">
        <is>
          <t>Nathan Perkovich</t>
        </is>
      </c>
      <c r="B6434" t="inlineStr">
        <is>
          <t>NJD</t>
        </is>
      </c>
      <c r="C6434" t="inlineStr">
        <is>
          <t>RW</t>
        </is>
      </c>
      <c r="D6434" t="inlineStr">
        <is>
          <t>F</t>
        </is>
      </c>
      <c r="E6434" t="n">
        <v>40</v>
      </c>
      <c r="F6434" t="inlineStr">
        <is>
          <t>FA</t>
        </is>
      </c>
      <c r="G6434" t="inlineStr">
        <is>
          <t>FA</t>
        </is>
      </c>
      <c r="H6434" s="30" t="n">
        <v>1</v>
      </c>
      <c r="I6434" s="31" t="n">
        <v>0</v>
      </c>
      <c r="J6434" s="31" t="n"/>
      <c r="K6434" s="31" t="n">
        <v>0</v>
      </c>
      <c r="L6434" s="32" t="n"/>
      <c r="M6434" s="31" t="n">
        <v>0</v>
      </c>
      <c r="N6434" s="31" t="n">
        <v>0</v>
      </c>
      <c r="O6434" s="31" t="n"/>
      <c r="P6434" s="31" t="n"/>
      <c r="Q6434" s="31" t="n">
        <v>0</v>
      </c>
      <c r="R6434" s="31" t="n"/>
      <c r="S6434" s="32" t="n"/>
      <c r="T6434" s="32" t="n"/>
      <c r="V6434" t="inlineStr">
        <is>
          <t>0244x</t>
        </is>
      </c>
      <c r="Z6434" t="inlineStr">
        <is>
          <t>Nathan Perkovich (NJD RW)</t>
        </is>
      </c>
    </row>
    <row r="6435">
      <c r="A6435" t="inlineStr">
        <is>
          <t>Nathan Pilling</t>
        </is>
      </c>
      <c r="B6435" t="inlineStr">
        <is>
          <t>SJS</t>
        </is>
      </c>
      <c r="C6435" t="inlineStr">
        <is>
          <t>C</t>
        </is>
      </c>
      <c r="D6435" t="inlineStr">
        <is>
          <t>F</t>
        </is>
      </c>
      <c r="E6435" t="n">
        <v>22</v>
      </c>
      <c r="F6435" t="inlineStr">
        <is>
          <t>FA</t>
        </is>
      </c>
      <c r="G6435" t="inlineStr">
        <is>
          <t>FA</t>
        </is>
      </c>
      <c r="H6435" s="30" t="n">
        <v>1</v>
      </c>
      <c r="I6435" s="31" t="n">
        <v>0</v>
      </c>
      <c r="J6435" s="31" t="n"/>
      <c r="K6435" s="31" t="n">
        <v>0</v>
      </c>
      <c r="L6435" s="32" t="n"/>
      <c r="M6435" s="31" t="n">
        <v>0</v>
      </c>
      <c r="N6435" s="31" t="n">
        <v>0</v>
      </c>
      <c r="O6435" s="31" t="n"/>
      <c r="P6435" s="31" t="n"/>
      <c r="Q6435" s="31" t="n">
        <v>0</v>
      </c>
      <c r="R6435" s="31" t="n"/>
      <c r="S6435" s="32" t="n"/>
      <c r="T6435" s="32" t="n"/>
      <c r="V6435" t="inlineStr">
        <is>
          <t>06h98</t>
        </is>
      </c>
      <c r="Y6435" t="inlineStr">
        <is>
          <t>8617c86d-e1af-4440-a85c-f4aa3f15f964</t>
        </is>
      </c>
      <c r="Z6435" t="inlineStr">
        <is>
          <t>Nathan Pilling (SJS C)</t>
        </is>
      </c>
    </row>
    <row r="6436">
      <c r="A6436" t="inlineStr">
        <is>
          <t>Nathan Quinn</t>
        </is>
      </c>
      <c r="B6436" t="inlineStr">
        <is>
          <t>PHI</t>
        </is>
      </c>
      <c r="C6436" t="inlineStr">
        <is>
          <t>C</t>
        </is>
      </c>
      <c r="D6436" t="inlineStr">
        <is>
          <t>F</t>
        </is>
      </c>
      <c r="E6436" t="n">
        <v>19</v>
      </c>
      <c r="F6436" t="inlineStr">
        <is>
          <t>FA</t>
        </is>
      </c>
      <c r="G6436" t="inlineStr">
        <is>
          <t>FA</t>
        </is>
      </c>
      <c r="H6436" s="30" t="n">
        <v>1</v>
      </c>
      <c r="I6436" s="31" t="n">
        <v>0</v>
      </c>
      <c r="J6436" s="31" t="n"/>
      <c r="K6436" s="31" t="n">
        <v>0</v>
      </c>
      <c r="L6436" s="32" t="n"/>
      <c r="M6436" s="31" t="n">
        <v>0</v>
      </c>
      <c r="N6436" s="31" t="n">
        <v>0</v>
      </c>
      <c r="O6436" s="31" t="n"/>
      <c r="P6436" s="31" t="n"/>
      <c r="Q6436" s="31" t="n">
        <v>0</v>
      </c>
      <c r="R6436" s="31" t="n"/>
      <c r="S6436" s="32" t="n"/>
      <c r="T6436" s="32" t="n"/>
      <c r="V6436" t="inlineStr">
        <is>
          <t>06tb1</t>
        </is>
      </c>
      <c r="Y6436" t="inlineStr">
        <is>
          <t>12f978fb-ec1f-490d-95e7-de147e77e6bd</t>
        </is>
      </c>
      <c r="Z6436" t="inlineStr">
        <is>
          <t>Nathan Quinn (PHI C)</t>
        </is>
      </c>
    </row>
    <row r="6437">
      <c r="A6437" t="inlineStr">
        <is>
          <t>Nathan Saunders</t>
        </is>
      </c>
      <c r="B6437" t="inlineStr">
        <is>
          <t>(N/A)</t>
        </is>
      </c>
      <c r="C6437" t="inlineStr">
        <is>
          <t>D</t>
        </is>
      </c>
      <c r="D6437" t="inlineStr">
        <is>
          <t>D</t>
        </is>
      </c>
      <c r="E6437" t="n">
        <v>41</v>
      </c>
      <c r="F6437" t="inlineStr">
        <is>
          <t>FA</t>
        </is>
      </c>
      <c r="G6437" t="inlineStr">
        <is>
          <t>FA</t>
        </is>
      </c>
      <c r="H6437" s="30" t="n">
        <v>1</v>
      </c>
      <c r="I6437" s="31" t="n">
        <v>0</v>
      </c>
      <c r="J6437" s="31" t="n"/>
      <c r="K6437" s="31" t="n">
        <v>0</v>
      </c>
      <c r="L6437" s="32" t="n"/>
      <c r="M6437" s="31" t="n">
        <v>0</v>
      </c>
      <c r="N6437" s="31" t="n">
        <v>0</v>
      </c>
      <c r="O6437" s="31" t="n"/>
      <c r="P6437" s="31" t="n"/>
      <c r="Q6437" s="31" t="n">
        <v>0</v>
      </c>
      <c r="R6437" s="31" t="n"/>
      <c r="S6437" s="32" t="n"/>
      <c r="T6437" s="32" t="n"/>
      <c r="V6437" t="inlineStr">
        <is>
          <t>003g7</t>
        </is>
      </c>
      <c r="W6437" t="n">
        <v>2268</v>
      </c>
      <c r="X6437" t="n">
        <v>3447</v>
      </c>
      <c r="Z6437" t="inlineStr">
        <is>
          <t>Nathan Saunders ((N/A) D)</t>
        </is>
      </c>
    </row>
    <row r="6438">
      <c r="A6438" t="inlineStr">
        <is>
          <t>Nathan Schnarr</t>
        </is>
      </c>
      <c r="B6438" t="inlineStr">
        <is>
          <t>(N/A)</t>
        </is>
      </c>
      <c r="C6438" t="inlineStr">
        <is>
          <t>C</t>
        </is>
      </c>
      <c r="D6438" t="inlineStr">
        <is>
          <t>F</t>
        </is>
      </c>
      <c r="E6438" t="n">
        <v>27</v>
      </c>
      <c r="F6438" t="inlineStr">
        <is>
          <t>FA</t>
        </is>
      </c>
      <c r="G6438" t="inlineStr">
        <is>
          <t>FA</t>
        </is>
      </c>
      <c r="H6438" s="30" t="n">
        <v>1</v>
      </c>
      <c r="I6438" s="31" t="n">
        <v>0</v>
      </c>
      <c r="J6438" s="31" t="n"/>
      <c r="K6438" s="31" t="n">
        <v>0</v>
      </c>
      <c r="L6438" s="32" t="n"/>
      <c r="M6438" s="31" t="n">
        <v>0</v>
      </c>
      <c r="N6438" s="31" t="n">
        <v>0</v>
      </c>
      <c r="O6438" s="31" t="n"/>
      <c r="P6438" s="31" t="n"/>
      <c r="Q6438" s="31" t="n">
        <v>0</v>
      </c>
      <c r="R6438" s="31" t="n"/>
      <c r="S6438" s="32" t="n"/>
      <c r="T6438" s="32" t="n"/>
      <c r="V6438" t="inlineStr">
        <is>
          <t>04f1e</t>
        </is>
      </c>
      <c r="W6438" t="n">
        <v>5452</v>
      </c>
      <c r="X6438" t="n">
        <v>7590</v>
      </c>
      <c r="Y6438" t="inlineStr">
        <is>
          <t>bda79c85-682e-463a-af13-b7428eea2a20</t>
        </is>
      </c>
      <c r="Z6438" t="inlineStr">
        <is>
          <t>Nathan Schnarr ((N/A) C)</t>
        </is>
      </c>
    </row>
    <row r="6439">
      <c r="A6439" t="inlineStr">
        <is>
          <t>Nathan Schoenfeld</t>
        </is>
      </c>
      <c r="B6439" t="inlineStr">
        <is>
          <t>(N/A)</t>
        </is>
      </c>
      <c r="C6439" t="inlineStr">
        <is>
          <t>G</t>
        </is>
      </c>
      <c r="D6439" t="inlineStr">
        <is>
          <t>G,F</t>
        </is>
      </c>
      <c r="E6439" t="n">
        <v>41</v>
      </c>
      <c r="F6439" t="inlineStr">
        <is>
          <t>FA</t>
        </is>
      </c>
      <c r="G6439" t="inlineStr">
        <is>
          <t>FA</t>
        </is>
      </c>
      <c r="H6439" s="30" t="n">
        <v>1</v>
      </c>
      <c r="I6439" s="31" t="n">
        <v>0</v>
      </c>
      <c r="J6439" s="31" t="n"/>
      <c r="K6439" s="31" t="n">
        <v>0</v>
      </c>
      <c r="L6439" s="32" t="n"/>
      <c r="M6439" s="31" t="n">
        <v>0</v>
      </c>
      <c r="N6439" s="31" t="n">
        <v>0</v>
      </c>
      <c r="O6439" s="31" t="n"/>
      <c r="P6439" s="31" t="n"/>
      <c r="Q6439" s="31" t="n">
        <v>0</v>
      </c>
      <c r="R6439" s="31" t="n"/>
      <c r="S6439" s="32" t="n"/>
      <c r="T6439" s="32" t="n"/>
      <c r="V6439" t="inlineStr">
        <is>
          <t>03wqw</t>
        </is>
      </c>
      <c r="X6439" t="n">
        <v>7070</v>
      </c>
      <c r="Z6439" t="inlineStr">
        <is>
          <t>Nathan Schoenfeld ((N/A) G)</t>
        </is>
      </c>
    </row>
    <row r="6440">
      <c r="A6440" t="inlineStr">
        <is>
          <t>Nathan Smith</t>
        </is>
      </c>
      <c r="B6440" t="inlineStr">
        <is>
          <t>VAN</t>
        </is>
      </c>
      <c r="C6440" t="inlineStr">
        <is>
          <t>C</t>
        </is>
      </c>
      <c r="D6440" t="inlineStr">
        <is>
          <t>F</t>
        </is>
      </c>
      <c r="E6440" t="n">
        <v>27</v>
      </c>
      <c r="F6440" t="inlineStr">
        <is>
          <t>T</t>
        </is>
      </c>
      <c r="G6440" t="inlineStr">
        <is>
          <t>Mike</t>
        </is>
      </c>
      <c r="H6440" s="30" t="n">
        <v>1</v>
      </c>
      <c r="I6440" s="31" t="n">
        <v>0</v>
      </c>
      <c r="J6440" s="31" t="n"/>
      <c r="K6440" s="31" t="n">
        <v>0</v>
      </c>
      <c r="L6440" s="32" t="n"/>
      <c r="M6440" s="31" t="n">
        <v>0</v>
      </c>
      <c r="N6440" s="31" t="n">
        <v>0</v>
      </c>
      <c r="O6440" s="31" t="n"/>
      <c r="P6440" s="31" t="n"/>
      <c r="Q6440" s="31" t="n">
        <v>0</v>
      </c>
      <c r="R6440" s="31" t="n"/>
      <c r="S6440" s="32" t="n"/>
      <c r="T6440" s="32" t="n"/>
      <c r="V6440" t="inlineStr">
        <is>
          <t>04qyy</t>
        </is>
      </c>
      <c r="W6440" t="n">
        <v>5861</v>
      </c>
      <c r="Y6440" t="inlineStr">
        <is>
          <t>5779292b-3fbf-4129-aa58-d5c1cbf8785d</t>
        </is>
      </c>
      <c r="Z6440" t="inlineStr">
        <is>
          <t>Nathan Smith (VAN C)</t>
        </is>
      </c>
    </row>
    <row r="6441">
      <c r="A6441" t="inlineStr">
        <is>
          <t>Nathan Staios</t>
        </is>
      </c>
      <c r="B6441" t="inlineStr">
        <is>
          <t>FLA</t>
        </is>
      </c>
      <c r="C6441" t="inlineStr">
        <is>
          <t>D</t>
        </is>
      </c>
      <c r="D6441" t="inlineStr">
        <is>
          <t>D</t>
        </is>
      </c>
      <c r="E6441" t="n">
        <v>25</v>
      </c>
      <c r="F6441" t="inlineStr">
        <is>
          <t>FA</t>
        </is>
      </c>
      <c r="G6441" t="inlineStr">
        <is>
          <t>FA</t>
        </is>
      </c>
      <c r="H6441" s="30" t="n">
        <v>1</v>
      </c>
      <c r="I6441" s="31" t="n">
        <v>0</v>
      </c>
      <c r="J6441" s="31" t="n"/>
      <c r="K6441" s="31" t="n">
        <v>0</v>
      </c>
      <c r="L6441" s="32" t="n"/>
      <c r="M6441" s="31" t="n">
        <v>0</v>
      </c>
      <c r="N6441" s="31" t="n">
        <v>0</v>
      </c>
      <c r="O6441" s="31" t="n"/>
      <c r="P6441" s="31" t="n"/>
      <c r="Q6441" s="31" t="n">
        <v>0</v>
      </c>
      <c r="R6441" s="31" t="n"/>
      <c r="S6441" s="32" t="n"/>
      <c r="T6441" s="32" t="n"/>
      <c r="V6441" t="inlineStr">
        <is>
          <t>051xm</t>
        </is>
      </c>
      <c r="W6441" t="n">
        <v>6814</v>
      </c>
      <c r="Y6441" t="inlineStr">
        <is>
          <t>59941ed7-b52f-4294-bd82-863db0e0551b</t>
        </is>
      </c>
      <c r="Z6441" t="inlineStr">
        <is>
          <t>Nathan Staios (FLA D)</t>
        </is>
      </c>
    </row>
    <row r="6442">
      <c r="A6442" t="inlineStr">
        <is>
          <t>Nathan Sucese</t>
        </is>
      </c>
      <c r="B6442" t="inlineStr">
        <is>
          <t>NYR</t>
        </is>
      </c>
      <c r="C6442" t="inlineStr">
        <is>
          <t>LW</t>
        </is>
      </c>
      <c r="D6442" t="inlineStr">
        <is>
          <t>F</t>
        </is>
      </c>
      <c r="E6442" t="n">
        <v>30</v>
      </c>
      <c r="F6442" t="inlineStr">
        <is>
          <t>FA</t>
        </is>
      </c>
      <c r="G6442" t="inlineStr">
        <is>
          <t>FA</t>
        </is>
      </c>
      <c r="H6442" s="30" t="n">
        <v>1</v>
      </c>
      <c r="I6442" s="31" t="n">
        <v>0</v>
      </c>
      <c r="J6442" s="31" t="n"/>
      <c r="K6442" s="31" t="n">
        <v>0</v>
      </c>
      <c r="L6442" s="32" t="n"/>
      <c r="M6442" s="31" t="n">
        <v>0</v>
      </c>
      <c r="N6442" s="31" t="n">
        <v>0</v>
      </c>
      <c r="O6442" s="31" t="n"/>
      <c r="P6442" s="31" t="n"/>
      <c r="Q6442" s="31" t="n">
        <v>0</v>
      </c>
      <c r="R6442" s="31" t="n"/>
      <c r="S6442" s="32" t="n"/>
      <c r="T6442" s="32" t="n"/>
      <c r="V6442" t="inlineStr">
        <is>
          <t>05h9o</t>
        </is>
      </c>
      <c r="W6442" t="n">
        <v>6234</v>
      </c>
      <c r="X6442" t="n">
        <v>8596</v>
      </c>
      <c r="Y6442" t="inlineStr">
        <is>
          <t>e79d8685-fe17-47f6-aa1d-de84ff7fcc5e</t>
        </is>
      </c>
      <c r="Z6442" t="inlineStr">
        <is>
          <t>Nathan Sucese (NYR LW)</t>
        </is>
      </c>
    </row>
    <row r="6443">
      <c r="A6443" t="inlineStr">
        <is>
          <t>Nathan Todd</t>
        </is>
      </c>
      <c r="B6443" t="inlineStr">
        <is>
          <t>SJS</t>
        </is>
      </c>
      <c r="C6443" t="inlineStr">
        <is>
          <t>C</t>
        </is>
      </c>
      <c r="D6443" t="inlineStr">
        <is>
          <t>F</t>
        </is>
      </c>
      <c r="E6443" t="n">
        <v>30</v>
      </c>
      <c r="F6443" t="inlineStr">
        <is>
          <t>FA</t>
        </is>
      </c>
      <c r="G6443" t="inlineStr">
        <is>
          <t>FA</t>
        </is>
      </c>
      <c r="H6443" s="30" t="n">
        <v>1</v>
      </c>
      <c r="I6443" s="31" t="n">
        <v>0</v>
      </c>
      <c r="J6443" s="31" t="n"/>
      <c r="K6443" s="31" t="n">
        <v>0</v>
      </c>
      <c r="L6443" s="32" t="n"/>
      <c r="M6443" s="31" t="n">
        <v>0</v>
      </c>
      <c r="N6443" s="31" t="n">
        <v>0</v>
      </c>
      <c r="O6443" s="31" t="n"/>
      <c r="P6443" s="31" t="n"/>
      <c r="Q6443" s="31" t="n">
        <v>0</v>
      </c>
      <c r="R6443" s="31" t="n"/>
      <c r="S6443" s="32" t="n"/>
      <c r="T6443" s="32" t="n"/>
      <c r="V6443" t="inlineStr">
        <is>
          <t>0598r</t>
        </is>
      </c>
      <c r="W6443" t="n">
        <v>6580</v>
      </c>
      <c r="X6443" t="n">
        <v>8560</v>
      </c>
      <c r="Y6443" t="inlineStr">
        <is>
          <t>36c06dc8-6a73-458a-beb7-3381712e3845</t>
        </is>
      </c>
      <c r="Z6443" t="inlineStr">
        <is>
          <t>Nathan Todd (SJS C)</t>
        </is>
      </c>
    </row>
    <row r="6444">
      <c r="A6444" t="inlineStr">
        <is>
          <t>Nathan Villeneuve</t>
        </is>
      </c>
      <c r="B6444" t="inlineStr">
        <is>
          <t>SEA</t>
        </is>
      </c>
      <c r="C6444" t="inlineStr">
        <is>
          <t>C</t>
        </is>
      </c>
      <c r="D6444" t="inlineStr">
        <is>
          <t>F</t>
        </is>
      </c>
      <c r="E6444" t="n">
        <v>20</v>
      </c>
      <c r="F6444" t="inlineStr">
        <is>
          <t>FA</t>
        </is>
      </c>
      <c r="G6444" t="inlineStr">
        <is>
          <t>FA</t>
        </is>
      </c>
      <c r="H6444" s="30" t="n">
        <v>940833</v>
      </c>
      <c r="I6444" s="31" t="n">
        <v>0</v>
      </c>
      <c r="J6444" s="31" t="n"/>
      <c r="K6444" s="31" t="n">
        <v>0</v>
      </c>
      <c r="L6444" s="32" t="n"/>
      <c r="M6444" s="31" t="n">
        <v>0</v>
      </c>
      <c r="N6444" s="31" t="n">
        <v>0</v>
      </c>
      <c r="O6444" s="31" t="n"/>
      <c r="P6444" s="31" t="n"/>
      <c r="Q6444" s="31" t="n">
        <v>0</v>
      </c>
      <c r="R6444" s="31" t="n"/>
      <c r="S6444" s="32" t="n"/>
      <c r="T6444" s="32" t="n"/>
      <c r="V6444" t="inlineStr">
        <is>
          <t>06mce</t>
        </is>
      </c>
      <c r="W6444" t="n">
        <v>7241</v>
      </c>
      <c r="Y6444" t="inlineStr">
        <is>
          <t>4f3b9eea-6f64-4ae1-8268-c3f8968bf694</t>
        </is>
      </c>
      <c r="Z6444" t="inlineStr">
        <is>
          <t>Nathan Villeneuve (SEA C)</t>
        </is>
      </c>
    </row>
    <row r="6445">
      <c r="A6445" t="inlineStr">
        <is>
          <t>Nathaniel Day</t>
        </is>
      </c>
      <c r="B6445" t="inlineStr">
        <is>
          <t>EDM</t>
        </is>
      </c>
      <c r="C6445" t="inlineStr">
        <is>
          <t>G</t>
        </is>
      </c>
      <c r="D6445" t="inlineStr">
        <is>
          <t>G</t>
        </is>
      </c>
      <c r="E6445" t="n">
        <v>21</v>
      </c>
      <c r="F6445" t="inlineStr">
        <is>
          <t>FA</t>
        </is>
      </c>
      <c r="G6445" t="inlineStr">
        <is>
          <t>FA</t>
        </is>
      </c>
      <c r="H6445" s="30" t="n">
        <v>856667</v>
      </c>
      <c r="I6445" s="31" t="n">
        <v>0</v>
      </c>
      <c r="J6445" s="31" t="n"/>
      <c r="K6445" s="31" t="n">
        <v>0</v>
      </c>
      <c r="L6445" s="32" t="n"/>
      <c r="M6445" s="31" t="n">
        <v>0</v>
      </c>
      <c r="N6445" s="31" t="n">
        <v>0</v>
      </c>
      <c r="O6445" s="31" t="n"/>
      <c r="P6445" s="31" t="n"/>
      <c r="Q6445" s="31" t="n">
        <v>0</v>
      </c>
      <c r="R6445" s="31" t="n"/>
      <c r="S6445" s="32" t="n"/>
      <c r="T6445" s="32" t="n"/>
      <c r="V6445" t="inlineStr">
        <is>
          <t>06c71</t>
        </is>
      </c>
      <c r="W6445" t="n">
        <v>7344</v>
      </c>
      <c r="Y6445" t="inlineStr">
        <is>
          <t>b36b6908-da4f-4b90-a4b9-68408417d335</t>
        </is>
      </c>
      <c r="Z6445" t="inlineStr">
        <is>
          <t>Nathaniel Day (EDM G)</t>
        </is>
      </c>
    </row>
    <row r="6446">
      <c r="A6446" t="inlineStr">
        <is>
          <t>Navrin Mutter</t>
        </is>
      </c>
      <c r="B6446" t="inlineStr">
        <is>
          <t>BOS</t>
        </is>
      </c>
      <c r="C6446" t="inlineStr">
        <is>
          <t>LW</t>
        </is>
      </c>
      <c r="D6446" t="inlineStr">
        <is>
          <t>F</t>
        </is>
      </c>
      <c r="E6446" t="n">
        <v>25</v>
      </c>
      <c r="F6446" t="inlineStr">
        <is>
          <t>FA</t>
        </is>
      </c>
      <c r="G6446" t="inlineStr">
        <is>
          <t>FA</t>
        </is>
      </c>
      <c r="H6446" s="30" t="n">
        <v>850000</v>
      </c>
      <c r="I6446" s="31" t="n">
        <v>0</v>
      </c>
      <c r="J6446" s="31" t="n"/>
      <c r="K6446" s="31" t="n">
        <v>0</v>
      </c>
      <c r="L6446" s="32" t="n"/>
      <c r="M6446" s="31" t="n">
        <v>0</v>
      </c>
      <c r="N6446" s="31" t="n">
        <v>0</v>
      </c>
      <c r="O6446" s="31" t="n"/>
      <c r="P6446" s="31" t="n"/>
      <c r="Q6446" s="31" t="n">
        <v>0</v>
      </c>
      <c r="R6446" s="31" t="n"/>
      <c r="S6446" s="32" t="n"/>
      <c r="T6446" s="32" t="n"/>
      <c r="V6446" t="inlineStr">
        <is>
          <t>05xcr</t>
        </is>
      </c>
      <c r="W6446" t="n">
        <v>6612</v>
      </c>
      <c r="Y6446" t="inlineStr">
        <is>
          <t>5fc29a9d-2dbb-4e0d-90d7-2045af6e6903</t>
        </is>
      </c>
      <c r="Z6446" t="inlineStr">
        <is>
          <t>Navrin Mutter (BOS LW)</t>
        </is>
      </c>
    </row>
    <row r="6447">
      <c r="A6447" t="inlineStr">
        <is>
          <t>Nazar Privalov</t>
        </is>
      </c>
      <c r="B6447" t="inlineStr">
        <is>
          <t>(N/A)</t>
        </is>
      </c>
      <c r="C6447" t="inlineStr">
        <is>
          <t>C</t>
        </is>
      </c>
      <c r="D6447" t="inlineStr">
        <is>
          <t>F</t>
        </is>
      </c>
      <c r="E6447" t="n">
        <v>17</v>
      </c>
      <c r="F6447" t="inlineStr">
        <is>
          <t>FA</t>
        </is>
      </c>
      <c r="G6447" t="inlineStr">
        <is>
          <t>FA</t>
        </is>
      </c>
      <c r="H6447" s="30" t="n">
        <v>1</v>
      </c>
      <c r="I6447" s="31" t="n">
        <v>0</v>
      </c>
      <c r="J6447" s="31" t="n"/>
      <c r="K6447" s="31" t="n">
        <v>0</v>
      </c>
      <c r="L6447" s="32" t="n"/>
      <c r="M6447" s="31" t="n">
        <v>0</v>
      </c>
      <c r="N6447" s="31" t="n">
        <v>0</v>
      </c>
      <c r="O6447" s="31" t="n"/>
      <c r="P6447" s="31" t="n"/>
      <c r="Q6447" s="31" t="n">
        <v>0</v>
      </c>
      <c r="R6447" s="31" t="n"/>
      <c r="S6447" s="32" t="n"/>
      <c r="T6447" s="32" t="n"/>
      <c r="V6447" t="inlineStr">
        <is>
          <t>072fq</t>
        </is>
      </c>
      <c r="Z6447" t="inlineStr">
        <is>
          <t>Nazar Privalov ((N/A) C)</t>
        </is>
      </c>
    </row>
    <row r="6448">
      <c r="A6448" t="inlineStr">
        <is>
          <t>Ned Lukacevic</t>
        </is>
      </c>
      <c r="B6448" t="inlineStr">
        <is>
          <t>(N/A)</t>
        </is>
      </c>
      <c r="C6448" t="inlineStr">
        <is>
          <t>RW</t>
        </is>
      </c>
      <c r="D6448" t="inlineStr">
        <is>
          <t>F</t>
        </is>
      </c>
      <c r="E6448" t="n">
        <v>40</v>
      </c>
      <c r="F6448" t="inlineStr">
        <is>
          <t>FA</t>
        </is>
      </c>
      <c r="G6448" t="inlineStr">
        <is>
          <t>FA</t>
        </is>
      </c>
      <c r="H6448" s="30" t="n">
        <v>1</v>
      </c>
      <c r="I6448" s="31" t="n">
        <v>0</v>
      </c>
      <c r="J6448" s="31" t="n"/>
      <c r="K6448" s="31" t="n">
        <v>0</v>
      </c>
      <c r="L6448" s="32" t="n"/>
      <c r="M6448" s="31" t="n">
        <v>0</v>
      </c>
      <c r="N6448" s="31" t="n">
        <v>0</v>
      </c>
      <c r="O6448" s="31" t="n"/>
      <c r="P6448" s="31" t="n"/>
      <c r="Q6448" s="31" t="n">
        <v>0</v>
      </c>
      <c r="R6448" s="31" t="n"/>
      <c r="S6448" s="32" t="n"/>
      <c r="T6448" s="32" t="n"/>
      <c r="V6448" t="inlineStr">
        <is>
          <t>004os</t>
        </is>
      </c>
      <c r="W6448" t="n">
        <v>2280</v>
      </c>
      <c r="X6448" t="n">
        <v>3924</v>
      </c>
      <c r="Z6448" t="inlineStr">
        <is>
          <t>Ned Lukacevic ((N/A) RW)</t>
        </is>
      </c>
    </row>
    <row r="6449">
      <c r="A6449" t="inlineStr">
        <is>
          <t>Neil Shea</t>
        </is>
      </c>
      <c r="B6449" t="inlineStr">
        <is>
          <t>COL</t>
        </is>
      </c>
      <c r="C6449" t="inlineStr">
        <is>
          <t>LW</t>
        </is>
      </c>
      <c r="D6449" t="inlineStr">
        <is>
          <t>F</t>
        </is>
      </c>
      <c r="E6449" t="n">
        <v>27</v>
      </c>
      <c r="F6449" t="inlineStr">
        <is>
          <t>FA</t>
        </is>
      </c>
      <c r="G6449" t="inlineStr">
        <is>
          <t>FA</t>
        </is>
      </c>
      <c r="H6449" s="30" t="n">
        <v>1</v>
      </c>
      <c r="I6449" s="31" t="n">
        <v>0</v>
      </c>
      <c r="J6449" s="31" t="n"/>
      <c r="K6449" s="31" t="n">
        <v>0</v>
      </c>
      <c r="L6449" s="32" t="n"/>
      <c r="M6449" s="31" t="n">
        <v>0</v>
      </c>
      <c r="N6449" s="31" t="n">
        <v>0</v>
      </c>
      <c r="O6449" s="31" t="n"/>
      <c r="P6449" s="31" t="n"/>
      <c r="Q6449" s="31" t="n">
        <v>0</v>
      </c>
      <c r="R6449" s="31" t="n"/>
      <c r="S6449" s="32" t="n"/>
      <c r="T6449" s="32" t="n"/>
      <c r="V6449" t="inlineStr">
        <is>
          <t>06hbk</t>
        </is>
      </c>
      <c r="Y6449" t="inlineStr">
        <is>
          <t>0ced6c39-97c7-4c79-9343-7a34a1ec97a2</t>
        </is>
      </c>
      <c r="Z6449" t="inlineStr">
        <is>
          <t>Neil Shea (COL LW)</t>
        </is>
      </c>
    </row>
    <row r="6450">
      <c r="A6450" t="inlineStr">
        <is>
          <t>Nelson Nogier</t>
        </is>
      </c>
      <c r="B6450" t="inlineStr">
        <is>
          <t>(N/A)</t>
        </is>
      </c>
      <c r="C6450" t="inlineStr">
        <is>
          <t>D</t>
        </is>
      </c>
      <c r="D6450" t="inlineStr">
        <is>
          <t>D</t>
        </is>
      </c>
      <c r="E6450" t="n">
        <v>30</v>
      </c>
      <c r="F6450" t="inlineStr">
        <is>
          <t>FA</t>
        </is>
      </c>
      <c r="G6450" t="inlineStr">
        <is>
          <t>FA</t>
        </is>
      </c>
      <c r="H6450" s="30" t="n">
        <v>1</v>
      </c>
      <c r="I6450" s="31" t="n">
        <v>0</v>
      </c>
      <c r="J6450" s="31" t="n"/>
      <c r="K6450" s="31" t="n">
        <v>0</v>
      </c>
      <c r="L6450" s="32" t="n"/>
      <c r="M6450" s="31" t="n">
        <v>0</v>
      </c>
      <c r="N6450" s="31" t="n">
        <v>0</v>
      </c>
      <c r="O6450" s="31" t="n"/>
      <c r="P6450" s="31" t="n"/>
      <c r="Q6450" s="31" t="n">
        <v>0</v>
      </c>
      <c r="R6450" s="31" t="n"/>
      <c r="S6450" s="32" t="n"/>
      <c r="T6450" s="32" t="n"/>
      <c r="V6450" t="inlineStr">
        <is>
          <t>03ebz</t>
        </is>
      </c>
      <c r="W6450" t="n">
        <v>5233</v>
      </c>
      <c r="X6450" t="n">
        <v>6469</v>
      </c>
      <c r="Y6450" t="inlineStr">
        <is>
          <t>81f94748-6599-4bc9-b64c-235744aa3aa7</t>
        </is>
      </c>
      <c r="Z6450" t="inlineStr">
        <is>
          <t>Nelson Nogier ((N/A) D)</t>
        </is>
      </c>
    </row>
    <row r="6451">
      <c r="A6451" t="inlineStr">
        <is>
          <t>Nestor Noiva</t>
        </is>
      </c>
      <c r="B6451" t="inlineStr">
        <is>
          <t>(N/A)</t>
        </is>
      </c>
      <c r="C6451" t="inlineStr">
        <is>
          <t>RW</t>
        </is>
      </c>
      <c r="D6451" t="inlineStr">
        <is>
          <t>F</t>
        </is>
      </c>
      <c r="E6451" t="n">
        <v>22</v>
      </c>
      <c r="F6451" t="inlineStr">
        <is>
          <t>FA</t>
        </is>
      </c>
      <c r="G6451" t="inlineStr">
        <is>
          <t>FA</t>
        </is>
      </c>
      <c r="H6451" s="30" t="n">
        <v>1</v>
      </c>
      <c r="I6451" s="31" t="n">
        <v>0</v>
      </c>
      <c r="J6451" s="31" t="n"/>
      <c r="K6451" s="31" t="n">
        <v>0</v>
      </c>
      <c r="L6451" s="32" t="n"/>
      <c r="M6451" s="31" t="n">
        <v>0</v>
      </c>
      <c r="N6451" s="31" t="n">
        <v>0</v>
      </c>
      <c r="O6451" s="31" t="n"/>
      <c r="P6451" s="31" t="n"/>
      <c r="Q6451" s="31" t="n">
        <v>0</v>
      </c>
      <c r="R6451" s="31" t="n"/>
      <c r="S6451" s="32" t="n"/>
      <c r="T6451" s="32" t="n"/>
      <c r="V6451" t="inlineStr">
        <is>
          <t>062kz</t>
        </is>
      </c>
      <c r="Z6451" t="inlineStr">
        <is>
          <t>Nestor Noiva ((N/A) RW)</t>
        </is>
      </c>
    </row>
    <row r="6452">
      <c r="A6452" t="inlineStr">
        <is>
          <t>Nic Petan</t>
        </is>
      </c>
      <c r="B6452" t="inlineStr">
        <is>
          <t>(N/A)</t>
        </is>
      </c>
      <c r="C6452" t="inlineStr">
        <is>
          <t>C</t>
        </is>
      </c>
      <c r="D6452" t="inlineStr">
        <is>
          <t>F</t>
        </is>
      </c>
      <c r="E6452" t="n">
        <v>31</v>
      </c>
      <c r="F6452" t="inlineStr">
        <is>
          <t>FA</t>
        </is>
      </c>
      <c r="G6452" t="inlineStr">
        <is>
          <t>FA</t>
        </is>
      </c>
      <c r="H6452" s="30" t="n">
        <v>1</v>
      </c>
      <c r="I6452" s="31" t="n">
        <v>0</v>
      </c>
      <c r="J6452" s="31" t="n"/>
      <c r="K6452" s="31" t="n">
        <v>0</v>
      </c>
      <c r="L6452" s="32" t="n"/>
      <c r="M6452" s="31" t="n">
        <v>0</v>
      </c>
      <c r="N6452" s="31" t="n">
        <v>0</v>
      </c>
      <c r="O6452" s="31" t="n"/>
      <c r="P6452" s="31" t="n"/>
      <c r="Q6452" s="31" t="n">
        <v>0</v>
      </c>
      <c r="R6452" s="31" t="n"/>
      <c r="S6452" s="32" t="n"/>
      <c r="T6452" s="32" t="n"/>
      <c r="V6452" t="inlineStr">
        <is>
          <t>02yjk</t>
        </is>
      </c>
      <c r="W6452" t="n">
        <v>4182</v>
      </c>
      <c r="X6452" t="n">
        <v>6023</v>
      </c>
      <c r="Y6452" t="inlineStr">
        <is>
          <t>826f0a61-2f55-42b1-990f-a967d31c5545</t>
        </is>
      </c>
      <c r="Z6452" t="inlineStr">
        <is>
          <t>Nic Petan ((N/A) C)</t>
        </is>
      </c>
    </row>
    <row r="6453">
      <c r="A6453" t="inlineStr">
        <is>
          <t>Nicholas Baptiste</t>
        </is>
      </c>
      <c r="B6453" t="inlineStr">
        <is>
          <t>TOR</t>
        </is>
      </c>
      <c r="C6453" t="inlineStr">
        <is>
          <t>RW</t>
        </is>
      </c>
      <c r="D6453" t="inlineStr">
        <is>
          <t>F</t>
        </is>
      </c>
      <c r="E6453" t="n">
        <v>31</v>
      </c>
      <c r="F6453" t="inlineStr">
        <is>
          <t>FA</t>
        </is>
      </c>
      <c r="G6453" t="inlineStr">
        <is>
          <t>FA</t>
        </is>
      </c>
      <c r="H6453" s="30" t="n">
        <v>1</v>
      </c>
      <c r="I6453" s="31" t="n">
        <v>0</v>
      </c>
      <c r="J6453" s="31" t="n"/>
      <c r="K6453" s="31" t="n">
        <v>0</v>
      </c>
      <c r="L6453" s="32" t="n"/>
      <c r="M6453" s="31" t="n">
        <v>0</v>
      </c>
      <c r="N6453" s="31" t="n">
        <v>0</v>
      </c>
      <c r="O6453" s="31" t="n"/>
      <c r="P6453" s="31" t="n"/>
      <c r="Q6453" s="31" t="n">
        <v>0</v>
      </c>
      <c r="R6453" s="31" t="n"/>
      <c r="S6453" s="32" t="n"/>
      <c r="T6453" s="32" t="n"/>
      <c r="V6453" t="inlineStr">
        <is>
          <t>031ot</t>
        </is>
      </c>
      <c r="W6453" t="n">
        <v>4217</v>
      </c>
      <c r="X6453" t="n">
        <v>6049</v>
      </c>
      <c r="Z6453" t="inlineStr">
        <is>
          <t>Nicholas Baptiste (TOR RW)</t>
        </is>
      </c>
    </row>
    <row r="6454">
      <c r="A6454" t="inlineStr">
        <is>
          <t>Nicholas Boka</t>
        </is>
      </c>
      <c r="B6454" t="inlineStr">
        <is>
          <t>BUF</t>
        </is>
      </c>
      <c r="C6454" t="inlineStr">
        <is>
          <t>D</t>
        </is>
      </c>
      <c r="D6454" t="inlineStr">
        <is>
          <t>D</t>
        </is>
      </c>
      <c r="E6454" t="n">
        <v>29</v>
      </c>
      <c r="F6454" t="inlineStr">
        <is>
          <t>FA</t>
        </is>
      </c>
      <c r="G6454" t="inlineStr">
        <is>
          <t>FA</t>
        </is>
      </c>
      <c r="H6454" s="30" t="n">
        <v>1</v>
      </c>
      <c r="I6454" s="31" t="n">
        <v>0</v>
      </c>
      <c r="J6454" s="31" t="n"/>
      <c r="K6454" s="31" t="n">
        <v>0</v>
      </c>
      <c r="L6454" s="32" t="n"/>
      <c r="M6454" s="31" t="n">
        <v>0</v>
      </c>
      <c r="N6454" s="31" t="n">
        <v>0</v>
      </c>
      <c r="O6454" s="31" t="n"/>
      <c r="P6454" s="31" t="n"/>
      <c r="Q6454" s="31" t="n">
        <v>0</v>
      </c>
      <c r="R6454" s="31" t="n"/>
      <c r="S6454" s="32" t="n"/>
      <c r="T6454" s="32" t="n"/>
      <c r="V6454" t="inlineStr">
        <is>
          <t>03rj3</t>
        </is>
      </c>
      <c r="X6454" t="n">
        <v>6913</v>
      </c>
      <c r="Y6454" t="inlineStr">
        <is>
          <t>9a836881-9750-4033-9853-930688550005</t>
        </is>
      </c>
      <c r="Z6454" t="inlineStr">
        <is>
          <t>Nicholas Boka (BUF D)</t>
        </is>
      </c>
    </row>
    <row r="6455">
      <c r="A6455" t="inlineStr">
        <is>
          <t>Nicholas Caamano</t>
        </is>
      </c>
      <c r="B6455" t="inlineStr">
        <is>
          <t>(N/A)</t>
        </is>
      </c>
      <c r="C6455" t="inlineStr">
        <is>
          <t>RW</t>
        </is>
      </c>
      <c r="D6455" t="inlineStr">
        <is>
          <t>F</t>
        </is>
      </c>
      <c r="E6455" t="n">
        <v>28</v>
      </c>
      <c r="F6455" t="inlineStr">
        <is>
          <t>FA</t>
        </is>
      </c>
      <c r="G6455" t="inlineStr">
        <is>
          <t>FA</t>
        </is>
      </c>
      <c r="H6455" s="30" t="n">
        <v>1</v>
      </c>
      <c r="I6455" s="31" t="n">
        <v>0</v>
      </c>
      <c r="J6455" s="31" t="n"/>
      <c r="K6455" s="31" t="n">
        <v>0</v>
      </c>
      <c r="L6455" s="32" t="n"/>
      <c r="M6455" s="31" t="n">
        <v>0</v>
      </c>
      <c r="N6455" s="31" t="n">
        <v>0</v>
      </c>
      <c r="O6455" s="31" t="n"/>
      <c r="P6455" s="31" t="n"/>
      <c r="Q6455" s="31" t="n">
        <v>0</v>
      </c>
      <c r="R6455" s="31" t="n"/>
      <c r="S6455" s="32" t="n"/>
      <c r="T6455" s="32" t="n"/>
      <c r="V6455" t="inlineStr">
        <is>
          <t>042xy</t>
        </is>
      </c>
      <c r="W6455" t="n">
        <v>5371</v>
      </c>
      <c r="X6455" t="n">
        <v>7251</v>
      </c>
      <c r="Y6455" t="inlineStr">
        <is>
          <t>a4906835-1774-49f9-afc1-5aebc23f72fc</t>
        </is>
      </c>
      <c r="Z6455" t="inlineStr">
        <is>
          <t>Nicholas Caamano ((N/A) RW)</t>
        </is>
      </c>
    </row>
    <row r="6456">
      <c r="A6456" t="inlineStr">
        <is>
          <t>Nicholas DeAngelis</t>
        </is>
      </c>
      <c r="B6456" t="inlineStr">
        <is>
          <t>CBJ</t>
        </is>
      </c>
      <c r="C6456" t="inlineStr">
        <is>
          <t>D</t>
        </is>
      </c>
      <c r="D6456" t="inlineStr">
        <is>
          <t>D</t>
        </is>
      </c>
      <c r="E6456" t="n">
        <v>22</v>
      </c>
      <c r="F6456" t="inlineStr">
        <is>
          <t>FA</t>
        </is>
      </c>
      <c r="G6456" t="inlineStr">
        <is>
          <t>FA</t>
        </is>
      </c>
      <c r="H6456" s="30" t="n">
        <v>1</v>
      </c>
      <c r="I6456" s="31" t="n">
        <v>0</v>
      </c>
      <c r="J6456" s="31" t="n"/>
      <c r="K6456" s="31" t="n">
        <v>0</v>
      </c>
      <c r="L6456" s="32" t="n"/>
      <c r="M6456" s="31" t="n">
        <v>0</v>
      </c>
      <c r="N6456" s="31" t="n">
        <v>0</v>
      </c>
      <c r="O6456" s="31" t="n"/>
      <c r="P6456" s="31" t="n"/>
      <c r="Q6456" s="31" t="n">
        <v>0</v>
      </c>
      <c r="R6456" s="31" t="n"/>
      <c r="S6456" s="32" t="n"/>
      <c r="T6456" s="32" t="n"/>
      <c r="V6456" t="inlineStr">
        <is>
          <t>06gyj</t>
        </is>
      </c>
      <c r="Y6456" t="inlineStr">
        <is>
          <t>f9751110-2ed9-41b5-ad2c-fbeea25a2d53</t>
        </is>
      </c>
      <c r="Z6456" t="inlineStr">
        <is>
          <t>Nicholas DeAngelis (CBJ D)</t>
        </is>
      </c>
    </row>
    <row r="6457">
      <c r="A6457" t="inlineStr">
        <is>
          <t>Nicholas Kempf</t>
        </is>
      </c>
      <c r="B6457" t="inlineStr">
        <is>
          <t>WSH</t>
        </is>
      </c>
      <c r="C6457" t="inlineStr">
        <is>
          <t>G</t>
        </is>
      </c>
      <c r="D6457" t="inlineStr">
        <is>
          <t>G</t>
        </is>
      </c>
      <c r="E6457" t="n">
        <v>20</v>
      </c>
      <c r="F6457" t="inlineStr">
        <is>
          <t>T</t>
        </is>
      </c>
      <c r="G6457" t="inlineStr">
        <is>
          <t>Le Duke of Dangles</t>
        </is>
      </c>
      <c r="H6457" s="30" t="n">
        <v>1</v>
      </c>
      <c r="I6457" s="31" t="n">
        <v>0</v>
      </c>
      <c r="J6457" s="31" t="n"/>
      <c r="K6457" s="31" t="n">
        <v>0</v>
      </c>
      <c r="L6457" s="32" t="n"/>
      <c r="M6457" s="31" t="n">
        <v>0</v>
      </c>
      <c r="N6457" s="31" t="n">
        <v>0</v>
      </c>
      <c r="O6457" s="31" t="n"/>
      <c r="P6457" s="31" t="n"/>
      <c r="Q6457" s="31" t="n">
        <v>0</v>
      </c>
      <c r="R6457" s="31" t="n"/>
      <c r="S6457" s="32" t="n"/>
      <c r="T6457" s="32" t="n"/>
      <c r="V6457" t="inlineStr">
        <is>
          <t>06mbc</t>
        </is>
      </c>
      <c r="Y6457" t="inlineStr">
        <is>
          <t>d55d7b02-0c79-42f2-820a-995ed411c238</t>
        </is>
      </c>
      <c r="Z6457" t="inlineStr">
        <is>
          <t>Nicholas Kempf (WSH G)</t>
        </is>
      </c>
    </row>
    <row r="6458">
      <c r="A6458" t="inlineStr">
        <is>
          <t>Nicholas Luukko</t>
        </is>
      </c>
      <c r="B6458" t="inlineStr">
        <is>
          <t>PHI</t>
        </is>
      </c>
      <c r="C6458" t="inlineStr">
        <is>
          <t>D</t>
        </is>
      </c>
      <c r="D6458" t="inlineStr">
        <is>
          <t>D</t>
        </is>
      </c>
      <c r="E6458" t="n">
        <v>34</v>
      </c>
      <c r="F6458" t="inlineStr">
        <is>
          <t>FA</t>
        </is>
      </c>
      <c r="G6458" t="inlineStr">
        <is>
          <t>FA</t>
        </is>
      </c>
      <c r="H6458" s="30" t="n">
        <v>1</v>
      </c>
      <c r="I6458" s="31" t="n">
        <v>0</v>
      </c>
      <c r="J6458" s="31" t="n"/>
      <c r="K6458" s="31" t="n">
        <v>0</v>
      </c>
      <c r="L6458" s="32" t="n"/>
      <c r="M6458" s="31" t="n">
        <v>0</v>
      </c>
      <c r="N6458" s="31" t="n">
        <v>0</v>
      </c>
      <c r="O6458" s="31" t="n"/>
      <c r="P6458" s="31" t="n"/>
      <c r="Q6458" s="31" t="n">
        <v>0</v>
      </c>
      <c r="R6458" s="31" t="n"/>
      <c r="S6458" s="32" t="n"/>
      <c r="T6458" s="32" t="n"/>
      <c r="V6458" t="inlineStr">
        <is>
          <t>01zuc</t>
        </is>
      </c>
      <c r="Z6458" t="inlineStr">
        <is>
          <t>Nicholas Luukko (PHI D)</t>
        </is>
      </c>
    </row>
    <row r="6459">
      <c r="A6459" t="inlineStr">
        <is>
          <t>Nicholas Moldenhauer</t>
        </is>
      </c>
      <c r="B6459" t="inlineStr">
        <is>
          <t>TOR</t>
        </is>
      </c>
      <c r="C6459" t="inlineStr">
        <is>
          <t>C</t>
        </is>
      </c>
      <c r="D6459" t="inlineStr">
        <is>
          <t>F</t>
        </is>
      </c>
      <c r="E6459" t="n">
        <v>22</v>
      </c>
      <c r="F6459" t="inlineStr">
        <is>
          <t>FA</t>
        </is>
      </c>
      <c r="G6459" t="inlineStr">
        <is>
          <t>FA</t>
        </is>
      </c>
      <c r="H6459" s="30" t="n">
        <v>1</v>
      </c>
      <c r="I6459" s="31" t="n">
        <v>0</v>
      </c>
      <c r="J6459" s="31" t="n"/>
      <c r="K6459" s="31" t="n">
        <v>0</v>
      </c>
      <c r="L6459" s="32" t="n"/>
      <c r="M6459" s="31" t="n">
        <v>0</v>
      </c>
      <c r="N6459" s="31" t="n">
        <v>0</v>
      </c>
      <c r="O6459" s="31" t="n"/>
      <c r="P6459" s="31" t="n"/>
      <c r="Q6459" s="31" t="n">
        <v>0</v>
      </c>
      <c r="R6459" s="31" t="n"/>
      <c r="S6459" s="32" t="n"/>
      <c r="T6459" s="32" t="n"/>
      <c r="V6459" t="inlineStr">
        <is>
          <t>060jd</t>
        </is>
      </c>
      <c r="W6459" t="n">
        <v>6776</v>
      </c>
      <c r="Z6459" t="inlineStr">
        <is>
          <t>Nicholas Moldenhauer (TOR C)</t>
        </is>
      </c>
    </row>
    <row r="6460">
      <c r="A6460" t="inlineStr">
        <is>
          <t>Nicholas Porco</t>
        </is>
      </c>
      <c r="B6460" t="inlineStr">
        <is>
          <t>DAL</t>
        </is>
      </c>
      <c r="C6460" t="inlineStr">
        <is>
          <t>LW</t>
        </is>
      </c>
      <c r="D6460" t="inlineStr">
        <is>
          <t>F</t>
        </is>
      </c>
      <c r="E6460" t="n">
        <v>25</v>
      </c>
      <c r="F6460" t="inlineStr">
        <is>
          <t>FA</t>
        </is>
      </c>
      <c r="G6460" t="inlineStr">
        <is>
          <t>FA</t>
        </is>
      </c>
      <c r="H6460" s="30" t="n">
        <v>1</v>
      </c>
      <c r="I6460" s="31" t="n">
        <v>0</v>
      </c>
      <c r="J6460" s="31" t="n"/>
      <c r="K6460" s="31" t="n">
        <v>0</v>
      </c>
      <c r="L6460" s="32" t="n"/>
      <c r="M6460" s="31" t="n">
        <v>0</v>
      </c>
      <c r="N6460" s="31" t="n">
        <v>0</v>
      </c>
      <c r="O6460" s="31" t="n"/>
      <c r="P6460" s="31" t="n"/>
      <c r="Q6460" s="31" t="n">
        <v>0</v>
      </c>
      <c r="R6460" s="31" t="n"/>
      <c r="S6460" s="32" t="n"/>
      <c r="T6460" s="32" t="n"/>
      <c r="V6460" t="inlineStr">
        <is>
          <t>051uu</t>
        </is>
      </c>
      <c r="X6460" t="n">
        <v>8419</v>
      </c>
      <c r="Z6460" t="inlineStr">
        <is>
          <t>Nicholas Porco (DAL LW)</t>
        </is>
      </c>
    </row>
    <row r="6461">
      <c r="A6461" t="inlineStr">
        <is>
          <t>Nicholas Savoie</t>
        </is>
      </c>
      <c r="B6461" t="inlineStr">
        <is>
          <t>BUF</t>
        </is>
      </c>
      <c r="C6461" t="inlineStr">
        <is>
          <t>D</t>
        </is>
      </c>
      <c r="D6461" t="inlineStr">
        <is>
          <t>D</t>
        </is>
      </c>
      <c r="E6461" t="n">
        <v>24</v>
      </c>
      <c r="F6461" t="inlineStr">
        <is>
          <t>FA</t>
        </is>
      </c>
      <c r="G6461" t="inlineStr">
        <is>
          <t>FA</t>
        </is>
      </c>
      <c r="H6461" s="30" t="n">
        <v>1</v>
      </c>
      <c r="I6461" s="31" t="n">
        <v>0</v>
      </c>
      <c r="J6461" s="31" t="n"/>
      <c r="K6461" s="31" t="n">
        <v>0</v>
      </c>
      <c r="L6461" s="32" t="n"/>
      <c r="M6461" s="31" t="n">
        <v>0</v>
      </c>
      <c r="N6461" s="31" t="n">
        <v>0</v>
      </c>
      <c r="O6461" s="31" t="n"/>
      <c r="P6461" s="31" t="n"/>
      <c r="Q6461" s="31" t="n">
        <v>0</v>
      </c>
      <c r="R6461" s="31" t="n"/>
      <c r="S6461" s="32" t="n"/>
      <c r="T6461" s="32" t="n"/>
      <c r="V6461" t="inlineStr">
        <is>
          <t>06h28</t>
        </is>
      </c>
      <c r="Y6461" t="inlineStr">
        <is>
          <t>cd9588e3-a5f9-4453-b848-47dd3314356b</t>
        </is>
      </c>
      <c r="Z6461" t="inlineStr">
        <is>
          <t>Nicholas Savoie (BUF D)</t>
        </is>
      </c>
    </row>
    <row r="6462">
      <c r="A6462" t="inlineStr">
        <is>
          <t>Nicholas Shore</t>
        </is>
      </c>
      <c r="B6462" t="inlineStr">
        <is>
          <t>(N/A)</t>
        </is>
      </c>
      <c r="C6462" t="inlineStr">
        <is>
          <t>C</t>
        </is>
      </c>
      <c r="D6462" t="inlineStr">
        <is>
          <t>F</t>
        </is>
      </c>
      <c r="E6462" t="n">
        <v>33</v>
      </c>
      <c r="F6462" t="inlineStr">
        <is>
          <t>FA</t>
        </is>
      </c>
      <c r="G6462" t="inlineStr">
        <is>
          <t>FA</t>
        </is>
      </c>
      <c r="H6462" s="30" t="n">
        <v>1</v>
      </c>
      <c r="I6462" s="31" t="n">
        <v>0</v>
      </c>
      <c r="J6462" s="31" t="n"/>
      <c r="K6462" s="31" t="n">
        <v>0</v>
      </c>
      <c r="L6462" s="32" t="n"/>
      <c r="M6462" s="31" t="n">
        <v>0</v>
      </c>
      <c r="N6462" s="31" t="n">
        <v>0</v>
      </c>
      <c r="O6462" s="31" t="n"/>
      <c r="P6462" s="31" t="n"/>
      <c r="Q6462" s="31" t="n">
        <v>0</v>
      </c>
      <c r="R6462" s="31" t="n"/>
      <c r="S6462" s="32" t="n"/>
      <c r="T6462" s="32" t="n"/>
      <c r="V6462" t="inlineStr">
        <is>
          <t>02fzo</t>
        </is>
      </c>
      <c r="W6462" t="n">
        <v>3779</v>
      </c>
      <c r="X6462" t="n">
        <v>5448</v>
      </c>
      <c r="Y6462" t="inlineStr">
        <is>
          <t>cbce15e9-8b50-454f-825f-a3feaeb3ecd4</t>
        </is>
      </c>
      <c r="Z6462" t="inlineStr">
        <is>
          <t>Nicholas Shore ((N/A) C)</t>
        </is>
      </c>
    </row>
    <row r="6463">
      <c r="A6463" t="inlineStr">
        <is>
          <t>Nicholas Tremblay</t>
        </is>
      </c>
      <c r="B6463" t="inlineStr">
        <is>
          <t>BOS</t>
        </is>
      </c>
      <c r="C6463" t="inlineStr">
        <is>
          <t>C</t>
        </is>
      </c>
      <c r="D6463" t="inlineStr">
        <is>
          <t>F</t>
        </is>
      </c>
      <c r="E6463" t="n">
        <v>38</v>
      </c>
      <c r="F6463" t="inlineStr">
        <is>
          <t>FA</t>
        </is>
      </c>
      <c r="G6463" t="inlineStr">
        <is>
          <t>FA</t>
        </is>
      </c>
      <c r="H6463" s="30" t="n">
        <v>1</v>
      </c>
      <c r="I6463" s="31" t="n">
        <v>0</v>
      </c>
      <c r="J6463" s="31" t="n"/>
      <c r="K6463" s="31" t="n">
        <v>0</v>
      </c>
      <c r="L6463" s="32" t="n"/>
      <c r="M6463" s="31" t="n">
        <v>0</v>
      </c>
      <c r="N6463" s="31" t="n">
        <v>0</v>
      </c>
      <c r="O6463" s="31" t="n"/>
      <c r="P6463" s="31" t="n"/>
      <c r="Q6463" s="31" t="n">
        <v>0</v>
      </c>
      <c r="R6463" s="31" t="n"/>
      <c r="S6463" s="32" t="n"/>
      <c r="T6463" s="32" t="n"/>
      <c r="V6463" t="inlineStr">
        <is>
          <t>01n83</t>
        </is>
      </c>
      <c r="Z6463" t="inlineStr">
        <is>
          <t>Nicholas Tremblay (BOS C)</t>
        </is>
      </c>
    </row>
    <row r="6464">
      <c r="A6464" t="inlineStr">
        <is>
          <t>Nicholas VanTassell</t>
        </is>
      </c>
      <c r="B6464" t="inlineStr">
        <is>
          <t>OTT</t>
        </is>
      </c>
      <c r="C6464" t="inlineStr">
        <is>
          <t>RW</t>
        </is>
      </c>
      <c r="D6464" t="inlineStr">
        <is>
          <t>F</t>
        </is>
      </c>
      <c r="E6464" t="n">
        <v>22</v>
      </c>
      <c r="F6464" t="inlineStr">
        <is>
          <t>FA</t>
        </is>
      </c>
      <c r="G6464" t="inlineStr">
        <is>
          <t>FA</t>
        </is>
      </c>
      <c r="H6464" s="30" t="n">
        <v>1</v>
      </c>
      <c r="I6464" s="31" t="n">
        <v>0</v>
      </c>
      <c r="J6464" s="31" t="n"/>
      <c r="K6464" s="31" t="n">
        <v>0</v>
      </c>
      <c r="L6464" s="32" t="n"/>
      <c r="M6464" s="31" t="n">
        <v>0</v>
      </c>
      <c r="N6464" s="31" t="n">
        <v>0</v>
      </c>
      <c r="O6464" s="31" t="n"/>
      <c r="P6464" s="31" t="n"/>
      <c r="Q6464" s="31" t="n">
        <v>0</v>
      </c>
      <c r="R6464" s="31" t="n"/>
      <c r="S6464" s="32" t="n"/>
      <c r="T6464" s="32" t="n"/>
      <c r="V6464" t="inlineStr">
        <is>
          <t>06clc</t>
        </is>
      </c>
      <c r="Y6464" t="inlineStr">
        <is>
          <t>74f8a48f-7e50-4d2e-b5ab-b177054a6cc3</t>
        </is>
      </c>
      <c r="Z6464" t="inlineStr">
        <is>
          <t>Nicholas VanTassell (OTT RW)</t>
        </is>
      </c>
    </row>
    <row r="6465">
      <c r="A6465" t="inlineStr">
        <is>
          <t>Nicholas Walters</t>
        </is>
      </c>
      <c r="B6465" t="inlineStr">
        <is>
          <t>STL</t>
        </is>
      </c>
      <c r="C6465" t="inlineStr">
        <is>
          <t>D</t>
        </is>
      </c>
      <c r="D6465" t="inlineStr">
        <is>
          <t>D</t>
        </is>
      </c>
      <c r="E6465" t="n">
        <v>32</v>
      </c>
      <c r="F6465" t="inlineStr">
        <is>
          <t>FA</t>
        </is>
      </c>
      <c r="G6465" t="inlineStr">
        <is>
          <t>FA</t>
        </is>
      </c>
      <c r="H6465" s="30" t="n">
        <v>1</v>
      </c>
      <c r="I6465" s="31" t="n">
        <v>0</v>
      </c>
      <c r="J6465" s="31" t="n"/>
      <c r="K6465" s="31" t="n">
        <v>0</v>
      </c>
      <c r="L6465" s="32" t="n"/>
      <c r="M6465" s="31" t="n">
        <v>0</v>
      </c>
      <c r="N6465" s="31" t="n">
        <v>0</v>
      </c>
      <c r="O6465" s="31" t="n"/>
      <c r="P6465" s="31" t="n"/>
      <c r="Q6465" s="31" t="n">
        <v>0</v>
      </c>
      <c r="R6465" s="31" t="n"/>
      <c r="S6465" s="32" t="n"/>
      <c r="T6465" s="32" t="n"/>
      <c r="V6465" t="inlineStr">
        <is>
          <t>02o7i</t>
        </is>
      </c>
      <c r="Z6465" t="inlineStr">
        <is>
          <t>Nicholas Walters (STL D)</t>
        </is>
      </c>
    </row>
    <row r="6466">
      <c r="A6466" t="inlineStr">
        <is>
          <t>Nick Abruzzese</t>
        </is>
      </c>
      <c r="B6466" t="inlineStr">
        <is>
          <t>TBL</t>
        </is>
      </c>
      <c r="C6466" t="inlineStr">
        <is>
          <t>C</t>
        </is>
      </c>
      <c r="D6466" t="inlineStr">
        <is>
          <t>F</t>
        </is>
      </c>
      <c r="E6466" t="n">
        <v>27</v>
      </c>
      <c r="F6466" t="inlineStr">
        <is>
          <t>FA</t>
        </is>
      </c>
      <c r="G6466" t="inlineStr">
        <is>
          <t>FA</t>
        </is>
      </c>
      <c r="H6466" s="30" t="n">
        <v>850000</v>
      </c>
      <c r="I6466" s="31" t="n">
        <v>0</v>
      </c>
      <c r="J6466" s="31" t="n"/>
      <c r="K6466" s="31" t="n">
        <v>0</v>
      </c>
      <c r="L6466" s="32" t="n"/>
      <c r="M6466" s="31" t="n">
        <v>0</v>
      </c>
      <c r="N6466" s="31" t="n">
        <v>0</v>
      </c>
      <c r="O6466" s="31" t="n"/>
      <c r="P6466" s="31" t="n"/>
      <c r="Q6466" s="31" t="n">
        <v>0</v>
      </c>
      <c r="R6466" s="31" t="n"/>
      <c r="S6466" s="32" t="n"/>
      <c r="T6466" s="32" t="n"/>
      <c r="V6466" t="inlineStr">
        <is>
          <t>050nl</t>
        </is>
      </c>
      <c r="W6466" t="n">
        <v>6183</v>
      </c>
      <c r="Y6466" t="inlineStr">
        <is>
          <t>03ac52b5-d33d-4d88-916e-b80279867eec</t>
        </is>
      </c>
      <c r="Z6466" t="inlineStr">
        <is>
          <t>Nick Abruzzese (TBL C)</t>
        </is>
      </c>
    </row>
    <row r="6467">
      <c r="A6467" t="inlineStr">
        <is>
          <t>Nick Bailen</t>
        </is>
      </c>
      <c r="B6467" t="inlineStr">
        <is>
          <t>(N/A)</t>
        </is>
      </c>
      <c r="C6467" t="inlineStr">
        <is>
          <t>D</t>
        </is>
      </c>
      <c r="D6467" t="inlineStr">
        <is>
          <t>D</t>
        </is>
      </c>
      <c r="E6467" t="n">
        <v>36</v>
      </c>
      <c r="F6467" t="inlineStr">
        <is>
          <t>FA</t>
        </is>
      </c>
      <c r="G6467" t="inlineStr">
        <is>
          <t>FA</t>
        </is>
      </c>
      <c r="H6467" s="30" t="n">
        <v>1</v>
      </c>
      <c r="I6467" s="31" t="n">
        <v>0</v>
      </c>
      <c r="J6467" s="31" t="n"/>
      <c r="K6467" s="31" t="n">
        <v>0</v>
      </c>
      <c r="L6467" s="32" t="n"/>
      <c r="M6467" s="31" t="n">
        <v>0</v>
      </c>
      <c r="N6467" s="31" t="n">
        <v>0</v>
      </c>
      <c r="O6467" s="31" t="n"/>
      <c r="P6467" s="31" t="n"/>
      <c r="Q6467" s="31" t="n">
        <v>0</v>
      </c>
      <c r="R6467" s="31" t="n"/>
      <c r="S6467" s="32" t="n"/>
      <c r="T6467" s="32" t="n"/>
      <c r="V6467" t="inlineStr">
        <is>
          <t>03hfh</t>
        </is>
      </c>
      <c r="Z6467" t="inlineStr">
        <is>
          <t>Nick Bailen ((N/A) D)</t>
        </is>
      </c>
    </row>
    <row r="6468">
      <c r="A6468" t="inlineStr">
        <is>
          <t>Nick Betz</t>
        </is>
      </c>
      <c r="B6468" t="inlineStr">
        <is>
          <t>(N/A)</t>
        </is>
      </c>
      <c r="C6468" t="inlineStr">
        <is>
          <t>RW</t>
        </is>
      </c>
      <c r="D6468" t="inlineStr">
        <is>
          <t>F</t>
        </is>
      </c>
      <c r="E6468" t="n">
        <v>31</v>
      </c>
      <c r="F6468" t="inlineStr">
        <is>
          <t>FA</t>
        </is>
      </c>
      <c r="G6468" t="inlineStr">
        <is>
          <t>FA</t>
        </is>
      </c>
      <c r="H6468" s="30" t="n">
        <v>1</v>
      </c>
      <c r="I6468" s="31" t="n">
        <v>0</v>
      </c>
      <c r="J6468" s="31" t="n"/>
      <c r="K6468" s="31" t="n">
        <v>0</v>
      </c>
      <c r="L6468" s="32" t="n"/>
      <c r="M6468" s="31" t="n">
        <v>0</v>
      </c>
      <c r="N6468" s="31" t="n">
        <v>0</v>
      </c>
      <c r="O6468" s="31" t="n"/>
      <c r="P6468" s="31" t="n"/>
      <c r="Q6468" s="31" t="n">
        <v>0</v>
      </c>
      <c r="R6468" s="31" t="n"/>
      <c r="S6468" s="32" t="n"/>
      <c r="T6468" s="32" t="n"/>
      <c r="V6468" t="inlineStr">
        <is>
          <t>03wkt</t>
        </is>
      </c>
      <c r="X6468" t="n">
        <v>6978</v>
      </c>
      <c r="Z6468" t="inlineStr">
        <is>
          <t>Nick Betz ((N/A) RW)</t>
        </is>
      </c>
    </row>
    <row r="6469">
      <c r="A6469" t="inlineStr">
        <is>
          <t>Nick Bogas</t>
        </is>
      </c>
      <c r="B6469" t="inlineStr">
        <is>
          <t>STL</t>
        </is>
      </c>
      <c r="C6469" t="inlineStr">
        <is>
          <t>D</t>
        </is>
      </c>
      <c r="D6469" t="inlineStr">
        <is>
          <t>D</t>
        </is>
      </c>
      <c r="E6469" t="n">
        <v>18</v>
      </c>
      <c r="F6469" t="inlineStr">
        <is>
          <t>FA</t>
        </is>
      </c>
      <c r="G6469" t="inlineStr">
        <is>
          <t>FA</t>
        </is>
      </c>
      <c r="H6469" s="30" t="n">
        <v>1</v>
      </c>
      <c r="I6469" s="31" t="n">
        <v>0</v>
      </c>
      <c r="J6469" s="31" t="n"/>
      <c r="K6469" s="31" t="n">
        <v>0</v>
      </c>
      <c r="L6469" s="32" t="n"/>
      <c r="M6469" s="31" t="n">
        <v>0</v>
      </c>
      <c r="N6469" s="31" t="n">
        <v>0</v>
      </c>
      <c r="O6469" s="31" t="n"/>
      <c r="P6469" s="31" t="n"/>
      <c r="Q6469" s="31" t="n">
        <v>0</v>
      </c>
      <c r="R6469" s="31" t="n"/>
      <c r="S6469" s="32" t="n"/>
      <c r="T6469" s="32" t="n"/>
      <c r="V6469" t="inlineStr">
        <is>
          <t>076x5</t>
        </is>
      </c>
      <c r="Y6469" t="inlineStr">
        <is>
          <t>0c129e1b-8d6e-44f1-bb3a-ba790be6dcb9</t>
        </is>
      </c>
      <c r="Z6469" t="inlineStr">
        <is>
          <t>Nick Bogas (STL D)</t>
        </is>
      </c>
    </row>
    <row r="6470">
      <c r="A6470" t="inlineStr">
        <is>
          <t>Nick Bonino</t>
        </is>
      </c>
      <c r="B6470" t="inlineStr">
        <is>
          <t>NYR</t>
        </is>
      </c>
      <c r="C6470" t="inlineStr">
        <is>
          <t>C</t>
        </is>
      </c>
      <c r="D6470" t="inlineStr">
        <is>
          <t>F</t>
        </is>
      </c>
      <c r="E6470" t="n">
        <v>38</v>
      </c>
      <c r="F6470" t="inlineStr">
        <is>
          <t>FA</t>
        </is>
      </c>
      <c r="G6470" t="inlineStr">
        <is>
          <t>FA</t>
        </is>
      </c>
      <c r="H6470" s="30" t="n">
        <v>1</v>
      </c>
      <c r="I6470" s="31" t="n">
        <v>0</v>
      </c>
      <c r="J6470" s="31" t="n"/>
      <c r="K6470" s="31" t="n">
        <v>0</v>
      </c>
      <c r="L6470" s="32" t="n"/>
      <c r="M6470" s="31" t="n">
        <v>0</v>
      </c>
      <c r="N6470" s="31" t="n">
        <v>0</v>
      </c>
      <c r="O6470" s="31" t="n"/>
      <c r="P6470" s="31" t="n"/>
      <c r="Q6470" s="31" t="n">
        <v>0</v>
      </c>
      <c r="R6470" s="31" t="n"/>
      <c r="S6470" s="32" t="n"/>
      <c r="T6470" s="32" t="n"/>
      <c r="V6470" t="inlineStr">
        <is>
          <t>01sxt</t>
        </is>
      </c>
      <c r="W6470" t="n">
        <v>3449</v>
      </c>
      <c r="X6470" t="n">
        <v>4838</v>
      </c>
      <c r="Y6470" t="inlineStr">
        <is>
          <t>43697641-0f24-11e2-8525-18a905767e44</t>
        </is>
      </c>
      <c r="Z6470" t="inlineStr">
        <is>
          <t>Nick Bonino (NYR C)</t>
        </is>
      </c>
    </row>
    <row r="6471">
      <c r="A6471" t="inlineStr">
        <is>
          <t>Nick Campoli</t>
        </is>
      </c>
      <c r="B6471" t="inlineStr">
        <is>
          <t>VGK</t>
        </is>
      </c>
      <c r="C6471" t="inlineStr">
        <is>
          <t>C</t>
        </is>
      </c>
      <c r="D6471" t="inlineStr">
        <is>
          <t>F</t>
        </is>
      </c>
      <c r="E6471" t="n">
        <v>27</v>
      </c>
      <c r="F6471" t="inlineStr">
        <is>
          <t>FA</t>
        </is>
      </c>
      <c r="G6471" t="inlineStr">
        <is>
          <t>FA</t>
        </is>
      </c>
      <c r="H6471" s="30" t="n">
        <v>1</v>
      </c>
      <c r="I6471" s="31" t="n">
        <v>0</v>
      </c>
      <c r="J6471" s="31" t="n"/>
      <c r="K6471" s="31" t="n">
        <v>0</v>
      </c>
      <c r="L6471" s="32" t="n"/>
      <c r="M6471" s="31" t="n">
        <v>0</v>
      </c>
      <c r="N6471" s="31" t="n">
        <v>0</v>
      </c>
      <c r="O6471" s="31" t="n"/>
      <c r="P6471" s="31" t="n"/>
      <c r="Q6471" s="31" t="n">
        <v>0</v>
      </c>
      <c r="R6471" s="31" t="n"/>
      <c r="S6471" s="32" t="n"/>
      <c r="T6471" s="32" t="n"/>
      <c r="V6471" t="inlineStr">
        <is>
          <t>04f7l</t>
        </is>
      </c>
      <c r="X6471" t="n">
        <v>7673</v>
      </c>
      <c r="Z6471" t="inlineStr">
        <is>
          <t>Nick Campoli (VGK C)</t>
        </is>
      </c>
    </row>
    <row r="6472">
      <c r="A6472" t="inlineStr">
        <is>
          <t>Nick Capone</t>
        </is>
      </c>
      <c r="B6472" t="inlineStr">
        <is>
          <t>PHI</t>
        </is>
      </c>
      <c r="C6472" t="inlineStr">
        <is>
          <t>C</t>
        </is>
      </c>
      <c r="D6472" t="inlineStr">
        <is>
          <t>F</t>
        </is>
      </c>
      <c r="E6472" t="n">
        <v>24</v>
      </c>
      <c r="F6472" t="inlineStr">
        <is>
          <t>FA</t>
        </is>
      </c>
      <c r="G6472" t="inlineStr">
        <is>
          <t>FA</t>
        </is>
      </c>
      <c r="H6472" s="30" t="n">
        <v>1</v>
      </c>
      <c r="I6472" s="31" t="n">
        <v>0</v>
      </c>
      <c r="J6472" s="31" t="n"/>
      <c r="K6472" s="31" t="n">
        <v>0</v>
      </c>
      <c r="L6472" s="32" t="n"/>
      <c r="M6472" s="31" t="n">
        <v>0</v>
      </c>
      <c r="N6472" s="31" t="n">
        <v>0</v>
      </c>
      <c r="O6472" s="31" t="n"/>
      <c r="P6472" s="31" t="n"/>
      <c r="Q6472" s="31" t="n">
        <v>0</v>
      </c>
      <c r="R6472" s="31" t="n"/>
      <c r="S6472" s="32" t="n"/>
      <c r="T6472" s="32" t="n"/>
      <c r="V6472" t="inlineStr">
        <is>
          <t>05oxy</t>
        </is>
      </c>
      <c r="Y6472" t="inlineStr">
        <is>
          <t>69c793a2-dafe-4501-8ec0-9803cf5e5009</t>
        </is>
      </c>
      <c r="Z6472" t="inlineStr">
        <is>
          <t>Nick Capone (PHI C)</t>
        </is>
      </c>
    </row>
    <row r="6473">
      <c r="A6473" t="inlineStr">
        <is>
          <t>Nick Chenard</t>
        </is>
      </c>
      <c r="B6473" t="inlineStr">
        <is>
          <t>TOR</t>
        </is>
      </c>
      <c r="C6473" t="inlineStr">
        <is>
          <t>G</t>
        </is>
      </c>
      <c r="D6473" t="inlineStr">
        <is>
          <t>G</t>
        </is>
      </c>
      <c r="E6473" t="n">
        <v>24</v>
      </c>
      <c r="F6473" t="inlineStr">
        <is>
          <t>FA</t>
        </is>
      </c>
      <c r="G6473" t="inlineStr">
        <is>
          <t>FA</t>
        </is>
      </c>
      <c r="H6473" s="30" t="n">
        <v>1</v>
      </c>
      <c r="I6473" s="31" t="n">
        <v>0</v>
      </c>
      <c r="J6473" s="31" t="n"/>
      <c r="K6473" s="31" t="n">
        <v>0</v>
      </c>
      <c r="L6473" s="32" t="n"/>
      <c r="M6473" s="31" t="n">
        <v>0</v>
      </c>
      <c r="N6473" s="31" t="n">
        <v>0</v>
      </c>
      <c r="O6473" s="31" t="n"/>
      <c r="P6473" s="31" t="n"/>
      <c r="Q6473" s="31" t="n">
        <v>0</v>
      </c>
      <c r="R6473" s="31" t="n"/>
      <c r="S6473" s="32" t="n"/>
      <c r="T6473" s="32" t="n"/>
      <c r="V6473" t="inlineStr">
        <is>
          <t>06awb</t>
        </is>
      </c>
      <c r="W6473" t="n">
        <v>6896</v>
      </c>
      <c r="Y6473" t="inlineStr">
        <is>
          <t>42dfee95-6da4-4864-86ce-cc8aadfe4961</t>
        </is>
      </c>
      <c r="Z6473" t="inlineStr">
        <is>
          <t>Nick Chenard (TOR G)</t>
        </is>
      </c>
    </row>
    <row r="6474">
      <c r="A6474" t="inlineStr">
        <is>
          <t>Nick Cicek</t>
        </is>
      </c>
      <c r="B6474" t="inlineStr">
        <is>
          <t>CGY</t>
        </is>
      </c>
      <c r="C6474" t="inlineStr">
        <is>
          <t>D</t>
        </is>
      </c>
      <c r="D6474" t="inlineStr">
        <is>
          <t>D</t>
        </is>
      </c>
      <c r="E6474" t="n">
        <v>26</v>
      </c>
      <c r="F6474" t="inlineStr">
        <is>
          <t>FA</t>
        </is>
      </c>
      <c r="G6474" t="inlineStr">
        <is>
          <t>FA</t>
        </is>
      </c>
      <c r="H6474" s="30" t="n">
        <v>775000</v>
      </c>
      <c r="I6474" s="31" t="n">
        <v>0</v>
      </c>
      <c r="J6474" s="31" t="n"/>
      <c r="K6474" s="31" t="n">
        <v>0</v>
      </c>
      <c r="L6474" s="32" t="n"/>
      <c r="M6474" s="31" t="n">
        <v>0</v>
      </c>
      <c r="N6474" s="31" t="n">
        <v>0</v>
      </c>
      <c r="O6474" s="31" t="n"/>
      <c r="P6474" s="31" t="n"/>
      <c r="Q6474" s="31" t="n">
        <v>0</v>
      </c>
      <c r="R6474" s="31" t="n"/>
      <c r="S6474" s="32" t="n"/>
      <c r="T6474" s="32" t="n"/>
      <c r="V6474" t="inlineStr">
        <is>
          <t>05xw7</t>
        </is>
      </c>
      <c r="W6474" t="n">
        <v>6647</v>
      </c>
      <c r="Y6474" t="inlineStr">
        <is>
          <t>212604d9-c7f2-4a0f-bde5-c293fc5c59b7</t>
        </is>
      </c>
      <c r="Z6474" t="inlineStr">
        <is>
          <t>Nick Cicek (CGY D)</t>
        </is>
      </c>
    </row>
    <row r="6475">
      <c r="A6475" t="inlineStr">
        <is>
          <t>Nick Crawford</t>
        </is>
      </c>
      <c r="B6475" t="inlineStr">
        <is>
          <t>(N/A)</t>
        </is>
      </c>
      <c r="C6475" t="inlineStr">
        <is>
          <t>D</t>
        </is>
      </c>
      <c r="D6475" t="inlineStr">
        <is>
          <t>D</t>
        </is>
      </c>
      <c r="E6475" t="n">
        <v>36</v>
      </c>
      <c r="F6475" t="inlineStr">
        <is>
          <t>FA</t>
        </is>
      </c>
      <c r="G6475" t="inlineStr">
        <is>
          <t>FA</t>
        </is>
      </c>
      <c r="H6475" s="30" t="n">
        <v>1</v>
      </c>
      <c r="I6475" s="31" t="n">
        <v>0</v>
      </c>
      <c r="J6475" s="31" t="n"/>
      <c r="K6475" s="31" t="n">
        <v>0</v>
      </c>
      <c r="L6475" s="32" t="n"/>
      <c r="M6475" s="31" t="n">
        <v>0</v>
      </c>
      <c r="N6475" s="31" t="n">
        <v>0</v>
      </c>
      <c r="O6475" s="31" t="n"/>
      <c r="P6475" s="31" t="n"/>
      <c r="Q6475" s="31" t="n">
        <v>0</v>
      </c>
      <c r="R6475" s="31" t="n"/>
      <c r="S6475" s="32" t="n"/>
      <c r="T6475" s="32" t="n"/>
      <c r="V6475" t="inlineStr">
        <is>
          <t>01ucy</t>
        </is>
      </c>
      <c r="W6475" t="n">
        <v>3482</v>
      </c>
      <c r="X6475" t="n">
        <v>4904</v>
      </c>
      <c r="Z6475" t="inlineStr">
        <is>
          <t>Nick Crawford ((N/A) D)</t>
        </is>
      </c>
    </row>
    <row r="6476">
      <c r="A6476" t="inlineStr">
        <is>
          <t>Nick D'Agostino</t>
        </is>
      </c>
      <c r="B6476" t="inlineStr">
        <is>
          <t>(N/A)</t>
        </is>
      </c>
      <c r="C6476" t="inlineStr">
        <is>
          <t>D</t>
        </is>
      </c>
      <c r="D6476" t="inlineStr">
        <is>
          <t>D</t>
        </is>
      </c>
      <c r="E6476" t="n">
        <v>36</v>
      </c>
      <c r="F6476" t="inlineStr">
        <is>
          <t>FA</t>
        </is>
      </c>
      <c r="G6476" t="inlineStr">
        <is>
          <t>FA</t>
        </is>
      </c>
      <c r="H6476" s="30" t="n">
        <v>1</v>
      </c>
      <c r="I6476" s="31" t="n">
        <v>0</v>
      </c>
      <c r="J6476" s="31" t="n"/>
      <c r="K6476" s="31" t="n">
        <v>0</v>
      </c>
      <c r="L6476" s="32" t="n"/>
      <c r="M6476" s="31" t="n">
        <v>0</v>
      </c>
      <c r="N6476" s="31" t="n">
        <v>0</v>
      </c>
      <c r="O6476" s="31" t="n"/>
      <c r="P6476" s="31" t="n"/>
      <c r="Q6476" s="31" t="n">
        <v>0</v>
      </c>
      <c r="R6476" s="31" t="n"/>
      <c r="S6476" s="32" t="n"/>
      <c r="T6476" s="32" t="n"/>
      <c r="V6476" t="inlineStr">
        <is>
          <t>02ye0</t>
        </is>
      </c>
      <c r="X6476" t="n">
        <v>5960</v>
      </c>
      <c r="Z6476" t="inlineStr">
        <is>
          <t>Nick D'Agostino ((N/A) D)</t>
        </is>
      </c>
    </row>
    <row r="6477">
      <c r="A6477" t="inlineStr">
        <is>
          <t>Nick DeGrazia</t>
        </is>
      </c>
      <c r="B6477" t="inlineStr">
        <is>
          <t>(N/A)</t>
        </is>
      </c>
      <c r="C6477" t="inlineStr">
        <is>
          <t>C</t>
        </is>
      </c>
      <c r="D6477" t="inlineStr">
        <is>
          <t>F</t>
        </is>
      </c>
      <c r="E6477" t="n">
        <v>23</v>
      </c>
      <c r="F6477" t="inlineStr">
        <is>
          <t>FA</t>
        </is>
      </c>
      <c r="G6477" t="inlineStr">
        <is>
          <t>FA</t>
        </is>
      </c>
      <c r="H6477" s="30" t="n">
        <v>1</v>
      </c>
      <c r="I6477" s="31" t="n">
        <v>0</v>
      </c>
      <c r="J6477" s="31" t="n"/>
      <c r="K6477" s="31" t="n">
        <v>0</v>
      </c>
      <c r="L6477" s="32" t="n"/>
      <c r="M6477" s="31" t="n">
        <v>0</v>
      </c>
      <c r="N6477" s="31" t="n">
        <v>0</v>
      </c>
      <c r="O6477" s="31" t="n"/>
      <c r="P6477" s="31" t="n"/>
      <c r="Q6477" s="31" t="n">
        <v>0</v>
      </c>
      <c r="R6477" s="31" t="n"/>
      <c r="S6477" s="32" t="n"/>
      <c r="T6477" s="32" t="n"/>
      <c r="V6477" t="inlineStr">
        <is>
          <t>05uw7</t>
        </is>
      </c>
      <c r="Z6477" t="inlineStr">
        <is>
          <t>Nick DeGrazia ((N/A) C)</t>
        </is>
      </c>
    </row>
    <row r="6478">
      <c r="A6478" t="inlineStr">
        <is>
          <t>Nick Dodge</t>
        </is>
      </c>
      <c r="B6478" t="inlineStr">
        <is>
          <t>(N/A)</t>
        </is>
      </c>
      <c r="C6478" t="inlineStr">
        <is>
          <t>RW</t>
        </is>
      </c>
      <c r="D6478" t="inlineStr">
        <is>
          <t>F</t>
        </is>
      </c>
      <c r="E6478" t="n">
        <v>40</v>
      </c>
      <c r="F6478" t="inlineStr">
        <is>
          <t>FA</t>
        </is>
      </c>
      <c r="G6478" t="inlineStr">
        <is>
          <t>FA</t>
        </is>
      </c>
      <c r="H6478" s="30" t="n">
        <v>1</v>
      </c>
      <c r="I6478" s="31" t="n">
        <v>0</v>
      </c>
      <c r="J6478" s="31" t="n"/>
      <c r="K6478" s="31" t="n">
        <v>0</v>
      </c>
      <c r="L6478" s="32" t="n"/>
      <c r="M6478" s="31" t="n">
        <v>0</v>
      </c>
      <c r="N6478" s="31" t="n">
        <v>0</v>
      </c>
      <c r="O6478" s="31" t="n"/>
      <c r="P6478" s="31" t="n"/>
      <c r="Q6478" s="31" t="n">
        <v>0</v>
      </c>
      <c r="R6478" s="31" t="n"/>
      <c r="S6478" s="32" t="n"/>
      <c r="T6478" s="32" t="n"/>
      <c r="V6478" t="inlineStr">
        <is>
          <t>00590</t>
        </is>
      </c>
      <c r="W6478" t="n">
        <v>3597</v>
      </c>
      <c r="X6478" t="n">
        <v>4416</v>
      </c>
      <c r="Z6478" t="inlineStr">
        <is>
          <t>Nick Dodge ((N/A) RW)</t>
        </is>
      </c>
    </row>
    <row r="6479">
      <c r="A6479" t="inlineStr">
        <is>
          <t>Nick Drazenovic</t>
        </is>
      </c>
      <c r="B6479" t="inlineStr">
        <is>
          <t>(N/A)</t>
        </is>
      </c>
      <c r="C6479" t="inlineStr">
        <is>
          <t>C</t>
        </is>
      </c>
      <c r="D6479" t="inlineStr">
        <is>
          <t>F</t>
        </is>
      </c>
      <c r="E6479" t="n">
        <v>39</v>
      </c>
      <c r="F6479" t="inlineStr">
        <is>
          <t>FA</t>
        </is>
      </c>
      <c r="G6479" t="inlineStr">
        <is>
          <t>FA</t>
        </is>
      </c>
      <c r="H6479" s="30" t="n">
        <v>1</v>
      </c>
      <c r="I6479" s="31" t="n">
        <v>0</v>
      </c>
      <c r="J6479" s="31" t="n"/>
      <c r="K6479" s="31" t="n">
        <v>0</v>
      </c>
      <c r="L6479" s="32" t="n"/>
      <c r="M6479" s="31" t="n">
        <v>0</v>
      </c>
      <c r="N6479" s="31" t="n">
        <v>0</v>
      </c>
      <c r="O6479" s="31" t="n"/>
      <c r="P6479" s="31" t="n"/>
      <c r="Q6479" s="31" t="n">
        <v>0</v>
      </c>
      <c r="R6479" s="31" t="n"/>
      <c r="S6479" s="32" t="n"/>
      <c r="T6479" s="32" t="n"/>
      <c r="V6479" t="inlineStr">
        <is>
          <t>004mt</t>
        </is>
      </c>
      <c r="W6479" t="n">
        <v>3601</v>
      </c>
      <c r="X6479" t="n">
        <v>4184</v>
      </c>
      <c r="Z6479" t="inlineStr">
        <is>
          <t>Nick Drazenovic ((N/A) C)</t>
        </is>
      </c>
    </row>
    <row r="6480">
      <c r="A6480" t="inlineStr">
        <is>
          <t>Nick Ebert</t>
        </is>
      </c>
      <c r="B6480" t="inlineStr">
        <is>
          <t>(N/A)</t>
        </is>
      </c>
      <c r="C6480" t="inlineStr">
        <is>
          <t>D</t>
        </is>
      </c>
      <c r="D6480" t="inlineStr">
        <is>
          <t>D</t>
        </is>
      </c>
      <c r="E6480" t="n">
        <v>32</v>
      </c>
      <c r="F6480" t="inlineStr">
        <is>
          <t>FA</t>
        </is>
      </c>
      <c r="G6480" t="inlineStr">
        <is>
          <t>FA</t>
        </is>
      </c>
      <c r="H6480" s="30" t="n">
        <v>1</v>
      </c>
      <c r="I6480" s="31" t="n">
        <v>0</v>
      </c>
      <c r="J6480" s="31" t="n"/>
      <c r="K6480" s="31" t="n">
        <v>0</v>
      </c>
      <c r="L6480" s="32" t="n"/>
      <c r="M6480" s="31" t="n">
        <v>0</v>
      </c>
      <c r="N6480" s="31" t="n">
        <v>0</v>
      </c>
      <c r="O6480" s="31" t="n"/>
      <c r="P6480" s="31" t="n"/>
      <c r="Q6480" s="31" t="n">
        <v>0</v>
      </c>
      <c r="R6480" s="31" t="n"/>
      <c r="S6480" s="32" t="n"/>
      <c r="T6480" s="32" t="n"/>
      <c r="V6480" t="inlineStr">
        <is>
          <t>0243c</t>
        </is>
      </c>
      <c r="W6480" t="n">
        <v>4028</v>
      </c>
      <c r="X6480" t="n">
        <v>5900</v>
      </c>
      <c r="Z6480" t="inlineStr">
        <is>
          <t>Nick Ebert ((N/A) D)</t>
        </is>
      </c>
    </row>
    <row r="6481">
      <c r="A6481" t="inlineStr">
        <is>
          <t>Nick Ellis</t>
        </is>
      </c>
      <c r="B6481" t="inlineStr">
        <is>
          <t>(N/A)</t>
        </is>
      </c>
      <c r="C6481" t="inlineStr">
        <is>
          <t>G</t>
        </is>
      </c>
      <c r="D6481" t="inlineStr">
        <is>
          <t>G</t>
        </is>
      </c>
      <c r="E6481" t="n">
        <v>32</v>
      </c>
      <c r="F6481" t="inlineStr">
        <is>
          <t>FA</t>
        </is>
      </c>
      <c r="G6481" t="inlineStr">
        <is>
          <t>FA</t>
        </is>
      </c>
      <c r="H6481" s="30" t="n">
        <v>1</v>
      </c>
      <c r="I6481" s="31" t="n">
        <v>0</v>
      </c>
      <c r="J6481" s="31" t="n"/>
      <c r="K6481" s="31" t="n">
        <v>0</v>
      </c>
      <c r="L6481" s="32" t="n"/>
      <c r="M6481" s="31" t="n">
        <v>0</v>
      </c>
      <c r="N6481" s="31" t="n">
        <v>0</v>
      </c>
      <c r="O6481" s="31" t="n"/>
      <c r="P6481" s="31" t="n"/>
      <c r="Q6481" s="31" t="n">
        <v>0</v>
      </c>
      <c r="R6481" s="31" t="n"/>
      <c r="S6481" s="32" t="n"/>
      <c r="T6481" s="32" t="n"/>
      <c r="V6481" t="inlineStr">
        <is>
          <t>03yk2</t>
        </is>
      </c>
      <c r="W6481" t="n">
        <v>5383</v>
      </c>
      <c r="X6481" t="n">
        <v>7090</v>
      </c>
      <c r="Z6481" t="inlineStr">
        <is>
          <t>Nick Ellis ((N/A) G)</t>
        </is>
      </c>
    </row>
    <row r="6482">
      <c r="A6482" t="inlineStr">
        <is>
          <t>Nick Halloran</t>
        </is>
      </c>
      <c r="B6482" t="inlineStr">
        <is>
          <t>(N/A)</t>
        </is>
      </c>
      <c r="C6482" t="inlineStr">
        <is>
          <t>C</t>
        </is>
      </c>
      <c r="D6482" t="inlineStr">
        <is>
          <t>F</t>
        </is>
      </c>
      <c r="E6482" t="n">
        <v>29</v>
      </c>
      <c r="F6482" t="inlineStr">
        <is>
          <t>FA</t>
        </is>
      </c>
      <c r="G6482" t="inlineStr">
        <is>
          <t>FA</t>
        </is>
      </c>
      <c r="H6482" s="30" t="n">
        <v>1</v>
      </c>
      <c r="I6482" s="31" t="n">
        <v>0</v>
      </c>
      <c r="J6482" s="31" t="n"/>
      <c r="K6482" s="31" t="n">
        <v>0</v>
      </c>
      <c r="L6482" s="32" t="n"/>
      <c r="M6482" s="31" t="n">
        <v>0</v>
      </c>
      <c r="N6482" s="31" t="n">
        <v>0</v>
      </c>
      <c r="O6482" s="31" t="n"/>
      <c r="P6482" s="31" t="n"/>
      <c r="Q6482" s="31" t="n">
        <v>0</v>
      </c>
      <c r="R6482" s="31" t="n"/>
      <c r="S6482" s="32" t="n"/>
      <c r="T6482" s="32" t="n"/>
      <c r="V6482" t="inlineStr">
        <is>
          <t>04lo6</t>
        </is>
      </c>
      <c r="Z6482" t="inlineStr">
        <is>
          <t>Nick Halloran ((N/A) C)</t>
        </is>
      </c>
    </row>
    <row r="6483">
      <c r="A6483" t="inlineStr">
        <is>
          <t>Nick Henry</t>
        </is>
      </c>
      <c r="B6483" t="inlineStr">
        <is>
          <t>COL</t>
        </is>
      </c>
      <c r="C6483" t="inlineStr">
        <is>
          <t>RW</t>
        </is>
      </c>
      <c r="D6483" t="inlineStr">
        <is>
          <t>F</t>
        </is>
      </c>
      <c r="E6483" t="n">
        <v>27</v>
      </c>
      <c r="F6483" t="inlineStr">
        <is>
          <t>FA</t>
        </is>
      </c>
      <c r="G6483" t="inlineStr">
        <is>
          <t>FA</t>
        </is>
      </c>
      <c r="H6483" s="30" t="n">
        <v>1</v>
      </c>
      <c r="I6483" s="31" t="n">
        <v>0</v>
      </c>
      <c r="J6483" s="31" t="n"/>
      <c r="K6483" s="31" t="n">
        <v>0</v>
      </c>
      <c r="L6483" s="32" t="n"/>
      <c r="M6483" s="31" t="n">
        <v>0</v>
      </c>
      <c r="N6483" s="31" t="n">
        <v>0</v>
      </c>
      <c r="O6483" s="31" t="n"/>
      <c r="P6483" s="31" t="n"/>
      <c r="Q6483" s="31" t="n">
        <v>0</v>
      </c>
      <c r="R6483" s="31" t="n"/>
      <c r="S6483" s="32" t="n"/>
      <c r="T6483" s="32" t="n"/>
      <c r="V6483" t="inlineStr">
        <is>
          <t>04f1s</t>
        </is>
      </c>
      <c r="W6483" t="n">
        <v>5489</v>
      </c>
      <c r="X6483" t="n">
        <v>7609</v>
      </c>
      <c r="Y6483" t="inlineStr">
        <is>
          <t>5e82c55c-04db-499d-819d-1a20bd540196</t>
        </is>
      </c>
      <c r="Z6483" t="inlineStr">
        <is>
          <t>Nick Henry (COL RW)</t>
        </is>
      </c>
    </row>
    <row r="6484">
      <c r="A6484" t="inlineStr">
        <is>
          <t>Nick Holden</t>
        </is>
      </c>
      <c r="B6484" t="inlineStr">
        <is>
          <t>(N/A)</t>
        </is>
      </c>
      <c r="C6484" t="inlineStr">
        <is>
          <t>D</t>
        </is>
      </c>
      <c r="D6484" t="inlineStr">
        <is>
          <t>D</t>
        </is>
      </c>
      <c r="E6484" t="n">
        <v>39</v>
      </c>
      <c r="F6484" t="inlineStr">
        <is>
          <t>FA</t>
        </is>
      </c>
      <c r="G6484" t="inlineStr">
        <is>
          <t>FA</t>
        </is>
      </c>
      <c r="H6484" s="30" t="n">
        <v>1</v>
      </c>
      <c r="I6484" s="31" t="n">
        <v>0</v>
      </c>
      <c r="J6484" s="31" t="n"/>
      <c r="K6484" s="31" t="n">
        <v>0</v>
      </c>
      <c r="L6484" s="32" t="n"/>
      <c r="M6484" s="31" t="n">
        <v>0</v>
      </c>
      <c r="N6484" s="31" t="n">
        <v>0</v>
      </c>
      <c r="O6484" s="31" t="n"/>
      <c r="P6484" s="31" t="n"/>
      <c r="Q6484" s="31" t="n">
        <v>0</v>
      </c>
      <c r="R6484" s="31" t="n"/>
      <c r="S6484" s="32" t="n"/>
      <c r="T6484" s="32" t="n"/>
      <c r="V6484" t="inlineStr">
        <is>
          <t>0056w</t>
        </is>
      </c>
      <c r="W6484" t="n">
        <v>3141</v>
      </c>
      <c r="X6484" t="n">
        <v>4386</v>
      </c>
      <c r="Y6484" t="inlineStr">
        <is>
          <t>f9158f7d-2d91-47ad-8298-1d4d1eaeaef6</t>
        </is>
      </c>
      <c r="Z6484" t="inlineStr">
        <is>
          <t>Nick Holden ((N/A) D)</t>
        </is>
      </c>
    </row>
    <row r="6485">
      <c r="A6485" t="inlineStr">
        <is>
          <t>Nick Jenny</t>
        </is>
      </c>
      <c r="B6485" t="inlineStr">
        <is>
          <t>(N/A)</t>
        </is>
      </c>
      <c r="C6485" t="inlineStr">
        <is>
          <t>D</t>
        </is>
      </c>
      <c r="D6485" t="inlineStr">
        <is>
          <t>D</t>
        </is>
      </c>
      <c r="E6485" t="n">
        <v>30</v>
      </c>
      <c r="F6485" t="inlineStr">
        <is>
          <t>FA</t>
        </is>
      </c>
      <c r="G6485" t="inlineStr">
        <is>
          <t>FA</t>
        </is>
      </c>
      <c r="H6485" s="30" t="n">
        <v>1</v>
      </c>
      <c r="I6485" s="31" t="n">
        <v>0</v>
      </c>
      <c r="J6485" s="31" t="n"/>
      <c r="K6485" s="31" t="n">
        <v>0</v>
      </c>
      <c r="L6485" s="32" t="n"/>
      <c r="M6485" s="31" t="n">
        <v>0</v>
      </c>
      <c r="N6485" s="31" t="n">
        <v>0</v>
      </c>
      <c r="O6485" s="31" t="n"/>
      <c r="P6485" s="31" t="n"/>
      <c r="Q6485" s="31" t="n">
        <v>0</v>
      </c>
      <c r="R6485" s="31" t="n"/>
      <c r="S6485" s="32" t="n"/>
      <c r="T6485" s="32" t="n"/>
      <c r="V6485" t="inlineStr">
        <is>
          <t>05rgg</t>
        </is>
      </c>
      <c r="Z6485" t="inlineStr">
        <is>
          <t>Nick Jenny ((N/A) D)</t>
        </is>
      </c>
    </row>
    <row r="6486">
      <c r="A6486" t="inlineStr">
        <is>
          <t>Nick Johnson</t>
        </is>
      </c>
      <c r="B6486" t="inlineStr">
        <is>
          <t>(N/A)</t>
        </is>
      </c>
      <c r="C6486" t="inlineStr">
        <is>
          <t>RW</t>
        </is>
      </c>
      <c r="D6486" t="inlineStr">
        <is>
          <t>F</t>
        </is>
      </c>
      <c r="E6486" t="n">
        <v>40</v>
      </c>
      <c r="F6486" t="inlineStr">
        <is>
          <t>FA</t>
        </is>
      </c>
      <c r="G6486" t="inlineStr">
        <is>
          <t>FA</t>
        </is>
      </c>
      <c r="H6486" s="30" t="n">
        <v>1</v>
      </c>
      <c r="I6486" s="31" t="n">
        <v>0</v>
      </c>
      <c r="J6486" s="31" t="n"/>
      <c r="K6486" s="31" t="n">
        <v>0</v>
      </c>
      <c r="L6486" s="32" t="n"/>
      <c r="M6486" s="31" t="n">
        <v>0</v>
      </c>
      <c r="N6486" s="31" t="n">
        <v>0</v>
      </c>
      <c r="O6486" s="31" t="n"/>
      <c r="P6486" s="31" t="n"/>
      <c r="Q6486" s="31" t="n">
        <v>0</v>
      </c>
      <c r="R6486" s="31" t="n"/>
      <c r="S6486" s="32" t="n"/>
      <c r="T6486" s="32" t="n"/>
      <c r="V6486" t="inlineStr">
        <is>
          <t>00570</t>
        </is>
      </c>
      <c r="W6486" t="n">
        <v>3421</v>
      </c>
      <c r="X6486" t="n">
        <v>4387</v>
      </c>
      <c r="Z6486" t="inlineStr">
        <is>
          <t>Nick Johnson ((N/A) RW)</t>
        </is>
      </c>
    </row>
    <row r="6487">
      <c r="A6487" t="inlineStr">
        <is>
          <t>Nick Jones</t>
        </is>
      </c>
      <c r="B6487" t="inlineStr">
        <is>
          <t>(N/A)</t>
        </is>
      </c>
      <c r="C6487" t="inlineStr">
        <is>
          <t>C</t>
        </is>
      </c>
      <c r="D6487" t="inlineStr">
        <is>
          <t>F</t>
        </is>
      </c>
      <c r="E6487" t="n">
        <v>30</v>
      </c>
      <c r="F6487" t="inlineStr">
        <is>
          <t>FA</t>
        </is>
      </c>
      <c r="G6487" t="inlineStr">
        <is>
          <t>FA</t>
        </is>
      </c>
      <c r="H6487" s="30" t="n">
        <v>1</v>
      </c>
      <c r="I6487" s="31" t="n">
        <v>0</v>
      </c>
      <c r="J6487" s="31" t="n"/>
      <c r="K6487" s="31" t="n">
        <v>0</v>
      </c>
      <c r="L6487" s="32" t="n"/>
      <c r="M6487" s="31" t="n">
        <v>0</v>
      </c>
      <c r="N6487" s="31" t="n">
        <v>0</v>
      </c>
      <c r="O6487" s="31" t="n"/>
      <c r="P6487" s="31" t="n"/>
      <c r="Q6487" s="31" t="n">
        <v>0</v>
      </c>
      <c r="R6487" s="31" t="n"/>
      <c r="S6487" s="32" t="n"/>
      <c r="T6487" s="32" t="n"/>
      <c r="V6487" t="inlineStr">
        <is>
          <t>0597z</t>
        </is>
      </c>
      <c r="X6487" t="n">
        <v>8524</v>
      </c>
      <c r="Y6487" t="inlineStr">
        <is>
          <t>2cf87ebb-a296-41b0-89e3-08d50a2791c3</t>
        </is>
      </c>
      <c r="Z6487" t="inlineStr">
        <is>
          <t>Nick Jones ((N/A) C)</t>
        </is>
      </c>
    </row>
    <row r="6488">
      <c r="A6488" t="inlineStr">
        <is>
          <t>Nick Jones</t>
        </is>
      </c>
      <c r="B6488" t="inlineStr">
        <is>
          <t>SJS</t>
        </is>
      </c>
      <c r="C6488" t="inlineStr">
        <is>
          <t>D</t>
        </is>
      </c>
      <c r="D6488" t="inlineStr">
        <is>
          <t>D</t>
        </is>
      </c>
      <c r="E6488" t="n">
        <v>36</v>
      </c>
      <c r="F6488" t="inlineStr">
        <is>
          <t>FA</t>
        </is>
      </c>
      <c r="G6488" t="inlineStr">
        <is>
          <t>FA</t>
        </is>
      </c>
      <c r="H6488" s="30" t="n">
        <v>1</v>
      </c>
      <c r="I6488" s="31" t="n">
        <v>0</v>
      </c>
      <c r="J6488" s="31" t="n"/>
      <c r="K6488" s="31" t="n">
        <v>0</v>
      </c>
      <c r="L6488" s="32" t="n"/>
      <c r="M6488" s="31" t="n">
        <v>0</v>
      </c>
      <c r="N6488" s="31" t="n">
        <v>0</v>
      </c>
      <c r="O6488" s="31" t="n"/>
      <c r="P6488" s="31" t="n"/>
      <c r="Q6488" s="31" t="n">
        <v>0</v>
      </c>
      <c r="R6488" s="31" t="n"/>
      <c r="S6488" s="32" t="n"/>
      <c r="T6488" s="32" t="n"/>
      <c r="V6488" t="inlineStr">
        <is>
          <t>03iy3</t>
        </is>
      </c>
      <c r="X6488" t="n">
        <v>6592</v>
      </c>
      <c r="Z6488" t="inlineStr">
        <is>
          <t>Nick Jones (SJS D)</t>
        </is>
      </c>
    </row>
    <row r="6489">
      <c r="A6489" t="inlineStr">
        <is>
          <t>Nick Kossoff</t>
        </is>
      </c>
      <c r="B6489" t="inlineStr">
        <is>
          <t>(N/A)</t>
        </is>
      </c>
      <c r="C6489" t="inlineStr">
        <is>
          <t>G</t>
        </is>
      </c>
      <c r="D6489" t="inlineStr">
        <is>
          <t>G</t>
        </is>
      </c>
      <c r="E6489" t="n">
        <v>30</v>
      </c>
      <c r="F6489" t="inlineStr">
        <is>
          <t>FA</t>
        </is>
      </c>
      <c r="G6489" t="inlineStr">
        <is>
          <t>FA</t>
        </is>
      </c>
      <c r="H6489" s="30" t="n">
        <v>1</v>
      </c>
      <c r="I6489" s="31" t="n">
        <v>0</v>
      </c>
      <c r="J6489" s="31" t="n"/>
      <c r="K6489" s="31" t="n">
        <v>0</v>
      </c>
      <c r="L6489" s="32" t="n"/>
      <c r="M6489" s="31" t="n">
        <v>0</v>
      </c>
      <c r="N6489" s="31" t="n">
        <v>0</v>
      </c>
      <c r="O6489" s="31" t="n"/>
      <c r="P6489" s="31" t="n"/>
      <c r="Q6489" s="31" t="n">
        <v>0</v>
      </c>
      <c r="R6489" s="31" t="n"/>
      <c r="S6489" s="32" t="n"/>
      <c r="T6489" s="32" t="n"/>
      <c r="V6489" t="inlineStr">
        <is>
          <t>04z1g</t>
        </is>
      </c>
      <c r="Z6489" t="inlineStr">
        <is>
          <t>Nick Kossoff ((N/A) G)</t>
        </is>
      </c>
    </row>
    <row r="6490">
      <c r="A6490" t="inlineStr">
        <is>
          <t>Nick Lappin</t>
        </is>
      </c>
      <c r="B6490" t="inlineStr">
        <is>
          <t>(N/A)</t>
        </is>
      </c>
      <c r="C6490" t="inlineStr">
        <is>
          <t>RW</t>
        </is>
      </c>
      <c r="D6490" t="inlineStr">
        <is>
          <t>F</t>
        </is>
      </c>
      <c r="E6490" t="n">
        <v>33</v>
      </c>
      <c r="F6490" t="inlineStr">
        <is>
          <t>FA</t>
        </is>
      </c>
      <c r="G6490" t="inlineStr">
        <is>
          <t>FA</t>
        </is>
      </c>
      <c r="H6490" s="30" t="n">
        <v>1</v>
      </c>
      <c r="I6490" s="31" t="n">
        <v>0</v>
      </c>
      <c r="J6490" s="31" t="n"/>
      <c r="K6490" s="31" t="n">
        <v>0</v>
      </c>
      <c r="L6490" s="32" t="n"/>
      <c r="M6490" s="31" t="n">
        <v>0</v>
      </c>
      <c r="N6490" s="31" t="n">
        <v>0</v>
      </c>
      <c r="O6490" s="31" t="n"/>
      <c r="P6490" s="31" t="n"/>
      <c r="Q6490" s="31" t="n">
        <v>0</v>
      </c>
      <c r="R6490" s="31" t="n"/>
      <c r="S6490" s="32" t="n"/>
      <c r="T6490" s="32" t="n"/>
      <c r="V6490" t="inlineStr">
        <is>
          <t>03ykh</t>
        </is>
      </c>
      <c r="W6490" t="n">
        <v>5058</v>
      </c>
      <c r="X6490" t="n">
        <v>7074</v>
      </c>
      <c r="Z6490" t="inlineStr">
        <is>
          <t>Nick Lappin ((N/A) RW)</t>
        </is>
      </c>
    </row>
    <row r="6491">
      <c r="A6491" t="inlineStr">
        <is>
          <t>Nick Leivermann</t>
        </is>
      </c>
      <c r="B6491" t="inlineStr">
        <is>
          <t>WSH</t>
        </is>
      </c>
      <c r="C6491" t="inlineStr">
        <is>
          <t>D</t>
        </is>
      </c>
      <c r="D6491" t="inlineStr">
        <is>
          <t>D</t>
        </is>
      </c>
      <c r="E6491" t="n">
        <v>27</v>
      </c>
      <c r="F6491" t="inlineStr">
        <is>
          <t>FA</t>
        </is>
      </c>
      <c r="G6491" t="inlineStr">
        <is>
          <t>FA</t>
        </is>
      </c>
      <c r="H6491" s="30" t="n">
        <v>1</v>
      </c>
      <c r="I6491" s="31" t="n">
        <v>0</v>
      </c>
      <c r="J6491" s="31" t="n"/>
      <c r="K6491" s="31" t="n">
        <v>0</v>
      </c>
      <c r="L6491" s="32" t="n"/>
      <c r="M6491" s="31" t="n">
        <v>0</v>
      </c>
      <c r="N6491" s="31" t="n">
        <v>0</v>
      </c>
      <c r="O6491" s="31" t="n"/>
      <c r="P6491" s="31" t="n"/>
      <c r="Q6491" s="31" t="n">
        <v>0</v>
      </c>
      <c r="R6491" s="31" t="n"/>
      <c r="S6491" s="32" t="n"/>
      <c r="T6491" s="32" t="n"/>
      <c r="V6491" t="inlineStr">
        <is>
          <t>04f89</t>
        </is>
      </c>
      <c r="X6491" t="n">
        <v>7702</v>
      </c>
      <c r="Y6491" t="inlineStr">
        <is>
          <t>8ddce8b4-68ef-41ea-84a3-9be16bee9bf2</t>
        </is>
      </c>
      <c r="Z6491" t="inlineStr">
        <is>
          <t>Nick Leivermann (WSH D)</t>
        </is>
      </c>
    </row>
    <row r="6492">
      <c r="A6492" t="inlineStr">
        <is>
          <t>Nick Magyar</t>
        </is>
      </c>
      <c r="B6492" t="inlineStr">
        <is>
          <t>COL</t>
        </is>
      </c>
      <c r="C6492" t="inlineStr">
        <is>
          <t>RW</t>
        </is>
      </c>
      <c r="D6492" t="inlineStr">
        <is>
          <t>F</t>
        </is>
      </c>
      <c r="E6492" t="n">
        <v>30</v>
      </c>
      <c r="F6492" t="inlineStr">
        <is>
          <t>FA</t>
        </is>
      </c>
      <c r="G6492" t="inlineStr">
        <is>
          <t>FA</t>
        </is>
      </c>
      <c r="H6492" s="30" t="n">
        <v>1</v>
      </c>
      <c r="I6492" s="31" t="n">
        <v>0</v>
      </c>
      <c r="J6492" s="31" t="n"/>
      <c r="K6492" s="31" t="n">
        <v>0</v>
      </c>
      <c r="L6492" s="32" t="n"/>
      <c r="M6492" s="31" t="n">
        <v>0</v>
      </c>
      <c r="N6492" s="31" t="n">
        <v>0</v>
      </c>
      <c r="O6492" s="31" t="n"/>
      <c r="P6492" s="31" t="n"/>
      <c r="Q6492" s="31" t="n">
        <v>0</v>
      </c>
      <c r="R6492" s="31" t="n"/>
      <c r="S6492" s="32" t="n"/>
      <c r="T6492" s="32" t="n"/>
      <c r="V6492" t="inlineStr">
        <is>
          <t>03ebu</t>
        </is>
      </c>
      <c r="X6492" t="n">
        <v>6461</v>
      </c>
      <c r="Z6492" t="inlineStr">
        <is>
          <t>Nick Magyar (COL RW)</t>
        </is>
      </c>
    </row>
    <row r="6493">
      <c r="A6493" t="inlineStr">
        <is>
          <t>Nick Malik</t>
        </is>
      </c>
      <c r="B6493" t="inlineStr">
        <is>
          <t>TBL</t>
        </is>
      </c>
      <c r="C6493" t="inlineStr">
        <is>
          <t>G</t>
        </is>
      </c>
      <c r="D6493" t="inlineStr">
        <is>
          <t>G</t>
        </is>
      </c>
      <c r="E6493" t="n">
        <v>24</v>
      </c>
      <c r="F6493" t="inlineStr">
        <is>
          <t>FA</t>
        </is>
      </c>
      <c r="G6493" t="inlineStr">
        <is>
          <t>FA</t>
        </is>
      </c>
      <c r="H6493" s="30" t="n">
        <v>1</v>
      </c>
      <c r="I6493" s="31" t="n">
        <v>0</v>
      </c>
      <c r="J6493" s="31" t="n"/>
      <c r="K6493" s="31" t="n">
        <v>0</v>
      </c>
      <c r="L6493" s="32" t="n"/>
      <c r="M6493" s="31" t="n">
        <v>0</v>
      </c>
      <c r="N6493" s="31" t="n">
        <v>0</v>
      </c>
      <c r="O6493" s="31" t="n"/>
      <c r="P6493" s="31" t="n"/>
      <c r="Q6493" s="31" t="n">
        <v>0</v>
      </c>
      <c r="R6493" s="31" t="n"/>
      <c r="S6493" s="32" t="n"/>
      <c r="T6493" s="32" t="n"/>
      <c r="V6493" t="inlineStr">
        <is>
          <t>05k9c</t>
        </is>
      </c>
      <c r="Z6493" t="inlineStr">
        <is>
          <t>Nick Malik (TBL G)</t>
        </is>
      </c>
    </row>
    <row r="6494">
      <c r="A6494" t="inlineStr">
        <is>
          <t>Nick Mattson</t>
        </is>
      </c>
      <c r="B6494" t="inlineStr">
        <is>
          <t>(N/A)</t>
        </is>
      </c>
      <c r="C6494" t="inlineStr">
        <is>
          <t>D</t>
        </is>
      </c>
      <c r="D6494" t="inlineStr">
        <is>
          <t>D</t>
        </is>
      </c>
      <c r="E6494" t="n">
        <v>34</v>
      </c>
      <c r="F6494" t="inlineStr">
        <is>
          <t>FA</t>
        </is>
      </c>
      <c r="G6494" t="inlineStr">
        <is>
          <t>FA</t>
        </is>
      </c>
      <c r="H6494" s="30" t="n">
        <v>1</v>
      </c>
      <c r="I6494" s="31" t="n">
        <v>0</v>
      </c>
      <c r="J6494" s="31" t="n"/>
      <c r="K6494" s="31" t="n">
        <v>0</v>
      </c>
      <c r="L6494" s="32" t="n"/>
      <c r="M6494" s="31" t="n">
        <v>0</v>
      </c>
      <c r="N6494" s="31" t="n">
        <v>0</v>
      </c>
      <c r="O6494" s="31" t="n"/>
      <c r="P6494" s="31" t="n"/>
      <c r="Q6494" s="31" t="n">
        <v>0</v>
      </c>
      <c r="R6494" s="31" t="n"/>
      <c r="S6494" s="32" t="n"/>
      <c r="T6494" s="32" t="n"/>
      <c r="V6494" t="inlineStr">
        <is>
          <t>01zqz</t>
        </is>
      </c>
      <c r="W6494" t="n">
        <v>4960</v>
      </c>
      <c r="X6494" t="n">
        <v>5154</v>
      </c>
      <c r="Z6494" t="inlineStr">
        <is>
          <t>Nick Mattson ((N/A) D)</t>
        </is>
      </c>
    </row>
    <row r="6495">
      <c r="A6495" t="inlineStr">
        <is>
          <t>Nick McBride</t>
        </is>
      </c>
      <c r="B6495" t="inlineStr">
        <is>
          <t>(N/A)</t>
        </is>
      </c>
      <c r="C6495" t="inlineStr">
        <is>
          <t>G</t>
        </is>
      </c>
      <c r="D6495" t="inlineStr">
        <is>
          <t>G</t>
        </is>
      </c>
      <c r="E6495" t="n">
        <v>29</v>
      </c>
      <c r="F6495" t="inlineStr">
        <is>
          <t>FA</t>
        </is>
      </c>
      <c r="G6495" t="inlineStr">
        <is>
          <t>FA</t>
        </is>
      </c>
      <c r="H6495" s="30" t="n">
        <v>1</v>
      </c>
      <c r="I6495" s="31" t="n">
        <v>0</v>
      </c>
      <c r="J6495" s="31" t="n"/>
      <c r="K6495" s="31" t="n">
        <v>0</v>
      </c>
      <c r="L6495" s="32" t="n"/>
      <c r="M6495" s="31" t="n">
        <v>0</v>
      </c>
      <c r="N6495" s="31" t="n">
        <v>0</v>
      </c>
      <c r="O6495" s="31" t="n"/>
      <c r="P6495" s="31" t="n"/>
      <c r="Q6495" s="31" t="n">
        <v>0</v>
      </c>
      <c r="R6495" s="31" t="n"/>
      <c r="S6495" s="32" t="n"/>
      <c r="T6495" s="32" t="n"/>
      <c r="V6495" t="inlineStr">
        <is>
          <t>03scu</t>
        </is>
      </c>
      <c r="Z6495" t="inlineStr">
        <is>
          <t>Nick McBride ((N/A) G)</t>
        </is>
      </c>
    </row>
    <row r="6496">
      <c r="A6496" t="inlineStr">
        <is>
          <t>Nick Merkley</t>
        </is>
      </c>
      <c r="B6496" t="inlineStr">
        <is>
          <t>NYR</t>
        </is>
      </c>
      <c r="C6496" t="inlineStr">
        <is>
          <t>RW</t>
        </is>
      </c>
      <c r="D6496" t="inlineStr">
        <is>
          <t>F</t>
        </is>
      </c>
      <c r="E6496" t="n">
        <v>29</v>
      </c>
      <c r="F6496" t="inlineStr">
        <is>
          <t>FA</t>
        </is>
      </c>
      <c r="G6496" t="inlineStr">
        <is>
          <t>FA</t>
        </is>
      </c>
      <c r="H6496" s="30" t="n">
        <v>1</v>
      </c>
      <c r="I6496" s="31" t="n">
        <v>0</v>
      </c>
      <c r="J6496" s="31" t="n"/>
      <c r="K6496" s="31" t="n">
        <v>0</v>
      </c>
      <c r="L6496" s="32" t="n"/>
      <c r="M6496" s="31" t="n">
        <v>0</v>
      </c>
      <c r="N6496" s="31" t="n">
        <v>0</v>
      </c>
      <c r="O6496" s="31" t="n"/>
      <c r="P6496" s="31" t="n"/>
      <c r="Q6496" s="31" t="n">
        <v>0</v>
      </c>
      <c r="R6496" s="31" t="n"/>
      <c r="S6496" s="32" t="n"/>
      <c r="T6496" s="32" t="n"/>
      <c r="V6496" t="inlineStr">
        <is>
          <t>03mn6</t>
        </is>
      </c>
      <c r="W6496" t="n">
        <v>4782</v>
      </c>
      <c r="X6496" t="n">
        <v>6772</v>
      </c>
      <c r="Y6496" t="inlineStr">
        <is>
          <t>c2773fe9-8217-4121-8c56-1411d9a476b7</t>
        </is>
      </c>
      <c r="Z6496" t="inlineStr">
        <is>
          <t>Nick Merkley (NYR RW)</t>
        </is>
      </c>
    </row>
    <row r="6497">
      <c r="A6497" t="inlineStr">
        <is>
          <t>Nick Moutrey</t>
        </is>
      </c>
      <c r="B6497" t="inlineStr">
        <is>
          <t>(N/A)</t>
        </is>
      </c>
      <c r="C6497" t="inlineStr">
        <is>
          <t>C</t>
        </is>
      </c>
      <c r="D6497" t="inlineStr">
        <is>
          <t>F</t>
        </is>
      </c>
      <c r="E6497" t="n">
        <v>31</v>
      </c>
      <c r="F6497" t="inlineStr">
        <is>
          <t>FA</t>
        </is>
      </c>
      <c r="G6497" t="inlineStr">
        <is>
          <t>FA</t>
        </is>
      </c>
      <c r="H6497" s="30" t="n">
        <v>1</v>
      </c>
      <c r="I6497" s="31" t="n">
        <v>0</v>
      </c>
      <c r="J6497" s="31" t="n"/>
      <c r="K6497" s="31" t="n">
        <v>0</v>
      </c>
      <c r="L6497" s="32" t="n"/>
      <c r="M6497" s="31" t="n">
        <v>0</v>
      </c>
      <c r="N6497" s="31" t="n">
        <v>0</v>
      </c>
      <c r="O6497" s="31" t="n"/>
      <c r="P6497" s="31" t="n"/>
      <c r="Q6497" s="31" t="n">
        <v>0</v>
      </c>
      <c r="R6497" s="31" t="n"/>
      <c r="S6497" s="32" t="n"/>
      <c r="T6497" s="32" t="n"/>
      <c r="V6497" t="inlineStr">
        <is>
          <t>031pr</t>
        </is>
      </c>
      <c r="W6497" t="n">
        <v>4737</v>
      </c>
      <c r="X6497" t="n">
        <v>6084</v>
      </c>
      <c r="Z6497" t="inlineStr">
        <is>
          <t>Nick Moutrey ((N/A) C)</t>
        </is>
      </c>
    </row>
    <row r="6498">
      <c r="A6498" t="inlineStr">
        <is>
          <t>Nick Olesen</t>
        </is>
      </c>
      <c r="B6498" t="inlineStr">
        <is>
          <t>(N/A)</t>
        </is>
      </c>
      <c r="C6498" t="inlineStr">
        <is>
          <t>C</t>
        </is>
      </c>
      <c r="D6498" t="inlineStr">
        <is>
          <t>F</t>
        </is>
      </c>
      <c r="E6498" t="n">
        <v>30</v>
      </c>
      <c r="F6498" t="inlineStr">
        <is>
          <t>FA</t>
        </is>
      </c>
      <c r="G6498" t="inlineStr">
        <is>
          <t>FA</t>
        </is>
      </c>
      <c r="H6498" s="30" t="n">
        <v>1</v>
      </c>
      <c r="I6498" s="31" t="n">
        <v>0</v>
      </c>
      <c r="J6498" s="31" t="n"/>
      <c r="K6498" s="31" t="n">
        <v>0</v>
      </c>
      <c r="L6498" s="32" t="n"/>
      <c r="M6498" s="31" t="n">
        <v>0</v>
      </c>
      <c r="N6498" s="31" t="n">
        <v>0</v>
      </c>
      <c r="O6498" s="31" t="n"/>
      <c r="P6498" s="31" t="n"/>
      <c r="Q6498" s="31" t="n">
        <v>0</v>
      </c>
      <c r="R6498" s="31" t="n"/>
      <c r="S6498" s="32" t="n"/>
      <c r="T6498" s="32" t="n"/>
      <c r="V6498" t="inlineStr">
        <is>
          <t>05ykl</t>
        </is>
      </c>
      <c r="W6498" t="n">
        <v>7560</v>
      </c>
      <c r="Z6498" t="inlineStr">
        <is>
          <t>Nick Olesen ((N/A) C)</t>
        </is>
      </c>
    </row>
    <row r="6499">
      <c r="A6499" t="inlineStr">
        <is>
          <t>Nick Oliver</t>
        </is>
      </c>
      <c r="B6499" t="inlineStr">
        <is>
          <t>(N/A)</t>
        </is>
      </c>
      <c r="C6499" t="inlineStr">
        <is>
          <t>LW</t>
        </is>
      </c>
      <c r="D6499" t="inlineStr">
        <is>
          <t>F</t>
        </is>
      </c>
      <c r="E6499" t="n">
        <v>35</v>
      </c>
      <c r="F6499" t="inlineStr">
        <is>
          <t>FA</t>
        </is>
      </c>
      <c r="G6499" t="inlineStr">
        <is>
          <t>FA</t>
        </is>
      </c>
      <c r="H6499" s="30" t="n">
        <v>1</v>
      </c>
      <c r="I6499" s="31" t="n">
        <v>0</v>
      </c>
      <c r="J6499" s="31" t="n"/>
      <c r="K6499" s="31" t="n">
        <v>0</v>
      </c>
      <c r="L6499" s="32" t="n"/>
      <c r="M6499" s="31" t="n">
        <v>0</v>
      </c>
      <c r="N6499" s="31" t="n">
        <v>0</v>
      </c>
      <c r="O6499" s="31" t="n"/>
      <c r="P6499" s="31" t="n"/>
      <c r="Q6499" s="31" t="n">
        <v>0</v>
      </c>
      <c r="R6499" s="31" t="n"/>
      <c r="S6499" s="32" t="n"/>
      <c r="T6499" s="32" t="n"/>
      <c r="V6499" t="inlineStr">
        <is>
          <t>03d0d</t>
        </is>
      </c>
      <c r="Z6499" t="inlineStr">
        <is>
          <t>Nick Oliver ((N/A) LW)</t>
        </is>
      </c>
    </row>
    <row r="6500">
      <c r="A6500" t="inlineStr">
        <is>
          <t>Nick Palmieri</t>
        </is>
      </c>
      <c r="B6500" t="inlineStr">
        <is>
          <t>(N/A)</t>
        </is>
      </c>
      <c r="C6500" t="inlineStr">
        <is>
          <t>RW</t>
        </is>
      </c>
      <c r="D6500" t="inlineStr">
        <is>
          <t>F</t>
        </is>
      </c>
      <c r="E6500" t="n">
        <v>37</v>
      </c>
      <c r="F6500" t="inlineStr">
        <is>
          <t>FA</t>
        </is>
      </c>
      <c r="G6500" t="inlineStr">
        <is>
          <t>FA</t>
        </is>
      </c>
      <c r="H6500" s="30" t="n">
        <v>1</v>
      </c>
      <c r="I6500" s="31" t="n">
        <v>0</v>
      </c>
      <c r="J6500" s="31" t="n"/>
      <c r="K6500" s="31" t="n">
        <v>0</v>
      </c>
      <c r="L6500" s="32" t="n"/>
      <c r="M6500" s="31" t="n">
        <v>0</v>
      </c>
      <c r="N6500" s="31" t="n">
        <v>0</v>
      </c>
      <c r="O6500" s="31" t="n"/>
      <c r="P6500" s="31" t="n"/>
      <c r="Q6500" s="31" t="n">
        <v>0</v>
      </c>
      <c r="R6500" s="31" t="n"/>
      <c r="S6500" s="32" t="n"/>
      <c r="T6500" s="32" t="n"/>
      <c r="V6500" t="inlineStr">
        <is>
          <t>003y8</t>
        </is>
      </c>
      <c r="W6500" t="n">
        <v>2897</v>
      </c>
      <c r="X6500" t="n">
        <v>4347</v>
      </c>
      <c r="Z6500" t="inlineStr">
        <is>
          <t>Nick Palmieri ((N/A) RW)</t>
        </is>
      </c>
    </row>
    <row r="6501">
      <c r="A6501" t="inlineStr">
        <is>
          <t>Nick Pastujov</t>
        </is>
      </c>
      <c r="B6501" t="inlineStr">
        <is>
          <t>(N/A)</t>
        </is>
      </c>
      <c r="C6501" t="inlineStr">
        <is>
          <t>LW</t>
        </is>
      </c>
      <c r="D6501" t="inlineStr">
        <is>
          <t>F</t>
        </is>
      </c>
      <c r="E6501" t="n">
        <v>28</v>
      </c>
      <c r="F6501" t="inlineStr">
        <is>
          <t>FA</t>
        </is>
      </c>
      <c r="G6501" t="inlineStr">
        <is>
          <t>FA</t>
        </is>
      </c>
      <c r="H6501" s="30" t="n">
        <v>1</v>
      </c>
      <c r="I6501" s="31" t="n">
        <v>0</v>
      </c>
      <c r="J6501" s="31" t="n"/>
      <c r="K6501" s="31" t="n">
        <v>0</v>
      </c>
      <c r="L6501" s="32" t="n"/>
      <c r="M6501" s="31" t="n">
        <v>0</v>
      </c>
      <c r="N6501" s="31" t="n">
        <v>0</v>
      </c>
      <c r="O6501" s="31" t="n"/>
      <c r="P6501" s="31" t="n"/>
      <c r="Q6501" s="31" t="n">
        <v>0</v>
      </c>
      <c r="R6501" s="31" t="n"/>
      <c r="S6501" s="32" t="n"/>
      <c r="T6501" s="32" t="n"/>
      <c r="V6501" t="inlineStr">
        <is>
          <t>0430h</t>
        </is>
      </c>
      <c r="X6501" t="n">
        <v>7298</v>
      </c>
      <c r="Z6501" t="inlineStr">
        <is>
          <t>Nick Pastujov ((N/A) LW)</t>
        </is>
      </c>
    </row>
    <row r="6502">
      <c r="A6502" t="inlineStr">
        <is>
          <t>Nick Petersen</t>
        </is>
      </c>
      <c r="B6502" t="inlineStr">
        <is>
          <t>PIT</t>
        </is>
      </c>
      <c r="C6502" t="inlineStr">
        <is>
          <t>RW</t>
        </is>
      </c>
      <c r="D6502" t="inlineStr">
        <is>
          <t>F</t>
        </is>
      </c>
      <c r="E6502" t="n">
        <v>37</v>
      </c>
      <c r="F6502" t="inlineStr">
        <is>
          <t>FA</t>
        </is>
      </c>
      <c r="G6502" t="inlineStr">
        <is>
          <t>FA</t>
        </is>
      </c>
      <c r="H6502" s="30" t="n">
        <v>1</v>
      </c>
      <c r="I6502" s="31" t="n">
        <v>0</v>
      </c>
      <c r="J6502" s="31" t="n"/>
      <c r="K6502" s="31" t="n">
        <v>0</v>
      </c>
      <c r="L6502" s="32" t="n"/>
      <c r="M6502" s="31" t="n">
        <v>0</v>
      </c>
      <c r="N6502" s="31" t="n">
        <v>0</v>
      </c>
      <c r="O6502" s="31" t="n"/>
      <c r="P6502" s="31" t="n"/>
      <c r="Q6502" s="31" t="n">
        <v>0</v>
      </c>
      <c r="R6502" s="31" t="n"/>
      <c r="S6502" s="32" t="n"/>
      <c r="T6502" s="32" t="n"/>
      <c r="V6502" t="inlineStr">
        <is>
          <t>01mkf</t>
        </is>
      </c>
      <c r="W6502" t="n">
        <v>3496</v>
      </c>
      <c r="X6502" t="n">
        <v>4926</v>
      </c>
      <c r="Z6502" t="inlineStr">
        <is>
          <t>Nick Petersen (PIT RW)</t>
        </is>
      </c>
    </row>
    <row r="6503">
      <c r="A6503" t="inlineStr">
        <is>
          <t>Nick Petrecki</t>
        </is>
      </c>
      <c r="B6503" t="inlineStr">
        <is>
          <t>BUF</t>
        </is>
      </c>
      <c r="C6503" t="inlineStr">
        <is>
          <t>D</t>
        </is>
      </c>
      <c r="D6503" t="inlineStr">
        <is>
          <t>D</t>
        </is>
      </c>
      <c r="E6503" t="n">
        <v>37</v>
      </c>
      <c r="F6503" t="inlineStr">
        <is>
          <t>FA</t>
        </is>
      </c>
      <c r="G6503" t="inlineStr">
        <is>
          <t>FA</t>
        </is>
      </c>
      <c r="H6503" s="30" t="n">
        <v>1</v>
      </c>
      <c r="I6503" s="31" t="n">
        <v>0</v>
      </c>
      <c r="J6503" s="31" t="n"/>
      <c r="K6503" s="31" t="n">
        <v>0</v>
      </c>
      <c r="L6503" s="32" t="n"/>
      <c r="M6503" s="31" t="n">
        <v>0</v>
      </c>
      <c r="N6503" s="31" t="n">
        <v>0</v>
      </c>
      <c r="O6503" s="31" t="n"/>
      <c r="P6503" s="31" t="n"/>
      <c r="Q6503" s="31" t="n">
        <v>0</v>
      </c>
      <c r="R6503" s="31" t="n"/>
      <c r="S6503" s="32" t="n"/>
      <c r="T6503" s="32" t="n"/>
      <c r="V6503" t="inlineStr">
        <is>
          <t>01cem</t>
        </is>
      </c>
      <c r="W6503" t="n">
        <v>2795</v>
      </c>
      <c r="X6503" t="n">
        <v>4267</v>
      </c>
      <c r="Z6503" t="inlineStr">
        <is>
          <t>Nick Petrecki (BUF D)</t>
        </is>
      </c>
    </row>
    <row r="6504">
      <c r="A6504" t="inlineStr">
        <is>
          <t>Nick Poisson</t>
        </is>
      </c>
      <c r="B6504" t="inlineStr">
        <is>
          <t>(N/A)</t>
        </is>
      </c>
      <c r="C6504" t="inlineStr">
        <is>
          <t>F</t>
        </is>
      </c>
      <c r="D6504" t="inlineStr">
        <is>
          <t>F</t>
        </is>
      </c>
      <c r="E6504" t="n">
        <v>25</v>
      </c>
      <c r="F6504" t="inlineStr">
        <is>
          <t>FA</t>
        </is>
      </c>
      <c r="G6504" t="inlineStr">
        <is>
          <t>FA</t>
        </is>
      </c>
      <c r="H6504" s="30" t="n">
        <v>1</v>
      </c>
      <c r="I6504" s="31" t="n">
        <v>0</v>
      </c>
      <c r="J6504" s="31" t="n"/>
      <c r="K6504" s="31" t="n">
        <v>0</v>
      </c>
      <c r="L6504" s="32" t="n"/>
      <c r="M6504" s="31" t="n">
        <v>0</v>
      </c>
      <c r="N6504" s="31" t="n">
        <v>0</v>
      </c>
      <c r="O6504" s="31" t="n"/>
      <c r="P6504" s="31" t="n"/>
      <c r="Q6504" s="31" t="n">
        <v>0</v>
      </c>
      <c r="R6504" s="31" t="n"/>
      <c r="S6504" s="32" t="n"/>
      <c r="T6504" s="32" t="n"/>
      <c r="V6504" t="inlineStr">
        <is>
          <t>05xw2</t>
        </is>
      </c>
      <c r="Z6504" t="inlineStr">
        <is>
          <t>Nick Poisson ((N/A) F)</t>
        </is>
      </c>
    </row>
    <row r="6505">
      <c r="A6505" t="inlineStr">
        <is>
          <t>Nick Prkusic</t>
        </is>
      </c>
      <c r="B6505" t="inlineStr">
        <is>
          <t>(N/A)</t>
        </is>
      </c>
      <c r="C6505" t="inlineStr">
        <is>
          <t>LW</t>
        </is>
      </c>
      <c r="D6505" t="inlineStr">
        <is>
          <t>F</t>
        </is>
      </c>
      <c r="E6505" t="n">
        <v>29</v>
      </c>
      <c r="F6505" t="inlineStr">
        <is>
          <t>FA</t>
        </is>
      </c>
      <c r="G6505" t="inlineStr">
        <is>
          <t>FA</t>
        </is>
      </c>
      <c r="H6505" s="30" t="n">
        <v>1</v>
      </c>
      <c r="I6505" s="31" t="n">
        <v>0</v>
      </c>
      <c r="J6505" s="31" t="n"/>
      <c r="K6505" s="31" t="n">
        <v>0</v>
      </c>
      <c r="L6505" s="32" t="n"/>
      <c r="M6505" s="31" t="n">
        <v>0</v>
      </c>
      <c r="N6505" s="31" t="n">
        <v>0</v>
      </c>
      <c r="O6505" s="31" t="n"/>
      <c r="P6505" s="31" t="n"/>
      <c r="Q6505" s="31" t="n">
        <v>0</v>
      </c>
      <c r="R6505" s="31" t="n"/>
      <c r="S6505" s="32" t="n"/>
      <c r="T6505" s="32" t="n"/>
      <c r="V6505" t="inlineStr">
        <is>
          <t>05rku</t>
        </is>
      </c>
      <c r="Z6505" t="inlineStr">
        <is>
          <t>Nick Prkusic ((N/A) LW)</t>
        </is>
      </c>
    </row>
    <row r="6506">
      <c r="A6506" t="inlineStr">
        <is>
          <t>Nick Roukounakis</t>
        </is>
      </c>
      <c r="B6506" t="inlineStr">
        <is>
          <t>(N/A)</t>
        </is>
      </c>
      <c r="C6506" t="inlineStr">
        <is>
          <t>LW</t>
        </is>
      </c>
      <c r="D6506" t="inlineStr">
        <is>
          <t>F</t>
        </is>
      </c>
      <c r="E6506" t="n">
        <v>23</v>
      </c>
      <c r="F6506" t="inlineStr">
        <is>
          <t>FA</t>
        </is>
      </c>
      <c r="G6506" t="inlineStr">
        <is>
          <t>FA</t>
        </is>
      </c>
      <c r="H6506" s="30" t="n">
        <v>1</v>
      </c>
      <c r="I6506" s="31" t="n">
        <v>0</v>
      </c>
      <c r="J6506" s="31" t="n"/>
      <c r="K6506" s="31" t="n">
        <v>0</v>
      </c>
      <c r="L6506" s="32" t="n"/>
      <c r="M6506" s="31" t="n">
        <v>0</v>
      </c>
      <c r="N6506" s="31" t="n">
        <v>0</v>
      </c>
      <c r="O6506" s="31" t="n"/>
      <c r="P6506" s="31" t="n"/>
      <c r="Q6506" s="31" t="n">
        <v>0</v>
      </c>
      <c r="R6506" s="31" t="n"/>
      <c r="S6506" s="32" t="n"/>
      <c r="T6506" s="32" t="n"/>
      <c r="V6506" t="inlineStr">
        <is>
          <t>0737i</t>
        </is>
      </c>
      <c r="Z6506" t="inlineStr">
        <is>
          <t>Nick Roukounakis ((N/A) LW)</t>
        </is>
      </c>
    </row>
    <row r="6507">
      <c r="A6507" t="inlineStr">
        <is>
          <t>Nick Saracino</t>
        </is>
      </c>
      <c r="B6507" t="inlineStr">
        <is>
          <t>(N/A)</t>
        </is>
      </c>
      <c r="C6507" t="inlineStr">
        <is>
          <t>LW</t>
        </is>
      </c>
      <c r="D6507" t="inlineStr">
        <is>
          <t>F</t>
        </is>
      </c>
      <c r="E6507" t="n">
        <v>34</v>
      </c>
      <c r="F6507" t="inlineStr">
        <is>
          <t>FA</t>
        </is>
      </c>
      <c r="G6507" t="inlineStr">
        <is>
          <t>FA</t>
        </is>
      </c>
      <c r="H6507" s="30" t="n">
        <v>1</v>
      </c>
      <c r="I6507" s="31" t="n">
        <v>0</v>
      </c>
      <c r="J6507" s="31" t="n"/>
      <c r="K6507" s="31" t="n">
        <v>0</v>
      </c>
      <c r="L6507" s="32" t="n"/>
      <c r="M6507" s="31" t="n">
        <v>0</v>
      </c>
      <c r="N6507" s="31" t="n">
        <v>0</v>
      </c>
      <c r="O6507" s="31" t="n"/>
      <c r="P6507" s="31" t="n"/>
      <c r="Q6507" s="31" t="n">
        <v>0</v>
      </c>
      <c r="R6507" s="31" t="n"/>
      <c r="S6507" s="32" t="n"/>
      <c r="T6507" s="32" t="n"/>
      <c r="V6507" t="inlineStr">
        <is>
          <t>03npc</t>
        </is>
      </c>
      <c r="X6507" t="n">
        <v>7364</v>
      </c>
      <c r="Z6507" t="inlineStr">
        <is>
          <t>Nick Saracino ((N/A) LW)</t>
        </is>
      </c>
    </row>
    <row r="6508">
      <c r="A6508" t="inlineStr">
        <is>
          <t>Nick Schaus</t>
        </is>
      </c>
      <c r="B6508" t="inlineStr">
        <is>
          <t>(N/A)</t>
        </is>
      </c>
      <c r="C6508" t="inlineStr">
        <is>
          <t>D</t>
        </is>
      </c>
      <c r="D6508" t="inlineStr">
        <is>
          <t>D</t>
        </is>
      </c>
      <c r="E6508" t="n">
        <v>40</v>
      </c>
      <c r="F6508" t="inlineStr">
        <is>
          <t>FA</t>
        </is>
      </c>
      <c r="G6508" t="inlineStr">
        <is>
          <t>FA</t>
        </is>
      </c>
      <c r="H6508" s="30" t="n">
        <v>1</v>
      </c>
      <c r="I6508" s="31" t="n">
        <v>0</v>
      </c>
      <c r="J6508" s="31" t="n"/>
      <c r="K6508" s="31" t="n">
        <v>0</v>
      </c>
      <c r="L6508" s="32" t="n"/>
      <c r="M6508" s="31" t="n">
        <v>0</v>
      </c>
      <c r="N6508" s="31" t="n">
        <v>0</v>
      </c>
      <c r="O6508" s="31" t="n"/>
      <c r="P6508" s="31" t="n"/>
      <c r="Q6508" s="31" t="n">
        <v>0</v>
      </c>
      <c r="R6508" s="31" t="n"/>
      <c r="S6508" s="32" t="n"/>
      <c r="T6508" s="32" t="n"/>
      <c r="V6508" t="inlineStr">
        <is>
          <t>01syy</t>
        </is>
      </c>
      <c r="W6508" t="n">
        <v>3442</v>
      </c>
      <c r="X6508" t="n">
        <v>4841</v>
      </c>
      <c r="Z6508" t="inlineStr">
        <is>
          <t>Nick Schaus ((N/A) D)</t>
        </is>
      </c>
    </row>
    <row r="6509">
      <c r="A6509" t="inlineStr">
        <is>
          <t>Nick Schilkey</t>
        </is>
      </c>
      <c r="B6509" t="inlineStr">
        <is>
          <t>NYI</t>
        </is>
      </c>
      <c r="C6509" t="inlineStr">
        <is>
          <t>RW</t>
        </is>
      </c>
      <c r="D6509" t="inlineStr">
        <is>
          <t>F</t>
        </is>
      </c>
      <c r="E6509" t="n">
        <v>32</v>
      </c>
      <c r="F6509" t="inlineStr">
        <is>
          <t>FA</t>
        </is>
      </c>
      <c r="G6509" t="inlineStr">
        <is>
          <t>FA</t>
        </is>
      </c>
      <c r="H6509" s="30" t="n">
        <v>1</v>
      </c>
      <c r="I6509" s="31" t="n">
        <v>0</v>
      </c>
      <c r="J6509" s="31" t="n"/>
      <c r="K6509" s="31" t="n">
        <v>0</v>
      </c>
      <c r="L6509" s="32" t="n"/>
      <c r="M6509" s="31" t="n">
        <v>0</v>
      </c>
      <c r="N6509" s="31" t="n">
        <v>0</v>
      </c>
      <c r="O6509" s="31" t="n"/>
      <c r="P6509" s="31" t="n"/>
      <c r="Q6509" s="31" t="n">
        <v>0</v>
      </c>
      <c r="R6509" s="31" t="n"/>
      <c r="S6509" s="32" t="n"/>
      <c r="T6509" s="32" t="n"/>
      <c r="V6509" t="inlineStr">
        <is>
          <t>03kud</t>
        </is>
      </c>
      <c r="X6509" t="n">
        <v>7758</v>
      </c>
      <c r="Z6509" t="inlineStr">
        <is>
          <t>Nick Schilkey (NYI RW)</t>
        </is>
      </c>
    </row>
    <row r="6510">
      <c r="A6510" t="inlineStr">
        <is>
          <t>Nick Schneider</t>
        </is>
      </c>
      <c r="B6510" t="inlineStr">
        <is>
          <t>(N/A)</t>
        </is>
      </c>
      <c r="C6510" t="inlineStr">
        <is>
          <t>G</t>
        </is>
      </c>
      <c r="D6510" t="inlineStr">
        <is>
          <t>G</t>
        </is>
      </c>
      <c r="E6510" t="n">
        <v>29</v>
      </c>
      <c r="F6510" t="inlineStr">
        <is>
          <t>FA</t>
        </is>
      </c>
      <c r="G6510" t="inlineStr">
        <is>
          <t>FA</t>
        </is>
      </c>
      <c r="H6510" s="30" t="n">
        <v>1</v>
      </c>
      <c r="I6510" s="31" t="n">
        <v>0</v>
      </c>
      <c r="J6510" s="31" t="n"/>
      <c r="K6510" s="31" t="n">
        <v>0</v>
      </c>
      <c r="L6510" s="32" t="n"/>
      <c r="M6510" s="31" t="n">
        <v>0</v>
      </c>
      <c r="N6510" s="31" t="n">
        <v>0</v>
      </c>
      <c r="O6510" s="31" t="n"/>
      <c r="P6510" s="31" t="n"/>
      <c r="Q6510" s="31" t="n">
        <v>0</v>
      </c>
      <c r="R6510" s="31" t="n"/>
      <c r="S6510" s="32" t="n"/>
      <c r="T6510" s="32" t="n"/>
      <c r="V6510" t="inlineStr">
        <is>
          <t>03wnx</t>
        </is>
      </c>
      <c r="W6510" t="n">
        <v>4814</v>
      </c>
      <c r="X6510" t="n">
        <v>7045</v>
      </c>
      <c r="Z6510" t="inlineStr">
        <is>
          <t>Nick Schneider ((N/A) G)</t>
        </is>
      </c>
    </row>
    <row r="6511">
      <c r="A6511" t="inlineStr">
        <is>
          <t>Nick Sorensen</t>
        </is>
      </c>
      <c r="B6511" t="inlineStr">
        <is>
          <t>(N/A)</t>
        </is>
      </c>
      <c r="C6511" t="inlineStr">
        <is>
          <t>RW</t>
        </is>
      </c>
      <c r="D6511" t="inlineStr">
        <is>
          <t>F</t>
        </is>
      </c>
      <c r="E6511" t="n">
        <v>31</v>
      </c>
      <c r="F6511" t="inlineStr">
        <is>
          <t>FA</t>
        </is>
      </c>
      <c r="G6511" t="inlineStr">
        <is>
          <t>FA</t>
        </is>
      </c>
      <c r="H6511" s="30" t="n">
        <v>1</v>
      </c>
      <c r="I6511" s="31" t="n">
        <v>0</v>
      </c>
      <c r="J6511" s="31" t="n"/>
      <c r="K6511" s="31" t="n">
        <v>0</v>
      </c>
      <c r="L6511" s="32" t="n"/>
      <c r="M6511" s="31" t="n">
        <v>0</v>
      </c>
      <c r="N6511" s="31" t="n">
        <v>0</v>
      </c>
      <c r="O6511" s="31" t="n"/>
      <c r="P6511" s="31" t="n"/>
      <c r="Q6511" s="31" t="n">
        <v>0</v>
      </c>
      <c r="R6511" s="31" t="n"/>
      <c r="S6511" s="32" t="n"/>
      <c r="T6511" s="32" t="n"/>
      <c r="V6511" t="inlineStr">
        <is>
          <t>031o5</t>
        </is>
      </c>
      <c r="W6511" t="n">
        <v>4199</v>
      </c>
      <c r="X6511" t="n">
        <v>6025</v>
      </c>
      <c r="Z6511" t="inlineStr">
        <is>
          <t>Nick Sorensen ((N/A) RW)</t>
        </is>
      </c>
    </row>
    <row r="6512">
      <c r="A6512" t="inlineStr">
        <is>
          <t>Nick Sorkin</t>
        </is>
      </c>
      <c r="B6512" t="inlineStr">
        <is>
          <t>MTL</t>
        </is>
      </c>
      <c r="C6512" t="inlineStr">
        <is>
          <t>LW</t>
        </is>
      </c>
      <c r="D6512" t="inlineStr">
        <is>
          <t>F</t>
        </is>
      </c>
      <c r="E6512" t="n">
        <v>35</v>
      </c>
      <c r="F6512" t="inlineStr">
        <is>
          <t>FA</t>
        </is>
      </c>
      <c r="G6512" t="inlineStr">
        <is>
          <t>FA</t>
        </is>
      </c>
      <c r="H6512" s="30" t="n">
        <v>1</v>
      </c>
      <c r="I6512" s="31" t="n">
        <v>0</v>
      </c>
      <c r="J6512" s="31" t="n"/>
      <c r="K6512" s="31" t="n">
        <v>0</v>
      </c>
      <c r="L6512" s="32" t="n"/>
      <c r="M6512" s="31" t="n">
        <v>0</v>
      </c>
      <c r="N6512" s="31" t="n">
        <v>0</v>
      </c>
      <c r="O6512" s="31" t="n"/>
      <c r="P6512" s="31" t="n"/>
      <c r="Q6512" s="31" t="n">
        <v>0</v>
      </c>
      <c r="R6512" s="31" t="n"/>
      <c r="S6512" s="32" t="n"/>
      <c r="T6512" s="32" t="n"/>
      <c r="V6512" t="inlineStr">
        <is>
          <t>03anh</t>
        </is>
      </c>
      <c r="X6512" t="n">
        <v>6608</v>
      </c>
      <c r="Z6512" t="inlineStr">
        <is>
          <t>Nick Sorkin (MTL LW)</t>
        </is>
      </c>
    </row>
    <row r="6513">
      <c r="A6513" t="inlineStr">
        <is>
          <t>Nick Spaling</t>
        </is>
      </c>
      <c r="B6513" t="inlineStr">
        <is>
          <t>(N/A)</t>
        </is>
      </c>
      <c r="C6513" t="inlineStr">
        <is>
          <t>C</t>
        </is>
      </c>
      <c r="D6513" t="inlineStr">
        <is>
          <t>F</t>
        </is>
      </c>
      <c r="E6513" t="n">
        <v>37</v>
      </c>
      <c r="F6513" t="inlineStr">
        <is>
          <t>FA</t>
        </is>
      </c>
      <c r="G6513" t="inlineStr">
        <is>
          <t>FA</t>
        </is>
      </c>
      <c r="H6513" s="30" t="n">
        <v>1</v>
      </c>
      <c r="I6513" s="31" t="n">
        <v>0</v>
      </c>
      <c r="J6513" s="31" t="n"/>
      <c r="K6513" s="31" t="n">
        <v>0</v>
      </c>
      <c r="L6513" s="32" t="n"/>
      <c r="M6513" s="31" t="n">
        <v>0</v>
      </c>
      <c r="N6513" s="31" t="n">
        <v>0</v>
      </c>
      <c r="O6513" s="31" t="n"/>
      <c r="P6513" s="31" t="n"/>
      <c r="Q6513" s="31" t="n">
        <v>0</v>
      </c>
      <c r="R6513" s="31" t="n"/>
      <c r="S6513" s="32" t="n"/>
      <c r="T6513" s="32" t="n"/>
      <c r="V6513" t="inlineStr">
        <is>
          <t>013b5</t>
        </is>
      </c>
      <c r="W6513" t="n">
        <v>2841</v>
      </c>
      <c r="X6513" t="n">
        <v>4539</v>
      </c>
      <c r="Z6513" t="inlineStr">
        <is>
          <t>Nick Spaling ((N/A) C)</t>
        </is>
      </c>
    </row>
    <row r="6514">
      <c r="A6514" t="inlineStr">
        <is>
          <t>Nick Swaney</t>
        </is>
      </c>
      <c r="B6514" t="inlineStr">
        <is>
          <t>MIN</t>
        </is>
      </c>
      <c r="C6514" t="inlineStr">
        <is>
          <t>RW</t>
        </is>
      </c>
      <c r="D6514" t="inlineStr">
        <is>
          <t>F</t>
        </is>
      </c>
      <c r="E6514" t="n">
        <v>29</v>
      </c>
      <c r="F6514" t="inlineStr">
        <is>
          <t>FA</t>
        </is>
      </c>
      <c r="G6514" t="inlineStr">
        <is>
          <t>FA</t>
        </is>
      </c>
      <c r="H6514" s="30" t="n">
        <v>1</v>
      </c>
      <c r="I6514" s="31" t="n">
        <v>0</v>
      </c>
      <c r="J6514" s="31" t="n"/>
      <c r="K6514" s="31" t="n">
        <v>0</v>
      </c>
      <c r="L6514" s="32" t="n"/>
      <c r="M6514" s="31" t="n">
        <v>0</v>
      </c>
      <c r="N6514" s="31" t="n">
        <v>0</v>
      </c>
      <c r="O6514" s="31" t="n"/>
      <c r="P6514" s="31" t="n"/>
      <c r="Q6514" s="31" t="n">
        <v>0</v>
      </c>
      <c r="R6514" s="31" t="n"/>
      <c r="S6514" s="32" t="n"/>
      <c r="T6514" s="32" t="n"/>
      <c r="V6514" t="inlineStr">
        <is>
          <t>04f8s</t>
        </is>
      </c>
      <c r="W6514" t="n">
        <v>6414</v>
      </c>
      <c r="X6514" t="n">
        <v>7723</v>
      </c>
      <c r="Y6514" t="inlineStr">
        <is>
          <t>7a9119f2-dc02-47df-86bb-220dbcf7b311</t>
        </is>
      </c>
      <c r="Z6514" t="inlineStr">
        <is>
          <t>Nick Swaney (MIN RW)</t>
        </is>
      </c>
    </row>
    <row r="6515">
      <c r="A6515" t="inlineStr">
        <is>
          <t>Nick Tuzzolino</t>
        </is>
      </c>
      <c r="B6515" t="inlineStr">
        <is>
          <t>OTT</t>
        </is>
      </c>
      <c r="C6515" t="inlineStr">
        <is>
          <t>D</t>
        </is>
      </c>
      <c r="D6515" t="inlineStr">
        <is>
          <t>D</t>
        </is>
      </c>
      <c r="E6515" t="n">
        <v>40</v>
      </c>
      <c r="F6515" t="inlineStr">
        <is>
          <t>FA</t>
        </is>
      </c>
      <c r="G6515" t="inlineStr">
        <is>
          <t>FA</t>
        </is>
      </c>
      <c r="H6515" s="30" t="n">
        <v>1</v>
      </c>
      <c r="I6515" s="31" t="n">
        <v>0</v>
      </c>
      <c r="J6515" s="31" t="n"/>
      <c r="K6515" s="31" t="n">
        <v>0</v>
      </c>
      <c r="L6515" s="32" t="n"/>
      <c r="M6515" s="31" t="n">
        <v>0</v>
      </c>
      <c r="N6515" s="31" t="n">
        <v>0</v>
      </c>
      <c r="O6515" s="31" t="n"/>
      <c r="P6515" s="31" t="n"/>
      <c r="Q6515" s="31" t="n">
        <v>0</v>
      </c>
      <c r="R6515" s="31" t="n"/>
      <c r="S6515" s="32" t="n"/>
      <c r="T6515" s="32" t="n"/>
      <c r="V6515" t="inlineStr">
        <is>
          <t>03wny</t>
        </is>
      </c>
      <c r="X6515" t="n">
        <v>7046</v>
      </c>
      <c r="Z6515" t="inlineStr">
        <is>
          <t>Nick Tuzzolino (OTT D)</t>
        </is>
      </c>
    </row>
    <row r="6516">
      <c r="A6516" t="inlineStr">
        <is>
          <t>Nick Walters</t>
        </is>
      </c>
      <c r="B6516" t="inlineStr">
        <is>
          <t>STL</t>
        </is>
      </c>
      <c r="C6516" t="inlineStr">
        <is>
          <t>D</t>
        </is>
      </c>
      <c r="D6516" t="inlineStr">
        <is>
          <t>D</t>
        </is>
      </c>
      <c r="E6516" t="n">
        <v>32</v>
      </c>
      <c r="F6516" t="inlineStr">
        <is>
          <t>FA</t>
        </is>
      </c>
      <c r="G6516" t="inlineStr">
        <is>
          <t>FA</t>
        </is>
      </c>
      <c r="H6516" s="30" t="n">
        <v>1</v>
      </c>
      <c r="I6516" s="31" t="n">
        <v>0</v>
      </c>
      <c r="J6516" s="31" t="n"/>
      <c r="K6516" s="31" t="n">
        <v>0</v>
      </c>
      <c r="L6516" s="32" t="n"/>
      <c r="M6516" s="31" t="n">
        <v>0</v>
      </c>
      <c r="N6516" s="31" t="n">
        <v>0</v>
      </c>
      <c r="O6516" s="31" t="n"/>
      <c r="P6516" s="31" t="n"/>
      <c r="Q6516" s="31" t="n">
        <v>0</v>
      </c>
      <c r="R6516" s="31" t="n"/>
      <c r="S6516" s="32" t="n"/>
      <c r="T6516" s="32" t="n"/>
      <c r="V6516" t="inlineStr">
        <is>
          <t>038mw</t>
        </is>
      </c>
      <c r="X6516" t="n">
        <v>5806</v>
      </c>
      <c r="Z6516" t="inlineStr">
        <is>
          <t>Nick Walters (STL D)</t>
        </is>
      </c>
    </row>
    <row r="6517">
      <c r="A6517" t="inlineStr">
        <is>
          <t>Nick Wolff</t>
        </is>
      </c>
      <c r="B6517" t="inlineStr">
        <is>
          <t>(N/A)</t>
        </is>
      </c>
      <c r="C6517" t="inlineStr">
        <is>
          <t>D</t>
        </is>
      </c>
      <c r="D6517" t="inlineStr">
        <is>
          <t>D</t>
        </is>
      </c>
      <c r="E6517" t="n">
        <v>30</v>
      </c>
      <c r="F6517" t="inlineStr">
        <is>
          <t>FA</t>
        </is>
      </c>
      <c r="G6517" t="inlineStr">
        <is>
          <t>FA</t>
        </is>
      </c>
      <c r="H6517" s="30" t="n">
        <v>1</v>
      </c>
      <c r="I6517" s="31" t="n">
        <v>0</v>
      </c>
      <c r="J6517" s="31" t="n"/>
      <c r="K6517" s="31" t="n">
        <v>0</v>
      </c>
      <c r="L6517" s="32" t="n"/>
      <c r="M6517" s="31" t="n">
        <v>0</v>
      </c>
      <c r="N6517" s="31" t="n">
        <v>0</v>
      </c>
      <c r="O6517" s="31" t="n"/>
      <c r="P6517" s="31" t="n"/>
      <c r="Q6517" s="31" t="n">
        <v>0</v>
      </c>
      <c r="R6517" s="31" t="n"/>
      <c r="S6517" s="32" t="n"/>
      <c r="T6517" s="32" t="n"/>
      <c r="V6517" t="inlineStr">
        <is>
          <t>03ee3</t>
        </is>
      </c>
      <c r="W6517" t="n">
        <v>6230</v>
      </c>
      <c r="X6517" t="n">
        <v>8592</v>
      </c>
      <c r="Y6517" t="inlineStr">
        <is>
          <t>c6f5bf99-18b4-491d-abe0-980d0f323657</t>
        </is>
      </c>
      <c r="Z6517" t="inlineStr">
        <is>
          <t>Nick Wolff ((N/A) D)</t>
        </is>
      </c>
    </row>
    <row r="6518">
      <c r="A6518" t="inlineStr">
        <is>
          <t>Nicklas Backstrom</t>
        </is>
      </c>
      <c r="B6518" t="inlineStr">
        <is>
          <t>WSH</t>
        </is>
      </c>
      <c r="C6518" t="inlineStr">
        <is>
          <t>C</t>
        </is>
      </c>
      <c r="D6518" t="inlineStr">
        <is>
          <t>F</t>
        </is>
      </c>
      <c r="E6518" t="n">
        <v>38</v>
      </c>
      <c r="F6518" t="inlineStr">
        <is>
          <t>FA</t>
        </is>
      </c>
      <c r="G6518" t="inlineStr">
        <is>
          <t>FA</t>
        </is>
      </c>
      <c r="H6518" s="30" t="n">
        <v>1</v>
      </c>
      <c r="I6518" s="31" t="n">
        <v>0</v>
      </c>
      <c r="J6518" s="31" t="n"/>
      <c r="K6518" s="31" t="n">
        <v>0</v>
      </c>
      <c r="L6518" s="32" t="n"/>
      <c r="M6518" s="31" t="n">
        <v>0</v>
      </c>
      <c r="N6518" s="31" t="n">
        <v>0</v>
      </c>
      <c r="O6518" s="31" t="n"/>
      <c r="P6518" s="31" t="n"/>
      <c r="Q6518" s="31" t="n">
        <v>0</v>
      </c>
      <c r="R6518" s="31" t="n"/>
      <c r="S6518" s="32" t="n"/>
      <c r="T6518" s="32" t="n"/>
      <c r="V6518" t="inlineStr">
        <is>
          <t>004by</t>
        </is>
      </c>
      <c r="W6518" t="n">
        <v>2573</v>
      </c>
      <c r="X6518" t="n">
        <v>3982</v>
      </c>
      <c r="Y6518" t="inlineStr">
        <is>
          <t>434b2df5-0f24-11e2-8525-18a905767e44</t>
        </is>
      </c>
      <c r="Z6518" t="inlineStr">
        <is>
          <t>Nicklas Backstrom (WSH C)</t>
        </is>
      </c>
    </row>
    <row r="6519">
      <c r="A6519" t="inlineStr">
        <is>
          <t>Nicklas Dahlberg</t>
        </is>
      </c>
      <c r="B6519" t="inlineStr">
        <is>
          <t>(N/A)</t>
        </is>
      </c>
      <c r="C6519" t="inlineStr">
        <is>
          <t>G</t>
        </is>
      </c>
      <c r="D6519" t="inlineStr">
        <is>
          <t>G</t>
        </is>
      </c>
      <c r="E6519" t="n">
        <v>41</v>
      </c>
      <c r="F6519" t="inlineStr">
        <is>
          <t>FA</t>
        </is>
      </c>
      <c r="G6519" t="inlineStr">
        <is>
          <t>FA</t>
        </is>
      </c>
      <c r="H6519" s="30" t="n">
        <v>1</v>
      </c>
      <c r="I6519" s="31" t="n">
        <v>0</v>
      </c>
      <c r="J6519" s="31" t="n"/>
      <c r="K6519" s="31" t="n">
        <v>0</v>
      </c>
      <c r="L6519" s="32" t="n"/>
      <c r="M6519" s="31" t="n">
        <v>0</v>
      </c>
      <c r="N6519" s="31" t="n">
        <v>0</v>
      </c>
      <c r="O6519" s="31" t="n"/>
      <c r="P6519" s="31" t="n"/>
      <c r="Q6519" s="31" t="n">
        <v>0</v>
      </c>
      <c r="R6519" s="31" t="n"/>
      <c r="S6519" s="32" t="n"/>
      <c r="T6519" s="32" t="n"/>
      <c r="V6519" t="inlineStr">
        <is>
          <t>024zx</t>
        </is>
      </c>
      <c r="Z6519" t="inlineStr">
        <is>
          <t>Nicklas Dahlberg ((N/A) G)</t>
        </is>
      </c>
    </row>
    <row r="6520">
      <c r="A6520" t="inlineStr">
        <is>
          <t>Nicklas Grossmann</t>
        </is>
      </c>
      <c r="B6520" t="inlineStr">
        <is>
          <t>(N/A)</t>
        </is>
      </c>
      <c r="C6520" t="inlineStr">
        <is>
          <t>D</t>
        </is>
      </c>
      <c r="D6520" t="inlineStr">
        <is>
          <t>D</t>
        </is>
      </c>
      <c r="E6520" t="n">
        <v>41</v>
      </c>
      <c r="F6520" t="inlineStr">
        <is>
          <t>FA</t>
        </is>
      </c>
      <c r="G6520" t="inlineStr">
        <is>
          <t>FA</t>
        </is>
      </c>
      <c r="H6520" s="30" t="n">
        <v>1</v>
      </c>
      <c r="I6520" s="31" t="n">
        <v>0</v>
      </c>
      <c r="J6520" s="31" t="n"/>
      <c r="K6520" s="31" t="n">
        <v>0</v>
      </c>
      <c r="L6520" s="32" t="n"/>
      <c r="M6520" s="31" t="n">
        <v>0</v>
      </c>
      <c r="N6520" s="31" t="n">
        <v>0</v>
      </c>
      <c r="O6520" s="31" t="n"/>
      <c r="P6520" s="31" t="n"/>
      <c r="Q6520" s="31" t="n">
        <v>0</v>
      </c>
      <c r="R6520" s="31" t="n"/>
      <c r="S6520" s="32" t="n"/>
      <c r="T6520" s="32" t="n"/>
      <c r="V6520" t="inlineStr">
        <is>
          <t>003nr</t>
        </is>
      </c>
      <c r="W6520" t="n">
        <v>2219</v>
      </c>
      <c r="X6520" t="n">
        <v>3768</v>
      </c>
      <c r="Z6520" t="inlineStr">
        <is>
          <t>Nicklas Grossmann ((N/A) D)</t>
        </is>
      </c>
    </row>
    <row r="6521">
      <c r="A6521" t="inlineStr">
        <is>
          <t>Nickolas Latta</t>
        </is>
      </c>
      <c r="B6521" t="inlineStr">
        <is>
          <t>NYR</t>
        </is>
      </c>
      <c r="C6521" t="inlineStr">
        <is>
          <t>C</t>
        </is>
      </c>
      <c r="D6521" t="inlineStr">
        <is>
          <t>F</t>
        </is>
      </c>
      <c r="E6521" t="n">
        <v>32</v>
      </c>
      <c r="F6521" t="inlineStr">
        <is>
          <t>FA</t>
        </is>
      </c>
      <c r="G6521" t="inlineStr">
        <is>
          <t>FA</t>
        </is>
      </c>
      <c r="H6521" s="30" t="n">
        <v>1</v>
      </c>
      <c r="I6521" s="31" t="n">
        <v>0</v>
      </c>
      <c r="J6521" s="31" t="n"/>
      <c r="K6521" s="31" t="n">
        <v>0</v>
      </c>
      <c r="L6521" s="32" t="n"/>
      <c r="M6521" s="31" t="n">
        <v>0</v>
      </c>
      <c r="N6521" s="31" t="n">
        <v>0</v>
      </c>
      <c r="O6521" s="31" t="n"/>
      <c r="P6521" s="31" t="n"/>
      <c r="Q6521" s="31" t="n">
        <v>0</v>
      </c>
      <c r="R6521" s="31" t="n"/>
      <c r="S6521" s="32" t="n"/>
      <c r="T6521" s="32" t="n"/>
      <c r="V6521" t="inlineStr">
        <is>
          <t>03kin</t>
        </is>
      </c>
      <c r="X6521" t="n">
        <v>6621</v>
      </c>
      <c r="Z6521" t="inlineStr">
        <is>
          <t>Nickolas Latta (NYR C)</t>
        </is>
      </c>
    </row>
    <row r="6522">
      <c r="A6522" t="inlineStr">
        <is>
          <t>Niclas Almari</t>
        </is>
      </c>
      <c r="B6522" t="inlineStr">
        <is>
          <t>(N/A)</t>
        </is>
      </c>
      <c r="C6522" t="inlineStr">
        <is>
          <t>D</t>
        </is>
      </c>
      <c r="D6522" t="inlineStr">
        <is>
          <t>D</t>
        </is>
      </c>
      <c r="E6522" t="n">
        <v>28</v>
      </c>
      <c r="F6522" t="inlineStr">
        <is>
          <t>FA</t>
        </is>
      </c>
      <c r="G6522" t="inlineStr">
        <is>
          <t>FA</t>
        </is>
      </c>
      <c r="H6522" s="30" t="n">
        <v>1</v>
      </c>
      <c r="I6522" s="31" t="n">
        <v>0</v>
      </c>
      <c r="J6522" s="31" t="n"/>
      <c r="K6522" s="31" t="n">
        <v>0</v>
      </c>
      <c r="L6522" s="32" t="n"/>
      <c r="M6522" s="31" t="n">
        <v>0</v>
      </c>
      <c r="N6522" s="31" t="n">
        <v>0</v>
      </c>
      <c r="O6522" s="31" t="n"/>
      <c r="P6522" s="31" t="n"/>
      <c r="Q6522" s="31" t="n">
        <v>0</v>
      </c>
      <c r="R6522" s="31" t="n"/>
      <c r="S6522" s="32" t="n"/>
      <c r="T6522" s="32" t="n"/>
      <c r="V6522" t="inlineStr">
        <is>
          <t>042y3</t>
        </is>
      </c>
      <c r="W6522" t="n">
        <v>6062</v>
      </c>
      <c r="X6522" t="n">
        <v>7256</v>
      </c>
      <c r="Y6522" t="inlineStr">
        <is>
          <t>237c1e43-cc74-4564-8947-06e537647868</t>
        </is>
      </c>
      <c r="Z6522" t="inlineStr">
        <is>
          <t>Niclas Almari ((N/A) D)</t>
        </is>
      </c>
    </row>
    <row r="6523">
      <c r="A6523" t="inlineStr">
        <is>
          <t>Niclas Andersen</t>
        </is>
      </c>
      <c r="B6523" t="inlineStr">
        <is>
          <t>(N/A)</t>
        </is>
      </c>
      <c r="C6523" t="inlineStr">
        <is>
          <t>D</t>
        </is>
      </c>
      <c r="D6523" t="inlineStr">
        <is>
          <t>D</t>
        </is>
      </c>
      <c r="E6523" t="n">
        <v>38</v>
      </c>
      <c r="F6523" t="inlineStr">
        <is>
          <t>FA</t>
        </is>
      </c>
      <c r="G6523" t="inlineStr">
        <is>
          <t>FA</t>
        </is>
      </c>
      <c r="H6523" s="30" t="n">
        <v>1</v>
      </c>
      <c r="I6523" s="31" t="n">
        <v>0</v>
      </c>
      <c r="J6523" s="31" t="n"/>
      <c r="K6523" s="31" t="n">
        <v>0</v>
      </c>
      <c r="L6523" s="32" t="n"/>
      <c r="M6523" s="31" t="n">
        <v>0</v>
      </c>
      <c r="N6523" s="31" t="n">
        <v>0</v>
      </c>
      <c r="O6523" s="31" t="n"/>
      <c r="P6523" s="31" t="n"/>
      <c r="Q6523" s="31" t="n">
        <v>0</v>
      </c>
      <c r="R6523" s="31" t="n"/>
      <c r="S6523" s="32" t="n"/>
      <c r="T6523" s="32" t="n"/>
      <c r="V6523" t="inlineStr">
        <is>
          <t>03qb9</t>
        </is>
      </c>
      <c r="W6523" t="n">
        <v>4957</v>
      </c>
      <c r="X6523" t="n">
        <v>6740</v>
      </c>
      <c r="Z6523" t="inlineStr">
        <is>
          <t>Niclas Andersen ((N/A) D)</t>
        </is>
      </c>
    </row>
    <row r="6524">
      <c r="A6524" t="inlineStr">
        <is>
          <t>Niclas Burstrom</t>
        </is>
      </c>
      <c r="B6524" t="inlineStr">
        <is>
          <t>(N/A)</t>
        </is>
      </c>
      <c r="C6524" t="inlineStr">
        <is>
          <t>D</t>
        </is>
      </c>
      <c r="D6524" t="inlineStr">
        <is>
          <t>D</t>
        </is>
      </c>
      <c r="E6524" t="n">
        <v>35</v>
      </c>
      <c r="F6524" t="inlineStr">
        <is>
          <t>FA</t>
        </is>
      </c>
      <c r="G6524" t="inlineStr">
        <is>
          <t>FA</t>
        </is>
      </c>
      <c r="H6524" s="30" t="n">
        <v>1</v>
      </c>
      <c r="I6524" s="31" t="n">
        <v>0</v>
      </c>
      <c r="J6524" s="31" t="n"/>
      <c r="K6524" s="31" t="n">
        <v>0</v>
      </c>
      <c r="L6524" s="32" t="n"/>
      <c r="M6524" s="31" t="n">
        <v>0</v>
      </c>
      <c r="N6524" s="31" t="n">
        <v>0</v>
      </c>
      <c r="O6524" s="31" t="n"/>
      <c r="P6524" s="31" t="n"/>
      <c r="Q6524" s="31" t="n">
        <v>0</v>
      </c>
      <c r="R6524" s="31" t="n"/>
      <c r="S6524" s="32" t="n"/>
      <c r="T6524" s="32" t="n"/>
      <c r="V6524" t="inlineStr">
        <is>
          <t>040zv</t>
        </is>
      </c>
      <c r="Z6524" t="inlineStr">
        <is>
          <t>Niclas Burstrom ((N/A) D)</t>
        </is>
      </c>
    </row>
    <row r="6525">
      <c r="A6525" t="inlineStr">
        <is>
          <t>Niclas Westerholm</t>
        </is>
      </c>
      <c r="B6525" t="inlineStr">
        <is>
          <t>(N/A)</t>
        </is>
      </c>
      <c r="C6525" t="inlineStr">
        <is>
          <t>G</t>
        </is>
      </c>
      <c r="D6525" t="inlineStr">
        <is>
          <t>G</t>
        </is>
      </c>
      <c r="E6525" t="n">
        <v>29</v>
      </c>
      <c r="F6525" t="inlineStr">
        <is>
          <t>FA</t>
        </is>
      </c>
      <c r="G6525" t="inlineStr">
        <is>
          <t>FA</t>
        </is>
      </c>
      <c r="H6525" s="30" t="n">
        <v>1</v>
      </c>
      <c r="I6525" s="31" t="n">
        <v>0</v>
      </c>
      <c r="J6525" s="31" t="n"/>
      <c r="K6525" s="31" t="n">
        <v>0</v>
      </c>
      <c r="L6525" s="32" t="n"/>
      <c r="M6525" s="31" t="n">
        <v>0</v>
      </c>
      <c r="N6525" s="31" t="n">
        <v>0</v>
      </c>
      <c r="O6525" s="31" t="n"/>
      <c r="P6525" s="31" t="n"/>
      <c r="Q6525" s="31" t="n">
        <v>0</v>
      </c>
      <c r="R6525" s="31" t="n"/>
      <c r="S6525" s="32" t="n"/>
      <c r="T6525" s="32" t="n"/>
      <c r="V6525" t="inlineStr">
        <is>
          <t>04o4q</t>
        </is>
      </c>
      <c r="W6525" t="n">
        <v>5659</v>
      </c>
      <c r="X6525" t="n">
        <v>7864</v>
      </c>
      <c r="Z6525" t="inlineStr">
        <is>
          <t>Niclas Westerholm ((N/A) G)</t>
        </is>
      </c>
    </row>
    <row r="6526">
      <c r="A6526" t="inlineStr">
        <is>
          <t>Nico Gross</t>
        </is>
      </c>
      <c r="B6526" t="inlineStr">
        <is>
          <t>NYR</t>
        </is>
      </c>
      <c r="C6526" t="inlineStr">
        <is>
          <t>D</t>
        </is>
      </c>
      <c r="D6526" t="inlineStr">
        <is>
          <t>D</t>
        </is>
      </c>
      <c r="E6526" t="n">
        <v>26</v>
      </c>
      <c r="F6526" t="inlineStr">
        <is>
          <t>FA</t>
        </is>
      </c>
      <c r="G6526" t="inlineStr">
        <is>
          <t>FA</t>
        </is>
      </c>
      <c r="H6526" s="30" t="n">
        <v>1</v>
      </c>
      <c r="I6526" s="31" t="n">
        <v>0</v>
      </c>
      <c r="J6526" s="31" t="n"/>
      <c r="K6526" s="31" t="n">
        <v>0</v>
      </c>
      <c r="L6526" s="32" t="n"/>
      <c r="M6526" s="31" t="n">
        <v>0</v>
      </c>
      <c r="N6526" s="31" t="n">
        <v>0</v>
      </c>
      <c r="O6526" s="31" t="n"/>
      <c r="P6526" s="31" t="n"/>
      <c r="Q6526" s="31" t="n">
        <v>0</v>
      </c>
      <c r="R6526" s="31" t="n"/>
      <c r="S6526" s="32" t="n"/>
      <c r="T6526" s="32" t="n"/>
      <c r="V6526" t="inlineStr">
        <is>
          <t>04qz6</t>
        </is>
      </c>
      <c r="W6526" t="n">
        <v>5809</v>
      </c>
      <c r="X6526" t="n">
        <v>7998</v>
      </c>
      <c r="Z6526" t="inlineStr">
        <is>
          <t>Nico Gross (NYR D)</t>
        </is>
      </c>
    </row>
    <row r="6527">
      <c r="A6527" t="inlineStr">
        <is>
          <t>Nico Krammer</t>
        </is>
      </c>
      <c r="B6527" t="inlineStr">
        <is>
          <t>(N/A)</t>
        </is>
      </c>
      <c r="C6527" t="inlineStr">
        <is>
          <t>LW</t>
        </is>
      </c>
      <c r="D6527" t="inlineStr">
        <is>
          <t>F</t>
        </is>
      </c>
      <c r="E6527" t="n">
        <v>33</v>
      </c>
      <c r="F6527" t="inlineStr">
        <is>
          <t>FA</t>
        </is>
      </c>
      <c r="G6527" t="inlineStr">
        <is>
          <t>FA</t>
        </is>
      </c>
      <c r="H6527" s="30" t="n">
        <v>1</v>
      </c>
      <c r="I6527" s="31" t="n">
        <v>0</v>
      </c>
      <c r="J6527" s="31" t="n"/>
      <c r="K6527" s="31" t="n">
        <v>0</v>
      </c>
      <c r="L6527" s="32" t="n"/>
      <c r="M6527" s="31" t="n">
        <v>0</v>
      </c>
      <c r="N6527" s="31" t="n">
        <v>0</v>
      </c>
      <c r="O6527" s="31" t="n"/>
      <c r="P6527" s="31" t="n"/>
      <c r="Q6527" s="31" t="n">
        <v>0</v>
      </c>
      <c r="R6527" s="31" t="n"/>
      <c r="S6527" s="32" t="n"/>
      <c r="T6527" s="32" t="n"/>
      <c r="V6527" t="inlineStr">
        <is>
          <t>05yjj</t>
        </is>
      </c>
      <c r="Z6527" t="inlineStr">
        <is>
          <t>Nico Krammer ((N/A) LW)</t>
        </is>
      </c>
    </row>
    <row r="6528">
      <c r="A6528" t="inlineStr">
        <is>
          <t>Nico Myatovic</t>
        </is>
      </c>
      <c r="B6528" t="inlineStr">
        <is>
          <t>ANA</t>
        </is>
      </c>
      <c r="C6528" t="inlineStr">
        <is>
          <t>LW</t>
        </is>
      </c>
      <c r="D6528" t="inlineStr">
        <is>
          <t>F</t>
        </is>
      </c>
      <c r="E6528" t="n">
        <v>22</v>
      </c>
      <c r="F6528" t="inlineStr">
        <is>
          <t>T</t>
        </is>
      </c>
      <c r="G6528" t="inlineStr">
        <is>
          <t>Brost</t>
        </is>
      </c>
      <c r="H6528" s="30" t="n">
        <v>896667</v>
      </c>
      <c r="I6528" s="31" t="n">
        <v>0</v>
      </c>
      <c r="J6528" s="31" t="n"/>
      <c r="K6528" s="31" t="n">
        <v>0</v>
      </c>
      <c r="L6528" s="32" t="n"/>
      <c r="M6528" s="31" t="n">
        <v>0</v>
      </c>
      <c r="N6528" s="31" t="n">
        <v>0</v>
      </c>
      <c r="O6528" s="31" t="n"/>
      <c r="P6528" s="31" t="n"/>
      <c r="Q6528" s="31" t="n">
        <v>0</v>
      </c>
      <c r="R6528" s="31" t="n"/>
      <c r="S6528" s="32" t="n"/>
      <c r="T6528" s="32" t="n"/>
      <c r="V6528" t="inlineStr">
        <is>
          <t>06bae</t>
        </is>
      </c>
      <c r="W6528" t="n">
        <v>6960</v>
      </c>
      <c r="Y6528" t="inlineStr">
        <is>
          <t>8b1882e1-e51b-4a1a-86b8-66dc84b0136d</t>
        </is>
      </c>
      <c r="Z6528" t="inlineStr">
        <is>
          <t>Nico Myatovic (ANA LW)</t>
        </is>
      </c>
    </row>
    <row r="6529">
      <c r="A6529" t="inlineStr">
        <is>
          <t>Nico Pertuch</t>
        </is>
      </c>
      <c r="B6529" t="inlineStr">
        <is>
          <t>(N/A)</t>
        </is>
      </c>
      <c r="C6529" t="inlineStr">
        <is>
          <t>G</t>
        </is>
      </c>
      <c r="D6529" t="inlineStr">
        <is>
          <t>G</t>
        </is>
      </c>
      <c r="E6529" t="n">
        <v>21</v>
      </c>
      <c r="F6529" t="inlineStr">
        <is>
          <t>FA</t>
        </is>
      </c>
      <c r="G6529" t="inlineStr">
        <is>
          <t>FA</t>
        </is>
      </c>
      <c r="H6529" s="30" t="n">
        <v>1</v>
      </c>
      <c r="I6529" s="31" t="n">
        <v>0</v>
      </c>
      <c r="J6529" s="31" t="n"/>
      <c r="K6529" s="31" t="n">
        <v>0</v>
      </c>
      <c r="L6529" s="32" t="n"/>
      <c r="M6529" s="31" t="n">
        <v>0</v>
      </c>
      <c r="N6529" s="31" t="n">
        <v>0</v>
      </c>
      <c r="O6529" s="31" t="n"/>
      <c r="P6529" s="31" t="n"/>
      <c r="Q6529" s="31" t="n">
        <v>0</v>
      </c>
      <c r="R6529" s="31" t="n"/>
      <c r="S6529" s="32" t="n"/>
      <c r="T6529" s="32" t="n"/>
      <c r="V6529" t="inlineStr">
        <is>
          <t>06c9e</t>
        </is>
      </c>
      <c r="Z6529" t="inlineStr">
        <is>
          <t>Nico Pertuch ((N/A) G)</t>
        </is>
      </c>
    </row>
    <row r="6530">
      <c r="A6530" t="inlineStr">
        <is>
          <t>Nico Sacchetti</t>
        </is>
      </c>
      <c r="B6530" t="inlineStr">
        <is>
          <t>DAL</t>
        </is>
      </c>
      <c r="C6530" t="inlineStr">
        <is>
          <t>C</t>
        </is>
      </c>
      <c r="D6530" t="inlineStr">
        <is>
          <t>F</t>
        </is>
      </c>
      <c r="E6530" t="n">
        <v>37</v>
      </c>
      <c r="F6530" t="inlineStr">
        <is>
          <t>FA</t>
        </is>
      </c>
      <c r="G6530" t="inlineStr">
        <is>
          <t>FA</t>
        </is>
      </c>
      <c r="H6530" s="30" t="n">
        <v>1</v>
      </c>
      <c r="I6530" s="31" t="n">
        <v>0</v>
      </c>
      <c r="J6530" s="31" t="n"/>
      <c r="K6530" s="31" t="n">
        <v>0</v>
      </c>
      <c r="L6530" s="32" t="n"/>
      <c r="M6530" s="31" t="n">
        <v>0</v>
      </c>
      <c r="N6530" s="31" t="n">
        <v>0</v>
      </c>
      <c r="O6530" s="31" t="n"/>
      <c r="P6530" s="31" t="n"/>
      <c r="Q6530" s="31" t="n">
        <v>0</v>
      </c>
      <c r="R6530" s="31" t="n"/>
      <c r="S6530" s="32" t="n"/>
      <c r="T6530" s="32" t="n"/>
      <c r="V6530" t="inlineStr">
        <is>
          <t>01n7c</t>
        </is>
      </c>
      <c r="W6530" t="n">
        <v>2836</v>
      </c>
      <c r="Z6530" t="inlineStr">
        <is>
          <t>Nico Sacchetti (DAL C)</t>
        </is>
      </c>
    </row>
    <row r="6531">
      <c r="A6531" t="inlineStr">
        <is>
          <t>Nicolai Meyer</t>
        </is>
      </c>
      <c r="B6531" t="inlineStr">
        <is>
          <t>(N/A)</t>
        </is>
      </c>
      <c r="C6531" t="inlineStr">
        <is>
          <t>LW</t>
        </is>
      </c>
      <c r="D6531" t="inlineStr">
        <is>
          <t>F</t>
        </is>
      </c>
      <c r="E6531" t="n">
        <v>33</v>
      </c>
      <c r="F6531" t="inlineStr">
        <is>
          <t>FA</t>
        </is>
      </c>
      <c r="G6531" t="inlineStr">
        <is>
          <t>FA</t>
        </is>
      </c>
      <c r="H6531" s="30" t="n">
        <v>1</v>
      </c>
      <c r="I6531" s="31" t="n">
        <v>0</v>
      </c>
      <c r="J6531" s="31" t="n"/>
      <c r="K6531" s="31" t="n">
        <v>0</v>
      </c>
      <c r="L6531" s="32" t="n"/>
      <c r="M6531" s="31" t="n">
        <v>0</v>
      </c>
      <c r="N6531" s="31" t="n">
        <v>0</v>
      </c>
      <c r="O6531" s="31" t="n"/>
      <c r="P6531" s="31" t="n"/>
      <c r="Q6531" s="31" t="n">
        <v>0</v>
      </c>
      <c r="R6531" s="31" t="n"/>
      <c r="S6531" s="32" t="n"/>
      <c r="T6531" s="32" t="n"/>
      <c r="V6531" t="inlineStr">
        <is>
          <t>05ykk</t>
        </is>
      </c>
      <c r="Z6531" t="inlineStr">
        <is>
          <t>Nicolai Meyer ((N/A) LW)</t>
        </is>
      </c>
    </row>
    <row r="6532">
      <c r="A6532" t="inlineStr">
        <is>
          <t>Nicolas Beaudin</t>
        </is>
      </c>
      <c r="B6532" t="inlineStr">
        <is>
          <t>MTL</t>
        </is>
      </c>
      <c r="C6532" t="inlineStr">
        <is>
          <t>D</t>
        </is>
      </c>
      <c r="D6532" t="inlineStr">
        <is>
          <t>D</t>
        </is>
      </c>
      <c r="E6532" t="n">
        <v>26</v>
      </c>
      <c r="F6532" t="inlineStr">
        <is>
          <t>FA</t>
        </is>
      </c>
      <c r="G6532" t="inlineStr">
        <is>
          <t>FA</t>
        </is>
      </c>
      <c r="H6532" s="30" t="n">
        <v>1</v>
      </c>
      <c r="I6532" s="31" t="n">
        <v>0</v>
      </c>
      <c r="J6532" s="31" t="n"/>
      <c r="K6532" s="31" t="n">
        <v>0</v>
      </c>
      <c r="L6532" s="32" t="n"/>
      <c r="M6532" s="31" t="n">
        <v>0</v>
      </c>
      <c r="N6532" s="31" t="n">
        <v>0</v>
      </c>
      <c r="O6532" s="31" t="n"/>
      <c r="P6532" s="31" t="n"/>
      <c r="Q6532" s="31" t="n">
        <v>0</v>
      </c>
      <c r="R6532" s="31" t="n"/>
      <c r="S6532" s="32" t="n"/>
      <c r="T6532" s="32" t="n"/>
      <c r="V6532" t="inlineStr">
        <is>
          <t>04qvh</t>
        </is>
      </c>
      <c r="W6532" t="n">
        <v>5721</v>
      </c>
      <c r="X6532" t="n">
        <v>7925</v>
      </c>
      <c r="Y6532" t="inlineStr">
        <is>
          <t>7a5722a5-471a-4431-b2e0-7d2f0129c08b</t>
        </is>
      </c>
      <c r="Z6532" t="inlineStr">
        <is>
          <t>Nicolas Beaudin (MTL D)</t>
        </is>
      </c>
    </row>
    <row r="6533">
      <c r="A6533" t="inlineStr">
        <is>
          <t>Nicolas Blanchard</t>
        </is>
      </c>
      <c r="B6533" t="inlineStr">
        <is>
          <t>MTL</t>
        </is>
      </c>
      <c r="C6533" t="inlineStr">
        <is>
          <t>LW</t>
        </is>
      </c>
      <c r="D6533" t="inlineStr">
        <is>
          <t>F</t>
        </is>
      </c>
      <c r="E6533" t="n">
        <v>39</v>
      </c>
      <c r="F6533" t="inlineStr">
        <is>
          <t>FA</t>
        </is>
      </c>
      <c r="G6533" t="inlineStr">
        <is>
          <t>FA</t>
        </is>
      </c>
      <c r="H6533" s="30" t="n">
        <v>1</v>
      </c>
      <c r="I6533" s="31" t="n">
        <v>0</v>
      </c>
      <c r="J6533" s="31" t="n"/>
      <c r="K6533" s="31" t="n">
        <v>0</v>
      </c>
      <c r="L6533" s="32" t="n"/>
      <c r="M6533" s="31" t="n">
        <v>0</v>
      </c>
      <c r="N6533" s="31" t="n">
        <v>0</v>
      </c>
      <c r="O6533" s="31" t="n"/>
      <c r="P6533" s="31" t="n"/>
      <c r="Q6533" s="31" t="n">
        <v>0</v>
      </c>
      <c r="R6533" s="31" t="n"/>
      <c r="S6533" s="32" t="n"/>
      <c r="T6533" s="32" t="n"/>
      <c r="V6533" t="inlineStr">
        <is>
          <t>003iu</t>
        </is>
      </c>
      <c r="W6533" t="n">
        <v>2753</v>
      </c>
      <c r="X6533" t="n">
        <v>4151</v>
      </c>
      <c r="Z6533" t="inlineStr">
        <is>
          <t>Nicolas Blanchard (MTL LW)</t>
        </is>
      </c>
    </row>
    <row r="6534">
      <c r="A6534" t="inlineStr">
        <is>
          <t>Nicolas Daigle</t>
        </is>
      </c>
      <c r="B6534" t="inlineStr">
        <is>
          <t>(N/A)</t>
        </is>
      </c>
      <c r="C6534" t="inlineStr">
        <is>
          <t>C</t>
        </is>
      </c>
      <c r="D6534" t="inlineStr">
        <is>
          <t>F</t>
        </is>
      </c>
      <c r="E6534" t="n">
        <v>23</v>
      </c>
      <c r="F6534" t="inlineStr">
        <is>
          <t>FA</t>
        </is>
      </c>
      <c r="G6534" t="inlineStr">
        <is>
          <t>FA</t>
        </is>
      </c>
      <c r="H6534" s="30" t="n">
        <v>1</v>
      </c>
      <c r="I6534" s="31" t="n">
        <v>0</v>
      </c>
      <c r="J6534" s="31" t="n"/>
      <c r="K6534" s="31" t="n">
        <v>0</v>
      </c>
      <c r="L6534" s="32" t="n"/>
      <c r="M6534" s="31" t="n">
        <v>0</v>
      </c>
      <c r="N6534" s="31" t="n">
        <v>0</v>
      </c>
      <c r="O6534" s="31" t="n"/>
      <c r="P6534" s="31" t="n"/>
      <c r="Q6534" s="31" t="n">
        <v>0</v>
      </c>
      <c r="R6534" s="31" t="n"/>
      <c r="S6534" s="32" t="n"/>
      <c r="T6534" s="32" t="n"/>
      <c r="V6534" t="inlineStr">
        <is>
          <t>05ub2</t>
        </is>
      </c>
      <c r="Z6534" t="inlineStr">
        <is>
          <t>Nicolas Daigle ((N/A) C)</t>
        </is>
      </c>
    </row>
    <row r="6535">
      <c r="A6535" t="inlineStr">
        <is>
          <t>Nicolas Deschamps</t>
        </is>
      </c>
      <c r="B6535" t="inlineStr">
        <is>
          <t>(N/A)</t>
        </is>
      </c>
      <c r="C6535" t="inlineStr">
        <is>
          <t>LW</t>
        </is>
      </c>
      <c r="D6535" t="inlineStr">
        <is>
          <t>F</t>
        </is>
      </c>
      <c r="E6535" t="n">
        <v>36</v>
      </c>
      <c r="F6535" t="inlineStr">
        <is>
          <t>FA</t>
        </is>
      </c>
      <c r="G6535" t="inlineStr">
        <is>
          <t>FA</t>
        </is>
      </c>
      <c r="H6535" s="30" t="n">
        <v>1</v>
      </c>
      <c r="I6535" s="31" t="n">
        <v>0</v>
      </c>
      <c r="J6535" s="31" t="n"/>
      <c r="K6535" s="31" t="n">
        <v>0</v>
      </c>
      <c r="L6535" s="32" t="n"/>
      <c r="M6535" s="31" t="n">
        <v>0</v>
      </c>
      <c r="N6535" s="31" t="n">
        <v>0</v>
      </c>
      <c r="O6535" s="31" t="n"/>
      <c r="P6535" s="31" t="n"/>
      <c r="Q6535" s="31" t="n">
        <v>0</v>
      </c>
      <c r="R6535" s="31" t="n"/>
      <c r="S6535" s="32" t="n"/>
      <c r="T6535" s="32" t="n"/>
      <c r="V6535" t="inlineStr">
        <is>
          <t>01fuj</t>
        </is>
      </c>
      <c r="W6535" t="n">
        <v>3023</v>
      </c>
      <c r="X6535" t="n">
        <v>4730</v>
      </c>
      <c r="Z6535" t="inlineStr">
        <is>
          <t>Nicolas Deschamps ((N/A) LW)</t>
        </is>
      </c>
    </row>
    <row r="6536">
      <c r="A6536" t="inlineStr">
        <is>
          <t>Nicolas Guay</t>
        </is>
      </c>
      <c r="B6536" t="inlineStr">
        <is>
          <t>(N/A)</t>
        </is>
      </c>
      <c r="C6536" t="inlineStr">
        <is>
          <t>RW</t>
        </is>
      </c>
      <c r="D6536" t="inlineStr">
        <is>
          <t>F</t>
        </is>
      </c>
      <c r="E6536" t="n">
        <v>27</v>
      </c>
      <c r="F6536" t="inlineStr">
        <is>
          <t>FA</t>
        </is>
      </c>
      <c r="G6536" t="inlineStr">
        <is>
          <t>FA</t>
        </is>
      </c>
      <c r="H6536" s="30" t="n">
        <v>1</v>
      </c>
      <c r="I6536" s="31" t="n">
        <v>0</v>
      </c>
      <c r="J6536" s="31" t="n"/>
      <c r="K6536" s="31" t="n">
        <v>0</v>
      </c>
      <c r="L6536" s="32" t="n"/>
      <c r="M6536" s="31" t="n">
        <v>0</v>
      </c>
      <c r="N6536" s="31" t="n">
        <v>0</v>
      </c>
      <c r="O6536" s="31" t="n"/>
      <c r="P6536" s="31" t="n"/>
      <c r="Q6536" s="31" t="n">
        <v>0</v>
      </c>
      <c r="R6536" s="31" t="n"/>
      <c r="S6536" s="32" t="n"/>
      <c r="T6536" s="32" t="n"/>
      <c r="V6536" t="inlineStr">
        <is>
          <t>04l3r</t>
        </is>
      </c>
      <c r="X6536" t="n">
        <v>7775</v>
      </c>
      <c r="Z6536" t="inlineStr">
        <is>
          <t>Nicolas Guay ((N/A) RW)</t>
        </is>
      </c>
    </row>
    <row r="6537">
      <c r="A6537" t="inlineStr">
        <is>
          <t>Nicolas Kerdiles</t>
        </is>
      </c>
      <c r="B6537" t="inlineStr">
        <is>
          <t>(N/A)</t>
        </is>
      </c>
      <c r="C6537" t="inlineStr">
        <is>
          <t>LW</t>
        </is>
      </c>
      <c r="D6537" t="inlineStr">
        <is>
          <t>F</t>
        </is>
      </c>
      <c r="E6537" t="n">
        <v>32</v>
      </c>
      <c r="F6537" t="inlineStr">
        <is>
          <t>FA</t>
        </is>
      </c>
      <c r="G6537" t="inlineStr">
        <is>
          <t>FA</t>
        </is>
      </c>
      <c r="H6537" s="30" t="n">
        <v>1</v>
      </c>
      <c r="I6537" s="31" t="n">
        <v>0</v>
      </c>
      <c r="J6537" s="31" t="n"/>
      <c r="K6537" s="31" t="n">
        <v>0</v>
      </c>
      <c r="L6537" s="32" t="n"/>
      <c r="M6537" s="31" t="n">
        <v>0</v>
      </c>
      <c r="N6537" s="31" t="n">
        <v>0</v>
      </c>
      <c r="O6537" s="31" t="n"/>
      <c r="P6537" s="31" t="n"/>
      <c r="Q6537" s="31" t="n">
        <v>0</v>
      </c>
      <c r="R6537" s="31" t="n"/>
      <c r="S6537" s="32" t="n"/>
      <c r="T6537" s="32" t="n"/>
      <c r="V6537" t="inlineStr">
        <is>
          <t>02noz</t>
        </is>
      </c>
      <c r="W6537" t="n">
        <v>4001</v>
      </c>
      <c r="X6537" t="n">
        <v>5725</v>
      </c>
      <c r="Z6537" t="inlineStr">
        <is>
          <t>Nicolas Kerdiles ((N/A) LW)</t>
        </is>
      </c>
    </row>
    <row r="6538">
      <c r="A6538" t="inlineStr">
        <is>
          <t>Nicolas Mattinen</t>
        </is>
      </c>
      <c r="B6538" t="inlineStr">
        <is>
          <t>TOR</t>
        </is>
      </c>
      <c r="C6538" t="inlineStr">
        <is>
          <t>D</t>
        </is>
      </c>
      <c r="D6538" t="inlineStr">
        <is>
          <t>D</t>
        </is>
      </c>
      <c r="E6538" t="n">
        <v>28</v>
      </c>
      <c r="F6538" t="inlineStr">
        <is>
          <t>FA</t>
        </is>
      </c>
      <c r="G6538" t="inlineStr">
        <is>
          <t>FA</t>
        </is>
      </c>
      <c r="H6538" s="30" t="n">
        <v>1</v>
      </c>
      <c r="I6538" s="31" t="n">
        <v>0</v>
      </c>
      <c r="J6538" s="31" t="n"/>
      <c r="K6538" s="31" t="n">
        <v>0</v>
      </c>
      <c r="L6538" s="32" t="n"/>
      <c r="M6538" s="31" t="n">
        <v>0</v>
      </c>
      <c r="N6538" s="31" t="n">
        <v>0</v>
      </c>
      <c r="O6538" s="31" t="n"/>
      <c r="P6538" s="31" t="n"/>
      <c r="Q6538" s="31" t="n">
        <v>0</v>
      </c>
      <c r="R6538" s="31" t="n"/>
      <c r="S6538" s="32" t="n"/>
      <c r="T6538" s="32" t="n"/>
      <c r="V6538" t="inlineStr">
        <is>
          <t>042y4</t>
        </is>
      </c>
      <c r="W6538" t="n">
        <v>5846</v>
      </c>
      <c r="X6538" t="n">
        <v>7284</v>
      </c>
      <c r="Y6538" t="inlineStr">
        <is>
          <t>7e1e082a-a367-4dc2-9dc0-04b6f83aa401</t>
        </is>
      </c>
      <c r="Z6538" t="inlineStr">
        <is>
          <t>Nicolas Mattinen (TOR D)</t>
        </is>
      </c>
    </row>
    <row r="6539">
      <c r="A6539" t="inlineStr">
        <is>
          <t>Nicolas Meloche</t>
        </is>
      </c>
      <c r="B6539" t="inlineStr">
        <is>
          <t>(N/A)</t>
        </is>
      </c>
      <c r="C6539" t="inlineStr">
        <is>
          <t>D</t>
        </is>
      </c>
      <c r="D6539" t="inlineStr">
        <is>
          <t>D</t>
        </is>
      </c>
      <c r="E6539" t="n">
        <v>29</v>
      </c>
      <c r="F6539" t="inlineStr">
        <is>
          <t>FA</t>
        </is>
      </c>
      <c r="G6539" t="inlineStr">
        <is>
          <t>FA</t>
        </is>
      </c>
      <c r="H6539" s="30" t="n">
        <v>1</v>
      </c>
      <c r="I6539" s="31" t="n">
        <v>0</v>
      </c>
      <c r="J6539" s="31" t="n"/>
      <c r="K6539" s="31" t="n">
        <v>0</v>
      </c>
      <c r="L6539" s="32" t="n"/>
      <c r="M6539" s="31" t="n">
        <v>0</v>
      </c>
      <c r="N6539" s="31" t="n">
        <v>0</v>
      </c>
      <c r="O6539" s="31" t="n"/>
      <c r="P6539" s="31" t="n"/>
      <c r="Q6539" s="31" t="n">
        <v>0</v>
      </c>
      <c r="R6539" s="31" t="n"/>
      <c r="S6539" s="32" t="n"/>
      <c r="T6539" s="32" t="n"/>
      <c r="V6539" t="inlineStr">
        <is>
          <t>03reu</t>
        </is>
      </c>
      <c r="W6539" t="n">
        <v>4874</v>
      </c>
      <c r="X6539" t="n">
        <v>6782</v>
      </c>
      <c r="Y6539" t="inlineStr">
        <is>
          <t>e0449d41-cdad-4e6d-a3be-ee2114518453</t>
        </is>
      </c>
      <c r="Z6539" t="inlineStr">
        <is>
          <t>Nicolas Meloche ((N/A) D)</t>
        </is>
      </c>
    </row>
    <row r="6540">
      <c r="A6540" t="inlineStr">
        <is>
          <t>Nicolas Muller</t>
        </is>
      </c>
      <c r="B6540" t="inlineStr">
        <is>
          <t>(N/A)</t>
        </is>
      </c>
      <c r="C6540" t="inlineStr">
        <is>
          <t>C</t>
        </is>
      </c>
      <c r="D6540" t="inlineStr">
        <is>
          <t>F</t>
        </is>
      </c>
      <c r="E6540" t="n">
        <v>27</v>
      </c>
      <c r="F6540" t="inlineStr">
        <is>
          <t>FA</t>
        </is>
      </c>
      <c r="G6540" t="inlineStr">
        <is>
          <t>FA</t>
        </is>
      </c>
      <c r="H6540" s="30" t="n">
        <v>1</v>
      </c>
      <c r="I6540" s="31" t="n">
        <v>0</v>
      </c>
      <c r="J6540" s="31" t="n"/>
      <c r="K6540" s="31" t="n">
        <v>0</v>
      </c>
      <c r="L6540" s="32" t="n"/>
      <c r="M6540" s="31" t="n">
        <v>0</v>
      </c>
      <c r="N6540" s="31" t="n">
        <v>0</v>
      </c>
      <c r="O6540" s="31" t="n"/>
      <c r="P6540" s="31" t="n"/>
      <c r="Q6540" s="31" t="n">
        <v>0</v>
      </c>
      <c r="R6540" s="31" t="n"/>
      <c r="S6540" s="32" t="n"/>
      <c r="T6540" s="32" t="n"/>
      <c r="V6540" t="inlineStr">
        <is>
          <t>06idd</t>
        </is>
      </c>
      <c r="Z6540" t="inlineStr">
        <is>
          <t>Nicolas Muller ((N/A) C)</t>
        </is>
      </c>
    </row>
    <row r="6541">
      <c r="A6541" t="inlineStr">
        <is>
          <t>Nicolas Sykora</t>
        </is>
      </c>
      <c r="B6541" t="inlineStr">
        <is>
          <t>(N/A)</t>
        </is>
      </c>
      <c r="C6541" t="inlineStr">
        <is>
          <t>LW</t>
        </is>
      </c>
      <c r="D6541" t="inlineStr">
        <is>
          <t>F</t>
        </is>
      </c>
      <c r="E6541" t="n">
        <v>19</v>
      </c>
      <c r="F6541" t="inlineStr">
        <is>
          <t>FA</t>
        </is>
      </c>
      <c r="G6541" t="inlineStr">
        <is>
          <t>FA</t>
        </is>
      </c>
      <c r="H6541" s="30" t="n">
        <v>1</v>
      </c>
      <c r="I6541" s="31" t="n">
        <v>0</v>
      </c>
      <c r="J6541" s="31" t="n"/>
      <c r="K6541" s="31" t="n">
        <v>0</v>
      </c>
      <c r="L6541" s="32" t="n"/>
      <c r="M6541" s="31" t="n">
        <v>0</v>
      </c>
      <c r="N6541" s="31" t="n">
        <v>0</v>
      </c>
      <c r="O6541" s="31" t="n"/>
      <c r="P6541" s="31" t="n"/>
      <c r="Q6541" s="31" t="n">
        <v>0</v>
      </c>
      <c r="R6541" s="31" t="n"/>
      <c r="S6541" s="32" t="n"/>
      <c r="T6541" s="32" t="n"/>
      <c r="V6541" t="inlineStr">
        <is>
          <t>06uvi</t>
        </is>
      </c>
      <c r="Z6541" t="inlineStr">
        <is>
          <t>Nicolas Sykora ((N/A) LW)</t>
        </is>
      </c>
    </row>
    <row r="6542">
      <c r="A6542" t="inlineStr">
        <is>
          <t>Nigel Dawes</t>
        </is>
      </c>
      <c r="B6542" t="inlineStr">
        <is>
          <t>(N/A)</t>
        </is>
      </c>
      <c r="C6542" t="inlineStr">
        <is>
          <t>LW</t>
        </is>
      </c>
      <c r="D6542" t="inlineStr">
        <is>
          <t>F</t>
        </is>
      </c>
      <c r="E6542" t="n">
        <v>41</v>
      </c>
      <c r="F6542" t="inlineStr">
        <is>
          <t>FA</t>
        </is>
      </c>
      <c r="G6542" t="inlineStr">
        <is>
          <t>FA</t>
        </is>
      </c>
      <c r="H6542" s="30" t="n">
        <v>1</v>
      </c>
      <c r="I6542" s="31" t="n">
        <v>0</v>
      </c>
      <c r="J6542" s="31" t="n"/>
      <c r="K6542" s="31" t="n">
        <v>0</v>
      </c>
      <c r="L6542" s="32" t="n"/>
      <c r="M6542" s="31" t="n">
        <v>0</v>
      </c>
      <c r="N6542" s="31" t="n">
        <v>0</v>
      </c>
      <c r="O6542" s="31" t="n"/>
      <c r="P6542" s="31" t="n"/>
      <c r="Q6542" s="31" t="n">
        <v>0</v>
      </c>
      <c r="R6542" s="31" t="n"/>
      <c r="S6542" s="32" t="n"/>
      <c r="T6542" s="32" t="n"/>
      <c r="V6542" t="inlineStr">
        <is>
          <t>0040b</t>
        </is>
      </c>
      <c r="W6542" t="n">
        <v>2262</v>
      </c>
      <c r="X6542" t="n">
        <v>3670</v>
      </c>
      <c r="Z6542" t="inlineStr">
        <is>
          <t>Nigel Dawes ((N/A) LW)</t>
        </is>
      </c>
    </row>
    <row r="6543">
      <c r="A6543" t="inlineStr">
        <is>
          <t>Nigel Williams</t>
        </is>
      </c>
      <c r="B6543" t="inlineStr">
        <is>
          <t>(N/A)</t>
        </is>
      </c>
      <c r="C6543" t="inlineStr">
        <is>
          <t>D</t>
        </is>
      </c>
      <c r="D6543" t="inlineStr">
        <is>
          <t>D</t>
        </is>
      </c>
      <c r="E6543" t="n">
        <v>38</v>
      </c>
      <c r="F6543" t="inlineStr">
        <is>
          <t>FA</t>
        </is>
      </c>
      <c r="G6543" t="inlineStr">
        <is>
          <t>FA</t>
        </is>
      </c>
      <c r="H6543" s="30" t="n">
        <v>1</v>
      </c>
      <c r="I6543" s="31" t="n">
        <v>0</v>
      </c>
      <c r="J6543" s="31" t="n"/>
      <c r="K6543" s="31" t="n">
        <v>0</v>
      </c>
      <c r="L6543" s="32" t="n"/>
      <c r="M6543" s="31" t="n">
        <v>0</v>
      </c>
      <c r="N6543" s="31" t="n">
        <v>0</v>
      </c>
      <c r="O6543" s="31" t="n"/>
      <c r="P6543" s="31" t="n"/>
      <c r="Q6543" s="31" t="n">
        <v>0</v>
      </c>
      <c r="R6543" s="31" t="n"/>
      <c r="S6543" s="32" t="n"/>
      <c r="T6543" s="32" t="n"/>
      <c r="V6543" t="inlineStr">
        <is>
          <t>01071</t>
        </is>
      </c>
      <c r="W6543" t="n">
        <v>2563</v>
      </c>
      <c r="X6543" t="n">
        <v>4534</v>
      </c>
      <c r="Z6543" t="inlineStr">
        <is>
          <t>Nigel Williams ((N/A) D)</t>
        </is>
      </c>
    </row>
    <row r="6544">
      <c r="A6544" t="inlineStr">
        <is>
          <t>Niilo Halonen</t>
        </is>
      </c>
      <c r="B6544" t="inlineStr">
        <is>
          <t>(N/A)</t>
        </is>
      </c>
      <c r="C6544" t="inlineStr">
        <is>
          <t>G</t>
        </is>
      </c>
      <c r="D6544" t="inlineStr">
        <is>
          <t>G</t>
        </is>
      </c>
      <c r="E6544" t="n">
        <v>28</v>
      </c>
      <c r="F6544" t="inlineStr">
        <is>
          <t>FA</t>
        </is>
      </c>
      <c r="G6544" t="inlineStr">
        <is>
          <t>FA</t>
        </is>
      </c>
      <c r="H6544" s="30" t="n">
        <v>1</v>
      </c>
      <c r="I6544" s="31" t="n">
        <v>0</v>
      </c>
      <c r="J6544" s="31" t="n"/>
      <c r="K6544" s="31" t="n">
        <v>0</v>
      </c>
      <c r="L6544" s="32" t="n"/>
      <c r="M6544" s="31" t="n">
        <v>0</v>
      </c>
      <c r="N6544" s="31" t="n">
        <v>0</v>
      </c>
      <c r="O6544" s="31" t="n"/>
      <c r="P6544" s="31" t="n"/>
      <c r="Q6544" s="31" t="n">
        <v>0</v>
      </c>
      <c r="R6544" s="31" t="n"/>
      <c r="S6544" s="32" t="n"/>
      <c r="T6544" s="32" t="n"/>
      <c r="V6544" t="inlineStr">
        <is>
          <t>043i9</t>
        </is>
      </c>
      <c r="Z6544" t="inlineStr">
        <is>
          <t>Niilo Halonen ((N/A) G)</t>
        </is>
      </c>
    </row>
    <row r="6545">
      <c r="A6545" t="inlineStr">
        <is>
          <t>Niilopekka Muhonen</t>
        </is>
      </c>
      <c r="B6545" t="inlineStr">
        <is>
          <t>DAL</t>
        </is>
      </c>
      <c r="C6545" t="inlineStr">
        <is>
          <t>D</t>
        </is>
      </c>
      <c r="D6545" t="inlineStr">
        <is>
          <t>D</t>
        </is>
      </c>
      <c r="E6545" t="n">
        <v>20</v>
      </c>
      <c r="F6545" t="inlineStr">
        <is>
          <t>FA</t>
        </is>
      </c>
      <c r="G6545" t="inlineStr">
        <is>
          <t>FA</t>
        </is>
      </c>
      <c r="H6545" s="30" t="n">
        <v>850000</v>
      </c>
      <c r="I6545" s="31" t="n">
        <v>0</v>
      </c>
      <c r="J6545" s="31" t="n"/>
      <c r="K6545" s="31" t="n">
        <v>0</v>
      </c>
      <c r="L6545" s="32" t="n"/>
      <c r="M6545" s="31" t="n">
        <v>0</v>
      </c>
      <c r="N6545" s="31" t="n">
        <v>0</v>
      </c>
      <c r="O6545" s="31" t="n"/>
      <c r="P6545" s="31" t="n"/>
      <c r="Q6545" s="31" t="n">
        <v>0</v>
      </c>
      <c r="R6545" s="31" t="n"/>
      <c r="S6545" s="32" t="n"/>
      <c r="T6545" s="32" t="n"/>
      <c r="V6545" t="inlineStr">
        <is>
          <t>06mis</t>
        </is>
      </c>
      <c r="W6545" t="n">
        <v>7501</v>
      </c>
      <c r="Y6545" t="inlineStr">
        <is>
          <t>6711b5b4-fb61-4d04-b6fa-9d7e1c2e07ed</t>
        </is>
      </c>
      <c r="Z6545" t="inlineStr">
        <is>
          <t>Niilopekka Muhonen (DAL D)</t>
        </is>
      </c>
    </row>
    <row r="6546">
      <c r="A6546" t="inlineStr">
        <is>
          <t>Niki Petti</t>
        </is>
      </c>
      <c r="B6546" t="inlineStr">
        <is>
          <t>(N/A)</t>
        </is>
      </c>
      <c r="C6546" t="inlineStr">
        <is>
          <t>C</t>
        </is>
      </c>
      <c r="D6546" t="inlineStr">
        <is>
          <t>F</t>
        </is>
      </c>
      <c r="E6546" t="n">
        <v>30</v>
      </c>
      <c r="F6546" t="inlineStr">
        <is>
          <t>FA</t>
        </is>
      </c>
      <c r="G6546" t="inlineStr">
        <is>
          <t>FA</t>
        </is>
      </c>
      <c r="H6546" s="30" t="n">
        <v>1</v>
      </c>
      <c r="I6546" s="31" t="n">
        <v>0</v>
      </c>
      <c r="J6546" s="31" t="n"/>
      <c r="K6546" s="31" t="n">
        <v>0</v>
      </c>
      <c r="L6546" s="32" t="n"/>
      <c r="M6546" s="31" t="n">
        <v>0</v>
      </c>
      <c r="N6546" s="31" t="n">
        <v>0</v>
      </c>
      <c r="O6546" s="31" t="n"/>
      <c r="P6546" s="31" t="n"/>
      <c r="Q6546" s="31" t="n">
        <v>0</v>
      </c>
      <c r="R6546" s="31" t="n"/>
      <c r="S6546" s="32" t="n"/>
      <c r="T6546" s="32" t="n"/>
      <c r="V6546" t="inlineStr">
        <is>
          <t>03won</t>
        </is>
      </c>
      <c r="X6546" t="n">
        <v>7060</v>
      </c>
      <c r="Z6546" t="inlineStr">
        <is>
          <t>Niki Petti ((N/A) C)</t>
        </is>
      </c>
    </row>
    <row r="6547">
      <c r="A6547" t="inlineStr">
        <is>
          <t>Nikita Alexandrov</t>
        </is>
      </c>
      <c r="B6547" t="inlineStr">
        <is>
          <t>LAK</t>
        </is>
      </c>
      <c r="C6547" t="inlineStr">
        <is>
          <t>C</t>
        </is>
      </c>
      <c r="D6547" t="inlineStr">
        <is>
          <t>F</t>
        </is>
      </c>
      <c r="E6547" t="n">
        <v>25</v>
      </c>
      <c r="F6547" t="inlineStr">
        <is>
          <t>FA</t>
        </is>
      </c>
      <c r="G6547" t="inlineStr">
        <is>
          <t>FA</t>
        </is>
      </c>
      <c r="H6547" s="30" t="n">
        <v>775000</v>
      </c>
      <c r="I6547" s="31" t="n">
        <v>0</v>
      </c>
      <c r="J6547" s="31" t="n"/>
      <c r="K6547" s="31" t="n">
        <v>0</v>
      </c>
      <c r="L6547" s="32" t="n"/>
      <c r="M6547" s="31" t="n">
        <v>0</v>
      </c>
      <c r="N6547" s="31" t="n">
        <v>0</v>
      </c>
      <c r="O6547" s="31" t="n"/>
      <c r="P6547" s="31" t="n"/>
      <c r="Q6547" s="31" t="n">
        <v>0</v>
      </c>
      <c r="R6547" s="31" t="n"/>
      <c r="S6547" s="32" t="n"/>
      <c r="T6547" s="32" t="n"/>
      <c r="V6547" t="inlineStr">
        <is>
          <t>051m3</t>
        </is>
      </c>
      <c r="W6547" t="n">
        <v>5997</v>
      </c>
      <c r="X6547" t="n">
        <v>8340</v>
      </c>
      <c r="Y6547" t="inlineStr">
        <is>
          <t>eac35cff-7272-4ba2-90b6-2a91729405de</t>
        </is>
      </c>
      <c r="Z6547" t="inlineStr">
        <is>
          <t>Nikita Alexandrov (LAK C)</t>
        </is>
      </c>
    </row>
    <row r="6548">
      <c r="A6548" t="inlineStr">
        <is>
          <t>Nikita Anokhovski</t>
        </is>
      </c>
      <c r="B6548" t="inlineStr">
        <is>
          <t>(N/A)</t>
        </is>
      </c>
      <c r="C6548" t="inlineStr">
        <is>
          <t>C</t>
        </is>
      </c>
      <c r="D6548" t="inlineStr">
        <is>
          <t>F</t>
        </is>
      </c>
      <c r="E6548" t="n">
        <v>27</v>
      </c>
      <c r="F6548" t="inlineStr">
        <is>
          <t>FA</t>
        </is>
      </c>
      <c r="G6548" t="inlineStr">
        <is>
          <t>FA</t>
        </is>
      </c>
      <c r="H6548" s="30" t="n">
        <v>1</v>
      </c>
      <c r="I6548" s="31" t="n">
        <v>0</v>
      </c>
      <c r="J6548" s="31" t="n"/>
      <c r="K6548" s="31" t="n">
        <v>0</v>
      </c>
      <c r="L6548" s="32" t="n"/>
      <c r="M6548" s="31" t="n">
        <v>0</v>
      </c>
      <c r="N6548" s="31" t="n">
        <v>0</v>
      </c>
      <c r="O6548" s="31" t="n"/>
      <c r="P6548" s="31" t="n"/>
      <c r="Q6548" s="31" t="n">
        <v>0</v>
      </c>
      <c r="R6548" s="31" t="n"/>
      <c r="S6548" s="32" t="n"/>
      <c r="T6548" s="32" t="n"/>
      <c r="V6548" t="inlineStr">
        <is>
          <t>04gei</t>
        </is>
      </c>
      <c r="Z6548" t="inlineStr">
        <is>
          <t>Nikita Anokhovski ((N/A) C)</t>
        </is>
      </c>
    </row>
    <row r="6549">
      <c r="A6549" t="inlineStr">
        <is>
          <t>Nikita Artamonov</t>
        </is>
      </c>
      <c r="B6549" t="inlineStr">
        <is>
          <t>CAR</t>
        </is>
      </c>
      <c r="C6549" t="inlineStr">
        <is>
          <t>LW</t>
        </is>
      </c>
      <c r="D6549" t="inlineStr">
        <is>
          <t>F</t>
        </is>
      </c>
      <c r="E6549" t="n">
        <v>20</v>
      </c>
      <c r="F6549" t="inlineStr">
        <is>
          <t>T</t>
        </is>
      </c>
      <c r="G6549" t="inlineStr">
        <is>
          <t>Anybody but the Leafs</t>
        </is>
      </c>
      <c r="H6549" s="30" t="n">
        <v>1</v>
      </c>
      <c r="I6549" s="31" t="n">
        <v>0</v>
      </c>
      <c r="J6549" s="31" t="n"/>
      <c r="K6549" s="31" t="n">
        <v>0</v>
      </c>
      <c r="L6549" s="32" t="n"/>
      <c r="M6549" s="31" t="n">
        <v>0</v>
      </c>
      <c r="N6549" s="31" t="n">
        <v>0</v>
      </c>
      <c r="O6549" s="31" t="n"/>
      <c r="P6549" s="31" t="n"/>
      <c r="Q6549" s="31" t="n">
        <v>0</v>
      </c>
      <c r="R6549" s="31" t="n"/>
      <c r="S6549" s="32" t="n"/>
      <c r="T6549" s="32" t="n"/>
      <c r="V6549" t="inlineStr">
        <is>
          <t>06luy</t>
        </is>
      </c>
      <c r="W6549" t="n">
        <v>7165</v>
      </c>
      <c r="Y6549" t="inlineStr">
        <is>
          <t>4f693f01-d8ab-4765-8a20-a93b4c0ba7dc</t>
        </is>
      </c>
      <c r="Z6549" t="inlineStr">
        <is>
          <t>Nikita Artamonov (CAR LW)</t>
        </is>
      </c>
    </row>
    <row r="6550">
      <c r="A6550" t="inlineStr">
        <is>
          <t>Nikita Blednov</t>
        </is>
      </c>
      <c r="B6550" t="inlineStr">
        <is>
          <t>(N/A)</t>
        </is>
      </c>
      <c r="C6550" t="inlineStr">
        <is>
          <t>F</t>
        </is>
      </c>
      <c r="D6550" t="inlineStr">
        <is>
          <t>F</t>
        </is>
      </c>
      <c r="E6550" t="n">
        <v>22</v>
      </c>
      <c r="F6550" t="inlineStr">
        <is>
          <t>FA</t>
        </is>
      </c>
      <c r="G6550" t="inlineStr">
        <is>
          <t>FA</t>
        </is>
      </c>
      <c r="H6550" s="30" t="n">
        <v>1</v>
      </c>
      <c r="I6550" s="31" t="n">
        <v>0</v>
      </c>
      <c r="J6550" s="31" t="n"/>
      <c r="K6550" s="31" t="n">
        <v>0</v>
      </c>
      <c r="L6550" s="32" t="n"/>
      <c r="M6550" s="31" t="n">
        <v>0</v>
      </c>
      <c r="N6550" s="31" t="n">
        <v>0</v>
      </c>
      <c r="O6550" s="31" t="n"/>
      <c r="P6550" s="31" t="n"/>
      <c r="Q6550" s="31" t="n">
        <v>0</v>
      </c>
      <c r="R6550" s="31" t="n"/>
      <c r="S6550" s="32" t="n"/>
      <c r="T6550" s="32" t="n"/>
      <c r="V6550" t="inlineStr">
        <is>
          <t>060pv</t>
        </is>
      </c>
      <c r="Z6550" t="inlineStr">
        <is>
          <t>Nikita Blednov ((N/A) F)</t>
        </is>
      </c>
    </row>
    <row r="6551">
      <c r="A6551" t="inlineStr">
        <is>
          <t>Nikita Boyarkin</t>
        </is>
      </c>
      <c r="B6551" t="inlineStr">
        <is>
          <t>(N/A)</t>
        </is>
      </c>
      <c r="C6551" t="inlineStr">
        <is>
          <t>G</t>
        </is>
      </c>
      <c r="D6551" t="inlineStr">
        <is>
          <t>G</t>
        </is>
      </c>
      <c r="E6551" t="n">
        <v>27</v>
      </c>
      <c r="F6551" t="inlineStr">
        <is>
          <t>FA</t>
        </is>
      </c>
      <c r="G6551" t="inlineStr">
        <is>
          <t>FA</t>
        </is>
      </c>
      <c r="H6551" s="30" t="n">
        <v>1</v>
      </c>
      <c r="I6551" s="31" t="n">
        <v>0</v>
      </c>
      <c r="J6551" s="31" t="n"/>
      <c r="K6551" s="31" t="n">
        <v>0</v>
      </c>
      <c r="L6551" s="32" t="n"/>
      <c r="M6551" s="31" t="n">
        <v>0</v>
      </c>
      <c r="N6551" s="31" t="n">
        <v>0</v>
      </c>
      <c r="O6551" s="31" t="n"/>
      <c r="P6551" s="31" t="n"/>
      <c r="Q6551" s="31" t="n">
        <v>0</v>
      </c>
      <c r="R6551" s="31" t="n"/>
      <c r="S6551" s="32" t="n"/>
      <c r="T6551" s="32" t="n"/>
      <c r="V6551" t="inlineStr">
        <is>
          <t>05t9b</t>
        </is>
      </c>
      <c r="Z6551" t="inlineStr">
        <is>
          <t>Nikita Boyarkin ((N/A) G)</t>
        </is>
      </c>
    </row>
    <row r="6552">
      <c r="A6552" t="inlineStr">
        <is>
          <t>Nikita Buruyanov</t>
        </is>
      </c>
      <c r="B6552" t="inlineStr">
        <is>
          <t>(N/A)</t>
        </is>
      </c>
      <c r="C6552" t="inlineStr">
        <is>
          <t>LW</t>
        </is>
      </c>
      <c r="D6552" t="inlineStr">
        <is>
          <t>F</t>
        </is>
      </c>
      <c r="E6552" t="n">
        <v>23</v>
      </c>
      <c r="F6552" t="inlineStr">
        <is>
          <t>FA</t>
        </is>
      </c>
      <c r="G6552" t="inlineStr">
        <is>
          <t>FA</t>
        </is>
      </c>
      <c r="H6552" s="30" t="n">
        <v>1</v>
      </c>
      <c r="I6552" s="31" t="n">
        <v>0</v>
      </c>
      <c r="J6552" s="31" t="n"/>
      <c r="K6552" s="31" t="n">
        <v>0</v>
      </c>
      <c r="L6552" s="32" t="n"/>
      <c r="M6552" s="31" t="n">
        <v>0</v>
      </c>
      <c r="N6552" s="31" t="n">
        <v>0</v>
      </c>
      <c r="O6552" s="31" t="n"/>
      <c r="P6552" s="31" t="n"/>
      <c r="Q6552" s="31" t="n">
        <v>0</v>
      </c>
      <c r="R6552" s="31" t="n"/>
      <c r="S6552" s="32" t="n"/>
      <c r="T6552" s="32" t="n"/>
      <c r="V6552" t="inlineStr">
        <is>
          <t>05uxh</t>
        </is>
      </c>
      <c r="Z6552" t="inlineStr">
        <is>
          <t>Nikita Buruyanov ((N/A) LW)</t>
        </is>
      </c>
    </row>
    <row r="6553">
      <c r="A6553" t="inlineStr">
        <is>
          <t>Nikita Dishkovsky</t>
        </is>
      </c>
      <c r="B6553" t="inlineStr">
        <is>
          <t>(N/A)</t>
        </is>
      </c>
      <c r="C6553" t="inlineStr">
        <is>
          <t>RW</t>
        </is>
      </c>
      <c r="D6553" t="inlineStr">
        <is>
          <t>F</t>
        </is>
      </c>
      <c r="E6553" t="n">
        <v>23</v>
      </c>
      <c r="F6553" t="inlineStr">
        <is>
          <t>FA</t>
        </is>
      </c>
      <c r="G6553" t="inlineStr">
        <is>
          <t>FA</t>
        </is>
      </c>
      <c r="H6553" s="30" t="n">
        <v>1</v>
      </c>
      <c r="I6553" s="31" t="n">
        <v>0</v>
      </c>
      <c r="J6553" s="31" t="n"/>
      <c r="K6553" s="31" t="n">
        <v>0</v>
      </c>
      <c r="L6553" s="32" t="n"/>
      <c r="M6553" s="31" t="n">
        <v>0</v>
      </c>
      <c r="N6553" s="31" t="n">
        <v>0</v>
      </c>
      <c r="O6553" s="31" t="n"/>
      <c r="P6553" s="31" t="n"/>
      <c r="Q6553" s="31" t="n">
        <v>0</v>
      </c>
      <c r="R6553" s="31" t="n"/>
      <c r="S6553" s="32" t="n"/>
      <c r="T6553" s="32" t="n"/>
      <c r="V6553" t="inlineStr">
        <is>
          <t>05uxm</t>
        </is>
      </c>
      <c r="Z6553" t="inlineStr">
        <is>
          <t>Nikita Dishkovsky ((N/A) RW)</t>
        </is>
      </c>
    </row>
    <row r="6554">
      <c r="A6554" t="inlineStr">
        <is>
          <t>Nikita Filatov</t>
        </is>
      </c>
      <c r="B6554" t="inlineStr">
        <is>
          <t>(N/A)</t>
        </is>
      </c>
      <c r="C6554" t="inlineStr">
        <is>
          <t>LW</t>
        </is>
      </c>
      <c r="D6554" t="inlineStr">
        <is>
          <t>F</t>
        </is>
      </c>
      <c r="E6554" t="n">
        <v>36</v>
      </c>
      <c r="F6554" t="inlineStr">
        <is>
          <t>FA</t>
        </is>
      </c>
      <c r="G6554" t="inlineStr">
        <is>
          <t>FA</t>
        </is>
      </c>
      <c r="H6554" s="30" t="n">
        <v>1</v>
      </c>
      <c r="I6554" s="31" t="n">
        <v>0</v>
      </c>
      <c r="J6554" s="31" t="n"/>
      <c r="K6554" s="31" t="n">
        <v>0</v>
      </c>
      <c r="L6554" s="32" t="n"/>
      <c r="M6554" s="31" t="n">
        <v>0</v>
      </c>
      <c r="N6554" s="31" t="n">
        <v>0</v>
      </c>
      <c r="O6554" s="31" t="n"/>
      <c r="P6554" s="31" t="n"/>
      <c r="Q6554" s="31" t="n">
        <v>0</v>
      </c>
      <c r="R6554" s="31" t="n"/>
      <c r="S6554" s="32" t="n"/>
      <c r="T6554" s="32" t="n"/>
      <c r="V6554" t="inlineStr">
        <is>
          <t>00qrh</t>
        </is>
      </c>
      <c r="W6554" t="n">
        <v>2993</v>
      </c>
      <c r="X6554" t="n">
        <v>4476</v>
      </c>
      <c r="Z6554" t="inlineStr">
        <is>
          <t>Nikita Filatov ((N/A) LW)</t>
        </is>
      </c>
    </row>
    <row r="6555">
      <c r="A6555" t="inlineStr">
        <is>
          <t>Nikita Gromakov</t>
        </is>
      </c>
      <c r="B6555" t="inlineStr">
        <is>
          <t>(N/A)</t>
        </is>
      </c>
      <c r="C6555" t="inlineStr">
        <is>
          <t>F</t>
        </is>
      </c>
      <c r="D6555" t="inlineStr">
        <is>
          <t>F</t>
        </is>
      </c>
      <c r="E6555" t="n">
        <v>18</v>
      </c>
      <c r="F6555" t="inlineStr">
        <is>
          <t>FA</t>
        </is>
      </c>
      <c r="G6555" t="inlineStr">
        <is>
          <t>FA</t>
        </is>
      </c>
      <c r="H6555" s="30" t="n">
        <v>1</v>
      </c>
      <c r="I6555" s="31" t="n">
        <v>0</v>
      </c>
      <c r="J6555" s="31" t="n"/>
      <c r="K6555" s="31" t="n">
        <v>0</v>
      </c>
      <c r="L6555" s="32" t="n"/>
      <c r="M6555" s="31" t="n">
        <v>0</v>
      </c>
      <c r="N6555" s="31" t="n">
        <v>0</v>
      </c>
      <c r="O6555" s="31" t="n"/>
      <c r="P6555" s="31" t="n"/>
      <c r="Q6555" s="31" t="n">
        <v>0</v>
      </c>
      <c r="R6555" s="31" t="n"/>
      <c r="S6555" s="32" t="n"/>
      <c r="T6555" s="32" t="n"/>
      <c r="V6555" t="inlineStr">
        <is>
          <t>07915</t>
        </is>
      </c>
      <c r="Z6555" t="inlineStr">
        <is>
          <t>Nikita Gromakov ((N/A) F)</t>
        </is>
      </c>
    </row>
    <row r="6556">
      <c r="A6556" t="inlineStr">
        <is>
          <t>Nikita Gusev</t>
        </is>
      </c>
      <c r="B6556" t="inlineStr">
        <is>
          <t>(N/A)</t>
        </is>
      </c>
      <c r="C6556" t="inlineStr">
        <is>
          <t>LW</t>
        </is>
      </c>
      <c r="D6556" t="inlineStr">
        <is>
          <t>F</t>
        </is>
      </c>
      <c r="E6556" t="n">
        <v>34</v>
      </c>
      <c r="F6556" t="inlineStr">
        <is>
          <t>FA</t>
        </is>
      </c>
      <c r="G6556" t="inlineStr">
        <is>
          <t>FA</t>
        </is>
      </c>
      <c r="H6556" s="30" t="n">
        <v>1</v>
      </c>
      <c r="I6556" s="31" t="n">
        <v>0</v>
      </c>
      <c r="J6556" s="31" t="n"/>
      <c r="K6556" s="31" t="n">
        <v>0</v>
      </c>
      <c r="L6556" s="32" t="n"/>
      <c r="M6556" s="31" t="n">
        <v>0</v>
      </c>
      <c r="N6556" s="31" t="n">
        <v>0</v>
      </c>
      <c r="O6556" s="31" t="n"/>
      <c r="P6556" s="31" t="n"/>
      <c r="Q6556" s="31" t="n">
        <v>0</v>
      </c>
      <c r="R6556" s="31" t="n"/>
      <c r="S6556" s="32" t="n"/>
      <c r="T6556" s="32" t="n"/>
      <c r="V6556" t="inlineStr">
        <is>
          <t>02g9y</t>
        </is>
      </c>
      <c r="W6556" t="n">
        <v>5089</v>
      </c>
      <c r="X6556" t="n">
        <v>5891</v>
      </c>
      <c r="Y6556" t="inlineStr">
        <is>
          <t>2fdcbdf2-cc7a-4087-ba2f-ecaf20970acf</t>
        </is>
      </c>
      <c r="Z6556" t="inlineStr">
        <is>
          <t>Nikita Gusev ((N/A) LW)</t>
        </is>
      </c>
    </row>
    <row r="6557">
      <c r="A6557" t="inlineStr">
        <is>
          <t>Nikita Guslistov</t>
        </is>
      </c>
      <c r="B6557" t="inlineStr">
        <is>
          <t>CAR</t>
        </is>
      </c>
      <c r="C6557" t="inlineStr">
        <is>
          <t>C</t>
        </is>
      </c>
      <c r="D6557" t="inlineStr">
        <is>
          <t>F</t>
        </is>
      </c>
      <c r="E6557" t="n">
        <v>24</v>
      </c>
      <c r="F6557" t="inlineStr">
        <is>
          <t>FA</t>
        </is>
      </c>
      <c r="G6557" t="inlineStr">
        <is>
          <t>FA</t>
        </is>
      </c>
      <c r="H6557" s="30" t="n">
        <v>1</v>
      </c>
      <c r="I6557" s="31" t="n">
        <v>0</v>
      </c>
      <c r="J6557" s="31" t="n"/>
      <c r="K6557" s="31" t="n">
        <v>0</v>
      </c>
      <c r="L6557" s="32" t="n"/>
      <c r="M6557" s="31" t="n">
        <v>0</v>
      </c>
      <c r="N6557" s="31" t="n">
        <v>0</v>
      </c>
      <c r="O6557" s="31" t="n"/>
      <c r="P6557" s="31" t="n"/>
      <c r="Q6557" s="31" t="n">
        <v>0</v>
      </c>
      <c r="R6557" s="31" t="n"/>
      <c r="S6557" s="32" t="n"/>
      <c r="T6557" s="32" t="n"/>
      <c r="V6557" t="inlineStr">
        <is>
          <t>05ugn</t>
        </is>
      </c>
      <c r="Y6557" t="inlineStr">
        <is>
          <t>9363629e-b742-4ae3-80c9-64599d1b5ddc</t>
        </is>
      </c>
      <c r="Z6557" t="inlineStr">
        <is>
          <t>Nikita Guslistov (CAR C)</t>
        </is>
      </c>
    </row>
    <row r="6558">
      <c r="A6558" t="inlineStr">
        <is>
          <t>Nikita Ishimnikov</t>
        </is>
      </c>
      <c r="B6558" t="inlineStr">
        <is>
          <t>COL</t>
        </is>
      </c>
      <c r="C6558" t="inlineStr">
        <is>
          <t>D</t>
        </is>
      </c>
      <c r="D6558" t="inlineStr">
        <is>
          <t>D</t>
        </is>
      </c>
      <c r="E6558" t="n">
        <v>21</v>
      </c>
      <c r="F6558" t="inlineStr">
        <is>
          <t>FA</t>
        </is>
      </c>
      <c r="G6558" t="inlineStr">
        <is>
          <t>FA</t>
        </is>
      </c>
      <c r="H6558" s="30" t="n">
        <v>1</v>
      </c>
      <c r="I6558" s="31" t="n">
        <v>0</v>
      </c>
      <c r="J6558" s="31" t="n"/>
      <c r="K6558" s="31" t="n">
        <v>0</v>
      </c>
      <c r="L6558" s="32" t="n"/>
      <c r="M6558" s="31" t="n">
        <v>0</v>
      </c>
      <c r="N6558" s="31" t="n">
        <v>0</v>
      </c>
      <c r="O6558" s="31" t="n"/>
      <c r="P6558" s="31" t="n"/>
      <c r="Q6558" s="31" t="n">
        <v>0</v>
      </c>
      <c r="R6558" s="31" t="n"/>
      <c r="S6558" s="32" t="n"/>
      <c r="T6558" s="32" t="n"/>
      <c r="V6558" t="inlineStr">
        <is>
          <t>06cg6</t>
        </is>
      </c>
      <c r="Y6558" t="inlineStr">
        <is>
          <t>45d9dac2-7182-4563-8d74-f57d85b978be</t>
        </is>
      </c>
      <c r="Z6558" t="inlineStr">
        <is>
          <t>Nikita Ishimnikov (COL D)</t>
        </is>
      </c>
    </row>
    <row r="6559">
      <c r="A6559" t="inlineStr">
        <is>
          <t>Nikita Jevpalovs</t>
        </is>
      </c>
      <c r="B6559" t="inlineStr">
        <is>
          <t>MTL</t>
        </is>
      </c>
      <c r="C6559" t="inlineStr">
        <is>
          <t>RW</t>
        </is>
      </c>
      <c r="D6559" t="inlineStr">
        <is>
          <t>F</t>
        </is>
      </c>
      <c r="E6559" t="n">
        <v>32</v>
      </c>
      <c r="F6559" t="inlineStr">
        <is>
          <t>FA</t>
        </is>
      </c>
      <c r="G6559" t="inlineStr">
        <is>
          <t>FA</t>
        </is>
      </c>
      <c r="H6559" s="30" t="n">
        <v>1</v>
      </c>
      <c r="I6559" s="31" t="n">
        <v>0</v>
      </c>
      <c r="J6559" s="31" t="n"/>
      <c r="K6559" s="31" t="n">
        <v>0</v>
      </c>
      <c r="L6559" s="32" t="n"/>
      <c r="M6559" s="31" t="n">
        <v>0</v>
      </c>
      <c r="N6559" s="31" t="n">
        <v>0</v>
      </c>
      <c r="O6559" s="31" t="n"/>
      <c r="P6559" s="31" t="n"/>
      <c r="Q6559" s="31" t="n">
        <v>0</v>
      </c>
      <c r="R6559" s="31" t="n"/>
      <c r="S6559" s="32" t="n"/>
      <c r="T6559" s="32" t="n"/>
      <c r="V6559" t="inlineStr">
        <is>
          <t>03d02</t>
        </is>
      </c>
      <c r="W6559" t="n">
        <v>4693</v>
      </c>
      <c r="X6559" t="n">
        <v>6688</v>
      </c>
      <c r="Z6559" t="inlineStr">
        <is>
          <t>Nikita Jevpalovs (MTL RW)</t>
        </is>
      </c>
    </row>
    <row r="6560">
      <c r="A6560" t="inlineStr">
        <is>
          <t>Nikita Khoruzhev</t>
        </is>
      </c>
      <c r="B6560" t="inlineStr">
        <is>
          <t>(N/A)</t>
        </is>
      </c>
      <c r="C6560" t="inlineStr">
        <is>
          <t>C</t>
        </is>
      </c>
      <c r="D6560" t="inlineStr">
        <is>
          <t>F</t>
        </is>
      </c>
      <c r="E6560" t="n">
        <v>23</v>
      </c>
      <c r="F6560" t="inlineStr">
        <is>
          <t>FA</t>
        </is>
      </c>
      <c r="G6560" t="inlineStr">
        <is>
          <t>FA</t>
        </is>
      </c>
      <c r="H6560" s="30" t="n">
        <v>1</v>
      </c>
      <c r="I6560" s="31" t="n">
        <v>0</v>
      </c>
      <c r="J6560" s="31" t="n"/>
      <c r="K6560" s="31" t="n">
        <v>0</v>
      </c>
      <c r="L6560" s="32" t="n"/>
      <c r="M6560" s="31" t="n">
        <v>0</v>
      </c>
      <c r="N6560" s="31" t="n">
        <v>0</v>
      </c>
      <c r="O6560" s="31" t="n"/>
      <c r="P6560" s="31" t="n"/>
      <c r="Q6560" s="31" t="n">
        <v>0</v>
      </c>
      <c r="R6560" s="31" t="n"/>
      <c r="S6560" s="32" t="n"/>
      <c r="T6560" s="32" t="n"/>
      <c r="V6560" t="inlineStr">
        <is>
          <t>06rsf</t>
        </is>
      </c>
      <c r="Z6560" t="inlineStr">
        <is>
          <t>Nikita Khoruzhev ((N/A) C)</t>
        </is>
      </c>
    </row>
    <row r="6561">
      <c r="A6561" t="inlineStr">
        <is>
          <t>Nikita Kiryanov</t>
        </is>
      </c>
      <c r="B6561" t="inlineStr">
        <is>
          <t>(N/A)</t>
        </is>
      </c>
      <c r="C6561" t="inlineStr">
        <is>
          <t>C</t>
        </is>
      </c>
      <c r="D6561" t="inlineStr">
        <is>
          <t>F</t>
        </is>
      </c>
      <c r="E6561" t="n">
        <v>24</v>
      </c>
      <c r="F6561" t="inlineStr">
        <is>
          <t>FA</t>
        </is>
      </c>
      <c r="G6561" t="inlineStr">
        <is>
          <t>FA</t>
        </is>
      </c>
      <c r="H6561" s="30" t="n">
        <v>1</v>
      </c>
      <c r="I6561" s="31" t="n">
        <v>0</v>
      </c>
      <c r="J6561" s="31" t="n"/>
      <c r="K6561" s="31" t="n">
        <v>0</v>
      </c>
      <c r="L6561" s="32" t="n"/>
      <c r="M6561" s="31" t="n">
        <v>0</v>
      </c>
      <c r="N6561" s="31" t="n">
        <v>0</v>
      </c>
      <c r="O6561" s="31" t="n"/>
      <c r="P6561" s="31" t="n"/>
      <c r="Q6561" s="31" t="n">
        <v>0</v>
      </c>
      <c r="R6561" s="31" t="n"/>
      <c r="S6561" s="32" t="n"/>
      <c r="T6561" s="32" t="n"/>
      <c r="V6561" t="inlineStr">
        <is>
          <t>06r6c</t>
        </is>
      </c>
      <c r="Z6561" t="inlineStr">
        <is>
          <t>Nikita Kiryanov ((N/A) C)</t>
        </is>
      </c>
    </row>
    <row r="6562">
      <c r="A6562" t="inlineStr">
        <is>
          <t>Nikita Klepov</t>
        </is>
      </c>
      <c r="B6562" t="inlineStr">
        <is>
          <t>ANA</t>
        </is>
      </c>
      <c r="C6562" t="inlineStr">
        <is>
          <t>LW</t>
        </is>
      </c>
      <c r="D6562" t="inlineStr">
        <is>
          <t>F</t>
        </is>
      </c>
      <c r="E6562" t="n">
        <v>18</v>
      </c>
      <c r="F6562" t="inlineStr">
        <is>
          <t>FA</t>
        </is>
      </c>
      <c r="G6562" t="inlineStr">
        <is>
          <t>FA</t>
        </is>
      </c>
      <c r="H6562" s="30" t="n">
        <v>1</v>
      </c>
      <c r="I6562" s="31" t="n">
        <v>0</v>
      </c>
      <c r="J6562" s="31" t="n"/>
      <c r="K6562" s="31" t="n">
        <v>0</v>
      </c>
      <c r="L6562" s="32" t="n"/>
      <c r="M6562" s="31" t="n">
        <v>0</v>
      </c>
      <c r="N6562" s="31" t="n">
        <v>0</v>
      </c>
      <c r="O6562" s="31" t="n"/>
      <c r="P6562" s="31" t="n"/>
      <c r="Q6562" s="31" t="n">
        <v>0</v>
      </c>
      <c r="R6562" s="31" t="n"/>
      <c r="S6562" s="32" t="n"/>
      <c r="T6562" s="32" t="n"/>
      <c r="V6562" t="inlineStr">
        <is>
          <t>0744a</t>
        </is>
      </c>
      <c r="W6562" t="n">
        <v>7674</v>
      </c>
      <c r="Y6562" t="inlineStr">
        <is>
          <t>ca37dcbd-c539-48b5-b178-13911ea7e45f</t>
        </is>
      </c>
      <c r="Z6562" t="inlineStr">
        <is>
          <t>Nikita Klepov (ANA LW)</t>
        </is>
      </c>
    </row>
    <row r="6563">
      <c r="A6563" t="inlineStr">
        <is>
          <t>Nikita Kochubeynik</t>
        </is>
      </c>
      <c r="B6563" t="inlineStr">
        <is>
          <t>(N/A)</t>
        </is>
      </c>
      <c r="C6563" t="inlineStr">
        <is>
          <t>LW</t>
        </is>
      </c>
      <c r="D6563" t="inlineStr">
        <is>
          <t>F</t>
        </is>
      </c>
      <c r="E6563" t="n">
        <v>25</v>
      </c>
      <c r="F6563" t="inlineStr">
        <is>
          <t>FA</t>
        </is>
      </c>
      <c r="G6563" t="inlineStr">
        <is>
          <t>FA</t>
        </is>
      </c>
      <c r="H6563" s="30" t="n">
        <v>1</v>
      </c>
      <c r="I6563" s="31" t="n">
        <v>0</v>
      </c>
      <c r="J6563" s="31" t="n"/>
      <c r="K6563" s="31" t="n">
        <v>0</v>
      </c>
      <c r="L6563" s="32" t="n"/>
      <c r="M6563" s="31" t="n">
        <v>0</v>
      </c>
      <c r="N6563" s="31" t="n">
        <v>0</v>
      </c>
      <c r="O6563" s="31" t="n"/>
      <c r="P6563" s="31" t="n"/>
      <c r="Q6563" s="31" t="n">
        <v>0</v>
      </c>
      <c r="R6563" s="31" t="n"/>
      <c r="S6563" s="32" t="n"/>
      <c r="T6563" s="32" t="n"/>
      <c r="V6563" t="inlineStr">
        <is>
          <t>04zny</t>
        </is>
      </c>
      <c r="Z6563" t="inlineStr">
        <is>
          <t>Nikita Kochubeynik ((N/A) LW)</t>
        </is>
      </c>
    </row>
    <row r="6564">
      <c r="A6564" t="inlineStr">
        <is>
          <t>Nikita Koltsov</t>
        </is>
      </c>
      <c r="B6564" t="inlineStr">
        <is>
          <t>(N/A)</t>
        </is>
      </c>
      <c r="C6564" t="inlineStr">
        <is>
          <t>C</t>
        </is>
      </c>
      <c r="D6564" t="inlineStr">
        <is>
          <t>F</t>
        </is>
      </c>
      <c r="E6564" t="n">
        <v>18</v>
      </c>
      <c r="F6564" t="inlineStr">
        <is>
          <t>FA</t>
        </is>
      </c>
      <c r="G6564" t="inlineStr">
        <is>
          <t>FA</t>
        </is>
      </c>
      <c r="H6564" s="30" t="n">
        <v>1</v>
      </c>
      <c r="I6564" s="31" t="n">
        <v>0</v>
      </c>
      <c r="J6564" s="31" t="n"/>
      <c r="K6564" s="31" t="n">
        <v>0</v>
      </c>
      <c r="L6564" s="32" t="n"/>
      <c r="M6564" s="31" t="n">
        <v>0</v>
      </c>
      <c r="N6564" s="31" t="n">
        <v>0</v>
      </c>
      <c r="O6564" s="31" t="n"/>
      <c r="P6564" s="31" t="n"/>
      <c r="Q6564" s="31" t="n">
        <v>0</v>
      </c>
      <c r="R6564" s="31" t="n"/>
      <c r="S6564" s="32" t="n"/>
      <c r="T6564" s="32" t="n"/>
      <c r="V6564" t="inlineStr">
        <is>
          <t>072pe</t>
        </is>
      </c>
      <c r="Z6564" t="inlineStr">
        <is>
          <t>Nikita Koltsov ((N/A) C)</t>
        </is>
      </c>
    </row>
    <row r="6565">
      <c r="A6565" t="inlineStr">
        <is>
          <t>Nikita Korostelyov</t>
        </is>
      </c>
      <c r="B6565" t="inlineStr">
        <is>
          <t>CBJ</t>
        </is>
      </c>
      <c r="C6565" t="inlineStr">
        <is>
          <t>RW</t>
        </is>
      </c>
      <c r="D6565" t="inlineStr">
        <is>
          <t>F</t>
        </is>
      </c>
      <c r="E6565" t="n">
        <v>29</v>
      </c>
      <c r="F6565" t="inlineStr">
        <is>
          <t>FA</t>
        </is>
      </c>
      <c r="G6565" t="inlineStr">
        <is>
          <t>FA</t>
        </is>
      </c>
      <c r="H6565" s="30" t="n">
        <v>1</v>
      </c>
      <c r="I6565" s="31" t="n">
        <v>0</v>
      </c>
      <c r="J6565" s="31" t="n"/>
      <c r="K6565" s="31" t="n">
        <v>0</v>
      </c>
      <c r="L6565" s="32" t="n"/>
      <c r="M6565" s="31" t="n">
        <v>0</v>
      </c>
      <c r="N6565" s="31" t="n">
        <v>0</v>
      </c>
      <c r="O6565" s="31" t="n"/>
      <c r="P6565" s="31" t="n"/>
      <c r="Q6565" s="31" t="n">
        <v>0</v>
      </c>
      <c r="R6565" s="31" t="n"/>
      <c r="S6565" s="32" t="n"/>
      <c r="T6565" s="32" t="n"/>
      <c r="V6565" t="inlineStr">
        <is>
          <t>03rjh</t>
        </is>
      </c>
      <c r="W6565" t="n">
        <v>4870</v>
      </c>
      <c r="X6565" t="n">
        <v>6927</v>
      </c>
      <c r="Z6565" t="inlineStr">
        <is>
          <t>Nikita Korostelyov (CBJ RW)</t>
        </is>
      </c>
    </row>
    <row r="6566">
      <c r="A6566" t="inlineStr">
        <is>
          <t>Nikita Lyamkin</t>
        </is>
      </c>
      <c r="B6566" t="inlineStr">
        <is>
          <t>(N/A)</t>
        </is>
      </c>
      <c r="C6566" t="inlineStr">
        <is>
          <t>D</t>
        </is>
      </c>
      <c r="D6566" t="inlineStr">
        <is>
          <t>D</t>
        </is>
      </c>
      <c r="E6566" t="n">
        <v>30</v>
      </c>
      <c r="F6566" t="inlineStr">
        <is>
          <t>FA</t>
        </is>
      </c>
      <c r="G6566" t="inlineStr">
        <is>
          <t>FA</t>
        </is>
      </c>
      <c r="H6566" s="30" t="n">
        <v>1</v>
      </c>
      <c r="I6566" s="31" t="n">
        <v>0</v>
      </c>
      <c r="J6566" s="31" t="n"/>
      <c r="K6566" s="31" t="n">
        <v>0</v>
      </c>
      <c r="L6566" s="32" t="n"/>
      <c r="M6566" s="31" t="n">
        <v>0</v>
      </c>
      <c r="N6566" s="31" t="n">
        <v>0</v>
      </c>
      <c r="O6566" s="31" t="n"/>
      <c r="P6566" s="31" t="n"/>
      <c r="Q6566" s="31" t="n">
        <v>0</v>
      </c>
      <c r="R6566" s="31" t="n"/>
      <c r="S6566" s="32" t="n"/>
      <c r="T6566" s="32" t="n"/>
      <c r="V6566" t="inlineStr">
        <is>
          <t>05rfz</t>
        </is>
      </c>
      <c r="Z6566" t="inlineStr">
        <is>
          <t>Nikita Lyamkin ((N/A) D)</t>
        </is>
      </c>
    </row>
    <row r="6567">
      <c r="A6567" t="inlineStr">
        <is>
          <t>Nikita Mikhailis</t>
        </is>
      </c>
      <c r="B6567" t="inlineStr">
        <is>
          <t>(N/A)</t>
        </is>
      </c>
      <c r="C6567" t="inlineStr">
        <is>
          <t>LW</t>
        </is>
      </c>
      <c r="D6567" t="inlineStr">
        <is>
          <t>F</t>
        </is>
      </c>
      <c r="E6567" t="n">
        <v>31</v>
      </c>
      <c r="F6567" t="inlineStr">
        <is>
          <t>FA</t>
        </is>
      </c>
      <c r="G6567" t="inlineStr">
        <is>
          <t>FA</t>
        </is>
      </c>
      <c r="H6567" s="30" t="n">
        <v>1</v>
      </c>
      <c r="I6567" s="31" t="n">
        <v>0</v>
      </c>
      <c r="J6567" s="31" t="n"/>
      <c r="K6567" s="31" t="n">
        <v>0</v>
      </c>
      <c r="L6567" s="32" t="n"/>
      <c r="M6567" s="31" t="n">
        <v>0</v>
      </c>
      <c r="N6567" s="31" t="n">
        <v>0</v>
      </c>
      <c r="O6567" s="31" t="n"/>
      <c r="P6567" s="31" t="n"/>
      <c r="Q6567" s="31" t="n">
        <v>0</v>
      </c>
      <c r="R6567" s="31" t="n"/>
      <c r="S6567" s="32" t="n"/>
      <c r="T6567" s="32" t="n"/>
      <c r="V6567" t="inlineStr">
        <is>
          <t>05xsz</t>
        </is>
      </c>
      <c r="Z6567" t="inlineStr">
        <is>
          <t>Nikita Mikhailis ((N/A) LW)</t>
        </is>
      </c>
    </row>
    <row r="6568">
      <c r="A6568" t="inlineStr">
        <is>
          <t>Nikita Nedopyokin</t>
        </is>
      </c>
      <c r="B6568" t="inlineStr">
        <is>
          <t>(N/A)</t>
        </is>
      </c>
      <c r="C6568" t="inlineStr">
        <is>
          <t>C</t>
        </is>
      </c>
      <c r="D6568" t="inlineStr">
        <is>
          <t>F</t>
        </is>
      </c>
      <c r="E6568" t="n">
        <v>21</v>
      </c>
      <c r="F6568" t="inlineStr">
        <is>
          <t>FA</t>
        </is>
      </c>
      <c r="G6568" t="inlineStr">
        <is>
          <t>FA</t>
        </is>
      </c>
      <c r="H6568" s="30" t="n">
        <v>1</v>
      </c>
      <c r="I6568" s="31" t="n">
        <v>0</v>
      </c>
      <c r="J6568" s="31" t="n"/>
      <c r="K6568" s="31" t="n">
        <v>0</v>
      </c>
      <c r="L6568" s="32" t="n"/>
      <c r="M6568" s="31" t="n">
        <v>0</v>
      </c>
      <c r="N6568" s="31" t="n">
        <v>0</v>
      </c>
      <c r="O6568" s="31" t="n"/>
      <c r="P6568" s="31" t="n"/>
      <c r="Q6568" s="31" t="n">
        <v>0</v>
      </c>
      <c r="R6568" s="31" t="n"/>
      <c r="S6568" s="32" t="n"/>
      <c r="T6568" s="32" t="n"/>
      <c r="V6568" t="inlineStr">
        <is>
          <t>06c46</t>
        </is>
      </c>
      <c r="Z6568" t="inlineStr">
        <is>
          <t>Nikita Nedopyokin ((N/A) C)</t>
        </is>
      </c>
    </row>
    <row r="6569">
      <c r="A6569" t="inlineStr">
        <is>
          <t>Nikita Nesterov</t>
        </is>
      </c>
      <c r="B6569" t="inlineStr">
        <is>
          <t>(N/A)</t>
        </is>
      </c>
      <c r="C6569" t="inlineStr">
        <is>
          <t>D</t>
        </is>
      </c>
      <c r="D6569" t="inlineStr">
        <is>
          <t>D</t>
        </is>
      </c>
      <c r="E6569" t="n">
        <v>33</v>
      </c>
      <c r="F6569" t="inlineStr">
        <is>
          <t>FA</t>
        </is>
      </c>
      <c r="G6569" t="inlineStr">
        <is>
          <t>FA</t>
        </is>
      </c>
      <c r="H6569" s="30" t="n">
        <v>1</v>
      </c>
      <c r="I6569" s="31" t="n">
        <v>0</v>
      </c>
      <c r="J6569" s="31" t="n"/>
      <c r="K6569" s="31" t="n">
        <v>0</v>
      </c>
      <c r="L6569" s="32" t="n"/>
      <c r="M6569" s="31" t="n">
        <v>0</v>
      </c>
      <c r="N6569" s="31" t="n">
        <v>0</v>
      </c>
      <c r="O6569" s="31" t="n"/>
      <c r="P6569" s="31" t="n"/>
      <c r="Q6569" s="31" t="n">
        <v>0</v>
      </c>
      <c r="R6569" s="31" t="n"/>
      <c r="S6569" s="32" t="n"/>
      <c r="T6569" s="32" t="n"/>
      <c r="V6569" t="inlineStr">
        <is>
          <t>02g2w</t>
        </is>
      </c>
      <c r="W6569" t="n">
        <v>4722</v>
      </c>
      <c r="X6569" t="n">
        <v>5513</v>
      </c>
      <c r="Y6569" t="inlineStr">
        <is>
          <t>ab23ae50-e09f-41b7-b717-df8011923b1a</t>
        </is>
      </c>
      <c r="Z6569" t="inlineStr">
        <is>
          <t>Nikita Nesterov ((N/A) D)</t>
        </is>
      </c>
    </row>
    <row r="6570">
      <c r="A6570" t="inlineStr">
        <is>
          <t>Nikita Nikitin</t>
        </is>
      </c>
      <c r="B6570" t="inlineStr">
        <is>
          <t>(N/A)</t>
        </is>
      </c>
      <c r="C6570" t="inlineStr">
        <is>
          <t>D</t>
        </is>
      </c>
      <c r="D6570" t="inlineStr">
        <is>
          <t>D</t>
        </is>
      </c>
      <c r="E6570" t="n">
        <v>40</v>
      </c>
      <c r="F6570" t="inlineStr">
        <is>
          <t>FA</t>
        </is>
      </c>
      <c r="G6570" t="inlineStr">
        <is>
          <t>FA</t>
        </is>
      </c>
      <c r="H6570" s="30" t="n">
        <v>1</v>
      </c>
      <c r="I6570" s="31" t="n">
        <v>0</v>
      </c>
      <c r="J6570" s="31" t="n"/>
      <c r="K6570" s="31" t="n">
        <v>0</v>
      </c>
      <c r="L6570" s="32" t="n"/>
      <c r="M6570" s="31" t="n">
        <v>0</v>
      </c>
      <c r="N6570" s="31" t="n">
        <v>0</v>
      </c>
      <c r="O6570" s="31" t="n"/>
      <c r="P6570" s="31" t="n"/>
      <c r="Q6570" s="31" t="n">
        <v>0</v>
      </c>
      <c r="R6570" s="31" t="n"/>
      <c r="S6570" s="32" t="n"/>
      <c r="T6570" s="32" t="n"/>
      <c r="V6570" t="inlineStr">
        <is>
          <t>01uv5</t>
        </is>
      </c>
      <c r="W6570" t="n">
        <v>3570</v>
      </c>
      <c r="X6570" t="n">
        <v>4954</v>
      </c>
      <c r="Z6570" t="inlineStr">
        <is>
          <t>Nikita Nikitin ((N/A) D)</t>
        </is>
      </c>
    </row>
    <row r="6571">
      <c r="A6571" t="inlineStr">
        <is>
          <t>Nikita Nikora</t>
        </is>
      </c>
      <c r="B6571" t="inlineStr">
        <is>
          <t>(N/A)</t>
        </is>
      </c>
      <c r="C6571" t="inlineStr">
        <is>
          <t>C</t>
        </is>
      </c>
      <c r="D6571" t="inlineStr">
        <is>
          <t>F</t>
        </is>
      </c>
      <c r="E6571" t="n">
        <v>22</v>
      </c>
      <c r="F6571" t="inlineStr">
        <is>
          <t>FA</t>
        </is>
      </c>
      <c r="G6571" t="inlineStr">
        <is>
          <t>FA</t>
        </is>
      </c>
      <c r="H6571" s="30" t="n">
        <v>1</v>
      </c>
      <c r="I6571" s="31" t="n">
        <v>0</v>
      </c>
      <c r="J6571" s="31" t="n"/>
      <c r="K6571" s="31" t="n">
        <v>0</v>
      </c>
      <c r="L6571" s="32" t="n"/>
      <c r="M6571" s="31" t="n">
        <v>0</v>
      </c>
      <c r="N6571" s="31" t="n">
        <v>0</v>
      </c>
      <c r="O6571" s="31" t="n"/>
      <c r="P6571" s="31" t="n"/>
      <c r="Q6571" s="31" t="n">
        <v>0</v>
      </c>
      <c r="R6571" s="31" t="n"/>
      <c r="S6571" s="32" t="n"/>
      <c r="T6571" s="32" t="n"/>
      <c r="V6571" t="inlineStr">
        <is>
          <t>06qv9</t>
        </is>
      </c>
      <c r="Z6571" t="inlineStr">
        <is>
          <t>Nikita Nikora ((N/A) C)</t>
        </is>
      </c>
    </row>
    <row r="6572">
      <c r="A6572" t="inlineStr">
        <is>
          <t>Nikita Novikov</t>
        </is>
      </c>
      <c r="B6572" t="inlineStr">
        <is>
          <t>(N/A)</t>
        </is>
      </c>
      <c r="C6572" t="inlineStr">
        <is>
          <t>D</t>
        </is>
      </c>
      <c r="D6572" t="inlineStr">
        <is>
          <t>D</t>
        </is>
      </c>
      <c r="E6572" t="n">
        <v>23</v>
      </c>
      <c r="F6572" t="inlineStr">
        <is>
          <t>FA</t>
        </is>
      </c>
      <c r="G6572" t="inlineStr">
        <is>
          <t>FA</t>
        </is>
      </c>
      <c r="H6572" s="30" t="n">
        <v>1</v>
      </c>
      <c r="I6572" s="31" t="n">
        <v>0</v>
      </c>
      <c r="J6572" s="31" t="n"/>
      <c r="K6572" s="31" t="n">
        <v>0</v>
      </c>
      <c r="L6572" s="32" t="n"/>
      <c r="M6572" s="31" t="n">
        <v>0</v>
      </c>
      <c r="N6572" s="31" t="n">
        <v>0</v>
      </c>
      <c r="O6572" s="31" t="n"/>
      <c r="P6572" s="31" t="n"/>
      <c r="Q6572" s="31" t="n">
        <v>0</v>
      </c>
      <c r="R6572" s="31" t="n"/>
      <c r="S6572" s="32" t="n"/>
      <c r="T6572" s="32" t="n"/>
      <c r="V6572" t="inlineStr">
        <is>
          <t>05ugc</t>
        </is>
      </c>
      <c r="W6572" t="n">
        <v>6913</v>
      </c>
      <c r="Y6572" t="inlineStr">
        <is>
          <t>922673e1-fa65-4abc-a27c-0c5512b11744</t>
        </is>
      </c>
      <c r="Z6572" t="inlineStr">
        <is>
          <t>Nikita Novikov ((N/A) D)</t>
        </is>
      </c>
    </row>
    <row r="6573">
      <c r="A6573" t="inlineStr">
        <is>
          <t>Nikita Novosyolov</t>
        </is>
      </c>
      <c r="B6573" t="inlineStr">
        <is>
          <t>COL</t>
        </is>
      </c>
      <c r="C6573" t="inlineStr">
        <is>
          <t>G</t>
        </is>
      </c>
      <c r="D6573" t="inlineStr">
        <is>
          <t>G</t>
        </is>
      </c>
      <c r="E6573" t="n">
        <v>22</v>
      </c>
      <c r="F6573" t="inlineStr">
        <is>
          <t>FA</t>
        </is>
      </c>
      <c r="G6573" t="inlineStr">
        <is>
          <t>FA</t>
        </is>
      </c>
      <c r="H6573" s="30" t="n">
        <v>980000</v>
      </c>
      <c r="I6573" s="31" t="n">
        <v>0</v>
      </c>
      <c r="J6573" s="31" t="n"/>
      <c r="K6573" s="31" t="n">
        <v>0</v>
      </c>
      <c r="L6573" s="32" t="n"/>
      <c r="M6573" s="31" t="n">
        <v>0</v>
      </c>
      <c r="N6573" s="31" t="n">
        <v>0</v>
      </c>
      <c r="O6573" s="31" t="n"/>
      <c r="P6573" s="31" t="n"/>
      <c r="Q6573" s="31" t="n">
        <v>0</v>
      </c>
      <c r="R6573" s="31" t="n"/>
      <c r="S6573" s="32" t="n"/>
      <c r="T6573" s="32" t="n"/>
      <c r="V6573" t="inlineStr">
        <is>
          <t>072em</t>
        </is>
      </c>
      <c r="W6573" t="n">
        <v>7758</v>
      </c>
      <c r="Y6573" t="inlineStr">
        <is>
          <t>444a8670-d764-4a0c-953a-5bb2d0d47d1a</t>
        </is>
      </c>
      <c r="Z6573" t="inlineStr">
        <is>
          <t>Nikita Novosyolov (COL G)</t>
        </is>
      </c>
    </row>
    <row r="6574">
      <c r="A6574" t="inlineStr">
        <is>
          <t>Nikita Okhotyuk</t>
        </is>
      </c>
      <c r="B6574" t="inlineStr">
        <is>
          <t>CGY</t>
        </is>
      </c>
      <c r="C6574" t="inlineStr">
        <is>
          <t>D</t>
        </is>
      </c>
      <c r="D6574" t="inlineStr">
        <is>
          <t>D</t>
        </is>
      </c>
      <c r="E6574" t="n">
        <v>25</v>
      </c>
      <c r="F6574" t="inlineStr">
        <is>
          <t>FA</t>
        </is>
      </c>
      <c r="G6574" t="inlineStr">
        <is>
          <t>FA</t>
        </is>
      </c>
      <c r="H6574" s="30" t="n">
        <v>1</v>
      </c>
      <c r="I6574" s="31" t="n">
        <v>0</v>
      </c>
      <c r="J6574" s="31" t="n"/>
      <c r="K6574" s="31" t="n">
        <v>0</v>
      </c>
      <c r="L6574" s="32" t="n"/>
      <c r="M6574" s="31" t="n">
        <v>0</v>
      </c>
      <c r="N6574" s="31" t="n">
        <v>0</v>
      </c>
      <c r="O6574" s="31" t="n"/>
      <c r="P6574" s="31" t="n"/>
      <c r="Q6574" s="31" t="n">
        <v>0</v>
      </c>
      <c r="R6574" s="31" t="n"/>
      <c r="S6574" s="32" t="n"/>
      <c r="T6574" s="32" t="n"/>
      <c r="V6574" t="inlineStr">
        <is>
          <t>051tj</t>
        </is>
      </c>
      <c r="W6574" t="n">
        <v>6133</v>
      </c>
      <c r="X6574" t="n">
        <v>8339</v>
      </c>
      <c r="Y6574" t="inlineStr">
        <is>
          <t>73d1c78b-34a6-4f6a-9b4e-eccc97f86842</t>
        </is>
      </c>
      <c r="Z6574" t="inlineStr">
        <is>
          <t>Nikita Okhotyuk (CGY D)</t>
        </is>
      </c>
    </row>
    <row r="6575">
      <c r="A6575" t="inlineStr">
        <is>
          <t>Nikita Ovcharov</t>
        </is>
      </c>
      <c r="B6575" t="inlineStr">
        <is>
          <t>(N/A)</t>
        </is>
      </c>
      <c r="C6575" t="inlineStr">
        <is>
          <t>LW</t>
        </is>
      </c>
      <c r="D6575" t="inlineStr">
        <is>
          <t>F</t>
        </is>
      </c>
      <c r="E6575" t="n">
        <v>18</v>
      </c>
      <c r="F6575" t="inlineStr">
        <is>
          <t>FA</t>
        </is>
      </c>
      <c r="G6575" t="inlineStr">
        <is>
          <t>FA</t>
        </is>
      </c>
      <c r="H6575" s="30" t="n">
        <v>1</v>
      </c>
      <c r="I6575" s="31" t="n">
        <v>0</v>
      </c>
      <c r="J6575" s="31" t="n"/>
      <c r="K6575" s="31" t="n">
        <v>0</v>
      </c>
      <c r="L6575" s="32" t="n"/>
      <c r="M6575" s="31" t="n">
        <v>0</v>
      </c>
      <c r="N6575" s="31" t="n">
        <v>0</v>
      </c>
      <c r="O6575" s="31" t="n"/>
      <c r="P6575" s="31" t="n"/>
      <c r="Q6575" s="31" t="n">
        <v>0</v>
      </c>
      <c r="R6575" s="31" t="n"/>
      <c r="S6575" s="32" t="n"/>
      <c r="T6575" s="32" t="n"/>
      <c r="V6575" t="inlineStr">
        <is>
          <t>06r65</t>
        </is>
      </c>
      <c r="Z6575" t="inlineStr">
        <is>
          <t>Nikita Ovcharov ((N/A) LW)</t>
        </is>
      </c>
    </row>
    <row r="6576">
      <c r="A6576" t="inlineStr">
        <is>
          <t>Nikita Pavlychev</t>
        </is>
      </c>
      <c r="B6576" t="inlineStr">
        <is>
          <t>LAK</t>
        </is>
      </c>
      <c r="C6576" t="inlineStr">
        <is>
          <t>C</t>
        </is>
      </c>
      <c r="D6576" t="inlineStr">
        <is>
          <t>F</t>
        </is>
      </c>
      <c r="E6576" t="n">
        <v>29</v>
      </c>
      <c r="F6576" t="inlineStr">
        <is>
          <t>FA</t>
        </is>
      </c>
      <c r="G6576" t="inlineStr">
        <is>
          <t>FA</t>
        </is>
      </c>
      <c r="H6576" s="30" t="n">
        <v>1</v>
      </c>
      <c r="I6576" s="31" t="n">
        <v>0</v>
      </c>
      <c r="J6576" s="31" t="n"/>
      <c r="K6576" s="31" t="n">
        <v>0</v>
      </c>
      <c r="L6576" s="32" t="n"/>
      <c r="M6576" s="31" t="n">
        <v>0</v>
      </c>
      <c r="N6576" s="31" t="n">
        <v>0</v>
      </c>
      <c r="O6576" s="31" t="n"/>
      <c r="P6576" s="31" t="n"/>
      <c r="Q6576" s="31" t="n">
        <v>0</v>
      </c>
      <c r="R6576" s="31" t="n"/>
      <c r="S6576" s="32" t="n"/>
      <c r="T6576" s="32" t="n"/>
      <c r="V6576" t="inlineStr">
        <is>
          <t>03rjt</t>
        </is>
      </c>
      <c r="W6576" t="n">
        <v>6170</v>
      </c>
      <c r="X6576" t="n">
        <v>6939</v>
      </c>
      <c r="Y6576" t="inlineStr">
        <is>
          <t>9915c9b4-8e42-4bab-abc6-99b3d2bebdd3</t>
        </is>
      </c>
      <c r="Z6576" t="inlineStr">
        <is>
          <t>Nikita Pavlychev (LAK C)</t>
        </is>
      </c>
    </row>
    <row r="6577">
      <c r="A6577" t="inlineStr">
        <is>
          <t>Nikita Podlyagin</t>
        </is>
      </c>
      <c r="B6577" t="inlineStr">
        <is>
          <t>(N/A)</t>
        </is>
      </c>
      <c r="C6577" t="inlineStr">
        <is>
          <t>G</t>
        </is>
      </c>
      <c r="D6577" t="inlineStr">
        <is>
          <t>G</t>
        </is>
      </c>
      <c r="E6577" t="n">
        <v>22</v>
      </c>
      <c r="F6577" t="inlineStr">
        <is>
          <t>FA</t>
        </is>
      </c>
      <c r="G6577" t="inlineStr">
        <is>
          <t>FA</t>
        </is>
      </c>
      <c r="H6577" s="30" t="n">
        <v>1</v>
      </c>
      <c r="I6577" s="31" t="n">
        <v>0</v>
      </c>
      <c r="J6577" s="31" t="n"/>
      <c r="K6577" s="31" t="n">
        <v>0</v>
      </c>
      <c r="L6577" s="32" t="n"/>
      <c r="M6577" s="31" t="n">
        <v>0</v>
      </c>
      <c r="N6577" s="31" t="n">
        <v>0</v>
      </c>
      <c r="O6577" s="31" t="n"/>
      <c r="P6577" s="31" t="n"/>
      <c r="Q6577" s="31" t="n">
        <v>0</v>
      </c>
      <c r="R6577" s="31" t="n"/>
      <c r="S6577" s="32" t="n"/>
      <c r="T6577" s="32" t="n"/>
      <c r="V6577" t="inlineStr">
        <is>
          <t>06hcz</t>
        </is>
      </c>
      <c r="Z6577" t="inlineStr">
        <is>
          <t>Nikita Podlyagin ((N/A) G)</t>
        </is>
      </c>
    </row>
    <row r="6578">
      <c r="A6578" t="inlineStr">
        <is>
          <t>Nikita Popugaev</t>
        </is>
      </c>
      <c r="B6578" t="inlineStr">
        <is>
          <t>NJD</t>
        </is>
      </c>
      <c r="C6578" t="inlineStr">
        <is>
          <t>LW</t>
        </is>
      </c>
      <c r="D6578" t="inlineStr">
        <is>
          <t>F</t>
        </is>
      </c>
      <c r="E6578" t="n">
        <v>27</v>
      </c>
      <c r="F6578" t="inlineStr">
        <is>
          <t>FA</t>
        </is>
      </c>
      <c r="G6578" t="inlineStr">
        <is>
          <t>FA</t>
        </is>
      </c>
      <c r="H6578" s="30" t="n">
        <v>1</v>
      </c>
      <c r="I6578" s="31" t="n">
        <v>0</v>
      </c>
      <c r="J6578" s="31" t="n"/>
      <c r="K6578" s="31" t="n">
        <v>0</v>
      </c>
      <c r="L6578" s="32" t="n"/>
      <c r="M6578" s="31" t="n">
        <v>0</v>
      </c>
      <c r="N6578" s="31" t="n">
        <v>0</v>
      </c>
      <c r="O6578" s="31" t="n"/>
      <c r="P6578" s="31" t="n"/>
      <c r="Q6578" s="31" t="n">
        <v>0</v>
      </c>
      <c r="R6578" s="31" t="n"/>
      <c r="S6578" s="32" t="n"/>
      <c r="T6578" s="32" t="n"/>
      <c r="V6578" t="inlineStr">
        <is>
          <t>048vg</t>
        </is>
      </c>
      <c r="W6578" t="n">
        <v>5491</v>
      </c>
      <c r="X6578" t="n">
        <v>7613</v>
      </c>
      <c r="Z6578" t="inlineStr">
        <is>
          <t>Nikita Popugaev (NJD LW)</t>
        </is>
      </c>
    </row>
    <row r="6579">
      <c r="A6579" t="inlineStr">
        <is>
          <t>Nikita Prishchepov</t>
        </is>
      </c>
      <c r="B6579" t="inlineStr">
        <is>
          <t>COL</t>
        </is>
      </c>
      <c r="C6579" t="inlineStr">
        <is>
          <t>C</t>
        </is>
      </c>
      <c r="D6579" t="inlineStr">
        <is>
          <t>F</t>
        </is>
      </c>
      <c r="E6579" t="n">
        <v>22</v>
      </c>
      <c r="F6579" t="inlineStr">
        <is>
          <t>FA</t>
        </is>
      </c>
      <c r="G6579" t="inlineStr">
        <is>
          <t>FA</t>
        </is>
      </c>
      <c r="H6579" s="30" t="n">
        <v>806667</v>
      </c>
      <c r="I6579" s="31" t="n">
        <v>0</v>
      </c>
      <c r="J6579" s="31" t="n"/>
      <c r="K6579" s="31" t="n">
        <v>0</v>
      </c>
      <c r="L6579" s="32" t="n"/>
      <c r="M6579" s="31" t="n">
        <v>0</v>
      </c>
      <c r="N6579" s="31" t="n">
        <v>0</v>
      </c>
      <c r="O6579" s="31" t="n"/>
      <c r="P6579" s="31" t="n"/>
      <c r="Q6579" s="31" t="n">
        <v>0</v>
      </c>
      <c r="R6579" s="31" t="n"/>
      <c r="S6579" s="32" t="n"/>
      <c r="T6579" s="32" t="n"/>
      <c r="V6579" t="inlineStr">
        <is>
          <t>06mr7</t>
        </is>
      </c>
      <c r="W6579" t="n">
        <v>7277</v>
      </c>
      <c r="Y6579" t="inlineStr">
        <is>
          <t>d23aec32-ac9c-42db-8bba-43de670f5e74</t>
        </is>
      </c>
      <c r="Z6579" t="inlineStr">
        <is>
          <t>Nikita Prishchepov (COL C)</t>
        </is>
      </c>
    </row>
    <row r="6580">
      <c r="A6580" t="inlineStr">
        <is>
          <t>Nikita Quapp</t>
        </is>
      </c>
      <c r="B6580" t="inlineStr">
        <is>
          <t>(N/A)</t>
        </is>
      </c>
      <c r="C6580" t="inlineStr">
        <is>
          <t>G</t>
        </is>
      </c>
      <c r="D6580" t="inlineStr">
        <is>
          <t>G</t>
        </is>
      </c>
      <c r="E6580" t="n">
        <v>23</v>
      </c>
      <c r="F6580" t="inlineStr">
        <is>
          <t>FA</t>
        </is>
      </c>
      <c r="G6580" t="inlineStr">
        <is>
          <t>FA</t>
        </is>
      </c>
      <c r="H6580" s="30" t="n">
        <v>1</v>
      </c>
      <c r="I6580" s="31" t="n">
        <v>0</v>
      </c>
      <c r="J6580" s="31" t="n"/>
      <c r="K6580" s="31" t="n">
        <v>0</v>
      </c>
      <c r="L6580" s="32" t="n"/>
      <c r="M6580" s="31" t="n">
        <v>0</v>
      </c>
      <c r="N6580" s="31" t="n">
        <v>0</v>
      </c>
      <c r="O6580" s="31" t="n"/>
      <c r="P6580" s="31" t="n"/>
      <c r="Q6580" s="31" t="n">
        <v>0</v>
      </c>
      <c r="R6580" s="31" t="n"/>
      <c r="S6580" s="32" t="n"/>
      <c r="T6580" s="32" t="n"/>
      <c r="V6580" t="inlineStr">
        <is>
          <t>05uga</t>
        </is>
      </c>
      <c r="W6580" t="n">
        <v>7375</v>
      </c>
      <c r="Y6580" t="inlineStr">
        <is>
          <t>0329c26b-dc69-43f4-8405-2c6ebf5bf9c0</t>
        </is>
      </c>
      <c r="Z6580" t="inlineStr">
        <is>
          <t>Nikita Quapp ((N/A) G)</t>
        </is>
      </c>
    </row>
    <row r="6581">
      <c r="A6581" t="inlineStr">
        <is>
          <t>Nikita Rtishchev</t>
        </is>
      </c>
      <c r="B6581" t="inlineStr">
        <is>
          <t>(N/A)</t>
        </is>
      </c>
      <c r="C6581" t="inlineStr">
        <is>
          <t>RW</t>
        </is>
      </c>
      <c r="D6581" t="inlineStr">
        <is>
          <t>F</t>
        </is>
      </c>
      <c r="E6581" t="n">
        <v>26</v>
      </c>
      <c r="F6581" t="inlineStr">
        <is>
          <t>FA</t>
        </is>
      </c>
      <c r="G6581" t="inlineStr">
        <is>
          <t>FA</t>
        </is>
      </c>
      <c r="H6581" s="30" t="n">
        <v>1</v>
      </c>
      <c r="I6581" s="31" t="n">
        <v>0</v>
      </c>
      <c r="J6581" s="31" t="n"/>
      <c r="K6581" s="31" t="n">
        <v>0</v>
      </c>
      <c r="L6581" s="32" t="n"/>
      <c r="M6581" s="31" t="n">
        <v>0</v>
      </c>
      <c r="N6581" s="31" t="n">
        <v>0</v>
      </c>
      <c r="O6581" s="31" t="n"/>
      <c r="P6581" s="31" t="n"/>
      <c r="Q6581" s="31" t="n">
        <v>0</v>
      </c>
      <c r="R6581" s="31" t="n"/>
      <c r="S6581" s="32" t="n"/>
      <c r="T6581" s="32" t="n"/>
      <c r="V6581" t="inlineStr">
        <is>
          <t>04r6d</t>
        </is>
      </c>
      <c r="Z6581" t="inlineStr">
        <is>
          <t>Nikita Rtishchev ((N/A) RW)</t>
        </is>
      </c>
    </row>
    <row r="6582">
      <c r="A6582" t="inlineStr">
        <is>
          <t>Nikita Scherbak</t>
        </is>
      </c>
      <c r="B6582" t="inlineStr">
        <is>
          <t>(N/A)</t>
        </is>
      </c>
      <c r="C6582" t="inlineStr">
        <is>
          <t>RW</t>
        </is>
      </c>
      <c r="D6582" t="inlineStr">
        <is>
          <t>F</t>
        </is>
      </c>
      <c r="E6582" t="n">
        <v>30</v>
      </c>
      <c r="F6582" t="inlineStr">
        <is>
          <t>FA</t>
        </is>
      </c>
      <c r="G6582" t="inlineStr">
        <is>
          <t>FA</t>
        </is>
      </c>
      <c r="H6582" s="30" t="n">
        <v>1</v>
      </c>
      <c r="I6582" s="31" t="n">
        <v>0</v>
      </c>
      <c r="J6582" s="31" t="n"/>
      <c r="K6582" s="31" t="n">
        <v>0</v>
      </c>
      <c r="L6582" s="32" t="n"/>
      <c r="M6582" s="31" t="n">
        <v>0</v>
      </c>
      <c r="N6582" s="31" t="n">
        <v>0</v>
      </c>
      <c r="O6582" s="31" t="n"/>
      <c r="P6582" s="31" t="n"/>
      <c r="Q6582" s="31" t="n">
        <v>0</v>
      </c>
      <c r="R6582" s="31" t="n"/>
      <c r="S6582" s="32" t="n"/>
      <c r="T6582" s="32" t="n"/>
      <c r="V6582" t="inlineStr">
        <is>
          <t>03asd</t>
        </is>
      </c>
      <c r="W6582" t="n">
        <v>4400</v>
      </c>
      <c r="X6582" t="n">
        <v>6392</v>
      </c>
      <c r="Z6582" t="inlineStr">
        <is>
          <t>Nikita Scherbak ((N/A) RW)</t>
        </is>
      </c>
    </row>
    <row r="6583">
      <c r="A6583" t="inlineStr">
        <is>
          <t>Nikita Scherbakov</t>
        </is>
      </c>
      <c r="B6583" t="inlineStr">
        <is>
          <t>NJD</t>
        </is>
      </c>
      <c r="C6583" t="inlineStr">
        <is>
          <t>D</t>
        </is>
      </c>
      <c r="D6583" t="inlineStr">
        <is>
          <t>D</t>
        </is>
      </c>
      <c r="E6583" t="n">
        <v>18</v>
      </c>
      <c r="F6583" t="inlineStr">
        <is>
          <t>FA</t>
        </is>
      </c>
      <c r="G6583" t="inlineStr">
        <is>
          <t>FA</t>
        </is>
      </c>
      <c r="H6583" s="30" t="n">
        <v>1</v>
      </c>
      <c r="I6583" s="31" t="n">
        <v>0</v>
      </c>
      <c r="J6583" s="31" t="n"/>
      <c r="K6583" s="31" t="n">
        <v>0</v>
      </c>
      <c r="L6583" s="32" t="n"/>
      <c r="M6583" s="31" t="n">
        <v>0</v>
      </c>
      <c r="N6583" s="31" t="n">
        <v>0</v>
      </c>
      <c r="O6583" s="31" t="n"/>
      <c r="P6583" s="31" t="n"/>
      <c r="Q6583" s="31" t="n">
        <v>0</v>
      </c>
      <c r="R6583" s="31" t="n"/>
      <c r="S6583" s="32" t="n"/>
      <c r="T6583" s="32" t="n"/>
      <c r="V6583" t="inlineStr">
        <is>
          <t>076wj</t>
        </is>
      </c>
      <c r="W6583" t="n">
        <v>7704</v>
      </c>
      <c r="Y6583" t="inlineStr">
        <is>
          <t>c3e3d928-d011-4089-aaa9-b90559976b91</t>
        </is>
      </c>
      <c r="Z6583" t="inlineStr">
        <is>
          <t>Nikita Scherbakov (NJD D)</t>
        </is>
      </c>
    </row>
    <row r="6584">
      <c r="A6584" t="inlineStr">
        <is>
          <t>Nikita Sedov</t>
        </is>
      </c>
      <c r="B6584" t="inlineStr">
        <is>
          <t>(N/A)</t>
        </is>
      </c>
      <c r="C6584" t="inlineStr">
        <is>
          <t>D</t>
        </is>
      </c>
      <c r="D6584" t="inlineStr">
        <is>
          <t>D</t>
        </is>
      </c>
      <c r="E6584" t="n">
        <v>25</v>
      </c>
      <c r="F6584" t="inlineStr">
        <is>
          <t>FA</t>
        </is>
      </c>
      <c r="G6584" t="inlineStr">
        <is>
          <t>FA</t>
        </is>
      </c>
      <c r="H6584" s="30" t="n">
        <v>1</v>
      </c>
      <c r="I6584" s="31" t="n">
        <v>0</v>
      </c>
      <c r="J6584" s="31" t="n"/>
      <c r="K6584" s="31" t="n">
        <v>0</v>
      </c>
      <c r="L6584" s="32" t="n"/>
      <c r="M6584" s="31" t="n">
        <v>0</v>
      </c>
      <c r="N6584" s="31" t="n">
        <v>0</v>
      </c>
      <c r="O6584" s="31" t="n"/>
      <c r="P6584" s="31" t="n"/>
      <c r="Q6584" s="31" t="n">
        <v>0</v>
      </c>
      <c r="R6584" s="31" t="n"/>
      <c r="S6584" s="32" t="n"/>
      <c r="T6584" s="32" t="n"/>
      <c r="V6584" t="inlineStr">
        <is>
          <t>06hjb</t>
        </is>
      </c>
      <c r="Z6584" t="inlineStr">
        <is>
          <t>Nikita Sedov ((N/A) D)</t>
        </is>
      </c>
    </row>
    <row r="6585">
      <c r="A6585" t="inlineStr">
        <is>
          <t>Nikita Serebryakov</t>
        </is>
      </c>
      <c r="B6585" t="inlineStr">
        <is>
          <t>(N/A)</t>
        </is>
      </c>
      <c r="C6585" t="inlineStr">
        <is>
          <t>G</t>
        </is>
      </c>
      <c r="D6585" t="inlineStr">
        <is>
          <t>G</t>
        </is>
      </c>
      <c r="E6585" t="n">
        <v>30</v>
      </c>
      <c r="F6585" t="inlineStr">
        <is>
          <t>FA</t>
        </is>
      </c>
      <c r="G6585" t="inlineStr">
        <is>
          <t>FA</t>
        </is>
      </c>
      <c r="H6585" s="30" t="n">
        <v>1</v>
      </c>
      <c r="I6585" s="31" t="n">
        <v>0</v>
      </c>
      <c r="J6585" s="31" t="n"/>
      <c r="K6585" s="31" t="n">
        <v>0</v>
      </c>
      <c r="L6585" s="32" t="n"/>
      <c r="M6585" s="31" t="n">
        <v>0</v>
      </c>
      <c r="N6585" s="31" t="n">
        <v>0</v>
      </c>
      <c r="O6585" s="31" t="n"/>
      <c r="P6585" s="31" t="n"/>
      <c r="Q6585" s="31" t="n">
        <v>0</v>
      </c>
      <c r="R6585" s="31" t="n"/>
      <c r="S6585" s="32" t="n"/>
      <c r="T6585" s="32" t="n"/>
      <c r="V6585" t="inlineStr">
        <is>
          <t>066rg</t>
        </is>
      </c>
      <c r="Z6585" t="inlineStr">
        <is>
          <t>Nikita Serebryakov ((N/A) G)</t>
        </is>
      </c>
    </row>
    <row r="6586">
      <c r="A6586" t="inlineStr">
        <is>
          <t>Nikita Shashkov</t>
        </is>
      </c>
      <c r="B6586" t="inlineStr">
        <is>
          <t>(N/A)</t>
        </is>
      </c>
      <c r="C6586" t="inlineStr">
        <is>
          <t>LW</t>
        </is>
      </c>
      <c r="D6586" t="inlineStr">
        <is>
          <t>F</t>
        </is>
      </c>
      <c r="E6586" t="n">
        <v>27</v>
      </c>
      <c r="F6586" t="inlineStr">
        <is>
          <t>FA</t>
        </is>
      </c>
      <c r="G6586" t="inlineStr">
        <is>
          <t>FA</t>
        </is>
      </c>
      <c r="H6586" s="30" t="n">
        <v>1</v>
      </c>
      <c r="I6586" s="31" t="n">
        <v>0</v>
      </c>
      <c r="J6586" s="31" t="n"/>
      <c r="K6586" s="31" t="n">
        <v>0</v>
      </c>
      <c r="L6586" s="32" t="n"/>
      <c r="M6586" s="31" t="n">
        <v>0</v>
      </c>
      <c r="N6586" s="31" t="n">
        <v>0</v>
      </c>
      <c r="O6586" s="31" t="n"/>
      <c r="P6586" s="31" t="n"/>
      <c r="Q6586" s="31" t="n">
        <v>0</v>
      </c>
      <c r="R6586" s="31" t="n"/>
      <c r="S6586" s="32" t="n"/>
      <c r="T6586" s="32" t="n"/>
      <c r="V6586" t="inlineStr">
        <is>
          <t>04yjf</t>
        </is>
      </c>
      <c r="Z6586" t="inlineStr">
        <is>
          <t>Nikita Shashkov ((N/A) LW)</t>
        </is>
      </c>
    </row>
    <row r="6587">
      <c r="A6587" t="inlineStr">
        <is>
          <t>Nikita Soshnikov</t>
        </is>
      </c>
      <c r="B6587" t="inlineStr">
        <is>
          <t>NYI</t>
        </is>
      </c>
      <c r="C6587" t="inlineStr">
        <is>
          <t>RW</t>
        </is>
      </c>
      <c r="D6587" t="inlineStr">
        <is>
          <t>F</t>
        </is>
      </c>
      <c r="E6587" t="n">
        <v>32</v>
      </c>
      <c r="F6587" t="inlineStr">
        <is>
          <t>FA</t>
        </is>
      </c>
      <c r="G6587" t="inlineStr">
        <is>
          <t>FA</t>
        </is>
      </c>
      <c r="H6587" s="30" t="n">
        <v>1</v>
      </c>
      <c r="I6587" s="31" t="n">
        <v>0</v>
      </c>
      <c r="J6587" s="31" t="n"/>
      <c r="K6587" s="31" t="n">
        <v>0</v>
      </c>
      <c r="L6587" s="32" t="n"/>
      <c r="M6587" s="31" t="n">
        <v>0</v>
      </c>
      <c r="N6587" s="31" t="n">
        <v>0</v>
      </c>
      <c r="O6587" s="31" t="n"/>
      <c r="P6587" s="31" t="n"/>
      <c r="Q6587" s="31" t="n">
        <v>0</v>
      </c>
      <c r="R6587" s="31" t="n"/>
      <c r="S6587" s="32" t="n"/>
      <c r="T6587" s="32" t="n"/>
      <c r="V6587" t="inlineStr">
        <is>
          <t>03nsd</t>
        </is>
      </c>
      <c r="W6587" t="n">
        <v>4745</v>
      </c>
      <c r="X6587" t="n">
        <v>6713</v>
      </c>
      <c r="Y6587" t="inlineStr">
        <is>
          <t>95c89319-ac2d-4f73-94f8-cf27d7c79f11</t>
        </is>
      </c>
      <c r="Z6587" t="inlineStr">
        <is>
          <t>Nikita Soshnikov (NYI RW)</t>
        </is>
      </c>
    </row>
    <row r="6588">
      <c r="A6588" t="inlineStr">
        <is>
          <t>Nikita Surayev</t>
        </is>
      </c>
      <c r="B6588" t="inlineStr">
        <is>
          <t>(N/A)</t>
        </is>
      </c>
      <c r="C6588" t="inlineStr">
        <is>
          <t>RW</t>
        </is>
      </c>
      <c r="D6588" t="inlineStr">
        <is>
          <t>F</t>
        </is>
      </c>
      <c r="E6588" t="n">
        <v>21</v>
      </c>
      <c r="F6588" t="inlineStr">
        <is>
          <t>FA</t>
        </is>
      </c>
      <c r="G6588" t="inlineStr">
        <is>
          <t>FA</t>
        </is>
      </c>
      <c r="H6588" s="30" t="n">
        <v>1</v>
      </c>
      <c r="I6588" s="31" t="n">
        <v>0</v>
      </c>
      <c r="J6588" s="31" t="n"/>
      <c r="K6588" s="31" t="n">
        <v>0</v>
      </c>
      <c r="L6588" s="32" t="n"/>
      <c r="M6588" s="31" t="n">
        <v>0</v>
      </c>
      <c r="N6588" s="31" t="n">
        <v>0</v>
      </c>
      <c r="O6588" s="31" t="n"/>
      <c r="P6588" s="31" t="n"/>
      <c r="Q6588" s="31" t="n">
        <v>0</v>
      </c>
      <c r="R6588" s="31" t="n"/>
      <c r="S6588" s="32" t="n"/>
      <c r="T6588" s="32" t="n"/>
      <c r="V6588" t="inlineStr">
        <is>
          <t>06mjk</t>
        </is>
      </c>
      <c r="Z6588" t="inlineStr">
        <is>
          <t>Nikita Surayev ((N/A) RW)</t>
        </is>
      </c>
    </row>
    <row r="6589">
      <c r="A6589" t="inlineStr">
        <is>
          <t>Nikita Susuyev</t>
        </is>
      </c>
      <c r="B6589" t="inlineStr">
        <is>
          <t>STL</t>
        </is>
      </c>
      <c r="C6589" t="inlineStr">
        <is>
          <t>C</t>
        </is>
      </c>
      <c r="D6589" t="inlineStr">
        <is>
          <t>F</t>
        </is>
      </c>
      <c r="E6589" t="n">
        <v>21</v>
      </c>
      <c r="F6589" t="inlineStr">
        <is>
          <t>FA</t>
        </is>
      </c>
      <c r="G6589" t="inlineStr">
        <is>
          <t>FA</t>
        </is>
      </c>
      <c r="H6589" s="30" t="n">
        <v>855000</v>
      </c>
      <c r="I6589" s="31" t="n">
        <v>0</v>
      </c>
      <c r="J6589" s="31" t="n"/>
      <c r="K6589" s="31" t="n">
        <v>0</v>
      </c>
      <c r="L6589" s="32" t="n"/>
      <c r="M6589" s="31" t="n">
        <v>0</v>
      </c>
      <c r="N6589" s="31" t="n">
        <v>0</v>
      </c>
      <c r="O6589" s="31" t="n"/>
      <c r="P6589" s="31" t="n"/>
      <c r="Q6589" s="31" t="n">
        <v>0</v>
      </c>
      <c r="R6589" s="31" t="n"/>
      <c r="S6589" s="32" t="n"/>
      <c r="T6589" s="32" t="n"/>
      <c r="V6589" t="inlineStr">
        <is>
          <t>06bdz</t>
        </is>
      </c>
      <c r="W6589" t="n">
        <v>7514</v>
      </c>
      <c r="Y6589" t="inlineStr">
        <is>
          <t>732fc152-a186-4160-b7fd-13d57d4da5b8</t>
        </is>
      </c>
      <c r="Z6589" t="inlineStr">
        <is>
          <t>Nikita Susuyev (STL C)</t>
        </is>
      </c>
    </row>
    <row r="6590">
      <c r="A6590" t="inlineStr">
        <is>
          <t>Nikita Telegin</t>
        </is>
      </c>
      <c r="B6590" t="inlineStr">
        <is>
          <t>(N/A)</t>
        </is>
      </c>
      <c r="C6590" t="inlineStr">
        <is>
          <t>LW</t>
        </is>
      </c>
      <c r="D6590" t="inlineStr">
        <is>
          <t>F</t>
        </is>
      </c>
      <c r="E6590" t="n">
        <v>21</v>
      </c>
      <c r="F6590" t="inlineStr">
        <is>
          <t>FA</t>
        </is>
      </c>
      <c r="G6590" t="inlineStr">
        <is>
          <t>FA</t>
        </is>
      </c>
      <c r="H6590" s="30" t="n">
        <v>1</v>
      </c>
      <c r="I6590" s="31" t="n">
        <v>0</v>
      </c>
      <c r="J6590" s="31" t="n"/>
      <c r="K6590" s="31" t="n">
        <v>0</v>
      </c>
      <c r="L6590" s="32" t="n"/>
      <c r="M6590" s="31" t="n">
        <v>0</v>
      </c>
      <c r="N6590" s="31" t="n">
        <v>0</v>
      </c>
      <c r="O6590" s="31" t="n"/>
      <c r="P6590" s="31" t="n"/>
      <c r="Q6590" s="31" t="n">
        <v>0</v>
      </c>
      <c r="R6590" s="31" t="n"/>
      <c r="S6590" s="32" t="n"/>
      <c r="T6590" s="32" t="n"/>
      <c r="V6590" t="inlineStr">
        <is>
          <t>06cfc</t>
        </is>
      </c>
      <c r="Z6590" t="inlineStr">
        <is>
          <t>Nikita Telegin ((N/A) LW)</t>
        </is>
      </c>
    </row>
    <row r="6591">
      <c r="A6591" t="inlineStr">
        <is>
          <t>Nikita Tertyshny</t>
        </is>
      </c>
      <c r="B6591" t="inlineStr">
        <is>
          <t>(N/A)</t>
        </is>
      </c>
      <c r="C6591" t="inlineStr">
        <is>
          <t>RW</t>
        </is>
      </c>
      <c r="D6591" t="inlineStr">
        <is>
          <t>F</t>
        </is>
      </c>
      <c r="E6591" t="n">
        <v>28</v>
      </c>
      <c r="F6591" t="inlineStr">
        <is>
          <t>FA</t>
        </is>
      </c>
      <c r="G6591" t="inlineStr">
        <is>
          <t>FA</t>
        </is>
      </c>
      <c r="H6591" s="30" t="n">
        <v>1</v>
      </c>
      <c r="I6591" s="31" t="n">
        <v>0</v>
      </c>
      <c r="J6591" s="31" t="n"/>
      <c r="K6591" s="31" t="n">
        <v>0</v>
      </c>
      <c r="L6591" s="32" t="n"/>
      <c r="M6591" s="31" t="n">
        <v>0</v>
      </c>
      <c r="N6591" s="31" t="n">
        <v>0</v>
      </c>
      <c r="O6591" s="31" t="n"/>
      <c r="P6591" s="31" t="n"/>
      <c r="Q6591" s="31" t="n">
        <v>0</v>
      </c>
      <c r="R6591" s="31" t="n"/>
      <c r="S6591" s="32" t="n"/>
      <c r="T6591" s="32" t="n"/>
      <c r="V6591" t="inlineStr">
        <is>
          <t>05xoy</t>
        </is>
      </c>
      <c r="Z6591" t="inlineStr">
        <is>
          <t>Nikita Tertyshny ((N/A) RW)</t>
        </is>
      </c>
    </row>
    <row r="6592">
      <c r="A6592" t="inlineStr">
        <is>
          <t>Nikita Tryamkin</t>
        </is>
      </c>
      <c r="B6592" t="inlineStr">
        <is>
          <t>(N/A)</t>
        </is>
      </c>
      <c r="C6592" t="inlineStr">
        <is>
          <t>D</t>
        </is>
      </c>
      <c r="D6592" t="inlineStr">
        <is>
          <t>D</t>
        </is>
      </c>
      <c r="E6592" t="n">
        <v>32</v>
      </c>
      <c r="F6592" t="inlineStr">
        <is>
          <t>FA</t>
        </is>
      </c>
      <c r="G6592" t="inlineStr">
        <is>
          <t>FA</t>
        </is>
      </c>
      <c r="H6592" s="30" t="n">
        <v>1</v>
      </c>
      <c r="I6592" s="31" t="n">
        <v>0</v>
      </c>
      <c r="J6592" s="31" t="n"/>
      <c r="K6592" s="31" t="n">
        <v>0</v>
      </c>
      <c r="L6592" s="32" t="n"/>
      <c r="M6592" s="31" t="n">
        <v>0</v>
      </c>
      <c r="N6592" s="31" t="n">
        <v>0</v>
      </c>
      <c r="O6592" s="31" t="n"/>
      <c r="P6592" s="31" t="n"/>
      <c r="Q6592" s="31" t="n">
        <v>0</v>
      </c>
      <c r="R6592" s="31" t="n"/>
      <c r="S6592" s="32" t="n"/>
      <c r="T6592" s="32" t="n"/>
      <c r="V6592" t="inlineStr">
        <is>
          <t>03avw</t>
        </is>
      </c>
      <c r="W6592" t="n">
        <v>4467</v>
      </c>
      <c r="X6592" t="n">
        <v>6435</v>
      </c>
      <c r="Z6592" t="inlineStr">
        <is>
          <t>Nikita Tryamkin ((N/A) D)</t>
        </is>
      </c>
    </row>
    <row r="6593">
      <c r="A6593" t="inlineStr">
        <is>
          <t>Nikita Tyurin</t>
        </is>
      </c>
      <c r="B6593" t="inlineStr">
        <is>
          <t>DET</t>
        </is>
      </c>
      <c r="C6593" t="inlineStr">
        <is>
          <t>D</t>
        </is>
      </c>
      <c r="D6593" t="inlineStr">
        <is>
          <t>D</t>
        </is>
      </c>
      <c r="E6593" t="n">
        <v>19</v>
      </c>
      <c r="F6593" t="inlineStr">
        <is>
          <t>FA</t>
        </is>
      </c>
      <c r="G6593" t="inlineStr">
        <is>
          <t>FA</t>
        </is>
      </c>
      <c r="H6593" s="30" t="n">
        <v>1</v>
      </c>
      <c r="I6593" s="31" t="n">
        <v>0</v>
      </c>
      <c r="J6593" s="31" t="n"/>
      <c r="K6593" s="31" t="n">
        <v>0</v>
      </c>
      <c r="L6593" s="32" t="n"/>
      <c r="M6593" s="31" t="n">
        <v>0</v>
      </c>
      <c r="N6593" s="31" t="n">
        <v>0</v>
      </c>
      <c r="O6593" s="31" t="n"/>
      <c r="P6593" s="31" t="n"/>
      <c r="Q6593" s="31" t="n">
        <v>0</v>
      </c>
      <c r="R6593" s="31" t="n"/>
      <c r="S6593" s="32" t="n"/>
      <c r="T6593" s="32" t="n"/>
      <c r="V6593" t="inlineStr">
        <is>
          <t>06xxy</t>
        </is>
      </c>
      <c r="Y6593" t="inlineStr">
        <is>
          <t>a01d1a15-9c65-407c-a15f-d6bb17288f77</t>
        </is>
      </c>
      <c r="Z6593" t="inlineStr">
        <is>
          <t>Nikita Tyurin (DET D)</t>
        </is>
      </c>
    </row>
    <row r="6594">
      <c r="A6594" t="inlineStr">
        <is>
          <t>Nikita Yevseyev</t>
        </is>
      </c>
      <c r="B6594" t="inlineStr">
        <is>
          <t>EDM</t>
        </is>
      </c>
      <c r="C6594" t="inlineStr">
        <is>
          <t>D</t>
        </is>
      </c>
      <c r="D6594" t="inlineStr">
        <is>
          <t>D</t>
        </is>
      </c>
      <c r="E6594" t="n">
        <v>22</v>
      </c>
      <c r="F6594" t="inlineStr">
        <is>
          <t>FA</t>
        </is>
      </c>
      <c r="G6594" t="inlineStr">
        <is>
          <t>FA</t>
        </is>
      </c>
      <c r="H6594" s="30" t="n">
        <v>1</v>
      </c>
      <c r="I6594" s="31" t="n">
        <v>0</v>
      </c>
      <c r="J6594" s="31" t="n"/>
      <c r="K6594" s="31" t="n">
        <v>0</v>
      </c>
      <c r="L6594" s="32" t="n"/>
      <c r="M6594" s="31" t="n">
        <v>0</v>
      </c>
      <c r="N6594" s="31" t="n">
        <v>0</v>
      </c>
      <c r="O6594" s="31" t="n"/>
      <c r="P6594" s="31" t="n"/>
      <c r="Q6594" s="31" t="n">
        <v>0</v>
      </c>
      <c r="R6594" s="31" t="n"/>
      <c r="S6594" s="32" t="n"/>
      <c r="T6594" s="32" t="n"/>
      <c r="V6594" t="inlineStr">
        <is>
          <t>060wl</t>
        </is>
      </c>
      <c r="Z6594" t="inlineStr">
        <is>
          <t>Nikita Yevseyev (EDM D)</t>
        </is>
      </c>
    </row>
    <row r="6595">
      <c r="A6595" t="inlineStr">
        <is>
          <t>Nikita Zaitsev</t>
        </is>
      </c>
      <c r="B6595" t="inlineStr">
        <is>
          <t>(N/A)</t>
        </is>
      </c>
      <c r="C6595" t="inlineStr">
        <is>
          <t>D</t>
        </is>
      </c>
      <c r="D6595" t="inlineStr">
        <is>
          <t>D</t>
        </is>
      </c>
      <c r="E6595" t="n">
        <v>34</v>
      </c>
      <c r="F6595" t="inlineStr">
        <is>
          <t>FA</t>
        </is>
      </c>
      <c r="G6595" t="inlineStr">
        <is>
          <t>FA</t>
        </is>
      </c>
      <c r="H6595" s="30" t="n">
        <v>1</v>
      </c>
      <c r="I6595" s="31" t="n">
        <v>0</v>
      </c>
      <c r="J6595" s="31" t="n"/>
      <c r="K6595" s="31" t="n">
        <v>0</v>
      </c>
      <c r="L6595" s="32" t="n"/>
      <c r="M6595" s="31" t="n">
        <v>0</v>
      </c>
      <c r="N6595" s="31" t="n">
        <v>0</v>
      </c>
      <c r="O6595" s="31" t="n"/>
      <c r="P6595" s="31" t="n"/>
      <c r="Q6595" s="31" t="n">
        <v>0</v>
      </c>
      <c r="R6595" s="31" t="n"/>
      <c r="S6595" s="32" t="n"/>
      <c r="T6595" s="32" t="n"/>
      <c r="V6595" t="inlineStr">
        <is>
          <t>03cvd</t>
        </is>
      </c>
      <c r="W6595" t="n">
        <v>5098</v>
      </c>
      <c r="X6595" t="n">
        <v>7098</v>
      </c>
      <c r="Y6595" t="inlineStr">
        <is>
          <t>36d924b9-5b3e-4dd9-aeb5-a645201801f3</t>
        </is>
      </c>
      <c r="Z6595" t="inlineStr">
        <is>
          <t>Nikita Zaitsev ((N/A) D)</t>
        </is>
      </c>
    </row>
    <row r="6596">
      <c r="A6596" t="inlineStr">
        <is>
          <t>Niklas Aaram-Olsen</t>
        </is>
      </c>
      <c r="B6596" t="inlineStr">
        <is>
          <t>VAN</t>
        </is>
      </c>
      <c r="C6596" t="inlineStr">
        <is>
          <t>RW</t>
        </is>
      </c>
      <c r="D6596" t="inlineStr">
        <is>
          <t>F</t>
        </is>
      </c>
      <c r="E6596" t="n">
        <v>18</v>
      </c>
      <c r="F6596" t="inlineStr">
        <is>
          <t>FA</t>
        </is>
      </c>
      <c r="G6596" t="inlineStr">
        <is>
          <t>FA</t>
        </is>
      </c>
      <c r="H6596" s="30" t="n">
        <v>1</v>
      </c>
      <c r="I6596" s="31" t="n">
        <v>0</v>
      </c>
      <c r="J6596" s="31" t="n"/>
      <c r="K6596" s="31" t="n">
        <v>0</v>
      </c>
      <c r="L6596" s="32" t="n"/>
      <c r="M6596" s="31" t="n">
        <v>0</v>
      </c>
      <c r="N6596" s="31" t="n">
        <v>0</v>
      </c>
      <c r="O6596" s="31" t="n"/>
      <c r="P6596" s="31" t="n"/>
      <c r="Q6596" s="31" t="n">
        <v>0</v>
      </c>
      <c r="R6596" s="31" t="n"/>
      <c r="S6596" s="32" t="n"/>
      <c r="T6596" s="32" t="n"/>
      <c r="V6596" t="inlineStr">
        <is>
          <t>071wn</t>
        </is>
      </c>
      <c r="W6596" t="n">
        <v>7688</v>
      </c>
      <c r="Y6596" t="inlineStr">
        <is>
          <t>296db5cf-c496-4a9f-afec-8b4f63ba30d2</t>
        </is>
      </c>
      <c r="Z6596" t="inlineStr">
        <is>
          <t>Niklas Aaram-Olsen (VAN RW)</t>
        </is>
      </c>
    </row>
    <row r="6597">
      <c r="A6597" t="inlineStr">
        <is>
          <t>Niklas Friman</t>
        </is>
      </c>
      <c r="B6597" t="inlineStr">
        <is>
          <t>(N/A)</t>
        </is>
      </c>
      <c r="C6597" t="inlineStr">
        <is>
          <t>D</t>
        </is>
      </c>
      <c r="D6597" t="inlineStr">
        <is>
          <t>D,F</t>
        </is>
      </c>
      <c r="E6597" t="n">
        <v>33</v>
      </c>
      <c r="F6597" t="inlineStr">
        <is>
          <t>FA</t>
        </is>
      </c>
      <c r="G6597" t="inlineStr">
        <is>
          <t>FA</t>
        </is>
      </c>
      <c r="H6597" s="30" t="n">
        <v>1</v>
      </c>
      <c r="I6597" s="31" t="n">
        <v>0</v>
      </c>
      <c r="J6597" s="31" t="n"/>
      <c r="K6597" s="31" t="n">
        <v>0</v>
      </c>
      <c r="L6597" s="32" t="n"/>
      <c r="M6597" s="31" t="n">
        <v>0</v>
      </c>
      <c r="N6597" s="31" t="n">
        <v>0</v>
      </c>
      <c r="O6597" s="31" t="n"/>
      <c r="P6597" s="31" t="n"/>
      <c r="Q6597" s="31" t="n">
        <v>0</v>
      </c>
      <c r="R6597" s="31" t="n"/>
      <c r="S6597" s="32" t="n"/>
      <c r="T6597" s="32" t="n"/>
      <c r="V6597" t="inlineStr">
        <is>
          <t>05ykn</t>
        </is>
      </c>
      <c r="Z6597" t="inlineStr">
        <is>
          <t>Niklas Friman ((N/A) D)</t>
        </is>
      </c>
    </row>
    <row r="6598">
      <c r="A6598" t="inlineStr">
        <is>
          <t>Niklas Hansson</t>
        </is>
      </c>
      <c r="B6598" t="inlineStr">
        <is>
          <t>(N/A)</t>
        </is>
      </c>
      <c r="C6598" t="inlineStr">
        <is>
          <t>D</t>
        </is>
      </c>
      <c r="D6598" t="inlineStr">
        <is>
          <t>D</t>
        </is>
      </c>
      <c r="E6598" t="n">
        <v>31</v>
      </c>
      <c r="F6598" t="inlineStr">
        <is>
          <t>FA</t>
        </is>
      </c>
      <c r="G6598" t="inlineStr">
        <is>
          <t>FA</t>
        </is>
      </c>
      <c r="H6598" s="30" t="n">
        <v>1</v>
      </c>
      <c r="I6598" s="31" t="n">
        <v>0</v>
      </c>
      <c r="J6598" s="31" t="n"/>
      <c r="K6598" s="31" t="n">
        <v>0</v>
      </c>
      <c r="L6598" s="32" t="n"/>
      <c r="M6598" s="31" t="n">
        <v>0</v>
      </c>
      <c r="N6598" s="31" t="n">
        <v>0</v>
      </c>
      <c r="O6598" s="31" t="n"/>
      <c r="P6598" s="31" t="n"/>
      <c r="Q6598" s="31" t="n">
        <v>0</v>
      </c>
      <c r="R6598" s="31" t="n"/>
      <c r="S6598" s="32" t="n"/>
      <c r="T6598" s="32" t="n"/>
      <c r="V6598" t="inlineStr">
        <is>
          <t>031os</t>
        </is>
      </c>
      <c r="W6598" t="n">
        <v>4216</v>
      </c>
      <c r="X6598" t="n">
        <v>6048</v>
      </c>
      <c r="Z6598" t="inlineStr">
        <is>
          <t>Niklas Hansson ((N/A) D)</t>
        </is>
      </c>
    </row>
    <row r="6599">
      <c r="A6599" t="inlineStr">
        <is>
          <t>Niklas Hjalmarsson</t>
        </is>
      </c>
      <c r="B6599" t="inlineStr">
        <is>
          <t>(N/A)</t>
        </is>
      </c>
      <c r="C6599" t="inlineStr">
        <is>
          <t>D</t>
        </is>
      </c>
      <c r="D6599" t="inlineStr">
        <is>
          <t>D</t>
        </is>
      </c>
      <c r="E6599" t="n">
        <v>39</v>
      </c>
      <c r="F6599" t="inlineStr">
        <is>
          <t>FA</t>
        </is>
      </c>
      <c r="G6599" t="inlineStr">
        <is>
          <t>FA</t>
        </is>
      </c>
      <c r="H6599" s="30" t="n">
        <v>1</v>
      </c>
      <c r="I6599" s="31" t="n">
        <v>0</v>
      </c>
      <c r="J6599" s="31" t="n"/>
      <c r="K6599" s="31" t="n">
        <v>0</v>
      </c>
      <c r="L6599" s="32" t="n"/>
      <c r="M6599" s="31" t="n">
        <v>0</v>
      </c>
      <c r="N6599" s="31" t="n">
        <v>0</v>
      </c>
      <c r="O6599" s="31" t="n"/>
      <c r="P6599" s="31" t="n"/>
      <c r="Q6599" s="31" t="n">
        <v>0</v>
      </c>
      <c r="R6599" s="31" t="n"/>
      <c r="S6599" s="32" t="n"/>
      <c r="T6599" s="32" t="n"/>
      <c r="V6599" t="inlineStr">
        <is>
          <t>003ke</t>
        </is>
      </c>
      <c r="W6599" t="n">
        <v>2946</v>
      </c>
      <c r="X6599" t="n">
        <v>4206</v>
      </c>
      <c r="Y6599" t="inlineStr">
        <is>
          <t>42c47547-0f24-11e2-8525-18a905767e44</t>
        </is>
      </c>
      <c r="Z6599" t="inlineStr">
        <is>
          <t>Niklas Hjalmarsson ((N/A) D)</t>
        </is>
      </c>
    </row>
    <row r="6600">
      <c r="A6600" t="inlineStr">
        <is>
          <t>Niklas Hubner</t>
        </is>
      </c>
      <c r="B6600" t="inlineStr">
        <is>
          <t>(N/A)</t>
        </is>
      </c>
      <c r="C6600" t="inlineStr">
        <is>
          <t>D</t>
        </is>
      </c>
      <c r="D6600" t="inlineStr">
        <is>
          <t>D</t>
        </is>
      </c>
      <c r="E6600" t="n">
        <v>22</v>
      </c>
      <c r="F6600" t="inlineStr">
        <is>
          <t>FA</t>
        </is>
      </c>
      <c r="G6600" t="inlineStr">
        <is>
          <t>FA</t>
        </is>
      </c>
      <c r="H6600" s="30" t="n">
        <v>1</v>
      </c>
      <c r="I6600" s="31" t="n">
        <v>0</v>
      </c>
      <c r="J6600" s="31" t="n"/>
      <c r="K6600" s="31" t="n">
        <v>0</v>
      </c>
      <c r="L6600" s="32" t="n"/>
      <c r="M6600" s="31" t="n">
        <v>0</v>
      </c>
      <c r="N6600" s="31" t="n">
        <v>0</v>
      </c>
      <c r="O6600" s="31" t="n"/>
      <c r="P6600" s="31" t="n"/>
      <c r="Q6600" s="31" t="n">
        <v>0</v>
      </c>
      <c r="R6600" s="31" t="n"/>
      <c r="S6600" s="32" t="n"/>
      <c r="T6600" s="32" t="n"/>
      <c r="V6600" t="inlineStr">
        <is>
          <t>062o3</t>
        </is>
      </c>
      <c r="Z6600" t="inlineStr">
        <is>
          <t>Niklas Hubner ((N/A) D)</t>
        </is>
      </c>
    </row>
    <row r="6601">
      <c r="A6601" t="inlineStr">
        <is>
          <t>Niklas Huson</t>
        </is>
      </c>
      <c r="B6601" t="inlineStr">
        <is>
          <t>(N/A)</t>
        </is>
      </c>
      <c r="C6601" t="inlineStr">
        <is>
          <t>G</t>
        </is>
      </c>
      <c r="D6601" t="inlineStr">
        <is>
          <t>G</t>
        </is>
      </c>
      <c r="E6601" t="n">
        <v>18</v>
      </c>
      <c r="F6601" t="inlineStr">
        <is>
          <t>FA</t>
        </is>
      </c>
      <c r="G6601" t="inlineStr">
        <is>
          <t>FA</t>
        </is>
      </c>
      <c r="H6601" s="30" t="n">
        <v>1</v>
      </c>
      <c r="I6601" s="31" t="n">
        <v>0</v>
      </c>
      <c r="J6601" s="31" t="n"/>
      <c r="K6601" s="31" t="n">
        <v>0</v>
      </c>
      <c r="L6601" s="32" t="n"/>
      <c r="M6601" s="31" t="n">
        <v>0</v>
      </c>
      <c r="N6601" s="31" t="n">
        <v>0</v>
      </c>
      <c r="O6601" s="31" t="n"/>
      <c r="P6601" s="31" t="n"/>
      <c r="Q6601" s="31" t="n">
        <v>0</v>
      </c>
      <c r="R6601" s="31" t="n"/>
      <c r="S6601" s="32" t="n"/>
      <c r="T6601" s="32" t="n"/>
      <c r="V6601" t="inlineStr">
        <is>
          <t>078r7</t>
        </is>
      </c>
      <c r="Z6601" t="inlineStr">
        <is>
          <t>Niklas Huson ((N/A) G)</t>
        </is>
      </c>
    </row>
    <row r="6602">
      <c r="A6602" t="inlineStr">
        <is>
          <t>Niklas Jensen</t>
        </is>
      </c>
      <c r="B6602" t="inlineStr">
        <is>
          <t>(N/A)</t>
        </is>
      </c>
      <c r="C6602" t="inlineStr">
        <is>
          <t>RW</t>
        </is>
      </c>
      <c r="D6602" t="inlineStr">
        <is>
          <t>F</t>
        </is>
      </c>
      <c r="E6602" t="n">
        <v>33</v>
      </c>
      <c r="F6602" t="inlineStr">
        <is>
          <t>FA</t>
        </is>
      </c>
      <c r="G6602" t="inlineStr">
        <is>
          <t>FA</t>
        </is>
      </c>
      <c r="H6602" s="30" t="n">
        <v>1</v>
      </c>
      <c r="I6602" s="31" t="n">
        <v>0</v>
      </c>
      <c r="J6602" s="31" t="n"/>
      <c r="K6602" s="31" t="n">
        <v>0</v>
      </c>
      <c r="L6602" s="32" t="n"/>
      <c r="M6602" s="31" t="n">
        <v>0</v>
      </c>
      <c r="N6602" s="31" t="n">
        <v>0</v>
      </c>
      <c r="O6602" s="31" t="n"/>
      <c r="P6602" s="31" t="n"/>
      <c r="Q6602" s="31" t="n">
        <v>0</v>
      </c>
      <c r="R6602" s="31" t="n"/>
      <c r="S6602" s="32" t="n"/>
      <c r="T6602" s="32" t="n"/>
      <c r="V6602" t="inlineStr">
        <is>
          <t>02b3n</t>
        </is>
      </c>
      <c r="W6602" t="n">
        <v>3760</v>
      </c>
      <c r="X6602" t="n">
        <v>5390</v>
      </c>
      <c r="Y6602" t="inlineStr">
        <is>
          <t>bf7ee486-9a51-11e2-a01b-f4ce4684ea4c</t>
        </is>
      </c>
      <c r="Z6602" t="inlineStr">
        <is>
          <t>Niklas Jensen ((N/A) RW)</t>
        </is>
      </c>
    </row>
    <row r="6603">
      <c r="A6603" t="inlineStr">
        <is>
          <t>Niklas Lundstrom</t>
        </is>
      </c>
      <c r="B6603" t="inlineStr">
        <is>
          <t>(N/A)</t>
        </is>
      </c>
      <c r="C6603" t="inlineStr">
        <is>
          <t>G</t>
        </is>
      </c>
      <c r="D6603" t="inlineStr">
        <is>
          <t>G</t>
        </is>
      </c>
      <c r="E6603" t="n">
        <v>33</v>
      </c>
      <c r="F6603" t="inlineStr">
        <is>
          <t>FA</t>
        </is>
      </c>
      <c r="G6603" t="inlineStr">
        <is>
          <t>FA</t>
        </is>
      </c>
      <c r="H6603" s="30" t="n">
        <v>1</v>
      </c>
      <c r="I6603" s="31" t="n">
        <v>0</v>
      </c>
      <c r="J6603" s="31" t="n"/>
      <c r="K6603" s="31" t="n">
        <v>0</v>
      </c>
      <c r="L6603" s="32" t="n"/>
      <c r="M6603" s="31" t="n">
        <v>0</v>
      </c>
      <c r="N6603" s="31" t="n">
        <v>0</v>
      </c>
      <c r="O6603" s="31" t="n"/>
      <c r="P6603" s="31" t="n"/>
      <c r="Q6603" s="31" t="n">
        <v>0</v>
      </c>
      <c r="R6603" s="31" t="n"/>
      <c r="S6603" s="32" t="n"/>
      <c r="T6603" s="32" t="n"/>
      <c r="V6603" t="inlineStr">
        <is>
          <t>02fzs</t>
        </is>
      </c>
      <c r="W6603" t="n">
        <v>4350</v>
      </c>
      <c r="X6603" t="n">
        <v>5497</v>
      </c>
      <c r="Z6603" t="inlineStr">
        <is>
          <t>Niklas Lundstrom ((N/A) G)</t>
        </is>
      </c>
    </row>
    <row r="6604">
      <c r="A6604" t="inlineStr">
        <is>
          <t>Niklas Nordgren</t>
        </is>
      </c>
      <c r="B6604" t="inlineStr">
        <is>
          <t>(N/A)</t>
        </is>
      </c>
      <c r="C6604" t="inlineStr">
        <is>
          <t>RW</t>
        </is>
      </c>
      <c r="D6604" t="inlineStr">
        <is>
          <t>F</t>
        </is>
      </c>
      <c r="E6604" t="n">
        <v>26</v>
      </c>
      <c r="F6604" t="inlineStr">
        <is>
          <t>FA</t>
        </is>
      </c>
      <c r="G6604" t="inlineStr">
        <is>
          <t>FA</t>
        </is>
      </c>
      <c r="H6604" s="30" t="n">
        <v>1</v>
      </c>
      <c r="I6604" s="31" t="n">
        <v>0</v>
      </c>
      <c r="J6604" s="31" t="n"/>
      <c r="K6604" s="31" t="n">
        <v>0</v>
      </c>
      <c r="L6604" s="32" t="n"/>
      <c r="M6604" s="31" t="n">
        <v>0</v>
      </c>
      <c r="N6604" s="31" t="n">
        <v>0</v>
      </c>
      <c r="O6604" s="31" t="n"/>
      <c r="P6604" s="31" t="n"/>
      <c r="Q6604" s="31" t="n">
        <v>0</v>
      </c>
      <c r="R6604" s="31" t="n"/>
      <c r="S6604" s="32" t="n"/>
      <c r="T6604" s="32" t="n"/>
      <c r="V6604" t="inlineStr">
        <is>
          <t>04qyl</t>
        </is>
      </c>
      <c r="W6604" t="n">
        <v>5738</v>
      </c>
      <c r="Z6604" t="inlineStr">
        <is>
          <t>Niklas Nordgren ((N/A) RW)</t>
        </is>
      </c>
    </row>
    <row r="6605">
      <c r="A6605" t="inlineStr">
        <is>
          <t>Niklas Nykyri</t>
        </is>
      </c>
      <c r="B6605" t="inlineStr">
        <is>
          <t>(N/A)</t>
        </is>
      </c>
      <c r="C6605" t="inlineStr">
        <is>
          <t>D</t>
        </is>
      </c>
      <c r="D6605" t="inlineStr">
        <is>
          <t>D</t>
        </is>
      </c>
      <c r="E6605" t="n">
        <v>20</v>
      </c>
      <c r="F6605" t="inlineStr">
        <is>
          <t>FA</t>
        </is>
      </c>
      <c r="G6605" t="inlineStr">
        <is>
          <t>FA</t>
        </is>
      </c>
      <c r="H6605" s="30" t="n">
        <v>1</v>
      </c>
      <c r="I6605" s="31" t="n">
        <v>0</v>
      </c>
      <c r="J6605" s="31" t="n"/>
      <c r="K6605" s="31" t="n">
        <v>0</v>
      </c>
      <c r="L6605" s="32" t="n"/>
      <c r="M6605" s="31" t="n">
        <v>0</v>
      </c>
      <c r="N6605" s="31" t="n">
        <v>0</v>
      </c>
      <c r="O6605" s="31" t="n"/>
      <c r="P6605" s="31" t="n"/>
      <c r="Q6605" s="31" t="n">
        <v>0</v>
      </c>
      <c r="R6605" s="31" t="n"/>
      <c r="S6605" s="32" t="n"/>
      <c r="T6605" s="32" t="n"/>
      <c r="V6605" t="inlineStr">
        <is>
          <t>06pdv</t>
        </is>
      </c>
      <c r="Z6605" t="inlineStr">
        <is>
          <t>Niklas Nykyri ((N/A) D)</t>
        </is>
      </c>
    </row>
    <row r="6606">
      <c r="A6606" t="inlineStr">
        <is>
          <t>Niklas Rubin</t>
        </is>
      </c>
      <c r="B6606" t="inlineStr">
        <is>
          <t>(N/A)</t>
        </is>
      </c>
      <c r="C6606" t="inlineStr">
        <is>
          <t>G</t>
        </is>
      </c>
      <c r="D6606" t="inlineStr">
        <is>
          <t>G</t>
        </is>
      </c>
      <c r="E6606" t="n">
        <v>30</v>
      </c>
      <c r="F6606" t="inlineStr">
        <is>
          <t>FA</t>
        </is>
      </c>
      <c r="G6606" t="inlineStr">
        <is>
          <t>FA</t>
        </is>
      </c>
      <c r="H6606" s="30" t="n">
        <v>1</v>
      </c>
      <c r="I6606" s="31" t="n">
        <v>0</v>
      </c>
      <c r="J6606" s="31" t="n"/>
      <c r="K6606" s="31" t="n">
        <v>0</v>
      </c>
      <c r="L6606" s="32" t="n"/>
      <c r="M6606" s="31" t="n">
        <v>0</v>
      </c>
      <c r="N6606" s="31" t="n">
        <v>0</v>
      </c>
      <c r="O6606" s="31" t="n"/>
      <c r="P6606" s="31" t="n"/>
      <c r="Q6606" s="31" t="n">
        <v>0</v>
      </c>
      <c r="R6606" s="31" t="n"/>
      <c r="S6606" s="32" t="n"/>
      <c r="T6606" s="32" t="n"/>
      <c r="V6606" t="inlineStr">
        <is>
          <t>05a8z</t>
        </is>
      </c>
      <c r="Z6606" t="inlineStr">
        <is>
          <t>Niklas Rubin ((N/A) G)</t>
        </is>
      </c>
    </row>
    <row r="6607">
      <c r="A6607" t="inlineStr">
        <is>
          <t>Niklas Schlegel</t>
        </is>
      </c>
      <c r="B6607" t="inlineStr">
        <is>
          <t>(N/A)</t>
        </is>
      </c>
      <c r="C6607" t="inlineStr">
        <is>
          <t>G</t>
        </is>
      </c>
      <c r="D6607" t="inlineStr">
        <is>
          <t>G</t>
        </is>
      </c>
      <c r="E6607" t="n">
        <v>32</v>
      </c>
      <c r="F6607" t="inlineStr">
        <is>
          <t>FA</t>
        </is>
      </c>
      <c r="G6607" t="inlineStr">
        <is>
          <t>FA</t>
        </is>
      </c>
      <c r="H6607" s="30" t="n">
        <v>1</v>
      </c>
      <c r="I6607" s="31" t="n">
        <v>0</v>
      </c>
      <c r="J6607" s="31" t="n"/>
      <c r="K6607" s="31" t="n">
        <v>0</v>
      </c>
      <c r="L6607" s="32" t="n"/>
      <c r="M6607" s="31" t="n">
        <v>0</v>
      </c>
      <c r="N6607" s="31" t="n">
        <v>0</v>
      </c>
      <c r="O6607" s="31" t="n"/>
      <c r="P6607" s="31" t="n"/>
      <c r="Q6607" s="31" t="n">
        <v>0</v>
      </c>
      <c r="R6607" s="31" t="n"/>
      <c r="S6607" s="32" t="n"/>
      <c r="T6607" s="32" t="n"/>
      <c r="V6607" t="inlineStr">
        <is>
          <t>03yt1</t>
        </is>
      </c>
      <c r="Z6607" t="inlineStr">
        <is>
          <t>Niklas Schlegel ((N/A) G)</t>
        </is>
      </c>
    </row>
    <row r="6608">
      <c r="A6608" t="inlineStr">
        <is>
          <t>Niklas Svedberg</t>
        </is>
      </c>
      <c r="B6608" t="inlineStr">
        <is>
          <t>(N/A)</t>
        </is>
      </c>
      <c r="C6608" t="inlineStr">
        <is>
          <t>G</t>
        </is>
      </c>
      <c r="D6608" t="inlineStr">
        <is>
          <t>G</t>
        </is>
      </c>
      <c r="E6608" t="n">
        <v>37</v>
      </c>
      <c r="F6608" t="inlineStr">
        <is>
          <t>FA</t>
        </is>
      </c>
      <c r="G6608" t="inlineStr">
        <is>
          <t>FA</t>
        </is>
      </c>
      <c r="H6608" s="30" t="n">
        <v>1</v>
      </c>
      <c r="I6608" s="31" t="n">
        <v>0</v>
      </c>
      <c r="J6608" s="31" t="n"/>
      <c r="K6608" s="31" t="n">
        <v>0</v>
      </c>
      <c r="L6608" s="32" t="n"/>
      <c r="M6608" s="31" t="n">
        <v>0</v>
      </c>
      <c r="N6608" s="31" t="n">
        <v>0</v>
      </c>
      <c r="O6608" s="31" t="n"/>
      <c r="P6608" s="31" t="n"/>
      <c r="Q6608" s="31" t="n">
        <v>0</v>
      </c>
      <c r="R6608" s="31" t="n"/>
      <c r="S6608" s="32" t="n"/>
      <c r="T6608" s="32" t="n"/>
      <c r="V6608" t="inlineStr">
        <is>
          <t>02jti</t>
        </is>
      </c>
      <c r="W6608" t="n">
        <v>3959</v>
      </c>
      <c r="X6608" t="n">
        <v>5671</v>
      </c>
      <c r="Z6608" t="inlineStr">
        <is>
          <t>Niklas Svedberg ((N/A) G)</t>
        </is>
      </c>
    </row>
    <row r="6609">
      <c r="A6609" t="inlineStr">
        <is>
          <t>Niklas Tikkinen</t>
        </is>
      </c>
      <c r="B6609" t="inlineStr">
        <is>
          <t>UTA</t>
        </is>
      </c>
      <c r="C6609" t="inlineStr">
        <is>
          <t>D</t>
        </is>
      </c>
      <c r="D6609" t="inlineStr">
        <is>
          <t>D</t>
        </is>
      </c>
      <c r="E6609" t="n">
        <v>32</v>
      </c>
      <c r="F6609" t="inlineStr">
        <is>
          <t>FA</t>
        </is>
      </c>
      <c r="G6609" t="inlineStr">
        <is>
          <t>FA</t>
        </is>
      </c>
      <c r="H6609" s="30" t="n">
        <v>1</v>
      </c>
      <c r="I6609" s="31" t="n">
        <v>0</v>
      </c>
      <c r="J6609" s="31" t="n"/>
      <c r="K6609" s="31" t="n">
        <v>0</v>
      </c>
      <c r="L6609" s="32" t="n"/>
      <c r="M6609" s="31" t="n">
        <v>0</v>
      </c>
      <c r="N6609" s="31" t="n">
        <v>0</v>
      </c>
      <c r="O6609" s="31" t="n"/>
      <c r="P6609" s="31" t="n"/>
      <c r="Q6609" s="31" t="n">
        <v>0</v>
      </c>
      <c r="R6609" s="31" t="n"/>
      <c r="S6609" s="32" t="n"/>
      <c r="T6609" s="32" t="n"/>
      <c r="V6609" t="inlineStr">
        <is>
          <t>02o89</t>
        </is>
      </c>
      <c r="Z6609" t="inlineStr">
        <is>
          <t>Niklas Tikkinen (UTA D)</t>
        </is>
      </c>
    </row>
    <row r="6610">
      <c r="A6610" t="inlineStr">
        <is>
          <t>Niklas Treutle</t>
        </is>
      </c>
      <c r="B6610" t="inlineStr">
        <is>
          <t>(N/A)</t>
        </is>
      </c>
      <c r="C6610" t="inlineStr">
        <is>
          <t>G</t>
        </is>
      </c>
      <c r="D6610" t="inlineStr">
        <is>
          <t>G</t>
        </is>
      </c>
      <c r="E6610" t="n">
        <v>35</v>
      </c>
      <c r="F6610" t="inlineStr">
        <is>
          <t>FA</t>
        </is>
      </c>
      <c r="G6610" t="inlineStr">
        <is>
          <t>FA</t>
        </is>
      </c>
      <c r="H6610" s="30" t="n">
        <v>1</v>
      </c>
      <c r="I6610" s="31" t="n">
        <v>0</v>
      </c>
      <c r="J6610" s="31" t="n"/>
      <c r="K6610" s="31" t="n">
        <v>0</v>
      </c>
      <c r="L6610" s="32" t="n"/>
      <c r="M6610" s="31" t="n">
        <v>0</v>
      </c>
      <c r="N6610" s="31" t="n">
        <v>0</v>
      </c>
      <c r="O6610" s="31" t="n"/>
      <c r="P6610" s="31" t="n"/>
      <c r="Q6610" s="31" t="n">
        <v>0</v>
      </c>
      <c r="R6610" s="31" t="n"/>
      <c r="S6610" s="32" t="n"/>
      <c r="T6610" s="32" t="n"/>
      <c r="V6610" t="inlineStr">
        <is>
          <t>03sof</t>
        </is>
      </c>
      <c r="W6610" t="n">
        <v>5002</v>
      </c>
      <c r="X6610" t="n">
        <v>6961</v>
      </c>
      <c r="Z6610" t="inlineStr">
        <is>
          <t>Niklas Treutle ((N/A) G)</t>
        </is>
      </c>
    </row>
    <row r="6611">
      <c r="A6611" t="inlineStr">
        <is>
          <t>Niko Hovinen</t>
        </is>
      </c>
      <c r="B6611" t="inlineStr">
        <is>
          <t>(N/A)</t>
        </is>
      </c>
      <c r="C6611" t="inlineStr">
        <is>
          <t>G</t>
        </is>
      </c>
      <c r="D6611" t="inlineStr">
        <is>
          <t>G</t>
        </is>
      </c>
      <c r="E6611" t="n">
        <v>38</v>
      </c>
      <c r="F6611" t="inlineStr">
        <is>
          <t>FA</t>
        </is>
      </c>
      <c r="G6611" t="inlineStr">
        <is>
          <t>FA</t>
        </is>
      </c>
      <c r="H6611" s="30" t="n">
        <v>1</v>
      </c>
      <c r="I6611" s="31" t="n">
        <v>0</v>
      </c>
      <c r="J6611" s="31" t="n"/>
      <c r="K6611" s="31" t="n">
        <v>0</v>
      </c>
      <c r="L6611" s="32" t="n"/>
      <c r="M6611" s="31" t="n">
        <v>0</v>
      </c>
      <c r="N6611" s="31" t="n">
        <v>0</v>
      </c>
      <c r="O6611" s="31" t="n"/>
      <c r="P6611" s="31" t="n"/>
      <c r="Q6611" s="31" t="n">
        <v>0</v>
      </c>
      <c r="R6611" s="31" t="n"/>
      <c r="S6611" s="32" t="n"/>
      <c r="T6611" s="32" t="n"/>
      <c r="V6611" t="inlineStr">
        <is>
          <t>01nnz</t>
        </is>
      </c>
      <c r="W6611" t="n">
        <v>3735</v>
      </c>
      <c r="X6611" t="n">
        <v>5331</v>
      </c>
      <c r="Z6611" t="inlineStr">
        <is>
          <t>Niko Hovinen ((N/A) G)</t>
        </is>
      </c>
    </row>
    <row r="6612">
      <c r="A6612" t="inlineStr">
        <is>
          <t>Niko Huuhtanen</t>
        </is>
      </c>
      <c r="B6612" t="inlineStr">
        <is>
          <t>(N/A)</t>
        </is>
      </c>
      <c r="C6612" t="inlineStr">
        <is>
          <t>RW</t>
        </is>
      </c>
      <c r="D6612" t="inlineStr">
        <is>
          <t>F</t>
        </is>
      </c>
      <c r="E6612" t="n">
        <v>23</v>
      </c>
      <c r="F6612" t="inlineStr">
        <is>
          <t>FA</t>
        </is>
      </c>
      <c r="G6612" t="inlineStr">
        <is>
          <t>FA</t>
        </is>
      </c>
      <c r="H6612" s="30" t="n">
        <v>1</v>
      </c>
      <c r="I6612" s="31" t="n">
        <v>0</v>
      </c>
      <c r="J6612" s="31" t="n"/>
      <c r="K6612" s="31" t="n">
        <v>0</v>
      </c>
      <c r="L6612" s="32" t="n"/>
      <c r="M6612" s="31" t="n">
        <v>0</v>
      </c>
      <c r="N6612" s="31" t="n">
        <v>0</v>
      </c>
      <c r="O6612" s="31" t="n"/>
      <c r="P6612" s="31" t="n"/>
      <c r="Q6612" s="31" t="n">
        <v>0</v>
      </c>
      <c r="R6612" s="31" t="n"/>
      <c r="S6612" s="32" t="n"/>
      <c r="T6612" s="32" t="n"/>
      <c r="V6612" t="inlineStr">
        <is>
          <t>05u2r</t>
        </is>
      </c>
      <c r="W6612" t="n">
        <v>7160</v>
      </c>
      <c r="Y6612" t="inlineStr">
        <is>
          <t>52cacbf2-b1c8-4933-8cf7-6d4c5910885a</t>
        </is>
      </c>
      <c r="Z6612" t="inlineStr">
        <is>
          <t>Niko Huuhtanen ((N/A) RW)</t>
        </is>
      </c>
    </row>
    <row r="6613">
      <c r="A6613" t="inlineStr">
        <is>
          <t>Niko Ojamaki</t>
        </is>
      </c>
      <c r="B6613" t="inlineStr">
        <is>
          <t>(N/A)</t>
        </is>
      </c>
      <c r="C6613" t="inlineStr">
        <is>
          <t>RW</t>
        </is>
      </c>
      <c r="D6613" t="inlineStr">
        <is>
          <t>F</t>
        </is>
      </c>
      <c r="E6613" t="n">
        <v>31</v>
      </c>
      <c r="F6613" t="inlineStr">
        <is>
          <t>FA</t>
        </is>
      </c>
      <c r="G6613" t="inlineStr">
        <is>
          <t>FA</t>
        </is>
      </c>
      <c r="H6613" s="30" t="n">
        <v>1</v>
      </c>
      <c r="I6613" s="31" t="n">
        <v>0</v>
      </c>
      <c r="J6613" s="31" t="n"/>
      <c r="K6613" s="31" t="n">
        <v>0</v>
      </c>
      <c r="L6613" s="32" t="n"/>
      <c r="M6613" s="31" t="n">
        <v>0</v>
      </c>
      <c r="N6613" s="31" t="n">
        <v>0</v>
      </c>
      <c r="O6613" s="31" t="n"/>
      <c r="P6613" s="31" t="n"/>
      <c r="Q6613" s="31" t="n">
        <v>0</v>
      </c>
      <c r="R6613" s="31" t="n"/>
      <c r="S6613" s="32" t="n"/>
      <c r="T6613" s="32" t="n"/>
      <c r="V6613" t="inlineStr">
        <is>
          <t>05gtk</t>
        </is>
      </c>
      <c r="Z6613" t="inlineStr">
        <is>
          <t>Niko Ojamaki ((N/A) RW)</t>
        </is>
      </c>
    </row>
    <row r="6614">
      <c r="A6614" t="inlineStr">
        <is>
          <t>Niko Tournas</t>
        </is>
      </c>
      <c r="B6614" t="inlineStr">
        <is>
          <t>(N/A)</t>
        </is>
      </c>
      <c r="C6614" t="inlineStr">
        <is>
          <t>RW</t>
        </is>
      </c>
      <c r="D6614" t="inlineStr">
        <is>
          <t>F</t>
        </is>
      </c>
      <c r="E6614" t="n">
        <v>20</v>
      </c>
      <c r="F6614" t="inlineStr">
        <is>
          <t>FA</t>
        </is>
      </c>
      <c r="G6614" t="inlineStr">
        <is>
          <t>FA</t>
        </is>
      </c>
      <c r="H6614" s="30" t="n">
        <v>1</v>
      </c>
      <c r="I6614" s="31" t="n">
        <v>0</v>
      </c>
      <c r="J6614" s="31" t="n"/>
      <c r="K6614" s="31" t="n">
        <v>0</v>
      </c>
      <c r="L6614" s="32" t="n"/>
      <c r="M6614" s="31" t="n">
        <v>0</v>
      </c>
      <c r="N6614" s="31" t="n">
        <v>0</v>
      </c>
      <c r="O6614" s="31" t="n"/>
      <c r="P6614" s="31" t="n"/>
      <c r="Q6614" s="31" t="n">
        <v>0</v>
      </c>
      <c r="R6614" s="31" t="n"/>
      <c r="S6614" s="32" t="n"/>
      <c r="T6614" s="32" t="n"/>
      <c r="V6614" t="inlineStr">
        <is>
          <t>072fn</t>
        </is>
      </c>
      <c r="Z6614" t="inlineStr">
        <is>
          <t>Niko Tournas ((N/A) RW)</t>
        </is>
      </c>
    </row>
    <row r="6615">
      <c r="A6615" t="inlineStr">
        <is>
          <t>Nikola Pasic</t>
        </is>
      </c>
      <c r="B6615" t="inlineStr">
        <is>
          <t>NJD</t>
        </is>
      </c>
      <c r="C6615" t="inlineStr">
        <is>
          <t>RW</t>
        </is>
      </c>
      <c r="D6615" t="inlineStr">
        <is>
          <t>F</t>
        </is>
      </c>
      <c r="E6615" t="n">
        <v>25</v>
      </c>
      <c r="F6615" t="inlineStr">
        <is>
          <t>FA</t>
        </is>
      </c>
      <c r="G6615" t="inlineStr">
        <is>
          <t>FA</t>
        </is>
      </c>
      <c r="H6615" s="30" t="n">
        <v>1</v>
      </c>
      <c r="I6615" s="31" t="n">
        <v>0</v>
      </c>
      <c r="J6615" s="31" t="n"/>
      <c r="K6615" s="31" t="n">
        <v>0</v>
      </c>
      <c r="L6615" s="32" t="n"/>
      <c r="M6615" s="31" t="n">
        <v>0</v>
      </c>
      <c r="N6615" s="31" t="n">
        <v>0</v>
      </c>
      <c r="O6615" s="31" t="n"/>
      <c r="P6615" s="31" t="n"/>
      <c r="Q6615" s="31" t="n">
        <v>0</v>
      </c>
      <c r="R6615" s="31" t="n"/>
      <c r="S6615" s="32" t="n"/>
      <c r="T6615" s="32" t="n"/>
      <c r="V6615" t="inlineStr">
        <is>
          <t>051vw</t>
        </is>
      </c>
      <c r="Z6615" t="inlineStr">
        <is>
          <t>Nikola Pasic (NJD RW)</t>
        </is>
      </c>
    </row>
    <row r="6616">
      <c r="A6616" t="inlineStr">
        <is>
          <t>Nikolai Belov</t>
        </is>
      </c>
      <c r="B6616" t="inlineStr">
        <is>
          <t>(N/A)</t>
        </is>
      </c>
      <c r="C6616" t="inlineStr">
        <is>
          <t>D</t>
        </is>
      </c>
      <c r="D6616" t="inlineStr">
        <is>
          <t>D</t>
        </is>
      </c>
      <c r="E6616" t="n">
        <v>39</v>
      </c>
      <c r="F6616" t="inlineStr">
        <is>
          <t>FA</t>
        </is>
      </c>
      <c r="G6616" t="inlineStr">
        <is>
          <t>FA</t>
        </is>
      </c>
      <c r="H6616" s="30" t="n">
        <v>1</v>
      </c>
      <c r="I6616" s="31" t="n">
        <v>0</v>
      </c>
      <c r="J6616" s="31" t="n"/>
      <c r="K6616" s="31" t="n">
        <v>0</v>
      </c>
      <c r="L6616" s="32" t="n"/>
      <c r="M6616" s="31" t="n">
        <v>0</v>
      </c>
      <c r="N6616" s="31" t="n">
        <v>0</v>
      </c>
      <c r="O6616" s="31" t="n"/>
      <c r="P6616" s="31" t="n"/>
      <c r="Q6616" s="31" t="n">
        <v>0</v>
      </c>
      <c r="R6616" s="31" t="n"/>
      <c r="S6616" s="32" t="n"/>
      <c r="T6616" s="32" t="n"/>
      <c r="V6616" t="inlineStr">
        <is>
          <t>04bw5</t>
        </is>
      </c>
      <c r="W6616" t="n">
        <v>5589</v>
      </c>
      <c r="X6616" t="n">
        <v>7738</v>
      </c>
      <c r="Z6616" t="inlineStr">
        <is>
          <t>Nikolai Belov ((N/A) D)</t>
        </is>
      </c>
    </row>
    <row r="6617">
      <c r="A6617" t="inlineStr">
        <is>
          <t>Nikolai Chebykin</t>
        </is>
      </c>
      <c r="B6617" t="inlineStr">
        <is>
          <t>TOR</t>
        </is>
      </c>
      <c r="C6617" t="inlineStr">
        <is>
          <t>LW</t>
        </is>
      </c>
      <c r="D6617" t="inlineStr">
        <is>
          <t>F</t>
        </is>
      </c>
      <c r="E6617" t="n">
        <v>29</v>
      </c>
      <c r="F6617" t="inlineStr">
        <is>
          <t>FA</t>
        </is>
      </c>
      <c r="G6617" t="inlineStr">
        <is>
          <t>FA</t>
        </is>
      </c>
      <c r="H6617" s="30" t="n">
        <v>1</v>
      </c>
      <c r="I6617" s="31" t="n">
        <v>0</v>
      </c>
      <c r="J6617" s="31" t="n"/>
      <c r="K6617" s="31" t="n">
        <v>0</v>
      </c>
      <c r="L6617" s="32" t="n"/>
      <c r="M6617" s="31" t="n">
        <v>0</v>
      </c>
      <c r="N6617" s="31" t="n">
        <v>0</v>
      </c>
      <c r="O6617" s="31" t="n"/>
      <c r="P6617" s="31" t="n"/>
      <c r="Q6617" s="31" t="n">
        <v>0</v>
      </c>
      <c r="R6617" s="31" t="n"/>
      <c r="S6617" s="32" t="n"/>
      <c r="T6617" s="32" t="n"/>
      <c r="V6617" t="inlineStr">
        <is>
          <t>04309</t>
        </is>
      </c>
      <c r="X6617" t="n">
        <v>7287</v>
      </c>
      <c r="Z6617" t="inlineStr">
        <is>
          <t>Nikolai Chebykin (TOR LW)</t>
        </is>
      </c>
    </row>
    <row r="6618">
      <c r="A6618" t="inlineStr">
        <is>
          <t>Nikolai Hakala</t>
        </is>
      </c>
      <c r="B6618" t="inlineStr">
        <is>
          <t>(N/A)</t>
        </is>
      </c>
      <c r="C6618" t="inlineStr">
        <is>
          <t>C</t>
        </is>
      </c>
      <c r="D6618" t="inlineStr">
        <is>
          <t>F</t>
        </is>
      </c>
      <c r="E6618" t="n">
        <v>23</v>
      </c>
      <c r="F6618" t="inlineStr">
        <is>
          <t>FA</t>
        </is>
      </c>
      <c r="G6618" t="inlineStr">
        <is>
          <t>FA</t>
        </is>
      </c>
      <c r="H6618" s="30" t="n">
        <v>1</v>
      </c>
      <c r="I6618" s="31" t="n">
        <v>0</v>
      </c>
      <c r="J6618" s="31" t="n"/>
      <c r="K6618" s="31" t="n">
        <v>0</v>
      </c>
      <c r="L6618" s="32" t="n"/>
      <c r="M6618" s="31" t="n">
        <v>0</v>
      </c>
      <c r="N6618" s="31" t="n">
        <v>0</v>
      </c>
      <c r="O6618" s="31" t="n"/>
      <c r="P6618" s="31" t="n"/>
      <c r="Q6618" s="31" t="n">
        <v>0</v>
      </c>
      <c r="R6618" s="31" t="n"/>
      <c r="S6618" s="32" t="n"/>
      <c r="T6618" s="32" t="n"/>
      <c r="V6618" t="inlineStr">
        <is>
          <t>05wdn</t>
        </is>
      </c>
      <c r="Z6618" t="inlineStr">
        <is>
          <t>Nikolai Hakala ((N/A) C)</t>
        </is>
      </c>
    </row>
    <row r="6619">
      <c r="A6619" t="inlineStr">
        <is>
          <t>Nikolai Khvorov</t>
        </is>
      </c>
      <c r="B6619" t="inlineStr">
        <is>
          <t>(N/A)</t>
        </is>
      </c>
      <c r="C6619" t="inlineStr">
        <is>
          <t>F</t>
        </is>
      </c>
      <c r="D6619" t="inlineStr">
        <is>
          <t>F</t>
        </is>
      </c>
      <c r="E6619" t="n">
        <v>22</v>
      </c>
      <c r="F6619" t="inlineStr">
        <is>
          <t>FA</t>
        </is>
      </c>
      <c r="G6619" t="inlineStr">
        <is>
          <t>FA</t>
        </is>
      </c>
      <c r="H6619" s="30" t="n">
        <v>1</v>
      </c>
      <c r="I6619" s="31" t="n">
        <v>0</v>
      </c>
      <c r="J6619" s="31" t="n"/>
      <c r="K6619" s="31" t="n">
        <v>0</v>
      </c>
      <c r="L6619" s="32" t="n"/>
      <c r="M6619" s="31" t="n">
        <v>0</v>
      </c>
      <c r="N6619" s="31" t="n">
        <v>0</v>
      </c>
      <c r="O6619" s="31" t="n"/>
      <c r="P6619" s="31" t="n"/>
      <c r="Q6619" s="31" t="n">
        <v>0</v>
      </c>
      <c r="R6619" s="31" t="n"/>
      <c r="S6619" s="32" t="n"/>
      <c r="T6619" s="32" t="n"/>
      <c r="V6619" t="inlineStr">
        <is>
          <t>060pu</t>
        </is>
      </c>
      <c r="Z6619" t="inlineStr">
        <is>
          <t>Nikolai Khvorov ((N/A) F)</t>
        </is>
      </c>
    </row>
    <row r="6620">
      <c r="A6620" t="inlineStr">
        <is>
          <t>Nikolai Knyzhov</t>
        </is>
      </c>
      <c r="B6620" t="inlineStr">
        <is>
          <t>(N/A)</t>
        </is>
      </c>
      <c r="C6620" t="inlineStr">
        <is>
          <t>D</t>
        </is>
      </c>
      <c r="D6620" t="inlineStr">
        <is>
          <t>D</t>
        </is>
      </c>
      <c r="E6620" t="n">
        <v>28</v>
      </c>
      <c r="F6620" t="inlineStr">
        <is>
          <t>FA</t>
        </is>
      </c>
      <c r="G6620" t="inlineStr">
        <is>
          <t>FA</t>
        </is>
      </c>
      <c r="H6620" s="30" t="n">
        <v>1</v>
      </c>
      <c r="I6620" s="31" t="n">
        <v>0</v>
      </c>
      <c r="J6620" s="31" t="n"/>
      <c r="K6620" s="31" t="n">
        <v>0</v>
      </c>
      <c r="L6620" s="32" t="n"/>
      <c r="M6620" s="31" t="n">
        <v>0</v>
      </c>
      <c r="N6620" s="31" t="n">
        <v>0</v>
      </c>
      <c r="O6620" s="31" t="n"/>
      <c r="P6620" s="31" t="n"/>
      <c r="Q6620" s="31" t="n">
        <v>0</v>
      </c>
      <c r="R6620" s="31" t="n"/>
      <c r="S6620" s="32" t="n"/>
      <c r="T6620" s="32" t="n"/>
      <c r="V6620" t="inlineStr">
        <is>
          <t>05248</t>
        </is>
      </c>
      <c r="W6620" t="n">
        <v>6148</v>
      </c>
      <c r="X6620" t="n">
        <v>8494</v>
      </c>
      <c r="Y6620" t="inlineStr">
        <is>
          <t>0b67650a-6cc4-4227-a6ec-ca4089f2ea99</t>
        </is>
      </c>
      <c r="Z6620" t="inlineStr">
        <is>
          <t>Nikolai Knyzhov ((N/A) D)</t>
        </is>
      </c>
    </row>
    <row r="6621">
      <c r="A6621" t="inlineStr">
        <is>
          <t>Nikolai Kovalenko</t>
        </is>
      </c>
      <c r="B6621" t="inlineStr">
        <is>
          <t>(N/A)</t>
        </is>
      </c>
      <c r="C6621" t="inlineStr">
        <is>
          <t>LW</t>
        </is>
      </c>
      <c r="D6621" t="inlineStr">
        <is>
          <t>F</t>
        </is>
      </c>
      <c r="E6621" t="n">
        <v>26</v>
      </c>
      <c r="F6621" t="inlineStr">
        <is>
          <t>FA</t>
        </is>
      </c>
      <c r="G6621" t="inlineStr">
        <is>
          <t>FA</t>
        </is>
      </c>
      <c r="H6621" s="30" t="n">
        <v>1</v>
      </c>
      <c r="I6621" s="31" t="n">
        <v>0</v>
      </c>
      <c r="J6621" s="31" t="n"/>
      <c r="K6621" s="31" t="n">
        <v>0</v>
      </c>
      <c r="L6621" s="32" t="n"/>
      <c r="M6621" s="31" t="n">
        <v>0</v>
      </c>
      <c r="N6621" s="31" t="n">
        <v>0</v>
      </c>
      <c r="O6621" s="31" t="n"/>
      <c r="P6621" s="31" t="n"/>
      <c r="Q6621" s="31" t="n">
        <v>0</v>
      </c>
      <c r="R6621" s="31" t="n"/>
      <c r="S6621" s="32" t="n"/>
      <c r="T6621" s="32" t="n"/>
      <c r="V6621" t="inlineStr">
        <is>
          <t>04r0p</t>
        </is>
      </c>
      <c r="W6621" t="n">
        <v>5828</v>
      </c>
      <c r="Y6621" t="inlineStr">
        <is>
          <t>1dcad2eb-2488-4bc5-911d-b88f7e0c21d1</t>
        </is>
      </c>
      <c r="Z6621" t="inlineStr">
        <is>
          <t>Nikolai Kovalenko ((N/A) LW)</t>
        </is>
      </c>
    </row>
    <row r="6622">
      <c r="A6622" t="inlineStr">
        <is>
          <t>Nikolai Lemtyugov</t>
        </is>
      </c>
      <c r="B6622" t="inlineStr">
        <is>
          <t>STL</t>
        </is>
      </c>
      <c r="C6622" t="inlineStr">
        <is>
          <t>RW</t>
        </is>
      </c>
      <c r="D6622" t="inlineStr">
        <is>
          <t>F</t>
        </is>
      </c>
      <c r="E6622" t="n">
        <v>40</v>
      </c>
      <c r="F6622" t="inlineStr">
        <is>
          <t>FA</t>
        </is>
      </c>
      <c r="G6622" t="inlineStr">
        <is>
          <t>FA</t>
        </is>
      </c>
      <c r="H6622" s="30" t="n">
        <v>1</v>
      </c>
      <c r="I6622" s="31" t="n">
        <v>0</v>
      </c>
      <c r="J6622" s="31" t="n"/>
      <c r="K6622" s="31" t="n">
        <v>0</v>
      </c>
      <c r="L6622" s="32" t="n"/>
      <c r="M6622" s="31" t="n">
        <v>0</v>
      </c>
      <c r="N6622" s="31" t="n">
        <v>0</v>
      </c>
      <c r="O6622" s="31" t="n"/>
      <c r="P6622" s="31" t="n"/>
      <c r="Q6622" s="31" t="n">
        <v>0</v>
      </c>
      <c r="R6622" s="31" t="n"/>
      <c r="S6622" s="32" t="n"/>
      <c r="T6622" s="32" t="n"/>
      <c r="V6622" t="inlineStr">
        <is>
          <t>004n0</t>
        </is>
      </c>
      <c r="W6622" t="n">
        <v>2858</v>
      </c>
      <c r="X6622" t="n">
        <v>4222</v>
      </c>
      <c r="Z6622" t="inlineStr">
        <is>
          <t>Nikolai Lemtyugov (STL RW)</t>
        </is>
      </c>
    </row>
    <row r="6623">
      <c r="A6623" t="inlineStr">
        <is>
          <t>Nikolai Makarov</t>
        </is>
      </c>
      <c r="B6623" t="inlineStr">
        <is>
          <t>CBJ</t>
        </is>
      </c>
      <c r="C6623" t="inlineStr">
        <is>
          <t>D</t>
        </is>
      </c>
      <c r="D6623" t="inlineStr">
        <is>
          <t>D</t>
        </is>
      </c>
      <c r="E6623" t="n">
        <v>23</v>
      </c>
      <c r="F6623" t="inlineStr">
        <is>
          <t>FA</t>
        </is>
      </c>
      <c r="G6623" t="inlineStr">
        <is>
          <t>FA</t>
        </is>
      </c>
      <c r="H6623" s="30" t="n">
        <v>1</v>
      </c>
      <c r="I6623" s="31" t="n">
        <v>0</v>
      </c>
      <c r="J6623" s="31" t="n"/>
      <c r="K6623" s="31" t="n">
        <v>0</v>
      </c>
      <c r="L6623" s="32" t="n"/>
      <c r="M6623" s="31" t="n">
        <v>0</v>
      </c>
      <c r="N6623" s="31" t="n">
        <v>0</v>
      </c>
      <c r="O6623" s="31" t="n"/>
      <c r="P6623" s="31" t="n"/>
      <c r="Q6623" s="31" t="n">
        <v>0</v>
      </c>
      <c r="R6623" s="31" t="n"/>
      <c r="S6623" s="32" t="n"/>
      <c r="T6623" s="32" t="n"/>
      <c r="V6623" t="inlineStr">
        <is>
          <t>05ufg</t>
        </is>
      </c>
      <c r="Y6623" t="inlineStr">
        <is>
          <t>633f869d-5538-4e5d-8bd6-8d79829abd0e</t>
        </is>
      </c>
      <c r="Z6623" t="inlineStr">
        <is>
          <t>Nikolai Makarov (CBJ D)</t>
        </is>
      </c>
    </row>
    <row r="6624">
      <c r="A6624" t="inlineStr">
        <is>
          <t>Nikolai Mayorov</t>
        </is>
      </c>
      <c r="B6624" t="inlineStr">
        <is>
          <t>(N/A)</t>
        </is>
      </c>
      <c r="C6624" t="inlineStr">
        <is>
          <t>LW</t>
        </is>
      </c>
      <c r="D6624" t="inlineStr">
        <is>
          <t>F</t>
        </is>
      </c>
      <c r="E6624" t="n">
        <v>26</v>
      </c>
      <c r="F6624" t="inlineStr">
        <is>
          <t>FA</t>
        </is>
      </c>
      <c r="G6624" t="inlineStr">
        <is>
          <t>FA</t>
        </is>
      </c>
      <c r="H6624" s="30" t="n">
        <v>1</v>
      </c>
      <c r="I6624" s="31" t="n">
        <v>0</v>
      </c>
      <c r="J6624" s="31" t="n"/>
      <c r="K6624" s="31" t="n">
        <v>0</v>
      </c>
      <c r="L6624" s="32" t="n"/>
      <c r="M6624" s="31" t="n">
        <v>0</v>
      </c>
      <c r="N6624" s="31" t="n">
        <v>0</v>
      </c>
      <c r="O6624" s="31" t="n"/>
      <c r="P6624" s="31" t="n"/>
      <c r="Q6624" s="31" t="n">
        <v>0</v>
      </c>
      <c r="R6624" s="31" t="n"/>
      <c r="S6624" s="32" t="n"/>
      <c r="T6624" s="32" t="n"/>
      <c r="V6624" t="inlineStr">
        <is>
          <t>05nfq</t>
        </is>
      </c>
      <c r="Z6624" t="inlineStr">
        <is>
          <t>Nikolai Mayorov ((N/A) LW)</t>
        </is>
      </c>
    </row>
    <row r="6625">
      <c r="A6625" t="inlineStr">
        <is>
          <t>Nikolai Nikulshin</t>
        </is>
      </c>
      <c r="B6625" t="inlineStr">
        <is>
          <t>(N/A)</t>
        </is>
      </c>
      <c r="C6625" t="inlineStr">
        <is>
          <t>G</t>
        </is>
      </c>
      <c r="D6625" t="inlineStr">
        <is>
          <t>G</t>
        </is>
      </c>
      <c r="E6625" t="n">
        <v>21</v>
      </c>
      <c r="F6625" t="inlineStr">
        <is>
          <t>FA</t>
        </is>
      </c>
      <c r="G6625" t="inlineStr">
        <is>
          <t>FA</t>
        </is>
      </c>
      <c r="H6625" s="30" t="n">
        <v>1</v>
      </c>
      <c r="I6625" s="31" t="n">
        <v>0</v>
      </c>
      <c r="J6625" s="31" t="n"/>
      <c r="K6625" s="31" t="n">
        <v>0</v>
      </c>
      <c r="L6625" s="32" t="n"/>
      <c r="M6625" s="31" t="n">
        <v>0</v>
      </c>
      <c r="N6625" s="31" t="n">
        <v>0</v>
      </c>
      <c r="O6625" s="31" t="n"/>
      <c r="P6625" s="31" t="n"/>
      <c r="Q6625" s="31" t="n">
        <v>0</v>
      </c>
      <c r="R6625" s="31" t="n"/>
      <c r="S6625" s="32" t="n"/>
      <c r="T6625" s="32" t="n"/>
      <c r="V6625" t="inlineStr">
        <is>
          <t>06nkb</t>
        </is>
      </c>
      <c r="Z6625" t="inlineStr">
        <is>
          <t>Nikolai Nikulshin ((N/A) G)</t>
        </is>
      </c>
    </row>
    <row r="6626">
      <c r="A6626" t="inlineStr">
        <is>
          <t>Nikolai Prokhorkin</t>
        </is>
      </c>
      <c r="B6626" t="inlineStr">
        <is>
          <t>(N/A)</t>
        </is>
      </c>
      <c r="C6626" t="inlineStr">
        <is>
          <t>LW</t>
        </is>
      </c>
      <c r="D6626" t="inlineStr">
        <is>
          <t>F</t>
        </is>
      </c>
      <c r="E6626" t="n">
        <v>32</v>
      </c>
      <c r="F6626" t="inlineStr">
        <is>
          <t>FA</t>
        </is>
      </c>
      <c r="G6626" t="inlineStr">
        <is>
          <t>FA</t>
        </is>
      </c>
      <c r="H6626" s="30" t="n">
        <v>1</v>
      </c>
      <c r="I6626" s="31" t="n">
        <v>0</v>
      </c>
      <c r="J6626" s="31" t="n"/>
      <c r="K6626" s="31" t="n">
        <v>0</v>
      </c>
      <c r="L6626" s="32" t="n"/>
      <c r="M6626" s="31" t="n">
        <v>0</v>
      </c>
      <c r="N6626" s="31" t="n">
        <v>0</v>
      </c>
      <c r="O6626" s="31" t="n"/>
      <c r="P6626" s="31" t="n"/>
      <c r="Q6626" s="31" t="n">
        <v>0</v>
      </c>
      <c r="R6626" s="31" t="n"/>
      <c r="S6626" s="32" t="n"/>
      <c r="T6626" s="32" t="n"/>
      <c r="V6626" t="inlineStr">
        <is>
          <t>02nqj</t>
        </is>
      </c>
      <c r="W6626" t="n">
        <v>5088</v>
      </c>
      <c r="X6626" t="n">
        <v>5811</v>
      </c>
      <c r="Y6626" t="inlineStr">
        <is>
          <t>f4b9f30d-50a0-4e20-a60c-79f75f89be88</t>
        </is>
      </c>
      <c r="Z6626" t="inlineStr">
        <is>
          <t>Nikolai Prokhorkin ((N/A) LW)</t>
        </is>
      </c>
    </row>
    <row r="6627">
      <c r="A6627" t="inlineStr">
        <is>
          <t>Nikolai Skladnichenko</t>
        </is>
      </c>
      <c r="B6627" t="inlineStr">
        <is>
          <t>(N/A)</t>
        </is>
      </c>
      <c r="C6627" t="inlineStr">
        <is>
          <t>C</t>
        </is>
      </c>
      <c r="D6627" t="inlineStr">
        <is>
          <t>F</t>
        </is>
      </c>
      <c r="E6627" t="n">
        <v>32</v>
      </c>
      <c r="F6627" t="inlineStr">
        <is>
          <t>FA</t>
        </is>
      </c>
      <c r="G6627" t="inlineStr">
        <is>
          <t>FA</t>
        </is>
      </c>
      <c r="H6627" s="30" t="n">
        <v>1</v>
      </c>
      <c r="I6627" s="31" t="n">
        <v>0</v>
      </c>
      <c r="J6627" s="31" t="n"/>
      <c r="K6627" s="31" t="n">
        <v>0</v>
      </c>
      <c r="L6627" s="32" t="n"/>
      <c r="M6627" s="31" t="n">
        <v>0</v>
      </c>
      <c r="N6627" s="31" t="n">
        <v>0</v>
      </c>
      <c r="O6627" s="31" t="n"/>
      <c r="P6627" s="31" t="n"/>
      <c r="Q6627" s="31" t="n">
        <v>0</v>
      </c>
      <c r="R6627" s="31" t="n"/>
      <c r="S6627" s="32" t="n"/>
      <c r="T6627" s="32" t="n"/>
      <c r="V6627" t="inlineStr">
        <is>
          <t>03wop</t>
        </is>
      </c>
      <c r="X6627" t="n">
        <v>7064</v>
      </c>
      <c r="Z6627" t="inlineStr">
        <is>
          <t>Nikolai Skladnichenko ((N/A) C)</t>
        </is>
      </c>
    </row>
    <row r="6628">
      <c r="A6628" t="inlineStr">
        <is>
          <t>Nikolai Tishkevich</t>
        </is>
      </c>
      <c r="B6628" t="inlineStr">
        <is>
          <t>(N/A)</t>
        </is>
      </c>
      <c r="C6628" t="inlineStr">
        <is>
          <t>F</t>
        </is>
      </c>
      <c r="D6628" t="inlineStr">
        <is>
          <t>F</t>
        </is>
      </c>
      <c r="E6628" t="n">
        <v>22</v>
      </c>
      <c r="F6628" t="inlineStr">
        <is>
          <t>FA</t>
        </is>
      </c>
      <c r="G6628" t="inlineStr">
        <is>
          <t>FA</t>
        </is>
      </c>
      <c r="H6628" s="30" t="n">
        <v>1</v>
      </c>
      <c r="I6628" s="31" t="n">
        <v>0</v>
      </c>
      <c r="J6628" s="31" t="n"/>
      <c r="K6628" s="31" t="n">
        <v>0</v>
      </c>
      <c r="L6628" s="32" t="n"/>
      <c r="M6628" s="31" t="n">
        <v>0</v>
      </c>
      <c r="N6628" s="31" t="n">
        <v>0</v>
      </c>
      <c r="O6628" s="31" t="n"/>
      <c r="P6628" s="31" t="n"/>
      <c r="Q6628" s="31" t="n">
        <v>0</v>
      </c>
      <c r="R6628" s="31" t="n"/>
      <c r="S6628" s="32" t="n"/>
      <c r="T6628" s="32" t="n"/>
      <c r="V6628" t="inlineStr">
        <is>
          <t>061bl</t>
        </is>
      </c>
      <c r="Z6628" t="inlineStr">
        <is>
          <t>Nikolai Tishkevich ((N/A) F)</t>
        </is>
      </c>
    </row>
    <row r="6629">
      <c r="A6629" t="inlineStr">
        <is>
          <t>Nikolaj Krag Christensen</t>
        </is>
      </c>
      <c r="B6629" t="inlineStr">
        <is>
          <t>STL</t>
        </is>
      </c>
      <c r="C6629" t="inlineStr">
        <is>
          <t>LW</t>
        </is>
      </c>
      <c r="D6629" t="inlineStr">
        <is>
          <t>F</t>
        </is>
      </c>
      <c r="E6629" t="n">
        <v>28</v>
      </c>
      <c r="F6629" t="inlineStr">
        <is>
          <t>FA</t>
        </is>
      </c>
      <c r="G6629" t="inlineStr">
        <is>
          <t>FA</t>
        </is>
      </c>
      <c r="H6629" s="30" t="n">
        <v>1</v>
      </c>
      <c r="I6629" s="31" t="n">
        <v>0</v>
      </c>
      <c r="J6629" s="31" t="n"/>
      <c r="K6629" s="31" t="n">
        <v>0</v>
      </c>
      <c r="L6629" s="32" t="n"/>
      <c r="M6629" s="31" t="n">
        <v>0</v>
      </c>
      <c r="N6629" s="31" t="n">
        <v>0</v>
      </c>
      <c r="O6629" s="31" t="n"/>
      <c r="P6629" s="31" t="n"/>
      <c r="Q6629" s="31" t="n">
        <v>0</v>
      </c>
      <c r="R6629" s="31" t="n"/>
      <c r="S6629" s="32" t="n"/>
      <c r="T6629" s="32" t="n"/>
      <c r="V6629" t="inlineStr">
        <is>
          <t>0430u</t>
        </is>
      </c>
      <c r="X6629" t="n">
        <v>7312</v>
      </c>
      <c r="Z6629" t="inlineStr">
        <is>
          <t>Nikolaj Krag Christensen (STL LW)</t>
        </is>
      </c>
    </row>
    <row r="6630">
      <c r="A6630" t="inlineStr">
        <is>
          <t>Nikolajs Jelisejevs</t>
        </is>
      </c>
      <c r="B6630" t="inlineStr">
        <is>
          <t>(N/A)</t>
        </is>
      </c>
      <c r="C6630" t="inlineStr">
        <is>
          <t>LW</t>
        </is>
      </c>
      <c r="D6630" t="inlineStr">
        <is>
          <t>F</t>
        </is>
      </c>
      <c r="E6630" t="n">
        <v>32</v>
      </c>
      <c r="F6630" t="inlineStr">
        <is>
          <t>FA</t>
        </is>
      </c>
      <c r="G6630" t="inlineStr">
        <is>
          <t>FA</t>
        </is>
      </c>
      <c r="H6630" s="30" t="n">
        <v>1</v>
      </c>
      <c r="I6630" s="31" t="n">
        <v>0</v>
      </c>
      <c r="J6630" s="31" t="n"/>
      <c r="K6630" s="31" t="n">
        <v>0</v>
      </c>
      <c r="L6630" s="32" t="n"/>
      <c r="M6630" s="31" t="n">
        <v>0</v>
      </c>
      <c r="N6630" s="31" t="n">
        <v>0</v>
      </c>
      <c r="O6630" s="31" t="n"/>
      <c r="P6630" s="31" t="n"/>
      <c r="Q6630" s="31" t="n">
        <v>0</v>
      </c>
      <c r="R6630" s="31" t="n"/>
      <c r="S6630" s="32" t="n"/>
      <c r="T6630" s="32" t="n"/>
      <c r="V6630" t="inlineStr">
        <is>
          <t>05yjw</t>
        </is>
      </c>
      <c r="Z6630" t="inlineStr">
        <is>
          <t>Nikolajs Jelisejevs ((N/A) LW)</t>
        </is>
      </c>
    </row>
    <row r="6631">
      <c r="A6631" t="inlineStr">
        <is>
          <t>Nikolas Brouillard</t>
        </is>
      </c>
      <c r="B6631" t="inlineStr">
        <is>
          <t>ANA</t>
        </is>
      </c>
      <c r="C6631" t="inlineStr">
        <is>
          <t>D</t>
        </is>
      </c>
      <c r="D6631" t="inlineStr">
        <is>
          <t>D</t>
        </is>
      </c>
      <c r="E6631" t="n">
        <v>31</v>
      </c>
      <c r="F6631" t="inlineStr">
        <is>
          <t>FA</t>
        </is>
      </c>
      <c r="G6631" t="inlineStr">
        <is>
          <t>FA</t>
        </is>
      </c>
      <c r="H6631" s="30" t="n">
        <v>1</v>
      </c>
      <c r="I6631" s="31" t="n">
        <v>0</v>
      </c>
      <c r="J6631" s="31" t="n"/>
      <c r="K6631" s="31" t="n">
        <v>0</v>
      </c>
      <c r="L6631" s="32" t="n"/>
      <c r="M6631" s="31" t="n">
        <v>0</v>
      </c>
      <c r="N6631" s="31" t="n">
        <v>0</v>
      </c>
      <c r="O6631" s="31" t="n"/>
      <c r="P6631" s="31" t="n"/>
      <c r="Q6631" s="31" t="n">
        <v>0</v>
      </c>
      <c r="R6631" s="31" t="n"/>
      <c r="S6631" s="32" t="n"/>
      <c r="T6631" s="32" t="n"/>
      <c r="V6631" t="inlineStr">
        <is>
          <t>03kh9</t>
        </is>
      </c>
      <c r="W6631" t="n">
        <v>5012</v>
      </c>
      <c r="X6631" t="n">
        <v>6601</v>
      </c>
      <c r="Y6631" t="inlineStr">
        <is>
          <t>e0e5d16f-7e45-4b60-ad7a-11ea78147a19</t>
        </is>
      </c>
      <c r="Z6631" t="inlineStr">
        <is>
          <t>Nikolas Brouillard (ANA D)</t>
        </is>
      </c>
    </row>
    <row r="6632">
      <c r="A6632" t="inlineStr">
        <is>
          <t>Nikolas Koberstein</t>
        </is>
      </c>
      <c r="B6632" t="inlineStr">
        <is>
          <t>MTL</t>
        </is>
      </c>
      <c r="C6632" t="inlineStr">
        <is>
          <t>D</t>
        </is>
      </c>
      <c r="D6632" t="inlineStr">
        <is>
          <t>D</t>
        </is>
      </c>
      <c r="E6632" t="n">
        <v>30</v>
      </c>
      <c r="F6632" t="inlineStr">
        <is>
          <t>FA</t>
        </is>
      </c>
      <c r="G6632" t="inlineStr">
        <is>
          <t>FA</t>
        </is>
      </c>
      <c r="H6632" s="30" t="n">
        <v>1</v>
      </c>
      <c r="I6632" s="31" t="n">
        <v>0</v>
      </c>
      <c r="J6632" s="31" t="n"/>
      <c r="K6632" s="31" t="n">
        <v>0</v>
      </c>
      <c r="L6632" s="32" t="n"/>
      <c r="M6632" s="31" t="n">
        <v>0</v>
      </c>
      <c r="N6632" s="31" t="n">
        <v>0</v>
      </c>
      <c r="O6632" s="31" t="n"/>
      <c r="P6632" s="31" t="n"/>
      <c r="Q6632" s="31" t="n">
        <v>0</v>
      </c>
      <c r="R6632" s="31" t="n"/>
      <c r="S6632" s="32" t="n"/>
      <c r="T6632" s="32" t="n"/>
      <c r="V6632" t="inlineStr">
        <is>
          <t>03eck</t>
        </is>
      </c>
      <c r="Z6632" t="inlineStr">
        <is>
          <t>Nikolas Koberstein (MTL D)</t>
        </is>
      </c>
    </row>
    <row r="6633">
      <c r="A6633" t="inlineStr">
        <is>
          <t>Nikolay Goldobin</t>
        </is>
      </c>
      <c r="B6633" t="inlineStr">
        <is>
          <t>(N/A)</t>
        </is>
      </c>
      <c r="C6633" t="inlineStr">
        <is>
          <t>LW</t>
        </is>
      </c>
      <c r="D6633" t="inlineStr">
        <is>
          <t>F</t>
        </is>
      </c>
      <c r="E6633" t="n">
        <v>30</v>
      </c>
      <c r="F6633" t="inlineStr">
        <is>
          <t>FA</t>
        </is>
      </c>
      <c r="G6633" t="inlineStr">
        <is>
          <t>FA</t>
        </is>
      </c>
      <c r="H6633" s="30" t="n">
        <v>1</v>
      </c>
      <c r="I6633" s="31" t="n">
        <v>0</v>
      </c>
      <c r="J6633" s="31" t="n"/>
      <c r="K6633" s="31" t="n">
        <v>0</v>
      </c>
      <c r="L6633" s="32" t="n"/>
      <c r="M6633" s="31" t="n">
        <v>0</v>
      </c>
      <c r="N6633" s="31" t="n">
        <v>0</v>
      </c>
      <c r="O6633" s="31" t="n"/>
      <c r="P6633" s="31" t="n"/>
      <c r="Q6633" s="31" t="n">
        <v>0</v>
      </c>
      <c r="R6633" s="31" t="n"/>
      <c r="S6633" s="32" t="n"/>
      <c r="T6633" s="32" t="n"/>
      <c r="V6633" t="inlineStr">
        <is>
          <t>03c9y</t>
        </is>
      </c>
      <c r="W6633" t="n">
        <v>4416</v>
      </c>
      <c r="X6633" t="n">
        <v>6393</v>
      </c>
      <c r="Y6633" t="inlineStr">
        <is>
          <t>a52725c7-a7c5-4f4d-ad09-b162ba43466f</t>
        </is>
      </c>
      <c r="Z6633" t="inlineStr">
        <is>
          <t>Nikolay Goldobin ((N/A) LW)</t>
        </is>
      </c>
    </row>
    <row r="6634">
      <c r="A6634" t="inlineStr">
        <is>
          <t>Nikolay Kulemin</t>
        </is>
      </c>
      <c r="B6634" t="inlineStr">
        <is>
          <t>(N/A)</t>
        </is>
      </c>
      <c r="C6634" t="inlineStr">
        <is>
          <t>LW</t>
        </is>
      </c>
      <c r="D6634" t="inlineStr">
        <is>
          <t>F</t>
        </is>
      </c>
      <c r="E6634" t="n">
        <v>40</v>
      </c>
      <c r="F6634" t="inlineStr">
        <is>
          <t>FA</t>
        </is>
      </c>
      <c r="G6634" t="inlineStr">
        <is>
          <t>FA</t>
        </is>
      </c>
      <c r="H6634" s="30" t="n">
        <v>1</v>
      </c>
      <c r="I6634" s="31" t="n">
        <v>0</v>
      </c>
      <c r="J6634" s="31" t="n"/>
      <c r="K6634" s="31" t="n">
        <v>0</v>
      </c>
      <c r="L6634" s="32" t="n"/>
      <c r="M6634" s="31" t="n">
        <v>0</v>
      </c>
      <c r="N6634" s="31" t="n">
        <v>0</v>
      </c>
      <c r="O6634" s="31" t="n"/>
      <c r="P6634" s="31" t="n"/>
      <c r="Q6634" s="31" t="n">
        <v>0</v>
      </c>
      <c r="R6634" s="31" t="n"/>
      <c r="S6634" s="32" t="n"/>
      <c r="T6634" s="32" t="n"/>
      <c r="V6634" t="inlineStr">
        <is>
          <t>00qrv</t>
        </is>
      </c>
      <c r="W6634" t="n">
        <v>2597</v>
      </c>
      <c r="X6634" t="n">
        <v>4188</v>
      </c>
      <c r="Y6634" t="inlineStr">
        <is>
          <t>4317036a-0f24-11e2-8525-18a905767e44</t>
        </is>
      </c>
      <c r="Z6634" t="inlineStr">
        <is>
          <t>Nikolay Kulemin ((N/A) LW)</t>
        </is>
      </c>
    </row>
    <row r="6635">
      <c r="A6635" t="inlineStr">
        <is>
          <t>Nikolay Zherdev</t>
        </is>
      </c>
      <c r="B6635" t="inlineStr">
        <is>
          <t>(N/A)</t>
        </is>
      </c>
      <c r="C6635" t="inlineStr">
        <is>
          <t>RW</t>
        </is>
      </c>
      <c r="D6635" t="inlineStr">
        <is>
          <t>F</t>
        </is>
      </c>
      <c r="E6635" t="n">
        <v>41</v>
      </c>
      <c r="F6635" t="inlineStr">
        <is>
          <t>FA</t>
        </is>
      </c>
      <c r="G6635" t="inlineStr">
        <is>
          <t>FA</t>
        </is>
      </c>
      <c r="H6635" s="30" t="n">
        <v>1</v>
      </c>
      <c r="I6635" s="31" t="n">
        <v>0</v>
      </c>
      <c r="J6635" s="31" t="n"/>
      <c r="K6635" s="31" t="n">
        <v>0</v>
      </c>
      <c r="L6635" s="32" t="n"/>
      <c r="M6635" s="31" t="n">
        <v>0</v>
      </c>
      <c r="N6635" s="31" t="n">
        <v>0</v>
      </c>
      <c r="O6635" s="31" t="n"/>
      <c r="P6635" s="31" t="n"/>
      <c r="Q6635" s="31" t="n">
        <v>0</v>
      </c>
      <c r="R6635" s="31" t="n"/>
      <c r="S6635" s="32" t="n"/>
      <c r="T6635" s="32" t="n"/>
      <c r="V6635" t="inlineStr">
        <is>
          <t>003ng</t>
        </is>
      </c>
      <c r="W6635" t="n">
        <v>1907</v>
      </c>
      <c r="X6635" t="n">
        <v>3328</v>
      </c>
      <c r="Z6635" t="inlineStr">
        <is>
          <t>Nikolay Zherdev ((N/A) RW)</t>
        </is>
      </c>
    </row>
    <row r="6636">
      <c r="A6636" t="inlineStr">
        <is>
          <t>Niks Fenenko</t>
        </is>
      </c>
      <c r="B6636" t="inlineStr">
        <is>
          <t>(N/A)</t>
        </is>
      </c>
      <c r="C6636" t="inlineStr">
        <is>
          <t>F</t>
        </is>
      </c>
      <c r="D6636" t="inlineStr">
        <is>
          <t>F</t>
        </is>
      </c>
      <c r="E6636" t="n">
        <v>22</v>
      </c>
      <c r="F6636" t="inlineStr">
        <is>
          <t>FA</t>
        </is>
      </c>
      <c r="G6636" t="inlineStr">
        <is>
          <t>FA</t>
        </is>
      </c>
      <c r="H6636" s="30" t="n">
        <v>1</v>
      </c>
      <c r="I6636" s="31" t="n">
        <v>0</v>
      </c>
      <c r="J6636" s="31" t="n"/>
      <c r="K6636" s="31" t="n">
        <v>0</v>
      </c>
      <c r="L6636" s="32" t="n"/>
      <c r="M6636" s="31" t="n">
        <v>0</v>
      </c>
      <c r="N6636" s="31" t="n">
        <v>0</v>
      </c>
      <c r="O6636" s="31" t="n"/>
      <c r="P6636" s="31" t="n"/>
      <c r="Q6636" s="31" t="n">
        <v>0</v>
      </c>
      <c r="R6636" s="31" t="n"/>
      <c r="S6636" s="32" t="n"/>
      <c r="T6636" s="32" t="n"/>
      <c r="V6636" t="inlineStr">
        <is>
          <t>061jh</t>
        </is>
      </c>
      <c r="Z6636" t="inlineStr">
        <is>
          <t>Niks Fenenko ((N/A) F)</t>
        </is>
      </c>
    </row>
    <row r="6637">
      <c r="A6637" t="inlineStr">
        <is>
          <t>Nils Bartholdsson</t>
        </is>
      </c>
      <c r="B6637" t="inlineStr">
        <is>
          <t>BOS</t>
        </is>
      </c>
      <c r="C6637" t="inlineStr">
        <is>
          <t>RW</t>
        </is>
      </c>
      <c r="D6637" t="inlineStr">
        <is>
          <t>F</t>
        </is>
      </c>
      <c r="E6637" t="n">
        <v>18</v>
      </c>
      <c r="F6637" t="inlineStr">
        <is>
          <t>FA</t>
        </is>
      </c>
      <c r="G6637" t="inlineStr">
        <is>
          <t>FA</t>
        </is>
      </c>
      <c r="H6637" s="30" t="n">
        <v>1</v>
      </c>
      <c r="I6637" s="31" t="n">
        <v>0</v>
      </c>
      <c r="J6637" s="31" t="n"/>
      <c r="K6637" s="31" t="n">
        <v>0</v>
      </c>
      <c r="L6637" s="32" t="n"/>
      <c r="M6637" s="31" t="n">
        <v>0</v>
      </c>
      <c r="N6637" s="31" t="n">
        <v>0</v>
      </c>
      <c r="O6637" s="31" t="n"/>
      <c r="P6637" s="31" t="n"/>
      <c r="Q6637" s="31" t="n">
        <v>0</v>
      </c>
      <c r="R6637" s="31" t="n"/>
      <c r="S6637" s="32" t="n"/>
      <c r="T6637" s="32" t="n"/>
      <c r="V6637" t="inlineStr">
        <is>
          <t>076kp</t>
        </is>
      </c>
      <c r="W6637" t="n">
        <v>7761</v>
      </c>
      <c r="Y6637" t="inlineStr">
        <is>
          <t>5982da59-bd40-404c-a12b-d168d14294d8</t>
        </is>
      </c>
      <c r="Z6637" t="inlineStr">
        <is>
          <t>Nils Bartholdsson (BOS RW)</t>
        </is>
      </c>
    </row>
    <row r="6638">
      <c r="A6638" t="inlineStr">
        <is>
          <t>Nils Juntorp</t>
        </is>
      </c>
      <c r="B6638" t="inlineStr">
        <is>
          <t>CHI</t>
        </is>
      </c>
      <c r="C6638" t="inlineStr">
        <is>
          <t>RW</t>
        </is>
      </c>
      <c r="D6638" t="inlineStr">
        <is>
          <t>F</t>
        </is>
      </c>
      <c r="E6638" t="n">
        <v>22</v>
      </c>
      <c r="F6638" t="inlineStr">
        <is>
          <t>FA</t>
        </is>
      </c>
      <c r="G6638" t="inlineStr">
        <is>
          <t>FA</t>
        </is>
      </c>
      <c r="H6638" s="30" t="n">
        <v>1</v>
      </c>
      <c r="I6638" s="31" t="n">
        <v>0</v>
      </c>
      <c r="J6638" s="31" t="n"/>
      <c r="K6638" s="31" t="n">
        <v>0</v>
      </c>
      <c r="L6638" s="32" t="n"/>
      <c r="M6638" s="31" t="n">
        <v>0</v>
      </c>
      <c r="N6638" s="31" t="n">
        <v>0</v>
      </c>
      <c r="O6638" s="31" t="n"/>
      <c r="P6638" s="31" t="n"/>
      <c r="Q6638" s="31" t="n">
        <v>0</v>
      </c>
      <c r="R6638" s="31" t="n"/>
      <c r="S6638" s="32" t="n"/>
      <c r="T6638" s="32" t="n"/>
      <c r="V6638" t="inlineStr">
        <is>
          <t>062q6</t>
        </is>
      </c>
      <c r="Z6638" t="inlineStr">
        <is>
          <t>Nils Juntorp (CHI RW)</t>
        </is>
      </c>
    </row>
    <row r="6639">
      <c r="A6639" t="inlineStr">
        <is>
          <t>Nils Maurins</t>
        </is>
      </c>
      <c r="B6639" t="inlineStr">
        <is>
          <t>(N/A)</t>
        </is>
      </c>
      <c r="C6639" t="inlineStr">
        <is>
          <t>G</t>
        </is>
      </c>
      <c r="D6639" t="inlineStr">
        <is>
          <t>G</t>
        </is>
      </c>
      <c r="F6639" t="inlineStr">
        <is>
          <t>FA</t>
        </is>
      </c>
      <c r="G6639" t="inlineStr">
        <is>
          <t>FA</t>
        </is>
      </c>
      <c r="H6639" s="30" t="n"/>
      <c r="I6639" s="31" t="n"/>
      <c r="J6639" s="31" t="n"/>
      <c r="K6639" s="31" t="n"/>
      <c r="L6639" s="32" t="n"/>
      <c r="M6639" s="31" t="n"/>
      <c r="N6639" s="31" t="n"/>
      <c r="O6639" s="31" t="n"/>
      <c r="P6639" s="31" t="n"/>
      <c r="Q6639" s="31" t="n"/>
      <c r="R6639" s="31" t="n"/>
      <c r="S6639" s="32" t="n"/>
      <c r="T6639" s="32" t="n"/>
      <c r="V6639" t="inlineStr">
        <is>
          <t>079wq</t>
        </is>
      </c>
      <c r="Z6639" t="inlineStr">
        <is>
          <t>Nils Maurins ((N/A) G)</t>
        </is>
      </c>
    </row>
    <row r="6640">
      <c r="A6640" t="inlineStr">
        <is>
          <t>Nils Wallstrom</t>
        </is>
      </c>
      <c r="B6640" t="inlineStr">
        <is>
          <t>(N/A)</t>
        </is>
      </c>
      <c r="C6640" t="inlineStr">
        <is>
          <t>G</t>
        </is>
      </c>
      <c r="D6640" t="inlineStr">
        <is>
          <t>G</t>
        </is>
      </c>
      <c r="E6640" t="n">
        <v>22</v>
      </c>
      <c r="F6640" t="inlineStr">
        <is>
          <t>FA</t>
        </is>
      </c>
      <c r="G6640" t="inlineStr">
        <is>
          <t>FA</t>
        </is>
      </c>
      <c r="H6640" s="30" t="n">
        <v>1</v>
      </c>
      <c r="I6640" s="31" t="n">
        <v>0</v>
      </c>
      <c r="J6640" s="31" t="n"/>
      <c r="K6640" s="31" t="n">
        <v>0</v>
      </c>
      <c r="L6640" s="32" t="n"/>
      <c r="M6640" s="31" t="n">
        <v>0</v>
      </c>
      <c r="N6640" s="31" t="n">
        <v>0</v>
      </c>
      <c r="O6640" s="31" t="n"/>
      <c r="P6640" s="31" t="n"/>
      <c r="Q6640" s="31" t="n">
        <v>0</v>
      </c>
      <c r="R6640" s="31" t="n"/>
      <c r="S6640" s="32" t="n"/>
      <c r="T6640" s="32" t="n"/>
      <c r="V6640" t="inlineStr">
        <is>
          <t>06imo</t>
        </is>
      </c>
      <c r="Z6640" t="inlineStr">
        <is>
          <t>Nils Wallstrom ((N/A) G)</t>
        </is>
      </c>
    </row>
    <row r="6641">
      <c r="A6641" t="inlineStr">
        <is>
          <t>Noa Vali</t>
        </is>
      </c>
      <c r="B6641" t="inlineStr">
        <is>
          <t>(N/A)</t>
        </is>
      </c>
      <c r="C6641" t="inlineStr">
        <is>
          <t>G</t>
        </is>
      </c>
      <c r="D6641" t="inlineStr">
        <is>
          <t>G</t>
        </is>
      </c>
      <c r="E6641" t="n">
        <v>21</v>
      </c>
      <c r="F6641" t="inlineStr">
        <is>
          <t>FA</t>
        </is>
      </c>
      <c r="G6641" t="inlineStr">
        <is>
          <t>FA</t>
        </is>
      </c>
      <c r="H6641" s="30" t="n">
        <v>1</v>
      </c>
      <c r="I6641" s="31" t="n">
        <v>0</v>
      </c>
      <c r="J6641" s="31" t="n"/>
      <c r="K6641" s="31" t="n">
        <v>0</v>
      </c>
      <c r="L6641" s="32" t="n"/>
      <c r="M6641" s="31" t="n">
        <v>0</v>
      </c>
      <c r="N6641" s="31" t="n">
        <v>0</v>
      </c>
      <c r="O6641" s="31" t="n"/>
      <c r="P6641" s="31" t="n"/>
      <c r="Q6641" s="31" t="n">
        <v>0</v>
      </c>
      <c r="R6641" s="31" t="n"/>
      <c r="S6641" s="32" t="n"/>
      <c r="T6641" s="32" t="n"/>
      <c r="V6641" t="inlineStr">
        <is>
          <t>06buk</t>
        </is>
      </c>
      <c r="Z6641" t="inlineStr">
        <is>
          <t>Noa Vali ((N/A) G)</t>
        </is>
      </c>
    </row>
    <row r="6642">
      <c r="A6642" t="inlineStr">
        <is>
          <t>Noah Babin</t>
        </is>
      </c>
      <c r="B6642" t="inlineStr">
        <is>
          <t>(N/A)</t>
        </is>
      </c>
      <c r="C6642" t="inlineStr">
        <is>
          <t>D</t>
        </is>
      </c>
      <c r="D6642" t="inlineStr">
        <is>
          <t>D</t>
        </is>
      </c>
      <c r="E6642" t="n">
        <v>42</v>
      </c>
      <c r="F6642" t="inlineStr">
        <is>
          <t>FA</t>
        </is>
      </c>
      <c r="G6642" t="inlineStr">
        <is>
          <t>FA</t>
        </is>
      </c>
      <c r="H6642" s="30" t="n">
        <v>1</v>
      </c>
      <c r="I6642" s="31" t="n">
        <v>0</v>
      </c>
      <c r="J6642" s="31" t="n"/>
      <c r="K6642" s="31" t="n">
        <v>0</v>
      </c>
      <c r="L6642" s="32" t="n"/>
      <c r="M6642" s="31" t="n">
        <v>0</v>
      </c>
      <c r="N6642" s="31" t="n">
        <v>0</v>
      </c>
      <c r="O6642" s="31" t="n"/>
      <c r="P6642" s="31" t="n"/>
      <c r="Q6642" s="31" t="n">
        <v>0</v>
      </c>
      <c r="R6642" s="31" t="n"/>
      <c r="S6642" s="32" t="n"/>
      <c r="T6642" s="32" t="n"/>
      <c r="V6642" t="inlineStr">
        <is>
          <t>003is</t>
        </is>
      </c>
      <c r="W6642" t="n">
        <v>2747</v>
      </c>
      <c r="X6642" t="n">
        <v>4141</v>
      </c>
      <c r="Z6642" t="inlineStr">
        <is>
          <t>Noah Babin ((N/A) D)</t>
        </is>
      </c>
    </row>
    <row r="6643">
      <c r="A6643" t="inlineStr">
        <is>
          <t>Noah Beck</t>
        </is>
      </c>
      <c r="B6643" t="inlineStr">
        <is>
          <t>(N/A)</t>
        </is>
      </c>
      <c r="C6643" t="inlineStr">
        <is>
          <t>D</t>
        </is>
      </c>
      <c r="D6643" t="inlineStr">
        <is>
          <t>D</t>
        </is>
      </c>
      <c r="E6643" t="n">
        <v>25</v>
      </c>
      <c r="F6643" t="inlineStr">
        <is>
          <t>FA</t>
        </is>
      </c>
      <c r="G6643" t="inlineStr">
        <is>
          <t>FA</t>
        </is>
      </c>
      <c r="H6643" s="30" t="n">
        <v>1</v>
      </c>
      <c r="I6643" s="31" t="n">
        <v>0</v>
      </c>
      <c r="J6643" s="31" t="n"/>
      <c r="K6643" s="31" t="n">
        <v>0</v>
      </c>
      <c r="L6643" s="32" t="n"/>
      <c r="M6643" s="31" t="n">
        <v>0</v>
      </c>
      <c r="N6643" s="31" t="n">
        <v>0</v>
      </c>
      <c r="O6643" s="31" t="n"/>
      <c r="P6643" s="31" t="n"/>
      <c r="Q6643" s="31" t="n">
        <v>0</v>
      </c>
      <c r="R6643" s="31" t="n"/>
      <c r="S6643" s="32" t="n"/>
      <c r="T6643" s="32" t="n"/>
      <c r="V6643" t="inlineStr">
        <is>
          <t>05gbz</t>
        </is>
      </c>
      <c r="W6643" t="n">
        <v>7319</v>
      </c>
      <c r="Y6643" t="inlineStr">
        <is>
          <t>da4d86d1-94f7-4ad0-998a-ab0d6578eb3b</t>
        </is>
      </c>
      <c r="Z6643" t="inlineStr">
        <is>
          <t>Noah Beck ((N/A) D)</t>
        </is>
      </c>
    </row>
    <row r="6644">
      <c r="A6644" t="inlineStr">
        <is>
          <t>Noah Bushnell</t>
        </is>
      </c>
      <c r="B6644" t="inlineStr">
        <is>
          <t>(N/A)</t>
        </is>
      </c>
      <c r="C6644" t="inlineStr">
        <is>
          <t>RW</t>
        </is>
      </c>
      <c r="D6644" t="inlineStr">
        <is>
          <t>F</t>
        </is>
      </c>
      <c r="E6644" t="n">
        <v>29</v>
      </c>
      <c r="F6644" t="inlineStr">
        <is>
          <t>FA</t>
        </is>
      </c>
      <c r="G6644" t="inlineStr">
        <is>
          <t>FA</t>
        </is>
      </c>
      <c r="H6644" s="30" t="n">
        <v>1</v>
      </c>
      <c r="I6644" s="31" t="n">
        <v>0</v>
      </c>
      <c r="J6644" s="31" t="n"/>
      <c r="K6644" s="31" t="n">
        <v>0</v>
      </c>
      <c r="L6644" s="32" t="n"/>
      <c r="M6644" s="31" t="n">
        <v>0</v>
      </c>
      <c r="N6644" s="31" t="n">
        <v>0</v>
      </c>
      <c r="O6644" s="31" t="n"/>
      <c r="P6644" s="31" t="n"/>
      <c r="Q6644" s="31" t="n">
        <v>0</v>
      </c>
      <c r="R6644" s="31" t="n"/>
      <c r="S6644" s="32" t="n"/>
      <c r="T6644" s="32" t="n"/>
      <c r="V6644" t="inlineStr">
        <is>
          <t>0484t</t>
        </is>
      </c>
      <c r="X6644" t="n">
        <v>7346</v>
      </c>
      <c r="Z6644" t="inlineStr">
        <is>
          <t>Noah Bushnell ((N/A) RW)</t>
        </is>
      </c>
    </row>
    <row r="6645">
      <c r="A6645" t="inlineStr">
        <is>
          <t>Noah Carroll</t>
        </is>
      </c>
      <c r="B6645" t="inlineStr">
        <is>
          <t>(N/A)</t>
        </is>
      </c>
      <c r="C6645" t="inlineStr">
        <is>
          <t>D</t>
        </is>
      </c>
      <c r="D6645" t="inlineStr">
        <is>
          <t>D</t>
        </is>
      </c>
      <c r="E6645" t="n">
        <v>28</v>
      </c>
      <c r="F6645" t="inlineStr">
        <is>
          <t>FA</t>
        </is>
      </c>
      <c r="G6645" t="inlineStr">
        <is>
          <t>FA</t>
        </is>
      </c>
      <c r="H6645" s="30" t="n">
        <v>1</v>
      </c>
      <c r="I6645" s="31" t="n">
        <v>0</v>
      </c>
      <c r="J6645" s="31" t="n"/>
      <c r="K6645" s="31" t="n">
        <v>0</v>
      </c>
      <c r="L6645" s="32" t="n"/>
      <c r="M6645" s="31" t="n">
        <v>0</v>
      </c>
      <c r="N6645" s="31" t="n">
        <v>0</v>
      </c>
      <c r="O6645" s="31" t="n"/>
      <c r="P6645" s="31" t="n"/>
      <c r="Q6645" s="31" t="n">
        <v>0</v>
      </c>
      <c r="R6645" s="31" t="n"/>
      <c r="S6645" s="32" t="n"/>
      <c r="T6645" s="32" t="n"/>
      <c r="V6645" t="inlineStr">
        <is>
          <t>042yg</t>
        </is>
      </c>
      <c r="X6645" t="n">
        <v>7269</v>
      </c>
      <c r="Y6645" t="inlineStr">
        <is>
          <t>43f0afab-18c2-4439-9de2-bac4e8e31acb</t>
        </is>
      </c>
      <c r="Z6645" t="inlineStr">
        <is>
          <t>Noah Carroll ((N/A) D)</t>
        </is>
      </c>
    </row>
    <row r="6646">
      <c r="A6646" t="inlineStr">
        <is>
          <t>Noah Chadwick</t>
        </is>
      </c>
      <c r="B6646" t="inlineStr">
        <is>
          <t>TOR</t>
        </is>
      </c>
      <c r="C6646" t="inlineStr">
        <is>
          <t>D</t>
        </is>
      </c>
      <c r="D6646" t="inlineStr">
        <is>
          <t>D</t>
        </is>
      </c>
      <c r="E6646" t="n">
        <v>21</v>
      </c>
      <c r="F6646" t="inlineStr">
        <is>
          <t>FA</t>
        </is>
      </c>
      <c r="G6646" t="inlineStr">
        <is>
          <t>FA</t>
        </is>
      </c>
      <c r="H6646" s="30" t="n">
        <v>800556</v>
      </c>
      <c r="I6646" s="31" t="n">
        <v>0</v>
      </c>
      <c r="J6646" s="31" t="n"/>
      <c r="K6646" s="31" t="n">
        <v>0</v>
      </c>
      <c r="L6646" s="32" t="n"/>
      <c r="M6646" s="31" t="n">
        <v>0</v>
      </c>
      <c r="N6646" s="31" t="n">
        <v>0</v>
      </c>
      <c r="O6646" s="31" t="n"/>
      <c r="P6646" s="31" t="n"/>
      <c r="Q6646" s="31" t="n">
        <v>0</v>
      </c>
      <c r="R6646" s="31" t="n"/>
      <c r="S6646" s="32" t="n"/>
      <c r="T6646" s="32" t="n"/>
      <c r="V6646" t="inlineStr">
        <is>
          <t>06c6w</t>
        </is>
      </c>
      <c r="W6646" t="n">
        <v>7065</v>
      </c>
      <c r="Y6646" t="inlineStr">
        <is>
          <t>99a22975-792b-40a3-9fbb-9d1307182b18</t>
        </is>
      </c>
      <c r="Z6646" t="inlineStr">
        <is>
          <t>Noah Chadwick (TOR D)</t>
        </is>
      </c>
    </row>
    <row r="6647">
      <c r="A6647" t="inlineStr">
        <is>
          <t>Noah Davidson</t>
        </is>
      </c>
      <c r="B6647" t="inlineStr">
        <is>
          <t>(N/A)</t>
        </is>
      </c>
      <c r="C6647" t="inlineStr">
        <is>
          <t>F</t>
        </is>
      </c>
      <c r="D6647" t="inlineStr">
        <is>
          <t>F</t>
        </is>
      </c>
      <c r="F6647" t="inlineStr">
        <is>
          <t>WW</t>
        </is>
      </c>
      <c r="G6647" t="inlineStr">
        <is>
          <t>FA</t>
        </is>
      </c>
      <c r="H6647" s="30" t="n"/>
      <c r="I6647" s="31" t="n"/>
      <c r="J6647" s="31" t="n"/>
      <c r="K6647" s="31" t="n"/>
      <c r="L6647" s="32" t="n"/>
      <c r="M6647" s="31" t="n"/>
      <c r="N6647" s="31" t="n"/>
      <c r="O6647" s="31" t="n"/>
      <c r="P6647" s="31" t="n"/>
      <c r="Q6647" s="31" t="n"/>
      <c r="R6647" s="31" t="n"/>
      <c r="S6647" s="32" t="n"/>
      <c r="T6647" s="32" t="n"/>
      <c r="V6647" t="inlineStr">
        <is>
          <t>07a2e</t>
        </is>
      </c>
      <c r="Z6647" t="inlineStr">
        <is>
          <t>Noah Davidson ((N/A) F)</t>
        </is>
      </c>
    </row>
    <row r="6648">
      <c r="A6648" t="inlineStr">
        <is>
          <t>Noah Dorey</t>
        </is>
      </c>
      <c r="B6648" t="inlineStr">
        <is>
          <t>(N/A)</t>
        </is>
      </c>
      <c r="C6648" t="inlineStr">
        <is>
          <t>D</t>
        </is>
      </c>
      <c r="D6648" t="inlineStr">
        <is>
          <t>D</t>
        </is>
      </c>
      <c r="E6648" t="n">
        <v>23</v>
      </c>
      <c r="F6648" t="inlineStr">
        <is>
          <t>FA</t>
        </is>
      </c>
      <c r="G6648" t="inlineStr">
        <is>
          <t>FA</t>
        </is>
      </c>
      <c r="H6648" s="30" t="n">
        <v>1</v>
      </c>
      <c r="I6648" s="31" t="n">
        <v>0</v>
      </c>
      <c r="J6648" s="31" t="n"/>
      <c r="K6648" s="31" t="n">
        <v>0</v>
      </c>
      <c r="L6648" s="32" t="n"/>
      <c r="M6648" s="31" t="n">
        <v>0</v>
      </c>
      <c r="N6648" s="31" t="n">
        <v>0</v>
      </c>
      <c r="O6648" s="31" t="n"/>
      <c r="P6648" s="31" t="n"/>
      <c r="Q6648" s="31" t="n">
        <v>0</v>
      </c>
      <c r="R6648" s="31" t="n"/>
      <c r="S6648" s="32" t="n"/>
      <c r="T6648" s="32" t="n"/>
      <c r="V6648" t="inlineStr">
        <is>
          <t>05x6x</t>
        </is>
      </c>
      <c r="Y6648" t="inlineStr">
        <is>
          <t>dc79a71c-5ab4-454c-ae37-be7d7ff929ba</t>
        </is>
      </c>
      <c r="Z6648" t="inlineStr">
        <is>
          <t>Noah Dorey ((N/A) D)</t>
        </is>
      </c>
    </row>
    <row r="6649">
      <c r="A6649" t="inlineStr">
        <is>
          <t>Noah Dower Nilsson</t>
        </is>
      </c>
      <c r="B6649" t="inlineStr">
        <is>
          <t>DET</t>
        </is>
      </c>
      <c r="C6649" t="inlineStr">
        <is>
          <t>LW</t>
        </is>
      </c>
      <c r="D6649" t="inlineStr">
        <is>
          <t>F</t>
        </is>
      </c>
      <c r="E6649" t="n">
        <v>21</v>
      </c>
      <c r="F6649" t="inlineStr">
        <is>
          <t>FA</t>
        </is>
      </c>
      <c r="G6649" t="inlineStr">
        <is>
          <t>FA</t>
        </is>
      </c>
      <c r="H6649" s="30" t="n">
        <v>990000</v>
      </c>
      <c r="I6649" s="31" t="n">
        <v>0</v>
      </c>
      <c r="J6649" s="31" t="n"/>
      <c r="K6649" s="31" t="n">
        <v>0</v>
      </c>
      <c r="L6649" s="32" t="n"/>
      <c r="M6649" s="31" t="n">
        <v>0</v>
      </c>
      <c r="N6649" s="31" t="n">
        <v>0</v>
      </c>
      <c r="O6649" s="31" t="n"/>
      <c r="P6649" s="31" t="n"/>
      <c r="Q6649" s="31" t="n">
        <v>0</v>
      </c>
      <c r="R6649" s="31" t="n"/>
      <c r="S6649" s="32" t="n"/>
      <c r="T6649" s="32" t="n"/>
      <c r="V6649" t="inlineStr">
        <is>
          <t>0644j</t>
        </is>
      </c>
      <c r="W6649" t="n">
        <v>6996</v>
      </c>
      <c r="Y6649" t="inlineStr">
        <is>
          <t>79653486-869d-4824-a146-8dee51fdb12f</t>
        </is>
      </c>
      <c r="Z6649" t="inlineStr">
        <is>
          <t>Noah Dower Nilsson (DET LW)</t>
        </is>
      </c>
    </row>
    <row r="6650">
      <c r="A6650" t="inlineStr">
        <is>
          <t>Noah Ellis</t>
        </is>
      </c>
      <c r="B6650" t="inlineStr">
        <is>
          <t>VGK</t>
        </is>
      </c>
      <c r="C6650" t="inlineStr">
        <is>
          <t>D</t>
        </is>
      </c>
      <c r="D6650" t="inlineStr">
        <is>
          <t>D</t>
        </is>
      </c>
      <c r="E6650" t="n">
        <v>24</v>
      </c>
      <c r="F6650" t="inlineStr">
        <is>
          <t>FA</t>
        </is>
      </c>
      <c r="G6650" t="inlineStr">
        <is>
          <t>FA</t>
        </is>
      </c>
      <c r="H6650" s="30" t="n">
        <v>1</v>
      </c>
      <c r="I6650" s="31" t="n">
        <v>0</v>
      </c>
      <c r="J6650" s="31" t="n"/>
      <c r="K6650" s="31" t="n">
        <v>0</v>
      </c>
      <c r="L6650" s="32" t="n"/>
      <c r="M6650" s="31" t="n">
        <v>0</v>
      </c>
      <c r="N6650" s="31" t="n">
        <v>0</v>
      </c>
      <c r="O6650" s="31" t="n"/>
      <c r="P6650" s="31" t="n"/>
      <c r="Q6650" s="31" t="n">
        <v>0</v>
      </c>
      <c r="R6650" s="31" t="n"/>
      <c r="S6650" s="32" t="n"/>
      <c r="T6650" s="32" t="n"/>
      <c r="V6650" t="inlineStr">
        <is>
          <t>05o6j</t>
        </is>
      </c>
      <c r="Y6650" t="inlineStr">
        <is>
          <t>c6e6e5d2-aecf-451e-911b-8dd4e216979d</t>
        </is>
      </c>
      <c r="Z6650" t="inlineStr">
        <is>
          <t>Noah Ellis (VGK D)</t>
        </is>
      </c>
    </row>
    <row r="6651">
      <c r="A6651" t="inlineStr">
        <is>
          <t>Noah Erliden</t>
        </is>
      </c>
      <c r="B6651" t="inlineStr">
        <is>
          <t>(N/A)</t>
        </is>
      </c>
      <c r="C6651" t="inlineStr">
        <is>
          <t>G</t>
        </is>
      </c>
      <c r="D6651" t="inlineStr">
        <is>
          <t>G</t>
        </is>
      </c>
      <c r="E6651" t="n">
        <v>21</v>
      </c>
      <c r="F6651" t="inlineStr">
        <is>
          <t>FA</t>
        </is>
      </c>
      <c r="G6651" t="inlineStr">
        <is>
          <t>FA</t>
        </is>
      </c>
      <c r="H6651" s="30" t="n">
        <v>1</v>
      </c>
      <c r="I6651" s="31" t="n">
        <v>0</v>
      </c>
      <c r="J6651" s="31" t="n"/>
      <c r="K6651" s="31" t="n">
        <v>0</v>
      </c>
      <c r="L6651" s="32" t="n"/>
      <c r="M6651" s="31" t="n">
        <v>0</v>
      </c>
      <c r="N6651" s="31" t="n">
        <v>0</v>
      </c>
      <c r="O6651" s="31" t="n"/>
      <c r="P6651" s="31" t="n"/>
      <c r="Q6651" s="31" t="n">
        <v>0</v>
      </c>
      <c r="R6651" s="31" t="n"/>
      <c r="S6651" s="32" t="n"/>
      <c r="T6651" s="32" t="n"/>
      <c r="V6651" t="inlineStr">
        <is>
          <t>06cdy</t>
        </is>
      </c>
      <c r="Z6651" t="inlineStr">
        <is>
          <t>Noah Erliden ((N/A) G)</t>
        </is>
      </c>
    </row>
    <row r="6652">
      <c r="A6652" t="inlineStr">
        <is>
          <t>Noah Grannan</t>
        </is>
      </c>
      <c r="B6652" t="inlineStr">
        <is>
          <t>(N/A)</t>
        </is>
      </c>
      <c r="C6652" t="inlineStr">
        <is>
          <t>G</t>
        </is>
      </c>
      <c r="D6652" t="inlineStr">
        <is>
          <t>G</t>
        </is>
      </c>
      <c r="E6652" t="n">
        <v>24</v>
      </c>
      <c r="F6652" t="inlineStr">
        <is>
          <t>FA</t>
        </is>
      </c>
      <c r="G6652" t="inlineStr">
        <is>
          <t>FA</t>
        </is>
      </c>
      <c r="H6652" s="30" t="n">
        <v>1</v>
      </c>
      <c r="I6652" s="31" t="n">
        <v>0</v>
      </c>
      <c r="J6652" s="31" t="n"/>
      <c r="K6652" s="31" t="n">
        <v>0</v>
      </c>
      <c r="L6652" s="32" t="n"/>
      <c r="M6652" s="31" t="n">
        <v>0</v>
      </c>
      <c r="N6652" s="31" t="n">
        <v>0</v>
      </c>
      <c r="O6652" s="31" t="n"/>
      <c r="P6652" s="31" t="n"/>
      <c r="Q6652" s="31" t="n">
        <v>0</v>
      </c>
      <c r="R6652" s="31" t="n"/>
      <c r="S6652" s="32" t="n"/>
      <c r="T6652" s="32" t="n"/>
      <c r="V6652" t="inlineStr">
        <is>
          <t>05oja</t>
        </is>
      </c>
      <c r="Z6652" t="inlineStr">
        <is>
          <t>Noah Grannan ((N/A) G)</t>
        </is>
      </c>
    </row>
    <row r="6653">
      <c r="A6653" t="inlineStr">
        <is>
          <t>Noah Kosick</t>
        </is>
      </c>
      <c r="B6653" t="inlineStr">
        <is>
          <t>ANA</t>
        </is>
      </c>
      <c r="C6653" t="inlineStr">
        <is>
          <t>C</t>
        </is>
      </c>
      <c r="D6653" t="inlineStr">
        <is>
          <t>F</t>
        </is>
      </c>
      <c r="E6653" t="n">
        <v>18</v>
      </c>
      <c r="F6653" t="inlineStr">
        <is>
          <t>FA</t>
        </is>
      </c>
      <c r="G6653" t="inlineStr">
        <is>
          <t>FA</t>
        </is>
      </c>
      <c r="H6653" s="30" t="n">
        <v>1</v>
      </c>
      <c r="I6653" s="31" t="n">
        <v>0</v>
      </c>
      <c r="J6653" s="31" t="n"/>
      <c r="K6653" s="31" t="n">
        <v>0</v>
      </c>
      <c r="L6653" s="32" t="n"/>
      <c r="M6653" s="31" t="n">
        <v>0</v>
      </c>
      <c r="N6653" s="31" t="n">
        <v>0</v>
      </c>
      <c r="O6653" s="31" t="n"/>
      <c r="P6653" s="31" t="n"/>
      <c r="Q6653" s="31" t="n">
        <v>0</v>
      </c>
      <c r="R6653" s="31" t="n"/>
      <c r="S6653" s="32" t="n"/>
      <c r="T6653" s="32" t="n"/>
      <c r="V6653" t="inlineStr">
        <is>
          <t>076yr</t>
        </is>
      </c>
      <c r="Y6653" t="inlineStr">
        <is>
          <t>dcea6a9b-0515-4b00-908f-627fb857051a</t>
        </is>
      </c>
      <c r="Z6653" t="inlineStr">
        <is>
          <t>Noah Kosick (ANA C)</t>
        </is>
      </c>
    </row>
    <row r="6654">
      <c r="A6654" t="inlineStr">
        <is>
          <t>Noah Laaouan</t>
        </is>
      </c>
      <c r="B6654" t="inlineStr">
        <is>
          <t>BUF</t>
        </is>
      </c>
      <c r="C6654" t="inlineStr">
        <is>
          <t>D</t>
        </is>
      </c>
      <c r="D6654" t="inlineStr">
        <is>
          <t>D</t>
        </is>
      </c>
      <c r="E6654" t="n">
        <v>25</v>
      </c>
      <c r="F6654" t="inlineStr">
        <is>
          <t>FA</t>
        </is>
      </c>
      <c r="G6654" t="inlineStr">
        <is>
          <t>FA</t>
        </is>
      </c>
      <c r="H6654" s="30" t="n">
        <v>1</v>
      </c>
      <c r="I6654" s="31" t="n">
        <v>0</v>
      </c>
      <c r="J6654" s="31" t="n"/>
      <c r="K6654" s="31" t="n">
        <v>0</v>
      </c>
      <c r="L6654" s="32" t="n"/>
      <c r="M6654" s="31" t="n">
        <v>0</v>
      </c>
      <c r="N6654" s="31" t="n">
        <v>0</v>
      </c>
      <c r="O6654" s="31" t="n"/>
      <c r="P6654" s="31" t="n"/>
      <c r="Q6654" s="31" t="n">
        <v>0</v>
      </c>
      <c r="R6654" s="31" t="n"/>
      <c r="S6654" s="32" t="n"/>
      <c r="T6654" s="32" t="n"/>
      <c r="V6654" t="inlineStr">
        <is>
          <t>06cg8</t>
        </is>
      </c>
      <c r="Y6654" t="inlineStr">
        <is>
          <t>a4e7934f-20f5-4702-b777-c8f187c71d8c</t>
        </is>
      </c>
      <c r="Z6654" t="inlineStr">
        <is>
          <t>Noah Laaouan (BUF D)</t>
        </is>
      </c>
    </row>
    <row r="6655">
      <c r="A6655" t="inlineStr">
        <is>
          <t>Noah Laberge</t>
        </is>
      </c>
      <c r="B6655" t="inlineStr">
        <is>
          <t>BUF</t>
        </is>
      </c>
      <c r="C6655" t="inlineStr">
        <is>
          <t>D</t>
        </is>
      </c>
      <c r="D6655" t="inlineStr">
        <is>
          <t>D</t>
        </is>
      </c>
      <c r="E6655" t="n">
        <v>19</v>
      </c>
      <c r="F6655" t="inlineStr">
        <is>
          <t>FA</t>
        </is>
      </c>
      <c r="G6655" t="inlineStr">
        <is>
          <t>FA</t>
        </is>
      </c>
      <c r="H6655" s="30" t="n">
        <v>1</v>
      </c>
      <c r="I6655" s="31" t="n">
        <v>0</v>
      </c>
      <c r="J6655" s="31" t="n"/>
      <c r="K6655" s="31" t="n">
        <v>0</v>
      </c>
      <c r="L6655" s="32" t="n"/>
      <c r="M6655" s="31" t="n">
        <v>0</v>
      </c>
      <c r="N6655" s="31" t="n">
        <v>0</v>
      </c>
      <c r="O6655" s="31" t="n"/>
      <c r="P6655" s="31" t="n"/>
      <c r="Q6655" s="31" t="n">
        <v>0</v>
      </c>
      <c r="R6655" s="31" t="n"/>
      <c r="S6655" s="32" t="n"/>
      <c r="T6655" s="32" t="n"/>
      <c r="V6655" t="inlineStr">
        <is>
          <t>06tb4</t>
        </is>
      </c>
      <c r="Y6655" t="inlineStr">
        <is>
          <t>1dca950a-404a-4e2f-95bf-4e428fb6b0a3</t>
        </is>
      </c>
      <c r="Z6655" t="inlineStr">
        <is>
          <t>Noah Laberge (BUF D)</t>
        </is>
      </c>
    </row>
    <row r="6656">
      <c r="A6656" t="inlineStr">
        <is>
          <t>Noah Meier</t>
        </is>
      </c>
      <c r="B6656" t="inlineStr">
        <is>
          <t>(N/A)</t>
        </is>
      </c>
      <c r="C6656" t="inlineStr">
        <is>
          <t>D</t>
        </is>
      </c>
      <c r="D6656" t="inlineStr">
        <is>
          <t>D</t>
        </is>
      </c>
      <c r="E6656" t="n">
        <v>23</v>
      </c>
      <c r="F6656" t="inlineStr">
        <is>
          <t>FA</t>
        </is>
      </c>
      <c r="G6656" t="inlineStr">
        <is>
          <t>FA</t>
        </is>
      </c>
      <c r="H6656" s="30" t="n">
        <v>1</v>
      </c>
      <c r="I6656" s="31" t="n">
        <v>0</v>
      </c>
      <c r="J6656" s="31" t="n"/>
      <c r="K6656" s="31" t="n">
        <v>0</v>
      </c>
      <c r="L6656" s="32" t="n"/>
      <c r="M6656" s="31" t="n">
        <v>0</v>
      </c>
      <c r="N6656" s="31" t="n">
        <v>0</v>
      </c>
      <c r="O6656" s="31" t="n"/>
      <c r="P6656" s="31" t="n"/>
      <c r="Q6656" s="31" t="n">
        <v>0</v>
      </c>
      <c r="R6656" s="31" t="n"/>
      <c r="S6656" s="32" t="n"/>
      <c r="T6656" s="32" t="n"/>
      <c r="V6656" t="inlineStr">
        <is>
          <t>05u0n</t>
        </is>
      </c>
      <c r="Z6656" t="inlineStr">
        <is>
          <t>Noah Meier ((N/A) D)</t>
        </is>
      </c>
    </row>
    <row r="6657">
      <c r="A6657" t="inlineStr">
        <is>
          <t>Noah Powell</t>
        </is>
      </c>
      <c r="B6657" t="inlineStr">
        <is>
          <t>PHI</t>
        </is>
      </c>
      <c r="C6657" t="inlineStr">
        <is>
          <t>RW</t>
        </is>
      </c>
      <c r="D6657" t="inlineStr">
        <is>
          <t>F</t>
        </is>
      </c>
      <c r="E6657" t="n">
        <v>21</v>
      </c>
      <c r="F6657" t="inlineStr">
        <is>
          <t>FA</t>
        </is>
      </c>
      <c r="G6657" t="inlineStr">
        <is>
          <t>FA</t>
        </is>
      </c>
      <c r="H6657" s="30" t="n">
        <v>1</v>
      </c>
      <c r="I6657" s="31" t="n">
        <v>0</v>
      </c>
      <c r="J6657" s="31" t="n"/>
      <c r="K6657" s="31" t="n">
        <v>0</v>
      </c>
      <c r="L6657" s="32" t="n"/>
      <c r="M6657" s="31" t="n">
        <v>0</v>
      </c>
      <c r="N6657" s="31" t="n">
        <v>0</v>
      </c>
      <c r="O6657" s="31" t="n"/>
      <c r="P6657" s="31" t="n"/>
      <c r="Q6657" s="31" t="n">
        <v>0</v>
      </c>
      <c r="R6657" s="31" t="n"/>
      <c r="S6657" s="32" t="n"/>
      <c r="T6657" s="32" t="n"/>
      <c r="V6657" t="inlineStr">
        <is>
          <t>06mhh</t>
        </is>
      </c>
      <c r="W6657" t="n">
        <v>7631</v>
      </c>
      <c r="Y6657" t="inlineStr">
        <is>
          <t>8c0ad749-3044-4266-b988-0e6a742e546f</t>
        </is>
      </c>
      <c r="Z6657" t="inlineStr">
        <is>
          <t>Noah Powell (PHI RW)</t>
        </is>
      </c>
    </row>
    <row r="6658">
      <c r="A6658" t="inlineStr">
        <is>
          <t>Noah Read</t>
        </is>
      </c>
      <c r="B6658" t="inlineStr">
        <is>
          <t>ANA</t>
        </is>
      </c>
      <c r="C6658" t="inlineStr">
        <is>
          <t>LW</t>
        </is>
      </c>
      <c r="D6658" t="inlineStr">
        <is>
          <t>F</t>
        </is>
      </c>
      <c r="E6658" t="n">
        <v>19</v>
      </c>
      <c r="F6658" t="inlineStr">
        <is>
          <t>FA</t>
        </is>
      </c>
      <c r="G6658" t="inlineStr">
        <is>
          <t>FA</t>
        </is>
      </c>
      <c r="H6658" s="30" t="n">
        <v>1</v>
      </c>
      <c r="I6658" s="31" t="n">
        <v>0</v>
      </c>
      <c r="J6658" s="31" t="n"/>
      <c r="K6658" s="31" t="n">
        <v>0</v>
      </c>
      <c r="L6658" s="32" t="n"/>
      <c r="M6658" s="31" t="n">
        <v>0</v>
      </c>
      <c r="N6658" s="31" t="n">
        <v>0</v>
      </c>
      <c r="O6658" s="31" t="n"/>
      <c r="P6658" s="31" t="n"/>
      <c r="Q6658" s="31" t="n">
        <v>0</v>
      </c>
      <c r="R6658" s="31" t="n"/>
      <c r="S6658" s="32" t="n"/>
      <c r="T6658" s="32" t="n"/>
      <c r="V6658" t="inlineStr">
        <is>
          <t>06taz</t>
        </is>
      </c>
      <c r="W6658" t="n">
        <v>7483</v>
      </c>
      <c r="Y6658" t="inlineStr">
        <is>
          <t>0067e1d7-60c3-4f8f-ac61-9d37821b14be</t>
        </is>
      </c>
      <c r="Z6658" t="inlineStr">
        <is>
          <t>Noah Read (ANA LW)</t>
        </is>
      </c>
    </row>
    <row r="6659">
      <c r="A6659" t="inlineStr">
        <is>
          <t>Noah Rod</t>
        </is>
      </c>
      <c r="B6659" t="inlineStr">
        <is>
          <t>(N/A)</t>
        </is>
      </c>
      <c r="C6659" t="inlineStr">
        <is>
          <t>RW</t>
        </is>
      </c>
      <c r="D6659" t="inlineStr">
        <is>
          <t>F</t>
        </is>
      </c>
      <c r="E6659" t="n">
        <v>30</v>
      </c>
      <c r="F6659" t="inlineStr">
        <is>
          <t>FA</t>
        </is>
      </c>
      <c r="G6659" t="inlineStr">
        <is>
          <t>FA</t>
        </is>
      </c>
      <c r="H6659" s="30" t="n">
        <v>1</v>
      </c>
      <c r="I6659" s="31" t="n">
        <v>0</v>
      </c>
      <c r="J6659" s="31" t="n"/>
      <c r="K6659" s="31" t="n">
        <v>0</v>
      </c>
      <c r="L6659" s="32" t="n"/>
      <c r="M6659" s="31" t="n">
        <v>0</v>
      </c>
      <c r="N6659" s="31" t="n">
        <v>0</v>
      </c>
      <c r="O6659" s="31" t="n"/>
      <c r="P6659" s="31" t="n"/>
      <c r="Q6659" s="31" t="n">
        <v>0</v>
      </c>
      <c r="R6659" s="31" t="n"/>
      <c r="S6659" s="32" t="n"/>
      <c r="T6659" s="32" t="n"/>
      <c r="V6659" t="inlineStr">
        <is>
          <t>03eaz</t>
        </is>
      </c>
      <c r="W6659" t="n">
        <v>4441</v>
      </c>
      <c r="X6659" t="n">
        <v>6422</v>
      </c>
      <c r="Z6659" t="inlineStr">
        <is>
          <t>Noah Rod ((N/A) RW)</t>
        </is>
      </c>
    </row>
    <row r="6660">
      <c r="A6660" t="inlineStr">
        <is>
          <t>Noah Serdachny</t>
        </is>
      </c>
      <c r="B6660" t="inlineStr">
        <is>
          <t>(N/A)</t>
        </is>
      </c>
      <c r="C6660" t="inlineStr">
        <is>
          <t>C</t>
        </is>
      </c>
      <c r="D6660" t="inlineStr">
        <is>
          <t>F</t>
        </is>
      </c>
      <c r="E6660" t="n">
        <v>23</v>
      </c>
      <c r="F6660" t="inlineStr">
        <is>
          <t>FA</t>
        </is>
      </c>
      <c r="G6660" t="inlineStr">
        <is>
          <t>FA</t>
        </is>
      </c>
      <c r="H6660" s="30" t="n">
        <v>1</v>
      </c>
      <c r="I6660" s="31" t="n">
        <v>0</v>
      </c>
      <c r="J6660" s="31" t="n"/>
      <c r="K6660" s="31" t="n">
        <v>0</v>
      </c>
      <c r="L6660" s="32" t="n"/>
      <c r="M6660" s="31" t="n">
        <v>0</v>
      </c>
      <c r="N6660" s="31" t="n">
        <v>0</v>
      </c>
      <c r="O6660" s="31" t="n"/>
      <c r="P6660" s="31" t="n"/>
      <c r="Q6660" s="31" t="n">
        <v>0</v>
      </c>
      <c r="R6660" s="31" t="n"/>
      <c r="S6660" s="32" t="n"/>
      <c r="T6660" s="32" t="n"/>
      <c r="V6660" t="inlineStr">
        <is>
          <t>05uxp</t>
        </is>
      </c>
      <c r="Z6660" t="inlineStr">
        <is>
          <t>Noah Serdachny ((N/A) C)</t>
        </is>
      </c>
    </row>
    <row r="6661">
      <c r="A6661" t="inlineStr">
        <is>
          <t>Noah Steen</t>
        </is>
      </c>
      <c r="B6661" t="inlineStr">
        <is>
          <t>TBL</t>
        </is>
      </c>
      <c r="C6661" t="inlineStr">
        <is>
          <t>LW</t>
        </is>
      </c>
      <c r="D6661" t="inlineStr">
        <is>
          <t>F</t>
        </is>
      </c>
      <c r="E6661" t="n">
        <v>22</v>
      </c>
      <c r="F6661" t="inlineStr">
        <is>
          <t>FA</t>
        </is>
      </c>
      <c r="G6661" t="inlineStr">
        <is>
          <t>FA</t>
        </is>
      </c>
      <c r="H6661" s="30" t="n">
        <v>972500</v>
      </c>
      <c r="I6661" s="31" t="n">
        <v>0</v>
      </c>
      <c r="J6661" s="31" t="n"/>
      <c r="K6661" s="31" t="n">
        <v>0</v>
      </c>
      <c r="L6661" s="32" t="n"/>
      <c r="M6661" s="31" t="n">
        <v>0</v>
      </c>
      <c r="N6661" s="31" t="n">
        <v>0</v>
      </c>
      <c r="O6661" s="31" t="n"/>
      <c r="P6661" s="31" t="n"/>
      <c r="Q6661" s="31" t="n">
        <v>0</v>
      </c>
      <c r="R6661" s="31" t="n"/>
      <c r="S6661" s="32" t="n"/>
      <c r="T6661" s="32" t="n"/>
      <c r="V6661" t="inlineStr">
        <is>
          <t>06mhl</t>
        </is>
      </c>
      <c r="W6661" t="n">
        <v>7652</v>
      </c>
      <c r="Y6661" t="inlineStr">
        <is>
          <t>6c489cf0-4cd5-4171-9810-4f897fe944c3</t>
        </is>
      </c>
      <c r="Z6661" t="inlineStr">
        <is>
          <t>Noah Steen (TBL LW)</t>
        </is>
      </c>
    </row>
    <row r="6662">
      <c r="A6662" t="inlineStr">
        <is>
          <t>Noah Tegelaar</t>
        </is>
      </c>
      <c r="B6662" t="inlineStr">
        <is>
          <t>(N/A)</t>
        </is>
      </c>
      <c r="C6662" t="inlineStr">
        <is>
          <t>G</t>
        </is>
      </c>
      <c r="D6662" t="inlineStr">
        <is>
          <t>G</t>
        </is>
      </c>
      <c r="E6662" t="n">
        <v>19</v>
      </c>
      <c r="F6662" t="inlineStr">
        <is>
          <t>FA</t>
        </is>
      </c>
      <c r="G6662" t="inlineStr">
        <is>
          <t>FA</t>
        </is>
      </c>
      <c r="H6662" s="30" t="n">
        <v>1</v>
      </c>
      <c r="I6662" s="31" t="n">
        <v>0</v>
      </c>
      <c r="J6662" s="31" t="n"/>
      <c r="K6662" s="31" t="n">
        <v>0</v>
      </c>
      <c r="L6662" s="32" t="n"/>
      <c r="M6662" s="31" t="n">
        <v>0</v>
      </c>
      <c r="N6662" s="31" t="n">
        <v>0</v>
      </c>
      <c r="O6662" s="31" t="n"/>
      <c r="P6662" s="31" t="n"/>
      <c r="Q6662" s="31" t="n">
        <v>0</v>
      </c>
      <c r="R6662" s="31" t="n"/>
      <c r="S6662" s="32" t="n"/>
      <c r="T6662" s="32" t="n"/>
      <c r="V6662" t="inlineStr">
        <is>
          <t>06ydt</t>
        </is>
      </c>
      <c r="Z6662" t="inlineStr">
        <is>
          <t>Noah Tegelaar ((N/A) G)</t>
        </is>
      </c>
    </row>
    <row r="6663">
      <c r="A6663" t="inlineStr">
        <is>
          <t>Noah Warren</t>
        </is>
      </c>
      <c r="B6663" t="inlineStr">
        <is>
          <t>ANA</t>
        </is>
      </c>
      <c r="C6663" t="inlineStr">
        <is>
          <t>D</t>
        </is>
      </c>
      <c r="D6663" t="inlineStr">
        <is>
          <t>D</t>
        </is>
      </c>
      <c r="E6663" t="n">
        <v>22</v>
      </c>
      <c r="F6663" t="inlineStr">
        <is>
          <t>FA</t>
        </is>
      </c>
      <c r="G6663" t="inlineStr">
        <is>
          <t>FA</t>
        </is>
      </c>
      <c r="H6663" s="30" t="n">
        <v>865000</v>
      </c>
      <c r="I6663" s="31" t="n">
        <v>0</v>
      </c>
      <c r="J6663" s="31" t="n"/>
      <c r="K6663" s="31" t="n">
        <v>0</v>
      </c>
      <c r="L6663" s="32" t="n"/>
      <c r="M6663" s="31" t="n">
        <v>0</v>
      </c>
      <c r="N6663" s="31" t="n">
        <v>0</v>
      </c>
      <c r="O6663" s="31" t="n"/>
      <c r="P6663" s="31" t="n"/>
      <c r="Q6663" s="31" t="n">
        <v>0</v>
      </c>
      <c r="R6663" s="31" t="n"/>
      <c r="S6663" s="32" t="n"/>
      <c r="T6663" s="32" t="n"/>
      <c r="V6663" t="inlineStr">
        <is>
          <t>060je</t>
        </is>
      </c>
      <c r="W6663" t="n">
        <v>6761</v>
      </c>
      <c r="Y6663" t="inlineStr">
        <is>
          <t>93ce680c-7ce0-4200-bc9d-69bb440c8a61</t>
        </is>
      </c>
      <c r="Z6663" t="inlineStr">
        <is>
          <t>Noah Warren (ANA D)</t>
        </is>
      </c>
    </row>
    <row r="6664">
      <c r="A6664" t="inlineStr">
        <is>
          <t>Noel Fransen</t>
        </is>
      </c>
      <c r="B6664" t="inlineStr">
        <is>
          <t>CAR</t>
        </is>
      </c>
      <c r="C6664" t="inlineStr">
        <is>
          <t>D</t>
        </is>
      </c>
      <c r="D6664" t="inlineStr">
        <is>
          <t>D</t>
        </is>
      </c>
      <c r="E6664" t="n">
        <v>20</v>
      </c>
      <c r="F6664" t="inlineStr">
        <is>
          <t>FA</t>
        </is>
      </c>
      <c r="G6664" t="inlineStr">
        <is>
          <t>FA</t>
        </is>
      </c>
      <c r="H6664" s="30" t="n">
        <v>990000</v>
      </c>
      <c r="I6664" s="31" t="n">
        <v>0</v>
      </c>
      <c r="J6664" s="31" t="n"/>
      <c r="K6664" s="31" t="n">
        <v>0</v>
      </c>
      <c r="L6664" s="32" t="n"/>
      <c r="M6664" s="31" t="n">
        <v>0</v>
      </c>
      <c r="N6664" s="31" t="n">
        <v>0</v>
      </c>
      <c r="O6664" s="31" t="n"/>
      <c r="P6664" s="31" t="n"/>
      <c r="Q6664" s="31" t="n">
        <v>0</v>
      </c>
      <c r="R6664" s="31" t="n"/>
      <c r="S6664" s="32" t="n"/>
      <c r="T6664" s="32" t="n"/>
      <c r="V6664" t="inlineStr">
        <is>
          <t>06imp</t>
        </is>
      </c>
      <c r="W6664" t="n">
        <v>7178</v>
      </c>
      <c r="Y6664" t="inlineStr">
        <is>
          <t>d0c7dd0f-0e27-4810-b6e5-cac8c5526c06</t>
        </is>
      </c>
      <c r="Z6664" t="inlineStr">
        <is>
          <t>Noel Fransen (CAR D)</t>
        </is>
      </c>
    </row>
    <row r="6665">
      <c r="A6665" t="inlineStr">
        <is>
          <t>Noel Gunler</t>
        </is>
      </c>
      <c r="B6665" t="inlineStr">
        <is>
          <t>CAR</t>
        </is>
      </c>
      <c r="C6665" t="inlineStr">
        <is>
          <t>RW</t>
        </is>
      </c>
      <c r="D6665" t="inlineStr">
        <is>
          <t>F</t>
        </is>
      </c>
      <c r="E6665" t="n">
        <v>24</v>
      </c>
      <c r="F6665" t="inlineStr">
        <is>
          <t>FA</t>
        </is>
      </c>
      <c r="G6665" t="inlineStr">
        <is>
          <t>FA</t>
        </is>
      </c>
      <c r="H6665" s="30" t="n">
        <v>813750</v>
      </c>
      <c r="I6665" s="31" t="n">
        <v>0</v>
      </c>
      <c r="J6665" s="31" t="n"/>
      <c r="K6665" s="31" t="n">
        <v>0</v>
      </c>
      <c r="L6665" s="32" t="n"/>
      <c r="M6665" s="31" t="n">
        <v>0</v>
      </c>
      <c r="N6665" s="31" t="n">
        <v>0</v>
      </c>
      <c r="O6665" s="31" t="n"/>
      <c r="P6665" s="31" t="n"/>
      <c r="Q6665" s="31" t="n">
        <v>0</v>
      </c>
      <c r="R6665" s="31" t="n"/>
      <c r="S6665" s="32" t="n"/>
      <c r="T6665" s="32" t="n"/>
      <c r="V6665" t="inlineStr">
        <is>
          <t>04ymv</t>
        </is>
      </c>
      <c r="W6665" t="n">
        <v>6201</v>
      </c>
      <c r="Y6665" t="inlineStr">
        <is>
          <t>c6e4ac0f-9e2f-48ff-88af-6c3bb4761ebe</t>
        </is>
      </c>
      <c r="Z6665" t="inlineStr">
        <is>
          <t>Noel Gunler (CAR RW)</t>
        </is>
      </c>
    </row>
    <row r="6666">
      <c r="A6666" t="inlineStr">
        <is>
          <t>Noel Hoefenmayer</t>
        </is>
      </c>
      <c r="B6666" t="inlineStr">
        <is>
          <t>MTL</t>
        </is>
      </c>
      <c r="C6666" t="inlineStr">
        <is>
          <t>D</t>
        </is>
      </c>
      <c r="D6666" t="inlineStr">
        <is>
          <t>D</t>
        </is>
      </c>
      <c r="E6666" t="n">
        <v>27</v>
      </c>
      <c r="F6666" t="inlineStr">
        <is>
          <t>FA</t>
        </is>
      </c>
      <c r="G6666" t="inlineStr">
        <is>
          <t>FA</t>
        </is>
      </c>
      <c r="H6666" s="30" t="n">
        <v>1</v>
      </c>
      <c r="I6666" s="31" t="n">
        <v>0</v>
      </c>
      <c r="J6666" s="31" t="n"/>
      <c r="K6666" s="31" t="n">
        <v>0</v>
      </c>
      <c r="L6666" s="32" t="n"/>
      <c r="M6666" s="31" t="n">
        <v>0</v>
      </c>
      <c r="N6666" s="31" t="n">
        <v>0</v>
      </c>
      <c r="O6666" s="31" t="n"/>
      <c r="P6666" s="31" t="n"/>
      <c r="Q6666" s="31" t="n">
        <v>0</v>
      </c>
      <c r="R6666" s="31" t="n"/>
      <c r="S6666" s="32" t="n"/>
      <c r="T6666" s="32" t="n"/>
      <c r="V6666" t="inlineStr">
        <is>
          <t>04f23</t>
        </is>
      </c>
      <c r="W6666" t="n">
        <v>5483</v>
      </c>
      <c r="X6666" t="n">
        <v>7623</v>
      </c>
      <c r="Y6666" t="inlineStr">
        <is>
          <t>d85dcdb1-b627-4d02-85ad-bcfb54ffb12b</t>
        </is>
      </c>
      <c r="Z6666" t="inlineStr">
        <is>
          <t>Noel Hoefenmayer (MTL D)</t>
        </is>
      </c>
    </row>
    <row r="6667">
      <c r="A6667" t="inlineStr">
        <is>
          <t>Noel Nordh</t>
        </is>
      </c>
      <c r="B6667" t="inlineStr">
        <is>
          <t>UTA</t>
        </is>
      </c>
      <c r="C6667" t="inlineStr">
        <is>
          <t>LW</t>
        </is>
      </c>
      <c r="D6667" t="inlineStr">
        <is>
          <t>F</t>
        </is>
      </c>
      <c r="E6667" t="n">
        <v>21</v>
      </c>
      <c r="F6667" t="inlineStr">
        <is>
          <t>FA</t>
        </is>
      </c>
      <c r="G6667" t="inlineStr">
        <is>
          <t>FA</t>
        </is>
      </c>
      <c r="H6667" s="30" t="n">
        <v>835000</v>
      </c>
      <c r="I6667" s="31" t="n">
        <v>0</v>
      </c>
      <c r="J6667" s="31" t="n"/>
      <c r="K6667" s="31" t="n">
        <v>0</v>
      </c>
      <c r="L6667" s="32" t="n"/>
      <c r="M6667" s="31" t="n">
        <v>0</v>
      </c>
      <c r="N6667" s="31" t="n">
        <v>0</v>
      </c>
      <c r="O6667" s="31" t="n"/>
      <c r="P6667" s="31" t="n"/>
      <c r="Q6667" s="31" t="n">
        <v>0</v>
      </c>
      <c r="R6667" s="31" t="n"/>
      <c r="S6667" s="32" t="n"/>
      <c r="T6667" s="32" t="n"/>
      <c r="V6667" t="inlineStr">
        <is>
          <t>06bul</t>
        </is>
      </c>
      <c r="W6667" t="n">
        <v>7006</v>
      </c>
      <c r="Y6667" t="inlineStr">
        <is>
          <t>346f818b-054a-4f9d-bd32-bfbbe9f9b07c</t>
        </is>
      </c>
      <c r="Z6667" t="inlineStr">
        <is>
          <t>Noel Nordh (UTA LW)</t>
        </is>
      </c>
    </row>
    <row r="6668">
      <c r="A6668" t="inlineStr">
        <is>
          <t>Noel Pakarinen</t>
        </is>
      </c>
      <c r="B6668" t="inlineStr">
        <is>
          <t>VGK</t>
        </is>
      </c>
      <c r="C6668" t="inlineStr">
        <is>
          <t>LW</t>
        </is>
      </c>
      <c r="D6668" t="inlineStr">
        <is>
          <t>F</t>
        </is>
      </c>
      <c r="E6668" t="n">
        <v>18</v>
      </c>
      <c r="F6668" t="inlineStr">
        <is>
          <t>FA</t>
        </is>
      </c>
      <c r="G6668" t="inlineStr">
        <is>
          <t>FA</t>
        </is>
      </c>
      <c r="H6668" s="30" t="n">
        <v>1</v>
      </c>
      <c r="I6668" s="31" t="n">
        <v>0</v>
      </c>
      <c r="J6668" s="31" t="n"/>
      <c r="K6668" s="31" t="n">
        <v>0</v>
      </c>
      <c r="L6668" s="32" t="n"/>
      <c r="M6668" s="31" t="n">
        <v>0</v>
      </c>
      <c r="N6668" s="31" t="n">
        <v>0</v>
      </c>
      <c r="O6668" s="31" t="n"/>
      <c r="P6668" s="31" t="n"/>
      <c r="Q6668" s="31" t="n">
        <v>0</v>
      </c>
      <c r="R6668" s="31" t="n"/>
      <c r="S6668" s="32" t="n"/>
      <c r="T6668" s="32" t="n"/>
      <c r="V6668" t="inlineStr">
        <is>
          <t>076rf</t>
        </is>
      </c>
      <c r="Y6668" t="inlineStr">
        <is>
          <t>cd6ac375-6be3-494f-a88e-a43cac715f5e</t>
        </is>
      </c>
      <c r="Z6668" t="inlineStr">
        <is>
          <t>Noel Pakarinen (VGK LW)</t>
        </is>
      </c>
    </row>
    <row r="6669">
      <c r="A6669" t="inlineStr">
        <is>
          <t>Nolan Burke</t>
        </is>
      </c>
      <c r="B6669" t="inlineStr">
        <is>
          <t>(N/A)</t>
        </is>
      </c>
      <c r="C6669" t="inlineStr">
        <is>
          <t>C</t>
        </is>
      </c>
      <c r="D6669" t="inlineStr">
        <is>
          <t>F</t>
        </is>
      </c>
      <c r="E6669" t="n">
        <v>23</v>
      </c>
      <c r="F6669" t="inlineStr">
        <is>
          <t>FA</t>
        </is>
      </c>
      <c r="G6669" t="inlineStr">
        <is>
          <t>FA</t>
        </is>
      </c>
      <c r="H6669" s="30" t="n">
        <v>1</v>
      </c>
      <c r="I6669" s="31" t="n">
        <v>0</v>
      </c>
      <c r="J6669" s="31" t="n"/>
      <c r="K6669" s="31" t="n">
        <v>0</v>
      </c>
      <c r="L6669" s="32" t="n"/>
      <c r="M6669" s="31" t="n">
        <v>0</v>
      </c>
      <c r="N6669" s="31" t="n">
        <v>0</v>
      </c>
      <c r="O6669" s="31" t="n"/>
      <c r="P6669" s="31" t="n"/>
      <c r="Q6669" s="31" t="n">
        <v>0</v>
      </c>
      <c r="R6669" s="31" t="n"/>
      <c r="S6669" s="32" t="n"/>
      <c r="T6669" s="32" t="n"/>
      <c r="V6669" t="inlineStr">
        <is>
          <t>066ox</t>
        </is>
      </c>
      <c r="W6669" t="n">
        <v>6838</v>
      </c>
      <c r="Y6669" t="inlineStr">
        <is>
          <t>75b7ddbc-e8fb-4b9b-8431-4c0d7ee04db4</t>
        </is>
      </c>
      <c r="Z6669" t="inlineStr">
        <is>
          <t>Nolan Burke ((N/A) C)</t>
        </is>
      </c>
    </row>
    <row r="6670">
      <c r="A6670" t="inlineStr">
        <is>
          <t>Nolan Collins</t>
        </is>
      </c>
      <c r="B6670" t="inlineStr">
        <is>
          <t>PIT</t>
        </is>
      </c>
      <c r="C6670" t="inlineStr">
        <is>
          <t>D</t>
        </is>
      </c>
      <c r="D6670" t="inlineStr">
        <is>
          <t>D</t>
        </is>
      </c>
      <c r="E6670" t="n">
        <v>22</v>
      </c>
      <c r="F6670" t="inlineStr">
        <is>
          <t>FA</t>
        </is>
      </c>
      <c r="G6670" t="inlineStr">
        <is>
          <t>FA</t>
        </is>
      </c>
      <c r="H6670" s="30" t="n">
        <v>1</v>
      </c>
      <c r="I6670" s="31" t="n">
        <v>0</v>
      </c>
      <c r="J6670" s="31" t="n"/>
      <c r="K6670" s="31" t="n">
        <v>0</v>
      </c>
      <c r="L6670" s="32" t="n"/>
      <c r="M6670" s="31" t="n">
        <v>0</v>
      </c>
      <c r="N6670" s="31" t="n">
        <v>0</v>
      </c>
      <c r="O6670" s="31" t="n"/>
      <c r="P6670" s="31" t="n"/>
      <c r="Q6670" s="31" t="n">
        <v>0</v>
      </c>
      <c r="R6670" s="31" t="n"/>
      <c r="S6670" s="32" t="n"/>
      <c r="T6670" s="32" t="n"/>
      <c r="V6670" t="inlineStr">
        <is>
          <t>061tt</t>
        </is>
      </c>
      <c r="Y6670" t="inlineStr">
        <is>
          <t>d5432018-0757-4cad-b2cf-9750b05e796f</t>
        </is>
      </c>
      <c r="Z6670" t="inlineStr">
        <is>
          <t>Nolan Collins (PIT D)</t>
        </is>
      </c>
    </row>
    <row r="6671">
      <c r="A6671" t="inlineStr">
        <is>
          <t>Nolan De Jong</t>
        </is>
      </c>
      <c r="B6671" t="inlineStr">
        <is>
          <t>(N/A)</t>
        </is>
      </c>
      <c r="C6671" t="inlineStr">
        <is>
          <t>D</t>
        </is>
      </c>
      <c r="D6671" t="inlineStr">
        <is>
          <t>D</t>
        </is>
      </c>
      <c r="E6671" t="n">
        <v>31</v>
      </c>
      <c r="F6671" t="inlineStr">
        <is>
          <t>FA</t>
        </is>
      </c>
      <c r="G6671" t="inlineStr">
        <is>
          <t>FA</t>
        </is>
      </c>
      <c r="H6671" s="30" t="n">
        <v>1</v>
      </c>
      <c r="I6671" s="31" t="n">
        <v>0</v>
      </c>
      <c r="J6671" s="31" t="n"/>
      <c r="K6671" s="31" t="n">
        <v>0</v>
      </c>
      <c r="L6671" s="32" t="n"/>
      <c r="M6671" s="31" t="n">
        <v>0</v>
      </c>
      <c r="N6671" s="31" t="n">
        <v>0</v>
      </c>
      <c r="O6671" s="31" t="n"/>
      <c r="P6671" s="31" t="n"/>
      <c r="Q6671" s="31" t="n">
        <v>0</v>
      </c>
      <c r="R6671" s="31" t="n"/>
      <c r="S6671" s="32" t="n"/>
      <c r="T6671" s="32" t="n"/>
      <c r="V6671" t="inlineStr">
        <is>
          <t>031ux</t>
        </is>
      </c>
      <c r="X6671" t="n">
        <v>6175</v>
      </c>
      <c r="Z6671" t="inlineStr">
        <is>
          <t>Nolan De Jong ((N/A) D)</t>
        </is>
      </c>
    </row>
    <row r="6672">
      <c r="A6672" t="inlineStr">
        <is>
          <t>Nolan Dillingham</t>
        </is>
      </c>
      <c r="B6672" t="inlineStr">
        <is>
          <t>TOR</t>
        </is>
      </c>
      <c r="C6672" t="inlineStr">
        <is>
          <t>D</t>
        </is>
      </c>
      <c r="D6672" t="inlineStr">
        <is>
          <t>D</t>
        </is>
      </c>
      <c r="E6672" t="n">
        <v>24</v>
      </c>
      <c r="F6672" t="inlineStr">
        <is>
          <t>FA</t>
        </is>
      </c>
      <c r="G6672" t="inlineStr">
        <is>
          <t>FA</t>
        </is>
      </c>
      <c r="H6672" s="30" t="n">
        <v>1</v>
      </c>
      <c r="I6672" s="31" t="n">
        <v>0</v>
      </c>
      <c r="J6672" s="31" t="n"/>
      <c r="K6672" s="31" t="n">
        <v>0</v>
      </c>
      <c r="L6672" s="32" t="n"/>
      <c r="M6672" s="31" t="n">
        <v>0</v>
      </c>
      <c r="N6672" s="31" t="n">
        <v>0</v>
      </c>
      <c r="O6672" s="31" t="n"/>
      <c r="P6672" s="31" t="n"/>
      <c r="Q6672" s="31" t="n">
        <v>0</v>
      </c>
      <c r="R6672" s="31" t="n"/>
      <c r="S6672" s="32" t="n"/>
      <c r="T6672" s="32" t="n"/>
      <c r="V6672" t="inlineStr">
        <is>
          <t>06fqb</t>
        </is>
      </c>
      <c r="Y6672" t="inlineStr">
        <is>
          <t>c5dc936f-b820-4b52-b34e-60770dc775f1</t>
        </is>
      </c>
      <c r="Z6672" t="inlineStr">
        <is>
          <t>Nolan Dillingham (TOR D)</t>
        </is>
      </c>
    </row>
    <row r="6673">
      <c r="A6673" t="inlineStr">
        <is>
          <t>Nolan Fitzhenry</t>
        </is>
      </c>
      <c r="B6673" t="inlineStr">
        <is>
          <t>(N/A)</t>
        </is>
      </c>
      <c r="C6673" t="inlineStr">
        <is>
          <t>C</t>
        </is>
      </c>
      <c r="D6673" t="inlineStr">
        <is>
          <t>F</t>
        </is>
      </c>
      <c r="E6673" t="n">
        <v>17</v>
      </c>
      <c r="F6673" t="inlineStr">
        <is>
          <t>FA</t>
        </is>
      </c>
      <c r="G6673" t="inlineStr">
        <is>
          <t>FA</t>
        </is>
      </c>
      <c r="H6673" s="30" t="n">
        <v>1</v>
      </c>
      <c r="I6673" s="31" t="n">
        <v>0</v>
      </c>
      <c r="J6673" s="31" t="n"/>
      <c r="K6673" s="31" t="n">
        <v>0</v>
      </c>
      <c r="L6673" s="32" t="n"/>
      <c r="M6673" s="31" t="n">
        <v>0</v>
      </c>
      <c r="N6673" s="31" t="n">
        <v>0</v>
      </c>
      <c r="O6673" s="31" t="n"/>
      <c r="P6673" s="31" t="n"/>
      <c r="Q6673" s="31" t="n">
        <v>0</v>
      </c>
      <c r="R6673" s="31" t="n"/>
      <c r="S6673" s="32" t="n"/>
      <c r="T6673" s="32" t="n"/>
      <c r="V6673" t="inlineStr">
        <is>
          <t>0730v</t>
        </is>
      </c>
      <c r="Z6673" t="inlineStr">
        <is>
          <t>Nolan Fitzhenry ((N/A) C)</t>
        </is>
      </c>
    </row>
    <row r="6674">
      <c r="A6674" t="inlineStr">
        <is>
          <t>Nolan Geerdes</t>
        </is>
      </c>
      <c r="B6674" t="inlineStr">
        <is>
          <t>(N/A)</t>
        </is>
      </c>
      <c r="C6674" t="inlineStr">
        <is>
          <t>D</t>
        </is>
      </c>
      <c r="D6674" t="inlineStr">
        <is>
          <t>D</t>
        </is>
      </c>
      <c r="E6674" t="n">
        <v>19</v>
      </c>
      <c r="F6674" t="inlineStr">
        <is>
          <t>FA</t>
        </is>
      </c>
      <c r="G6674" t="inlineStr">
        <is>
          <t>FA</t>
        </is>
      </c>
      <c r="H6674" s="30" t="n">
        <v>1</v>
      </c>
      <c r="I6674" s="31" t="n">
        <v>0</v>
      </c>
      <c r="J6674" s="31" t="n"/>
      <c r="K6674" s="31" t="n">
        <v>0</v>
      </c>
      <c r="L6674" s="32" t="n"/>
      <c r="M6674" s="31" t="n">
        <v>0</v>
      </c>
      <c r="N6674" s="31" t="n">
        <v>0</v>
      </c>
      <c r="O6674" s="31" t="n"/>
      <c r="P6674" s="31" t="n"/>
      <c r="Q6674" s="31" t="n">
        <v>0</v>
      </c>
      <c r="R6674" s="31" t="n"/>
      <c r="S6674" s="32" t="n"/>
      <c r="T6674" s="32" t="n"/>
      <c r="V6674" t="inlineStr">
        <is>
          <t>07694</t>
        </is>
      </c>
      <c r="Z6674" t="inlineStr">
        <is>
          <t>Nolan Geerdes ((N/A) D)</t>
        </is>
      </c>
    </row>
    <row r="6675">
      <c r="A6675" t="inlineStr">
        <is>
          <t>Nolan LaPorte</t>
        </is>
      </c>
      <c r="B6675" t="inlineStr">
        <is>
          <t>(N/A)</t>
        </is>
      </c>
      <c r="C6675" t="inlineStr">
        <is>
          <t>RW</t>
        </is>
      </c>
      <c r="D6675" t="inlineStr">
        <is>
          <t>F</t>
        </is>
      </c>
      <c r="E6675" t="n">
        <v>34</v>
      </c>
      <c r="F6675" t="inlineStr">
        <is>
          <t>FA</t>
        </is>
      </c>
      <c r="G6675" t="inlineStr">
        <is>
          <t>FA</t>
        </is>
      </c>
      <c r="H6675" s="30" t="n">
        <v>1</v>
      </c>
      <c r="I6675" s="31" t="n">
        <v>0</v>
      </c>
      <c r="J6675" s="31" t="n"/>
      <c r="K6675" s="31" t="n">
        <v>0</v>
      </c>
      <c r="L6675" s="32" t="n"/>
      <c r="M6675" s="31" t="n">
        <v>0</v>
      </c>
      <c r="N6675" s="31" t="n">
        <v>0</v>
      </c>
      <c r="O6675" s="31" t="n"/>
      <c r="P6675" s="31" t="n"/>
      <c r="Q6675" s="31" t="n">
        <v>0</v>
      </c>
      <c r="R6675" s="31" t="n"/>
      <c r="S6675" s="32" t="n"/>
      <c r="T6675" s="32" t="n"/>
      <c r="V6675" t="inlineStr">
        <is>
          <t>03d0u</t>
        </is>
      </c>
      <c r="X6675" t="n">
        <v>7410</v>
      </c>
      <c r="Z6675" t="inlineStr">
        <is>
          <t>Nolan LaPorte ((N/A) RW)</t>
        </is>
      </c>
    </row>
    <row r="6676">
      <c r="A6676" t="inlineStr">
        <is>
          <t>Nolan Lalonde</t>
        </is>
      </c>
      <c r="B6676" t="inlineStr">
        <is>
          <t>CBJ</t>
        </is>
      </c>
      <c r="C6676" t="inlineStr">
        <is>
          <t>G</t>
        </is>
      </c>
      <c r="D6676" t="inlineStr">
        <is>
          <t>G</t>
        </is>
      </c>
      <c r="E6676" t="n">
        <v>22</v>
      </c>
      <c r="F6676" t="inlineStr">
        <is>
          <t>FA</t>
        </is>
      </c>
      <c r="G6676" t="inlineStr">
        <is>
          <t>FA</t>
        </is>
      </c>
      <c r="H6676" s="30" t="n">
        <v>785556</v>
      </c>
      <c r="I6676" s="31" t="n">
        <v>0</v>
      </c>
      <c r="J6676" s="31" t="n"/>
      <c r="K6676" s="31" t="n">
        <v>0</v>
      </c>
      <c r="L6676" s="32" t="n"/>
      <c r="M6676" s="31" t="n">
        <v>0</v>
      </c>
      <c r="N6676" s="31" t="n">
        <v>0</v>
      </c>
      <c r="O6676" s="31" t="n"/>
      <c r="P6676" s="31" t="n"/>
      <c r="Q6676" s="31" t="n">
        <v>0</v>
      </c>
      <c r="R6676" s="31" t="n"/>
      <c r="S6676" s="32" t="n"/>
      <c r="T6676" s="32" t="n"/>
      <c r="V6676" t="inlineStr">
        <is>
          <t>060y5</t>
        </is>
      </c>
      <c r="W6676" t="n">
        <v>6832</v>
      </c>
      <c r="Y6676" t="inlineStr">
        <is>
          <t>9e2dff7d-345e-41c4-98bc-459cebb8880d</t>
        </is>
      </c>
      <c r="Z6676" t="inlineStr">
        <is>
          <t>Nolan Lalonde (CBJ G)</t>
        </is>
      </c>
    </row>
    <row r="6677">
      <c r="A6677" t="inlineStr">
        <is>
          <t>Nolan Maier</t>
        </is>
      </c>
      <c r="B6677" t="inlineStr">
        <is>
          <t>BOS</t>
        </is>
      </c>
      <c r="C6677" t="inlineStr">
        <is>
          <t>G</t>
        </is>
      </c>
      <c r="D6677" t="inlineStr">
        <is>
          <t>G</t>
        </is>
      </c>
      <c r="E6677" t="n">
        <v>25</v>
      </c>
      <c r="F6677" t="inlineStr">
        <is>
          <t>FA</t>
        </is>
      </c>
      <c r="G6677" t="inlineStr">
        <is>
          <t>FA</t>
        </is>
      </c>
      <c r="H6677" s="30" t="n">
        <v>1</v>
      </c>
      <c r="I6677" s="31" t="n">
        <v>0</v>
      </c>
      <c r="J6677" s="31" t="n"/>
      <c r="K6677" s="31" t="n">
        <v>0</v>
      </c>
      <c r="L6677" s="32" t="n"/>
      <c r="M6677" s="31" t="n">
        <v>0</v>
      </c>
      <c r="N6677" s="31" t="n">
        <v>0</v>
      </c>
      <c r="O6677" s="31" t="n"/>
      <c r="P6677" s="31" t="n"/>
      <c r="Q6677" s="31" t="n">
        <v>0</v>
      </c>
      <c r="R6677" s="31" t="n"/>
      <c r="S6677" s="32" t="n"/>
      <c r="T6677" s="32" t="n"/>
      <c r="V6677" t="inlineStr">
        <is>
          <t>05o70</t>
        </is>
      </c>
      <c r="Y6677" t="inlineStr">
        <is>
          <t>51007a04-2668-4254-9406-fc30f85ec34e</t>
        </is>
      </c>
      <c r="Z6677" t="inlineStr">
        <is>
          <t>Nolan Maier (BOS G)</t>
        </is>
      </c>
    </row>
    <row r="6678">
      <c r="A6678" t="inlineStr">
        <is>
          <t>Nolan Patrick</t>
        </is>
      </c>
      <c r="B6678" t="inlineStr">
        <is>
          <t>(N/A)</t>
        </is>
      </c>
      <c r="C6678" t="inlineStr">
        <is>
          <t>C</t>
        </is>
      </c>
      <c r="D6678" t="inlineStr">
        <is>
          <t>F</t>
        </is>
      </c>
      <c r="E6678" t="n">
        <v>27</v>
      </c>
      <c r="F6678" t="inlineStr">
        <is>
          <t>FA</t>
        </is>
      </c>
      <c r="G6678" t="inlineStr">
        <is>
          <t>FA</t>
        </is>
      </c>
      <c r="H6678" s="30" t="n">
        <v>1</v>
      </c>
      <c r="I6678" s="31" t="n">
        <v>0</v>
      </c>
      <c r="J6678" s="31" t="n"/>
      <c r="K6678" s="31" t="n">
        <v>0</v>
      </c>
      <c r="L6678" s="32" t="n"/>
      <c r="M6678" s="31" t="n">
        <v>0</v>
      </c>
      <c r="N6678" s="31" t="n">
        <v>0</v>
      </c>
      <c r="O6678" s="31" t="n"/>
      <c r="P6678" s="31" t="n"/>
      <c r="Q6678" s="31" t="n">
        <v>0</v>
      </c>
      <c r="R6678" s="31" t="n"/>
      <c r="S6678" s="32" t="n"/>
      <c r="T6678" s="32" t="n"/>
      <c r="V6678" t="inlineStr">
        <is>
          <t>03avg</t>
        </is>
      </c>
      <c r="W6678" t="n">
        <v>5403</v>
      </c>
      <c r="X6678" t="n">
        <v>7517</v>
      </c>
      <c r="Y6678" t="inlineStr">
        <is>
          <t>6bf3389e-271f-4aa2-a378-f70674ac7702</t>
        </is>
      </c>
      <c r="Z6678" t="inlineStr">
        <is>
          <t>Nolan Patrick ((N/A) C)</t>
        </is>
      </c>
    </row>
    <row r="6679">
      <c r="A6679" t="inlineStr">
        <is>
          <t>Nolan Ritchie</t>
        </is>
      </c>
      <c r="B6679" t="inlineStr">
        <is>
          <t>(N/A)</t>
        </is>
      </c>
      <c r="C6679" t="inlineStr">
        <is>
          <t>C</t>
        </is>
      </c>
      <c r="D6679" t="inlineStr">
        <is>
          <t>F</t>
        </is>
      </c>
      <c r="E6679" t="n">
        <v>24</v>
      </c>
      <c r="F6679" t="inlineStr">
        <is>
          <t>FA</t>
        </is>
      </c>
      <c r="G6679" t="inlineStr">
        <is>
          <t>FA</t>
        </is>
      </c>
      <c r="H6679" s="30" t="n">
        <v>1</v>
      </c>
      <c r="I6679" s="31" t="n">
        <v>0</v>
      </c>
      <c r="J6679" s="31" t="n"/>
      <c r="K6679" s="31" t="n">
        <v>0</v>
      </c>
      <c r="L6679" s="32" t="n"/>
      <c r="M6679" s="31" t="n">
        <v>0</v>
      </c>
      <c r="N6679" s="31" t="n">
        <v>0</v>
      </c>
      <c r="O6679" s="31" t="n"/>
      <c r="P6679" s="31" t="n"/>
      <c r="Q6679" s="31" t="n">
        <v>0</v>
      </c>
      <c r="R6679" s="31" t="n"/>
      <c r="S6679" s="32" t="n"/>
      <c r="T6679" s="32" t="n"/>
      <c r="V6679" t="inlineStr">
        <is>
          <t>060pb</t>
        </is>
      </c>
      <c r="Z6679" t="inlineStr">
        <is>
          <t>Nolan Ritchie ((N/A) C)</t>
        </is>
      </c>
    </row>
    <row r="6680">
      <c r="A6680" t="inlineStr">
        <is>
          <t>Nolan Roed</t>
        </is>
      </c>
      <c r="B6680" t="inlineStr">
        <is>
          <t>COL</t>
        </is>
      </c>
      <c r="C6680" t="inlineStr">
        <is>
          <t>C</t>
        </is>
      </c>
      <c r="D6680" t="inlineStr">
        <is>
          <t>F</t>
        </is>
      </c>
      <c r="E6680" t="n">
        <v>20</v>
      </c>
      <c r="F6680" t="inlineStr">
        <is>
          <t>FA</t>
        </is>
      </c>
      <c r="G6680" t="inlineStr">
        <is>
          <t>FA</t>
        </is>
      </c>
      <c r="H6680" s="30" t="n">
        <v>1</v>
      </c>
      <c r="I6680" s="31" t="n">
        <v>0</v>
      </c>
      <c r="J6680" s="31" t="n"/>
      <c r="K6680" s="31" t="n">
        <v>0</v>
      </c>
      <c r="L6680" s="32" t="n"/>
      <c r="M6680" s="31" t="n">
        <v>0</v>
      </c>
      <c r="N6680" s="31" t="n">
        <v>0</v>
      </c>
      <c r="O6680" s="31" t="n"/>
      <c r="P6680" s="31" t="n"/>
      <c r="Q6680" s="31" t="n">
        <v>0</v>
      </c>
      <c r="R6680" s="31" t="n"/>
      <c r="S6680" s="32" t="n"/>
      <c r="T6680" s="32" t="n"/>
      <c r="V6680" t="inlineStr">
        <is>
          <t>06m7k</t>
        </is>
      </c>
      <c r="Y6680" t="inlineStr">
        <is>
          <t>b8035897-b098-4838-926c-361836c31274</t>
        </is>
      </c>
      <c r="Z6680" t="inlineStr">
        <is>
          <t>Nolan Roed (COL C)</t>
        </is>
      </c>
    </row>
    <row r="6681">
      <c r="A6681" t="inlineStr">
        <is>
          <t>Nolan Seed</t>
        </is>
      </c>
      <c r="B6681" t="inlineStr">
        <is>
          <t>(N/A)</t>
        </is>
      </c>
      <c r="C6681" t="inlineStr">
        <is>
          <t>D</t>
        </is>
      </c>
      <c r="D6681" t="inlineStr">
        <is>
          <t>D</t>
        </is>
      </c>
      <c r="E6681" t="n">
        <v>24</v>
      </c>
      <c r="F6681" t="inlineStr">
        <is>
          <t>FA</t>
        </is>
      </c>
      <c r="G6681" t="inlineStr">
        <is>
          <t>FA</t>
        </is>
      </c>
      <c r="H6681" s="30" t="n">
        <v>1</v>
      </c>
      <c r="I6681" s="31" t="n">
        <v>0</v>
      </c>
      <c r="J6681" s="31" t="n"/>
      <c r="K6681" s="31" t="n">
        <v>0</v>
      </c>
      <c r="L6681" s="32" t="n"/>
      <c r="M6681" s="31" t="n">
        <v>0</v>
      </c>
      <c r="N6681" s="31" t="n">
        <v>0</v>
      </c>
      <c r="O6681" s="31" t="n"/>
      <c r="P6681" s="31" t="n"/>
      <c r="Q6681" s="31" t="n">
        <v>0</v>
      </c>
      <c r="R6681" s="31" t="n"/>
      <c r="S6681" s="32" t="n"/>
      <c r="T6681" s="32" t="n"/>
      <c r="V6681" t="inlineStr">
        <is>
          <t>06ahi</t>
        </is>
      </c>
      <c r="Z6681" t="inlineStr">
        <is>
          <t>Nolan Seed ((N/A) D)</t>
        </is>
      </c>
    </row>
    <row r="6682">
      <c r="A6682" t="inlineStr">
        <is>
          <t>Nolan Sheeran</t>
        </is>
      </c>
      <c r="B6682" t="inlineStr">
        <is>
          <t>(N/A)</t>
        </is>
      </c>
      <c r="C6682" t="inlineStr">
        <is>
          <t>RW</t>
        </is>
      </c>
      <c r="D6682" t="inlineStr">
        <is>
          <t>F</t>
        </is>
      </c>
      <c r="E6682" t="n">
        <v>32</v>
      </c>
      <c r="F6682" t="inlineStr">
        <is>
          <t>FA</t>
        </is>
      </c>
      <c r="G6682" t="inlineStr">
        <is>
          <t>FA</t>
        </is>
      </c>
      <c r="H6682" s="30" t="n">
        <v>1</v>
      </c>
      <c r="I6682" s="31" t="n">
        <v>0</v>
      </c>
      <c r="J6682" s="31" t="n"/>
      <c r="K6682" s="31" t="n">
        <v>0</v>
      </c>
      <c r="L6682" s="32" t="n"/>
      <c r="M6682" s="31" t="n">
        <v>0</v>
      </c>
      <c r="N6682" s="31" t="n">
        <v>0</v>
      </c>
      <c r="O6682" s="31" t="n"/>
      <c r="P6682" s="31" t="n"/>
      <c r="Q6682" s="31" t="n">
        <v>0</v>
      </c>
      <c r="R6682" s="31" t="n"/>
      <c r="S6682" s="32" t="n"/>
      <c r="T6682" s="32" t="n"/>
      <c r="V6682" t="inlineStr">
        <is>
          <t>04m63</t>
        </is>
      </c>
      <c r="Z6682" t="inlineStr">
        <is>
          <t>Nolan Sheeran ((N/A) RW)</t>
        </is>
      </c>
    </row>
    <row r="6683">
      <c r="A6683" t="inlineStr">
        <is>
          <t>Nolan Stevens</t>
        </is>
      </c>
      <c r="B6683" t="inlineStr">
        <is>
          <t>(N/A)</t>
        </is>
      </c>
      <c r="C6683" t="inlineStr">
        <is>
          <t>C</t>
        </is>
      </c>
      <c r="D6683" t="inlineStr">
        <is>
          <t>F</t>
        </is>
      </c>
      <c r="E6683" t="n">
        <v>30</v>
      </c>
      <c r="F6683" t="inlineStr">
        <is>
          <t>FA</t>
        </is>
      </c>
      <c r="G6683" t="inlineStr">
        <is>
          <t>FA</t>
        </is>
      </c>
      <c r="H6683" s="30" t="n">
        <v>1</v>
      </c>
      <c r="I6683" s="31" t="n">
        <v>0</v>
      </c>
      <c r="J6683" s="31" t="n"/>
      <c r="K6683" s="31" t="n">
        <v>0</v>
      </c>
      <c r="L6683" s="32" t="n"/>
      <c r="M6683" s="31" t="n">
        <v>0</v>
      </c>
      <c r="N6683" s="31" t="n">
        <v>0</v>
      </c>
      <c r="O6683" s="31" t="n"/>
      <c r="P6683" s="31" t="n"/>
      <c r="Q6683" s="31" t="n">
        <v>0</v>
      </c>
      <c r="R6683" s="31" t="n"/>
      <c r="S6683" s="32" t="n"/>
      <c r="T6683" s="32" t="n"/>
      <c r="V6683" t="inlineStr">
        <is>
          <t>03zbq</t>
        </is>
      </c>
      <c r="W6683" t="n">
        <v>5646</v>
      </c>
      <c r="X6683" t="n">
        <v>7231</v>
      </c>
      <c r="Y6683" t="inlineStr">
        <is>
          <t>5df50864-e456-4c48-8346-a16d07cedf1f</t>
        </is>
      </c>
      <c r="Z6683" t="inlineStr">
        <is>
          <t>Nolan Stevens ((N/A) C)</t>
        </is>
      </c>
    </row>
    <row r="6684">
      <c r="A6684" t="inlineStr">
        <is>
          <t>Nolan Valleau</t>
        </is>
      </c>
      <c r="B6684" t="inlineStr">
        <is>
          <t>(N/A)</t>
        </is>
      </c>
      <c r="C6684" t="inlineStr">
        <is>
          <t>D</t>
        </is>
      </c>
      <c r="D6684" t="inlineStr">
        <is>
          <t>D</t>
        </is>
      </c>
      <c r="E6684" t="n">
        <v>33</v>
      </c>
      <c r="F6684" t="inlineStr">
        <is>
          <t>FA</t>
        </is>
      </c>
      <c r="G6684" t="inlineStr">
        <is>
          <t>FA</t>
        </is>
      </c>
      <c r="H6684" s="30" t="n">
        <v>1</v>
      </c>
      <c r="I6684" s="31" t="n">
        <v>0</v>
      </c>
      <c r="J6684" s="31" t="n"/>
      <c r="K6684" s="31" t="n">
        <v>0</v>
      </c>
      <c r="L6684" s="32" t="n"/>
      <c r="M6684" s="31" t="n">
        <v>0</v>
      </c>
      <c r="N6684" s="31" t="n">
        <v>0</v>
      </c>
      <c r="O6684" s="31" t="n"/>
      <c r="P6684" s="31" t="n"/>
      <c r="Q6684" s="31" t="n">
        <v>0</v>
      </c>
      <c r="R6684" s="31" t="n"/>
      <c r="S6684" s="32" t="n"/>
      <c r="T6684" s="32" t="n"/>
      <c r="V6684" t="inlineStr">
        <is>
          <t>03ua1</t>
        </is>
      </c>
      <c r="X6684" t="n">
        <v>6962</v>
      </c>
      <c r="Z6684" t="inlineStr">
        <is>
          <t>Nolan Valleau ((N/A) D)</t>
        </is>
      </c>
    </row>
    <row r="6685">
      <c r="A6685" t="inlineStr">
        <is>
          <t>Nolan Vesey</t>
        </is>
      </c>
      <c r="B6685" t="inlineStr">
        <is>
          <t>(N/A)</t>
        </is>
      </c>
      <c r="C6685" t="inlineStr">
        <is>
          <t>LW</t>
        </is>
      </c>
      <c r="D6685" t="inlineStr">
        <is>
          <t>F</t>
        </is>
      </c>
      <c r="E6685" t="n">
        <v>31</v>
      </c>
      <c r="F6685" t="inlineStr">
        <is>
          <t>FA</t>
        </is>
      </c>
      <c r="G6685" t="inlineStr">
        <is>
          <t>FA</t>
        </is>
      </c>
      <c r="H6685" s="30" t="n">
        <v>1</v>
      </c>
      <c r="I6685" s="31" t="n">
        <v>0</v>
      </c>
      <c r="J6685" s="31" t="n"/>
      <c r="K6685" s="31" t="n">
        <v>0</v>
      </c>
      <c r="L6685" s="32" t="n"/>
      <c r="M6685" s="31" t="n">
        <v>0</v>
      </c>
      <c r="N6685" s="31" t="n">
        <v>0</v>
      </c>
      <c r="O6685" s="31" t="n"/>
      <c r="P6685" s="31" t="n"/>
      <c r="Q6685" s="31" t="n">
        <v>0</v>
      </c>
      <c r="R6685" s="31" t="n"/>
      <c r="S6685" s="32" t="n"/>
      <c r="T6685" s="32" t="n"/>
      <c r="V6685" t="inlineStr">
        <is>
          <t>03edg</t>
        </is>
      </c>
      <c r="W6685" t="n">
        <v>5849</v>
      </c>
      <c r="X6685" t="n">
        <v>6526</v>
      </c>
      <c r="Z6685" t="inlineStr">
        <is>
          <t>Nolan Vesey ((N/A) LW)</t>
        </is>
      </c>
    </row>
    <row r="6686">
      <c r="A6686" t="inlineStr">
        <is>
          <t>Nolan Yaremko</t>
        </is>
      </c>
      <c r="B6686" t="inlineStr">
        <is>
          <t>MTL</t>
        </is>
      </c>
      <c r="C6686" t="inlineStr">
        <is>
          <t>LW</t>
        </is>
      </c>
      <c r="D6686" t="inlineStr">
        <is>
          <t>F</t>
        </is>
      </c>
      <c r="E6686" t="n">
        <v>28</v>
      </c>
      <c r="F6686" t="inlineStr">
        <is>
          <t>FA</t>
        </is>
      </c>
      <c r="G6686" t="inlineStr">
        <is>
          <t>FA</t>
        </is>
      </c>
      <c r="H6686" s="30" t="n">
        <v>1</v>
      </c>
      <c r="I6686" s="31" t="n">
        <v>0</v>
      </c>
      <c r="J6686" s="31" t="n"/>
      <c r="K6686" s="31" t="n">
        <v>0</v>
      </c>
      <c r="L6686" s="32" t="n"/>
      <c r="M6686" s="31" t="n">
        <v>0</v>
      </c>
      <c r="N6686" s="31" t="n">
        <v>0</v>
      </c>
      <c r="O6686" s="31" t="n"/>
      <c r="P6686" s="31" t="n"/>
      <c r="Q6686" s="31" t="n">
        <v>0</v>
      </c>
      <c r="R6686" s="31" t="n"/>
      <c r="S6686" s="32" t="n"/>
      <c r="T6686" s="32" t="n"/>
      <c r="V6686" t="inlineStr">
        <is>
          <t>06ak1</t>
        </is>
      </c>
      <c r="Y6686" t="inlineStr">
        <is>
          <t>837a6eca-c6ee-46b5-97c1-38e152333196</t>
        </is>
      </c>
      <c r="Z6686" t="inlineStr">
        <is>
          <t>Nolan Yaremko (MTL LW)</t>
        </is>
      </c>
    </row>
    <row r="6687">
      <c r="A6687" t="inlineStr">
        <is>
          <t>Nolan Zajac</t>
        </is>
      </c>
      <c r="B6687" t="inlineStr">
        <is>
          <t>(N/A)</t>
        </is>
      </c>
      <c r="C6687" t="inlineStr">
        <is>
          <t>D</t>
        </is>
      </c>
      <c r="D6687" t="inlineStr">
        <is>
          <t>D</t>
        </is>
      </c>
      <c r="E6687" t="n">
        <v>34</v>
      </c>
      <c r="F6687" t="inlineStr">
        <is>
          <t>FA</t>
        </is>
      </c>
      <c r="G6687" t="inlineStr">
        <is>
          <t>FA</t>
        </is>
      </c>
      <c r="H6687" s="30" t="n">
        <v>1</v>
      </c>
      <c r="I6687" s="31" t="n">
        <v>0</v>
      </c>
      <c r="J6687" s="31" t="n"/>
      <c r="K6687" s="31" t="n">
        <v>0</v>
      </c>
      <c r="L6687" s="32" t="n"/>
      <c r="M6687" s="31" t="n">
        <v>0</v>
      </c>
      <c r="N6687" s="31" t="n">
        <v>0</v>
      </c>
      <c r="O6687" s="31" t="n"/>
      <c r="P6687" s="31" t="n"/>
      <c r="Q6687" s="31" t="n">
        <v>0</v>
      </c>
      <c r="R6687" s="31" t="n"/>
      <c r="S6687" s="32" t="n"/>
      <c r="T6687" s="32" t="n"/>
      <c r="V6687" t="inlineStr">
        <is>
          <t>03nq6</t>
        </is>
      </c>
      <c r="X6687" t="n">
        <v>7369</v>
      </c>
      <c r="Z6687" t="inlineStr">
        <is>
          <t>Nolan Zajac ((N/A) D)</t>
        </is>
      </c>
    </row>
    <row r="6688">
      <c r="A6688" t="inlineStr">
        <is>
          <t>Norwin Panocha</t>
        </is>
      </c>
      <c r="B6688" t="inlineStr">
        <is>
          <t>BUF</t>
        </is>
      </c>
      <c r="C6688" t="inlineStr">
        <is>
          <t>D</t>
        </is>
      </c>
      <c r="D6688" t="inlineStr">
        <is>
          <t>D</t>
        </is>
      </c>
      <c r="E6688" t="n">
        <v>21</v>
      </c>
      <c r="F6688" t="inlineStr">
        <is>
          <t>FA</t>
        </is>
      </c>
      <c r="G6688" t="inlineStr">
        <is>
          <t>FA</t>
        </is>
      </c>
      <c r="H6688" s="30" t="n">
        <v>1</v>
      </c>
      <c r="I6688" s="31" t="n">
        <v>0</v>
      </c>
      <c r="J6688" s="31" t="n"/>
      <c r="K6688" s="31" t="n">
        <v>0</v>
      </c>
      <c r="L6688" s="32" t="n"/>
      <c r="M6688" s="31" t="n">
        <v>0</v>
      </c>
      <c r="N6688" s="31" t="n">
        <v>0</v>
      </c>
      <c r="O6688" s="31" t="n"/>
      <c r="P6688" s="31" t="n"/>
      <c r="Q6688" s="31" t="n">
        <v>0</v>
      </c>
      <c r="R6688" s="31" t="n"/>
      <c r="S6688" s="32" t="n"/>
      <c r="T6688" s="32" t="n"/>
      <c r="V6688" t="inlineStr">
        <is>
          <t>06c75</t>
        </is>
      </c>
      <c r="Y6688" t="inlineStr">
        <is>
          <t>30bb593e-b10c-4c99-8293-d8f419017e30</t>
        </is>
      </c>
      <c r="Z6688" t="inlineStr">
        <is>
          <t>Norwin Panocha (BUF D)</t>
        </is>
      </c>
    </row>
    <row r="6689">
      <c r="A6689" t="inlineStr">
        <is>
          <t>Nuutti Viitasalo</t>
        </is>
      </c>
      <c r="B6689" t="inlineStr">
        <is>
          <t>(N/A)</t>
        </is>
      </c>
      <c r="C6689" t="inlineStr">
        <is>
          <t>D</t>
        </is>
      </c>
      <c r="D6689" t="inlineStr">
        <is>
          <t>D</t>
        </is>
      </c>
      <c r="E6689" t="n">
        <v>27</v>
      </c>
      <c r="F6689" t="inlineStr">
        <is>
          <t>FA</t>
        </is>
      </c>
      <c r="G6689" t="inlineStr">
        <is>
          <t>FA</t>
        </is>
      </c>
      <c r="H6689" s="30" t="n">
        <v>1</v>
      </c>
      <c r="I6689" s="31" t="n">
        <v>0</v>
      </c>
      <c r="J6689" s="31" t="n"/>
      <c r="K6689" s="31" t="n">
        <v>0</v>
      </c>
      <c r="L6689" s="32" t="n"/>
      <c r="M6689" s="31" t="n">
        <v>0</v>
      </c>
      <c r="N6689" s="31" t="n">
        <v>0</v>
      </c>
      <c r="O6689" s="31" t="n"/>
      <c r="P6689" s="31" t="n"/>
      <c r="Q6689" s="31" t="n">
        <v>0</v>
      </c>
      <c r="R6689" s="31" t="n"/>
      <c r="S6689" s="32" t="n"/>
      <c r="T6689" s="32" t="n"/>
      <c r="V6689" t="inlineStr">
        <is>
          <t>060ua</t>
        </is>
      </c>
      <c r="Z6689" t="inlineStr">
        <is>
          <t>Nuutti Viitasalo ((N/A) D)</t>
        </is>
      </c>
    </row>
    <row r="6690">
      <c r="A6690" t="inlineStr">
        <is>
          <t>Oasiz Wiesblatt</t>
        </is>
      </c>
      <c r="B6690" t="inlineStr">
        <is>
          <t>NSH</t>
        </is>
      </c>
      <c r="C6690" t="inlineStr">
        <is>
          <t>C</t>
        </is>
      </c>
      <c r="D6690" t="inlineStr">
        <is>
          <t>F</t>
        </is>
      </c>
      <c r="E6690" t="n">
        <v>22</v>
      </c>
      <c r="F6690" t="inlineStr">
        <is>
          <t>FA</t>
        </is>
      </c>
      <c r="G6690" t="inlineStr">
        <is>
          <t>FA</t>
        </is>
      </c>
      <c r="H6690" s="30" t="n">
        <v>1</v>
      </c>
      <c r="I6690" s="31" t="n">
        <v>0</v>
      </c>
      <c r="J6690" s="31" t="n"/>
      <c r="K6690" s="31" t="n">
        <v>0</v>
      </c>
      <c r="L6690" s="32" t="n"/>
      <c r="M6690" s="31" t="n">
        <v>0</v>
      </c>
      <c r="N6690" s="31" t="n">
        <v>0</v>
      </c>
      <c r="O6690" s="31" t="n"/>
      <c r="P6690" s="31" t="n"/>
      <c r="Q6690" s="31" t="n">
        <v>0</v>
      </c>
      <c r="R6690" s="31" t="n"/>
      <c r="S6690" s="32" t="n"/>
      <c r="T6690" s="32" t="n"/>
      <c r="V6690" t="inlineStr">
        <is>
          <t>06gyi</t>
        </is>
      </c>
      <c r="Y6690" t="inlineStr">
        <is>
          <t>76fc23cb-ca89-420e-8cbb-bc14b2f832fa</t>
        </is>
      </c>
      <c r="Z6690" t="inlineStr">
        <is>
          <t>Oasiz Wiesblatt (NSH C)</t>
        </is>
      </c>
    </row>
    <row r="6691">
      <c r="A6691" t="inlineStr">
        <is>
          <t>Odeen Tufto</t>
        </is>
      </c>
      <c r="B6691" t="inlineStr">
        <is>
          <t>(N/A)</t>
        </is>
      </c>
      <c r="C6691" t="inlineStr">
        <is>
          <t>C</t>
        </is>
      </c>
      <c r="D6691" t="inlineStr">
        <is>
          <t>F</t>
        </is>
      </c>
      <c r="E6691" t="n">
        <v>29</v>
      </c>
      <c r="F6691" t="inlineStr">
        <is>
          <t>FA</t>
        </is>
      </c>
      <c r="G6691" t="inlineStr">
        <is>
          <t>FA</t>
        </is>
      </c>
      <c r="H6691" s="30" t="n">
        <v>1</v>
      </c>
      <c r="I6691" s="31" t="n">
        <v>0</v>
      </c>
      <c r="J6691" s="31" t="n"/>
      <c r="K6691" s="31" t="n">
        <v>0</v>
      </c>
      <c r="L6691" s="32" t="n"/>
      <c r="M6691" s="31" t="n">
        <v>0</v>
      </c>
      <c r="N6691" s="31" t="n">
        <v>0</v>
      </c>
      <c r="O6691" s="31" t="n"/>
      <c r="P6691" s="31" t="n"/>
      <c r="Q6691" s="31" t="n">
        <v>0</v>
      </c>
      <c r="R6691" s="31" t="n"/>
      <c r="S6691" s="32" t="n"/>
      <c r="T6691" s="32" t="n"/>
      <c r="V6691" t="inlineStr">
        <is>
          <t>04w55</t>
        </is>
      </c>
      <c r="W6691" t="n">
        <v>6405</v>
      </c>
      <c r="Y6691" t="inlineStr">
        <is>
          <t>35657199-4b1a-411b-aeb1-3150e5724e47</t>
        </is>
      </c>
      <c r="Z6691" t="inlineStr">
        <is>
          <t>Odeen Tufto ((N/A) C)</t>
        </is>
      </c>
    </row>
    <row r="6692">
      <c r="A6692" t="inlineStr">
        <is>
          <t>Oiva Keskinen</t>
        </is>
      </c>
      <c r="B6692" t="inlineStr">
        <is>
          <t>CBJ</t>
        </is>
      </c>
      <c r="C6692" t="inlineStr">
        <is>
          <t>C</t>
        </is>
      </c>
      <c r="D6692" t="inlineStr">
        <is>
          <t>F</t>
        </is>
      </c>
      <c r="E6692" t="n">
        <v>22</v>
      </c>
      <c r="F6692" t="inlineStr">
        <is>
          <t>FA</t>
        </is>
      </c>
      <c r="G6692" t="inlineStr">
        <is>
          <t>FA</t>
        </is>
      </c>
      <c r="H6692" s="30" t="n">
        <v>860000</v>
      </c>
      <c r="I6692" s="31" t="n">
        <v>0</v>
      </c>
      <c r="J6692" s="31" t="n"/>
      <c r="K6692" s="31" t="n">
        <v>0</v>
      </c>
      <c r="L6692" s="32" t="n"/>
      <c r="M6692" s="31" t="n">
        <v>0</v>
      </c>
      <c r="N6692" s="31" t="n">
        <v>0</v>
      </c>
      <c r="O6692" s="31" t="n"/>
      <c r="P6692" s="31" t="n"/>
      <c r="Q6692" s="31" t="n">
        <v>0</v>
      </c>
      <c r="R6692" s="31" t="n"/>
      <c r="S6692" s="32" t="n"/>
      <c r="T6692" s="32" t="n"/>
      <c r="V6692" t="inlineStr">
        <is>
          <t>06ckv</t>
        </is>
      </c>
      <c r="W6692" t="n">
        <v>7366</v>
      </c>
      <c r="Y6692" t="inlineStr">
        <is>
          <t>03b3d4b9-42f9-499f-a423-65cd4f88e8ca</t>
        </is>
      </c>
      <c r="Z6692" t="inlineStr">
        <is>
          <t>Oiva Keskinen (CBJ C)</t>
        </is>
      </c>
    </row>
    <row r="6693">
      <c r="A6693" t="inlineStr">
        <is>
          <t>Ola Palme</t>
        </is>
      </c>
      <c r="B6693" t="inlineStr">
        <is>
          <t>SEA</t>
        </is>
      </c>
      <c r="C6693" t="inlineStr">
        <is>
          <t>D</t>
        </is>
      </c>
      <c r="D6693" t="inlineStr">
        <is>
          <t>D</t>
        </is>
      </c>
      <c r="E6693" t="n">
        <v>18</v>
      </c>
      <c r="F6693" t="inlineStr">
        <is>
          <t>FA</t>
        </is>
      </c>
      <c r="G6693" t="inlineStr">
        <is>
          <t>FA</t>
        </is>
      </c>
      <c r="H6693" s="30" t="n">
        <v>1</v>
      </c>
      <c r="I6693" s="31" t="n">
        <v>0</v>
      </c>
      <c r="J6693" s="31" t="n"/>
      <c r="K6693" s="31" t="n">
        <v>0</v>
      </c>
      <c r="L6693" s="32" t="n"/>
      <c r="M6693" s="31" t="n">
        <v>0</v>
      </c>
      <c r="N6693" s="31" t="n">
        <v>0</v>
      </c>
      <c r="O6693" s="31" t="n"/>
      <c r="P6693" s="31" t="n"/>
      <c r="Q6693" s="31" t="n">
        <v>0</v>
      </c>
      <c r="R6693" s="31" t="n"/>
      <c r="S6693" s="32" t="n"/>
      <c r="T6693" s="32" t="n"/>
      <c r="V6693" t="inlineStr">
        <is>
          <t>076q9</t>
        </is>
      </c>
      <c r="Y6693" t="inlineStr">
        <is>
          <t>bea3489d-9e00-4233-a172-4d906f142413</t>
        </is>
      </c>
      <c r="Z6693" t="inlineStr">
        <is>
          <t>Ola Palme (SEA D)</t>
        </is>
      </c>
    </row>
    <row r="6694">
      <c r="A6694" t="inlineStr">
        <is>
          <t>Ole Bjorgvik-Holm</t>
        </is>
      </c>
      <c r="B6694" t="inlineStr">
        <is>
          <t>(N/A)</t>
        </is>
      </c>
      <c r="C6694" t="inlineStr">
        <is>
          <t>D</t>
        </is>
      </c>
      <c r="D6694" t="inlineStr">
        <is>
          <t>D</t>
        </is>
      </c>
      <c r="E6694" t="n">
        <v>24</v>
      </c>
      <c r="F6694" t="inlineStr">
        <is>
          <t>FA</t>
        </is>
      </c>
      <c r="G6694" t="inlineStr">
        <is>
          <t>FA</t>
        </is>
      </c>
      <c r="H6694" s="30" t="n">
        <v>1</v>
      </c>
      <c r="I6694" s="31" t="n">
        <v>0</v>
      </c>
      <c r="J6694" s="31" t="n"/>
      <c r="K6694" s="31" t="n">
        <v>0</v>
      </c>
      <c r="L6694" s="32" t="n"/>
      <c r="M6694" s="31" t="n">
        <v>0</v>
      </c>
      <c r="N6694" s="31" t="n">
        <v>0</v>
      </c>
      <c r="O6694" s="31" t="n"/>
      <c r="P6694" s="31" t="n"/>
      <c r="Q6694" s="31" t="n">
        <v>0</v>
      </c>
      <c r="R6694" s="31" t="n"/>
      <c r="S6694" s="32" t="n"/>
      <c r="T6694" s="32" t="n"/>
      <c r="V6694" t="inlineStr">
        <is>
          <t>05oxt</t>
        </is>
      </c>
      <c r="W6694" t="n">
        <v>6581</v>
      </c>
      <c r="Y6694" t="inlineStr">
        <is>
          <t>1771dc95-d780-4cbc-ba19-0b787de21bf5</t>
        </is>
      </c>
      <c r="Z6694" t="inlineStr">
        <is>
          <t>Ole Bjorgvik-Holm ((N/A) D)</t>
        </is>
      </c>
    </row>
    <row r="6695">
      <c r="A6695" t="inlineStr">
        <is>
          <t>Ole-Kristian Tollefsen</t>
        </is>
      </c>
      <c r="B6695" t="inlineStr">
        <is>
          <t>(N/A)</t>
        </is>
      </c>
      <c r="C6695" t="inlineStr">
        <is>
          <t>D</t>
        </is>
      </c>
      <c r="D6695" t="inlineStr">
        <is>
          <t>D</t>
        </is>
      </c>
      <c r="E6695" t="n">
        <v>42</v>
      </c>
      <c r="F6695" t="inlineStr">
        <is>
          <t>FA</t>
        </is>
      </c>
      <c r="G6695" t="inlineStr">
        <is>
          <t>FA</t>
        </is>
      </c>
      <c r="H6695" s="30" t="n">
        <v>1</v>
      </c>
      <c r="I6695" s="31" t="n">
        <v>0</v>
      </c>
      <c r="J6695" s="31" t="n"/>
      <c r="K6695" s="31" t="n">
        <v>0</v>
      </c>
      <c r="L6695" s="32" t="n"/>
      <c r="M6695" s="31" t="n">
        <v>0</v>
      </c>
      <c r="N6695" s="31" t="n">
        <v>0</v>
      </c>
      <c r="O6695" s="31" t="n"/>
      <c r="P6695" s="31" t="n"/>
      <c r="Q6695" s="31" t="n">
        <v>0</v>
      </c>
      <c r="R6695" s="31" t="n"/>
      <c r="S6695" s="32" t="n"/>
      <c r="T6695" s="32" t="n"/>
      <c r="V6695" t="inlineStr">
        <is>
          <t>003nb</t>
        </is>
      </c>
      <c r="W6695" t="n">
        <v>2492</v>
      </c>
      <c r="X6695" t="n">
        <v>3270</v>
      </c>
      <c r="Z6695" t="inlineStr">
        <is>
          <t>Ole-Kristian Tollefsen ((N/A) D)</t>
        </is>
      </c>
    </row>
    <row r="6696">
      <c r="A6696" t="inlineStr">
        <is>
          <t>Oleg Kulebyakin</t>
        </is>
      </c>
      <c r="B6696" t="inlineStr">
        <is>
          <t>TBL</t>
        </is>
      </c>
      <c r="C6696" t="inlineStr">
        <is>
          <t>LW</t>
        </is>
      </c>
      <c r="D6696" t="inlineStr">
        <is>
          <t>F</t>
        </is>
      </c>
      <c r="E6696" t="n">
        <v>18</v>
      </c>
      <c r="F6696" t="inlineStr">
        <is>
          <t>FA</t>
        </is>
      </c>
      <c r="G6696" t="inlineStr">
        <is>
          <t>FA</t>
        </is>
      </c>
      <c r="H6696" s="30" t="n">
        <v>1</v>
      </c>
      <c r="I6696" s="31" t="n">
        <v>0</v>
      </c>
      <c r="J6696" s="31" t="n"/>
      <c r="K6696" s="31" t="n">
        <v>0</v>
      </c>
      <c r="L6696" s="32" t="n"/>
      <c r="M6696" s="31" t="n">
        <v>0</v>
      </c>
      <c r="N6696" s="31" t="n">
        <v>0</v>
      </c>
      <c r="O6696" s="31" t="n"/>
      <c r="P6696" s="31" t="n"/>
      <c r="Q6696" s="31" t="n">
        <v>0</v>
      </c>
      <c r="R6696" s="31" t="n"/>
      <c r="S6696" s="32" t="n"/>
      <c r="T6696" s="32" t="n"/>
      <c r="V6696" t="inlineStr">
        <is>
          <t>076r5</t>
        </is>
      </c>
      <c r="W6696" t="n">
        <v>7774</v>
      </c>
      <c r="Y6696" t="inlineStr">
        <is>
          <t>71d46669-1b7b-4f69-af00-a4718a0f608a</t>
        </is>
      </c>
      <c r="Z6696" t="inlineStr">
        <is>
          <t>Oleg Kulebyakin (TBL LW)</t>
        </is>
      </c>
    </row>
    <row r="6697">
      <c r="A6697" t="inlineStr">
        <is>
          <t>Oleg Maistrenko</t>
        </is>
      </c>
      <c r="B6697" t="inlineStr">
        <is>
          <t>(N/A)</t>
        </is>
      </c>
      <c r="C6697" t="inlineStr">
        <is>
          <t>LW</t>
        </is>
      </c>
      <c r="D6697" t="inlineStr">
        <is>
          <t>F</t>
        </is>
      </c>
      <c r="E6697" t="n">
        <v>21</v>
      </c>
      <c r="F6697" t="inlineStr">
        <is>
          <t>FA</t>
        </is>
      </c>
      <c r="G6697" t="inlineStr">
        <is>
          <t>FA</t>
        </is>
      </c>
      <c r="H6697" s="30" t="n">
        <v>1</v>
      </c>
      <c r="I6697" s="31" t="n">
        <v>0</v>
      </c>
      <c r="J6697" s="31" t="n"/>
      <c r="K6697" s="31" t="n">
        <v>0</v>
      </c>
      <c r="L6697" s="32" t="n"/>
      <c r="M6697" s="31" t="n">
        <v>0</v>
      </c>
      <c r="N6697" s="31" t="n">
        <v>0</v>
      </c>
      <c r="O6697" s="31" t="n"/>
      <c r="P6697" s="31" t="n"/>
      <c r="Q6697" s="31" t="n">
        <v>0</v>
      </c>
      <c r="R6697" s="31" t="n"/>
      <c r="S6697" s="32" t="n"/>
      <c r="T6697" s="32" t="n"/>
      <c r="V6697" t="inlineStr">
        <is>
          <t>06oxq</t>
        </is>
      </c>
      <c r="Z6697" t="inlineStr">
        <is>
          <t>Oleg Maistrenko ((N/A) LW)</t>
        </is>
      </c>
    </row>
    <row r="6698">
      <c r="A6698" t="inlineStr">
        <is>
          <t>Oleg Sosunov</t>
        </is>
      </c>
      <c r="B6698" t="inlineStr">
        <is>
          <t>(N/A)</t>
        </is>
      </c>
      <c r="C6698" t="inlineStr">
        <is>
          <t>D</t>
        </is>
      </c>
      <c r="D6698" t="inlineStr">
        <is>
          <t>D</t>
        </is>
      </c>
      <c r="E6698" t="n">
        <v>28</v>
      </c>
      <c r="F6698" t="inlineStr">
        <is>
          <t>FA</t>
        </is>
      </c>
      <c r="G6698" t="inlineStr">
        <is>
          <t>FA</t>
        </is>
      </c>
      <c r="H6698" s="30" t="n">
        <v>1</v>
      </c>
      <c r="I6698" s="31" t="n">
        <v>0</v>
      </c>
      <c r="J6698" s="31" t="n"/>
      <c r="K6698" s="31" t="n">
        <v>0</v>
      </c>
      <c r="L6698" s="32" t="n"/>
      <c r="M6698" s="31" t="n">
        <v>0</v>
      </c>
      <c r="N6698" s="31" t="n">
        <v>0</v>
      </c>
      <c r="O6698" s="31" t="n"/>
      <c r="P6698" s="31" t="n"/>
      <c r="Q6698" s="31" t="n">
        <v>0</v>
      </c>
      <c r="R6698" s="31" t="n"/>
      <c r="S6698" s="32" t="n"/>
      <c r="T6698" s="32" t="n"/>
      <c r="V6698" t="inlineStr">
        <is>
          <t>042yt</t>
        </is>
      </c>
      <c r="W6698" t="n">
        <v>5567</v>
      </c>
      <c r="X6698" t="n">
        <v>7283</v>
      </c>
      <c r="Z6698" t="inlineStr">
        <is>
          <t>Oleg Sosunov ((N/A) D)</t>
        </is>
      </c>
    </row>
    <row r="6699">
      <c r="A6699" t="inlineStr">
        <is>
          <t>Oleg Yevenko</t>
        </is>
      </c>
      <c r="B6699" t="inlineStr">
        <is>
          <t>CGY</t>
        </is>
      </c>
      <c r="C6699" t="inlineStr">
        <is>
          <t>D</t>
        </is>
      </c>
      <c r="D6699" t="inlineStr">
        <is>
          <t>D</t>
        </is>
      </c>
      <c r="E6699" t="n">
        <v>35</v>
      </c>
      <c r="F6699" t="inlineStr">
        <is>
          <t>FA</t>
        </is>
      </c>
      <c r="G6699" t="inlineStr">
        <is>
          <t>FA</t>
        </is>
      </c>
      <c r="H6699" s="30" t="n">
        <v>1</v>
      </c>
      <c r="I6699" s="31" t="n">
        <v>0</v>
      </c>
      <c r="J6699" s="31" t="n"/>
      <c r="K6699" s="31" t="n">
        <v>0</v>
      </c>
      <c r="L6699" s="32" t="n"/>
      <c r="M6699" s="31" t="n">
        <v>0</v>
      </c>
      <c r="N6699" s="31" t="n">
        <v>0</v>
      </c>
      <c r="O6699" s="31" t="n"/>
      <c r="P6699" s="31" t="n"/>
      <c r="Q6699" s="31" t="n">
        <v>0</v>
      </c>
      <c r="R6699" s="31" t="n"/>
      <c r="S6699" s="32" t="n"/>
      <c r="T6699" s="32" t="n"/>
      <c r="V6699" t="inlineStr">
        <is>
          <t>03n0i</t>
        </is>
      </c>
      <c r="W6699" t="n">
        <v>5022</v>
      </c>
      <c r="X6699" t="n">
        <v>7006</v>
      </c>
      <c r="Z6699" t="inlineStr">
        <is>
          <t>Oleg Yevenko (CGY D)</t>
        </is>
      </c>
    </row>
    <row r="6700">
      <c r="A6700" t="inlineStr">
        <is>
          <t>Oleg Zaytsev</t>
        </is>
      </c>
      <c r="B6700" t="inlineStr">
        <is>
          <t>(N/A)</t>
        </is>
      </c>
      <c r="C6700" t="inlineStr">
        <is>
          <t>C</t>
        </is>
      </c>
      <c r="D6700" t="inlineStr">
        <is>
          <t>F</t>
        </is>
      </c>
      <c r="E6700" t="n">
        <v>25</v>
      </c>
      <c r="F6700" t="inlineStr">
        <is>
          <t>FA</t>
        </is>
      </c>
      <c r="G6700" t="inlineStr">
        <is>
          <t>FA</t>
        </is>
      </c>
      <c r="H6700" s="30" t="n">
        <v>1</v>
      </c>
      <c r="I6700" s="31" t="n">
        <v>0</v>
      </c>
      <c r="J6700" s="31" t="n"/>
      <c r="K6700" s="31" t="n">
        <v>0</v>
      </c>
      <c r="L6700" s="32" t="n"/>
      <c r="M6700" s="31" t="n">
        <v>0</v>
      </c>
      <c r="N6700" s="31" t="n">
        <v>0</v>
      </c>
      <c r="O6700" s="31" t="n"/>
      <c r="P6700" s="31" t="n"/>
      <c r="Q6700" s="31" t="n">
        <v>0</v>
      </c>
      <c r="R6700" s="31" t="n"/>
      <c r="S6700" s="32" t="n"/>
      <c r="T6700" s="32" t="n"/>
      <c r="V6700" t="inlineStr">
        <is>
          <t>051x2</t>
        </is>
      </c>
      <c r="Z6700" t="inlineStr">
        <is>
          <t>Oleg Zaytsev ((N/A) C)</t>
        </is>
      </c>
    </row>
    <row r="6701">
      <c r="A6701" t="inlineStr">
        <is>
          <t>Oleksii Myklukha</t>
        </is>
      </c>
      <c r="B6701" t="inlineStr">
        <is>
          <t>(N/A)</t>
        </is>
      </c>
      <c r="C6701" t="inlineStr">
        <is>
          <t>C</t>
        </is>
      </c>
      <c r="D6701" t="inlineStr">
        <is>
          <t>F</t>
        </is>
      </c>
      <c r="E6701" t="n">
        <v>23</v>
      </c>
      <c r="F6701" t="inlineStr">
        <is>
          <t>FA</t>
        </is>
      </c>
      <c r="G6701" t="inlineStr">
        <is>
          <t>FA</t>
        </is>
      </c>
      <c r="H6701" s="30" t="n">
        <v>1</v>
      </c>
      <c r="I6701" s="31" t="n">
        <v>0</v>
      </c>
      <c r="J6701" s="31" t="n"/>
      <c r="K6701" s="31" t="n">
        <v>0</v>
      </c>
      <c r="L6701" s="32" t="n"/>
      <c r="M6701" s="31" t="n">
        <v>0</v>
      </c>
      <c r="N6701" s="31" t="n">
        <v>0</v>
      </c>
      <c r="O6701" s="31" t="n"/>
      <c r="P6701" s="31" t="n"/>
      <c r="Q6701" s="31" t="n">
        <v>0</v>
      </c>
      <c r="R6701" s="31" t="n"/>
      <c r="S6701" s="32" t="n"/>
      <c r="T6701" s="32" t="n"/>
      <c r="V6701" t="inlineStr">
        <is>
          <t>05unk</t>
        </is>
      </c>
      <c r="Z6701" t="inlineStr">
        <is>
          <t>Oleksii Myklukha ((N/A) C)</t>
        </is>
      </c>
    </row>
    <row r="6702">
      <c r="A6702" t="inlineStr">
        <is>
          <t>Oliver Castleman</t>
        </is>
      </c>
      <c r="B6702" t="inlineStr">
        <is>
          <t>DET</t>
        </is>
      </c>
      <c r="C6702" t="inlineStr">
        <is>
          <t>LW</t>
        </is>
      </c>
      <c r="D6702" t="inlineStr">
        <is>
          <t>F</t>
        </is>
      </c>
      <c r="E6702" t="n">
        <v>26</v>
      </c>
      <c r="F6702" t="inlineStr">
        <is>
          <t>FA</t>
        </is>
      </c>
      <c r="G6702" t="inlineStr">
        <is>
          <t>FA</t>
        </is>
      </c>
      <c r="H6702" s="30" t="n">
        <v>1</v>
      </c>
      <c r="I6702" s="31" t="n">
        <v>0</v>
      </c>
      <c r="J6702" s="31" t="n"/>
      <c r="K6702" s="31" t="n">
        <v>0</v>
      </c>
      <c r="L6702" s="32" t="n"/>
      <c r="M6702" s="31" t="n">
        <v>0</v>
      </c>
      <c r="N6702" s="31" t="n">
        <v>0</v>
      </c>
      <c r="O6702" s="31" t="n"/>
      <c r="P6702" s="31" t="n"/>
      <c r="Q6702" s="31" t="n">
        <v>0</v>
      </c>
      <c r="R6702" s="31" t="n"/>
      <c r="S6702" s="32" t="n"/>
      <c r="T6702" s="32" t="n"/>
      <c r="V6702" t="inlineStr">
        <is>
          <t>04l1a</t>
        </is>
      </c>
      <c r="X6702" t="n">
        <v>7761</v>
      </c>
      <c r="Z6702" t="inlineStr">
        <is>
          <t>Oliver Castleman (DET LW)</t>
        </is>
      </c>
    </row>
    <row r="6703">
      <c r="A6703" t="inlineStr">
        <is>
          <t>Oliver Chau</t>
        </is>
      </c>
      <c r="B6703" t="inlineStr">
        <is>
          <t>(N/A)</t>
        </is>
      </c>
      <c r="C6703" t="inlineStr">
        <is>
          <t>C</t>
        </is>
      </c>
      <c r="D6703" t="inlineStr">
        <is>
          <t>F</t>
        </is>
      </c>
      <c r="E6703" t="n">
        <v>29</v>
      </c>
      <c r="F6703" t="inlineStr">
        <is>
          <t>FA</t>
        </is>
      </c>
      <c r="G6703" t="inlineStr">
        <is>
          <t>FA</t>
        </is>
      </c>
      <c r="H6703" s="30" t="n">
        <v>1</v>
      </c>
      <c r="I6703" s="31" t="n">
        <v>0</v>
      </c>
      <c r="J6703" s="31" t="n"/>
      <c r="K6703" s="31" t="n">
        <v>0</v>
      </c>
      <c r="L6703" s="32" t="n"/>
      <c r="M6703" s="31" t="n">
        <v>0</v>
      </c>
      <c r="N6703" s="31" t="n">
        <v>0</v>
      </c>
      <c r="O6703" s="31" t="n"/>
      <c r="P6703" s="31" t="n"/>
      <c r="Q6703" s="31" t="n">
        <v>0</v>
      </c>
      <c r="R6703" s="31" t="n"/>
      <c r="S6703" s="32" t="n"/>
      <c r="T6703" s="32" t="n"/>
      <c r="V6703" t="inlineStr">
        <is>
          <t>062sg</t>
        </is>
      </c>
      <c r="Z6703" t="inlineStr">
        <is>
          <t>Oliver Chau ((N/A) C)</t>
        </is>
      </c>
    </row>
    <row r="6704">
      <c r="A6704" t="inlineStr">
        <is>
          <t>Oliver Cooper</t>
        </is>
      </c>
      <c r="B6704" t="inlineStr">
        <is>
          <t>COL</t>
        </is>
      </c>
      <c r="C6704" t="inlineStr">
        <is>
          <t>C</t>
        </is>
      </c>
      <c r="D6704" t="inlineStr">
        <is>
          <t>F</t>
        </is>
      </c>
      <c r="E6704" t="n">
        <v>31</v>
      </c>
      <c r="F6704" t="inlineStr">
        <is>
          <t>FA</t>
        </is>
      </c>
      <c r="G6704" t="inlineStr">
        <is>
          <t>FA</t>
        </is>
      </c>
      <c r="H6704" s="30" t="n">
        <v>1</v>
      </c>
      <c r="I6704" s="31" t="n">
        <v>0</v>
      </c>
      <c r="J6704" s="31" t="n"/>
      <c r="K6704" s="31" t="n">
        <v>0</v>
      </c>
      <c r="L6704" s="32" t="n"/>
      <c r="M6704" s="31" t="n">
        <v>0</v>
      </c>
      <c r="N6704" s="31" t="n">
        <v>0</v>
      </c>
      <c r="O6704" s="31" t="n"/>
      <c r="P6704" s="31" t="n"/>
      <c r="Q6704" s="31" t="n">
        <v>0</v>
      </c>
      <c r="R6704" s="31" t="n"/>
      <c r="S6704" s="32" t="n"/>
      <c r="T6704" s="32" t="n"/>
      <c r="V6704" t="inlineStr">
        <is>
          <t>03kir</t>
        </is>
      </c>
      <c r="X6704" t="n">
        <v>6628</v>
      </c>
      <c r="Z6704" t="inlineStr">
        <is>
          <t>Oliver Cooper (COL C)</t>
        </is>
      </c>
    </row>
    <row r="6705">
      <c r="A6705" t="inlineStr">
        <is>
          <t>Oliver Dejbjerg Larsen</t>
        </is>
      </c>
      <c r="B6705" t="inlineStr">
        <is>
          <t>(N/A)</t>
        </is>
      </c>
      <c r="C6705" t="inlineStr">
        <is>
          <t>LW</t>
        </is>
      </c>
      <c r="D6705" t="inlineStr">
        <is>
          <t>F</t>
        </is>
      </c>
      <c r="E6705" t="n">
        <v>19</v>
      </c>
      <c r="F6705" t="inlineStr">
        <is>
          <t>FA</t>
        </is>
      </c>
      <c r="G6705" t="inlineStr">
        <is>
          <t>FA</t>
        </is>
      </c>
      <c r="H6705" s="30" t="n">
        <v>1</v>
      </c>
      <c r="I6705" s="31" t="n">
        <v>0</v>
      </c>
      <c r="J6705" s="31" t="n"/>
      <c r="K6705" s="31" t="n">
        <v>0</v>
      </c>
      <c r="L6705" s="32" t="n"/>
      <c r="M6705" s="31" t="n">
        <v>0</v>
      </c>
      <c r="N6705" s="31" t="n">
        <v>0</v>
      </c>
      <c r="O6705" s="31" t="n"/>
      <c r="P6705" s="31" t="n"/>
      <c r="Q6705" s="31" t="n">
        <v>0</v>
      </c>
      <c r="R6705" s="31" t="n"/>
      <c r="S6705" s="32" t="n"/>
      <c r="T6705" s="32" t="n"/>
      <c r="V6705" t="inlineStr">
        <is>
          <t>078c9</t>
        </is>
      </c>
      <c r="Z6705" t="inlineStr">
        <is>
          <t>Oliver Dejbjerg Larsen ((N/A) LW)</t>
        </is>
      </c>
    </row>
    <row r="6706">
      <c r="A6706" t="inlineStr">
        <is>
          <t>Oliver Felixson</t>
        </is>
      </c>
      <c r="B6706" t="inlineStr">
        <is>
          <t>(N/A)</t>
        </is>
      </c>
      <c r="C6706" t="inlineStr">
        <is>
          <t>D</t>
        </is>
      </c>
      <c r="D6706" t="inlineStr">
        <is>
          <t>D</t>
        </is>
      </c>
      <c r="E6706" t="n">
        <v>28</v>
      </c>
      <c r="F6706" t="inlineStr">
        <is>
          <t>FA</t>
        </is>
      </c>
      <c r="G6706" t="inlineStr">
        <is>
          <t>FA</t>
        </is>
      </c>
      <c r="H6706" s="30" t="n">
        <v>1</v>
      </c>
      <c r="I6706" s="31" t="n">
        <v>0</v>
      </c>
      <c r="J6706" s="31" t="n"/>
      <c r="K6706" s="31" t="n">
        <v>0</v>
      </c>
      <c r="L6706" s="32" t="n"/>
      <c r="M6706" s="31" t="n">
        <v>0</v>
      </c>
      <c r="N6706" s="31" t="n">
        <v>0</v>
      </c>
      <c r="O6706" s="31" t="n"/>
      <c r="P6706" s="31" t="n"/>
      <c r="Q6706" s="31" t="n">
        <v>0</v>
      </c>
      <c r="R6706" s="31" t="n"/>
      <c r="S6706" s="32" t="n"/>
      <c r="T6706" s="32" t="n"/>
      <c r="V6706" t="inlineStr">
        <is>
          <t>0484p</t>
        </is>
      </c>
      <c r="X6706" t="n">
        <v>7340</v>
      </c>
      <c r="Z6706" t="inlineStr">
        <is>
          <t>Oliver Felixson ((N/A) D)</t>
        </is>
      </c>
    </row>
    <row r="6707">
      <c r="A6707" t="inlineStr">
        <is>
          <t>Oliver Gabriel</t>
        </is>
      </c>
      <c r="B6707" t="inlineStr">
        <is>
          <t>(N/A)</t>
        </is>
      </c>
      <c r="C6707" t="inlineStr">
        <is>
          <t>LW</t>
        </is>
      </c>
      <c r="D6707" t="inlineStr">
        <is>
          <t>F</t>
        </is>
      </c>
      <c r="E6707" t="n">
        <v>35</v>
      </c>
      <c r="F6707" t="inlineStr">
        <is>
          <t>FA</t>
        </is>
      </c>
      <c r="G6707" t="inlineStr">
        <is>
          <t>FA</t>
        </is>
      </c>
      <c r="H6707" s="30" t="n">
        <v>1</v>
      </c>
      <c r="I6707" s="31" t="n">
        <v>0</v>
      </c>
      <c r="J6707" s="31" t="n"/>
      <c r="K6707" s="31" t="n">
        <v>0</v>
      </c>
      <c r="L6707" s="32" t="n"/>
      <c r="M6707" s="31" t="n">
        <v>0</v>
      </c>
      <c r="N6707" s="31" t="n">
        <v>0</v>
      </c>
      <c r="O6707" s="31" t="n"/>
      <c r="P6707" s="31" t="n"/>
      <c r="Q6707" s="31" t="n">
        <v>0</v>
      </c>
      <c r="R6707" s="31" t="n"/>
      <c r="S6707" s="32" t="n"/>
      <c r="T6707" s="32" t="n"/>
      <c r="V6707" t="inlineStr">
        <is>
          <t>023op</t>
        </is>
      </c>
      <c r="W6707" t="n">
        <v>3616</v>
      </c>
      <c r="X6707" t="n">
        <v>5212</v>
      </c>
      <c r="Z6707" t="inlineStr">
        <is>
          <t>Oliver Gabriel ((N/A) LW)</t>
        </is>
      </c>
    </row>
    <row r="6708">
      <c r="A6708" t="inlineStr">
        <is>
          <t>Oliver Joakim Larsen</t>
        </is>
      </c>
      <c r="B6708" t="inlineStr">
        <is>
          <t>(N/A)</t>
        </is>
      </c>
      <c r="C6708" t="inlineStr">
        <is>
          <t>D</t>
        </is>
      </c>
      <c r="D6708" t="inlineStr">
        <is>
          <t>D</t>
        </is>
      </c>
      <c r="E6708" t="n">
        <v>27</v>
      </c>
      <c r="F6708" t="inlineStr">
        <is>
          <t>FA</t>
        </is>
      </c>
      <c r="G6708" t="inlineStr">
        <is>
          <t>FA</t>
        </is>
      </c>
      <c r="H6708" s="30" t="n">
        <v>1</v>
      </c>
      <c r="I6708" s="31" t="n">
        <v>0</v>
      </c>
      <c r="J6708" s="31" t="n"/>
      <c r="K6708" s="31" t="n">
        <v>0</v>
      </c>
      <c r="L6708" s="32" t="n"/>
      <c r="M6708" s="31" t="n">
        <v>0</v>
      </c>
      <c r="N6708" s="31" t="n">
        <v>0</v>
      </c>
      <c r="O6708" s="31" t="n"/>
      <c r="P6708" s="31" t="n"/>
      <c r="Q6708" s="31" t="n">
        <v>0</v>
      </c>
      <c r="R6708" s="31" t="n"/>
      <c r="S6708" s="32" t="n"/>
      <c r="T6708" s="32" t="n"/>
      <c r="V6708" t="inlineStr">
        <is>
          <t>05ykj</t>
        </is>
      </c>
      <c r="Z6708" t="inlineStr">
        <is>
          <t>Oliver Joakim Larsen ((N/A) D)</t>
        </is>
      </c>
    </row>
    <row r="6709">
      <c r="A6709" t="inlineStr">
        <is>
          <t>Oliver Johansson</t>
        </is>
      </c>
      <c r="B6709" t="inlineStr">
        <is>
          <t>OTT</t>
        </is>
      </c>
      <c r="C6709" t="inlineStr">
        <is>
          <t>C</t>
        </is>
      </c>
      <c r="D6709" t="inlineStr">
        <is>
          <t>F</t>
        </is>
      </c>
      <c r="E6709" t="n">
        <v>23</v>
      </c>
      <c r="F6709" t="inlineStr">
        <is>
          <t>FA</t>
        </is>
      </c>
      <c r="G6709" t="inlineStr">
        <is>
          <t>FA</t>
        </is>
      </c>
      <c r="H6709" s="30" t="n">
        <v>1</v>
      </c>
      <c r="I6709" s="31" t="n">
        <v>0</v>
      </c>
      <c r="J6709" s="31" t="n"/>
      <c r="K6709" s="31" t="n">
        <v>0</v>
      </c>
      <c r="L6709" s="32" t="n"/>
      <c r="M6709" s="31" t="n">
        <v>0</v>
      </c>
      <c r="N6709" s="31" t="n">
        <v>0</v>
      </c>
      <c r="O6709" s="31" t="n"/>
      <c r="P6709" s="31" t="n"/>
      <c r="Q6709" s="31" t="n">
        <v>0</v>
      </c>
      <c r="R6709" s="31" t="n"/>
      <c r="S6709" s="32" t="n"/>
      <c r="T6709" s="32" t="n"/>
      <c r="V6709" t="inlineStr">
        <is>
          <t>05uev</t>
        </is>
      </c>
      <c r="W6709" t="n">
        <v>6562</v>
      </c>
      <c r="Y6709" t="inlineStr">
        <is>
          <t>a1fcda8b-3d9d-40ec-95e9-445e22ab3352</t>
        </is>
      </c>
      <c r="Z6709" t="inlineStr">
        <is>
          <t>Oliver Johansson (OTT C)</t>
        </is>
      </c>
    </row>
    <row r="6710">
      <c r="A6710" t="inlineStr">
        <is>
          <t>Oliver Kylington</t>
        </is>
      </c>
      <c r="B6710" t="inlineStr">
        <is>
          <t>(N/A)</t>
        </is>
      </c>
      <c r="C6710" t="inlineStr">
        <is>
          <t>D</t>
        </is>
      </c>
      <c r="D6710" t="inlineStr">
        <is>
          <t>D</t>
        </is>
      </c>
      <c r="E6710" t="n">
        <v>29</v>
      </c>
      <c r="F6710" t="inlineStr">
        <is>
          <t>FA</t>
        </is>
      </c>
      <c r="G6710" t="inlineStr">
        <is>
          <t>FA</t>
        </is>
      </c>
      <c r="H6710" s="30" t="n">
        <v>1</v>
      </c>
      <c r="I6710" s="31" t="n">
        <v>0</v>
      </c>
      <c r="J6710" s="31" t="n"/>
      <c r="K6710" s="31" t="n">
        <v>0</v>
      </c>
      <c r="L6710" s="32" t="n"/>
      <c r="M6710" s="31" t="n">
        <v>0</v>
      </c>
      <c r="N6710" s="31" t="n">
        <v>0</v>
      </c>
      <c r="O6710" s="31" t="n"/>
      <c r="P6710" s="31" t="n"/>
      <c r="Q6710" s="31" t="n">
        <v>0</v>
      </c>
      <c r="R6710" s="31" t="n"/>
      <c r="S6710" s="32" t="n"/>
      <c r="T6710" s="32" t="n"/>
      <c r="V6710" t="inlineStr">
        <is>
          <t>03jvq</t>
        </is>
      </c>
      <c r="W6710" t="n">
        <v>4882</v>
      </c>
      <c r="X6710" t="n">
        <v>6802</v>
      </c>
      <c r="Y6710" t="inlineStr">
        <is>
          <t>bbea6f9a-bd8e-4c26-a77b-8f87d60777a4</t>
        </is>
      </c>
      <c r="Z6710" t="inlineStr">
        <is>
          <t>Oliver Kylington ((N/A) D)</t>
        </is>
      </c>
    </row>
    <row r="6711">
      <c r="A6711" t="inlineStr">
        <is>
          <t>Oliver Lauridsen</t>
        </is>
      </c>
      <c r="B6711" t="inlineStr">
        <is>
          <t>(N/A)</t>
        </is>
      </c>
      <c r="C6711" t="inlineStr">
        <is>
          <t>D</t>
        </is>
      </c>
      <c r="D6711" t="inlineStr">
        <is>
          <t>D</t>
        </is>
      </c>
      <c r="E6711" t="n">
        <v>37</v>
      </c>
      <c r="F6711" t="inlineStr">
        <is>
          <t>FA</t>
        </is>
      </c>
      <c r="G6711" t="inlineStr">
        <is>
          <t>FA</t>
        </is>
      </c>
      <c r="H6711" s="30" t="n">
        <v>1</v>
      </c>
      <c r="I6711" s="31" t="n">
        <v>0</v>
      </c>
      <c r="J6711" s="31" t="n"/>
      <c r="K6711" s="31" t="n">
        <v>0</v>
      </c>
      <c r="L6711" s="32" t="n"/>
      <c r="M6711" s="31" t="n">
        <v>0</v>
      </c>
      <c r="N6711" s="31" t="n">
        <v>0</v>
      </c>
      <c r="O6711" s="31" t="n"/>
      <c r="P6711" s="31" t="n"/>
      <c r="Q6711" s="31" t="n">
        <v>0</v>
      </c>
      <c r="R6711" s="31" t="n"/>
      <c r="S6711" s="32" t="n"/>
      <c r="T6711" s="32" t="n"/>
      <c r="V6711" t="inlineStr">
        <is>
          <t>025z8</t>
        </is>
      </c>
      <c r="W6711" t="n">
        <v>4108</v>
      </c>
      <c r="X6711" t="n">
        <v>5264</v>
      </c>
      <c r="Z6711" t="inlineStr">
        <is>
          <t>Oliver Lauridsen ((N/A) D)</t>
        </is>
      </c>
    </row>
    <row r="6712">
      <c r="A6712" t="inlineStr">
        <is>
          <t>Oliver Moberg</t>
        </is>
      </c>
      <c r="B6712" t="inlineStr">
        <is>
          <t>(N/A)</t>
        </is>
      </c>
      <c r="C6712" t="inlineStr">
        <is>
          <t>RW</t>
        </is>
      </c>
      <c r="D6712" t="inlineStr">
        <is>
          <t>F</t>
        </is>
      </c>
      <c r="E6712" t="n">
        <v>23</v>
      </c>
      <c r="F6712" t="inlineStr">
        <is>
          <t>FA</t>
        </is>
      </c>
      <c r="G6712" t="inlineStr">
        <is>
          <t>FA</t>
        </is>
      </c>
      <c r="H6712" s="30" t="n">
        <v>1</v>
      </c>
      <c r="I6712" s="31" t="n">
        <v>0</v>
      </c>
      <c r="J6712" s="31" t="n"/>
      <c r="K6712" s="31" t="n">
        <v>0</v>
      </c>
      <c r="L6712" s="32" t="n"/>
      <c r="M6712" s="31" t="n">
        <v>0</v>
      </c>
      <c r="N6712" s="31" t="n">
        <v>0</v>
      </c>
      <c r="O6712" s="31" t="n"/>
      <c r="P6712" s="31" t="n"/>
      <c r="Q6712" s="31" t="n">
        <v>0</v>
      </c>
      <c r="R6712" s="31" t="n"/>
      <c r="S6712" s="32" t="n"/>
      <c r="T6712" s="32" t="n"/>
      <c r="V6712" t="inlineStr">
        <is>
          <t>05unn</t>
        </is>
      </c>
      <c r="Z6712" t="inlineStr">
        <is>
          <t>Oliver Moberg ((N/A) RW)</t>
        </is>
      </c>
    </row>
    <row r="6713">
      <c r="A6713" t="inlineStr">
        <is>
          <t>Oliver Okuliar</t>
        </is>
      </c>
      <c r="B6713" t="inlineStr">
        <is>
          <t>PIT</t>
        </is>
      </c>
      <c r="C6713" t="inlineStr">
        <is>
          <t>LW</t>
        </is>
      </c>
      <c r="D6713" t="inlineStr">
        <is>
          <t>F</t>
        </is>
      </c>
      <c r="E6713" t="n">
        <v>26</v>
      </c>
      <c r="F6713" t="inlineStr">
        <is>
          <t>FA</t>
        </is>
      </c>
      <c r="G6713" t="inlineStr">
        <is>
          <t>FA</t>
        </is>
      </c>
      <c r="H6713" s="30" t="n">
        <v>850000</v>
      </c>
      <c r="I6713" s="31" t="n">
        <v>0</v>
      </c>
      <c r="J6713" s="31" t="n"/>
      <c r="K6713" s="31" t="n">
        <v>0</v>
      </c>
      <c r="L6713" s="32" t="n"/>
      <c r="M6713" s="31" t="n">
        <v>0</v>
      </c>
      <c r="N6713" s="31" t="n">
        <v>0</v>
      </c>
      <c r="O6713" s="31" t="n"/>
      <c r="P6713" s="31" t="n"/>
      <c r="Q6713" s="31" t="n">
        <v>0</v>
      </c>
      <c r="R6713" s="31" t="n"/>
      <c r="S6713" s="32" t="n"/>
      <c r="T6713" s="32" t="n"/>
      <c r="V6713" t="inlineStr">
        <is>
          <t>04r6a</t>
        </is>
      </c>
      <c r="W6713" t="n">
        <v>5775</v>
      </c>
      <c r="Y6713" t="inlineStr">
        <is>
          <t>48d1d41b-450f-4427-9432-fecfcc8a0915</t>
        </is>
      </c>
      <c r="Z6713" t="inlineStr">
        <is>
          <t>Oliver Okuliar (PIT LW)</t>
        </is>
      </c>
    </row>
    <row r="6714">
      <c r="A6714" t="inlineStr">
        <is>
          <t>Oliver Peer</t>
        </is>
      </c>
      <c r="B6714" t="inlineStr">
        <is>
          <t>(N/A)</t>
        </is>
      </c>
      <c r="C6714" t="inlineStr">
        <is>
          <t>C</t>
        </is>
      </c>
      <c r="D6714" t="inlineStr">
        <is>
          <t>F</t>
        </is>
      </c>
      <c r="E6714" t="n">
        <v>23</v>
      </c>
      <c r="F6714" t="inlineStr">
        <is>
          <t>FA</t>
        </is>
      </c>
      <c r="G6714" t="inlineStr">
        <is>
          <t>FA</t>
        </is>
      </c>
      <c r="H6714" s="30" t="n">
        <v>1</v>
      </c>
      <c r="I6714" s="31" t="n">
        <v>0</v>
      </c>
      <c r="J6714" s="31" t="n"/>
      <c r="K6714" s="31" t="n">
        <v>0</v>
      </c>
      <c r="L6714" s="32" t="n"/>
      <c r="M6714" s="31" t="n">
        <v>0</v>
      </c>
      <c r="N6714" s="31" t="n">
        <v>0</v>
      </c>
      <c r="O6714" s="31" t="n"/>
      <c r="P6714" s="31" t="n"/>
      <c r="Q6714" s="31" t="n">
        <v>0</v>
      </c>
      <c r="R6714" s="31" t="n"/>
      <c r="S6714" s="32" t="n"/>
      <c r="T6714" s="32" t="n"/>
      <c r="V6714" t="inlineStr">
        <is>
          <t>06h97</t>
        </is>
      </c>
      <c r="Y6714" t="inlineStr">
        <is>
          <t>b25630a4-9faf-4056-8a22-36f89efb44fa</t>
        </is>
      </c>
      <c r="Z6714" t="inlineStr">
        <is>
          <t>Oliver Peer ((N/A) C)</t>
        </is>
      </c>
    </row>
    <row r="6715">
      <c r="A6715" t="inlineStr">
        <is>
          <t>Oliver Setzinger</t>
        </is>
      </c>
      <c r="B6715" t="inlineStr">
        <is>
          <t>(N/A)</t>
        </is>
      </c>
      <c r="C6715" t="inlineStr">
        <is>
          <t>LW</t>
        </is>
      </c>
      <c r="D6715" t="inlineStr">
        <is>
          <t>F</t>
        </is>
      </c>
      <c r="E6715" t="n">
        <v>43</v>
      </c>
      <c r="F6715" t="inlineStr">
        <is>
          <t>FA</t>
        </is>
      </c>
      <c r="G6715" t="inlineStr">
        <is>
          <t>FA</t>
        </is>
      </c>
      <c r="H6715" s="30" t="n">
        <v>1</v>
      </c>
      <c r="I6715" s="31" t="n">
        <v>0</v>
      </c>
      <c r="J6715" s="31" t="n"/>
      <c r="K6715" s="31" t="n">
        <v>0</v>
      </c>
      <c r="L6715" s="32" t="n"/>
      <c r="M6715" s="31" t="n">
        <v>0</v>
      </c>
      <c r="N6715" s="31" t="n">
        <v>0</v>
      </c>
      <c r="O6715" s="31" t="n"/>
      <c r="P6715" s="31" t="n"/>
      <c r="Q6715" s="31" t="n">
        <v>0</v>
      </c>
      <c r="R6715" s="31" t="n"/>
      <c r="S6715" s="32" t="n"/>
      <c r="T6715" s="32" t="n"/>
      <c r="V6715" t="inlineStr">
        <is>
          <t>003x0</t>
        </is>
      </c>
      <c r="X6715" t="n">
        <v>4209</v>
      </c>
      <c r="Z6715" t="inlineStr">
        <is>
          <t>Oliver Setzinger ((N/A) LW)</t>
        </is>
      </c>
    </row>
    <row r="6716">
      <c r="A6716" t="inlineStr">
        <is>
          <t>Oliver Suni</t>
        </is>
      </c>
      <c r="B6716" t="inlineStr">
        <is>
          <t>(N/A)</t>
        </is>
      </c>
      <c r="C6716" t="inlineStr">
        <is>
          <t>RW</t>
        </is>
      </c>
      <c r="D6716" t="inlineStr">
        <is>
          <t>F</t>
        </is>
      </c>
      <c r="E6716" t="n">
        <v>24</v>
      </c>
      <c r="F6716" t="inlineStr">
        <is>
          <t>FA</t>
        </is>
      </c>
      <c r="G6716" t="inlineStr">
        <is>
          <t>FA</t>
        </is>
      </c>
      <c r="H6716" s="30" t="n">
        <v>1</v>
      </c>
      <c r="I6716" s="31" t="n">
        <v>0</v>
      </c>
      <c r="J6716" s="31" t="n"/>
      <c r="K6716" s="31" t="n">
        <v>0</v>
      </c>
      <c r="L6716" s="32" t="n"/>
      <c r="M6716" s="31" t="n">
        <v>0</v>
      </c>
      <c r="N6716" s="31" t="n">
        <v>0</v>
      </c>
      <c r="O6716" s="31" t="n"/>
      <c r="P6716" s="31" t="n"/>
      <c r="Q6716" s="31" t="n">
        <v>0</v>
      </c>
      <c r="R6716" s="31" t="n"/>
      <c r="S6716" s="32" t="n"/>
      <c r="T6716" s="32" t="n"/>
      <c r="V6716" t="inlineStr">
        <is>
          <t>05ltu</t>
        </is>
      </c>
      <c r="Z6716" t="inlineStr">
        <is>
          <t>Oliver Suni ((N/A) RW)</t>
        </is>
      </c>
    </row>
    <row r="6717">
      <c r="A6717" t="inlineStr">
        <is>
          <t>Oliver Suvanto</t>
        </is>
      </c>
      <c r="B6717" t="inlineStr">
        <is>
          <t>WSH</t>
        </is>
      </c>
      <c r="C6717" t="inlineStr">
        <is>
          <t>C</t>
        </is>
      </c>
      <c r="D6717" t="inlineStr">
        <is>
          <t>F</t>
        </is>
      </c>
      <c r="E6717" t="n">
        <v>18</v>
      </c>
      <c r="F6717" t="inlineStr">
        <is>
          <t>FA</t>
        </is>
      </c>
      <c r="G6717" t="inlineStr">
        <is>
          <t>FA</t>
        </is>
      </c>
      <c r="H6717" s="30" t="n">
        <v>1</v>
      </c>
      <c r="I6717" s="31" t="n">
        <v>0</v>
      </c>
      <c r="J6717" s="31" t="n"/>
      <c r="K6717" s="31" t="n">
        <v>0</v>
      </c>
      <c r="L6717" s="32" t="n"/>
      <c r="M6717" s="31" t="n">
        <v>0</v>
      </c>
      <c r="N6717" s="31" t="n">
        <v>0</v>
      </c>
      <c r="O6717" s="31" t="n"/>
      <c r="P6717" s="31" t="n"/>
      <c r="Q6717" s="31" t="n">
        <v>0</v>
      </c>
      <c r="R6717" s="31" t="n"/>
      <c r="S6717" s="32" t="n"/>
      <c r="T6717" s="32" t="n"/>
      <c r="V6717" t="inlineStr">
        <is>
          <t>07339</t>
        </is>
      </c>
      <c r="W6717" t="n">
        <v>7667</v>
      </c>
      <c r="Y6717" t="inlineStr">
        <is>
          <t>f75ead10-a8be-4757-ad81-82fe2acb99d7</t>
        </is>
      </c>
      <c r="Z6717" t="inlineStr">
        <is>
          <t>Oliver Suvanto (WSH C)</t>
        </is>
      </c>
    </row>
    <row r="6718">
      <c r="A6718" t="inlineStr">
        <is>
          <t>Oliver Tarnstrom</t>
        </is>
      </c>
      <c r="B6718" t="inlineStr">
        <is>
          <t>(N/A)</t>
        </is>
      </c>
      <c r="C6718" t="inlineStr">
        <is>
          <t>C</t>
        </is>
      </c>
      <c r="D6718" t="inlineStr">
        <is>
          <t>F</t>
        </is>
      </c>
      <c r="E6718" t="n">
        <v>24</v>
      </c>
      <c r="F6718" t="inlineStr">
        <is>
          <t>FA</t>
        </is>
      </c>
      <c r="G6718" t="inlineStr">
        <is>
          <t>FA</t>
        </is>
      </c>
      <c r="H6718" s="30" t="n">
        <v>1</v>
      </c>
      <c r="I6718" s="31" t="n">
        <v>0</v>
      </c>
      <c r="J6718" s="31" t="n"/>
      <c r="K6718" s="31" t="n">
        <v>0</v>
      </c>
      <c r="L6718" s="32" t="n"/>
      <c r="M6718" s="31" t="n">
        <v>0</v>
      </c>
      <c r="N6718" s="31" t="n">
        <v>0</v>
      </c>
      <c r="O6718" s="31" t="n"/>
      <c r="P6718" s="31" t="n"/>
      <c r="Q6718" s="31" t="n">
        <v>0</v>
      </c>
      <c r="R6718" s="31" t="n"/>
      <c r="S6718" s="32" t="n"/>
      <c r="T6718" s="32" t="n"/>
      <c r="V6718" t="inlineStr">
        <is>
          <t>05lug</t>
        </is>
      </c>
      <c r="W6718" t="n">
        <v>6375</v>
      </c>
      <c r="Y6718" t="inlineStr">
        <is>
          <t>4bbaa606-62cd-4c5a-9745-f91b4364bda8</t>
        </is>
      </c>
      <c r="Z6718" t="inlineStr">
        <is>
          <t>Oliver Tarnstrom ((N/A) C)</t>
        </is>
      </c>
    </row>
    <row r="6719">
      <c r="A6719" t="inlineStr">
        <is>
          <t>Oliver Tulk</t>
        </is>
      </c>
      <c r="B6719" t="inlineStr">
        <is>
          <t>(N/A)</t>
        </is>
      </c>
      <c r="C6719" t="inlineStr">
        <is>
          <t>RW</t>
        </is>
      </c>
      <c r="D6719" t="inlineStr">
        <is>
          <t>F</t>
        </is>
      </c>
      <c r="E6719" t="n">
        <v>21</v>
      </c>
      <c r="F6719" t="inlineStr">
        <is>
          <t>FA</t>
        </is>
      </c>
      <c r="G6719" t="inlineStr">
        <is>
          <t>FA</t>
        </is>
      </c>
      <c r="H6719" s="30" t="n">
        <v>1</v>
      </c>
      <c r="I6719" s="31" t="n">
        <v>0</v>
      </c>
      <c r="J6719" s="31" t="n"/>
      <c r="K6719" s="31" t="n">
        <v>0</v>
      </c>
      <c r="L6719" s="32" t="n"/>
      <c r="M6719" s="31" t="n">
        <v>0</v>
      </c>
      <c r="N6719" s="31" t="n">
        <v>0</v>
      </c>
      <c r="O6719" s="31" t="n"/>
      <c r="P6719" s="31" t="n"/>
      <c r="Q6719" s="31" t="n">
        <v>0</v>
      </c>
      <c r="R6719" s="31" t="n"/>
      <c r="S6719" s="32" t="n"/>
      <c r="T6719" s="32" t="n"/>
      <c r="V6719" t="inlineStr">
        <is>
          <t>06c1u</t>
        </is>
      </c>
      <c r="Y6719" t="inlineStr">
        <is>
          <t>cf1d6842-218c-4983-b924-0126d0c189bf</t>
        </is>
      </c>
      <c r="Z6719" t="inlineStr">
        <is>
          <t>Oliver Tulk ((N/A) RW)</t>
        </is>
      </c>
    </row>
    <row r="6720">
      <c r="A6720" t="inlineStr">
        <is>
          <t>Oliver Turner</t>
        </is>
      </c>
      <c r="B6720" t="inlineStr">
        <is>
          <t>(N/A)</t>
        </is>
      </c>
      <c r="C6720" t="inlineStr">
        <is>
          <t>D</t>
        </is>
      </c>
      <c r="D6720" t="inlineStr">
        <is>
          <t>D</t>
        </is>
      </c>
      <c r="E6720" t="n">
        <v>19</v>
      </c>
      <c r="F6720" t="inlineStr">
        <is>
          <t>FA</t>
        </is>
      </c>
      <c r="G6720" t="inlineStr">
        <is>
          <t>FA</t>
        </is>
      </c>
      <c r="H6720" s="30" t="n">
        <v>1</v>
      </c>
      <c r="I6720" s="31" t="n">
        <v>0</v>
      </c>
      <c r="J6720" s="31" t="n"/>
      <c r="K6720" s="31" t="n">
        <v>0</v>
      </c>
      <c r="L6720" s="32" t="n"/>
      <c r="M6720" s="31" t="n">
        <v>0</v>
      </c>
      <c r="N6720" s="31" t="n">
        <v>0</v>
      </c>
      <c r="O6720" s="31" t="n"/>
      <c r="P6720" s="31" t="n"/>
      <c r="Q6720" s="31" t="n">
        <v>0</v>
      </c>
      <c r="R6720" s="31" t="n"/>
      <c r="S6720" s="32" t="n"/>
      <c r="T6720" s="32" t="n"/>
      <c r="V6720" t="inlineStr">
        <is>
          <t>071wv</t>
        </is>
      </c>
      <c r="Z6720" t="inlineStr">
        <is>
          <t>Oliver Turner ((N/A) D)</t>
        </is>
      </c>
    </row>
    <row r="6721">
      <c r="A6721" t="inlineStr">
        <is>
          <t>Oliver Wahlstrom</t>
        </is>
      </c>
      <c r="B6721" t="inlineStr">
        <is>
          <t>(N/A)</t>
        </is>
      </c>
      <c r="C6721" t="inlineStr">
        <is>
          <t>RW</t>
        </is>
      </c>
      <c r="D6721" t="inlineStr">
        <is>
          <t>F</t>
        </is>
      </c>
      <c r="E6721" t="n">
        <v>26</v>
      </c>
      <c r="F6721" t="inlineStr">
        <is>
          <t>FA</t>
        </is>
      </c>
      <c r="G6721" t="inlineStr">
        <is>
          <t>FA</t>
        </is>
      </c>
      <c r="H6721" s="30" t="n">
        <v>1</v>
      </c>
      <c r="I6721" s="31" t="n">
        <v>0</v>
      </c>
      <c r="J6721" s="31" t="n"/>
      <c r="K6721" s="31" t="n">
        <v>0</v>
      </c>
      <c r="L6721" s="32" t="n"/>
      <c r="M6721" s="31" t="n">
        <v>0</v>
      </c>
      <c r="N6721" s="31" t="n">
        <v>0</v>
      </c>
      <c r="O6721" s="31" t="n"/>
      <c r="P6721" s="31" t="n"/>
      <c r="Q6721" s="31" t="n">
        <v>0</v>
      </c>
      <c r="R6721" s="31" t="n"/>
      <c r="S6721" s="32" t="n"/>
      <c r="T6721" s="32" t="n"/>
      <c r="V6721" t="inlineStr">
        <is>
          <t>03w5l</t>
        </is>
      </c>
      <c r="W6721" t="n">
        <v>5692</v>
      </c>
      <c r="X6721" t="n">
        <v>7909</v>
      </c>
      <c r="Y6721" t="inlineStr">
        <is>
          <t>4069a020-de8f-4b34-a005-84b937d95456</t>
        </is>
      </c>
      <c r="Z6721" t="inlineStr">
        <is>
          <t>Oliver Wahlstrom ((N/A) RW)</t>
        </is>
      </c>
    </row>
    <row r="6722">
      <c r="A6722" t="inlineStr">
        <is>
          <t>Olivers Murnieks</t>
        </is>
      </c>
      <c r="B6722" t="inlineStr">
        <is>
          <t>BUF</t>
        </is>
      </c>
      <c r="C6722" t="inlineStr">
        <is>
          <t>C</t>
        </is>
      </c>
      <c r="D6722" t="inlineStr">
        <is>
          <t>F</t>
        </is>
      </c>
      <c r="E6722" t="n">
        <v>18</v>
      </c>
      <c r="F6722" t="inlineStr">
        <is>
          <t>FA</t>
        </is>
      </c>
      <c r="G6722" t="inlineStr">
        <is>
          <t>FA</t>
        </is>
      </c>
      <c r="H6722" s="30" t="n">
        <v>1</v>
      </c>
      <c r="I6722" s="31" t="n">
        <v>0</v>
      </c>
      <c r="J6722" s="31" t="n"/>
      <c r="K6722" s="31" t="n">
        <v>0</v>
      </c>
      <c r="L6722" s="32" t="n"/>
      <c r="M6722" s="31" t="n">
        <v>0</v>
      </c>
      <c r="N6722" s="31" t="n">
        <v>0</v>
      </c>
      <c r="O6722" s="31" t="n"/>
      <c r="P6722" s="31" t="n"/>
      <c r="Q6722" s="31" t="n">
        <v>0</v>
      </c>
      <c r="R6722" s="31" t="n"/>
      <c r="S6722" s="32" t="n"/>
      <c r="T6722" s="32" t="n"/>
      <c r="V6722" t="inlineStr">
        <is>
          <t>072jr</t>
        </is>
      </c>
      <c r="W6722" t="n">
        <v>7750</v>
      </c>
      <c r="Y6722" t="inlineStr">
        <is>
          <t>26814fb4-f5cf-4907-81a0-fcae804f37c2</t>
        </is>
      </c>
      <c r="Z6722" t="inlineStr">
        <is>
          <t>Olivers Murnieks (BUF C)</t>
        </is>
      </c>
    </row>
    <row r="6723">
      <c r="A6723" t="inlineStr">
        <is>
          <t>Olivier Adam</t>
        </is>
      </c>
      <c r="B6723" t="inlineStr">
        <is>
          <t>(N/A)</t>
        </is>
      </c>
      <c r="C6723" t="inlineStr">
        <is>
          <t>G</t>
        </is>
      </c>
      <c r="D6723" t="inlineStr">
        <is>
          <t>G</t>
        </is>
      </c>
      <c r="E6723" t="n">
        <v>24</v>
      </c>
      <c r="F6723" t="inlineStr">
        <is>
          <t>FA</t>
        </is>
      </c>
      <c r="G6723" t="inlineStr">
        <is>
          <t>FA</t>
        </is>
      </c>
      <c r="H6723" s="30" t="n">
        <v>1</v>
      </c>
      <c r="I6723" s="31" t="n">
        <v>0</v>
      </c>
      <c r="J6723" s="31" t="n"/>
      <c r="K6723" s="31" t="n">
        <v>0</v>
      </c>
      <c r="L6723" s="32" t="n"/>
      <c r="M6723" s="31" t="n">
        <v>0</v>
      </c>
      <c r="N6723" s="31" t="n">
        <v>0</v>
      </c>
      <c r="O6723" s="31" t="n"/>
      <c r="P6723" s="31" t="n"/>
      <c r="Q6723" s="31" t="n">
        <v>0</v>
      </c>
      <c r="R6723" s="31" t="n"/>
      <c r="S6723" s="32" t="n"/>
      <c r="T6723" s="32" t="n"/>
      <c r="V6723" t="inlineStr">
        <is>
          <t>05rah</t>
        </is>
      </c>
      <c r="Z6723" t="inlineStr">
        <is>
          <t>Olivier Adam ((N/A) G)</t>
        </is>
      </c>
    </row>
    <row r="6724">
      <c r="A6724" t="inlineStr">
        <is>
          <t>Olivier Archambault</t>
        </is>
      </c>
      <c r="B6724" t="inlineStr">
        <is>
          <t>(N/A)</t>
        </is>
      </c>
      <c r="C6724" t="inlineStr">
        <is>
          <t>LW</t>
        </is>
      </c>
      <c r="D6724" t="inlineStr">
        <is>
          <t>F</t>
        </is>
      </c>
      <c r="E6724" t="n">
        <v>33</v>
      </c>
      <c r="F6724" t="inlineStr">
        <is>
          <t>FA</t>
        </is>
      </c>
      <c r="G6724" t="inlineStr">
        <is>
          <t>FA</t>
        </is>
      </c>
      <c r="H6724" s="30" t="n">
        <v>1</v>
      </c>
      <c r="I6724" s="31" t="n">
        <v>0</v>
      </c>
      <c r="J6724" s="31" t="n"/>
      <c r="K6724" s="31" t="n">
        <v>0</v>
      </c>
      <c r="L6724" s="32" t="n"/>
      <c r="M6724" s="31" t="n">
        <v>0</v>
      </c>
      <c r="N6724" s="31" t="n">
        <v>0</v>
      </c>
      <c r="O6724" s="31" t="n"/>
      <c r="P6724" s="31" t="n"/>
      <c r="Q6724" s="31" t="n">
        <v>0</v>
      </c>
      <c r="R6724" s="31" t="n"/>
      <c r="S6724" s="32" t="n"/>
      <c r="T6724" s="32" t="n"/>
      <c r="V6724" t="inlineStr">
        <is>
          <t>02fq2</t>
        </is>
      </c>
      <c r="X6724" t="n">
        <v>5474</v>
      </c>
      <c r="Z6724" t="inlineStr">
        <is>
          <t>Olivier Archambault ((N/A) LW)</t>
        </is>
      </c>
    </row>
    <row r="6725">
      <c r="A6725" t="inlineStr">
        <is>
          <t>Olivier Fortier</t>
        </is>
      </c>
      <c r="B6725" t="inlineStr">
        <is>
          <t>(N/A)</t>
        </is>
      </c>
      <c r="C6725" t="inlineStr">
        <is>
          <t>C</t>
        </is>
      </c>
      <c r="D6725" t="inlineStr">
        <is>
          <t>F</t>
        </is>
      </c>
      <c r="E6725" t="n">
        <v>37</v>
      </c>
      <c r="F6725" t="inlineStr">
        <is>
          <t>FA</t>
        </is>
      </c>
      <c r="G6725" t="inlineStr">
        <is>
          <t>FA</t>
        </is>
      </c>
      <c r="H6725" s="30" t="n">
        <v>1</v>
      </c>
      <c r="I6725" s="31" t="n">
        <v>0</v>
      </c>
      <c r="J6725" s="31" t="n"/>
      <c r="K6725" s="31" t="n">
        <v>0</v>
      </c>
      <c r="L6725" s="32" t="n"/>
      <c r="M6725" s="31" t="n">
        <v>0</v>
      </c>
      <c r="N6725" s="31" t="n">
        <v>0</v>
      </c>
      <c r="O6725" s="31" t="n"/>
      <c r="P6725" s="31" t="n"/>
      <c r="Q6725" s="31" t="n">
        <v>0</v>
      </c>
      <c r="R6725" s="31" t="n"/>
      <c r="S6725" s="32" t="n"/>
      <c r="T6725" s="32" t="n"/>
      <c r="V6725" t="inlineStr">
        <is>
          <t>015x5</t>
        </is>
      </c>
      <c r="W6725" t="n">
        <v>3200</v>
      </c>
      <c r="X6725" t="n">
        <v>4577</v>
      </c>
      <c r="Z6725" t="inlineStr">
        <is>
          <t>Olivier Fortier ((N/A) C)</t>
        </is>
      </c>
    </row>
    <row r="6726">
      <c r="A6726" t="inlineStr">
        <is>
          <t>Olivier Galipeau</t>
        </is>
      </c>
      <c r="B6726" t="inlineStr">
        <is>
          <t>(N/A)</t>
        </is>
      </c>
      <c r="C6726" t="inlineStr">
        <is>
          <t>D</t>
        </is>
      </c>
      <c r="D6726" t="inlineStr">
        <is>
          <t>D</t>
        </is>
      </c>
      <c r="E6726" t="n">
        <v>29</v>
      </c>
      <c r="F6726" t="inlineStr">
        <is>
          <t>FA</t>
        </is>
      </c>
      <c r="G6726" t="inlineStr">
        <is>
          <t>FA</t>
        </is>
      </c>
      <c r="H6726" s="30" t="n">
        <v>1</v>
      </c>
      <c r="I6726" s="31" t="n">
        <v>0</v>
      </c>
      <c r="J6726" s="31" t="n"/>
      <c r="K6726" s="31" t="n">
        <v>0</v>
      </c>
      <c r="L6726" s="32" t="n"/>
      <c r="M6726" s="31" t="n">
        <v>0</v>
      </c>
      <c r="N6726" s="31" t="n">
        <v>0</v>
      </c>
      <c r="O6726" s="31" t="n"/>
      <c r="P6726" s="31" t="n"/>
      <c r="Q6726" s="31" t="n">
        <v>0</v>
      </c>
      <c r="R6726" s="31" t="n"/>
      <c r="S6726" s="32" t="n"/>
      <c r="T6726" s="32" t="n"/>
      <c r="V6726" t="inlineStr">
        <is>
          <t>04muj</t>
        </is>
      </c>
      <c r="W6726" t="n">
        <v>5867</v>
      </c>
      <c r="X6726" t="n">
        <v>8134</v>
      </c>
      <c r="Y6726" t="inlineStr">
        <is>
          <t>c43123dd-26bb-40d1-8e41-8213b0d07aec</t>
        </is>
      </c>
      <c r="Z6726" t="inlineStr">
        <is>
          <t>Olivier Galipeau ((N/A) D)</t>
        </is>
      </c>
    </row>
    <row r="6727">
      <c r="A6727" t="inlineStr">
        <is>
          <t>Olivier Groulx</t>
        </is>
      </c>
      <c r="B6727" t="inlineStr">
        <is>
          <t>(N/A)</t>
        </is>
      </c>
      <c r="C6727" t="inlineStr">
        <is>
          <t>LW</t>
        </is>
      </c>
      <c r="D6727" t="inlineStr">
        <is>
          <t>F</t>
        </is>
      </c>
      <c r="E6727" t="n">
        <v>19</v>
      </c>
      <c r="F6727" t="inlineStr">
        <is>
          <t>FA</t>
        </is>
      </c>
      <c r="G6727" t="inlineStr">
        <is>
          <t>FA</t>
        </is>
      </c>
      <c r="H6727" s="30" t="n">
        <v>1</v>
      </c>
      <c r="I6727" s="31" t="n">
        <v>0</v>
      </c>
      <c r="J6727" s="31" t="n"/>
      <c r="K6727" s="31" t="n">
        <v>0</v>
      </c>
      <c r="L6727" s="32" t="n"/>
      <c r="M6727" s="31" t="n">
        <v>0</v>
      </c>
      <c r="N6727" s="31" t="n">
        <v>0</v>
      </c>
      <c r="O6727" s="31" t="n"/>
      <c r="P6727" s="31" t="n"/>
      <c r="Q6727" s="31" t="n">
        <v>0</v>
      </c>
      <c r="R6727" s="31" t="n"/>
      <c r="S6727" s="32" t="n"/>
      <c r="T6727" s="32" t="n"/>
      <c r="V6727" t="inlineStr">
        <is>
          <t>078bq</t>
        </is>
      </c>
      <c r="Z6727" t="inlineStr">
        <is>
          <t>Olivier Groulx ((N/A) LW)</t>
        </is>
      </c>
    </row>
    <row r="6728">
      <c r="A6728" t="inlineStr">
        <is>
          <t>Olivier Labelle</t>
        </is>
      </c>
      <c r="B6728" t="inlineStr">
        <is>
          <t>(N/A)</t>
        </is>
      </c>
      <c r="C6728" t="inlineStr">
        <is>
          <t>RW</t>
        </is>
      </c>
      <c r="D6728" t="inlineStr">
        <is>
          <t>F</t>
        </is>
      </c>
      <c r="E6728" t="n">
        <v>41</v>
      </c>
      <c r="F6728" t="inlineStr">
        <is>
          <t>FA</t>
        </is>
      </c>
      <c r="G6728" t="inlineStr">
        <is>
          <t>FA</t>
        </is>
      </c>
      <c r="H6728" s="30" t="n">
        <v>1</v>
      </c>
      <c r="I6728" s="31" t="n">
        <v>0</v>
      </c>
      <c r="J6728" s="31" t="n"/>
      <c r="K6728" s="31" t="n">
        <v>0</v>
      </c>
      <c r="L6728" s="32" t="n"/>
      <c r="M6728" s="31" t="n">
        <v>0</v>
      </c>
      <c r="N6728" s="31" t="n">
        <v>0</v>
      </c>
      <c r="O6728" s="31" t="n"/>
      <c r="P6728" s="31" t="n"/>
      <c r="Q6728" s="31" t="n">
        <v>0</v>
      </c>
      <c r="R6728" s="31" t="n"/>
      <c r="S6728" s="32" t="n"/>
      <c r="T6728" s="32" t="n"/>
      <c r="V6728" t="inlineStr">
        <is>
          <t>003zg</t>
        </is>
      </c>
      <c r="X6728" t="n">
        <v>4325</v>
      </c>
      <c r="Z6728" t="inlineStr">
        <is>
          <t>Olivier Labelle ((N/A) RW)</t>
        </is>
      </c>
    </row>
    <row r="6729">
      <c r="A6729" t="inlineStr">
        <is>
          <t>Olivier Latendresse</t>
        </is>
      </c>
      <c r="B6729" t="inlineStr">
        <is>
          <t>(N/A)</t>
        </is>
      </c>
      <c r="C6729" t="inlineStr">
        <is>
          <t>C</t>
        </is>
      </c>
      <c r="D6729" t="inlineStr">
        <is>
          <t>F</t>
        </is>
      </c>
      <c r="E6729" t="n">
        <v>40</v>
      </c>
      <c r="F6729" t="inlineStr">
        <is>
          <t>FA</t>
        </is>
      </c>
      <c r="G6729" t="inlineStr">
        <is>
          <t>FA</t>
        </is>
      </c>
      <c r="H6729" s="30" t="n">
        <v>1</v>
      </c>
      <c r="I6729" s="31" t="n">
        <v>0</v>
      </c>
      <c r="J6729" s="31" t="n"/>
      <c r="K6729" s="31" t="n">
        <v>0</v>
      </c>
      <c r="L6729" s="32" t="n"/>
      <c r="M6729" s="31" t="n">
        <v>0</v>
      </c>
      <c r="N6729" s="31" t="n">
        <v>0</v>
      </c>
      <c r="O6729" s="31" t="n"/>
      <c r="P6729" s="31" t="n"/>
      <c r="Q6729" s="31" t="n">
        <v>0</v>
      </c>
      <c r="R6729" s="31" t="n"/>
      <c r="S6729" s="32" t="n"/>
      <c r="T6729" s="32" t="n"/>
      <c r="V6729" t="inlineStr">
        <is>
          <t>004lh</t>
        </is>
      </c>
      <c r="X6729" t="n">
        <v>3680</v>
      </c>
      <c r="Z6729" t="inlineStr">
        <is>
          <t>Olivier Latendresse ((N/A) C)</t>
        </is>
      </c>
    </row>
    <row r="6730">
      <c r="A6730" t="inlineStr">
        <is>
          <t>Olivier Leblanc</t>
        </is>
      </c>
      <c r="B6730" t="inlineStr">
        <is>
          <t>(N/A)</t>
        </is>
      </c>
      <c r="C6730" t="inlineStr">
        <is>
          <t>D</t>
        </is>
      </c>
      <c r="D6730" t="inlineStr">
        <is>
          <t>D</t>
        </is>
      </c>
      <c r="E6730" t="n">
        <v>30</v>
      </c>
      <c r="F6730" t="inlineStr">
        <is>
          <t>FA</t>
        </is>
      </c>
      <c r="G6730" t="inlineStr">
        <is>
          <t>FA</t>
        </is>
      </c>
      <c r="H6730" s="30" t="n">
        <v>1</v>
      </c>
      <c r="I6730" s="31" t="n">
        <v>0</v>
      </c>
      <c r="J6730" s="31" t="n"/>
      <c r="K6730" s="31" t="n">
        <v>0</v>
      </c>
      <c r="L6730" s="32" t="n"/>
      <c r="M6730" s="31" t="n">
        <v>0</v>
      </c>
      <c r="N6730" s="31" t="n">
        <v>0</v>
      </c>
      <c r="O6730" s="31" t="n"/>
      <c r="P6730" s="31" t="n"/>
      <c r="Q6730" s="31" t="n">
        <v>0</v>
      </c>
      <c r="R6730" s="31" t="n"/>
      <c r="S6730" s="32" t="n"/>
      <c r="T6730" s="32" t="n"/>
      <c r="V6730" t="inlineStr">
        <is>
          <t>03eeh</t>
        </is>
      </c>
      <c r="X6730" t="n">
        <v>6564</v>
      </c>
      <c r="Y6730" t="inlineStr">
        <is>
          <t>2f0f9ba0-0a9d-41d2-8631-d1f2f936bd0d</t>
        </is>
      </c>
      <c r="Z6730" t="inlineStr">
        <is>
          <t>Olivier Leblanc ((N/A) D)</t>
        </is>
      </c>
    </row>
    <row r="6731">
      <c r="A6731" t="inlineStr">
        <is>
          <t>Olivier Magnan</t>
        </is>
      </c>
      <c r="B6731" t="inlineStr">
        <is>
          <t>(N/A)</t>
        </is>
      </c>
      <c r="C6731" t="inlineStr">
        <is>
          <t>D</t>
        </is>
      </c>
      <c r="D6731" t="inlineStr">
        <is>
          <t>D</t>
        </is>
      </c>
      <c r="E6731" t="n">
        <v>40</v>
      </c>
      <c r="F6731" t="inlineStr">
        <is>
          <t>FA</t>
        </is>
      </c>
      <c r="G6731" t="inlineStr">
        <is>
          <t>FA</t>
        </is>
      </c>
      <c r="H6731" s="30" t="n">
        <v>1</v>
      </c>
      <c r="I6731" s="31" t="n">
        <v>0</v>
      </c>
      <c r="J6731" s="31" t="n"/>
      <c r="K6731" s="31" t="n">
        <v>0</v>
      </c>
      <c r="L6731" s="32" t="n"/>
      <c r="M6731" s="31" t="n">
        <v>0</v>
      </c>
      <c r="N6731" s="31" t="n">
        <v>0</v>
      </c>
      <c r="O6731" s="31" t="n"/>
      <c r="P6731" s="31" t="n"/>
      <c r="Q6731" s="31" t="n">
        <v>0</v>
      </c>
      <c r="R6731" s="31" t="n"/>
      <c r="S6731" s="32" t="n"/>
      <c r="T6731" s="32" t="n"/>
      <c r="V6731" t="inlineStr">
        <is>
          <t>003xy</t>
        </is>
      </c>
      <c r="W6731" t="n">
        <v>3635</v>
      </c>
      <c r="X6731" t="n">
        <v>4305</v>
      </c>
      <c r="Z6731" t="inlineStr">
        <is>
          <t>Olivier Magnan ((N/A) D)</t>
        </is>
      </c>
    </row>
    <row r="6732">
      <c r="A6732" t="inlineStr">
        <is>
          <t>Olivier Nadeau</t>
        </is>
      </c>
      <c r="B6732" t="inlineStr">
        <is>
          <t>(N/A)</t>
        </is>
      </c>
      <c r="C6732" t="inlineStr">
        <is>
          <t>RW</t>
        </is>
      </c>
      <c r="D6732" t="inlineStr">
        <is>
          <t>F</t>
        </is>
      </c>
      <c r="E6732" t="n">
        <v>23</v>
      </c>
      <c r="F6732" t="inlineStr">
        <is>
          <t>FA</t>
        </is>
      </c>
      <c r="G6732" t="inlineStr">
        <is>
          <t>FA</t>
        </is>
      </c>
      <c r="H6732" s="30" t="n">
        <v>1</v>
      </c>
      <c r="I6732" s="31" t="n">
        <v>0</v>
      </c>
      <c r="J6732" s="31" t="n"/>
      <c r="K6732" s="31" t="n">
        <v>0</v>
      </c>
      <c r="L6732" s="32" t="n"/>
      <c r="M6732" s="31" t="n">
        <v>0</v>
      </c>
      <c r="N6732" s="31" t="n">
        <v>0</v>
      </c>
      <c r="O6732" s="31" t="n"/>
      <c r="P6732" s="31" t="n"/>
      <c r="Q6732" s="31" t="n">
        <v>0</v>
      </c>
      <c r="R6732" s="31" t="n"/>
      <c r="S6732" s="32" t="n"/>
      <c r="T6732" s="32" t="n"/>
      <c r="V6732" t="inlineStr">
        <is>
          <t>05tar</t>
        </is>
      </c>
      <c r="W6732" t="n">
        <v>6522</v>
      </c>
      <c r="Y6732" t="inlineStr">
        <is>
          <t>791a0dc7-09ad-4ee5-9939-819a35661cc4</t>
        </is>
      </c>
      <c r="Z6732" t="inlineStr">
        <is>
          <t>Olivier Nadeau ((N/A) RW)</t>
        </is>
      </c>
    </row>
    <row r="6733">
      <c r="A6733" t="inlineStr">
        <is>
          <t>Olivier Rodrigue</t>
        </is>
      </c>
      <c r="B6733" t="inlineStr">
        <is>
          <t>TBL</t>
        </is>
      </c>
      <c r="C6733" t="inlineStr">
        <is>
          <t>G</t>
        </is>
      </c>
      <c r="D6733" t="inlineStr">
        <is>
          <t>G</t>
        </is>
      </c>
      <c r="E6733" t="n">
        <v>26</v>
      </c>
      <c r="F6733" t="inlineStr">
        <is>
          <t>FA</t>
        </is>
      </c>
      <c r="G6733" t="inlineStr">
        <is>
          <t>FA</t>
        </is>
      </c>
      <c r="H6733" s="30" t="n">
        <v>850000</v>
      </c>
      <c r="I6733" s="31" t="n">
        <v>0</v>
      </c>
      <c r="J6733" s="31" t="n"/>
      <c r="K6733" s="31" t="n">
        <v>0</v>
      </c>
      <c r="L6733" s="32" t="n"/>
      <c r="M6733" s="31" t="n">
        <v>0</v>
      </c>
      <c r="N6733" s="31" t="n">
        <v>0</v>
      </c>
      <c r="O6733" s="31" t="n"/>
      <c r="P6733" s="31" t="n"/>
      <c r="Q6733" s="31" t="n">
        <v>0</v>
      </c>
      <c r="R6733" s="31" t="n"/>
      <c r="S6733" s="32" t="n"/>
      <c r="T6733" s="32" t="n"/>
      <c r="V6733" t="inlineStr">
        <is>
          <t>04ld1</t>
        </is>
      </c>
      <c r="W6733" t="n">
        <v>5789</v>
      </c>
      <c r="X6733" t="n">
        <v>7960</v>
      </c>
      <c r="Y6733" t="inlineStr">
        <is>
          <t>57d76044-cb6c-422a-ac60-83754697e792</t>
        </is>
      </c>
      <c r="Z6733" t="inlineStr">
        <is>
          <t>Olivier Rodrigue (TBL G)</t>
        </is>
      </c>
    </row>
    <row r="6734">
      <c r="A6734" t="inlineStr">
        <is>
          <t>Olivier Roy</t>
        </is>
      </c>
      <c r="B6734" t="inlineStr">
        <is>
          <t>(N/A)</t>
        </is>
      </c>
      <c r="C6734" t="inlineStr">
        <is>
          <t>G</t>
        </is>
      </c>
      <c r="D6734" t="inlineStr">
        <is>
          <t>G</t>
        </is>
      </c>
      <c r="E6734" t="n">
        <v>35</v>
      </c>
      <c r="F6734" t="inlineStr">
        <is>
          <t>FA</t>
        </is>
      </c>
      <c r="G6734" t="inlineStr">
        <is>
          <t>FA</t>
        </is>
      </c>
      <c r="H6734" s="30" t="n">
        <v>1</v>
      </c>
      <c r="I6734" s="31" t="n">
        <v>0</v>
      </c>
      <c r="J6734" s="31" t="n"/>
      <c r="K6734" s="31" t="n">
        <v>0</v>
      </c>
      <c r="L6734" s="32" t="n"/>
      <c r="M6734" s="31" t="n">
        <v>0</v>
      </c>
      <c r="N6734" s="31" t="n">
        <v>0</v>
      </c>
      <c r="O6734" s="31" t="n"/>
      <c r="P6734" s="31" t="n"/>
      <c r="Q6734" s="31" t="n">
        <v>0</v>
      </c>
      <c r="R6734" s="31" t="n"/>
      <c r="S6734" s="32" t="n"/>
      <c r="T6734" s="32" t="n"/>
      <c r="V6734" t="inlineStr">
        <is>
          <t>01ge8</t>
        </is>
      </c>
      <c r="W6734" t="n">
        <v>3284</v>
      </c>
      <c r="X6734" t="n">
        <v>5287</v>
      </c>
      <c r="Z6734" t="inlineStr">
        <is>
          <t>Olivier Roy ((N/A) G)</t>
        </is>
      </c>
    </row>
    <row r="6735">
      <c r="A6735" t="inlineStr">
        <is>
          <t>Oliwer Kaski</t>
        </is>
      </c>
      <c r="B6735" t="inlineStr">
        <is>
          <t>CAR</t>
        </is>
      </c>
      <c r="C6735" t="inlineStr">
        <is>
          <t>D</t>
        </is>
      </c>
      <c r="D6735" t="inlineStr">
        <is>
          <t>D</t>
        </is>
      </c>
      <c r="E6735" t="n">
        <v>31</v>
      </c>
      <c r="F6735" t="inlineStr">
        <is>
          <t>FA</t>
        </is>
      </c>
      <c r="G6735" t="inlineStr">
        <is>
          <t>FA</t>
        </is>
      </c>
      <c r="H6735" s="30" t="n">
        <v>1</v>
      </c>
      <c r="I6735" s="31" t="n">
        <v>0</v>
      </c>
      <c r="J6735" s="31" t="n"/>
      <c r="K6735" s="31" t="n">
        <v>0</v>
      </c>
      <c r="L6735" s="32" t="n"/>
      <c r="M6735" s="31" t="n">
        <v>0</v>
      </c>
      <c r="N6735" s="31" t="n">
        <v>0</v>
      </c>
      <c r="O6735" s="31" t="n"/>
      <c r="P6735" s="31" t="n"/>
      <c r="Q6735" s="31" t="n">
        <v>0</v>
      </c>
      <c r="R6735" s="31" t="n"/>
      <c r="S6735" s="32" t="n"/>
      <c r="T6735" s="32" t="n"/>
      <c r="V6735" t="inlineStr">
        <is>
          <t>04ymc</t>
        </is>
      </c>
      <c r="W6735" t="n">
        <v>6051</v>
      </c>
      <c r="X6735" t="n">
        <v>8271</v>
      </c>
      <c r="Z6735" t="inlineStr">
        <is>
          <t>Oliwer Kaski (CAR D)</t>
        </is>
      </c>
    </row>
    <row r="6736">
      <c r="A6736" t="inlineStr">
        <is>
          <t>Oliwer Sjostrom</t>
        </is>
      </c>
      <c r="B6736" t="inlineStr">
        <is>
          <t>(N/A)</t>
        </is>
      </c>
      <c r="C6736" t="inlineStr">
        <is>
          <t>D</t>
        </is>
      </c>
      <c r="D6736" t="inlineStr">
        <is>
          <t>D</t>
        </is>
      </c>
      <c r="E6736" t="n">
        <v>19</v>
      </c>
      <c r="F6736" t="inlineStr">
        <is>
          <t>FA</t>
        </is>
      </c>
      <c r="G6736" t="inlineStr">
        <is>
          <t>FA</t>
        </is>
      </c>
      <c r="H6736" s="30" t="n">
        <v>1</v>
      </c>
      <c r="I6736" s="31" t="n">
        <v>0</v>
      </c>
      <c r="J6736" s="31" t="n"/>
      <c r="K6736" s="31" t="n">
        <v>0</v>
      </c>
      <c r="L6736" s="32" t="n"/>
      <c r="M6736" s="31" t="n">
        <v>0</v>
      </c>
      <c r="N6736" s="31" t="n">
        <v>0</v>
      </c>
      <c r="O6736" s="31" t="n"/>
      <c r="P6736" s="31" t="n"/>
      <c r="Q6736" s="31" t="n">
        <v>0</v>
      </c>
      <c r="R6736" s="31" t="n"/>
      <c r="S6736" s="32" t="n"/>
      <c r="T6736" s="32" t="n"/>
      <c r="V6736" t="inlineStr">
        <is>
          <t>072g2</t>
        </is>
      </c>
      <c r="Z6736" t="inlineStr">
        <is>
          <t>Oliwer Sjostrom ((N/A) D)</t>
        </is>
      </c>
    </row>
    <row r="6737">
      <c r="A6737" t="inlineStr">
        <is>
          <t>Olle Alsing</t>
        </is>
      </c>
      <c r="B6737" t="inlineStr">
        <is>
          <t>(N/A)</t>
        </is>
      </c>
      <c r="C6737" t="inlineStr">
        <is>
          <t>D</t>
        </is>
      </c>
      <c r="D6737" t="inlineStr">
        <is>
          <t>D</t>
        </is>
      </c>
      <c r="E6737" t="n">
        <v>30</v>
      </c>
      <c r="F6737" t="inlineStr">
        <is>
          <t>FA</t>
        </is>
      </c>
      <c r="G6737" t="inlineStr">
        <is>
          <t>FA</t>
        </is>
      </c>
      <c r="H6737" s="30" t="n">
        <v>1</v>
      </c>
      <c r="I6737" s="31" t="n">
        <v>0</v>
      </c>
      <c r="J6737" s="31" t="n"/>
      <c r="K6737" s="31" t="n">
        <v>0</v>
      </c>
      <c r="L6737" s="32" t="n"/>
      <c r="M6737" s="31" t="n">
        <v>0</v>
      </c>
      <c r="N6737" s="31" t="n">
        <v>0</v>
      </c>
      <c r="O6737" s="31" t="n"/>
      <c r="P6737" s="31" t="n"/>
      <c r="Q6737" s="31" t="n">
        <v>0</v>
      </c>
      <c r="R6737" s="31" t="n"/>
      <c r="S6737" s="32" t="n"/>
      <c r="T6737" s="32" t="n"/>
      <c r="V6737" t="inlineStr">
        <is>
          <t>050hg</t>
        </is>
      </c>
      <c r="W6737" t="n">
        <v>6064</v>
      </c>
      <c r="X6737" t="n">
        <v>8266</v>
      </c>
      <c r="Y6737" t="inlineStr">
        <is>
          <t>a15904e2-f045-4b26-8a36-96119a92bce7</t>
        </is>
      </c>
      <c r="Z6737" t="inlineStr">
        <is>
          <t>Olle Alsing ((N/A) D)</t>
        </is>
      </c>
    </row>
    <row r="6738">
      <c r="A6738" t="inlineStr">
        <is>
          <t>Olle Eriksson Ek</t>
        </is>
      </c>
      <c r="B6738" t="inlineStr">
        <is>
          <t>(N/A)</t>
        </is>
      </c>
      <c r="C6738" t="inlineStr">
        <is>
          <t>G</t>
        </is>
      </c>
      <c r="D6738" t="inlineStr">
        <is>
          <t>G</t>
        </is>
      </c>
      <c r="E6738" t="n">
        <v>27</v>
      </c>
      <c r="F6738" t="inlineStr">
        <is>
          <t>FA</t>
        </is>
      </c>
      <c r="G6738" t="inlineStr">
        <is>
          <t>FA</t>
        </is>
      </c>
      <c r="H6738" s="30" t="n">
        <v>1</v>
      </c>
      <c r="I6738" s="31" t="n">
        <v>0</v>
      </c>
      <c r="J6738" s="31" t="n"/>
      <c r="K6738" s="31" t="n">
        <v>0</v>
      </c>
      <c r="L6738" s="32" t="n"/>
      <c r="M6738" s="31" t="n">
        <v>0</v>
      </c>
      <c r="N6738" s="31" t="n">
        <v>0</v>
      </c>
      <c r="O6738" s="31" t="n"/>
      <c r="P6738" s="31" t="n"/>
      <c r="Q6738" s="31" t="n">
        <v>0</v>
      </c>
      <c r="R6738" s="31" t="n"/>
      <c r="S6738" s="32" t="n"/>
      <c r="T6738" s="32" t="n"/>
      <c r="V6738" t="inlineStr">
        <is>
          <t>04an2</t>
        </is>
      </c>
      <c r="W6738" t="n">
        <v>5665</v>
      </c>
      <c r="X6738" t="n">
        <v>7668</v>
      </c>
      <c r="Y6738" t="inlineStr">
        <is>
          <t>961b94dd-3d2a-40be-ad48-85abcf0dee01</t>
        </is>
      </c>
      <c r="Z6738" t="inlineStr">
        <is>
          <t>Olle Eriksson Ek ((N/A) G)</t>
        </is>
      </c>
    </row>
    <row r="6739">
      <c r="A6739" t="inlineStr">
        <is>
          <t>Olli Juolevi</t>
        </is>
      </c>
      <c r="B6739" t="inlineStr">
        <is>
          <t>(N/A)</t>
        </is>
      </c>
      <c r="C6739" t="inlineStr">
        <is>
          <t>D</t>
        </is>
      </c>
      <c r="D6739" t="inlineStr">
        <is>
          <t>D</t>
        </is>
      </c>
      <c r="E6739" t="n">
        <v>28</v>
      </c>
      <c r="F6739" t="inlineStr">
        <is>
          <t>FA</t>
        </is>
      </c>
      <c r="G6739" t="inlineStr">
        <is>
          <t>FA</t>
        </is>
      </c>
      <c r="H6739" s="30" t="n">
        <v>1</v>
      </c>
      <c r="I6739" s="31" t="n">
        <v>0</v>
      </c>
      <c r="J6739" s="31" t="n"/>
      <c r="K6739" s="31" t="n">
        <v>0</v>
      </c>
      <c r="L6739" s="32" t="n"/>
      <c r="M6739" s="31" t="n">
        <v>0</v>
      </c>
      <c r="N6739" s="31" t="n">
        <v>0</v>
      </c>
      <c r="O6739" s="31" t="n"/>
      <c r="P6739" s="31" t="n"/>
      <c r="Q6739" s="31" t="n">
        <v>0</v>
      </c>
      <c r="R6739" s="31" t="n"/>
      <c r="S6739" s="32" t="n"/>
      <c r="T6739" s="32" t="n"/>
      <c r="V6739" t="inlineStr">
        <is>
          <t>03yg5</t>
        </is>
      </c>
      <c r="W6739" t="n">
        <v>5131</v>
      </c>
      <c r="X6739" t="n">
        <v>7113</v>
      </c>
      <c r="Y6739" t="inlineStr">
        <is>
          <t>26231a8f-c5a4-4e76-a667-40bebbbddba5</t>
        </is>
      </c>
      <c r="Z6739" t="inlineStr">
        <is>
          <t>Olli Juolevi ((N/A) D)</t>
        </is>
      </c>
    </row>
    <row r="6740">
      <c r="A6740" t="inlineStr">
        <is>
          <t>Olli Kaskinen</t>
        </is>
      </c>
      <c r="B6740" t="inlineStr">
        <is>
          <t>(N/A)</t>
        </is>
      </c>
      <c r="C6740" t="inlineStr">
        <is>
          <t>D</t>
        </is>
      </c>
      <c r="D6740" t="inlineStr">
        <is>
          <t>D</t>
        </is>
      </c>
      <c r="E6740" t="n">
        <v>27</v>
      </c>
      <c r="F6740" t="inlineStr">
        <is>
          <t>FA</t>
        </is>
      </c>
      <c r="G6740" t="inlineStr">
        <is>
          <t>FA</t>
        </is>
      </c>
      <c r="H6740" s="30" t="n">
        <v>1</v>
      </c>
      <c r="I6740" s="31" t="n">
        <v>0</v>
      </c>
      <c r="J6740" s="31" t="n"/>
      <c r="K6740" s="31" t="n">
        <v>0</v>
      </c>
      <c r="L6740" s="32" t="n"/>
      <c r="M6740" s="31" t="n">
        <v>0</v>
      </c>
      <c r="N6740" s="31" t="n">
        <v>0</v>
      </c>
      <c r="O6740" s="31" t="n"/>
      <c r="P6740" s="31" t="n"/>
      <c r="Q6740" s="31" t="n">
        <v>0</v>
      </c>
      <c r="R6740" s="31" t="n"/>
      <c r="S6740" s="32" t="n"/>
      <c r="T6740" s="32" t="n"/>
      <c r="V6740" t="inlineStr">
        <is>
          <t>05o68</t>
        </is>
      </c>
      <c r="Z6740" t="inlineStr">
        <is>
          <t>Olli Kaskinen ((N/A) D)</t>
        </is>
      </c>
    </row>
    <row r="6741">
      <c r="A6741" t="inlineStr">
        <is>
          <t>Olli Palola</t>
        </is>
      </c>
      <c r="B6741" t="inlineStr">
        <is>
          <t>(N/A)</t>
        </is>
      </c>
      <c r="C6741" t="inlineStr">
        <is>
          <t>LW</t>
        </is>
      </c>
      <c r="D6741" t="inlineStr">
        <is>
          <t>F</t>
        </is>
      </c>
      <c r="E6741" t="n">
        <v>38</v>
      </c>
      <c r="F6741" t="inlineStr">
        <is>
          <t>FA</t>
        </is>
      </c>
      <c r="G6741" t="inlineStr">
        <is>
          <t>FA</t>
        </is>
      </c>
      <c r="H6741" s="30" t="n">
        <v>1</v>
      </c>
      <c r="I6741" s="31" t="n">
        <v>0</v>
      </c>
      <c r="J6741" s="31" t="n"/>
      <c r="K6741" s="31" t="n">
        <v>0</v>
      </c>
      <c r="L6741" s="32" t="n"/>
      <c r="M6741" s="31" t="n">
        <v>0</v>
      </c>
      <c r="N6741" s="31" t="n">
        <v>0</v>
      </c>
      <c r="O6741" s="31" t="n"/>
      <c r="P6741" s="31" t="n"/>
      <c r="Q6741" s="31" t="n">
        <v>0</v>
      </c>
      <c r="R6741" s="31" t="n"/>
      <c r="S6741" s="32" t="n"/>
      <c r="T6741" s="32" t="n"/>
      <c r="V6741" t="inlineStr">
        <is>
          <t>03d0o</t>
        </is>
      </c>
      <c r="Z6741" t="inlineStr">
        <is>
          <t>Olli Palola ((N/A) LW)</t>
        </is>
      </c>
    </row>
    <row r="6742">
      <c r="A6742" t="inlineStr">
        <is>
          <t>Ollie Josephson</t>
        </is>
      </c>
      <c r="B6742" t="inlineStr">
        <is>
          <t>SEA</t>
        </is>
      </c>
      <c r="C6742" t="inlineStr">
        <is>
          <t>LW</t>
        </is>
      </c>
      <c r="D6742" t="inlineStr">
        <is>
          <t>F</t>
        </is>
      </c>
      <c r="E6742" t="n">
        <v>20</v>
      </c>
      <c r="F6742" t="inlineStr">
        <is>
          <t>FA</t>
        </is>
      </c>
      <c r="G6742" t="inlineStr">
        <is>
          <t>FA</t>
        </is>
      </c>
      <c r="H6742" s="30" t="n">
        <v>1</v>
      </c>
      <c r="I6742" s="31" t="n">
        <v>0</v>
      </c>
      <c r="J6742" s="31" t="n"/>
      <c r="K6742" s="31" t="n">
        <v>0</v>
      </c>
      <c r="L6742" s="32" t="n"/>
      <c r="M6742" s="31" t="n">
        <v>0</v>
      </c>
      <c r="N6742" s="31" t="n">
        <v>0</v>
      </c>
      <c r="O6742" s="31" t="n"/>
      <c r="P6742" s="31" t="n"/>
      <c r="Q6742" s="31" t="n">
        <v>0</v>
      </c>
      <c r="R6742" s="31" t="n"/>
      <c r="S6742" s="32" t="n"/>
      <c r="T6742" s="32" t="n"/>
      <c r="V6742" t="inlineStr">
        <is>
          <t>06mcf</t>
        </is>
      </c>
      <c r="Y6742" t="inlineStr">
        <is>
          <t>839325cf-d56c-4c10-932c-5e8059023514</t>
        </is>
      </c>
      <c r="Z6742" t="inlineStr">
        <is>
          <t>Ollie Josephson (SEA LW)</t>
        </is>
      </c>
    </row>
    <row r="6743">
      <c r="A6743" t="inlineStr">
        <is>
          <t>Olof Glifford</t>
        </is>
      </c>
      <c r="B6743" t="inlineStr">
        <is>
          <t>FLA</t>
        </is>
      </c>
      <c r="C6743" t="inlineStr">
        <is>
          <t>G</t>
        </is>
      </c>
      <c r="D6743" t="inlineStr">
        <is>
          <t>G</t>
        </is>
      </c>
      <c r="E6743" t="n">
        <v>21</v>
      </c>
      <c r="F6743" t="inlineStr">
        <is>
          <t>FA</t>
        </is>
      </c>
      <c r="G6743" t="inlineStr">
        <is>
          <t>FA</t>
        </is>
      </c>
      <c r="H6743" s="30" t="n">
        <v>1</v>
      </c>
      <c r="I6743" s="31" t="n">
        <v>0</v>
      </c>
      <c r="J6743" s="31" t="n"/>
      <c r="K6743" s="31" t="n">
        <v>0</v>
      </c>
      <c r="L6743" s="32" t="n"/>
      <c r="M6743" s="31" t="n">
        <v>0</v>
      </c>
      <c r="N6743" s="31" t="n">
        <v>0</v>
      </c>
      <c r="O6743" s="31" t="n"/>
      <c r="P6743" s="31" t="n"/>
      <c r="Q6743" s="31" t="n">
        <v>0</v>
      </c>
      <c r="R6743" s="31" t="n"/>
      <c r="S6743" s="32" t="n"/>
      <c r="T6743" s="32" t="n"/>
      <c r="V6743" t="inlineStr">
        <is>
          <t>06clr</t>
        </is>
      </c>
      <c r="Y6743" t="inlineStr">
        <is>
          <t>9cc00aa1-6422-4b98-af46-f5446c1e1300</t>
        </is>
      </c>
      <c r="Z6743" t="inlineStr">
        <is>
          <t>Olof Glifford (FLA G)</t>
        </is>
      </c>
    </row>
    <row r="6744">
      <c r="A6744" t="inlineStr">
        <is>
          <t>Olof Lindbom</t>
        </is>
      </c>
      <c r="B6744" t="inlineStr">
        <is>
          <t>(N/A)</t>
        </is>
      </c>
      <c r="C6744" t="inlineStr">
        <is>
          <t>G</t>
        </is>
      </c>
      <c r="D6744" t="inlineStr">
        <is>
          <t>G</t>
        </is>
      </c>
      <c r="E6744" t="n">
        <v>26</v>
      </c>
      <c r="F6744" t="inlineStr">
        <is>
          <t>FA</t>
        </is>
      </c>
      <c r="G6744" t="inlineStr">
        <is>
          <t>FA</t>
        </is>
      </c>
      <c r="H6744" s="30" t="n">
        <v>1</v>
      </c>
      <c r="I6744" s="31" t="n">
        <v>0</v>
      </c>
      <c r="J6744" s="31" t="n"/>
      <c r="K6744" s="31" t="n">
        <v>0</v>
      </c>
      <c r="L6744" s="32" t="n"/>
      <c r="M6744" s="31" t="n">
        <v>0</v>
      </c>
      <c r="N6744" s="31" t="n">
        <v>0</v>
      </c>
      <c r="O6744" s="31" t="n"/>
      <c r="P6744" s="31" t="n"/>
      <c r="Q6744" s="31" t="n">
        <v>0</v>
      </c>
      <c r="R6744" s="31" t="n"/>
      <c r="S6744" s="32" t="n"/>
      <c r="T6744" s="32" t="n"/>
      <c r="V6744" t="inlineStr">
        <is>
          <t>04qxz</t>
        </is>
      </c>
      <c r="W6744" t="n">
        <v>5795</v>
      </c>
      <c r="Y6744" t="inlineStr">
        <is>
          <t>53c7d7d2-a554-4fca-bc1e-30e12930b940</t>
        </is>
      </c>
      <c r="Z6744" t="inlineStr">
        <is>
          <t>Olof Lindbom ((N/A) G)</t>
        </is>
      </c>
    </row>
    <row r="6745">
      <c r="A6745" t="inlineStr">
        <is>
          <t>Ondrej Becher</t>
        </is>
      </c>
      <c r="B6745" t="inlineStr">
        <is>
          <t>DET</t>
        </is>
      </c>
      <c r="C6745" t="inlineStr">
        <is>
          <t>C</t>
        </is>
      </c>
      <c r="D6745" t="inlineStr">
        <is>
          <t>F</t>
        </is>
      </c>
      <c r="E6745" t="n">
        <v>22</v>
      </c>
      <c r="F6745" t="inlineStr">
        <is>
          <t>FA</t>
        </is>
      </c>
      <c r="G6745" t="inlineStr">
        <is>
          <t>FA</t>
        </is>
      </c>
      <c r="H6745" s="30" t="n">
        <v>865000</v>
      </c>
      <c r="I6745" s="31" t="n">
        <v>0</v>
      </c>
      <c r="J6745" s="31" t="n"/>
      <c r="K6745" s="31" t="n">
        <v>0</v>
      </c>
      <c r="L6745" s="32" t="n"/>
      <c r="M6745" s="31" t="n">
        <v>0</v>
      </c>
      <c r="N6745" s="31" t="n">
        <v>0</v>
      </c>
      <c r="O6745" s="31" t="n"/>
      <c r="P6745" s="31" t="n"/>
      <c r="Q6745" s="31" t="n">
        <v>0</v>
      </c>
      <c r="R6745" s="31" t="n"/>
      <c r="S6745" s="32" t="n"/>
      <c r="T6745" s="32" t="n"/>
      <c r="V6745" t="inlineStr">
        <is>
          <t>061js</t>
        </is>
      </c>
      <c r="W6745" t="n">
        <v>7249</v>
      </c>
      <c r="Y6745" t="inlineStr">
        <is>
          <t>7a723056-988d-40c5-839f-7704662fed50</t>
        </is>
      </c>
      <c r="Z6745" t="inlineStr">
        <is>
          <t>Ondrej Becher (DET C)</t>
        </is>
      </c>
    </row>
    <row r="6746">
      <c r="A6746" t="inlineStr">
        <is>
          <t>Ondrej Buchtela</t>
        </is>
      </c>
      <c r="B6746" t="inlineStr">
        <is>
          <t>(N/A)</t>
        </is>
      </c>
      <c r="C6746" t="inlineStr">
        <is>
          <t>D</t>
        </is>
      </c>
      <c r="D6746" t="inlineStr">
        <is>
          <t>D</t>
        </is>
      </c>
      <c r="E6746" t="n">
        <v>26</v>
      </c>
      <c r="F6746" t="inlineStr">
        <is>
          <t>FA</t>
        </is>
      </c>
      <c r="G6746" t="inlineStr">
        <is>
          <t>FA</t>
        </is>
      </c>
      <c r="H6746" s="30" t="n">
        <v>1</v>
      </c>
      <c r="I6746" s="31" t="n">
        <v>0</v>
      </c>
      <c r="J6746" s="31" t="n"/>
      <c r="K6746" s="31" t="n">
        <v>0</v>
      </c>
      <c r="L6746" s="32" t="n"/>
      <c r="M6746" s="31" t="n">
        <v>0</v>
      </c>
      <c r="N6746" s="31" t="n">
        <v>0</v>
      </c>
      <c r="O6746" s="31" t="n"/>
      <c r="P6746" s="31" t="n"/>
      <c r="Q6746" s="31" t="n">
        <v>0</v>
      </c>
      <c r="R6746" s="31" t="n"/>
      <c r="S6746" s="32" t="n"/>
      <c r="T6746" s="32" t="n"/>
      <c r="V6746" t="inlineStr">
        <is>
          <t>04r6c</t>
        </is>
      </c>
      <c r="Z6746" t="inlineStr">
        <is>
          <t>Ondrej Buchtela ((N/A) D)</t>
        </is>
      </c>
    </row>
    <row r="6747">
      <c r="A6747" t="inlineStr">
        <is>
          <t>Ondrej Fiala</t>
        </is>
      </c>
      <c r="B6747" t="inlineStr">
        <is>
          <t>MIN</t>
        </is>
      </c>
      <c r="C6747" t="inlineStr">
        <is>
          <t>C</t>
        </is>
      </c>
      <c r="D6747" t="inlineStr">
        <is>
          <t>F</t>
        </is>
      </c>
      <c r="E6747" t="n">
        <v>38</v>
      </c>
      <c r="F6747" t="inlineStr">
        <is>
          <t>FA</t>
        </is>
      </c>
      <c r="G6747" t="inlineStr">
        <is>
          <t>FA</t>
        </is>
      </c>
      <c r="H6747" s="30" t="n">
        <v>1</v>
      </c>
      <c r="I6747" s="31" t="n">
        <v>0</v>
      </c>
      <c r="J6747" s="31" t="n"/>
      <c r="K6747" s="31" t="n">
        <v>0</v>
      </c>
      <c r="L6747" s="32" t="n"/>
      <c r="M6747" s="31" t="n">
        <v>0</v>
      </c>
      <c r="N6747" s="31" t="n">
        <v>0</v>
      </c>
      <c r="O6747" s="31" t="n"/>
      <c r="P6747" s="31" t="n"/>
      <c r="Q6747" s="31" t="n">
        <v>0</v>
      </c>
      <c r="R6747" s="31" t="n"/>
      <c r="S6747" s="32" t="n"/>
      <c r="T6747" s="32" t="n"/>
      <c r="V6747" t="inlineStr">
        <is>
          <t>01n7s</t>
        </is>
      </c>
      <c r="W6747" t="n">
        <v>2570</v>
      </c>
      <c r="Z6747" t="inlineStr">
        <is>
          <t>Ondrej Fiala (MIN C)</t>
        </is>
      </c>
    </row>
    <row r="6748">
      <c r="A6748" t="inlineStr">
        <is>
          <t>Ondrej Kachyna</t>
        </is>
      </c>
      <c r="B6748" t="inlineStr">
        <is>
          <t>(N/A)</t>
        </is>
      </c>
      <c r="C6748" t="inlineStr">
        <is>
          <t>D</t>
        </is>
      </c>
      <c r="D6748" t="inlineStr">
        <is>
          <t>D</t>
        </is>
      </c>
      <c r="E6748" t="n">
        <v>28</v>
      </c>
      <c r="F6748" t="inlineStr">
        <is>
          <t>FA</t>
        </is>
      </c>
      <c r="G6748" t="inlineStr">
        <is>
          <t>FA</t>
        </is>
      </c>
      <c r="H6748" s="30" t="n">
        <v>1</v>
      </c>
      <c r="I6748" s="31" t="n">
        <v>0</v>
      </c>
      <c r="J6748" s="31" t="n"/>
      <c r="K6748" s="31" t="n">
        <v>0</v>
      </c>
      <c r="L6748" s="32" t="n"/>
      <c r="M6748" s="31" t="n">
        <v>0</v>
      </c>
      <c r="N6748" s="31" t="n">
        <v>0</v>
      </c>
      <c r="O6748" s="31" t="n"/>
      <c r="P6748" s="31" t="n"/>
      <c r="Q6748" s="31" t="n">
        <v>0</v>
      </c>
      <c r="R6748" s="31" t="n"/>
      <c r="S6748" s="32" t="n"/>
      <c r="T6748" s="32" t="n"/>
      <c r="V6748" t="inlineStr">
        <is>
          <t>045zb</t>
        </is>
      </c>
      <c r="Z6748" t="inlineStr">
        <is>
          <t>Ondrej Kachyna ((N/A) D)</t>
        </is>
      </c>
    </row>
    <row r="6749">
      <c r="A6749" t="inlineStr">
        <is>
          <t>Ondrej Kase</t>
        </is>
      </c>
      <c r="B6749" t="inlineStr">
        <is>
          <t>(N/A)</t>
        </is>
      </c>
      <c r="C6749" t="inlineStr">
        <is>
          <t>RW</t>
        </is>
      </c>
      <c r="D6749" t="inlineStr">
        <is>
          <t>F</t>
        </is>
      </c>
      <c r="E6749" t="n">
        <v>30</v>
      </c>
      <c r="F6749" t="inlineStr">
        <is>
          <t>FA</t>
        </is>
      </c>
      <c r="G6749" t="inlineStr">
        <is>
          <t>FA</t>
        </is>
      </c>
      <c r="H6749" s="30" t="n">
        <v>1</v>
      </c>
      <c r="I6749" s="31" t="n">
        <v>0</v>
      </c>
      <c r="J6749" s="31" t="n"/>
      <c r="K6749" s="31" t="n">
        <v>0</v>
      </c>
      <c r="L6749" s="32" t="n"/>
      <c r="M6749" s="31" t="n">
        <v>0</v>
      </c>
      <c r="N6749" s="31" t="n">
        <v>0</v>
      </c>
      <c r="O6749" s="31" t="n"/>
      <c r="P6749" s="31" t="n"/>
      <c r="Q6749" s="31" t="n">
        <v>0</v>
      </c>
      <c r="R6749" s="31" t="n"/>
      <c r="S6749" s="32" t="n"/>
      <c r="T6749" s="32" t="n"/>
      <c r="V6749" t="inlineStr">
        <is>
          <t>03eem</t>
        </is>
      </c>
      <c r="W6749" t="n">
        <v>4891</v>
      </c>
      <c r="X6749" t="n">
        <v>6571</v>
      </c>
      <c r="Y6749" t="inlineStr">
        <is>
          <t>f552a1d2-17b1-41ab-8f07-8a3ce59e4a9b</t>
        </is>
      </c>
      <c r="Z6749" t="inlineStr">
        <is>
          <t>Ondrej Kase ((N/A) RW)</t>
        </is>
      </c>
    </row>
    <row r="6750">
      <c r="A6750" t="inlineStr">
        <is>
          <t>Ondrej Kos</t>
        </is>
      </c>
      <c r="B6750" t="inlineStr">
        <is>
          <t>STL</t>
        </is>
      </c>
      <c r="C6750" t="inlineStr">
        <is>
          <t>LW</t>
        </is>
      </c>
      <c r="D6750" t="inlineStr">
        <is>
          <t>F</t>
        </is>
      </c>
      <c r="E6750" t="n">
        <v>20</v>
      </c>
      <c r="F6750" t="inlineStr">
        <is>
          <t>FA</t>
        </is>
      </c>
      <c r="G6750" t="inlineStr">
        <is>
          <t>FA</t>
        </is>
      </c>
      <c r="H6750" s="30" t="n">
        <v>1</v>
      </c>
      <c r="I6750" s="31" t="n">
        <v>0</v>
      </c>
      <c r="J6750" s="31" t="n"/>
      <c r="K6750" s="31" t="n">
        <v>0</v>
      </c>
      <c r="L6750" s="32" t="n"/>
      <c r="M6750" s="31" t="n">
        <v>0</v>
      </c>
      <c r="N6750" s="31" t="n">
        <v>0</v>
      </c>
      <c r="O6750" s="31" t="n"/>
      <c r="P6750" s="31" t="n"/>
      <c r="Q6750" s="31" t="n">
        <v>0</v>
      </c>
      <c r="R6750" s="31" t="n"/>
      <c r="S6750" s="32" t="n"/>
      <c r="T6750" s="32" t="n"/>
      <c r="V6750" t="inlineStr">
        <is>
          <t>06mmv</t>
        </is>
      </c>
      <c r="Y6750" t="inlineStr">
        <is>
          <t>645a1489-377b-4af1-9614-5ec568f7799f</t>
        </is>
      </c>
      <c r="Z6750" t="inlineStr">
        <is>
          <t>Ondrej Kos (STL LW)</t>
        </is>
      </c>
    </row>
    <row r="6751">
      <c r="A6751" t="inlineStr">
        <is>
          <t>Ondrej Molnar</t>
        </is>
      </c>
      <c r="B6751" t="inlineStr">
        <is>
          <t>(N/A)</t>
        </is>
      </c>
      <c r="C6751" t="inlineStr">
        <is>
          <t>LW</t>
        </is>
      </c>
      <c r="D6751" t="inlineStr">
        <is>
          <t>F</t>
        </is>
      </c>
      <c r="E6751" t="n">
        <v>21</v>
      </c>
      <c r="F6751" t="inlineStr">
        <is>
          <t>FA</t>
        </is>
      </c>
      <c r="G6751" t="inlineStr">
        <is>
          <t>FA</t>
        </is>
      </c>
      <c r="H6751" s="30" t="n">
        <v>1</v>
      </c>
      <c r="I6751" s="31" t="n">
        <v>0</v>
      </c>
      <c r="J6751" s="31" t="n"/>
      <c r="K6751" s="31" t="n">
        <v>0</v>
      </c>
      <c r="L6751" s="32" t="n"/>
      <c r="M6751" s="31" t="n">
        <v>0</v>
      </c>
      <c r="N6751" s="31" t="n">
        <v>0</v>
      </c>
      <c r="O6751" s="31" t="n"/>
      <c r="P6751" s="31" t="n"/>
      <c r="Q6751" s="31" t="n">
        <v>0</v>
      </c>
      <c r="R6751" s="31" t="n"/>
      <c r="S6751" s="32" t="n"/>
      <c r="T6751" s="32" t="n"/>
      <c r="V6751" t="inlineStr">
        <is>
          <t>0644i</t>
        </is>
      </c>
      <c r="Z6751" t="inlineStr">
        <is>
          <t>Ondrej Molnar ((N/A) LW)</t>
        </is>
      </c>
    </row>
    <row r="6752">
      <c r="A6752" t="inlineStr">
        <is>
          <t>Ondrej Najman</t>
        </is>
      </c>
      <c r="B6752" t="inlineStr">
        <is>
          <t>(N/A)</t>
        </is>
      </c>
      <c r="C6752" t="inlineStr">
        <is>
          <t>C</t>
        </is>
      </c>
      <c r="D6752" t="inlineStr">
        <is>
          <t>F</t>
        </is>
      </c>
      <c r="E6752" t="n">
        <v>28</v>
      </c>
      <c r="F6752" t="inlineStr">
        <is>
          <t>FA</t>
        </is>
      </c>
      <c r="G6752" t="inlineStr">
        <is>
          <t>FA</t>
        </is>
      </c>
      <c r="H6752" s="30" t="n">
        <v>1</v>
      </c>
      <c r="I6752" s="31" t="n">
        <v>0</v>
      </c>
      <c r="J6752" s="31" t="n"/>
      <c r="K6752" s="31" t="n">
        <v>0</v>
      </c>
      <c r="L6752" s="32" t="n"/>
      <c r="M6752" s="31" t="n">
        <v>0</v>
      </c>
      <c r="N6752" s="31" t="n">
        <v>0</v>
      </c>
      <c r="O6752" s="31" t="n"/>
      <c r="P6752" s="31" t="n"/>
      <c r="Q6752" s="31" t="n">
        <v>0</v>
      </c>
      <c r="R6752" s="31" t="n"/>
      <c r="S6752" s="32" t="n"/>
      <c r="T6752" s="32" t="n"/>
      <c r="V6752" t="inlineStr">
        <is>
          <t>0440j</t>
        </is>
      </c>
      <c r="Z6752" t="inlineStr">
        <is>
          <t>Ondrej Najman ((N/A) C)</t>
        </is>
      </c>
    </row>
    <row r="6753">
      <c r="A6753" t="inlineStr">
        <is>
          <t>Ondrej Pavel</t>
        </is>
      </c>
      <c r="B6753" t="inlineStr">
        <is>
          <t>NSH</t>
        </is>
      </c>
      <c r="C6753" t="inlineStr">
        <is>
          <t>C</t>
        </is>
      </c>
      <c r="D6753" t="inlineStr">
        <is>
          <t>F</t>
        </is>
      </c>
      <c r="E6753" t="n">
        <v>26</v>
      </c>
      <c r="F6753" t="inlineStr">
        <is>
          <t>T</t>
        </is>
      </c>
      <c r="G6753" t="inlineStr">
        <is>
          <t>Aznfungus</t>
        </is>
      </c>
      <c r="H6753" s="30" t="n">
        <v>1</v>
      </c>
      <c r="I6753" s="31" t="n">
        <v>0</v>
      </c>
      <c r="J6753" s="31" t="n"/>
      <c r="K6753" s="31" t="n">
        <v>0</v>
      </c>
      <c r="L6753" s="32" t="n"/>
      <c r="M6753" s="31" t="n">
        <v>0</v>
      </c>
      <c r="N6753" s="31" t="n">
        <v>0</v>
      </c>
      <c r="O6753" s="31" t="n"/>
      <c r="P6753" s="31" t="n"/>
      <c r="Q6753" s="31" t="n">
        <v>0</v>
      </c>
      <c r="R6753" s="31" t="n"/>
      <c r="S6753" s="32" t="n"/>
      <c r="T6753" s="32" t="n"/>
      <c r="V6753" t="inlineStr">
        <is>
          <t>06avp</t>
        </is>
      </c>
      <c r="W6753" t="n">
        <v>6885</v>
      </c>
      <c r="Y6753" t="inlineStr">
        <is>
          <t>ee4089e8-8cdd-474c-9caf-0dd8ca0887a4</t>
        </is>
      </c>
      <c r="Z6753" t="inlineStr">
        <is>
          <t>Ondrej Pavel (NSH C)</t>
        </is>
      </c>
    </row>
    <row r="6754">
      <c r="A6754" t="inlineStr">
        <is>
          <t>Ondrej Psenicka</t>
        </is>
      </c>
      <c r="B6754" t="inlineStr">
        <is>
          <t>(N/A)</t>
        </is>
      </c>
      <c r="C6754" t="inlineStr">
        <is>
          <t>RW</t>
        </is>
      </c>
      <c r="D6754" t="inlineStr">
        <is>
          <t>F</t>
        </is>
      </c>
      <c r="E6754" t="n">
        <v>25</v>
      </c>
      <c r="F6754" t="inlineStr">
        <is>
          <t>FA</t>
        </is>
      </c>
      <c r="G6754" t="inlineStr">
        <is>
          <t>FA</t>
        </is>
      </c>
      <c r="H6754" s="30" t="n">
        <v>1</v>
      </c>
      <c r="I6754" s="31" t="n">
        <v>0</v>
      </c>
      <c r="J6754" s="31" t="n"/>
      <c r="K6754" s="31" t="n">
        <v>0</v>
      </c>
      <c r="L6754" s="32" t="n"/>
      <c r="M6754" s="31" t="n">
        <v>0</v>
      </c>
      <c r="N6754" s="31" t="n">
        <v>0</v>
      </c>
      <c r="O6754" s="31" t="n"/>
      <c r="P6754" s="31" t="n"/>
      <c r="Q6754" s="31" t="n">
        <v>0</v>
      </c>
      <c r="R6754" s="31" t="n"/>
      <c r="S6754" s="32" t="n"/>
      <c r="T6754" s="32" t="n"/>
      <c r="V6754" t="inlineStr">
        <is>
          <t>051x5</t>
        </is>
      </c>
      <c r="Z6754" t="inlineStr">
        <is>
          <t>Ondrej Psenicka ((N/A) RW)</t>
        </is>
      </c>
    </row>
    <row r="6755">
      <c r="A6755" t="inlineStr">
        <is>
          <t>Ondrej Roman</t>
        </is>
      </c>
      <c r="B6755" t="inlineStr">
        <is>
          <t>(N/A)</t>
        </is>
      </c>
      <c r="C6755" t="inlineStr">
        <is>
          <t>LW</t>
        </is>
      </c>
      <c r="D6755" t="inlineStr">
        <is>
          <t>F</t>
        </is>
      </c>
      <c r="E6755" t="n">
        <v>37</v>
      </c>
      <c r="F6755" t="inlineStr">
        <is>
          <t>FA</t>
        </is>
      </c>
      <c r="G6755" t="inlineStr">
        <is>
          <t>FA</t>
        </is>
      </c>
      <c r="H6755" s="30" t="n">
        <v>1</v>
      </c>
      <c r="I6755" s="31" t="n">
        <v>0</v>
      </c>
      <c r="J6755" s="31" t="n"/>
      <c r="K6755" s="31" t="n">
        <v>0</v>
      </c>
      <c r="L6755" s="32" t="n"/>
      <c r="M6755" s="31" t="n">
        <v>0</v>
      </c>
      <c r="N6755" s="31" t="n">
        <v>0</v>
      </c>
      <c r="O6755" s="31" t="n"/>
      <c r="P6755" s="31" t="n"/>
      <c r="Q6755" s="31" t="n">
        <v>0</v>
      </c>
      <c r="R6755" s="31" t="n"/>
      <c r="S6755" s="32" t="n"/>
      <c r="T6755" s="32" t="n"/>
      <c r="V6755" t="inlineStr">
        <is>
          <t>01n89</t>
        </is>
      </c>
      <c r="X6755" t="n">
        <v>4822</v>
      </c>
      <c r="Z6755" t="inlineStr">
        <is>
          <t>Ondrej Roman ((N/A) LW)</t>
        </is>
      </c>
    </row>
    <row r="6756">
      <c r="A6756" t="inlineStr">
        <is>
          <t>Ondrej Ruml</t>
        </is>
      </c>
      <c r="B6756" t="inlineStr">
        <is>
          <t>COL</t>
        </is>
      </c>
      <c r="C6756" t="inlineStr">
        <is>
          <t>D</t>
        </is>
      </c>
      <c r="D6756" t="inlineStr">
        <is>
          <t>D</t>
        </is>
      </c>
      <c r="E6756" t="n">
        <v>18</v>
      </c>
      <c r="F6756" t="inlineStr">
        <is>
          <t>FA</t>
        </is>
      </c>
      <c r="G6756" t="inlineStr">
        <is>
          <t>FA</t>
        </is>
      </c>
      <c r="H6756" s="30" t="n">
        <v>1</v>
      </c>
      <c r="I6756" s="31" t="n">
        <v>0</v>
      </c>
      <c r="J6756" s="31" t="n"/>
      <c r="K6756" s="31" t="n">
        <v>0</v>
      </c>
      <c r="L6756" s="32" t="n"/>
      <c r="M6756" s="31" t="n">
        <v>0</v>
      </c>
      <c r="N6756" s="31" t="n">
        <v>0</v>
      </c>
      <c r="O6756" s="31" t="n"/>
      <c r="P6756" s="31" t="n"/>
      <c r="Q6756" s="31" t="n">
        <v>0</v>
      </c>
      <c r="R6756" s="31" t="n"/>
      <c r="S6756" s="32" t="n"/>
      <c r="T6756" s="32" t="n"/>
      <c r="V6756" t="inlineStr">
        <is>
          <t>076xw</t>
        </is>
      </c>
      <c r="Y6756" t="inlineStr">
        <is>
          <t>9bc406cd-8e53-460c-ae30-1de7e139808b</t>
        </is>
      </c>
      <c r="Z6756" t="inlineStr">
        <is>
          <t>Ondrej Ruml (COL D)</t>
        </is>
      </c>
    </row>
    <row r="6757">
      <c r="A6757" t="inlineStr">
        <is>
          <t>Ondrej Stebetak</t>
        </is>
      </c>
      <c r="B6757" t="inlineStr">
        <is>
          <t>(N/A)</t>
        </is>
      </c>
      <c r="C6757" t="inlineStr">
        <is>
          <t>G</t>
        </is>
      </c>
      <c r="D6757" t="inlineStr">
        <is>
          <t>G</t>
        </is>
      </c>
      <c r="E6757" t="n">
        <v>19</v>
      </c>
      <c r="F6757" t="inlineStr">
        <is>
          <t>FA</t>
        </is>
      </c>
      <c r="G6757" t="inlineStr">
        <is>
          <t>FA</t>
        </is>
      </c>
      <c r="H6757" s="30" t="n">
        <v>1</v>
      </c>
      <c r="I6757" s="31" t="n">
        <v>0</v>
      </c>
      <c r="J6757" s="31" t="n"/>
      <c r="K6757" s="31" t="n">
        <v>0</v>
      </c>
      <c r="L6757" s="32" t="n"/>
      <c r="M6757" s="31" t="n">
        <v>0</v>
      </c>
      <c r="N6757" s="31" t="n">
        <v>0</v>
      </c>
      <c r="O6757" s="31" t="n"/>
      <c r="P6757" s="31" t="n"/>
      <c r="Q6757" s="31" t="n">
        <v>0</v>
      </c>
      <c r="R6757" s="31" t="n"/>
      <c r="S6757" s="32" t="n"/>
      <c r="T6757" s="32" t="n"/>
      <c r="V6757" t="inlineStr">
        <is>
          <t>06taj</t>
        </is>
      </c>
      <c r="Z6757" t="inlineStr">
        <is>
          <t>Ondrej Stebetak ((N/A) G)</t>
        </is>
      </c>
    </row>
    <row r="6758">
      <c r="A6758" t="inlineStr">
        <is>
          <t>Ondrej Vala</t>
        </is>
      </c>
      <c r="B6758" t="inlineStr">
        <is>
          <t>DAL</t>
        </is>
      </c>
      <c r="C6758" t="inlineStr">
        <is>
          <t>D</t>
        </is>
      </c>
      <c r="D6758" t="inlineStr">
        <is>
          <t>D</t>
        </is>
      </c>
      <c r="E6758" t="n">
        <v>28</v>
      </c>
      <c r="F6758" t="inlineStr">
        <is>
          <t>FA</t>
        </is>
      </c>
      <c r="G6758" t="inlineStr">
        <is>
          <t>FA</t>
        </is>
      </c>
      <c r="H6758" s="30" t="n">
        <v>1</v>
      </c>
      <c r="I6758" s="31" t="n">
        <v>0</v>
      </c>
      <c r="J6758" s="31" t="n"/>
      <c r="K6758" s="31" t="n">
        <v>0</v>
      </c>
      <c r="L6758" s="32" t="n"/>
      <c r="M6758" s="31" t="n">
        <v>0</v>
      </c>
      <c r="N6758" s="31" t="n">
        <v>0</v>
      </c>
      <c r="O6758" s="31" t="n"/>
      <c r="P6758" s="31" t="n"/>
      <c r="Q6758" s="31" t="n">
        <v>0</v>
      </c>
      <c r="R6758" s="31" t="n"/>
      <c r="S6758" s="32" t="n"/>
      <c r="T6758" s="32" t="n"/>
      <c r="V6758" t="inlineStr">
        <is>
          <t>043r6</t>
        </is>
      </c>
      <c r="W6758" t="n">
        <v>5309</v>
      </c>
      <c r="X6758" t="n">
        <v>7464</v>
      </c>
      <c r="Z6758" t="inlineStr">
        <is>
          <t>Ondrej Vala (DAL D)</t>
        </is>
      </c>
    </row>
    <row r="6759">
      <c r="A6759" t="inlineStr">
        <is>
          <t>Onni Leppanen</t>
        </is>
      </c>
      <c r="B6759" t="inlineStr">
        <is>
          <t>(N/A)</t>
        </is>
      </c>
      <c r="C6759" t="inlineStr">
        <is>
          <t>RW</t>
        </is>
      </c>
      <c r="D6759" t="inlineStr">
        <is>
          <t>F</t>
        </is>
      </c>
      <c r="E6759" t="n">
        <v>22</v>
      </c>
      <c r="F6759" t="inlineStr">
        <is>
          <t>FA</t>
        </is>
      </c>
      <c r="G6759" t="inlineStr">
        <is>
          <t>FA</t>
        </is>
      </c>
      <c r="H6759" s="30" t="n">
        <v>1</v>
      </c>
      <c r="I6759" s="31" t="n">
        <v>0</v>
      </c>
      <c r="J6759" s="31" t="n"/>
      <c r="K6759" s="31" t="n">
        <v>0</v>
      </c>
      <c r="L6759" s="32" t="n"/>
      <c r="M6759" s="31" t="n">
        <v>0</v>
      </c>
      <c r="N6759" s="31" t="n">
        <v>0</v>
      </c>
      <c r="O6759" s="31" t="n"/>
      <c r="P6759" s="31" t="n"/>
      <c r="Q6759" s="31" t="n">
        <v>0</v>
      </c>
      <c r="R6759" s="31" t="n"/>
      <c r="S6759" s="32" t="n"/>
      <c r="T6759" s="32" t="n"/>
      <c r="V6759" t="inlineStr">
        <is>
          <t>06r66</t>
        </is>
      </c>
      <c r="Z6759" t="inlineStr">
        <is>
          <t>Onni Leppanen ((N/A) RW)</t>
        </is>
      </c>
    </row>
    <row r="6760">
      <c r="A6760" t="inlineStr">
        <is>
          <t>Oscar Alsenfelt</t>
        </is>
      </c>
      <c r="B6760" t="inlineStr">
        <is>
          <t>(N/A)</t>
        </is>
      </c>
      <c r="C6760" t="inlineStr">
        <is>
          <t>G</t>
        </is>
      </c>
      <c r="D6760" t="inlineStr">
        <is>
          <t>G</t>
        </is>
      </c>
      <c r="E6760" t="n">
        <v>39</v>
      </c>
      <c r="F6760" t="inlineStr">
        <is>
          <t>FA</t>
        </is>
      </c>
      <c r="G6760" t="inlineStr">
        <is>
          <t>FA</t>
        </is>
      </c>
      <c r="H6760" s="30" t="n">
        <v>1</v>
      </c>
      <c r="I6760" s="31" t="n">
        <v>0</v>
      </c>
      <c r="J6760" s="31" t="n"/>
      <c r="K6760" s="31" t="n">
        <v>0</v>
      </c>
      <c r="L6760" s="32" t="n"/>
      <c r="M6760" s="31" t="n">
        <v>0</v>
      </c>
      <c r="N6760" s="31" t="n">
        <v>0</v>
      </c>
      <c r="O6760" s="31" t="n"/>
      <c r="P6760" s="31" t="n"/>
      <c r="Q6760" s="31" t="n">
        <v>0</v>
      </c>
      <c r="R6760" s="31" t="n"/>
      <c r="S6760" s="32" t="n"/>
      <c r="T6760" s="32" t="n"/>
      <c r="V6760" t="inlineStr">
        <is>
          <t>03bds</t>
        </is>
      </c>
      <c r="Z6760" t="inlineStr">
        <is>
          <t>Oscar Alsenfelt ((N/A) G)</t>
        </is>
      </c>
    </row>
    <row r="6761">
      <c r="A6761" t="inlineStr">
        <is>
          <t>Oscar Dansk</t>
        </is>
      </c>
      <c r="B6761" t="inlineStr">
        <is>
          <t>(N/A)</t>
        </is>
      </c>
      <c r="C6761" t="inlineStr">
        <is>
          <t>G</t>
        </is>
      </c>
      <c r="D6761" t="inlineStr">
        <is>
          <t>G</t>
        </is>
      </c>
      <c r="E6761" t="n">
        <v>32</v>
      </c>
      <c r="F6761" t="inlineStr">
        <is>
          <t>FA</t>
        </is>
      </c>
      <c r="G6761" t="inlineStr">
        <is>
          <t>FA</t>
        </is>
      </c>
      <c r="H6761" s="30" t="n">
        <v>1</v>
      </c>
      <c r="I6761" s="31" t="n">
        <v>0</v>
      </c>
      <c r="J6761" s="31" t="n"/>
      <c r="K6761" s="31" t="n">
        <v>0</v>
      </c>
      <c r="L6761" s="32" t="n"/>
      <c r="M6761" s="31" t="n">
        <v>0</v>
      </c>
      <c r="N6761" s="31" t="n">
        <v>0</v>
      </c>
      <c r="O6761" s="31" t="n"/>
      <c r="P6761" s="31" t="n"/>
      <c r="Q6761" s="31" t="n">
        <v>0</v>
      </c>
      <c r="R6761" s="31" t="n"/>
      <c r="S6761" s="32" t="n"/>
      <c r="T6761" s="32" t="n"/>
      <c r="V6761" t="inlineStr">
        <is>
          <t>02jxl</t>
        </is>
      </c>
      <c r="W6761" t="n">
        <v>4012</v>
      </c>
      <c r="X6761" t="n">
        <v>5720</v>
      </c>
      <c r="Y6761" t="inlineStr">
        <is>
          <t>b618a7fd-102c-4630-a3c8-7e3d40f222ff</t>
        </is>
      </c>
      <c r="Z6761" t="inlineStr">
        <is>
          <t>Oscar Dansk ((N/A) G)</t>
        </is>
      </c>
    </row>
    <row r="6762">
      <c r="A6762" t="inlineStr">
        <is>
          <t>Oscar Eklind</t>
        </is>
      </c>
      <c r="B6762" t="inlineStr">
        <is>
          <t>PHI</t>
        </is>
      </c>
      <c r="C6762" t="inlineStr">
        <is>
          <t>LW</t>
        </is>
      </c>
      <c r="D6762" t="inlineStr">
        <is>
          <t>F</t>
        </is>
      </c>
      <c r="E6762" t="n">
        <v>28</v>
      </c>
      <c r="F6762" t="inlineStr">
        <is>
          <t>FA</t>
        </is>
      </c>
      <c r="G6762" t="inlineStr">
        <is>
          <t>FA</t>
        </is>
      </c>
      <c r="H6762" s="30" t="n">
        <v>800000</v>
      </c>
      <c r="I6762" s="31" t="n">
        <v>0</v>
      </c>
      <c r="J6762" s="31" t="n"/>
      <c r="K6762" s="31" t="n">
        <v>0</v>
      </c>
      <c r="L6762" s="32" t="n"/>
      <c r="M6762" s="31" t="n">
        <v>0</v>
      </c>
      <c r="N6762" s="31" t="n">
        <v>0</v>
      </c>
      <c r="O6762" s="31" t="n"/>
      <c r="P6762" s="31" t="n"/>
      <c r="Q6762" s="31" t="n">
        <v>0</v>
      </c>
      <c r="R6762" s="31" t="n"/>
      <c r="S6762" s="32" t="n"/>
      <c r="T6762" s="32" t="n"/>
      <c r="V6762" t="inlineStr">
        <is>
          <t>06hvz</t>
        </is>
      </c>
      <c r="W6762" t="n">
        <v>7111</v>
      </c>
      <c r="Y6762" t="inlineStr">
        <is>
          <t>1dfc977a-c6fc-43e2-bfc5-2ded1e2bf76f</t>
        </is>
      </c>
      <c r="Z6762" t="inlineStr">
        <is>
          <t>Oscar Eklind (PHI LW)</t>
        </is>
      </c>
    </row>
    <row r="6763">
      <c r="A6763" t="inlineStr">
        <is>
          <t>Oscar Fantenberg</t>
        </is>
      </c>
      <c r="B6763" t="inlineStr">
        <is>
          <t>(N/A)</t>
        </is>
      </c>
      <c r="C6763" t="inlineStr">
        <is>
          <t>D</t>
        </is>
      </c>
      <c r="D6763" t="inlineStr">
        <is>
          <t>D</t>
        </is>
      </c>
      <c r="E6763" t="n">
        <v>34</v>
      </c>
      <c r="F6763" t="inlineStr">
        <is>
          <t>FA</t>
        </is>
      </c>
      <c r="G6763" t="inlineStr">
        <is>
          <t>FA</t>
        </is>
      </c>
      <c r="H6763" s="30" t="n">
        <v>1</v>
      </c>
      <c r="I6763" s="31" t="n">
        <v>0</v>
      </c>
      <c r="J6763" s="31" t="n"/>
      <c r="K6763" s="31" t="n">
        <v>0</v>
      </c>
      <c r="L6763" s="32" t="n"/>
      <c r="M6763" s="31" t="n">
        <v>0</v>
      </c>
      <c r="N6763" s="31" t="n">
        <v>0</v>
      </c>
      <c r="O6763" s="31" t="n"/>
      <c r="P6763" s="31" t="n"/>
      <c r="Q6763" s="31" t="n">
        <v>0</v>
      </c>
      <c r="R6763" s="31" t="n"/>
      <c r="S6763" s="32" t="n"/>
      <c r="T6763" s="32" t="n"/>
      <c r="V6763" t="inlineStr">
        <is>
          <t>04c37</t>
        </is>
      </c>
      <c r="W6763" t="n">
        <v>5402</v>
      </c>
      <c r="X6763" t="n">
        <v>7501</v>
      </c>
      <c r="Y6763" t="inlineStr">
        <is>
          <t>24edd009-43d9-4218-a162-54353e68d50e</t>
        </is>
      </c>
      <c r="Z6763" t="inlineStr">
        <is>
          <t>Oscar Fantenberg ((N/A) D)</t>
        </is>
      </c>
    </row>
    <row r="6764">
      <c r="A6764" t="inlineStr">
        <is>
          <t>Oscar Hemming</t>
        </is>
      </c>
      <c r="B6764" t="inlineStr">
        <is>
          <t>CBJ</t>
        </is>
      </c>
      <c r="C6764" t="inlineStr">
        <is>
          <t>LW</t>
        </is>
      </c>
      <c r="D6764" t="inlineStr">
        <is>
          <t>F</t>
        </is>
      </c>
      <c r="E6764" t="n">
        <v>18</v>
      </c>
      <c r="F6764" t="inlineStr">
        <is>
          <t>FA</t>
        </is>
      </c>
      <c r="G6764" t="inlineStr">
        <is>
          <t>FA</t>
        </is>
      </c>
      <c r="H6764" s="30" t="n">
        <v>1</v>
      </c>
      <c r="I6764" s="31" t="n">
        <v>0</v>
      </c>
      <c r="J6764" s="31" t="n"/>
      <c r="K6764" s="31" t="n">
        <v>0</v>
      </c>
      <c r="L6764" s="32" t="n"/>
      <c r="M6764" s="31" t="n">
        <v>0</v>
      </c>
      <c r="N6764" s="31" t="n">
        <v>0</v>
      </c>
      <c r="O6764" s="31" t="n"/>
      <c r="P6764" s="31" t="n"/>
      <c r="Q6764" s="31" t="n">
        <v>0</v>
      </c>
      <c r="R6764" s="31" t="n"/>
      <c r="S6764" s="32" t="n"/>
      <c r="T6764" s="32" t="n"/>
      <c r="V6764" t="inlineStr">
        <is>
          <t>075kn</t>
        </is>
      </c>
      <c r="W6764" t="n">
        <v>7670</v>
      </c>
      <c r="Y6764" t="inlineStr">
        <is>
          <t>ab17e7e3-36ee-4f91-8a70-7d1f84a2c5e2</t>
        </is>
      </c>
      <c r="Z6764" t="inlineStr">
        <is>
          <t>Oscar Hemming (CBJ LW)</t>
        </is>
      </c>
    </row>
    <row r="6765">
      <c r="A6765" t="inlineStr">
        <is>
          <t>Oscar Holmertz</t>
        </is>
      </c>
      <c r="B6765" t="inlineStr">
        <is>
          <t>OTT</t>
        </is>
      </c>
      <c r="C6765" t="inlineStr">
        <is>
          <t>C</t>
        </is>
      </c>
      <c r="D6765" t="inlineStr">
        <is>
          <t>F</t>
        </is>
      </c>
      <c r="E6765" t="n">
        <v>18</v>
      </c>
      <c r="F6765" t="inlineStr">
        <is>
          <t>FA</t>
        </is>
      </c>
      <c r="G6765" t="inlineStr">
        <is>
          <t>FA</t>
        </is>
      </c>
      <c r="H6765" s="30" t="n">
        <v>1</v>
      </c>
      <c r="I6765" s="31" t="n">
        <v>0</v>
      </c>
      <c r="J6765" s="31" t="n"/>
      <c r="K6765" s="31" t="n">
        <v>0</v>
      </c>
      <c r="L6765" s="32" t="n"/>
      <c r="M6765" s="31" t="n">
        <v>0</v>
      </c>
      <c r="N6765" s="31" t="n">
        <v>0</v>
      </c>
      <c r="O6765" s="31" t="n"/>
      <c r="P6765" s="31" t="n"/>
      <c r="Q6765" s="31" t="n">
        <v>0</v>
      </c>
      <c r="R6765" s="31" t="n"/>
      <c r="S6765" s="32" t="n"/>
      <c r="T6765" s="32" t="n"/>
      <c r="V6765" t="inlineStr">
        <is>
          <t>076jj</t>
        </is>
      </c>
      <c r="W6765" t="n">
        <v>7706</v>
      </c>
      <c r="Y6765" t="inlineStr">
        <is>
          <t>326ac7e3-2273-4b3f-b549-f62f6fe50f3b</t>
        </is>
      </c>
      <c r="Z6765" t="inlineStr">
        <is>
          <t>Oscar Holmertz (OTT C)</t>
        </is>
      </c>
    </row>
    <row r="6766">
      <c r="A6766" t="inlineStr">
        <is>
          <t>Oscar Klefbom</t>
        </is>
      </c>
      <c r="B6766" t="inlineStr">
        <is>
          <t>(N/A)</t>
        </is>
      </c>
      <c r="C6766" t="inlineStr">
        <is>
          <t>D</t>
        </is>
      </c>
      <c r="D6766" t="inlineStr">
        <is>
          <t>D</t>
        </is>
      </c>
      <c r="E6766" t="n">
        <v>33</v>
      </c>
      <c r="F6766" t="inlineStr">
        <is>
          <t>FA</t>
        </is>
      </c>
      <c r="G6766" t="inlineStr">
        <is>
          <t>FA</t>
        </is>
      </c>
      <c r="H6766" s="30" t="n">
        <v>1</v>
      </c>
      <c r="I6766" s="31" t="n">
        <v>0</v>
      </c>
      <c r="J6766" s="31" t="n"/>
      <c r="K6766" s="31" t="n">
        <v>0</v>
      </c>
      <c r="L6766" s="32" t="n"/>
      <c r="M6766" s="31" t="n">
        <v>0</v>
      </c>
      <c r="N6766" s="31" t="n">
        <v>0</v>
      </c>
      <c r="O6766" s="31" t="n"/>
      <c r="P6766" s="31" t="n"/>
      <c r="Q6766" s="31" t="n">
        <v>0</v>
      </c>
      <c r="R6766" s="31" t="n"/>
      <c r="S6766" s="32" t="n"/>
      <c r="T6766" s="32" t="n"/>
      <c r="V6766" t="inlineStr">
        <is>
          <t>02b3g</t>
        </is>
      </c>
      <c r="W6766" t="n">
        <v>3778</v>
      </c>
      <c r="X6766" t="n">
        <v>5380</v>
      </c>
      <c r="Y6766" t="inlineStr">
        <is>
          <t>b1f5de13-6631-4f24-beec-c7a7bbd1aea7</t>
        </is>
      </c>
      <c r="Z6766" t="inlineStr">
        <is>
          <t>Oscar Klefbom ((N/A) D)</t>
        </is>
      </c>
    </row>
    <row r="6767">
      <c r="A6767" t="inlineStr">
        <is>
          <t>Oscar Lindberg</t>
        </is>
      </c>
      <c r="B6767" t="inlineStr">
        <is>
          <t>(N/A)</t>
        </is>
      </c>
      <c r="C6767" t="inlineStr">
        <is>
          <t>C</t>
        </is>
      </c>
      <c r="D6767" t="inlineStr">
        <is>
          <t>F</t>
        </is>
      </c>
      <c r="E6767" t="n">
        <v>34</v>
      </c>
      <c r="F6767" t="inlineStr">
        <is>
          <t>FA</t>
        </is>
      </c>
      <c r="G6767" t="inlineStr">
        <is>
          <t>FA</t>
        </is>
      </c>
      <c r="H6767" s="30" t="n">
        <v>1</v>
      </c>
      <c r="I6767" s="31" t="n">
        <v>0</v>
      </c>
      <c r="J6767" s="31" t="n"/>
      <c r="K6767" s="31" t="n">
        <v>0</v>
      </c>
      <c r="L6767" s="32" t="n"/>
      <c r="M6767" s="31" t="n">
        <v>0</v>
      </c>
      <c r="N6767" s="31" t="n">
        <v>0</v>
      </c>
      <c r="O6767" s="31" t="n"/>
      <c r="P6767" s="31" t="n"/>
      <c r="Q6767" s="31" t="n">
        <v>0</v>
      </c>
      <c r="R6767" s="31" t="n"/>
      <c r="S6767" s="32" t="n"/>
      <c r="T6767" s="32" t="n"/>
      <c r="V6767" t="inlineStr">
        <is>
          <t>01zqr</t>
        </is>
      </c>
      <c r="W6767" t="n">
        <v>3585</v>
      </c>
      <c r="X6767" t="n">
        <v>5030</v>
      </c>
      <c r="Z6767" t="inlineStr">
        <is>
          <t>Oscar Lindberg ((N/A) C)</t>
        </is>
      </c>
    </row>
    <row r="6768">
      <c r="A6768" t="inlineStr">
        <is>
          <t>Oscar Moller</t>
        </is>
      </c>
      <c r="B6768" t="inlineStr">
        <is>
          <t>(N/A)</t>
        </is>
      </c>
      <c r="C6768" t="inlineStr">
        <is>
          <t>C</t>
        </is>
      </c>
      <c r="D6768" t="inlineStr">
        <is>
          <t>F</t>
        </is>
      </c>
      <c r="E6768" t="n">
        <v>37</v>
      </c>
      <c r="F6768" t="inlineStr">
        <is>
          <t>FA</t>
        </is>
      </c>
      <c r="G6768" t="inlineStr">
        <is>
          <t>FA</t>
        </is>
      </c>
      <c r="H6768" s="30" t="n">
        <v>1</v>
      </c>
      <c r="I6768" s="31" t="n">
        <v>0</v>
      </c>
      <c r="J6768" s="31" t="n"/>
      <c r="K6768" s="31" t="n">
        <v>0</v>
      </c>
      <c r="L6768" s="32" t="n"/>
      <c r="M6768" s="31" t="n">
        <v>0</v>
      </c>
      <c r="N6768" s="31" t="n">
        <v>0</v>
      </c>
      <c r="O6768" s="31" t="n"/>
      <c r="P6768" s="31" t="n"/>
      <c r="Q6768" s="31" t="n">
        <v>0</v>
      </c>
      <c r="R6768" s="31" t="n"/>
      <c r="S6768" s="32" t="n"/>
      <c r="T6768" s="32" t="n"/>
      <c r="V6768" t="inlineStr">
        <is>
          <t>005az</t>
        </is>
      </c>
      <c r="W6768" t="n">
        <v>2800</v>
      </c>
      <c r="X6768" t="n">
        <v>4419</v>
      </c>
      <c r="Z6768" t="inlineStr">
        <is>
          <t>Oscar Moller ((N/A) C)</t>
        </is>
      </c>
    </row>
    <row r="6769">
      <c r="A6769" t="inlineStr">
        <is>
          <t>Oscar Olsson</t>
        </is>
      </c>
      <c r="B6769" t="inlineStr">
        <is>
          <t>BOS</t>
        </is>
      </c>
      <c r="C6769" t="inlineStr">
        <is>
          <t>LW</t>
        </is>
      </c>
      <c r="D6769" t="inlineStr">
        <is>
          <t>F</t>
        </is>
      </c>
      <c r="E6769" t="n">
        <v>18</v>
      </c>
      <c r="F6769" t="inlineStr">
        <is>
          <t>FA</t>
        </is>
      </c>
      <c r="G6769" t="inlineStr">
        <is>
          <t>FA</t>
        </is>
      </c>
      <c r="H6769" s="30" t="n">
        <v>1</v>
      </c>
      <c r="I6769" s="31" t="n">
        <v>0</v>
      </c>
      <c r="J6769" s="31" t="n"/>
      <c r="K6769" s="31" t="n">
        <v>0</v>
      </c>
      <c r="L6769" s="32" t="n"/>
      <c r="M6769" s="31" t="n">
        <v>0</v>
      </c>
      <c r="N6769" s="31" t="n">
        <v>0</v>
      </c>
      <c r="O6769" s="31" t="n"/>
      <c r="P6769" s="31" t="n"/>
      <c r="Q6769" s="31" t="n">
        <v>0</v>
      </c>
      <c r="R6769" s="31" t="n"/>
      <c r="S6769" s="32" t="n"/>
      <c r="T6769" s="32" t="n"/>
      <c r="V6769" t="inlineStr">
        <is>
          <t>076x4</t>
        </is>
      </c>
      <c r="Y6769" t="inlineStr">
        <is>
          <t>b4d18515-3760-4b10-b83c-2f357c330334</t>
        </is>
      </c>
      <c r="Z6769" t="inlineStr">
        <is>
          <t>Oscar Olsson (BOS LW)</t>
        </is>
      </c>
    </row>
    <row r="6770">
      <c r="A6770" t="inlineStr">
        <is>
          <t>Oscar Pantzare</t>
        </is>
      </c>
      <c r="B6770" t="inlineStr">
        <is>
          <t>(N/A)</t>
        </is>
      </c>
      <c r="C6770" t="inlineStr">
        <is>
          <t>D</t>
        </is>
      </c>
      <c r="D6770" t="inlineStr">
        <is>
          <t>D</t>
        </is>
      </c>
      <c r="E6770" t="n">
        <v>22</v>
      </c>
      <c r="F6770" t="inlineStr">
        <is>
          <t>T</t>
        </is>
      </c>
      <c r="G6770" t="inlineStr">
        <is>
          <t>Mike</t>
        </is>
      </c>
      <c r="H6770" s="30" t="n">
        <v>1</v>
      </c>
      <c r="I6770" s="31" t="n">
        <v>0</v>
      </c>
      <c r="J6770" s="31" t="n"/>
      <c r="K6770" s="31" t="n">
        <v>0</v>
      </c>
      <c r="L6770" s="32" t="n"/>
      <c r="M6770" s="31" t="n">
        <v>0</v>
      </c>
      <c r="N6770" s="31" t="n">
        <v>0</v>
      </c>
      <c r="O6770" s="31" t="n"/>
      <c r="P6770" s="31" t="n"/>
      <c r="Q6770" s="31" t="n">
        <v>0</v>
      </c>
      <c r="R6770" s="31" t="n"/>
      <c r="S6770" s="32" t="n"/>
      <c r="T6770" s="32" t="n"/>
      <c r="V6770" t="inlineStr">
        <is>
          <t>062io</t>
        </is>
      </c>
      <c r="Z6770" t="inlineStr">
        <is>
          <t>Oscar Pantzare ((N/A) D)</t>
        </is>
      </c>
    </row>
    <row r="6771">
      <c r="A6771" t="inlineStr">
        <is>
          <t>Oscar Plandowski</t>
        </is>
      </c>
      <c r="B6771" t="inlineStr">
        <is>
          <t>(N/A)</t>
        </is>
      </c>
      <c r="C6771" t="inlineStr">
        <is>
          <t>D</t>
        </is>
      </c>
      <c r="D6771" t="inlineStr">
        <is>
          <t>D</t>
        </is>
      </c>
      <c r="E6771" t="n">
        <v>23</v>
      </c>
      <c r="F6771" t="inlineStr">
        <is>
          <t>FA</t>
        </is>
      </c>
      <c r="G6771" t="inlineStr">
        <is>
          <t>FA</t>
        </is>
      </c>
      <c r="H6771" s="30" t="n">
        <v>1</v>
      </c>
      <c r="I6771" s="31" t="n">
        <v>0</v>
      </c>
      <c r="J6771" s="31" t="n"/>
      <c r="K6771" s="31" t="n">
        <v>0</v>
      </c>
      <c r="L6771" s="32" t="n"/>
      <c r="M6771" s="31" t="n">
        <v>0</v>
      </c>
      <c r="N6771" s="31" t="n">
        <v>0</v>
      </c>
      <c r="O6771" s="31" t="n"/>
      <c r="P6771" s="31" t="n"/>
      <c r="Q6771" s="31" t="n">
        <v>0</v>
      </c>
      <c r="R6771" s="31" t="n"/>
      <c r="S6771" s="32" t="n"/>
      <c r="T6771" s="32" t="n"/>
      <c r="V6771" t="inlineStr">
        <is>
          <t>05u3x</t>
        </is>
      </c>
      <c r="Y6771" t="inlineStr">
        <is>
          <t>a3efb665-65d1-4224-adf3-205a6fa2bc52</t>
        </is>
      </c>
      <c r="Z6771" t="inlineStr">
        <is>
          <t>Oscar Plandowski ((N/A) D)</t>
        </is>
      </c>
    </row>
    <row r="6772">
      <c r="A6772" t="inlineStr">
        <is>
          <t>Oscar Tellstrom</t>
        </is>
      </c>
      <c r="B6772" t="inlineStr">
        <is>
          <t>(N/A)</t>
        </is>
      </c>
      <c r="C6772" t="inlineStr">
        <is>
          <t>RW</t>
        </is>
      </c>
      <c r="D6772" t="inlineStr">
        <is>
          <t>F</t>
        </is>
      </c>
      <c r="E6772" t="n">
        <v>24</v>
      </c>
      <c r="F6772" t="inlineStr">
        <is>
          <t>FA</t>
        </is>
      </c>
      <c r="G6772" t="inlineStr">
        <is>
          <t>FA</t>
        </is>
      </c>
      <c r="H6772" s="30" t="n">
        <v>1</v>
      </c>
      <c r="I6772" s="31" t="n">
        <v>0</v>
      </c>
      <c r="J6772" s="31" t="n"/>
      <c r="K6772" s="31" t="n">
        <v>0</v>
      </c>
      <c r="L6772" s="32" t="n"/>
      <c r="M6772" s="31" t="n">
        <v>0</v>
      </c>
      <c r="N6772" s="31" t="n">
        <v>0</v>
      </c>
      <c r="O6772" s="31" t="n"/>
      <c r="P6772" s="31" t="n"/>
      <c r="Q6772" s="31" t="n">
        <v>0</v>
      </c>
      <c r="R6772" s="31" t="n"/>
      <c r="S6772" s="32" t="n"/>
      <c r="T6772" s="32" t="n"/>
      <c r="V6772" t="inlineStr">
        <is>
          <t>05lup</t>
        </is>
      </c>
      <c r="Z6772" t="inlineStr">
        <is>
          <t>Oscar Tellstrom ((N/A) RW)</t>
        </is>
      </c>
    </row>
    <row r="6773">
      <c r="A6773" t="inlineStr">
        <is>
          <t>Oskar Asplund</t>
        </is>
      </c>
      <c r="B6773" t="inlineStr">
        <is>
          <t>(N/A)</t>
        </is>
      </c>
      <c r="C6773" t="inlineStr">
        <is>
          <t>D</t>
        </is>
      </c>
      <c r="D6773" t="inlineStr">
        <is>
          <t>D</t>
        </is>
      </c>
      <c r="E6773" t="n">
        <v>22</v>
      </c>
      <c r="F6773" t="inlineStr">
        <is>
          <t>FA</t>
        </is>
      </c>
      <c r="G6773" t="inlineStr">
        <is>
          <t>FA</t>
        </is>
      </c>
      <c r="H6773" s="30" t="n">
        <v>1</v>
      </c>
      <c r="I6773" s="31" t="n">
        <v>0</v>
      </c>
      <c r="J6773" s="31" t="n"/>
      <c r="K6773" s="31" t="n">
        <v>0</v>
      </c>
      <c r="L6773" s="32" t="n"/>
      <c r="M6773" s="31" t="n">
        <v>0</v>
      </c>
      <c r="N6773" s="31" t="n">
        <v>0</v>
      </c>
      <c r="O6773" s="31" t="n"/>
      <c r="P6773" s="31" t="n"/>
      <c r="Q6773" s="31" t="n">
        <v>0</v>
      </c>
      <c r="R6773" s="31" t="n"/>
      <c r="S6773" s="32" t="n"/>
      <c r="T6773" s="32" t="n"/>
      <c r="V6773" t="inlineStr">
        <is>
          <t>061bj</t>
        </is>
      </c>
      <c r="Z6773" t="inlineStr">
        <is>
          <t>Oskar Asplund ((N/A) D)</t>
        </is>
      </c>
    </row>
    <row r="6774">
      <c r="A6774" t="inlineStr">
        <is>
          <t>Oskar Blomgren</t>
        </is>
      </c>
      <c r="B6774" t="inlineStr">
        <is>
          <t>(N/A)</t>
        </is>
      </c>
      <c r="C6774" t="inlineStr">
        <is>
          <t>G</t>
        </is>
      </c>
      <c r="D6774" t="inlineStr">
        <is>
          <t>G</t>
        </is>
      </c>
      <c r="E6774" t="n">
        <v>21</v>
      </c>
      <c r="F6774" t="inlineStr">
        <is>
          <t>FA</t>
        </is>
      </c>
      <c r="G6774" t="inlineStr">
        <is>
          <t>FA</t>
        </is>
      </c>
      <c r="H6774" s="30" t="n">
        <v>1</v>
      </c>
      <c r="I6774" s="31" t="n">
        <v>0</v>
      </c>
      <c r="J6774" s="31" t="n"/>
      <c r="K6774" s="31" t="n">
        <v>0</v>
      </c>
      <c r="L6774" s="32" t="n"/>
      <c r="M6774" s="31" t="n">
        <v>0</v>
      </c>
      <c r="N6774" s="31" t="n">
        <v>0</v>
      </c>
      <c r="O6774" s="31" t="n"/>
      <c r="P6774" s="31" t="n"/>
      <c r="Q6774" s="31" t="n">
        <v>0</v>
      </c>
      <c r="R6774" s="31" t="n"/>
      <c r="S6774" s="32" t="n"/>
      <c r="T6774" s="32" t="n"/>
      <c r="V6774" t="inlineStr">
        <is>
          <t>06ruj</t>
        </is>
      </c>
      <c r="Z6774" t="inlineStr">
        <is>
          <t>Oskar Blomgren ((N/A) G)</t>
        </is>
      </c>
    </row>
    <row r="6775">
      <c r="A6775" t="inlineStr">
        <is>
          <t>Oskar Jellvik</t>
        </is>
      </c>
      <c r="B6775" t="inlineStr">
        <is>
          <t>BOS</t>
        </is>
      </c>
      <c r="C6775" t="inlineStr">
        <is>
          <t>C</t>
        </is>
      </c>
      <c r="D6775" t="inlineStr">
        <is>
          <t>F</t>
        </is>
      </c>
      <c r="E6775" t="n">
        <v>23</v>
      </c>
      <c r="F6775" t="inlineStr">
        <is>
          <t>FA</t>
        </is>
      </c>
      <c r="G6775" t="inlineStr">
        <is>
          <t>FA</t>
        </is>
      </c>
      <c r="H6775" s="30" t="n">
        <v>1</v>
      </c>
      <c r="I6775" s="31" t="n">
        <v>0</v>
      </c>
      <c r="J6775" s="31" t="n"/>
      <c r="K6775" s="31" t="n">
        <v>0</v>
      </c>
      <c r="L6775" s="32" t="n"/>
      <c r="M6775" s="31" t="n">
        <v>0</v>
      </c>
      <c r="N6775" s="31" t="n">
        <v>0</v>
      </c>
      <c r="O6775" s="31" t="n"/>
      <c r="P6775" s="31" t="n"/>
      <c r="Q6775" s="31" t="n">
        <v>0</v>
      </c>
      <c r="R6775" s="31" t="n"/>
      <c r="S6775" s="32" t="n"/>
      <c r="T6775" s="32" t="n"/>
      <c r="V6775" t="inlineStr">
        <is>
          <t>05ufm</t>
        </is>
      </c>
      <c r="Y6775" t="inlineStr">
        <is>
          <t>f5b3e651-40c7-47c3-9953-f46b9436202d</t>
        </is>
      </c>
      <c r="Z6775" t="inlineStr">
        <is>
          <t>Oskar Jellvik (BOS C)</t>
        </is>
      </c>
    </row>
    <row r="6776">
      <c r="A6776" t="inlineStr">
        <is>
          <t>Oskar Kind Bakkevig</t>
        </is>
      </c>
      <c r="B6776" t="inlineStr">
        <is>
          <t>(N/A)</t>
        </is>
      </c>
      <c r="C6776" t="inlineStr">
        <is>
          <t>RW</t>
        </is>
      </c>
      <c r="D6776" t="inlineStr">
        <is>
          <t>F</t>
        </is>
      </c>
      <c r="E6776" t="n">
        <v>22</v>
      </c>
      <c r="F6776" t="inlineStr">
        <is>
          <t>FA</t>
        </is>
      </c>
      <c r="G6776" t="inlineStr">
        <is>
          <t>FA</t>
        </is>
      </c>
      <c r="H6776" s="30" t="n">
        <v>1</v>
      </c>
      <c r="I6776" s="31" t="n">
        <v>0</v>
      </c>
      <c r="J6776" s="31" t="n"/>
      <c r="K6776" s="31" t="n">
        <v>0</v>
      </c>
      <c r="L6776" s="32" t="n"/>
      <c r="M6776" s="31" t="n">
        <v>0</v>
      </c>
      <c r="N6776" s="31" t="n">
        <v>0</v>
      </c>
      <c r="O6776" s="31" t="n"/>
      <c r="P6776" s="31" t="n"/>
      <c r="Q6776" s="31" t="n">
        <v>0</v>
      </c>
      <c r="R6776" s="31" t="n"/>
      <c r="S6776" s="32" t="n"/>
      <c r="T6776" s="32" t="n"/>
      <c r="V6776" t="inlineStr">
        <is>
          <t>06r69</t>
        </is>
      </c>
      <c r="Z6776" t="inlineStr">
        <is>
          <t>Oskar Kind Bakkevig ((N/A) RW)</t>
        </is>
      </c>
    </row>
    <row r="6777">
      <c r="A6777" t="inlineStr">
        <is>
          <t>Oskar Kvist</t>
        </is>
      </c>
      <c r="B6777" t="inlineStr">
        <is>
          <t>(N/A)</t>
        </is>
      </c>
      <c r="C6777" t="inlineStr">
        <is>
          <t>LW</t>
        </is>
      </c>
      <c r="D6777" t="inlineStr">
        <is>
          <t>F</t>
        </is>
      </c>
      <c r="E6777" t="n">
        <v>25</v>
      </c>
      <c r="F6777" t="inlineStr">
        <is>
          <t>FA</t>
        </is>
      </c>
      <c r="G6777" t="inlineStr">
        <is>
          <t>FA</t>
        </is>
      </c>
      <c r="H6777" s="30" t="n">
        <v>1</v>
      </c>
      <c r="I6777" s="31" t="n">
        <v>0</v>
      </c>
      <c r="J6777" s="31" t="n"/>
      <c r="K6777" s="31" t="n">
        <v>0</v>
      </c>
      <c r="L6777" s="32" t="n"/>
      <c r="M6777" s="31" t="n">
        <v>0</v>
      </c>
      <c r="N6777" s="31" t="n">
        <v>0</v>
      </c>
      <c r="O6777" s="31" t="n"/>
      <c r="P6777" s="31" t="n"/>
      <c r="Q6777" s="31" t="n">
        <v>0</v>
      </c>
      <c r="R6777" s="31" t="n"/>
      <c r="S6777" s="32" t="n"/>
      <c r="T6777" s="32" t="n"/>
      <c r="V6777" t="inlineStr">
        <is>
          <t>05u3o</t>
        </is>
      </c>
      <c r="Z6777" t="inlineStr">
        <is>
          <t>Oskar Kvist ((N/A) LW)</t>
        </is>
      </c>
    </row>
    <row r="6778">
      <c r="A6778" t="inlineStr">
        <is>
          <t>Oskar Lindblom</t>
        </is>
      </c>
      <c r="B6778" t="inlineStr">
        <is>
          <t>(N/A)</t>
        </is>
      </c>
      <c r="C6778" t="inlineStr">
        <is>
          <t>LW</t>
        </is>
      </c>
      <c r="D6778" t="inlineStr">
        <is>
          <t>F</t>
        </is>
      </c>
      <c r="E6778" t="n">
        <v>30</v>
      </c>
      <c r="F6778" t="inlineStr">
        <is>
          <t>FA</t>
        </is>
      </c>
      <c r="G6778" t="inlineStr">
        <is>
          <t>FA</t>
        </is>
      </c>
      <c r="H6778" s="30" t="n">
        <v>1</v>
      </c>
      <c r="I6778" s="31" t="n">
        <v>0</v>
      </c>
      <c r="J6778" s="31" t="n"/>
      <c r="K6778" s="31" t="n">
        <v>0</v>
      </c>
      <c r="L6778" s="32" t="n"/>
      <c r="M6778" s="31" t="n">
        <v>0</v>
      </c>
      <c r="N6778" s="31" t="n">
        <v>0</v>
      </c>
      <c r="O6778" s="31" t="n"/>
      <c r="P6778" s="31" t="n"/>
      <c r="Q6778" s="31" t="n">
        <v>0</v>
      </c>
      <c r="R6778" s="31" t="n"/>
      <c r="S6778" s="32" t="n"/>
      <c r="T6778" s="32" t="n"/>
      <c r="V6778" t="inlineStr">
        <is>
          <t>03ecw</t>
        </is>
      </c>
      <c r="W6778" t="n">
        <v>5327</v>
      </c>
      <c r="X6778" t="n">
        <v>6506</v>
      </c>
      <c r="Y6778" t="inlineStr">
        <is>
          <t>ca346915-364d-4c60-abb0-70fd4b3e44e8</t>
        </is>
      </c>
      <c r="Z6778" t="inlineStr">
        <is>
          <t>Oskar Lindblom ((N/A) LW)</t>
        </is>
      </c>
    </row>
    <row r="6779">
      <c r="A6779" t="inlineStr">
        <is>
          <t>Oskar Magnusson</t>
        </is>
      </c>
      <c r="B6779" t="inlineStr">
        <is>
          <t>(N/A)</t>
        </is>
      </c>
      <c r="C6779" t="inlineStr">
        <is>
          <t>RW</t>
        </is>
      </c>
      <c r="D6779" t="inlineStr">
        <is>
          <t>F</t>
        </is>
      </c>
      <c r="E6779" t="n">
        <v>24</v>
      </c>
      <c r="F6779" t="inlineStr">
        <is>
          <t>FA</t>
        </is>
      </c>
      <c r="G6779" t="inlineStr">
        <is>
          <t>FA</t>
        </is>
      </c>
      <c r="H6779" s="30" t="n">
        <v>1</v>
      </c>
      <c r="I6779" s="31" t="n">
        <v>0</v>
      </c>
      <c r="J6779" s="31" t="n"/>
      <c r="K6779" s="31" t="n">
        <v>0</v>
      </c>
      <c r="L6779" s="32" t="n"/>
      <c r="M6779" s="31" t="n">
        <v>0</v>
      </c>
      <c r="N6779" s="31" t="n">
        <v>0</v>
      </c>
      <c r="O6779" s="31" t="n"/>
      <c r="P6779" s="31" t="n"/>
      <c r="Q6779" s="31" t="n">
        <v>0</v>
      </c>
      <c r="R6779" s="31" t="n"/>
      <c r="S6779" s="32" t="n"/>
      <c r="T6779" s="32" t="n"/>
      <c r="V6779" t="inlineStr">
        <is>
          <t>05kn9</t>
        </is>
      </c>
      <c r="W6779" t="n">
        <v>6379</v>
      </c>
      <c r="Y6779" t="inlineStr">
        <is>
          <t>c225c7b6-3fa1-49e1-9e6a-1097a34f3b3f</t>
        </is>
      </c>
      <c r="Z6779" t="inlineStr">
        <is>
          <t>Oskar Magnusson ((N/A) RW)</t>
        </is>
      </c>
    </row>
    <row r="6780">
      <c r="A6780" t="inlineStr">
        <is>
          <t>Oskar Olausson</t>
        </is>
      </c>
      <c r="B6780" t="inlineStr">
        <is>
          <t>(N/A)</t>
        </is>
      </c>
      <c r="C6780" t="inlineStr">
        <is>
          <t>RW</t>
        </is>
      </c>
      <c r="D6780" t="inlineStr">
        <is>
          <t>F</t>
        </is>
      </c>
      <c r="E6780" t="n">
        <v>23</v>
      </c>
      <c r="F6780" t="inlineStr">
        <is>
          <t>T</t>
        </is>
      </c>
      <c r="G6780" t="inlineStr">
        <is>
          <t>Brown Noesen</t>
        </is>
      </c>
      <c r="H6780" s="30" t="n">
        <v>1</v>
      </c>
      <c r="I6780" s="31" t="n">
        <v>0</v>
      </c>
      <c r="J6780" s="31" t="n"/>
      <c r="K6780" s="31" t="n">
        <v>0</v>
      </c>
      <c r="L6780" s="32" t="n"/>
      <c r="M6780" s="31" t="n">
        <v>0</v>
      </c>
      <c r="N6780" s="31" t="n">
        <v>0</v>
      </c>
      <c r="O6780" s="31" t="n"/>
      <c r="P6780" s="31" t="n"/>
      <c r="Q6780" s="31" t="n">
        <v>0</v>
      </c>
      <c r="R6780" s="31" t="n"/>
      <c r="S6780" s="32" t="n"/>
      <c r="T6780" s="32" t="n"/>
      <c r="V6780" t="inlineStr">
        <is>
          <t>05rar</t>
        </is>
      </c>
      <c r="W6780" t="n">
        <v>6472</v>
      </c>
      <c r="Y6780" t="inlineStr">
        <is>
          <t>198d7971-76f9-42c3-8c84-de54b97748a7</t>
        </is>
      </c>
      <c r="Z6780" t="inlineStr">
        <is>
          <t>Oskar Olausson ((N/A) RW)</t>
        </is>
      </c>
    </row>
    <row r="6781">
      <c r="A6781" t="inlineStr">
        <is>
          <t>Oskar Osala</t>
        </is>
      </c>
      <c r="B6781" t="inlineStr">
        <is>
          <t>(N/A)</t>
        </is>
      </c>
      <c r="C6781" t="inlineStr">
        <is>
          <t>LW</t>
        </is>
      </c>
      <c r="D6781" t="inlineStr">
        <is>
          <t>F</t>
        </is>
      </c>
      <c r="E6781" t="n">
        <v>38</v>
      </c>
      <c r="F6781" t="inlineStr">
        <is>
          <t>FA</t>
        </is>
      </c>
      <c r="G6781" t="inlineStr">
        <is>
          <t>FA</t>
        </is>
      </c>
      <c r="H6781" s="30" t="n">
        <v>1</v>
      </c>
      <c r="I6781" s="31" t="n">
        <v>0</v>
      </c>
      <c r="J6781" s="31" t="n"/>
      <c r="K6781" s="31" t="n">
        <v>0</v>
      </c>
      <c r="L6781" s="32" t="n"/>
      <c r="M6781" s="31" t="n">
        <v>0</v>
      </c>
      <c r="N6781" s="31" t="n">
        <v>0</v>
      </c>
      <c r="O6781" s="31" t="n"/>
      <c r="P6781" s="31" t="n"/>
      <c r="Q6781" s="31" t="n">
        <v>0</v>
      </c>
      <c r="R6781" s="31" t="n"/>
      <c r="S6781" s="32" t="n"/>
      <c r="T6781" s="32" t="n"/>
      <c r="V6781" t="inlineStr">
        <is>
          <t>005jw</t>
        </is>
      </c>
      <c r="W6781" t="n">
        <v>3171</v>
      </c>
      <c r="X6781" t="n">
        <v>4468</v>
      </c>
      <c r="Z6781" t="inlineStr">
        <is>
          <t>Oskar Osala ((N/A) LW)</t>
        </is>
      </c>
    </row>
    <row r="6782">
      <c r="A6782" t="inlineStr">
        <is>
          <t>Oskar Pettersson</t>
        </is>
      </c>
      <c r="B6782" t="inlineStr">
        <is>
          <t>OTT</t>
        </is>
      </c>
      <c r="C6782" t="inlineStr">
        <is>
          <t>RW</t>
        </is>
      </c>
      <c r="D6782" t="inlineStr">
        <is>
          <t>F</t>
        </is>
      </c>
      <c r="E6782" t="n">
        <v>22</v>
      </c>
      <c r="F6782" t="inlineStr">
        <is>
          <t>FA</t>
        </is>
      </c>
      <c r="G6782" t="inlineStr">
        <is>
          <t>FA</t>
        </is>
      </c>
      <c r="H6782" s="30" t="n">
        <v>835000</v>
      </c>
      <c r="I6782" s="31" t="n">
        <v>0</v>
      </c>
      <c r="J6782" s="31" t="n"/>
      <c r="K6782" s="31" t="n">
        <v>0</v>
      </c>
      <c r="L6782" s="32" t="n"/>
      <c r="M6782" s="31" t="n">
        <v>0</v>
      </c>
      <c r="N6782" s="31" t="n">
        <v>0</v>
      </c>
      <c r="O6782" s="31" t="n"/>
      <c r="P6782" s="31" t="n"/>
      <c r="Q6782" s="31" t="n">
        <v>0</v>
      </c>
      <c r="R6782" s="31" t="n"/>
      <c r="S6782" s="32" t="n"/>
      <c r="T6782" s="32" t="n"/>
      <c r="V6782" t="inlineStr">
        <is>
          <t>061a4</t>
        </is>
      </c>
      <c r="W6782" t="n">
        <v>6802</v>
      </c>
      <c r="Y6782" t="inlineStr">
        <is>
          <t>b881c191-38e2-419c-a5b9-f82824b93a5c</t>
        </is>
      </c>
      <c r="Z6782" t="inlineStr">
        <is>
          <t>Oskar Pettersson (OTT RW)</t>
        </is>
      </c>
    </row>
    <row r="6783">
      <c r="A6783" t="inlineStr">
        <is>
          <t>Oskar Steen</t>
        </is>
      </c>
      <c r="B6783" t="inlineStr">
        <is>
          <t>(N/A)</t>
        </is>
      </c>
      <c r="C6783" t="inlineStr">
        <is>
          <t>RW</t>
        </is>
      </c>
      <c r="D6783" t="inlineStr">
        <is>
          <t>F</t>
        </is>
      </c>
      <c r="E6783" t="n">
        <v>28</v>
      </c>
      <c r="F6783" t="inlineStr">
        <is>
          <t>FA</t>
        </is>
      </c>
      <c r="G6783" t="inlineStr">
        <is>
          <t>FA</t>
        </is>
      </c>
      <c r="H6783" s="30" t="n">
        <v>1</v>
      </c>
      <c r="I6783" s="31" t="n">
        <v>0</v>
      </c>
      <c r="J6783" s="31" t="n"/>
      <c r="K6783" s="31" t="n">
        <v>0</v>
      </c>
      <c r="L6783" s="32" t="n"/>
      <c r="M6783" s="31" t="n">
        <v>0</v>
      </c>
      <c r="N6783" s="31" t="n">
        <v>0</v>
      </c>
      <c r="O6783" s="31" t="n"/>
      <c r="P6783" s="31" t="n"/>
      <c r="Q6783" s="31" t="n">
        <v>0</v>
      </c>
      <c r="R6783" s="31" t="n"/>
      <c r="S6783" s="32" t="n"/>
      <c r="T6783" s="32" t="n"/>
      <c r="V6783" t="inlineStr">
        <is>
          <t>042yh</t>
        </is>
      </c>
      <c r="W6783" t="n">
        <v>5934</v>
      </c>
      <c r="X6783" t="n">
        <v>7270</v>
      </c>
      <c r="Y6783" t="inlineStr">
        <is>
          <t>8c4a6e22-75bc-472a-ba6e-9959eb007468</t>
        </is>
      </c>
      <c r="Z6783" t="inlineStr">
        <is>
          <t>Oskar Steen ((N/A) RW)</t>
        </is>
      </c>
    </row>
    <row r="6784">
      <c r="A6784" t="inlineStr">
        <is>
          <t>Oskar Vuollet</t>
        </is>
      </c>
      <c r="B6784" t="inlineStr">
        <is>
          <t>CAR</t>
        </is>
      </c>
      <c r="C6784" t="inlineStr">
        <is>
          <t>C</t>
        </is>
      </c>
      <c r="D6784" t="inlineStr">
        <is>
          <t>F</t>
        </is>
      </c>
      <c r="E6784" t="n">
        <v>20</v>
      </c>
      <c r="F6784" t="inlineStr">
        <is>
          <t>FA</t>
        </is>
      </c>
      <c r="G6784" t="inlineStr">
        <is>
          <t>FA</t>
        </is>
      </c>
      <c r="H6784" s="30" t="n">
        <v>1</v>
      </c>
      <c r="I6784" s="31" t="n">
        <v>0</v>
      </c>
      <c r="J6784" s="31" t="n"/>
      <c r="K6784" s="31" t="n">
        <v>0</v>
      </c>
      <c r="L6784" s="32" t="n"/>
      <c r="M6784" s="31" t="n">
        <v>0</v>
      </c>
      <c r="N6784" s="31" t="n">
        <v>0</v>
      </c>
      <c r="O6784" s="31" t="n"/>
      <c r="P6784" s="31" t="n"/>
      <c r="Q6784" s="31" t="n">
        <v>0</v>
      </c>
      <c r="R6784" s="31" t="n"/>
      <c r="S6784" s="32" t="n"/>
      <c r="T6784" s="32" t="n"/>
      <c r="V6784" t="inlineStr">
        <is>
          <t>06l4n</t>
        </is>
      </c>
      <c r="Y6784" t="inlineStr">
        <is>
          <t>df7e8d98-1b4e-4be5-a187-5cd916d8842b</t>
        </is>
      </c>
      <c r="Z6784" t="inlineStr">
        <is>
          <t>Oskar Vuollet (CAR C)</t>
        </is>
      </c>
    </row>
    <row r="6785">
      <c r="A6785" t="inlineStr">
        <is>
          <t>Oskar Wahlberg</t>
        </is>
      </c>
      <c r="B6785" t="inlineStr">
        <is>
          <t>(N/A)</t>
        </is>
      </c>
      <c r="C6785" t="inlineStr">
        <is>
          <t>D</t>
        </is>
      </c>
      <c r="D6785" t="inlineStr">
        <is>
          <t>D</t>
        </is>
      </c>
      <c r="E6785" t="n">
        <v>21</v>
      </c>
      <c r="F6785" t="inlineStr">
        <is>
          <t>FA</t>
        </is>
      </c>
      <c r="G6785" t="inlineStr">
        <is>
          <t>FA</t>
        </is>
      </c>
      <c r="H6785" s="30" t="n">
        <v>1</v>
      </c>
      <c r="I6785" s="31" t="n">
        <v>0</v>
      </c>
      <c r="J6785" s="31" t="n"/>
      <c r="K6785" s="31" t="n">
        <v>0</v>
      </c>
      <c r="L6785" s="32" t="n"/>
      <c r="M6785" s="31" t="n">
        <v>0</v>
      </c>
      <c r="N6785" s="31" t="n">
        <v>0</v>
      </c>
      <c r="O6785" s="31" t="n"/>
      <c r="P6785" s="31" t="n"/>
      <c r="Q6785" s="31" t="n">
        <v>0</v>
      </c>
      <c r="R6785" s="31" t="n"/>
      <c r="S6785" s="32" t="n"/>
      <c r="T6785" s="32" t="n"/>
      <c r="V6785" t="inlineStr">
        <is>
          <t>070df</t>
        </is>
      </c>
      <c r="Z6785" t="inlineStr">
        <is>
          <t>Oskar Wahlberg ((N/A) D)</t>
        </is>
      </c>
    </row>
    <row r="6786">
      <c r="A6786" t="inlineStr">
        <is>
          <t>Oskari Laaksonen</t>
        </is>
      </c>
      <c r="B6786" t="inlineStr">
        <is>
          <t>(N/A)</t>
        </is>
      </c>
      <c r="C6786" t="inlineStr">
        <is>
          <t>D</t>
        </is>
      </c>
      <c r="D6786" t="inlineStr">
        <is>
          <t>D</t>
        </is>
      </c>
      <c r="E6786" t="n">
        <v>27</v>
      </c>
      <c r="F6786" t="inlineStr">
        <is>
          <t>FA</t>
        </is>
      </c>
      <c r="G6786" t="inlineStr">
        <is>
          <t>FA</t>
        </is>
      </c>
      <c r="H6786" s="30" t="n">
        <v>1</v>
      </c>
      <c r="I6786" s="31" t="n">
        <v>0</v>
      </c>
      <c r="J6786" s="31" t="n"/>
      <c r="K6786" s="31" t="n">
        <v>0</v>
      </c>
      <c r="L6786" s="32" t="n"/>
      <c r="M6786" s="31" t="n">
        <v>0</v>
      </c>
      <c r="N6786" s="31" t="n">
        <v>0</v>
      </c>
      <c r="O6786" s="31" t="n"/>
      <c r="P6786" s="31" t="n"/>
      <c r="Q6786" s="31" t="n">
        <v>0</v>
      </c>
      <c r="R6786" s="31" t="n"/>
      <c r="S6786" s="32" t="n"/>
      <c r="T6786" s="32" t="n"/>
      <c r="V6786" t="inlineStr">
        <is>
          <t>04f1n</t>
        </is>
      </c>
      <c r="W6786" t="n">
        <v>5555</v>
      </c>
      <c r="X6786" t="n">
        <v>7604</v>
      </c>
      <c r="Y6786" t="inlineStr">
        <is>
          <t>ee423b14-5995-4b8a-b00e-b6082c63077d</t>
        </is>
      </c>
      <c r="Z6786" t="inlineStr">
        <is>
          <t>Oskari Laaksonen ((N/A) D)</t>
        </is>
      </c>
    </row>
    <row r="6787">
      <c r="A6787" t="inlineStr">
        <is>
          <t>Oskari Salminen</t>
        </is>
      </c>
      <c r="B6787" t="inlineStr">
        <is>
          <t>(N/A)</t>
        </is>
      </c>
      <c r="C6787" t="inlineStr">
        <is>
          <t>G</t>
        </is>
      </c>
      <c r="D6787" t="inlineStr">
        <is>
          <t>G</t>
        </is>
      </c>
      <c r="E6787" t="n">
        <v>26</v>
      </c>
      <c r="F6787" t="inlineStr">
        <is>
          <t>FA</t>
        </is>
      </c>
      <c r="G6787" t="inlineStr">
        <is>
          <t>FA</t>
        </is>
      </c>
      <c r="H6787" s="30" t="n">
        <v>1</v>
      </c>
      <c r="I6787" s="31" t="n">
        <v>0</v>
      </c>
      <c r="J6787" s="31" t="n"/>
      <c r="K6787" s="31" t="n">
        <v>0</v>
      </c>
      <c r="L6787" s="32" t="n"/>
      <c r="M6787" s="31" t="n">
        <v>0</v>
      </c>
      <c r="N6787" s="31" t="n">
        <v>0</v>
      </c>
      <c r="O6787" s="31" t="n"/>
      <c r="P6787" s="31" t="n"/>
      <c r="Q6787" s="31" t="n">
        <v>0</v>
      </c>
      <c r="R6787" s="31" t="n"/>
      <c r="S6787" s="32" t="n"/>
      <c r="T6787" s="32" t="n"/>
      <c r="V6787" t="inlineStr">
        <is>
          <t>04rzt</t>
        </is>
      </c>
      <c r="W6787" t="n">
        <v>6659</v>
      </c>
      <c r="Y6787" t="inlineStr">
        <is>
          <t>31f08c06-b85d-4f97-b287-b2e500cff641</t>
        </is>
      </c>
      <c r="Z6787" t="inlineStr">
        <is>
          <t>Oskari Salminen ((N/A) G)</t>
        </is>
      </c>
    </row>
    <row r="6788">
      <c r="A6788" t="inlineStr">
        <is>
          <t>Oskars Bartulis</t>
        </is>
      </c>
      <c r="B6788" t="inlineStr">
        <is>
          <t>(N/A)</t>
        </is>
      </c>
      <c r="C6788" t="inlineStr">
        <is>
          <t>D</t>
        </is>
      </c>
      <c r="D6788" t="inlineStr">
        <is>
          <t>D</t>
        </is>
      </c>
      <c r="E6788" t="n">
        <v>39</v>
      </c>
      <c r="F6788" t="inlineStr">
        <is>
          <t>FA</t>
        </is>
      </c>
      <c r="G6788" t="inlineStr">
        <is>
          <t>FA</t>
        </is>
      </c>
      <c r="H6788" s="30" t="n">
        <v>1</v>
      </c>
      <c r="I6788" s="31" t="n">
        <v>0</v>
      </c>
      <c r="J6788" s="31" t="n"/>
      <c r="K6788" s="31" t="n">
        <v>0</v>
      </c>
      <c r="L6788" s="32" t="n"/>
      <c r="M6788" s="31" t="n">
        <v>0</v>
      </c>
      <c r="N6788" s="31" t="n">
        <v>0</v>
      </c>
      <c r="O6788" s="31" t="n"/>
      <c r="P6788" s="31" t="n"/>
      <c r="Q6788" s="31" t="n">
        <v>0</v>
      </c>
      <c r="R6788" s="31" t="n"/>
      <c r="S6788" s="32" t="n"/>
      <c r="T6788" s="32" t="n"/>
      <c r="V6788" t="inlineStr">
        <is>
          <t>0042b</t>
        </is>
      </c>
      <c r="W6788" t="n">
        <v>3404</v>
      </c>
      <c r="X6788" t="n">
        <v>4099</v>
      </c>
      <c r="Z6788" t="inlineStr">
        <is>
          <t>Oskars Bartulis ((N/A) D)</t>
        </is>
      </c>
    </row>
    <row r="6789">
      <c r="A6789" t="inlineStr">
        <is>
          <t>Oskars Batna</t>
        </is>
      </c>
      <c r="B6789" t="inlineStr">
        <is>
          <t>(N/A)</t>
        </is>
      </c>
      <c r="C6789" t="inlineStr">
        <is>
          <t>C</t>
        </is>
      </c>
      <c r="D6789" t="inlineStr">
        <is>
          <t>F</t>
        </is>
      </c>
      <c r="E6789" t="n">
        <v>31</v>
      </c>
      <c r="F6789" t="inlineStr">
        <is>
          <t>FA</t>
        </is>
      </c>
      <c r="G6789" t="inlineStr">
        <is>
          <t>FA</t>
        </is>
      </c>
      <c r="H6789" s="30" t="n">
        <v>1</v>
      </c>
      <c r="I6789" s="31" t="n">
        <v>0</v>
      </c>
      <c r="J6789" s="31" t="n"/>
      <c r="K6789" s="31" t="n">
        <v>0</v>
      </c>
      <c r="L6789" s="32" t="n"/>
      <c r="M6789" s="31" t="n">
        <v>0</v>
      </c>
      <c r="N6789" s="31" t="n">
        <v>0</v>
      </c>
      <c r="O6789" s="31" t="n"/>
      <c r="P6789" s="31" t="n"/>
      <c r="Q6789" s="31" t="n">
        <v>0</v>
      </c>
      <c r="R6789" s="31" t="n"/>
      <c r="S6789" s="32" t="n"/>
      <c r="T6789" s="32" t="n"/>
      <c r="V6789" t="inlineStr">
        <is>
          <t>05yk0</t>
        </is>
      </c>
      <c r="Z6789" t="inlineStr">
        <is>
          <t>Oskars Batna ((N/A) C)</t>
        </is>
      </c>
    </row>
    <row r="6790">
      <c r="A6790" t="inlineStr">
        <is>
          <t>Oskars Cibulskis</t>
        </is>
      </c>
      <c r="B6790" t="inlineStr">
        <is>
          <t>(N/A)</t>
        </is>
      </c>
      <c r="C6790" t="inlineStr">
        <is>
          <t>D</t>
        </is>
      </c>
      <c r="D6790" t="inlineStr">
        <is>
          <t>D</t>
        </is>
      </c>
      <c r="E6790" t="n">
        <v>38</v>
      </c>
      <c r="F6790" t="inlineStr">
        <is>
          <t>FA</t>
        </is>
      </c>
      <c r="G6790" t="inlineStr">
        <is>
          <t>FA</t>
        </is>
      </c>
      <c r="H6790" s="30" t="n">
        <v>1</v>
      </c>
      <c r="I6790" s="31" t="n">
        <v>0</v>
      </c>
      <c r="J6790" s="31" t="n"/>
      <c r="K6790" s="31" t="n">
        <v>0</v>
      </c>
      <c r="L6790" s="32" t="n"/>
      <c r="M6790" s="31" t="n">
        <v>0</v>
      </c>
      <c r="N6790" s="31" t="n">
        <v>0</v>
      </c>
      <c r="O6790" s="31" t="n"/>
      <c r="P6790" s="31" t="n"/>
      <c r="Q6790" s="31" t="n">
        <v>0</v>
      </c>
      <c r="R6790" s="31" t="n"/>
      <c r="S6790" s="32" t="n"/>
      <c r="T6790" s="32" t="n"/>
      <c r="V6790" t="inlineStr">
        <is>
          <t>05yjv</t>
        </is>
      </c>
      <c r="Z6790" t="inlineStr">
        <is>
          <t>Oskars Cibulskis ((N/A) D)</t>
        </is>
      </c>
    </row>
    <row r="6791">
      <c r="A6791" t="inlineStr">
        <is>
          <t>Ossi Tukio</t>
        </is>
      </c>
      <c r="B6791" t="inlineStr">
        <is>
          <t>(N/A)</t>
        </is>
      </c>
      <c r="C6791" t="inlineStr">
        <is>
          <t>D</t>
        </is>
      </c>
      <c r="D6791" t="inlineStr">
        <is>
          <t>D</t>
        </is>
      </c>
      <c r="E6791" t="n">
        <v>18</v>
      </c>
      <c r="F6791" t="inlineStr">
        <is>
          <t>FA</t>
        </is>
      </c>
      <c r="G6791" t="inlineStr">
        <is>
          <t>FA</t>
        </is>
      </c>
      <c r="H6791" s="30" t="n">
        <v>1</v>
      </c>
      <c r="I6791" s="31" t="n">
        <v>0</v>
      </c>
      <c r="J6791" s="31" t="n"/>
      <c r="K6791" s="31" t="n">
        <v>0</v>
      </c>
      <c r="L6791" s="32" t="n"/>
      <c r="M6791" s="31" t="n">
        <v>0</v>
      </c>
      <c r="N6791" s="31" t="n">
        <v>0</v>
      </c>
      <c r="O6791" s="31" t="n"/>
      <c r="P6791" s="31" t="n"/>
      <c r="Q6791" s="31" t="n">
        <v>0</v>
      </c>
      <c r="R6791" s="31" t="n"/>
      <c r="S6791" s="32" t="n"/>
      <c r="T6791" s="32" t="n"/>
      <c r="V6791" t="inlineStr">
        <is>
          <t>078cc</t>
        </is>
      </c>
      <c r="Z6791" t="inlineStr">
        <is>
          <t>Ossi Tukio ((N/A) D)</t>
        </is>
      </c>
    </row>
    <row r="6792">
      <c r="A6792" t="inlineStr">
        <is>
          <t>Ostap Safin</t>
        </is>
      </c>
      <c r="B6792" t="inlineStr">
        <is>
          <t>EDM</t>
        </is>
      </c>
      <c r="C6792" t="inlineStr">
        <is>
          <t>RW</t>
        </is>
      </c>
      <c r="D6792" t="inlineStr">
        <is>
          <t>F</t>
        </is>
      </c>
      <c r="E6792" t="n">
        <v>27</v>
      </c>
      <c r="F6792" t="inlineStr">
        <is>
          <t>FA</t>
        </is>
      </c>
      <c r="G6792" t="inlineStr">
        <is>
          <t>FA</t>
        </is>
      </c>
      <c r="H6792" s="30" t="n">
        <v>1</v>
      </c>
      <c r="I6792" s="31" t="n">
        <v>0</v>
      </c>
      <c r="J6792" s="31" t="n"/>
      <c r="K6792" s="31" t="n">
        <v>0</v>
      </c>
      <c r="L6792" s="32" t="n"/>
      <c r="M6792" s="31" t="n">
        <v>0</v>
      </c>
      <c r="N6792" s="31" t="n">
        <v>0</v>
      </c>
      <c r="O6792" s="31" t="n"/>
      <c r="P6792" s="31" t="n"/>
      <c r="Q6792" s="31" t="n">
        <v>0</v>
      </c>
      <c r="R6792" s="31" t="n"/>
      <c r="S6792" s="32" t="n"/>
      <c r="T6792" s="32" t="n"/>
      <c r="V6792" t="inlineStr">
        <is>
          <t>04an4</t>
        </is>
      </c>
      <c r="W6792" t="n">
        <v>5481</v>
      </c>
      <c r="X6792" t="n">
        <v>7630</v>
      </c>
      <c r="Y6792" t="inlineStr">
        <is>
          <t>ca6247bb-9a67-403b-8346-a97eaa8575ab</t>
        </is>
      </c>
      <c r="Z6792" t="inlineStr">
        <is>
          <t>Ostap Safin (EDM RW)</t>
        </is>
      </c>
    </row>
    <row r="6793">
      <c r="A6793" t="inlineStr">
        <is>
          <t>Otso Rantakari</t>
        </is>
      </c>
      <c r="B6793" t="inlineStr">
        <is>
          <t>(N/A)</t>
        </is>
      </c>
      <c r="C6793" t="inlineStr">
        <is>
          <t>D</t>
        </is>
      </c>
      <c r="D6793" t="inlineStr">
        <is>
          <t>D</t>
        </is>
      </c>
      <c r="E6793" t="n">
        <v>32</v>
      </c>
      <c r="F6793" t="inlineStr">
        <is>
          <t>FA</t>
        </is>
      </c>
      <c r="G6793" t="inlineStr">
        <is>
          <t>FA</t>
        </is>
      </c>
      <c r="H6793" s="30" t="n">
        <v>1</v>
      </c>
      <c r="I6793" s="31" t="n">
        <v>0</v>
      </c>
      <c r="J6793" s="31" t="n"/>
      <c r="K6793" s="31" t="n">
        <v>0</v>
      </c>
      <c r="L6793" s="32" t="n"/>
      <c r="M6793" s="31" t="n">
        <v>0</v>
      </c>
      <c r="N6793" s="31" t="n">
        <v>0</v>
      </c>
      <c r="O6793" s="31" t="n"/>
      <c r="P6793" s="31" t="n"/>
      <c r="Q6793" s="31" t="n">
        <v>0</v>
      </c>
      <c r="R6793" s="31" t="n"/>
      <c r="S6793" s="32" t="n"/>
      <c r="T6793" s="32" t="n"/>
      <c r="V6793" t="inlineStr">
        <is>
          <t>03n2j</t>
        </is>
      </c>
      <c r="Z6793" t="inlineStr">
        <is>
          <t>Otso Rantakari ((N/A) D)</t>
        </is>
      </c>
    </row>
    <row r="6794">
      <c r="A6794" t="inlineStr">
        <is>
          <t>Otto Hokkanen</t>
        </is>
      </c>
      <c r="B6794" t="inlineStr">
        <is>
          <t>(N/A)</t>
        </is>
      </c>
      <c r="C6794" t="inlineStr">
        <is>
          <t>C</t>
        </is>
      </c>
      <c r="D6794" t="inlineStr">
        <is>
          <t>F</t>
        </is>
      </c>
      <c r="E6794" t="n">
        <v>22</v>
      </c>
      <c r="F6794" t="inlineStr">
        <is>
          <t>FA</t>
        </is>
      </c>
      <c r="G6794" t="inlineStr">
        <is>
          <t>FA</t>
        </is>
      </c>
      <c r="H6794" s="30" t="n">
        <v>1</v>
      </c>
      <c r="I6794" s="31" t="n">
        <v>0</v>
      </c>
      <c r="J6794" s="31" t="n"/>
      <c r="K6794" s="31" t="n">
        <v>0</v>
      </c>
      <c r="L6794" s="32" t="n"/>
      <c r="M6794" s="31" t="n">
        <v>0</v>
      </c>
      <c r="N6794" s="31" t="n">
        <v>0</v>
      </c>
      <c r="O6794" s="31" t="n"/>
      <c r="P6794" s="31" t="n"/>
      <c r="Q6794" s="31" t="n">
        <v>0</v>
      </c>
      <c r="R6794" s="31" t="n"/>
      <c r="S6794" s="32" t="n"/>
      <c r="T6794" s="32" t="n"/>
      <c r="V6794" t="inlineStr">
        <is>
          <t>060wk</t>
        </is>
      </c>
      <c r="Z6794" t="inlineStr">
        <is>
          <t>Otto Hokkanen ((N/A) C)</t>
        </is>
      </c>
    </row>
    <row r="6795">
      <c r="A6795" t="inlineStr">
        <is>
          <t>Otto Kivenmaki</t>
        </is>
      </c>
      <c r="B6795" t="inlineStr">
        <is>
          <t>DET</t>
        </is>
      </c>
      <c r="C6795" t="inlineStr">
        <is>
          <t>C</t>
        </is>
      </c>
      <c r="D6795" t="inlineStr">
        <is>
          <t>F</t>
        </is>
      </c>
      <c r="E6795" t="n">
        <v>26</v>
      </c>
      <c r="F6795" t="inlineStr">
        <is>
          <t>FA</t>
        </is>
      </c>
      <c r="G6795" t="inlineStr">
        <is>
          <t>FA</t>
        </is>
      </c>
      <c r="H6795" s="30" t="n">
        <v>1</v>
      </c>
      <c r="I6795" s="31" t="n">
        <v>0</v>
      </c>
      <c r="J6795" s="31" t="n"/>
      <c r="K6795" s="31" t="n">
        <v>0</v>
      </c>
      <c r="L6795" s="32" t="n"/>
      <c r="M6795" s="31" t="n">
        <v>0</v>
      </c>
      <c r="N6795" s="31" t="n">
        <v>0</v>
      </c>
      <c r="O6795" s="31" t="n"/>
      <c r="P6795" s="31" t="n"/>
      <c r="Q6795" s="31" t="n">
        <v>0</v>
      </c>
      <c r="R6795" s="31" t="n"/>
      <c r="S6795" s="32" t="n"/>
      <c r="T6795" s="32" t="n"/>
      <c r="V6795" t="inlineStr">
        <is>
          <t>04r14</t>
        </is>
      </c>
      <c r="Z6795" t="inlineStr">
        <is>
          <t>Otto Kivenmaki (DET C)</t>
        </is>
      </c>
    </row>
    <row r="6796">
      <c r="A6796" t="inlineStr">
        <is>
          <t>Otto Koivula</t>
        </is>
      </c>
      <c r="B6796" t="inlineStr">
        <is>
          <t>(N/A)</t>
        </is>
      </c>
      <c r="C6796" t="inlineStr">
        <is>
          <t>LW</t>
        </is>
      </c>
      <c r="D6796" t="inlineStr">
        <is>
          <t>F</t>
        </is>
      </c>
      <c r="E6796" t="n">
        <v>28</v>
      </c>
      <c r="F6796" t="inlineStr">
        <is>
          <t>FA</t>
        </is>
      </c>
      <c r="G6796" t="inlineStr">
        <is>
          <t>FA</t>
        </is>
      </c>
      <c r="H6796" s="30" t="n">
        <v>1</v>
      </c>
      <c r="I6796" s="31" t="n">
        <v>0</v>
      </c>
      <c r="J6796" s="31" t="n"/>
      <c r="K6796" s="31" t="n">
        <v>0</v>
      </c>
      <c r="L6796" s="32" t="n"/>
      <c r="M6796" s="31" t="n">
        <v>0</v>
      </c>
      <c r="N6796" s="31" t="n">
        <v>0</v>
      </c>
      <c r="O6796" s="31" t="n"/>
      <c r="P6796" s="31" t="n"/>
      <c r="Q6796" s="31" t="n">
        <v>0</v>
      </c>
      <c r="R6796" s="31" t="n"/>
      <c r="S6796" s="32" t="n"/>
      <c r="T6796" s="32" t="n"/>
      <c r="V6796" t="inlineStr">
        <is>
          <t>042xc</t>
        </is>
      </c>
      <c r="W6796" t="n">
        <v>5582</v>
      </c>
      <c r="X6796" t="n">
        <v>7226</v>
      </c>
      <c r="Y6796" t="inlineStr">
        <is>
          <t>b6f68395-cc3c-44e3-9638-81a197ea6120</t>
        </is>
      </c>
      <c r="Z6796" t="inlineStr">
        <is>
          <t>Otto Koivula ((N/A) LW)</t>
        </is>
      </c>
    </row>
    <row r="6797">
      <c r="A6797" t="inlineStr">
        <is>
          <t>Otto Latvala</t>
        </is>
      </c>
      <c r="B6797" t="inlineStr">
        <is>
          <t>(N/A)</t>
        </is>
      </c>
      <c r="C6797" t="inlineStr">
        <is>
          <t>D</t>
        </is>
      </c>
      <c r="D6797" t="inlineStr">
        <is>
          <t>D</t>
        </is>
      </c>
      <c r="E6797" t="n">
        <v>27</v>
      </c>
      <c r="F6797" t="inlineStr">
        <is>
          <t>FA</t>
        </is>
      </c>
      <c r="G6797" t="inlineStr">
        <is>
          <t>FA</t>
        </is>
      </c>
      <c r="H6797" s="30" t="n">
        <v>1</v>
      </c>
      <c r="I6797" s="31" t="n">
        <v>0</v>
      </c>
      <c r="J6797" s="31" t="n"/>
      <c r="K6797" s="31" t="n">
        <v>0</v>
      </c>
      <c r="L6797" s="32" t="n"/>
      <c r="M6797" s="31" t="n">
        <v>0</v>
      </c>
      <c r="N6797" s="31" t="n">
        <v>0</v>
      </c>
      <c r="O6797" s="31" t="n"/>
      <c r="P6797" s="31" t="n"/>
      <c r="Q6797" s="31" t="n">
        <v>0</v>
      </c>
      <c r="R6797" s="31" t="n"/>
      <c r="S6797" s="32" t="n"/>
      <c r="T6797" s="32" t="n"/>
      <c r="V6797" t="inlineStr">
        <is>
          <t>04fpp</t>
        </is>
      </c>
      <c r="Z6797" t="inlineStr">
        <is>
          <t>Otto Latvala ((N/A) D)</t>
        </is>
      </c>
    </row>
    <row r="6798">
      <c r="A6798" t="inlineStr">
        <is>
          <t>Otto Leskinen</t>
        </is>
      </c>
      <c r="B6798" t="inlineStr">
        <is>
          <t>MTL</t>
        </is>
      </c>
      <c r="C6798" t="inlineStr">
        <is>
          <t>D</t>
        </is>
      </c>
      <c r="D6798" t="inlineStr">
        <is>
          <t>D</t>
        </is>
      </c>
      <c r="E6798" t="n">
        <v>29</v>
      </c>
      <c r="F6798" t="inlineStr">
        <is>
          <t>FA</t>
        </is>
      </c>
      <c r="G6798" t="inlineStr">
        <is>
          <t>FA</t>
        </is>
      </c>
      <c r="H6798" s="30" t="n">
        <v>1</v>
      </c>
      <c r="I6798" s="31" t="n">
        <v>0</v>
      </c>
      <c r="J6798" s="31" t="n"/>
      <c r="K6798" s="31" t="n">
        <v>0</v>
      </c>
      <c r="L6798" s="32" t="n"/>
      <c r="M6798" s="31" t="n">
        <v>0</v>
      </c>
      <c r="N6798" s="31" t="n">
        <v>0</v>
      </c>
      <c r="O6798" s="31" t="n"/>
      <c r="P6798" s="31" t="n"/>
      <c r="Q6798" s="31" t="n">
        <v>0</v>
      </c>
      <c r="R6798" s="31" t="n"/>
      <c r="S6798" s="32" t="n"/>
      <c r="T6798" s="32" t="n"/>
      <c r="V6798" t="inlineStr">
        <is>
          <t>04xe0</t>
        </is>
      </c>
      <c r="W6798" t="n">
        <v>6047</v>
      </c>
      <c r="X6798" t="n">
        <v>8264</v>
      </c>
      <c r="Y6798" t="inlineStr">
        <is>
          <t>e36bfea3-41bc-45fd-b45f-5bc482f3f5a6</t>
        </is>
      </c>
      <c r="Z6798" t="inlineStr">
        <is>
          <t>Otto Leskinen (MTL D)</t>
        </is>
      </c>
    </row>
    <row r="6799">
      <c r="A6799" t="inlineStr">
        <is>
          <t>Otto Makinen</t>
        </is>
      </c>
      <c r="B6799" t="inlineStr">
        <is>
          <t>(N/A)</t>
        </is>
      </c>
      <c r="C6799" t="inlineStr">
        <is>
          <t>C</t>
        </is>
      </c>
      <c r="D6799" t="inlineStr">
        <is>
          <t>F</t>
        </is>
      </c>
      <c r="E6799" t="n">
        <v>28</v>
      </c>
      <c r="F6799" t="inlineStr">
        <is>
          <t>FA</t>
        </is>
      </c>
      <c r="G6799" t="inlineStr">
        <is>
          <t>FA</t>
        </is>
      </c>
      <c r="H6799" s="30" t="n">
        <v>1</v>
      </c>
      <c r="I6799" s="31" t="n">
        <v>0</v>
      </c>
      <c r="J6799" s="31" t="n"/>
      <c r="K6799" s="31" t="n">
        <v>0</v>
      </c>
      <c r="L6799" s="32" t="n"/>
      <c r="M6799" s="31" t="n">
        <v>0</v>
      </c>
      <c r="N6799" s="31" t="n">
        <v>0</v>
      </c>
      <c r="O6799" s="31" t="n"/>
      <c r="P6799" s="31" t="n"/>
      <c r="Q6799" s="31" t="n">
        <v>0</v>
      </c>
      <c r="R6799" s="31" t="n"/>
      <c r="S6799" s="32" t="n"/>
      <c r="T6799" s="32" t="n"/>
      <c r="V6799" t="inlineStr">
        <is>
          <t>045cj</t>
        </is>
      </c>
      <c r="Z6799" t="inlineStr">
        <is>
          <t>Otto Makinen ((N/A) C)</t>
        </is>
      </c>
    </row>
    <row r="6800">
      <c r="A6800" t="inlineStr">
        <is>
          <t>Otto Salin</t>
        </is>
      </c>
      <c r="B6800" t="inlineStr">
        <is>
          <t>LAK</t>
        </is>
      </c>
      <c r="C6800" t="inlineStr">
        <is>
          <t>D</t>
        </is>
      </c>
      <c r="D6800" t="inlineStr">
        <is>
          <t>D</t>
        </is>
      </c>
      <c r="E6800" t="n">
        <v>22</v>
      </c>
      <c r="F6800" t="inlineStr">
        <is>
          <t>FA</t>
        </is>
      </c>
      <c r="G6800" t="inlineStr">
        <is>
          <t>FA</t>
        </is>
      </c>
      <c r="H6800" s="30" t="n">
        <v>875000</v>
      </c>
      <c r="I6800" s="31" t="n">
        <v>0</v>
      </c>
      <c r="J6800" s="31" t="n"/>
      <c r="K6800" s="31" t="n">
        <v>0</v>
      </c>
      <c r="L6800" s="32" t="n"/>
      <c r="M6800" s="31" t="n">
        <v>0</v>
      </c>
      <c r="N6800" s="31" t="n">
        <v>0</v>
      </c>
      <c r="O6800" s="31" t="n"/>
      <c r="P6800" s="31" t="n"/>
      <c r="Q6800" s="31" t="n">
        <v>0</v>
      </c>
      <c r="R6800" s="31" t="n"/>
      <c r="S6800" s="32" t="n"/>
      <c r="T6800" s="32" t="n"/>
      <c r="V6800" t="inlineStr">
        <is>
          <t>060ji</t>
        </is>
      </c>
      <c r="W6800" t="n">
        <v>6774</v>
      </c>
      <c r="Y6800" t="inlineStr">
        <is>
          <t>c3075034-20e3-491e-aa72-2839da456175</t>
        </is>
      </c>
      <c r="Z6800" t="inlineStr">
        <is>
          <t>Otto Salin (LAK D)</t>
        </is>
      </c>
    </row>
    <row r="6801">
      <c r="A6801" t="inlineStr">
        <is>
          <t>Otto Somppi</t>
        </is>
      </c>
      <c r="B6801" t="inlineStr">
        <is>
          <t>TBL</t>
        </is>
      </c>
      <c r="C6801" t="inlineStr">
        <is>
          <t>C</t>
        </is>
      </c>
      <c r="D6801" t="inlineStr">
        <is>
          <t>F</t>
        </is>
      </c>
      <c r="E6801" t="n">
        <v>28</v>
      </c>
      <c r="F6801" t="inlineStr">
        <is>
          <t>FA</t>
        </is>
      </c>
      <c r="G6801" t="inlineStr">
        <is>
          <t>FA</t>
        </is>
      </c>
      <c r="H6801" s="30" t="n">
        <v>1</v>
      </c>
      <c r="I6801" s="31" t="n">
        <v>0</v>
      </c>
      <c r="J6801" s="31" t="n"/>
      <c r="K6801" s="31" t="n">
        <v>0</v>
      </c>
      <c r="L6801" s="32" t="n"/>
      <c r="M6801" s="31" t="n">
        <v>0</v>
      </c>
      <c r="N6801" s="31" t="n">
        <v>0</v>
      </c>
      <c r="O6801" s="31" t="n"/>
      <c r="P6801" s="31" t="n"/>
      <c r="Q6801" s="31" t="n">
        <v>0</v>
      </c>
      <c r="R6801" s="31" t="n"/>
      <c r="S6801" s="32" t="n"/>
      <c r="T6801" s="32" t="n"/>
      <c r="V6801" t="inlineStr">
        <is>
          <t>0430r</t>
        </is>
      </c>
      <c r="W6801" t="n">
        <v>5222</v>
      </c>
      <c r="X6801" t="n">
        <v>7309</v>
      </c>
      <c r="Y6801" t="inlineStr">
        <is>
          <t>3837f6ee-81bd-4738-acad-ea4a95afb857</t>
        </is>
      </c>
      <c r="Z6801" t="inlineStr">
        <is>
          <t>Otto Somppi (TBL C)</t>
        </is>
      </c>
    </row>
    <row r="6802">
      <c r="A6802" t="inlineStr">
        <is>
          <t>Oula Palve</t>
        </is>
      </c>
      <c r="B6802" t="inlineStr">
        <is>
          <t>(N/A)</t>
        </is>
      </c>
      <c r="C6802" t="inlineStr">
        <is>
          <t>C</t>
        </is>
      </c>
      <c r="D6802" t="inlineStr">
        <is>
          <t>F</t>
        </is>
      </c>
      <c r="E6802" t="n">
        <v>34</v>
      </c>
      <c r="F6802" t="inlineStr">
        <is>
          <t>FA</t>
        </is>
      </c>
      <c r="G6802" t="inlineStr">
        <is>
          <t>FA</t>
        </is>
      </c>
      <c r="H6802" s="30" t="n">
        <v>1</v>
      </c>
      <c r="I6802" s="31" t="n">
        <v>0</v>
      </c>
      <c r="J6802" s="31" t="n"/>
      <c r="K6802" s="31" t="n">
        <v>0</v>
      </c>
      <c r="L6802" s="32" t="n"/>
      <c r="M6802" s="31" t="n">
        <v>0</v>
      </c>
      <c r="N6802" s="31" t="n">
        <v>0</v>
      </c>
      <c r="O6802" s="31" t="n"/>
      <c r="P6802" s="31" t="n"/>
      <c r="Q6802" s="31" t="n">
        <v>0</v>
      </c>
      <c r="R6802" s="31" t="n"/>
      <c r="S6802" s="32" t="n"/>
      <c r="T6802" s="32" t="n"/>
      <c r="V6802" t="inlineStr">
        <is>
          <t>04xmw</t>
        </is>
      </c>
      <c r="W6802" t="n">
        <v>6022</v>
      </c>
      <c r="X6802" t="n">
        <v>8258</v>
      </c>
      <c r="Z6802" t="inlineStr">
        <is>
          <t>Oula Palve ((N/A) C)</t>
        </is>
      </c>
    </row>
    <row r="6803">
      <c r="A6803" t="inlineStr">
        <is>
          <t>Owen Allard</t>
        </is>
      </c>
      <c r="B6803" t="inlineStr">
        <is>
          <t>UTA</t>
        </is>
      </c>
      <c r="C6803" t="inlineStr">
        <is>
          <t>C</t>
        </is>
      </c>
      <c r="D6803" t="inlineStr">
        <is>
          <t>F</t>
        </is>
      </c>
      <c r="E6803" t="n">
        <v>22</v>
      </c>
      <c r="F6803" t="inlineStr">
        <is>
          <t>FA</t>
        </is>
      </c>
      <c r="G6803" t="inlineStr">
        <is>
          <t>FA</t>
        </is>
      </c>
      <c r="H6803" s="30" t="n">
        <v>869167</v>
      </c>
      <c r="I6803" s="31" t="n">
        <v>0</v>
      </c>
      <c r="J6803" s="31" t="n"/>
      <c r="K6803" s="31" t="n">
        <v>0</v>
      </c>
      <c r="L6803" s="32" t="n"/>
      <c r="M6803" s="31" t="n">
        <v>0</v>
      </c>
      <c r="N6803" s="31" t="n">
        <v>0</v>
      </c>
      <c r="O6803" s="31" t="n"/>
      <c r="P6803" s="31" t="n"/>
      <c r="Q6803" s="31" t="n">
        <v>0</v>
      </c>
      <c r="R6803" s="31" t="n"/>
      <c r="S6803" s="32" t="n"/>
      <c r="T6803" s="32" t="n"/>
      <c r="V6803" t="inlineStr">
        <is>
          <t>06h7v</t>
        </is>
      </c>
      <c r="W6803" t="n">
        <v>7282</v>
      </c>
      <c r="Y6803" t="inlineStr">
        <is>
          <t>649fb0e9-bb37-4120-924b-d6c7cf562bc2</t>
        </is>
      </c>
      <c r="Z6803" t="inlineStr">
        <is>
          <t>Owen Allard (UTA C)</t>
        </is>
      </c>
    </row>
    <row r="6804">
      <c r="A6804" t="inlineStr">
        <is>
          <t>Owen Bartoszkiewicz</t>
        </is>
      </c>
      <c r="B6804" t="inlineStr">
        <is>
          <t>(N/A)</t>
        </is>
      </c>
      <c r="C6804" t="inlineStr">
        <is>
          <t>G</t>
        </is>
      </c>
      <c r="D6804" t="inlineStr">
        <is>
          <t>G</t>
        </is>
      </c>
      <c r="E6804" t="n">
        <v>23</v>
      </c>
      <c r="F6804" t="inlineStr">
        <is>
          <t>FA</t>
        </is>
      </c>
      <c r="G6804" t="inlineStr">
        <is>
          <t>FA</t>
        </is>
      </c>
      <c r="H6804" s="30" t="n">
        <v>1</v>
      </c>
      <c r="I6804" s="31" t="n">
        <v>0</v>
      </c>
      <c r="J6804" s="31" t="n"/>
      <c r="K6804" s="31" t="n">
        <v>0</v>
      </c>
      <c r="L6804" s="32" t="n"/>
      <c r="M6804" s="31" t="n">
        <v>0</v>
      </c>
      <c r="N6804" s="31" t="n">
        <v>0</v>
      </c>
      <c r="O6804" s="31" t="n"/>
      <c r="P6804" s="31" t="n"/>
      <c r="Q6804" s="31" t="n">
        <v>0</v>
      </c>
      <c r="R6804" s="31" t="n"/>
      <c r="S6804" s="32" t="n"/>
      <c r="T6804" s="32" t="n"/>
      <c r="V6804" t="inlineStr">
        <is>
          <t>05uef</t>
        </is>
      </c>
      <c r="Z6804" t="inlineStr">
        <is>
          <t>Owen Bartoszkiewicz ((N/A) G)</t>
        </is>
      </c>
    </row>
    <row r="6805">
      <c r="A6805" t="inlineStr">
        <is>
          <t>Owen Beckner</t>
        </is>
      </c>
      <c r="B6805" t="inlineStr">
        <is>
          <t>OTT</t>
        </is>
      </c>
      <c r="C6805" t="inlineStr">
        <is>
          <t>C</t>
        </is>
      </c>
      <c r="D6805" t="inlineStr">
        <is>
          <t>F</t>
        </is>
      </c>
      <c r="E6805" t="n">
        <v>21</v>
      </c>
      <c r="F6805" t="inlineStr">
        <is>
          <t>FA</t>
        </is>
      </c>
      <c r="G6805" t="inlineStr">
        <is>
          <t>FA</t>
        </is>
      </c>
      <c r="H6805" s="30" t="n">
        <v>1</v>
      </c>
      <c r="I6805" s="31" t="n">
        <v>0</v>
      </c>
      <c r="J6805" s="31" t="n"/>
      <c r="K6805" s="31" t="n">
        <v>0</v>
      </c>
      <c r="L6805" s="32" t="n"/>
      <c r="M6805" s="31" t="n">
        <v>0</v>
      </c>
      <c r="N6805" s="31" t="n">
        <v>0</v>
      </c>
      <c r="O6805" s="31" t="n"/>
      <c r="P6805" s="31" t="n"/>
      <c r="Q6805" s="31" t="n">
        <v>0</v>
      </c>
      <c r="R6805" s="31" t="n"/>
      <c r="S6805" s="32" t="n"/>
      <c r="T6805" s="32" t="n"/>
      <c r="V6805" t="inlineStr">
        <is>
          <t>06cle</t>
        </is>
      </c>
      <c r="Y6805" t="inlineStr">
        <is>
          <t>f870156e-b0e8-4710-a6cd-5a110da38bd2</t>
        </is>
      </c>
      <c r="Z6805" t="inlineStr">
        <is>
          <t>Owen Beckner (OTT C)</t>
        </is>
      </c>
    </row>
    <row r="6806">
      <c r="A6806" t="inlineStr">
        <is>
          <t>Owen Conrad</t>
        </is>
      </c>
      <c r="B6806" t="inlineStr">
        <is>
          <t>TOR</t>
        </is>
      </c>
      <c r="C6806" t="inlineStr">
        <is>
          <t>D</t>
        </is>
      </c>
      <c r="D6806" t="inlineStr">
        <is>
          <t>D</t>
        </is>
      </c>
      <c r="E6806" t="n">
        <v>19</v>
      </c>
      <c r="F6806" t="inlineStr">
        <is>
          <t>FA</t>
        </is>
      </c>
      <c r="G6806" t="inlineStr">
        <is>
          <t>FA</t>
        </is>
      </c>
      <c r="H6806" s="30" t="n">
        <v>1</v>
      </c>
      <c r="I6806" s="31" t="n">
        <v>0</v>
      </c>
      <c r="J6806" s="31" t="n"/>
      <c r="K6806" s="31" t="n">
        <v>0</v>
      </c>
      <c r="L6806" s="32" t="n"/>
      <c r="M6806" s="31" t="n">
        <v>0</v>
      </c>
      <c r="N6806" s="31" t="n">
        <v>0</v>
      </c>
      <c r="O6806" s="31" t="n"/>
      <c r="P6806" s="31" t="n"/>
      <c r="Q6806" s="31" t="n">
        <v>0</v>
      </c>
      <c r="R6806" s="31" t="n"/>
      <c r="S6806" s="32" t="n"/>
      <c r="T6806" s="32" t="n"/>
      <c r="V6806" t="inlineStr">
        <is>
          <t>06tz4</t>
        </is>
      </c>
      <c r="Y6806" t="inlineStr">
        <is>
          <t>48b03ecd-eec7-4b25-8378-02436035b49a</t>
        </is>
      </c>
      <c r="Z6806" t="inlineStr">
        <is>
          <t>Owen Conrad (TOR D)</t>
        </is>
      </c>
    </row>
    <row r="6807">
      <c r="A6807" t="inlineStr">
        <is>
          <t>Owen Flores</t>
        </is>
      </c>
      <c r="B6807" t="inlineStr">
        <is>
          <t>NSH</t>
        </is>
      </c>
      <c r="C6807" t="inlineStr">
        <is>
          <t>G</t>
        </is>
      </c>
      <c r="D6807" t="inlineStr">
        <is>
          <t>G</t>
        </is>
      </c>
      <c r="E6807" t="n">
        <v>22</v>
      </c>
      <c r="F6807" t="inlineStr">
        <is>
          <t>FA</t>
        </is>
      </c>
      <c r="G6807" t="inlineStr">
        <is>
          <t>FA</t>
        </is>
      </c>
      <c r="H6807" s="30" t="n">
        <v>1</v>
      </c>
      <c r="I6807" s="31" t="n">
        <v>0</v>
      </c>
      <c r="J6807" s="31" t="n"/>
      <c r="K6807" s="31" t="n">
        <v>0</v>
      </c>
      <c r="L6807" s="32" t="n"/>
      <c r="M6807" s="31" t="n">
        <v>0</v>
      </c>
      <c r="N6807" s="31" t="n">
        <v>0</v>
      </c>
      <c r="O6807" s="31" t="n"/>
      <c r="P6807" s="31" t="n"/>
      <c r="Q6807" s="31" t="n">
        <v>0</v>
      </c>
      <c r="R6807" s="31" t="n"/>
      <c r="S6807" s="32" t="n"/>
      <c r="T6807" s="32" t="n"/>
      <c r="V6807" t="inlineStr">
        <is>
          <t>06gnq</t>
        </is>
      </c>
      <c r="Y6807" t="inlineStr">
        <is>
          <t>22da76e5-973b-4a2d-a5d9-8ad1313b0b92</t>
        </is>
      </c>
      <c r="Z6807" t="inlineStr">
        <is>
          <t>Owen Flores (NSH G)</t>
        </is>
      </c>
    </row>
    <row r="6808">
      <c r="A6808" t="inlineStr">
        <is>
          <t>Owen Griffin</t>
        </is>
      </c>
      <c r="B6808" t="inlineStr">
        <is>
          <t>CBJ</t>
        </is>
      </c>
      <c r="C6808" t="inlineStr">
        <is>
          <t>C</t>
        </is>
      </c>
      <c r="D6808" t="inlineStr">
        <is>
          <t>F</t>
        </is>
      </c>
      <c r="E6808" t="n">
        <v>19</v>
      </c>
      <c r="F6808" t="inlineStr">
        <is>
          <t>FA</t>
        </is>
      </c>
      <c r="G6808" t="inlineStr">
        <is>
          <t>FA</t>
        </is>
      </c>
      <c r="H6808" s="30" t="n">
        <v>1</v>
      </c>
      <c r="I6808" s="31" t="n">
        <v>0</v>
      </c>
      <c r="J6808" s="31" t="n"/>
      <c r="K6808" s="31" t="n">
        <v>0</v>
      </c>
      <c r="L6808" s="32" t="n"/>
      <c r="M6808" s="31" t="n">
        <v>0</v>
      </c>
      <c r="N6808" s="31" t="n">
        <v>0</v>
      </c>
      <c r="O6808" s="31" t="n"/>
      <c r="P6808" s="31" t="n"/>
      <c r="Q6808" s="31" t="n">
        <v>0</v>
      </c>
      <c r="R6808" s="31" t="n"/>
      <c r="S6808" s="32" t="n"/>
      <c r="T6808" s="32" t="n"/>
      <c r="V6808" t="inlineStr">
        <is>
          <t>06tb5</t>
        </is>
      </c>
      <c r="Y6808" t="inlineStr">
        <is>
          <t>fae023c8-4e09-47d9-bd08-13d003791ab5</t>
        </is>
      </c>
      <c r="Z6808" t="inlineStr">
        <is>
          <t>Owen Griffin (CBJ C)</t>
        </is>
      </c>
    </row>
    <row r="6809">
      <c r="A6809" t="inlineStr">
        <is>
          <t>Owen Lalonde</t>
        </is>
      </c>
      <c r="B6809" t="inlineStr">
        <is>
          <t>(N/A)</t>
        </is>
      </c>
      <c r="C6809" t="inlineStr">
        <is>
          <t>D</t>
        </is>
      </c>
      <c r="D6809" t="inlineStr">
        <is>
          <t>D</t>
        </is>
      </c>
      <c r="E6809" t="n">
        <v>26</v>
      </c>
      <c r="F6809" t="inlineStr">
        <is>
          <t>FA</t>
        </is>
      </c>
      <c r="G6809" t="inlineStr">
        <is>
          <t>FA</t>
        </is>
      </c>
      <c r="H6809" s="30" t="n">
        <v>1</v>
      </c>
      <c r="I6809" s="31" t="n">
        <v>0</v>
      </c>
      <c r="J6809" s="31" t="n"/>
      <c r="K6809" s="31" t="n">
        <v>0</v>
      </c>
      <c r="L6809" s="32" t="n"/>
      <c r="M6809" s="31" t="n">
        <v>0</v>
      </c>
      <c r="N6809" s="31" t="n">
        <v>0</v>
      </c>
      <c r="O6809" s="31" t="n"/>
      <c r="P6809" s="31" t="n"/>
      <c r="Q6809" s="31" t="n">
        <v>0</v>
      </c>
      <c r="R6809" s="31" t="n"/>
      <c r="S6809" s="32" t="n"/>
      <c r="T6809" s="32" t="n"/>
      <c r="V6809" t="inlineStr">
        <is>
          <t>04xc3</t>
        </is>
      </c>
      <c r="X6809" t="n">
        <v>8190</v>
      </c>
      <c r="Z6809" t="inlineStr">
        <is>
          <t>Owen Lalonde ((N/A) D)</t>
        </is>
      </c>
    </row>
    <row r="6810">
      <c r="A6810" t="inlineStr">
        <is>
          <t>Owen Lindmark</t>
        </is>
      </c>
      <c r="B6810" t="inlineStr">
        <is>
          <t>FLA</t>
        </is>
      </c>
      <c r="C6810" t="inlineStr">
        <is>
          <t>C</t>
        </is>
      </c>
      <c r="D6810" t="inlineStr">
        <is>
          <t>F</t>
        </is>
      </c>
      <c r="E6810" t="n">
        <v>25</v>
      </c>
      <c r="F6810" t="inlineStr">
        <is>
          <t>FA</t>
        </is>
      </c>
      <c r="G6810" t="inlineStr">
        <is>
          <t>FA</t>
        </is>
      </c>
      <c r="H6810" s="30" t="n">
        <v>1</v>
      </c>
      <c r="I6810" s="31" t="n">
        <v>0</v>
      </c>
      <c r="J6810" s="31" t="n"/>
      <c r="K6810" s="31" t="n">
        <v>0</v>
      </c>
      <c r="L6810" s="32" t="n"/>
      <c r="M6810" s="31" t="n">
        <v>0</v>
      </c>
      <c r="N6810" s="31" t="n">
        <v>0</v>
      </c>
      <c r="O6810" s="31" t="n"/>
      <c r="P6810" s="31" t="n"/>
      <c r="Q6810" s="31" t="n">
        <v>0</v>
      </c>
      <c r="R6810" s="31" t="n"/>
      <c r="S6810" s="32" t="n"/>
      <c r="T6810" s="32" t="n"/>
      <c r="V6810" t="inlineStr">
        <is>
          <t>051ur</t>
        </is>
      </c>
      <c r="Z6810" t="inlineStr">
        <is>
          <t>Owen Lindmark (FLA C)</t>
        </is>
      </c>
    </row>
    <row r="6811">
      <c r="A6811" t="inlineStr">
        <is>
          <t>Owen Martin</t>
        </is>
      </c>
      <c r="B6811" t="inlineStr">
        <is>
          <t>WPG</t>
        </is>
      </c>
      <c r="C6811" t="inlineStr">
        <is>
          <t>RW</t>
        </is>
      </c>
      <c r="D6811" t="inlineStr">
        <is>
          <t>F</t>
        </is>
      </c>
      <c r="E6811" t="n">
        <v>19</v>
      </c>
      <c r="F6811" t="inlineStr">
        <is>
          <t>FA</t>
        </is>
      </c>
      <c r="G6811" t="inlineStr">
        <is>
          <t>FA</t>
        </is>
      </c>
      <c r="H6811" s="30" t="n">
        <v>1</v>
      </c>
      <c r="I6811" s="31" t="n">
        <v>0</v>
      </c>
      <c r="J6811" s="31" t="n"/>
      <c r="K6811" s="31" t="n">
        <v>0</v>
      </c>
      <c r="L6811" s="32" t="n"/>
      <c r="M6811" s="31" t="n">
        <v>0</v>
      </c>
      <c r="N6811" s="31" t="n">
        <v>0</v>
      </c>
      <c r="O6811" s="31" t="n"/>
      <c r="P6811" s="31" t="n"/>
      <c r="Q6811" s="31" t="n">
        <v>0</v>
      </c>
      <c r="R6811" s="31" t="n"/>
      <c r="S6811" s="32" t="n"/>
      <c r="T6811" s="32" t="n"/>
      <c r="V6811" t="inlineStr">
        <is>
          <t>06uwf</t>
        </is>
      </c>
      <c r="W6811" t="n">
        <v>7496</v>
      </c>
      <c r="Y6811" t="inlineStr">
        <is>
          <t>202006db-80f3-4527-bfab-017deca80a5b</t>
        </is>
      </c>
      <c r="Z6811" t="inlineStr">
        <is>
          <t>Owen Martin (WPG RW)</t>
        </is>
      </c>
    </row>
    <row r="6812">
      <c r="A6812" t="inlineStr">
        <is>
          <t>Owen McLaughlin</t>
        </is>
      </c>
      <c r="B6812" t="inlineStr">
        <is>
          <t>PHI</t>
        </is>
      </c>
      <c r="C6812" t="inlineStr">
        <is>
          <t>C</t>
        </is>
      </c>
      <c r="D6812" t="inlineStr">
        <is>
          <t>F</t>
        </is>
      </c>
      <c r="E6812" t="n">
        <v>23</v>
      </c>
      <c r="F6812" t="inlineStr">
        <is>
          <t>FA</t>
        </is>
      </c>
      <c r="G6812" t="inlineStr">
        <is>
          <t>FA</t>
        </is>
      </c>
      <c r="H6812" s="30" t="n">
        <v>1</v>
      </c>
      <c r="I6812" s="31" t="n">
        <v>0</v>
      </c>
      <c r="J6812" s="31" t="n"/>
      <c r="K6812" s="31" t="n">
        <v>0</v>
      </c>
      <c r="L6812" s="32" t="n"/>
      <c r="M6812" s="31" t="n">
        <v>0</v>
      </c>
      <c r="N6812" s="31" t="n">
        <v>0</v>
      </c>
      <c r="O6812" s="31" t="n"/>
      <c r="P6812" s="31" t="n"/>
      <c r="Q6812" s="31" t="n">
        <v>0</v>
      </c>
      <c r="R6812" s="31" t="n"/>
      <c r="S6812" s="32" t="n"/>
      <c r="T6812" s="32" t="n"/>
      <c r="V6812" t="inlineStr">
        <is>
          <t>05ugk</t>
        </is>
      </c>
      <c r="Y6812" t="inlineStr">
        <is>
          <t>648996e9-0205-49bc-9c9c-e5317f367010</t>
        </is>
      </c>
      <c r="Z6812" t="inlineStr">
        <is>
          <t>Owen McLaughlin (PHI C)</t>
        </is>
      </c>
    </row>
    <row r="6813">
      <c r="A6813" t="inlineStr">
        <is>
          <t>Owen Mehlenbacher</t>
        </is>
      </c>
      <c r="B6813" t="inlineStr">
        <is>
          <t>DET</t>
        </is>
      </c>
      <c r="C6813" t="inlineStr">
        <is>
          <t>C</t>
        </is>
      </c>
      <c r="D6813" t="inlineStr">
        <is>
          <t>F</t>
        </is>
      </c>
      <c r="E6813" t="n">
        <v>22</v>
      </c>
      <c r="F6813" t="inlineStr">
        <is>
          <t>FA</t>
        </is>
      </c>
      <c r="G6813" t="inlineStr">
        <is>
          <t>FA</t>
        </is>
      </c>
      <c r="H6813" s="30" t="n">
        <v>1</v>
      </c>
      <c r="I6813" s="31" t="n">
        <v>0</v>
      </c>
      <c r="J6813" s="31" t="n"/>
      <c r="K6813" s="31" t="n">
        <v>0</v>
      </c>
      <c r="L6813" s="32" t="n"/>
      <c r="M6813" s="31" t="n">
        <v>0</v>
      </c>
      <c r="N6813" s="31" t="n">
        <v>0</v>
      </c>
      <c r="O6813" s="31" t="n"/>
      <c r="P6813" s="31" t="n"/>
      <c r="Q6813" s="31" t="n">
        <v>0</v>
      </c>
      <c r="R6813" s="31" t="n"/>
      <c r="S6813" s="32" t="n"/>
      <c r="T6813" s="32" t="n"/>
      <c r="V6813" t="inlineStr">
        <is>
          <t>062pz</t>
        </is>
      </c>
      <c r="Z6813" t="inlineStr">
        <is>
          <t>Owen Mehlenbacher (DET C)</t>
        </is>
      </c>
    </row>
    <row r="6814">
      <c r="A6814" t="inlineStr">
        <is>
          <t>Owen Michaels</t>
        </is>
      </c>
      <c r="B6814" t="inlineStr">
        <is>
          <t>EDM</t>
        </is>
      </c>
      <c r="C6814" t="inlineStr">
        <is>
          <t>RW</t>
        </is>
      </c>
      <c r="D6814" t="inlineStr">
        <is>
          <t>F</t>
        </is>
      </c>
      <c r="E6814" t="n">
        <v>24</v>
      </c>
      <c r="F6814" t="inlineStr">
        <is>
          <t>FA</t>
        </is>
      </c>
      <c r="G6814" t="inlineStr">
        <is>
          <t>FA</t>
        </is>
      </c>
      <c r="H6814" s="30" t="n">
        <v>1483571</v>
      </c>
      <c r="I6814" s="31" t="n">
        <v>0</v>
      </c>
      <c r="J6814" s="31" t="n"/>
      <c r="K6814" s="31" t="n">
        <v>0</v>
      </c>
      <c r="L6814" s="32" t="n"/>
      <c r="M6814" s="31" t="n">
        <v>0</v>
      </c>
      <c r="N6814" s="31" t="n">
        <v>0</v>
      </c>
      <c r="O6814" s="31" t="n"/>
      <c r="P6814" s="31" t="n"/>
      <c r="Q6814" s="31" t="n">
        <v>0</v>
      </c>
      <c r="R6814" s="31" t="n"/>
      <c r="S6814" s="32" t="n"/>
      <c r="T6814" s="32" t="n"/>
      <c r="V6814" t="inlineStr">
        <is>
          <t>072jd</t>
        </is>
      </c>
      <c r="W6814" t="n">
        <v>7655</v>
      </c>
      <c r="Y6814" t="inlineStr">
        <is>
          <t>94e66331-4f20-48ba-b62c-f45a847a8037</t>
        </is>
      </c>
      <c r="Z6814" t="inlineStr">
        <is>
          <t>Owen Michaels (EDM RW)</t>
        </is>
      </c>
    </row>
    <row r="6815">
      <c r="A6815" t="inlineStr">
        <is>
          <t>Owen Murray</t>
        </is>
      </c>
      <c r="B6815" t="inlineStr">
        <is>
          <t>(N/A)</t>
        </is>
      </c>
      <c r="C6815" t="inlineStr">
        <is>
          <t>D</t>
        </is>
      </c>
      <c r="D6815" t="inlineStr">
        <is>
          <t>D</t>
        </is>
      </c>
      <c r="E6815" t="n">
        <v>23</v>
      </c>
      <c r="F6815" t="inlineStr">
        <is>
          <t>FA</t>
        </is>
      </c>
      <c r="G6815" t="inlineStr">
        <is>
          <t>FA</t>
        </is>
      </c>
      <c r="H6815" s="30" t="n">
        <v>1</v>
      </c>
      <c r="I6815" s="31" t="n">
        <v>0</v>
      </c>
      <c r="J6815" s="31" t="n"/>
      <c r="K6815" s="31" t="n">
        <v>0</v>
      </c>
      <c r="L6815" s="32" t="n"/>
      <c r="M6815" s="31" t="n">
        <v>0</v>
      </c>
      <c r="N6815" s="31" t="n">
        <v>0</v>
      </c>
      <c r="O6815" s="31" t="n"/>
      <c r="P6815" s="31" t="n"/>
      <c r="Q6815" s="31" t="n">
        <v>0</v>
      </c>
      <c r="R6815" s="31" t="n"/>
      <c r="S6815" s="32" t="n"/>
      <c r="T6815" s="32" t="n"/>
      <c r="V6815" t="inlineStr">
        <is>
          <t>05uha</t>
        </is>
      </c>
      <c r="Z6815" t="inlineStr">
        <is>
          <t>Owen Murray ((N/A) D)</t>
        </is>
      </c>
    </row>
    <row r="6816">
      <c r="A6816" t="inlineStr">
        <is>
          <t>Owen Pederson</t>
        </is>
      </c>
      <c r="B6816" t="inlineStr">
        <is>
          <t>BOS</t>
        </is>
      </c>
      <c r="C6816" t="inlineStr">
        <is>
          <t>LW</t>
        </is>
      </c>
      <c r="D6816" t="inlineStr">
        <is>
          <t>F</t>
        </is>
      </c>
      <c r="E6816" t="n">
        <v>24</v>
      </c>
      <c r="F6816" t="inlineStr">
        <is>
          <t>FA</t>
        </is>
      </c>
      <c r="G6816" t="inlineStr">
        <is>
          <t>FA</t>
        </is>
      </c>
      <c r="H6816" s="30" t="n">
        <v>1</v>
      </c>
      <c r="I6816" s="31" t="n">
        <v>0</v>
      </c>
      <c r="J6816" s="31" t="n"/>
      <c r="K6816" s="31" t="n">
        <v>0</v>
      </c>
      <c r="L6816" s="32" t="n"/>
      <c r="M6816" s="31" t="n">
        <v>0</v>
      </c>
      <c r="N6816" s="31" t="n">
        <v>0</v>
      </c>
      <c r="O6816" s="31" t="n"/>
      <c r="P6816" s="31" t="n"/>
      <c r="Q6816" s="31" t="n">
        <v>0</v>
      </c>
      <c r="R6816" s="31" t="n"/>
      <c r="S6816" s="32" t="n"/>
      <c r="T6816" s="32" t="n"/>
      <c r="V6816" t="inlineStr">
        <is>
          <t>05nis</t>
        </is>
      </c>
      <c r="Y6816" t="inlineStr">
        <is>
          <t>32bee57c-73da-4b59-a929-3b972a16c795</t>
        </is>
      </c>
      <c r="Z6816" t="inlineStr">
        <is>
          <t>Owen Pederson (BOS LW)</t>
        </is>
      </c>
    </row>
    <row r="6817">
      <c r="A6817" t="inlineStr">
        <is>
          <t>Owen Protz</t>
        </is>
      </c>
      <c r="B6817" t="inlineStr">
        <is>
          <t>MTL</t>
        </is>
      </c>
      <c r="C6817" t="inlineStr">
        <is>
          <t>D</t>
        </is>
      </c>
      <c r="D6817" t="inlineStr">
        <is>
          <t>D</t>
        </is>
      </c>
      <c r="E6817" t="n">
        <v>20</v>
      </c>
      <c r="F6817" t="inlineStr">
        <is>
          <t>T</t>
        </is>
      </c>
      <c r="G6817" t="inlineStr">
        <is>
          <t>Kurtis</t>
        </is>
      </c>
      <c r="H6817" s="30" t="n">
        <v>1004167</v>
      </c>
      <c r="I6817" s="31" t="n">
        <v>0</v>
      </c>
      <c r="J6817" s="31" t="n"/>
      <c r="K6817" s="31" t="n">
        <v>0</v>
      </c>
      <c r="L6817" s="32" t="n"/>
      <c r="M6817" s="31" t="n">
        <v>0</v>
      </c>
      <c r="N6817" s="31" t="n">
        <v>0</v>
      </c>
      <c r="O6817" s="31" t="n"/>
      <c r="P6817" s="31" t="n"/>
      <c r="Q6817" s="31" t="n">
        <v>0</v>
      </c>
      <c r="R6817" s="31" t="n"/>
      <c r="S6817" s="32" t="n"/>
      <c r="T6817" s="32" t="n"/>
      <c r="V6817" t="inlineStr">
        <is>
          <t>06mjo</t>
        </is>
      </c>
      <c r="W6817" t="n">
        <v>7648</v>
      </c>
      <c r="Y6817" t="inlineStr">
        <is>
          <t>f763827d-eddb-4c96-9fd8-119989c81413</t>
        </is>
      </c>
      <c r="Z6817" t="inlineStr">
        <is>
          <t>Owen Protz (MTL D)</t>
        </is>
      </c>
    </row>
    <row r="6818">
      <c r="A6818" t="inlineStr">
        <is>
          <t>Owen Robinson</t>
        </is>
      </c>
      <c r="B6818" t="inlineStr">
        <is>
          <t>CHI</t>
        </is>
      </c>
      <c r="C6818" t="inlineStr">
        <is>
          <t>C</t>
        </is>
      </c>
      <c r="D6818" t="inlineStr">
        <is>
          <t>F</t>
        </is>
      </c>
      <c r="E6818" t="n">
        <v>26</v>
      </c>
      <c r="F6818" t="inlineStr">
        <is>
          <t>FA</t>
        </is>
      </c>
      <c r="G6818" t="inlineStr">
        <is>
          <t>FA</t>
        </is>
      </c>
      <c r="H6818" s="30" t="n">
        <v>1</v>
      </c>
      <c r="I6818" s="31" t="n">
        <v>0</v>
      </c>
      <c r="J6818" s="31" t="n"/>
      <c r="K6818" s="31" t="n">
        <v>0</v>
      </c>
      <c r="L6818" s="32" t="n"/>
      <c r="M6818" s="31" t="n">
        <v>0</v>
      </c>
      <c r="N6818" s="31" t="n">
        <v>0</v>
      </c>
      <c r="O6818" s="31" t="n"/>
      <c r="P6818" s="31" t="n"/>
      <c r="Q6818" s="31" t="n">
        <v>0</v>
      </c>
      <c r="R6818" s="31" t="n"/>
      <c r="S6818" s="32" t="n"/>
      <c r="T6818" s="32" t="n"/>
      <c r="V6818" t="inlineStr">
        <is>
          <t>0597y</t>
        </is>
      </c>
      <c r="X6818" t="n">
        <v>8520</v>
      </c>
      <c r="Y6818" t="inlineStr">
        <is>
          <t>b8e290da-7ab3-4f3d-b5f3-730904ad1284</t>
        </is>
      </c>
      <c r="Z6818" t="inlineStr">
        <is>
          <t>Owen Robinson (CHI C)</t>
        </is>
      </c>
    </row>
    <row r="6819">
      <c r="A6819" t="inlineStr">
        <is>
          <t>Owen Savory</t>
        </is>
      </c>
      <c r="B6819" t="inlineStr">
        <is>
          <t>(N/A)</t>
        </is>
      </c>
      <c r="C6819" t="inlineStr">
        <is>
          <t>G</t>
        </is>
      </c>
      <c r="D6819" t="inlineStr">
        <is>
          <t>G</t>
        </is>
      </c>
      <c r="E6819" t="n">
        <v>28</v>
      </c>
      <c r="F6819" t="inlineStr">
        <is>
          <t>FA</t>
        </is>
      </c>
      <c r="G6819" t="inlineStr">
        <is>
          <t>FA</t>
        </is>
      </c>
      <c r="H6819" s="30" t="n">
        <v>1</v>
      </c>
      <c r="I6819" s="31" t="n">
        <v>0</v>
      </c>
      <c r="J6819" s="31" t="n"/>
      <c r="K6819" s="31" t="n">
        <v>0</v>
      </c>
      <c r="L6819" s="32" t="n"/>
      <c r="M6819" s="31" t="n">
        <v>0</v>
      </c>
      <c r="N6819" s="31" t="n">
        <v>0</v>
      </c>
      <c r="O6819" s="31" t="n"/>
      <c r="P6819" s="31" t="n"/>
      <c r="Q6819" s="31" t="n">
        <v>0</v>
      </c>
      <c r="R6819" s="31" t="n"/>
      <c r="S6819" s="32" t="n"/>
      <c r="T6819" s="32" t="n"/>
      <c r="V6819" t="inlineStr">
        <is>
          <t>05y9v</t>
        </is>
      </c>
      <c r="Z6819" t="inlineStr">
        <is>
          <t>Owen Savory ((N/A) G)</t>
        </is>
      </c>
    </row>
    <row r="6820">
      <c r="A6820" t="inlineStr">
        <is>
          <t>Owen Say</t>
        </is>
      </c>
      <c r="B6820" t="inlineStr">
        <is>
          <t>(N/A)</t>
        </is>
      </c>
      <c r="C6820" t="inlineStr">
        <is>
          <t>G</t>
        </is>
      </c>
      <c r="D6820" t="inlineStr">
        <is>
          <t>G</t>
        </is>
      </c>
      <c r="E6820" t="n">
        <v>25</v>
      </c>
      <c r="F6820" t="inlineStr">
        <is>
          <t>FA</t>
        </is>
      </c>
      <c r="G6820" t="inlineStr">
        <is>
          <t>FA</t>
        </is>
      </c>
      <c r="H6820" s="30" t="n">
        <v>1</v>
      </c>
      <c r="I6820" s="31" t="n">
        <v>0</v>
      </c>
      <c r="J6820" s="31" t="n"/>
      <c r="K6820" s="31" t="n">
        <v>0</v>
      </c>
      <c r="L6820" s="32" t="n"/>
      <c r="M6820" s="31" t="n">
        <v>0</v>
      </c>
      <c r="N6820" s="31" t="n">
        <v>0</v>
      </c>
      <c r="O6820" s="31" t="n"/>
      <c r="P6820" s="31" t="n"/>
      <c r="Q6820" s="31" t="n">
        <v>0</v>
      </c>
      <c r="R6820" s="31" t="n"/>
      <c r="S6820" s="32" t="n"/>
      <c r="T6820" s="32" t="n"/>
      <c r="V6820" t="inlineStr">
        <is>
          <t>06qqa</t>
        </is>
      </c>
      <c r="W6820" t="n">
        <v>7317</v>
      </c>
      <c r="Y6820" t="inlineStr">
        <is>
          <t>1f2c9dd6-3f06-4a74-866f-ecd5e69bcb9e</t>
        </is>
      </c>
      <c r="Z6820" t="inlineStr">
        <is>
          <t>Owen Say ((N/A) G)</t>
        </is>
      </c>
    </row>
    <row r="6821">
      <c r="A6821" t="inlineStr">
        <is>
          <t>Owen Sillinger</t>
        </is>
      </c>
      <c r="B6821" t="inlineStr">
        <is>
          <t>CBJ</t>
        </is>
      </c>
      <c r="C6821" t="inlineStr">
        <is>
          <t>LW</t>
        </is>
      </c>
      <c r="D6821" t="inlineStr">
        <is>
          <t>F</t>
        </is>
      </c>
      <c r="E6821" t="n">
        <v>28</v>
      </c>
      <c r="F6821" t="inlineStr">
        <is>
          <t>FA</t>
        </is>
      </c>
      <c r="G6821" t="inlineStr">
        <is>
          <t>FA</t>
        </is>
      </c>
      <c r="H6821" s="30" t="n">
        <v>850000</v>
      </c>
      <c r="I6821" s="31" t="n">
        <v>0</v>
      </c>
      <c r="J6821" s="31" t="n"/>
      <c r="K6821" s="31" t="n">
        <v>0</v>
      </c>
      <c r="L6821" s="32" t="n"/>
      <c r="M6821" s="31" t="n">
        <v>0</v>
      </c>
      <c r="N6821" s="31" t="n">
        <v>0</v>
      </c>
      <c r="O6821" s="31" t="n"/>
      <c r="P6821" s="31" t="n"/>
      <c r="Q6821" s="31" t="n">
        <v>0</v>
      </c>
      <c r="R6821" s="31" t="n"/>
      <c r="S6821" s="32" t="n"/>
      <c r="T6821" s="32" t="n"/>
      <c r="V6821" t="inlineStr">
        <is>
          <t>05yg6</t>
        </is>
      </c>
      <c r="W6821" t="n">
        <v>7259</v>
      </c>
      <c r="Y6821" t="inlineStr">
        <is>
          <t>933c5c05-f03a-4188-8f52-a22d4efc9510</t>
        </is>
      </c>
      <c r="Z6821" t="inlineStr">
        <is>
          <t>Owen Sillinger (CBJ LW)</t>
        </is>
      </c>
    </row>
    <row r="6822">
      <c r="A6822" t="inlineStr">
        <is>
          <t>P.J. Atherton</t>
        </is>
      </c>
      <c r="B6822" t="inlineStr">
        <is>
          <t>DET</t>
        </is>
      </c>
      <c r="C6822" t="inlineStr">
        <is>
          <t>D</t>
        </is>
      </c>
      <c r="D6822" t="inlineStr">
        <is>
          <t>D</t>
        </is>
      </c>
      <c r="E6822" t="n">
        <v>44</v>
      </c>
      <c r="F6822" t="inlineStr">
        <is>
          <t>FA</t>
        </is>
      </c>
      <c r="G6822" t="inlineStr">
        <is>
          <t>FA</t>
        </is>
      </c>
      <c r="H6822" s="30" t="n">
        <v>1</v>
      </c>
      <c r="I6822" s="31" t="n">
        <v>0</v>
      </c>
      <c r="J6822" s="31" t="n"/>
      <c r="K6822" s="31" t="n">
        <v>0</v>
      </c>
      <c r="L6822" s="32" t="n"/>
      <c r="M6822" s="31" t="n">
        <v>0</v>
      </c>
      <c r="N6822" s="31" t="n">
        <v>0</v>
      </c>
      <c r="O6822" s="31" t="n"/>
      <c r="P6822" s="31" t="n"/>
      <c r="Q6822" s="31" t="n">
        <v>0</v>
      </c>
      <c r="R6822" s="31" t="n"/>
      <c r="S6822" s="32" t="n"/>
      <c r="T6822" s="32" t="n"/>
      <c r="V6822" t="inlineStr">
        <is>
          <t>015sl</t>
        </is>
      </c>
      <c r="X6822" t="n">
        <v>4566</v>
      </c>
      <c r="Z6822" t="inlineStr">
        <is>
          <t>P.J. Atherton (DET D)</t>
        </is>
      </c>
    </row>
    <row r="6823">
      <c r="A6823" t="inlineStr">
        <is>
          <t>Pano Fimis</t>
        </is>
      </c>
      <c r="B6823" t="inlineStr">
        <is>
          <t>(N/A)</t>
        </is>
      </c>
      <c r="C6823" t="inlineStr">
        <is>
          <t>C</t>
        </is>
      </c>
      <c r="D6823" t="inlineStr">
        <is>
          <t>F</t>
        </is>
      </c>
      <c r="E6823" t="n">
        <v>22</v>
      </c>
      <c r="F6823" t="inlineStr">
        <is>
          <t>FA</t>
        </is>
      </c>
      <c r="G6823" t="inlineStr">
        <is>
          <t>FA</t>
        </is>
      </c>
      <c r="H6823" s="30" t="n">
        <v>1</v>
      </c>
      <c r="I6823" s="31" t="n">
        <v>0</v>
      </c>
      <c r="J6823" s="31" t="n"/>
      <c r="K6823" s="31" t="n">
        <v>0</v>
      </c>
      <c r="L6823" s="32" t="n"/>
      <c r="M6823" s="31" t="n">
        <v>0</v>
      </c>
      <c r="N6823" s="31" t="n">
        <v>0</v>
      </c>
      <c r="O6823" s="31" t="n"/>
      <c r="P6823" s="31" t="n"/>
      <c r="Q6823" s="31" t="n">
        <v>0</v>
      </c>
      <c r="R6823" s="31" t="n"/>
      <c r="S6823" s="32" t="n"/>
      <c r="T6823" s="32" t="n"/>
      <c r="V6823" t="inlineStr">
        <is>
          <t>060v2</t>
        </is>
      </c>
      <c r="Y6823" t="inlineStr">
        <is>
          <t>9bc257c1-e879-4fed-8651-646e66a308d3</t>
        </is>
      </c>
      <c r="Z6823" t="inlineStr">
        <is>
          <t>Pano Fimis ((N/A) C)</t>
        </is>
      </c>
    </row>
    <row r="6824">
      <c r="A6824" t="inlineStr">
        <is>
          <t>Par Lindholm</t>
        </is>
      </c>
      <c r="B6824" t="inlineStr">
        <is>
          <t>(N/A)</t>
        </is>
      </c>
      <c r="C6824" t="inlineStr">
        <is>
          <t>C</t>
        </is>
      </c>
      <c r="D6824" t="inlineStr">
        <is>
          <t>F</t>
        </is>
      </c>
      <c r="E6824" t="n">
        <v>34</v>
      </c>
      <c r="F6824" t="inlineStr">
        <is>
          <t>FA</t>
        </is>
      </c>
      <c r="G6824" t="inlineStr">
        <is>
          <t>FA</t>
        </is>
      </c>
      <c r="H6824" s="30" t="n">
        <v>1</v>
      </c>
      <c r="I6824" s="31" t="n">
        <v>0</v>
      </c>
      <c r="J6824" s="31" t="n"/>
      <c r="K6824" s="31" t="n">
        <v>0</v>
      </c>
      <c r="L6824" s="32" t="n"/>
      <c r="M6824" s="31" t="n">
        <v>0</v>
      </c>
      <c r="N6824" s="31" t="n">
        <v>0</v>
      </c>
      <c r="O6824" s="31" t="n"/>
      <c r="P6824" s="31" t="n"/>
      <c r="Q6824" s="31" t="n">
        <v>0</v>
      </c>
      <c r="R6824" s="31" t="n"/>
      <c r="S6824" s="32" t="n"/>
      <c r="T6824" s="32" t="n"/>
      <c r="V6824" t="inlineStr">
        <is>
          <t>04dx2</t>
        </is>
      </c>
      <c r="W6824" t="n">
        <v>5818</v>
      </c>
      <c r="X6824" t="n">
        <v>7882</v>
      </c>
      <c r="Y6824" t="inlineStr">
        <is>
          <t>7dcb6fa0-01f8-48ea-8325-0c25e3849134</t>
        </is>
      </c>
      <c r="Z6824" t="inlineStr">
        <is>
          <t>Par Lindholm ((N/A) C)</t>
        </is>
      </c>
    </row>
    <row r="6825">
      <c r="A6825" t="inlineStr">
        <is>
          <t>Paris O'Brien</t>
        </is>
      </c>
      <c r="B6825" t="inlineStr">
        <is>
          <t>(N/A)</t>
        </is>
      </c>
      <c r="C6825" t="inlineStr">
        <is>
          <t>G</t>
        </is>
      </c>
      <c r="D6825" t="inlineStr">
        <is>
          <t>G</t>
        </is>
      </c>
      <c r="E6825" t="n">
        <v>26</v>
      </c>
      <c r="F6825" t="inlineStr">
        <is>
          <t>FA</t>
        </is>
      </c>
      <c r="G6825" t="inlineStr">
        <is>
          <t>FA</t>
        </is>
      </c>
      <c r="H6825" s="30" t="n">
        <v>1</v>
      </c>
      <c r="I6825" s="31" t="n">
        <v>0</v>
      </c>
      <c r="J6825" s="31" t="n"/>
      <c r="K6825" s="31" t="n">
        <v>0</v>
      </c>
      <c r="L6825" s="32" t="n"/>
      <c r="M6825" s="31" t="n">
        <v>0</v>
      </c>
      <c r="N6825" s="31" t="n">
        <v>0</v>
      </c>
      <c r="O6825" s="31" t="n"/>
      <c r="P6825" s="31" t="n"/>
      <c r="Q6825" s="31" t="n">
        <v>0</v>
      </c>
      <c r="R6825" s="31" t="n"/>
      <c r="S6825" s="32" t="n"/>
      <c r="T6825" s="32" t="n"/>
      <c r="V6825" t="inlineStr">
        <is>
          <t>05ykf</t>
        </is>
      </c>
      <c r="Z6825" t="inlineStr">
        <is>
          <t>Paris O'Brien ((N/A) G)</t>
        </is>
      </c>
    </row>
    <row r="6826">
      <c r="A6826" t="inlineStr">
        <is>
          <t>Parker Alcos</t>
        </is>
      </c>
      <c r="B6826" t="inlineStr">
        <is>
          <t>VAN</t>
        </is>
      </c>
      <c r="C6826" t="inlineStr">
        <is>
          <t>D</t>
        </is>
      </c>
      <c r="D6826" t="inlineStr">
        <is>
          <t>D</t>
        </is>
      </c>
      <c r="E6826" t="n">
        <v>20</v>
      </c>
      <c r="F6826" t="inlineStr">
        <is>
          <t>FA</t>
        </is>
      </c>
      <c r="G6826" t="inlineStr">
        <is>
          <t>FA</t>
        </is>
      </c>
      <c r="H6826" s="30" t="n">
        <v>1</v>
      </c>
      <c r="I6826" s="31" t="n">
        <v>0</v>
      </c>
      <c r="J6826" s="31" t="n"/>
      <c r="K6826" s="31" t="n">
        <v>0</v>
      </c>
      <c r="L6826" s="32" t="n"/>
      <c r="M6826" s="31" t="n">
        <v>0</v>
      </c>
      <c r="N6826" s="31" t="n">
        <v>0</v>
      </c>
      <c r="O6826" s="31" t="n"/>
      <c r="P6826" s="31" t="n"/>
      <c r="Q6826" s="31" t="n">
        <v>0</v>
      </c>
      <c r="R6826" s="31" t="n"/>
      <c r="S6826" s="32" t="n"/>
      <c r="T6826" s="32" t="n"/>
      <c r="V6826" t="inlineStr">
        <is>
          <t>06mqi</t>
        </is>
      </c>
      <c r="Y6826" t="inlineStr">
        <is>
          <t>0da639f2-3ab8-4d25-8ade-04be8b73b203</t>
        </is>
      </c>
      <c r="Z6826" t="inlineStr">
        <is>
          <t>Parker Alcos (VAN D)</t>
        </is>
      </c>
    </row>
    <row r="6827">
      <c r="A6827" t="inlineStr">
        <is>
          <t>Parker Bell</t>
        </is>
      </c>
      <c r="B6827" t="inlineStr">
        <is>
          <t>(N/A)</t>
        </is>
      </c>
      <c r="C6827" t="inlineStr">
        <is>
          <t>LW</t>
        </is>
      </c>
      <c r="D6827" t="inlineStr">
        <is>
          <t>F</t>
        </is>
      </c>
      <c r="E6827" t="n">
        <v>22</v>
      </c>
      <c r="F6827" t="inlineStr">
        <is>
          <t>FA</t>
        </is>
      </c>
      <c r="G6827" t="inlineStr">
        <is>
          <t>FA</t>
        </is>
      </c>
      <c r="H6827" s="30" t="n">
        <v>1</v>
      </c>
      <c r="I6827" s="31" t="n">
        <v>0</v>
      </c>
      <c r="J6827" s="31" t="n"/>
      <c r="K6827" s="31" t="n">
        <v>0</v>
      </c>
      <c r="L6827" s="32" t="n"/>
      <c r="M6827" s="31" t="n">
        <v>0</v>
      </c>
      <c r="N6827" s="31" t="n">
        <v>0</v>
      </c>
      <c r="O6827" s="31" t="n"/>
      <c r="P6827" s="31" t="n"/>
      <c r="Q6827" s="31" t="n">
        <v>0</v>
      </c>
      <c r="R6827" s="31" t="n"/>
      <c r="S6827" s="32" t="n"/>
      <c r="T6827" s="32" t="n"/>
      <c r="V6827" t="inlineStr">
        <is>
          <t>060xb</t>
        </is>
      </c>
      <c r="W6827" t="n">
        <v>7052</v>
      </c>
      <c r="Y6827" t="inlineStr">
        <is>
          <t>cf8a662d-a68a-4ad5-886f-e8513baefc05</t>
        </is>
      </c>
      <c r="Z6827" t="inlineStr">
        <is>
          <t>Parker Bell ((N/A) LW)</t>
        </is>
      </c>
    </row>
    <row r="6828">
      <c r="A6828" t="inlineStr">
        <is>
          <t>Parker Bowles</t>
        </is>
      </c>
      <c r="B6828" t="inlineStr">
        <is>
          <t>(N/A)</t>
        </is>
      </c>
      <c r="C6828" t="inlineStr">
        <is>
          <t>LW</t>
        </is>
      </c>
      <c r="D6828" t="inlineStr">
        <is>
          <t>F</t>
        </is>
      </c>
      <c r="E6828" t="n">
        <v>31</v>
      </c>
      <c r="F6828" t="inlineStr">
        <is>
          <t>FA</t>
        </is>
      </c>
      <c r="G6828" t="inlineStr">
        <is>
          <t>FA</t>
        </is>
      </c>
      <c r="H6828" s="30" t="n">
        <v>1</v>
      </c>
      <c r="I6828" s="31" t="n">
        <v>0</v>
      </c>
      <c r="J6828" s="31" t="n"/>
      <c r="K6828" s="31" t="n">
        <v>0</v>
      </c>
      <c r="L6828" s="32" t="n"/>
      <c r="M6828" s="31" t="n">
        <v>0</v>
      </c>
      <c r="N6828" s="31" t="n">
        <v>0</v>
      </c>
      <c r="O6828" s="31" t="n"/>
      <c r="P6828" s="31" t="n"/>
      <c r="Q6828" s="31" t="n">
        <v>0</v>
      </c>
      <c r="R6828" s="31" t="n"/>
      <c r="S6828" s="32" t="n"/>
      <c r="T6828" s="32" t="n"/>
      <c r="V6828" t="inlineStr">
        <is>
          <t>03ynt</t>
        </is>
      </c>
      <c r="X6828" t="n">
        <v>7368</v>
      </c>
      <c r="Z6828" t="inlineStr">
        <is>
          <t>Parker Bowles ((N/A) LW)</t>
        </is>
      </c>
    </row>
    <row r="6829">
      <c r="A6829" t="inlineStr">
        <is>
          <t>Parker Foo</t>
        </is>
      </c>
      <c r="B6829" t="inlineStr">
        <is>
          <t>CHI</t>
        </is>
      </c>
      <c r="C6829" t="inlineStr">
        <is>
          <t>LW</t>
        </is>
      </c>
      <c r="D6829" t="inlineStr">
        <is>
          <t>F</t>
        </is>
      </c>
      <c r="E6829" t="n">
        <v>28</v>
      </c>
      <c r="F6829" t="inlineStr">
        <is>
          <t>FA</t>
        </is>
      </c>
      <c r="G6829" t="inlineStr">
        <is>
          <t>FA</t>
        </is>
      </c>
      <c r="H6829" s="30" t="n">
        <v>1</v>
      </c>
      <c r="I6829" s="31" t="n">
        <v>0</v>
      </c>
      <c r="J6829" s="31" t="n"/>
      <c r="K6829" s="31" t="n">
        <v>0</v>
      </c>
      <c r="L6829" s="32" t="n"/>
      <c r="M6829" s="31" t="n">
        <v>0</v>
      </c>
      <c r="N6829" s="31" t="n">
        <v>0</v>
      </c>
      <c r="O6829" s="31" t="n"/>
      <c r="P6829" s="31" t="n"/>
      <c r="Q6829" s="31" t="n">
        <v>0</v>
      </c>
      <c r="R6829" s="31" t="n"/>
      <c r="S6829" s="32" t="n"/>
      <c r="T6829" s="32" t="n"/>
      <c r="V6829" t="inlineStr">
        <is>
          <t>04f7b</t>
        </is>
      </c>
      <c r="X6829" t="n">
        <v>7659</v>
      </c>
      <c r="Z6829" t="inlineStr">
        <is>
          <t>Parker Foo (CHI LW)</t>
        </is>
      </c>
    </row>
    <row r="6830">
      <c r="A6830" t="inlineStr">
        <is>
          <t>Parker Gahagen</t>
        </is>
      </c>
      <c r="B6830" t="inlineStr">
        <is>
          <t>(N/A)</t>
        </is>
      </c>
      <c r="C6830" t="inlineStr">
        <is>
          <t>G</t>
        </is>
      </c>
      <c r="D6830" t="inlineStr">
        <is>
          <t>G</t>
        </is>
      </c>
      <c r="E6830" t="n">
        <v>33</v>
      </c>
      <c r="F6830" t="inlineStr">
        <is>
          <t>FA</t>
        </is>
      </c>
      <c r="G6830" t="inlineStr">
        <is>
          <t>FA</t>
        </is>
      </c>
      <c r="H6830" s="30" t="n">
        <v>1</v>
      </c>
      <c r="I6830" s="31" t="n">
        <v>0</v>
      </c>
      <c r="J6830" s="31" t="n"/>
      <c r="K6830" s="31" t="n">
        <v>0</v>
      </c>
      <c r="L6830" s="32" t="n"/>
      <c r="M6830" s="31" t="n">
        <v>0</v>
      </c>
      <c r="N6830" s="31" t="n">
        <v>0</v>
      </c>
      <c r="O6830" s="31" t="n"/>
      <c r="P6830" s="31" t="n"/>
      <c r="Q6830" s="31" t="n">
        <v>0</v>
      </c>
      <c r="R6830" s="31" t="n"/>
      <c r="S6830" s="32" t="n"/>
      <c r="T6830" s="32" t="n"/>
      <c r="V6830" t="inlineStr">
        <is>
          <t>04ad8</t>
        </is>
      </c>
      <c r="X6830" t="n">
        <v>7836</v>
      </c>
      <c r="Y6830" t="inlineStr">
        <is>
          <t>11a94a18-d59d-43e4-98cd-c920efba820c</t>
        </is>
      </c>
      <c r="Z6830" t="inlineStr">
        <is>
          <t>Parker Gahagen ((N/A) G)</t>
        </is>
      </c>
    </row>
    <row r="6831">
      <c r="A6831" t="inlineStr">
        <is>
          <t>Parker Holmes</t>
        </is>
      </c>
      <c r="B6831" t="inlineStr">
        <is>
          <t>CHI</t>
        </is>
      </c>
      <c r="C6831" t="inlineStr">
        <is>
          <t>LW</t>
        </is>
      </c>
      <c r="D6831" t="inlineStr">
        <is>
          <t>F</t>
        </is>
      </c>
      <c r="E6831" t="n">
        <v>19</v>
      </c>
      <c r="F6831" t="inlineStr">
        <is>
          <t>FA</t>
        </is>
      </c>
      <c r="G6831" t="inlineStr">
        <is>
          <t>FA</t>
        </is>
      </c>
      <c r="H6831" s="30" t="n">
        <v>1</v>
      </c>
      <c r="I6831" s="31" t="n">
        <v>0</v>
      </c>
      <c r="J6831" s="31" t="n"/>
      <c r="K6831" s="31" t="n">
        <v>0</v>
      </c>
      <c r="L6831" s="32" t="n"/>
      <c r="M6831" s="31" t="n">
        <v>0</v>
      </c>
      <c r="N6831" s="31" t="n">
        <v>0</v>
      </c>
      <c r="O6831" s="31" t="n"/>
      <c r="P6831" s="31" t="n"/>
      <c r="Q6831" s="31" t="n">
        <v>0</v>
      </c>
      <c r="R6831" s="31" t="n"/>
      <c r="S6831" s="32" t="n"/>
      <c r="T6831" s="32" t="n"/>
      <c r="V6831" t="inlineStr">
        <is>
          <t>06xxd</t>
        </is>
      </c>
      <c r="Y6831" t="inlineStr">
        <is>
          <t>f61e7f52-9f89-483a-8d24-b1c3563ed789</t>
        </is>
      </c>
      <c r="Z6831" t="inlineStr">
        <is>
          <t>Parker Holmes (CHI LW)</t>
        </is>
      </c>
    </row>
    <row r="6832">
      <c r="A6832" t="inlineStr">
        <is>
          <t>Parker MacKay</t>
        </is>
      </c>
      <c r="B6832" t="inlineStr">
        <is>
          <t>(N/A)</t>
        </is>
      </c>
      <c r="C6832" t="inlineStr">
        <is>
          <t>RW</t>
        </is>
      </c>
      <c r="D6832" t="inlineStr">
        <is>
          <t>F</t>
        </is>
      </c>
      <c r="E6832" t="n">
        <v>32</v>
      </c>
      <c r="F6832" t="inlineStr">
        <is>
          <t>FA</t>
        </is>
      </c>
      <c r="G6832" t="inlineStr">
        <is>
          <t>FA</t>
        </is>
      </c>
      <c r="H6832" s="30" t="n">
        <v>1</v>
      </c>
      <c r="I6832" s="31" t="n">
        <v>0</v>
      </c>
      <c r="J6832" s="31" t="n"/>
      <c r="K6832" s="31" t="n">
        <v>0</v>
      </c>
      <c r="L6832" s="32" t="n"/>
      <c r="M6832" s="31" t="n">
        <v>0</v>
      </c>
      <c r="N6832" s="31" t="n">
        <v>0</v>
      </c>
      <c r="O6832" s="31" t="n"/>
      <c r="P6832" s="31" t="n"/>
      <c r="Q6832" s="31" t="n">
        <v>0</v>
      </c>
      <c r="R6832" s="31" t="n"/>
      <c r="S6832" s="32" t="n"/>
      <c r="T6832" s="32" t="n"/>
      <c r="V6832" t="inlineStr">
        <is>
          <t>0590c</t>
        </is>
      </c>
      <c r="X6832" t="n">
        <v>8500</v>
      </c>
      <c r="Z6832" t="inlineStr">
        <is>
          <t>Parker MacKay ((N/A) RW)</t>
        </is>
      </c>
    </row>
    <row r="6833">
      <c r="A6833" t="inlineStr">
        <is>
          <t>Parker Milner</t>
        </is>
      </c>
      <c r="B6833" t="inlineStr">
        <is>
          <t>WSH</t>
        </is>
      </c>
      <c r="C6833" t="inlineStr">
        <is>
          <t>G</t>
        </is>
      </c>
      <c r="D6833" t="inlineStr">
        <is>
          <t>G</t>
        </is>
      </c>
      <c r="E6833" t="n">
        <v>36</v>
      </c>
      <c r="F6833" t="inlineStr">
        <is>
          <t>FA</t>
        </is>
      </c>
      <c r="G6833" t="inlineStr">
        <is>
          <t>FA</t>
        </is>
      </c>
      <c r="H6833" s="30" t="n">
        <v>1</v>
      </c>
      <c r="I6833" s="31" t="n">
        <v>0</v>
      </c>
      <c r="J6833" s="31" t="n"/>
      <c r="K6833" s="31" t="n">
        <v>0</v>
      </c>
      <c r="L6833" s="32" t="n"/>
      <c r="M6833" s="31" t="n">
        <v>0</v>
      </c>
      <c r="N6833" s="31" t="n">
        <v>0</v>
      </c>
      <c r="O6833" s="31" t="n"/>
      <c r="P6833" s="31" t="n"/>
      <c r="Q6833" s="31" t="n">
        <v>0</v>
      </c>
      <c r="R6833" s="31" t="n"/>
      <c r="S6833" s="32" t="n"/>
      <c r="T6833" s="32" t="n"/>
      <c r="V6833" t="inlineStr">
        <is>
          <t>02iua</t>
        </is>
      </c>
      <c r="W6833" t="n">
        <v>4550</v>
      </c>
      <c r="X6833" t="n">
        <v>6317</v>
      </c>
      <c r="Y6833" t="inlineStr">
        <is>
          <t>78cbb496-5ab2-4e86-bfc0-ae732306c06f</t>
        </is>
      </c>
      <c r="Z6833" t="inlineStr">
        <is>
          <t>Parker Milner (WSH G)</t>
        </is>
      </c>
    </row>
    <row r="6834">
      <c r="A6834" t="inlineStr">
        <is>
          <t>Parker Murray</t>
        </is>
      </c>
      <c r="B6834" t="inlineStr">
        <is>
          <t>(N/A)</t>
        </is>
      </c>
      <c r="C6834" t="inlineStr">
        <is>
          <t>LW</t>
        </is>
      </c>
      <c r="D6834" t="inlineStr">
        <is>
          <t>F</t>
        </is>
      </c>
      <c r="E6834" t="n">
        <v>22</v>
      </c>
      <c r="F6834" t="inlineStr">
        <is>
          <t>FA</t>
        </is>
      </c>
      <c r="G6834" t="inlineStr">
        <is>
          <t>FA</t>
        </is>
      </c>
      <c r="H6834" s="30" t="n">
        <v>1</v>
      </c>
      <c r="I6834" s="31" t="n">
        <v>0</v>
      </c>
      <c r="J6834" s="31" t="n"/>
      <c r="K6834" s="31" t="n">
        <v>0</v>
      </c>
      <c r="L6834" s="32" t="n"/>
      <c r="M6834" s="31" t="n">
        <v>0</v>
      </c>
      <c r="N6834" s="31" t="n">
        <v>0</v>
      </c>
      <c r="O6834" s="31" t="n"/>
      <c r="P6834" s="31" t="n"/>
      <c r="Q6834" s="31" t="n">
        <v>0</v>
      </c>
      <c r="R6834" s="31" t="n"/>
      <c r="S6834" s="32" t="n"/>
      <c r="T6834" s="32" t="n"/>
      <c r="V6834" t="inlineStr">
        <is>
          <t>063ze</t>
        </is>
      </c>
      <c r="Z6834" t="inlineStr">
        <is>
          <t>Parker Murray ((N/A) LW)</t>
        </is>
      </c>
    </row>
    <row r="6835">
      <c r="A6835" t="inlineStr">
        <is>
          <t>Parker Reno</t>
        </is>
      </c>
      <c r="B6835" t="inlineStr">
        <is>
          <t>(N/A)</t>
        </is>
      </c>
      <c r="C6835" t="inlineStr">
        <is>
          <t>D</t>
        </is>
      </c>
      <c r="D6835" t="inlineStr">
        <is>
          <t>D</t>
        </is>
      </c>
      <c r="E6835" t="n">
        <v>31</v>
      </c>
      <c r="F6835" t="inlineStr">
        <is>
          <t>FA</t>
        </is>
      </c>
      <c r="G6835" t="inlineStr">
        <is>
          <t>FA</t>
        </is>
      </c>
      <c r="H6835" s="30" t="n">
        <v>1</v>
      </c>
      <c r="I6835" s="31" t="n">
        <v>0</v>
      </c>
      <c r="J6835" s="31" t="n"/>
      <c r="K6835" s="31" t="n">
        <v>0</v>
      </c>
      <c r="L6835" s="32" t="n"/>
      <c r="M6835" s="31" t="n">
        <v>0</v>
      </c>
      <c r="N6835" s="31" t="n">
        <v>0</v>
      </c>
      <c r="O6835" s="31" t="n"/>
      <c r="P6835" s="31" t="n"/>
      <c r="Q6835" s="31" t="n">
        <v>0</v>
      </c>
      <c r="R6835" s="31" t="n"/>
      <c r="S6835" s="32" t="n"/>
      <c r="T6835" s="32" t="n"/>
      <c r="V6835" t="inlineStr">
        <is>
          <t>0440g</t>
        </is>
      </c>
      <c r="Z6835" t="inlineStr">
        <is>
          <t>Parker Reno ((N/A) D)</t>
        </is>
      </c>
    </row>
    <row r="6836">
      <c r="A6836" t="inlineStr">
        <is>
          <t>Parker Snell</t>
        </is>
      </c>
      <c r="B6836" t="inlineStr">
        <is>
          <t>CBJ</t>
        </is>
      </c>
      <c r="C6836" t="inlineStr">
        <is>
          <t>G</t>
        </is>
      </c>
      <c r="D6836" t="inlineStr">
        <is>
          <t>G</t>
        </is>
      </c>
      <c r="E6836" t="n">
        <v>18</v>
      </c>
      <c r="F6836" t="inlineStr">
        <is>
          <t>FA</t>
        </is>
      </c>
      <c r="G6836" t="inlineStr">
        <is>
          <t>FA</t>
        </is>
      </c>
      <c r="H6836" s="30" t="n">
        <v>1</v>
      </c>
      <c r="I6836" s="31" t="n">
        <v>0</v>
      </c>
      <c r="J6836" s="31" t="n"/>
      <c r="K6836" s="31" t="n">
        <v>0</v>
      </c>
      <c r="L6836" s="32" t="n"/>
      <c r="M6836" s="31" t="n">
        <v>0</v>
      </c>
      <c r="N6836" s="31" t="n">
        <v>0</v>
      </c>
      <c r="O6836" s="31" t="n"/>
      <c r="P6836" s="31" t="n"/>
      <c r="Q6836" s="31" t="n">
        <v>0</v>
      </c>
      <c r="R6836" s="31" t="n"/>
      <c r="S6836" s="32" t="n"/>
      <c r="T6836" s="32" t="n"/>
      <c r="V6836" t="inlineStr">
        <is>
          <t>076xc</t>
        </is>
      </c>
      <c r="Y6836" t="inlineStr">
        <is>
          <t>947417f2-a9a7-47fe-89f6-f7cdf4acfd29</t>
        </is>
      </c>
      <c r="Z6836" t="inlineStr">
        <is>
          <t>Parker Snell (CBJ G)</t>
        </is>
      </c>
    </row>
    <row r="6837">
      <c r="A6837" t="inlineStr">
        <is>
          <t>Parker Trottier</t>
        </is>
      </c>
      <c r="B6837" t="inlineStr">
        <is>
          <t>MTL</t>
        </is>
      </c>
      <c r="C6837" t="inlineStr">
        <is>
          <t>C</t>
        </is>
      </c>
      <c r="D6837" t="inlineStr">
        <is>
          <t>F</t>
        </is>
      </c>
      <c r="E6837" t="n">
        <v>18</v>
      </c>
      <c r="F6837" t="inlineStr">
        <is>
          <t>FA</t>
        </is>
      </c>
      <c r="G6837" t="inlineStr">
        <is>
          <t>FA</t>
        </is>
      </c>
      <c r="H6837" s="30" t="n">
        <v>1</v>
      </c>
      <c r="I6837" s="31" t="n">
        <v>0</v>
      </c>
      <c r="J6837" s="31" t="n"/>
      <c r="K6837" s="31" t="n">
        <v>0</v>
      </c>
      <c r="L6837" s="32" t="n"/>
      <c r="M6837" s="31" t="n">
        <v>0</v>
      </c>
      <c r="N6837" s="31" t="n">
        <v>0</v>
      </c>
      <c r="O6837" s="31" t="n"/>
      <c r="P6837" s="31" t="n"/>
      <c r="Q6837" s="31" t="n">
        <v>0</v>
      </c>
      <c r="R6837" s="31" t="n"/>
      <c r="S6837" s="32" t="n"/>
      <c r="T6837" s="32" t="n"/>
      <c r="V6837" t="inlineStr">
        <is>
          <t>072jt</t>
        </is>
      </c>
      <c r="Y6837" t="inlineStr">
        <is>
          <t>7dca5921-9f1c-43b8-830f-b46b1740dd9f</t>
        </is>
      </c>
      <c r="Z6837" t="inlineStr">
        <is>
          <t>Parker Trottier (MTL C)</t>
        </is>
      </c>
    </row>
    <row r="6838">
      <c r="A6838" t="inlineStr">
        <is>
          <t>Parker Tuomie</t>
        </is>
      </c>
      <c r="B6838" t="inlineStr">
        <is>
          <t>(N/A)</t>
        </is>
      </c>
      <c r="C6838" t="inlineStr">
        <is>
          <t>RW</t>
        </is>
      </c>
      <c r="D6838" t="inlineStr">
        <is>
          <t>F</t>
        </is>
      </c>
      <c r="E6838" t="n">
        <v>30</v>
      </c>
      <c r="F6838" t="inlineStr">
        <is>
          <t>FA</t>
        </is>
      </c>
      <c r="G6838" t="inlineStr">
        <is>
          <t>FA</t>
        </is>
      </c>
      <c r="H6838" s="30" t="n">
        <v>1</v>
      </c>
      <c r="I6838" s="31" t="n">
        <v>0</v>
      </c>
      <c r="J6838" s="31" t="n"/>
      <c r="K6838" s="31" t="n">
        <v>0</v>
      </c>
      <c r="L6838" s="32" t="n"/>
      <c r="M6838" s="31" t="n">
        <v>0</v>
      </c>
      <c r="N6838" s="31" t="n">
        <v>0</v>
      </c>
      <c r="O6838" s="31" t="n"/>
      <c r="P6838" s="31" t="n"/>
      <c r="Q6838" s="31" t="n">
        <v>0</v>
      </c>
      <c r="R6838" s="31" t="n"/>
      <c r="S6838" s="32" t="n"/>
      <c r="T6838" s="32" t="n"/>
      <c r="V6838" t="inlineStr">
        <is>
          <t>03yaw</t>
        </is>
      </c>
      <c r="Z6838" t="inlineStr">
        <is>
          <t>Parker Tuomie ((N/A) RW)</t>
        </is>
      </c>
    </row>
    <row r="6839">
      <c r="A6839" t="inlineStr">
        <is>
          <t>Parker Vaughan</t>
        </is>
      </c>
      <c r="B6839" t="inlineStr">
        <is>
          <t>(N/A)</t>
        </is>
      </c>
      <c r="C6839" t="inlineStr">
        <is>
          <t>RW</t>
        </is>
      </c>
      <c r="D6839" t="inlineStr">
        <is>
          <t>F</t>
        </is>
      </c>
      <c r="E6839" t="n">
        <v>18</v>
      </c>
      <c r="F6839" t="inlineStr">
        <is>
          <t>FA</t>
        </is>
      </c>
      <c r="G6839" t="inlineStr">
        <is>
          <t>FA</t>
        </is>
      </c>
      <c r="H6839" s="30" t="n">
        <v>1</v>
      </c>
      <c r="I6839" s="31" t="n">
        <v>0</v>
      </c>
      <c r="J6839" s="31" t="n"/>
      <c r="K6839" s="31" t="n">
        <v>0</v>
      </c>
      <c r="L6839" s="32" t="n"/>
      <c r="M6839" s="31" t="n">
        <v>0</v>
      </c>
      <c r="N6839" s="31" t="n">
        <v>0</v>
      </c>
      <c r="O6839" s="31" t="n"/>
      <c r="P6839" s="31" t="n"/>
      <c r="Q6839" s="31" t="n">
        <v>0</v>
      </c>
      <c r="R6839" s="31" t="n"/>
      <c r="S6839" s="32" t="n"/>
      <c r="T6839" s="32" t="n"/>
      <c r="V6839" t="inlineStr">
        <is>
          <t>07919</t>
        </is>
      </c>
      <c r="Z6839" t="inlineStr">
        <is>
          <t>Parker Vaughan ((N/A) RW)</t>
        </is>
      </c>
    </row>
    <row r="6840">
      <c r="A6840" t="inlineStr">
        <is>
          <t>Parker Von Richter</t>
        </is>
      </c>
      <c r="B6840" t="inlineStr">
        <is>
          <t>PIT</t>
        </is>
      </c>
      <c r="C6840" t="inlineStr">
        <is>
          <t>D</t>
        </is>
      </c>
      <c r="D6840" t="inlineStr">
        <is>
          <t>D</t>
        </is>
      </c>
      <c r="E6840" t="n">
        <v>20</v>
      </c>
      <c r="F6840" t="inlineStr">
        <is>
          <t>FA</t>
        </is>
      </c>
      <c r="G6840" t="inlineStr">
        <is>
          <t>FA</t>
        </is>
      </c>
      <c r="H6840" s="30" t="n">
        <v>1</v>
      </c>
      <c r="I6840" s="31" t="n">
        <v>0</v>
      </c>
      <c r="J6840" s="31" t="n"/>
      <c r="K6840" s="31" t="n">
        <v>0</v>
      </c>
      <c r="L6840" s="32" t="n"/>
      <c r="M6840" s="31" t="n">
        <v>0</v>
      </c>
      <c r="N6840" s="31" t="n">
        <v>0</v>
      </c>
      <c r="O6840" s="31" t="n"/>
      <c r="P6840" s="31" t="n"/>
      <c r="Q6840" s="31" t="n">
        <v>0</v>
      </c>
      <c r="R6840" s="31" t="n"/>
      <c r="S6840" s="32" t="n"/>
      <c r="T6840" s="32" t="n"/>
      <c r="V6840" t="inlineStr">
        <is>
          <t>06mj6</t>
        </is>
      </c>
      <c r="Y6840" t="inlineStr">
        <is>
          <t>ee3a8b9a-7ba1-4027-b2a6-a974d1802297</t>
        </is>
      </c>
      <c r="Z6840" t="inlineStr">
        <is>
          <t>Parker Von Richter (PIT D)</t>
        </is>
      </c>
    </row>
    <row r="6841">
      <c r="A6841" t="inlineStr">
        <is>
          <t>Pascal Laberge</t>
        </is>
      </c>
      <c r="B6841" t="inlineStr">
        <is>
          <t>PHI</t>
        </is>
      </c>
      <c r="C6841" t="inlineStr">
        <is>
          <t>C</t>
        </is>
      </c>
      <c r="D6841" t="inlineStr">
        <is>
          <t>F</t>
        </is>
      </c>
      <c r="E6841" t="n">
        <v>28</v>
      </c>
      <c r="F6841" t="inlineStr">
        <is>
          <t>FA</t>
        </is>
      </c>
      <c r="G6841" t="inlineStr">
        <is>
          <t>FA</t>
        </is>
      </c>
      <c r="H6841" s="30" t="n">
        <v>1</v>
      </c>
      <c r="I6841" s="31" t="n">
        <v>0</v>
      </c>
      <c r="J6841" s="31" t="n"/>
      <c r="K6841" s="31" t="n">
        <v>0</v>
      </c>
      <c r="L6841" s="32" t="n"/>
      <c r="M6841" s="31" t="n">
        <v>0</v>
      </c>
      <c r="N6841" s="31" t="n">
        <v>0</v>
      </c>
      <c r="O6841" s="31" t="n"/>
      <c r="P6841" s="31" t="n"/>
      <c r="Q6841" s="31" t="n">
        <v>0</v>
      </c>
      <c r="R6841" s="31" t="n"/>
      <c r="S6841" s="32" t="n"/>
      <c r="T6841" s="32" t="n"/>
      <c r="V6841" t="inlineStr">
        <is>
          <t>042vm</t>
        </is>
      </c>
      <c r="W6841" t="n">
        <v>5152</v>
      </c>
      <c r="X6841" t="n">
        <v>7144</v>
      </c>
      <c r="Z6841" t="inlineStr">
        <is>
          <t>Pascal Laberge (PHI C)</t>
        </is>
      </c>
    </row>
    <row r="6842">
      <c r="A6842" t="inlineStr">
        <is>
          <t>Pascal Pelletier</t>
        </is>
      </c>
      <c r="B6842" t="inlineStr">
        <is>
          <t>(N/A)</t>
        </is>
      </c>
      <c r="C6842" t="inlineStr">
        <is>
          <t>LW</t>
        </is>
      </c>
      <c r="D6842" t="inlineStr">
        <is>
          <t>F</t>
        </is>
      </c>
      <c r="E6842" t="n">
        <v>43</v>
      </c>
      <c r="F6842" t="inlineStr">
        <is>
          <t>FA</t>
        </is>
      </c>
      <c r="G6842" t="inlineStr">
        <is>
          <t>FA</t>
        </is>
      </c>
      <c r="H6842" s="30" t="n">
        <v>1</v>
      </c>
      <c r="I6842" s="31" t="n">
        <v>0</v>
      </c>
      <c r="J6842" s="31" t="n"/>
      <c r="K6842" s="31" t="n">
        <v>0</v>
      </c>
      <c r="L6842" s="32" t="n"/>
      <c r="M6842" s="31" t="n">
        <v>0</v>
      </c>
      <c r="N6842" s="31" t="n">
        <v>0</v>
      </c>
      <c r="O6842" s="31" t="n"/>
      <c r="P6842" s="31" t="n"/>
      <c r="Q6842" s="31" t="n">
        <v>0</v>
      </c>
      <c r="R6842" s="31" t="n"/>
      <c r="S6842" s="32" t="n"/>
      <c r="T6842" s="32" t="n"/>
      <c r="V6842" t="inlineStr">
        <is>
          <t>003g4</t>
        </is>
      </c>
      <c r="W6842" t="n">
        <v>2646</v>
      </c>
      <c r="X6842" t="n">
        <v>4030</v>
      </c>
      <c r="Z6842" t="inlineStr">
        <is>
          <t>Pascal Pelletier ((N/A) LW)</t>
        </is>
      </c>
    </row>
    <row r="6843">
      <c r="A6843" t="inlineStr">
        <is>
          <t>Pasquale Zito</t>
        </is>
      </c>
      <c r="B6843" t="inlineStr">
        <is>
          <t>(N/A)</t>
        </is>
      </c>
      <c r="C6843" t="inlineStr">
        <is>
          <t>LW</t>
        </is>
      </c>
      <c r="D6843" t="inlineStr">
        <is>
          <t>F</t>
        </is>
      </c>
      <c r="E6843" t="n">
        <v>23</v>
      </c>
      <c r="F6843" t="inlineStr">
        <is>
          <t>FA</t>
        </is>
      </c>
      <c r="G6843" t="inlineStr">
        <is>
          <t>FA</t>
        </is>
      </c>
      <c r="H6843" s="30" t="n">
        <v>1</v>
      </c>
      <c r="I6843" s="31" t="n">
        <v>0</v>
      </c>
      <c r="J6843" s="31" t="n"/>
      <c r="K6843" s="31" t="n">
        <v>0</v>
      </c>
      <c r="L6843" s="32" t="n"/>
      <c r="M6843" s="31" t="n">
        <v>0</v>
      </c>
      <c r="N6843" s="31" t="n">
        <v>0</v>
      </c>
      <c r="O6843" s="31" t="n"/>
      <c r="P6843" s="31" t="n"/>
      <c r="Q6843" s="31" t="n">
        <v>0</v>
      </c>
      <c r="R6843" s="31" t="n"/>
      <c r="S6843" s="32" t="n"/>
      <c r="T6843" s="32" t="n"/>
      <c r="V6843" t="inlineStr">
        <is>
          <t>05ufv</t>
        </is>
      </c>
      <c r="Y6843" t="inlineStr">
        <is>
          <t>16f9fa34-815b-4e6c-9db0-87530c0700e0</t>
        </is>
      </c>
      <c r="Z6843" t="inlineStr">
        <is>
          <t>Pasquale Zito ((N/A) LW)</t>
        </is>
      </c>
    </row>
    <row r="6844">
      <c r="A6844" t="inlineStr">
        <is>
          <t>Pat Mullane</t>
        </is>
      </c>
      <c r="B6844" t="inlineStr">
        <is>
          <t>(N/A)</t>
        </is>
      </c>
      <c r="C6844" t="inlineStr">
        <is>
          <t>LW</t>
        </is>
      </c>
      <c r="D6844" t="inlineStr">
        <is>
          <t>F</t>
        </is>
      </c>
      <c r="E6844" t="n">
        <v>36</v>
      </c>
      <c r="F6844" t="inlineStr">
        <is>
          <t>FA</t>
        </is>
      </c>
      <c r="G6844" t="inlineStr">
        <is>
          <t>FA</t>
        </is>
      </c>
      <c r="H6844" s="30" t="n">
        <v>1</v>
      </c>
      <c r="I6844" s="31" t="n">
        <v>0</v>
      </c>
      <c r="J6844" s="31" t="n"/>
      <c r="K6844" s="31" t="n">
        <v>0</v>
      </c>
      <c r="L6844" s="32" t="n"/>
      <c r="M6844" s="31" t="n">
        <v>0</v>
      </c>
      <c r="N6844" s="31" t="n">
        <v>0</v>
      </c>
      <c r="O6844" s="31" t="n"/>
      <c r="P6844" s="31" t="n"/>
      <c r="Q6844" s="31" t="n">
        <v>0</v>
      </c>
      <c r="R6844" s="31" t="n"/>
      <c r="S6844" s="32" t="n"/>
      <c r="T6844" s="32" t="n"/>
      <c r="V6844" t="inlineStr">
        <is>
          <t>02zgc</t>
        </is>
      </c>
      <c r="X6844" t="n">
        <v>6306</v>
      </c>
      <c r="Z6844" t="inlineStr">
        <is>
          <t>Pat Mullane ((N/A) LW)</t>
        </is>
      </c>
    </row>
    <row r="6845">
      <c r="A6845" t="inlineStr">
        <is>
          <t>Pat Nagle</t>
        </is>
      </c>
      <c r="B6845" t="inlineStr">
        <is>
          <t>(N/A)</t>
        </is>
      </c>
      <c r="C6845" t="inlineStr">
        <is>
          <t>G</t>
        </is>
      </c>
      <c r="D6845" t="inlineStr">
        <is>
          <t>G</t>
        </is>
      </c>
      <c r="E6845" t="n">
        <v>38</v>
      </c>
      <c r="F6845" t="inlineStr">
        <is>
          <t>FA</t>
        </is>
      </c>
      <c r="G6845" t="inlineStr">
        <is>
          <t>FA</t>
        </is>
      </c>
      <c r="H6845" s="30" t="n">
        <v>1</v>
      </c>
      <c r="I6845" s="31" t="n">
        <v>0</v>
      </c>
      <c r="J6845" s="31" t="n"/>
      <c r="K6845" s="31" t="n">
        <v>0</v>
      </c>
      <c r="L6845" s="32" t="n"/>
      <c r="M6845" s="31" t="n">
        <v>0</v>
      </c>
      <c r="N6845" s="31" t="n">
        <v>0</v>
      </c>
      <c r="O6845" s="31" t="n"/>
      <c r="P6845" s="31" t="n"/>
      <c r="Q6845" s="31" t="n">
        <v>0</v>
      </c>
      <c r="R6845" s="31" t="n"/>
      <c r="S6845" s="32" t="n"/>
      <c r="T6845" s="32" t="n"/>
      <c r="V6845" t="inlineStr">
        <is>
          <t>025z5</t>
        </is>
      </c>
      <c r="W6845" t="n">
        <v>3702</v>
      </c>
      <c r="X6845" t="n">
        <v>5276</v>
      </c>
      <c r="Y6845" t="inlineStr">
        <is>
          <t>f42a157b-4045-4288-a0bd-a838f68099a3</t>
        </is>
      </c>
      <c r="Z6845" t="inlineStr">
        <is>
          <t>Pat Nagle ((N/A) G)</t>
        </is>
      </c>
    </row>
    <row r="6846">
      <c r="A6846" t="inlineStr">
        <is>
          <t>Pathrik Westerholm</t>
        </is>
      </c>
      <c r="B6846" t="inlineStr">
        <is>
          <t>(N/A)</t>
        </is>
      </c>
      <c r="C6846" t="inlineStr">
        <is>
          <t>C</t>
        </is>
      </c>
      <c r="D6846" t="inlineStr">
        <is>
          <t>F</t>
        </is>
      </c>
      <c r="E6846" t="n">
        <v>34</v>
      </c>
      <c r="F6846" t="inlineStr">
        <is>
          <t>FA</t>
        </is>
      </c>
      <c r="G6846" t="inlineStr">
        <is>
          <t>FA</t>
        </is>
      </c>
      <c r="H6846" s="30" t="n">
        <v>1</v>
      </c>
      <c r="I6846" s="31" t="n">
        <v>0</v>
      </c>
      <c r="J6846" s="31" t="n"/>
      <c r="K6846" s="31" t="n">
        <v>0</v>
      </c>
      <c r="L6846" s="32" t="n"/>
      <c r="M6846" s="31" t="n">
        <v>0</v>
      </c>
      <c r="N6846" s="31" t="n">
        <v>0</v>
      </c>
      <c r="O6846" s="31" t="n"/>
      <c r="P6846" s="31" t="n"/>
      <c r="Q6846" s="31" t="n">
        <v>0</v>
      </c>
      <c r="R6846" s="31" t="n"/>
      <c r="S6846" s="32" t="n"/>
      <c r="T6846" s="32" t="n"/>
      <c r="V6846" t="inlineStr">
        <is>
          <t>027gy</t>
        </is>
      </c>
      <c r="Z6846" t="inlineStr">
        <is>
          <t>Pathrik Westerholm ((N/A) C)</t>
        </is>
      </c>
    </row>
    <row r="6847">
      <c r="A6847" t="inlineStr">
        <is>
          <t>Patric Hornqvist</t>
        </is>
      </c>
      <c r="B6847" t="inlineStr">
        <is>
          <t>(N/A)</t>
        </is>
      </c>
      <c r="C6847" t="inlineStr">
        <is>
          <t>RW</t>
        </is>
      </c>
      <c r="D6847" t="inlineStr">
        <is>
          <t>F</t>
        </is>
      </c>
      <c r="E6847" t="n">
        <v>39</v>
      </c>
      <c r="F6847" t="inlineStr">
        <is>
          <t>FA</t>
        </is>
      </c>
      <c r="G6847" t="inlineStr">
        <is>
          <t>FA</t>
        </is>
      </c>
      <c r="H6847" s="30" t="n">
        <v>1</v>
      </c>
      <c r="I6847" s="31" t="n">
        <v>0</v>
      </c>
      <c r="J6847" s="31" t="n"/>
      <c r="K6847" s="31" t="n">
        <v>0</v>
      </c>
      <c r="L6847" s="32" t="n"/>
      <c r="M6847" s="31" t="n">
        <v>0</v>
      </c>
      <c r="N6847" s="31" t="n">
        <v>0</v>
      </c>
      <c r="O6847" s="31" t="n"/>
      <c r="P6847" s="31" t="n"/>
      <c r="Q6847" s="31" t="n">
        <v>0</v>
      </c>
      <c r="R6847" s="31" t="n"/>
      <c r="S6847" s="32" t="n"/>
      <c r="T6847" s="32" t="n"/>
      <c r="V6847" t="inlineStr">
        <is>
          <t>003wj</t>
        </is>
      </c>
      <c r="W6847" t="n">
        <v>2760</v>
      </c>
      <c r="X6847" t="n">
        <v>4207</v>
      </c>
      <c r="Y6847" t="inlineStr">
        <is>
          <t>42cb7241-0f24-11e2-8525-18a905767e44</t>
        </is>
      </c>
      <c r="Z6847" t="inlineStr">
        <is>
          <t>Patric Hornqvist ((N/A) RW)</t>
        </is>
      </c>
    </row>
    <row r="6848">
      <c r="A6848" t="inlineStr">
        <is>
          <t>Patrice Cormier</t>
        </is>
      </c>
      <c r="B6848" t="inlineStr">
        <is>
          <t>(N/A)</t>
        </is>
      </c>
      <c r="C6848" t="inlineStr">
        <is>
          <t>C</t>
        </is>
      </c>
      <c r="D6848" t="inlineStr">
        <is>
          <t>F</t>
        </is>
      </c>
      <c r="E6848" t="n">
        <v>36</v>
      </c>
      <c r="F6848" t="inlineStr">
        <is>
          <t>FA</t>
        </is>
      </c>
      <c r="G6848" t="inlineStr">
        <is>
          <t>FA</t>
        </is>
      </c>
      <c r="H6848" s="30" t="n">
        <v>1</v>
      </c>
      <c r="I6848" s="31" t="n">
        <v>0</v>
      </c>
      <c r="J6848" s="31" t="n"/>
      <c r="K6848" s="31" t="n">
        <v>0</v>
      </c>
      <c r="L6848" s="32" t="n"/>
      <c r="M6848" s="31" t="n">
        <v>0</v>
      </c>
      <c r="N6848" s="31" t="n">
        <v>0</v>
      </c>
      <c r="O6848" s="31" t="n"/>
      <c r="P6848" s="31" t="n"/>
      <c r="Q6848" s="31" t="n">
        <v>0</v>
      </c>
      <c r="R6848" s="31" t="n"/>
      <c r="S6848" s="32" t="n"/>
      <c r="T6848" s="32" t="n"/>
      <c r="V6848" t="inlineStr">
        <is>
          <t>01d68</t>
        </is>
      </c>
      <c r="W6848" t="n">
        <v>3056</v>
      </c>
      <c r="X6848" t="n">
        <v>4777</v>
      </c>
      <c r="Z6848" t="inlineStr">
        <is>
          <t>Patrice Cormier ((N/A) C)</t>
        </is>
      </c>
    </row>
    <row r="6849">
      <c r="A6849" t="inlineStr">
        <is>
          <t>Patrick Bajkov</t>
        </is>
      </c>
      <c r="B6849" t="inlineStr">
        <is>
          <t>(N/A)</t>
        </is>
      </c>
      <c r="C6849" t="inlineStr">
        <is>
          <t>RW</t>
        </is>
      </c>
      <c r="D6849" t="inlineStr">
        <is>
          <t>F</t>
        </is>
      </c>
      <c r="E6849" t="n">
        <v>28</v>
      </c>
      <c r="F6849" t="inlineStr">
        <is>
          <t>FA</t>
        </is>
      </c>
      <c r="G6849" t="inlineStr">
        <is>
          <t>FA</t>
        </is>
      </c>
      <c r="H6849" s="30" t="n">
        <v>1</v>
      </c>
      <c r="I6849" s="31" t="n">
        <v>0</v>
      </c>
      <c r="J6849" s="31" t="n"/>
      <c r="K6849" s="31" t="n">
        <v>0</v>
      </c>
      <c r="L6849" s="32" t="n"/>
      <c r="M6849" s="31" t="n">
        <v>0</v>
      </c>
      <c r="N6849" s="31" t="n">
        <v>0</v>
      </c>
      <c r="O6849" s="31" t="n"/>
      <c r="P6849" s="31" t="n"/>
      <c r="Q6849" s="31" t="n">
        <v>0</v>
      </c>
      <c r="R6849" s="31" t="n"/>
      <c r="S6849" s="32" t="n"/>
      <c r="T6849" s="32" t="n"/>
      <c r="V6849" t="inlineStr">
        <is>
          <t>045z8</t>
        </is>
      </c>
      <c r="W6849" t="n">
        <v>5634</v>
      </c>
      <c r="X6849" t="n">
        <v>7745</v>
      </c>
      <c r="Z6849" t="inlineStr">
        <is>
          <t>Patrick Bajkov ((N/A) RW)</t>
        </is>
      </c>
    </row>
    <row r="6850">
      <c r="A6850" t="inlineStr">
        <is>
          <t>Patrick Bjorkstrand</t>
        </is>
      </c>
      <c r="B6850" t="inlineStr">
        <is>
          <t>(N/A)</t>
        </is>
      </c>
      <c r="C6850" t="inlineStr">
        <is>
          <t>C</t>
        </is>
      </c>
      <c r="D6850" t="inlineStr">
        <is>
          <t>F</t>
        </is>
      </c>
      <c r="E6850" t="n">
        <v>34</v>
      </c>
      <c r="F6850" t="inlineStr">
        <is>
          <t>FA</t>
        </is>
      </c>
      <c r="G6850" t="inlineStr">
        <is>
          <t>FA</t>
        </is>
      </c>
      <c r="H6850" s="30" t="n">
        <v>1</v>
      </c>
      <c r="I6850" s="31" t="n">
        <v>0</v>
      </c>
      <c r="J6850" s="31" t="n"/>
      <c r="K6850" s="31" t="n">
        <v>0</v>
      </c>
      <c r="L6850" s="32" t="n"/>
      <c r="M6850" s="31" t="n">
        <v>0</v>
      </c>
      <c r="N6850" s="31" t="n">
        <v>0</v>
      </c>
      <c r="O6850" s="31" t="n"/>
      <c r="P6850" s="31" t="n"/>
      <c r="Q6850" s="31" t="n">
        <v>0</v>
      </c>
      <c r="R6850" s="31" t="n"/>
      <c r="S6850" s="32" t="n"/>
      <c r="T6850" s="32" t="n"/>
      <c r="V6850" t="inlineStr">
        <is>
          <t>043um</t>
        </is>
      </c>
      <c r="W6850" t="n">
        <v>5268</v>
      </c>
      <c r="X6850" t="n">
        <v>7319</v>
      </c>
      <c r="Z6850" t="inlineStr">
        <is>
          <t>Patrick Bjorkstrand ((N/A) C)</t>
        </is>
      </c>
    </row>
    <row r="6851">
      <c r="A6851" t="inlineStr">
        <is>
          <t>Patrick Bordeleau</t>
        </is>
      </c>
      <c r="B6851" t="inlineStr">
        <is>
          <t>(N/A)</t>
        </is>
      </c>
      <c r="C6851" t="inlineStr">
        <is>
          <t>LW</t>
        </is>
      </c>
      <c r="D6851" t="inlineStr">
        <is>
          <t>F</t>
        </is>
      </c>
      <c r="E6851" t="n">
        <v>40</v>
      </c>
      <c r="F6851" t="inlineStr">
        <is>
          <t>FA</t>
        </is>
      </c>
      <c r="G6851" t="inlineStr">
        <is>
          <t>FA</t>
        </is>
      </c>
      <c r="H6851" s="30" t="n">
        <v>1</v>
      </c>
      <c r="I6851" s="31" t="n">
        <v>0</v>
      </c>
      <c r="J6851" s="31" t="n"/>
      <c r="K6851" s="31" t="n">
        <v>0</v>
      </c>
      <c r="L6851" s="32" t="n"/>
      <c r="M6851" s="31" t="n">
        <v>0</v>
      </c>
      <c r="N6851" s="31" t="n">
        <v>0</v>
      </c>
      <c r="O6851" s="31" t="n"/>
      <c r="P6851" s="31" t="n"/>
      <c r="Q6851" s="31" t="n">
        <v>0</v>
      </c>
      <c r="R6851" s="31" t="n"/>
      <c r="S6851" s="32" t="n"/>
      <c r="T6851" s="32" t="n"/>
      <c r="V6851" t="inlineStr">
        <is>
          <t>023oo</t>
        </is>
      </c>
      <c r="W6851" t="n">
        <v>4081</v>
      </c>
      <c r="X6851" t="n">
        <v>5213</v>
      </c>
      <c r="Z6851" t="inlineStr">
        <is>
          <t>Patrick Bordeleau ((N/A) LW)</t>
        </is>
      </c>
    </row>
    <row r="6852">
      <c r="A6852" t="inlineStr">
        <is>
          <t>Patrick Brown</t>
        </is>
      </c>
      <c r="B6852" t="inlineStr">
        <is>
          <t>BOS</t>
        </is>
      </c>
      <c r="C6852" t="inlineStr">
        <is>
          <t>C</t>
        </is>
      </c>
      <c r="D6852" t="inlineStr">
        <is>
          <t>F</t>
        </is>
      </c>
      <c r="E6852" t="n">
        <v>34</v>
      </c>
      <c r="F6852" t="inlineStr">
        <is>
          <t>FA</t>
        </is>
      </c>
      <c r="G6852" t="inlineStr">
        <is>
          <t>FA</t>
        </is>
      </c>
      <c r="H6852" s="30" t="n">
        <v>775000</v>
      </c>
      <c r="I6852" s="31" t="n">
        <v>0</v>
      </c>
      <c r="J6852" s="31" t="n"/>
      <c r="K6852" s="31" t="n">
        <v>0</v>
      </c>
      <c r="L6852" s="32" t="n"/>
      <c r="M6852" s="31" t="n">
        <v>0</v>
      </c>
      <c r="N6852" s="31" t="n">
        <v>0</v>
      </c>
      <c r="O6852" s="31" t="n"/>
      <c r="P6852" s="31" t="n"/>
      <c r="Q6852" s="31" t="n">
        <v>0</v>
      </c>
      <c r="R6852" s="31" t="n"/>
      <c r="S6852" s="32" t="n"/>
      <c r="T6852" s="32" t="n"/>
      <c r="V6852" t="inlineStr">
        <is>
          <t>03c9o</t>
        </is>
      </c>
      <c r="W6852" t="n">
        <v>4360</v>
      </c>
      <c r="X6852" t="n">
        <v>6353</v>
      </c>
      <c r="Y6852" t="inlineStr">
        <is>
          <t>7f5694e7-061a-4849-aa30-10b40689e0fd</t>
        </is>
      </c>
      <c r="Z6852" t="inlineStr">
        <is>
          <t>Patrick Brown (BOS C)</t>
        </is>
      </c>
    </row>
    <row r="6853">
      <c r="A6853" t="inlineStr">
        <is>
          <t>Patrick Cannone</t>
        </is>
      </c>
      <c r="B6853" t="inlineStr">
        <is>
          <t>(N/A)</t>
        </is>
      </c>
      <c r="C6853" t="inlineStr">
        <is>
          <t>C</t>
        </is>
      </c>
      <c r="D6853" t="inlineStr">
        <is>
          <t>F</t>
        </is>
      </c>
      <c r="E6853" t="n">
        <v>40</v>
      </c>
      <c r="F6853" t="inlineStr">
        <is>
          <t>FA</t>
        </is>
      </c>
      <c r="G6853" t="inlineStr">
        <is>
          <t>FA</t>
        </is>
      </c>
      <c r="H6853" s="30" t="n">
        <v>1</v>
      </c>
      <c r="I6853" s="31" t="n">
        <v>0</v>
      </c>
      <c r="J6853" s="31" t="n"/>
      <c r="K6853" s="31" t="n">
        <v>0</v>
      </c>
      <c r="L6853" s="32" t="n"/>
      <c r="M6853" s="31" t="n">
        <v>0</v>
      </c>
      <c r="N6853" s="31" t="n">
        <v>0</v>
      </c>
      <c r="O6853" s="31" t="n"/>
      <c r="P6853" s="31" t="n"/>
      <c r="Q6853" s="31" t="n">
        <v>0</v>
      </c>
      <c r="R6853" s="31" t="n"/>
      <c r="S6853" s="32" t="n"/>
      <c r="T6853" s="32" t="n"/>
      <c r="V6853" t="inlineStr">
        <is>
          <t>026kg</t>
        </is>
      </c>
      <c r="W6853" t="n">
        <v>3714</v>
      </c>
      <c r="X6853" t="n">
        <v>5301</v>
      </c>
      <c r="Z6853" t="inlineStr">
        <is>
          <t>Patrick Cannone ((N/A) C)</t>
        </is>
      </c>
    </row>
    <row r="6854">
      <c r="A6854" t="inlineStr">
        <is>
          <t>Patrick Coulombe</t>
        </is>
      </c>
      <c r="B6854" t="inlineStr">
        <is>
          <t>(N/A)</t>
        </is>
      </c>
      <c r="C6854" t="inlineStr">
        <is>
          <t>D</t>
        </is>
      </c>
      <c r="D6854" t="inlineStr">
        <is>
          <t>D</t>
        </is>
      </c>
      <c r="E6854" t="n">
        <v>41</v>
      </c>
      <c r="F6854" t="inlineStr">
        <is>
          <t>FA</t>
        </is>
      </c>
      <c r="G6854" t="inlineStr">
        <is>
          <t>FA</t>
        </is>
      </c>
      <c r="H6854" s="30" t="n">
        <v>1</v>
      </c>
      <c r="I6854" s="31" t="n">
        <v>0</v>
      </c>
      <c r="J6854" s="31" t="n"/>
      <c r="K6854" s="31" t="n">
        <v>0</v>
      </c>
      <c r="L6854" s="32" t="n"/>
      <c r="M6854" s="31" t="n">
        <v>0</v>
      </c>
      <c r="N6854" s="31" t="n">
        <v>0</v>
      </c>
      <c r="O6854" s="31" t="n"/>
      <c r="P6854" s="31" t="n"/>
      <c r="Q6854" s="31" t="n">
        <v>0</v>
      </c>
      <c r="R6854" s="31" t="n"/>
      <c r="S6854" s="32" t="n"/>
      <c r="T6854" s="32" t="n"/>
      <c r="V6854" t="inlineStr">
        <is>
          <t>004av</t>
        </is>
      </c>
      <c r="W6854" t="n">
        <v>2679</v>
      </c>
      <c r="X6854" t="n">
        <v>4091</v>
      </c>
      <c r="Z6854" t="inlineStr">
        <is>
          <t>Patrick Coulombe ((N/A) D)</t>
        </is>
      </c>
    </row>
    <row r="6855">
      <c r="A6855" t="inlineStr">
        <is>
          <t>Patrick Cullity</t>
        </is>
      </c>
      <c r="B6855" t="inlineStr">
        <is>
          <t>(N/A)</t>
        </is>
      </c>
      <c r="C6855" t="inlineStr">
        <is>
          <t>D</t>
        </is>
      </c>
      <c r="D6855" t="inlineStr">
        <is>
          <t>D</t>
        </is>
      </c>
      <c r="E6855" t="n">
        <v>39</v>
      </c>
      <c r="F6855" t="inlineStr">
        <is>
          <t>FA</t>
        </is>
      </c>
      <c r="G6855" t="inlineStr">
        <is>
          <t>FA</t>
        </is>
      </c>
      <c r="H6855" s="30" t="n">
        <v>1</v>
      </c>
      <c r="I6855" s="31" t="n">
        <v>0</v>
      </c>
      <c r="J6855" s="31" t="n"/>
      <c r="K6855" s="31" t="n">
        <v>0</v>
      </c>
      <c r="L6855" s="32" t="n"/>
      <c r="M6855" s="31" t="n">
        <v>0</v>
      </c>
      <c r="N6855" s="31" t="n">
        <v>0</v>
      </c>
      <c r="O6855" s="31" t="n"/>
      <c r="P6855" s="31" t="n"/>
      <c r="Q6855" s="31" t="n">
        <v>0</v>
      </c>
      <c r="R6855" s="31" t="n"/>
      <c r="S6855" s="32" t="n"/>
      <c r="T6855" s="32" t="n"/>
      <c r="V6855" t="inlineStr">
        <is>
          <t>0490x</t>
        </is>
      </c>
      <c r="W6855" t="n">
        <v>5308</v>
      </c>
      <c r="X6855" t="n">
        <v>7457</v>
      </c>
      <c r="Z6855" t="inlineStr">
        <is>
          <t>Patrick Cullity ((N/A) D)</t>
        </is>
      </c>
    </row>
    <row r="6856">
      <c r="A6856" t="inlineStr">
        <is>
          <t>Patrick Curry</t>
        </is>
      </c>
      <c r="B6856" t="inlineStr">
        <is>
          <t>(N/A)</t>
        </is>
      </c>
      <c r="C6856" t="inlineStr">
        <is>
          <t>LW</t>
        </is>
      </c>
      <c r="D6856" t="inlineStr">
        <is>
          <t>F</t>
        </is>
      </c>
      <c r="E6856" t="n">
        <v>30</v>
      </c>
      <c r="F6856" t="inlineStr">
        <is>
          <t>FA</t>
        </is>
      </c>
      <c r="G6856" t="inlineStr">
        <is>
          <t>FA</t>
        </is>
      </c>
      <c r="H6856" s="30" t="n">
        <v>1</v>
      </c>
      <c r="I6856" s="31" t="n">
        <v>0</v>
      </c>
      <c r="J6856" s="31" t="n"/>
      <c r="K6856" s="31" t="n">
        <v>0</v>
      </c>
      <c r="L6856" s="32" t="n"/>
      <c r="M6856" s="31" t="n">
        <v>0</v>
      </c>
      <c r="N6856" s="31" t="n">
        <v>0</v>
      </c>
      <c r="O6856" s="31" t="n"/>
      <c r="P6856" s="31" t="n"/>
      <c r="Q6856" s="31" t="n">
        <v>0</v>
      </c>
      <c r="R6856" s="31" t="n"/>
      <c r="S6856" s="32" t="n"/>
      <c r="T6856" s="32" t="n"/>
      <c r="V6856" t="inlineStr">
        <is>
          <t>05o4p</t>
        </is>
      </c>
      <c r="Y6856" t="inlineStr">
        <is>
          <t>9c9cabf3-79f7-4944-a401-cd6d22b1eb21</t>
        </is>
      </c>
      <c r="Z6856" t="inlineStr">
        <is>
          <t>Patrick Curry ((N/A) LW)</t>
        </is>
      </c>
    </row>
    <row r="6857">
      <c r="A6857" t="inlineStr">
        <is>
          <t>Patrick D'Amico</t>
        </is>
      </c>
      <c r="B6857" t="inlineStr">
        <is>
          <t>(N/A)</t>
        </is>
      </c>
      <c r="C6857" t="inlineStr">
        <is>
          <t>C</t>
        </is>
      </c>
      <c r="D6857" t="inlineStr">
        <is>
          <t>F</t>
        </is>
      </c>
      <c r="E6857" t="n">
        <v>31</v>
      </c>
      <c r="F6857" t="inlineStr">
        <is>
          <t>FA</t>
        </is>
      </c>
      <c r="G6857" t="inlineStr">
        <is>
          <t>FA</t>
        </is>
      </c>
      <c r="H6857" s="30" t="n">
        <v>1</v>
      </c>
      <c r="I6857" s="31" t="n">
        <v>0</v>
      </c>
      <c r="J6857" s="31" t="n"/>
      <c r="K6857" s="31" t="n">
        <v>0</v>
      </c>
      <c r="L6857" s="32" t="n"/>
      <c r="M6857" s="31" t="n">
        <v>0</v>
      </c>
      <c r="N6857" s="31" t="n">
        <v>0</v>
      </c>
      <c r="O6857" s="31" t="n"/>
      <c r="P6857" s="31" t="n"/>
      <c r="Q6857" s="31" t="n">
        <v>0</v>
      </c>
      <c r="R6857" s="31" t="n"/>
      <c r="S6857" s="32" t="n"/>
      <c r="T6857" s="32" t="n"/>
      <c r="V6857" t="inlineStr">
        <is>
          <t>03rrn</t>
        </is>
      </c>
      <c r="Z6857" t="inlineStr">
        <is>
          <t>Patrick D'Amico ((N/A) C)</t>
        </is>
      </c>
    </row>
    <row r="6858">
      <c r="A6858" t="inlineStr">
        <is>
          <t>Patrick Davis</t>
        </is>
      </c>
      <c r="B6858" t="inlineStr">
        <is>
          <t>(N/A)</t>
        </is>
      </c>
      <c r="C6858" t="inlineStr">
        <is>
          <t>C</t>
        </is>
      </c>
      <c r="D6858" t="inlineStr">
        <is>
          <t>F</t>
        </is>
      </c>
      <c r="E6858" t="n">
        <v>39</v>
      </c>
      <c r="F6858" t="inlineStr">
        <is>
          <t>FA</t>
        </is>
      </c>
      <c r="G6858" t="inlineStr">
        <is>
          <t>FA</t>
        </is>
      </c>
      <c r="H6858" s="30" t="n">
        <v>1</v>
      </c>
      <c r="I6858" s="31" t="n">
        <v>0</v>
      </c>
      <c r="J6858" s="31" t="n"/>
      <c r="K6858" s="31" t="n">
        <v>0</v>
      </c>
      <c r="L6858" s="32" t="n"/>
      <c r="M6858" s="31" t="n">
        <v>0</v>
      </c>
      <c r="N6858" s="31" t="n">
        <v>0</v>
      </c>
      <c r="O6858" s="31" t="n"/>
      <c r="P6858" s="31" t="n"/>
      <c r="Q6858" s="31" t="n">
        <v>0</v>
      </c>
      <c r="R6858" s="31" t="n"/>
      <c r="S6858" s="32" t="n"/>
      <c r="T6858" s="32" t="n"/>
      <c r="V6858" t="inlineStr">
        <is>
          <t>003xm</t>
        </is>
      </c>
      <c r="W6858" t="n">
        <v>3163</v>
      </c>
      <c r="X6858" t="n">
        <v>3948</v>
      </c>
      <c r="Z6858" t="inlineStr">
        <is>
          <t>Patrick Davis ((N/A) C)</t>
        </is>
      </c>
    </row>
    <row r="6859">
      <c r="A6859" t="inlineStr">
        <is>
          <t>Patrick Dwyer</t>
        </is>
      </c>
      <c r="B6859" t="inlineStr">
        <is>
          <t>(N/A)</t>
        </is>
      </c>
      <c r="C6859" t="inlineStr">
        <is>
          <t>RW</t>
        </is>
      </c>
      <c r="D6859" t="inlineStr">
        <is>
          <t>F</t>
        </is>
      </c>
      <c r="E6859" t="n">
        <v>43</v>
      </c>
      <c r="F6859" t="inlineStr">
        <is>
          <t>FA</t>
        </is>
      </c>
      <c r="G6859" t="inlineStr">
        <is>
          <t>FA</t>
        </is>
      </c>
      <c r="H6859" s="30" t="n">
        <v>1</v>
      </c>
      <c r="I6859" s="31" t="n">
        <v>0</v>
      </c>
      <c r="J6859" s="31" t="n"/>
      <c r="K6859" s="31" t="n">
        <v>0</v>
      </c>
      <c r="L6859" s="32" t="n"/>
      <c r="M6859" s="31" t="n">
        <v>0</v>
      </c>
      <c r="N6859" s="31" t="n">
        <v>0</v>
      </c>
      <c r="O6859" s="31" t="n"/>
      <c r="P6859" s="31" t="n"/>
      <c r="Q6859" s="31" t="n">
        <v>0</v>
      </c>
      <c r="R6859" s="31" t="n"/>
      <c r="S6859" s="32" t="n"/>
      <c r="T6859" s="32" t="n"/>
      <c r="V6859" t="inlineStr">
        <is>
          <t>003j3</t>
        </is>
      </c>
      <c r="W6859" t="n">
        <v>2621</v>
      </c>
      <c r="X6859" t="n">
        <v>3961</v>
      </c>
      <c r="Z6859" t="inlineStr">
        <is>
          <t>Patrick Dwyer ((N/A) RW)</t>
        </is>
      </c>
    </row>
    <row r="6860">
      <c r="A6860" t="inlineStr">
        <is>
          <t>Patrick Eaves</t>
        </is>
      </c>
      <c r="B6860" t="inlineStr">
        <is>
          <t>(N/A)</t>
        </is>
      </c>
      <c r="C6860" t="inlineStr">
        <is>
          <t>RW</t>
        </is>
      </c>
      <c r="D6860" t="inlineStr">
        <is>
          <t>F</t>
        </is>
      </c>
      <c r="E6860" t="n">
        <v>42</v>
      </c>
      <c r="F6860" t="inlineStr">
        <is>
          <t>FA</t>
        </is>
      </c>
      <c r="G6860" t="inlineStr">
        <is>
          <t>FA</t>
        </is>
      </c>
      <c r="H6860" s="30" t="n">
        <v>1</v>
      </c>
      <c r="I6860" s="31" t="n">
        <v>0</v>
      </c>
      <c r="J6860" s="31" t="n"/>
      <c r="K6860" s="31" t="n">
        <v>0</v>
      </c>
      <c r="L6860" s="32" t="n"/>
      <c r="M6860" s="31" t="n">
        <v>0</v>
      </c>
      <c r="N6860" s="31" t="n">
        <v>0</v>
      </c>
      <c r="O6860" s="31" t="n"/>
      <c r="P6860" s="31" t="n"/>
      <c r="Q6860" s="31" t="n">
        <v>0</v>
      </c>
      <c r="R6860" s="31" t="n"/>
      <c r="S6860" s="32" t="n"/>
      <c r="T6860" s="32" t="n"/>
      <c r="V6860" t="inlineStr">
        <is>
          <t>0041i</t>
        </is>
      </c>
      <c r="W6860" t="n">
        <v>1935</v>
      </c>
      <c r="X6860" t="n">
        <v>3366</v>
      </c>
      <c r="Z6860" t="inlineStr">
        <is>
          <t>Patrick Eaves ((N/A) RW)</t>
        </is>
      </c>
    </row>
    <row r="6861">
      <c r="A6861" t="inlineStr">
        <is>
          <t>Patrick Ehelechner</t>
        </is>
      </c>
      <c r="B6861" t="inlineStr">
        <is>
          <t>PIT</t>
        </is>
      </c>
      <c r="C6861" t="inlineStr">
        <is>
          <t>G</t>
        </is>
      </c>
      <c r="D6861" t="inlineStr">
        <is>
          <t>G</t>
        </is>
      </c>
      <c r="E6861" t="n">
        <v>41</v>
      </c>
      <c r="F6861" t="inlineStr">
        <is>
          <t>FA</t>
        </is>
      </c>
      <c r="G6861" t="inlineStr">
        <is>
          <t>FA</t>
        </is>
      </c>
      <c r="H6861" s="30" t="n">
        <v>1</v>
      </c>
      <c r="I6861" s="31" t="n">
        <v>0</v>
      </c>
      <c r="J6861" s="31" t="n"/>
      <c r="K6861" s="31" t="n">
        <v>0</v>
      </c>
      <c r="L6861" s="32" t="n"/>
      <c r="M6861" s="31" t="n">
        <v>0</v>
      </c>
      <c r="N6861" s="31" t="n">
        <v>0</v>
      </c>
      <c r="O6861" s="31" t="n"/>
      <c r="P6861" s="31" t="n"/>
      <c r="Q6861" s="31" t="n">
        <v>0</v>
      </c>
      <c r="R6861" s="31" t="n"/>
      <c r="S6861" s="32" t="n"/>
      <c r="T6861" s="32" t="n"/>
      <c r="V6861" t="inlineStr">
        <is>
          <t>02451</t>
        </is>
      </c>
      <c r="W6861" t="n">
        <v>2654</v>
      </c>
      <c r="Z6861" t="inlineStr">
        <is>
          <t>Patrick Ehelechner (PIT G)</t>
        </is>
      </c>
    </row>
    <row r="6862">
      <c r="A6862" t="inlineStr">
        <is>
          <t>Patrick Geary</t>
        </is>
      </c>
      <c r="B6862" t="inlineStr">
        <is>
          <t>BUF</t>
        </is>
      </c>
      <c r="C6862" t="inlineStr">
        <is>
          <t>D</t>
        </is>
      </c>
      <c r="D6862" t="inlineStr">
        <is>
          <t>D</t>
        </is>
      </c>
      <c r="E6862" t="n">
        <v>22</v>
      </c>
      <c r="F6862" t="inlineStr">
        <is>
          <t>FA</t>
        </is>
      </c>
      <c r="G6862" t="inlineStr">
        <is>
          <t>FA</t>
        </is>
      </c>
      <c r="H6862" s="30" t="n">
        <v>1</v>
      </c>
      <c r="I6862" s="31" t="n">
        <v>0</v>
      </c>
      <c r="J6862" s="31" t="n"/>
      <c r="K6862" s="31" t="n">
        <v>0</v>
      </c>
      <c r="L6862" s="32" t="n"/>
      <c r="M6862" s="31" t="n">
        <v>0</v>
      </c>
      <c r="N6862" s="31" t="n">
        <v>0</v>
      </c>
      <c r="O6862" s="31" t="n"/>
      <c r="P6862" s="31" t="n"/>
      <c r="Q6862" s="31" t="n">
        <v>0</v>
      </c>
      <c r="R6862" s="31" t="n"/>
      <c r="S6862" s="32" t="n"/>
      <c r="T6862" s="32" t="n"/>
      <c r="V6862" t="inlineStr">
        <is>
          <t>06mje</t>
        </is>
      </c>
      <c r="Y6862" t="inlineStr">
        <is>
          <t>c6cd273c-8397-4796-a32e-f5f3237d1a8a</t>
        </is>
      </c>
      <c r="Z6862" t="inlineStr">
        <is>
          <t>Patrick Geary (BUF D)</t>
        </is>
      </c>
    </row>
    <row r="6863">
      <c r="A6863" t="inlineStr">
        <is>
          <t>Patrick Guay</t>
        </is>
      </c>
      <c r="B6863" t="inlineStr">
        <is>
          <t>VGK</t>
        </is>
      </c>
      <c r="C6863" t="inlineStr">
        <is>
          <t>C</t>
        </is>
      </c>
      <c r="D6863" t="inlineStr">
        <is>
          <t>F</t>
        </is>
      </c>
      <c r="E6863" t="n">
        <v>24</v>
      </c>
      <c r="F6863" t="inlineStr">
        <is>
          <t>FA</t>
        </is>
      </c>
      <c r="G6863" t="inlineStr">
        <is>
          <t>FA</t>
        </is>
      </c>
      <c r="H6863" s="30" t="n">
        <v>1</v>
      </c>
      <c r="I6863" s="31" t="n">
        <v>0</v>
      </c>
      <c r="J6863" s="31" t="n"/>
      <c r="K6863" s="31" t="n">
        <v>0</v>
      </c>
      <c r="L6863" s="32" t="n"/>
      <c r="M6863" s="31" t="n">
        <v>0</v>
      </c>
      <c r="N6863" s="31" t="n">
        <v>0</v>
      </c>
      <c r="O6863" s="31" t="n"/>
      <c r="P6863" s="31" t="n"/>
      <c r="Q6863" s="31" t="n">
        <v>0</v>
      </c>
      <c r="R6863" s="31" t="n"/>
      <c r="S6863" s="32" t="n"/>
      <c r="T6863" s="32" t="n"/>
      <c r="V6863" t="inlineStr">
        <is>
          <t>05no4</t>
        </is>
      </c>
      <c r="Y6863" t="inlineStr">
        <is>
          <t>eeb22a31-244b-4f88-ad00-edc33cb57ba3</t>
        </is>
      </c>
      <c r="Z6863" t="inlineStr">
        <is>
          <t>Patrick Guay (VGK C)</t>
        </is>
      </c>
    </row>
    <row r="6864">
      <c r="A6864" t="inlineStr">
        <is>
          <t>Patrick Hager</t>
        </is>
      </c>
      <c r="B6864" t="inlineStr">
        <is>
          <t>(N/A)</t>
        </is>
      </c>
      <c r="C6864" t="inlineStr">
        <is>
          <t>C</t>
        </is>
      </c>
      <c r="D6864" t="inlineStr">
        <is>
          <t>F</t>
        </is>
      </c>
      <c r="E6864" t="n">
        <v>38</v>
      </c>
      <c r="F6864" t="inlineStr">
        <is>
          <t>FA</t>
        </is>
      </c>
      <c r="G6864" t="inlineStr">
        <is>
          <t>FA</t>
        </is>
      </c>
      <c r="H6864" s="30" t="n">
        <v>1</v>
      </c>
      <c r="I6864" s="31" t="n">
        <v>0</v>
      </c>
      <c r="J6864" s="31" t="n"/>
      <c r="K6864" s="31" t="n">
        <v>0</v>
      </c>
      <c r="L6864" s="32" t="n"/>
      <c r="M6864" s="31" t="n">
        <v>0</v>
      </c>
      <c r="N6864" s="31" t="n">
        <v>0</v>
      </c>
      <c r="O6864" s="31" t="n"/>
      <c r="P6864" s="31" t="n"/>
      <c r="Q6864" s="31" t="n">
        <v>0</v>
      </c>
      <c r="R6864" s="31" t="n"/>
      <c r="S6864" s="32" t="n"/>
      <c r="T6864" s="32" t="n"/>
      <c r="V6864" t="inlineStr">
        <is>
          <t>05yjf</t>
        </is>
      </c>
      <c r="Z6864" t="inlineStr">
        <is>
          <t>Patrick Hager ((N/A) C)</t>
        </is>
      </c>
    </row>
    <row r="6865">
      <c r="A6865" t="inlineStr">
        <is>
          <t>Patrick Harper</t>
        </is>
      </c>
      <c r="B6865" t="inlineStr">
        <is>
          <t>(N/A)</t>
        </is>
      </c>
      <c r="C6865" t="inlineStr">
        <is>
          <t>C</t>
        </is>
      </c>
      <c r="D6865" t="inlineStr">
        <is>
          <t>F</t>
        </is>
      </c>
      <c r="E6865" t="n">
        <v>28</v>
      </c>
      <c r="F6865" t="inlineStr">
        <is>
          <t>FA</t>
        </is>
      </c>
      <c r="G6865" t="inlineStr">
        <is>
          <t>FA</t>
        </is>
      </c>
      <c r="H6865" s="30" t="n">
        <v>1</v>
      </c>
      <c r="I6865" s="31" t="n">
        <v>0</v>
      </c>
      <c r="J6865" s="31" t="n"/>
      <c r="K6865" s="31" t="n">
        <v>0</v>
      </c>
      <c r="L6865" s="32" t="n"/>
      <c r="M6865" s="31" t="n">
        <v>0</v>
      </c>
      <c r="N6865" s="31" t="n">
        <v>0</v>
      </c>
      <c r="O6865" s="31" t="n"/>
      <c r="P6865" s="31" t="n"/>
      <c r="Q6865" s="31" t="n">
        <v>0</v>
      </c>
      <c r="R6865" s="31" t="n"/>
      <c r="S6865" s="32" t="n"/>
      <c r="T6865" s="32" t="n"/>
      <c r="V6865" t="inlineStr">
        <is>
          <t>042xr</t>
        </is>
      </c>
      <c r="W6865" t="n">
        <v>5622</v>
      </c>
      <c r="X6865" t="n">
        <v>7244</v>
      </c>
      <c r="Y6865" t="inlineStr">
        <is>
          <t>b74ab832-db69-4dd6-9e31-7266833203ff</t>
        </is>
      </c>
      <c r="Z6865" t="inlineStr">
        <is>
          <t>Patrick Harper ((N/A) C)</t>
        </is>
      </c>
    </row>
    <row r="6866">
      <c r="A6866" t="inlineStr">
        <is>
          <t>Patrick Holland</t>
        </is>
      </c>
      <c r="B6866" t="inlineStr">
        <is>
          <t>(N/A)</t>
        </is>
      </c>
      <c r="C6866" t="inlineStr">
        <is>
          <t>RW</t>
        </is>
      </c>
      <c r="D6866" t="inlineStr">
        <is>
          <t>F</t>
        </is>
      </c>
      <c r="E6866" t="n">
        <v>34</v>
      </c>
      <c r="F6866" t="inlineStr">
        <is>
          <t>FA</t>
        </is>
      </c>
      <c r="G6866" t="inlineStr">
        <is>
          <t>FA</t>
        </is>
      </c>
      <c r="H6866" s="30" t="n">
        <v>1</v>
      </c>
      <c r="I6866" s="31" t="n">
        <v>0</v>
      </c>
      <c r="J6866" s="31" t="n"/>
      <c r="K6866" s="31" t="n">
        <v>0</v>
      </c>
      <c r="L6866" s="32" t="n"/>
      <c r="M6866" s="31" t="n">
        <v>0</v>
      </c>
      <c r="N6866" s="31" t="n">
        <v>0</v>
      </c>
      <c r="O6866" s="31" t="n"/>
      <c r="P6866" s="31" t="n"/>
      <c r="Q6866" s="31" t="n">
        <v>0</v>
      </c>
      <c r="R6866" s="31" t="n"/>
      <c r="S6866" s="32" t="n"/>
      <c r="T6866" s="32" t="n"/>
      <c r="V6866" t="inlineStr">
        <is>
          <t>01zv0</t>
        </is>
      </c>
      <c r="W6866" t="n">
        <v>3913</v>
      </c>
      <c r="X6866" t="n">
        <v>5167</v>
      </c>
      <c r="Z6866" t="inlineStr">
        <is>
          <t>Patrick Holland ((N/A) RW)</t>
        </is>
      </c>
    </row>
    <row r="6867">
      <c r="A6867" t="inlineStr">
        <is>
          <t>Patrick Holway</t>
        </is>
      </c>
      <c r="B6867" t="inlineStr">
        <is>
          <t>DET</t>
        </is>
      </c>
      <c r="C6867" t="inlineStr">
        <is>
          <t>D</t>
        </is>
      </c>
      <c r="D6867" t="inlineStr">
        <is>
          <t>D</t>
        </is>
      </c>
      <c r="E6867" t="n">
        <v>29</v>
      </c>
      <c r="F6867" t="inlineStr">
        <is>
          <t>FA</t>
        </is>
      </c>
      <c r="G6867" t="inlineStr">
        <is>
          <t>FA</t>
        </is>
      </c>
      <c r="H6867" s="30" t="n">
        <v>1</v>
      </c>
      <c r="I6867" s="31" t="n">
        <v>0</v>
      </c>
      <c r="J6867" s="31" t="n"/>
      <c r="K6867" s="31" t="n">
        <v>0</v>
      </c>
      <c r="L6867" s="32" t="n"/>
      <c r="M6867" s="31" t="n">
        <v>0</v>
      </c>
      <c r="N6867" s="31" t="n">
        <v>0</v>
      </c>
      <c r="O6867" s="31" t="n"/>
      <c r="P6867" s="31" t="n"/>
      <c r="Q6867" s="31" t="n">
        <v>0</v>
      </c>
      <c r="R6867" s="31" t="n"/>
      <c r="S6867" s="32" t="n"/>
      <c r="T6867" s="32" t="n"/>
      <c r="V6867" t="inlineStr">
        <is>
          <t>03rj2</t>
        </is>
      </c>
      <c r="X6867" t="n">
        <v>6912</v>
      </c>
      <c r="Z6867" t="inlineStr">
        <is>
          <t>Patrick Holway (DET D)</t>
        </is>
      </c>
    </row>
    <row r="6868">
      <c r="A6868" t="inlineStr">
        <is>
          <t>Patrick Khodorenko</t>
        </is>
      </c>
      <c r="B6868" t="inlineStr">
        <is>
          <t>NYR</t>
        </is>
      </c>
      <c r="C6868" t="inlineStr">
        <is>
          <t>C</t>
        </is>
      </c>
      <c r="D6868" t="inlineStr">
        <is>
          <t>F</t>
        </is>
      </c>
      <c r="E6868" t="n">
        <v>27</v>
      </c>
      <c r="F6868" t="inlineStr">
        <is>
          <t>FA</t>
        </is>
      </c>
      <c r="G6868" t="inlineStr">
        <is>
          <t>FA</t>
        </is>
      </c>
      <c r="H6868" s="30" t="n">
        <v>1</v>
      </c>
      <c r="I6868" s="31" t="n">
        <v>0</v>
      </c>
      <c r="J6868" s="31" t="n"/>
      <c r="K6868" s="31" t="n">
        <v>0</v>
      </c>
      <c r="L6868" s="32" t="n"/>
      <c r="M6868" s="31" t="n">
        <v>0</v>
      </c>
      <c r="N6868" s="31" t="n">
        <v>0</v>
      </c>
      <c r="O6868" s="31" t="n"/>
      <c r="P6868" s="31" t="n"/>
      <c r="Q6868" s="31" t="n">
        <v>0</v>
      </c>
      <c r="R6868" s="31" t="n"/>
      <c r="S6868" s="32" t="n"/>
      <c r="T6868" s="32" t="n"/>
      <c r="V6868" t="inlineStr">
        <is>
          <t>04fpo</t>
        </is>
      </c>
      <c r="W6868" t="n">
        <v>6225</v>
      </c>
      <c r="X6868" t="n">
        <v>8589</v>
      </c>
      <c r="Y6868" t="inlineStr">
        <is>
          <t>02bd46c3-f7be-48fa-8daf-ad3a29fdafc8</t>
        </is>
      </c>
      <c r="Z6868" t="inlineStr">
        <is>
          <t>Patrick Khodorenko (NYR C)</t>
        </is>
      </c>
    </row>
    <row r="6869">
      <c r="A6869" t="inlineStr">
        <is>
          <t>Patrick Killeen</t>
        </is>
      </c>
      <c r="B6869" t="inlineStr">
        <is>
          <t>(N/A)</t>
        </is>
      </c>
      <c r="C6869" t="inlineStr">
        <is>
          <t>G</t>
        </is>
      </c>
      <c r="D6869" t="inlineStr">
        <is>
          <t>G</t>
        </is>
      </c>
      <c r="E6869" t="n">
        <v>36</v>
      </c>
      <c r="F6869" t="inlineStr">
        <is>
          <t>FA</t>
        </is>
      </c>
      <c r="G6869" t="inlineStr">
        <is>
          <t>FA</t>
        </is>
      </c>
      <c r="H6869" s="30" t="n">
        <v>1</v>
      </c>
      <c r="I6869" s="31" t="n">
        <v>0</v>
      </c>
      <c r="J6869" s="31" t="n"/>
      <c r="K6869" s="31" t="n">
        <v>0</v>
      </c>
      <c r="L6869" s="32" t="n"/>
      <c r="M6869" s="31" t="n">
        <v>0</v>
      </c>
      <c r="N6869" s="31" t="n">
        <v>0</v>
      </c>
      <c r="O6869" s="31" t="n"/>
      <c r="P6869" s="31" t="n"/>
      <c r="Q6869" s="31" t="n">
        <v>0</v>
      </c>
      <c r="R6869" s="31" t="n"/>
      <c r="S6869" s="32" t="n"/>
      <c r="T6869" s="32" t="n"/>
      <c r="V6869" t="inlineStr">
        <is>
          <t>01tey</t>
        </is>
      </c>
      <c r="W6869" t="n">
        <v>3631</v>
      </c>
      <c r="X6869" t="n">
        <v>4879</v>
      </c>
      <c r="Z6869" t="inlineStr">
        <is>
          <t>Patrick Killeen ((N/A) G)</t>
        </is>
      </c>
    </row>
    <row r="6870">
      <c r="A6870" t="inlineStr">
        <is>
          <t>Patrick Koudys</t>
        </is>
      </c>
      <c r="B6870" t="inlineStr">
        <is>
          <t>WSH</t>
        </is>
      </c>
      <c r="C6870" t="inlineStr">
        <is>
          <t>D</t>
        </is>
      </c>
      <c r="D6870" t="inlineStr">
        <is>
          <t>D</t>
        </is>
      </c>
      <c r="E6870" t="n">
        <v>33</v>
      </c>
      <c r="F6870" t="inlineStr">
        <is>
          <t>FA</t>
        </is>
      </c>
      <c r="G6870" t="inlineStr">
        <is>
          <t>FA</t>
        </is>
      </c>
      <c r="H6870" s="30" t="n">
        <v>1</v>
      </c>
      <c r="I6870" s="31" t="n">
        <v>0</v>
      </c>
      <c r="J6870" s="31" t="n"/>
      <c r="K6870" s="31" t="n">
        <v>0</v>
      </c>
      <c r="L6870" s="32" t="n"/>
      <c r="M6870" s="31" t="n">
        <v>0</v>
      </c>
      <c r="N6870" s="31" t="n">
        <v>0</v>
      </c>
      <c r="O6870" s="31" t="n"/>
      <c r="P6870" s="31" t="n"/>
      <c r="Q6870" s="31" t="n">
        <v>0</v>
      </c>
      <c r="R6870" s="31" t="n"/>
      <c r="S6870" s="32" t="n"/>
      <c r="T6870" s="32" t="n"/>
      <c r="V6870" t="inlineStr">
        <is>
          <t>03l0p</t>
        </is>
      </c>
      <c r="Z6870" t="inlineStr">
        <is>
          <t>Patrick Koudys (WSH D)</t>
        </is>
      </c>
    </row>
    <row r="6871">
      <c r="A6871" t="inlineStr">
        <is>
          <t>Patrick Kudla</t>
        </is>
      </c>
      <c r="B6871" t="inlineStr">
        <is>
          <t>UTA</t>
        </is>
      </c>
      <c r="C6871" t="inlineStr">
        <is>
          <t>D</t>
        </is>
      </c>
      <c r="D6871" t="inlineStr">
        <is>
          <t>D</t>
        </is>
      </c>
      <c r="E6871" t="n">
        <v>30</v>
      </c>
      <c r="F6871" t="inlineStr">
        <is>
          <t>FA</t>
        </is>
      </c>
      <c r="G6871" t="inlineStr">
        <is>
          <t>FA</t>
        </is>
      </c>
      <c r="H6871" s="30" t="n">
        <v>1</v>
      </c>
      <c r="I6871" s="31" t="n">
        <v>0</v>
      </c>
      <c r="J6871" s="31" t="n"/>
      <c r="K6871" s="31" t="n">
        <v>0</v>
      </c>
      <c r="L6871" s="32" t="n"/>
      <c r="M6871" s="31" t="n">
        <v>0</v>
      </c>
      <c r="N6871" s="31" t="n">
        <v>0</v>
      </c>
      <c r="O6871" s="31" t="n"/>
      <c r="P6871" s="31" t="n"/>
      <c r="Q6871" s="31" t="n">
        <v>0</v>
      </c>
      <c r="R6871" s="31" t="n"/>
      <c r="S6871" s="32" t="n"/>
      <c r="T6871" s="32" t="n"/>
      <c r="V6871" t="inlineStr">
        <is>
          <t>042ya</t>
        </is>
      </c>
      <c r="X6871" t="n">
        <v>7263</v>
      </c>
      <c r="Z6871" t="inlineStr">
        <is>
          <t>Patrick Kudla (UTA D)</t>
        </is>
      </c>
    </row>
    <row r="6872">
      <c r="A6872" t="inlineStr">
        <is>
          <t>Patrick Leaver</t>
        </is>
      </c>
      <c r="B6872" t="inlineStr">
        <is>
          <t>(N/A)</t>
        </is>
      </c>
      <c r="C6872" t="inlineStr">
        <is>
          <t>G</t>
        </is>
      </c>
      <c r="D6872" t="inlineStr">
        <is>
          <t>G</t>
        </is>
      </c>
      <c r="E6872" t="n">
        <v>23</v>
      </c>
      <c r="F6872" t="inlineStr">
        <is>
          <t>FA</t>
        </is>
      </c>
      <c r="G6872" t="inlineStr">
        <is>
          <t>FA</t>
        </is>
      </c>
      <c r="H6872" s="30" t="n">
        <v>1</v>
      </c>
      <c r="I6872" s="31" t="n">
        <v>0</v>
      </c>
      <c r="J6872" s="31" t="n"/>
      <c r="K6872" s="31" t="n">
        <v>0</v>
      </c>
      <c r="L6872" s="32" t="n"/>
      <c r="M6872" s="31" t="n">
        <v>0</v>
      </c>
      <c r="N6872" s="31" t="n">
        <v>0</v>
      </c>
      <c r="O6872" s="31" t="n"/>
      <c r="P6872" s="31" t="n"/>
      <c r="Q6872" s="31" t="n">
        <v>0</v>
      </c>
      <c r="R6872" s="31" t="n"/>
      <c r="S6872" s="32" t="n"/>
      <c r="T6872" s="32" t="n"/>
      <c r="V6872" t="inlineStr">
        <is>
          <t>061sy</t>
        </is>
      </c>
      <c r="Z6872" t="inlineStr">
        <is>
          <t>Patrick Leaver ((N/A) G)</t>
        </is>
      </c>
    </row>
    <row r="6873">
      <c r="A6873" t="inlineStr">
        <is>
          <t>Patrick McCarron</t>
        </is>
      </c>
      <c r="B6873" t="inlineStr">
        <is>
          <t>(N/A)</t>
        </is>
      </c>
      <c r="C6873" t="inlineStr">
        <is>
          <t>D</t>
        </is>
      </c>
      <c r="D6873" t="inlineStr">
        <is>
          <t>D</t>
        </is>
      </c>
      <c r="E6873" t="n">
        <v>32</v>
      </c>
      <c r="F6873" t="inlineStr">
        <is>
          <t>FA</t>
        </is>
      </c>
      <c r="G6873" t="inlineStr">
        <is>
          <t>FA</t>
        </is>
      </c>
      <c r="H6873" s="30" t="n">
        <v>1</v>
      </c>
      <c r="I6873" s="31" t="n">
        <v>0</v>
      </c>
      <c r="J6873" s="31" t="n"/>
      <c r="K6873" s="31" t="n">
        <v>0</v>
      </c>
      <c r="L6873" s="32" t="n"/>
      <c r="M6873" s="31" t="n">
        <v>0</v>
      </c>
      <c r="N6873" s="31" t="n">
        <v>0</v>
      </c>
      <c r="O6873" s="31" t="n"/>
      <c r="P6873" s="31" t="n"/>
      <c r="Q6873" s="31" t="n">
        <v>0</v>
      </c>
      <c r="R6873" s="31" t="n"/>
      <c r="S6873" s="32" t="n"/>
      <c r="T6873" s="32" t="n"/>
      <c r="V6873" t="inlineStr">
        <is>
          <t>04dqu</t>
        </is>
      </c>
      <c r="X6873" t="n">
        <v>7765</v>
      </c>
      <c r="Z6873" t="inlineStr">
        <is>
          <t>Patrick McCarron ((N/A) D)</t>
        </is>
      </c>
    </row>
    <row r="6874">
      <c r="A6874" t="inlineStr">
        <is>
          <t>Patrick McEachen</t>
        </is>
      </c>
      <c r="B6874" t="inlineStr">
        <is>
          <t>(N/A)</t>
        </is>
      </c>
      <c r="C6874" t="inlineStr">
        <is>
          <t>D</t>
        </is>
      </c>
      <c r="D6874" t="inlineStr">
        <is>
          <t>D</t>
        </is>
      </c>
      <c r="E6874" t="n">
        <v>35</v>
      </c>
      <c r="F6874" t="inlineStr">
        <is>
          <t>FA</t>
        </is>
      </c>
      <c r="G6874" t="inlineStr">
        <is>
          <t>FA</t>
        </is>
      </c>
      <c r="H6874" s="30" t="n">
        <v>1</v>
      </c>
      <c r="I6874" s="31" t="n">
        <v>0</v>
      </c>
      <c r="J6874" s="31" t="n"/>
      <c r="K6874" s="31" t="n">
        <v>0</v>
      </c>
      <c r="L6874" s="32" t="n"/>
      <c r="M6874" s="31" t="n">
        <v>0</v>
      </c>
      <c r="N6874" s="31" t="n">
        <v>0</v>
      </c>
      <c r="O6874" s="31" t="n"/>
      <c r="P6874" s="31" t="n"/>
      <c r="Q6874" s="31" t="n">
        <v>0</v>
      </c>
      <c r="R6874" s="31" t="n"/>
      <c r="S6874" s="32" t="n"/>
      <c r="T6874" s="32" t="n"/>
      <c r="V6874" t="inlineStr">
        <is>
          <t>0427o</t>
        </is>
      </c>
      <c r="Z6874" t="inlineStr">
        <is>
          <t>Patrick McEachen ((N/A) D)</t>
        </is>
      </c>
    </row>
    <row r="6875">
      <c r="A6875" t="inlineStr">
        <is>
          <t>Patrick McGrath</t>
        </is>
      </c>
      <c r="B6875" t="inlineStr">
        <is>
          <t>(N/A)</t>
        </is>
      </c>
      <c r="C6875" t="inlineStr">
        <is>
          <t>RW</t>
        </is>
      </c>
      <c r="D6875" t="inlineStr">
        <is>
          <t>F</t>
        </is>
      </c>
      <c r="E6875" t="n">
        <v>33</v>
      </c>
      <c r="F6875" t="inlineStr">
        <is>
          <t>FA</t>
        </is>
      </c>
      <c r="G6875" t="inlineStr">
        <is>
          <t>FA</t>
        </is>
      </c>
      <c r="H6875" s="30" t="n">
        <v>1</v>
      </c>
      <c r="I6875" s="31" t="n">
        <v>0</v>
      </c>
      <c r="J6875" s="31" t="n"/>
      <c r="K6875" s="31" t="n">
        <v>0</v>
      </c>
      <c r="L6875" s="32" t="n"/>
      <c r="M6875" s="31" t="n">
        <v>0</v>
      </c>
      <c r="N6875" s="31" t="n">
        <v>0</v>
      </c>
      <c r="O6875" s="31" t="n"/>
      <c r="P6875" s="31" t="n"/>
      <c r="Q6875" s="31" t="n">
        <v>0</v>
      </c>
      <c r="R6875" s="31" t="n"/>
      <c r="S6875" s="32" t="n"/>
      <c r="T6875" s="32" t="n"/>
      <c r="V6875" t="inlineStr">
        <is>
          <t>03kgs</t>
        </is>
      </c>
      <c r="X6875" t="n">
        <v>6584</v>
      </c>
      <c r="Z6875" t="inlineStr">
        <is>
          <t>Patrick McGrath ((N/A) RW)</t>
        </is>
      </c>
    </row>
    <row r="6876">
      <c r="A6876" t="inlineStr">
        <is>
          <t>Patrick McNally</t>
        </is>
      </c>
      <c r="B6876" t="inlineStr">
        <is>
          <t>(N/A)</t>
        </is>
      </c>
      <c r="C6876" t="inlineStr">
        <is>
          <t>D</t>
        </is>
      </c>
      <c r="D6876" t="inlineStr">
        <is>
          <t>D</t>
        </is>
      </c>
      <c r="E6876" t="n">
        <v>34</v>
      </c>
      <c r="F6876" t="inlineStr">
        <is>
          <t>FA</t>
        </is>
      </c>
      <c r="G6876" t="inlineStr">
        <is>
          <t>FA</t>
        </is>
      </c>
      <c r="H6876" s="30" t="n">
        <v>1</v>
      </c>
      <c r="I6876" s="31" t="n">
        <v>0</v>
      </c>
      <c r="J6876" s="31" t="n"/>
      <c r="K6876" s="31" t="n">
        <v>0</v>
      </c>
      <c r="L6876" s="32" t="n"/>
      <c r="M6876" s="31" t="n">
        <v>0</v>
      </c>
      <c r="N6876" s="31" t="n">
        <v>0</v>
      </c>
      <c r="O6876" s="31" t="n"/>
      <c r="P6876" s="31" t="n"/>
      <c r="Q6876" s="31" t="n">
        <v>0</v>
      </c>
      <c r="R6876" s="31" t="n"/>
      <c r="S6876" s="32" t="n"/>
      <c r="T6876" s="32" t="n"/>
      <c r="V6876" t="inlineStr">
        <is>
          <t>01zrd</t>
        </is>
      </c>
      <c r="W6876" t="n">
        <v>4989</v>
      </c>
      <c r="X6876" t="n">
        <v>5088</v>
      </c>
      <c r="Z6876" t="inlineStr">
        <is>
          <t>Patrick McNally ((N/A) D)</t>
        </is>
      </c>
    </row>
    <row r="6877">
      <c r="A6877" t="inlineStr">
        <is>
          <t>Patrick McNeill</t>
        </is>
      </c>
      <c r="B6877" t="inlineStr">
        <is>
          <t>(N/A)</t>
        </is>
      </c>
      <c r="C6877" t="inlineStr">
        <is>
          <t>D</t>
        </is>
      </c>
      <c r="D6877" t="inlineStr">
        <is>
          <t>D</t>
        </is>
      </c>
      <c r="E6877" t="n">
        <v>39</v>
      </c>
      <c r="F6877" t="inlineStr">
        <is>
          <t>FA</t>
        </is>
      </c>
      <c r="G6877" t="inlineStr">
        <is>
          <t>FA</t>
        </is>
      </c>
      <c r="H6877" s="30" t="n">
        <v>1</v>
      </c>
      <c r="I6877" s="31" t="n">
        <v>0</v>
      </c>
      <c r="J6877" s="31" t="n"/>
      <c r="K6877" s="31" t="n">
        <v>0</v>
      </c>
      <c r="L6877" s="32" t="n"/>
      <c r="M6877" s="31" t="n">
        <v>0</v>
      </c>
      <c r="N6877" s="31" t="n">
        <v>0</v>
      </c>
      <c r="O6877" s="31" t="n"/>
      <c r="P6877" s="31" t="n"/>
      <c r="Q6877" s="31" t="n">
        <v>0</v>
      </c>
      <c r="R6877" s="31" t="n"/>
      <c r="S6877" s="32" t="n"/>
      <c r="T6877" s="32" t="n"/>
      <c r="V6877" t="inlineStr">
        <is>
          <t>004ns</t>
        </is>
      </c>
      <c r="W6877" t="n">
        <v>3667</v>
      </c>
      <c r="X6877" t="n">
        <v>4165</v>
      </c>
      <c r="Z6877" t="inlineStr">
        <is>
          <t>Patrick McNeill ((N/A) D)</t>
        </is>
      </c>
    </row>
    <row r="6878">
      <c r="A6878" t="inlineStr">
        <is>
          <t>Patrick Moynihan</t>
        </is>
      </c>
      <c r="B6878" t="inlineStr">
        <is>
          <t>(N/A)</t>
        </is>
      </c>
      <c r="C6878" t="inlineStr">
        <is>
          <t>RW</t>
        </is>
      </c>
      <c r="D6878" t="inlineStr">
        <is>
          <t>F</t>
        </is>
      </c>
      <c r="E6878" t="n">
        <v>25</v>
      </c>
      <c r="F6878" t="inlineStr">
        <is>
          <t>FA</t>
        </is>
      </c>
      <c r="G6878" t="inlineStr">
        <is>
          <t>FA</t>
        </is>
      </c>
      <c r="H6878" s="30" t="n">
        <v>1</v>
      </c>
      <c r="I6878" s="31" t="n">
        <v>0</v>
      </c>
      <c r="J6878" s="31" t="n"/>
      <c r="K6878" s="31" t="n">
        <v>0</v>
      </c>
      <c r="L6878" s="32" t="n"/>
      <c r="M6878" s="31" t="n">
        <v>0</v>
      </c>
      <c r="N6878" s="31" t="n">
        <v>0</v>
      </c>
      <c r="O6878" s="31" t="n"/>
      <c r="P6878" s="31" t="n"/>
      <c r="Q6878" s="31" t="n">
        <v>0</v>
      </c>
      <c r="R6878" s="31" t="n"/>
      <c r="S6878" s="32" t="n"/>
      <c r="T6878" s="32" t="n"/>
      <c r="V6878" t="inlineStr">
        <is>
          <t>051v6</t>
        </is>
      </c>
      <c r="Y6878" t="inlineStr">
        <is>
          <t>6d99835e-92c1-43e8-99ad-830eedbc0ae8</t>
        </is>
      </c>
      <c r="Z6878" t="inlineStr">
        <is>
          <t>Patrick Moynihan ((N/A) RW)</t>
        </is>
      </c>
    </row>
    <row r="6879">
      <c r="A6879" t="inlineStr">
        <is>
          <t>Patrick Mullen</t>
        </is>
      </c>
      <c r="B6879" t="inlineStr">
        <is>
          <t>(N/A)</t>
        </is>
      </c>
      <c r="C6879" t="inlineStr">
        <is>
          <t>D</t>
        </is>
      </c>
      <c r="D6879" t="inlineStr">
        <is>
          <t>D</t>
        </is>
      </c>
      <c r="E6879" t="n">
        <v>40</v>
      </c>
      <c r="F6879" t="inlineStr">
        <is>
          <t>FA</t>
        </is>
      </c>
      <c r="G6879" t="inlineStr">
        <is>
          <t>FA</t>
        </is>
      </c>
      <c r="H6879" s="30" t="n">
        <v>1</v>
      </c>
      <c r="I6879" s="31" t="n">
        <v>0</v>
      </c>
      <c r="J6879" s="31" t="n"/>
      <c r="K6879" s="31" t="n">
        <v>0</v>
      </c>
      <c r="L6879" s="32" t="n"/>
      <c r="M6879" s="31" t="n">
        <v>0</v>
      </c>
      <c r="N6879" s="31" t="n">
        <v>0</v>
      </c>
      <c r="O6879" s="31" t="n"/>
      <c r="P6879" s="31" t="n"/>
      <c r="Q6879" s="31" t="n">
        <v>0</v>
      </c>
      <c r="R6879" s="31" t="n"/>
      <c r="S6879" s="32" t="n"/>
      <c r="T6879" s="32" t="n"/>
      <c r="V6879" t="inlineStr">
        <is>
          <t>01chp</t>
        </is>
      </c>
      <c r="W6879" t="n">
        <v>3214</v>
      </c>
      <c r="X6879" t="n">
        <v>4628</v>
      </c>
      <c r="Z6879" t="inlineStr">
        <is>
          <t>Patrick Mullen ((N/A) D)</t>
        </is>
      </c>
    </row>
    <row r="6880">
      <c r="A6880" t="inlineStr">
        <is>
          <t>Patrick Newell</t>
        </is>
      </c>
      <c r="B6880" t="inlineStr">
        <is>
          <t>NYR</t>
        </is>
      </c>
      <c r="C6880" t="inlineStr">
        <is>
          <t>LW</t>
        </is>
      </c>
      <c r="D6880" t="inlineStr">
        <is>
          <t>F</t>
        </is>
      </c>
      <c r="E6880" t="n">
        <v>30</v>
      </c>
      <c r="F6880" t="inlineStr">
        <is>
          <t>FA</t>
        </is>
      </c>
      <c r="G6880" t="inlineStr">
        <is>
          <t>FA</t>
        </is>
      </c>
      <c r="H6880" s="30" t="n">
        <v>1</v>
      </c>
      <c r="I6880" s="31" t="n">
        <v>0</v>
      </c>
      <c r="J6880" s="31" t="n"/>
      <c r="K6880" s="31" t="n">
        <v>0</v>
      </c>
      <c r="L6880" s="32" t="n"/>
      <c r="M6880" s="31" t="n">
        <v>0</v>
      </c>
      <c r="N6880" s="31" t="n">
        <v>0</v>
      </c>
      <c r="O6880" s="31" t="n"/>
      <c r="P6880" s="31" t="n"/>
      <c r="Q6880" s="31" t="n">
        <v>0</v>
      </c>
      <c r="R6880" s="31" t="n"/>
      <c r="S6880" s="32" t="n"/>
      <c r="T6880" s="32" t="n"/>
      <c r="V6880" t="inlineStr">
        <is>
          <t>04z9k</t>
        </is>
      </c>
      <c r="W6880" t="n">
        <v>5949</v>
      </c>
      <c r="X6880" t="n">
        <v>8244</v>
      </c>
      <c r="Z6880" t="inlineStr">
        <is>
          <t>Patrick Newell (NYR LW)</t>
        </is>
      </c>
    </row>
    <row r="6881">
      <c r="A6881" t="inlineStr">
        <is>
          <t>Patrick O'Sullivan</t>
        </is>
      </c>
      <c r="B6881" t="inlineStr">
        <is>
          <t>(N/A)</t>
        </is>
      </c>
      <c r="C6881" t="inlineStr">
        <is>
          <t>C</t>
        </is>
      </c>
      <c r="D6881" t="inlineStr">
        <is>
          <t>F</t>
        </is>
      </c>
      <c r="E6881" t="n">
        <v>41</v>
      </c>
      <c r="F6881" t="inlineStr">
        <is>
          <t>FA</t>
        </is>
      </c>
      <c r="G6881" t="inlineStr">
        <is>
          <t>FA</t>
        </is>
      </c>
      <c r="H6881" s="30" t="n">
        <v>1</v>
      </c>
      <c r="I6881" s="31" t="n">
        <v>0</v>
      </c>
      <c r="J6881" s="31" t="n"/>
      <c r="K6881" s="31" t="n">
        <v>0</v>
      </c>
      <c r="L6881" s="32" t="n"/>
      <c r="M6881" s="31" t="n">
        <v>0</v>
      </c>
      <c r="N6881" s="31" t="n">
        <v>0</v>
      </c>
      <c r="O6881" s="31" t="n"/>
      <c r="P6881" s="31" t="n"/>
      <c r="Q6881" s="31" t="n">
        <v>0</v>
      </c>
      <c r="R6881" s="31" t="n"/>
      <c r="S6881" s="32" t="n"/>
      <c r="T6881" s="32" t="n"/>
      <c r="V6881" t="inlineStr">
        <is>
          <t>003te</t>
        </is>
      </c>
      <c r="W6881" t="n">
        <v>1922</v>
      </c>
      <c r="X6881" t="n">
        <v>3476</v>
      </c>
      <c r="Z6881" t="inlineStr">
        <is>
          <t>Patrick O'Sullivan ((N/A) C)</t>
        </is>
      </c>
    </row>
    <row r="6882">
      <c r="A6882" t="inlineStr">
        <is>
          <t>Patrick Quinlan</t>
        </is>
      </c>
      <c r="B6882" t="inlineStr">
        <is>
          <t>(N/A)</t>
        </is>
      </c>
      <c r="C6882" t="inlineStr">
        <is>
          <t>G</t>
        </is>
      </c>
      <c r="D6882" t="inlineStr">
        <is>
          <t>G</t>
        </is>
      </c>
      <c r="E6882" t="n">
        <v>19</v>
      </c>
      <c r="F6882" t="inlineStr">
        <is>
          <t>FA</t>
        </is>
      </c>
      <c r="G6882" t="inlineStr">
        <is>
          <t>FA</t>
        </is>
      </c>
      <c r="H6882" s="30" t="n">
        <v>1</v>
      </c>
      <c r="I6882" s="31" t="n">
        <v>0</v>
      </c>
      <c r="J6882" s="31" t="n"/>
      <c r="K6882" s="31" t="n">
        <v>0</v>
      </c>
      <c r="L6882" s="32" t="n"/>
      <c r="M6882" s="31" t="n">
        <v>0</v>
      </c>
      <c r="N6882" s="31" t="n">
        <v>0</v>
      </c>
      <c r="O6882" s="31" t="n"/>
      <c r="P6882" s="31" t="n"/>
      <c r="Q6882" s="31" t="n">
        <v>0</v>
      </c>
      <c r="R6882" s="31" t="n"/>
      <c r="S6882" s="32" t="n"/>
      <c r="T6882" s="32" t="n"/>
      <c r="V6882" t="inlineStr">
        <is>
          <t>070h0</t>
        </is>
      </c>
      <c r="Z6882" t="inlineStr">
        <is>
          <t>Patrick Quinlan ((N/A) G)</t>
        </is>
      </c>
    </row>
    <row r="6883">
      <c r="A6883" t="inlineStr">
        <is>
          <t>Patrick Russell</t>
        </is>
      </c>
      <c r="B6883" t="inlineStr">
        <is>
          <t>(N/A)</t>
        </is>
      </c>
      <c r="C6883" t="inlineStr">
        <is>
          <t>RW</t>
        </is>
      </c>
      <c r="D6883" t="inlineStr">
        <is>
          <t>F</t>
        </is>
      </c>
      <c r="E6883" t="n">
        <v>33</v>
      </c>
      <c r="F6883" t="inlineStr">
        <is>
          <t>FA</t>
        </is>
      </c>
      <c r="G6883" t="inlineStr">
        <is>
          <t>FA</t>
        </is>
      </c>
      <c r="H6883" s="30" t="n">
        <v>1</v>
      </c>
      <c r="I6883" s="31" t="n">
        <v>0</v>
      </c>
      <c r="J6883" s="31" t="n"/>
      <c r="K6883" s="31" t="n">
        <v>0</v>
      </c>
      <c r="L6883" s="32" t="n"/>
      <c r="M6883" s="31" t="n">
        <v>0</v>
      </c>
      <c r="N6883" s="31" t="n">
        <v>0</v>
      </c>
      <c r="O6883" s="31" t="n"/>
      <c r="P6883" s="31" t="n"/>
      <c r="Q6883" s="31" t="n">
        <v>0</v>
      </c>
      <c r="R6883" s="31" t="n"/>
      <c r="S6883" s="32" t="n"/>
      <c r="T6883" s="32" t="n"/>
      <c r="V6883" t="inlineStr">
        <is>
          <t>03yk3</t>
        </is>
      </c>
      <c r="W6883" t="n">
        <v>5118</v>
      </c>
      <c r="X6883" t="n">
        <v>7101</v>
      </c>
      <c r="Y6883" t="inlineStr">
        <is>
          <t>c3a2c182-1e29-4b1c-adf5-c3578a6883b4</t>
        </is>
      </c>
      <c r="Z6883" t="inlineStr">
        <is>
          <t>Patrick Russell ((N/A) RW)</t>
        </is>
      </c>
    </row>
    <row r="6884">
      <c r="A6884" t="inlineStr">
        <is>
          <t>Patrick Sanvido</t>
        </is>
      </c>
      <c r="B6884" t="inlineStr">
        <is>
          <t>DAL</t>
        </is>
      </c>
      <c r="C6884" t="inlineStr">
        <is>
          <t>D</t>
        </is>
      </c>
      <c r="D6884" t="inlineStr">
        <is>
          <t>D</t>
        </is>
      </c>
      <c r="E6884" t="n">
        <v>30</v>
      </c>
      <c r="F6884" t="inlineStr">
        <is>
          <t>FA</t>
        </is>
      </c>
      <c r="G6884" t="inlineStr">
        <is>
          <t>FA</t>
        </is>
      </c>
      <c r="H6884" s="30" t="n">
        <v>1</v>
      </c>
      <c r="I6884" s="31" t="n">
        <v>0</v>
      </c>
      <c r="J6884" s="31" t="n"/>
      <c r="K6884" s="31" t="n">
        <v>0</v>
      </c>
      <c r="L6884" s="32" t="n"/>
      <c r="M6884" s="31" t="n">
        <v>0</v>
      </c>
      <c r="N6884" s="31" t="n">
        <v>0</v>
      </c>
      <c r="O6884" s="31" t="n"/>
      <c r="P6884" s="31" t="n"/>
      <c r="Q6884" s="31" t="n">
        <v>0</v>
      </c>
      <c r="R6884" s="31" t="n"/>
      <c r="S6884" s="32" t="n"/>
      <c r="T6884" s="32" t="n"/>
      <c r="V6884" t="inlineStr">
        <is>
          <t>03eef</t>
        </is>
      </c>
      <c r="Z6884" t="inlineStr">
        <is>
          <t>Patrick Sanvido (DAL D)</t>
        </is>
      </c>
    </row>
    <row r="6885">
      <c r="A6885" t="inlineStr">
        <is>
          <t>Patrick Shea</t>
        </is>
      </c>
      <c r="B6885" t="inlineStr">
        <is>
          <t>(N/A)</t>
        </is>
      </c>
      <c r="C6885" t="inlineStr">
        <is>
          <t>C</t>
        </is>
      </c>
      <c r="D6885" t="inlineStr">
        <is>
          <t>F</t>
        </is>
      </c>
      <c r="E6885" t="n">
        <v>29</v>
      </c>
      <c r="F6885" t="inlineStr">
        <is>
          <t>FA</t>
        </is>
      </c>
      <c r="G6885" t="inlineStr">
        <is>
          <t>FA</t>
        </is>
      </c>
      <c r="H6885" s="30" t="n">
        <v>1</v>
      </c>
      <c r="I6885" s="31" t="n">
        <v>0</v>
      </c>
      <c r="J6885" s="31" t="n"/>
      <c r="K6885" s="31" t="n">
        <v>0</v>
      </c>
      <c r="L6885" s="32" t="n"/>
      <c r="M6885" s="31" t="n">
        <v>0</v>
      </c>
      <c r="N6885" s="31" t="n">
        <v>0</v>
      </c>
      <c r="O6885" s="31" t="n"/>
      <c r="P6885" s="31" t="n"/>
      <c r="Q6885" s="31" t="n">
        <v>0</v>
      </c>
      <c r="R6885" s="31" t="n"/>
      <c r="S6885" s="32" t="n"/>
      <c r="T6885" s="32" t="n"/>
      <c r="V6885" t="inlineStr">
        <is>
          <t>03rjo</t>
        </is>
      </c>
      <c r="X6885" t="n">
        <v>6934</v>
      </c>
      <c r="Z6885" t="inlineStr">
        <is>
          <t>Patrick Shea ((N/A) C)</t>
        </is>
      </c>
    </row>
    <row r="6886">
      <c r="A6886" t="inlineStr">
        <is>
          <t>Patrick Sieloff</t>
        </is>
      </c>
      <c r="B6886" t="inlineStr">
        <is>
          <t>(N/A)</t>
        </is>
      </c>
      <c r="C6886" t="inlineStr">
        <is>
          <t>D</t>
        </is>
      </c>
      <c r="D6886" t="inlineStr">
        <is>
          <t>D</t>
        </is>
      </c>
      <c r="E6886" t="n">
        <v>32</v>
      </c>
      <c r="F6886" t="inlineStr">
        <is>
          <t>FA</t>
        </is>
      </c>
      <c r="G6886" t="inlineStr">
        <is>
          <t>FA</t>
        </is>
      </c>
      <c r="H6886" s="30" t="n">
        <v>1</v>
      </c>
      <c r="I6886" s="31" t="n">
        <v>0</v>
      </c>
      <c r="J6886" s="31" t="n"/>
      <c r="K6886" s="31" t="n">
        <v>0</v>
      </c>
      <c r="L6886" s="32" t="n"/>
      <c r="M6886" s="31" t="n">
        <v>0</v>
      </c>
      <c r="N6886" s="31" t="n">
        <v>0</v>
      </c>
      <c r="O6886" s="31" t="n"/>
      <c r="P6886" s="31" t="n"/>
      <c r="Q6886" s="31" t="n">
        <v>0</v>
      </c>
      <c r="R6886" s="31" t="n"/>
      <c r="S6886" s="32" t="n"/>
      <c r="T6886" s="32" t="n"/>
      <c r="V6886" t="inlineStr">
        <is>
          <t>02np4</t>
        </is>
      </c>
      <c r="W6886" t="n">
        <v>4021</v>
      </c>
      <c r="X6886" t="n">
        <v>5731</v>
      </c>
      <c r="Z6886" t="inlineStr">
        <is>
          <t>Patrick Sieloff ((N/A) D)</t>
        </is>
      </c>
    </row>
    <row r="6887">
      <c r="A6887" t="inlineStr">
        <is>
          <t>Patrick Thomas</t>
        </is>
      </c>
      <c r="B6887" t="inlineStr">
        <is>
          <t>WSH</t>
        </is>
      </c>
      <c r="C6887" t="inlineStr">
        <is>
          <t>C</t>
        </is>
      </c>
      <c r="D6887" t="inlineStr">
        <is>
          <t>F</t>
        </is>
      </c>
      <c r="E6887" t="n">
        <v>22</v>
      </c>
      <c r="F6887" t="inlineStr">
        <is>
          <t>FA</t>
        </is>
      </c>
      <c r="G6887" t="inlineStr">
        <is>
          <t>FA</t>
        </is>
      </c>
      <c r="H6887" s="30" t="n">
        <v>878333</v>
      </c>
      <c r="I6887" s="31" t="n">
        <v>0</v>
      </c>
      <c r="J6887" s="31" t="n"/>
      <c r="K6887" s="31" t="n">
        <v>0</v>
      </c>
      <c r="L6887" s="32" t="n"/>
      <c r="M6887" s="31" t="n">
        <v>0</v>
      </c>
      <c r="N6887" s="31" t="n">
        <v>0</v>
      </c>
      <c r="O6887" s="31" t="n"/>
      <c r="P6887" s="31" t="n"/>
      <c r="Q6887" s="31" t="n">
        <v>0</v>
      </c>
      <c r="R6887" s="31" t="n"/>
      <c r="S6887" s="32" t="n"/>
      <c r="T6887" s="32" t="n"/>
      <c r="V6887" t="inlineStr">
        <is>
          <t>06ckb</t>
        </is>
      </c>
      <c r="W6887" t="n">
        <v>7347</v>
      </c>
      <c r="Y6887" t="inlineStr">
        <is>
          <t>8fb52e5d-9678-43d6-9f79-64fb6a5ac4ea</t>
        </is>
      </c>
      <c r="Z6887" t="inlineStr">
        <is>
          <t>Patrick Thomas (WSH C)</t>
        </is>
      </c>
    </row>
    <row r="6888">
      <c r="A6888" t="inlineStr">
        <is>
          <t>Patrick Thoresen</t>
        </is>
      </c>
      <c r="B6888" t="inlineStr">
        <is>
          <t>(N/A)</t>
        </is>
      </c>
      <c r="C6888" t="inlineStr">
        <is>
          <t>LW</t>
        </is>
      </c>
      <c r="D6888" t="inlineStr">
        <is>
          <t>F</t>
        </is>
      </c>
      <c r="E6888" t="n">
        <v>42</v>
      </c>
      <c r="F6888" t="inlineStr">
        <is>
          <t>FA</t>
        </is>
      </c>
      <c r="G6888" t="inlineStr">
        <is>
          <t>FA</t>
        </is>
      </c>
      <c r="H6888" s="30" t="n">
        <v>1</v>
      </c>
      <c r="I6888" s="31" t="n">
        <v>0</v>
      </c>
      <c r="J6888" s="31" t="n"/>
      <c r="K6888" s="31" t="n">
        <v>0</v>
      </c>
      <c r="L6888" s="32" t="n"/>
      <c r="M6888" s="31" t="n">
        <v>0</v>
      </c>
      <c r="N6888" s="31" t="n">
        <v>0</v>
      </c>
      <c r="O6888" s="31" t="n"/>
      <c r="P6888" s="31" t="n"/>
      <c r="Q6888" s="31" t="n">
        <v>0</v>
      </c>
      <c r="R6888" s="31" t="n"/>
      <c r="S6888" s="32" t="n"/>
      <c r="T6888" s="32" t="n"/>
      <c r="V6888" t="inlineStr">
        <is>
          <t>003r7</t>
        </is>
      </c>
      <c r="W6888" t="n">
        <v>2547</v>
      </c>
      <c r="X6888" t="n">
        <v>3917</v>
      </c>
      <c r="Z6888" t="inlineStr">
        <is>
          <t>Patrick Thoresen ((N/A) LW)</t>
        </is>
      </c>
    </row>
    <row r="6889">
      <c r="A6889" t="inlineStr">
        <is>
          <t>Patrick Watling</t>
        </is>
      </c>
      <c r="B6889" t="inlineStr">
        <is>
          <t>TOR</t>
        </is>
      </c>
      <c r="C6889" t="inlineStr">
        <is>
          <t>C</t>
        </is>
      </c>
      <c r="D6889" t="inlineStr">
        <is>
          <t>F</t>
        </is>
      </c>
      <c r="E6889" t="n">
        <v>32</v>
      </c>
      <c r="F6889" t="inlineStr">
        <is>
          <t>FA</t>
        </is>
      </c>
      <c r="G6889" t="inlineStr">
        <is>
          <t>FA</t>
        </is>
      </c>
      <c r="H6889" s="30" t="n">
        <v>1</v>
      </c>
      <c r="I6889" s="31" t="n">
        <v>0</v>
      </c>
      <c r="J6889" s="31" t="n"/>
      <c r="K6889" s="31" t="n">
        <v>0</v>
      </c>
      <c r="L6889" s="32" t="n"/>
      <c r="M6889" s="31" t="n">
        <v>0</v>
      </c>
      <c r="N6889" s="31" t="n">
        <v>0</v>
      </c>
      <c r="O6889" s="31" t="n"/>
      <c r="P6889" s="31" t="n"/>
      <c r="Q6889" s="31" t="n">
        <v>0</v>
      </c>
      <c r="R6889" s="31" t="n"/>
      <c r="S6889" s="32" t="n"/>
      <c r="T6889" s="32" t="n"/>
      <c r="V6889" t="inlineStr">
        <is>
          <t>03jhc</t>
        </is>
      </c>
      <c r="X6889" t="n">
        <v>6692</v>
      </c>
      <c r="Z6889" t="inlineStr">
        <is>
          <t>Patrick Watling (TOR C)</t>
        </is>
      </c>
    </row>
    <row r="6890">
      <c r="A6890" t="inlineStr">
        <is>
          <t>Patrick Wellar</t>
        </is>
      </c>
      <c r="B6890" t="inlineStr">
        <is>
          <t>WSH</t>
        </is>
      </c>
      <c r="C6890" t="inlineStr">
        <is>
          <t>D</t>
        </is>
      </c>
      <c r="D6890" t="inlineStr">
        <is>
          <t>D</t>
        </is>
      </c>
      <c r="E6890" t="n">
        <v>42</v>
      </c>
      <c r="F6890" t="inlineStr">
        <is>
          <t>FA</t>
        </is>
      </c>
      <c r="G6890" t="inlineStr">
        <is>
          <t>FA</t>
        </is>
      </c>
      <c r="H6890" s="30" t="n">
        <v>1</v>
      </c>
      <c r="I6890" s="31" t="n">
        <v>0</v>
      </c>
      <c r="J6890" s="31" t="n"/>
      <c r="K6890" s="31" t="n">
        <v>0</v>
      </c>
      <c r="L6890" s="32" t="n"/>
      <c r="M6890" s="31" t="n">
        <v>0</v>
      </c>
      <c r="N6890" s="31" t="n">
        <v>0</v>
      </c>
      <c r="O6890" s="31" t="n"/>
      <c r="P6890" s="31" t="n"/>
      <c r="Q6890" s="31" t="n">
        <v>0</v>
      </c>
      <c r="R6890" s="31" t="n"/>
      <c r="S6890" s="32" t="n"/>
      <c r="T6890" s="32" t="n"/>
      <c r="V6890" t="inlineStr">
        <is>
          <t>004k5</t>
        </is>
      </c>
      <c r="X6890" t="n">
        <v>3610</v>
      </c>
      <c r="Z6890" t="inlineStr">
        <is>
          <t>Patrick Wellar (WSH D)</t>
        </is>
      </c>
    </row>
    <row r="6891">
      <c r="A6891" t="inlineStr">
        <is>
          <t>Patrick Wiercioch</t>
        </is>
      </c>
      <c r="B6891" t="inlineStr">
        <is>
          <t>(N/A)</t>
        </is>
      </c>
      <c r="C6891" t="inlineStr">
        <is>
          <t>D</t>
        </is>
      </c>
      <c r="D6891" t="inlineStr">
        <is>
          <t>D</t>
        </is>
      </c>
      <c r="E6891" t="n">
        <v>36</v>
      </c>
      <c r="F6891" t="inlineStr">
        <is>
          <t>FA</t>
        </is>
      </c>
      <c r="G6891" t="inlineStr">
        <is>
          <t>FA</t>
        </is>
      </c>
      <c r="H6891" s="30" t="n">
        <v>1</v>
      </c>
      <c r="I6891" s="31" t="n">
        <v>0</v>
      </c>
      <c r="J6891" s="31" t="n"/>
      <c r="K6891" s="31" t="n">
        <v>0</v>
      </c>
      <c r="L6891" s="32" t="n"/>
      <c r="M6891" s="31" t="n">
        <v>0</v>
      </c>
      <c r="N6891" s="31" t="n">
        <v>0</v>
      </c>
      <c r="O6891" s="31" t="n"/>
      <c r="P6891" s="31" t="n"/>
      <c r="Q6891" s="31" t="n">
        <v>0</v>
      </c>
      <c r="R6891" s="31" t="n"/>
      <c r="S6891" s="32" t="n"/>
      <c r="T6891" s="32" t="n"/>
      <c r="V6891" t="inlineStr">
        <is>
          <t>01d93</t>
        </is>
      </c>
      <c r="W6891" t="n">
        <v>3073</v>
      </c>
      <c r="X6891" t="n">
        <v>4862</v>
      </c>
      <c r="Z6891" t="inlineStr">
        <is>
          <t>Patrick Wiercioch ((N/A) D)</t>
        </is>
      </c>
    </row>
    <row r="6892">
      <c r="A6892" t="inlineStr">
        <is>
          <t>Patrik Bartosak</t>
        </is>
      </c>
      <c r="B6892" t="inlineStr">
        <is>
          <t>(N/A)</t>
        </is>
      </c>
      <c r="C6892" t="inlineStr">
        <is>
          <t>G</t>
        </is>
      </c>
      <c r="D6892" t="inlineStr">
        <is>
          <t>G</t>
        </is>
      </c>
      <c r="E6892" t="n">
        <v>33</v>
      </c>
      <c r="F6892" t="inlineStr">
        <is>
          <t>FA</t>
        </is>
      </c>
      <c r="G6892" t="inlineStr">
        <is>
          <t>FA</t>
        </is>
      </c>
      <c r="H6892" s="30" t="n">
        <v>1</v>
      </c>
      <c r="I6892" s="31" t="n">
        <v>0</v>
      </c>
      <c r="J6892" s="31" t="n"/>
      <c r="K6892" s="31" t="n">
        <v>0</v>
      </c>
      <c r="L6892" s="32" t="n"/>
      <c r="M6892" s="31" t="n">
        <v>0</v>
      </c>
      <c r="N6892" s="31" t="n">
        <v>0</v>
      </c>
      <c r="O6892" s="31" t="n"/>
      <c r="P6892" s="31" t="n"/>
      <c r="Q6892" s="31" t="n">
        <v>0</v>
      </c>
      <c r="R6892" s="31" t="n"/>
      <c r="S6892" s="32" t="n"/>
      <c r="T6892" s="32" t="n"/>
      <c r="V6892" t="inlineStr">
        <is>
          <t>02oz4</t>
        </is>
      </c>
      <c r="X6892" t="n">
        <v>6126</v>
      </c>
      <c r="Z6892" t="inlineStr">
        <is>
          <t>Patrik Bartosak ((N/A) G)</t>
        </is>
      </c>
    </row>
    <row r="6893">
      <c r="A6893" t="inlineStr">
        <is>
          <t>Patrik Berglund</t>
        </is>
      </c>
      <c r="B6893" t="inlineStr">
        <is>
          <t>(N/A)</t>
        </is>
      </c>
      <c r="C6893" t="inlineStr">
        <is>
          <t>LW</t>
        </is>
      </c>
      <c r="D6893" t="inlineStr">
        <is>
          <t>F</t>
        </is>
      </c>
      <c r="E6893" t="n">
        <v>38</v>
      </c>
      <c r="F6893" t="inlineStr">
        <is>
          <t>FA</t>
        </is>
      </c>
      <c r="G6893" t="inlineStr">
        <is>
          <t>FA</t>
        </is>
      </c>
      <c r="H6893" s="30" t="n">
        <v>1</v>
      </c>
      <c r="I6893" s="31" t="n">
        <v>0</v>
      </c>
      <c r="J6893" s="31" t="n"/>
      <c r="K6893" s="31" t="n">
        <v>0</v>
      </c>
      <c r="L6893" s="32" t="n"/>
      <c r="M6893" s="31" t="n">
        <v>0</v>
      </c>
      <c r="N6893" s="31" t="n">
        <v>0</v>
      </c>
      <c r="O6893" s="31" t="n"/>
      <c r="P6893" s="31" t="n"/>
      <c r="Q6893" s="31" t="n">
        <v>0</v>
      </c>
      <c r="R6893" s="31" t="n"/>
      <c r="S6893" s="32" t="n"/>
      <c r="T6893" s="32" t="n"/>
      <c r="V6893" t="inlineStr">
        <is>
          <t>0047d</t>
        </is>
      </c>
      <c r="W6893" t="n">
        <v>2572</v>
      </c>
      <c r="X6893" t="n">
        <v>4005</v>
      </c>
      <c r="Z6893" t="inlineStr">
        <is>
          <t>Patrik Berglund ((N/A) LW)</t>
        </is>
      </c>
    </row>
    <row r="6894">
      <c r="A6894" t="inlineStr">
        <is>
          <t>Patrik Hamrla</t>
        </is>
      </c>
      <c r="B6894" t="inlineStr">
        <is>
          <t>CAR</t>
        </is>
      </c>
      <c r="C6894" t="inlineStr">
        <is>
          <t>G</t>
        </is>
      </c>
      <c r="D6894" t="inlineStr">
        <is>
          <t>G</t>
        </is>
      </c>
      <c r="E6894" t="n">
        <v>23</v>
      </c>
      <c r="F6894" t="inlineStr">
        <is>
          <t>FA</t>
        </is>
      </c>
      <c r="G6894" t="inlineStr">
        <is>
          <t>FA</t>
        </is>
      </c>
      <c r="H6894" s="30" t="n">
        <v>1</v>
      </c>
      <c r="I6894" s="31" t="n">
        <v>0</v>
      </c>
      <c r="J6894" s="31" t="n"/>
      <c r="K6894" s="31" t="n">
        <v>0</v>
      </c>
      <c r="L6894" s="32" t="n"/>
      <c r="M6894" s="31" t="n">
        <v>0</v>
      </c>
      <c r="N6894" s="31" t="n">
        <v>0</v>
      </c>
      <c r="O6894" s="31" t="n"/>
      <c r="P6894" s="31" t="n"/>
      <c r="Q6894" s="31" t="n">
        <v>0</v>
      </c>
      <c r="R6894" s="31" t="n"/>
      <c r="S6894" s="32" t="n"/>
      <c r="T6894" s="32" t="n"/>
      <c r="V6894" t="inlineStr">
        <is>
          <t>05u2s</t>
        </is>
      </c>
      <c r="W6894" t="n">
        <v>6567</v>
      </c>
      <c r="Y6894" t="inlineStr">
        <is>
          <t>347c9b49-0253-4b5b-bb63-10cfc9ed347b</t>
        </is>
      </c>
      <c r="Z6894" t="inlineStr">
        <is>
          <t>Patrik Hamrla (CAR G)</t>
        </is>
      </c>
    </row>
    <row r="6895">
      <c r="A6895" t="inlineStr">
        <is>
          <t>Patrik Hersley</t>
        </is>
      </c>
      <c r="B6895" t="inlineStr">
        <is>
          <t>(N/A)</t>
        </is>
      </c>
      <c r="C6895" t="inlineStr">
        <is>
          <t>D</t>
        </is>
      </c>
      <c r="D6895" t="inlineStr">
        <is>
          <t>D</t>
        </is>
      </c>
      <c r="E6895" t="n">
        <v>40</v>
      </c>
      <c r="F6895" t="inlineStr">
        <is>
          <t>FA</t>
        </is>
      </c>
      <c r="G6895" t="inlineStr">
        <is>
          <t>FA</t>
        </is>
      </c>
      <c r="H6895" s="30" t="n">
        <v>1</v>
      </c>
      <c r="I6895" s="31" t="n">
        <v>0</v>
      </c>
      <c r="J6895" s="31" t="n"/>
      <c r="K6895" s="31" t="n">
        <v>0</v>
      </c>
      <c r="L6895" s="32" t="n"/>
      <c r="M6895" s="31" t="n">
        <v>0</v>
      </c>
      <c r="N6895" s="31" t="n">
        <v>0</v>
      </c>
      <c r="O6895" s="31" t="n"/>
      <c r="P6895" s="31" t="n"/>
      <c r="Q6895" s="31" t="n">
        <v>0</v>
      </c>
      <c r="R6895" s="31" t="n"/>
      <c r="S6895" s="32" t="n"/>
      <c r="T6895" s="32" t="n"/>
      <c r="V6895" t="inlineStr">
        <is>
          <t>004op</t>
        </is>
      </c>
      <c r="W6895" t="n">
        <v>2359</v>
      </c>
      <c r="X6895" t="n">
        <v>4178</v>
      </c>
      <c r="Z6895" t="inlineStr">
        <is>
          <t>Patrik Hersley ((N/A) D)</t>
        </is>
      </c>
    </row>
    <row r="6896">
      <c r="A6896" t="inlineStr">
        <is>
          <t>Patrik Hrehorcak</t>
        </is>
      </c>
      <c r="B6896" t="inlineStr">
        <is>
          <t>(N/A)</t>
        </is>
      </c>
      <c r="C6896" t="inlineStr">
        <is>
          <t>LW</t>
        </is>
      </c>
      <c r="D6896" t="inlineStr">
        <is>
          <t>F</t>
        </is>
      </c>
      <c r="E6896" t="n">
        <v>27</v>
      </c>
      <c r="F6896" t="inlineStr">
        <is>
          <t>FA</t>
        </is>
      </c>
      <c r="G6896" t="inlineStr">
        <is>
          <t>FA</t>
        </is>
      </c>
      <c r="H6896" s="30" t="n">
        <v>1</v>
      </c>
      <c r="I6896" s="31" t="n">
        <v>0</v>
      </c>
      <c r="J6896" s="31" t="n"/>
      <c r="K6896" s="31" t="n">
        <v>0</v>
      </c>
      <c r="L6896" s="32" t="n"/>
      <c r="M6896" s="31" t="n">
        <v>0</v>
      </c>
      <c r="N6896" s="31" t="n">
        <v>0</v>
      </c>
      <c r="O6896" s="31" t="n"/>
      <c r="P6896" s="31" t="n"/>
      <c r="Q6896" s="31" t="n">
        <v>0</v>
      </c>
      <c r="R6896" s="31" t="n"/>
      <c r="S6896" s="32" t="n"/>
      <c r="T6896" s="32" t="n"/>
      <c r="V6896" t="inlineStr">
        <is>
          <t>04fpr</t>
        </is>
      </c>
      <c r="Z6896" t="inlineStr">
        <is>
          <t>Patrik Hrehorcak ((N/A) LW)</t>
        </is>
      </c>
    </row>
    <row r="6897">
      <c r="A6897" t="inlineStr">
        <is>
          <t>Patrik Juhola</t>
        </is>
      </c>
      <c r="B6897" t="inlineStr">
        <is>
          <t>(N/A)</t>
        </is>
      </c>
      <c r="C6897" t="inlineStr">
        <is>
          <t>C</t>
        </is>
      </c>
      <c r="D6897" t="inlineStr">
        <is>
          <t>F</t>
        </is>
      </c>
      <c r="E6897" t="n">
        <v>22</v>
      </c>
      <c r="F6897" t="inlineStr">
        <is>
          <t>FA</t>
        </is>
      </c>
      <c r="G6897" t="inlineStr">
        <is>
          <t>FA</t>
        </is>
      </c>
      <c r="H6897" s="30" t="n">
        <v>1</v>
      </c>
      <c r="I6897" s="31" t="n">
        <v>0</v>
      </c>
      <c r="J6897" s="31" t="n"/>
      <c r="K6897" s="31" t="n">
        <v>0</v>
      </c>
      <c r="L6897" s="32" t="n"/>
      <c r="M6897" s="31" t="n">
        <v>0</v>
      </c>
      <c r="N6897" s="31" t="n">
        <v>0</v>
      </c>
      <c r="O6897" s="31" t="n"/>
      <c r="P6897" s="31" t="n"/>
      <c r="Q6897" s="31" t="n">
        <v>0</v>
      </c>
      <c r="R6897" s="31" t="n"/>
      <c r="S6897" s="32" t="n"/>
      <c r="T6897" s="32" t="n"/>
      <c r="V6897" t="inlineStr">
        <is>
          <t>062n0</t>
        </is>
      </c>
      <c r="Z6897" t="inlineStr">
        <is>
          <t>Patrik Juhola ((N/A) C)</t>
        </is>
      </c>
    </row>
    <row r="6898">
      <c r="A6898" t="inlineStr">
        <is>
          <t>Patrik Kerkola</t>
        </is>
      </c>
      <c r="B6898" t="inlineStr">
        <is>
          <t>(N/A)</t>
        </is>
      </c>
      <c r="C6898" t="inlineStr">
        <is>
          <t>G</t>
        </is>
      </c>
      <c r="D6898" t="inlineStr">
        <is>
          <t>G</t>
        </is>
      </c>
      <c r="E6898" t="n">
        <v>19</v>
      </c>
      <c r="F6898" t="inlineStr">
        <is>
          <t>FA</t>
        </is>
      </c>
      <c r="G6898" t="inlineStr">
        <is>
          <t>FA</t>
        </is>
      </c>
      <c r="H6898" s="30" t="n">
        <v>1</v>
      </c>
      <c r="I6898" s="31" t="n">
        <v>0</v>
      </c>
      <c r="J6898" s="31" t="n"/>
      <c r="K6898" s="31" t="n">
        <v>0</v>
      </c>
      <c r="L6898" s="32" t="n"/>
      <c r="M6898" s="31" t="n">
        <v>0</v>
      </c>
      <c r="N6898" s="31" t="n">
        <v>0</v>
      </c>
      <c r="O6898" s="31" t="n"/>
      <c r="P6898" s="31" t="n"/>
      <c r="Q6898" s="31" t="n">
        <v>0</v>
      </c>
      <c r="R6898" s="31" t="n"/>
      <c r="S6898" s="32" t="n"/>
      <c r="T6898" s="32" t="n"/>
      <c r="V6898" t="inlineStr">
        <is>
          <t>06tdp</t>
        </is>
      </c>
      <c r="Z6898" t="inlineStr">
        <is>
          <t>Patrik Kerkola ((N/A) G)</t>
        </is>
      </c>
    </row>
    <row r="6899">
      <c r="A6899" t="inlineStr">
        <is>
          <t>Patrik Koch</t>
        </is>
      </c>
      <c r="B6899" t="inlineStr">
        <is>
          <t>UTA</t>
        </is>
      </c>
      <c r="C6899" t="inlineStr">
        <is>
          <t>D</t>
        </is>
      </c>
      <c r="D6899" t="inlineStr">
        <is>
          <t>D</t>
        </is>
      </c>
      <c r="E6899" t="n">
        <v>29</v>
      </c>
      <c r="F6899" t="inlineStr">
        <is>
          <t>FA</t>
        </is>
      </c>
      <c r="G6899" t="inlineStr">
        <is>
          <t>FA</t>
        </is>
      </c>
      <c r="H6899" s="30" t="n">
        <v>1</v>
      </c>
      <c r="I6899" s="31" t="n">
        <v>0</v>
      </c>
      <c r="J6899" s="31" t="n"/>
      <c r="K6899" s="31" t="n">
        <v>0</v>
      </c>
      <c r="L6899" s="32" t="n"/>
      <c r="M6899" s="31" t="n">
        <v>0</v>
      </c>
      <c r="N6899" s="31" t="n">
        <v>0</v>
      </c>
      <c r="O6899" s="31" t="n"/>
      <c r="P6899" s="31" t="n"/>
      <c r="Q6899" s="31" t="n">
        <v>0</v>
      </c>
      <c r="R6899" s="31" t="n"/>
      <c r="S6899" s="32" t="n"/>
      <c r="T6899" s="32" t="n"/>
      <c r="V6899" t="inlineStr">
        <is>
          <t>06c2u</t>
        </is>
      </c>
      <c r="W6899" t="n">
        <v>7001</v>
      </c>
      <c r="Y6899" t="inlineStr">
        <is>
          <t>0c407e5e-fa6a-4f8a-aafb-65f0a012b36d</t>
        </is>
      </c>
      <c r="Z6899" t="inlineStr">
        <is>
          <t>Patrik Koch (UTA D)</t>
        </is>
      </c>
    </row>
    <row r="6900">
      <c r="A6900" t="inlineStr">
        <is>
          <t>Patrik Nemeth</t>
        </is>
      </c>
      <c r="B6900" t="inlineStr">
        <is>
          <t>UTA</t>
        </is>
      </c>
      <c r="C6900" t="inlineStr">
        <is>
          <t>D</t>
        </is>
      </c>
      <c r="D6900" t="inlineStr">
        <is>
          <t>D</t>
        </is>
      </c>
      <c r="E6900" t="n">
        <v>34</v>
      </c>
      <c r="F6900" t="inlineStr">
        <is>
          <t>FA</t>
        </is>
      </c>
      <c r="G6900" t="inlineStr">
        <is>
          <t>FA</t>
        </is>
      </c>
      <c r="H6900" s="30" t="n">
        <v>1</v>
      </c>
      <c r="I6900" s="31" t="n">
        <v>0</v>
      </c>
      <c r="J6900" s="31" t="n"/>
      <c r="K6900" s="31" t="n">
        <v>0</v>
      </c>
      <c r="L6900" s="32" t="n"/>
      <c r="M6900" s="31" t="n">
        <v>0</v>
      </c>
      <c r="N6900" s="31" t="n">
        <v>0</v>
      </c>
      <c r="O6900" s="31" t="n"/>
      <c r="P6900" s="31" t="n"/>
      <c r="Q6900" s="31" t="n">
        <v>0</v>
      </c>
      <c r="R6900" s="31" t="n"/>
      <c r="S6900" s="32" t="n"/>
      <c r="T6900" s="32" t="n"/>
      <c r="V6900" t="inlineStr">
        <is>
          <t>01zr7</t>
        </is>
      </c>
      <c r="W6900" t="n">
        <v>3577</v>
      </c>
      <c r="X6900" t="n">
        <v>5014</v>
      </c>
      <c r="Y6900" t="inlineStr">
        <is>
          <t>08b63917-0279-43b9-b915-0f0a80b44115</t>
        </is>
      </c>
      <c r="Z6900" t="inlineStr">
        <is>
          <t>Patrik Nemeth (UTA D)</t>
        </is>
      </c>
    </row>
    <row r="6901">
      <c r="A6901" t="inlineStr">
        <is>
          <t>Patrik Puistola</t>
        </is>
      </c>
      <c r="B6901" t="inlineStr">
        <is>
          <t>(N/A)</t>
        </is>
      </c>
      <c r="C6901" t="inlineStr">
        <is>
          <t>LW</t>
        </is>
      </c>
      <c r="D6901" t="inlineStr">
        <is>
          <t>F</t>
        </is>
      </c>
      <c r="E6901" t="n">
        <v>25</v>
      </c>
      <c r="F6901" t="inlineStr">
        <is>
          <t>FA</t>
        </is>
      </c>
      <c r="G6901" t="inlineStr">
        <is>
          <t>FA</t>
        </is>
      </c>
      <c r="H6901" s="30" t="n">
        <v>1</v>
      </c>
      <c r="I6901" s="31" t="n">
        <v>0</v>
      </c>
      <c r="J6901" s="31" t="n"/>
      <c r="K6901" s="31" t="n">
        <v>0</v>
      </c>
      <c r="L6901" s="32" t="n"/>
      <c r="M6901" s="31" t="n">
        <v>0</v>
      </c>
      <c r="N6901" s="31" t="n">
        <v>0</v>
      </c>
      <c r="O6901" s="31" t="n"/>
      <c r="P6901" s="31" t="n"/>
      <c r="Q6901" s="31" t="n">
        <v>0</v>
      </c>
      <c r="R6901" s="31" t="n"/>
      <c r="S6901" s="32" t="n"/>
      <c r="T6901" s="32" t="n"/>
      <c r="V6901" t="inlineStr">
        <is>
          <t>04zj7</t>
        </is>
      </c>
      <c r="W6901" t="n">
        <v>6040</v>
      </c>
      <c r="Z6901" t="inlineStr">
        <is>
          <t>Patrik Puistola ((N/A) LW)</t>
        </is>
      </c>
    </row>
    <row r="6902">
      <c r="A6902" t="inlineStr">
        <is>
          <t>Patrik Rybar</t>
        </is>
      </c>
      <c r="B6902" t="inlineStr">
        <is>
          <t>DET</t>
        </is>
      </c>
      <c r="C6902" t="inlineStr">
        <is>
          <t>G</t>
        </is>
      </c>
      <c r="D6902" t="inlineStr">
        <is>
          <t>G</t>
        </is>
      </c>
      <c r="E6902" t="n">
        <v>32</v>
      </c>
      <c r="F6902" t="inlineStr">
        <is>
          <t>FA</t>
        </is>
      </c>
      <c r="G6902" t="inlineStr">
        <is>
          <t>FA</t>
        </is>
      </c>
      <c r="H6902" s="30" t="n">
        <v>1</v>
      </c>
      <c r="I6902" s="31" t="n">
        <v>0</v>
      </c>
      <c r="J6902" s="31" t="n"/>
      <c r="K6902" s="31" t="n">
        <v>0</v>
      </c>
      <c r="L6902" s="32" t="n"/>
      <c r="M6902" s="31" t="n">
        <v>0</v>
      </c>
      <c r="N6902" s="31" t="n">
        <v>0</v>
      </c>
      <c r="O6902" s="31" t="n"/>
      <c r="P6902" s="31" t="n"/>
      <c r="Q6902" s="31" t="n">
        <v>0</v>
      </c>
      <c r="R6902" s="31" t="n"/>
      <c r="S6902" s="32" t="n"/>
      <c r="T6902" s="32" t="n"/>
      <c r="V6902" t="inlineStr">
        <is>
          <t>04ok2</t>
        </is>
      </c>
      <c r="W6902" t="n">
        <v>5826</v>
      </c>
      <c r="X6902" t="n">
        <v>7888</v>
      </c>
      <c r="Z6902" t="inlineStr">
        <is>
          <t>Patrik Rybar (DET G)</t>
        </is>
      </c>
    </row>
    <row r="6903">
      <c r="A6903" t="inlineStr">
        <is>
          <t>Patrik Siikanen</t>
        </is>
      </c>
      <c r="B6903" t="inlineStr">
        <is>
          <t>EDM</t>
        </is>
      </c>
      <c r="C6903" t="inlineStr">
        <is>
          <t>C</t>
        </is>
      </c>
      <c r="D6903" t="inlineStr">
        <is>
          <t>F</t>
        </is>
      </c>
      <c r="E6903" t="n">
        <v>26</v>
      </c>
      <c r="F6903" t="inlineStr">
        <is>
          <t>FA</t>
        </is>
      </c>
      <c r="G6903" t="inlineStr">
        <is>
          <t>FA</t>
        </is>
      </c>
      <c r="H6903" s="30" t="n">
        <v>1</v>
      </c>
      <c r="I6903" s="31" t="n">
        <v>0</v>
      </c>
      <c r="J6903" s="31" t="n"/>
      <c r="K6903" s="31" t="n">
        <v>0</v>
      </c>
      <c r="L6903" s="32" t="n"/>
      <c r="M6903" s="31" t="n">
        <v>0</v>
      </c>
      <c r="N6903" s="31" t="n">
        <v>0</v>
      </c>
      <c r="O6903" s="31" t="n"/>
      <c r="P6903" s="31" t="n"/>
      <c r="Q6903" s="31" t="n">
        <v>0</v>
      </c>
      <c r="R6903" s="31" t="n"/>
      <c r="S6903" s="32" t="n"/>
      <c r="T6903" s="32" t="n"/>
      <c r="V6903" t="inlineStr">
        <is>
          <t>04r18</t>
        </is>
      </c>
      <c r="Z6903" t="inlineStr">
        <is>
          <t>Patrik Siikanen (EDM C)</t>
        </is>
      </c>
    </row>
    <row r="6904">
      <c r="A6904" t="inlineStr">
        <is>
          <t>Patrik Virta</t>
        </is>
      </c>
      <c r="B6904" t="inlineStr">
        <is>
          <t>NYR</t>
        </is>
      </c>
      <c r="C6904" t="inlineStr">
        <is>
          <t>C</t>
        </is>
      </c>
      <c r="D6904" t="inlineStr">
        <is>
          <t>F</t>
        </is>
      </c>
      <c r="E6904" t="n">
        <v>30</v>
      </c>
      <c r="F6904" t="inlineStr">
        <is>
          <t>FA</t>
        </is>
      </c>
      <c r="G6904" t="inlineStr">
        <is>
          <t>FA</t>
        </is>
      </c>
      <c r="H6904" s="30" t="n">
        <v>1</v>
      </c>
      <c r="I6904" s="31" t="n">
        <v>0</v>
      </c>
      <c r="J6904" s="31" t="n"/>
      <c r="K6904" s="31" t="n">
        <v>0</v>
      </c>
      <c r="L6904" s="32" t="n"/>
      <c r="M6904" s="31" t="n">
        <v>0</v>
      </c>
      <c r="N6904" s="31" t="n">
        <v>0</v>
      </c>
      <c r="O6904" s="31" t="n"/>
      <c r="P6904" s="31" t="n"/>
      <c r="Q6904" s="31" t="n">
        <v>0</v>
      </c>
      <c r="R6904" s="31" t="n"/>
      <c r="S6904" s="32" t="n"/>
      <c r="T6904" s="32" t="n"/>
      <c r="V6904" t="inlineStr">
        <is>
          <t>04f8q</t>
        </is>
      </c>
      <c r="X6904" t="n">
        <v>7721</v>
      </c>
      <c r="Z6904" t="inlineStr">
        <is>
          <t>Patrik Virta (NYR C)</t>
        </is>
      </c>
    </row>
    <row r="6905">
      <c r="A6905" t="inlineStr">
        <is>
          <t>Patrik Zackrisson</t>
        </is>
      </c>
      <c r="B6905" t="inlineStr">
        <is>
          <t>(N/A)</t>
        </is>
      </c>
      <c r="C6905" t="inlineStr">
        <is>
          <t>C</t>
        </is>
      </c>
      <c r="D6905" t="inlineStr">
        <is>
          <t>F</t>
        </is>
      </c>
      <c r="E6905" t="n">
        <v>39</v>
      </c>
      <c r="F6905" t="inlineStr">
        <is>
          <t>FA</t>
        </is>
      </c>
      <c r="G6905" t="inlineStr">
        <is>
          <t>FA</t>
        </is>
      </c>
      <c r="H6905" s="30" t="n">
        <v>1</v>
      </c>
      <c r="I6905" s="31" t="n">
        <v>0</v>
      </c>
      <c r="J6905" s="31" t="n"/>
      <c r="K6905" s="31" t="n">
        <v>0</v>
      </c>
      <c r="L6905" s="32" t="n"/>
      <c r="M6905" s="31" t="n">
        <v>0</v>
      </c>
      <c r="N6905" s="31" t="n">
        <v>0</v>
      </c>
      <c r="O6905" s="31" t="n"/>
      <c r="P6905" s="31" t="n"/>
      <c r="Q6905" s="31" t="n">
        <v>0</v>
      </c>
      <c r="R6905" s="31" t="n"/>
      <c r="S6905" s="32" t="n"/>
      <c r="T6905" s="32" t="n"/>
      <c r="V6905" t="inlineStr">
        <is>
          <t>03yb7</t>
        </is>
      </c>
      <c r="Z6905" t="inlineStr">
        <is>
          <t>Patrik Zackrisson ((N/A) C)</t>
        </is>
      </c>
    </row>
    <row r="6906">
      <c r="A6906" t="inlineStr">
        <is>
          <t>Patriks Berzins</t>
        </is>
      </c>
      <c r="B6906" t="inlineStr">
        <is>
          <t>(N/A)</t>
        </is>
      </c>
      <c r="C6906" t="inlineStr">
        <is>
          <t>G</t>
        </is>
      </c>
      <c r="D6906" t="inlineStr">
        <is>
          <t>G</t>
        </is>
      </c>
      <c r="E6906" t="n">
        <v>23</v>
      </c>
      <c r="F6906" t="inlineStr">
        <is>
          <t>FA</t>
        </is>
      </c>
      <c r="G6906" t="inlineStr">
        <is>
          <t>FA</t>
        </is>
      </c>
      <c r="H6906" s="30" t="n">
        <v>1</v>
      </c>
      <c r="I6906" s="31" t="n">
        <v>0</v>
      </c>
      <c r="J6906" s="31" t="n"/>
      <c r="K6906" s="31" t="n">
        <v>0</v>
      </c>
      <c r="L6906" s="32" t="n"/>
      <c r="M6906" s="31" t="n">
        <v>0</v>
      </c>
      <c r="N6906" s="31" t="n">
        <v>0</v>
      </c>
      <c r="O6906" s="31" t="n"/>
      <c r="P6906" s="31" t="n"/>
      <c r="Q6906" s="31" t="n">
        <v>0</v>
      </c>
      <c r="R6906" s="31" t="n"/>
      <c r="S6906" s="32" t="n"/>
      <c r="T6906" s="32" t="n"/>
      <c r="V6906" t="inlineStr">
        <is>
          <t>06c43</t>
        </is>
      </c>
      <c r="Z6906" t="inlineStr">
        <is>
          <t>Patriks Berzins ((N/A) G)</t>
        </is>
      </c>
    </row>
    <row r="6907">
      <c r="A6907" t="inlineStr">
        <is>
          <t>Patriks Ozols</t>
        </is>
      </c>
      <c r="B6907" t="inlineStr">
        <is>
          <t>(N/A)</t>
        </is>
      </c>
      <c r="C6907" t="inlineStr">
        <is>
          <t>D</t>
        </is>
      </c>
      <c r="D6907" t="inlineStr">
        <is>
          <t>D</t>
        </is>
      </c>
      <c r="E6907" t="n">
        <v>25</v>
      </c>
      <c r="F6907" t="inlineStr">
        <is>
          <t>FA</t>
        </is>
      </c>
      <c r="G6907" t="inlineStr">
        <is>
          <t>FA</t>
        </is>
      </c>
      <c r="H6907" s="30" t="n">
        <v>1</v>
      </c>
      <c r="I6907" s="31" t="n">
        <v>0</v>
      </c>
      <c r="J6907" s="31" t="n"/>
      <c r="K6907" s="31" t="n">
        <v>0</v>
      </c>
      <c r="L6907" s="32" t="n"/>
      <c r="M6907" s="31" t="n">
        <v>0</v>
      </c>
      <c r="N6907" s="31" t="n">
        <v>0</v>
      </c>
      <c r="O6907" s="31" t="n"/>
      <c r="P6907" s="31" t="n"/>
      <c r="Q6907" s="31" t="n">
        <v>0</v>
      </c>
      <c r="R6907" s="31" t="n"/>
      <c r="S6907" s="32" t="n"/>
      <c r="T6907" s="32" t="n"/>
      <c r="V6907" t="inlineStr">
        <is>
          <t>05yjt</t>
        </is>
      </c>
      <c r="Z6907" t="inlineStr">
        <is>
          <t>Patriks Ozols ((N/A) D)</t>
        </is>
      </c>
    </row>
    <row r="6908">
      <c r="A6908" t="inlineStr">
        <is>
          <t>Patriks Plumins</t>
        </is>
      </c>
      <c r="B6908" t="inlineStr">
        <is>
          <t>TOR</t>
        </is>
      </c>
      <c r="C6908" t="inlineStr">
        <is>
          <t>G</t>
        </is>
      </c>
      <c r="D6908" t="inlineStr">
        <is>
          <t>G</t>
        </is>
      </c>
      <c r="E6908" t="n">
        <v>18</v>
      </c>
      <c r="F6908" t="inlineStr">
        <is>
          <t>FA</t>
        </is>
      </c>
      <c r="G6908" t="inlineStr">
        <is>
          <t>FA</t>
        </is>
      </c>
      <c r="H6908" s="30" t="n">
        <v>1</v>
      </c>
      <c r="I6908" s="31" t="n">
        <v>0</v>
      </c>
      <c r="J6908" s="31" t="n"/>
      <c r="K6908" s="31" t="n">
        <v>0</v>
      </c>
      <c r="L6908" s="32" t="n"/>
      <c r="M6908" s="31" t="n">
        <v>0</v>
      </c>
      <c r="N6908" s="31" t="n">
        <v>0</v>
      </c>
      <c r="O6908" s="31" t="n"/>
      <c r="P6908" s="31" t="n"/>
      <c r="Q6908" s="31" t="n">
        <v>0</v>
      </c>
      <c r="R6908" s="31" t="n"/>
      <c r="S6908" s="32" t="n"/>
      <c r="T6908" s="32" t="n"/>
      <c r="V6908" t="inlineStr">
        <is>
          <t>076ih</t>
        </is>
      </c>
      <c r="W6908" t="n">
        <v>7748</v>
      </c>
      <c r="Y6908" t="inlineStr">
        <is>
          <t>8ed98f46-4431-4511-af26-d22a963f2869</t>
        </is>
      </c>
      <c r="Z6908" t="inlineStr">
        <is>
          <t>Patriks Plumins (TOR G)</t>
        </is>
      </c>
    </row>
    <row r="6909">
      <c r="A6909" t="inlineStr">
        <is>
          <t>Patryk Zubek</t>
        </is>
      </c>
      <c r="B6909" t="inlineStr">
        <is>
          <t>(N/A)</t>
        </is>
      </c>
      <c r="C6909" t="inlineStr">
        <is>
          <t>D</t>
        </is>
      </c>
      <c r="D6909" t="inlineStr">
        <is>
          <t>D</t>
        </is>
      </c>
      <c r="E6909" t="n">
        <v>19</v>
      </c>
      <c r="F6909" t="inlineStr">
        <is>
          <t>FA</t>
        </is>
      </c>
      <c r="G6909" t="inlineStr">
        <is>
          <t>FA</t>
        </is>
      </c>
      <c r="H6909" s="30" t="n">
        <v>1</v>
      </c>
      <c r="I6909" s="31" t="n">
        <v>0</v>
      </c>
      <c r="J6909" s="31" t="n"/>
      <c r="K6909" s="31" t="n">
        <v>0</v>
      </c>
      <c r="L6909" s="32" t="n"/>
      <c r="M6909" s="31" t="n">
        <v>0</v>
      </c>
      <c r="N6909" s="31" t="n">
        <v>0</v>
      </c>
      <c r="O6909" s="31" t="n"/>
      <c r="P6909" s="31" t="n"/>
      <c r="Q6909" s="31" t="n">
        <v>0</v>
      </c>
      <c r="R6909" s="31" t="n"/>
      <c r="S6909" s="32" t="n"/>
      <c r="T6909" s="32" t="n"/>
      <c r="V6909" t="inlineStr">
        <is>
          <t>06uwk</t>
        </is>
      </c>
      <c r="Z6909" t="inlineStr">
        <is>
          <t>Patryk Zubek ((N/A) D)</t>
        </is>
      </c>
    </row>
    <row r="6910">
      <c r="A6910" t="inlineStr">
        <is>
          <t>Paul Albers</t>
        </is>
      </c>
      <c r="B6910" t="inlineStr">
        <is>
          <t>(N/A)</t>
        </is>
      </c>
      <c r="C6910" t="inlineStr">
        <is>
          <t>D</t>
        </is>
      </c>
      <c r="D6910" t="inlineStr">
        <is>
          <t>D</t>
        </is>
      </c>
      <c r="E6910" t="n">
        <v>40</v>
      </c>
      <c r="F6910" t="inlineStr">
        <is>
          <t>FA</t>
        </is>
      </c>
      <c r="G6910" t="inlineStr">
        <is>
          <t>FA</t>
        </is>
      </c>
      <c r="H6910" s="30" t="n">
        <v>1</v>
      </c>
      <c r="I6910" s="31" t="n">
        <v>0</v>
      </c>
      <c r="J6910" s="31" t="n"/>
      <c r="K6910" s="31" t="n">
        <v>0</v>
      </c>
      <c r="L6910" s="32" t="n"/>
      <c r="M6910" s="31" t="n">
        <v>0</v>
      </c>
      <c r="N6910" s="31" t="n">
        <v>0</v>
      </c>
      <c r="O6910" s="31" t="n"/>
      <c r="P6910" s="31" t="n"/>
      <c r="Q6910" s="31" t="n">
        <v>0</v>
      </c>
      <c r="R6910" s="31" t="n"/>
      <c r="S6910" s="32" t="n"/>
      <c r="T6910" s="32" t="n"/>
      <c r="V6910" t="inlineStr">
        <is>
          <t>004n7</t>
        </is>
      </c>
      <c r="X6910" t="n">
        <v>3954</v>
      </c>
      <c r="Z6910" t="inlineStr">
        <is>
          <t>Paul Albers ((N/A) D)</t>
        </is>
      </c>
    </row>
    <row r="6911">
      <c r="A6911" t="inlineStr">
        <is>
          <t>Paul Bissonnette</t>
        </is>
      </c>
      <c r="B6911" t="inlineStr">
        <is>
          <t>(N/A)</t>
        </is>
      </c>
      <c r="C6911" t="inlineStr">
        <is>
          <t>LW</t>
        </is>
      </c>
      <c r="D6911" t="inlineStr">
        <is>
          <t>F</t>
        </is>
      </c>
      <c r="E6911" t="n">
        <v>41</v>
      </c>
      <c r="F6911" t="inlineStr">
        <is>
          <t>FA</t>
        </is>
      </c>
      <c r="G6911" t="inlineStr">
        <is>
          <t>FA</t>
        </is>
      </c>
      <c r="H6911" s="30" t="n">
        <v>1</v>
      </c>
      <c r="I6911" s="31" t="n">
        <v>0</v>
      </c>
      <c r="J6911" s="31" t="n"/>
      <c r="K6911" s="31" t="n">
        <v>0</v>
      </c>
      <c r="L6911" s="32" t="n"/>
      <c r="M6911" s="31" t="n">
        <v>0</v>
      </c>
      <c r="N6911" s="31" t="n">
        <v>0</v>
      </c>
      <c r="O6911" s="31" t="n"/>
      <c r="P6911" s="31" t="n"/>
      <c r="Q6911" s="31" t="n">
        <v>0</v>
      </c>
      <c r="R6911" s="31" t="n"/>
      <c r="S6911" s="32" t="n"/>
      <c r="T6911" s="32" t="n"/>
      <c r="U6911" t="n">
        <v>292.9</v>
      </c>
      <c r="V6911" t="inlineStr">
        <is>
          <t>004ox</t>
        </is>
      </c>
      <c r="W6911" t="n">
        <v>3124</v>
      </c>
      <c r="X6911" t="n">
        <v>3545</v>
      </c>
      <c r="Z6911" t="inlineStr">
        <is>
          <t>Paul Bissonnette ((N/A) LW)</t>
        </is>
      </c>
    </row>
    <row r="6912">
      <c r="A6912" t="inlineStr">
        <is>
          <t>Paul Bittner</t>
        </is>
      </c>
      <c r="B6912" t="inlineStr">
        <is>
          <t>(N/A)</t>
        </is>
      </c>
      <c r="C6912" t="inlineStr">
        <is>
          <t>LW</t>
        </is>
      </c>
      <c r="D6912" t="inlineStr">
        <is>
          <t>F</t>
        </is>
      </c>
      <c r="E6912" t="n">
        <v>29</v>
      </c>
      <c r="F6912" t="inlineStr">
        <is>
          <t>FA</t>
        </is>
      </c>
      <c r="G6912" t="inlineStr">
        <is>
          <t>FA</t>
        </is>
      </c>
      <c r="H6912" s="30" t="n">
        <v>1</v>
      </c>
      <c r="I6912" s="31" t="n">
        <v>0</v>
      </c>
      <c r="J6912" s="31" t="n"/>
      <c r="K6912" s="31" t="n">
        <v>0</v>
      </c>
      <c r="L6912" s="32" t="n"/>
      <c r="M6912" s="31" t="n">
        <v>0</v>
      </c>
      <c r="N6912" s="31" t="n">
        <v>0</v>
      </c>
      <c r="O6912" s="31" t="n"/>
      <c r="P6912" s="31" t="n"/>
      <c r="Q6912" s="31" t="n">
        <v>0</v>
      </c>
      <c r="R6912" s="31" t="n"/>
      <c r="S6912" s="32" t="n"/>
      <c r="T6912" s="32" t="n"/>
      <c r="V6912" t="inlineStr">
        <is>
          <t>038sy</t>
        </is>
      </c>
      <c r="W6912" t="n">
        <v>4788</v>
      </c>
      <c r="X6912" t="n">
        <v>6780</v>
      </c>
      <c r="Z6912" t="inlineStr">
        <is>
          <t>Paul Bittner ((N/A) LW)</t>
        </is>
      </c>
    </row>
    <row r="6913">
      <c r="A6913" t="inlineStr">
        <is>
          <t>Paul Byron</t>
        </is>
      </c>
      <c r="B6913" t="inlineStr">
        <is>
          <t>(N/A)</t>
        </is>
      </c>
      <c r="C6913" t="inlineStr">
        <is>
          <t>LW</t>
        </is>
      </c>
      <c r="D6913" t="inlineStr">
        <is>
          <t>F</t>
        </is>
      </c>
      <c r="E6913" t="n">
        <v>37</v>
      </c>
      <c r="F6913" t="inlineStr">
        <is>
          <t>FA</t>
        </is>
      </c>
      <c r="G6913" t="inlineStr">
        <is>
          <t>FA</t>
        </is>
      </c>
      <c r="H6913" s="30" t="n">
        <v>1</v>
      </c>
      <c r="I6913" s="31" t="n">
        <v>0</v>
      </c>
      <c r="J6913" s="31" t="n"/>
      <c r="K6913" s="31" t="n">
        <v>0</v>
      </c>
      <c r="L6913" s="32" t="n"/>
      <c r="M6913" s="31" t="n">
        <v>0</v>
      </c>
      <c r="N6913" s="31" t="n">
        <v>0</v>
      </c>
      <c r="O6913" s="31" t="n"/>
      <c r="P6913" s="31" t="n"/>
      <c r="Q6913" s="31" t="n">
        <v>0</v>
      </c>
      <c r="R6913" s="31" t="n"/>
      <c r="S6913" s="32" t="n"/>
      <c r="T6913" s="32" t="n"/>
      <c r="V6913" t="inlineStr">
        <is>
          <t>01dr4</t>
        </is>
      </c>
      <c r="W6913" t="n">
        <v>3245</v>
      </c>
      <c r="X6913" t="n">
        <v>4677</v>
      </c>
      <c r="Y6913" t="inlineStr">
        <is>
          <t>429a7648-0f24-11e2-8525-18a905767e44</t>
        </is>
      </c>
      <c r="Z6913" t="inlineStr">
        <is>
          <t>Paul Byron ((N/A) LW)</t>
        </is>
      </c>
    </row>
    <row r="6914">
      <c r="A6914" t="inlineStr">
        <is>
          <t>Paul Carey</t>
        </is>
      </c>
      <c r="B6914" t="inlineStr">
        <is>
          <t>BOS</t>
        </is>
      </c>
      <c r="C6914" t="inlineStr">
        <is>
          <t>C</t>
        </is>
      </c>
      <c r="D6914" t="inlineStr">
        <is>
          <t>F</t>
        </is>
      </c>
      <c r="E6914" t="n">
        <v>37</v>
      </c>
      <c r="F6914" t="inlineStr">
        <is>
          <t>FA</t>
        </is>
      </c>
      <c r="G6914" t="inlineStr">
        <is>
          <t>FA</t>
        </is>
      </c>
      <c r="H6914" s="30" t="n">
        <v>1</v>
      </c>
      <c r="I6914" s="31" t="n">
        <v>0</v>
      </c>
      <c r="J6914" s="31" t="n"/>
      <c r="K6914" s="31" t="n">
        <v>0</v>
      </c>
      <c r="L6914" s="32" t="n"/>
      <c r="M6914" s="31" t="n">
        <v>0</v>
      </c>
      <c r="N6914" s="31" t="n">
        <v>0</v>
      </c>
      <c r="O6914" s="31" t="n"/>
      <c r="P6914" s="31" t="n"/>
      <c r="Q6914" s="31" t="n">
        <v>0</v>
      </c>
      <c r="R6914" s="31" t="n"/>
      <c r="S6914" s="32" t="n"/>
      <c r="T6914" s="32" t="n"/>
      <c r="V6914" t="inlineStr">
        <is>
          <t>025ch</t>
        </is>
      </c>
      <c r="W6914" t="n">
        <v>3946</v>
      </c>
      <c r="X6914" t="n">
        <v>5660</v>
      </c>
      <c r="Y6914" t="inlineStr">
        <is>
          <t>4cbb6b21-c745-4141-8bb4-3bdc92eb2ce5</t>
        </is>
      </c>
      <c r="Z6914" t="inlineStr">
        <is>
          <t>Paul Carey (BOS C)</t>
        </is>
      </c>
    </row>
    <row r="6915">
      <c r="A6915" t="inlineStr">
        <is>
          <t>Paul Christopoulos</t>
        </is>
      </c>
      <c r="B6915" t="inlineStr">
        <is>
          <t>(N/A)</t>
        </is>
      </c>
      <c r="C6915" t="inlineStr">
        <is>
          <t>D</t>
        </is>
      </c>
      <c r="D6915" t="inlineStr">
        <is>
          <t>D</t>
        </is>
      </c>
      <c r="E6915" t="n">
        <v>23</v>
      </c>
      <c r="F6915" t="inlineStr">
        <is>
          <t>FA</t>
        </is>
      </c>
      <c r="G6915" t="inlineStr">
        <is>
          <t>FA</t>
        </is>
      </c>
      <c r="H6915" s="30" t="n">
        <v>1</v>
      </c>
      <c r="I6915" s="31" t="n">
        <v>0</v>
      </c>
      <c r="J6915" s="31" t="n"/>
      <c r="K6915" s="31" t="n">
        <v>0</v>
      </c>
      <c r="L6915" s="32" t="n"/>
      <c r="M6915" s="31" t="n">
        <v>0</v>
      </c>
      <c r="N6915" s="31" t="n">
        <v>0</v>
      </c>
      <c r="O6915" s="31" t="n"/>
      <c r="P6915" s="31" t="n"/>
      <c r="Q6915" s="31" t="n">
        <v>0</v>
      </c>
      <c r="R6915" s="31" t="n"/>
      <c r="S6915" s="32" t="n"/>
      <c r="T6915" s="32" t="n"/>
      <c r="V6915" t="inlineStr">
        <is>
          <t>05uxq</t>
        </is>
      </c>
      <c r="Z6915" t="inlineStr">
        <is>
          <t>Paul Christopoulos ((N/A) D)</t>
        </is>
      </c>
    </row>
    <row r="6916">
      <c r="A6916" t="inlineStr">
        <is>
          <t>Paul Crowder</t>
        </is>
      </c>
      <c r="B6916" t="inlineStr">
        <is>
          <t>(N/A)</t>
        </is>
      </c>
      <c r="C6916" t="inlineStr">
        <is>
          <t>RW</t>
        </is>
      </c>
      <c r="D6916" t="inlineStr">
        <is>
          <t>F</t>
        </is>
      </c>
      <c r="E6916" t="n">
        <v>41</v>
      </c>
      <c r="F6916" t="inlineStr">
        <is>
          <t>FA</t>
        </is>
      </c>
      <c r="G6916" t="inlineStr">
        <is>
          <t>FA</t>
        </is>
      </c>
      <c r="H6916" s="30" t="n">
        <v>1</v>
      </c>
      <c r="I6916" s="31" t="n">
        <v>0</v>
      </c>
      <c r="J6916" s="31" t="n"/>
      <c r="K6916" s="31" t="n">
        <v>0</v>
      </c>
      <c r="L6916" s="32" t="n"/>
      <c r="M6916" s="31" t="n">
        <v>0</v>
      </c>
      <c r="N6916" s="31" t="n">
        <v>0</v>
      </c>
      <c r="O6916" s="31" t="n"/>
      <c r="P6916" s="31" t="n"/>
      <c r="Q6916" s="31" t="n">
        <v>0</v>
      </c>
      <c r="R6916" s="31" t="n"/>
      <c r="S6916" s="32" t="n"/>
      <c r="T6916" s="32" t="n"/>
      <c r="V6916" t="inlineStr">
        <is>
          <t>01c9l</t>
        </is>
      </c>
      <c r="X6916" t="n">
        <v>4608</v>
      </c>
      <c r="Z6916" t="inlineStr">
        <is>
          <t>Paul Crowder ((N/A) RW)</t>
        </is>
      </c>
    </row>
    <row r="6917">
      <c r="A6917" t="inlineStr">
        <is>
          <t>Paul Dainton</t>
        </is>
      </c>
      <c r="B6917" t="inlineStr">
        <is>
          <t>(N/A)</t>
        </is>
      </c>
      <c r="C6917" t="inlineStr">
        <is>
          <t>G</t>
        </is>
      </c>
      <c r="D6917" t="inlineStr">
        <is>
          <t>G</t>
        </is>
      </c>
      <c r="E6917" t="n">
        <v>39</v>
      </c>
      <c r="F6917" t="inlineStr">
        <is>
          <t>FA</t>
        </is>
      </c>
      <c r="G6917" t="inlineStr">
        <is>
          <t>FA</t>
        </is>
      </c>
      <c r="H6917" s="30" t="n">
        <v>1</v>
      </c>
      <c r="I6917" s="31" t="n">
        <v>0</v>
      </c>
      <c r="J6917" s="31" t="n"/>
      <c r="K6917" s="31" t="n">
        <v>0</v>
      </c>
      <c r="L6917" s="32" t="n"/>
      <c r="M6917" s="31" t="n">
        <v>0</v>
      </c>
      <c r="N6917" s="31" t="n">
        <v>0</v>
      </c>
      <c r="O6917" s="31" t="n"/>
      <c r="P6917" s="31" t="n"/>
      <c r="Q6917" s="31" t="n">
        <v>0</v>
      </c>
      <c r="R6917" s="31" t="n"/>
      <c r="S6917" s="32" t="n"/>
      <c r="T6917" s="32" t="n"/>
      <c r="V6917" t="inlineStr">
        <is>
          <t>02frf</t>
        </is>
      </c>
      <c r="X6917" t="n">
        <v>5585</v>
      </c>
      <c r="Z6917" t="inlineStr">
        <is>
          <t>Paul Dainton ((N/A) G)</t>
        </is>
      </c>
    </row>
    <row r="6918">
      <c r="A6918" t="inlineStr">
        <is>
          <t>Paul De Jersey</t>
        </is>
      </c>
      <c r="B6918" t="inlineStr">
        <is>
          <t>(N/A)</t>
        </is>
      </c>
      <c r="C6918" t="inlineStr">
        <is>
          <t>RW</t>
        </is>
      </c>
      <c r="D6918" t="inlineStr">
        <is>
          <t>F</t>
        </is>
      </c>
      <c r="E6918" t="n">
        <v>34</v>
      </c>
      <c r="F6918" t="inlineStr">
        <is>
          <t>FA</t>
        </is>
      </c>
      <c r="G6918" t="inlineStr">
        <is>
          <t>FA</t>
        </is>
      </c>
      <c r="H6918" s="30" t="n">
        <v>1</v>
      </c>
      <c r="I6918" s="31" t="n">
        <v>0</v>
      </c>
      <c r="J6918" s="31" t="n"/>
      <c r="K6918" s="31" t="n">
        <v>0</v>
      </c>
      <c r="L6918" s="32" t="n"/>
      <c r="M6918" s="31" t="n">
        <v>0</v>
      </c>
      <c r="N6918" s="31" t="n">
        <v>0</v>
      </c>
      <c r="O6918" s="31" t="n"/>
      <c r="P6918" s="31" t="n"/>
      <c r="Q6918" s="31" t="n">
        <v>0</v>
      </c>
      <c r="R6918" s="31" t="n"/>
      <c r="S6918" s="32" t="n"/>
      <c r="T6918" s="32" t="n"/>
      <c r="V6918" t="inlineStr">
        <is>
          <t>03d0t</t>
        </is>
      </c>
      <c r="Z6918" t="inlineStr">
        <is>
          <t>Paul De Jersey ((N/A) RW)</t>
        </is>
      </c>
    </row>
    <row r="6919">
      <c r="A6919" t="inlineStr">
        <is>
          <t>Paul Fischer</t>
        </is>
      </c>
      <c r="B6919" t="inlineStr">
        <is>
          <t>EDM</t>
        </is>
      </c>
      <c r="C6919" t="inlineStr">
        <is>
          <t>D</t>
        </is>
      </c>
      <c r="D6919" t="inlineStr">
        <is>
          <t>D</t>
        </is>
      </c>
      <c r="E6919" t="n">
        <v>21</v>
      </c>
      <c r="F6919" t="inlineStr">
        <is>
          <t>FA</t>
        </is>
      </c>
      <c r="G6919" t="inlineStr">
        <is>
          <t>FA</t>
        </is>
      </c>
      <c r="H6919" s="30" t="n">
        <v>1</v>
      </c>
      <c r="I6919" s="31" t="n">
        <v>0</v>
      </c>
      <c r="J6919" s="31" t="n"/>
      <c r="K6919" s="31" t="n">
        <v>0</v>
      </c>
      <c r="L6919" s="32" t="n"/>
      <c r="M6919" s="31" t="n">
        <v>0</v>
      </c>
      <c r="N6919" s="31" t="n">
        <v>0</v>
      </c>
      <c r="O6919" s="31" t="n"/>
      <c r="P6919" s="31" t="n"/>
      <c r="Q6919" s="31" t="n">
        <v>0</v>
      </c>
      <c r="R6919" s="31" t="n"/>
      <c r="S6919" s="32" t="n"/>
      <c r="T6919" s="32" t="n"/>
      <c r="V6919" t="inlineStr">
        <is>
          <t>06bnf</t>
        </is>
      </c>
      <c r="W6919" t="n">
        <v>7268</v>
      </c>
      <c r="Y6919" t="inlineStr">
        <is>
          <t>e89379b4-91dc-439b-ae54-7030b5b4ca1c</t>
        </is>
      </c>
      <c r="Z6919" t="inlineStr">
        <is>
          <t>Paul Fischer (EDM D)</t>
        </is>
      </c>
    </row>
    <row r="6920">
      <c r="A6920" t="inlineStr">
        <is>
          <t>Paul Geiger</t>
        </is>
      </c>
      <c r="B6920" t="inlineStr">
        <is>
          <t>(N/A)</t>
        </is>
      </c>
      <c r="C6920" t="inlineStr">
        <is>
          <t>D</t>
        </is>
      </c>
      <c r="D6920" t="inlineStr">
        <is>
          <t>D</t>
        </is>
      </c>
      <c r="E6920" t="n">
        <v>34</v>
      </c>
      <c r="F6920" t="inlineStr">
        <is>
          <t>FA</t>
        </is>
      </c>
      <c r="G6920" t="inlineStr">
        <is>
          <t>FA</t>
        </is>
      </c>
      <c r="H6920" s="30" t="n">
        <v>1</v>
      </c>
      <c r="I6920" s="31" t="n">
        <v>0</v>
      </c>
      <c r="J6920" s="31" t="n"/>
      <c r="K6920" s="31" t="n">
        <v>0</v>
      </c>
      <c r="L6920" s="32" t="n"/>
      <c r="M6920" s="31" t="n">
        <v>0</v>
      </c>
      <c r="N6920" s="31" t="n">
        <v>0</v>
      </c>
      <c r="O6920" s="31" t="n"/>
      <c r="P6920" s="31" t="n"/>
      <c r="Q6920" s="31" t="n">
        <v>0</v>
      </c>
      <c r="R6920" s="31" t="n"/>
      <c r="S6920" s="32" t="n"/>
      <c r="T6920" s="32" t="n"/>
      <c r="V6920" t="inlineStr">
        <is>
          <t>0483d</t>
        </is>
      </c>
      <c r="X6920" t="n">
        <v>7330</v>
      </c>
      <c r="Z6920" t="inlineStr">
        <is>
          <t>Paul Geiger ((N/A) D)</t>
        </is>
      </c>
    </row>
    <row r="6921">
      <c r="A6921" t="inlineStr">
        <is>
          <t>Paul Karpowich</t>
        </is>
      </c>
      <c r="B6921" t="inlineStr">
        <is>
          <t>(N/A)</t>
        </is>
      </c>
      <c r="C6921" t="inlineStr">
        <is>
          <t>G</t>
        </is>
      </c>
      <c r="D6921" t="inlineStr">
        <is>
          <t>G</t>
        </is>
      </c>
      <c r="E6921" t="n">
        <v>37</v>
      </c>
      <c r="F6921" t="inlineStr">
        <is>
          <t>FA</t>
        </is>
      </c>
      <c r="G6921" t="inlineStr">
        <is>
          <t>FA</t>
        </is>
      </c>
      <c r="H6921" s="30" t="n">
        <v>1</v>
      </c>
      <c r="I6921" s="31" t="n">
        <v>0</v>
      </c>
      <c r="J6921" s="31" t="n"/>
      <c r="K6921" s="31" t="n">
        <v>0</v>
      </c>
      <c r="L6921" s="32" t="n"/>
      <c r="M6921" s="31" t="n">
        <v>0</v>
      </c>
      <c r="N6921" s="31" t="n">
        <v>0</v>
      </c>
      <c r="O6921" s="31" t="n"/>
      <c r="P6921" s="31" t="n"/>
      <c r="Q6921" s="31" t="n">
        <v>0</v>
      </c>
      <c r="R6921" s="31" t="n"/>
      <c r="S6921" s="32" t="n"/>
      <c r="T6921" s="32" t="n"/>
      <c r="V6921" t="inlineStr">
        <is>
          <t>02j7g</t>
        </is>
      </c>
      <c r="W6921" t="n">
        <v>3948</v>
      </c>
      <c r="X6921" t="n">
        <v>5662</v>
      </c>
      <c r="Z6921" t="inlineStr">
        <is>
          <t>Paul Karpowich ((N/A) G)</t>
        </is>
      </c>
    </row>
    <row r="6922">
      <c r="A6922" t="inlineStr">
        <is>
          <t>Paul LaDue</t>
        </is>
      </c>
      <c r="B6922" t="inlineStr">
        <is>
          <t>(N/A)</t>
        </is>
      </c>
      <c r="C6922" t="inlineStr">
        <is>
          <t>D</t>
        </is>
      </c>
      <c r="D6922" t="inlineStr">
        <is>
          <t>D</t>
        </is>
      </c>
      <c r="E6922" t="n">
        <v>34</v>
      </c>
      <c r="F6922" t="inlineStr">
        <is>
          <t>FA</t>
        </is>
      </c>
      <c r="G6922" t="inlineStr">
        <is>
          <t>FA</t>
        </is>
      </c>
      <c r="H6922" s="30" t="n">
        <v>1</v>
      </c>
      <c r="I6922" s="31" t="n">
        <v>0</v>
      </c>
      <c r="J6922" s="31" t="n"/>
      <c r="K6922" s="31" t="n">
        <v>0</v>
      </c>
      <c r="L6922" s="32" t="n"/>
      <c r="M6922" s="31" t="n">
        <v>0</v>
      </c>
      <c r="N6922" s="31" t="n">
        <v>0</v>
      </c>
      <c r="O6922" s="31" t="n"/>
      <c r="P6922" s="31" t="n"/>
      <c r="Q6922" s="31" t="n">
        <v>0</v>
      </c>
      <c r="R6922" s="31" t="n"/>
      <c r="S6922" s="32" t="n"/>
      <c r="T6922" s="32" t="n"/>
      <c r="V6922" t="inlineStr">
        <is>
          <t>02ob7</t>
        </is>
      </c>
      <c r="W6922" t="n">
        <v>5111</v>
      </c>
      <c r="X6922" t="n">
        <v>5870</v>
      </c>
      <c r="Y6922" t="inlineStr">
        <is>
          <t>a0fd1d04-9f32-4ae8-b18a-e3606db6d79a</t>
        </is>
      </c>
      <c r="Z6922" t="inlineStr">
        <is>
          <t>Paul LaDue ((N/A) D)</t>
        </is>
      </c>
    </row>
    <row r="6923">
      <c r="A6923" t="inlineStr">
        <is>
          <t>Paul Ludwinski</t>
        </is>
      </c>
      <c r="B6923" t="inlineStr">
        <is>
          <t>CHI</t>
        </is>
      </c>
      <c r="C6923" t="inlineStr">
        <is>
          <t>C</t>
        </is>
      </c>
      <c r="D6923" t="inlineStr">
        <is>
          <t>F</t>
        </is>
      </c>
      <c r="E6923" t="n">
        <v>22</v>
      </c>
      <c r="F6923" t="inlineStr">
        <is>
          <t>T</t>
        </is>
      </c>
      <c r="G6923" t="inlineStr">
        <is>
          <t>Brost</t>
        </is>
      </c>
      <c r="H6923" s="30" t="n">
        <v>900000</v>
      </c>
      <c r="I6923" s="31" t="n">
        <v>0</v>
      </c>
      <c r="J6923" s="31" t="n"/>
      <c r="K6923" s="31" t="n">
        <v>0</v>
      </c>
      <c r="L6923" s="32" t="n"/>
      <c r="M6923" s="31" t="n">
        <v>0</v>
      </c>
      <c r="N6923" s="31" t="n">
        <v>0</v>
      </c>
      <c r="O6923" s="31" t="n"/>
      <c r="P6923" s="31" t="n"/>
      <c r="Q6923" s="31" t="n">
        <v>0</v>
      </c>
      <c r="R6923" s="31" t="n"/>
      <c r="S6923" s="32" t="n"/>
      <c r="T6923" s="32" t="n"/>
      <c r="V6923" t="inlineStr">
        <is>
          <t>05ymz</t>
        </is>
      </c>
      <c r="W6923" t="n">
        <v>6764</v>
      </c>
      <c r="Y6923" t="inlineStr">
        <is>
          <t>07bcfd73-94e7-43e7-ad81-8fdec279ccd6</t>
        </is>
      </c>
      <c r="Z6923" t="inlineStr">
        <is>
          <t>Paul Ludwinski (CHI C)</t>
        </is>
      </c>
    </row>
    <row r="6924">
      <c r="A6924" t="inlineStr">
        <is>
          <t>Paul Postma</t>
        </is>
      </c>
      <c r="B6924" t="inlineStr">
        <is>
          <t>(N/A)</t>
        </is>
      </c>
      <c r="C6924" t="inlineStr">
        <is>
          <t>D</t>
        </is>
      </c>
      <c r="D6924" t="inlineStr">
        <is>
          <t>D</t>
        </is>
      </c>
      <c r="E6924" t="n">
        <v>37</v>
      </c>
      <c r="F6924" t="inlineStr">
        <is>
          <t>FA</t>
        </is>
      </c>
      <c r="G6924" t="inlineStr">
        <is>
          <t>FA</t>
        </is>
      </c>
      <c r="H6924" s="30" t="n">
        <v>1</v>
      </c>
      <c r="I6924" s="31" t="n">
        <v>0</v>
      </c>
      <c r="J6924" s="31" t="n"/>
      <c r="K6924" s="31" t="n">
        <v>0</v>
      </c>
      <c r="L6924" s="32" t="n"/>
      <c r="M6924" s="31" t="n">
        <v>0</v>
      </c>
      <c r="N6924" s="31" t="n">
        <v>0</v>
      </c>
      <c r="O6924" s="31" t="n"/>
      <c r="P6924" s="31" t="n"/>
      <c r="Q6924" s="31" t="n">
        <v>0</v>
      </c>
      <c r="R6924" s="31" t="n"/>
      <c r="S6924" s="32" t="n"/>
      <c r="T6924" s="32" t="n"/>
      <c r="V6924" t="inlineStr">
        <is>
          <t>01cwh</t>
        </is>
      </c>
      <c r="W6924" t="n">
        <v>3230</v>
      </c>
      <c r="X6924" t="n">
        <v>4641</v>
      </c>
      <c r="Z6924" t="inlineStr">
        <is>
          <t>Paul Postma ((N/A) D)</t>
        </is>
      </c>
    </row>
    <row r="6925">
      <c r="A6925" t="inlineStr">
        <is>
          <t>Paul Ranger</t>
        </is>
      </c>
      <c r="B6925" t="inlineStr">
        <is>
          <t>(N/A)</t>
        </is>
      </c>
      <c r="C6925" t="inlineStr">
        <is>
          <t>D</t>
        </is>
      </c>
      <c r="D6925" t="inlineStr">
        <is>
          <t>D</t>
        </is>
      </c>
      <c r="E6925" t="n">
        <v>41</v>
      </c>
      <c r="F6925" t="inlineStr">
        <is>
          <t>FA</t>
        </is>
      </c>
      <c r="G6925" t="inlineStr">
        <is>
          <t>FA</t>
        </is>
      </c>
      <c r="H6925" s="30" t="n">
        <v>1</v>
      </c>
      <c r="I6925" s="31" t="n">
        <v>0</v>
      </c>
      <c r="J6925" s="31" t="n"/>
      <c r="K6925" s="31" t="n">
        <v>0</v>
      </c>
      <c r="L6925" s="32" t="n"/>
      <c r="M6925" s="31" t="n">
        <v>0</v>
      </c>
      <c r="N6925" s="31" t="n">
        <v>0</v>
      </c>
      <c r="O6925" s="31" t="n"/>
      <c r="P6925" s="31" t="n"/>
      <c r="Q6925" s="31" t="n">
        <v>0</v>
      </c>
      <c r="R6925" s="31" t="n"/>
      <c r="S6925" s="32" t="n"/>
      <c r="T6925" s="32" t="n"/>
      <c r="V6925" t="inlineStr">
        <is>
          <t>00492</t>
        </is>
      </c>
      <c r="W6925" t="n">
        <v>2153</v>
      </c>
      <c r="X6925" t="n">
        <v>3086</v>
      </c>
      <c r="Z6925" t="inlineStr">
        <is>
          <t>Paul Ranger ((N/A) D)</t>
        </is>
      </c>
    </row>
    <row r="6926">
      <c r="A6926" t="inlineStr">
        <is>
          <t>Paul Stastny</t>
        </is>
      </c>
      <c r="B6926" t="inlineStr">
        <is>
          <t>(N/A)</t>
        </is>
      </c>
      <c r="C6926" t="inlineStr">
        <is>
          <t>C</t>
        </is>
      </c>
      <c r="D6926" t="inlineStr">
        <is>
          <t>F</t>
        </is>
      </c>
      <c r="E6926" t="n">
        <v>40</v>
      </c>
      <c r="F6926" t="inlineStr">
        <is>
          <t>FA</t>
        </is>
      </c>
      <c r="G6926" t="inlineStr">
        <is>
          <t>FA</t>
        </is>
      </c>
      <c r="H6926" s="30" t="n">
        <v>1</v>
      </c>
      <c r="I6926" s="31" t="n">
        <v>0</v>
      </c>
      <c r="J6926" s="31" t="n"/>
      <c r="K6926" s="31" t="n">
        <v>0</v>
      </c>
      <c r="L6926" s="32" t="n"/>
      <c r="M6926" s="31" t="n">
        <v>0</v>
      </c>
      <c r="N6926" s="31" t="n">
        <v>0</v>
      </c>
      <c r="O6926" s="31" t="n"/>
      <c r="P6926" s="31" t="n"/>
      <c r="Q6926" s="31" t="n">
        <v>0</v>
      </c>
      <c r="R6926" s="31" t="n"/>
      <c r="S6926" s="32" t="n"/>
      <c r="T6926" s="32" t="n"/>
      <c r="V6926" t="inlineStr">
        <is>
          <t>003m1</t>
        </is>
      </c>
      <c r="W6926" t="n">
        <v>2340</v>
      </c>
      <c r="X6926" t="n">
        <v>4023</v>
      </c>
      <c r="Y6926" t="inlineStr">
        <is>
          <t>42a7b3a4-0f24-11e2-8525-18a905767e44</t>
        </is>
      </c>
      <c r="Z6926" t="inlineStr">
        <is>
          <t>Paul Stastny ((N/A) C)</t>
        </is>
      </c>
    </row>
    <row r="6927">
      <c r="A6927" t="inlineStr">
        <is>
          <t>Paul Szczechura</t>
        </is>
      </c>
      <c r="B6927" t="inlineStr">
        <is>
          <t>(N/A)</t>
        </is>
      </c>
      <c r="C6927" t="inlineStr">
        <is>
          <t>C</t>
        </is>
      </c>
      <c r="D6927" t="inlineStr">
        <is>
          <t>F</t>
        </is>
      </c>
      <c r="E6927" t="n">
        <v>40</v>
      </c>
      <c r="F6927" t="inlineStr">
        <is>
          <t>FA</t>
        </is>
      </c>
      <c r="G6927" t="inlineStr">
        <is>
          <t>FA</t>
        </is>
      </c>
      <c r="H6927" s="30" t="n">
        <v>1</v>
      </c>
      <c r="I6927" s="31" t="n">
        <v>0</v>
      </c>
      <c r="J6927" s="31" t="n"/>
      <c r="K6927" s="31" t="n">
        <v>0</v>
      </c>
      <c r="L6927" s="32" t="n"/>
      <c r="M6927" s="31" t="n">
        <v>0</v>
      </c>
      <c r="N6927" s="31" t="n">
        <v>0</v>
      </c>
      <c r="O6927" s="31" t="n"/>
      <c r="P6927" s="31" t="n"/>
      <c r="Q6927" s="31" t="n">
        <v>0</v>
      </c>
      <c r="R6927" s="31" t="n"/>
      <c r="S6927" s="32" t="n"/>
      <c r="T6927" s="32" t="n"/>
      <c r="V6927" t="inlineStr">
        <is>
          <t>005ax</t>
        </is>
      </c>
      <c r="W6927" t="n">
        <v>3166</v>
      </c>
      <c r="X6927" t="n">
        <v>4421</v>
      </c>
      <c r="Z6927" t="inlineStr">
        <is>
          <t>Paul Szczechura ((N/A) C)</t>
        </is>
      </c>
    </row>
    <row r="6928">
      <c r="A6928" t="inlineStr">
        <is>
          <t>Paul Thompson</t>
        </is>
      </c>
      <c r="B6928" t="inlineStr">
        <is>
          <t>(N/A)</t>
        </is>
      </c>
      <c r="C6928" t="inlineStr">
        <is>
          <t>RW</t>
        </is>
      </c>
      <c r="D6928" t="inlineStr">
        <is>
          <t>F</t>
        </is>
      </c>
      <c r="E6928" t="n">
        <v>37</v>
      </c>
      <c r="F6928" t="inlineStr">
        <is>
          <t>FA</t>
        </is>
      </c>
      <c r="G6928" t="inlineStr">
        <is>
          <t>FA</t>
        </is>
      </c>
      <c r="H6928" s="30" t="n">
        <v>1</v>
      </c>
      <c r="I6928" s="31" t="n">
        <v>0</v>
      </c>
      <c r="J6928" s="31" t="n"/>
      <c r="K6928" s="31" t="n">
        <v>0</v>
      </c>
      <c r="L6928" s="32" t="n"/>
      <c r="M6928" s="31" t="n">
        <v>0</v>
      </c>
      <c r="N6928" s="31" t="n">
        <v>0</v>
      </c>
      <c r="O6928" s="31" t="n"/>
      <c r="P6928" s="31" t="n"/>
      <c r="Q6928" s="31" t="n">
        <v>0</v>
      </c>
      <c r="R6928" s="31" t="n"/>
      <c r="S6928" s="32" t="n"/>
      <c r="T6928" s="32" t="n"/>
      <c r="V6928" t="inlineStr">
        <is>
          <t>025cs</t>
        </is>
      </c>
      <c r="W6928" t="n">
        <v>4986</v>
      </c>
      <c r="X6928" t="n">
        <v>5283</v>
      </c>
      <c r="Z6928" t="inlineStr">
        <is>
          <t>Paul Thompson ((N/A) RW)</t>
        </is>
      </c>
    </row>
    <row r="6929">
      <c r="A6929" t="inlineStr">
        <is>
          <t>Paul Zanette</t>
        </is>
      </c>
      <c r="B6929" t="inlineStr">
        <is>
          <t>(N/A)</t>
        </is>
      </c>
      <c r="C6929" t="inlineStr">
        <is>
          <t>C</t>
        </is>
      </c>
      <c r="D6929" t="inlineStr">
        <is>
          <t>F</t>
        </is>
      </c>
      <c r="E6929" t="n">
        <v>38</v>
      </c>
      <c r="F6929" t="inlineStr">
        <is>
          <t>FA</t>
        </is>
      </c>
      <c r="G6929" t="inlineStr">
        <is>
          <t>FA</t>
        </is>
      </c>
      <c r="H6929" s="30" t="n">
        <v>1</v>
      </c>
      <c r="I6929" s="31" t="n">
        <v>0</v>
      </c>
      <c r="J6929" s="31" t="n"/>
      <c r="K6929" s="31" t="n">
        <v>0</v>
      </c>
      <c r="L6929" s="32" t="n"/>
      <c r="M6929" s="31" t="n">
        <v>0</v>
      </c>
      <c r="N6929" s="31" t="n">
        <v>0</v>
      </c>
      <c r="O6929" s="31" t="n"/>
      <c r="P6929" s="31" t="n"/>
      <c r="Q6929" s="31" t="n">
        <v>0</v>
      </c>
      <c r="R6929" s="31" t="n"/>
      <c r="S6929" s="32" t="n"/>
      <c r="T6929" s="32" t="n"/>
      <c r="V6929" t="inlineStr">
        <is>
          <t>0269d</t>
        </is>
      </c>
      <c r="W6929" t="n">
        <v>3883</v>
      </c>
      <c r="Z6929" t="inlineStr">
        <is>
          <t>Paul Zanette ((N/A) C)</t>
        </is>
      </c>
    </row>
    <row r="6930">
      <c r="A6930" t="inlineStr">
        <is>
          <t>Pavel Cajan</t>
        </is>
      </c>
      <c r="B6930" t="inlineStr">
        <is>
          <t>(N/A)</t>
        </is>
      </c>
      <c r="C6930" t="inlineStr">
        <is>
          <t>G</t>
        </is>
      </c>
      <c r="D6930" t="inlineStr">
        <is>
          <t>G</t>
        </is>
      </c>
      <c r="E6930" t="n">
        <v>23</v>
      </c>
      <c r="F6930" t="inlineStr">
        <is>
          <t>FA</t>
        </is>
      </c>
      <c r="G6930" t="inlineStr">
        <is>
          <t>FA</t>
        </is>
      </c>
      <c r="H6930" s="30" t="n">
        <v>1</v>
      </c>
      <c r="I6930" s="31" t="n">
        <v>0</v>
      </c>
      <c r="J6930" s="31" t="n"/>
      <c r="K6930" s="31" t="n">
        <v>0</v>
      </c>
      <c r="L6930" s="32" t="n"/>
      <c r="M6930" s="31" t="n">
        <v>0</v>
      </c>
      <c r="N6930" s="31" t="n">
        <v>0</v>
      </c>
      <c r="O6930" s="31" t="n"/>
      <c r="P6930" s="31" t="n"/>
      <c r="Q6930" s="31" t="n">
        <v>0</v>
      </c>
      <c r="R6930" s="31" t="n"/>
      <c r="S6930" s="32" t="n"/>
      <c r="T6930" s="32" t="n"/>
      <c r="V6930" t="inlineStr">
        <is>
          <t>05uxe</t>
        </is>
      </c>
      <c r="Y6930" t="inlineStr">
        <is>
          <t>3057a228-5fe4-4ee7-983b-50cfdd50c3f3</t>
        </is>
      </c>
      <c r="Z6930" t="inlineStr">
        <is>
          <t>Pavel Cajan ((N/A) G)</t>
        </is>
      </c>
    </row>
    <row r="6931">
      <c r="A6931" t="inlineStr">
        <is>
          <t>Pavel Denisov</t>
        </is>
      </c>
      <c r="B6931" t="inlineStr">
        <is>
          <t>(N/A)</t>
        </is>
      </c>
      <c r="C6931" t="inlineStr">
        <is>
          <t>D</t>
        </is>
      </c>
      <c r="D6931" t="inlineStr">
        <is>
          <t>D</t>
        </is>
      </c>
      <c r="E6931" t="n">
        <v>18</v>
      </c>
      <c r="F6931" t="inlineStr">
        <is>
          <t>FA</t>
        </is>
      </c>
      <c r="G6931" t="inlineStr">
        <is>
          <t>FA</t>
        </is>
      </c>
      <c r="H6931" s="30" t="n">
        <v>1</v>
      </c>
      <c r="I6931" s="31" t="n">
        <v>0</v>
      </c>
      <c r="J6931" s="31" t="n"/>
      <c r="K6931" s="31" t="n">
        <v>0</v>
      </c>
      <c r="L6931" s="32" t="n"/>
      <c r="M6931" s="31" t="n">
        <v>0</v>
      </c>
      <c r="N6931" s="31" t="n">
        <v>0</v>
      </c>
      <c r="O6931" s="31" t="n"/>
      <c r="P6931" s="31" t="n"/>
      <c r="Q6931" s="31" t="n">
        <v>0</v>
      </c>
      <c r="R6931" s="31" t="n"/>
      <c r="S6931" s="32" t="n"/>
      <c r="T6931" s="32" t="n"/>
      <c r="V6931" t="inlineStr">
        <is>
          <t>078r2</t>
        </is>
      </c>
      <c r="Z6931" t="inlineStr">
        <is>
          <t>Pavel Denisov ((N/A) D)</t>
        </is>
      </c>
    </row>
    <row r="6932">
      <c r="A6932" t="inlineStr">
        <is>
          <t>Pavel Gogolev</t>
        </is>
      </c>
      <c r="B6932" t="inlineStr">
        <is>
          <t>(N/A)</t>
        </is>
      </c>
      <c r="C6932" t="inlineStr">
        <is>
          <t>LW</t>
        </is>
      </c>
      <c r="D6932" t="inlineStr">
        <is>
          <t>F</t>
        </is>
      </c>
      <c r="E6932" t="n">
        <v>26</v>
      </c>
      <c r="F6932" t="inlineStr">
        <is>
          <t>FA</t>
        </is>
      </c>
      <c r="G6932" t="inlineStr">
        <is>
          <t>FA</t>
        </is>
      </c>
      <c r="H6932" s="30" t="n">
        <v>1</v>
      </c>
      <c r="I6932" s="31" t="n">
        <v>0</v>
      </c>
      <c r="J6932" s="31" t="n"/>
      <c r="K6932" s="31" t="n">
        <v>0</v>
      </c>
      <c r="L6932" s="32" t="n"/>
      <c r="M6932" s="31" t="n">
        <v>0</v>
      </c>
      <c r="N6932" s="31" t="n">
        <v>0</v>
      </c>
      <c r="O6932" s="31" t="n"/>
      <c r="P6932" s="31" t="n"/>
      <c r="Q6932" s="31" t="n">
        <v>0</v>
      </c>
      <c r="R6932" s="31" t="n"/>
      <c r="S6932" s="32" t="n"/>
      <c r="T6932" s="32" t="n"/>
      <c r="V6932" t="inlineStr">
        <is>
          <t>04rdy</t>
        </is>
      </c>
      <c r="W6932" t="n">
        <v>6328</v>
      </c>
      <c r="X6932" t="n">
        <v>8175</v>
      </c>
      <c r="Y6932" t="inlineStr">
        <is>
          <t>8238243e-5f2b-4499-a88e-6f038eb41dd6</t>
        </is>
      </c>
      <c r="Z6932" t="inlineStr">
        <is>
          <t>Pavel Gogolev ((N/A) LW)</t>
        </is>
      </c>
    </row>
    <row r="6933">
      <c r="A6933" t="inlineStr">
        <is>
          <t>Pavel Jenys</t>
        </is>
      </c>
      <c r="B6933" t="inlineStr">
        <is>
          <t>(N/A)</t>
        </is>
      </c>
      <c r="C6933" t="inlineStr">
        <is>
          <t>C</t>
        </is>
      </c>
      <c r="D6933" t="inlineStr">
        <is>
          <t>F</t>
        </is>
      </c>
      <c r="E6933" t="n">
        <v>30</v>
      </c>
      <c r="F6933" t="inlineStr">
        <is>
          <t>FA</t>
        </is>
      </c>
      <c r="G6933" t="inlineStr">
        <is>
          <t>FA</t>
        </is>
      </c>
      <c r="H6933" s="30" t="n">
        <v>1</v>
      </c>
      <c r="I6933" s="31" t="n">
        <v>0</v>
      </c>
      <c r="J6933" s="31" t="n"/>
      <c r="K6933" s="31" t="n">
        <v>0</v>
      </c>
      <c r="L6933" s="32" t="n"/>
      <c r="M6933" s="31" t="n">
        <v>0</v>
      </c>
      <c r="N6933" s="31" t="n">
        <v>0</v>
      </c>
      <c r="O6933" s="31" t="n"/>
      <c r="P6933" s="31" t="n"/>
      <c r="Q6933" s="31" t="n">
        <v>0</v>
      </c>
      <c r="R6933" s="31" t="n"/>
      <c r="S6933" s="32" t="n"/>
      <c r="T6933" s="32" t="n"/>
      <c r="V6933" t="inlineStr">
        <is>
          <t>03eei</t>
        </is>
      </c>
      <c r="W6933" t="n">
        <v>4595</v>
      </c>
      <c r="X6933" t="n">
        <v>6566</v>
      </c>
      <c r="Z6933" t="inlineStr">
        <is>
          <t>Pavel Jenys ((N/A) C)</t>
        </is>
      </c>
    </row>
    <row r="6934">
      <c r="A6934" t="inlineStr">
        <is>
          <t>Pavel Kamko</t>
        </is>
      </c>
      <c r="B6934" t="inlineStr">
        <is>
          <t>(N/A)</t>
        </is>
      </c>
      <c r="C6934" t="inlineStr">
        <is>
          <t>D</t>
        </is>
      </c>
      <c r="D6934" t="inlineStr">
        <is>
          <t>D</t>
        </is>
      </c>
      <c r="E6934" t="n">
        <v>22</v>
      </c>
      <c r="F6934" t="inlineStr">
        <is>
          <t>FA</t>
        </is>
      </c>
      <c r="G6934" t="inlineStr">
        <is>
          <t>FA</t>
        </is>
      </c>
      <c r="H6934" s="30" t="n">
        <v>1</v>
      </c>
      <c r="I6934" s="31" t="n">
        <v>0</v>
      </c>
      <c r="J6934" s="31" t="n"/>
      <c r="K6934" s="31" t="n">
        <v>0</v>
      </c>
      <c r="L6934" s="32" t="n"/>
      <c r="M6934" s="31" t="n">
        <v>0</v>
      </c>
      <c r="N6934" s="31" t="n">
        <v>0</v>
      </c>
      <c r="O6934" s="31" t="n"/>
      <c r="P6934" s="31" t="n"/>
      <c r="Q6934" s="31" t="n">
        <v>0</v>
      </c>
      <c r="R6934" s="31" t="n"/>
      <c r="S6934" s="32" t="n"/>
      <c r="T6934" s="32" t="n"/>
      <c r="V6934" t="inlineStr">
        <is>
          <t>060v7</t>
        </is>
      </c>
      <c r="Z6934" t="inlineStr">
        <is>
          <t>Pavel Kamko ((N/A) D)</t>
        </is>
      </c>
    </row>
    <row r="6935">
      <c r="A6935" t="inlineStr">
        <is>
          <t>Pavel Karnaukhov</t>
        </is>
      </c>
      <c r="B6935" t="inlineStr">
        <is>
          <t>CGY</t>
        </is>
      </c>
      <c r="C6935" t="inlineStr">
        <is>
          <t>LW</t>
        </is>
      </c>
      <c r="D6935" t="inlineStr">
        <is>
          <t>F</t>
        </is>
      </c>
      <c r="E6935" t="n">
        <v>29</v>
      </c>
      <c r="F6935" t="inlineStr">
        <is>
          <t>FA</t>
        </is>
      </c>
      <c r="G6935" t="inlineStr">
        <is>
          <t>FA</t>
        </is>
      </c>
      <c r="H6935" s="30" t="n">
        <v>1</v>
      </c>
      <c r="I6935" s="31" t="n">
        <v>0</v>
      </c>
      <c r="J6935" s="31" t="n"/>
      <c r="K6935" s="31" t="n">
        <v>0</v>
      </c>
      <c r="L6935" s="32" t="n"/>
      <c r="M6935" s="31" t="n">
        <v>0</v>
      </c>
      <c r="N6935" s="31" t="n">
        <v>0</v>
      </c>
      <c r="O6935" s="31" t="n"/>
      <c r="P6935" s="31" t="n"/>
      <c r="Q6935" s="31" t="n">
        <v>0</v>
      </c>
      <c r="R6935" s="31" t="n"/>
      <c r="S6935" s="32" t="n"/>
      <c r="T6935" s="32" t="n"/>
      <c r="V6935" t="inlineStr">
        <is>
          <t>03ri8</t>
        </is>
      </c>
      <c r="X6935" t="n">
        <v>6878</v>
      </c>
      <c r="Z6935" t="inlineStr">
        <is>
          <t>Pavel Karnaukhov (CGY LW)</t>
        </is>
      </c>
    </row>
    <row r="6936">
      <c r="A6936" t="inlineStr">
        <is>
          <t>Pavel Koltygin</t>
        </is>
      </c>
      <c r="B6936" t="inlineStr">
        <is>
          <t>NSH</t>
        </is>
      </c>
      <c r="C6936" t="inlineStr">
        <is>
          <t>C</t>
        </is>
      </c>
      <c r="D6936" t="inlineStr">
        <is>
          <t>F</t>
        </is>
      </c>
      <c r="E6936" t="n">
        <v>27</v>
      </c>
      <c r="F6936" t="inlineStr">
        <is>
          <t>FA</t>
        </is>
      </c>
      <c r="G6936" t="inlineStr">
        <is>
          <t>FA</t>
        </is>
      </c>
      <c r="H6936" s="30" t="n">
        <v>1</v>
      </c>
      <c r="I6936" s="31" t="n">
        <v>0</v>
      </c>
      <c r="J6936" s="31" t="n"/>
      <c r="K6936" s="31" t="n">
        <v>0</v>
      </c>
      <c r="L6936" s="32" t="n"/>
      <c r="M6936" s="31" t="n">
        <v>0</v>
      </c>
      <c r="N6936" s="31" t="n">
        <v>0</v>
      </c>
      <c r="O6936" s="31" t="n"/>
      <c r="P6936" s="31" t="n"/>
      <c r="Q6936" s="31" t="n">
        <v>0</v>
      </c>
      <c r="R6936" s="31" t="n"/>
      <c r="S6936" s="32" t="n"/>
      <c r="T6936" s="32" t="n"/>
      <c r="V6936" t="inlineStr">
        <is>
          <t>04f82</t>
        </is>
      </c>
      <c r="X6936" t="n">
        <v>7691</v>
      </c>
      <c r="Z6936" t="inlineStr">
        <is>
          <t>Pavel Koltygin (NSH C)</t>
        </is>
      </c>
    </row>
    <row r="6937">
      <c r="A6937" t="inlineStr">
        <is>
          <t>Pavel Kraskovsky</t>
        </is>
      </c>
      <c r="B6937" t="inlineStr">
        <is>
          <t>(N/A)</t>
        </is>
      </c>
      <c r="C6937" t="inlineStr">
        <is>
          <t>C</t>
        </is>
      </c>
      <c r="D6937" t="inlineStr">
        <is>
          <t>F</t>
        </is>
      </c>
      <c r="E6937" t="n">
        <v>30</v>
      </c>
      <c r="F6937" t="inlineStr">
        <is>
          <t>FA</t>
        </is>
      </c>
      <c r="G6937" t="inlineStr">
        <is>
          <t>FA</t>
        </is>
      </c>
      <c r="H6937" s="30" t="n">
        <v>1</v>
      </c>
      <c r="I6937" s="31" t="n">
        <v>0</v>
      </c>
      <c r="J6937" s="31" t="n"/>
      <c r="K6937" s="31" t="n">
        <v>0</v>
      </c>
      <c r="L6937" s="32" t="n"/>
      <c r="M6937" s="31" t="n">
        <v>0</v>
      </c>
      <c r="N6937" s="31" t="n">
        <v>0</v>
      </c>
      <c r="O6937" s="31" t="n"/>
      <c r="P6937" s="31" t="n"/>
      <c r="Q6937" s="31" t="n">
        <v>0</v>
      </c>
      <c r="R6937" s="31" t="n"/>
      <c r="S6937" s="32" t="n"/>
      <c r="T6937" s="32" t="n"/>
      <c r="V6937" t="inlineStr">
        <is>
          <t>03edm</t>
        </is>
      </c>
      <c r="Y6937" t="inlineStr">
        <is>
          <t>8493598c-8c71-48d7-8b28-0b55c74d3146</t>
        </is>
      </c>
      <c r="Z6937" t="inlineStr">
        <is>
          <t>Pavel Kraskovsky ((N/A) C)</t>
        </is>
      </c>
    </row>
    <row r="6938">
      <c r="A6938" t="inlineStr">
        <is>
          <t>Pavel Leuka</t>
        </is>
      </c>
      <c r="B6938" t="inlineStr">
        <is>
          <t>(N/A)</t>
        </is>
      </c>
      <c r="C6938" t="inlineStr">
        <is>
          <t>C</t>
        </is>
      </c>
      <c r="D6938" t="inlineStr">
        <is>
          <t>F</t>
        </is>
      </c>
      <c r="E6938" t="n">
        <v>23</v>
      </c>
      <c r="F6938" t="inlineStr">
        <is>
          <t>FA</t>
        </is>
      </c>
      <c r="G6938" t="inlineStr">
        <is>
          <t>FA</t>
        </is>
      </c>
      <c r="H6938" s="30" t="n">
        <v>1</v>
      </c>
      <c r="I6938" s="31" t="n">
        <v>0</v>
      </c>
      <c r="J6938" s="31" t="n"/>
      <c r="K6938" s="31" t="n">
        <v>0</v>
      </c>
      <c r="L6938" s="32" t="n"/>
      <c r="M6938" s="31" t="n">
        <v>0</v>
      </c>
      <c r="N6938" s="31" t="n">
        <v>0</v>
      </c>
      <c r="O6938" s="31" t="n"/>
      <c r="P6938" s="31" t="n"/>
      <c r="Q6938" s="31" t="n">
        <v>0</v>
      </c>
      <c r="R6938" s="31" t="n"/>
      <c r="S6938" s="32" t="n"/>
      <c r="T6938" s="32" t="n"/>
      <c r="V6938" t="inlineStr">
        <is>
          <t>061l4</t>
        </is>
      </c>
      <c r="Z6938" t="inlineStr">
        <is>
          <t>Pavel Leuka ((N/A) C)</t>
        </is>
      </c>
    </row>
    <row r="6939">
      <c r="A6939" t="inlineStr">
        <is>
          <t>Pavel Martinu</t>
        </is>
      </c>
      <c r="B6939" t="inlineStr">
        <is>
          <t>(N/A)</t>
        </is>
      </c>
      <c r="C6939" t="inlineStr">
        <is>
          <t>LW</t>
        </is>
      </c>
      <c r="D6939" t="inlineStr">
        <is>
          <t>F</t>
        </is>
      </c>
      <c r="E6939" t="n">
        <v>18</v>
      </c>
      <c r="F6939" t="inlineStr">
        <is>
          <t>FA</t>
        </is>
      </c>
      <c r="G6939" t="inlineStr">
        <is>
          <t>FA</t>
        </is>
      </c>
      <c r="H6939" s="30" t="n">
        <v>1</v>
      </c>
      <c r="I6939" s="31" t="n">
        <v>0</v>
      </c>
      <c r="J6939" s="31" t="n"/>
      <c r="K6939" s="31" t="n">
        <v>0</v>
      </c>
      <c r="L6939" s="32" t="n"/>
      <c r="M6939" s="31" t="n">
        <v>0</v>
      </c>
      <c r="N6939" s="31" t="n">
        <v>0</v>
      </c>
      <c r="O6939" s="31" t="n"/>
      <c r="P6939" s="31" t="n"/>
      <c r="Q6939" s="31" t="n">
        <v>0</v>
      </c>
      <c r="R6939" s="31" t="n"/>
      <c r="S6939" s="32" t="n"/>
      <c r="T6939" s="32" t="n"/>
      <c r="V6939" t="inlineStr">
        <is>
          <t>078qz</t>
        </is>
      </c>
      <c r="Z6939" t="inlineStr">
        <is>
          <t>Pavel Martinu ((N/A) LW)</t>
        </is>
      </c>
    </row>
    <row r="6940">
      <c r="A6940" t="inlineStr">
        <is>
          <t>Pavel Moysevich</t>
        </is>
      </c>
      <c r="B6940" t="inlineStr">
        <is>
          <t>VGK</t>
        </is>
      </c>
      <c r="C6940" t="inlineStr">
        <is>
          <t>G</t>
        </is>
      </c>
      <c r="D6940" t="inlineStr">
        <is>
          <t>G</t>
        </is>
      </c>
      <c r="E6940" t="n">
        <v>21</v>
      </c>
      <c r="F6940" t="inlineStr">
        <is>
          <t>FA</t>
        </is>
      </c>
      <c r="G6940" t="inlineStr">
        <is>
          <t>FA</t>
        </is>
      </c>
      <c r="H6940" s="30" t="n">
        <v>980000</v>
      </c>
      <c r="I6940" s="31" t="n">
        <v>0</v>
      </c>
      <c r="J6940" s="31" t="n"/>
      <c r="K6940" s="31" t="n">
        <v>0</v>
      </c>
      <c r="L6940" s="32" t="n"/>
      <c r="M6940" s="31" t="n">
        <v>0</v>
      </c>
      <c r="N6940" s="31" t="n">
        <v>0</v>
      </c>
      <c r="O6940" s="31" t="n"/>
      <c r="P6940" s="31" t="n"/>
      <c r="Q6940" s="31" t="n">
        <v>0</v>
      </c>
      <c r="R6940" s="31" t="n"/>
      <c r="S6940" s="32" t="n"/>
      <c r="T6940" s="32" t="n"/>
      <c r="V6940" t="inlineStr">
        <is>
          <t>06c9i</t>
        </is>
      </c>
      <c r="W6940" t="n">
        <v>7250</v>
      </c>
      <c r="Y6940" t="inlineStr">
        <is>
          <t>d025e403-3cfb-40aa-9b62-5ea5cdf12af3</t>
        </is>
      </c>
      <c r="Z6940" t="inlineStr">
        <is>
          <t>Pavel Moysevich (VGK G)</t>
        </is>
      </c>
    </row>
    <row r="6941">
      <c r="A6941" t="inlineStr">
        <is>
          <t>Pavel Novak</t>
        </is>
      </c>
      <c r="B6941" t="inlineStr">
        <is>
          <t>(N/A)</t>
        </is>
      </c>
      <c r="C6941" t="inlineStr">
        <is>
          <t>RW</t>
        </is>
      </c>
      <c r="D6941" t="inlineStr">
        <is>
          <t>F</t>
        </is>
      </c>
      <c r="E6941" t="n">
        <v>24</v>
      </c>
      <c r="F6941" t="inlineStr">
        <is>
          <t>FA</t>
        </is>
      </c>
      <c r="G6941" t="inlineStr">
        <is>
          <t>FA</t>
        </is>
      </c>
      <c r="H6941" s="30" t="n">
        <v>1</v>
      </c>
      <c r="I6941" s="31" t="n">
        <v>0</v>
      </c>
      <c r="J6941" s="31" t="n"/>
      <c r="K6941" s="31" t="n">
        <v>0</v>
      </c>
      <c r="L6941" s="32" t="n"/>
      <c r="M6941" s="31" t="n">
        <v>0</v>
      </c>
      <c r="N6941" s="31" t="n">
        <v>0</v>
      </c>
      <c r="O6941" s="31" t="n"/>
      <c r="P6941" s="31" t="n"/>
      <c r="Q6941" s="31" t="n">
        <v>0</v>
      </c>
      <c r="R6941" s="31" t="n"/>
      <c r="S6941" s="32" t="n"/>
      <c r="T6941" s="32" t="n"/>
      <c r="V6941" t="inlineStr">
        <is>
          <t>05kdx</t>
        </is>
      </c>
      <c r="W6941" t="n">
        <v>6342</v>
      </c>
      <c r="Y6941" t="inlineStr">
        <is>
          <t>4547d29a-4831-4e03-b9de-f9b3222a2978</t>
        </is>
      </c>
      <c r="Z6941" t="inlineStr">
        <is>
          <t>Pavel Novak ((N/A) RW)</t>
        </is>
      </c>
    </row>
    <row r="6942">
      <c r="A6942" t="inlineStr">
        <is>
          <t>Pavel Padakin</t>
        </is>
      </c>
      <c r="B6942" t="inlineStr">
        <is>
          <t>(N/A)</t>
        </is>
      </c>
      <c r="C6942" t="inlineStr">
        <is>
          <t>RW</t>
        </is>
      </c>
      <c r="D6942" t="inlineStr">
        <is>
          <t>F</t>
        </is>
      </c>
      <c r="E6942" t="n">
        <v>32</v>
      </c>
      <c r="F6942" t="inlineStr">
        <is>
          <t>FA</t>
        </is>
      </c>
      <c r="G6942" t="inlineStr">
        <is>
          <t>FA</t>
        </is>
      </c>
      <c r="H6942" s="30" t="n">
        <v>1</v>
      </c>
      <c r="I6942" s="31" t="n">
        <v>0</v>
      </c>
      <c r="J6942" s="31" t="n"/>
      <c r="K6942" s="31" t="n">
        <v>0</v>
      </c>
      <c r="L6942" s="32" t="n"/>
      <c r="M6942" s="31" t="n">
        <v>0</v>
      </c>
      <c r="N6942" s="31" t="n">
        <v>0</v>
      </c>
      <c r="O6942" s="31" t="n"/>
      <c r="P6942" s="31" t="n"/>
      <c r="Q6942" s="31" t="n">
        <v>0</v>
      </c>
      <c r="R6942" s="31" t="n"/>
      <c r="S6942" s="32" t="n"/>
      <c r="T6942" s="32" t="n"/>
      <c r="V6942" t="inlineStr">
        <is>
          <t>0324k</t>
        </is>
      </c>
      <c r="X6942" t="n">
        <v>6639</v>
      </c>
      <c r="Z6942" t="inlineStr">
        <is>
          <t>Pavel Padakin ((N/A) RW)</t>
        </is>
      </c>
    </row>
    <row r="6943">
      <c r="A6943" t="inlineStr">
        <is>
          <t>Pavel Shen</t>
        </is>
      </c>
      <c r="B6943" t="inlineStr">
        <is>
          <t>BOS</t>
        </is>
      </c>
      <c r="C6943" t="inlineStr">
        <is>
          <t>C</t>
        </is>
      </c>
      <c r="D6943" t="inlineStr">
        <is>
          <t>F</t>
        </is>
      </c>
      <c r="E6943" t="n">
        <v>27</v>
      </c>
      <c r="F6943" t="inlineStr">
        <is>
          <t>FA</t>
        </is>
      </c>
      <c r="G6943" t="inlineStr">
        <is>
          <t>FA</t>
        </is>
      </c>
      <c r="H6943" s="30" t="n">
        <v>1</v>
      </c>
      <c r="I6943" s="31" t="n">
        <v>0</v>
      </c>
      <c r="J6943" s="31" t="n"/>
      <c r="K6943" s="31" t="n">
        <v>0</v>
      </c>
      <c r="L6943" s="32" t="n"/>
      <c r="M6943" s="31" t="n">
        <v>0</v>
      </c>
      <c r="N6943" s="31" t="n">
        <v>0</v>
      </c>
      <c r="O6943" s="31" t="n"/>
      <c r="P6943" s="31" t="n"/>
      <c r="Q6943" s="31" t="n">
        <v>0</v>
      </c>
      <c r="R6943" s="31" t="n"/>
      <c r="S6943" s="32" t="n"/>
      <c r="T6943" s="32" t="n"/>
      <c r="V6943" t="inlineStr">
        <is>
          <t>04ged</t>
        </is>
      </c>
      <c r="W6943" t="n">
        <v>6155</v>
      </c>
      <c r="X6943" t="n">
        <v>8109</v>
      </c>
      <c r="Z6943" t="inlineStr">
        <is>
          <t>Pavel Shen (BOS C)</t>
        </is>
      </c>
    </row>
    <row r="6944">
      <c r="A6944" t="inlineStr">
        <is>
          <t>Pavel Tyutnev</t>
        </is>
      </c>
      <c r="B6944" t="inlineStr">
        <is>
          <t>(N/A)</t>
        </is>
      </c>
      <c r="C6944" t="inlineStr">
        <is>
          <t>C</t>
        </is>
      </c>
      <c r="D6944" t="inlineStr">
        <is>
          <t>F</t>
        </is>
      </c>
      <c r="E6944" t="n">
        <v>24</v>
      </c>
      <c r="F6944" t="inlineStr">
        <is>
          <t>FA</t>
        </is>
      </c>
      <c r="G6944" t="inlineStr">
        <is>
          <t>FA</t>
        </is>
      </c>
      <c r="H6944" s="30" t="n">
        <v>1</v>
      </c>
      <c r="I6944" s="31" t="n">
        <v>0</v>
      </c>
      <c r="J6944" s="31" t="n"/>
      <c r="K6944" s="31" t="n">
        <v>0</v>
      </c>
      <c r="L6944" s="32" t="n"/>
      <c r="M6944" s="31" t="n">
        <v>0</v>
      </c>
      <c r="N6944" s="31" t="n">
        <v>0</v>
      </c>
      <c r="O6944" s="31" t="n"/>
      <c r="P6944" s="31" t="n"/>
      <c r="Q6944" s="31" t="n">
        <v>0</v>
      </c>
      <c r="R6944" s="31" t="n"/>
      <c r="S6944" s="32" t="n"/>
      <c r="T6944" s="32" t="n"/>
      <c r="V6944" t="inlineStr">
        <is>
          <t>05lts</t>
        </is>
      </c>
      <c r="Z6944" t="inlineStr">
        <is>
          <t>Pavel Tyutnev ((N/A) C)</t>
        </is>
      </c>
    </row>
    <row r="6945">
      <c r="A6945" t="inlineStr">
        <is>
          <t>Pavel Valentenko</t>
        </is>
      </c>
      <c r="B6945" t="inlineStr">
        <is>
          <t>(N/A)</t>
        </is>
      </c>
      <c r="C6945" t="inlineStr">
        <is>
          <t>D</t>
        </is>
      </c>
      <c r="D6945" t="inlineStr">
        <is>
          <t>D</t>
        </is>
      </c>
      <c r="E6945" t="n">
        <v>38</v>
      </c>
      <c r="F6945" t="inlineStr">
        <is>
          <t>FA</t>
        </is>
      </c>
      <c r="G6945" t="inlineStr">
        <is>
          <t>FA</t>
        </is>
      </c>
      <c r="H6945" s="30" t="n">
        <v>1</v>
      </c>
      <c r="I6945" s="31" t="n">
        <v>0</v>
      </c>
      <c r="J6945" s="31" t="n"/>
      <c r="K6945" s="31" t="n">
        <v>0</v>
      </c>
      <c r="L6945" s="32" t="n"/>
      <c r="M6945" s="31" t="n">
        <v>0</v>
      </c>
      <c r="N6945" s="31" t="n">
        <v>0</v>
      </c>
      <c r="O6945" s="31" t="n"/>
      <c r="P6945" s="31" t="n"/>
      <c r="Q6945" s="31" t="n">
        <v>0</v>
      </c>
      <c r="R6945" s="31" t="n"/>
      <c r="S6945" s="32" t="n"/>
      <c r="T6945" s="32" t="n"/>
      <c r="V6945" t="inlineStr">
        <is>
          <t>004km</t>
        </is>
      </c>
      <c r="W6945" t="n">
        <v>2883</v>
      </c>
      <c r="X6945" t="n">
        <v>4238</v>
      </c>
      <c r="Z6945" t="inlineStr">
        <is>
          <t>Pavel Valentenko ((N/A) D)</t>
        </is>
      </c>
    </row>
    <row r="6946">
      <c r="A6946" t="inlineStr">
        <is>
          <t>Pavel Yelizarov</t>
        </is>
      </c>
      <c r="B6946" t="inlineStr">
        <is>
          <t>(N/A)</t>
        </is>
      </c>
      <c r="C6946" t="inlineStr">
        <is>
          <t>D</t>
        </is>
      </c>
      <c r="D6946" t="inlineStr">
        <is>
          <t>D</t>
        </is>
      </c>
      <c r="E6946" t="n">
        <v>25</v>
      </c>
      <c r="F6946" t="inlineStr">
        <is>
          <t>FA</t>
        </is>
      </c>
      <c r="G6946" t="inlineStr">
        <is>
          <t>FA</t>
        </is>
      </c>
      <c r="H6946" s="30" t="n">
        <v>1</v>
      </c>
      <c r="I6946" s="31" t="n">
        <v>0</v>
      </c>
      <c r="J6946" s="31" t="n"/>
      <c r="K6946" s="31" t="n">
        <v>0</v>
      </c>
      <c r="L6946" s="32" t="n"/>
      <c r="M6946" s="31" t="n">
        <v>0</v>
      </c>
      <c r="N6946" s="31" t="n">
        <v>0</v>
      </c>
      <c r="O6946" s="31" t="n"/>
      <c r="P6946" s="31" t="n"/>
      <c r="Q6946" s="31" t="n">
        <v>0</v>
      </c>
      <c r="R6946" s="31" t="n"/>
      <c r="S6946" s="32" t="n"/>
      <c r="T6946" s="32" t="n"/>
      <c r="V6946" t="inlineStr">
        <is>
          <t>05g44</t>
        </is>
      </c>
      <c r="Z6946" t="inlineStr">
        <is>
          <t>Pavel Yelizarov ((N/A) D)</t>
        </is>
      </c>
    </row>
    <row r="6947">
      <c r="A6947" t="inlineStr">
        <is>
          <t>Pavol Skalicky</t>
        </is>
      </c>
      <c r="B6947" t="inlineStr">
        <is>
          <t>(N/A)</t>
        </is>
      </c>
      <c r="C6947" t="inlineStr">
        <is>
          <t>C</t>
        </is>
      </c>
      <c r="D6947" t="inlineStr">
        <is>
          <t>F</t>
        </is>
      </c>
      <c r="E6947" t="n">
        <v>30</v>
      </c>
      <c r="F6947" t="inlineStr">
        <is>
          <t>FA</t>
        </is>
      </c>
      <c r="G6947" t="inlineStr">
        <is>
          <t>FA</t>
        </is>
      </c>
      <c r="H6947" s="30" t="n">
        <v>1</v>
      </c>
      <c r="I6947" s="31" t="n">
        <v>0</v>
      </c>
      <c r="J6947" s="31" t="n"/>
      <c r="K6947" s="31" t="n">
        <v>0</v>
      </c>
      <c r="L6947" s="32" t="n"/>
      <c r="M6947" s="31" t="n">
        <v>0</v>
      </c>
      <c r="N6947" s="31" t="n">
        <v>0</v>
      </c>
      <c r="O6947" s="31" t="n"/>
      <c r="P6947" s="31" t="n"/>
      <c r="Q6947" s="31" t="n">
        <v>0</v>
      </c>
      <c r="R6947" s="31" t="n"/>
      <c r="S6947" s="32" t="n"/>
      <c r="T6947" s="32" t="n"/>
      <c r="V6947" t="inlineStr">
        <is>
          <t>05rio</t>
        </is>
      </c>
      <c r="Z6947" t="inlineStr">
        <is>
          <t>Pavol Skalicky ((N/A) C)</t>
        </is>
      </c>
    </row>
    <row r="6948">
      <c r="A6948" t="inlineStr">
        <is>
          <t>Paxton Leroux</t>
        </is>
      </c>
      <c r="B6948" t="inlineStr">
        <is>
          <t>NYR</t>
        </is>
      </c>
      <c r="C6948" t="inlineStr">
        <is>
          <t>LW</t>
        </is>
      </c>
      <c r="D6948" t="inlineStr">
        <is>
          <t>F</t>
        </is>
      </c>
      <c r="E6948" t="n">
        <v>33</v>
      </c>
      <c r="F6948" t="inlineStr">
        <is>
          <t>FA</t>
        </is>
      </c>
      <c r="G6948" t="inlineStr">
        <is>
          <t>FA</t>
        </is>
      </c>
      <c r="H6948" s="30" t="n">
        <v>1</v>
      </c>
      <c r="I6948" s="31" t="n">
        <v>0</v>
      </c>
      <c r="J6948" s="31" t="n"/>
      <c r="K6948" s="31" t="n">
        <v>0</v>
      </c>
      <c r="L6948" s="32" t="n"/>
      <c r="M6948" s="31" t="n">
        <v>0</v>
      </c>
      <c r="N6948" s="31" t="n">
        <v>0</v>
      </c>
      <c r="O6948" s="31" t="n"/>
      <c r="P6948" s="31" t="n"/>
      <c r="Q6948" s="31" t="n">
        <v>0</v>
      </c>
      <c r="R6948" s="31" t="n"/>
      <c r="S6948" s="32" t="n"/>
      <c r="T6948" s="32" t="n"/>
      <c r="V6948" t="inlineStr">
        <is>
          <t>03kio</t>
        </is>
      </c>
      <c r="X6948" t="n">
        <v>6622</v>
      </c>
      <c r="Z6948" t="inlineStr">
        <is>
          <t>Paxton Leroux (NYR LW)</t>
        </is>
      </c>
    </row>
    <row r="6949">
      <c r="A6949" t="inlineStr">
        <is>
          <t>Peetro Seppala</t>
        </is>
      </c>
      <c r="B6949" t="inlineStr">
        <is>
          <t>SEA</t>
        </is>
      </c>
      <c r="C6949" t="inlineStr">
        <is>
          <t>D</t>
        </is>
      </c>
      <c r="D6949" t="inlineStr">
        <is>
          <t>D</t>
        </is>
      </c>
      <c r="E6949" t="n">
        <v>26</v>
      </c>
      <c r="F6949" t="inlineStr">
        <is>
          <t>FA</t>
        </is>
      </c>
      <c r="G6949" t="inlineStr">
        <is>
          <t>FA</t>
        </is>
      </c>
      <c r="H6949" s="30" t="n">
        <v>1</v>
      </c>
      <c r="I6949" s="31" t="n">
        <v>0</v>
      </c>
      <c r="J6949" s="31" t="n"/>
      <c r="K6949" s="31" t="n">
        <v>0</v>
      </c>
      <c r="L6949" s="32" t="n"/>
      <c r="M6949" s="31" t="n">
        <v>0</v>
      </c>
      <c r="N6949" s="31" t="n">
        <v>0</v>
      </c>
      <c r="O6949" s="31" t="n"/>
      <c r="P6949" s="31" t="n"/>
      <c r="Q6949" s="31" t="n">
        <v>0</v>
      </c>
      <c r="R6949" s="31" t="n"/>
      <c r="S6949" s="32" t="n"/>
      <c r="T6949" s="32" t="n"/>
      <c r="V6949" t="inlineStr">
        <is>
          <t>05y39</t>
        </is>
      </c>
      <c r="W6949" t="n">
        <v>6661</v>
      </c>
      <c r="Y6949" t="inlineStr">
        <is>
          <t>8856fc94-7dba-4150-af7f-3270bdea2491</t>
        </is>
      </c>
      <c r="Z6949" t="inlineStr">
        <is>
          <t>Peetro Seppala (SEA D)</t>
        </is>
      </c>
    </row>
    <row r="6950">
      <c r="A6950" t="inlineStr">
        <is>
          <t>Pengfei Zhang</t>
        </is>
      </c>
      <c r="B6950" t="inlineStr">
        <is>
          <t>(N/A)</t>
        </is>
      </c>
      <c r="C6950" t="inlineStr">
        <is>
          <t>D</t>
        </is>
      </c>
      <c r="D6950" t="inlineStr">
        <is>
          <t>D</t>
        </is>
      </c>
      <c r="E6950" t="n">
        <v>28</v>
      </c>
      <c r="F6950" t="inlineStr">
        <is>
          <t>FA</t>
        </is>
      </c>
      <c r="G6950" t="inlineStr">
        <is>
          <t>FA</t>
        </is>
      </c>
      <c r="H6950" s="30" t="n">
        <v>1</v>
      </c>
      <c r="I6950" s="31" t="n">
        <v>0</v>
      </c>
      <c r="J6950" s="31" t="n"/>
      <c r="K6950" s="31" t="n">
        <v>0</v>
      </c>
      <c r="L6950" s="32" t="n"/>
      <c r="M6950" s="31" t="n">
        <v>0</v>
      </c>
      <c r="N6950" s="31" t="n">
        <v>0</v>
      </c>
      <c r="O6950" s="31" t="n"/>
      <c r="P6950" s="31" t="n"/>
      <c r="Q6950" s="31" t="n">
        <v>0</v>
      </c>
      <c r="R6950" s="31" t="n"/>
      <c r="S6950" s="32" t="n"/>
      <c r="T6950" s="32" t="n"/>
      <c r="V6950" t="inlineStr">
        <is>
          <t>05ykb</t>
        </is>
      </c>
      <c r="Z6950" t="inlineStr">
        <is>
          <t>Pengfei Zhang ((N/A) D)</t>
        </is>
      </c>
    </row>
    <row r="6951">
      <c r="A6951" t="inlineStr">
        <is>
          <t>Perttu Lindgren</t>
        </is>
      </c>
      <c r="B6951" t="inlineStr">
        <is>
          <t>(N/A)</t>
        </is>
      </c>
      <c r="C6951" t="inlineStr">
        <is>
          <t>C</t>
        </is>
      </c>
      <c r="D6951" t="inlineStr">
        <is>
          <t>F</t>
        </is>
      </c>
      <c r="E6951" t="n">
        <v>39</v>
      </c>
      <c r="F6951" t="inlineStr">
        <is>
          <t>FA</t>
        </is>
      </c>
      <c r="G6951" t="inlineStr">
        <is>
          <t>FA</t>
        </is>
      </c>
      <c r="H6951" s="30" t="n">
        <v>1</v>
      </c>
      <c r="I6951" s="31" t="n">
        <v>0</v>
      </c>
      <c r="J6951" s="31" t="n"/>
      <c r="K6951" s="31" t="n">
        <v>0</v>
      </c>
      <c r="L6951" s="32" t="n"/>
      <c r="M6951" s="31" t="n">
        <v>0</v>
      </c>
      <c r="N6951" s="31" t="n">
        <v>0</v>
      </c>
      <c r="O6951" s="31" t="n"/>
      <c r="P6951" s="31" t="n"/>
      <c r="Q6951" s="31" t="n">
        <v>0</v>
      </c>
      <c r="R6951" s="31" t="n"/>
      <c r="S6951" s="32" t="n"/>
      <c r="T6951" s="32" t="n"/>
      <c r="V6951" t="inlineStr">
        <is>
          <t>003o1</t>
        </is>
      </c>
      <c r="W6951" t="n">
        <v>3402</v>
      </c>
      <c r="X6951" t="n">
        <v>3891</v>
      </c>
      <c r="Z6951" t="inlineStr">
        <is>
          <t>Perttu Lindgren ((N/A) C)</t>
        </is>
      </c>
    </row>
    <row r="6952">
      <c r="A6952" t="inlineStr">
        <is>
          <t>Peter Abbandonato</t>
        </is>
      </c>
      <c r="B6952" t="inlineStr">
        <is>
          <t>PIT</t>
        </is>
      </c>
      <c r="C6952" t="inlineStr">
        <is>
          <t>C</t>
        </is>
      </c>
      <c r="D6952" t="inlineStr">
        <is>
          <t>F</t>
        </is>
      </c>
      <c r="E6952" t="n">
        <v>28</v>
      </c>
      <c r="F6952" t="inlineStr">
        <is>
          <t>FA</t>
        </is>
      </c>
      <c r="G6952" t="inlineStr">
        <is>
          <t>FA</t>
        </is>
      </c>
      <c r="H6952" s="30" t="n">
        <v>1</v>
      </c>
      <c r="I6952" s="31" t="n">
        <v>0</v>
      </c>
      <c r="J6952" s="31" t="n"/>
      <c r="K6952" s="31" t="n">
        <v>0</v>
      </c>
      <c r="L6952" s="32" t="n"/>
      <c r="M6952" s="31" t="n">
        <v>0</v>
      </c>
      <c r="N6952" s="31" t="n">
        <v>0</v>
      </c>
      <c r="O6952" s="31" t="n"/>
      <c r="P6952" s="31" t="n"/>
      <c r="Q6952" s="31" t="n">
        <v>0</v>
      </c>
      <c r="R6952" s="31" t="n"/>
      <c r="S6952" s="32" t="n"/>
      <c r="T6952" s="32" t="n"/>
      <c r="V6952" t="inlineStr">
        <is>
          <t>04ybg</t>
        </is>
      </c>
      <c r="X6952" t="n">
        <v>8526</v>
      </c>
      <c r="Y6952" t="inlineStr">
        <is>
          <t>e6503444-62a4-4800-a919-f71df21406fd</t>
        </is>
      </c>
      <c r="Z6952" t="inlineStr">
        <is>
          <t>Peter Abbandonato (PIT C)</t>
        </is>
      </c>
    </row>
    <row r="6953">
      <c r="A6953" t="inlineStr">
        <is>
          <t>Peter Andersson</t>
        </is>
      </c>
      <c r="B6953" t="inlineStr">
        <is>
          <t>(N/A)</t>
        </is>
      </c>
      <c r="C6953" t="inlineStr">
        <is>
          <t>D</t>
        </is>
      </c>
      <c r="D6953" t="inlineStr">
        <is>
          <t>D</t>
        </is>
      </c>
      <c r="E6953" t="n">
        <v>35</v>
      </c>
      <c r="F6953" t="inlineStr">
        <is>
          <t>FA</t>
        </is>
      </c>
      <c r="G6953" t="inlineStr">
        <is>
          <t>FA</t>
        </is>
      </c>
      <c r="H6953" s="30" t="n">
        <v>1</v>
      </c>
      <c r="I6953" s="31" t="n">
        <v>0</v>
      </c>
      <c r="J6953" s="31" t="n"/>
      <c r="K6953" s="31" t="n">
        <v>0</v>
      </c>
      <c r="L6953" s="32" t="n"/>
      <c r="M6953" s="31" t="n">
        <v>0</v>
      </c>
      <c r="N6953" s="31" t="n">
        <v>0</v>
      </c>
      <c r="O6953" s="31" t="n"/>
      <c r="P6953" s="31" t="n"/>
      <c r="Q6953" s="31" t="n">
        <v>0</v>
      </c>
      <c r="R6953" s="31" t="n"/>
      <c r="S6953" s="32" t="n"/>
      <c r="T6953" s="32" t="n"/>
      <c r="V6953" t="inlineStr">
        <is>
          <t>01uos</t>
        </is>
      </c>
      <c r="X6953" t="n">
        <v>4952</v>
      </c>
      <c r="Z6953" t="inlineStr">
        <is>
          <t>Peter Andersson ((N/A) D)</t>
        </is>
      </c>
    </row>
    <row r="6954">
      <c r="A6954" t="inlineStr">
        <is>
          <t>Peter Aston</t>
        </is>
      </c>
      <c r="B6954" t="inlineStr">
        <is>
          <t>(N/A)</t>
        </is>
      </c>
      <c r="C6954" t="inlineStr">
        <is>
          <t>D</t>
        </is>
      </c>
      <c r="D6954" t="inlineStr">
        <is>
          <t>D</t>
        </is>
      </c>
      <c r="E6954" t="n">
        <v>40</v>
      </c>
      <c r="F6954" t="inlineStr">
        <is>
          <t>FA</t>
        </is>
      </c>
      <c r="G6954" t="inlineStr">
        <is>
          <t>FA</t>
        </is>
      </c>
      <c r="H6954" s="30" t="n">
        <v>1</v>
      </c>
      <c r="I6954" s="31" t="n">
        <v>0</v>
      </c>
      <c r="J6954" s="31" t="n"/>
      <c r="K6954" s="31" t="n">
        <v>0</v>
      </c>
      <c r="L6954" s="32" t="n"/>
      <c r="M6954" s="31" t="n">
        <v>0</v>
      </c>
      <c r="N6954" s="31" t="n">
        <v>0</v>
      </c>
      <c r="O6954" s="31" t="n"/>
      <c r="P6954" s="31" t="n"/>
      <c r="Q6954" s="31" t="n">
        <v>0</v>
      </c>
      <c r="R6954" s="31" t="n"/>
      <c r="S6954" s="32" t="n"/>
      <c r="T6954" s="32" t="n"/>
      <c r="V6954" t="inlineStr">
        <is>
          <t>003rd</t>
        </is>
      </c>
      <c r="X6954" t="n">
        <v>4318</v>
      </c>
      <c r="Z6954" t="inlineStr">
        <is>
          <t>Peter Aston ((N/A) D)</t>
        </is>
      </c>
    </row>
    <row r="6955">
      <c r="A6955" t="inlineStr">
        <is>
          <t>Peter Cehlarik</t>
        </is>
      </c>
      <c r="B6955" t="inlineStr">
        <is>
          <t>BOS</t>
        </is>
      </c>
      <c r="C6955" t="inlineStr">
        <is>
          <t>LW</t>
        </is>
      </c>
      <c r="D6955" t="inlineStr">
        <is>
          <t>F</t>
        </is>
      </c>
      <c r="E6955" t="n">
        <v>31</v>
      </c>
      <c r="F6955" t="inlineStr">
        <is>
          <t>FA</t>
        </is>
      </c>
      <c r="G6955" t="inlineStr">
        <is>
          <t>FA</t>
        </is>
      </c>
      <c r="H6955" s="30" t="n">
        <v>1</v>
      </c>
      <c r="I6955" s="31" t="n">
        <v>0</v>
      </c>
      <c r="J6955" s="31" t="n"/>
      <c r="K6955" s="31" t="n">
        <v>0</v>
      </c>
      <c r="L6955" s="32" t="n"/>
      <c r="M6955" s="31" t="n">
        <v>0</v>
      </c>
      <c r="N6955" s="31" t="n">
        <v>0</v>
      </c>
      <c r="O6955" s="31" t="n"/>
      <c r="P6955" s="31" t="n"/>
      <c r="Q6955" s="31" t="n">
        <v>0</v>
      </c>
      <c r="R6955" s="31" t="n"/>
      <c r="S6955" s="32" t="n"/>
      <c r="T6955" s="32" t="n"/>
      <c r="V6955" t="inlineStr">
        <is>
          <t>031p9</t>
        </is>
      </c>
      <c r="W6955" t="n">
        <v>4209</v>
      </c>
      <c r="X6955" t="n">
        <v>6069</v>
      </c>
      <c r="Z6955" t="inlineStr">
        <is>
          <t>Peter Cehlarik (BOS LW)</t>
        </is>
      </c>
    </row>
    <row r="6956">
      <c r="A6956" t="inlineStr">
        <is>
          <t>Peter Ceresnak</t>
        </is>
      </c>
      <c r="B6956" t="inlineStr">
        <is>
          <t>(N/A)</t>
        </is>
      </c>
      <c r="C6956" t="inlineStr">
        <is>
          <t>D</t>
        </is>
      </c>
      <c r="D6956" t="inlineStr">
        <is>
          <t>D</t>
        </is>
      </c>
      <c r="E6956" t="n">
        <v>33</v>
      </c>
      <c r="F6956" t="inlineStr">
        <is>
          <t>FA</t>
        </is>
      </c>
      <c r="G6956" t="inlineStr">
        <is>
          <t>FA</t>
        </is>
      </c>
      <c r="H6956" s="30" t="n">
        <v>1</v>
      </c>
      <c r="I6956" s="31" t="n">
        <v>0</v>
      </c>
      <c r="J6956" s="31" t="n"/>
      <c r="K6956" s="31" t="n">
        <v>0</v>
      </c>
      <c r="L6956" s="32" t="n"/>
      <c r="M6956" s="31" t="n">
        <v>0</v>
      </c>
      <c r="N6956" s="31" t="n">
        <v>0</v>
      </c>
      <c r="O6956" s="31" t="n"/>
      <c r="P6956" s="31" t="n"/>
      <c r="Q6956" s="31" t="n">
        <v>0</v>
      </c>
      <c r="R6956" s="31" t="n"/>
      <c r="S6956" s="32" t="n"/>
      <c r="T6956" s="32" t="n"/>
      <c r="V6956" t="inlineStr">
        <is>
          <t>02fsl</t>
        </is>
      </c>
      <c r="W6956" t="n">
        <v>7536</v>
      </c>
      <c r="X6956" t="n">
        <v>5537</v>
      </c>
      <c r="Z6956" t="inlineStr">
        <is>
          <t>Peter Ceresnak ((N/A) D)</t>
        </is>
      </c>
    </row>
    <row r="6957">
      <c r="A6957" t="inlineStr">
        <is>
          <t>Peter Delmas</t>
        </is>
      </c>
      <c r="B6957" t="inlineStr">
        <is>
          <t>(N/A)</t>
        </is>
      </c>
      <c r="C6957" t="inlineStr">
        <is>
          <t>G</t>
        </is>
      </c>
      <c r="D6957" t="inlineStr">
        <is>
          <t>G</t>
        </is>
      </c>
      <c r="E6957" t="n">
        <v>36</v>
      </c>
      <c r="F6957" t="inlineStr">
        <is>
          <t>FA</t>
        </is>
      </c>
      <c r="G6957" t="inlineStr">
        <is>
          <t>FA</t>
        </is>
      </c>
      <c r="H6957" s="30" t="n">
        <v>1</v>
      </c>
      <c r="I6957" s="31" t="n">
        <v>0</v>
      </c>
      <c r="J6957" s="31" t="n"/>
      <c r="K6957" s="31" t="n">
        <v>0</v>
      </c>
      <c r="L6957" s="32" t="n"/>
      <c r="M6957" s="31" t="n">
        <v>0</v>
      </c>
      <c r="N6957" s="31" t="n">
        <v>0</v>
      </c>
      <c r="O6957" s="31" t="n"/>
      <c r="P6957" s="31" t="n"/>
      <c r="Q6957" s="31" t="n">
        <v>0</v>
      </c>
      <c r="R6957" s="31" t="n"/>
      <c r="S6957" s="32" t="n"/>
      <c r="T6957" s="32" t="n"/>
      <c r="V6957" t="inlineStr">
        <is>
          <t>01nin</t>
        </is>
      </c>
      <c r="W6957" t="n">
        <v>3065</v>
      </c>
      <c r="X6957" t="n">
        <v>5225</v>
      </c>
      <c r="Z6957" t="inlineStr">
        <is>
          <t>Peter Delmas ((N/A) G)</t>
        </is>
      </c>
    </row>
    <row r="6958">
      <c r="A6958" t="inlineStr">
        <is>
          <t>Peter Diliberatore</t>
        </is>
      </c>
      <c r="B6958" t="inlineStr">
        <is>
          <t>UTA</t>
        </is>
      </c>
      <c r="C6958" t="inlineStr">
        <is>
          <t>D</t>
        </is>
      </c>
      <c r="D6958" t="inlineStr">
        <is>
          <t>D</t>
        </is>
      </c>
      <c r="E6958" t="n">
        <v>26</v>
      </c>
      <c r="F6958" t="inlineStr">
        <is>
          <t>FA</t>
        </is>
      </c>
      <c r="G6958" t="inlineStr">
        <is>
          <t>FA</t>
        </is>
      </c>
      <c r="H6958" s="30" t="n">
        <v>1</v>
      </c>
      <c r="I6958" s="31" t="n">
        <v>0</v>
      </c>
      <c r="J6958" s="31" t="n"/>
      <c r="K6958" s="31" t="n">
        <v>0</v>
      </c>
      <c r="L6958" s="32" t="n"/>
      <c r="M6958" s="31" t="n">
        <v>0</v>
      </c>
      <c r="N6958" s="31" t="n">
        <v>0</v>
      </c>
      <c r="O6958" s="31" t="n"/>
      <c r="P6958" s="31" t="n"/>
      <c r="Q6958" s="31" t="n">
        <v>0</v>
      </c>
      <c r="R6958" s="31" t="n"/>
      <c r="S6958" s="32" t="n"/>
      <c r="T6958" s="32" t="n"/>
      <c r="V6958" t="inlineStr">
        <is>
          <t>04r0w</t>
        </is>
      </c>
      <c r="W6958" t="n">
        <v>6401</v>
      </c>
      <c r="Y6958" t="inlineStr">
        <is>
          <t>45650aa2-f9ca-4758-9435-8cfef47cc8bc</t>
        </is>
      </c>
      <c r="Z6958" t="inlineStr">
        <is>
          <t>Peter Diliberatore (UTA D)</t>
        </is>
      </c>
    </row>
    <row r="6959">
      <c r="A6959" t="inlineStr">
        <is>
          <t>Peter Harrold</t>
        </is>
      </c>
      <c r="B6959" t="inlineStr">
        <is>
          <t>(N/A)</t>
        </is>
      </c>
      <c r="C6959" t="inlineStr">
        <is>
          <t>D</t>
        </is>
      </c>
      <c r="D6959" t="inlineStr">
        <is>
          <t>D</t>
        </is>
      </c>
      <c r="E6959" t="n">
        <v>43</v>
      </c>
      <c r="F6959" t="inlineStr">
        <is>
          <t>FA</t>
        </is>
      </c>
      <c r="G6959" t="inlineStr">
        <is>
          <t>FA</t>
        </is>
      </c>
      <c r="H6959" s="30" t="n">
        <v>1</v>
      </c>
      <c r="I6959" s="31" t="n">
        <v>0</v>
      </c>
      <c r="J6959" s="31" t="n"/>
      <c r="K6959" s="31" t="n">
        <v>0</v>
      </c>
      <c r="L6959" s="32" t="n"/>
      <c r="M6959" s="31" t="n">
        <v>0</v>
      </c>
      <c r="N6959" s="31" t="n">
        <v>0</v>
      </c>
      <c r="O6959" s="31" t="n"/>
      <c r="P6959" s="31" t="n"/>
      <c r="Q6959" s="31" t="n">
        <v>0</v>
      </c>
      <c r="R6959" s="31" t="n"/>
      <c r="S6959" s="32" t="n"/>
      <c r="T6959" s="32" t="n"/>
      <c r="V6959" t="inlineStr">
        <is>
          <t>003t0</t>
        </is>
      </c>
      <c r="W6959" t="n">
        <v>2704</v>
      </c>
      <c r="X6959" t="n">
        <v>3874</v>
      </c>
      <c r="Z6959" t="inlineStr">
        <is>
          <t>Peter Harrold ((N/A) D)</t>
        </is>
      </c>
    </row>
    <row r="6960">
      <c r="A6960" t="inlineStr">
        <is>
          <t>Peter Holland</t>
        </is>
      </c>
      <c r="B6960" t="inlineStr">
        <is>
          <t>COL</t>
        </is>
      </c>
      <c r="C6960" t="inlineStr">
        <is>
          <t>C</t>
        </is>
      </c>
      <c r="D6960" t="inlineStr">
        <is>
          <t>F</t>
        </is>
      </c>
      <c r="E6960" t="n">
        <v>35</v>
      </c>
      <c r="F6960" t="inlineStr">
        <is>
          <t>FA</t>
        </is>
      </c>
      <c r="G6960" t="inlineStr">
        <is>
          <t>FA</t>
        </is>
      </c>
      <c r="H6960" s="30" t="n">
        <v>1</v>
      </c>
      <c r="I6960" s="31" t="n">
        <v>0</v>
      </c>
      <c r="J6960" s="31" t="n"/>
      <c r="K6960" s="31" t="n">
        <v>0</v>
      </c>
      <c r="L6960" s="32" t="n"/>
      <c r="M6960" s="31" t="n">
        <v>0</v>
      </c>
      <c r="N6960" s="31" t="n">
        <v>0</v>
      </c>
      <c r="O6960" s="31" t="n"/>
      <c r="P6960" s="31" t="n"/>
      <c r="Q6960" s="31" t="n">
        <v>0</v>
      </c>
      <c r="R6960" s="31" t="n"/>
      <c r="S6960" s="32" t="n"/>
      <c r="T6960" s="32" t="n"/>
      <c r="V6960" t="inlineStr">
        <is>
          <t>01f3m</t>
        </is>
      </c>
      <c r="W6960" t="n">
        <v>3265</v>
      </c>
      <c r="X6960" t="n">
        <v>4695</v>
      </c>
      <c r="Y6960" t="inlineStr">
        <is>
          <t>73c88de1-6454-4439-8203-6dde356a782f</t>
        </is>
      </c>
      <c r="Z6960" t="inlineStr">
        <is>
          <t>Peter Holland (COL C)</t>
        </is>
      </c>
    </row>
    <row r="6961">
      <c r="A6961" t="inlineStr">
        <is>
          <t>Peter LeBlanc</t>
        </is>
      </c>
      <c r="B6961" t="inlineStr">
        <is>
          <t>(N/A)</t>
        </is>
      </c>
      <c r="C6961" t="inlineStr">
        <is>
          <t>C</t>
        </is>
      </c>
      <c r="D6961" t="inlineStr">
        <is>
          <t>F</t>
        </is>
      </c>
      <c r="E6961" t="n">
        <v>38</v>
      </c>
      <c r="F6961" t="inlineStr">
        <is>
          <t>FA</t>
        </is>
      </c>
      <c r="G6961" t="inlineStr">
        <is>
          <t>FA</t>
        </is>
      </c>
      <c r="H6961" s="30" t="n">
        <v>1</v>
      </c>
      <c r="I6961" s="31" t="n">
        <v>0</v>
      </c>
      <c r="J6961" s="31" t="n"/>
      <c r="K6961" s="31" t="n">
        <v>0</v>
      </c>
      <c r="L6961" s="32" t="n"/>
      <c r="M6961" s="31" t="n">
        <v>0</v>
      </c>
      <c r="N6961" s="31" t="n">
        <v>0</v>
      </c>
      <c r="O6961" s="31" t="n"/>
      <c r="P6961" s="31" t="n"/>
      <c r="Q6961" s="31" t="n">
        <v>0</v>
      </c>
      <c r="R6961" s="31" t="n"/>
      <c r="S6961" s="32" t="n"/>
      <c r="T6961" s="32" t="n"/>
      <c r="V6961" t="inlineStr">
        <is>
          <t>02fsu</t>
        </is>
      </c>
      <c r="W6961" t="n">
        <v>3889</v>
      </c>
      <c r="X6961" t="n">
        <v>5603</v>
      </c>
      <c r="Z6961" t="inlineStr">
        <is>
          <t>Peter LeBlanc ((N/A) C)</t>
        </is>
      </c>
    </row>
    <row r="6962">
      <c r="A6962" t="inlineStr">
        <is>
          <t>Peter MacArthur</t>
        </is>
      </c>
      <c r="B6962" t="inlineStr">
        <is>
          <t>UTA</t>
        </is>
      </c>
      <c r="C6962" t="inlineStr">
        <is>
          <t>LW</t>
        </is>
      </c>
      <c r="D6962" t="inlineStr">
        <is>
          <t>F</t>
        </is>
      </c>
      <c r="E6962" t="n">
        <v>41</v>
      </c>
      <c r="F6962" t="inlineStr">
        <is>
          <t>FA</t>
        </is>
      </c>
      <c r="G6962" t="inlineStr">
        <is>
          <t>FA</t>
        </is>
      </c>
      <c r="H6962" s="30" t="n">
        <v>1</v>
      </c>
      <c r="I6962" s="31" t="n">
        <v>0</v>
      </c>
      <c r="J6962" s="31" t="n"/>
      <c r="K6962" s="31" t="n">
        <v>0</v>
      </c>
      <c r="L6962" s="32" t="n"/>
      <c r="M6962" s="31" t="n">
        <v>0</v>
      </c>
      <c r="N6962" s="31" t="n">
        <v>0</v>
      </c>
      <c r="O6962" s="31" t="n"/>
      <c r="P6962" s="31" t="n"/>
      <c r="Q6962" s="31" t="n">
        <v>0</v>
      </c>
      <c r="R6962" s="31" t="n"/>
      <c r="S6962" s="32" t="n"/>
      <c r="T6962" s="32" t="n"/>
      <c r="V6962" t="inlineStr">
        <is>
          <t>01fhc</t>
        </is>
      </c>
      <c r="W6962" t="n">
        <v>3357</v>
      </c>
      <c r="X6962" t="n">
        <v>4723</v>
      </c>
      <c r="Z6962" t="inlineStr">
        <is>
          <t>Peter MacArthur (UTA LW)</t>
        </is>
      </c>
    </row>
    <row r="6963">
      <c r="A6963" t="inlineStr">
        <is>
          <t>Peter Mueller</t>
        </is>
      </c>
      <c r="B6963" t="inlineStr">
        <is>
          <t>(N/A)</t>
        </is>
      </c>
      <c r="C6963" t="inlineStr">
        <is>
          <t>C</t>
        </is>
      </c>
      <c r="D6963" t="inlineStr">
        <is>
          <t>F</t>
        </is>
      </c>
      <c r="E6963" t="n">
        <v>38</v>
      </c>
      <c r="F6963" t="inlineStr">
        <is>
          <t>FA</t>
        </is>
      </c>
      <c r="G6963" t="inlineStr">
        <is>
          <t>FA</t>
        </is>
      </c>
      <c r="H6963" s="30" t="n">
        <v>1</v>
      </c>
      <c r="I6963" s="31" t="n">
        <v>0</v>
      </c>
      <c r="J6963" s="31" t="n"/>
      <c r="K6963" s="31" t="n">
        <v>0</v>
      </c>
      <c r="L6963" s="32" t="n"/>
      <c r="M6963" s="31" t="n">
        <v>0</v>
      </c>
      <c r="N6963" s="31" t="n">
        <v>0</v>
      </c>
      <c r="O6963" s="31" t="n"/>
      <c r="P6963" s="31" t="n"/>
      <c r="Q6963" s="31" t="n">
        <v>0</v>
      </c>
      <c r="R6963" s="31" t="n"/>
      <c r="S6963" s="32" t="n"/>
      <c r="T6963" s="32" t="n"/>
      <c r="V6963" t="inlineStr">
        <is>
          <t>0044e</t>
        </is>
      </c>
      <c r="W6963" t="n">
        <v>2559</v>
      </c>
      <c r="X6963" t="n">
        <v>3989</v>
      </c>
      <c r="Z6963" t="inlineStr">
        <is>
          <t>Peter Mueller ((N/A) C)</t>
        </is>
      </c>
    </row>
    <row r="6964">
      <c r="A6964" t="inlineStr">
        <is>
          <t>Peter Olvecky</t>
        </is>
      </c>
      <c r="B6964" t="inlineStr">
        <is>
          <t>(N/A)</t>
        </is>
      </c>
      <c r="C6964" t="inlineStr">
        <is>
          <t>LW</t>
        </is>
      </c>
      <c r="D6964" t="inlineStr">
        <is>
          <t>F</t>
        </is>
      </c>
      <c r="E6964" t="n">
        <v>40</v>
      </c>
      <c r="F6964" t="inlineStr">
        <is>
          <t>FA</t>
        </is>
      </c>
      <c r="G6964" t="inlineStr">
        <is>
          <t>FA</t>
        </is>
      </c>
      <c r="H6964" s="30" t="n">
        <v>1</v>
      </c>
      <c r="I6964" s="31" t="n">
        <v>0</v>
      </c>
      <c r="J6964" s="31" t="n"/>
      <c r="K6964" s="31" t="n">
        <v>0</v>
      </c>
      <c r="L6964" s="32" t="n"/>
      <c r="M6964" s="31" t="n">
        <v>0</v>
      </c>
      <c r="N6964" s="31" t="n">
        <v>0</v>
      </c>
      <c r="O6964" s="31" t="n"/>
      <c r="P6964" s="31" t="n"/>
      <c r="Q6964" s="31" t="n">
        <v>0</v>
      </c>
      <c r="R6964" s="31" t="n"/>
      <c r="S6964" s="32" t="n"/>
      <c r="T6964" s="32" t="n"/>
      <c r="V6964" t="inlineStr">
        <is>
          <t>004ob</t>
        </is>
      </c>
      <c r="W6964" t="n">
        <v>2386</v>
      </c>
      <c r="X6964" t="n">
        <v>3769</v>
      </c>
      <c r="Z6964" t="inlineStr">
        <is>
          <t>Peter Olvecky ((N/A) LW)</t>
        </is>
      </c>
    </row>
    <row r="6965">
      <c r="A6965" t="inlineStr">
        <is>
          <t>Peter Quenneville</t>
        </is>
      </c>
      <c r="B6965" t="inlineStr">
        <is>
          <t>CBJ</t>
        </is>
      </c>
      <c r="C6965" t="inlineStr">
        <is>
          <t>C</t>
        </is>
      </c>
      <c r="D6965" t="inlineStr">
        <is>
          <t>F</t>
        </is>
      </c>
      <c r="E6965" t="n">
        <v>32</v>
      </c>
      <c r="F6965" t="inlineStr">
        <is>
          <t>FA</t>
        </is>
      </c>
      <c r="G6965" t="inlineStr">
        <is>
          <t>FA</t>
        </is>
      </c>
      <c r="H6965" s="30" t="n">
        <v>1</v>
      </c>
      <c r="I6965" s="31" t="n">
        <v>0</v>
      </c>
      <c r="J6965" s="31" t="n"/>
      <c r="K6965" s="31" t="n">
        <v>0</v>
      </c>
      <c r="L6965" s="32" t="n"/>
      <c r="M6965" s="31" t="n">
        <v>0</v>
      </c>
      <c r="N6965" s="31" t="n">
        <v>0</v>
      </c>
      <c r="O6965" s="31" t="n"/>
      <c r="P6965" s="31" t="n"/>
      <c r="Q6965" s="31" t="n">
        <v>0</v>
      </c>
      <c r="R6965" s="31" t="n"/>
      <c r="S6965" s="32" t="n"/>
      <c r="T6965" s="32" t="n"/>
      <c r="V6965" t="inlineStr">
        <is>
          <t>031uv</t>
        </is>
      </c>
      <c r="X6965" t="n">
        <v>6173</v>
      </c>
      <c r="Z6965" t="inlineStr">
        <is>
          <t>Peter Quenneville (CBJ C)</t>
        </is>
      </c>
    </row>
    <row r="6966">
      <c r="A6966" t="inlineStr">
        <is>
          <t>Peter Regin</t>
        </is>
      </c>
      <c r="B6966" t="inlineStr">
        <is>
          <t>(N/A)</t>
        </is>
      </c>
      <c r="C6966" t="inlineStr">
        <is>
          <t>C</t>
        </is>
      </c>
      <c r="D6966" t="inlineStr">
        <is>
          <t>F</t>
        </is>
      </c>
      <c r="E6966" t="n">
        <v>40</v>
      </c>
      <c r="F6966" t="inlineStr">
        <is>
          <t>FA</t>
        </is>
      </c>
      <c r="G6966" t="inlineStr">
        <is>
          <t>FA</t>
        </is>
      </c>
      <c r="H6966" s="30" t="n">
        <v>1</v>
      </c>
      <c r="I6966" s="31" t="n">
        <v>0</v>
      </c>
      <c r="J6966" s="31" t="n"/>
      <c r="K6966" s="31" t="n">
        <v>0</v>
      </c>
      <c r="L6966" s="32" t="n"/>
      <c r="M6966" s="31" t="n">
        <v>0</v>
      </c>
      <c r="N6966" s="31" t="n">
        <v>0</v>
      </c>
      <c r="O6966" s="31" t="n"/>
      <c r="P6966" s="31" t="n"/>
      <c r="Q6966" s="31" t="n">
        <v>0</v>
      </c>
      <c r="R6966" s="31" t="n"/>
      <c r="S6966" s="32" t="n"/>
      <c r="T6966" s="32" t="n"/>
      <c r="V6966" t="inlineStr">
        <is>
          <t>005j6</t>
        </is>
      </c>
      <c r="W6966" t="n">
        <v>2987</v>
      </c>
      <c r="X6966" t="n">
        <v>4462</v>
      </c>
      <c r="Z6966" t="inlineStr">
        <is>
          <t>Peter Regin ((N/A) C)</t>
        </is>
      </c>
    </row>
    <row r="6967">
      <c r="A6967" t="inlineStr">
        <is>
          <t>Peter Repcik</t>
        </is>
      </c>
      <c r="B6967" t="inlineStr">
        <is>
          <t>(N/A)</t>
        </is>
      </c>
      <c r="C6967" t="inlineStr">
        <is>
          <t>C</t>
        </is>
      </c>
      <c r="D6967" t="inlineStr">
        <is>
          <t>F</t>
        </is>
      </c>
      <c r="E6967" t="n">
        <v>22</v>
      </c>
      <c r="F6967" t="inlineStr">
        <is>
          <t>FA</t>
        </is>
      </c>
      <c r="G6967" t="inlineStr">
        <is>
          <t>FA</t>
        </is>
      </c>
      <c r="H6967" s="30" t="n">
        <v>1</v>
      </c>
      <c r="I6967" s="31" t="n">
        <v>0</v>
      </c>
      <c r="J6967" s="31" t="n"/>
      <c r="K6967" s="31" t="n">
        <v>0</v>
      </c>
      <c r="L6967" s="32" t="n"/>
      <c r="M6967" s="31" t="n">
        <v>0</v>
      </c>
      <c r="N6967" s="31" t="n">
        <v>0</v>
      </c>
      <c r="O6967" s="31" t="n"/>
      <c r="P6967" s="31" t="n"/>
      <c r="Q6967" s="31" t="n">
        <v>0</v>
      </c>
      <c r="R6967" s="31" t="n"/>
      <c r="S6967" s="32" t="n"/>
      <c r="T6967" s="32" t="n"/>
      <c r="V6967" t="inlineStr">
        <is>
          <t>06imn</t>
        </is>
      </c>
      <c r="Z6967" t="inlineStr">
        <is>
          <t>Peter Repcik ((N/A) C)</t>
        </is>
      </c>
    </row>
    <row r="6968">
      <c r="A6968" t="inlineStr">
        <is>
          <t>Peter Reynolds</t>
        </is>
      </c>
      <c r="B6968" t="inlineStr">
        <is>
          <t>(N/A)</t>
        </is>
      </c>
      <c r="C6968" t="inlineStr">
        <is>
          <t>C</t>
        </is>
      </c>
      <c r="D6968" t="inlineStr">
        <is>
          <t>F</t>
        </is>
      </c>
      <c r="E6968" t="n">
        <v>23</v>
      </c>
      <c r="F6968" t="inlineStr">
        <is>
          <t>FA</t>
        </is>
      </c>
      <c r="G6968" t="inlineStr">
        <is>
          <t>FA</t>
        </is>
      </c>
      <c r="H6968" s="30" t="n">
        <v>1</v>
      </c>
      <c r="I6968" s="31" t="n">
        <v>0</v>
      </c>
      <c r="J6968" s="31" t="n"/>
      <c r="K6968" s="31" t="n">
        <v>0</v>
      </c>
      <c r="L6968" s="32" t="n"/>
      <c r="M6968" s="31" t="n">
        <v>0</v>
      </c>
      <c r="N6968" s="31" t="n">
        <v>0</v>
      </c>
      <c r="O6968" s="31" t="n"/>
      <c r="P6968" s="31" t="n"/>
      <c r="Q6968" s="31" t="n">
        <v>0</v>
      </c>
      <c r="R6968" s="31" t="n"/>
      <c r="S6968" s="32" t="n"/>
      <c r="T6968" s="32" t="n"/>
      <c r="V6968" t="inlineStr">
        <is>
          <t>05u3w</t>
        </is>
      </c>
      <c r="Y6968" t="inlineStr">
        <is>
          <t>1c29b9dd-e85a-4c10-b969-32655341efcf</t>
        </is>
      </c>
      <c r="Z6968" t="inlineStr">
        <is>
          <t>Peter Reynolds ((N/A) C)</t>
        </is>
      </c>
    </row>
    <row r="6969">
      <c r="A6969" t="inlineStr">
        <is>
          <t>Peter Stratis</t>
        </is>
      </c>
      <c r="B6969" t="inlineStr">
        <is>
          <t>(N/A)</t>
        </is>
      </c>
      <c r="C6969" t="inlineStr">
        <is>
          <t>D</t>
        </is>
      </c>
      <c r="D6969" t="inlineStr">
        <is>
          <t>D</t>
        </is>
      </c>
      <c r="E6969" t="n">
        <v>26</v>
      </c>
      <c r="F6969" t="inlineStr">
        <is>
          <t>FA</t>
        </is>
      </c>
      <c r="G6969" t="inlineStr">
        <is>
          <t>FA</t>
        </is>
      </c>
      <c r="H6969" s="30" t="n">
        <v>1</v>
      </c>
      <c r="I6969" s="31" t="n">
        <v>0</v>
      </c>
      <c r="J6969" s="31" t="n"/>
      <c r="K6969" s="31" t="n">
        <v>0</v>
      </c>
      <c r="L6969" s="32" t="n"/>
      <c r="M6969" s="31" t="n">
        <v>0</v>
      </c>
      <c r="N6969" s="31" t="n">
        <v>0</v>
      </c>
      <c r="O6969" s="31" t="n"/>
      <c r="P6969" s="31" t="n"/>
      <c r="Q6969" s="31" t="n">
        <v>0</v>
      </c>
      <c r="R6969" s="31" t="n"/>
      <c r="S6969" s="32" t="n"/>
      <c r="T6969" s="32" t="n"/>
      <c r="V6969" t="inlineStr">
        <is>
          <t>059wl</t>
        </is>
      </c>
      <c r="Z6969" t="inlineStr">
        <is>
          <t>Peter Stratis ((N/A) D)</t>
        </is>
      </c>
    </row>
    <row r="6970">
      <c r="A6970" t="inlineStr">
        <is>
          <t>Peter Thome</t>
        </is>
      </c>
      <c r="B6970" t="inlineStr">
        <is>
          <t>CBJ</t>
        </is>
      </c>
      <c r="C6970" t="inlineStr">
        <is>
          <t>G</t>
        </is>
      </c>
      <c r="D6970" t="inlineStr">
        <is>
          <t>G</t>
        </is>
      </c>
      <c r="E6970" t="n">
        <v>29</v>
      </c>
      <c r="F6970" t="inlineStr">
        <is>
          <t>FA</t>
        </is>
      </c>
      <c r="G6970" t="inlineStr">
        <is>
          <t>FA</t>
        </is>
      </c>
      <c r="H6970" s="30" t="n">
        <v>1</v>
      </c>
      <c r="I6970" s="31" t="n">
        <v>0</v>
      </c>
      <c r="J6970" s="31" t="n"/>
      <c r="K6970" s="31" t="n">
        <v>0</v>
      </c>
      <c r="L6970" s="32" t="n"/>
      <c r="M6970" s="31" t="n">
        <v>0</v>
      </c>
      <c r="N6970" s="31" t="n">
        <v>0</v>
      </c>
      <c r="O6970" s="31" t="n"/>
      <c r="P6970" s="31" t="n"/>
      <c r="Q6970" s="31" t="n">
        <v>0</v>
      </c>
      <c r="R6970" s="31" t="n"/>
      <c r="S6970" s="32" t="n"/>
      <c r="T6970" s="32" t="n"/>
      <c r="V6970" t="inlineStr">
        <is>
          <t>042y7</t>
        </is>
      </c>
      <c r="X6970" t="n">
        <v>7260</v>
      </c>
      <c r="Y6970" t="inlineStr">
        <is>
          <t>9c01ceec-12d1-4c50-a481-647ec10059cf</t>
        </is>
      </c>
      <c r="Z6970" t="inlineStr">
        <is>
          <t>Peter Thome (CBJ G)</t>
        </is>
      </c>
    </row>
    <row r="6971">
      <c r="A6971" t="inlineStr">
        <is>
          <t>Peter Tischke</t>
        </is>
      </c>
      <c r="B6971" t="inlineStr">
        <is>
          <t>BUF</t>
        </is>
      </c>
      <c r="C6971" t="inlineStr">
        <is>
          <t>D</t>
        </is>
      </c>
      <c r="D6971" t="inlineStr">
        <is>
          <t>D</t>
        </is>
      </c>
      <c r="E6971" t="n">
        <v>30</v>
      </c>
      <c r="F6971" t="inlineStr">
        <is>
          <t>FA</t>
        </is>
      </c>
      <c r="G6971" t="inlineStr">
        <is>
          <t>FA</t>
        </is>
      </c>
      <c r="H6971" s="30" t="n">
        <v>1</v>
      </c>
      <c r="I6971" s="31" t="n">
        <v>0</v>
      </c>
      <c r="J6971" s="31" t="n"/>
      <c r="K6971" s="31" t="n">
        <v>0</v>
      </c>
      <c r="L6971" s="32" t="n"/>
      <c r="M6971" s="31" t="n">
        <v>0</v>
      </c>
      <c r="N6971" s="31" t="n">
        <v>0</v>
      </c>
      <c r="O6971" s="31" t="n"/>
      <c r="P6971" s="31" t="n"/>
      <c r="Q6971" s="31" t="n">
        <v>0</v>
      </c>
      <c r="R6971" s="31" t="n"/>
      <c r="S6971" s="32" t="n"/>
      <c r="T6971" s="32" t="n"/>
      <c r="V6971" t="inlineStr">
        <is>
          <t>0598d</t>
        </is>
      </c>
      <c r="X6971" t="n">
        <v>8538</v>
      </c>
      <c r="Y6971" t="inlineStr">
        <is>
          <t>0ee3b981-ec50-49b3-bb23-b699977e2f31</t>
        </is>
      </c>
      <c r="Z6971" t="inlineStr">
        <is>
          <t>Peter Tischke (BUF D)</t>
        </is>
      </c>
    </row>
    <row r="6972">
      <c r="A6972" t="inlineStr">
        <is>
          <t>Peter Trainor</t>
        </is>
      </c>
      <c r="B6972" t="inlineStr">
        <is>
          <t>BUF</t>
        </is>
      </c>
      <c r="C6972" t="inlineStr">
        <is>
          <t>LW</t>
        </is>
      </c>
      <c r="D6972" t="inlineStr">
        <is>
          <t>F</t>
        </is>
      </c>
      <c r="E6972" t="n">
        <v>33</v>
      </c>
      <c r="F6972" t="inlineStr">
        <is>
          <t>FA</t>
        </is>
      </c>
      <c r="G6972" t="inlineStr">
        <is>
          <t>FA</t>
        </is>
      </c>
      <c r="H6972" s="30" t="n">
        <v>1</v>
      </c>
      <c r="I6972" s="31" t="n">
        <v>0</v>
      </c>
      <c r="J6972" s="31" t="n"/>
      <c r="K6972" s="31" t="n">
        <v>0</v>
      </c>
      <c r="L6972" s="32" t="n"/>
      <c r="M6972" s="31" t="n">
        <v>0</v>
      </c>
      <c r="N6972" s="31" t="n">
        <v>0</v>
      </c>
      <c r="O6972" s="31" t="n"/>
      <c r="P6972" s="31" t="n"/>
      <c r="Q6972" s="31" t="n">
        <v>0</v>
      </c>
      <c r="R6972" s="31" t="n"/>
      <c r="S6972" s="32" t="n"/>
      <c r="T6972" s="32" t="n"/>
      <c r="V6972" t="inlineStr">
        <is>
          <t>0322x</t>
        </is>
      </c>
      <c r="X6972" t="n">
        <v>6258</v>
      </c>
      <c r="Z6972" t="inlineStr">
        <is>
          <t>Peter Trainor (BUF LW)</t>
        </is>
      </c>
    </row>
    <row r="6973">
      <c r="A6973" t="inlineStr">
        <is>
          <t>Peter Zhong</t>
        </is>
      </c>
      <c r="B6973" t="inlineStr">
        <is>
          <t>(N/A)</t>
        </is>
      </c>
      <c r="C6973" t="inlineStr">
        <is>
          <t>LW</t>
        </is>
      </c>
      <c r="D6973" t="inlineStr">
        <is>
          <t>F</t>
        </is>
      </c>
      <c r="E6973" t="n">
        <v>28</v>
      </c>
      <c r="F6973" t="inlineStr">
        <is>
          <t>FA</t>
        </is>
      </c>
      <c r="G6973" t="inlineStr">
        <is>
          <t>FA</t>
        </is>
      </c>
      <c r="H6973" s="30" t="n">
        <v>1</v>
      </c>
      <c r="I6973" s="31" t="n">
        <v>0</v>
      </c>
      <c r="J6973" s="31" t="n"/>
      <c r="K6973" s="31" t="n">
        <v>0</v>
      </c>
      <c r="L6973" s="32" t="n"/>
      <c r="M6973" s="31" t="n">
        <v>0</v>
      </c>
      <c r="N6973" s="31" t="n">
        <v>0</v>
      </c>
      <c r="O6973" s="31" t="n"/>
      <c r="P6973" s="31" t="n"/>
      <c r="Q6973" s="31" t="n">
        <v>0</v>
      </c>
      <c r="R6973" s="31" t="n"/>
      <c r="S6973" s="32" t="n"/>
      <c r="T6973" s="32" t="n"/>
      <c r="V6973" t="inlineStr">
        <is>
          <t>05yk5</t>
        </is>
      </c>
      <c r="Z6973" t="inlineStr">
        <is>
          <t>Peter Zhong ((N/A) LW)</t>
        </is>
      </c>
    </row>
    <row r="6974">
      <c r="A6974" t="inlineStr">
        <is>
          <t>Peteris Bulans</t>
        </is>
      </c>
      <c r="B6974" t="inlineStr">
        <is>
          <t>VGK</t>
        </is>
      </c>
      <c r="C6974" t="inlineStr">
        <is>
          <t>D</t>
        </is>
      </c>
      <c r="D6974" t="inlineStr">
        <is>
          <t>D</t>
        </is>
      </c>
      <c r="E6974" t="n">
        <v>21</v>
      </c>
      <c r="F6974" t="inlineStr">
        <is>
          <t>FA</t>
        </is>
      </c>
      <c r="G6974" t="inlineStr">
        <is>
          <t>FA</t>
        </is>
      </c>
      <c r="H6974" s="30" t="n">
        <v>1</v>
      </c>
      <c r="I6974" s="31" t="n">
        <v>0</v>
      </c>
      <c r="J6974" s="31" t="n"/>
      <c r="K6974" s="31" t="n">
        <v>0</v>
      </c>
      <c r="L6974" s="32" t="n"/>
      <c r="M6974" s="31" t="n">
        <v>0</v>
      </c>
      <c r="N6974" s="31" t="n">
        <v>0</v>
      </c>
      <c r="O6974" s="31" t="n"/>
      <c r="P6974" s="31" t="n"/>
      <c r="Q6974" s="31" t="n">
        <v>0</v>
      </c>
      <c r="R6974" s="31" t="n"/>
      <c r="S6974" s="32" t="n"/>
      <c r="T6974" s="32" t="n"/>
      <c r="V6974" t="inlineStr">
        <is>
          <t>06axa</t>
        </is>
      </c>
      <c r="Y6974" t="inlineStr">
        <is>
          <t>3165cdfe-510b-406d-9500-4a89f0c3676c</t>
        </is>
      </c>
      <c r="Z6974" t="inlineStr">
        <is>
          <t>Peteris Bulans (VGK D)</t>
        </is>
      </c>
    </row>
    <row r="6975">
      <c r="A6975" t="inlineStr">
        <is>
          <t>Petr Cajka</t>
        </is>
      </c>
      <c r="B6975" t="inlineStr">
        <is>
          <t>(N/A)</t>
        </is>
      </c>
      <c r="C6975" t="inlineStr">
        <is>
          <t>C</t>
        </is>
      </c>
      <c r="D6975" t="inlineStr">
        <is>
          <t>F</t>
        </is>
      </c>
      <c r="E6975" t="n">
        <v>25</v>
      </c>
      <c r="F6975" t="inlineStr">
        <is>
          <t>FA</t>
        </is>
      </c>
      <c r="G6975" t="inlineStr">
        <is>
          <t>FA</t>
        </is>
      </c>
      <c r="H6975" s="30" t="n">
        <v>1</v>
      </c>
      <c r="I6975" s="31" t="n">
        <v>0</v>
      </c>
      <c r="J6975" s="31" t="n"/>
      <c r="K6975" s="31" t="n">
        <v>0</v>
      </c>
      <c r="L6975" s="32" t="n"/>
      <c r="M6975" s="31" t="n">
        <v>0</v>
      </c>
      <c r="N6975" s="31" t="n">
        <v>0</v>
      </c>
      <c r="O6975" s="31" t="n"/>
      <c r="P6975" s="31" t="n"/>
      <c r="Q6975" s="31" t="n">
        <v>0</v>
      </c>
      <c r="R6975" s="31" t="n"/>
      <c r="S6975" s="32" t="n"/>
      <c r="T6975" s="32" t="n"/>
      <c r="V6975" t="inlineStr">
        <is>
          <t>05o6f</t>
        </is>
      </c>
      <c r="Z6975" t="inlineStr">
        <is>
          <t>Petr Cajka ((N/A) C)</t>
        </is>
      </c>
    </row>
    <row r="6976">
      <c r="A6976" t="inlineStr">
        <is>
          <t>Petr Hauser</t>
        </is>
      </c>
      <c r="B6976" t="inlineStr">
        <is>
          <t>EDM</t>
        </is>
      </c>
      <c r="C6976" t="inlineStr">
        <is>
          <t>LW</t>
        </is>
      </c>
      <c r="D6976" t="inlineStr">
        <is>
          <t>F</t>
        </is>
      </c>
      <c r="E6976" t="n">
        <v>22</v>
      </c>
      <c r="F6976" t="inlineStr">
        <is>
          <t>FA</t>
        </is>
      </c>
      <c r="G6976" t="inlineStr">
        <is>
          <t>FA</t>
        </is>
      </c>
      <c r="H6976" s="30" t="n">
        <v>1</v>
      </c>
      <c r="I6976" s="31" t="n">
        <v>0</v>
      </c>
      <c r="J6976" s="31" t="n"/>
      <c r="K6976" s="31" t="n">
        <v>0</v>
      </c>
      <c r="L6976" s="32" t="n"/>
      <c r="M6976" s="31" t="n">
        <v>0</v>
      </c>
      <c r="N6976" s="31" t="n">
        <v>0</v>
      </c>
      <c r="O6976" s="31" t="n"/>
      <c r="P6976" s="31" t="n"/>
      <c r="Q6976" s="31" t="n">
        <v>0</v>
      </c>
      <c r="R6976" s="31" t="n"/>
      <c r="S6976" s="32" t="n"/>
      <c r="T6976" s="32" t="n"/>
      <c r="V6976" t="inlineStr">
        <is>
          <t>061l0</t>
        </is>
      </c>
      <c r="W6976" t="n">
        <v>7300</v>
      </c>
      <c r="Y6976" t="inlineStr">
        <is>
          <t>aa10c1d0-0a83-4a62-a125-772288d83bf8</t>
        </is>
      </c>
      <c r="Z6976" t="inlineStr">
        <is>
          <t>Petr Hauser (EDM LW)</t>
        </is>
      </c>
    </row>
    <row r="6977">
      <c r="A6977" t="inlineStr">
        <is>
          <t>Petr Kalus</t>
        </is>
      </c>
      <c r="B6977" t="inlineStr">
        <is>
          <t>(N/A)</t>
        </is>
      </c>
      <c r="C6977" t="inlineStr">
        <is>
          <t>LW</t>
        </is>
      </c>
      <c r="D6977" t="inlineStr">
        <is>
          <t>F</t>
        </is>
      </c>
      <c r="E6977" t="n">
        <v>39</v>
      </c>
      <c r="F6977" t="inlineStr">
        <is>
          <t>FA</t>
        </is>
      </c>
      <c r="G6977" t="inlineStr">
        <is>
          <t>FA</t>
        </is>
      </c>
      <c r="H6977" s="30" t="n">
        <v>1</v>
      </c>
      <c r="I6977" s="31" t="n">
        <v>0</v>
      </c>
      <c r="J6977" s="31" t="n"/>
      <c r="K6977" s="31" t="n">
        <v>0</v>
      </c>
      <c r="L6977" s="32" t="n"/>
      <c r="M6977" s="31" t="n">
        <v>0</v>
      </c>
      <c r="N6977" s="31" t="n">
        <v>0</v>
      </c>
      <c r="O6977" s="31" t="n"/>
      <c r="P6977" s="31" t="n"/>
      <c r="Q6977" s="31" t="n">
        <v>0</v>
      </c>
      <c r="R6977" s="31" t="n"/>
      <c r="S6977" s="32" t="n"/>
      <c r="T6977" s="32" t="n"/>
      <c r="V6977" t="inlineStr">
        <is>
          <t>003ue</t>
        </is>
      </c>
      <c r="W6977" t="n">
        <v>2336</v>
      </c>
      <c r="X6977" t="n">
        <v>3828</v>
      </c>
      <c r="Z6977" t="inlineStr">
        <is>
          <t>Petr Kalus ((N/A) LW)</t>
        </is>
      </c>
    </row>
    <row r="6978">
      <c r="A6978" t="inlineStr">
        <is>
          <t>Petr Kanko</t>
        </is>
      </c>
      <c r="B6978" t="inlineStr">
        <is>
          <t>(N/A)</t>
        </is>
      </c>
      <c r="C6978" t="inlineStr">
        <is>
          <t>RW</t>
        </is>
      </c>
      <c r="D6978" t="inlineStr">
        <is>
          <t>F</t>
        </is>
      </c>
      <c r="E6978" t="n">
        <v>42</v>
      </c>
      <c r="F6978" t="inlineStr">
        <is>
          <t>FA</t>
        </is>
      </c>
      <c r="G6978" t="inlineStr">
        <is>
          <t>FA</t>
        </is>
      </c>
      <c r="H6978" s="30" t="n">
        <v>1</v>
      </c>
      <c r="I6978" s="31" t="n">
        <v>0</v>
      </c>
      <c r="J6978" s="31" t="n"/>
      <c r="K6978" s="31" t="n">
        <v>0</v>
      </c>
      <c r="L6978" s="32" t="n"/>
      <c r="M6978" s="31" t="n">
        <v>0</v>
      </c>
      <c r="N6978" s="31" t="n">
        <v>0</v>
      </c>
      <c r="O6978" s="31" t="n"/>
      <c r="P6978" s="31" t="n"/>
      <c r="Q6978" s="31" t="n">
        <v>0</v>
      </c>
      <c r="R6978" s="31" t="n"/>
      <c r="S6978" s="32" t="n"/>
      <c r="T6978" s="32" t="n"/>
      <c r="V6978" t="inlineStr">
        <is>
          <t>003t4</t>
        </is>
      </c>
      <c r="W6978" t="n">
        <v>1975</v>
      </c>
      <c r="X6978" t="n">
        <v>3190</v>
      </c>
      <c r="Z6978" t="inlineStr">
        <is>
          <t>Petr Kanko ((N/A) RW)</t>
        </is>
      </c>
    </row>
    <row r="6979">
      <c r="A6979" t="inlineStr">
        <is>
          <t>Petr Kvaca</t>
        </is>
      </c>
      <c r="B6979" t="inlineStr">
        <is>
          <t>(N/A)</t>
        </is>
      </c>
      <c r="C6979" t="inlineStr">
        <is>
          <t>G</t>
        </is>
      </c>
      <c r="D6979" t="inlineStr">
        <is>
          <t>G</t>
        </is>
      </c>
      <c r="E6979" t="n">
        <v>28</v>
      </c>
      <c r="F6979" t="inlineStr">
        <is>
          <t>FA</t>
        </is>
      </c>
      <c r="G6979" t="inlineStr">
        <is>
          <t>FA</t>
        </is>
      </c>
      <c r="H6979" s="30" t="n">
        <v>1</v>
      </c>
      <c r="I6979" s="31" t="n">
        <v>0</v>
      </c>
      <c r="J6979" s="31" t="n"/>
      <c r="K6979" s="31" t="n">
        <v>0</v>
      </c>
      <c r="L6979" s="32" t="n"/>
      <c r="M6979" s="31" t="n">
        <v>0</v>
      </c>
      <c r="N6979" s="31" t="n">
        <v>0</v>
      </c>
      <c r="O6979" s="31" t="n"/>
      <c r="P6979" s="31" t="n"/>
      <c r="Q6979" s="31" t="n">
        <v>0</v>
      </c>
      <c r="R6979" s="31" t="n"/>
      <c r="S6979" s="32" t="n"/>
      <c r="T6979" s="32" t="n"/>
      <c r="V6979" t="inlineStr">
        <is>
          <t>04f27</t>
        </is>
      </c>
      <c r="X6979" t="n">
        <v>7629</v>
      </c>
      <c r="Z6979" t="inlineStr">
        <is>
          <t>Petr Kvaca ((N/A) G)</t>
        </is>
      </c>
    </row>
    <row r="6980">
      <c r="A6980" t="inlineStr">
        <is>
          <t>Petr Moravec</t>
        </is>
      </c>
      <c r="B6980" t="inlineStr">
        <is>
          <t>(N/A)</t>
        </is>
      </c>
      <c r="C6980" t="inlineStr">
        <is>
          <t>LW</t>
        </is>
      </c>
      <c r="D6980" t="inlineStr">
        <is>
          <t>F</t>
        </is>
      </c>
      <c r="E6980" t="n">
        <v>23</v>
      </c>
      <c r="F6980" t="inlineStr">
        <is>
          <t>FA</t>
        </is>
      </c>
      <c r="G6980" t="inlineStr">
        <is>
          <t>FA</t>
        </is>
      </c>
      <c r="H6980" s="30" t="n">
        <v>1</v>
      </c>
      <c r="I6980" s="31" t="n">
        <v>0</v>
      </c>
      <c r="J6980" s="31" t="n"/>
      <c r="K6980" s="31" t="n">
        <v>0</v>
      </c>
      <c r="L6980" s="32" t="n"/>
      <c r="M6980" s="31" t="n">
        <v>0</v>
      </c>
      <c r="N6980" s="31" t="n">
        <v>0</v>
      </c>
      <c r="O6980" s="31" t="n"/>
      <c r="P6980" s="31" t="n"/>
      <c r="Q6980" s="31" t="n">
        <v>0</v>
      </c>
      <c r="R6980" s="31" t="n"/>
      <c r="S6980" s="32" t="n"/>
      <c r="T6980" s="32" t="n"/>
      <c r="V6980" t="inlineStr">
        <is>
          <t>05u35</t>
        </is>
      </c>
      <c r="Z6980" t="inlineStr">
        <is>
          <t>Petr Moravec ((N/A) LW)</t>
        </is>
      </c>
    </row>
    <row r="6981">
      <c r="A6981" t="inlineStr">
        <is>
          <t>Petr Placek</t>
        </is>
      </c>
      <c r="B6981" t="inlineStr">
        <is>
          <t>PHI</t>
        </is>
      </c>
      <c r="C6981" t="inlineStr">
        <is>
          <t>RW</t>
        </is>
      </c>
      <c r="D6981" t="inlineStr">
        <is>
          <t>F</t>
        </is>
      </c>
      <c r="E6981" t="n">
        <v>33</v>
      </c>
      <c r="F6981" t="inlineStr">
        <is>
          <t>FA</t>
        </is>
      </c>
      <c r="G6981" t="inlineStr">
        <is>
          <t>FA</t>
        </is>
      </c>
      <c r="H6981" s="30" t="n">
        <v>1</v>
      </c>
      <c r="I6981" s="31" t="n">
        <v>0</v>
      </c>
      <c r="J6981" s="31" t="n"/>
      <c r="K6981" s="31" t="n">
        <v>0</v>
      </c>
      <c r="L6981" s="32" t="n"/>
      <c r="M6981" s="31" t="n">
        <v>0</v>
      </c>
      <c r="N6981" s="31" t="n">
        <v>0</v>
      </c>
      <c r="O6981" s="31" t="n"/>
      <c r="P6981" s="31" t="n"/>
      <c r="Q6981" s="31" t="n">
        <v>0</v>
      </c>
      <c r="R6981" s="31" t="n"/>
      <c r="S6981" s="32" t="n"/>
      <c r="T6981" s="32" t="n"/>
      <c r="V6981" t="inlineStr">
        <is>
          <t>02fzw</t>
        </is>
      </c>
      <c r="Z6981" t="inlineStr">
        <is>
          <t>Petr Placek (PHI RW)</t>
        </is>
      </c>
    </row>
    <row r="6982">
      <c r="A6982" t="inlineStr">
        <is>
          <t>Petr Pohl</t>
        </is>
      </c>
      <c r="B6982" t="inlineStr">
        <is>
          <t>(N/A)</t>
        </is>
      </c>
      <c r="C6982" t="inlineStr">
        <is>
          <t>RW</t>
        </is>
      </c>
      <c r="D6982" t="inlineStr">
        <is>
          <t>F</t>
        </is>
      </c>
      <c r="E6982" t="n">
        <v>40</v>
      </c>
      <c r="F6982" t="inlineStr">
        <is>
          <t>FA</t>
        </is>
      </c>
      <c r="G6982" t="inlineStr">
        <is>
          <t>FA</t>
        </is>
      </c>
      <c r="H6982" s="30" t="n">
        <v>1</v>
      </c>
      <c r="I6982" s="31" t="n">
        <v>0</v>
      </c>
      <c r="J6982" s="31" t="n"/>
      <c r="K6982" s="31" t="n">
        <v>0</v>
      </c>
      <c r="L6982" s="32" t="n"/>
      <c r="M6982" s="31" t="n">
        <v>0</v>
      </c>
      <c r="N6982" s="31" t="n">
        <v>0</v>
      </c>
      <c r="O6982" s="31" t="n"/>
      <c r="P6982" s="31" t="n"/>
      <c r="Q6982" s="31" t="n">
        <v>0</v>
      </c>
      <c r="R6982" s="31" t="n"/>
      <c r="S6982" s="32" t="n"/>
      <c r="T6982" s="32" t="n"/>
      <c r="V6982" t="inlineStr">
        <is>
          <t>003n2</t>
        </is>
      </c>
      <c r="X6982" t="n">
        <v>3922</v>
      </c>
      <c r="Z6982" t="inlineStr">
        <is>
          <t>Petr Pohl ((N/A) RW)</t>
        </is>
      </c>
    </row>
    <row r="6983">
      <c r="A6983" t="inlineStr">
        <is>
          <t>Petr Sikora</t>
        </is>
      </c>
      <c r="B6983" t="inlineStr">
        <is>
          <t>WSH</t>
        </is>
      </c>
      <c r="C6983" t="inlineStr">
        <is>
          <t>C</t>
        </is>
      </c>
      <c r="D6983" t="inlineStr">
        <is>
          <t>F</t>
        </is>
      </c>
      <c r="E6983" t="n">
        <v>20</v>
      </c>
      <c r="F6983" t="inlineStr">
        <is>
          <t>FA</t>
        </is>
      </c>
      <c r="G6983" t="inlineStr">
        <is>
          <t>FA</t>
        </is>
      </c>
      <c r="H6983" s="30" t="n">
        <v>995000</v>
      </c>
      <c r="I6983" s="31" t="n">
        <v>0</v>
      </c>
      <c r="J6983" s="31" t="n"/>
      <c r="K6983" s="31" t="n">
        <v>0</v>
      </c>
      <c r="L6983" s="32" t="n"/>
      <c r="M6983" s="31" t="n">
        <v>0</v>
      </c>
      <c r="N6983" s="31" t="n">
        <v>0</v>
      </c>
      <c r="O6983" s="31" t="n"/>
      <c r="P6983" s="31" t="n"/>
      <c r="Q6983" s="31" t="n">
        <v>0</v>
      </c>
      <c r="R6983" s="31" t="n"/>
      <c r="S6983" s="32" t="n"/>
      <c r="T6983" s="32" t="n"/>
      <c r="V6983" t="inlineStr">
        <is>
          <t>06mcg</t>
        </is>
      </c>
      <c r="W6983" t="n">
        <v>7624</v>
      </c>
      <c r="Y6983" t="inlineStr">
        <is>
          <t>1c1170f1-d3f0-441a-ba15-8b84d39c8185</t>
        </is>
      </c>
      <c r="Z6983" t="inlineStr">
        <is>
          <t>Petr Sikora (WSH C)</t>
        </is>
      </c>
    </row>
    <row r="6984">
      <c r="A6984" t="inlineStr">
        <is>
          <t>Petr Straka</t>
        </is>
      </c>
      <c r="B6984" t="inlineStr">
        <is>
          <t>(N/A)</t>
        </is>
      </c>
      <c r="C6984" t="inlineStr">
        <is>
          <t>RW</t>
        </is>
      </c>
      <c r="D6984" t="inlineStr">
        <is>
          <t>F</t>
        </is>
      </c>
      <c r="E6984" t="n">
        <v>34</v>
      </c>
      <c r="F6984" t="inlineStr">
        <is>
          <t>FA</t>
        </is>
      </c>
      <c r="G6984" t="inlineStr">
        <is>
          <t>FA</t>
        </is>
      </c>
      <c r="H6984" s="30" t="n">
        <v>1</v>
      </c>
      <c r="I6984" s="31" t="n">
        <v>0</v>
      </c>
      <c r="J6984" s="31" t="n"/>
      <c r="K6984" s="31" t="n">
        <v>0</v>
      </c>
      <c r="L6984" s="32" t="n"/>
      <c r="M6984" s="31" t="n">
        <v>0</v>
      </c>
      <c r="N6984" s="31" t="n">
        <v>0</v>
      </c>
      <c r="O6984" s="31" t="n"/>
      <c r="P6984" s="31" t="n"/>
      <c r="Q6984" s="31" t="n">
        <v>0</v>
      </c>
      <c r="R6984" s="31" t="n"/>
      <c r="S6984" s="32" t="n"/>
      <c r="T6984" s="32" t="n"/>
      <c r="V6984" t="inlineStr">
        <is>
          <t>01zt8</t>
        </is>
      </c>
      <c r="W6984" t="n">
        <v>3554</v>
      </c>
      <c r="X6984" t="n">
        <v>5028</v>
      </c>
      <c r="Z6984" t="inlineStr">
        <is>
          <t>Petr Straka ((N/A) RW)</t>
        </is>
      </c>
    </row>
    <row r="6985">
      <c r="A6985" t="inlineStr">
        <is>
          <t>Petr Taticek</t>
        </is>
      </c>
      <c r="B6985" t="inlineStr">
        <is>
          <t>WSH</t>
        </is>
      </c>
      <c r="C6985" t="inlineStr">
        <is>
          <t>C</t>
        </is>
      </c>
      <c r="D6985" t="inlineStr">
        <is>
          <t>F</t>
        </is>
      </c>
      <c r="E6985" t="n">
        <v>42</v>
      </c>
      <c r="F6985" t="inlineStr">
        <is>
          <t>FA</t>
        </is>
      </c>
      <c r="G6985" t="inlineStr">
        <is>
          <t>FA</t>
        </is>
      </c>
      <c r="H6985" s="30" t="n">
        <v>1</v>
      </c>
      <c r="I6985" s="31" t="n">
        <v>0</v>
      </c>
      <c r="J6985" s="31" t="n"/>
      <c r="K6985" s="31" t="n">
        <v>0</v>
      </c>
      <c r="L6985" s="32" t="n"/>
      <c r="M6985" s="31" t="n">
        <v>0</v>
      </c>
      <c r="N6985" s="31" t="n">
        <v>0</v>
      </c>
      <c r="O6985" s="31" t="n"/>
      <c r="P6985" s="31" t="n"/>
      <c r="Q6985" s="31" t="n">
        <v>0</v>
      </c>
      <c r="R6985" s="31" t="n"/>
      <c r="S6985" s="32" t="n"/>
      <c r="T6985" s="32" t="n"/>
      <c r="V6985" t="inlineStr">
        <is>
          <t>01c17</t>
        </is>
      </c>
      <c r="W6985" t="n">
        <v>1678</v>
      </c>
      <c r="Z6985" t="inlineStr">
        <is>
          <t>Petr Taticek (WSH C)</t>
        </is>
      </c>
    </row>
    <row r="6986">
      <c r="A6986" t="inlineStr">
        <is>
          <t>Petr Tomek</t>
        </is>
      </c>
      <c r="B6986" t="inlineStr">
        <is>
          <t>(N/A)</t>
        </is>
      </c>
      <c r="C6986" t="inlineStr">
        <is>
          <t>C</t>
        </is>
      </c>
      <c r="D6986" t="inlineStr">
        <is>
          <t>F</t>
        </is>
      </c>
      <c r="F6986" t="inlineStr">
        <is>
          <t>WW</t>
        </is>
      </c>
      <c r="G6986" t="inlineStr">
        <is>
          <t>FA</t>
        </is>
      </c>
      <c r="H6986" s="30" t="n"/>
      <c r="I6986" s="31" t="n"/>
      <c r="J6986" s="31" t="n"/>
      <c r="K6986" s="31" t="n"/>
      <c r="L6986" s="32" t="n"/>
      <c r="M6986" s="31" t="n"/>
      <c r="N6986" s="31" t="n"/>
      <c r="O6986" s="31" t="n"/>
      <c r="P6986" s="31" t="n"/>
      <c r="Q6986" s="31" t="n"/>
      <c r="R6986" s="31" t="n"/>
      <c r="S6986" s="32" t="n"/>
      <c r="T6986" s="32" t="n"/>
      <c r="V6986" t="inlineStr">
        <is>
          <t>07a2g</t>
        </is>
      </c>
      <c r="Z6986" t="inlineStr">
        <is>
          <t>Petr Tomek ((N/A) C)</t>
        </is>
      </c>
    </row>
    <row r="6987">
      <c r="A6987" t="inlineStr">
        <is>
          <t>Petr Vrana</t>
        </is>
      </c>
      <c r="B6987" t="inlineStr">
        <is>
          <t>(N/A)</t>
        </is>
      </c>
      <c r="C6987" t="inlineStr">
        <is>
          <t>C</t>
        </is>
      </c>
      <c r="D6987" t="inlineStr">
        <is>
          <t>F</t>
        </is>
      </c>
      <c r="E6987" t="n">
        <v>41</v>
      </c>
      <c r="F6987" t="inlineStr">
        <is>
          <t>FA</t>
        </is>
      </c>
      <c r="G6987" t="inlineStr">
        <is>
          <t>FA</t>
        </is>
      </c>
      <c r="H6987" s="30" t="n">
        <v>1</v>
      </c>
      <c r="I6987" s="31" t="n">
        <v>0</v>
      </c>
      <c r="J6987" s="31" t="n"/>
      <c r="K6987" s="31" t="n">
        <v>0</v>
      </c>
      <c r="L6987" s="32" t="n"/>
      <c r="M6987" s="31" t="n">
        <v>0</v>
      </c>
      <c r="N6987" s="31" t="n">
        <v>0</v>
      </c>
      <c r="O6987" s="31" t="n"/>
      <c r="P6987" s="31" t="n"/>
      <c r="Q6987" s="31" t="n">
        <v>0</v>
      </c>
      <c r="R6987" s="31" t="n"/>
      <c r="S6987" s="32" t="n"/>
      <c r="T6987" s="32" t="n"/>
      <c r="V6987" t="inlineStr">
        <is>
          <t>003ym</t>
        </is>
      </c>
      <c r="W6987" t="n">
        <v>1947</v>
      </c>
      <c r="X6987" t="n">
        <v>3380</v>
      </c>
      <c r="Z6987" t="inlineStr">
        <is>
          <t>Petr Vrana ((N/A) C)</t>
        </is>
      </c>
    </row>
    <row r="6988">
      <c r="A6988" t="inlineStr">
        <is>
          <t>Petr Zamorsky</t>
        </is>
      </c>
      <c r="B6988" t="inlineStr">
        <is>
          <t>(N/A)</t>
        </is>
      </c>
      <c r="C6988" t="inlineStr">
        <is>
          <t>D</t>
        </is>
      </c>
      <c r="D6988" t="inlineStr">
        <is>
          <t>D</t>
        </is>
      </c>
      <c r="E6988" t="n">
        <v>34</v>
      </c>
      <c r="F6988" t="inlineStr">
        <is>
          <t>FA</t>
        </is>
      </c>
      <c r="G6988" t="inlineStr">
        <is>
          <t>FA</t>
        </is>
      </c>
      <c r="H6988" s="30" t="n">
        <v>1</v>
      </c>
      <c r="I6988" s="31" t="n">
        <v>0</v>
      </c>
      <c r="J6988" s="31" t="n"/>
      <c r="K6988" s="31" t="n">
        <v>0</v>
      </c>
      <c r="L6988" s="32" t="n"/>
      <c r="M6988" s="31" t="n">
        <v>0</v>
      </c>
      <c r="N6988" s="31" t="n">
        <v>0</v>
      </c>
      <c r="O6988" s="31" t="n"/>
      <c r="P6988" s="31" t="n"/>
      <c r="Q6988" s="31" t="n">
        <v>0</v>
      </c>
      <c r="R6988" s="31" t="n"/>
      <c r="S6988" s="32" t="n"/>
      <c r="T6988" s="32" t="n"/>
      <c r="V6988" t="inlineStr">
        <is>
          <t>03ddx</t>
        </is>
      </c>
      <c r="X6988" t="n">
        <v>6364</v>
      </c>
      <c r="Z6988" t="inlineStr">
        <is>
          <t>Petr Zamorsky ((N/A) D)</t>
        </is>
      </c>
    </row>
    <row r="6989">
      <c r="A6989" t="inlineStr">
        <is>
          <t>Petri Kontiola</t>
        </is>
      </c>
      <c r="B6989" t="inlineStr">
        <is>
          <t>(N/A)</t>
        </is>
      </c>
      <c r="C6989" t="inlineStr">
        <is>
          <t>C</t>
        </is>
      </c>
      <c r="D6989" t="inlineStr">
        <is>
          <t>F</t>
        </is>
      </c>
      <c r="E6989" t="n">
        <v>41</v>
      </c>
      <c r="F6989" t="inlineStr">
        <is>
          <t>FA</t>
        </is>
      </c>
      <c r="G6989" t="inlineStr">
        <is>
          <t>FA</t>
        </is>
      </c>
      <c r="H6989" s="30" t="n">
        <v>1</v>
      </c>
      <c r="I6989" s="31" t="n">
        <v>0</v>
      </c>
      <c r="J6989" s="31" t="n"/>
      <c r="K6989" s="31" t="n">
        <v>0</v>
      </c>
      <c r="L6989" s="32" t="n"/>
      <c r="M6989" s="31" t="n">
        <v>0</v>
      </c>
      <c r="N6989" s="31" t="n">
        <v>0</v>
      </c>
      <c r="O6989" s="31" t="n"/>
      <c r="P6989" s="31" t="n"/>
      <c r="Q6989" s="31" t="n">
        <v>0</v>
      </c>
      <c r="R6989" s="31" t="n"/>
      <c r="S6989" s="32" t="n"/>
      <c r="T6989" s="32" t="n"/>
      <c r="V6989" t="inlineStr">
        <is>
          <t>003kk</t>
        </is>
      </c>
      <c r="W6989" t="n">
        <v>2914</v>
      </c>
      <c r="X6989" t="n">
        <v>4232</v>
      </c>
      <c r="Z6989" t="inlineStr">
        <is>
          <t>Petri Kontiola ((N/A) C)</t>
        </is>
      </c>
    </row>
    <row r="6990">
      <c r="A6990" t="inlineStr">
        <is>
          <t>Petrus Palmu</t>
        </is>
      </c>
      <c r="B6990" t="inlineStr">
        <is>
          <t>(N/A)</t>
        </is>
      </c>
      <c r="C6990" t="inlineStr">
        <is>
          <t>LW</t>
        </is>
      </c>
      <c r="D6990" t="inlineStr">
        <is>
          <t>F</t>
        </is>
      </c>
      <c r="E6990" t="n">
        <v>29</v>
      </c>
      <c r="F6990" t="inlineStr">
        <is>
          <t>FA</t>
        </is>
      </c>
      <c r="G6990" t="inlineStr">
        <is>
          <t>FA</t>
        </is>
      </c>
      <c r="H6990" s="30" t="n">
        <v>1</v>
      </c>
      <c r="I6990" s="31" t="n">
        <v>0</v>
      </c>
      <c r="J6990" s="31" t="n"/>
      <c r="K6990" s="31" t="n">
        <v>0</v>
      </c>
      <c r="L6990" s="32" t="n"/>
      <c r="M6990" s="31" t="n">
        <v>0</v>
      </c>
      <c r="N6990" s="31" t="n">
        <v>0</v>
      </c>
      <c r="O6990" s="31" t="n"/>
      <c r="P6990" s="31" t="n"/>
      <c r="Q6990" s="31" t="n">
        <v>0</v>
      </c>
      <c r="R6990" s="31" t="n"/>
      <c r="S6990" s="32" t="n"/>
      <c r="T6990" s="32" t="n"/>
      <c r="V6990" t="inlineStr">
        <is>
          <t>04a6q</t>
        </is>
      </c>
      <c r="W6990" t="n">
        <v>5842</v>
      </c>
      <c r="X6990" t="n">
        <v>7696</v>
      </c>
      <c r="Z6990" t="inlineStr">
        <is>
          <t>Petrus Palmu ((N/A) LW)</t>
        </is>
      </c>
    </row>
    <row r="6991">
      <c r="A6991" t="inlineStr">
        <is>
          <t>Petter Emanuelsson</t>
        </is>
      </c>
      <c r="B6991" t="inlineStr">
        <is>
          <t>(N/A)</t>
        </is>
      </c>
      <c r="C6991" t="inlineStr">
        <is>
          <t>RW</t>
        </is>
      </c>
      <c r="D6991" t="inlineStr">
        <is>
          <t>F</t>
        </is>
      </c>
      <c r="E6991" t="n">
        <v>35</v>
      </c>
      <c r="F6991" t="inlineStr">
        <is>
          <t>FA</t>
        </is>
      </c>
      <c r="G6991" t="inlineStr">
        <is>
          <t>FA</t>
        </is>
      </c>
      <c r="H6991" s="30" t="n">
        <v>1</v>
      </c>
      <c r="I6991" s="31" t="n">
        <v>0</v>
      </c>
      <c r="J6991" s="31" t="n"/>
      <c r="K6991" s="31" t="n">
        <v>0</v>
      </c>
      <c r="L6991" s="32" t="n"/>
      <c r="M6991" s="31" t="n">
        <v>0</v>
      </c>
      <c r="N6991" s="31" t="n">
        <v>0</v>
      </c>
      <c r="O6991" s="31" t="n"/>
      <c r="P6991" s="31" t="n"/>
      <c r="Q6991" s="31" t="n">
        <v>0</v>
      </c>
      <c r="R6991" s="31" t="n"/>
      <c r="S6991" s="32" t="n"/>
      <c r="T6991" s="32" t="n"/>
      <c r="V6991" t="inlineStr">
        <is>
          <t>0310q</t>
        </is>
      </c>
      <c r="W6991" t="n">
        <v>4188</v>
      </c>
      <c r="X6991" t="n">
        <v>5968</v>
      </c>
      <c r="Z6991" t="inlineStr">
        <is>
          <t>Petter Emanuelsson ((N/A) RW)</t>
        </is>
      </c>
    </row>
    <row r="6992">
      <c r="A6992" t="inlineStr">
        <is>
          <t>Petter Granberg</t>
        </is>
      </c>
      <c r="B6992" t="inlineStr">
        <is>
          <t>(N/A)</t>
        </is>
      </c>
      <c r="C6992" t="inlineStr">
        <is>
          <t>D</t>
        </is>
      </c>
      <c r="D6992" t="inlineStr">
        <is>
          <t>D</t>
        </is>
      </c>
      <c r="E6992" t="n">
        <v>34</v>
      </c>
      <c r="F6992" t="inlineStr">
        <is>
          <t>FA</t>
        </is>
      </c>
      <c r="G6992" t="inlineStr">
        <is>
          <t>FA</t>
        </is>
      </c>
      <c r="H6992" s="30" t="n">
        <v>1</v>
      </c>
      <c r="I6992" s="31" t="n">
        <v>0</v>
      </c>
      <c r="J6992" s="31" t="n"/>
      <c r="K6992" s="31" t="n">
        <v>0</v>
      </c>
      <c r="L6992" s="32" t="n"/>
      <c r="M6992" s="31" t="n">
        <v>0</v>
      </c>
      <c r="N6992" s="31" t="n">
        <v>0</v>
      </c>
      <c r="O6992" s="31" t="n"/>
      <c r="P6992" s="31" t="n"/>
      <c r="Q6992" s="31" t="n">
        <v>0</v>
      </c>
      <c r="R6992" s="31" t="n"/>
      <c r="S6992" s="32" t="n"/>
      <c r="T6992" s="32" t="n"/>
      <c r="V6992" t="inlineStr">
        <is>
          <t>01zug</t>
        </is>
      </c>
      <c r="W6992" t="n">
        <v>3957</v>
      </c>
      <c r="X6992" t="n">
        <v>5089</v>
      </c>
      <c r="Z6992" t="inlineStr">
        <is>
          <t>Petter Granberg ((N/A) D)</t>
        </is>
      </c>
    </row>
    <row r="6993">
      <c r="A6993" t="inlineStr">
        <is>
          <t>Petter Hansson</t>
        </is>
      </c>
      <c r="B6993" t="inlineStr">
        <is>
          <t>(N/A)</t>
        </is>
      </c>
      <c r="C6993" t="inlineStr">
        <is>
          <t>D</t>
        </is>
      </c>
      <c r="D6993" t="inlineStr">
        <is>
          <t>D</t>
        </is>
      </c>
      <c r="E6993" t="n">
        <v>30</v>
      </c>
      <c r="F6993" t="inlineStr">
        <is>
          <t>FA</t>
        </is>
      </c>
      <c r="G6993" t="inlineStr">
        <is>
          <t>FA</t>
        </is>
      </c>
      <c r="H6993" s="30" t="n">
        <v>1</v>
      </c>
      <c r="I6993" s="31" t="n">
        <v>0</v>
      </c>
      <c r="J6993" s="31" t="n"/>
      <c r="K6993" s="31" t="n">
        <v>0</v>
      </c>
      <c r="L6993" s="32" t="n"/>
      <c r="M6993" s="31" t="n">
        <v>0</v>
      </c>
      <c r="N6993" s="31" t="n">
        <v>0</v>
      </c>
      <c r="O6993" s="31" t="n"/>
      <c r="P6993" s="31" t="n"/>
      <c r="Q6993" s="31" t="n">
        <v>0</v>
      </c>
      <c r="R6993" s="31" t="n"/>
      <c r="S6993" s="32" t="n"/>
      <c r="T6993" s="32" t="n"/>
      <c r="V6993" t="inlineStr">
        <is>
          <t>03rjx</t>
        </is>
      </c>
      <c r="X6993" t="n">
        <v>6944</v>
      </c>
      <c r="Z6993" t="inlineStr">
        <is>
          <t>Petter Hansson ((N/A) D)</t>
        </is>
      </c>
    </row>
    <row r="6994">
      <c r="A6994" t="inlineStr">
        <is>
          <t>Petter Vesterheim</t>
        </is>
      </c>
      <c r="B6994" t="inlineStr">
        <is>
          <t>(N/A)</t>
        </is>
      </c>
      <c r="C6994" t="inlineStr">
        <is>
          <t>C</t>
        </is>
      </c>
      <c r="D6994" t="inlineStr">
        <is>
          <t>F</t>
        </is>
      </c>
      <c r="E6994" t="n">
        <v>21</v>
      </c>
      <c r="F6994" t="inlineStr">
        <is>
          <t>FA</t>
        </is>
      </c>
      <c r="G6994" t="inlineStr">
        <is>
          <t>FA</t>
        </is>
      </c>
      <c r="H6994" s="30" t="n">
        <v>1</v>
      </c>
      <c r="I6994" s="31" t="n">
        <v>0</v>
      </c>
      <c r="J6994" s="31" t="n"/>
      <c r="K6994" s="31" t="n">
        <v>0</v>
      </c>
      <c r="L6994" s="32" t="n"/>
      <c r="M6994" s="31" t="n">
        <v>0</v>
      </c>
      <c r="N6994" s="31" t="n">
        <v>0</v>
      </c>
      <c r="O6994" s="31" t="n"/>
      <c r="P6994" s="31" t="n"/>
      <c r="Q6994" s="31" t="n">
        <v>0</v>
      </c>
      <c r="R6994" s="31" t="n"/>
      <c r="S6994" s="32" t="n"/>
      <c r="T6994" s="32" t="n"/>
      <c r="V6994" t="inlineStr">
        <is>
          <t>06c97</t>
        </is>
      </c>
      <c r="Z6994" t="inlineStr">
        <is>
          <t>Petter Vesterheim ((N/A) C)</t>
        </is>
      </c>
    </row>
    <row r="6995">
      <c r="A6995" t="inlineStr">
        <is>
          <t>Petteri Lindbohm</t>
        </is>
      </c>
      <c r="B6995" t="inlineStr">
        <is>
          <t>(N/A)</t>
        </is>
      </c>
      <c r="C6995" t="inlineStr">
        <is>
          <t>D</t>
        </is>
      </c>
      <c r="D6995" t="inlineStr">
        <is>
          <t>D</t>
        </is>
      </c>
      <c r="E6995" t="n">
        <v>32</v>
      </c>
      <c r="F6995" t="inlineStr">
        <is>
          <t>FA</t>
        </is>
      </c>
      <c r="G6995" t="inlineStr">
        <is>
          <t>FA</t>
        </is>
      </c>
      <c r="H6995" s="30" t="n">
        <v>1</v>
      </c>
      <c r="I6995" s="31" t="n">
        <v>0</v>
      </c>
      <c r="J6995" s="31" t="n"/>
      <c r="K6995" s="31" t="n">
        <v>0</v>
      </c>
      <c r="L6995" s="32" t="n"/>
      <c r="M6995" s="31" t="n">
        <v>0</v>
      </c>
      <c r="N6995" s="31" t="n">
        <v>0</v>
      </c>
      <c r="O6995" s="31" t="n"/>
      <c r="P6995" s="31" t="n"/>
      <c r="Q6995" s="31" t="n">
        <v>0</v>
      </c>
      <c r="R6995" s="31" t="n"/>
      <c r="S6995" s="32" t="n"/>
      <c r="T6995" s="32" t="n"/>
      <c r="V6995" t="inlineStr">
        <is>
          <t>02ob2</t>
        </is>
      </c>
      <c r="W6995" t="n">
        <v>4332</v>
      </c>
      <c r="X6995" t="n">
        <v>5865</v>
      </c>
      <c r="Y6995" t="inlineStr">
        <is>
          <t>ab078015-c2e1-4cd6-ba83-380d72fb1564</t>
        </is>
      </c>
      <c r="Z6995" t="inlineStr">
        <is>
          <t>Petteri Lindbohm ((N/A) D)</t>
        </is>
      </c>
    </row>
    <row r="6996">
      <c r="A6996" t="inlineStr">
        <is>
          <t>Petteri Nikkila</t>
        </is>
      </c>
      <c r="B6996" t="inlineStr">
        <is>
          <t>(N/A)</t>
        </is>
      </c>
      <c r="C6996" t="inlineStr">
        <is>
          <t>D</t>
        </is>
      </c>
      <c r="D6996" t="inlineStr">
        <is>
          <t>D</t>
        </is>
      </c>
      <c r="E6996" t="n">
        <v>34</v>
      </c>
      <c r="F6996" t="inlineStr">
        <is>
          <t>FA</t>
        </is>
      </c>
      <c r="G6996" t="inlineStr">
        <is>
          <t>FA</t>
        </is>
      </c>
      <c r="H6996" s="30" t="n">
        <v>1</v>
      </c>
      <c r="I6996" s="31" t="n">
        <v>0</v>
      </c>
      <c r="J6996" s="31" t="n"/>
      <c r="K6996" s="31" t="n">
        <v>0</v>
      </c>
      <c r="L6996" s="32" t="n"/>
      <c r="M6996" s="31" t="n">
        <v>0</v>
      </c>
      <c r="N6996" s="31" t="n">
        <v>0</v>
      </c>
      <c r="O6996" s="31" t="n"/>
      <c r="P6996" s="31" t="n"/>
      <c r="Q6996" s="31" t="n">
        <v>0</v>
      </c>
      <c r="R6996" s="31" t="n"/>
      <c r="S6996" s="32" t="n"/>
      <c r="T6996" s="32" t="n"/>
      <c r="V6996" t="inlineStr">
        <is>
          <t>04z8s</t>
        </is>
      </c>
      <c r="Z6996" t="inlineStr">
        <is>
          <t>Petteri Nikkila ((N/A) D)</t>
        </is>
      </c>
    </row>
    <row r="6997">
      <c r="A6997" t="inlineStr">
        <is>
          <t>Petteri Nokelainen</t>
        </is>
      </c>
      <c r="B6997" t="inlineStr">
        <is>
          <t>(N/A)</t>
        </is>
      </c>
      <c r="C6997" t="inlineStr">
        <is>
          <t>C</t>
        </is>
      </c>
      <c r="D6997" t="inlineStr">
        <is>
          <t>F</t>
        </is>
      </c>
      <c r="E6997" t="n">
        <v>40</v>
      </c>
      <c r="F6997" t="inlineStr">
        <is>
          <t>FA</t>
        </is>
      </c>
      <c r="G6997" t="inlineStr">
        <is>
          <t>FA</t>
        </is>
      </c>
      <c r="H6997" s="30" t="n">
        <v>1</v>
      </c>
      <c r="I6997" s="31" t="n">
        <v>0</v>
      </c>
      <c r="J6997" s="31" t="n"/>
      <c r="K6997" s="31" t="n">
        <v>0</v>
      </c>
      <c r="L6997" s="32" t="n"/>
      <c r="M6997" s="31" t="n">
        <v>0</v>
      </c>
      <c r="N6997" s="31" t="n">
        <v>0</v>
      </c>
      <c r="O6997" s="31" t="n"/>
      <c r="P6997" s="31" t="n"/>
      <c r="Q6997" s="31" t="n">
        <v>0</v>
      </c>
      <c r="R6997" s="31" t="n"/>
      <c r="S6997" s="32" t="n"/>
      <c r="T6997" s="32" t="n"/>
      <c r="V6997" t="inlineStr">
        <is>
          <t>003g3</t>
        </is>
      </c>
      <c r="W6997" t="n">
        <v>2179</v>
      </c>
      <c r="X6997" t="n">
        <v>3653</v>
      </c>
      <c r="Z6997" t="inlineStr">
        <is>
          <t>Petteri Nokelainen ((N/A) C)</t>
        </is>
      </c>
    </row>
    <row r="6998">
      <c r="A6998" t="inlineStr">
        <is>
          <t>Petteri Nurmi</t>
        </is>
      </c>
      <c r="B6998" t="inlineStr">
        <is>
          <t>MTL</t>
        </is>
      </c>
      <c r="C6998" t="inlineStr">
        <is>
          <t>D</t>
        </is>
      </c>
      <c r="D6998" t="inlineStr">
        <is>
          <t>D</t>
        </is>
      </c>
      <c r="E6998" t="n">
        <v>24</v>
      </c>
      <c r="F6998" t="inlineStr">
        <is>
          <t>FA</t>
        </is>
      </c>
      <c r="G6998" t="inlineStr">
        <is>
          <t>FA</t>
        </is>
      </c>
      <c r="H6998" s="30" t="n">
        <v>1</v>
      </c>
      <c r="I6998" s="31" t="n">
        <v>0</v>
      </c>
      <c r="J6998" s="31" t="n"/>
      <c r="K6998" s="31" t="n">
        <v>0</v>
      </c>
      <c r="L6998" s="32" t="n"/>
      <c r="M6998" s="31" t="n">
        <v>0</v>
      </c>
      <c r="N6998" s="31" t="n">
        <v>0</v>
      </c>
      <c r="O6998" s="31" t="n"/>
      <c r="P6998" s="31" t="n"/>
      <c r="Q6998" s="31" t="n">
        <v>0</v>
      </c>
      <c r="R6998" s="31" t="n"/>
      <c r="S6998" s="32" t="n"/>
      <c r="T6998" s="32" t="n"/>
      <c r="V6998" t="inlineStr">
        <is>
          <t>062q4</t>
        </is>
      </c>
      <c r="Z6998" t="inlineStr">
        <is>
          <t>Petteri Nurmi (MTL D)</t>
        </is>
      </c>
    </row>
    <row r="6999">
      <c r="A6999" t="inlineStr">
        <is>
          <t>Petteri Rimpinen</t>
        </is>
      </c>
      <c r="B6999" t="inlineStr">
        <is>
          <t>LAK</t>
        </is>
      </c>
      <c r="C6999" t="inlineStr">
        <is>
          <t>G</t>
        </is>
      </c>
      <c r="D6999" t="inlineStr">
        <is>
          <t>G</t>
        </is>
      </c>
      <c r="E6999" t="n">
        <v>20</v>
      </c>
      <c r="F6999" t="inlineStr">
        <is>
          <t>T</t>
        </is>
      </c>
      <c r="G6999" t="inlineStr">
        <is>
          <t>Kurtis</t>
        </is>
      </c>
      <c r="H6999" s="30" t="n">
        <v>1</v>
      </c>
      <c r="I6999" s="31" t="n">
        <v>0</v>
      </c>
      <c r="J6999" s="31" t="n"/>
      <c r="K6999" s="31" t="n">
        <v>0</v>
      </c>
      <c r="L6999" s="32" t="n"/>
      <c r="M6999" s="31" t="n">
        <v>0</v>
      </c>
      <c r="N6999" s="31" t="n">
        <v>0</v>
      </c>
      <c r="O6999" s="31" t="n"/>
      <c r="P6999" s="31" t="n"/>
      <c r="Q6999" s="31" t="n">
        <v>0</v>
      </c>
      <c r="R6999" s="31" t="n"/>
      <c r="S6999" s="32" t="n"/>
      <c r="T6999" s="32" t="n"/>
      <c r="V6999" t="inlineStr">
        <is>
          <t>06mho</t>
        </is>
      </c>
      <c r="Y6999" t="inlineStr">
        <is>
          <t>c8d33519-438a-40db-8721-137373ffe20e</t>
        </is>
      </c>
      <c r="Z6999" t="inlineStr">
        <is>
          <t>Petteri Rimpinen (LAK G)</t>
        </is>
      </c>
    </row>
    <row r="7000">
      <c r="A7000" t="inlineStr">
        <is>
          <t>Petteri Simila</t>
        </is>
      </c>
      <c r="B7000" t="inlineStr">
        <is>
          <t>MTL</t>
        </is>
      </c>
      <c r="C7000" t="inlineStr">
        <is>
          <t>G</t>
        </is>
      </c>
      <c r="D7000" t="inlineStr">
        <is>
          <t>G</t>
        </is>
      </c>
      <c r="E7000" t="n">
        <v>36</v>
      </c>
      <c r="F7000" t="inlineStr">
        <is>
          <t>FA</t>
        </is>
      </c>
      <c r="G7000" t="inlineStr">
        <is>
          <t>FA</t>
        </is>
      </c>
      <c r="H7000" s="30" t="n">
        <v>1</v>
      </c>
      <c r="I7000" s="31" t="n">
        <v>0</v>
      </c>
      <c r="J7000" s="31" t="n"/>
      <c r="K7000" s="31" t="n">
        <v>0</v>
      </c>
      <c r="L7000" s="32" t="n"/>
      <c r="M7000" s="31" t="n">
        <v>0</v>
      </c>
      <c r="N7000" s="31" t="n">
        <v>0</v>
      </c>
      <c r="O7000" s="31" t="n"/>
      <c r="P7000" s="31" t="n"/>
      <c r="Q7000" s="31" t="n">
        <v>0</v>
      </c>
      <c r="R7000" s="31" t="n"/>
      <c r="S7000" s="32" t="n"/>
      <c r="T7000" s="32" t="n"/>
      <c r="V7000" t="inlineStr">
        <is>
          <t>03l0s</t>
        </is>
      </c>
      <c r="Z7000" t="inlineStr">
        <is>
          <t>Petteri Simila (MTL G)</t>
        </is>
      </c>
    </row>
    <row r="7001">
      <c r="A7001" t="inlineStr">
        <is>
          <t>Petteri Wirtanen</t>
        </is>
      </c>
      <c r="B7001" t="inlineStr">
        <is>
          <t>(N/A)</t>
        </is>
      </c>
      <c r="C7001" t="inlineStr">
        <is>
          <t>C</t>
        </is>
      </c>
      <c r="D7001" t="inlineStr">
        <is>
          <t>F</t>
        </is>
      </c>
      <c r="E7001" t="n">
        <v>40</v>
      </c>
      <c r="F7001" t="inlineStr">
        <is>
          <t>FA</t>
        </is>
      </c>
      <c r="G7001" t="inlineStr">
        <is>
          <t>FA</t>
        </is>
      </c>
      <c r="H7001" s="30" t="n">
        <v>1</v>
      </c>
      <c r="I7001" s="31" t="n">
        <v>0</v>
      </c>
      <c r="J7001" s="31" t="n"/>
      <c r="K7001" s="31" t="n">
        <v>0</v>
      </c>
      <c r="L7001" s="32" t="n"/>
      <c r="M7001" s="31" t="n">
        <v>0</v>
      </c>
      <c r="N7001" s="31" t="n">
        <v>0</v>
      </c>
      <c r="O7001" s="31" t="n"/>
      <c r="P7001" s="31" t="n"/>
      <c r="Q7001" s="31" t="n">
        <v>0</v>
      </c>
      <c r="R7001" s="31" t="n"/>
      <c r="S7001" s="32" t="n"/>
      <c r="T7001" s="32" t="n"/>
      <c r="V7001" t="inlineStr">
        <is>
          <t>003e8</t>
        </is>
      </c>
      <c r="W7001" t="n">
        <v>2904</v>
      </c>
      <c r="X7001" t="n">
        <v>4027</v>
      </c>
      <c r="Z7001" t="inlineStr">
        <is>
          <t>Petteri Wirtanen ((N/A) C)</t>
        </is>
      </c>
    </row>
    <row r="7002">
      <c r="A7002" t="inlineStr">
        <is>
          <t>Peyton Jones</t>
        </is>
      </c>
      <c r="B7002" t="inlineStr">
        <is>
          <t>MIN</t>
        </is>
      </c>
      <c r="C7002" t="inlineStr">
        <is>
          <t>G</t>
        </is>
      </c>
      <c r="D7002" t="inlineStr">
        <is>
          <t>G</t>
        </is>
      </c>
      <c r="E7002" t="n">
        <v>30</v>
      </c>
      <c r="F7002" t="inlineStr">
        <is>
          <t>FA</t>
        </is>
      </c>
      <c r="G7002" t="inlineStr">
        <is>
          <t>FA</t>
        </is>
      </c>
      <c r="H7002" s="30" t="n">
        <v>1</v>
      </c>
      <c r="I7002" s="31" t="n">
        <v>0</v>
      </c>
      <c r="J7002" s="31" t="n"/>
      <c r="K7002" s="31" t="n">
        <v>0</v>
      </c>
      <c r="L7002" s="32" t="n"/>
      <c r="M7002" s="31" t="n">
        <v>0</v>
      </c>
      <c r="N7002" s="31" t="n">
        <v>0</v>
      </c>
      <c r="O7002" s="31" t="n"/>
      <c r="P7002" s="31" t="n"/>
      <c r="Q7002" s="31" t="n">
        <v>0</v>
      </c>
      <c r="R7002" s="31" t="n"/>
      <c r="S7002" s="32" t="n"/>
      <c r="T7002" s="32" t="n"/>
      <c r="V7002" t="inlineStr">
        <is>
          <t>04ak6</t>
        </is>
      </c>
      <c r="W7002" t="n">
        <v>6391</v>
      </c>
      <c r="Y7002" t="inlineStr">
        <is>
          <t>cf2cf95f-4eee-4252-82a3-aafd8eca2b72</t>
        </is>
      </c>
      <c r="Z7002" t="inlineStr">
        <is>
          <t>Peyton Jones (MIN G)</t>
        </is>
      </c>
    </row>
    <row r="7003">
      <c r="A7003" t="inlineStr">
        <is>
          <t>Peyton Kettles</t>
        </is>
      </c>
      <c r="B7003" t="inlineStr">
        <is>
          <t>PIT</t>
        </is>
      </c>
      <c r="C7003" t="inlineStr">
        <is>
          <t>D</t>
        </is>
      </c>
      <c r="D7003" t="inlineStr">
        <is>
          <t>D</t>
        </is>
      </c>
      <c r="E7003" t="n">
        <v>19</v>
      </c>
      <c r="F7003" t="inlineStr">
        <is>
          <t>FA</t>
        </is>
      </c>
      <c r="G7003" t="inlineStr">
        <is>
          <t>FA</t>
        </is>
      </c>
      <c r="H7003" s="30" t="n">
        <v>1</v>
      </c>
      <c r="I7003" s="31" t="n">
        <v>0</v>
      </c>
      <c r="J7003" s="31" t="n"/>
      <c r="K7003" s="31" t="n">
        <v>0</v>
      </c>
      <c r="L7003" s="32" t="n"/>
      <c r="M7003" s="31" t="n">
        <v>0</v>
      </c>
      <c r="N7003" s="31" t="n">
        <v>0</v>
      </c>
      <c r="O7003" s="31" t="n"/>
      <c r="P7003" s="31" t="n"/>
      <c r="Q7003" s="31" t="n">
        <v>0</v>
      </c>
      <c r="R7003" s="31" t="n"/>
      <c r="S7003" s="32" t="n"/>
      <c r="T7003" s="32" t="n"/>
      <c r="V7003" t="inlineStr">
        <is>
          <t>06sqt</t>
        </is>
      </c>
      <c r="W7003" t="n">
        <v>7431</v>
      </c>
      <c r="Y7003" t="inlineStr">
        <is>
          <t>048c2c98-9d24-45f7-bfb6-15e1c3a019ef</t>
        </is>
      </c>
      <c r="Z7003" t="inlineStr">
        <is>
          <t>Peyton Kettles (PIT D)</t>
        </is>
      </c>
    </row>
    <row r="7004">
      <c r="A7004" t="inlineStr">
        <is>
          <t>Phelix Martineau</t>
        </is>
      </c>
      <c r="B7004" t="inlineStr">
        <is>
          <t>(N/A)</t>
        </is>
      </c>
      <c r="C7004" t="inlineStr">
        <is>
          <t>C</t>
        </is>
      </c>
      <c r="D7004" t="inlineStr">
        <is>
          <t>F</t>
        </is>
      </c>
      <c r="E7004" t="n">
        <v>29</v>
      </c>
      <c r="F7004" t="inlineStr">
        <is>
          <t>FA</t>
        </is>
      </c>
      <c r="G7004" t="inlineStr">
        <is>
          <t>FA</t>
        </is>
      </c>
      <c r="H7004" s="30" t="n">
        <v>1</v>
      </c>
      <c r="I7004" s="31" t="n">
        <v>0</v>
      </c>
      <c r="J7004" s="31" t="n"/>
      <c r="K7004" s="31" t="n">
        <v>0</v>
      </c>
      <c r="L7004" s="32" t="n"/>
      <c r="M7004" s="31" t="n">
        <v>0</v>
      </c>
      <c r="N7004" s="31" t="n">
        <v>0</v>
      </c>
      <c r="O7004" s="31" t="n"/>
      <c r="P7004" s="31" t="n"/>
      <c r="Q7004" s="31" t="n">
        <v>0</v>
      </c>
      <c r="R7004" s="31" t="n"/>
      <c r="S7004" s="32" t="n"/>
      <c r="T7004" s="32" t="n"/>
      <c r="V7004" t="inlineStr">
        <is>
          <t>04xba</t>
        </is>
      </c>
      <c r="X7004" t="n">
        <v>8163</v>
      </c>
      <c r="Z7004" t="inlineStr">
        <is>
          <t>Phelix Martineau ((N/A) C)</t>
        </is>
      </c>
    </row>
    <row r="7005">
      <c r="A7005" t="inlineStr">
        <is>
          <t>Phil Kessel</t>
        </is>
      </c>
      <c r="B7005" t="inlineStr">
        <is>
          <t>(N/A)</t>
        </is>
      </c>
      <c r="C7005" t="inlineStr">
        <is>
          <t>RW</t>
        </is>
      </c>
      <c r="D7005" t="inlineStr">
        <is>
          <t>F</t>
        </is>
      </c>
      <c r="E7005" t="n">
        <v>38</v>
      </c>
      <c r="F7005" t="inlineStr">
        <is>
          <t>FA</t>
        </is>
      </c>
      <c r="G7005" t="inlineStr">
        <is>
          <t>FA</t>
        </is>
      </c>
      <c r="H7005" s="30" t="n">
        <v>1</v>
      </c>
      <c r="I7005" s="31" t="n">
        <v>0</v>
      </c>
      <c r="J7005" s="31" t="n"/>
      <c r="K7005" s="31" t="n">
        <v>0</v>
      </c>
      <c r="L7005" s="32" t="n"/>
      <c r="M7005" s="31" t="n">
        <v>0</v>
      </c>
      <c r="N7005" s="31" t="n">
        <v>0</v>
      </c>
      <c r="O7005" s="31" t="n"/>
      <c r="P7005" s="31" t="n"/>
      <c r="Q7005" s="31" t="n">
        <v>0</v>
      </c>
      <c r="R7005" s="31" t="n"/>
      <c r="S7005" s="32" t="n"/>
      <c r="T7005" s="32" t="n"/>
      <c r="U7005" t="n">
        <v>291.4</v>
      </c>
      <c r="V7005" t="inlineStr">
        <is>
          <t>003fw</t>
        </is>
      </c>
      <c r="W7005" t="n">
        <v>2290</v>
      </c>
      <c r="X7005" t="n">
        <v>3983</v>
      </c>
      <c r="Y7005" t="inlineStr">
        <is>
          <t>4316dfdf-0f24-11e2-8525-18a905767e44</t>
        </is>
      </c>
      <c r="Z7005" t="inlineStr">
        <is>
          <t>Phil Kessel ((N/A) RW)</t>
        </is>
      </c>
    </row>
    <row r="7006">
      <c r="A7006" t="inlineStr">
        <is>
          <t>Phil Lane</t>
        </is>
      </c>
      <c r="B7006" t="inlineStr">
        <is>
          <t>(N/A)</t>
        </is>
      </c>
      <c r="C7006" t="inlineStr">
        <is>
          <t>RW</t>
        </is>
      </c>
      <c r="D7006" t="inlineStr">
        <is>
          <t>F</t>
        </is>
      </c>
      <c r="E7006" t="n">
        <v>34</v>
      </c>
      <c r="F7006" t="inlineStr">
        <is>
          <t>FA</t>
        </is>
      </c>
      <c r="G7006" t="inlineStr">
        <is>
          <t>FA</t>
        </is>
      </c>
      <c r="H7006" s="30" t="n">
        <v>1</v>
      </c>
      <c r="I7006" s="31" t="n">
        <v>0</v>
      </c>
      <c r="J7006" s="31" t="n"/>
      <c r="K7006" s="31" t="n">
        <v>0</v>
      </c>
      <c r="L7006" s="32" t="n"/>
      <c r="M7006" s="31" t="n">
        <v>0</v>
      </c>
      <c r="N7006" s="31" t="n">
        <v>0</v>
      </c>
      <c r="O7006" s="31" t="n"/>
      <c r="P7006" s="31" t="n"/>
      <c r="Q7006" s="31" t="n">
        <v>0</v>
      </c>
      <c r="R7006" s="31" t="n"/>
      <c r="S7006" s="32" t="n"/>
      <c r="T7006" s="32" t="n"/>
      <c r="V7006" t="inlineStr">
        <is>
          <t>01zvc</t>
        </is>
      </c>
      <c r="W7006" t="n">
        <v>3581</v>
      </c>
      <c r="X7006" t="n">
        <v>5025</v>
      </c>
      <c r="Z7006" t="inlineStr">
        <is>
          <t>Phil Lane ((N/A) RW)</t>
        </is>
      </c>
    </row>
    <row r="7007">
      <c r="A7007" t="inlineStr">
        <is>
          <t>Phil Oreskovic</t>
        </is>
      </c>
      <c r="B7007" t="inlineStr">
        <is>
          <t>WSH</t>
        </is>
      </c>
      <c r="C7007" t="inlineStr">
        <is>
          <t>D</t>
        </is>
      </c>
      <c r="D7007" t="inlineStr">
        <is>
          <t>D</t>
        </is>
      </c>
      <c r="E7007" t="n">
        <v>39</v>
      </c>
      <c r="F7007" t="inlineStr">
        <is>
          <t>FA</t>
        </is>
      </c>
      <c r="G7007" t="inlineStr">
        <is>
          <t>FA</t>
        </is>
      </c>
      <c r="H7007" s="30" t="n">
        <v>1</v>
      </c>
      <c r="I7007" s="31" t="n">
        <v>0</v>
      </c>
      <c r="J7007" s="31" t="n"/>
      <c r="K7007" s="31" t="n">
        <v>0</v>
      </c>
      <c r="L7007" s="32" t="n"/>
      <c r="M7007" s="31" t="n">
        <v>0</v>
      </c>
      <c r="N7007" s="31" t="n">
        <v>0</v>
      </c>
      <c r="O7007" s="31" t="n"/>
      <c r="P7007" s="31" t="n"/>
      <c r="Q7007" s="31" t="n">
        <v>0</v>
      </c>
      <c r="R7007" s="31" t="n"/>
      <c r="S7007" s="32" t="n"/>
      <c r="T7007" s="32" t="n"/>
      <c r="V7007" t="inlineStr">
        <is>
          <t>004ma</t>
        </is>
      </c>
      <c r="W7007" t="n">
        <v>3195</v>
      </c>
      <c r="X7007" t="n">
        <v>4214</v>
      </c>
      <c r="Z7007" t="inlineStr">
        <is>
          <t>Phil Oreskovic (WSH D)</t>
        </is>
      </c>
    </row>
    <row r="7008">
      <c r="A7008" t="inlineStr">
        <is>
          <t>Philip Beaulieu</t>
        </is>
      </c>
      <c r="B7008" t="inlineStr">
        <is>
          <t>(N/A)</t>
        </is>
      </c>
      <c r="C7008" t="inlineStr">
        <is>
          <t>D</t>
        </is>
      </c>
      <c r="D7008" t="inlineStr">
        <is>
          <t>D</t>
        </is>
      </c>
      <c r="E7008" t="n">
        <v>31</v>
      </c>
      <c r="F7008" t="inlineStr">
        <is>
          <t>FA</t>
        </is>
      </c>
      <c r="G7008" t="inlineStr">
        <is>
          <t>FA</t>
        </is>
      </c>
      <c r="H7008" s="30" t="n">
        <v>1</v>
      </c>
      <c r="I7008" s="31" t="n">
        <v>0</v>
      </c>
      <c r="J7008" s="31" t="n"/>
      <c r="K7008" s="31" t="n">
        <v>0</v>
      </c>
      <c r="L7008" s="32" t="n"/>
      <c r="M7008" s="31" t="n">
        <v>0</v>
      </c>
      <c r="N7008" s="31" t="n">
        <v>0</v>
      </c>
      <c r="O7008" s="31" t="n"/>
      <c r="P7008" s="31" t="n"/>
      <c r="Q7008" s="31" t="n">
        <v>0</v>
      </c>
      <c r="R7008" s="31" t="n"/>
      <c r="S7008" s="32" t="n"/>
      <c r="T7008" s="32" t="n"/>
      <c r="V7008" t="inlineStr">
        <is>
          <t>04n1x</t>
        </is>
      </c>
      <c r="Z7008" t="inlineStr">
        <is>
          <t>Philip Beaulieu ((N/A) D)</t>
        </is>
      </c>
    </row>
    <row r="7009">
      <c r="A7009" t="inlineStr">
        <is>
          <t>Philip DeSimone</t>
        </is>
      </c>
      <c r="B7009" t="inlineStr">
        <is>
          <t>MTL</t>
        </is>
      </c>
      <c r="C7009" t="inlineStr">
        <is>
          <t>LW</t>
        </is>
      </c>
      <c r="D7009" t="inlineStr">
        <is>
          <t>F</t>
        </is>
      </c>
      <c r="E7009" t="n">
        <v>39</v>
      </c>
      <c r="F7009" t="inlineStr">
        <is>
          <t>FA</t>
        </is>
      </c>
      <c r="G7009" t="inlineStr">
        <is>
          <t>FA</t>
        </is>
      </c>
      <c r="H7009" s="30" t="n">
        <v>1</v>
      </c>
      <c r="I7009" s="31" t="n">
        <v>0</v>
      </c>
      <c r="J7009" s="31" t="n"/>
      <c r="K7009" s="31" t="n">
        <v>0</v>
      </c>
      <c r="L7009" s="32" t="n"/>
      <c r="M7009" s="31" t="n">
        <v>0</v>
      </c>
      <c r="N7009" s="31" t="n">
        <v>0</v>
      </c>
      <c r="O7009" s="31" t="n"/>
      <c r="P7009" s="31" t="n"/>
      <c r="Q7009" s="31" t="n">
        <v>0</v>
      </c>
      <c r="R7009" s="31" t="n"/>
      <c r="S7009" s="32" t="n"/>
      <c r="T7009" s="32" t="n"/>
      <c r="V7009" t="inlineStr">
        <is>
          <t>02fsj</t>
        </is>
      </c>
      <c r="X7009" t="n">
        <v>5602</v>
      </c>
      <c r="Z7009" t="inlineStr">
        <is>
          <t>Philip DeSimone (MTL LW)</t>
        </is>
      </c>
    </row>
    <row r="7010">
      <c r="A7010" t="inlineStr">
        <is>
          <t>Philip Granath</t>
        </is>
      </c>
      <c r="B7010" t="inlineStr">
        <is>
          <t>(N/A)</t>
        </is>
      </c>
      <c r="C7010" t="inlineStr">
        <is>
          <t>RW</t>
        </is>
      </c>
      <c r="D7010" t="inlineStr">
        <is>
          <t>F</t>
        </is>
      </c>
      <c r="E7010" t="n">
        <v>23</v>
      </c>
      <c r="F7010" t="inlineStr">
        <is>
          <t>FA</t>
        </is>
      </c>
      <c r="G7010" t="inlineStr">
        <is>
          <t>FA</t>
        </is>
      </c>
      <c r="H7010" s="30" t="n">
        <v>1</v>
      </c>
      <c r="I7010" s="31" t="n">
        <v>0</v>
      </c>
      <c r="J7010" s="31" t="n"/>
      <c r="K7010" s="31" t="n">
        <v>0</v>
      </c>
      <c r="L7010" s="32" t="n"/>
      <c r="M7010" s="31" t="n">
        <v>0</v>
      </c>
      <c r="N7010" s="31" t="n">
        <v>0</v>
      </c>
      <c r="O7010" s="31" t="n"/>
      <c r="P7010" s="31" t="n"/>
      <c r="Q7010" s="31" t="n">
        <v>0</v>
      </c>
      <c r="R7010" s="31" t="n"/>
      <c r="S7010" s="32" t="n"/>
      <c r="T7010" s="32" t="n"/>
      <c r="V7010" t="inlineStr">
        <is>
          <t>05ub9</t>
        </is>
      </c>
      <c r="Z7010" t="inlineStr">
        <is>
          <t>Philip Granath ((N/A) RW)</t>
        </is>
      </c>
    </row>
    <row r="7011">
      <c r="A7011" t="inlineStr">
        <is>
          <t>Philip Hecht</t>
        </is>
      </c>
      <c r="B7011" t="inlineStr">
        <is>
          <t>(N/A)</t>
        </is>
      </c>
      <c r="C7011" t="inlineStr">
        <is>
          <t>C</t>
        </is>
      </c>
      <c r="D7011" t="inlineStr">
        <is>
          <t>F</t>
        </is>
      </c>
      <c r="E7011" t="n">
        <v>23</v>
      </c>
      <c r="F7011" t="inlineStr">
        <is>
          <t>FA</t>
        </is>
      </c>
      <c r="G7011" t="inlineStr">
        <is>
          <t>FA</t>
        </is>
      </c>
      <c r="H7011" s="30" t="n">
        <v>1</v>
      </c>
      <c r="I7011" s="31" t="n">
        <v>0</v>
      </c>
      <c r="J7011" s="31" t="n"/>
      <c r="K7011" s="31" t="n">
        <v>0</v>
      </c>
      <c r="L7011" s="32" t="n"/>
      <c r="M7011" s="31" t="n">
        <v>0</v>
      </c>
      <c r="N7011" s="31" t="n">
        <v>0</v>
      </c>
      <c r="O7011" s="31" t="n"/>
      <c r="P7011" s="31" t="n"/>
      <c r="Q7011" s="31" t="n">
        <v>0</v>
      </c>
      <c r="R7011" s="31" t="n"/>
      <c r="S7011" s="32" t="n"/>
      <c r="T7011" s="32" t="n"/>
      <c r="V7011" t="inlineStr">
        <is>
          <t>06cfh</t>
        </is>
      </c>
      <c r="Z7011" t="inlineStr">
        <is>
          <t>Philip Hecht ((N/A) C)</t>
        </is>
      </c>
    </row>
    <row r="7012">
      <c r="A7012" t="inlineStr">
        <is>
          <t>Philip Hemmyr</t>
        </is>
      </c>
      <c r="B7012" t="inlineStr">
        <is>
          <t>NSH</t>
        </is>
      </c>
      <c r="C7012" t="inlineStr">
        <is>
          <t>C</t>
        </is>
      </c>
      <c r="D7012" t="inlineStr">
        <is>
          <t>F</t>
        </is>
      </c>
      <c r="E7012" t="n">
        <v>19</v>
      </c>
      <c r="F7012" t="inlineStr">
        <is>
          <t>FA</t>
        </is>
      </c>
      <c r="G7012" t="inlineStr">
        <is>
          <t>FA</t>
        </is>
      </c>
      <c r="H7012" s="30" t="n">
        <v>1</v>
      </c>
      <c r="I7012" s="31" t="n">
        <v>0</v>
      </c>
      <c r="J7012" s="31" t="n"/>
      <c r="K7012" s="31" t="n">
        <v>0</v>
      </c>
      <c r="L7012" s="32" t="n"/>
      <c r="M7012" s="31" t="n">
        <v>0</v>
      </c>
      <c r="N7012" s="31" t="n">
        <v>0</v>
      </c>
      <c r="O7012" s="31" t="n"/>
      <c r="P7012" s="31" t="n"/>
      <c r="Q7012" s="31" t="n">
        <v>0</v>
      </c>
      <c r="R7012" s="31" t="n"/>
      <c r="S7012" s="32" t="n"/>
      <c r="T7012" s="32" t="n"/>
      <c r="V7012" t="inlineStr">
        <is>
          <t>076y9</t>
        </is>
      </c>
      <c r="Y7012" t="inlineStr">
        <is>
          <t>b83b7346-0a4f-4a83-ae68-f7a4716a7842</t>
        </is>
      </c>
      <c r="Z7012" t="inlineStr">
        <is>
          <t>Philip Hemmyr (NSH C)</t>
        </is>
      </c>
    </row>
    <row r="7013">
      <c r="A7013" t="inlineStr">
        <is>
          <t>Philip Holm</t>
        </is>
      </c>
      <c r="B7013" t="inlineStr">
        <is>
          <t>(N/A)</t>
        </is>
      </c>
      <c r="C7013" t="inlineStr">
        <is>
          <t>D</t>
        </is>
      </c>
      <c r="D7013" t="inlineStr">
        <is>
          <t>D</t>
        </is>
      </c>
      <c r="E7013" t="n">
        <v>34</v>
      </c>
      <c r="F7013" t="inlineStr">
        <is>
          <t>FA</t>
        </is>
      </c>
      <c r="G7013" t="inlineStr">
        <is>
          <t>FA</t>
        </is>
      </c>
      <c r="H7013" s="30" t="n">
        <v>1</v>
      </c>
      <c r="I7013" s="31" t="n">
        <v>0</v>
      </c>
      <c r="J7013" s="31" t="n"/>
      <c r="K7013" s="31" t="n">
        <v>0</v>
      </c>
      <c r="L7013" s="32" t="n"/>
      <c r="M7013" s="31" t="n">
        <v>0</v>
      </c>
      <c r="N7013" s="31" t="n">
        <v>0</v>
      </c>
      <c r="O7013" s="31" t="n"/>
      <c r="P7013" s="31" t="n"/>
      <c r="Q7013" s="31" t="n">
        <v>0</v>
      </c>
      <c r="R7013" s="31" t="n"/>
      <c r="S7013" s="32" t="n"/>
      <c r="T7013" s="32" t="n"/>
      <c r="V7013" t="inlineStr">
        <is>
          <t>04d17</t>
        </is>
      </c>
      <c r="W7013" t="n">
        <v>5522</v>
      </c>
      <c r="X7013" t="n">
        <v>7512</v>
      </c>
      <c r="Z7013" t="inlineStr">
        <is>
          <t>Philip Holm ((N/A) D)</t>
        </is>
      </c>
    </row>
    <row r="7014">
      <c r="A7014" t="inlineStr">
        <is>
          <t>Philip Kemp</t>
        </is>
      </c>
      <c r="B7014" t="inlineStr">
        <is>
          <t>PIT</t>
        </is>
      </c>
      <c r="C7014" t="inlineStr">
        <is>
          <t>D</t>
        </is>
      </c>
      <c r="D7014" t="inlineStr">
        <is>
          <t>D</t>
        </is>
      </c>
      <c r="E7014" t="n">
        <v>27</v>
      </c>
      <c r="F7014" t="inlineStr">
        <is>
          <t>FA</t>
        </is>
      </c>
      <c r="G7014" t="inlineStr">
        <is>
          <t>FA</t>
        </is>
      </c>
      <c r="H7014" s="30" t="n">
        <v>775000</v>
      </c>
      <c r="I7014" s="31" t="n">
        <v>0</v>
      </c>
      <c r="J7014" s="31" t="n"/>
      <c r="K7014" s="31" t="n">
        <v>0</v>
      </c>
      <c r="L7014" s="32" t="n"/>
      <c r="M7014" s="31" t="n">
        <v>0</v>
      </c>
      <c r="N7014" s="31" t="n">
        <v>0</v>
      </c>
      <c r="O7014" s="31" t="n"/>
      <c r="P7014" s="31" t="n"/>
      <c r="Q7014" s="31" t="n">
        <v>0</v>
      </c>
      <c r="R7014" s="31" t="n"/>
      <c r="S7014" s="32" t="n"/>
      <c r="T7014" s="32" t="n"/>
      <c r="V7014" t="inlineStr">
        <is>
          <t>04f8r</t>
        </is>
      </c>
      <c r="W7014" t="n">
        <v>6385</v>
      </c>
      <c r="X7014" t="n">
        <v>7722</v>
      </c>
      <c r="Y7014" t="inlineStr">
        <is>
          <t>3666eae2-b7b1-4410-af8a-9f6768dc6af3</t>
        </is>
      </c>
      <c r="Z7014" t="inlineStr">
        <is>
          <t>Philip Kemp (PIT D)</t>
        </is>
      </c>
    </row>
    <row r="7015">
      <c r="A7015" t="inlineStr">
        <is>
          <t>Philip Larsen</t>
        </is>
      </c>
      <c r="B7015" t="inlineStr">
        <is>
          <t>(N/A)</t>
        </is>
      </c>
      <c r="C7015" t="inlineStr">
        <is>
          <t>D</t>
        </is>
      </c>
      <c r="D7015" t="inlineStr">
        <is>
          <t>D</t>
        </is>
      </c>
      <c r="E7015" t="n">
        <v>36</v>
      </c>
      <c r="F7015" t="inlineStr">
        <is>
          <t>FA</t>
        </is>
      </c>
      <c r="G7015" t="inlineStr">
        <is>
          <t>FA</t>
        </is>
      </c>
      <c r="H7015" s="30" t="n">
        <v>1</v>
      </c>
      <c r="I7015" s="31" t="n">
        <v>0</v>
      </c>
      <c r="J7015" s="31" t="n"/>
      <c r="K7015" s="31" t="n">
        <v>0</v>
      </c>
      <c r="L7015" s="32" t="n"/>
      <c r="M7015" s="31" t="n">
        <v>0</v>
      </c>
      <c r="N7015" s="31" t="n">
        <v>0</v>
      </c>
      <c r="O7015" s="31" t="n"/>
      <c r="P7015" s="31" t="n"/>
      <c r="Q7015" s="31" t="n">
        <v>0</v>
      </c>
      <c r="R7015" s="31" t="n"/>
      <c r="S7015" s="32" t="n"/>
      <c r="T7015" s="32" t="n"/>
      <c r="V7015" t="inlineStr">
        <is>
          <t>01cxf</t>
        </is>
      </c>
      <c r="W7015" t="n">
        <v>3236</v>
      </c>
      <c r="X7015" t="n">
        <v>4654</v>
      </c>
      <c r="Z7015" t="inlineStr">
        <is>
          <t>Philip Larsen ((N/A) D)</t>
        </is>
      </c>
    </row>
    <row r="7016">
      <c r="A7016" t="inlineStr">
        <is>
          <t>Philip McRae</t>
        </is>
      </c>
      <c r="B7016" t="inlineStr">
        <is>
          <t>(N/A)</t>
        </is>
      </c>
      <c r="C7016" t="inlineStr">
        <is>
          <t>C</t>
        </is>
      </c>
      <c r="D7016" t="inlineStr">
        <is>
          <t>F</t>
        </is>
      </c>
      <c r="E7016" t="n">
        <v>36</v>
      </c>
      <c r="F7016" t="inlineStr">
        <is>
          <t>FA</t>
        </is>
      </c>
      <c r="G7016" t="inlineStr">
        <is>
          <t>FA</t>
        </is>
      </c>
      <c r="H7016" s="30" t="n">
        <v>1</v>
      </c>
      <c r="I7016" s="31" t="n">
        <v>0</v>
      </c>
      <c r="J7016" s="31" t="n"/>
      <c r="K7016" s="31" t="n">
        <v>0</v>
      </c>
      <c r="L7016" s="32" t="n"/>
      <c r="M7016" s="31" t="n">
        <v>0</v>
      </c>
      <c r="N7016" s="31" t="n">
        <v>0</v>
      </c>
      <c r="O7016" s="31" t="n"/>
      <c r="P7016" s="31" t="n"/>
      <c r="Q7016" s="31" t="n">
        <v>0</v>
      </c>
      <c r="R7016" s="31" t="n"/>
      <c r="S7016" s="32" t="n"/>
      <c r="T7016" s="32" t="n"/>
      <c r="V7016" t="inlineStr">
        <is>
          <t>01c75</t>
        </is>
      </c>
      <c r="W7016" t="n">
        <v>3069</v>
      </c>
      <c r="X7016" t="n">
        <v>4604</v>
      </c>
      <c r="Z7016" t="inlineStr">
        <is>
          <t>Philip McRae ((N/A) C)</t>
        </is>
      </c>
    </row>
    <row r="7017">
      <c r="A7017" t="inlineStr">
        <is>
          <t>Philip Nyberg</t>
        </is>
      </c>
      <c r="B7017" t="inlineStr">
        <is>
          <t>BUF</t>
        </is>
      </c>
      <c r="C7017" t="inlineStr">
        <is>
          <t>D</t>
        </is>
      </c>
      <c r="D7017" t="inlineStr">
        <is>
          <t>D</t>
        </is>
      </c>
      <c r="E7017" t="n">
        <v>29</v>
      </c>
      <c r="F7017" t="inlineStr">
        <is>
          <t>FA</t>
        </is>
      </c>
      <c r="G7017" t="inlineStr">
        <is>
          <t>FA</t>
        </is>
      </c>
      <c r="H7017" s="30" t="n">
        <v>1</v>
      </c>
      <c r="I7017" s="31" t="n">
        <v>0</v>
      </c>
      <c r="J7017" s="31" t="n"/>
      <c r="K7017" s="31" t="n">
        <v>0</v>
      </c>
      <c r="L7017" s="32" t="n"/>
      <c r="M7017" s="31" t="n">
        <v>0</v>
      </c>
      <c r="N7017" s="31" t="n">
        <v>0</v>
      </c>
      <c r="O7017" s="31" t="n"/>
      <c r="P7017" s="31" t="n"/>
      <c r="Q7017" s="31" t="n">
        <v>0</v>
      </c>
      <c r="R7017" s="31" t="n"/>
      <c r="S7017" s="32" t="n"/>
      <c r="T7017" s="32" t="n"/>
      <c r="V7017" t="inlineStr">
        <is>
          <t>042xj</t>
        </is>
      </c>
      <c r="X7017" t="n">
        <v>7235</v>
      </c>
      <c r="Z7017" t="inlineStr">
        <is>
          <t>Philip Nyberg (BUF D)</t>
        </is>
      </c>
    </row>
    <row r="7018">
      <c r="A7018" t="inlineStr">
        <is>
          <t>Philip Samuelsson</t>
        </is>
      </c>
      <c r="B7018" t="inlineStr">
        <is>
          <t>(N/A)</t>
        </is>
      </c>
      <c r="C7018" t="inlineStr">
        <is>
          <t>D</t>
        </is>
      </c>
      <c r="D7018" t="inlineStr">
        <is>
          <t>D</t>
        </is>
      </c>
      <c r="E7018" t="n">
        <v>35</v>
      </c>
      <c r="F7018" t="inlineStr">
        <is>
          <t>FA</t>
        </is>
      </c>
      <c r="G7018" t="inlineStr">
        <is>
          <t>FA</t>
        </is>
      </c>
      <c r="H7018" s="30" t="n">
        <v>1</v>
      </c>
      <c r="I7018" s="31" t="n">
        <v>0</v>
      </c>
      <c r="J7018" s="31" t="n"/>
      <c r="K7018" s="31" t="n">
        <v>0</v>
      </c>
      <c r="L7018" s="32" t="n"/>
      <c r="M7018" s="31" t="n">
        <v>0</v>
      </c>
      <c r="N7018" s="31" t="n">
        <v>0</v>
      </c>
      <c r="O7018" s="31" t="n"/>
      <c r="P7018" s="31" t="n"/>
      <c r="Q7018" s="31" t="n">
        <v>0</v>
      </c>
      <c r="R7018" s="31" t="n"/>
      <c r="S7018" s="32" t="n"/>
      <c r="T7018" s="32" t="n"/>
      <c r="V7018" t="inlineStr">
        <is>
          <t>01mw3</t>
        </is>
      </c>
      <c r="W7018" t="n">
        <v>3327</v>
      </c>
      <c r="X7018" t="n">
        <v>5308</v>
      </c>
      <c r="Z7018" t="inlineStr">
        <is>
          <t>Philip Samuelsson ((N/A) D)</t>
        </is>
      </c>
    </row>
    <row r="7019">
      <c r="A7019" t="inlineStr">
        <is>
          <t>Philip Svedeback</t>
        </is>
      </c>
      <c r="B7019" t="inlineStr">
        <is>
          <t>BOS</t>
        </is>
      </c>
      <c r="C7019" t="inlineStr">
        <is>
          <t>G</t>
        </is>
      </c>
      <c r="D7019" t="inlineStr">
        <is>
          <t>G</t>
        </is>
      </c>
      <c r="E7019" t="n">
        <v>24</v>
      </c>
      <c r="F7019" t="inlineStr">
        <is>
          <t>T</t>
        </is>
      </c>
      <c r="G7019" t="inlineStr">
        <is>
          <t>Kurtis</t>
        </is>
      </c>
      <c r="H7019" s="30" t="n">
        <v>1</v>
      </c>
      <c r="I7019" s="31" t="n">
        <v>0</v>
      </c>
      <c r="J7019" s="31" t="n"/>
      <c r="K7019" s="31" t="n">
        <v>0</v>
      </c>
      <c r="L7019" s="32" t="n"/>
      <c r="M7019" s="31" t="n">
        <v>0</v>
      </c>
      <c r="N7019" s="31" t="n">
        <v>0</v>
      </c>
      <c r="O7019" s="31" t="n"/>
      <c r="P7019" s="31" t="n"/>
      <c r="Q7019" s="31" t="n">
        <v>0</v>
      </c>
      <c r="R7019" s="31" t="n"/>
      <c r="S7019" s="32" t="n"/>
      <c r="T7019" s="32" t="n"/>
      <c r="V7019" t="inlineStr">
        <is>
          <t>05uf9</t>
        </is>
      </c>
      <c r="Y7019" t="inlineStr">
        <is>
          <t>f5eacb5b-2b95-49b3-a450-d3f04a2b58e0</t>
        </is>
      </c>
      <c r="Z7019" t="inlineStr">
        <is>
          <t>Philip Svedeback (BOS G)</t>
        </is>
      </c>
    </row>
    <row r="7020">
      <c r="A7020" t="inlineStr">
        <is>
          <t>Philip Varone</t>
        </is>
      </c>
      <c r="B7020" t="inlineStr">
        <is>
          <t>(N/A)</t>
        </is>
      </c>
      <c r="C7020" t="inlineStr">
        <is>
          <t>C</t>
        </is>
      </c>
      <c r="D7020" t="inlineStr">
        <is>
          <t>F</t>
        </is>
      </c>
      <c r="E7020" t="n">
        <v>35</v>
      </c>
      <c r="F7020" t="inlineStr">
        <is>
          <t>FA</t>
        </is>
      </c>
      <c r="G7020" t="inlineStr">
        <is>
          <t>FA</t>
        </is>
      </c>
      <c r="H7020" s="30" t="n">
        <v>1</v>
      </c>
      <c r="I7020" s="31" t="n">
        <v>0</v>
      </c>
      <c r="J7020" s="31" t="n"/>
      <c r="K7020" s="31" t="n">
        <v>0</v>
      </c>
      <c r="L7020" s="32" t="n"/>
      <c r="M7020" s="31" t="n">
        <v>0</v>
      </c>
      <c r="N7020" s="31" t="n">
        <v>0</v>
      </c>
      <c r="O7020" s="31" t="n"/>
      <c r="P7020" s="31" t="n"/>
      <c r="Q7020" s="31" t="n">
        <v>0</v>
      </c>
      <c r="R7020" s="31" t="n"/>
      <c r="S7020" s="32" t="n"/>
      <c r="T7020" s="32" t="n"/>
      <c r="V7020" t="inlineStr">
        <is>
          <t>02igf</t>
        </is>
      </c>
      <c r="W7020" t="n">
        <v>3813</v>
      </c>
      <c r="X7020" t="n">
        <v>5627</v>
      </c>
      <c r="Y7020" t="inlineStr">
        <is>
          <t>a2b524fe-266d-4515-b60a-f939b022e2da</t>
        </is>
      </c>
      <c r="Z7020" t="inlineStr">
        <is>
          <t>Philip Varone ((N/A) C)</t>
        </is>
      </c>
    </row>
    <row r="7021">
      <c r="A7021" t="inlineStr">
        <is>
          <t>Philip-Michael Devos</t>
        </is>
      </c>
      <c r="B7021" t="inlineStr">
        <is>
          <t>(N/A)</t>
        </is>
      </c>
      <c r="C7021" t="inlineStr">
        <is>
          <t>C</t>
        </is>
      </c>
      <c r="D7021" t="inlineStr">
        <is>
          <t>F</t>
        </is>
      </c>
      <c r="E7021" t="n">
        <v>36</v>
      </c>
      <c r="F7021" t="inlineStr">
        <is>
          <t>FA</t>
        </is>
      </c>
      <c r="G7021" t="inlineStr">
        <is>
          <t>FA</t>
        </is>
      </c>
      <c r="H7021" s="30" t="n">
        <v>1</v>
      </c>
      <c r="I7021" s="31" t="n">
        <v>0</v>
      </c>
      <c r="J7021" s="31" t="n"/>
      <c r="K7021" s="31" t="n">
        <v>0</v>
      </c>
      <c r="L7021" s="32" t="n"/>
      <c r="M7021" s="31" t="n">
        <v>0</v>
      </c>
      <c r="N7021" s="31" t="n">
        <v>0</v>
      </c>
      <c r="O7021" s="31" t="n"/>
      <c r="P7021" s="31" t="n"/>
      <c r="Q7021" s="31" t="n">
        <v>0</v>
      </c>
      <c r="R7021" s="31" t="n"/>
      <c r="S7021" s="32" t="n"/>
      <c r="T7021" s="32" t="n"/>
      <c r="V7021" t="inlineStr">
        <is>
          <t>0253m</t>
        </is>
      </c>
      <c r="Z7021" t="inlineStr">
        <is>
          <t>Philip-Michael Devos ((N/A) C)</t>
        </is>
      </c>
    </row>
    <row r="7022">
      <c r="A7022" t="inlineStr">
        <is>
          <t>Philippe Cadorette</t>
        </is>
      </c>
      <c r="B7022" t="inlineStr">
        <is>
          <t>(N/A)</t>
        </is>
      </c>
      <c r="C7022" t="inlineStr">
        <is>
          <t>G</t>
        </is>
      </c>
      <c r="D7022" t="inlineStr">
        <is>
          <t>G</t>
        </is>
      </c>
      <c r="E7022" t="n">
        <v>31</v>
      </c>
      <c r="F7022" t="inlineStr">
        <is>
          <t>FA</t>
        </is>
      </c>
      <c r="G7022" t="inlineStr">
        <is>
          <t>FA</t>
        </is>
      </c>
      <c r="H7022" s="30" t="n">
        <v>1</v>
      </c>
      <c r="I7022" s="31" t="n">
        <v>0</v>
      </c>
      <c r="J7022" s="31" t="n"/>
      <c r="K7022" s="31" t="n">
        <v>0</v>
      </c>
      <c r="L7022" s="32" t="n"/>
      <c r="M7022" s="31" t="n">
        <v>0</v>
      </c>
      <c r="N7022" s="31" t="n">
        <v>0</v>
      </c>
      <c r="O7022" s="31" t="n"/>
      <c r="P7022" s="31" t="n"/>
      <c r="Q7022" s="31" t="n">
        <v>0</v>
      </c>
      <c r="R7022" s="31" t="n"/>
      <c r="S7022" s="32" t="n"/>
      <c r="T7022" s="32" t="n"/>
      <c r="V7022" t="inlineStr">
        <is>
          <t>03d11</t>
        </is>
      </c>
      <c r="X7022" t="n">
        <v>7033</v>
      </c>
      <c r="Z7022" t="inlineStr">
        <is>
          <t>Philippe Cadorette ((N/A) G)</t>
        </is>
      </c>
    </row>
    <row r="7023">
      <c r="A7023" t="inlineStr">
        <is>
          <t>Philippe Cornet</t>
        </is>
      </c>
      <c r="B7023" t="inlineStr">
        <is>
          <t>(N/A)</t>
        </is>
      </c>
      <c r="C7023" t="inlineStr">
        <is>
          <t>LW</t>
        </is>
      </c>
      <c r="D7023" t="inlineStr">
        <is>
          <t>F</t>
        </is>
      </c>
      <c r="E7023" t="n">
        <v>36</v>
      </c>
      <c r="F7023" t="inlineStr">
        <is>
          <t>FA</t>
        </is>
      </c>
      <c r="G7023" t="inlineStr">
        <is>
          <t>FA</t>
        </is>
      </c>
      <c r="H7023" s="30" t="n">
        <v>1</v>
      </c>
      <c r="I7023" s="31" t="n">
        <v>0</v>
      </c>
      <c r="J7023" s="31" t="n"/>
      <c r="K7023" s="31" t="n">
        <v>0</v>
      </c>
      <c r="L7023" s="32" t="n"/>
      <c r="M7023" s="31" t="n">
        <v>0</v>
      </c>
      <c r="N7023" s="31" t="n">
        <v>0</v>
      </c>
      <c r="O7023" s="31" t="n"/>
      <c r="P7023" s="31" t="n"/>
      <c r="Q7023" s="31" t="n">
        <v>0</v>
      </c>
      <c r="R7023" s="31" t="n"/>
      <c r="S7023" s="32" t="n"/>
      <c r="T7023" s="32" t="n"/>
      <c r="V7023" t="inlineStr">
        <is>
          <t>01mjb</t>
        </is>
      </c>
      <c r="W7023" t="n">
        <v>3915</v>
      </c>
      <c r="X7023" t="n">
        <v>4770</v>
      </c>
      <c r="Z7023" t="inlineStr">
        <is>
          <t>Philippe Cornet ((N/A) LW)</t>
        </is>
      </c>
    </row>
    <row r="7024">
      <c r="A7024" t="inlineStr">
        <is>
          <t>Philippe Daoust</t>
        </is>
      </c>
      <c r="B7024" t="inlineStr">
        <is>
          <t>OTT</t>
        </is>
      </c>
      <c r="C7024" t="inlineStr">
        <is>
          <t>C</t>
        </is>
      </c>
      <c r="D7024" t="inlineStr">
        <is>
          <t>F</t>
        </is>
      </c>
      <c r="E7024" t="n">
        <v>24</v>
      </c>
      <c r="F7024" t="inlineStr">
        <is>
          <t>FA</t>
        </is>
      </c>
      <c r="G7024" t="inlineStr">
        <is>
          <t>FA</t>
        </is>
      </c>
      <c r="H7024" s="30" t="n">
        <v>850000</v>
      </c>
      <c r="I7024" s="31" t="n">
        <v>0</v>
      </c>
      <c r="J7024" s="31" t="n"/>
      <c r="K7024" s="31" t="n">
        <v>0</v>
      </c>
      <c r="L7024" s="32" t="n"/>
      <c r="M7024" s="31" t="n">
        <v>0</v>
      </c>
      <c r="N7024" s="31" t="n">
        <v>0</v>
      </c>
      <c r="O7024" s="31" t="n"/>
      <c r="P7024" s="31" t="n"/>
      <c r="Q7024" s="31" t="n">
        <v>0</v>
      </c>
      <c r="R7024" s="31" t="n"/>
      <c r="S7024" s="32" t="n"/>
      <c r="T7024" s="32" t="n"/>
      <c r="V7024" t="inlineStr">
        <is>
          <t>05oxz</t>
        </is>
      </c>
      <c r="W7024" t="n">
        <v>6598</v>
      </c>
      <c r="Y7024" t="inlineStr">
        <is>
          <t>64afcabc-fbd2-493a-85d7-98c5870466c4</t>
        </is>
      </c>
      <c r="Z7024" t="inlineStr">
        <is>
          <t>Philippe Daoust (OTT C)</t>
        </is>
      </c>
    </row>
    <row r="7025">
      <c r="A7025" t="inlineStr">
        <is>
          <t>Philippe Desrosiers</t>
        </is>
      </c>
      <c r="B7025" t="inlineStr">
        <is>
          <t>MTL</t>
        </is>
      </c>
      <c r="C7025" t="inlineStr">
        <is>
          <t>G</t>
        </is>
      </c>
      <c r="D7025" t="inlineStr">
        <is>
          <t>G</t>
        </is>
      </c>
      <c r="E7025" t="n">
        <v>31</v>
      </c>
      <c r="F7025" t="inlineStr">
        <is>
          <t>FA</t>
        </is>
      </c>
      <c r="G7025" t="inlineStr">
        <is>
          <t>FA</t>
        </is>
      </c>
      <c r="H7025" s="30" t="n">
        <v>1</v>
      </c>
      <c r="I7025" s="31" t="n">
        <v>0</v>
      </c>
      <c r="J7025" s="31" t="n"/>
      <c r="K7025" s="31" t="n">
        <v>0</v>
      </c>
      <c r="L7025" s="32" t="n"/>
      <c r="M7025" s="31" t="n">
        <v>0</v>
      </c>
      <c r="N7025" s="31" t="n">
        <v>0</v>
      </c>
      <c r="O7025" s="31" t="n"/>
      <c r="P7025" s="31" t="n"/>
      <c r="Q7025" s="31" t="n">
        <v>0</v>
      </c>
      <c r="R7025" s="31" t="n"/>
      <c r="S7025" s="32" t="n"/>
      <c r="T7025" s="32" t="n"/>
      <c r="V7025" t="inlineStr">
        <is>
          <t>031od</t>
        </is>
      </c>
      <c r="W7025" t="n">
        <v>4204</v>
      </c>
      <c r="X7025" t="n">
        <v>6034</v>
      </c>
      <c r="Y7025" t="inlineStr">
        <is>
          <t>4f683cf2-dc3a-409e-983d-f38c49faeada</t>
        </is>
      </c>
      <c r="Z7025" t="inlineStr">
        <is>
          <t>Philippe Desrosiers (MTL G)</t>
        </is>
      </c>
    </row>
    <row r="7026">
      <c r="A7026" t="inlineStr">
        <is>
          <t>Philippe Dupuis</t>
        </is>
      </c>
      <c r="B7026" t="inlineStr">
        <is>
          <t>(N/A)</t>
        </is>
      </c>
      <c r="C7026" t="inlineStr">
        <is>
          <t>C</t>
        </is>
      </c>
      <c r="D7026" t="inlineStr">
        <is>
          <t>F</t>
        </is>
      </c>
      <c r="E7026" t="n">
        <v>41</v>
      </c>
      <c r="F7026" t="inlineStr">
        <is>
          <t>FA</t>
        </is>
      </c>
      <c r="G7026" t="inlineStr">
        <is>
          <t>FA</t>
        </is>
      </c>
      <c r="H7026" s="30" t="n">
        <v>1</v>
      </c>
      <c r="I7026" s="31" t="n">
        <v>0</v>
      </c>
      <c r="J7026" s="31" t="n"/>
      <c r="K7026" s="31" t="n">
        <v>0</v>
      </c>
      <c r="L7026" s="32" t="n"/>
      <c r="M7026" s="31" t="n">
        <v>0</v>
      </c>
      <c r="N7026" s="31" t="n">
        <v>0</v>
      </c>
      <c r="O7026" s="31" t="n"/>
      <c r="P7026" s="31" t="n"/>
      <c r="Q7026" s="31" t="n">
        <v>0</v>
      </c>
      <c r="R7026" s="31" t="n"/>
      <c r="S7026" s="32" t="n"/>
      <c r="T7026" s="32" t="n"/>
      <c r="V7026" t="inlineStr">
        <is>
          <t>004j5</t>
        </is>
      </c>
      <c r="W7026" t="n">
        <v>3115</v>
      </c>
      <c r="X7026" t="n">
        <v>3525</v>
      </c>
      <c r="Z7026" t="inlineStr">
        <is>
          <t>Philippe Dupuis ((N/A) C)</t>
        </is>
      </c>
    </row>
    <row r="7027">
      <c r="A7027" t="inlineStr">
        <is>
          <t>Philippe Gadoury</t>
        </is>
      </c>
      <c r="B7027" t="inlineStr">
        <is>
          <t>(N/A)</t>
        </is>
      </c>
      <c r="C7027" t="inlineStr">
        <is>
          <t>C</t>
        </is>
      </c>
      <c r="D7027" t="inlineStr">
        <is>
          <t>F</t>
        </is>
      </c>
      <c r="E7027" t="n">
        <v>32</v>
      </c>
      <c r="F7027" t="inlineStr">
        <is>
          <t>FA</t>
        </is>
      </c>
      <c r="G7027" t="inlineStr">
        <is>
          <t>FA</t>
        </is>
      </c>
      <c r="H7027" s="30" t="n">
        <v>1</v>
      </c>
      <c r="I7027" s="31" t="n">
        <v>0</v>
      </c>
      <c r="J7027" s="31" t="n"/>
      <c r="K7027" s="31" t="n">
        <v>0</v>
      </c>
      <c r="L7027" s="32" t="n"/>
      <c r="M7027" s="31" t="n">
        <v>0</v>
      </c>
      <c r="N7027" s="31" t="n">
        <v>0</v>
      </c>
      <c r="O7027" s="31" t="n"/>
      <c r="P7027" s="31" t="n"/>
      <c r="Q7027" s="31" t="n">
        <v>0</v>
      </c>
      <c r="R7027" s="31" t="n"/>
      <c r="S7027" s="32" t="n"/>
      <c r="T7027" s="32" t="n"/>
      <c r="V7027" t="inlineStr">
        <is>
          <t>03c0e</t>
        </is>
      </c>
      <c r="Z7027" t="inlineStr">
        <is>
          <t>Philippe Gadoury ((N/A) C)</t>
        </is>
      </c>
    </row>
    <row r="7028">
      <c r="A7028" t="inlineStr">
        <is>
          <t>Philippe Hudon</t>
        </is>
      </c>
      <c r="B7028" t="inlineStr">
        <is>
          <t>DET</t>
        </is>
      </c>
      <c r="C7028" t="inlineStr">
        <is>
          <t>C</t>
        </is>
      </c>
      <c r="D7028" t="inlineStr">
        <is>
          <t>F</t>
        </is>
      </c>
      <c r="E7028" t="n">
        <v>33</v>
      </c>
      <c r="F7028" t="inlineStr">
        <is>
          <t>FA</t>
        </is>
      </c>
      <c r="G7028" t="inlineStr">
        <is>
          <t>FA</t>
        </is>
      </c>
      <c r="H7028" s="30" t="n">
        <v>1</v>
      </c>
      <c r="I7028" s="31" t="n">
        <v>0</v>
      </c>
      <c r="J7028" s="31" t="n"/>
      <c r="K7028" s="31" t="n">
        <v>0</v>
      </c>
      <c r="L7028" s="32" t="n"/>
      <c r="M7028" s="31" t="n">
        <v>0</v>
      </c>
      <c r="N7028" s="31" t="n">
        <v>0</v>
      </c>
      <c r="O7028" s="31" t="n"/>
      <c r="P7028" s="31" t="n"/>
      <c r="Q7028" s="31" t="n">
        <v>0</v>
      </c>
      <c r="R7028" s="31" t="n"/>
      <c r="S7028" s="32" t="n"/>
      <c r="T7028" s="32" t="n"/>
      <c r="V7028" t="inlineStr">
        <is>
          <t>02fzh</t>
        </is>
      </c>
      <c r="W7028" t="n">
        <v>3788</v>
      </c>
      <c r="X7028" t="n">
        <v>5510</v>
      </c>
      <c r="Z7028" t="inlineStr">
        <is>
          <t>Philippe Hudon (DET C)</t>
        </is>
      </c>
    </row>
    <row r="7029">
      <c r="A7029" t="inlineStr">
        <is>
          <t>Philippe Lapointe</t>
        </is>
      </c>
      <c r="B7029" t="inlineStr">
        <is>
          <t>(N/A)</t>
        </is>
      </c>
      <c r="C7029" t="inlineStr">
        <is>
          <t>RW</t>
        </is>
      </c>
      <c r="D7029" t="inlineStr">
        <is>
          <t>F</t>
        </is>
      </c>
      <c r="E7029" t="n">
        <v>26</v>
      </c>
      <c r="F7029" t="inlineStr">
        <is>
          <t>FA</t>
        </is>
      </c>
      <c r="G7029" t="inlineStr">
        <is>
          <t>FA</t>
        </is>
      </c>
      <c r="H7029" s="30" t="n">
        <v>1</v>
      </c>
      <c r="I7029" s="31" t="n">
        <v>0</v>
      </c>
      <c r="J7029" s="31" t="n"/>
      <c r="K7029" s="31" t="n">
        <v>0</v>
      </c>
      <c r="L7029" s="32" t="n"/>
      <c r="M7029" s="31" t="n">
        <v>0</v>
      </c>
      <c r="N7029" s="31" t="n">
        <v>0</v>
      </c>
      <c r="O7029" s="31" t="n"/>
      <c r="P7029" s="31" t="n"/>
      <c r="Q7029" s="31" t="n">
        <v>0</v>
      </c>
      <c r="R7029" s="31" t="n"/>
      <c r="S7029" s="32" t="n"/>
      <c r="T7029" s="32" t="n"/>
      <c r="V7029" t="inlineStr">
        <is>
          <t>05rad</t>
        </is>
      </c>
      <c r="Z7029" t="inlineStr">
        <is>
          <t>Philippe Lapointe ((N/A) RW)</t>
        </is>
      </c>
    </row>
    <row r="7030">
      <c r="A7030" t="inlineStr">
        <is>
          <t>Philippe Lefebvre</t>
        </is>
      </c>
      <c r="B7030" t="inlineStr">
        <is>
          <t>(N/A)</t>
        </is>
      </c>
      <c r="C7030" t="inlineStr">
        <is>
          <t>LW</t>
        </is>
      </c>
      <c r="D7030" t="inlineStr">
        <is>
          <t>F</t>
        </is>
      </c>
      <c r="E7030" t="n">
        <v>35</v>
      </c>
      <c r="F7030" t="inlineStr">
        <is>
          <t>FA</t>
        </is>
      </c>
      <c r="G7030" t="inlineStr">
        <is>
          <t>FA</t>
        </is>
      </c>
      <c r="H7030" s="30" t="n">
        <v>1</v>
      </c>
      <c r="I7030" s="31" t="n">
        <v>0</v>
      </c>
      <c r="J7030" s="31" t="n"/>
      <c r="K7030" s="31" t="n">
        <v>0</v>
      </c>
      <c r="L7030" s="32" t="n"/>
      <c r="M7030" s="31" t="n">
        <v>0</v>
      </c>
      <c r="N7030" s="31" t="n">
        <v>0</v>
      </c>
      <c r="O7030" s="31" t="n"/>
      <c r="P7030" s="31" t="n"/>
      <c r="Q7030" s="31" t="n">
        <v>0</v>
      </c>
      <c r="R7030" s="31" t="n"/>
      <c r="S7030" s="32" t="n"/>
      <c r="T7030" s="32" t="n"/>
      <c r="V7030" t="inlineStr">
        <is>
          <t>01mew</t>
        </is>
      </c>
      <c r="X7030" t="n">
        <v>4756</v>
      </c>
      <c r="Z7030" t="inlineStr">
        <is>
          <t>Philippe Lefebvre ((N/A) LW)</t>
        </is>
      </c>
    </row>
    <row r="7031">
      <c r="A7031" t="inlineStr">
        <is>
          <t>Philippe Maillet</t>
        </is>
      </c>
      <c r="B7031" t="inlineStr">
        <is>
          <t>MTL</t>
        </is>
      </c>
      <c r="C7031" t="inlineStr">
        <is>
          <t>C</t>
        </is>
      </c>
      <c r="D7031" t="inlineStr">
        <is>
          <t>F</t>
        </is>
      </c>
      <c r="E7031" t="n">
        <v>33</v>
      </c>
      <c r="F7031" t="inlineStr">
        <is>
          <t>FA</t>
        </is>
      </c>
      <c r="G7031" t="inlineStr">
        <is>
          <t>FA</t>
        </is>
      </c>
      <c r="H7031" s="30" t="n">
        <v>1</v>
      </c>
      <c r="I7031" s="31" t="n">
        <v>0</v>
      </c>
      <c r="J7031" s="31" t="n"/>
      <c r="K7031" s="31" t="n">
        <v>0</v>
      </c>
      <c r="L7031" s="32" t="n"/>
      <c r="M7031" s="31" t="n">
        <v>0</v>
      </c>
      <c r="N7031" s="31" t="n">
        <v>0</v>
      </c>
      <c r="O7031" s="31" t="n"/>
      <c r="P7031" s="31" t="n"/>
      <c r="Q7031" s="31" t="n">
        <v>0</v>
      </c>
      <c r="R7031" s="31" t="n"/>
      <c r="S7031" s="32" t="n"/>
      <c r="T7031" s="32" t="n"/>
      <c r="V7031" t="inlineStr">
        <is>
          <t>04big</t>
        </is>
      </c>
      <c r="W7031" t="n">
        <v>6145</v>
      </c>
      <c r="X7031" t="n">
        <v>7750</v>
      </c>
      <c r="Y7031" t="inlineStr">
        <is>
          <t>e1163e0f-c7fe-4741-9ef4-2f7f67c79ae4</t>
        </is>
      </c>
      <c r="Z7031" t="inlineStr">
        <is>
          <t>Philippe Maillet (MTL C)</t>
        </is>
      </c>
    </row>
    <row r="7032">
      <c r="A7032" t="inlineStr">
        <is>
          <t>Philippe Maillet</t>
        </is>
      </c>
      <c r="B7032" t="inlineStr">
        <is>
          <t>(N/A)</t>
        </is>
      </c>
      <c r="C7032" t="inlineStr">
        <is>
          <t>C</t>
        </is>
      </c>
      <c r="D7032" t="inlineStr">
        <is>
          <t>F</t>
        </is>
      </c>
      <c r="E7032" t="n">
        <v>33</v>
      </c>
      <c r="F7032" t="inlineStr">
        <is>
          <t>FA</t>
        </is>
      </c>
      <c r="G7032" t="inlineStr">
        <is>
          <t>FA</t>
        </is>
      </c>
      <c r="H7032" s="30" t="n">
        <v>1</v>
      </c>
      <c r="I7032" s="31" t="n">
        <v>0</v>
      </c>
      <c r="J7032" s="31" t="n"/>
      <c r="K7032" s="31" t="n">
        <v>0</v>
      </c>
      <c r="L7032" s="32" t="n"/>
      <c r="M7032" s="31" t="n">
        <v>0</v>
      </c>
      <c r="N7032" s="31" t="n">
        <v>0</v>
      </c>
      <c r="O7032" s="31" t="n"/>
      <c r="P7032" s="31" t="n"/>
      <c r="Q7032" s="31" t="n">
        <v>0</v>
      </c>
      <c r="R7032" s="31" t="n"/>
      <c r="S7032" s="32" t="n"/>
      <c r="T7032" s="32" t="n"/>
      <c r="V7032" t="inlineStr">
        <is>
          <t>05r22</t>
        </is>
      </c>
      <c r="Z7032" t="inlineStr">
        <is>
          <t>Philippe Maillet ((N/A) C)</t>
        </is>
      </c>
    </row>
    <row r="7033">
      <c r="A7033" t="inlineStr">
        <is>
          <t>Philippe Paradis</t>
        </is>
      </c>
      <c r="B7033" t="inlineStr">
        <is>
          <t>(N/A)</t>
        </is>
      </c>
      <c r="C7033" t="inlineStr">
        <is>
          <t>C</t>
        </is>
      </c>
      <c r="D7033" t="inlineStr">
        <is>
          <t>F</t>
        </is>
      </c>
      <c r="E7033" t="n">
        <v>35</v>
      </c>
      <c r="F7033" t="inlineStr">
        <is>
          <t>FA</t>
        </is>
      </c>
      <c r="G7033" t="inlineStr">
        <is>
          <t>FA</t>
        </is>
      </c>
      <c r="H7033" s="30" t="n">
        <v>1</v>
      </c>
      <c r="I7033" s="31" t="n">
        <v>0</v>
      </c>
      <c r="J7033" s="31" t="n"/>
      <c r="K7033" s="31" t="n">
        <v>0</v>
      </c>
      <c r="L7033" s="32" t="n"/>
      <c r="M7033" s="31" t="n">
        <v>0</v>
      </c>
      <c r="N7033" s="31" t="n">
        <v>0</v>
      </c>
      <c r="O7033" s="31" t="n"/>
      <c r="P7033" s="31" t="n"/>
      <c r="Q7033" s="31" t="n">
        <v>0</v>
      </c>
      <c r="R7033" s="31" t="n"/>
      <c r="S7033" s="32" t="n"/>
      <c r="T7033" s="32" t="n"/>
      <c r="V7033" t="inlineStr">
        <is>
          <t>01obo</t>
        </is>
      </c>
      <c r="W7033" t="n">
        <v>3306</v>
      </c>
      <c r="X7033" t="n">
        <v>4707</v>
      </c>
      <c r="Z7033" t="inlineStr">
        <is>
          <t>Philippe Paradis ((N/A) C)</t>
        </is>
      </c>
    </row>
    <row r="7034">
      <c r="A7034" t="inlineStr">
        <is>
          <t>Philippe Trudeau</t>
        </is>
      </c>
      <c r="B7034" t="inlineStr">
        <is>
          <t>(N/A)</t>
        </is>
      </c>
      <c r="C7034" t="inlineStr">
        <is>
          <t>G</t>
        </is>
      </c>
      <c r="D7034" t="inlineStr">
        <is>
          <t>G</t>
        </is>
      </c>
      <c r="E7034" t="n">
        <v>32</v>
      </c>
      <c r="F7034" t="inlineStr">
        <is>
          <t>FA</t>
        </is>
      </c>
      <c r="G7034" t="inlineStr">
        <is>
          <t>FA</t>
        </is>
      </c>
      <c r="H7034" s="30" t="n">
        <v>1</v>
      </c>
      <c r="I7034" s="31" t="n">
        <v>0</v>
      </c>
      <c r="J7034" s="31" t="n"/>
      <c r="K7034" s="31" t="n">
        <v>0</v>
      </c>
      <c r="L7034" s="32" t="n"/>
      <c r="M7034" s="31" t="n">
        <v>0</v>
      </c>
      <c r="N7034" s="31" t="n">
        <v>0</v>
      </c>
      <c r="O7034" s="31" t="n"/>
      <c r="P7034" s="31" t="n"/>
      <c r="Q7034" s="31" t="n">
        <v>0</v>
      </c>
      <c r="R7034" s="31" t="n"/>
      <c r="S7034" s="32" t="n"/>
      <c r="T7034" s="32" t="n"/>
      <c r="V7034" t="inlineStr">
        <is>
          <t>03ko1</t>
        </is>
      </c>
      <c r="X7034" t="n">
        <v>6682</v>
      </c>
      <c r="Z7034" t="inlineStr">
        <is>
          <t>Philippe Trudeau ((N/A) G)</t>
        </is>
      </c>
    </row>
    <row r="7035">
      <c r="A7035" t="inlineStr">
        <is>
          <t>Philippe Veilleux</t>
        </is>
      </c>
      <c r="B7035" t="inlineStr">
        <is>
          <t>(N/A)</t>
        </is>
      </c>
      <c r="C7035" t="inlineStr">
        <is>
          <t>LW</t>
        </is>
      </c>
      <c r="D7035" t="inlineStr">
        <is>
          <t>F</t>
        </is>
      </c>
      <c r="E7035" t="n">
        <v>19</v>
      </c>
      <c r="F7035" t="inlineStr">
        <is>
          <t>FA</t>
        </is>
      </c>
      <c r="G7035" t="inlineStr">
        <is>
          <t>FA</t>
        </is>
      </c>
      <c r="H7035" s="30" t="n">
        <v>1</v>
      </c>
      <c r="I7035" s="31" t="n">
        <v>0</v>
      </c>
      <c r="J7035" s="31" t="n"/>
      <c r="K7035" s="31" t="n">
        <v>0</v>
      </c>
      <c r="L7035" s="32" t="n"/>
      <c r="M7035" s="31" t="n">
        <v>0</v>
      </c>
      <c r="N7035" s="31" t="n">
        <v>0</v>
      </c>
      <c r="O7035" s="31" t="n"/>
      <c r="P7035" s="31" t="n"/>
      <c r="Q7035" s="31" t="n">
        <v>0</v>
      </c>
      <c r="R7035" s="31" t="n"/>
      <c r="S7035" s="32" t="n"/>
      <c r="T7035" s="32" t="n"/>
      <c r="V7035" t="inlineStr">
        <is>
          <t>06tml</t>
        </is>
      </c>
      <c r="Z7035" t="inlineStr">
        <is>
          <t>Philippe Veilleux ((N/A) LW)</t>
        </is>
      </c>
    </row>
    <row r="7036">
      <c r="A7036" t="inlineStr">
        <is>
          <t>Phillip Di Giuseppe</t>
        </is>
      </c>
      <c r="B7036" t="inlineStr">
        <is>
          <t>WPG</t>
        </is>
      </c>
      <c r="C7036" t="inlineStr">
        <is>
          <t>LW</t>
        </is>
      </c>
      <c r="D7036" t="inlineStr">
        <is>
          <t>F</t>
        </is>
      </c>
      <c r="E7036" t="n">
        <v>32</v>
      </c>
      <c r="F7036" t="inlineStr">
        <is>
          <t>FA</t>
        </is>
      </c>
      <c r="G7036" t="inlineStr">
        <is>
          <t>FA</t>
        </is>
      </c>
      <c r="H7036" s="30" t="n">
        <v>775000</v>
      </c>
      <c r="I7036" s="31" t="n">
        <v>0</v>
      </c>
      <c r="J7036" s="31" t="n"/>
      <c r="K7036" s="31" t="n">
        <v>0</v>
      </c>
      <c r="L7036" s="32" t="n"/>
      <c r="M7036" s="31" t="n">
        <v>0</v>
      </c>
      <c r="N7036" s="31" t="n">
        <v>0</v>
      </c>
      <c r="O7036" s="31" t="n"/>
      <c r="P7036" s="31" t="n"/>
      <c r="Q7036" s="31" t="n">
        <v>0</v>
      </c>
      <c r="R7036" s="31" t="n"/>
      <c r="S7036" s="32" t="n"/>
      <c r="T7036" s="32" t="n"/>
      <c r="V7036" t="inlineStr">
        <is>
          <t>02np0</t>
        </is>
      </c>
      <c r="W7036" t="n">
        <v>3999</v>
      </c>
      <c r="X7036" t="n">
        <v>5727</v>
      </c>
      <c r="Y7036" t="inlineStr">
        <is>
          <t>78fcbe2d-3491-4b8e-8792-903992cba124</t>
        </is>
      </c>
      <c r="Z7036" t="inlineStr">
        <is>
          <t>Phillip Di Giuseppe (WPG LW)</t>
        </is>
      </c>
    </row>
    <row r="7037">
      <c r="A7037" t="inlineStr">
        <is>
          <t>Phillip Gogulla</t>
        </is>
      </c>
      <c r="B7037" t="inlineStr">
        <is>
          <t>(N/A)</t>
        </is>
      </c>
      <c r="C7037" t="inlineStr">
        <is>
          <t>LW</t>
        </is>
      </c>
      <c r="D7037" t="inlineStr">
        <is>
          <t>F</t>
        </is>
      </c>
      <c r="E7037" t="n">
        <v>39</v>
      </c>
      <c r="F7037" t="inlineStr">
        <is>
          <t>FA</t>
        </is>
      </c>
      <c r="G7037" t="inlineStr">
        <is>
          <t>FA</t>
        </is>
      </c>
      <c r="H7037" s="30" t="n">
        <v>1</v>
      </c>
      <c r="I7037" s="31" t="n">
        <v>0</v>
      </c>
      <c r="J7037" s="31" t="n"/>
      <c r="K7037" s="31" t="n">
        <v>0</v>
      </c>
      <c r="L7037" s="32" t="n"/>
      <c r="M7037" s="31" t="n">
        <v>0</v>
      </c>
      <c r="N7037" s="31" t="n">
        <v>0</v>
      </c>
      <c r="O7037" s="31" t="n"/>
      <c r="P7037" s="31" t="n"/>
      <c r="Q7037" s="31" t="n">
        <v>0</v>
      </c>
      <c r="R7037" s="31" t="n"/>
      <c r="S7037" s="32" t="n"/>
      <c r="T7037" s="32" t="n"/>
      <c r="V7037" t="inlineStr">
        <is>
          <t>003gw</t>
        </is>
      </c>
      <c r="W7037" t="n">
        <v>2344</v>
      </c>
      <c r="X7037" t="n">
        <v>4229</v>
      </c>
      <c r="Z7037" t="inlineStr">
        <is>
          <t>Phillip Gogulla ((N/A) LW)</t>
        </is>
      </c>
    </row>
    <row r="7038">
      <c r="A7038" t="inlineStr">
        <is>
          <t>Phillip Sinn</t>
        </is>
      </c>
      <c r="B7038" t="inlineStr">
        <is>
          <t>SJS</t>
        </is>
      </c>
      <c r="C7038" t="inlineStr">
        <is>
          <t>D</t>
        </is>
      </c>
      <c r="D7038" t="inlineStr">
        <is>
          <t>D</t>
        </is>
      </c>
      <c r="E7038" t="n">
        <v>22</v>
      </c>
      <c r="F7038" t="inlineStr">
        <is>
          <t>FA</t>
        </is>
      </c>
      <c r="G7038" t="inlineStr">
        <is>
          <t>FA</t>
        </is>
      </c>
      <c r="H7038" s="30" t="n">
        <v>1050000</v>
      </c>
      <c r="I7038" s="31" t="n">
        <v>0</v>
      </c>
      <c r="J7038" s="31" t="n"/>
      <c r="K7038" s="31" t="n">
        <v>0</v>
      </c>
      <c r="L7038" s="32" t="n"/>
      <c r="M7038" s="31" t="n">
        <v>0</v>
      </c>
      <c r="N7038" s="31" t="n">
        <v>0</v>
      </c>
      <c r="O7038" s="31" t="n"/>
      <c r="P7038" s="31" t="n"/>
      <c r="Q7038" s="31" t="n">
        <v>0</v>
      </c>
      <c r="R7038" s="31" t="n"/>
      <c r="S7038" s="32" t="n"/>
      <c r="T7038" s="32" t="n"/>
      <c r="V7038" t="inlineStr">
        <is>
          <t>0766y</t>
        </is>
      </c>
      <c r="W7038" t="n">
        <v>7753</v>
      </c>
      <c r="Y7038" t="inlineStr">
        <is>
          <t>123b6c77-1eff-4ae9-879a-82c379fed871</t>
        </is>
      </c>
      <c r="Z7038" t="inlineStr">
        <is>
          <t>Phillip Sinn (SJS D)</t>
        </is>
      </c>
    </row>
    <row r="7039">
      <c r="A7039" t="inlineStr">
        <is>
          <t>Pier-Olivier Roy</t>
        </is>
      </c>
      <c r="B7039" t="inlineStr">
        <is>
          <t>(N/A)</t>
        </is>
      </c>
      <c r="C7039" t="inlineStr">
        <is>
          <t>D</t>
        </is>
      </c>
      <c r="D7039" t="inlineStr">
        <is>
          <t>D</t>
        </is>
      </c>
      <c r="E7039" t="n">
        <v>22</v>
      </c>
      <c r="F7039" t="inlineStr">
        <is>
          <t>FA</t>
        </is>
      </c>
      <c r="G7039" t="inlineStr">
        <is>
          <t>FA</t>
        </is>
      </c>
      <c r="H7039" s="30" t="n">
        <v>1</v>
      </c>
      <c r="I7039" s="31" t="n">
        <v>0</v>
      </c>
      <c r="J7039" s="31" t="n"/>
      <c r="K7039" s="31" t="n">
        <v>0</v>
      </c>
      <c r="L7039" s="32" t="n"/>
      <c r="M7039" s="31" t="n">
        <v>0</v>
      </c>
      <c r="N7039" s="31" t="n">
        <v>0</v>
      </c>
      <c r="O7039" s="31" t="n"/>
      <c r="P7039" s="31" t="n"/>
      <c r="Q7039" s="31" t="n">
        <v>0</v>
      </c>
      <c r="R7039" s="31" t="n"/>
      <c r="S7039" s="32" t="n"/>
      <c r="T7039" s="32" t="n"/>
      <c r="V7039" t="inlineStr">
        <is>
          <t>066pe</t>
        </is>
      </c>
      <c r="Z7039" t="inlineStr">
        <is>
          <t>Pier-Olivier Roy ((N/A) D)</t>
        </is>
      </c>
    </row>
    <row r="7040">
      <c r="A7040" t="inlineStr">
        <is>
          <t>Pierce Charleson</t>
        </is>
      </c>
      <c r="B7040" t="inlineStr">
        <is>
          <t>(N/A)</t>
        </is>
      </c>
      <c r="C7040" t="inlineStr">
        <is>
          <t>G</t>
        </is>
      </c>
      <c r="D7040" t="inlineStr">
        <is>
          <t>G</t>
        </is>
      </c>
      <c r="E7040" t="n">
        <v>26</v>
      </c>
      <c r="F7040" t="inlineStr">
        <is>
          <t>FA</t>
        </is>
      </c>
      <c r="G7040" t="inlineStr">
        <is>
          <t>FA</t>
        </is>
      </c>
      <c r="H7040" s="30" t="n">
        <v>1</v>
      </c>
      <c r="I7040" s="31" t="n">
        <v>0</v>
      </c>
      <c r="J7040" s="31" t="n"/>
      <c r="K7040" s="31" t="n">
        <v>0</v>
      </c>
      <c r="L7040" s="32" t="n"/>
      <c r="M7040" s="31" t="n">
        <v>0</v>
      </c>
      <c r="N7040" s="31" t="n">
        <v>0</v>
      </c>
      <c r="O7040" s="31" t="n"/>
      <c r="P7040" s="31" t="n"/>
      <c r="Q7040" s="31" t="n">
        <v>0</v>
      </c>
      <c r="R7040" s="31" t="n"/>
      <c r="S7040" s="32" t="n"/>
      <c r="T7040" s="32" t="n"/>
      <c r="V7040" t="inlineStr">
        <is>
          <t>05xuh</t>
        </is>
      </c>
      <c r="Z7040" t="inlineStr">
        <is>
          <t>Pierce Charleson ((N/A) G)</t>
        </is>
      </c>
    </row>
    <row r="7041">
      <c r="A7041" t="inlineStr">
        <is>
          <t>Pierce Mbuyi</t>
        </is>
      </c>
      <c r="B7041" t="inlineStr">
        <is>
          <t>PIT</t>
        </is>
      </c>
      <c r="C7041" t="inlineStr">
        <is>
          <t>LW</t>
        </is>
      </c>
      <c r="D7041" t="inlineStr">
        <is>
          <t>F</t>
        </is>
      </c>
      <c r="E7041" t="n">
        <v>18</v>
      </c>
      <c r="F7041" t="inlineStr">
        <is>
          <t>FA</t>
        </is>
      </c>
      <c r="G7041" t="inlineStr">
        <is>
          <t>FA</t>
        </is>
      </c>
      <c r="H7041" s="30" t="n">
        <v>1</v>
      </c>
      <c r="I7041" s="31" t="n">
        <v>0</v>
      </c>
      <c r="J7041" s="31" t="n"/>
      <c r="K7041" s="31" t="n">
        <v>0</v>
      </c>
      <c r="L7041" s="32" t="n"/>
      <c r="M7041" s="31" t="n">
        <v>0</v>
      </c>
      <c r="N7041" s="31" t="n">
        <v>0</v>
      </c>
      <c r="O7041" s="31" t="n"/>
      <c r="P7041" s="31" t="n"/>
      <c r="Q7041" s="31" t="n">
        <v>0</v>
      </c>
      <c r="R7041" s="31" t="n"/>
      <c r="S7041" s="32" t="n"/>
      <c r="T7041" s="32" t="n"/>
      <c r="V7041" t="inlineStr">
        <is>
          <t>071wq</t>
        </is>
      </c>
      <c r="W7041" t="n">
        <v>7711</v>
      </c>
      <c r="Y7041" t="inlineStr">
        <is>
          <t>f0670a2f-eb53-4ae6-b72b-5f8b39e50192</t>
        </is>
      </c>
      <c r="Z7041" t="inlineStr">
        <is>
          <t>Pierce Mbuyi (PIT LW)</t>
        </is>
      </c>
    </row>
    <row r="7042">
      <c r="A7042" t="inlineStr">
        <is>
          <t>Pierre-Cedric Labrie</t>
        </is>
      </c>
      <c r="B7042" t="inlineStr">
        <is>
          <t>(N/A)</t>
        </is>
      </c>
      <c r="C7042" t="inlineStr">
        <is>
          <t>LW</t>
        </is>
      </c>
      <c r="D7042" t="inlineStr">
        <is>
          <t>F</t>
        </is>
      </c>
      <c r="E7042" t="n">
        <v>39</v>
      </c>
      <c r="F7042" t="inlineStr">
        <is>
          <t>FA</t>
        </is>
      </c>
      <c r="G7042" t="inlineStr">
        <is>
          <t>FA</t>
        </is>
      </c>
      <c r="H7042" s="30" t="n">
        <v>1</v>
      </c>
      <c r="I7042" s="31" t="n">
        <v>0</v>
      </c>
      <c r="J7042" s="31" t="n"/>
      <c r="K7042" s="31" t="n">
        <v>0</v>
      </c>
      <c r="L7042" s="32" t="n"/>
      <c r="M7042" s="31" t="n">
        <v>0</v>
      </c>
      <c r="N7042" s="31" t="n">
        <v>0</v>
      </c>
      <c r="O7042" s="31" t="n"/>
      <c r="P7042" s="31" t="n"/>
      <c r="Q7042" s="31" t="n">
        <v>0</v>
      </c>
      <c r="R7042" s="31" t="n"/>
      <c r="S7042" s="32" t="n"/>
      <c r="T7042" s="32" t="n"/>
      <c r="V7042" t="inlineStr">
        <is>
          <t>004b8</t>
        </is>
      </c>
      <c r="W7042" t="n">
        <v>3906</v>
      </c>
      <c r="X7042" t="n">
        <v>4319</v>
      </c>
      <c r="Y7042" t="inlineStr">
        <is>
          <t>4346570f-0f24-11e2-8525-18a905767e44</t>
        </is>
      </c>
      <c r="Z7042" t="inlineStr">
        <is>
          <t>Pierre-Cedric Labrie ((N/A) LW)</t>
        </is>
      </c>
    </row>
    <row r="7043">
      <c r="A7043" t="inlineStr">
        <is>
          <t>Pierre-Edouard Bellemare</t>
        </is>
      </c>
      <c r="B7043" t="inlineStr">
        <is>
          <t>(N/A)</t>
        </is>
      </c>
      <c r="C7043" t="inlineStr">
        <is>
          <t>LW</t>
        </is>
      </c>
      <c r="D7043" t="inlineStr">
        <is>
          <t>F</t>
        </is>
      </c>
      <c r="E7043" t="n">
        <v>41</v>
      </c>
      <c r="F7043" t="inlineStr">
        <is>
          <t>FA</t>
        </is>
      </c>
      <c r="G7043" t="inlineStr">
        <is>
          <t>FA</t>
        </is>
      </c>
      <c r="H7043" s="30" t="n">
        <v>1</v>
      </c>
      <c r="I7043" s="31" t="n">
        <v>0</v>
      </c>
      <c r="J7043" s="31" t="n"/>
      <c r="K7043" s="31" t="n">
        <v>0</v>
      </c>
      <c r="L7043" s="32" t="n"/>
      <c r="M7043" s="31" t="n">
        <v>0</v>
      </c>
      <c r="N7043" s="31" t="n">
        <v>0</v>
      </c>
      <c r="O7043" s="31" t="n"/>
      <c r="P7043" s="31" t="n"/>
      <c r="Q7043" s="31" t="n">
        <v>0</v>
      </c>
      <c r="R7043" s="31" t="n"/>
      <c r="S7043" s="32" t="n"/>
      <c r="T7043" s="32" t="n"/>
      <c r="V7043" t="inlineStr">
        <is>
          <t>03cyf</t>
        </is>
      </c>
      <c r="W7043" t="n">
        <v>4579</v>
      </c>
      <c r="X7043" t="n">
        <v>6365</v>
      </c>
      <c r="Y7043" t="inlineStr">
        <is>
          <t>222b1a87-b947-4188-bfe9-70ee0c257203</t>
        </is>
      </c>
      <c r="Z7043" t="inlineStr">
        <is>
          <t>Pierre-Edouard Bellemare ((N/A) LW)</t>
        </is>
      </c>
    </row>
    <row r="7044">
      <c r="A7044" t="inlineStr">
        <is>
          <t>Pierre-Olivier Morin</t>
        </is>
      </c>
      <c r="B7044" t="inlineStr">
        <is>
          <t>(N/A)</t>
        </is>
      </c>
      <c r="C7044" t="inlineStr">
        <is>
          <t>LW</t>
        </is>
      </c>
      <c r="D7044" t="inlineStr">
        <is>
          <t>F</t>
        </is>
      </c>
      <c r="E7044" t="n">
        <v>35</v>
      </c>
      <c r="F7044" t="inlineStr">
        <is>
          <t>FA</t>
        </is>
      </c>
      <c r="G7044" t="inlineStr">
        <is>
          <t>FA</t>
        </is>
      </c>
      <c r="H7044" s="30" t="n">
        <v>1</v>
      </c>
      <c r="I7044" s="31" t="n">
        <v>0</v>
      </c>
      <c r="J7044" s="31" t="n"/>
      <c r="K7044" s="31" t="n">
        <v>0</v>
      </c>
      <c r="L7044" s="32" t="n"/>
      <c r="M7044" s="31" t="n">
        <v>0</v>
      </c>
      <c r="N7044" s="31" t="n">
        <v>0</v>
      </c>
      <c r="O7044" s="31" t="n"/>
      <c r="P7044" s="31" t="n"/>
      <c r="Q7044" s="31" t="n">
        <v>0</v>
      </c>
      <c r="R7044" s="31" t="n"/>
      <c r="S7044" s="32" t="n"/>
      <c r="T7044" s="32" t="n"/>
      <c r="V7044" t="inlineStr">
        <is>
          <t>023fy</t>
        </is>
      </c>
      <c r="X7044" t="n">
        <v>5198</v>
      </c>
      <c r="Z7044" t="inlineStr">
        <is>
          <t>Pierre-Olivier Morin ((N/A) LW)</t>
        </is>
      </c>
    </row>
    <row r="7045">
      <c r="A7045" t="inlineStr">
        <is>
          <t>Pierrick Dube</t>
        </is>
      </c>
      <c r="B7045" t="inlineStr">
        <is>
          <t>(N/A)</t>
        </is>
      </c>
      <c r="C7045" t="inlineStr">
        <is>
          <t>RW</t>
        </is>
      </c>
      <c r="D7045" t="inlineStr">
        <is>
          <t>F</t>
        </is>
      </c>
      <c r="E7045" t="n">
        <v>25</v>
      </c>
      <c r="F7045" t="inlineStr">
        <is>
          <t>FA</t>
        </is>
      </c>
      <c r="G7045" t="inlineStr">
        <is>
          <t>FA</t>
        </is>
      </c>
      <c r="H7045" s="30" t="n">
        <v>1</v>
      </c>
      <c r="I7045" s="31" t="n">
        <v>0</v>
      </c>
      <c r="J7045" s="31" t="n"/>
      <c r="K7045" s="31" t="n">
        <v>0</v>
      </c>
      <c r="L7045" s="32" t="n"/>
      <c r="M7045" s="31" t="n">
        <v>0</v>
      </c>
      <c r="N7045" s="31" t="n">
        <v>0</v>
      </c>
      <c r="O7045" s="31" t="n"/>
      <c r="P7045" s="31" t="n"/>
      <c r="Q7045" s="31" t="n">
        <v>0</v>
      </c>
      <c r="R7045" s="31" t="n"/>
      <c r="S7045" s="32" t="n"/>
      <c r="T7045" s="32" t="n"/>
      <c r="V7045" t="inlineStr">
        <is>
          <t>065g3</t>
        </is>
      </c>
      <c r="W7045" t="n">
        <v>7037</v>
      </c>
      <c r="Y7045" t="inlineStr">
        <is>
          <t>e8d6c8b5-d455-4c8e-851a-21af369cb95a</t>
        </is>
      </c>
      <c r="Z7045" t="inlineStr">
        <is>
          <t>Pierrick Dube ((N/A) RW)</t>
        </is>
      </c>
    </row>
    <row r="7046">
      <c r="A7046" t="inlineStr">
        <is>
          <t>Platon Zadorozhny</t>
        </is>
      </c>
      <c r="B7046" t="inlineStr">
        <is>
          <t>(N/A)</t>
        </is>
      </c>
      <c r="C7046" t="inlineStr">
        <is>
          <t>G</t>
        </is>
      </c>
      <c r="D7046" t="inlineStr">
        <is>
          <t>G</t>
        </is>
      </c>
      <c r="E7046" t="n">
        <v>23</v>
      </c>
      <c r="F7046" t="inlineStr">
        <is>
          <t>FA</t>
        </is>
      </c>
      <c r="G7046" t="inlineStr">
        <is>
          <t>FA</t>
        </is>
      </c>
      <c r="H7046" s="30" t="n">
        <v>1</v>
      </c>
      <c r="I7046" s="31" t="n">
        <v>0</v>
      </c>
      <c r="J7046" s="31" t="n"/>
      <c r="K7046" s="31" t="n">
        <v>0</v>
      </c>
      <c r="L7046" s="32" t="n"/>
      <c r="M7046" s="31" t="n">
        <v>0</v>
      </c>
      <c r="N7046" s="31" t="n">
        <v>0</v>
      </c>
      <c r="O7046" s="31" t="n"/>
      <c r="P7046" s="31" t="n"/>
      <c r="Q7046" s="31" t="n">
        <v>0</v>
      </c>
      <c r="R7046" s="31" t="n"/>
      <c r="S7046" s="32" t="n"/>
      <c r="T7046" s="32" t="n"/>
      <c r="V7046" t="inlineStr">
        <is>
          <t>05tuf</t>
        </is>
      </c>
      <c r="Z7046" t="inlineStr">
        <is>
          <t>Platon Zadorozhny ((N/A) G)</t>
        </is>
      </c>
    </row>
    <row r="7047">
      <c r="A7047" t="inlineStr">
        <is>
          <t>Ponthus Westerholm</t>
        </is>
      </c>
      <c r="B7047" t="inlineStr">
        <is>
          <t>(N/A)</t>
        </is>
      </c>
      <c r="C7047" t="inlineStr">
        <is>
          <t>RW</t>
        </is>
      </c>
      <c r="D7047" t="inlineStr">
        <is>
          <t>F</t>
        </is>
      </c>
      <c r="E7047" t="n">
        <v>34</v>
      </c>
      <c r="F7047" t="inlineStr">
        <is>
          <t>FA</t>
        </is>
      </c>
      <c r="G7047" t="inlineStr">
        <is>
          <t>FA</t>
        </is>
      </c>
      <c r="H7047" s="30" t="n">
        <v>1</v>
      </c>
      <c r="I7047" s="31" t="n">
        <v>0</v>
      </c>
      <c r="J7047" s="31" t="n"/>
      <c r="K7047" s="31" t="n">
        <v>0</v>
      </c>
      <c r="L7047" s="32" t="n"/>
      <c r="M7047" s="31" t="n">
        <v>0</v>
      </c>
      <c r="N7047" s="31" t="n">
        <v>0</v>
      </c>
      <c r="O7047" s="31" t="n"/>
      <c r="P7047" s="31" t="n"/>
      <c r="Q7047" s="31" t="n">
        <v>0</v>
      </c>
      <c r="R7047" s="31" t="n"/>
      <c r="S7047" s="32" t="n"/>
      <c r="T7047" s="32" t="n"/>
      <c r="V7047" t="inlineStr">
        <is>
          <t>03xl1</t>
        </is>
      </c>
      <c r="Z7047" t="inlineStr">
        <is>
          <t>Ponthus Westerholm ((N/A) RW)</t>
        </is>
      </c>
    </row>
    <row r="7048">
      <c r="A7048" t="inlineStr">
        <is>
          <t>Pontus Aberg</t>
        </is>
      </c>
      <c r="B7048" t="inlineStr">
        <is>
          <t>(N/A)</t>
        </is>
      </c>
      <c r="C7048" t="inlineStr">
        <is>
          <t>RW</t>
        </is>
      </c>
      <c r="D7048" t="inlineStr">
        <is>
          <t>F</t>
        </is>
      </c>
      <c r="E7048" t="n">
        <v>32</v>
      </c>
      <c r="F7048" t="inlineStr">
        <is>
          <t>FA</t>
        </is>
      </c>
      <c r="G7048" t="inlineStr">
        <is>
          <t>FA</t>
        </is>
      </c>
      <c r="H7048" s="30" t="n">
        <v>1</v>
      </c>
      <c r="I7048" s="31" t="n">
        <v>0</v>
      </c>
      <c r="J7048" s="31" t="n"/>
      <c r="K7048" s="31" t="n">
        <v>0</v>
      </c>
      <c r="L7048" s="32" t="n"/>
      <c r="M7048" s="31" t="n">
        <v>0</v>
      </c>
      <c r="N7048" s="31" t="n">
        <v>0</v>
      </c>
      <c r="O7048" s="31" t="n"/>
      <c r="P7048" s="31" t="n"/>
      <c r="Q7048" s="31" t="n">
        <v>0</v>
      </c>
      <c r="R7048" s="31" t="n"/>
      <c r="S7048" s="32" t="n"/>
      <c r="T7048" s="32" t="n"/>
      <c r="V7048" t="inlineStr">
        <is>
          <t>02dpy</t>
        </is>
      </c>
      <c r="W7048" t="n">
        <v>3990</v>
      </c>
      <c r="X7048" t="n">
        <v>5726</v>
      </c>
      <c r="Y7048" t="inlineStr">
        <is>
          <t>e48cf365-5bde-4268-b13f-17ea80f02e82</t>
        </is>
      </c>
      <c r="Z7048" t="inlineStr">
        <is>
          <t>Pontus Aberg ((N/A) RW)</t>
        </is>
      </c>
    </row>
    <row r="7049">
      <c r="A7049" t="inlineStr">
        <is>
          <t>Pontus Andreasson</t>
        </is>
      </c>
      <c r="B7049" t="inlineStr">
        <is>
          <t>DET</t>
        </is>
      </c>
      <c r="C7049" t="inlineStr">
        <is>
          <t>C</t>
        </is>
      </c>
      <c r="D7049" t="inlineStr">
        <is>
          <t>F</t>
        </is>
      </c>
      <c r="E7049" t="n">
        <v>28</v>
      </c>
      <c r="F7049" t="inlineStr">
        <is>
          <t>FA</t>
        </is>
      </c>
      <c r="G7049" t="inlineStr">
        <is>
          <t>FA</t>
        </is>
      </c>
      <c r="H7049" s="30" t="n">
        <v>1</v>
      </c>
      <c r="I7049" s="31" t="n">
        <v>0</v>
      </c>
      <c r="J7049" s="31" t="n"/>
      <c r="K7049" s="31" t="n">
        <v>0</v>
      </c>
      <c r="L7049" s="32" t="n"/>
      <c r="M7049" s="31" t="n">
        <v>0</v>
      </c>
      <c r="N7049" s="31" t="n">
        <v>0</v>
      </c>
      <c r="O7049" s="31" t="n"/>
      <c r="P7049" s="31" t="n"/>
      <c r="Q7049" s="31" t="n">
        <v>0</v>
      </c>
      <c r="R7049" s="31" t="n"/>
      <c r="S7049" s="32" t="n"/>
      <c r="T7049" s="32" t="n"/>
      <c r="V7049" t="inlineStr">
        <is>
          <t>060q5</t>
        </is>
      </c>
      <c r="W7049" t="n">
        <v>6664</v>
      </c>
      <c r="Y7049" t="inlineStr">
        <is>
          <t>2e286d2c-332a-4a0e-9745-5e89d0d72ab6</t>
        </is>
      </c>
      <c r="Z7049" t="inlineStr">
        <is>
          <t>Pontus Andreasson (DET C)</t>
        </is>
      </c>
    </row>
    <row r="7050">
      <c r="A7050" t="inlineStr">
        <is>
          <t>Pontus Falk</t>
        </is>
      </c>
      <c r="B7050" t="inlineStr">
        <is>
          <t>(N/A)</t>
        </is>
      </c>
      <c r="C7050" t="inlineStr">
        <is>
          <t>C</t>
        </is>
      </c>
      <c r="D7050" t="inlineStr">
        <is>
          <t>F</t>
        </is>
      </c>
      <c r="E7050" t="n">
        <v>21</v>
      </c>
      <c r="F7050" t="inlineStr">
        <is>
          <t>FA</t>
        </is>
      </c>
      <c r="G7050" t="inlineStr">
        <is>
          <t>FA</t>
        </is>
      </c>
      <c r="H7050" s="30" t="n">
        <v>1</v>
      </c>
      <c r="I7050" s="31" t="n">
        <v>0</v>
      </c>
      <c r="J7050" s="31" t="n"/>
      <c r="K7050" s="31" t="n">
        <v>0</v>
      </c>
      <c r="L7050" s="32" t="n"/>
      <c r="M7050" s="31" t="n">
        <v>0</v>
      </c>
      <c r="N7050" s="31" t="n">
        <v>0</v>
      </c>
      <c r="O7050" s="31" t="n"/>
      <c r="P7050" s="31" t="n"/>
      <c r="Q7050" s="31" t="n">
        <v>0</v>
      </c>
      <c r="R7050" s="31" t="n"/>
      <c r="S7050" s="32" t="n"/>
      <c r="T7050" s="32" t="n"/>
      <c r="V7050" t="inlineStr">
        <is>
          <t>06cfx</t>
        </is>
      </c>
      <c r="Z7050" t="inlineStr">
        <is>
          <t>Pontus Falk ((N/A) C)</t>
        </is>
      </c>
    </row>
    <row r="7051">
      <c r="A7051" t="inlineStr">
        <is>
          <t>Pontus Johansson</t>
        </is>
      </c>
      <c r="B7051" t="inlineStr">
        <is>
          <t>(N/A)</t>
        </is>
      </c>
      <c r="C7051" t="inlineStr">
        <is>
          <t>D</t>
        </is>
      </c>
      <c r="D7051" t="inlineStr">
        <is>
          <t>D</t>
        </is>
      </c>
      <c r="E7051" t="n">
        <v>24</v>
      </c>
      <c r="F7051" t="inlineStr">
        <is>
          <t>FA</t>
        </is>
      </c>
      <c r="G7051" t="inlineStr">
        <is>
          <t>FA</t>
        </is>
      </c>
      <c r="H7051" s="30" t="n">
        <v>1</v>
      </c>
      <c r="I7051" s="31" t="n">
        <v>0</v>
      </c>
      <c r="J7051" s="31" t="n"/>
      <c r="K7051" s="31" t="n">
        <v>0</v>
      </c>
      <c r="L7051" s="32" t="n"/>
      <c r="M7051" s="31" t="n">
        <v>0</v>
      </c>
      <c r="N7051" s="31" t="n">
        <v>0</v>
      </c>
      <c r="O7051" s="31" t="n"/>
      <c r="P7051" s="31" t="n"/>
      <c r="Q7051" s="31" t="n">
        <v>0</v>
      </c>
      <c r="R7051" s="31" t="n"/>
      <c r="S7051" s="32" t="n"/>
      <c r="T7051" s="32" t="n"/>
      <c r="V7051" t="inlineStr">
        <is>
          <t>066ph</t>
        </is>
      </c>
      <c r="Z7051" t="inlineStr">
        <is>
          <t>Pontus Johansson ((N/A) D)</t>
        </is>
      </c>
    </row>
    <row r="7052">
      <c r="A7052" t="inlineStr">
        <is>
          <t>Pontus Sjalin</t>
        </is>
      </c>
      <c r="B7052" t="inlineStr">
        <is>
          <t>MIN</t>
        </is>
      </c>
      <c r="C7052" t="inlineStr">
        <is>
          <t>D</t>
        </is>
      </c>
      <c r="D7052" t="inlineStr">
        <is>
          <t>D</t>
        </is>
      </c>
      <c r="E7052" t="n">
        <v>30</v>
      </c>
      <c r="F7052" t="inlineStr">
        <is>
          <t>FA</t>
        </is>
      </c>
      <c r="G7052" t="inlineStr">
        <is>
          <t>FA</t>
        </is>
      </c>
      <c r="H7052" s="30" t="n">
        <v>1</v>
      </c>
      <c r="I7052" s="31" t="n">
        <v>0</v>
      </c>
      <c r="J7052" s="31" t="n"/>
      <c r="K7052" s="31" t="n">
        <v>0</v>
      </c>
      <c r="L7052" s="32" t="n"/>
      <c r="M7052" s="31" t="n">
        <v>0</v>
      </c>
      <c r="N7052" s="31" t="n">
        <v>0</v>
      </c>
      <c r="O7052" s="31" t="n"/>
      <c r="P7052" s="31" t="n"/>
      <c r="Q7052" s="31" t="n">
        <v>0</v>
      </c>
      <c r="R7052" s="31" t="n"/>
      <c r="S7052" s="32" t="n"/>
      <c r="T7052" s="32" t="n"/>
      <c r="V7052" t="inlineStr">
        <is>
          <t>03edi</t>
        </is>
      </c>
      <c r="Z7052" t="inlineStr">
        <is>
          <t>Pontus Sjalin (MIN D)</t>
        </is>
      </c>
    </row>
    <row r="7053">
      <c r="A7053" t="inlineStr">
        <is>
          <t>Poul Andersen</t>
        </is>
      </c>
      <c r="B7053" t="inlineStr">
        <is>
          <t>(N/A)</t>
        </is>
      </c>
      <c r="C7053" t="inlineStr">
        <is>
          <t>RW</t>
        </is>
      </c>
      <c r="D7053" t="inlineStr">
        <is>
          <t>F</t>
        </is>
      </c>
      <c r="E7053" t="n">
        <v>19</v>
      </c>
      <c r="F7053" t="inlineStr">
        <is>
          <t>FA</t>
        </is>
      </c>
      <c r="G7053" t="inlineStr">
        <is>
          <t>FA</t>
        </is>
      </c>
      <c r="H7053" s="30" t="n">
        <v>1</v>
      </c>
      <c r="I7053" s="31" t="n">
        <v>0</v>
      </c>
      <c r="J7053" s="31" t="n"/>
      <c r="K7053" s="31" t="n">
        <v>0</v>
      </c>
      <c r="L7053" s="32" t="n"/>
      <c r="M7053" s="31" t="n">
        <v>0</v>
      </c>
      <c r="N7053" s="31" t="n">
        <v>0</v>
      </c>
      <c r="O7053" s="31" t="n"/>
      <c r="P7053" s="31" t="n"/>
      <c r="Q7053" s="31" t="n">
        <v>0</v>
      </c>
      <c r="R7053" s="31" t="n"/>
      <c r="S7053" s="32" t="n"/>
      <c r="T7053" s="32" t="n"/>
      <c r="V7053" t="inlineStr">
        <is>
          <t>074me</t>
        </is>
      </c>
      <c r="Z7053" t="inlineStr">
        <is>
          <t>Poul Andersen ((N/A) RW)</t>
        </is>
      </c>
    </row>
    <row r="7054">
      <c r="A7054" t="inlineStr">
        <is>
          <t>Prab Rai</t>
        </is>
      </c>
      <c r="B7054" t="inlineStr">
        <is>
          <t>(N/A)</t>
        </is>
      </c>
      <c r="C7054" t="inlineStr">
        <is>
          <t>LW</t>
        </is>
      </c>
      <c r="D7054" t="inlineStr">
        <is>
          <t>F</t>
        </is>
      </c>
      <c r="E7054" t="n">
        <v>36</v>
      </c>
      <c r="F7054" t="inlineStr">
        <is>
          <t>FA</t>
        </is>
      </c>
      <c r="G7054" t="inlineStr">
        <is>
          <t>FA</t>
        </is>
      </c>
      <c r="H7054" s="30" t="n">
        <v>1</v>
      </c>
      <c r="I7054" s="31" t="n">
        <v>0</v>
      </c>
      <c r="J7054" s="31" t="n"/>
      <c r="K7054" s="31" t="n">
        <v>0</v>
      </c>
      <c r="L7054" s="32" t="n"/>
      <c r="M7054" s="31" t="n">
        <v>0</v>
      </c>
      <c r="N7054" s="31" t="n">
        <v>0</v>
      </c>
      <c r="O7054" s="31" t="n"/>
      <c r="P7054" s="31" t="n"/>
      <c r="Q7054" s="31" t="n">
        <v>0</v>
      </c>
      <c r="R7054" s="31" t="n"/>
      <c r="S7054" s="32" t="n"/>
      <c r="T7054" s="32" t="n"/>
      <c r="V7054" t="inlineStr">
        <is>
          <t>01t00</t>
        </is>
      </c>
      <c r="W7054" t="n">
        <v>3445</v>
      </c>
      <c r="X7054" t="n">
        <v>4846</v>
      </c>
      <c r="Z7054" t="inlineStr">
        <is>
          <t>Prab Rai ((N/A) LW)</t>
        </is>
      </c>
    </row>
    <row r="7055">
      <c r="A7055" t="inlineStr">
        <is>
          <t>Prabh Bhathal</t>
        </is>
      </c>
      <c r="B7055" t="inlineStr">
        <is>
          <t>(N/A)</t>
        </is>
      </c>
      <c r="C7055" t="inlineStr">
        <is>
          <t>LW</t>
        </is>
      </c>
      <c r="D7055" t="inlineStr">
        <is>
          <t>F</t>
        </is>
      </c>
      <c r="E7055" t="n">
        <v>17</v>
      </c>
      <c r="F7055" t="inlineStr">
        <is>
          <t>FA</t>
        </is>
      </c>
      <c r="G7055" t="inlineStr">
        <is>
          <t>FA</t>
        </is>
      </c>
      <c r="H7055" s="30" t="n">
        <v>1</v>
      </c>
      <c r="I7055" s="31" t="n">
        <v>0</v>
      </c>
      <c r="J7055" s="31" t="n"/>
      <c r="K7055" s="31" t="n">
        <v>0</v>
      </c>
      <c r="L7055" s="32" t="n"/>
      <c r="M7055" s="31" t="n">
        <v>0</v>
      </c>
      <c r="N7055" s="31" t="n">
        <v>0</v>
      </c>
      <c r="O7055" s="31" t="n"/>
      <c r="P7055" s="31" t="n"/>
      <c r="Q7055" s="31" t="n">
        <v>0</v>
      </c>
      <c r="R7055" s="31" t="n"/>
      <c r="S7055" s="32" t="n"/>
      <c r="T7055" s="32" t="n"/>
      <c r="V7055" t="inlineStr">
        <is>
          <t>06pmt</t>
        </is>
      </c>
      <c r="Z7055" t="inlineStr">
        <is>
          <t>Prabh Bhathal ((N/A) LW)</t>
        </is>
      </c>
    </row>
    <row r="7056">
      <c r="A7056" t="inlineStr">
        <is>
          <t>Preston Lounsbury</t>
        </is>
      </c>
      <c r="B7056" t="inlineStr">
        <is>
          <t>(N/A)</t>
        </is>
      </c>
      <c r="C7056" t="inlineStr">
        <is>
          <t>C</t>
        </is>
      </c>
      <c r="D7056" t="inlineStr">
        <is>
          <t>F</t>
        </is>
      </c>
      <c r="E7056" t="n">
        <v>21</v>
      </c>
      <c r="F7056" t="inlineStr">
        <is>
          <t>FA</t>
        </is>
      </c>
      <c r="G7056" t="inlineStr">
        <is>
          <t>FA</t>
        </is>
      </c>
      <c r="H7056" s="30" t="n">
        <v>1</v>
      </c>
      <c r="I7056" s="31" t="n">
        <v>0</v>
      </c>
      <c r="J7056" s="31" t="n"/>
      <c r="K7056" s="31" t="n">
        <v>0</v>
      </c>
      <c r="L7056" s="32" t="n"/>
      <c r="M7056" s="31" t="n">
        <v>0</v>
      </c>
      <c r="N7056" s="31" t="n">
        <v>0</v>
      </c>
      <c r="O7056" s="31" t="n"/>
      <c r="P7056" s="31" t="n"/>
      <c r="Q7056" s="31" t="n">
        <v>0</v>
      </c>
      <c r="R7056" s="31" t="n"/>
      <c r="S7056" s="32" t="n"/>
      <c r="T7056" s="32" t="n"/>
      <c r="V7056" t="inlineStr">
        <is>
          <t>06b7b</t>
        </is>
      </c>
      <c r="Z7056" t="inlineStr">
        <is>
          <t>Preston Lounsbury ((N/A) C)</t>
        </is>
      </c>
    </row>
    <row r="7057">
      <c r="A7057" t="inlineStr">
        <is>
          <t>Prokhor Poltapov</t>
        </is>
      </c>
      <c r="B7057" t="inlineStr">
        <is>
          <t>BUF</t>
        </is>
      </c>
      <c r="C7057" t="inlineStr">
        <is>
          <t>RW</t>
        </is>
      </c>
      <c r="D7057" t="inlineStr">
        <is>
          <t>F</t>
        </is>
      </c>
      <c r="E7057" t="n">
        <v>23</v>
      </c>
      <c r="F7057" t="inlineStr">
        <is>
          <t>FA</t>
        </is>
      </c>
      <c r="G7057" t="inlineStr">
        <is>
          <t>FA</t>
        </is>
      </c>
      <c r="H7057" s="30" t="n">
        <v>1</v>
      </c>
      <c r="I7057" s="31" t="n">
        <v>0</v>
      </c>
      <c r="J7057" s="31" t="n"/>
      <c r="K7057" s="31" t="n">
        <v>0</v>
      </c>
      <c r="L7057" s="32" t="n"/>
      <c r="M7057" s="31" t="n">
        <v>0</v>
      </c>
      <c r="N7057" s="31" t="n">
        <v>0</v>
      </c>
      <c r="O7057" s="31" t="n"/>
      <c r="P7057" s="31" t="n"/>
      <c r="Q7057" s="31" t="n">
        <v>0</v>
      </c>
      <c r="R7057" s="31" t="n"/>
      <c r="S7057" s="32" t="n"/>
      <c r="T7057" s="32" t="n"/>
      <c r="V7057" t="inlineStr">
        <is>
          <t>05nzx</t>
        </is>
      </c>
      <c r="W7057" t="n">
        <v>6499</v>
      </c>
      <c r="Y7057" t="inlineStr">
        <is>
          <t>8d7825a1-b403-49f7-9ecc-6210d4e23535</t>
        </is>
      </c>
      <c r="Z7057" t="inlineStr">
        <is>
          <t>Prokhor Poltapov (BUF RW)</t>
        </is>
      </c>
    </row>
    <row r="7058">
      <c r="A7058" t="inlineStr">
        <is>
          <t>Pyotr Andreyanov</t>
        </is>
      </c>
      <c r="B7058" t="inlineStr">
        <is>
          <t>CBJ</t>
        </is>
      </c>
      <c r="C7058" t="inlineStr">
        <is>
          <t>G</t>
        </is>
      </c>
      <c r="D7058" t="inlineStr">
        <is>
          <t>G</t>
        </is>
      </c>
      <c r="E7058" t="n">
        <v>19</v>
      </c>
      <c r="F7058" t="inlineStr">
        <is>
          <t>T</t>
        </is>
      </c>
      <c r="G7058" t="inlineStr">
        <is>
          <t>Sidizen Kanes</t>
        </is>
      </c>
      <c r="H7058" s="30" t="n">
        <v>1</v>
      </c>
      <c r="I7058" s="31" t="n">
        <v>0</v>
      </c>
      <c r="J7058" s="31" t="n"/>
      <c r="K7058" s="31" t="n">
        <v>0</v>
      </c>
      <c r="L7058" s="32" t="n"/>
      <c r="M7058" s="31" t="n">
        <v>0</v>
      </c>
      <c r="N7058" s="31" t="n">
        <v>0</v>
      </c>
      <c r="O7058" s="31" t="n"/>
      <c r="P7058" s="31" t="n"/>
      <c r="Q7058" s="31" t="n">
        <v>0</v>
      </c>
      <c r="R7058" s="31" t="n"/>
      <c r="S7058" s="32" t="n"/>
      <c r="T7058" s="32" t="n"/>
      <c r="V7058" t="inlineStr">
        <is>
          <t>06qqd</t>
        </is>
      </c>
      <c r="W7058" t="n">
        <v>7407</v>
      </c>
      <c r="Y7058" t="inlineStr">
        <is>
          <t>4b21b4c4-ce35-4616-a8f7-43ce18d7f810</t>
        </is>
      </c>
      <c r="Z7058" t="inlineStr">
        <is>
          <t>Pyotr Andreyanov (CBJ G)</t>
        </is>
      </c>
    </row>
    <row r="7059">
      <c r="A7059" t="inlineStr">
        <is>
          <t>Quentin Miller</t>
        </is>
      </c>
      <c r="B7059" t="inlineStr">
        <is>
          <t>MTL</t>
        </is>
      </c>
      <c r="C7059" t="inlineStr">
        <is>
          <t>G</t>
        </is>
      </c>
      <c r="D7059" t="inlineStr">
        <is>
          <t>G</t>
        </is>
      </c>
      <c r="E7059" t="n">
        <v>21</v>
      </c>
      <c r="F7059" t="inlineStr">
        <is>
          <t>FA</t>
        </is>
      </c>
      <c r="G7059" t="inlineStr">
        <is>
          <t>FA</t>
        </is>
      </c>
      <c r="H7059" s="30" t="n">
        <v>1</v>
      </c>
      <c r="I7059" s="31" t="n">
        <v>0</v>
      </c>
      <c r="J7059" s="31" t="n"/>
      <c r="K7059" s="31" t="n">
        <v>0</v>
      </c>
      <c r="L7059" s="32" t="n"/>
      <c r="M7059" s="31" t="n">
        <v>0</v>
      </c>
      <c r="N7059" s="31" t="n">
        <v>0</v>
      </c>
      <c r="O7059" s="31" t="n"/>
      <c r="P7059" s="31" t="n"/>
      <c r="Q7059" s="31" t="n">
        <v>0</v>
      </c>
      <c r="R7059" s="31" t="n"/>
      <c r="S7059" s="32" t="n"/>
      <c r="T7059" s="32" t="n"/>
      <c r="V7059" t="inlineStr">
        <is>
          <t>068z0</t>
        </is>
      </c>
      <c r="Y7059" t="inlineStr">
        <is>
          <t>eca5489c-0d47-424c-abdf-79e375bdf249</t>
        </is>
      </c>
      <c r="Z7059" t="inlineStr">
        <is>
          <t>Quentin Miller (MTL G)</t>
        </is>
      </c>
    </row>
    <row r="7060">
      <c r="A7060" t="inlineStr">
        <is>
          <t>Quentin Musty</t>
        </is>
      </c>
      <c r="B7060" t="inlineStr">
        <is>
          <t>SJS</t>
        </is>
      </c>
      <c r="C7060" t="inlineStr">
        <is>
          <t>LW</t>
        </is>
      </c>
      <c r="D7060" t="inlineStr">
        <is>
          <t>F</t>
        </is>
      </c>
      <c r="E7060" t="n">
        <v>21</v>
      </c>
      <c r="F7060" t="inlineStr">
        <is>
          <t>T</t>
        </is>
      </c>
      <c r="G7060" t="inlineStr">
        <is>
          <t>A Bunch of Dusters</t>
        </is>
      </c>
      <c r="H7060" s="30" t="n">
        <v>886666</v>
      </c>
      <c r="I7060" s="31" t="n">
        <v>0</v>
      </c>
      <c r="J7060" s="31" t="n"/>
      <c r="K7060" s="31" t="n">
        <v>0</v>
      </c>
      <c r="L7060" s="32" t="n"/>
      <c r="M7060" s="31" t="n">
        <v>0</v>
      </c>
      <c r="N7060" s="31" t="n">
        <v>0</v>
      </c>
      <c r="O7060" s="31" t="n"/>
      <c r="P7060" s="31" t="n"/>
      <c r="Q7060" s="31" t="n">
        <v>0</v>
      </c>
      <c r="R7060" s="31" t="n"/>
      <c r="S7060" s="32" t="n"/>
      <c r="T7060" s="32" t="n"/>
      <c r="V7060" t="inlineStr">
        <is>
          <t>05ui5</t>
        </is>
      </c>
      <c r="W7060" t="n">
        <v>6936</v>
      </c>
      <c r="Y7060" t="inlineStr">
        <is>
          <t>e5212d70-5562-4138-83e3-90e9c3ec669c</t>
        </is>
      </c>
      <c r="Z7060" t="inlineStr">
        <is>
          <t>Quentin Musty (SJS LW)</t>
        </is>
      </c>
    </row>
    <row r="7061">
      <c r="A7061" t="inlineStr">
        <is>
          <t>Quentin Shore</t>
        </is>
      </c>
      <c r="B7061" t="inlineStr">
        <is>
          <t>OTT</t>
        </is>
      </c>
      <c r="C7061" t="inlineStr">
        <is>
          <t>C</t>
        </is>
      </c>
      <c r="D7061" t="inlineStr">
        <is>
          <t>F</t>
        </is>
      </c>
      <c r="E7061" t="n">
        <v>32</v>
      </c>
      <c r="F7061" t="inlineStr">
        <is>
          <t>FA</t>
        </is>
      </c>
      <c r="G7061" t="inlineStr">
        <is>
          <t>FA</t>
        </is>
      </c>
      <c r="H7061" s="30" t="n">
        <v>1</v>
      </c>
      <c r="I7061" s="31" t="n">
        <v>0</v>
      </c>
      <c r="J7061" s="31" t="n"/>
      <c r="K7061" s="31" t="n">
        <v>0</v>
      </c>
      <c r="L7061" s="32" t="n"/>
      <c r="M7061" s="31" t="n">
        <v>0</v>
      </c>
      <c r="N7061" s="31" t="n">
        <v>0</v>
      </c>
      <c r="O7061" s="31" t="n"/>
      <c r="P7061" s="31" t="n"/>
      <c r="Q7061" s="31" t="n">
        <v>0</v>
      </c>
      <c r="R7061" s="31" t="n"/>
      <c r="S7061" s="32" t="n"/>
      <c r="T7061" s="32" t="n"/>
      <c r="V7061" t="inlineStr">
        <is>
          <t>031sm</t>
        </is>
      </c>
      <c r="Z7061" t="inlineStr">
        <is>
          <t>Quentin Shore (OTT C)</t>
        </is>
      </c>
    </row>
    <row r="7062">
      <c r="A7062" t="inlineStr">
        <is>
          <t>Quentin Sigurdson</t>
        </is>
      </c>
      <c r="B7062" t="inlineStr">
        <is>
          <t>(N/A)</t>
        </is>
      </c>
      <c r="C7062" t="inlineStr">
        <is>
          <t>G</t>
        </is>
      </c>
      <c r="D7062" t="inlineStr">
        <is>
          <t>G</t>
        </is>
      </c>
      <c r="E7062" t="n">
        <v>23</v>
      </c>
      <c r="F7062" t="inlineStr">
        <is>
          <t>FA</t>
        </is>
      </c>
      <c r="G7062" t="inlineStr">
        <is>
          <t>FA</t>
        </is>
      </c>
      <c r="H7062" s="30" t="n">
        <v>1</v>
      </c>
      <c r="I7062" s="31" t="n">
        <v>0</v>
      </c>
      <c r="J7062" s="31" t="n"/>
      <c r="K7062" s="31" t="n">
        <v>0</v>
      </c>
      <c r="L7062" s="32" t="n"/>
      <c r="M7062" s="31" t="n">
        <v>0</v>
      </c>
      <c r="N7062" s="31" t="n">
        <v>0</v>
      </c>
      <c r="O7062" s="31" t="n"/>
      <c r="P7062" s="31" t="n"/>
      <c r="Q7062" s="31" t="n">
        <v>0</v>
      </c>
      <c r="R7062" s="31" t="n"/>
      <c r="S7062" s="32" t="n"/>
      <c r="T7062" s="32" t="n"/>
      <c r="V7062" t="inlineStr">
        <is>
          <t>06ll1</t>
        </is>
      </c>
      <c r="Z7062" t="inlineStr">
        <is>
          <t>Quentin Sigurdson ((N/A) G)</t>
        </is>
      </c>
    </row>
    <row r="7063">
      <c r="A7063" t="inlineStr">
        <is>
          <t>Quinn Beauchesne</t>
        </is>
      </c>
      <c r="B7063" t="inlineStr">
        <is>
          <t>PIT</t>
        </is>
      </c>
      <c r="C7063" t="inlineStr">
        <is>
          <t>D</t>
        </is>
      </c>
      <c r="D7063" t="inlineStr">
        <is>
          <t>D</t>
        </is>
      </c>
      <c r="E7063" t="n">
        <v>19</v>
      </c>
      <c r="F7063" t="inlineStr">
        <is>
          <t>FA</t>
        </is>
      </c>
      <c r="G7063" t="inlineStr">
        <is>
          <t>FA</t>
        </is>
      </c>
      <c r="H7063" s="30" t="n">
        <v>1</v>
      </c>
      <c r="I7063" s="31" t="n">
        <v>0</v>
      </c>
      <c r="J7063" s="31" t="n"/>
      <c r="K7063" s="31" t="n">
        <v>0</v>
      </c>
      <c r="L7063" s="32" t="n"/>
      <c r="M7063" s="31" t="n">
        <v>0</v>
      </c>
      <c r="N7063" s="31" t="n">
        <v>0</v>
      </c>
      <c r="O7063" s="31" t="n"/>
      <c r="P7063" s="31" t="n"/>
      <c r="Q7063" s="31" t="n">
        <v>0</v>
      </c>
      <c r="R7063" s="31" t="n"/>
      <c r="S7063" s="32" t="n"/>
      <c r="T7063" s="32" t="n"/>
      <c r="V7063" t="inlineStr">
        <is>
          <t>06tmu</t>
        </is>
      </c>
      <c r="Y7063" t="inlineStr">
        <is>
          <t>7e0a207a-1dea-4fd9-ba41-091245b72d40</t>
        </is>
      </c>
      <c r="Z7063" t="inlineStr">
        <is>
          <t>Quinn Beauchesne (PIT D)</t>
        </is>
      </c>
    </row>
    <row r="7064">
      <c r="A7064" t="inlineStr">
        <is>
          <t>Quinn Benjafield</t>
        </is>
      </c>
      <c r="B7064" t="inlineStr">
        <is>
          <t>(N/A)</t>
        </is>
      </c>
      <c r="C7064" t="inlineStr">
        <is>
          <t>RW</t>
        </is>
      </c>
      <c r="D7064" t="inlineStr">
        <is>
          <t>F</t>
        </is>
      </c>
      <c r="E7064" t="n">
        <v>28</v>
      </c>
      <c r="F7064" t="inlineStr">
        <is>
          <t>FA</t>
        </is>
      </c>
      <c r="G7064" t="inlineStr">
        <is>
          <t>FA</t>
        </is>
      </c>
      <c r="H7064" s="30" t="n">
        <v>1</v>
      </c>
      <c r="I7064" s="31" t="n">
        <v>0</v>
      </c>
      <c r="J7064" s="31" t="n"/>
      <c r="K7064" s="31" t="n">
        <v>0</v>
      </c>
      <c r="L7064" s="32" t="n"/>
      <c r="M7064" s="31" t="n">
        <v>0</v>
      </c>
      <c r="N7064" s="31" t="n">
        <v>0</v>
      </c>
      <c r="O7064" s="31" t="n"/>
      <c r="P7064" s="31" t="n"/>
      <c r="Q7064" s="31" t="n">
        <v>0</v>
      </c>
      <c r="R7064" s="31" t="n"/>
      <c r="S7064" s="32" t="n"/>
      <c r="T7064" s="32" t="n"/>
      <c r="V7064" t="inlineStr">
        <is>
          <t>04rhm</t>
        </is>
      </c>
      <c r="Z7064" t="inlineStr">
        <is>
          <t>Quinn Benjafield ((N/A) RW)</t>
        </is>
      </c>
    </row>
    <row r="7065">
      <c r="A7065" t="inlineStr">
        <is>
          <t>Quinn Finley</t>
        </is>
      </c>
      <c r="B7065" t="inlineStr">
        <is>
          <t>NYI</t>
        </is>
      </c>
      <c r="C7065" t="inlineStr">
        <is>
          <t>LW</t>
        </is>
      </c>
      <c r="D7065" t="inlineStr">
        <is>
          <t>F</t>
        </is>
      </c>
      <c r="E7065" t="n">
        <v>22</v>
      </c>
      <c r="F7065" t="inlineStr">
        <is>
          <t>FA</t>
        </is>
      </c>
      <c r="G7065" t="inlineStr">
        <is>
          <t>FA</t>
        </is>
      </c>
      <c r="H7065" s="30" t="n">
        <v>980000</v>
      </c>
      <c r="I7065" s="31" t="n">
        <v>0</v>
      </c>
      <c r="J7065" s="31" t="n"/>
      <c r="K7065" s="31" t="n">
        <v>0</v>
      </c>
      <c r="L7065" s="32" t="n"/>
      <c r="M7065" s="31" t="n">
        <v>0</v>
      </c>
      <c r="N7065" s="31" t="n">
        <v>0</v>
      </c>
      <c r="O7065" s="31" t="n"/>
      <c r="P7065" s="31" t="n"/>
      <c r="Q7065" s="31" t="n">
        <v>0</v>
      </c>
      <c r="R7065" s="31" t="n"/>
      <c r="S7065" s="32" t="n"/>
      <c r="T7065" s="32" t="n"/>
      <c r="V7065" t="inlineStr">
        <is>
          <t>060ja</t>
        </is>
      </c>
      <c r="W7065" t="n">
        <v>6758</v>
      </c>
      <c r="Y7065" t="inlineStr">
        <is>
          <t>2bc3bd0c-055b-4e9a-a9c9-879221478cb7</t>
        </is>
      </c>
      <c r="Z7065" t="inlineStr">
        <is>
          <t>Quinn Finley (NYI LW)</t>
        </is>
      </c>
    </row>
    <row r="7066">
      <c r="A7066" t="inlineStr">
        <is>
          <t>Quinn Mantei</t>
        </is>
      </c>
      <c r="B7066" t="inlineStr">
        <is>
          <t>(N/A)</t>
        </is>
      </c>
      <c r="C7066" t="inlineStr">
        <is>
          <t>D</t>
        </is>
      </c>
      <c r="D7066" t="inlineStr">
        <is>
          <t>D</t>
        </is>
      </c>
      <c r="E7066" t="n">
        <v>21</v>
      </c>
      <c r="F7066" t="inlineStr">
        <is>
          <t>FA</t>
        </is>
      </c>
      <c r="G7066" t="inlineStr">
        <is>
          <t>FA</t>
        </is>
      </c>
      <c r="H7066" s="30" t="n">
        <v>1</v>
      </c>
      <c r="I7066" s="31" t="n">
        <v>0</v>
      </c>
      <c r="J7066" s="31" t="n"/>
      <c r="K7066" s="31" t="n">
        <v>0</v>
      </c>
      <c r="L7066" s="32" t="n"/>
      <c r="M7066" s="31" t="n">
        <v>0</v>
      </c>
      <c r="N7066" s="31" t="n">
        <v>0</v>
      </c>
      <c r="O7066" s="31" t="n"/>
      <c r="P7066" s="31" t="n"/>
      <c r="Q7066" s="31" t="n">
        <v>0</v>
      </c>
      <c r="R7066" s="31" t="n"/>
      <c r="S7066" s="32" t="n"/>
      <c r="T7066" s="32" t="n"/>
      <c r="V7066" t="inlineStr">
        <is>
          <t>06cfl</t>
        </is>
      </c>
      <c r="Z7066" t="inlineStr">
        <is>
          <t>Quinn Mantei ((N/A) D)</t>
        </is>
      </c>
    </row>
    <row r="7067">
      <c r="A7067" t="inlineStr">
        <is>
          <t>Quinn McKenzie</t>
        </is>
      </c>
      <c r="B7067" t="inlineStr">
        <is>
          <t>NJD</t>
        </is>
      </c>
      <c r="C7067" t="inlineStr">
        <is>
          <t>C</t>
        </is>
      </c>
      <c r="D7067" t="inlineStr">
        <is>
          <t>F</t>
        </is>
      </c>
      <c r="E7067" t="n">
        <v>18</v>
      </c>
      <c r="F7067" t="inlineStr">
        <is>
          <t>FA</t>
        </is>
      </c>
      <c r="G7067" t="inlineStr">
        <is>
          <t>FA</t>
        </is>
      </c>
      <c r="H7067" s="30" t="n">
        <v>1</v>
      </c>
      <c r="I7067" s="31" t="n">
        <v>0</v>
      </c>
      <c r="J7067" s="31" t="n"/>
      <c r="K7067" s="31" t="n">
        <v>0</v>
      </c>
      <c r="L7067" s="32" t="n"/>
      <c r="M7067" s="31" t="n">
        <v>0</v>
      </c>
      <c r="N7067" s="31" t="n">
        <v>0</v>
      </c>
      <c r="O7067" s="31" t="n"/>
      <c r="P7067" s="31" t="n"/>
      <c r="Q7067" s="31" t="n">
        <v>0</v>
      </c>
      <c r="R7067" s="31" t="n"/>
      <c r="S7067" s="32" t="n"/>
      <c r="T7067" s="32" t="n"/>
      <c r="V7067" t="inlineStr">
        <is>
          <t>076y3</t>
        </is>
      </c>
      <c r="Y7067" t="inlineStr">
        <is>
          <t>6d6bba9d-9143-4811-9b40-ebc0bcb87c6c</t>
        </is>
      </c>
      <c r="Z7067" t="inlineStr">
        <is>
          <t>Quinn McKenzie (NJD C)</t>
        </is>
      </c>
    </row>
    <row r="7068">
      <c r="A7068" t="inlineStr">
        <is>
          <t>Quinn Olson</t>
        </is>
      </c>
      <c r="B7068" t="inlineStr">
        <is>
          <t>LAK</t>
        </is>
      </c>
      <c r="C7068" t="inlineStr">
        <is>
          <t>LW</t>
        </is>
      </c>
      <c r="D7068" t="inlineStr">
        <is>
          <t>F</t>
        </is>
      </c>
      <c r="E7068" t="n">
        <v>25</v>
      </c>
      <c r="F7068" t="inlineStr">
        <is>
          <t>FA</t>
        </is>
      </c>
      <c r="G7068" t="inlineStr">
        <is>
          <t>FA</t>
        </is>
      </c>
      <c r="H7068" s="30" t="n">
        <v>1</v>
      </c>
      <c r="I7068" s="31" t="n">
        <v>0</v>
      </c>
      <c r="J7068" s="31" t="n"/>
      <c r="K7068" s="31" t="n">
        <v>0</v>
      </c>
      <c r="L7068" s="32" t="n"/>
      <c r="M7068" s="31" t="n">
        <v>0</v>
      </c>
      <c r="N7068" s="31" t="n">
        <v>0</v>
      </c>
      <c r="O7068" s="31" t="n"/>
      <c r="P7068" s="31" t="n"/>
      <c r="Q7068" s="31" t="n">
        <v>0</v>
      </c>
      <c r="R7068" s="31" t="n"/>
      <c r="S7068" s="32" t="n"/>
      <c r="T7068" s="32" t="n"/>
      <c r="V7068" t="inlineStr">
        <is>
          <t>051ty</t>
        </is>
      </c>
      <c r="Y7068" t="inlineStr">
        <is>
          <t>033283a3-a807-483e-a5d8-ca1523307abf</t>
        </is>
      </c>
      <c r="Z7068" t="inlineStr">
        <is>
          <t>Quinn Olson (LAK LW)</t>
        </is>
      </c>
    </row>
    <row r="7069">
      <c r="A7069" t="inlineStr">
        <is>
          <t>Quinn Schmiemann</t>
        </is>
      </c>
      <c r="B7069" t="inlineStr">
        <is>
          <t>VAN</t>
        </is>
      </c>
      <c r="C7069" t="inlineStr">
        <is>
          <t>D</t>
        </is>
      </c>
      <c r="D7069" t="inlineStr">
        <is>
          <t>D</t>
        </is>
      </c>
      <c r="E7069" t="n">
        <v>25</v>
      </c>
      <c r="F7069" t="inlineStr">
        <is>
          <t>FA</t>
        </is>
      </c>
      <c r="G7069" t="inlineStr">
        <is>
          <t>FA</t>
        </is>
      </c>
      <c r="H7069" s="30" t="n">
        <v>1</v>
      </c>
      <c r="I7069" s="31" t="n">
        <v>0</v>
      </c>
      <c r="J7069" s="31" t="n"/>
      <c r="K7069" s="31" t="n">
        <v>0</v>
      </c>
      <c r="L7069" s="32" t="n"/>
      <c r="M7069" s="31" t="n">
        <v>0</v>
      </c>
      <c r="N7069" s="31" t="n">
        <v>0</v>
      </c>
      <c r="O7069" s="31" t="n"/>
      <c r="P7069" s="31" t="n"/>
      <c r="Q7069" s="31" t="n">
        <v>0</v>
      </c>
      <c r="R7069" s="31" t="n"/>
      <c r="S7069" s="32" t="n"/>
      <c r="T7069" s="32" t="n"/>
      <c r="V7069" t="inlineStr">
        <is>
          <t>051vp</t>
        </is>
      </c>
      <c r="X7069" t="n">
        <v>8459</v>
      </c>
      <c r="Y7069" t="inlineStr">
        <is>
          <t>427bad01-843c-491a-ad00-43e3a26c0ecf</t>
        </is>
      </c>
      <c r="Z7069" t="inlineStr">
        <is>
          <t>Quinn Schmiemann (VAN D)</t>
        </is>
      </c>
    </row>
    <row r="7070">
      <c r="A7070" t="inlineStr">
        <is>
          <t>Quinton Burns</t>
        </is>
      </c>
      <c r="B7070" t="inlineStr">
        <is>
          <t>STL</t>
        </is>
      </c>
      <c r="C7070" t="inlineStr">
        <is>
          <t>D</t>
        </is>
      </c>
      <c r="D7070" t="inlineStr">
        <is>
          <t>D</t>
        </is>
      </c>
      <c r="E7070" t="n">
        <v>21</v>
      </c>
      <c r="F7070" t="inlineStr">
        <is>
          <t>FA</t>
        </is>
      </c>
      <c r="G7070" t="inlineStr">
        <is>
          <t>FA</t>
        </is>
      </c>
      <c r="H7070" s="30" t="n">
        <v>838333</v>
      </c>
      <c r="I7070" s="31" t="n">
        <v>0</v>
      </c>
      <c r="J7070" s="31" t="n"/>
      <c r="K7070" s="31" t="n">
        <v>0</v>
      </c>
      <c r="L7070" s="32" t="n"/>
      <c r="M7070" s="31" t="n">
        <v>0</v>
      </c>
      <c r="N7070" s="31" t="n">
        <v>0</v>
      </c>
      <c r="O7070" s="31" t="n"/>
      <c r="P7070" s="31" t="n"/>
      <c r="Q7070" s="31" t="n">
        <v>0</v>
      </c>
      <c r="R7070" s="31" t="n"/>
      <c r="S7070" s="32" t="n"/>
      <c r="T7070" s="32" t="n"/>
      <c r="V7070" t="inlineStr">
        <is>
          <t>06be1</t>
        </is>
      </c>
      <c r="W7070" t="n">
        <v>7020</v>
      </c>
      <c r="Y7070" t="inlineStr">
        <is>
          <t>9ee50090-c403-482e-882d-a44650c6cac9</t>
        </is>
      </c>
      <c r="Z7070" t="inlineStr">
        <is>
          <t>Quinton Burns (STL D)</t>
        </is>
      </c>
    </row>
    <row r="7071">
      <c r="A7071" t="inlineStr">
        <is>
          <t>Quinton Howden</t>
        </is>
      </c>
      <c r="B7071" t="inlineStr">
        <is>
          <t>(N/A)</t>
        </is>
      </c>
      <c r="C7071" t="inlineStr">
        <is>
          <t>C</t>
        </is>
      </c>
      <c r="D7071" t="inlineStr">
        <is>
          <t>F</t>
        </is>
      </c>
      <c r="E7071" t="n">
        <v>34</v>
      </c>
      <c r="F7071" t="inlineStr">
        <is>
          <t>FA</t>
        </is>
      </c>
      <c r="G7071" t="inlineStr">
        <is>
          <t>FA</t>
        </is>
      </c>
      <c r="H7071" s="30" t="n">
        <v>1</v>
      </c>
      <c r="I7071" s="31" t="n">
        <v>0</v>
      </c>
      <c r="J7071" s="31" t="n"/>
      <c r="K7071" s="31" t="n">
        <v>0</v>
      </c>
      <c r="L7071" s="32" t="n"/>
      <c r="M7071" s="31" t="n">
        <v>0</v>
      </c>
      <c r="N7071" s="31" t="n">
        <v>0</v>
      </c>
      <c r="O7071" s="31" t="n"/>
      <c r="P7071" s="31" t="n"/>
      <c r="Q7071" s="31" t="n">
        <v>0</v>
      </c>
      <c r="R7071" s="31" t="n"/>
      <c r="S7071" s="32" t="n"/>
      <c r="T7071" s="32" t="n"/>
      <c r="V7071" t="inlineStr">
        <is>
          <t>01zqu</t>
        </is>
      </c>
      <c r="W7071" t="n">
        <v>3525</v>
      </c>
      <c r="X7071" t="n">
        <v>4985</v>
      </c>
      <c r="Z7071" t="inlineStr">
        <is>
          <t>Quinton Howden ((N/A) C)</t>
        </is>
      </c>
    </row>
    <row r="7072">
      <c r="A7072" t="inlineStr">
        <is>
          <t>R.J. Boyd</t>
        </is>
      </c>
      <c r="B7072" t="inlineStr">
        <is>
          <t>(N/A)</t>
        </is>
      </c>
      <c r="C7072" t="inlineStr">
        <is>
          <t>D</t>
        </is>
      </c>
      <c r="D7072" t="inlineStr">
        <is>
          <t>D</t>
        </is>
      </c>
      <c r="E7072" t="n">
        <v>35</v>
      </c>
      <c r="F7072" t="inlineStr">
        <is>
          <t>FA</t>
        </is>
      </c>
      <c r="G7072" t="inlineStr">
        <is>
          <t>FA</t>
        </is>
      </c>
      <c r="H7072" s="30" t="n">
        <v>1</v>
      </c>
      <c r="I7072" s="31" t="n">
        <v>0</v>
      </c>
      <c r="J7072" s="31" t="n"/>
      <c r="K7072" s="31" t="n">
        <v>0</v>
      </c>
      <c r="L7072" s="32" t="n"/>
      <c r="M7072" s="31" t="n">
        <v>0</v>
      </c>
      <c r="N7072" s="31" t="n">
        <v>0</v>
      </c>
      <c r="O7072" s="31" t="n"/>
      <c r="P7072" s="31" t="n"/>
      <c r="Q7072" s="31" t="n">
        <v>0</v>
      </c>
      <c r="R7072" s="31" t="n"/>
      <c r="S7072" s="32" t="n"/>
      <c r="T7072" s="32" t="n"/>
      <c r="V7072" t="inlineStr">
        <is>
          <t>01zrl</t>
        </is>
      </c>
      <c r="X7072" t="n">
        <v>5157</v>
      </c>
      <c r="Z7072" t="inlineStr">
        <is>
          <t>R.J. Boyd ((N/A) D)</t>
        </is>
      </c>
    </row>
    <row r="7073">
      <c r="A7073" t="inlineStr">
        <is>
          <t>R.J. Murphy</t>
        </is>
      </c>
      <c r="B7073" t="inlineStr">
        <is>
          <t>(N/A)</t>
        </is>
      </c>
      <c r="C7073" t="inlineStr">
        <is>
          <t>C</t>
        </is>
      </c>
      <c r="D7073" t="inlineStr">
        <is>
          <t>F</t>
        </is>
      </c>
      <c r="E7073" t="n">
        <v>27</v>
      </c>
      <c r="F7073" t="inlineStr">
        <is>
          <t>FA</t>
        </is>
      </c>
      <c r="G7073" t="inlineStr">
        <is>
          <t>FA</t>
        </is>
      </c>
      <c r="H7073" s="30" t="n">
        <v>1</v>
      </c>
      <c r="I7073" s="31" t="n">
        <v>0</v>
      </c>
      <c r="J7073" s="31" t="n"/>
      <c r="K7073" s="31" t="n">
        <v>0</v>
      </c>
      <c r="L7073" s="32" t="n"/>
      <c r="M7073" s="31" t="n">
        <v>0</v>
      </c>
      <c r="N7073" s="31" t="n">
        <v>0</v>
      </c>
      <c r="O7073" s="31" t="n"/>
      <c r="P7073" s="31" t="n"/>
      <c r="Q7073" s="31" t="n">
        <v>0</v>
      </c>
      <c r="R7073" s="31" t="n"/>
      <c r="S7073" s="32" t="n"/>
      <c r="T7073" s="32" t="n"/>
      <c r="V7073" t="inlineStr">
        <is>
          <t>05o61</t>
        </is>
      </c>
      <c r="Z7073" t="inlineStr">
        <is>
          <t>R.J. Murphy ((N/A) C)</t>
        </is>
      </c>
    </row>
    <row r="7074">
      <c r="A7074" t="inlineStr">
        <is>
          <t>RJ Celebrini</t>
        </is>
      </c>
      <c r="B7074" t="inlineStr">
        <is>
          <t>(N/A)</t>
        </is>
      </c>
      <c r="C7074" t="inlineStr">
        <is>
          <t>C</t>
        </is>
      </c>
      <c r="D7074" t="inlineStr">
        <is>
          <t>F</t>
        </is>
      </c>
      <c r="E7074" t="n">
        <v>14</v>
      </c>
      <c r="F7074" t="inlineStr">
        <is>
          <t>FA</t>
        </is>
      </c>
      <c r="G7074" t="inlineStr">
        <is>
          <t>FA</t>
        </is>
      </c>
      <c r="H7074" s="30" t="n">
        <v>1</v>
      </c>
      <c r="I7074" s="31" t="n">
        <v>0</v>
      </c>
      <c r="J7074" s="31" t="n"/>
      <c r="K7074" s="31" t="n">
        <v>0</v>
      </c>
      <c r="L7074" s="32" t="n"/>
      <c r="M7074" s="31" t="n">
        <v>0</v>
      </c>
      <c r="N7074" s="31" t="n">
        <v>0</v>
      </c>
      <c r="O7074" s="31" t="n"/>
      <c r="P7074" s="31" t="n"/>
      <c r="Q7074" s="31" t="n">
        <v>0</v>
      </c>
      <c r="R7074" s="31" t="n"/>
      <c r="S7074" s="32" t="n"/>
      <c r="T7074" s="32" t="n"/>
      <c r="V7074" t="inlineStr">
        <is>
          <t>07448</t>
        </is>
      </c>
      <c r="Z7074" t="inlineStr">
        <is>
          <t>RJ Celebrini ((N/A) C)</t>
        </is>
      </c>
    </row>
    <row r="7075">
      <c r="A7075" t="inlineStr">
        <is>
          <t>Radan Lenc</t>
        </is>
      </c>
      <c r="B7075" t="inlineStr">
        <is>
          <t>(N/A)</t>
        </is>
      </c>
      <c r="C7075" t="inlineStr">
        <is>
          <t>RW</t>
        </is>
      </c>
      <c r="D7075" t="inlineStr">
        <is>
          <t>F</t>
        </is>
      </c>
      <c r="E7075" t="n">
        <v>35</v>
      </c>
      <c r="F7075" t="inlineStr">
        <is>
          <t>FA</t>
        </is>
      </c>
      <c r="G7075" t="inlineStr">
        <is>
          <t>FA</t>
        </is>
      </c>
      <c r="H7075" s="30" t="n">
        <v>1</v>
      </c>
      <c r="I7075" s="31" t="n">
        <v>0</v>
      </c>
      <c r="J7075" s="31" t="n"/>
      <c r="K7075" s="31" t="n">
        <v>0</v>
      </c>
      <c r="L7075" s="32" t="n"/>
      <c r="M7075" s="31" t="n">
        <v>0</v>
      </c>
      <c r="N7075" s="31" t="n">
        <v>0</v>
      </c>
      <c r="O7075" s="31" t="n"/>
      <c r="P7075" s="31" t="n"/>
      <c r="Q7075" s="31" t="n">
        <v>0</v>
      </c>
      <c r="R7075" s="31" t="n"/>
      <c r="S7075" s="32" t="n"/>
      <c r="T7075" s="32" t="n"/>
      <c r="V7075" t="inlineStr">
        <is>
          <t>05yk3</t>
        </is>
      </c>
      <c r="Z7075" t="inlineStr">
        <is>
          <t>Radan Lenc ((N/A) RW)</t>
        </is>
      </c>
    </row>
    <row r="7076">
      <c r="A7076" t="inlineStr">
        <is>
          <t>Radek Kucerik</t>
        </is>
      </c>
      <c r="B7076" t="inlineStr">
        <is>
          <t>(N/A)</t>
        </is>
      </c>
      <c r="C7076" t="inlineStr">
        <is>
          <t>D</t>
        </is>
      </c>
      <c r="D7076" t="inlineStr">
        <is>
          <t>D</t>
        </is>
      </c>
      <c r="E7076" t="n">
        <v>24</v>
      </c>
      <c r="F7076" t="inlineStr">
        <is>
          <t>FA</t>
        </is>
      </c>
      <c r="G7076" t="inlineStr">
        <is>
          <t>FA</t>
        </is>
      </c>
      <c r="H7076" s="30" t="n">
        <v>1</v>
      </c>
      <c r="I7076" s="31" t="n">
        <v>0</v>
      </c>
      <c r="J7076" s="31" t="n"/>
      <c r="K7076" s="31" t="n">
        <v>0</v>
      </c>
      <c r="L7076" s="32" t="n"/>
      <c r="M7076" s="31" t="n">
        <v>0</v>
      </c>
      <c r="N7076" s="31" t="n">
        <v>0</v>
      </c>
      <c r="O7076" s="31" t="n"/>
      <c r="P7076" s="31" t="n"/>
      <c r="Q7076" s="31" t="n">
        <v>0</v>
      </c>
      <c r="R7076" s="31" t="n"/>
      <c r="S7076" s="32" t="n"/>
      <c r="T7076" s="32" t="n"/>
      <c r="V7076" t="inlineStr">
        <is>
          <t>05xyw</t>
        </is>
      </c>
      <c r="Z7076" t="inlineStr">
        <is>
          <t>Radek Kucerik ((N/A) D)</t>
        </is>
      </c>
    </row>
    <row r="7077">
      <c r="A7077" t="inlineStr">
        <is>
          <t>Radek Smolenak</t>
        </is>
      </c>
      <c r="B7077" t="inlineStr">
        <is>
          <t>(N/A)</t>
        </is>
      </c>
      <c r="C7077" t="inlineStr">
        <is>
          <t>LW</t>
        </is>
      </c>
      <c r="D7077" t="inlineStr">
        <is>
          <t>F</t>
        </is>
      </c>
      <c r="E7077" t="n">
        <v>39</v>
      </c>
      <c r="F7077" t="inlineStr">
        <is>
          <t>FA</t>
        </is>
      </c>
      <c r="G7077" t="inlineStr">
        <is>
          <t>FA</t>
        </is>
      </c>
      <c r="H7077" s="30" t="n">
        <v>1</v>
      </c>
      <c r="I7077" s="31" t="n">
        <v>0</v>
      </c>
      <c r="J7077" s="31" t="n"/>
      <c r="K7077" s="31" t="n">
        <v>0</v>
      </c>
      <c r="L7077" s="32" t="n"/>
      <c r="M7077" s="31" t="n">
        <v>0</v>
      </c>
      <c r="N7077" s="31" t="n">
        <v>0</v>
      </c>
      <c r="O7077" s="31" t="n"/>
      <c r="P7077" s="31" t="n"/>
      <c r="Q7077" s="31" t="n">
        <v>0</v>
      </c>
      <c r="R7077" s="31" t="n"/>
      <c r="S7077" s="32" t="n"/>
      <c r="T7077" s="32" t="n"/>
      <c r="V7077" t="inlineStr">
        <is>
          <t>004k1</t>
        </is>
      </c>
      <c r="W7077" t="n">
        <v>2416</v>
      </c>
      <c r="X7077" t="n">
        <v>3910</v>
      </c>
      <c r="Z7077" t="inlineStr">
        <is>
          <t>Radek Smolenak ((N/A) LW)</t>
        </is>
      </c>
    </row>
    <row r="7078">
      <c r="A7078" t="inlineStr">
        <is>
          <t>Radel Fazleev</t>
        </is>
      </c>
      <c r="B7078" t="inlineStr">
        <is>
          <t>(N/A)</t>
        </is>
      </c>
      <c r="C7078" t="inlineStr">
        <is>
          <t>C</t>
        </is>
      </c>
      <c r="D7078" t="inlineStr">
        <is>
          <t>F</t>
        </is>
      </c>
      <c r="E7078" t="n">
        <v>30</v>
      </c>
      <c r="F7078" t="inlineStr">
        <is>
          <t>FA</t>
        </is>
      </c>
      <c r="G7078" t="inlineStr">
        <is>
          <t>FA</t>
        </is>
      </c>
      <c r="H7078" s="30" t="n">
        <v>1</v>
      </c>
      <c r="I7078" s="31" t="n">
        <v>0</v>
      </c>
      <c r="J7078" s="31" t="n"/>
      <c r="K7078" s="31" t="n">
        <v>0</v>
      </c>
      <c r="L7078" s="32" t="n"/>
      <c r="M7078" s="31" t="n">
        <v>0</v>
      </c>
      <c r="N7078" s="31" t="n">
        <v>0</v>
      </c>
      <c r="O7078" s="31" t="n"/>
      <c r="P7078" s="31" t="n"/>
      <c r="Q7078" s="31" t="n">
        <v>0</v>
      </c>
      <c r="R7078" s="31" t="n"/>
      <c r="S7078" s="32" t="n"/>
      <c r="T7078" s="32" t="n"/>
      <c r="V7078" t="inlineStr">
        <is>
          <t>03edq</t>
        </is>
      </c>
      <c r="W7078" t="n">
        <v>5908</v>
      </c>
      <c r="X7078" t="n">
        <v>6536</v>
      </c>
      <c r="Z7078" t="inlineStr">
        <is>
          <t>Radel Fazleev ((N/A) C)</t>
        </is>
      </c>
    </row>
    <row r="7079">
      <c r="A7079" t="inlineStr">
        <is>
          <t>Radel Zamaltdinov</t>
        </is>
      </c>
      <c r="B7079" t="inlineStr">
        <is>
          <t>(N/A)</t>
        </is>
      </c>
      <c r="C7079" t="inlineStr">
        <is>
          <t>LW</t>
        </is>
      </c>
      <c r="D7079" t="inlineStr">
        <is>
          <t>F</t>
        </is>
      </c>
      <c r="E7079" t="n">
        <v>21</v>
      </c>
      <c r="F7079" t="inlineStr">
        <is>
          <t>FA</t>
        </is>
      </c>
      <c r="G7079" t="inlineStr">
        <is>
          <t>FA</t>
        </is>
      </c>
      <c r="H7079" s="30" t="n">
        <v>1</v>
      </c>
      <c r="I7079" s="31" t="n">
        <v>0</v>
      </c>
      <c r="J7079" s="31" t="n"/>
      <c r="K7079" s="31" t="n">
        <v>0</v>
      </c>
      <c r="L7079" s="32" t="n"/>
      <c r="M7079" s="31" t="n">
        <v>0</v>
      </c>
      <c r="N7079" s="31" t="n">
        <v>0</v>
      </c>
      <c r="O7079" s="31" t="n"/>
      <c r="P7079" s="31" t="n"/>
      <c r="Q7079" s="31" t="n">
        <v>0</v>
      </c>
      <c r="R7079" s="31" t="n"/>
      <c r="S7079" s="32" t="n"/>
      <c r="T7079" s="32" t="n"/>
      <c r="V7079" t="inlineStr">
        <is>
          <t>06c95</t>
        </is>
      </c>
      <c r="Z7079" t="inlineStr">
        <is>
          <t>Radel Zamaltdinov ((N/A) LW)</t>
        </is>
      </c>
    </row>
    <row r="7080">
      <c r="A7080" t="inlineStr">
        <is>
          <t>Radim Salda</t>
        </is>
      </c>
      <c r="B7080" t="inlineStr">
        <is>
          <t>TBL</t>
        </is>
      </c>
      <c r="C7080" t="inlineStr">
        <is>
          <t>D</t>
        </is>
      </c>
      <c r="D7080" t="inlineStr">
        <is>
          <t>D</t>
        </is>
      </c>
      <c r="E7080" t="n">
        <v>27</v>
      </c>
      <c r="F7080" t="inlineStr">
        <is>
          <t>FA</t>
        </is>
      </c>
      <c r="G7080" t="inlineStr">
        <is>
          <t>FA</t>
        </is>
      </c>
      <c r="H7080" s="30" t="n">
        <v>1</v>
      </c>
      <c r="I7080" s="31" t="n">
        <v>0</v>
      </c>
      <c r="J7080" s="31" t="n"/>
      <c r="K7080" s="31" t="n">
        <v>0</v>
      </c>
      <c r="L7080" s="32" t="n"/>
      <c r="M7080" s="31" t="n">
        <v>0</v>
      </c>
      <c r="N7080" s="31" t="n">
        <v>0</v>
      </c>
      <c r="O7080" s="31" t="n"/>
      <c r="P7080" s="31" t="n"/>
      <c r="Q7080" s="31" t="n">
        <v>0</v>
      </c>
      <c r="R7080" s="31" t="n"/>
      <c r="S7080" s="32" t="n"/>
      <c r="T7080" s="32" t="n"/>
      <c r="V7080" t="inlineStr">
        <is>
          <t>04fh3</t>
        </is>
      </c>
      <c r="X7080" t="n">
        <v>8103</v>
      </c>
      <c r="Z7080" t="inlineStr">
        <is>
          <t>Radim Salda (TBL D)</t>
        </is>
      </c>
    </row>
    <row r="7081">
      <c r="A7081" t="inlineStr">
        <is>
          <t>Radim Simek</t>
        </is>
      </c>
      <c r="B7081" t="inlineStr">
        <is>
          <t>DET</t>
        </is>
      </c>
      <c r="C7081" t="inlineStr">
        <is>
          <t>D</t>
        </is>
      </c>
      <c r="D7081" t="inlineStr">
        <is>
          <t>D</t>
        </is>
      </c>
      <c r="E7081" t="n">
        <v>33</v>
      </c>
      <c r="F7081" t="inlineStr">
        <is>
          <t>FA</t>
        </is>
      </c>
      <c r="G7081" t="inlineStr">
        <is>
          <t>FA</t>
        </is>
      </c>
      <c r="H7081" s="30" t="n">
        <v>1</v>
      </c>
      <c r="I7081" s="31" t="n">
        <v>0</v>
      </c>
      <c r="J7081" s="31" t="n"/>
      <c r="K7081" s="31" t="n">
        <v>0</v>
      </c>
      <c r="L7081" s="32" t="n"/>
      <c r="M7081" s="31" t="n">
        <v>0</v>
      </c>
      <c r="N7081" s="31" t="n">
        <v>0</v>
      </c>
      <c r="O7081" s="31" t="n"/>
      <c r="P7081" s="31" t="n"/>
      <c r="Q7081" s="31" t="n">
        <v>0</v>
      </c>
      <c r="R7081" s="31" t="n"/>
      <c r="S7081" s="32" t="n"/>
      <c r="T7081" s="32" t="n"/>
      <c r="V7081" t="inlineStr">
        <is>
          <t>04asg</t>
        </is>
      </c>
      <c r="W7081" t="n">
        <v>5517</v>
      </c>
      <c r="X7081" t="n">
        <v>7508</v>
      </c>
      <c r="Y7081" t="inlineStr">
        <is>
          <t>eb8a89a2-540b-4f05-9691-c4daea3d5240</t>
        </is>
      </c>
      <c r="Z7081" t="inlineStr">
        <is>
          <t>Radim Simek (DET D)</t>
        </is>
      </c>
    </row>
    <row r="7082">
      <c r="A7082" t="inlineStr">
        <is>
          <t>Radim Zohorna</t>
        </is>
      </c>
      <c r="B7082" t="inlineStr">
        <is>
          <t>(N/A)</t>
        </is>
      </c>
      <c r="C7082" t="inlineStr">
        <is>
          <t>LW</t>
        </is>
      </c>
      <c r="D7082" t="inlineStr">
        <is>
          <t>F</t>
        </is>
      </c>
      <c r="E7082" t="n">
        <v>30</v>
      </c>
      <c r="F7082" t="inlineStr">
        <is>
          <t>FA</t>
        </is>
      </c>
      <c r="G7082" t="inlineStr">
        <is>
          <t>FA</t>
        </is>
      </c>
      <c r="H7082" s="30" t="n">
        <v>1</v>
      </c>
      <c r="I7082" s="31" t="n">
        <v>0</v>
      </c>
      <c r="J7082" s="31" t="n"/>
      <c r="K7082" s="31" t="n">
        <v>0</v>
      </c>
      <c r="L7082" s="32" t="n"/>
      <c r="M7082" s="31" t="n">
        <v>0</v>
      </c>
      <c r="N7082" s="31" t="n">
        <v>0</v>
      </c>
      <c r="O7082" s="31" t="n"/>
      <c r="P7082" s="31" t="n"/>
      <c r="Q7082" s="31" t="n">
        <v>0</v>
      </c>
      <c r="R7082" s="31" t="n"/>
      <c r="S7082" s="32" t="n"/>
      <c r="T7082" s="32" t="n"/>
      <c r="V7082" t="inlineStr">
        <is>
          <t>05jpi</t>
        </is>
      </c>
      <c r="W7082" t="n">
        <v>6267</v>
      </c>
      <c r="X7082" t="n">
        <v>8613</v>
      </c>
      <c r="Y7082" t="inlineStr">
        <is>
          <t>51ea9440-7171-4906-8666-5c819573c9b7</t>
        </is>
      </c>
      <c r="Z7082" t="inlineStr">
        <is>
          <t>Radim Zohorna ((N/A) LW)</t>
        </is>
      </c>
    </row>
    <row r="7083">
      <c r="A7083" t="inlineStr">
        <is>
          <t>Radovan Bondra</t>
        </is>
      </c>
      <c r="B7083" t="inlineStr">
        <is>
          <t>(N/A)</t>
        </is>
      </c>
      <c r="C7083" t="inlineStr">
        <is>
          <t>RW</t>
        </is>
      </c>
      <c r="D7083" t="inlineStr">
        <is>
          <t>F</t>
        </is>
      </c>
      <c r="E7083" t="n">
        <v>29</v>
      </c>
      <c r="F7083" t="inlineStr">
        <is>
          <t>FA</t>
        </is>
      </c>
      <c r="G7083" t="inlineStr">
        <is>
          <t>FA</t>
        </is>
      </c>
      <c r="H7083" s="30" t="n">
        <v>1</v>
      </c>
      <c r="I7083" s="31" t="n">
        <v>0</v>
      </c>
      <c r="J7083" s="31" t="n"/>
      <c r="K7083" s="31" t="n">
        <v>0</v>
      </c>
      <c r="L7083" s="32" t="n"/>
      <c r="M7083" s="31" t="n">
        <v>0</v>
      </c>
      <c r="N7083" s="31" t="n">
        <v>0</v>
      </c>
      <c r="O7083" s="31" t="n"/>
      <c r="P7083" s="31" t="n"/>
      <c r="Q7083" s="31" t="n">
        <v>0</v>
      </c>
      <c r="R7083" s="31" t="n"/>
      <c r="S7083" s="32" t="n"/>
      <c r="T7083" s="32" t="n"/>
      <c r="V7083" t="inlineStr">
        <is>
          <t>03mm5</t>
        </is>
      </c>
      <c r="X7083" t="n">
        <v>6893</v>
      </c>
      <c r="Z7083" t="inlineStr">
        <is>
          <t>Radovan Bondra ((N/A) RW)</t>
        </is>
      </c>
    </row>
    <row r="7084">
      <c r="A7084" t="inlineStr">
        <is>
          <t>Radovan Pavlik</t>
        </is>
      </c>
      <c r="B7084" t="inlineStr">
        <is>
          <t>(N/A)</t>
        </is>
      </c>
      <c r="C7084" t="inlineStr">
        <is>
          <t>RW</t>
        </is>
      </c>
      <c r="D7084" t="inlineStr">
        <is>
          <t>F</t>
        </is>
      </c>
      <c r="E7084" t="n">
        <v>28</v>
      </c>
      <c r="F7084" t="inlineStr">
        <is>
          <t>FA</t>
        </is>
      </c>
      <c r="G7084" t="inlineStr">
        <is>
          <t>FA</t>
        </is>
      </c>
      <c r="H7084" s="30" t="n">
        <v>1</v>
      </c>
      <c r="I7084" s="31" t="n">
        <v>0</v>
      </c>
      <c r="J7084" s="31" t="n"/>
      <c r="K7084" s="31" t="n">
        <v>0</v>
      </c>
      <c r="L7084" s="32" t="n"/>
      <c r="M7084" s="31" t="n">
        <v>0</v>
      </c>
      <c r="N7084" s="31" t="n">
        <v>0</v>
      </c>
      <c r="O7084" s="31" t="n"/>
      <c r="P7084" s="31" t="n"/>
      <c r="Q7084" s="31" t="n">
        <v>0</v>
      </c>
      <c r="R7084" s="31" t="n"/>
      <c r="S7084" s="32" t="n"/>
      <c r="T7084" s="32" t="n"/>
      <c r="V7084" t="inlineStr">
        <is>
          <t>04xud</t>
        </is>
      </c>
      <c r="Z7084" t="inlineStr">
        <is>
          <t>Radovan Pavlik ((N/A) RW)</t>
        </is>
      </c>
    </row>
    <row r="7085">
      <c r="A7085" t="inlineStr">
        <is>
          <t>Rainers Rullers</t>
        </is>
      </c>
      <c r="B7085" t="inlineStr">
        <is>
          <t>(N/A)</t>
        </is>
      </c>
      <c r="C7085" t="inlineStr">
        <is>
          <t>C</t>
        </is>
      </c>
      <c r="D7085" t="inlineStr">
        <is>
          <t>F</t>
        </is>
      </c>
      <c r="E7085" t="n">
        <v>21</v>
      </c>
      <c r="F7085" t="inlineStr">
        <is>
          <t>FA</t>
        </is>
      </c>
      <c r="G7085" t="inlineStr">
        <is>
          <t>FA</t>
        </is>
      </c>
      <c r="H7085" s="30" t="n">
        <v>1</v>
      </c>
      <c r="I7085" s="31" t="n">
        <v>0</v>
      </c>
      <c r="J7085" s="31" t="n"/>
      <c r="K7085" s="31" t="n">
        <v>0</v>
      </c>
      <c r="L7085" s="32" t="n"/>
      <c r="M7085" s="31" t="n">
        <v>0</v>
      </c>
      <c r="N7085" s="31" t="n">
        <v>0</v>
      </c>
      <c r="O7085" s="31" t="n"/>
      <c r="P7085" s="31" t="n"/>
      <c r="Q7085" s="31" t="n">
        <v>0</v>
      </c>
      <c r="R7085" s="31" t="n"/>
      <c r="S7085" s="32" t="n"/>
      <c r="T7085" s="32" t="n"/>
      <c r="V7085" t="inlineStr">
        <is>
          <t>06qsa</t>
        </is>
      </c>
      <c r="Z7085" t="inlineStr">
        <is>
          <t>Rainers Rullers ((N/A) C)</t>
        </is>
      </c>
    </row>
    <row r="7086">
      <c r="A7086" t="inlineStr">
        <is>
          <t>Raivis Ansons</t>
        </is>
      </c>
      <c r="B7086" t="inlineStr">
        <is>
          <t>(N/A)</t>
        </is>
      </c>
      <c r="C7086" t="inlineStr">
        <is>
          <t>LW</t>
        </is>
      </c>
      <c r="D7086" t="inlineStr">
        <is>
          <t>F</t>
        </is>
      </c>
      <c r="E7086" t="n">
        <v>24</v>
      </c>
      <c r="F7086" t="inlineStr">
        <is>
          <t>FA</t>
        </is>
      </c>
      <c r="G7086" t="inlineStr">
        <is>
          <t>FA</t>
        </is>
      </c>
      <c r="H7086" s="30" t="n">
        <v>1</v>
      </c>
      <c r="I7086" s="31" t="n">
        <v>0</v>
      </c>
      <c r="J7086" s="31" t="n"/>
      <c r="K7086" s="31" t="n">
        <v>0</v>
      </c>
      <c r="L7086" s="32" t="n"/>
      <c r="M7086" s="31" t="n">
        <v>0</v>
      </c>
      <c r="N7086" s="31" t="n">
        <v>0</v>
      </c>
      <c r="O7086" s="31" t="n"/>
      <c r="P7086" s="31" t="n"/>
      <c r="Q7086" s="31" t="n">
        <v>0</v>
      </c>
      <c r="R7086" s="31" t="n"/>
      <c r="S7086" s="32" t="n"/>
      <c r="T7086" s="32" t="n"/>
      <c r="V7086" t="inlineStr">
        <is>
          <t>05no8</t>
        </is>
      </c>
      <c r="W7086" t="n">
        <v>6657</v>
      </c>
      <c r="Y7086" t="inlineStr">
        <is>
          <t>487c403f-2a04-4cbe-8ef8-546cdc4cccbe</t>
        </is>
      </c>
      <c r="Z7086" t="inlineStr">
        <is>
          <t>Raivis Ansons ((N/A) LW)</t>
        </is>
      </c>
    </row>
    <row r="7087">
      <c r="A7087" t="inlineStr">
        <is>
          <t>Ralf Rollinger</t>
        </is>
      </c>
      <c r="B7087" t="inlineStr">
        <is>
          <t>(N/A)</t>
        </is>
      </c>
      <c r="C7087" t="inlineStr">
        <is>
          <t>LW</t>
        </is>
      </c>
      <c r="D7087" t="inlineStr">
        <is>
          <t>F</t>
        </is>
      </c>
      <c r="E7087" t="n">
        <v>22</v>
      </c>
      <c r="F7087" t="inlineStr">
        <is>
          <t>FA</t>
        </is>
      </c>
      <c r="G7087" t="inlineStr">
        <is>
          <t>FA</t>
        </is>
      </c>
      <c r="H7087" s="30" t="n">
        <v>1</v>
      </c>
      <c r="I7087" s="31" t="n">
        <v>0</v>
      </c>
      <c r="J7087" s="31" t="n"/>
      <c r="K7087" s="31" t="n">
        <v>0</v>
      </c>
      <c r="L7087" s="32" t="n"/>
      <c r="M7087" s="31" t="n">
        <v>0</v>
      </c>
      <c r="N7087" s="31" t="n">
        <v>0</v>
      </c>
      <c r="O7087" s="31" t="n"/>
      <c r="P7087" s="31" t="n"/>
      <c r="Q7087" s="31" t="n">
        <v>0</v>
      </c>
      <c r="R7087" s="31" t="n"/>
      <c r="S7087" s="32" t="n"/>
      <c r="T7087" s="32" t="n"/>
      <c r="V7087" t="inlineStr">
        <is>
          <t>061wb</t>
        </is>
      </c>
      <c r="Z7087" t="inlineStr">
        <is>
          <t>Ralf Rollinger ((N/A) LW)</t>
        </is>
      </c>
    </row>
    <row r="7088">
      <c r="A7088" t="inlineStr">
        <is>
          <t>Ralfs Bergmanis</t>
        </is>
      </c>
      <c r="B7088" t="inlineStr">
        <is>
          <t>(N/A)</t>
        </is>
      </c>
      <c r="C7088" t="inlineStr">
        <is>
          <t>D</t>
        </is>
      </c>
      <c r="D7088" t="inlineStr">
        <is>
          <t>D</t>
        </is>
      </c>
      <c r="E7088" t="n">
        <v>24</v>
      </c>
      <c r="F7088" t="inlineStr">
        <is>
          <t>FA</t>
        </is>
      </c>
      <c r="G7088" t="inlineStr">
        <is>
          <t>FA</t>
        </is>
      </c>
      <c r="H7088" s="30" t="n">
        <v>1</v>
      </c>
      <c r="I7088" s="31" t="n">
        <v>0</v>
      </c>
      <c r="J7088" s="31" t="n"/>
      <c r="K7088" s="31" t="n">
        <v>0</v>
      </c>
      <c r="L7088" s="32" t="n"/>
      <c r="M7088" s="31" t="n">
        <v>0</v>
      </c>
      <c r="N7088" s="31" t="n">
        <v>0</v>
      </c>
      <c r="O7088" s="31" t="n"/>
      <c r="P7088" s="31" t="n"/>
      <c r="Q7088" s="31" t="n">
        <v>0</v>
      </c>
      <c r="R7088" s="31" t="n"/>
      <c r="S7088" s="32" t="n"/>
      <c r="T7088" s="32" t="n"/>
      <c r="V7088" t="inlineStr">
        <is>
          <t>063zf</t>
        </is>
      </c>
      <c r="Z7088" t="inlineStr">
        <is>
          <t>Ralfs Bergmanis ((N/A) D)</t>
        </is>
      </c>
    </row>
    <row r="7089">
      <c r="A7089" t="inlineStr">
        <is>
          <t>Ralfs Kalnins</t>
        </is>
      </c>
      <c r="B7089" t="inlineStr">
        <is>
          <t>(N/A)</t>
        </is>
      </c>
      <c r="C7089" t="inlineStr">
        <is>
          <t>G</t>
        </is>
      </c>
      <c r="D7089" t="inlineStr">
        <is>
          <t>G</t>
        </is>
      </c>
      <c r="E7089" t="n">
        <v>20</v>
      </c>
      <c r="F7089" t="inlineStr">
        <is>
          <t>FA</t>
        </is>
      </c>
      <c r="G7089" t="inlineStr">
        <is>
          <t>FA</t>
        </is>
      </c>
      <c r="H7089" s="30" t="n">
        <v>1</v>
      </c>
      <c r="I7089" s="31" t="n">
        <v>0</v>
      </c>
      <c r="J7089" s="31" t="n"/>
      <c r="K7089" s="31" t="n">
        <v>0</v>
      </c>
      <c r="L7089" s="32" t="n"/>
      <c r="M7089" s="31" t="n">
        <v>0</v>
      </c>
      <c r="N7089" s="31" t="n">
        <v>0</v>
      </c>
      <c r="O7089" s="31" t="n"/>
      <c r="P7089" s="31" t="n"/>
      <c r="Q7089" s="31" t="n">
        <v>0</v>
      </c>
      <c r="R7089" s="31" t="n"/>
      <c r="S7089" s="32" t="n"/>
      <c r="T7089" s="32" t="n"/>
      <c r="V7089" t="inlineStr">
        <is>
          <t>072d9</t>
        </is>
      </c>
      <c r="Z7089" t="inlineStr">
        <is>
          <t>Ralfs Kalnins ((N/A) G)</t>
        </is>
      </c>
    </row>
    <row r="7090">
      <c r="A7090" t="inlineStr">
        <is>
          <t>Ralph Cuddemi</t>
        </is>
      </c>
      <c r="B7090" t="inlineStr">
        <is>
          <t>(N/A)</t>
        </is>
      </c>
      <c r="C7090" t="inlineStr">
        <is>
          <t>LW</t>
        </is>
      </c>
      <c r="D7090" t="inlineStr">
        <is>
          <t>F</t>
        </is>
      </c>
      <c r="E7090" t="n">
        <v>33</v>
      </c>
      <c r="F7090" t="inlineStr">
        <is>
          <t>FA</t>
        </is>
      </c>
      <c r="G7090" t="inlineStr">
        <is>
          <t>FA</t>
        </is>
      </c>
      <c r="H7090" s="30" t="n">
        <v>1</v>
      </c>
      <c r="I7090" s="31" t="n">
        <v>0</v>
      </c>
      <c r="J7090" s="31" t="n"/>
      <c r="K7090" s="31" t="n">
        <v>0</v>
      </c>
      <c r="L7090" s="32" t="n"/>
      <c r="M7090" s="31" t="n">
        <v>0</v>
      </c>
      <c r="N7090" s="31" t="n">
        <v>0</v>
      </c>
      <c r="O7090" s="31" t="n"/>
      <c r="P7090" s="31" t="n"/>
      <c r="Q7090" s="31" t="n">
        <v>0</v>
      </c>
      <c r="R7090" s="31" t="n"/>
      <c r="S7090" s="32" t="n"/>
      <c r="T7090" s="32" t="n"/>
      <c r="V7090" t="inlineStr">
        <is>
          <t>03yh7</t>
        </is>
      </c>
      <c r="Z7090" t="inlineStr">
        <is>
          <t>Ralph Cuddemi ((N/A) LW)</t>
        </is>
      </c>
    </row>
    <row r="7091">
      <c r="A7091" t="inlineStr">
        <is>
          <t>Raman Hrabarenka</t>
        </is>
      </c>
      <c r="B7091" t="inlineStr">
        <is>
          <t>(N/A)</t>
        </is>
      </c>
      <c r="C7091" t="inlineStr">
        <is>
          <t>D</t>
        </is>
      </c>
      <c r="D7091" t="inlineStr">
        <is>
          <t>D</t>
        </is>
      </c>
      <c r="E7091" t="n">
        <v>34</v>
      </c>
      <c r="F7091" t="inlineStr">
        <is>
          <t>FA</t>
        </is>
      </c>
      <c r="G7091" t="inlineStr">
        <is>
          <t>FA</t>
        </is>
      </c>
      <c r="H7091" s="30" t="n">
        <v>1</v>
      </c>
      <c r="I7091" s="31" t="n">
        <v>0</v>
      </c>
      <c r="J7091" s="31" t="n"/>
      <c r="K7091" s="31" t="n">
        <v>0</v>
      </c>
      <c r="L7091" s="32" t="n"/>
      <c r="M7091" s="31" t="n">
        <v>0</v>
      </c>
      <c r="N7091" s="31" t="n">
        <v>0</v>
      </c>
      <c r="O7091" s="31" t="n"/>
      <c r="P7091" s="31" t="n"/>
      <c r="Q7091" s="31" t="n">
        <v>0</v>
      </c>
      <c r="R7091" s="31" t="n"/>
      <c r="S7091" s="32" t="n"/>
      <c r="T7091" s="32" t="n"/>
      <c r="V7091" t="inlineStr">
        <is>
          <t>037ad</t>
        </is>
      </c>
      <c r="W7091" t="n">
        <v>4246</v>
      </c>
      <c r="X7091" t="n">
        <v>6196</v>
      </c>
      <c r="Z7091" t="inlineStr">
        <is>
          <t>Raman Hrabarenka ((N/A) D)</t>
        </is>
      </c>
    </row>
    <row r="7092">
      <c r="A7092" t="inlineStr">
        <is>
          <t>Rami Maatta</t>
        </is>
      </c>
      <c r="B7092" t="inlineStr">
        <is>
          <t>(N/A)</t>
        </is>
      </c>
      <c r="C7092" t="inlineStr">
        <is>
          <t>D</t>
        </is>
      </c>
      <c r="D7092" t="inlineStr">
        <is>
          <t>D</t>
        </is>
      </c>
      <c r="E7092" t="n">
        <v>24</v>
      </c>
      <c r="F7092" t="inlineStr">
        <is>
          <t>FA</t>
        </is>
      </c>
      <c r="G7092" t="inlineStr">
        <is>
          <t>FA</t>
        </is>
      </c>
      <c r="H7092" s="30" t="n">
        <v>1</v>
      </c>
      <c r="I7092" s="31" t="n">
        <v>0</v>
      </c>
      <c r="J7092" s="31" t="n"/>
      <c r="K7092" s="31" t="n">
        <v>0</v>
      </c>
      <c r="L7092" s="32" t="n"/>
      <c r="M7092" s="31" t="n">
        <v>0</v>
      </c>
      <c r="N7092" s="31" t="n">
        <v>0</v>
      </c>
      <c r="O7092" s="31" t="n"/>
      <c r="P7092" s="31" t="n"/>
      <c r="Q7092" s="31" t="n">
        <v>0</v>
      </c>
      <c r="R7092" s="31" t="n"/>
      <c r="S7092" s="32" t="n"/>
      <c r="T7092" s="32" t="n"/>
      <c r="V7092" t="inlineStr">
        <is>
          <t>062yx</t>
        </is>
      </c>
      <c r="Z7092" t="inlineStr">
        <is>
          <t>Rami Maatta ((N/A) D)</t>
        </is>
      </c>
    </row>
    <row r="7093">
      <c r="A7093" t="inlineStr">
        <is>
          <t>Randall Gelech</t>
        </is>
      </c>
      <c r="B7093" t="inlineStr">
        <is>
          <t>(N/A)</t>
        </is>
      </c>
      <c r="C7093" t="inlineStr">
        <is>
          <t>RW</t>
        </is>
      </c>
      <c r="D7093" t="inlineStr">
        <is>
          <t>F</t>
        </is>
      </c>
      <c r="E7093" t="n">
        <v>42</v>
      </c>
      <c r="F7093" t="inlineStr">
        <is>
          <t>FA</t>
        </is>
      </c>
      <c r="G7093" t="inlineStr">
        <is>
          <t>FA</t>
        </is>
      </c>
      <c r="H7093" s="30" t="n">
        <v>1</v>
      </c>
      <c r="I7093" s="31" t="n">
        <v>0</v>
      </c>
      <c r="J7093" s="31" t="n"/>
      <c r="K7093" s="31" t="n">
        <v>0</v>
      </c>
      <c r="L7093" s="32" t="n"/>
      <c r="M7093" s="31" t="n">
        <v>0</v>
      </c>
      <c r="N7093" s="31" t="n">
        <v>0</v>
      </c>
      <c r="O7093" s="31" t="n"/>
      <c r="P7093" s="31" t="n"/>
      <c r="Q7093" s="31" t="n">
        <v>0</v>
      </c>
      <c r="R7093" s="31" t="n"/>
      <c r="S7093" s="32" t="n"/>
      <c r="T7093" s="32" t="n"/>
      <c r="V7093" t="inlineStr">
        <is>
          <t>003p6</t>
        </is>
      </c>
      <c r="X7093" t="n">
        <v>3442</v>
      </c>
      <c r="Z7093" t="inlineStr">
        <is>
          <t>Randall Gelech ((N/A) RW)</t>
        </is>
      </c>
    </row>
    <row r="7094">
      <c r="A7094" t="inlineStr">
        <is>
          <t>Randy McNaught</t>
        </is>
      </c>
      <c r="B7094" t="inlineStr">
        <is>
          <t>NYR</t>
        </is>
      </c>
      <c r="C7094" t="inlineStr">
        <is>
          <t>RW</t>
        </is>
      </c>
      <c r="D7094" t="inlineStr">
        <is>
          <t>F</t>
        </is>
      </c>
      <c r="E7094" t="n">
        <v>36</v>
      </c>
      <c r="F7094" t="inlineStr">
        <is>
          <t>FA</t>
        </is>
      </c>
      <c r="G7094" t="inlineStr">
        <is>
          <t>FA</t>
        </is>
      </c>
      <c r="H7094" s="30" t="n">
        <v>1</v>
      </c>
      <c r="I7094" s="31" t="n">
        <v>0</v>
      </c>
      <c r="J7094" s="31" t="n"/>
      <c r="K7094" s="31" t="n">
        <v>0</v>
      </c>
      <c r="L7094" s="32" t="n"/>
      <c r="M7094" s="31" t="n">
        <v>0</v>
      </c>
      <c r="N7094" s="31" t="n">
        <v>0</v>
      </c>
      <c r="O7094" s="31" t="n"/>
      <c r="P7094" s="31" t="n"/>
      <c r="Q7094" s="31" t="n">
        <v>0</v>
      </c>
      <c r="R7094" s="31" t="n"/>
      <c r="S7094" s="32" t="n"/>
      <c r="T7094" s="32" t="n"/>
      <c r="V7094" t="inlineStr">
        <is>
          <t>01zv3</t>
        </is>
      </c>
      <c r="X7094" t="n">
        <v>5164</v>
      </c>
      <c r="Z7094" t="inlineStr">
        <is>
          <t>Randy McNaught (NYR RW)</t>
        </is>
      </c>
    </row>
    <row r="7095">
      <c r="A7095" t="inlineStr">
        <is>
          <t>Raoul Boilard</t>
        </is>
      </c>
      <c r="B7095" t="inlineStr">
        <is>
          <t>NYR</t>
        </is>
      </c>
      <c r="C7095" t="inlineStr">
        <is>
          <t>C</t>
        </is>
      </c>
      <c r="D7095" t="inlineStr">
        <is>
          <t>F</t>
        </is>
      </c>
      <c r="E7095" t="n">
        <v>20</v>
      </c>
      <c r="F7095" t="inlineStr">
        <is>
          <t>FA</t>
        </is>
      </c>
      <c r="G7095" t="inlineStr">
        <is>
          <t>FA</t>
        </is>
      </c>
      <c r="H7095" s="30" t="n">
        <v>1</v>
      </c>
      <c r="I7095" s="31" t="n">
        <v>0</v>
      </c>
      <c r="J7095" s="31" t="n"/>
      <c r="K7095" s="31" t="n">
        <v>0</v>
      </c>
      <c r="L7095" s="32" t="n"/>
      <c r="M7095" s="31" t="n">
        <v>0</v>
      </c>
      <c r="N7095" s="31" t="n">
        <v>0</v>
      </c>
      <c r="O7095" s="31" t="n"/>
      <c r="P7095" s="31" t="n"/>
      <c r="Q7095" s="31" t="n">
        <v>0</v>
      </c>
      <c r="R7095" s="31" t="n"/>
      <c r="S7095" s="32" t="n"/>
      <c r="T7095" s="32" t="n"/>
      <c r="V7095" t="inlineStr">
        <is>
          <t>06mb1</t>
        </is>
      </c>
      <c r="W7095" t="n">
        <v>7228</v>
      </c>
      <c r="Y7095" t="inlineStr">
        <is>
          <t>b8f74235-add9-4c4f-9098-835de6f4fd6e</t>
        </is>
      </c>
      <c r="Z7095" t="inlineStr">
        <is>
          <t>Raoul Boilard (NYR C)</t>
        </is>
      </c>
    </row>
    <row r="7096">
      <c r="A7096" t="inlineStr">
        <is>
          <t>Raphael Bussieres</t>
        </is>
      </c>
      <c r="B7096" t="inlineStr">
        <is>
          <t>(N/A)</t>
        </is>
      </c>
      <c r="C7096" t="inlineStr">
        <is>
          <t>LW</t>
        </is>
      </c>
      <c r="D7096" t="inlineStr">
        <is>
          <t>F</t>
        </is>
      </c>
      <c r="E7096" t="n">
        <v>32</v>
      </c>
      <c r="F7096" t="inlineStr">
        <is>
          <t>FA</t>
        </is>
      </c>
      <c r="G7096" t="inlineStr">
        <is>
          <t>FA</t>
        </is>
      </c>
      <c r="H7096" s="30" t="n">
        <v>1</v>
      </c>
      <c r="I7096" s="31" t="n">
        <v>0</v>
      </c>
      <c r="J7096" s="31" t="n"/>
      <c r="K7096" s="31" t="n">
        <v>0</v>
      </c>
      <c r="L7096" s="32" t="n"/>
      <c r="M7096" s="31" t="n">
        <v>0</v>
      </c>
      <c r="N7096" s="31" t="n">
        <v>0</v>
      </c>
      <c r="O7096" s="31" t="n"/>
      <c r="P7096" s="31" t="n"/>
      <c r="Q7096" s="31" t="n">
        <v>0</v>
      </c>
      <c r="R7096" s="31" t="n"/>
      <c r="S7096" s="32" t="n"/>
      <c r="T7096" s="32" t="n"/>
      <c r="V7096" t="inlineStr">
        <is>
          <t>02np8</t>
        </is>
      </c>
      <c r="W7096" t="n">
        <v>4036</v>
      </c>
      <c r="X7096" t="n">
        <v>5735</v>
      </c>
      <c r="Z7096" t="inlineStr">
        <is>
          <t>Raphael Bussieres ((N/A) LW)</t>
        </is>
      </c>
    </row>
    <row r="7097">
      <c r="A7097" t="inlineStr">
        <is>
          <t>Raphael Diaz</t>
        </is>
      </c>
      <c r="B7097" t="inlineStr">
        <is>
          <t>(N/A)</t>
        </is>
      </c>
      <c r="C7097" t="inlineStr">
        <is>
          <t>D</t>
        </is>
      </c>
      <c r="D7097" t="inlineStr">
        <is>
          <t>D</t>
        </is>
      </c>
      <c r="E7097" t="n">
        <v>40</v>
      </c>
      <c r="F7097" t="inlineStr">
        <is>
          <t>FA</t>
        </is>
      </c>
      <c r="G7097" t="inlineStr">
        <is>
          <t>FA</t>
        </is>
      </c>
      <c r="H7097" s="30" t="n">
        <v>1</v>
      </c>
      <c r="I7097" s="31" t="n">
        <v>0</v>
      </c>
      <c r="J7097" s="31" t="n"/>
      <c r="K7097" s="31" t="n">
        <v>0</v>
      </c>
      <c r="L7097" s="32" t="n"/>
      <c r="M7097" s="31" t="n">
        <v>0</v>
      </c>
      <c r="N7097" s="31" t="n">
        <v>0</v>
      </c>
      <c r="O7097" s="31" t="n"/>
      <c r="P7097" s="31" t="n"/>
      <c r="Q7097" s="31" t="n">
        <v>0</v>
      </c>
      <c r="R7097" s="31" t="n"/>
      <c r="S7097" s="32" t="n"/>
      <c r="T7097" s="32" t="n"/>
      <c r="V7097" t="inlineStr">
        <is>
          <t>0275f</t>
        </is>
      </c>
      <c r="W7097" t="n">
        <v>3814</v>
      </c>
      <c r="X7097" t="n">
        <v>5330</v>
      </c>
      <c r="Z7097" t="inlineStr">
        <is>
          <t>Raphael Diaz ((N/A) D)</t>
        </is>
      </c>
    </row>
    <row r="7098">
      <c r="A7098" t="inlineStr">
        <is>
          <t>Raphael Maheux</t>
        </is>
      </c>
      <c r="B7098" t="inlineStr">
        <is>
          <t>(N/A)</t>
        </is>
      </c>
      <c r="C7098" t="inlineStr">
        <is>
          <t>D</t>
        </is>
      </c>
      <c r="D7098" t="inlineStr">
        <is>
          <t>D</t>
        </is>
      </c>
      <c r="E7098" t="n">
        <v>30</v>
      </c>
      <c r="F7098" t="inlineStr">
        <is>
          <t>FA</t>
        </is>
      </c>
      <c r="G7098" t="inlineStr">
        <is>
          <t>FA</t>
        </is>
      </c>
      <c r="H7098" s="30" t="n">
        <v>1</v>
      </c>
      <c r="I7098" s="31" t="n">
        <v>0</v>
      </c>
      <c r="J7098" s="31" t="n"/>
      <c r="K7098" s="31" t="n">
        <v>0</v>
      </c>
      <c r="L7098" s="32" t="n"/>
      <c r="M7098" s="31" t="n">
        <v>0</v>
      </c>
      <c r="N7098" s="31" t="n">
        <v>0</v>
      </c>
      <c r="O7098" s="31" t="n"/>
      <c r="P7098" s="31" t="n"/>
      <c r="Q7098" s="31" t="n">
        <v>0</v>
      </c>
      <c r="R7098" s="31" t="n"/>
      <c r="S7098" s="32" t="n"/>
      <c r="T7098" s="32" t="n"/>
      <c r="V7098" t="inlineStr">
        <is>
          <t>03wnr</t>
        </is>
      </c>
      <c r="X7098" t="n">
        <v>7037</v>
      </c>
      <c r="Z7098" t="inlineStr">
        <is>
          <t>Raphael Maheux ((N/A) D)</t>
        </is>
      </c>
    </row>
    <row r="7099">
      <c r="A7099" t="inlineStr">
        <is>
          <t>Rasmus Asplund</t>
        </is>
      </c>
      <c r="B7099" t="inlineStr">
        <is>
          <t>FLA</t>
        </is>
      </c>
      <c r="C7099" t="inlineStr">
        <is>
          <t>C</t>
        </is>
      </c>
      <c r="D7099" t="inlineStr">
        <is>
          <t>F</t>
        </is>
      </c>
      <c r="E7099" t="n">
        <v>28</v>
      </c>
      <c r="F7099" t="inlineStr">
        <is>
          <t>FA</t>
        </is>
      </c>
      <c r="G7099" t="inlineStr">
        <is>
          <t>FA</t>
        </is>
      </c>
      <c r="H7099" s="30" t="n">
        <v>1</v>
      </c>
      <c r="I7099" s="31" t="n">
        <v>0</v>
      </c>
      <c r="J7099" s="31" t="n"/>
      <c r="K7099" s="31" t="n">
        <v>0</v>
      </c>
      <c r="L7099" s="32" t="n"/>
      <c r="M7099" s="31" t="n">
        <v>0</v>
      </c>
      <c r="N7099" s="31" t="n">
        <v>0</v>
      </c>
      <c r="O7099" s="31" t="n"/>
      <c r="P7099" s="31" t="n"/>
      <c r="Q7099" s="31" t="n">
        <v>0</v>
      </c>
      <c r="R7099" s="31" t="n"/>
      <c r="S7099" s="32" t="n"/>
      <c r="T7099" s="32" t="n"/>
      <c r="V7099" t="inlineStr">
        <is>
          <t>03wpl</t>
        </is>
      </c>
      <c r="W7099" t="n">
        <v>5159</v>
      </c>
      <c r="X7099" t="n">
        <v>7141</v>
      </c>
      <c r="Y7099" t="inlineStr">
        <is>
          <t>dac254fe-dd38-4571-ae92-9dd844a2ff9d</t>
        </is>
      </c>
      <c r="Z7099" t="inlineStr">
        <is>
          <t>Rasmus Asplund (FLA C)</t>
        </is>
      </c>
    </row>
    <row r="7100">
      <c r="A7100" t="inlineStr">
        <is>
          <t>Rasmus Bengtsson</t>
        </is>
      </c>
      <c r="B7100" t="inlineStr">
        <is>
          <t>FLA</t>
        </is>
      </c>
      <c r="C7100" t="inlineStr">
        <is>
          <t>D</t>
        </is>
      </c>
      <c r="D7100" t="inlineStr">
        <is>
          <t>D</t>
        </is>
      </c>
      <c r="E7100" t="n">
        <v>33</v>
      </c>
      <c r="F7100" t="inlineStr">
        <is>
          <t>FA</t>
        </is>
      </c>
      <c r="G7100" t="inlineStr">
        <is>
          <t>FA</t>
        </is>
      </c>
      <c r="H7100" s="30" t="n">
        <v>1</v>
      </c>
      <c r="I7100" s="31" t="n">
        <v>0</v>
      </c>
      <c r="J7100" s="31" t="n"/>
      <c r="K7100" s="31" t="n">
        <v>0</v>
      </c>
      <c r="L7100" s="32" t="n"/>
      <c r="M7100" s="31" t="n">
        <v>0</v>
      </c>
      <c r="N7100" s="31" t="n">
        <v>0</v>
      </c>
      <c r="O7100" s="31" t="n"/>
      <c r="P7100" s="31" t="n"/>
      <c r="Q7100" s="31" t="n">
        <v>0</v>
      </c>
      <c r="R7100" s="31" t="n"/>
      <c r="S7100" s="32" t="n"/>
      <c r="T7100" s="32" t="n"/>
      <c r="V7100" t="inlineStr">
        <is>
          <t>02b71</t>
        </is>
      </c>
      <c r="W7100" t="n">
        <v>3792</v>
      </c>
      <c r="Z7100" t="inlineStr">
        <is>
          <t>Rasmus Bengtsson (FLA D)</t>
        </is>
      </c>
    </row>
    <row r="7101">
      <c r="A7101" t="inlineStr">
        <is>
          <t>Rasmus Bergqvist</t>
        </is>
      </c>
      <c r="B7101" t="inlineStr">
        <is>
          <t>MTL</t>
        </is>
      </c>
      <c r="C7101" t="inlineStr">
        <is>
          <t>D</t>
        </is>
      </c>
      <c r="D7101" t="inlineStr">
        <is>
          <t>D</t>
        </is>
      </c>
      <c r="E7101" t="n">
        <v>21</v>
      </c>
      <c r="F7101" t="inlineStr">
        <is>
          <t>FA</t>
        </is>
      </c>
      <c r="G7101" t="inlineStr">
        <is>
          <t>FA</t>
        </is>
      </c>
      <c r="H7101" s="30" t="n">
        <v>1</v>
      </c>
      <c r="I7101" s="31" t="n">
        <v>0</v>
      </c>
      <c r="J7101" s="31" t="n"/>
      <c r="K7101" s="31" t="n">
        <v>0</v>
      </c>
      <c r="L7101" s="32" t="n"/>
      <c r="M7101" s="31" t="n">
        <v>0</v>
      </c>
      <c r="N7101" s="31" t="n">
        <v>0</v>
      </c>
      <c r="O7101" s="31" t="n"/>
      <c r="P7101" s="31" t="n"/>
      <c r="Q7101" s="31" t="n">
        <v>0</v>
      </c>
      <c r="R7101" s="31" t="n"/>
      <c r="S7101" s="32" t="n"/>
      <c r="T7101" s="32" t="n"/>
      <c r="V7101" t="inlineStr">
        <is>
          <t>06mqv</t>
        </is>
      </c>
      <c r="Y7101" t="inlineStr">
        <is>
          <t>14c10883-6f5c-4dc2-bde9-c0ff83bc2e25</t>
        </is>
      </c>
      <c r="Z7101" t="inlineStr">
        <is>
          <t>Rasmus Bergqvist (MTL D)</t>
        </is>
      </c>
    </row>
    <row r="7102">
      <c r="A7102" t="inlineStr">
        <is>
          <t>Rasmus Bodin</t>
        </is>
      </c>
      <c r="B7102" t="inlineStr">
        <is>
          <t>DET</t>
        </is>
      </c>
      <c r="C7102" t="inlineStr">
        <is>
          <t>LW</t>
        </is>
      </c>
      <c r="D7102" t="inlineStr">
        <is>
          <t>F</t>
        </is>
      </c>
      <c r="E7102" t="n">
        <v>32</v>
      </c>
      <c r="F7102" t="inlineStr">
        <is>
          <t>FA</t>
        </is>
      </c>
      <c r="G7102" t="inlineStr">
        <is>
          <t>FA</t>
        </is>
      </c>
      <c r="H7102" s="30" t="n">
        <v>1</v>
      </c>
      <c r="I7102" s="31" t="n">
        <v>0</v>
      </c>
      <c r="J7102" s="31" t="n"/>
      <c r="K7102" s="31" t="n">
        <v>0</v>
      </c>
      <c r="L7102" s="32" t="n"/>
      <c r="M7102" s="31" t="n">
        <v>0</v>
      </c>
      <c r="N7102" s="31" t="n">
        <v>0</v>
      </c>
      <c r="O7102" s="31" t="n"/>
      <c r="P7102" s="31" t="n"/>
      <c r="Q7102" s="31" t="n">
        <v>0</v>
      </c>
      <c r="R7102" s="31" t="n"/>
      <c r="S7102" s="32" t="n"/>
      <c r="T7102" s="32" t="n"/>
      <c r="V7102" t="inlineStr">
        <is>
          <t>02ody</t>
        </is>
      </c>
      <c r="Z7102" t="inlineStr">
        <is>
          <t>Rasmus Bodin (DET LW)</t>
        </is>
      </c>
    </row>
    <row r="7103">
      <c r="A7103" t="inlineStr">
        <is>
          <t>Rasmus Korhonen</t>
        </is>
      </c>
      <c r="B7103" t="inlineStr">
        <is>
          <t>UTA</t>
        </is>
      </c>
      <c r="C7103" t="inlineStr">
        <is>
          <t>G</t>
        </is>
      </c>
      <c r="D7103" t="inlineStr">
        <is>
          <t>G</t>
        </is>
      </c>
      <c r="E7103" t="n">
        <v>23</v>
      </c>
      <c r="F7103" t="inlineStr">
        <is>
          <t>FA</t>
        </is>
      </c>
      <c r="G7103" t="inlineStr">
        <is>
          <t>FA</t>
        </is>
      </c>
      <c r="H7103" s="30" t="n">
        <v>1</v>
      </c>
      <c r="I7103" s="31" t="n">
        <v>0</v>
      </c>
      <c r="J7103" s="31" t="n"/>
      <c r="K7103" s="31" t="n">
        <v>0</v>
      </c>
      <c r="L7103" s="32" t="n"/>
      <c r="M7103" s="31" t="n">
        <v>0</v>
      </c>
      <c r="N7103" s="31" t="n">
        <v>0</v>
      </c>
      <c r="O7103" s="31" t="n"/>
      <c r="P7103" s="31" t="n"/>
      <c r="Q7103" s="31" t="n">
        <v>0</v>
      </c>
      <c r="R7103" s="31" t="n"/>
      <c r="S7103" s="32" t="n"/>
      <c r="T7103" s="32" t="n"/>
      <c r="V7103" t="inlineStr">
        <is>
          <t>05u60</t>
        </is>
      </c>
      <c r="Y7103" t="inlineStr">
        <is>
          <t>7c3143b3-0c3b-42a0-8793-a002cd5a95b4</t>
        </is>
      </c>
      <c r="Z7103" t="inlineStr">
        <is>
          <t>Rasmus Korhonen (UTA G)</t>
        </is>
      </c>
    </row>
    <row r="7104">
      <c r="A7104" t="inlineStr">
        <is>
          <t>Rasmus Kumpulainen</t>
        </is>
      </c>
      <c r="B7104" t="inlineStr">
        <is>
          <t>MIN</t>
        </is>
      </c>
      <c r="C7104" t="inlineStr">
        <is>
          <t>C</t>
        </is>
      </c>
      <c r="D7104" t="inlineStr">
        <is>
          <t>F</t>
        </is>
      </c>
      <c r="E7104" t="n">
        <v>21</v>
      </c>
      <c r="F7104" t="inlineStr">
        <is>
          <t>FA</t>
        </is>
      </c>
      <c r="G7104" t="inlineStr">
        <is>
          <t>FA</t>
        </is>
      </c>
      <c r="H7104" s="30" t="n">
        <v>865833</v>
      </c>
      <c r="I7104" s="31" t="n">
        <v>0</v>
      </c>
      <c r="J7104" s="31" t="n"/>
      <c r="K7104" s="31" t="n">
        <v>0</v>
      </c>
      <c r="L7104" s="32" t="n"/>
      <c r="M7104" s="31" t="n">
        <v>0</v>
      </c>
      <c r="N7104" s="31" t="n">
        <v>0</v>
      </c>
      <c r="O7104" s="31" t="n"/>
      <c r="P7104" s="31" t="n"/>
      <c r="Q7104" s="31" t="n">
        <v>0</v>
      </c>
      <c r="R7104" s="31" t="n"/>
      <c r="S7104" s="32" t="n"/>
      <c r="T7104" s="32" t="n"/>
      <c r="V7104" t="inlineStr">
        <is>
          <t>06buu</t>
        </is>
      </c>
      <c r="W7104" t="n">
        <v>7017</v>
      </c>
      <c r="Y7104" t="inlineStr">
        <is>
          <t>f44adc4b-6706-4119-a731-0c85c954edac</t>
        </is>
      </c>
      <c r="Z7104" t="inlineStr">
        <is>
          <t>Rasmus Kumpulainen (MIN C)</t>
        </is>
      </c>
    </row>
    <row r="7105">
      <c r="A7105" t="inlineStr">
        <is>
          <t>Rasmus Kupari</t>
        </is>
      </c>
      <c r="B7105" t="inlineStr">
        <is>
          <t>WPG</t>
        </is>
      </c>
      <c r="C7105" t="inlineStr">
        <is>
          <t>C</t>
        </is>
      </c>
      <c r="D7105" t="inlineStr">
        <is>
          <t>F</t>
        </is>
      </c>
      <c r="E7105" t="n">
        <v>26</v>
      </c>
      <c r="F7105" t="inlineStr">
        <is>
          <t>FA</t>
        </is>
      </c>
      <c r="G7105" t="inlineStr">
        <is>
          <t>FA</t>
        </is>
      </c>
      <c r="H7105" s="30" t="n">
        <v>1</v>
      </c>
      <c r="I7105" s="31" t="n">
        <v>0</v>
      </c>
      <c r="J7105" s="31" t="n"/>
      <c r="K7105" s="31" t="n">
        <v>0</v>
      </c>
      <c r="L7105" s="32" t="n"/>
      <c r="M7105" s="31" t="n">
        <v>0</v>
      </c>
      <c r="N7105" s="31" t="n">
        <v>0</v>
      </c>
      <c r="O7105" s="31" t="n"/>
      <c r="P7105" s="31" t="n"/>
      <c r="Q7105" s="31" t="n">
        <v>0</v>
      </c>
      <c r="R7105" s="31" t="n"/>
      <c r="S7105" s="32" t="n"/>
      <c r="T7105" s="32" t="n"/>
      <c r="V7105" t="inlineStr">
        <is>
          <t>04ldf</t>
        </is>
      </c>
      <c r="W7105" t="n">
        <v>5710</v>
      </c>
      <c r="X7105" t="n">
        <v>7918</v>
      </c>
      <c r="Y7105" t="inlineStr">
        <is>
          <t>d061ca7e-263d-425c-b6c6-8523ee3b9f45</t>
        </is>
      </c>
      <c r="Z7105" t="inlineStr">
        <is>
          <t>Rasmus Kupari (WPG C)</t>
        </is>
      </c>
    </row>
    <row r="7106">
      <c r="A7106" t="inlineStr">
        <is>
          <t>Rasmus Larsson</t>
        </is>
      </c>
      <c r="B7106" t="inlineStr">
        <is>
          <t>NYR</t>
        </is>
      </c>
      <c r="C7106" t="inlineStr">
        <is>
          <t>D</t>
        </is>
      </c>
      <c r="D7106" t="inlineStr">
        <is>
          <t>D</t>
        </is>
      </c>
      <c r="E7106" t="n">
        <v>22</v>
      </c>
      <c r="F7106" t="inlineStr">
        <is>
          <t>FA</t>
        </is>
      </c>
      <c r="G7106" t="inlineStr">
        <is>
          <t>FA</t>
        </is>
      </c>
      <c r="H7106" s="30" t="n">
        <v>1</v>
      </c>
      <c r="I7106" s="31" t="n">
        <v>0</v>
      </c>
      <c r="J7106" s="31" t="n"/>
      <c r="K7106" s="31" t="n">
        <v>0</v>
      </c>
      <c r="L7106" s="32" t="n"/>
      <c r="M7106" s="31" t="n">
        <v>0</v>
      </c>
      <c r="N7106" s="31" t="n">
        <v>0</v>
      </c>
      <c r="O7106" s="31" t="n"/>
      <c r="P7106" s="31" t="n"/>
      <c r="Q7106" s="31" t="n">
        <v>0</v>
      </c>
      <c r="R7106" s="31" t="n"/>
      <c r="S7106" s="32" t="n"/>
      <c r="T7106" s="32" t="n"/>
      <c r="V7106" t="inlineStr">
        <is>
          <t>06ahy</t>
        </is>
      </c>
      <c r="Y7106" t="inlineStr">
        <is>
          <t>afffe9c7-e809-4628-a9c0-75c7bfd9530d</t>
        </is>
      </c>
      <c r="Z7106" t="inlineStr">
        <is>
          <t>Rasmus Larsson (NYR D)</t>
        </is>
      </c>
    </row>
    <row r="7107">
      <c r="A7107" t="inlineStr">
        <is>
          <t>Rasmus Rinne</t>
        </is>
      </c>
      <c r="B7107" t="inlineStr">
        <is>
          <t>(N/A)</t>
        </is>
      </c>
      <c r="C7107" t="inlineStr">
        <is>
          <t>G</t>
        </is>
      </c>
      <c r="D7107" t="inlineStr">
        <is>
          <t>G</t>
        </is>
      </c>
      <c r="E7107" t="n">
        <v>36</v>
      </c>
      <c r="F7107" t="inlineStr">
        <is>
          <t>FA</t>
        </is>
      </c>
      <c r="G7107" t="inlineStr">
        <is>
          <t>FA</t>
        </is>
      </c>
      <c r="H7107" s="30" t="n">
        <v>1</v>
      </c>
      <c r="I7107" s="31" t="n">
        <v>0</v>
      </c>
      <c r="J7107" s="31" t="n"/>
      <c r="K7107" s="31" t="n">
        <v>0</v>
      </c>
      <c r="L7107" s="32" t="n"/>
      <c r="M7107" s="31" t="n">
        <v>0</v>
      </c>
      <c r="N7107" s="31" t="n">
        <v>0</v>
      </c>
      <c r="O7107" s="31" t="n"/>
      <c r="P7107" s="31" t="n"/>
      <c r="Q7107" s="31" t="n">
        <v>0</v>
      </c>
      <c r="R7107" s="31" t="n"/>
      <c r="S7107" s="32" t="n"/>
      <c r="T7107" s="32" t="n"/>
      <c r="V7107" t="inlineStr">
        <is>
          <t>03eq7</t>
        </is>
      </c>
      <c r="Z7107" t="inlineStr">
        <is>
          <t>Rasmus Rinne ((N/A) G)</t>
        </is>
      </c>
    </row>
    <row r="7108">
      <c r="A7108" t="inlineStr">
        <is>
          <t>Rasmus Rissanen</t>
        </is>
      </c>
      <c r="B7108" t="inlineStr">
        <is>
          <t>(N/A)</t>
        </is>
      </c>
      <c r="C7108" t="inlineStr">
        <is>
          <t>D</t>
        </is>
      </c>
      <c r="D7108" t="inlineStr">
        <is>
          <t>D</t>
        </is>
      </c>
      <c r="E7108" t="n">
        <v>35</v>
      </c>
      <c r="F7108" t="inlineStr">
        <is>
          <t>FA</t>
        </is>
      </c>
      <c r="G7108" t="inlineStr">
        <is>
          <t>FA</t>
        </is>
      </c>
      <c r="H7108" s="30" t="n">
        <v>1</v>
      </c>
      <c r="I7108" s="31" t="n">
        <v>0</v>
      </c>
      <c r="J7108" s="31" t="n"/>
      <c r="K7108" s="31" t="n">
        <v>0</v>
      </c>
      <c r="L7108" s="32" t="n"/>
      <c r="M7108" s="31" t="n">
        <v>0</v>
      </c>
      <c r="N7108" s="31" t="n">
        <v>0</v>
      </c>
      <c r="O7108" s="31" t="n"/>
      <c r="P7108" s="31" t="n"/>
      <c r="Q7108" s="31" t="n">
        <v>0</v>
      </c>
      <c r="R7108" s="31" t="n"/>
      <c r="S7108" s="32" t="n"/>
      <c r="T7108" s="32" t="n"/>
      <c r="V7108" t="inlineStr">
        <is>
          <t>024j2</t>
        </is>
      </c>
      <c r="W7108" t="n">
        <v>3710</v>
      </c>
      <c r="X7108" t="n">
        <v>5294</v>
      </c>
      <c r="Z7108" t="inlineStr">
        <is>
          <t>Rasmus Rissanen ((N/A) D)</t>
        </is>
      </c>
    </row>
    <row r="7109">
      <c r="A7109" t="inlineStr">
        <is>
          <t>Rasmus Rudslatt</t>
        </is>
      </c>
      <c r="B7109" t="inlineStr">
        <is>
          <t>(N/A)</t>
        </is>
      </c>
      <c r="C7109" t="inlineStr">
        <is>
          <t>RW</t>
        </is>
      </c>
      <c r="D7109" t="inlineStr">
        <is>
          <t>F</t>
        </is>
      </c>
      <c r="E7109" t="n">
        <v>20</v>
      </c>
      <c r="F7109" t="inlineStr">
        <is>
          <t>FA</t>
        </is>
      </c>
      <c r="G7109" t="inlineStr">
        <is>
          <t>FA</t>
        </is>
      </c>
      <c r="H7109" s="30" t="n">
        <v>1</v>
      </c>
      <c r="I7109" s="31" t="n">
        <v>0</v>
      </c>
      <c r="J7109" s="31" t="n"/>
      <c r="K7109" s="31" t="n">
        <v>0</v>
      </c>
      <c r="L7109" s="32" t="n"/>
      <c r="M7109" s="31" t="n">
        <v>0</v>
      </c>
      <c r="N7109" s="31" t="n">
        <v>0</v>
      </c>
      <c r="O7109" s="31" t="n"/>
      <c r="P7109" s="31" t="n"/>
      <c r="Q7109" s="31" t="n">
        <v>0</v>
      </c>
      <c r="R7109" s="31" t="n"/>
      <c r="S7109" s="32" t="n"/>
      <c r="T7109" s="32" t="n"/>
      <c r="V7109" t="inlineStr">
        <is>
          <t>061kz</t>
        </is>
      </c>
      <c r="Z7109" t="inlineStr">
        <is>
          <t>Rasmus Rudslatt ((N/A) RW)</t>
        </is>
      </c>
    </row>
    <row r="7110">
      <c r="A7110" t="inlineStr">
        <is>
          <t>Rasmus Svartstrom</t>
        </is>
      </c>
      <c r="B7110" t="inlineStr">
        <is>
          <t>(N/A)</t>
        </is>
      </c>
      <c r="C7110" t="inlineStr">
        <is>
          <t>LW</t>
        </is>
      </c>
      <c r="D7110" t="inlineStr">
        <is>
          <t>F</t>
        </is>
      </c>
      <c r="E7110" t="n">
        <v>20</v>
      </c>
      <c r="F7110" t="inlineStr">
        <is>
          <t>FA</t>
        </is>
      </c>
      <c r="G7110" t="inlineStr">
        <is>
          <t>FA</t>
        </is>
      </c>
      <c r="H7110" s="30" t="n">
        <v>1</v>
      </c>
      <c r="I7110" s="31" t="n">
        <v>0</v>
      </c>
      <c r="J7110" s="31" t="n"/>
      <c r="K7110" s="31" t="n">
        <v>0</v>
      </c>
      <c r="L7110" s="32" t="n"/>
      <c r="M7110" s="31" t="n">
        <v>0</v>
      </c>
      <c r="N7110" s="31" t="n">
        <v>0</v>
      </c>
      <c r="O7110" s="31" t="n"/>
      <c r="P7110" s="31" t="n"/>
      <c r="Q7110" s="31" t="n">
        <v>0</v>
      </c>
      <c r="R7110" s="31" t="n"/>
      <c r="S7110" s="32" t="n"/>
      <c r="T7110" s="32" t="n"/>
      <c r="V7110" t="inlineStr">
        <is>
          <t>06ybm</t>
        </is>
      </c>
      <c r="Z7110" t="inlineStr">
        <is>
          <t>Rasmus Svartstrom ((N/A) LW)</t>
        </is>
      </c>
    </row>
    <row r="7111">
      <c r="A7111" t="inlineStr">
        <is>
          <t>Rasmus Tirronen</t>
        </is>
      </c>
      <c r="B7111" t="inlineStr">
        <is>
          <t>(N/A)</t>
        </is>
      </c>
      <c r="C7111" t="inlineStr">
        <is>
          <t>G</t>
        </is>
      </c>
      <c r="D7111" t="inlineStr">
        <is>
          <t>G</t>
        </is>
      </c>
      <c r="E7111" t="n">
        <v>35</v>
      </c>
      <c r="F7111" t="inlineStr">
        <is>
          <t>FA</t>
        </is>
      </c>
      <c r="G7111" t="inlineStr">
        <is>
          <t>FA</t>
        </is>
      </c>
      <c r="H7111" s="30" t="n">
        <v>1</v>
      </c>
      <c r="I7111" s="31" t="n">
        <v>0</v>
      </c>
      <c r="J7111" s="31" t="n"/>
      <c r="K7111" s="31" t="n">
        <v>0</v>
      </c>
      <c r="L7111" s="32" t="n"/>
      <c r="M7111" s="31" t="n">
        <v>0</v>
      </c>
      <c r="N7111" s="31" t="n">
        <v>0</v>
      </c>
      <c r="O7111" s="31" t="n"/>
      <c r="P7111" s="31" t="n"/>
      <c r="Q7111" s="31" t="n">
        <v>0</v>
      </c>
      <c r="R7111" s="31" t="n"/>
      <c r="S7111" s="32" t="n"/>
      <c r="T7111" s="32" t="n"/>
      <c r="V7111" t="inlineStr">
        <is>
          <t>039w4</t>
        </is>
      </c>
      <c r="X7111" t="n">
        <v>6715</v>
      </c>
      <c r="Z7111" t="inlineStr">
        <is>
          <t>Rasmus Tirronen ((N/A) G)</t>
        </is>
      </c>
    </row>
    <row r="7112">
      <c r="A7112" t="inlineStr">
        <is>
          <t>Rastislav Elias</t>
        </is>
      </c>
      <c r="B7112" t="inlineStr">
        <is>
          <t>(N/A)</t>
        </is>
      </c>
      <c r="C7112" t="inlineStr">
        <is>
          <t>G</t>
        </is>
      </c>
      <c r="D7112" t="inlineStr">
        <is>
          <t>G</t>
        </is>
      </c>
      <c r="E7112" t="n">
        <v>22</v>
      </c>
      <c r="F7112" t="inlineStr">
        <is>
          <t>FA</t>
        </is>
      </c>
      <c r="G7112" t="inlineStr">
        <is>
          <t>FA</t>
        </is>
      </c>
      <c r="H7112" s="30" t="n">
        <v>1</v>
      </c>
      <c r="I7112" s="31" t="n">
        <v>0</v>
      </c>
      <c r="J7112" s="31" t="n"/>
      <c r="K7112" s="31" t="n">
        <v>0</v>
      </c>
      <c r="L7112" s="32" t="n"/>
      <c r="M7112" s="31" t="n">
        <v>0</v>
      </c>
      <c r="N7112" s="31" t="n">
        <v>0</v>
      </c>
      <c r="O7112" s="31" t="n"/>
      <c r="P7112" s="31" t="n"/>
      <c r="Q7112" s="31" t="n">
        <v>0</v>
      </c>
      <c r="R7112" s="31" t="n"/>
      <c r="S7112" s="32" t="n"/>
      <c r="T7112" s="32" t="n"/>
      <c r="V7112" t="inlineStr">
        <is>
          <t>05ws2</t>
        </is>
      </c>
      <c r="Z7112" t="inlineStr">
        <is>
          <t>Rastislav Elias ((N/A) G)</t>
        </is>
      </c>
    </row>
    <row r="7113">
      <c r="A7113" t="inlineStr">
        <is>
          <t>Raul Yakupov</t>
        </is>
      </c>
      <c r="B7113" t="inlineStr">
        <is>
          <t>(N/A)</t>
        </is>
      </c>
      <c r="C7113" t="inlineStr">
        <is>
          <t>C</t>
        </is>
      </c>
      <c r="D7113" t="inlineStr">
        <is>
          <t>F</t>
        </is>
      </c>
      <c r="E7113" t="n">
        <v>22</v>
      </c>
      <c r="F7113" t="inlineStr">
        <is>
          <t>FA</t>
        </is>
      </c>
      <c r="G7113" t="inlineStr">
        <is>
          <t>FA</t>
        </is>
      </c>
      <c r="H7113" s="30" t="n">
        <v>1</v>
      </c>
      <c r="I7113" s="31" t="n">
        <v>0</v>
      </c>
      <c r="J7113" s="31" t="n"/>
      <c r="K7113" s="31" t="n">
        <v>0</v>
      </c>
      <c r="L7113" s="32" t="n"/>
      <c r="M7113" s="31" t="n">
        <v>0</v>
      </c>
      <c r="N7113" s="31" t="n">
        <v>0</v>
      </c>
      <c r="O7113" s="31" t="n"/>
      <c r="P7113" s="31" t="n"/>
      <c r="Q7113" s="31" t="n">
        <v>0</v>
      </c>
      <c r="R7113" s="31" t="n"/>
      <c r="S7113" s="32" t="n"/>
      <c r="T7113" s="32" t="n"/>
      <c r="V7113" t="inlineStr">
        <is>
          <t>06ag5</t>
        </is>
      </c>
      <c r="Z7113" t="inlineStr">
        <is>
          <t>Raul Yakupov ((N/A) C)</t>
        </is>
      </c>
    </row>
    <row r="7114">
      <c r="A7114" t="inlineStr">
        <is>
          <t>Ray Kaunisto</t>
        </is>
      </c>
      <c r="B7114" t="inlineStr">
        <is>
          <t>(N/A)</t>
        </is>
      </c>
      <c r="C7114" t="inlineStr">
        <is>
          <t>LW</t>
        </is>
      </c>
      <c r="D7114" t="inlineStr">
        <is>
          <t>F</t>
        </is>
      </c>
      <c r="E7114" t="n">
        <v>39</v>
      </c>
      <c r="F7114" t="inlineStr">
        <is>
          <t>FA</t>
        </is>
      </c>
      <c r="G7114" t="inlineStr">
        <is>
          <t>FA</t>
        </is>
      </c>
      <c r="H7114" s="30" t="n">
        <v>1</v>
      </c>
      <c r="I7114" s="31" t="n">
        <v>0</v>
      </c>
      <c r="J7114" s="31" t="n"/>
      <c r="K7114" s="31" t="n">
        <v>0</v>
      </c>
      <c r="L7114" s="32" t="n"/>
      <c r="M7114" s="31" t="n">
        <v>0</v>
      </c>
      <c r="N7114" s="31" t="n">
        <v>0</v>
      </c>
      <c r="O7114" s="31" t="n"/>
      <c r="P7114" s="31" t="n"/>
      <c r="Q7114" s="31" t="n">
        <v>0</v>
      </c>
      <c r="R7114" s="31" t="n"/>
      <c r="S7114" s="32" t="n"/>
      <c r="T7114" s="32" t="n"/>
      <c r="V7114" t="inlineStr">
        <is>
          <t>01t65</t>
        </is>
      </c>
      <c r="W7114" t="n">
        <v>3634</v>
      </c>
      <c r="X7114" t="n">
        <v>4859</v>
      </c>
      <c r="Z7114" t="inlineStr">
        <is>
          <t>Ray Kaunisto ((N/A) LW)</t>
        </is>
      </c>
    </row>
    <row r="7115">
      <c r="A7115" t="inlineStr">
        <is>
          <t>Ray Macias</t>
        </is>
      </c>
      <c r="B7115" t="inlineStr">
        <is>
          <t>(N/A)</t>
        </is>
      </c>
      <c r="C7115" t="inlineStr">
        <is>
          <t>D</t>
        </is>
      </c>
      <c r="D7115" t="inlineStr">
        <is>
          <t>D</t>
        </is>
      </c>
      <c r="E7115" t="n">
        <v>39</v>
      </c>
      <c r="F7115" t="inlineStr">
        <is>
          <t>FA</t>
        </is>
      </c>
      <c r="G7115" t="inlineStr">
        <is>
          <t>FA</t>
        </is>
      </c>
      <c r="H7115" s="30" t="n">
        <v>1</v>
      </c>
      <c r="I7115" s="31" t="n">
        <v>0</v>
      </c>
      <c r="J7115" s="31" t="n"/>
      <c r="K7115" s="31" t="n">
        <v>0</v>
      </c>
      <c r="L7115" s="32" t="n"/>
      <c r="M7115" s="31" t="n">
        <v>0</v>
      </c>
      <c r="N7115" s="31" t="n">
        <v>0</v>
      </c>
      <c r="O7115" s="31" t="n"/>
      <c r="P7115" s="31" t="n"/>
      <c r="Q7115" s="31" t="n">
        <v>0</v>
      </c>
      <c r="R7115" s="31" t="n"/>
      <c r="S7115" s="32" t="n"/>
      <c r="T7115" s="32" t="n"/>
      <c r="V7115" t="inlineStr">
        <is>
          <t>004p8</t>
        </is>
      </c>
      <c r="W7115" t="n">
        <v>3137</v>
      </c>
      <c r="X7115" t="n">
        <v>4156</v>
      </c>
      <c r="Z7115" t="inlineStr">
        <is>
          <t>Ray Macias ((N/A) D)</t>
        </is>
      </c>
    </row>
    <row r="7116">
      <c r="A7116" t="inlineStr">
        <is>
          <t>Rayan Bettahar</t>
        </is>
      </c>
      <c r="B7116" t="inlineStr">
        <is>
          <t>(N/A)</t>
        </is>
      </c>
      <c r="C7116" t="inlineStr">
        <is>
          <t>D</t>
        </is>
      </c>
      <c r="D7116" t="inlineStr">
        <is>
          <t>D</t>
        </is>
      </c>
      <c r="E7116" t="n">
        <v>22</v>
      </c>
      <c r="F7116" t="inlineStr">
        <is>
          <t>FA</t>
        </is>
      </c>
      <c r="G7116" t="inlineStr">
        <is>
          <t>FA</t>
        </is>
      </c>
      <c r="H7116" s="30" t="n">
        <v>1</v>
      </c>
      <c r="I7116" s="31" t="n">
        <v>0</v>
      </c>
      <c r="J7116" s="31" t="n"/>
      <c r="K7116" s="31" t="n">
        <v>0</v>
      </c>
      <c r="L7116" s="32" t="n"/>
      <c r="M7116" s="31" t="n">
        <v>0</v>
      </c>
      <c r="N7116" s="31" t="n">
        <v>0</v>
      </c>
      <c r="O7116" s="31" t="n"/>
      <c r="P7116" s="31" t="n"/>
      <c r="Q7116" s="31" t="n">
        <v>0</v>
      </c>
      <c r="R7116" s="31" t="n"/>
      <c r="S7116" s="32" t="n"/>
      <c r="T7116" s="32" t="n"/>
      <c r="V7116" t="inlineStr">
        <is>
          <t>062nh</t>
        </is>
      </c>
      <c r="Z7116" t="inlineStr">
        <is>
          <t>Rayan Bettahar ((N/A) D)</t>
        </is>
      </c>
    </row>
    <row r="7117">
      <c r="A7117" t="inlineStr">
        <is>
          <t>Raymond Sawada</t>
        </is>
      </c>
      <c r="B7117" t="inlineStr">
        <is>
          <t>(N/A)</t>
        </is>
      </c>
      <c r="C7117" t="inlineStr">
        <is>
          <t>RW</t>
        </is>
      </c>
      <c r="D7117" t="inlineStr">
        <is>
          <t>F</t>
        </is>
      </c>
      <c r="E7117" t="n">
        <v>41</v>
      </c>
      <c r="F7117" t="inlineStr">
        <is>
          <t>FA</t>
        </is>
      </c>
      <c r="G7117" t="inlineStr">
        <is>
          <t>FA</t>
        </is>
      </c>
      <c r="H7117" s="30" t="n">
        <v>1</v>
      </c>
      <c r="I7117" s="31" t="n">
        <v>0</v>
      </c>
      <c r="J7117" s="31" t="n"/>
      <c r="K7117" s="31" t="n">
        <v>0</v>
      </c>
      <c r="L7117" s="32" t="n"/>
      <c r="M7117" s="31" t="n">
        <v>0</v>
      </c>
      <c r="N7117" s="31" t="n">
        <v>0</v>
      </c>
      <c r="O7117" s="31" t="n"/>
      <c r="P7117" s="31" t="n"/>
      <c r="Q7117" s="31" t="n">
        <v>0</v>
      </c>
      <c r="R7117" s="31" t="n"/>
      <c r="S7117" s="32" t="n"/>
      <c r="T7117" s="32" t="n"/>
      <c r="V7117" t="inlineStr">
        <is>
          <t>0056t</t>
        </is>
      </c>
      <c r="W7117" t="n">
        <v>2216</v>
      </c>
      <c r="X7117" t="n">
        <v>4385</v>
      </c>
      <c r="Z7117" t="inlineStr">
        <is>
          <t>Raymond Sawada ((N/A) RW)</t>
        </is>
      </c>
    </row>
    <row r="7118">
      <c r="A7118" t="inlineStr">
        <is>
          <t>Red Savage</t>
        </is>
      </c>
      <c r="B7118" t="inlineStr">
        <is>
          <t>BUF</t>
        </is>
      </c>
      <c r="C7118" t="inlineStr">
        <is>
          <t>LW</t>
        </is>
      </c>
      <c r="D7118" t="inlineStr">
        <is>
          <t>F</t>
        </is>
      </c>
      <c r="E7118" t="n">
        <v>23</v>
      </c>
      <c r="F7118" t="inlineStr">
        <is>
          <t>FA</t>
        </is>
      </c>
      <c r="G7118" t="inlineStr">
        <is>
          <t>FA</t>
        </is>
      </c>
      <c r="H7118" s="30" t="n">
        <v>1</v>
      </c>
      <c r="I7118" s="31" t="n">
        <v>0</v>
      </c>
      <c r="J7118" s="31" t="n"/>
      <c r="K7118" s="31" t="n">
        <v>0</v>
      </c>
      <c r="L7118" s="32" t="n"/>
      <c r="M7118" s="31" t="n">
        <v>0</v>
      </c>
      <c r="N7118" s="31" t="n">
        <v>0</v>
      </c>
      <c r="O7118" s="31" t="n"/>
      <c r="P7118" s="31" t="n"/>
      <c r="Q7118" s="31" t="n">
        <v>0</v>
      </c>
      <c r="R7118" s="31" t="n"/>
      <c r="S7118" s="32" t="n"/>
      <c r="T7118" s="32" t="n"/>
      <c r="V7118" t="inlineStr">
        <is>
          <t>05td1</t>
        </is>
      </c>
      <c r="W7118" t="n">
        <v>6576</v>
      </c>
      <c r="Y7118" t="inlineStr">
        <is>
          <t>150d9d45-9956-4cf7-8502-df872eb1abf0</t>
        </is>
      </c>
      <c r="Z7118" t="inlineStr">
        <is>
          <t>Red Savage (BUF LW)</t>
        </is>
      </c>
    </row>
    <row r="7119">
      <c r="A7119" t="inlineStr">
        <is>
          <t>Reece Newkirk</t>
        </is>
      </c>
      <c r="B7119" t="inlineStr">
        <is>
          <t>TBL</t>
        </is>
      </c>
      <c r="C7119" t="inlineStr">
        <is>
          <t>C</t>
        </is>
      </c>
      <c r="D7119" t="inlineStr">
        <is>
          <t>F</t>
        </is>
      </c>
      <c r="E7119" t="n">
        <v>25</v>
      </c>
      <c r="F7119" t="inlineStr">
        <is>
          <t>FA</t>
        </is>
      </c>
      <c r="G7119" t="inlineStr">
        <is>
          <t>FA</t>
        </is>
      </c>
      <c r="H7119" s="30" t="n">
        <v>1</v>
      </c>
      <c r="I7119" s="31" t="n">
        <v>0</v>
      </c>
      <c r="J7119" s="31" t="n"/>
      <c r="K7119" s="31" t="n">
        <v>0</v>
      </c>
      <c r="L7119" s="32" t="n"/>
      <c r="M7119" s="31" t="n">
        <v>0</v>
      </c>
      <c r="N7119" s="31" t="n">
        <v>0</v>
      </c>
      <c r="O7119" s="31" t="n"/>
      <c r="P7119" s="31" t="n"/>
      <c r="Q7119" s="31" t="n">
        <v>0</v>
      </c>
      <c r="R7119" s="31" t="n"/>
      <c r="S7119" s="32" t="n"/>
      <c r="T7119" s="32" t="n"/>
      <c r="V7119" t="inlineStr">
        <is>
          <t>051uy</t>
        </is>
      </c>
      <c r="W7119" t="n">
        <v>6056</v>
      </c>
      <c r="X7119" t="n">
        <v>8424</v>
      </c>
      <c r="Y7119" t="inlineStr">
        <is>
          <t>25fadf30-e224-41bc-86ef-e5dc0561a566</t>
        </is>
      </c>
      <c r="Z7119" t="inlineStr">
        <is>
          <t>Reece Newkirk (TBL C)</t>
        </is>
      </c>
    </row>
    <row r="7120">
      <c r="A7120" t="inlineStr">
        <is>
          <t>Reece Scarlett</t>
        </is>
      </c>
      <c r="B7120" t="inlineStr">
        <is>
          <t>(N/A)</t>
        </is>
      </c>
      <c r="C7120" t="inlineStr">
        <is>
          <t>D</t>
        </is>
      </c>
      <c r="D7120" t="inlineStr">
        <is>
          <t>D</t>
        </is>
      </c>
      <c r="E7120" t="n">
        <v>33</v>
      </c>
      <c r="F7120" t="inlineStr">
        <is>
          <t>FA</t>
        </is>
      </c>
      <c r="G7120" t="inlineStr">
        <is>
          <t>FA</t>
        </is>
      </c>
      <c r="H7120" s="30" t="n">
        <v>1</v>
      </c>
      <c r="I7120" s="31" t="n">
        <v>0</v>
      </c>
      <c r="J7120" s="31" t="n"/>
      <c r="K7120" s="31" t="n">
        <v>0</v>
      </c>
      <c r="L7120" s="32" t="n"/>
      <c r="M7120" s="31" t="n">
        <v>0</v>
      </c>
      <c r="N7120" s="31" t="n">
        <v>0</v>
      </c>
      <c r="O7120" s="31" t="n"/>
      <c r="P7120" s="31" t="n"/>
      <c r="Q7120" s="31" t="n">
        <v>0</v>
      </c>
      <c r="R7120" s="31" t="n"/>
      <c r="S7120" s="32" t="n"/>
      <c r="T7120" s="32" t="n"/>
      <c r="V7120" t="inlineStr">
        <is>
          <t>02fsk</t>
        </is>
      </c>
      <c r="W7120" t="n">
        <v>3798</v>
      </c>
      <c r="X7120" t="n">
        <v>5524</v>
      </c>
      <c r="Z7120" t="inlineStr">
        <is>
          <t>Reece Scarlett ((N/A) D)</t>
        </is>
      </c>
    </row>
    <row r="7121">
      <c r="A7121" t="inlineStr">
        <is>
          <t>Reece Vitelli</t>
        </is>
      </c>
      <c r="B7121" t="inlineStr">
        <is>
          <t>(N/A)</t>
        </is>
      </c>
      <c r="C7121" t="inlineStr">
        <is>
          <t>RW</t>
        </is>
      </c>
      <c r="D7121" t="inlineStr">
        <is>
          <t>F</t>
        </is>
      </c>
      <c r="E7121" t="n">
        <v>25</v>
      </c>
      <c r="F7121" t="inlineStr">
        <is>
          <t>FA</t>
        </is>
      </c>
      <c r="G7121" t="inlineStr">
        <is>
          <t>FA</t>
        </is>
      </c>
      <c r="H7121" s="30" t="n">
        <v>1</v>
      </c>
      <c r="I7121" s="31" t="n">
        <v>0</v>
      </c>
      <c r="J7121" s="31" t="n"/>
      <c r="K7121" s="31" t="n">
        <v>0</v>
      </c>
      <c r="L7121" s="32" t="n"/>
      <c r="M7121" s="31" t="n">
        <v>0</v>
      </c>
      <c r="N7121" s="31" t="n">
        <v>0</v>
      </c>
      <c r="O7121" s="31" t="n"/>
      <c r="P7121" s="31" t="n"/>
      <c r="Q7121" s="31" t="n">
        <v>0</v>
      </c>
      <c r="R7121" s="31" t="n"/>
      <c r="S7121" s="32" t="n"/>
      <c r="T7121" s="32" t="n"/>
      <c r="V7121" t="inlineStr">
        <is>
          <t>05x77</t>
        </is>
      </c>
      <c r="Y7121" t="inlineStr">
        <is>
          <t>af4ff06d-5dc1-4d73-93dd-f3588ae29157</t>
        </is>
      </c>
      <c r="Z7121" t="inlineStr">
        <is>
          <t>Reece Vitelli ((N/A) RW)</t>
        </is>
      </c>
    </row>
    <row r="7122">
      <c r="A7122" t="inlineStr">
        <is>
          <t>Reece Willcox</t>
        </is>
      </c>
      <c r="B7122" t="inlineStr">
        <is>
          <t>(N/A)</t>
        </is>
      </c>
      <c r="C7122" t="inlineStr">
        <is>
          <t>D</t>
        </is>
      </c>
      <c r="D7122" t="inlineStr">
        <is>
          <t>D</t>
        </is>
      </c>
      <c r="E7122" t="n">
        <v>32</v>
      </c>
      <c r="F7122" t="inlineStr">
        <is>
          <t>FA</t>
        </is>
      </c>
      <c r="G7122" t="inlineStr">
        <is>
          <t>FA</t>
        </is>
      </c>
      <c r="H7122" s="30" t="n">
        <v>1</v>
      </c>
      <c r="I7122" s="31" t="n">
        <v>0</v>
      </c>
      <c r="J7122" s="31" t="n"/>
      <c r="K7122" s="31" t="n">
        <v>0</v>
      </c>
      <c r="L7122" s="32" t="n"/>
      <c r="M7122" s="31" t="n">
        <v>0</v>
      </c>
      <c r="N7122" s="31" t="n">
        <v>0</v>
      </c>
      <c r="O7122" s="31" t="n"/>
      <c r="P7122" s="31" t="n"/>
      <c r="Q7122" s="31" t="n">
        <v>0</v>
      </c>
      <c r="R7122" s="31" t="n"/>
      <c r="S7122" s="32" t="n"/>
      <c r="T7122" s="32" t="n"/>
      <c r="V7122" t="inlineStr">
        <is>
          <t>02o82</t>
        </is>
      </c>
      <c r="W7122" t="n">
        <v>5065</v>
      </c>
      <c r="X7122" t="n">
        <v>5831</v>
      </c>
      <c r="Z7122" t="inlineStr">
        <is>
          <t>Reece Willcox ((N/A) D)</t>
        </is>
      </c>
    </row>
    <row r="7123">
      <c r="A7123" t="inlineStr">
        <is>
          <t>Reese Hamilton</t>
        </is>
      </c>
      <c r="B7123" t="inlineStr">
        <is>
          <t>(N/A)</t>
        </is>
      </c>
      <c r="C7123" t="inlineStr">
        <is>
          <t>D</t>
        </is>
      </c>
      <c r="D7123" t="inlineStr">
        <is>
          <t>D</t>
        </is>
      </c>
      <c r="E7123" t="n">
        <v>19</v>
      </c>
      <c r="F7123" t="inlineStr">
        <is>
          <t>FA</t>
        </is>
      </c>
      <c r="G7123" t="inlineStr">
        <is>
          <t>FA</t>
        </is>
      </c>
      <c r="H7123" s="30" t="n">
        <v>1</v>
      </c>
      <c r="I7123" s="31" t="n">
        <v>0</v>
      </c>
      <c r="J7123" s="31" t="n"/>
      <c r="K7123" s="31" t="n">
        <v>0</v>
      </c>
      <c r="L7123" s="32" t="n"/>
      <c r="M7123" s="31" t="n">
        <v>0</v>
      </c>
      <c r="N7123" s="31" t="n">
        <v>0</v>
      </c>
      <c r="O7123" s="31" t="n"/>
      <c r="P7123" s="31" t="n"/>
      <c r="Q7123" s="31" t="n">
        <v>0</v>
      </c>
      <c r="R7123" s="31" t="n"/>
      <c r="S7123" s="32" t="n"/>
      <c r="T7123" s="32" t="n"/>
      <c r="V7123" t="inlineStr">
        <is>
          <t>06pyu</t>
        </is>
      </c>
      <c r="Z7123" t="inlineStr">
        <is>
          <t>Reese Hamilton ((N/A) D)</t>
        </is>
      </c>
    </row>
    <row r="7124">
      <c r="A7124" t="inlineStr">
        <is>
          <t>Reese Johnson</t>
        </is>
      </c>
      <c r="B7124" t="inlineStr">
        <is>
          <t>TOR</t>
        </is>
      </c>
      <c r="C7124" t="inlineStr">
        <is>
          <t>C</t>
        </is>
      </c>
      <c r="D7124" t="inlineStr">
        <is>
          <t>F</t>
        </is>
      </c>
      <c r="E7124" t="n">
        <v>28</v>
      </c>
      <c r="F7124" t="inlineStr">
        <is>
          <t>FA</t>
        </is>
      </c>
      <c r="G7124" t="inlineStr">
        <is>
          <t>FA</t>
        </is>
      </c>
      <c r="H7124" s="30" t="n">
        <v>1</v>
      </c>
      <c r="I7124" s="31" t="n">
        <v>0</v>
      </c>
      <c r="J7124" s="31" t="n"/>
      <c r="K7124" s="31" t="n">
        <v>0</v>
      </c>
      <c r="L7124" s="32" t="n"/>
      <c r="M7124" s="31" t="n">
        <v>0</v>
      </c>
      <c r="N7124" s="31" t="n">
        <v>0</v>
      </c>
      <c r="O7124" s="31" t="n"/>
      <c r="P7124" s="31" t="n"/>
      <c r="Q7124" s="31" t="n">
        <v>0</v>
      </c>
      <c r="R7124" s="31" t="n"/>
      <c r="S7124" s="32" t="n"/>
      <c r="T7124" s="32" t="n"/>
      <c r="V7124" t="inlineStr">
        <is>
          <t>04yxi</t>
        </is>
      </c>
      <c r="W7124" t="n">
        <v>5923</v>
      </c>
      <c r="X7124" t="n">
        <v>8229</v>
      </c>
      <c r="Y7124" t="inlineStr">
        <is>
          <t>dcc42b2c-66dd-49e0-a474-95d3d1856eda</t>
        </is>
      </c>
      <c r="Z7124" t="inlineStr">
        <is>
          <t>Reese Johnson (TOR C)</t>
        </is>
      </c>
    </row>
    <row r="7125">
      <c r="A7125" t="inlineStr">
        <is>
          <t>Reese Laubach</t>
        </is>
      </c>
      <c r="B7125" t="inlineStr">
        <is>
          <t>SJS</t>
        </is>
      </c>
      <c r="C7125" t="inlineStr">
        <is>
          <t>C</t>
        </is>
      </c>
      <c r="D7125" t="inlineStr">
        <is>
          <t>F</t>
        </is>
      </c>
      <c r="E7125" t="n">
        <v>22</v>
      </c>
      <c r="F7125" t="inlineStr">
        <is>
          <t>FA</t>
        </is>
      </c>
      <c r="G7125" t="inlineStr">
        <is>
          <t>FA</t>
        </is>
      </c>
      <c r="H7125" s="30" t="n">
        <v>1</v>
      </c>
      <c r="I7125" s="31" t="n">
        <v>0</v>
      </c>
      <c r="J7125" s="31" t="n"/>
      <c r="K7125" s="31" t="n">
        <v>0</v>
      </c>
      <c r="L7125" s="32" t="n"/>
      <c r="M7125" s="31" t="n">
        <v>0</v>
      </c>
      <c r="N7125" s="31" t="n">
        <v>0</v>
      </c>
      <c r="O7125" s="31" t="n"/>
      <c r="P7125" s="31" t="n"/>
      <c r="Q7125" s="31" t="n">
        <v>0</v>
      </c>
      <c r="R7125" s="31" t="n"/>
      <c r="S7125" s="32" t="n"/>
      <c r="T7125" s="32" t="n"/>
      <c r="V7125" t="inlineStr">
        <is>
          <t>061ml</t>
        </is>
      </c>
      <c r="Z7125" t="inlineStr">
        <is>
          <t>Reese Laubach (SJS C)</t>
        </is>
      </c>
    </row>
    <row r="7126">
      <c r="A7126" t="inlineStr">
        <is>
          <t>Reggie Newman</t>
        </is>
      </c>
      <c r="B7126" t="inlineStr">
        <is>
          <t>UTA</t>
        </is>
      </c>
      <c r="C7126" t="inlineStr">
        <is>
          <t>RW</t>
        </is>
      </c>
      <c r="D7126" t="inlineStr">
        <is>
          <t>F</t>
        </is>
      </c>
      <c r="E7126" t="n">
        <v>21</v>
      </c>
      <c r="F7126" t="inlineStr">
        <is>
          <t>FA</t>
        </is>
      </c>
      <c r="G7126" t="inlineStr">
        <is>
          <t>FA</t>
        </is>
      </c>
      <c r="H7126" s="30" t="n">
        <v>1</v>
      </c>
      <c r="I7126" s="31" t="n">
        <v>0</v>
      </c>
      <c r="J7126" s="31" t="n"/>
      <c r="K7126" s="31" t="n">
        <v>0</v>
      </c>
      <c r="L7126" s="32" t="n"/>
      <c r="M7126" s="31" t="n">
        <v>0</v>
      </c>
      <c r="N7126" s="31" t="n">
        <v>0</v>
      </c>
      <c r="O7126" s="31" t="n"/>
      <c r="P7126" s="31" t="n"/>
      <c r="Q7126" s="31" t="n">
        <v>0</v>
      </c>
      <c r="R7126" s="31" t="n"/>
      <c r="S7126" s="32" t="n"/>
      <c r="T7126" s="32" t="n"/>
      <c r="V7126" t="inlineStr">
        <is>
          <t>06h93</t>
        </is>
      </c>
      <c r="Y7126" t="inlineStr">
        <is>
          <t>50a94582-6039-42d4-a4a5-478f9a15086f</t>
        </is>
      </c>
      <c r="Z7126" t="inlineStr">
        <is>
          <t>Reggie Newman (UTA RW)</t>
        </is>
      </c>
    </row>
    <row r="7127">
      <c r="A7127" t="inlineStr">
        <is>
          <t>Reid Boucher</t>
        </is>
      </c>
      <c r="B7127" t="inlineStr">
        <is>
          <t>(N/A)</t>
        </is>
      </c>
      <c r="C7127" t="inlineStr">
        <is>
          <t>C</t>
        </is>
      </c>
      <c r="D7127" t="inlineStr">
        <is>
          <t>F</t>
        </is>
      </c>
      <c r="E7127" t="n">
        <v>33</v>
      </c>
      <c r="F7127" t="inlineStr">
        <is>
          <t>FA</t>
        </is>
      </c>
      <c r="G7127" t="inlineStr">
        <is>
          <t>FA</t>
        </is>
      </c>
      <c r="H7127" s="30" t="n">
        <v>1</v>
      </c>
      <c r="I7127" s="31" t="n">
        <v>0</v>
      </c>
      <c r="J7127" s="31" t="n"/>
      <c r="K7127" s="31" t="n">
        <v>0</v>
      </c>
      <c r="L7127" s="32" t="n"/>
      <c r="M7127" s="31" t="n">
        <v>0</v>
      </c>
      <c r="N7127" s="31" t="n">
        <v>0</v>
      </c>
      <c r="O7127" s="31" t="n"/>
      <c r="P7127" s="31" t="n"/>
      <c r="Q7127" s="31" t="n">
        <v>0</v>
      </c>
      <c r="R7127" s="31" t="n"/>
      <c r="S7127" s="32" t="n"/>
      <c r="T7127" s="32" t="n"/>
      <c r="V7127" t="inlineStr">
        <is>
          <t>02dq8</t>
        </is>
      </c>
      <c r="W7127" t="n">
        <v>3868</v>
      </c>
      <c r="X7127" t="n">
        <v>5465</v>
      </c>
      <c r="Z7127" t="inlineStr">
        <is>
          <t>Reid Boucher ((N/A) C)</t>
        </is>
      </c>
    </row>
    <row r="7128">
      <c r="A7128" t="inlineStr">
        <is>
          <t>Reid Cooper</t>
        </is>
      </c>
      <c r="B7128" t="inlineStr">
        <is>
          <t>WSH</t>
        </is>
      </c>
      <c r="C7128" t="inlineStr">
        <is>
          <t>G</t>
        </is>
      </c>
      <c r="D7128" t="inlineStr">
        <is>
          <t>G</t>
        </is>
      </c>
      <c r="E7128" t="n">
        <v>28</v>
      </c>
      <c r="F7128" t="inlineStr">
        <is>
          <t>FA</t>
        </is>
      </c>
      <c r="G7128" t="inlineStr">
        <is>
          <t>FA</t>
        </is>
      </c>
      <c r="H7128" s="30" t="n">
        <v>1</v>
      </c>
      <c r="I7128" s="31" t="n">
        <v>0</v>
      </c>
      <c r="J7128" s="31" t="n"/>
      <c r="K7128" s="31" t="n">
        <v>0</v>
      </c>
      <c r="L7128" s="32" t="n"/>
      <c r="M7128" s="31" t="n">
        <v>0</v>
      </c>
      <c r="N7128" s="31" t="n">
        <v>0</v>
      </c>
      <c r="O7128" s="31" t="n"/>
      <c r="P7128" s="31" t="n"/>
      <c r="Q7128" s="31" t="n">
        <v>0</v>
      </c>
      <c r="R7128" s="31" t="n"/>
      <c r="S7128" s="32" t="n"/>
      <c r="T7128" s="32" t="n"/>
      <c r="V7128" t="inlineStr">
        <is>
          <t>06awj</t>
        </is>
      </c>
      <c r="W7128" t="n">
        <v>6898</v>
      </c>
      <c r="Y7128" t="inlineStr">
        <is>
          <t>4d71922f-decf-4fe2-b251-122b933b5405</t>
        </is>
      </c>
      <c r="Z7128" t="inlineStr">
        <is>
          <t>Reid Cooper (WSH G)</t>
        </is>
      </c>
    </row>
    <row r="7129">
      <c r="A7129" t="inlineStr">
        <is>
          <t>Reid Duke</t>
        </is>
      </c>
      <c r="B7129" t="inlineStr">
        <is>
          <t>(N/A)</t>
        </is>
      </c>
      <c r="C7129" t="inlineStr">
        <is>
          <t>C</t>
        </is>
      </c>
      <c r="D7129" t="inlineStr">
        <is>
          <t>F</t>
        </is>
      </c>
      <c r="E7129" t="n">
        <v>30</v>
      </c>
      <c r="F7129" t="inlineStr">
        <is>
          <t>FA</t>
        </is>
      </c>
      <c r="G7129" t="inlineStr">
        <is>
          <t>FA</t>
        </is>
      </c>
      <c r="H7129" s="30" t="n">
        <v>1</v>
      </c>
      <c r="I7129" s="31" t="n">
        <v>0</v>
      </c>
      <c r="J7129" s="31" t="n"/>
      <c r="K7129" s="31" t="n">
        <v>0</v>
      </c>
      <c r="L7129" s="32" t="n"/>
      <c r="M7129" s="31" t="n">
        <v>0</v>
      </c>
      <c r="N7129" s="31" t="n">
        <v>0</v>
      </c>
      <c r="O7129" s="31" t="n"/>
      <c r="P7129" s="31" t="n"/>
      <c r="Q7129" s="31" t="n">
        <v>0</v>
      </c>
      <c r="R7129" s="31" t="n"/>
      <c r="S7129" s="32" t="n"/>
      <c r="T7129" s="32" t="n"/>
      <c r="V7129" t="inlineStr">
        <is>
          <t>03edr</t>
        </is>
      </c>
      <c r="W7129" t="n">
        <v>4616</v>
      </c>
      <c r="X7129" t="n">
        <v>6537</v>
      </c>
      <c r="Y7129" t="inlineStr">
        <is>
          <t>928b2e95-d0f8-4ed7-89b2-9551eecd0029</t>
        </is>
      </c>
      <c r="Z7129" t="inlineStr">
        <is>
          <t>Reid Duke ((N/A) C)</t>
        </is>
      </c>
    </row>
    <row r="7130">
      <c r="A7130" t="inlineStr">
        <is>
          <t>Reid Dyck</t>
        </is>
      </c>
      <c r="B7130" t="inlineStr">
        <is>
          <t>(N/A)</t>
        </is>
      </c>
      <c r="C7130" t="inlineStr">
        <is>
          <t>G</t>
        </is>
      </c>
      <c r="D7130" t="inlineStr">
        <is>
          <t>G</t>
        </is>
      </c>
      <c r="E7130" t="n">
        <v>22</v>
      </c>
      <c r="F7130" t="inlineStr">
        <is>
          <t>FA</t>
        </is>
      </c>
      <c r="G7130" t="inlineStr">
        <is>
          <t>FA</t>
        </is>
      </c>
      <c r="H7130" s="30" t="n">
        <v>1</v>
      </c>
      <c r="I7130" s="31" t="n">
        <v>0</v>
      </c>
      <c r="J7130" s="31" t="n"/>
      <c r="K7130" s="31" t="n">
        <v>0</v>
      </c>
      <c r="L7130" s="32" t="n"/>
      <c r="M7130" s="31" t="n">
        <v>0</v>
      </c>
      <c r="N7130" s="31" t="n">
        <v>0</v>
      </c>
      <c r="O7130" s="31" t="n"/>
      <c r="P7130" s="31" t="n"/>
      <c r="Q7130" s="31" t="n">
        <v>0</v>
      </c>
      <c r="R7130" s="31" t="n"/>
      <c r="S7130" s="32" t="n"/>
      <c r="T7130" s="32" t="n"/>
      <c r="V7130" t="inlineStr">
        <is>
          <t>061l3</t>
        </is>
      </c>
      <c r="Z7130" t="inlineStr">
        <is>
          <t>Reid Dyck ((N/A) G)</t>
        </is>
      </c>
    </row>
    <row r="7131">
      <c r="A7131" t="inlineStr">
        <is>
          <t>Reid Gardiner</t>
        </is>
      </c>
      <c r="B7131" t="inlineStr">
        <is>
          <t>(N/A)</t>
        </is>
      </c>
      <c r="C7131" t="inlineStr">
        <is>
          <t>RW</t>
        </is>
      </c>
      <c r="D7131" t="inlineStr">
        <is>
          <t>F</t>
        </is>
      </c>
      <c r="E7131" t="n">
        <v>30</v>
      </c>
      <c r="F7131" t="inlineStr">
        <is>
          <t>FA</t>
        </is>
      </c>
      <c r="G7131" t="inlineStr">
        <is>
          <t>FA</t>
        </is>
      </c>
      <c r="H7131" s="30" t="n">
        <v>1</v>
      </c>
      <c r="I7131" s="31" t="n">
        <v>0</v>
      </c>
      <c r="J7131" s="31" t="n"/>
      <c r="K7131" s="31" t="n">
        <v>0</v>
      </c>
      <c r="L7131" s="32" t="n"/>
      <c r="M7131" s="31" t="n">
        <v>0</v>
      </c>
      <c r="N7131" s="31" t="n">
        <v>0</v>
      </c>
      <c r="O7131" s="31" t="n"/>
      <c r="P7131" s="31" t="n"/>
      <c r="Q7131" s="31" t="n">
        <v>0</v>
      </c>
      <c r="R7131" s="31" t="n"/>
      <c r="S7131" s="32" t="n"/>
      <c r="T7131" s="32" t="n"/>
      <c r="V7131" t="inlineStr">
        <is>
          <t>03h54</t>
        </is>
      </c>
      <c r="W7131" t="n">
        <v>5306</v>
      </c>
      <c r="X7131" t="n">
        <v>7424</v>
      </c>
      <c r="Z7131" t="inlineStr">
        <is>
          <t>Reid Gardiner ((N/A) RW)</t>
        </is>
      </c>
    </row>
    <row r="7132">
      <c r="A7132" t="inlineStr">
        <is>
          <t>Reid McNeill</t>
        </is>
      </c>
      <c r="B7132" t="inlineStr">
        <is>
          <t>(N/A)</t>
        </is>
      </c>
      <c r="C7132" t="inlineStr">
        <is>
          <t>D</t>
        </is>
      </c>
      <c r="D7132" t="inlineStr">
        <is>
          <t>D</t>
        </is>
      </c>
      <c r="E7132" t="n">
        <v>34</v>
      </c>
      <c r="F7132" t="inlineStr">
        <is>
          <t>FA</t>
        </is>
      </c>
      <c r="G7132" t="inlineStr">
        <is>
          <t>FA</t>
        </is>
      </c>
      <c r="H7132" s="30" t="n">
        <v>1</v>
      </c>
      <c r="I7132" s="31" t="n">
        <v>0</v>
      </c>
      <c r="J7132" s="31" t="n"/>
      <c r="K7132" s="31" t="n">
        <v>0</v>
      </c>
      <c r="L7132" s="32" t="n"/>
      <c r="M7132" s="31" t="n">
        <v>0</v>
      </c>
      <c r="N7132" s="31" t="n">
        <v>0</v>
      </c>
      <c r="O7132" s="31" t="n"/>
      <c r="P7132" s="31" t="n"/>
      <c r="Q7132" s="31" t="n">
        <v>0</v>
      </c>
      <c r="R7132" s="31" t="n"/>
      <c r="S7132" s="32" t="n"/>
      <c r="T7132" s="32" t="n"/>
      <c r="V7132" t="inlineStr">
        <is>
          <t>01zra</t>
        </is>
      </c>
      <c r="W7132" t="n">
        <v>4992</v>
      </c>
      <c r="X7132" t="n">
        <v>5144</v>
      </c>
      <c r="Z7132" t="inlineStr">
        <is>
          <t>Reid McNeill ((N/A) D)</t>
        </is>
      </c>
    </row>
    <row r="7133">
      <c r="A7133" t="inlineStr">
        <is>
          <t>Reid Nicol</t>
        </is>
      </c>
      <c r="B7133" t="inlineStr">
        <is>
          <t>(N/A)</t>
        </is>
      </c>
      <c r="C7133" t="inlineStr">
        <is>
          <t>LW</t>
        </is>
      </c>
      <c r="D7133" t="inlineStr">
        <is>
          <t>F</t>
        </is>
      </c>
      <c r="E7133" t="n">
        <v>16</v>
      </c>
      <c r="F7133" t="inlineStr">
        <is>
          <t>FA</t>
        </is>
      </c>
      <c r="G7133" t="inlineStr">
        <is>
          <t>FA</t>
        </is>
      </c>
      <c r="H7133" s="30" t="n">
        <v>1</v>
      </c>
      <c r="I7133" s="31" t="n">
        <v>0</v>
      </c>
      <c r="J7133" s="31" t="n"/>
      <c r="K7133" s="31" t="n">
        <v>0</v>
      </c>
      <c r="L7133" s="32" t="n"/>
      <c r="M7133" s="31" t="n">
        <v>0</v>
      </c>
      <c r="N7133" s="31" t="n">
        <v>0</v>
      </c>
      <c r="O7133" s="31" t="n"/>
      <c r="P7133" s="31" t="n"/>
      <c r="Q7133" s="31" t="n">
        <v>0</v>
      </c>
      <c r="R7133" s="31" t="n"/>
      <c r="S7133" s="32" t="n"/>
      <c r="T7133" s="32" t="n"/>
      <c r="V7133" t="inlineStr">
        <is>
          <t>074v3</t>
        </is>
      </c>
      <c r="Z7133" t="inlineStr">
        <is>
          <t>Reid Nicol ((N/A) LW)</t>
        </is>
      </c>
    </row>
    <row r="7134">
      <c r="A7134" t="inlineStr">
        <is>
          <t>Reid Perepeluk</t>
        </is>
      </c>
      <c r="B7134" t="inlineStr">
        <is>
          <t>CGY</t>
        </is>
      </c>
      <c r="C7134" t="inlineStr">
        <is>
          <t>RW</t>
        </is>
      </c>
      <c r="D7134" t="inlineStr">
        <is>
          <t>F</t>
        </is>
      </c>
      <c r="E7134" t="n">
        <v>26</v>
      </c>
      <c r="F7134" t="inlineStr">
        <is>
          <t>FA</t>
        </is>
      </c>
      <c r="G7134" t="inlineStr">
        <is>
          <t>FA</t>
        </is>
      </c>
      <c r="H7134" s="30" t="n">
        <v>1</v>
      </c>
      <c r="I7134" s="31" t="n">
        <v>0</v>
      </c>
      <c r="J7134" s="31" t="n"/>
      <c r="K7134" s="31" t="n">
        <v>0</v>
      </c>
      <c r="L7134" s="32" t="n"/>
      <c r="M7134" s="31" t="n">
        <v>0</v>
      </c>
      <c r="N7134" s="31" t="n">
        <v>0</v>
      </c>
      <c r="O7134" s="31" t="n"/>
      <c r="P7134" s="31" t="n"/>
      <c r="Q7134" s="31" t="n">
        <v>0</v>
      </c>
      <c r="R7134" s="31" t="n"/>
      <c r="S7134" s="32" t="n"/>
      <c r="T7134" s="32" t="n"/>
      <c r="V7134" t="inlineStr">
        <is>
          <t>05xcc</t>
        </is>
      </c>
      <c r="Y7134" t="inlineStr">
        <is>
          <t>462256fa-1c87-4e8a-a153-f53742678d55</t>
        </is>
      </c>
      <c r="Z7134" t="inlineStr">
        <is>
          <t>Reid Perepeluk (CGY RW)</t>
        </is>
      </c>
    </row>
    <row r="7135">
      <c r="A7135" t="inlineStr">
        <is>
          <t>Reid Petryk</t>
        </is>
      </c>
      <c r="B7135" t="inlineStr">
        <is>
          <t>(N/A)</t>
        </is>
      </c>
      <c r="C7135" t="inlineStr">
        <is>
          <t>C</t>
        </is>
      </c>
      <c r="D7135" t="inlineStr">
        <is>
          <t>F</t>
        </is>
      </c>
      <c r="E7135" t="n">
        <v>33</v>
      </c>
      <c r="F7135" t="inlineStr">
        <is>
          <t>FA</t>
        </is>
      </c>
      <c r="G7135" t="inlineStr">
        <is>
          <t>FA</t>
        </is>
      </c>
      <c r="H7135" s="30" t="n">
        <v>1</v>
      </c>
      <c r="I7135" s="31" t="n">
        <v>0</v>
      </c>
      <c r="J7135" s="31" t="n"/>
      <c r="K7135" s="31" t="n">
        <v>0</v>
      </c>
      <c r="L7135" s="32" t="n"/>
      <c r="M7135" s="31" t="n">
        <v>0</v>
      </c>
      <c r="N7135" s="31" t="n">
        <v>0</v>
      </c>
      <c r="O7135" s="31" t="n"/>
      <c r="P7135" s="31" t="n"/>
      <c r="Q7135" s="31" t="n">
        <v>0</v>
      </c>
      <c r="R7135" s="31" t="n"/>
      <c r="S7135" s="32" t="n"/>
      <c r="T7135" s="32" t="n"/>
      <c r="V7135" t="inlineStr">
        <is>
          <t>038l9</t>
        </is>
      </c>
      <c r="X7135" t="n">
        <v>6243</v>
      </c>
      <c r="Z7135" t="inlineStr">
        <is>
          <t>Reid Petryk ((N/A) C)</t>
        </is>
      </c>
    </row>
    <row r="7136">
      <c r="A7136" t="inlineStr">
        <is>
          <t>Reid Valade</t>
        </is>
      </c>
      <c r="B7136" t="inlineStr">
        <is>
          <t>(N/A)</t>
        </is>
      </c>
      <c r="C7136" t="inlineStr">
        <is>
          <t>RW</t>
        </is>
      </c>
      <c r="D7136" t="inlineStr">
        <is>
          <t>F</t>
        </is>
      </c>
      <c r="E7136" t="n">
        <v>24</v>
      </c>
      <c r="F7136" t="inlineStr">
        <is>
          <t>FA</t>
        </is>
      </c>
      <c r="G7136" t="inlineStr">
        <is>
          <t>FA</t>
        </is>
      </c>
      <c r="H7136" s="30" t="n">
        <v>1</v>
      </c>
      <c r="I7136" s="31" t="n">
        <v>0</v>
      </c>
      <c r="J7136" s="31" t="n"/>
      <c r="K7136" s="31" t="n">
        <v>0</v>
      </c>
      <c r="L7136" s="32" t="n"/>
      <c r="M7136" s="31" t="n">
        <v>0</v>
      </c>
      <c r="N7136" s="31" t="n">
        <v>0</v>
      </c>
      <c r="O7136" s="31" t="n"/>
      <c r="P7136" s="31" t="n"/>
      <c r="Q7136" s="31" t="n">
        <v>0</v>
      </c>
      <c r="R7136" s="31" t="n"/>
      <c r="S7136" s="32" t="n"/>
      <c r="T7136" s="32" t="n"/>
      <c r="V7136" t="inlineStr">
        <is>
          <t>065ga</t>
        </is>
      </c>
      <c r="Y7136" t="inlineStr">
        <is>
          <t>589bc53b-23a0-48c9-8ed6-3c8eb0d02d16</t>
        </is>
      </c>
      <c r="Z7136" t="inlineStr">
        <is>
          <t>Reid Valade ((N/A) RW)</t>
        </is>
      </c>
    </row>
    <row r="7137">
      <c r="A7137" t="inlineStr">
        <is>
          <t>Reilly Walsh</t>
        </is>
      </c>
      <c r="B7137" t="inlineStr">
        <is>
          <t>MTL</t>
        </is>
      </c>
      <c r="C7137" t="inlineStr">
        <is>
          <t>D</t>
        </is>
      </c>
      <c r="D7137" t="inlineStr">
        <is>
          <t>D</t>
        </is>
      </c>
      <c r="E7137" t="n">
        <v>27</v>
      </c>
      <c r="F7137" t="inlineStr">
        <is>
          <t>FA</t>
        </is>
      </c>
      <c r="G7137" t="inlineStr">
        <is>
          <t>FA</t>
        </is>
      </c>
      <c r="H7137" s="30" t="n">
        <v>1</v>
      </c>
      <c r="I7137" s="31" t="n">
        <v>0</v>
      </c>
      <c r="J7137" s="31" t="n"/>
      <c r="K7137" s="31" t="n">
        <v>0</v>
      </c>
      <c r="L7137" s="32" t="n"/>
      <c r="M7137" s="31" t="n">
        <v>0</v>
      </c>
      <c r="N7137" s="31" t="n">
        <v>0</v>
      </c>
      <c r="O7137" s="31" t="n"/>
      <c r="P7137" s="31" t="n"/>
      <c r="Q7137" s="31" t="n">
        <v>0</v>
      </c>
      <c r="R7137" s="31" t="n"/>
      <c r="S7137" s="32" t="n"/>
      <c r="T7137" s="32" t="n"/>
      <c r="V7137" t="inlineStr">
        <is>
          <t>04f1i</t>
        </is>
      </c>
      <c r="W7137" t="n">
        <v>5551</v>
      </c>
      <c r="X7137" t="n">
        <v>7596</v>
      </c>
      <c r="Y7137" t="inlineStr">
        <is>
          <t>168817ba-fb25-4941-8377-1b9e6c223f30</t>
        </is>
      </c>
      <c r="Z7137" t="inlineStr">
        <is>
          <t>Reilly Walsh (MTL D)</t>
        </is>
      </c>
    </row>
    <row r="7138">
      <c r="A7138" t="inlineStr">
        <is>
          <t>Reilly Webb</t>
        </is>
      </c>
      <c r="B7138" t="inlineStr">
        <is>
          <t>DET</t>
        </is>
      </c>
      <c r="C7138" t="inlineStr">
        <is>
          <t>D</t>
        </is>
      </c>
      <c r="D7138" t="inlineStr">
        <is>
          <t>D</t>
        </is>
      </c>
      <c r="E7138" t="n">
        <v>27</v>
      </c>
      <c r="F7138" t="inlineStr">
        <is>
          <t>FA</t>
        </is>
      </c>
      <c r="G7138" t="inlineStr">
        <is>
          <t>FA</t>
        </is>
      </c>
      <c r="H7138" s="30" t="n">
        <v>1</v>
      </c>
      <c r="I7138" s="31" t="n">
        <v>0</v>
      </c>
      <c r="J7138" s="31" t="n"/>
      <c r="K7138" s="31" t="n">
        <v>0</v>
      </c>
      <c r="L7138" s="32" t="n"/>
      <c r="M7138" s="31" t="n">
        <v>0</v>
      </c>
      <c r="N7138" s="31" t="n">
        <v>0</v>
      </c>
      <c r="O7138" s="31" t="n"/>
      <c r="P7138" s="31" t="n"/>
      <c r="Q7138" s="31" t="n">
        <v>0</v>
      </c>
      <c r="R7138" s="31" t="n"/>
      <c r="S7138" s="32" t="n"/>
      <c r="T7138" s="32" t="n"/>
      <c r="V7138" t="inlineStr">
        <is>
          <t>04f7r</t>
        </is>
      </c>
      <c r="X7138" t="n">
        <v>7679</v>
      </c>
      <c r="Z7138" t="inlineStr">
        <is>
          <t>Reilly Webb (DET D)</t>
        </is>
      </c>
    </row>
    <row r="7139">
      <c r="A7139" t="inlineStr">
        <is>
          <t>Rejean Beauchemin</t>
        </is>
      </c>
      <c r="B7139" t="inlineStr">
        <is>
          <t>(N/A)</t>
        </is>
      </c>
      <c r="C7139" t="inlineStr">
        <is>
          <t>G</t>
        </is>
      </c>
      <c r="D7139" t="inlineStr">
        <is>
          <t>G</t>
        </is>
      </c>
      <c r="E7139" t="n">
        <v>41</v>
      </c>
      <c r="F7139" t="inlineStr">
        <is>
          <t>FA</t>
        </is>
      </c>
      <c r="G7139" t="inlineStr">
        <is>
          <t>FA</t>
        </is>
      </c>
      <c r="H7139" s="30" t="n">
        <v>1</v>
      </c>
      <c r="I7139" s="31" t="n">
        <v>0</v>
      </c>
      <c r="J7139" s="31" t="n"/>
      <c r="K7139" s="31" t="n">
        <v>0</v>
      </c>
      <c r="L7139" s="32" t="n"/>
      <c r="M7139" s="31" t="n">
        <v>0</v>
      </c>
      <c r="N7139" s="31" t="n">
        <v>0</v>
      </c>
      <c r="O7139" s="31" t="n"/>
      <c r="P7139" s="31" t="n"/>
      <c r="Q7139" s="31" t="n">
        <v>0</v>
      </c>
      <c r="R7139" s="31" t="n"/>
      <c r="S7139" s="32" t="n"/>
      <c r="T7139" s="32" t="n"/>
      <c r="V7139" t="inlineStr">
        <is>
          <t>0042c</t>
        </is>
      </c>
      <c r="W7139" t="n">
        <v>2144</v>
      </c>
      <c r="X7139" t="n">
        <v>3713</v>
      </c>
      <c r="Z7139" t="inlineStr">
        <is>
          <t>Rejean Beauchemin ((N/A) G)</t>
        </is>
      </c>
    </row>
    <row r="7140">
      <c r="A7140" t="inlineStr">
        <is>
          <t>Reko Alanko</t>
        </is>
      </c>
      <c r="B7140" t="inlineStr">
        <is>
          <t>UTA</t>
        </is>
      </c>
      <c r="C7140" t="inlineStr">
        <is>
          <t>D</t>
        </is>
      </c>
      <c r="D7140" t="inlineStr">
        <is>
          <t>D</t>
        </is>
      </c>
      <c r="E7140" t="n">
        <v>19</v>
      </c>
      <c r="F7140" t="inlineStr">
        <is>
          <t>FA</t>
        </is>
      </c>
      <c r="G7140" t="inlineStr">
        <is>
          <t>FA</t>
        </is>
      </c>
      <c r="H7140" s="30" t="n">
        <v>1</v>
      </c>
      <c r="I7140" s="31" t="n">
        <v>0</v>
      </c>
      <c r="J7140" s="31" t="n"/>
      <c r="K7140" s="31" t="n">
        <v>0</v>
      </c>
      <c r="L7140" s="32" t="n"/>
      <c r="M7140" s="31" t="n">
        <v>0</v>
      </c>
      <c r="N7140" s="31" t="n">
        <v>0</v>
      </c>
      <c r="O7140" s="31" t="n"/>
      <c r="P7140" s="31" t="n"/>
      <c r="Q7140" s="31" t="n">
        <v>0</v>
      </c>
      <c r="R7140" s="31" t="n"/>
      <c r="S7140" s="32" t="n"/>
      <c r="T7140" s="32" t="n"/>
      <c r="V7140" t="inlineStr">
        <is>
          <t>06xwk</t>
        </is>
      </c>
      <c r="Y7140" t="inlineStr">
        <is>
          <t>66f5eda7-8937-46e2-a9e6-7b024ac1282c</t>
        </is>
      </c>
      <c r="Z7140" t="inlineStr">
        <is>
          <t>Reko Alanko (UTA D)</t>
        </is>
      </c>
    </row>
    <row r="7141">
      <c r="A7141" t="inlineStr">
        <is>
          <t>Rem Pitlick</t>
        </is>
      </c>
      <c r="B7141" t="inlineStr">
        <is>
          <t>EDM</t>
        </is>
      </c>
      <c r="C7141" t="inlineStr">
        <is>
          <t>C</t>
        </is>
      </c>
      <c r="D7141" t="inlineStr">
        <is>
          <t>F</t>
        </is>
      </c>
      <c r="E7141" t="n">
        <v>29</v>
      </c>
      <c r="F7141" t="inlineStr">
        <is>
          <t>FA</t>
        </is>
      </c>
      <c r="G7141" t="inlineStr">
        <is>
          <t>FA</t>
        </is>
      </c>
      <c r="H7141" s="30" t="n">
        <v>1</v>
      </c>
      <c r="I7141" s="31" t="n">
        <v>0</v>
      </c>
      <c r="J7141" s="31" t="n"/>
      <c r="K7141" s="31" t="n">
        <v>0</v>
      </c>
      <c r="L7141" s="32" t="n"/>
      <c r="M7141" s="31" t="n">
        <v>0</v>
      </c>
      <c r="N7141" s="31" t="n">
        <v>0</v>
      </c>
      <c r="O7141" s="31" t="n"/>
      <c r="P7141" s="31" t="n"/>
      <c r="Q7141" s="31" t="n">
        <v>0</v>
      </c>
      <c r="R7141" s="31" t="n"/>
      <c r="S7141" s="32" t="n"/>
      <c r="T7141" s="32" t="n"/>
      <c r="V7141" t="inlineStr">
        <is>
          <t>042wc</t>
        </is>
      </c>
      <c r="W7141" t="n">
        <v>5246</v>
      </c>
      <c r="X7141" t="n">
        <v>7184</v>
      </c>
      <c r="Y7141" t="inlineStr">
        <is>
          <t>c32d99b8-4b91-4f05-8f7a-097960c5d5fe</t>
        </is>
      </c>
      <c r="Z7141" t="inlineStr">
        <is>
          <t>Rem Pitlick (EDM C)</t>
        </is>
      </c>
    </row>
    <row r="7142">
      <c r="A7142" t="inlineStr">
        <is>
          <t>Remi Elie</t>
        </is>
      </c>
      <c r="B7142" t="inlineStr">
        <is>
          <t>TBL</t>
        </is>
      </c>
      <c r="C7142" t="inlineStr">
        <is>
          <t>LW</t>
        </is>
      </c>
      <c r="D7142" t="inlineStr">
        <is>
          <t>F</t>
        </is>
      </c>
      <c r="E7142" t="n">
        <v>31</v>
      </c>
      <c r="F7142" t="inlineStr">
        <is>
          <t>FA</t>
        </is>
      </c>
      <c r="G7142" t="inlineStr">
        <is>
          <t>FA</t>
        </is>
      </c>
      <c r="H7142" s="30" t="n">
        <v>1</v>
      </c>
      <c r="I7142" s="31" t="n">
        <v>0</v>
      </c>
      <c r="J7142" s="31" t="n"/>
      <c r="K7142" s="31" t="n">
        <v>0</v>
      </c>
      <c r="L7142" s="32" t="n"/>
      <c r="M7142" s="31" t="n">
        <v>0</v>
      </c>
      <c r="N7142" s="31" t="n">
        <v>0</v>
      </c>
      <c r="O7142" s="31" t="n"/>
      <c r="P7142" s="31" t="n"/>
      <c r="Q7142" s="31" t="n">
        <v>0</v>
      </c>
      <c r="R7142" s="31" t="n"/>
      <c r="S7142" s="32" t="n"/>
      <c r="T7142" s="32" t="n"/>
      <c r="V7142" t="inlineStr">
        <is>
          <t>031o4</t>
        </is>
      </c>
      <c r="W7142" t="n">
        <v>4196</v>
      </c>
      <c r="X7142" t="n">
        <v>6020</v>
      </c>
      <c r="Y7142" t="inlineStr">
        <is>
          <t>802d4035-cd9a-491a-82bb-910a3b24f16c</t>
        </is>
      </c>
      <c r="Z7142" t="inlineStr">
        <is>
          <t>Remi Elie (TBL LW)</t>
        </is>
      </c>
    </row>
    <row r="7143">
      <c r="A7143" t="inlineStr">
        <is>
          <t>Remi Gelinas</t>
        </is>
      </c>
      <c r="B7143" t="inlineStr">
        <is>
          <t>(N/A)</t>
        </is>
      </c>
      <c r="C7143" t="inlineStr">
        <is>
          <t>D</t>
        </is>
      </c>
      <c r="D7143" t="inlineStr">
        <is>
          <t>D</t>
        </is>
      </c>
      <c r="E7143" t="n">
        <v>21</v>
      </c>
      <c r="F7143" t="inlineStr">
        <is>
          <t>FA</t>
        </is>
      </c>
      <c r="G7143" t="inlineStr">
        <is>
          <t>FA</t>
        </is>
      </c>
      <c r="H7143" s="30" t="n">
        <v>1</v>
      </c>
      <c r="I7143" s="31" t="n">
        <v>0</v>
      </c>
      <c r="J7143" s="31" t="n"/>
      <c r="K7143" s="31" t="n">
        <v>0</v>
      </c>
      <c r="L7143" s="32" t="n"/>
      <c r="M7143" s="31" t="n">
        <v>0</v>
      </c>
      <c r="N7143" s="31" t="n">
        <v>0</v>
      </c>
      <c r="O7143" s="31" t="n"/>
      <c r="P7143" s="31" t="n"/>
      <c r="Q7143" s="31" t="n">
        <v>0</v>
      </c>
      <c r="R7143" s="31" t="n"/>
      <c r="S7143" s="32" t="n"/>
      <c r="T7143" s="32" t="n"/>
      <c r="V7143" t="inlineStr">
        <is>
          <t>06sqk</t>
        </is>
      </c>
      <c r="Z7143" t="inlineStr">
        <is>
          <t>Remi Gelinas ((N/A) D)</t>
        </is>
      </c>
    </row>
    <row r="7144">
      <c r="A7144" t="inlineStr">
        <is>
          <t>Remi Poirier</t>
        </is>
      </c>
      <c r="B7144" t="inlineStr">
        <is>
          <t>DAL</t>
        </is>
      </c>
      <c r="C7144" t="inlineStr">
        <is>
          <t>G</t>
        </is>
      </c>
      <c r="D7144" t="inlineStr">
        <is>
          <t>G</t>
        </is>
      </c>
      <c r="E7144" t="n">
        <v>24</v>
      </c>
      <c r="F7144" t="inlineStr">
        <is>
          <t>FA</t>
        </is>
      </c>
      <c r="G7144" t="inlineStr">
        <is>
          <t>FA</t>
        </is>
      </c>
      <c r="H7144" s="30" t="n">
        <v>775000</v>
      </c>
      <c r="I7144" s="31" t="n">
        <v>0</v>
      </c>
      <c r="J7144" s="31" t="n"/>
      <c r="K7144" s="31" t="n">
        <v>0</v>
      </c>
      <c r="L7144" s="32" t="n"/>
      <c r="M7144" s="31" t="n">
        <v>0</v>
      </c>
      <c r="N7144" s="31" t="n">
        <v>0</v>
      </c>
      <c r="O7144" s="31" t="n"/>
      <c r="P7144" s="31" t="n"/>
      <c r="Q7144" s="31" t="n">
        <v>0</v>
      </c>
      <c r="R7144" s="31" t="n"/>
      <c r="S7144" s="32" t="n"/>
      <c r="T7144" s="32" t="n"/>
      <c r="V7144" t="inlineStr">
        <is>
          <t>05oy8</t>
        </is>
      </c>
      <c r="W7144" t="n">
        <v>6614</v>
      </c>
      <c r="Y7144" t="inlineStr">
        <is>
          <t>71cc2567-6b89-4e27-b3aa-6dd1942668c0</t>
        </is>
      </c>
      <c r="Z7144" t="inlineStr">
        <is>
          <t>Remi Poirier (DAL G)</t>
        </is>
      </c>
    </row>
    <row r="7145">
      <c r="A7145" t="inlineStr">
        <is>
          <t>Remington Keopple</t>
        </is>
      </c>
      <c r="B7145" t="inlineStr">
        <is>
          <t>(N/A)</t>
        </is>
      </c>
      <c r="C7145" t="inlineStr">
        <is>
          <t>G</t>
        </is>
      </c>
      <c r="D7145" t="inlineStr">
        <is>
          <t>G</t>
        </is>
      </c>
      <c r="E7145" t="n">
        <v>24</v>
      </c>
      <c r="F7145" t="inlineStr">
        <is>
          <t>FA</t>
        </is>
      </c>
      <c r="G7145" t="inlineStr">
        <is>
          <t>FA</t>
        </is>
      </c>
      <c r="H7145" s="30" t="n">
        <v>1</v>
      </c>
      <c r="I7145" s="31" t="n">
        <v>0</v>
      </c>
      <c r="J7145" s="31" t="n"/>
      <c r="K7145" s="31" t="n">
        <v>0</v>
      </c>
      <c r="L7145" s="32" t="n"/>
      <c r="M7145" s="31" t="n">
        <v>0</v>
      </c>
      <c r="N7145" s="31" t="n">
        <v>0</v>
      </c>
      <c r="O7145" s="31" t="n"/>
      <c r="P7145" s="31" t="n"/>
      <c r="Q7145" s="31" t="n">
        <v>0</v>
      </c>
      <c r="R7145" s="31" t="n"/>
      <c r="S7145" s="32" t="n"/>
      <c r="T7145" s="32" t="n"/>
      <c r="V7145" t="inlineStr">
        <is>
          <t>05uah</t>
        </is>
      </c>
      <c r="Z7145" t="inlineStr">
        <is>
          <t>Remington Keopple ((N/A) G)</t>
        </is>
      </c>
    </row>
    <row r="7146">
      <c r="A7146" t="inlineStr">
        <is>
          <t>Remy Giftopoulos</t>
        </is>
      </c>
      <c r="B7146" t="inlineStr">
        <is>
          <t>NJD</t>
        </is>
      </c>
      <c r="C7146" t="inlineStr">
        <is>
          <t>LW</t>
        </is>
      </c>
      <c r="D7146" t="inlineStr">
        <is>
          <t>F</t>
        </is>
      </c>
      <c r="E7146" t="n">
        <v>33</v>
      </c>
      <c r="F7146" t="inlineStr">
        <is>
          <t>FA</t>
        </is>
      </c>
      <c r="G7146" t="inlineStr">
        <is>
          <t>FA</t>
        </is>
      </c>
      <c r="H7146" s="30" t="n">
        <v>1</v>
      </c>
      <c r="I7146" s="31" t="n">
        <v>0</v>
      </c>
      <c r="J7146" s="31" t="n"/>
      <c r="K7146" s="31" t="n">
        <v>0</v>
      </c>
      <c r="L7146" s="32" t="n"/>
      <c r="M7146" s="31" t="n">
        <v>0</v>
      </c>
      <c r="N7146" s="31" t="n">
        <v>0</v>
      </c>
      <c r="O7146" s="31" t="n"/>
      <c r="P7146" s="31" t="n"/>
      <c r="Q7146" s="31" t="n">
        <v>0</v>
      </c>
      <c r="R7146" s="31" t="n"/>
      <c r="S7146" s="32" t="n"/>
      <c r="T7146" s="32" t="n"/>
      <c r="V7146" t="inlineStr">
        <is>
          <t>038sv</t>
        </is>
      </c>
      <c r="X7146" t="n">
        <v>6298</v>
      </c>
      <c r="Z7146" t="inlineStr">
        <is>
          <t>Remy Giftopoulos (NJD LW)</t>
        </is>
      </c>
    </row>
    <row r="7147">
      <c r="A7147" t="inlineStr">
        <is>
          <t>Renars Krastenbergs</t>
        </is>
      </c>
      <c r="B7147" t="inlineStr">
        <is>
          <t>(N/A)</t>
        </is>
      </c>
      <c r="C7147" t="inlineStr">
        <is>
          <t>LW</t>
        </is>
      </c>
      <c r="D7147" t="inlineStr">
        <is>
          <t>F</t>
        </is>
      </c>
      <c r="E7147" t="n">
        <v>27</v>
      </c>
      <c r="F7147" t="inlineStr">
        <is>
          <t>FA</t>
        </is>
      </c>
      <c r="G7147" t="inlineStr">
        <is>
          <t>FA</t>
        </is>
      </c>
      <c r="H7147" s="30" t="n">
        <v>1</v>
      </c>
      <c r="I7147" s="31" t="n">
        <v>0</v>
      </c>
      <c r="J7147" s="31" t="n"/>
      <c r="K7147" s="31" t="n">
        <v>0</v>
      </c>
      <c r="L7147" s="32" t="n"/>
      <c r="M7147" s="31" t="n">
        <v>0</v>
      </c>
      <c r="N7147" s="31" t="n">
        <v>0</v>
      </c>
      <c r="O7147" s="31" t="n"/>
      <c r="P7147" s="31" t="n"/>
      <c r="Q7147" s="31" t="n">
        <v>0</v>
      </c>
      <c r="R7147" s="31" t="n"/>
      <c r="S7147" s="32" t="n"/>
      <c r="T7147" s="32" t="n"/>
      <c r="V7147" t="inlineStr">
        <is>
          <t>04gep</t>
        </is>
      </c>
      <c r="W7147" t="n">
        <v>7565</v>
      </c>
      <c r="Z7147" t="inlineStr">
        <is>
          <t>Renars Krastenbergs ((N/A) LW)</t>
        </is>
      </c>
    </row>
    <row r="7148">
      <c r="A7148" t="inlineStr">
        <is>
          <t>Renat Mamashev</t>
        </is>
      </c>
      <c r="B7148" t="inlineStr">
        <is>
          <t>NJD</t>
        </is>
      </c>
      <c r="C7148" t="inlineStr">
        <is>
          <t>D</t>
        </is>
      </c>
      <c r="D7148" t="inlineStr">
        <is>
          <t>D</t>
        </is>
      </c>
      <c r="E7148" t="n">
        <v>43</v>
      </c>
      <c r="F7148" t="inlineStr">
        <is>
          <t>FA</t>
        </is>
      </c>
      <c r="G7148" t="inlineStr">
        <is>
          <t>FA</t>
        </is>
      </c>
      <c r="H7148" s="30" t="n">
        <v>1</v>
      </c>
      <c r="I7148" s="31" t="n">
        <v>0</v>
      </c>
      <c r="J7148" s="31" t="n"/>
      <c r="K7148" s="31" t="n">
        <v>0</v>
      </c>
      <c r="L7148" s="32" t="n"/>
      <c r="M7148" s="31" t="n">
        <v>0</v>
      </c>
      <c r="N7148" s="31" t="n">
        <v>0</v>
      </c>
      <c r="O7148" s="31" t="n"/>
      <c r="P7148" s="31" t="n"/>
      <c r="Q7148" s="31" t="n">
        <v>0</v>
      </c>
      <c r="R7148" s="31" t="n"/>
      <c r="S7148" s="32" t="n"/>
      <c r="T7148" s="32" t="n"/>
      <c r="V7148" t="inlineStr">
        <is>
          <t>03g46</t>
        </is>
      </c>
      <c r="X7148" t="n">
        <v>6675</v>
      </c>
      <c r="Z7148" t="inlineStr">
        <is>
          <t>Renat Mamashev (NJD D)</t>
        </is>
      </c>
    </row>
    <row r="7149">
      <c r="A7149" t="inlineStr">
        <is>
          <t>Reto Berra</t>
        </is>
      </c>
      <c r="B7149" t="inlineStr">
        <is>
          <t>(N/A)</t>
        </is>
      </c>
      <c r="C7149" t="inlineStr">
        <is>
          <t>G</t>
        </is>
      </c>
      <c r="D7149" t="inlineStr">
        <is>
          <t>G</t>
        </is>
      </c>
      <c r="E7149" t="n">
        <v>39</v>
      </c>
      <c r="F7149" t="inlineStr">
        <is>
          <t>FA</t>
        </is>
      </c>
      <c r="G7149" t="inlineStr">
        <is>
          <t>FA</t>
        </is>
      </c>
      <c r="H7149" s="30" t="n">
        <v>1</v>
      </c>
      <c r="I7149" s="31" t="n">
        <v>0</v>
      </c>
      <c r="J7149" s="31" t="n"/>
      <c r="K7149" s="31" t="n">
        <v>0</v>
      </c>
      <c r="L7149" s="32" t="n"/>
      <c r="M7149" s="31" t="n">
        <v>0</v>
      </c>
      <c r="N7149" s="31" t="n">
        <v>0</v>
      </c>
      <c r="O7149" s="31" t="n"/>
      <c r="P7149" s="31" t="n"/>
      <c r="Q7149" s="31" t="n">
        <v>0</v>
      </c>
      <c r="R7149" s="31" t="n"/>
      <c r="S7149" s="32" t="n"/>
      <c r="T7149" s="32" t="n"/>
      <c r="V7149" t="inlineStr">
        <is>
          <t>02yob</t>
        </is>
      </c>
      <c r="W7149" t="n">
        <v>2863</v>
      </c>
      <c r="X7149" t="n">
        <v>5954</v>
      </c>
      <c r="Z7149" t="inlineStr">
        <is>
          <t>Reto Berra ((N/A) G)</t>
        </is>
      </c>
    </row>
    <row r="7150">
      <c r="A7150" t="inlineStr">
        <is>
          <t>Reto Suri</t>
        </is>
      </c>
      <c r="B7150" t="inlineStr">
        <is>
          <t>(N/A)</t>
        </is>
      </c>
      <c r="C7150" t="inlineStr">
        <is>
          <t>LW</t>
        </is>
      </c>
      <c r="D7150" t="inlineStr">
        <is>
          <t>F</t>
        </is>
      </c>
      <c r="E7150" t="n">
        <v>37</v>
      </c>
      <c r="F7150" t="inlineStr">
        <is>
          <t>FA</t>
        </is>
      </c>
      <c r="G7150" t="inlineStr">
        <is>
          <t>FA</t>
        </is>
      </c>
      <c r="H7150" s="30" t="n">
        <v>1</v>
      </c>
      <c r="I7150" s="31" t="n">
        <v>0</v>
      </c>
      <c r="J7150" s="31" t="n"/>
      <c r="K7150" s="31" t="n">
        <v>0</v>
      </c>
      <c r="L7150" s="32" t="n"/>
      <c r="M7150" s="31" t="n">
        <v>0</v>
      </c>
      <c r="N7150" s="31" t="n">
        <v>0</v>
      </c>
      <c r="O7150" s="31" t="n"/>
      <c r="P7150" s="31" t="n"/>
      <c r="Q7150" s="31" t="n">
        <v>0</v>
      </c>
      <c r="R7150" s="31" t="n"/>
      <c r="S7150" s="32" t="n"/>
      <c r="T7150" s="32" t="n"/>
      <c r="V7150" t="inlineStr">
        <is>
          <t>0315h</t>
        </is>
      </c>
      <c r="X7150" t="n">
        <v>5969</v>
      </c>
      <c r="Z7150" t="inlineStr">
        <is>
          <t>Reto Suri ((N/A) LW)</t>
        </is>
      </c>
    </row>
    <row r="7151">
      <c r="A7151" t="inlineStr">
        <is>
          <t>Rhett Gardner</t>
        </is>
      </c>
      <c r="B7151" t="inlineStr">
        <is>
          <t>PHI</t>
        </is>
      </c>
      <c r="C7151" t="inlineStr">
        <is>
          <t>C</t>
        </is>
      </c>
      <c r="D7151" t="inlineStr">
        <is>
          <t>F</t>
        </is>
      </c>
      <c r="E7151" t="n">
        <v>30</v>
      </c>
      <c r="F7151" t="inlineStr">
        <is>
          <t>FA</t>
        </is>
      </c>
      <c r="G7151" t="inlineStr">
        <is>
          <t>FA</t>
        </is>
      </c>
      <c r="H7151" s="30" t="n">
        <v>1</v>
      </c>
      <c r="I7151" s="31" t="n">
        <v>0</v>
      </c>
      <c r="J7151" s="31" t="n"/>
      <c r="K7151" s="31" t="n">
        <v>0</v>
      </c>
      <c r="L7151" s="32" t="n"/>
      <c r="M7151" s="31" t="n">
        <v>0</v>
      </c>
      <c r="N7151" s="31" t="n">
        <v>0</v>
      </c>
      <c r="O7151" s="31" t="n"/>
      <c r="P7151" s="31" t="n"/>
      <c r="Q7151" s="31" t="n">
        <v>0</v>
      </c>
      <c r="R7151" s="31" t="n"/>
      <c r="S7151" s="32" t="n"/>
      <c r="T7151" s="32" t="n"/>
      <c r="V7151" t="inlineStr">
        <is>
          <t>042x8</t>
        </is>
      </c>
      <c r="W7151" t="n">
        <v>5939</v>
      </c>
      <c r="X7151" t="n">
        <v>7222</v>
      </c>
      <c r="Y7151" t="inlineStr">
        <is>
          <t>786daf64-7130-4f9a-af37-09a061239d9c</t>
        </is>
      </c>
      <c r="Z7151" t="inlineStr">
        <is>
          <t>Rhett Gardner (PHI C)</t>
        </is>
      </c>
    </row>
    <row r="7152">
      <c r="A7152" t="inlineStr">
        <is>
          <t>Rhett Holland</t>
        </is>
      </c>
      <c r="B7152" t="inlineStr">
        <is>
          <t>UTA</t>
        </is>
      </c>
      <c r="C7152" t="inlineStr">
        <is>
          <t>D</t>
        </is>
      </c>
      <c r="D7152" t="inlineStr">
        <is>
          <t>D</t>
        </is>
      </c>
      <c r="E7152" t="n">
        <v>32</v>
      </c>
      <c r="F7152" t="inlineStr">
        <is>
          <t>FA</t>
        </is>
      </c>
      <c r="G7152" t="inlineStr">
        <is>
          <t>FA</t>
        </is>
      </c>
      <c r="H7152" s="30" t="n">
        <v>1</v>
      </c>
      <c r="I7152" s="31" t="n">
        <v>0</v>
      </c>
      <c r="J7152" s="31" t="n"/>
      <c r="K7152" s="31" t="n">
        <v>0</v>
      </c>
      <c r="L7152" s="32" t="n"/>
      <c r="M7152" s="31" t="n">
        <v>0</v>
      </c>
      <c r="N7152" s="31" t="n">
        <v>0</v>
      </c>
      <c r="O7152" s="31" t="n"/>
      <c r="P7152" s="31" t="n"/>
      <c r="Q7152" s="31" t="n">
        <v>0</v>
      </c>
      <c r="R7152" s="31" t="n"/>
      <c r="S7152" s="32" t="n"/>
      <c r="T7152" s="32" t="n"/>
      <c r="V7152" t="inlineStr">
        <is>
          <t>02o76</t>
        </is>
      </c>
      <c r="Z7152" t="inlineStr">
        <is>
          <t>Rhett Holland (UTA D)</t>
        </is>
      </c>
    </row>
    <row r="7153">
      <c r="A7153" t="inlineStr">
        <is>
          <t>Rhett Parsons</t>
        </is>
      </c>
      <c r="B7153" t="inlineStr">
        <is>
          <t>TOR</t>
        </is>
      </c>
      <c r="C7153" t="inlineStr">
        <is>
          <t>D</t>
        </is>
      </c>
      <c r="D7153" t="inlineStr">
        <is>
          <t>D</t>
        </is>
      </c>
      <c r="E7153" t="n">
        <v>22</v>
      </c>
      <c r="F7153" t="inlineStr">
        <is>
          <t>FA</t>
        </is>
      </c>
      <c r="G7153" t="inlineStr">
        <is>
          <t>FA</t>
        </is>
      </c>
      <c r="H7153" s="30" t="n">
        <v>1</v>
      </c>
      <c r="I7153" s="31" t="n">
        <v>0</v>
      </c>
      <c r="J7153" s="31" t="n"/>
      <c r="K7153" s="31" t="n">
        <v>0</v>
      </c>
      <c r="L7153" s="32" t="n"/>
      <c r="M7153" s="31" t="n">
        <v>0</v>
      </c>
      <c r="N7153" s="31" t="n">
        <v>0</v>
      </c>
      <c r="O7153" s="31" t="n"/>
      <c r="P7153" s="31" t="n"/>
      <c r="Q7153" s="31" t="n">
        <v>0</v>
      </c>
      <c r="R7153" s="31" t="n"/>
      <c r="S7153" s="32" t="n"/>
      <c r="T7153" s="32" t="n"/>
      <c r="V7153" t="inlineStr">
        <is>
          <t>06ppe</t>
        </is>
      </c>
      <c r="Y7153" t="inlineStr">
        <is>
          <t>45efd18d-8f51-4903-8a66-6e1dde651e38</t>
        </is>
      </c>
      <c r="Z7153" t="inlineStr">
        <is>
          <t>Rhett Parsons (TOR D)</t>
        </is>
      </c>
    </row>
    <row r="7154">
      <c r="A7154" t="inlineStr">
        <is>
          <t>Rhett Pitlick</t>
        </is>
      </c>
      <c r="B7154" t="inlineStr">
        <is>
          <t>EDM</t>
        </is>
      </c>
      <c r="C7154" t="inlineStr">
        <is>
          <t>LW</t>
        </is>
      </c>
      <c r="D7154" t="inlineStr">
        <is>
          <t>F</t>
        </is>
      </c>
      <c r="E7154" t="n">
        <v>25</v>
      </c>
      <c r="F7154" t="inlineStr">
        <is>
          <t>FA</t>
        </is>
      </c>
      <c r="G7154" t="inlineStr">
        <is>
          <t>FA</t>
        </is>
      </c>
      <c r="H7154" s="30" t="n">
        <v>1</v>
      </c>
      <c r="I7154" s="31" t="n">
        <v>0</v>
      </c>
      <c r="J7154" s="31" t="n"/>
      <c r="K7154" s="31" t="n">
        <v>0</v>
      </c>
      <c r="L7154" s="32" t="n"/>
      <c r="M7154" s="31" t="n">
        <v>0</v>
      </c>
      <c r="N7154" s="31" t="n">
        <v>0</v>
      </c>
      <c r="O7154" s="31" t="n"/>
      <c r="P7154" s="31" t="n"/>
      <c r="Q7154" s="31" t="n">
        <v>0</v>
      </c>
      <c r="R7154" s="31" t="n"/>
      <c r="S7154" s="32" t="n"/>
      <c r="T7154" s="32" t="n"/>
      <c r="V7154" t="inlineStr">
        <is>
          <t>051m1</t>
        </is>
      </c>
      <c r="W7154" t="n">
        <v>6053</v>
      </c>
      <c r="Y7154" t="inlineStr">
        <is>
          <t>0e6bbfca-111e-4177-98b2-b885360e067c</t>
        </is>
      </c>
      <c r="Z7154" t="inlineStr">
        <is>
          <t>Rhett Pitlick (EDM LW)</t>
        </is>
      </c>
    </row>
    <row r="7155">
      <c r="A7155" t="inlineStr">
        <is>
          <t>Rhett Rakhshani</t>
        </is>
      </c>
      <c r="B7155" t="inlineStr">
        <is>
          <t>(N/A)</t>
        </is>
      </c>
      <c r="C7155" t="inlineStr">
        <is>
          <t>RW</t>
        </is>
      </c>
      <c r="D7155" t="inlineStr">
        <is>
          <t>F</t>
        </is>
      </c>
      <c r="E7155" t="n">
        <v>38</v>
      </c>
      <c r="F7155" t="inlineStr">
        <is>
          <t>FA</t>
        </is>
      </c>
      <c r="G7155" t="inlineStr">
        <is>
          <t>FA</t>
        </is>
      </c>
      <c r="H7155" s="30" t="n">
        <v>1</v>
      </c>
      <c r="I7155" s="31" t="n">
        <v>0</v>
      </c>
      <c r="J7155" s="31" t="n"/>
      <c r="K7155" s="31" t="n">
        <v>0</v>
      </c>
      <c r="L7155" s="32" t="n"/>
      <c r="M7155" s="31" t="n">
        <v>0</v>
      </c>
      <c r="N7155" s="31" t="n">
        <v>0</v>
      </c>
      <c r="O7155" s="31" t="n"/>
      <c r="P7155" s="31" t="n"/>
      <c r="Q7155" s="31" t="n">
        <v>0</v>
      </c>
      <c r="R7155" s="31" t="n"/>
      <c r="S7155" s="32" t="n"/>
      <c r="T7155" s="32" t="n"/>
      <c r="V7155" t="inlineStr">
        <is>
          <t>01n80</t>
        </is>
      </c>
      <c r="W7155" t="n">
        <v>3456</v>
      </c>
      <c r="X7155" t="n">
        <v>5234</v>
      </c>
      <c r="Z7155" t="inlineStr">
        <is>
          <t>Rhett Rakhshani ((N/A) RW)</t>
        </is>
      </c>
    </row>
    <row r="7156">
      <c r="A7156" t="inlineStr">
        <is>
          <t>Rhett Rampinelli</t>
        </is>
      </c>
      <c r="B7156" t="inlineStr">
        <is>
          <t>(N/A)</t>
        </is>
      </c>
      <c r="C7156" t="inlineStr">
        <is>
          <t>LW</t>
        </is>
      </c>
      <c r="D7156" t="inlineStr">
        <is>
          <t>F</t>
        </is>
      </c>
      <c r="E7156" t="n">
        <v>28</v>
      </c>
      <c r="F7156" t="inlineStr">
        <is>
          <t>FA</t>
        </is>
      </c>
      <c r="G7156" t="inlineStr">
        <is>
          <t>FA</t>
        </is>
      </c>
      <c r="H7156" s="30" t="n">
        <v>1</v>
      </c>
      <c r="I7156" s="31" t="n">
        <v>0</v>
      </c>
      <c r="J7156" s="31" t="n"/>
      <c r="K7156" s="31" t="n">
        <v>0</v>
      </c>
      <c r="L7156" s="32" t="n"/>
      <c r="M7156" s="31" t="n">
        <v>0</v>
      </c>
      <c r="N7156" s="31" t="n">
        <v>0</v>
      </c>
      <c r="O7156" s="31" t="n"/>
      <c r="P7156" s="31" t="n"/>
      <c r="Q7156" s="31" t="n">
        <v>0</v>
      </c>
      <c r="R7156" s="31" t="n"/>
      <c r="S7156" s="32" t="n"/>
      <c r="T7156" s="32" t="n"/>
      <c r="V7156" t="inlineStr">
        <is>
          <t>04ziz</t>
        </is>
      </c>
      <c r="Z7156" t="inlineStr">
        <is>
          <t>Rhett Rampinelli ((N/A) LW)</t>
        </is>
      </c>
    </row>
    <row r="7157">
      <c r="A7157" t="inlineStr">
        <is>
          <t>Rhett Rhinehart</t>
        </is>
      </c>
      <c r="B7157" t="inlineStr">
        <is>
          <t>(N/A)</t>
        </is>
      </c>
      <c r="C7157" t="inlineStr">
        <is>
          <t>D</t>
        </is>
      </c>
      <c r="D7157" t="inlineStr">
        <is>
          <t>D</t>
        </is>
      </c>
      <c r="E7157" t="n">
        <v>24</v>
      </c>
      <c r="F7157" t="inlineStr">
        <is>
          <t>FA</t>
        </is>
      </c>
      <c r="G7157" t="inlineStr">
        <is>
          <t>FA</t>
        </is>
      </c>
      <c r="H7157" s="30" t="n">
        <v>1</v>
      </c>
      <c r="I7157" s="31" t="n">
        <v>0</v>
      </c>
      <c r="J7157" s="31" t="n"/>
      <c r="K7157" s="31" t="n">
        <v>0</v>
      </c>
      <c r="L7157" s="32" t="n"/>
      <c r="M7157" s="31" t="n">
        <v>0</v>
      </c>
      <c r="N7157" s="31" t="n">
        <v>0</v>
      </c>
      <c r="O7157" s="31" t="n"/>
      <c r="P7157" s="31" t="n"/>
      <c r="Q7157" s="31" t="n">
        <v>0</v>
      </c>
      <c r="R7157" s="31" t="n"/>
      <c r="S7157" s="32" t="n"/>
      <c r="T7157" s="32" t="n"/>
      <c r="V7157" t="inlineStr">
        <is>
          <t>05o6u</t>
        </is>
      </c>
      <c r="Y7157" t="inlineStr">
        <is>
          <t>e8381d32-3980-48ad-823f-8f5fda1fc02c</t>
        </is>
      </c>
      <c r="Z7157" t="inlineStr">
        <is>
          <t>Rhett Rhinehart ((N/A) D)</t>
        </is>
      </c>
    </row>
    <row r="7158">
      <c r="A7158" t="inlineStr">
        <is>
          <t>Rhett Stoesser</t>
        </is>
      </c>
      <c r="B7158" t="inlineStr">
        <is>
          <t>(N/A)</t>
        </is>
      </c>
      <c r="C7158" t="inlineStr">
        <is>
          <t>G</t>
        </is>
      </c>
      <c r="D7158" t="inlineStr">
        <is>
          <t>G</t>
        </is>
      </c>
      <c r="E7158" t="n">
        <v>21</v>
      </c>
      <c r="F7158" t="inlineStr">
        <is>
          <t>FA</t>
        </is>
      </c>
      <c r="G7158" t="inlineStr">
        <is>
          <t>FA</t>
        </is>
      </c>
      <c r="H7158" s="30" t="n">
        <v>1</v>
      </c>
      <c r="I7158" s="31" t="n">
        <v>0</v>
      </c>
      <c r="J7158" s="31" t="n"/>
      <c r="K7158" s="31" t="n">
        <v>0</v>
      </c>
      <c r="L7158" s="32" t="n"/>
      <c r="M7158" s="31" t="n">
        <v>0</v>
      </c>
      <c r="N7158" s="31" t="n">
        <v>0</v>
      </c>
      <c r="O7158" s="31" t="n"/>
      <c r="P7158" s="31" t="n"/>
      <c r="Q7158" s="31" t="n">
        <v>0</v>
      </c>
      <c r="R7158" s="31" t="n"/>
      <c r="S7158" s="32" t="n"/>
      <c r="T7158" s="32" t="n"/>
      <c r="V7158" t="inlineStr">
        <is>
          <t>06c5b</t>
        </is>
      </c>
      <c r="Z7158" t="inlineStr">
        <is>
          <t>Rhett Stoesser ((N/A) G)</t>
        </is>
      </c>
    </row>
    <row r="7159">
      <c r="A7159" t="inlineStr">
        <is>
          <t>Rian Chudzinski</t>
        </is>
      </c>
      <c r="B7159" t="inlineStr">
        <is>
          <t>ANA</t>
        </is>
      </c>
      <c r="C7159" t="inlineStr">
        <is>
          <t>RW</t>
        </is>
      </c>
      <c r="D7159" t="inlineStr">
        <is>
          <t>F</t>
        </is>
      </c>
      <c r="E7159" t="n">
        <v>18</v>
      </c>
      <c r="F7159" t="inlineStr">
        <is>
          <t>FA</t>
        </is>
      </c>
      <c r="G7159" t="inlineStr">
        <is>
          <t>FA</t>
        </is>
      </c>
      <c r="H7159" s="30" t="n">
        <v>1</v>
      </c>
      <c r="I7159" s="31" t="n">
        <v>0</v>
      </c>
      <c r="J7159" s="31" t="n"/>
      <c r="K7159" s="31" t="n">
        <v>0</v>
      </c>
      <c r="L7159" s="32" t="n"/>
      <c r="M7159" s="31" t="n">
        <v>0</v>
      </c>
      <c r="N7159" s="31" t="n">
        <v>0</v>
      </c>
      <c r="O7159" s="31" t="n"/>
      <c r="P7159" s="31" t="n"/>
      <c r="Q7159" s="31" t="n">
        <v>0</v>
      </c>
      <c r="R7159" s="31" t="n"/>
      <c r="S7159" s="32" t="n"/>
      <c r="T7159" s="32" t="n"/>
      <c r="V7159" t="inlineStr">
        <is>
          <t>076ho</t>
        </is>
      </c>
      <c r="W7159" t="n">
        <v>7752</v>
      </c>
      <c r="Y7159" t="inlineStr">
        <is>
          <t>6468716c-1465-4b1f-9ed8-278513f26d4a</t>
        </is>
      </c>
      <c r="Z7159" t="inlineStr">
        <is>
          <t>Rian Chudzinski (ANA RW)</t>
        </is>
      </c>
    </row>
    <row r="7160">
      <c r="A7160" t="inlineStr">
        <is>
          <t>Ricard Blidstrand</t>
        </is>
      </c>
      <c r="B7160" t="inlineStr">
        <is>
          <t>(N/A)</t>
        </is>
      </c>
      <c r="C7160" t="inlineStr">
        <is>
          <t>D</t>
        </is>
      </c>
      <c r="D7160" t="inlineStr">
        <is>
          <t>D</t>
        </is>
      </c>
      <c r="E7160" t="n">
        <v>34</v>
      </c>
      <c r="F7160" t="inlineStr">
        <is>
          <t>FA</t>
        </is>
      </c>
      <c r="G7160" t="inlineStr">
        <is>
          <t>FA</t>
        </is>
      </c>
      <c r="H7160" s="30" t="n">
        <v>1</v>
      </c>
      <c r="I7160" s="31" t="n">
        <v>0</v>
      </c>
      <c r="J7160" s="31" t="n"/>
      <c r="K7160" s="31" t="n">
        <v>0</v>
      </c>
      <c r="L7160" s="32" t="n"/>
      <c r="M7160" s="31" t="n">
        <v>0</v>
      </c>
      <c r="N7160" s="31" t="n">
        <v>0</v>
      </c>
      <c r="O7160" s="31" t="n"/>
      <c r="P7160" s="31" t="n"/>
      <c r="Q7160" s="31" t="n">
        <v>0</v>
      </c>
      <c r="R7160" s="31" t="n"/>
      <c r="S7160" s="32" t="n"/>
      <c r="T7160" s="32" t="n"/>
      <c r="V7160" t="inlineStr">
        <is>
          <t>01zr9</t>
        </is>
      </c>
      <c r="X7160" t="n">
        <v>5180</v>
      </c>
      <c r="Z7160" t="inlineStr">
        <is>
          <t>Ricard Blidstrand ((N/A) D)</t>
        </is>
      </c>
    </row>
    <row r="7161">
      <c r="A7161" t="inlineStr">
        <is>
          <t>Rich Clune</t>
        </is>
      </c>
      <c r="B7161" t="inlineStr">
        <is>
          <t>TOR</t>
        </is>
      </c>
      <c r="C7161" t="inlineStr">
        <is>
          <t>LW</t>
        </is>
      </c>
      <c r="D7161" t="inlineStr">
        <is>
          <t>F</t>
        </is>
      </c>
      <c r="E7161" t="n">
        <v>39</v>
      </c>
      <c r="F7161" t="inlineStr">
        <is>
          <t>FA</t>
        </is>
      </c>
      <c r="G7161" t="inlineStr">
        <is>
          <t>FA</t>
        </is>
      </c>
      <c r="H7161" s="30" t="n">
        <v>1</v>
      </c>
      <c r="I7161" s="31" t="n">
        <v>0</v>
      </c>
      <c r="J7161" s="31" t="n"/>
      <c r="K7161" s="31" t="n">
        <v>0</v>
      </c>
      <c r="L7161" s="32" t="n"/>
      <c r="M7161" s="31" t="n">
        <v>0</v>
      </c>
      <c r="N7161" s="31" t="n">
        <v>0</v>
      </c>
      <c r="O7161" s="31" t="n"/>
      <c r="P7161" s="31" t="n"/>
      <c r="Q7161" s="31" t="n">
        <v>0</v>
      </c>
      <c r="R7161" s="31" t="n"/>
      <c r="S7161" s="32" t="n"/>
      <c r="T7161" s="32" t="n"/>
      <c r="V7161" t="inlineStr">
        <is>
          <t>004l9</t>
        </is>
      </c>
      <c r="W7161" t="n">
        <v>3139</v>
      </c>
      <c r="X7161" t="n">
        <v>4134</v>
      </c>
      <c r="Y7161" t="inlineStr">
        <is>
          <t>427ec82a-0f24-11e2-8525-18a905767e44</t>
        </is>
      </c>
      <c r="Z7161" t="inlineStr">
        <is>
          <t>Rich Clune (TOR LW)</t>
        </is>
      </c>
    </row>
    <row r="7162">
      <c r="A7162" t="inlineStr">
        <is>
          <t>Richard Bachman</t>
        </is>
      </c>
      <c r="B7162" t="inlineStr">
        <is>
          <t>(N/A)</t>
        </is>
      </c>
      <c r="C7162" t="inlineStr">
        <is>
          <t>G</t>
        </is>
      </c>
      <c r="D7162" t="inlineStr">
        <is>
          <t>G</t>
        </is>
      </c>
      <c r="E7162" t="n">
        <v>39</v>
      </c>
      <c r="F7162" t="inlineStr">
        <is>
          <t>FA</t>
        </is>
      </c>
      <c r="G7162" t="inlineStr">
        <is>
          <t>FA</t>
        </is>
      </c>
      <c r="H7162" s="30" t="n">
        <v>1</v>
      </c>
      <c r="I7162" s="31" t="n">
        <v>0</v>
      </c>
      <c r="J7162" s="31" t="n"/>
      <c r="K7162" s="31" t="n">
        <v>0</v>
      </c>
      <c r="L7162" s="32" t="n"/>
      <c r="M7162" s="31" t="n">
        <v>0</v>
      </c>
      <c r="N7162" s="31" t="n">
        <v>0</v>
      </c>
      <c r="O7162" s="31" t="n"/>
      <c r="P7162" s="31" t="n"/>
      <c r="Q7162" s="31" t="n">
        <v>0</v>
      </c>
      <c r="R7162" s="31" t="n"/>
      <c r="S7162" s="32" t="n"/>
      <c r="T7162" s="32" t="n"/>
      <c r="V7162" t="inlineStr">
        <is>
          <t>01fuk</t>
        </is>
      </c>
      <c r="W7162" t="n">
        <v>3646</v>
      </c>
      <c r="X7162" t="n">
        <v>4808</v>
      </c>
      <c r="Z7162" t="inlineStr">
        <is>
          <t>Richard Bachman ((N/A) G)</t>
        </is>
      </c>
    </row>
    <row r="7163">
      <c r="A7163" t="inlineStr">
        <is>
          <t>Richard Gallant</t>
        </is>
      </c>
      <c r="B7163" t="inlineStr">
        <is>
          <t>SJS</t>
        </is>
      </c>
      <c r="C7163" t="inlineStr">
        <is>
          <t>LW</t>
        </is>
      </c>
      <c r="D7163" t="inlineStr">
        <is>
          <t>F</t>
        </is>
      </c>
      <c r="E7163" t="n">
        <v>19</v>
      </c>
      <c r="F7163" t="inlineStr">
        <is>
          <t>FA</t>
        </is>
      </c>
      <c r="G7163" t="inlineStr">
        <is>
          <t>FA</t>
        </is>
      </c>
      <c r="H7163" s="30" t="n">
        <v>1</v>
      </c>
      <c r="I7163" s="31" t="n">
        <v>0</v>
      </c>
      <c r="J7163" s="31" t="n"/>
      <c r="K7163" s="31" t="n">
        <v>0</v>
      </c>
      <c r="L7163" s="32" t="n"/>
      <c r="M7163" s="31" t="n">
        <v>0</v>
      </c>
      <c r="N7163" s="31" t="n">
        <v>0</v>
      </c>
      <c r="O7163" s="31" t="n"/>
      <c r="P7163" s="31" t="n"/>
      <c r="Q7163" s="31" t="n">
        <v>0</v>
      </c>
      <c r="R7163" s="31" t="n"/>
      <c r="S7163" s="32" t="n"/>
      <c r="T7163" s="32" t="n"/>
      <c r="V7163" t="inlineStr">
        <is>
          <t>06xxa</t>
        </is>
      </c>
      <c r="Y7163" t="inlineStr">
        <is>
          <t>d8fce8be-7dbf-4ddc-9b45-5e030f74fb8b</t>
        </is>
      </c>
      <c r="Z7163" t="inlineStr">
        <is>
          <t>Richard Gallant (SJS LW)</t>
        </is>
      </c>
    </row>
    <row r="7164">
      <c r="A7164" t="inlineStr">
        <is>
          <t>Richard Greenop</t>
        </is>
      </c>
      <c r="B7164" t="inlineStr">
        <is>
          <t>(N/A)</t>
        </is>
      </c>
      <c r="C7164" t="inlineStr">
        <is>
          <t>RW</t>
        </is>
      </c>
      <c r="D7164" t="inlineStr">
        <is>
          <t>F</t>
        </is>
      </c>
      <c r="E7164" t="n">
        <v>37</v>
      </c>
      <c r="F7164" t="inlineStr">
        <is>
          <t>FA</t>
        </is>
      </c>
      <c r="G7164" t="inlineStr">
        <is>
          <t>FA</t>
        </is>
      </c>
      <c r="H7164" s="30" t="n">
        <v>1</v>
      </c>
      <c r="I7164" s="31" t="n">
        <v>0</v>
      </c>
      <c r="J7164" s="31" t="n"/>
      <c r="K7164" s="31" t="n">
        <v>0</v>
      </c>
      <c r="L7164" s="32" t="n"/>
      <c r="M7164" s="31" t="n">
        <v>0</v>
      </c>
      <c r="N7164" s="31" t="n">
        <v>0</v>
      </c>
      <c r="O7164" s="31" t="n"/>
      <c r="P7164" s="31" t="n"/>
      <c r="Q7164" s="31" t="n">
        <v>0</v>
      </c>
      <c r="R7164" s="31" t="n"/>
      <c r="S7164" s="32" t="n"/>
      <c r="T7164" s="32" t="n"/>
      <c r="V7164" t="inlineStr">
        <is>
          <t>01f71</t>
        </is>
      </c>
      <c r="X7164" t="n">
        <v>4717</v>
      </c>
      <c r="Z7164" t="inlineStr">
        <is>
          <t>Richard Greenop ((N/A) RW)</t>
        </is>
      </c>
    </row>
    <row r="7165">
      <c r="A7165" t="inlineStr">
        <is>
          <t>Richard Gynge</t>
        </is>
      </c>
      <c r="B7165" t="inlineStr">
        <is>
          <t>(N/A)</t>
        </is>
      </c>
      <c r="C7165" t="inlineStr">
        <is>
          <t>RW</t>
        </is>
      </c>
      <c r="D7165" t="inlineStr">
        <is>
          <t>F</t>
        </is>
      </c>
      <c r="E7165" t="n">
        <v>39</v>
      </c>
      <c r="F7165" t="inlineStr">
        <is>
          <t>FA</t>
        </is>
      </c>
      <c r="G7165" t="inlineStr">
        <is>
          <t>FA</t>
        </is>
      </c>
      <c r="H7165" s="30" t="n">
        <v>1</v>
      </c>
      <c r="I7165" s="31" t="n">
        <v>0</v>
      </c>
      <c r="J7165" s="31" t="n"/>
      <c r="K7165" s="31" t="n">
        <v>0</v>
      </c>
      <c r="L7165" s="32" t="n"/>
      <c r="M7165" s="31" t="n">
        <v>0</v>
      </c>
      <c r="N7165" s="31" t="n">
        <v>0</v>
      </c>
      <c r="O7165" s="31" t="n"/>
      <c r="P7165" s="31" t="n"/>
      <c r="Q7165" s="31" t="n">
        <v>0</v>
      </c>
      <c r="R7165" s="31" t="n"/>
      <c r="S7165" s="32" t="n"/>
      <c r="T7165" s="32" t="n"/>
      <c r="V7165" t="inlineStr">
        <is>
          <t>03yi3</t>
        </is>
      </c>
      <c r="Z7165" t="inlineStr">
        <is>
          <t>Richard Gynge ((N/A) RW)</t>
        </is>
      </c>
    </row>
    <row r="7166">
      <c r="A7166" t="inlineStr">
        <is>
          <t>Richard Nedomlel</t>
        </is>
      </c>
      <c r="B7166" t="inlineStr">
        <is>
          <t>(N/A)</t>
        </is>
      </c>
      <c r="C7166" t="inlineStr">
        <is>
          <t>D</t>
        </is>
      </c>
      <c r="D7166" t="inlineStr">
        <is>
          <t>D</t>
        </is>
      </c>
      <c r="E7166" t="n">
        <v>33</v>
      </c>
      <c r="F7166" t="inlineStr">
        <is>
          <t>FA</t>
        </is>
      </c>
      <c r="G7166" t="inlineStr">
        <is>
          <t>FA</t>
        </is>
      </c>
      <c r="H7166" s="30" t="n">
        <v>1</v>
      </c>
      <c r="I7166" s="31" t="n">
        <v>0</v>
      </c>
      <c r="J7166" s="31" t="n"/>
      <c r="K7166" s="31" t="n">
        <v>0</v>
      </c>
      <c r="L7166" s="32" t="n"/>
      <c r="M7166" s="31" t="n">
        <v>0</v>
      </c>
      <c r="N7166" s="31" t="n">
        <v>0</v>
      </c>
      <c r="O7166" s="31" t="n"/>
      <c r="P7166" s="31" t="n"/>
      <c r="Q7166" s="31" t="n">
        <v>0</v>
      </c>
      <c r="R7166" s="31" t="n"/>
      <c r="S7166" s="32" t="n"/>
      <c r="T7166" s="32" t="n"/>
      <c r="V7166" t="inlineStr">
        <is>
          <t>02fqb</t>
        </is>
      </c>
      <c r="X7166" t="n">
        <v>5540</v>
      </c>
      <c r="Z7166" t="inlineStr">
        <is>
          <t>Richard Nedomlel ((N/A) D)</t>
        </is>
      </c>
    </row>
    <row r="7167">
      <c r="A7167" t="inlineStr">
        <is>
          <t>Richard Nejezchleb</t>
        </is>
      </c>
      <c r="B7167" t="inlineStr">
        <is>
          <t>NYR</t>
        </is>
      </c>
      <c r="C7167" t="inlineStr">
        <is>
          <t>LW</t>
        </is>
      </c>
      <c r="D7167" t="inlineStr">
        <is>
          <t>F</t>
        </is>
      </c>
      <c r="E7167" t="n">
        <v>32</v>
      </c>
      <c r="F7167" t="inlineStr">
        <is>
          <t>FA</t>
        </is>
      </c>
      <c r="G7167" t="inlineStr">
        <is>
          <t>FA</t>
        </is>
      </c>
      <c r="H7167" s="30" t="n">
        <v>1</v>
      </c>
      <c r="I7167" s="31" t="n">
        <v>0</v>
      </c>
      <c r="J7167" s="31" t="n"/>
      <c r="K7167" s="31" t="n">
        <v>0</v>
      </c>
      <c r="L7167" s="32" t="n"/>
      <c r="M7167" s="31" t="n">
        <v>0</v>
      </c>
      <c r="N7167" s="31" t="n">
        <v>0</v>
      </c>
      <c r="O7167" s="31" t="n"/>
      <c r="P7167" s="31" t="n"/>
      <c r="Q7167" s="31" t="n">
        <v>0</v>
      </c>
      <c r="R7167" s="31" t="n"/>
      <c r="S7167" s="32" t="n"/>
      <c r="T7167" s="32" t="n"/>
      <c r="V7167" t="inlineStr">
        <is>
          <t>03eci</t>
        </is>
      </c>
      <c r="W7167" t="n">
        <v>4554</v>
      </c>
      <c r="X7167" t="n">
        <v>6490</v>
      </c>
      <c r="Z7167" t="inlineStr">
        <is>
          <t>Richard Nejezchleb (NYR LW)</t>
        </is>
      </c>
    </row>
    <row r="7168">
      <c r="A7168" t="inlineStr">
        <is>
          <t>Richard Panik</t>
        </is>
      </c>
      <c r="B7168" t="inlineStr">
        <is>
          <t>NYI</t>
        </is>
      </c>
      <c r="C7168" t="inlineStr">
        <is>
          <t>RW</t>
        </is>
      </c>
      <c r="D7168" t="inlineStr">
        <is>
          <t>F</t>
        </is>
      </c>
      <c r="E7168" t="n">
        <v>35</v>
      </c>
      <c r="F7168" t="inlineStr">
        <is>
          <t>FA</t>
        </is>
      </c>
      <c r="G7168" t="inlineStr">
        <is>
          <t>FA</t>
        </is>
      </c>
      <c r="H7168" s="30" t="n">
        <v>1</v>
      </c>
      <c r="I7168" s="31" t="n">
        <v>0</v>
      </c>
      <c r="J7168" s="31" t="n"/>
      <c r="K7168" s="31" t="n">
        <v>0</v>
      </c>
      <c r="L7168" s="32" t="n"/>
      <c r="M7168" s="31" t="n">
        <v>0</v>
      </c>
      <c r="N7168" s="31" t="n">
        <v>0</v>
      </c>
      <c r="O7168" s="31" t="n"/>
      <c r="P7168" s="31" t="n"/>
      <c r="Q7168" s="31" t="n">
        <v>0</v>
      </c>
      <c r="R7168" s="31" t="n"/>
      <c r="S7168" s="32" t="n"/>
      <c r="T7168" s="32" t="n"/>
      <c r="V7168" t="inlineStr">
        <is>
          <t>01f6p</t>
        </is>
      </c>
      <c r="W7168" t="n">
        <v>3277</v>
      </c>
      <c r="X7168" t="n">
        <v>4766</v>
      </c>
      <c r="Y7168" t="inlineStr">
        <is>
          <t>4347d87f-0f24-11e2-8525-18a905767e44</t>
        </is>
      </c>
      <c r="Z7168" t="inlineStr">
        <is>
          <t>Richard Panik (NYI RW)</t>
        </is>
      </c>
    </row>
    <row r="7169">
      <c r="A7169" t="inlineStr">
        <is>
          <t>Richard Ullberg</t>
        </is>
      </c>
      <c r="B7169" t="inlineStr">
        <is>
          <t>(N/A)</t>
        </is>
      </c>
      <c r="C7169" t="inlineStr">
        <is>
          <t>G</t>
        </is>
      </c>
      <c r="D7169" t="inlineStr">
        <is>
          <t>G</t>
        </is>
      </c>
      <c r="E7169" t="n">
        <v>33</v>
      </c>
      <c r="F7169" t="inlineStr">
        <is>
          <t>FA</t>
        </is>
      </c>
      <c r="G7169" t="inlineStr">
        <is>
          <t>FA</t>
        </is>
      </c>
      <c r="H7169" s="30" t="n">
        <v>1</v>
      </c>
      <c r="I7169" s="31" t="n">
        <v>0</v>
      </c>
      <c r="J7169" s="31" t="n"/>
      <c r="K7169" s="31" t="n">
        <v>0</v>
      </c>
      <c r="L7169" s="32" t="n"/>
      <c r="M7169" s="31" t="n">
        <v>0</v>
      </c>
      <c r="N7169" s="31" t="n">
        <v>0</v>
      </c>
      <c r="O7169" s="31" t="n"/>
      <c r="P7169" s="31" t="n"/>
      <c r="Q7169" s="31" t="n">
        <v>0</v>
      </c>
      <c r="R7169" s="31" t="n"/>
      <c r="S7169" s="32" t="n"/>
      <c r="T7169" s="32" t="n"/>
      <c r="V7169" t="inlineStr">
        <is>
          <t>02ug3</t>
        </is>
      </c>
      <c r="Z7169" t="inlineStr">
        <is>
          <t>Richard Ullberg ((N/A) G)</t>
        </is>
      </c>
    </row>
    <row r="7170">
      <c r="A7170" t="inlineStr">
        <is>
          <t>Richie Regehr</t>
        </is>
      </c>
      <c r="B7170" t="inlineStr">
        <is>
          <t>(N/A)</t>
        </is>
      </c>
      <c r="C7170" t="inlineStr">
        <is>
          <t>D</t>
        </is>
      </c>
      <c r="D7170" t="inlineStr">
        <is>
          <t>D</t>
        </is>
      </c>
      <c r="E7170" t="n">
        <v>43</v>
      </c>
      <c r="F7170" t="inlineStr">
        <is>
          <t>FA</t>
        </is>
      </c>
      <c r="G7170" t="inlineStr">
        <is>
          <t>FA</t>
        </is>
      </c>
      <c r="H7170" s="30" t="n">
        <v>1</v>
      </c>
      <c r="I7170" s="31" t="n">
        <v>0</v>
      </c>
      <c r="J7170" s="31" t="n"/>
      <c r="K7170" s="31" t="n">
        <v>0</v>
      </c>
      <c r="L7170" s="32" t="n"/>
      <c r="M7170" s="31" t="n">
        <v>0</v>
      </c>
      <c r="N7170" s="31" t="n">
        <v>0</v>
      </c>
      <c r="O7170" s="31" t="n"/>
      <c r="P7170" s="31" t="n"/>
      <c r="Q7170" s="31" t="n">
        <v>0</v>
      </c>
      <c r="R7170" s="31" t="n"/>
      <c r="S7170" s="32" t="n"/>
      <c r="T7170" s="32" t="n"/>
      <c r="V7170" t="inlineStr">
        <is>
          <t>004qe</t>
        </is>
      </c>
      <c r="W7170" t="n">
        <v>2512</v>
      </c>
      <c r="X7170" t="n">
        <v>3617</v>
      </c>
      <c r="Z7170" t="inlineStr">
        <is>
          <t>Richie Regehr ((N/A) D)</t>
        </is>
      </c>
    </row>
    <row r="7171">
      <c r="A7171" t="inlineStr">
        <is>
          <t>Rick Pinkston</t>
        </is>
      </c>
      <c r="B7171" t="inlineStr">
        <is>
          <t>(N/A)</t>
        </is>
      </c>
      <c r="C7171" t="inlineStr">
        <is>
          <t>D</t>
        </is>
      </c>
      <c r="D7171" t="inlineStr">
        <is>
          <t>D</t>
        </is>
      </c>
      <c r="E7171" t="n">
        <v>35</v>
      </c>
      <c r="F7171" t="inlineStr">
        <is>
          <t>FA</t>
        </is>
      </c>
      <c r="G7171" t="inlineStr">
        <is>
          <t>FA</t>
        </is>
      </c>
      <c r="H7171" s="30" t="n">
        <v>1</v>
      </c>
      <c r="I7171" s="31" t="n">
        <v>0</v>
      </c>
      <c r="J7171" s="31" t="n"/>
      <c r="K7171" s="31" t="n">
        <v>0</v>
      </c>
      <c r="L7171" s="32" t="n"/>
      <c r="M7171" s="31" t="n">
        <v>0</v>
      </c>
      <c r="N7171" s="31" t="n">
        <v>0</v>
      </c>
      <c r="O7171" s="31" t="n"/>
      <c r="P7171" s="31" t="n"/>
      <c r="Q7171" s="31" t="n">
        <v>0</v>
      </c>
      <c r="R7171" s="31" t="n"/>
      <c r="S7171" s="32" t="n"/>
      <c r="T7171" s="32" t="n"/>
      <c r="V7171" t="inlineStr">
        <is>
          <t>03wnv</t>
        </is>
      </c>
      <c r="X7171" t="n">
        <v>7043</v>
      </c>
      <c r="Z7171" t="inlineStr">
        <is>
          <t>Rick Pinkston ((N/A) D)</t>
        </is>
      </c>
    </row>
    <row r="7172">
      <c r="A7172" t="inlineStr">
        <is>
          <t>Rick Schofield</t>
        </is>
      </c>
      <c r="B7172" t="inlineStr">
        <is>
          <t>(N/A)</t>
        </is>
      </c>
      <c r="C7172" t="inlineStr">
        <is>
          <t>C</t>
        </is>
      </c>
      <c r="D7172" t="inlineStr">
        <is>
          <t>F</t>
        </is>
      </c>
      <c r="E7172" t="n">
        <v>39</v>
      </c>
      <c r="F7172" t="inlineStr">
        <is>
          <t>FA</t>
        </is>
      </c>
      <c r="G7172" t="inlineStr">
        <is>
          <t>FA</t>
        </is>
      </c>
      <c r="H7172" s="30" t="n">
        <v>1</v>
      </c>
      <c r="I7172" s="31" t="n">
        <v>0</v>
      </c>
      <c r="J7172" s="31" t="n"/>
      <c r="K7172" s="31" t="n">
        <v>0</v>
      </c>
      <c r="L7172" s="32" t="n"/>
      <c r="M7172" s="31" t="n">
        <v>0</v>
      </c>
      <c r="N7172" s="31" t="n">
        <v>0</v>
      </c>
      <c r="O7172" s="31" t="n"/>
      <c r="P7172" s="31" t="n"/>
      <c r="Q7172" s="31" t="n">
        <v>0</v>
      </c>
      <c r="R7172" s="31" t="n"/>
      <c r="S7172" s="32" t="n"/>
      <c r="T7172" s="32" t="n"/>
      <c r="V7172" t="inlineStr">
        <is>
          <t>0267l</t>
        </is>
      </c>
      <c r="X7172" t="n">
        <v>5274</v>
      </c>
      <c r="Z7172" t="inlineStr">
        <is>
          <t>Rick Schofield ((N/A) C)</t>
        </is>
      </c>
    </row>
    <row r="7173">
      <c r="A7173" t="inlineStr">
        <is>
          <t>Rickard Hugg</t>
        </is>
      </c>
      <c r="B7173" t="inlineStr">
        <is>
          <t>(N/A)</t>
        </is>
      </c>
      <c r="C7173" t="inlineStr">
        <is>
          <t>C</t>
        </is>
      </c>
      <c r="D7173" t="inlineStr">
        <is>
          <t>F</t>
        </is>
      </c>
      <c r="E7173" t="n">
        <v>27</v>
      </c>
      <c r="F7173" t="inlineStr">
        <is>
          <t>FA</t>
        </is>
      </c>
      <c r="G7173" t="inlineStr">
        <is>
          <t>FA</t>
        </is>
      </c>
      <c r="H7173" s="30" t="n">
        <v>1</v>
      </c>
      <c r="I7173" s="31" t="n">
        <v>0</v>
      </c>
      <c r="J7173" s="31" t="n"/>
      <c r="K7173" s="31" t="n">
        <v>0</v>
      </c>
      <c r="L7173" s="32" t="n"/>
      <c r="M7173" s="31" t="n">
        <v>0</v>
      </c>
      <c r="N7173" s="31" t="n">
        <v>0</v>
      </c>
      <c r="O7173" s="31" t="n"/>
      <c r="P7173" s="31" t="n"/>
      <c r="Q7173" s="31" t="n">
        <v>0</v>
      </c>
      <c r="R7173" s="31" t="n"/>
      <c r="S7173" s="32" t="n"/>
      <c r="T7173" s="32" t="n"/>
      <c r="V7173" t="inlineStr">
        <is>
          <t>048xa</t>
        </is>
      </c>
      <c r="Z7173" t="inlineStr">
        <is>
          <t>Rickard Hugg ((N/A) C)</t>
        </is>
      </c>
    </row>
    <row r="7174">
      <c r="A7174" t="inlineStr">
        <is>
          <t>Rico Gredig</t>
        </is>
      </c>
      <c r="B7174" t="inlineStr">
        <is>
          <t>NYR</t>
        </is>
      </c>
      <c r="C7174" t="inlineStr">
        <is>
          <t>LW</t>
        </is>
      </c>
      <c r="D7174" t="inlineStr">
        <is>
          <t>F</t>
        </is>
      </c>
      <c r="E7174" t="n">
        <v>21</v>
      </c>
      <c r="F7174" t="inlineStr">
        <is>
          <t>FA</t>
        </is>
      </c>
      <c r="G7174" t="inlineStr">
        <is>
          <t>FA</t>
        </is>
      </c>
      <c r="H7174" s="30" t="n">
        <v>1</v>
      </c>
      <c r="I7174" s="31" t="n">
        <v>0</v>
      </c>
      <c r="J7174" s="31" t="n"/>
      <c r="K7174" s="31" t="n">
        <v>0</v>
      </c>
      <c r="L7174" s="32" t="n"/>
      <c r="M7174" s="31" t="n">
        <v>0</v>
      </c>
      <c r="N7174" s="31" t="n">
        <v>0</v>
      </c>
      <c r="O7174" s="31" t="n"/>
      <c r="P7174" s="31" t="n"/>
      <c r="Q7174" s="31" t="n">
        <v>0</v>
      </c>
      <c r="R7174" s="31" t="n"/>
      <c r="S7174" s="32" t="n"/>
      <c r="T7174" s="32" t="n"/>
      <c r="V7174" t="inlineStr">
        <is>
          <t>06mql</t>
        </is>
      </c>
      <c r="Y7174" t="inlineStr">
        <is>
          <t>ac1347e1-7f6a-4fe4-8a72-50f3cd522369</t>
        </is>
      </c>
      <c r="Z7174" t="inlineStr">
        <is>
          <t>Rico Gredig (NYR LW)</t>
        </is>
      </c>
    </row>
    <row r="7175">
      <c r="A7175" t="inlineStr">
        <is>
          <t>Rieger Lorenz</t>
        </is>
      </c>
      <c r="B7175" t="inlineStr">
        <is>
          <t>MIN</t>
        </is>
      </c>
      <c r="C7175" t="inlineStr">
        <is>
          <t>C</t>
        </is>
      </c>
      <c r="D7175" t="inlineStr">
        <is>
          <t>F</t>
        </is>
      </c>
      <c r="E7175" t="n">
        <v>22</v>
      </c>
      <c r="F7175" t="inlineStr">
        <is>
          <t>T</t>
        </is>
      </c>
      <c r="G7175" t="inlineStr">
        <is>
          <t>Aznfungus</t>
        </is>
      </c>
      <c r="H7175" s="30" t="n">
        <v>1013750</v>
      </c>
      <c r="I7175" s="31" t="n">
        <v>0</v>
      </c>
      <c r="J7175" s="31" t="n"/>
      <c r="K7175" s="31" t="n">
        <v>0</v>
      </c>
      <c r="L7175" s="32" t="n"/>
      <c r="M7175" s="31" t="n">
        <v>0</v>
      </c>
      <c r="N7175" s="31" t="n">
        <v>0</v>
      </c>
      <c r="O7175" s="31" t="n"/>
      <c r="P7175" s="31" t="n"/>
      <c r="Q7175" s="31" t="n">
        <v>0</v>
      </c>
      <c r="R7175" s="31" t="n"/>
      <c r="S7175" s="32" t="n"/>
      <c r="T7175" s="32" t="n"/>
      <c r="V7175" t="inlineStr">
        <is>
          <t>05ymr</t>
        </is>
      </c>
      <c r="W7175" t="n">
        <v>6740</v>
      </c>
      <c r="Y7175" t="inlineStr">
        <is>
          <t>b53ee890-bede-470b-b54c-0d2100b4f3ed</t>
        </is>
      </c>
      <c r="Z7175" t="inlineStr">
        <is>
          <t>Rieger Lorenz (MIN C)</t>
        </is>
      </c>
    </row>
    <row r="7176">
      <c r="A7176" t="inlineStr">
        <is>
          <t>Riese Gaber</t>
        </is>
      </c>
      <c r="B7176" t="inlineStr">
        <is>
          <t>(N/A)</t>
        </is>
      </c>
      <c r="C7176" t="inlineStr">
        <is>
          <t>RW</t>
        </is>
      </c>
      <c r="D7176" t="inlineStr">
        <is>
          <t>F</t>
        </is>
      </c>
      <c r="E7176" t="n">
        <v>26</v>
      </c>
      <c r="F7176" t="inlineStr">
        <is>
          <t>FA</t>
        </is>
      </c>
      <c r="G7176" t="inlineStr">
        <is>
          <t>FA</t>
        </is>
      </c>
      <c r="H7176" s="30" t="n">
        <v>1</v>
      </c>
      <c r="I7176" s="31" t="n">
        <v>0</v>
      </c>
      <c r="J7176" s="31" t="n"/>
      <c r="K7176" s="31" t="n">
        <v>0</v>
      </c>
      <c r="L7176" s="32" t="n"/>
      <c r="M7176" s="31" t="n">
        <v>0</v>
      </c>
      <c r="N7176" s="31" t="n">
        <v>0</v>
      </c>
      <c r="O7176" s="31" t="n"/>
      <c r="P7176" s="31" t="n"/>
      <c r="Q7176" s="31" t="n">
        <v>0</v>
      </c>
      <c r="R7176" s="31" t="n"/>
      <c r="S7176" s="32" t="n"/>
      <c r="T7176" s="32" t="n"/>
      <c r="V7176" t="inlineStr">
        <is>
          <t>05yg8</t>
        </is>
      </c>
      <c r="Y7176" t="inlineStr">
        <is>
          <t>f8482e59-6e67-4911-aafb-9ca910f0e953</t>
        </is>
      </c>
      <c r="Z7176" t="inlineStr">
        <is>
          <t>Riese Gaber ((N/A) RW)</t>
        </is>
      </c>
    </row>
    <row r="7177">
      <c r="A7177" t="inlineStr">
        <is>
          <t>Rihards Bukarts</t>
        </is>
      </c>
      <c r="B7177" t="inlineStr">
        <is>
          <t>(N/A)</t>
        </is>
      </c>
      <c r="C7177" t="inlineStr">
        <is>
          <t>RW</t>
        </is>
      </c>
      <c r="D7177" t="inlineStr">
        <is>
          <t>F</t>
        </is>
      </c>
      <c r="E7177" t="n">
        <v>30</v>
      </c>
      <c r="F7177" t="inlineStr">
        <is>
          <t>FA</t>
        </is>
      </c>
      <c r="G7177" t="inlineStr">
        <is>
          <t>FA</t>
        </is>
      </c>
      <c r="H7177" s="30" t="n">
        <v>1</v>
      </c>
      <c r="I7177" s="31" t="n">
        <v>0</v>
      </c>
      <c r="J7177" s="31" t="n"/>
      <c r="K7177" s="31" t="n">
        <v>0</v>
      </c>
      <c r="L7177" s="32" t="n"/>
      <c r="M7177" s="31" t="n">
        <v>0</v>
      </c>
      <c r="N7177" s="31" t="n">
        <v>0</v>
      </c>
      <c r="O7177" s="31" t="n"/>
      <c r="P7177" s="31" t="n"/>
      <c r="Q7177" s="31" t="n">
        <v>0</v>
      </c>
      <c r="R7177" s="31" t="n"/>
      <c r="S7177" s="32" t="n"/>
      <c r="T7177" s="32" t="n"/>
      <c r="V7177" t="inlineStr">
        <is>
          <t>03dmp</t>
        </is>
      </c>
      <c r="X7177" t="n">
        <v>7381</v>
      </c>
      <c r="Z7177" t="inlineStr">
        <is>
          <t>Rihards Bukarts ((N/A) RW)</t>
        </is>
      </c>
    </row>
    <row r="7178">
      <c r="A7178" t="inlineStr">
        <is>
          <t>Rihards Griva</t>
        </is>
      </c>
      <c r="B7178" t="inlineStr">
        <is>
          <t>(N/A)</t>
        </is>
      </c>
      <c r="C7178" t="inlineStr">
        <is>
          <t>RW</t>
        </is>
      </c>
      <c r="D7178" t="inlineStr">
        <is>
          <t>F</t>
        </is>
      </c>
      <c r="E7178" t="n">
        <v>19</v>
      </c>
      <c r="F7178" t="inlineStr">
        <is>
          <t>FA</t>
        </is>
      </c>
      <c r="G7178" t="inlineStr">
        <is>
          <t>FA</t>
        </is>
      </c>
      <c r="H7178" s="30" t="n">
        <v>1</v>
      </c>
      <c r="I7178" s="31" t="n">
        <v>0</v>
      </c>
      <c r="J7178" s="31" t="n"/>
      <c r="K7178" s="31" t="n">
        <v>0</v>
      </c>
      <c r="L7178" s="32" t="n"/>
      <c r="M7178" s="31" t="n">
        <v>0</v>
      </c>
      <c r="N7178" s="31" t="n">
        <v>0</v>
      </c>
      <c r="O7178" s="31" t="n"/>
      <c r="P7178" s="31" t="n"/>
      <c r="Q7178" s="31" t="n">
        <v>0</v>
      </c>
      <c r="R7178" s="31" t="n"/>
      <c r="S7178" s="32" t="n"/>
      <c r="T7178" s="32" t="n"/>
      <c r="V7178" t="inlineStr">
        <is>
          <t>06uk8</t>
        </is>
      </c>
      <c r="Z7178" t="inlineStr">
        <is>
          <t>Rihards Griva ((N/A) RW)</t>
        </is>
      </c>
    </row>
    <row r="7179">
      <c r="A7179" t="inlineStr">
        <is>
          <t>Riku Helenius</t>
        </is>
      </c>
      <c r="B7179" t="inlineStr">
        <is>
          <t>TBL</t>
        </is>
      </c>
      <c r="C7179" t="inlineStr">
        <is>
          <t>G</t>
        </is>
      </c>
      <c r="D7179" t="inlineStr">
        <is>
          <t>G</t>
        </is>
      </c>
      <c r="E7179" t="n">
        <v>38</v>
      </c>
      <c r="F7179" t="inlineStr">
        <is>
          <t>FA</t>
        </is>
      </c>
      <c r="G7179" t="inlineStr">
        <is>
          <t>FA</t>
        </is>
      </c>
      <c r="H7179" s="30" t="n">
        <v>1</v>
      </c>
      <c r="I7179" s="31" t="n">
        <v>0</v>
      </c>
      <c r="J7179" s="31" t="n"/>
      <c r="K7179" s="31" t="n">
        <v>0</v>
      </c>
      <c r="L7179" s="32" t="n"/>
      <c r="M7179" s="31" t="n">
        <v>0</v>
      </c>
      <c r="N7179" s="31" t="n">
        <v>0</v>
      </c>
      <c r="O7179" s="31" t="n"/>
      <c r="P7179" s="31" t="n"/>
      <c r="Q7179" s="31" t="n">
        <v>0</v>
      </c>
      <c r="R7179" s="31" t="n"/>
      <c r="S7179" s="32" t="n"/>
      <c r="T7179" s="32" t="n"/>
      <c r="V7179" t="inlineStr">
        <is>
          <t>004jv</t>
        </is>
      </c>
      <c r="W7179" t="n">
        <v>2575</v>
      </c>
      <c r="X7179" t="n">
        <v>3996</v>
      </c>
      <c r="Z7179" t="inlineStr">
        <is>
          <t>Riku Helenius (TBL G)</t>
        </is>
      </c>
    </row>
    <row r="7180">
      <c r="A7180" t="inlineStr">
        <is>
          <t>Riku Tohila</t>
        </is>
      </c>
      <c r="B7180" t="inlineStr">
        <is>
          <t>CHI</t>
        </is>
      </c>
      <c r="C7180" t="inlineStr">
        <is>
          <t>C</t>
        </is>
      </c>
      <c r="D7180" t="inlineStr">
        <is>
          <t>F</t>
        </is>
      </c>
      <c r="E7180" t="n">
        <v>22</v>
      </c>
      <c r="F7180" t="inlineStr">
        <is>
          <t>FA</t>
        </is>
      </c>
      <c r="G7180" t="inlineStr">
        <is>
          <t>FA</t>
        </is>
      </c>
      <c r="H7180" s="30" t="n">
        <v>1</v>
      </c>
      <c r="I7180" s="31" t="n">
        <v>0</v>
      </c>
      <c r="J7180" s="31" t="n"/>
      <c r="K7180" s="31" t="n">
        <v>0</v>
      </c>
      <c r="L7180" s="32" t="n"/>
      <c r="M7180" s="31" t="n">
        <v>0</v>
      </c>
      <c r="N7180" s="31" t="n">
        <v>0</v>
      </c>
      <c r="O7180" s="31" t="n"/>
      <c r="P7180" s="31" t="n"/>
      <c r="Q7180" s="31" t="n">
        <v>0</v>
      </c>
      <c r="R7180" s="31" t="n"/>
      <c r="S7180" s="32" t="n"/>
      <c r="T7180" s="32" t="n"/>
      <c r="V7180" t="inlineStr">
        <is>
          <t>062q1</t>
        </is>
      </c>
      <c r="Z7180" t="inlineStr">
        <is>
          <t>Riku Tohila (CHI C)</t>
        </is>
      </c>
    </row>
    <row r="7181">
      <c r="A7181" t="inlineStr">
        <is>
          <t>Rilen Kovacevic</t>
        </is>
      </c>
      <c r="B7181" t="inlineStr">
        <is>
          <t>COL</t>
        </is>
      </c>
      <c r="C7181" t="inlineStr">
        <is>
          <t>RW</t>
        </is>
      </c>
      <c r="D7181" t="inlineStr">
        <is>
          <t>F</t>
        </is>
      </c>
      <c r="E7181" t="n">
        <v>22</v>
      </c>
      <c r="F7181" t="inlineStr">
        <is>
          <t>FA</t>
        </is>
      </c>
      <c r="G7181" t="inlineStr">
        <is>
          <t>FA</t>
        </is>
      </c>
      <c r="H7181" s="30" t="n">
        <v>1</v>
      </c>
      <c r="I7181" s="31" t="n">
        <v>0</v>
      </c>
      <c r="J7181" s="31" t="n"/>
      <c r="K7181" s="31" t="n">
        <v>0</v>
      </c>
      <c r="L7181" s="32" t="n"/>
      <c r="M7181" s="31" t="n">
        <v>0</v>
      </c>
      <c r="N7181" s="31" t="n">
        <v>0</v>
      </c>
      <c r="O7181" s="31" t="n"/>
      <c r="P7181" s="31" t="n"/>
      <c r="Q7181" s="31" t="n">
        <v>0</v>
      </c>
      <c r="R7181" s="31" t="n"/>
      <c r="S7181" s="32" t="n"/>
      <c r="T7181" s="32" t="n"/>
      <c r="V7181" t="inlineStr">
        <is>
          <t>06pu7</t>
        </is>
      </c>
      <c r="Y7181" t="inlineStr">
        <is>
          <t>590625eb-9ac2-47b2-b44d-34a8ec051b29</t>
        </is>
      </c>
      <c r="Z7181" t="inlineStr">
        <is>
          <t>Rilen Kovacevic (COL RW)</t>
        </is>
      </c>
    </row>
    <row r="7182">
      <c r="A7182" t="inlineStr">
        <is>
          <t>Riley Armstrong</t>
        </is>
      </c>
      <c r="B7182" t="inlineStr">
        <is>
          <t>(N/A)</t>
        </is>
      </c>
      <c r="C7182" t="inlineStr">
        <is>
          <t>RW</t>
        </is>
      </c>
      <c r="D7182" t="inlineStr">
        <is>
          <t>F</t>
        </is>
      </c>
      <c r="E7182" t="n">
        <v>41</v>
      </c>
      <c r="F7182" t="inlineStr">
        <is>
          <t>FA</t>
        </is>
      </c>
      <c r="G7182" t="inlineStr">
        <is>
          <t>FA</t>
        </is>
      </c>
      <c r="H7182" s="30" t="n">
        <v>1</v>
      </c>
      <c r="I7182" s="31" t="n">
        <v>0</v>
      </c>
      <c r="J7182" s="31" t="n"/>
      <c r="K7182" s="31" t="n">
        <v>0</v>
      </c>
      <c r="L7182" s="32" t="n"/>
      <c r="M7182" s="31" t="n">
        <v>0</v>
      </c>
      <c r="N7182" s="31" t="n">
        <v>0</v>
      </c>
      <c r="O7182" s="31" t="n"/>
      <c r="P7182" s="31" t="n"/>
      <c r="Q7182" s="31" t="n">
        <v>0</v>
      </c>
      <c r="R7182" s="31" t="n"/>
      <c r="S7182" s="32" t="n"/>
      <c r="T7182" s="32" t="n"/>
      <c r="V7182" t="inlineStr">
        <is>
          <t>00462</t>
        </is>
      </c>
      <c r="W7182" t="n">
        <v>3126</v>
      </c>
      <c r="X7182" t="n">
        <v>3682</v>
      </c>
      <c r="Z7182" t="inlineStr">
        <is>
          <t>Riley Armstrong ((N/A) RW)</t>
        </is>
      </c>
    </row>
    <row r="7183">
      <c r="A7183" t="inlineStr">
        <is>
          <t>Riley Barber</t>
        </is>
      </c>
      <c r="B7183" t="inlineStr">
        <is>
          <t>(N/A)</t>
        </is>
      </c>
      <c r="C7183" t="inlineStr">
        <is>
          <t>RW</t>
        </is>
      </c>
      <c r="D7183" t="inlineStr">
        <is>
          <t>F</t>
        </is>
      </c>
      <c r="E7183" t="n">
        <v>32</v>
      </c>
      <c r="F7183" t="inlineStr">
        <is>
          <t>FA</t>
        </is>
      </c>
      <c r="G7183" t="inlineStr">
        <is>
          <t>FA</t>
        </is>
      </c>
      <c r="H7183" s="30" t="n">
        <v>1</v>
      </c>
      <c r="I7183" s="31" t="n">
        <v>0</v>
      </c>
      <c r="J7183" s="31" t="n"/>
      <c r="K7183" s="31" t="n">
        <v>0</v>
      </c>
      <c r="L7183" s="32" t="n"/>
      <c r="M7183" s="31" t="n">
        <v>0</v>
      </c>
      <c r="N7183" s="31" t="n">
        <v>0</v>
      </c>
      <c r="O7183" s="31" t="n"/>
      <c r="P7183" s="31" t="n"/>
      <c r="Q7183" s="31" t="n">
        <v>0</v>
      </c>
      <c r="R7183" s="31" t="n"/>
      <c r="S7183" s="32" t="n"/>
      <c r="T7183" s="32" t="n"/>
      <c r="V7183" t="inlineStr">
        <is>
          <t>02oav</t>
        </is>
      </c>
      <c r="W7183" t="n">
        <v>4291</v>
      </c>
      <c r="X7183" t="n">
        <v>5857</v>
      </c>
      <c r="Y7183" t="inlineStr">
        <is>
          <t>ca48bdcd-94b5-450f-8376-55185f2dd10d</t>
        </is>
      </c>
      <c r="Z7183" t="inlineStr">
        <is>
          <t>Riley Barber ((N/A) RW)</t>
        </is>
      </c>
    </row>
    <row r="7184">
      <c r="A7184" t="inlineStr">
        <is>
          <t>Riley Bezeau</t>
        </is>
      </c>
      <c r="B7184" t="inlineStr">
        <is>
          <t>CBJ</t>
        </is>
      </c>
      <c r="C7184" t="inlineStr">
        <is>
          <t>RW</t>
        </is>
      </c>
      <c r="D7184" t="inlineStr">
        <is>
          <t>F</t>
        </is>
      </c>
      <c r="E7184" t="n">
        <v>24</v>
      </c>
      <c r="F7184" t="inlineStr">
        <is>
          <t>FA</t>
        </is>
      </c>
      <c r="G7184" t="inlineStr">
        <is>
          <t>FA</t>
        </is>
      </c>
      <c r="H7184" s="30" t="n">
        <v>940000</v>
      </c>
      <c r="I7184" s="31" t="n">
        <v>0</v>
      </c>
      <c r="J7184" s="31" t="n"/>
      <c r="K7184" s="31" t="n">
        <v>0</v>
      </c>
      <c r="L7184" s="32" t="n"/>
      <c r="M7184" s="31" t="n">
        <v>0</v>
      </c>
      <c r="N7184" s="31" t="n">
        <v>0</v>
      </c>
      <c r="O7184" s="31" t="n"/>
      <c r="P7184" s="31" t="n"/>
      <c r="Q7184" s="31" t="n">
        <v>0</v>
      </c>
      <c r="R7184" s="31" t="n"/>
      <c r="S7184" s="32" t="n"/>
      <c r="T7184" s="32" t="n"/>
      <c r="V7184" t="inlineStr">
        <is>
          <t>06h1n</t>
        </is>
      </c>
      <c r="W7184" t="n">
        <v>7795</v>
      </c>
      <c r="Y7184" t="inlineStr">
        <is>
          <t>dcc4832a-5304-49f6-a8dc-c9347b196f9a</t>
        </is>
      </c>
      <c r="Z7184" t="inlineStr">
        <is>
          <t>Riley Bezeau (CBJ RW)</t>
        </is>
      </c>
    </row>
    <row r="7185">
      <c r="A7185" t="inlineStr">
        <is>
          <t>Riley Boychuk</t>
        </is>
      </c>
      <c r="B7185" t="inlineStr">
        <is>
          <t>(N/A)</t>
        </is>
      </c>
      <c r="C7185" t="inlineStr">
        <is>
          <t>LW</t>
        </is>
      </c>
      <c r="D7185" t="inlineStr">
        <is>
          <t>F</t>
        </is>
      </c>
      <c r="E7185" t="n">
        <v>35</v>
      </c>
      <c r="F7185" t="inlineStr">
        <is>
          <t>FA</t>
        </is>
      </c>
      <c r="G7185" t="inlineStr">
        <is>
          <t>FA</t>
        </is>
      </c>
      <c r="H7185" s="30" t="n">
        <v>1</v>
      </c>
      <c r="I7185" s="31" t="n">
        <v>0</v>
      </c>
      <c r="J7185" s="31" t="n"/>
      <c r="K7185" s="31" t="n">
        <v>0</v>
      </c>
      <c r="L7185" s="32" t="n"/>
      <c r="M7185" s="31" t="n">
        <v>0</v>
      </c>
      <c r="N7185" s="31" t="n">
        <v>0</v>
      </c>
      <c r="O7185" s="31" t="n"/>
      <c r="P7185" s="31" t="n"/>
      <c r="Q7185" s="31" t="n">
        <v>0</v>
      </c>
      <c r="R7185" s="31" t="n"/>
      <c r="S7185" s="32" t="n"/>
      <c r="T7185" s="32" t="n"/>
      <c r="V7185" t="inlineStr">
        <is>
          <t>01zsg</t>
        </is>
      </c>
      <c r="W7185" t="n">
        <v>4244</v>
      </c>
      <c r="X7185" t="n">
        <v>5182</v>
      </c>
      <c r="Z7185" t="inlineStr">
        <is>
          <t>Riley Boychuk ((N/A) LW)</t>
        </is>
      </c>
    </row>
    <row r="7186">
      <c r="A7186" t="inlineStr">
        <is>
          <t>Riley Boychuk</t>
        </is>
      </c>
      <c r="B7186" t="inlineStr">
        <is>
          <t>(N/A)</t>
        </is>
      </c>
      <c r="C7186" t="inlineStr">
        <is>
          <t>RW</t>
        </is>
      </c>
      <c r="D7186" t="inlineStr">
        <is>
          <t>F</t>
        </is>
      </c>
      <c r="E7186" t="n">
        <v>18</v>
      </c>
      <c r="F7186" t="inlineStr">
        <is>
          <t>FA</t>
        </is>
      </c>
      <c r="G7186" t="inlineStr">
        <is>
          <t>FA</t>
        </is>
      </c>
      <c r="H7186" s="30" t="n">
        <v>1</v>
      </c>
      <c r="I7186" s="31" t="n">
        <v>0</v>
      </c>
      <c r="J7186" s="31" t="n"/>
      <c r="K7186" s="31" t="n">
        <v>0</v>
      </c>
      <c r="L7186" s="32" t="n"/>
      <c r="M7186" s="31" t="n">
        <v>0</v>
      </c>
      <c r="N7186" s="31" t="n">
        <v>0</v>
      </c>
      <c r="O7186" s="31" t="n"/>
      <c r="P7186" s="31" t="n"/>
      <c r="Q7186" s="31" t="n">
        <v>0</v>
      </c>
      <c r="R7186" s="31" t="n"/>
      <c r="S7186" s="32" t="n"/>
      <c r="T7186" s="32" t="n"/>
      <c r="V7186" t="inlineStr">
        <is>
          <t>0760h</t>
        </is>
      </c>
      <c r="Z7186" t="inlineStr">
        <is>
          <t>Riley Boychuk ((N/A) RW)</t>
        </is>
      </c>
    </row>
    <row r="7187">
      <c r="A7187" t="inlineStr">
        <is>
          <t>Riley Brace</t>
        </is>
      </c>
      <c r="B7187" t="inlineStr">
        <is>
          <t>(N/A)</t>
        </is>
      </c>
      <c r="C7187" t="inlineStr">
        <is>
          <t>RW</t>
        </is>
      </c>
      <c r="D7187" t="inlineStr">
        <is>
          <t>F</t>
        </is>
      </c>
      <c r="E7187" t="n">
        <v>34</v>
      </c>
      <c r="F7187" t="inlineStr">
        <is>
          <t>FA</t>
        </is>
      </c>
      <c r="G7187" t="inlineStr">
        <is>
          <t>FA</t>
        </is>
      </c>
      <c r="H7187" s="30" t="n">
        <v>1</v>
      </c>
      <c r="I7187" s="31" t="n">
        <v>0</v>
      </c>
      <c r="J7187" s="31" t="n"/>
      <c r="K7187" s="31" t="n">
        <v>0</v>
      </c>
      <c r="L7187" s="32" t="n"/>
      <c r="M7187" s="31" t="n">
        <v>0</v>
      </c>
      <c r="N7187" s="31" t="n">
        <v>0</v>
      </c>
      <c r="O7187" s="31" t="n"/>
      <c r="P7187" s="31" t="n"/>
      <c r="Q7187" s="31" t="n">
        <v>0</v>
      </c>
      <c r="R7187" s="31" t="n"/>
      <c r="S7187" s="32" t="n"/>
      <c r="T7187" s="32" t="n"/>
      <c r="V7187" t="inlineStr">
        <is>
          <t>038oi</t>
        </is>
      </c>
      <c r="X7187" t="n">
        <v>6300</v>
      </c>
      <c r="Z7187" t="inlineStr">
        <is>
          <t>Riley Brace ((N/A) RW)</t>
        </is>
      </c>
    </row>
    <row r="7188">
      <c r="A7188" t="inlineStr">
        <is>
          <t>Riley Bruce</t>
        </is>
      </c>
      <c r="B7188" t="inlineStr">
        <is>
          <t>CGY</t>
        </is>
      </c>
      <c r="C7188" t="inlineStr">
        <is>
          <t>D</t>
        </is>
      </c>
      <c r="D7188" t="inlineStr">
        <is>
          <t>D</t>
        </is>
      </c>
      <c r="E7188" t="n">
        <v>29</v>
      </c>
      <c r="F7188" t="inlineStr">
        <is>
          <t>FA</t>
        </is>
      </c>
      <c r="G7188" t="inlineStr">
        <is>
          <t>FA</t>
        </is>
      </c>
      <c r="H7188" s="30" t="n">
        <v>1</v>
      </c>
      <c r="I7188" s="31" t="n">
        <v>0</v>
      </c>
      <c r="J7188" s="31" t="n"/>
      <c r="K7188" s="31" t="n">
        <v>0</v>
      </c>
      <c r="L7188" s="32" t="n"/>
      <c r="M7188" s="31" t="n">
        <v>0</v>
      </c>
      <c r="N7188" s="31" t="n">
        <v>0</v>
      </c>
      <c r="O7188" s="31" t="n"/>
      <c r="P7188" s="31" t="n"/>
      <c r="Q7188" s="31" t="n">
        <v>0</v>
      </c>
      <c r="R7188" s="31" t="n"/>
      <c r="S7188" s="32" t="n"/>
      <c r="T7188" s="32" t="n"/>
      <c r="V7188" t="inlineStr">
        <is>
          <t>03rjs</t>
        </is>
      </c>
      <c r="X7188" t="n">
        <v>6938</v>
      </c>
      <c r="Z7188" t="inlineStr">
        <is>
          <t>Riley Bruce (CGY D)</t>
        </is>
      </c>
    </row>
    <row r="7189">
      <c r="A7189" t="inlineStr">
        <is>
          <t>Riley Damiani</t>
        </is>
      </c>
      <c r="B7189" t="inlineStr">
        <is>
          <t>(N/A)</t>
        </is>
      </c>
      <c r="C7189" t="inlineStr">
        <is>
          <t>C</t>
        </is>
      </c>
      <c r="D7189" t="inlineStr">
        <is>
          <t>F</t>
        </is>
      </c>
      <c r="E7189" t="n">
        <v>26</v>
      </c>
      <c r="F7189" t="inlineStr">
        <is>
          <t>FA</t>
        </is>
      </c>
      <c r="G7189" t="inlineStr">
        <is>
          <t>FA</t>
        </is>
      </c>
      <c r="H7189" s="30" t="n">
        <v>1</v>
      </c>
      <c r="I7189" s="31" t="n">
        <v>0</v>
      </c>
      <c r="J7189" s="31" t="n"/>
      <c r="K7189" s="31" t="n">
        <v>0</v>
      </c>
      <c r="L7189" s="32" t="n"/>
      <c r="M7189" s="31" t="n">
        <v>0</v>
      </c>
      <c r="N7189" s="31" t="n">
        <v>0</v>
      </c>
      <c r="O7189" s="31" t="n"/>
      <c r="P7189" s="31" t="n"/>
      <c r="Q7189" s="31" t="n">
        <v>0</v>
      </c>
      <c r="R7189" s="31" t="n"/>
      <c r="S7189" s="32" t="n"/>
      <c r="T7189" s="32" t="n"/>
      <c r="V7189" t="inlineStr">
        <is>
          <t>04r02</t>
        </is>
      </c>
      <c r="W7189" t="n">
        <v>5951</v>
      </c>
      <c r="X7189" t="n">
        <v>8034</v>
      </c>
      <c r="Y7189" t="inlineStr">
        <is>
          <t>80df74f4-6eea-4f16-923e-e49a7707dea4</t>
        </is>
      </c>
      <c r="Z7189" t="inlineStr">
        <is>
          <t>Riley Damiani ((N/A) C)</t>
        </is>
      </c>
    </row>
    <row r="7190">
      <c r="A7190" t="inlineStr">
        <is>
          <t>Riley Duran</t>
        </is>
      </c>
      <c r="B7190" t="inlineStr">
        <is>
          <t>BOS</t>
        </is>
      </c>
      <c r="C7190" t="inlineStr">
        <is>
          <t>C</t>
        </is>
      </c>
      <c r="D7190" t="inlineStr">
        <is>
          <t>F</t>
        </is>
      </c>
      <c r="E7190" t="n">
        <v>24</v>
      </c>
      <c r="F7190" t="inlineStr">
        <is>
          <t>FA</t>
        </is>
      </c>
      <c r="G7190" t="inlineStr">
        <is>
          <t>FA</t>
        </is>
      </c>
      <c r="H7190" s="30" t="n">
        <v>867500</v>
      </c>
      <c r="I7190" s="31" t="n">
        <v>0</v>
      </c>
      <c r="J7190" s="31" t="n"/>
      <c r="K7190" s="31" t="n">
        <v>0</v>
      </c>
      <c r="L7190" s="32" t="n"/>
      <c r="M7190" s="31" t="n">
        <v>0</v>
      </c>
      <c r="N7190" s="31" t="n">
        <v>0</v>
      </c>
      <c r="O7190" s="31" t="n"/>
      <c r="P7190" s="31" t="n"/>
      <c r="Q7190" s="31" t="n">
        <v>0</v>
      </c>
      <c r="R7190" s="31" t="n"/>
      <c r="S7190" s="32" t="n"/>
      <c r="T7190" s="32" t="n"/>
      <c r="V7190" t="inlineStr">
        <is>
          <t>05oy6</t>
        </is>
      </c>
      <c r="W7190" t="n">
        <v>7095</v>
      </c>
      <c r="Y7190" t="inlineStr">
        <is>
          <t>0e6854d2-3a68-4a97-bd35-e35f35d0d446</t>
        </is>
      </c>
      <c r="Z7190" t="inlineStr">
        <is>
          <t>Riley Duran (BOS C)</t>
        </is>
      </c>
    </row>
    <row r="7191">
      <c r="A7191" t="inlineStr">
        <is>
          <t>Riley Emmerson</t>
        </is>
      </c>
      <c r="B7191" t="inlineStr">
        <is>
          <t>EDM</t>
        </is>
      </c>
      <c r="C7191" t="inlineStr">
        <is>
          <t>D</t>
        </is>
      </c>
      <c r="D7191" t="inlineStr">
        <is>
          <t>D</t>
        </is>
      </c>
      <c r="E7191" t="n">
        <v>40</v>
      </c>
      <c r="F7191" t="inlineStr">
        <is>
          <t>FA</t>
        </is>
      </c>
      <c r="G7191" t="inlineStr">
        <is>
          <t>FA</t>
        </is>
      </c>
      <c r="H7191" s="30" t="n">
        <v>1</v>
      </c>
      <c r="I7191" s="31" t="n">
        <v>0</v>
      </c>
      <c r="J7191" s="31" t="n"/>
      <c r="K7191" s="31" t="n">
        <v>0</v>
      </c>
      <c r="L7191" s="32" t="n"/>
      <c r="M7191" s="31" t="n">
        <v>0</v>
      </c>
      <c r="N7191" s="31" t="n">
        <v>0</v>
      </c>
      <c r="O7191" s="31" t="n"/>
      <c r="P7191" s="31" t="n"/>
      <c r="Q7191" s="31" t="n">
        <v>0</v>
      </c>
      <c r="R7191" s="31" t="n"/>
      <c r="S7191" s="32" t="n"/>
      <c r="T7191" s="32" t="n"/>
      <c r="V7191" t="inlineStr">
        <is>
          <t>004pd</t>
        </is>
      </c>
      <c r="W7191" t="n">
        <v>2662</v>
      </c>
      <c r="X7191" t="n">
        <v>3962</v>
      </c>
      <c r="Z7191" t="inlineStr">
        <is>
          <t>Riley Emmerson (EDM D)</t>
        </is>
      </c>
    </row>
    <row r="7192">
      <c r="A7192" t="inlineStr">
        <is>
          <t>Riley Fiddler-Schultz</t>
        </is>
      </c>
      <c r="B7192" t="inlineStr">
        <is>
          <t>BUF</t>
        </is>
      </c>
      <c r="C7192" t="inlineStr">
        <is>
          <t>LW</t>
        </is>
      </c>
      <c r="D7192" t="inlineStr">
        <is>
          <t>F</t>
        </is>
      </c>
      <c r="E7192" t="n">
        <v>24</v>
      </c>
      <c r="F7192" t="inlineStr">
        <is>
          <t>FA</t>
        </is>
      </c>
      <c r="G7192" t="inlineStr">
        <is>
          <t>FA</t>
        </is>
      </c>
      <c r="H7192" s="30" t="n">
        <v>865000</v>
      </c>
      <c r="I7192" s="31" t="n">
        <v>0</v>
      </c>
      <c r="J7192" s="31" t="n"/>
      <c r="K7192" s="31" t="n">
        <v>0</v>
      </c>
      <c r="L7192" s="32" t="n"/>
      <c r="M7192" s="31" t="n">
        <v>0</v>
      </c>
      <c r="N7192" s="31" t="n">
        <v>0</v>
      </c>
      <c r="O7192" s="31" t="n"/>
      <c r="P7192" s="31" t="n"/>
      <c r="Q7192" s="31" t="n">
        <v>0</v>
      </c>
      <c r="R7192" s="31" t="n"/>
      <c r="S7192" s="32" t="n"/>
      <c r="T7192" s="32" t="n"/>
      <c r="V7192" t="inlineStr">
        <is>
          <t>065jl</t>
        </is>
      </c>
      <c r="W7192" t="n">
        <v>7505</v>
      </c>
      <c r="Y7192" t="inlineStr">
        <is>
          <t>507512f7-5ec2-478f-8028-938e9577c2ad</t>
        </is>
      </c>
      <c r="Z7192" t="inlineStr">
        <is>
          <t>Riley Fiddler-Schultz (BUF LW)</t>
        </is>
      </c>
    </row>
    <row r="7193">
      <c r="A7193" t="inlineStr">
        <is>
          <t>Riley Gill</t>
        </is>
      </c>
      <c r="B7193" t="inlineStr">
        <is>
          <t>WSH</t>
        </is>
      </c>
      <c r="C7193" t="inlineStr">
        <is>
          <t>G</t>
        </is>
      </c>
      <c r="D7193" t="inlineStr">
        <is>
          <t>G</t>
        </is>
      </c>
      <c r="E7193" t="n">
        <v>41</v>
      </c>
      <c r="F7193" t="inlineStr">
        <is>
          <t>FA</t>
        </is>
      </c>
      <c r="G7193" t="inlineStr">
        <is>
          <t>FA</t>
        </is>
      </c>
      <c r="H7193" s="30" t="n">
        <v>1</v>
      </c>
      <c r="I7193" s="31" t="n">
        <v>0</v>
      </c>
      <c r="J7193" s="31" t="n"/>
      <c r="K7193" s="31" t="n">
        <v>0</v>
      </c>
      <c r="L7193" s="32" t="n"/>
      <c r="M7193" s="31" t="n">
        <v>0</v>
      </c>
      <c r="N7193" s="31" t="n">
        <v>0</v>
      </c>
      <c r="O7193" s="31" t="n"/>
      <c r="P7193" s="31" t="n"/>
      <c r="Q7193" s="31" t="n">
        <v>0</v>
      </c>
      <c r="R7193" s="31" t="n"/>
      <c r="S7193" s="32" t="n"/>
      <c r="T7193" s="32" t="n"/>
      <c r="V7193" t="inlineStr">
        <is>
          <t>038ka</t>
        </is>
      </c>
      <c r="X7193" t="n">
        <v>6235</v>
      </c>
      <c r="Z7193" t="inlineStr">
        <is>
          <t>Riley Gill (WSH G)</t>
        </is>
      </c>
    </row>
    <row r="7194">
      <c r="A7194" t="inlineStr">
        <is>
          <t>Riley Heidt</t>
        </is>
      </c>
      <c r="B7194" t="inlineStr">
        <is>
          <t>MIN</t>
        </is>
      </c>
      <c r="C7194" t="inlineStr">
        <is>
          <t>C</t>
        </is>
      </c>
      <c r="D7194" t="inlineStr">
        <is>
          <t>F</t>
        </is>
      </c>
      <c r="E7194" t="n">
        <v>21</v>
      </c>
      <c r="F7194" t="inlineStr">
        <is>
          <t>T</t>
        </is>
      </c>
      <c r="G7194" t="inlineStr">
        <is>
          <t>Le Duke of Dangles</t>
        </is>
      </c>
      <c r="H7194" s="30" t="n">
        <v>918333</v>
      </c>
      <c r="I7194" s="31" t="n">
        <v>0</v>
      </c>
      <c r="J7194" s="31" t="n"/>
      <c r="K7194" s="31" t="n">
        <v>0</v>
      </c>
      <c r="L7194" s="32" t="n"/>
      <c r="M7194" s="31" t="n">
        <v>0</v>
      </c>
      <c r="N7194" s="31" t="n">
        <v>0</v>
      </c>
      <c r="O7194" s="31" t="n"/>
      <c r="P7194" s="31" t="n"/>
      <c r="Q7194" s="31" t="n">
        <v>0</v>
      </c>
      <c r="R7194" s="31" t="n"/>
      <c r="S7194" s="32" t="n"/>
      <c r="T7194" s="32" t="n"/>
      <c r="V7194" t="inlineStr">
        <is>
          <t>05ram</t>
        </is>
      </c>
      <c r="W7194" t="n">
        <v>6973</v>
      </c>
      <c r="Y7194" t="inlineStr">
        <is>
          <t>56bedc75-5119-46c1-86dc-127f7436f923</t>
        </is>
      </c>
      <c r="Z7194" t="inlineStr">
        <is>
          <t>Riley Heidt (MIN C)</t>
        </is>
      </c>
    </row>
    <row r="7195">
      <c r="A7195" t="inlineStr">
        <is>
          <t>Riley Holzapfel</t>
        </is>
      </c>
      <c r="B7195" t="inlineStr">
        <is>
          <t>(N/A)</t>
        </is>
      </c>
      <c r="C7195" t="inlineStr">
        <is>
          <t>C</t>
        </is>
      </c>
      <c r="D7195" t="inlineStr">
        <is>
          <t>F</t>
        </is>
      </c>
      <c r="E7195" t="n">
        <v>38</v>
      </c>
      <c r="F7195" t="inlineStr">
        <is>
          <t>FA</t>
        </is>
      </c>
      <c r="G7195" t="inlineStr">
        <is>
          <t>FA</t>
        </is>
      </c>
      <c r="H7195" s="30" t="n">
        <v>1</v>
      </c>
      <c r="I7195" s="31" t="n">
        <v>0</v>
      </c>
      <c r="J7195" s="31" t="n"/>
      <c r="K7195" s="31" t="n">
        <v>0</v>
      </c>
      <c r="L7195" s="32" t="n"/>
      <c r="M7195" s="31" t="n">
        <v>0</v>
      </c>
      <c r="N7195" s="31" t="n">
        <v>0</v>
      </c>
      <c r="O7195" s="31" t="n"/>
      <c r="P7195" s="31" t="n"/>
      <c r="Q7195" s="31" t="n">
        <v>0</v>
      </c>
      <c r="R7195" s="31" t="n"/>
      <c r="S7195" s="32" t="n"/>
      <c r="T7195" s="32" t="n"/>
      <c r="V7195" t="inlineStr">
        <is>
          <t>003en</t>
        </is>
      </c>
      <c r="W7195" t="n">
        <v>2596</v>
      </c>
      <c r="X7195" t="n">
        <v>4314</v>
      </c>
      <c r="Z7195" t="inlineStr">
        <is>
          <t>Riley Holzapfel ((N/A) C)</t>
        </is>
      </c>
    </row>
    <row r="7196">
      <c r="A7196" t="inlineStr">
        <is>
          <t>Riley Hughes</t>
        </is>
      </c>
      <c r="B7196" t="inlineStr">
        <is>
          <t>FLA</t>
        </is>
      </c>
      <c r="C7196" t="inlineStr">
        <is>
          <t>RW</t>
        </is>
      </c>
      <c r="D7196" t="inlineStr">
        <is>
          <t>F</t>
        </is>
      </c>
      <c r="E7196" t="n">
        <v>26</v>
      </c>
      <c r="F7196" t="inlineStr">
        <is>
          <t>FA</t>
        </is>
      </c>
      <c r="G7196" t="inlineStr">
        <is>
          <t>FA</t>
        </is>
      </c>
      <c r="H7196" s="30" t="n">
        <v>1</v>
      </c>
      <c r="I7196" s="31" t="n">
        <v>0</v>
      </c>
      <c r="J7196" s="31" t="n"/>
      <c r="K7196" s="31" t="n">
        <v>0</v>
      </c>
      <c r="L7196" s="32" t="n"/>
      <c r="M7196" s="31" t="n">
        <v>0</v>
      </c>
      <c r="N7196" s="31" t="n">
        <v>0</v>
      </c>
      <c r="O7196" s="31" t="n"/>
      <c r="P7196" s="31" t="n"/>
      <c r="Q7196" s="31" t="n">
        <v>0</v>
      </c>
      <c r="R7196" s="31" t="n"/>
      <c r="S7196" s="32" t="n"/>
      <c r="T7196" s="32" t="n"/>
      <c r="V7196" t="inlineStr">
        <is>
          <t>04r1p</t>
        </is>
      </c>
      <c r="W7196" t="n">
        <v>5831</v>
      </c>
      <c r="Y7196" t="inlineStr">
        <is>
          <t>e8671b4c-ed5b-413c-bf7d-579dc9de46e3</t>
        </is>
      </c>
      <c r="Z7196" t="inlineStr">
        <is>
          <t>Riley Hughes (FLA RW)</t>
        </is>
      </c>
    </row>
    <row r="7197">
      <c r="A7197" t="inlineStr">
        <is>
          <t>Riley Kidney</t>
        </is>
      </c>
      <c r="B7197" t="inlineStr">
        <is>
          <t>(N/A)</t>
        </is>
      </c>
      <c r="C7197" t="inlineStr">
        <is>
          <t>C</t>
        </is>
      </c>
      <c r="D7197" t="inlineStr">
        <is>
          <t>F</t>
        </is>
      </c>
      <c r="E7197" t="n">
        <v>23</v>
      </c>
      <c r="F7197" t="inlineStr">
        <is>
          <t>T</t>
        </is>
      </c>
      <c r="G7197" t="inlineStr">
        <is>
          <t>Nathan</t>
        </is>
      </c>
      <c r="H7197" s="30" t="n">
        <v>1</v>
      </c>
      <c r="I7197" s="31" t="n">
        <v>0</v>
      </c>
      <c r="J7197" s="31" t="n"/>
      <c r="K7197" s="31" t="n">
        <v>0</v>
      </c>
      <c r="L7197" s="32" t="n"/>
      <c r="M7197" s="31" t="n">
        <v>0</v>
      </c>
      <c r="N7197" s="31" t="n">
        <v>0</v>
      </c>
      <c r="O7197" s="31" t="n"/>
      <c r="P7197" s="31" t="n"/>
      <c r="Q7197" s="31" t="n">
        <v>0</v>
      </c>
      <c r="R7197" s="31" t="n"/>
      <c r="S7197" s="32" t="n"/>
      <c r="T7197" s="32" t="n"/>
      <c r="V7197" t="inlineStr">
        <is>
          <t>05tuy</t>
        </is>
      </c>
      <c r="W7197" t="n">
        <v>6527</v>
      </c>
      <c r="Y7197" t="inlineStr">
        <is>
          <t>7508dfcb-6862-41f2-81b8-a610a64c10fa</t>
        </is>
      </c>
      <c r="Z7197" t="inlineStr">
        <is>
          <t>Riley Kidney ((N/A) C)</t>
        </is>
      </c>
    </row>
    <row r="7198">
      <c r="A7198" t="inlineStr">
        <is>
          <t>Riley McCourt</t>
        </is>
      </c>
      <c r="B7198" t="inlineStr">
        <is>
          <t>(N/A)</t>
        </is>
      </c>
      <c r="C7198" t="inlineStr">
        <is>
          <t>D</t>
        </is>
      </c>
      <c r="D7198" t="inlineStr">
        <is>
          <t>D</t>
        </is>
      </c>
      <c r="E7198" t="n">
        <v>26</v>
      </c>
      <c r="F7198" t="inlineStr">
        <is>
          <t>FA</t>
        </is>
      </c>
      <c r="G7198" t="inlineStr">
        <is>
          <t>FA</t>
        </is>
      </c>
      <c r="H7198" s="30" t="n">
        <v>1</v>
      </c>
      <c r="I7198" s="31" t="n">
        <v>0</v>
      </c>
      <c r="J7198" s="31" t="n"/>
      <c r="K7198" s="31" t="n">
        <v>0</v>
      </c>
      <c r="L7198" s="32" t="n"/>
      <c r="M7198" s="31" t="n">
        <v>0</v>
      </c>
      <c r="N7198" s="31" t="n">
        <v>0</v>
      </c>
      <c r="O7198" s="31" t="n"/>
      <c r="P7198" s="31" t="n"/>
      <c r="Q7198" s="31" t="n">
        <v>0</v>
      </c>
      <c r="R7198" s="31" t="n"/>
      <c r="S7198" s="32" t="n"/>
      <c r="T7198" s="32" t="n"/>
      <c r="V7198" t="inlineStr">
        <is>
          <t>05g3v</t>
        </is>
      </c>
      <c r="Z7198" t="inlineStr">
        <is>
          <t>Riley McCourt ((N/A) D)</t>
        </is>
      </c>
    </row>
    <row r="7199">
      <c r="A7199" t="inlineStr">
        <is>
          <t>Riley McKay</t>
        </is>
      </c>
      <c r="B7199" t="inlineStr">
        <is>
          <t>VGK</t>
        </is>
      </c>
      <c r="C7199" t="inlineStr">
        <is>
          <t>LW</t>
        </is>
      </c>
      <c r="D7199" t="inlineStr">
        <is>
          <t>F</t>
        </is>
      </c>
      <c r="E7199" t="n">
        <v>27</v>
      </c>
      <c r="F7199" t="inlineStr">
        <is>
          <t>FA</t>
        </is>
      </c>
      <c r="G7199" t="inlineStr">
        <is>
          <t>FA</t>
        </is>
      </c>
      <c r="H7199" s="30" t="n">
        <v>1</v>
      </c>
      <c r="I7199" s="31" t="n">
        <v>0</v>
      </c>
      <c r="J7199" s="31" t="n"/>
      <c r="K7199" s="31" t="n">
        <v>0</v>
      </c>
      <c r="L7199" s="32" t="n"/>
      <c r="M7199" s="31" t="n">
        <v>0</v>
      </c>
      <c r="N7199" s="31" t="n">
        <v>0</v>
      </c>
      <c r="O7199" s="31" t="n"/>
      <c r="P7199" s="31" t="n"/>
      <c r="Q7199" s="31" t="n">
        <v>0</v>
      </c>
      <c r="R7199" s="31" t="n"/>
      <c r="S7199" s="32" t="n"/>
      <c r="T7199" s="32" t="n"/>
      <c r="V7199" t="inlineStr">
        <is>
          <t>05xdb</t>
        </is>
      </c>
      <c r="Y7199" t="inlineStr">
        <is>
          <t>1236ff60-a1a6-4cb0-8a3b-27569bf650b8</t>
        </is>
      </c>
      <c r="Z7199" t="inlineStr">
        <is>
          <t>Riley McKay (VGK LW)</t>
        </is>
      </c>
    </row>
    <row r="7200">
      <c r="A7200" t="inlineStr">
        <is>
          <t>Riley Mercer</t>
        </is>
      </c>
      <c r="B7200" t="inlineStr">
        <is>
          <t>MIN</t>
        </is>
      </c>
      <c r="C7200" t="inlineStr">
        <is>
          <t>G</t>
        </is>
      </c>
      <c r="D7200" t="inlineStr">
        <is>
          <t>G</t>
        </is>
      </c>
      <c r="E7200" t="n">
        <v>22</v>
      </c>
      <c r="F7200" t="inlineStr">
        <is>
          <t>FA</t>
        </is>
      </c>
      <c r="G7200" t="inlineStr">
        <is>
          <t>FA</t>
        </is>
      </c>
      <c r="H7200" s="30" t="n">
        <v>819167</v>
      </c>
      <c r="I7200" s="31" t="n">
        <v>0</v>
      </c>
      <c r="J7200" s="31" t="n"/>
      <c r="K7200" s="31" t="n">
        <v>0</v>
      </c>
      <c r="L7200" s="32" t="n"/>
      <c r="M7200" s="31" t="n">
        <v>0</v>
      </c>
      <c r="N7200" s="31" t="n">
        <v>0</v>
      </c>
      <c r="O7200" s="31" t="n"/>
      <c r="P7200" s="31" t="n"/>
      <c r="Q7200" s="31" t="n">
        <v>0</v>
      </c>
      <c r="R7200" s="31" t="n"/>
      <c r="S7200" s="32" t="n"/>
      <c r="T7200" s="32" t="n"/>
      <c r="V7200" t="inlineStr">
        <is>
          <t>065g1</t>
        </is>
      </c>
      <c r="W7200" t="n">
        <v>7363</v>
      </c>
      <c r="Y7200" t="inlineStr">
        <is>
          <t>b95e7041-6451-4c4b-a6ca-24aa3468de32</t>
        </is>
      </c>
      <c r="Z7200" t="inlineStr">
        <is>
          <t>Riley Mercer (MIN G)</t>
        </is>
      </c>
    </row>
    <row r="7201">
      <c r="A7201" t="inlineStr">
        <is>
          <t>Riley Patterson</t>
        </is>
      </c>
      <c r="B7201" t="inlineStr">
        <is>
          <t>VAN</t>
        </is>
      </c>
      <c r="C7201" t="inlineStr">
        <is>
          <t>C</t>
        </is>
      </c>
      <c r="D7201" t="inlineStr">
        <is>
          <t>F</t>
        </is>
      </c>
      <c r="E7201" t="n">
        <v>20</v>
      </c>
      <c r="F7201" t="inlineStr">
        <is>
          <t>FA</t>
        </is>
      </c>
      <c r="G7201" t="inlineStr">
        <is>
          <t>FA</t>
        </is>
      </c>
      <c r="H7201" s="30" t="n">
        <v>923333</v>
      </c>
      <c r="I7201" s="31" t="n">
        <v>0</v>
      </c>
      <c r="J7201" s="31" t="n"/>
      <c r="K7201" s="31" t="n">
        <v>0</v>
      </c>
      <c r="L7201" s="32" t="n"/>
      <c r="M7201" s="31" t="n">
        <v>0</v>
      </c>
      <c r="N7201" s="31" t="n">
        <v>0</v>
      </c>
      <c r="O7201" s="31" t="n"/>
      <c r="P7201" s="31" t="n"/>
      <c r="Q7201" s="31" t="n">
        <v>0</v>
      </c>
      <c r="R7201" s="31" t="n"/>
      <c r="S7201" s="32" t="n"/>
      <c r="T7201" s="32" t="n"/>
      <c r="V7201" t="inlineStr">
        <is>
          <t>06m7l</t>
        </is>
      </c>
      <c r="W7201" t="n">
        <v>7517</v>
      </c>
      <c r="Y7201" t="inlineStr">
        <is>
          <t>5f4ce6ca-c48a-43ae-85d6-63e4ba9b645c</t>
        </is>
      </c>
      <c r="Z7201" t="inlineStr">
        <is>
          <t>Riley Patterson (VAN C)</t>
        </is>
      </c>
    </row>
    <row r="7202">
      <c r="A7202" t="inlineStr">
        <is>
          <t>Riley Piercey</t>
        </is>
      </c>
      <c r="B7202" t="inlineStr">
        <is>
          <t>(N/A)</t>
        </is>
      </c>
      <c r="C7202" t="inlineStr">
        <is>
          <t>LW</t>
        </is>
      </c>
      <c r="D7202" t="inlineStr">
        <is>
          <t>F</t>
        </is>
      </c>
      <c r="E7202" t="n">
        <v>24</v>
      </c>
      <c r="F7202" t="inlineStr">
        <is>
          <t>FA</t>
        </is>
      </c>
      <c r="G7202" t="inlineStr">
        <is>
          <t>FA</t>
        </is>
      </c>
      <c r="H7202" s="30" t="n">
        <v>1</v>
      </c>
      <c r="I7202" s="31" t="n">
        <v>0</v>
      </c>
      <c r="J7202" s="31" t="n"/>
      <c r="K7202" s="31" t="n">
        <v>0</v>
      </c>
      <c r="L7202" s="32" t="n"/>
      <c r="M7202" s="31" t="n">
        <v>0</v>
      </c>
      <c r="N7202" s="31" t="n">
        <v>0</v>
      </c>
      <c r="O7202" s="31" t="n"/>
      <c r="P7202" s="31" t="n"/>
      <c r="Q7202" s="31" t="n">
        <v>0</v>
      </c>
      <c r="R7202" s="31" t="n"/>
      <c r="S7202" s="32" t="n"/>
      <c r="T7202" s="32" t="n"/>
      <c r="V7202" t="inlineStr">
        <is>
          <t>064wo</t>
        </is>
      </c>
      <c r="Y7202" t="inlineStr">
        <is>
          <t>966dc692-597c-4cd2-8f4c-3a55a9752f76</t>
        </is>
      </c>
      <c r="Z7202" t="inlineStr">
        <is>
          <t>Riley Piercey ((N/A) LW)</t>
        </is>
      </c>
    </row>
    <row r="7203">
      <c r="A7203" t="inlineStr">
        <is>
          <t>Riley Sawchuk</t>
        </is>
      </c>
      <c r="B7203" t="inlineStr">
        <is>
          <t>DET</t>
        </is>
      </c>
      <c r="C7203" t="inlineStr">
        <is>
          <t>C</t>
        </is>
      </c>
      <c r="D7203" t="inlineStr">
        <is>
          <t>F</t>
        </is>
      </c>
      <c r="E7203" t="n">
        <v>27</v>
      </c>
      <c r="F7203" t="inlineStr">
        <is>
          <t>FA</t>
        </is>
      </c>
      <c r="G7203" t="inlineStr">
        <is>
          <t>FA</t>
        </is>
      </c>
      <c r="H7203" s="30" t="n">
        <v>1</v>
      </c>
      <c r="I7203" s="31" t="n">
        <v>0</v>
      </c>
      <c r="J7203" s="31" t="n"/>
      <c r="K7203" s="31" t="n">
        <v>0</v>
      </c>
      <c r="L7203" s="32" t="n"/>
      <c r="M7203" s="31" t="n">
        <v>0</v>
      </c>
      <c r="N7203" s="31" t="n">
        <v>0</v>
      </c>
      <c r="O7203" s="31" t="n"/>
      <c r="P7203" s="31" t="n"/>
      <c r="Q7203" s="31" t="n">
        <v>0</v>
      </c>
      <c r="R7203" s="31" t="n"/>
      <c r="S7203" s="32" t="n"/>
      <c r="T7203" s="32" t="n"/>
      <c r="V7203" t="inlineStr">
        <is>
          <t>063k7</t>
        </is>
      </c>
      <c r="Y7203" t="inlineStr">
        <is>
          <t>ff07ac59-a463-4292-b970-523ab51b93af</t>
        </is>
      </c>
      <c r="Z7203" t="inlineStr">
        <is>
          <t>Riley Sawchuk (DET C)</t>
        </is>
      </c>
    </row>
    <row r="7204">
      <c r="A7204" t="inlineStr">
        <is>
          <t>Riley Sheahan</t>
        </is>
      </c>
      <c r="B7204" t="inlineStr">
        <is>
          <t>BUF</t>
        </is>
      </c>
      <c r="C7204" t="inlineStr">
        <is>
          <t>C</t>
        </is>
      </c>
      <c r="D7204" t="inlineStr">
        <is>
          <t>F</t>
        </is>
      </c>
      <c r="E7204" t="n">
        <v>34</v>
      </c>
      <c r="F7204" t="inlineStr">
        <is>
          <t>FA</t>
        </is>
      </c>
      <c r="G7204" t="inlineStr">
        <is>
          <t>FA</t>
        </is>
      </c>
      <c r="H7204" s="30" t="n">
        <v>1</v>
      </c>
      <c r="I7204" s="31" t="n">
        <v>0</v>
      </c>
      <c r="J7204" s="31" t="n"/>
      <c r="K7204" s="31" t="n">
        <v>0</v>
      </c>
      <c r="L7204" s="32" t="n"/>
      <c r="M7204" s="31" t="n">
        <v>0</v>
      </c>
      <c r="N7204" s="31" t="n">
        <v>0</v>
      </c>
      <c r="O7204" s="31" t="n"/>
      <c r="P7204" s="31" t="n"/>
      <c r="Q7204" s="31" t="n">
        <v>0</v>
      </c>
      <c r="R7204" s="31" t="n"/>
      <c r="S7204" s="32" t="n"/>
      <c r="T7204" s="32" t="n"/>
      <c r="V7204" t="inlineStr">
        <is>
          <t>01zqi</t>
        </is>
      </c>
      <c r="W7204" t="n">
        <v>3521</v>
      </c>
      <c r="X7204" t="n">
        <v>4981</v>
      </c>
      <c r="Y7204" t="inlineStr">
        <is>
          <t>cbf18dd3-7d32-4865-8191-0c9a64b9badc</t>
        </is>
      </c>
      <c r="Z7204" t="inlineStr">
        <is>
          <t>Riley Sheahan (BUF C)</t>
        </is>
      </c>
    </row>
    <row r="7205">
      <c r="A7205" t="inlineStr">
        <is>
          <t>Riley Stotts</t>
        </is>
      </c>
      <c r="B7205" t="inlineStr">
        <is>
          <t>TOR</t>
        </is>
      </c>
      <c r="C7205" t="inlineStr">
        <is>
          <t>C</t>
        </is>
      </c>
      <c r="D7205" t="inlineStr">
        <is>
          <t>F</t>
        </is>
      </c>
      <c r="E7205" t="n">
        <v>26</v>
      </c>
      <c r="F7205" t="inlineStr">
        <is>
          <t>FA</t>
        </is>
      </c>
      <c r="G7205" t="inlineStr">
        <is>
          <t>FA</t>
        </is>
      </c>
      <c r="H7205" s="30" t="n">
        <v>1</v>
      </c>
      <c r="I7205" s="31" t="n">
        <v>0</v>
      </c>
      <c r="J7205" s="31" t="n"/>
      <c r="K7205" s="31" t="n">
        <v>0</v>
      </c>
      <c r="L7205" s="32" t="n"/>
      <c r="M7205" s="31" t="n">
        <v>0</v>
      </c>
      <c r="N7205" s="31" t="n">
        <v>0</v>
      </c>
      <c r="O7205" s="31" t="n"/>
      <c r="P7205" s="31" t="n"/>
      <c r="Q7205" s="31" t="n">
        <v>0</v>
      </c>
      <c r="R7205" s="31" t="n"/>
      <c r="S7205" s="32" t="n"/>
      <c r="T7205" s="32" t="n"/>
      <c r="V7205" t="inlineStr">
        <is>
          <t>04qyt</t>
        </is>
      </c>
      <c r="W7205" t="n">
        <v>5805</v>
      </c>
      <c r="X7205" t="n">
        <v>7981</v>
      </c>
      <c r="Z7205" t="inlineStr">
        <is>
          <t>Riley Stotts (TOR C)</t>
        </is>
      </c>
    </row>
    <row r="7206">
      <c r="A7206" t="inlineStr">
        <is>
          <t>Riley Sutter</t>
        </is>
      </c>
      <c r="B7206" t="inlineStr">
        <is>
          <t>WSH</t>
        </is>
      </c>
      <c r="C7206" t="inlineStr">
        <is>
          <t>RW</t>
        </is>
      </c>
      <c r="D7206" t="inlineStr">
        <is>
          <t>F</t>
        </is>
      </c>
      <c r="E7206" t="n">
        <v>26</v>
      </c>
      <c r="F7206" t="inlineStr">
        <is>
          <t>FA</t>
        </is>
      </c>
      <c r="G7206" t="inlineStr">
        <is>
          <t>FA</t>
        </is>
      </c>
      <c r="H7206" s="30" t="n">
        <v>1</v>
      </c>
      <c r="I7206" s="31" t="n">
        <v>0</v>
      </c>
      <c r="J7206" s="31" t="n"/>
      <c r="K7206" s="31" t="n">
        <v>0</v>
      </c>
      <c r="L7206" s="32" t="n"/>
      <c r="M7206" s="31" t="n">
        <v>0</v>
      </c>
      <c r="N7206" s="31" t="n">
        <v>0</v>
      </c>
      <c r="O7206" s="31" t="n"/>
      <c r="P7206" s="31" t="n"/>
      <c r="Q7206" s="31" t="n">
        <v>0</v>
      </c>
      <c r="R7206" s="31" t="n"/>
      <c r="S7206" s="32" t="n"/>
      <c r="T7206" s="32" t="n"/>
      <c r="V7206" t="inlineStr">
        <is>
          <t>04qz0</t>
        </is>
      </c>
      <c r="W7206" t="n">
        <v>5760</v>
      </c>
      <c r="X7206" t="n">
        <v>7991</v>
      </c>
      <c r="Y7206" t="inlineStr">
        <is>
          <t>c8d660d4-d55f-41a9-bbf2-4d4e6adb0401</t>
        </is>
      </c>
      <c r="Z7206" t="inlineStr">
        <is>
          <t>Riley Sutter (WSH RW)</t>
        </is>
      </c>
    </row>
    <row r="7207">
      <c r="A7207" t="inlineStr">
        <is>
          <t>Riley Thompson</t>
        </is>
      </c>
      <c r="B7207" t="inlineStr">
        <is>
          <t>PHI</t>
        </is>
      </c>
      <c r="C7207" t="inlineStr">
        <is>
          <t>LW</t>
        </is>
      </c>
      <c r="D7207" t="inlineStr">
        <is>
          <t>F</t>
        </is>
      </c>
      <c r="E7207" t="n">
        <v>24</v>
      </c>
      <c r="F7207" t="inlineStr">
        <is>
          <t>FA</t>
        </is>
      </c>
      <c r="G7207" t="inlineStr">
        <is>
          <t>FA</t>
        </is>
      </c>
      <c r="H7207" s="30" t="n">
        <v>1025000</v>
      </c>
      <c r="I7207" s="31" t="n">
        <v>0</v>
      </c>
      <c r="J7207" s="31" t="n"/>
      <c r="K7207" s="31" t="n">
        <v>0</v>
      </c>
      <c r="L7207" s="32" t="n"/>
      <c r="M7207" s="31" t="n">
        <v>0</v>
      </c>
      <c r="N7207" s="31" t="n">
        <v>0</v>
      </c>
      <c r="O7207" s="31" t="n"/>
      <c r="P7207" s="31" t="n"/>
      <c r="Q7207" s="31" t="n">
        <v>0</v>
      </c>
      <c r="R7207" s="31" t="n"/>
      <c r="S7207" s="32" t="n"/>
      <c r="T7207" s="32" t="n"/>
      <c r="V7207" t="inlineStr">
        <is>
          <t>06rqo</t>
        </is>
      </c>
      <c r="W7207" t="n">
        <v>7642</v>
      </c>
      <c r="Y7207" t="inlineStr">
        <is>
          <t>0df187bc-3003-49c9-a5a6-4201f9ec8b5c</t>
        </is>
      </c>
      <c r="Z7207" t="inlineStr">
        <is>
          <t>Riley Thompson (PHI LW)</t>
        </is>
      </c>
    </row>
    <row r="7208">
      <c r="A7208" t="inlineStr">
        <is>
          <t>Riley Wetmore</t>
        </is>
      </c>
      <c r="B7208" t="inlineStr">
        <is>
          <t>CBJ</t>
        </is>
      </c>
      <c r="C7208" t="inlineStr">
        <is>
          <t>C</t>
        </is>
      </c>
      <c r="D7208" t="inlineStr">
        <is>
          <t>F</t>
        </is>
      </c>
      <c r="E7208" t="n">
        <v>37</v>
      </c>
      <c r="F7208" t="inlineStr">
        <is>
          <t>FA</t>
        </is>
      </c>
      <c r="G7208" t="inlineStr">
        <is>
          <t>FA</t>
        </is>
      </c>
      <c r="H7208" s="30" t="n">
        <v>1</v>
      </c>
      <c r="I7208" s="31" t="n">
        <v>0</v>
      </c>
      <c r="J7208" s="31" t="n"/>
      <c r="K7208" s="31" t="n">
        <v>0</v>
      </c>
      <c r="L7208" s="32" t="n"/>
      <c r="M7208" s="31" t="n">
        <v>0</v>
      </c>
      <c r="N7208" s="31" t="n">
        <v>0</v>
      </c>
      <c r="O7208" s="31" t="n"/>
      <c r="P7208" s="31" t="n"/>
      <c r="Q7208" s="31" t="n">
        <v>0</v>
      </c>
      <c r="R7208" s="31" t="n"/>
      <c r="S7208" s="32" t="n"/>
      <c r="T7208" s="32" t="n"/>
      <c r="V7208" t="inlineStr">
        <is>
          <t>038ta</t>
        </is>
      </c>
      <c r="X7208" t="n">
        <v>6314</v>
      </c>
      <c r="Z7208" t="inlineStr">
        <is>
          <t>Riley Wetmore (CBJ C)</t>
        </is>
      </c>
    </row>
    <row r="7209">
      <c r="A7209" t="inlineStr">
        <is>
          <t>Rinat Valiev</t>
        </is>
      </c>
      <c r="B7209" t="inlineStr">
        <is>
          <t>(N/A)</t>
        </is>
      </c>
      <c r="C7209" t="inlineStr">
        <is>
          <t>D</t>
        </is>
      </c>
      <c r="D7209" t="inlineStr">
        <is>
          <t>D</t>
        </is>
      </c>
      <c r="E7209" t="n">
        <v>31</v>
      </c>
      <c r="F7209" t="inlineStr">
        <is>
          <t>FA</t>
        </is>
      </c>
      <c r="G7209" t="inlineStr">
        <is>
          <t>FA</t>
        </is>
      </c>
      <c r="H7209" s="30" t="n">
        <v>1</v>
      </c>
      <c r="I7209" s="31" t="n">
        <v>0</v>
      </c>
      <c r="J7209" s="31" t="n"/>
      <c r="K7209" s="31" t="n">
        <v>0</v>
      </c>
      <c r="L7209" s="32" t="n"/>
      <c r="M7209" s="31" t="n">
        <v>0</v>
      </c>
      <c r="N7209" s="31" t="n">
        <v>0</v>
      </c>
      <c r="O7209" s="31" t="n"/>
      <c r="P7209" s="31" t="n"/>
      <c r="Q7209" s="31" t="n">
        <v>0</v>
      </c>
      <c r="R7209" s="31" t="n"/>
      <c r="S7209" s="32" t="n"/>
      <c r="T7209" s="32" t="n"/>
      <c r="V7209" t="inlineStr">
        <is>
          <t>03ebc</t>
        </is>
      </c>
      <c r="W7209" t="n">
        <v>4469</v>
      </c>
      <c r="X7209" t="n">
        <v>6437</v>
      </c>
      <c r="Z7209" t="inlineStr">
        <is>
          <t>Rinat Valiev ((N/A) D)</t>
        </is>
      </c>
    </row>
    <row r="7210">
      <c r="A7210" t="inlineStr">
        <is>
          <t>Rio Kaiser</t>
        </is>
      </c>
      <c r="B7210" t="inlineStr">
        <is>
          <t>(N/A)</t>
        </is>
      </c>
      <c r="C7210" t="inlineStr">
        <is>
          <t>D</t>
        </is>
      </c>
      <c r="D7210" t="inlineStr">
        <is>
          <t>D</t>
        </is>
      </c>
      <c r="E7210" t="n">
        <v>19</v>
      </c>
      <c r="F7210" t="inlineStr">
        <is>
          <t>FA</t>
        </is>
      </c>
      <c r="G7210" t="inlineStr">
        <is>
          <t>FA</t>
        </is>
      </c>
      <c r="H7210" s="30" t="n">
        <v>1</v>
      </c>
      <c r="I7210" s="31" t="n">
        <v>0</v>
      </c>
      <c r="J7210" s="31" t="n"/>
      <c r="K7210" s="31" t="n">
        <v>0</v>
      </c>
      <c r="L7210" s="32" t="n"/>
      <c r="M7210" s="31" t="n">
        <v>0</v>
      </c>
      <c r="N7210" s="31" t="n">
        <v>0</v>
      </c>
      <c r="O7210" s="31" t="n"/>
      <c r="P7210" s="31" t="n"/>
      <c r="Q7210" s="31" t="n">
        <v>0</v>
      </c>
      <c r="R7210" s="31" t="n"/>
      <c r="S7210" s="32" t="n"/>
      <c r="T7210" s="32" t="n"/>
      <c r="V7210" t="inlineStr">
        <is>
          <t>06uvp</t>
        </is>
      </c>
      <c r="Z7210" t="inlineStr">
        <is>
          <t>Rio Kaiser ((N/A) D)</t>
        </is>
      </c>
    </row>
    <row r="7211">
      <c r="A7211" t="inlineStr">
        <is>
          <t>Roan Woodward</t>
        </is>
      </c>
      <c r="B7211" t="inlineStr">
        <is>
          <t>(N/A)</t>
        </is>
      </c>
      <c r="C7211" t="inlineStr">
        <is>
          <t>C</t>
        </is>
      </c>
      <c r="D7211" t="inlineStr">
        <is>
          <t>F</t>
        </is>
      </c>
      <c r="E7211" t="n">
        <v>21</v>
      </c>
      <c r="F7211" t="inlineStr">
        <is>
          <t>FA</t>
        </is>
      </c>
      <c r="G7211" t="inlineStr">
        <is>
          <t>FA</t>
        </is>
      </c>
      <c r="H7211" s="30" t="n">
        <v>1</v>
      </c>
      <c r="I7211" s="31" t="n">
        <v>0</v>
      </c>
      <c r="J7211" s="31" t="n"/>
      <c r="K7211" s="31" t="n">
        <v>0</v>
      </c>
      <c r="L7211" s="32" t="n"/>
      <c r="M7211" s="31" t="n">
        <v>0</v>
      </c>
      <c r="N7211" s="31" t="n">
        <v>0</v>
      </c>
      <c r="O7211" s="31" t="n"/>
      <c r="P7211" s="31" t="n"/>
      <c r="Q7211" s="31" t="n">
        <v>0</v>
      </c>
      <c r="R7211" s="31" t="n"/>
      <c r="S7211" s="32" t="n"/>
      <c r="T7211" s="32" t="n"/>
      <c r="V7211" t="inlineStr">
        <is>
          <t>0725b</t>
        </is>
      </c>
      <c r="Z7211" t="inlineStr">
        <is>
          <t>Roan Woodward ((N/A) C)</t>
        </is>
      </c>
    </row>
    <row r="7212">
      <c r="A7212" t="inlineStr">
        <is>
          <t>Rob Bellamy</t>
        </is>
      </c>
      <c r="B7212" t="inlineStr">
        <is>
          <t>(N/A)</t>
        </is>
      </c>
      <c r="C7212" t="inlineStr">
        <is>
          <t>RW</t>
        </is>
      </c>
      <c r="D7212" t="inlineStr">
        <is>
          <t>F</t>
        </is>
      </c>
      <c r="E7212" t="n">
        <v>41</v>
      </c>
      <c r="F7212" t="inlineStr">
        <is>
          <t>FA</t>
        </is>
      </c>
      <c r="G7212" t="inlineStr">
        <is>
          <t>FA</t>
        </is>
      </c>
      <c r="H7212" s="30" t="n">
        <v>1</v>
      </c>
      <c r="I7212" s="31" t="n">
        <v>0</v>
      </c>
      <c r="J7212" s="31" t="n"/>
      <c r="K7212" s="31" t="n">
        <v>0</v>
      </c>
      <c r="L7212" s="32" t="n"/>
      <c r="M7212" s="31" t="n">
        <v>0</v>
      </c>
      <c r="N7212" s="31" t="n">
        <v>0</v>
      </c>
      <c r="O7212" s="31" t="n"/>
      <c r="P7212" s="31" t="n"/>
      <c r="Q7212" s="31" t="n">
        <v>0</v>
      </c>
      <c r="R7212" s="31" t="n"/>
      <c r="S7212" s="32" t="n"/>
      <c r="T7212" s="32" t="n"/>
      <c r="V7212" t="inlineStr">
        <is>
          <t>0055j</t>
        </is>
      </c>
      <c r="W7212" t="n">
        <v>2227</v>
      </c>
      <c r="X7212" t="n">
        <v>4370</v>
      </c>
      <c r="Z7212" t="inlineStr">
        <is>
          <t>Rob Bellamy ((N/A) RW)</t>
        </is>
      </c>
    </row>
    <row r="7213">
      <c r="A7213" t="inlineStr">
        <is>
          <t>Rob Bordson</t>
        </is>
      </c>
      <c r="B7213" t="inlineStr">
        <is>
          <t>(N/A)</t>
        </is>
      </c>
      <c r="C7213" t="inlineStr">
        <is>
          <t>C</t>
        </is>
      </c>
      <c r="D7213" t="inlineStr">
        <is>
          <t>F</t>
        </is>
      </c>
      <c r="E7213" t="n">
        <v>38</v>
      </c>
      <c r="F7213" t="inlineStr">
        <is>
          <t>FA</t>
        </is>
      </c>
      <c r="G7213" t="inlineStr">
        <is>
          <t>FA</t>
        </is>
      </c>
      <c r="H7213" s="30" t="n">
        <v>1</v>
      </c>
      <c r="I7213" s="31" t="n">
        <v>0</v>
      </c>
      <c r="J7213" s="31" t="n"/>
      <c r="K7213" s="31" t="n">
        <v>0</v>
      </c>
      <c r="L7213" s="32" t="n"/>
      <c r="M7213" s="31" t="n">
        <v>0</v>
      </c>
      <c r="N7213" s="31" t="n">
        <v>0</v>
      </c>
      <c r="O7213" s="31" t="n"/>
      <c r="P7213" s="31" t="n"/>
      <c r="Q7213" s="31" t="n">
        <v>0</v>
      </c>
      <c r="R7213" s="31" t="n"/>
      <c r="S7213" s="32" t="n"/>
      <c r="T7213" s="32" t="n"/>
      <c r="V7213" t="inlineStr">
        <is>
          <t>01szf</t>
        </is>
      </c>
      <c r="X7213" t="n">
        <v>4844</v>
      </c>
      <c r="Z7213" t="inlineStr">
        <is>
          <t>Rob Bordson ((N/A) C)</t>
        </is>
      </c>
    </row>
    <row r="7214">
      <c r="A7214" t="inlineStr">
        <is>
          <t>Rob Flick</t>
        </is>
      </c>
      <c r="B7214" t="inlineStr">
        <is>
          <t>(N/A)</t>
        </is>
      </c>
      <c r="C7214" t="inlineStr">
        <is>
          <t>C</t>
        </is>
      </c>
      <c r="D7214" t="inlineStr">
        <is>
          <t>F</t>
        </is>
      </c>
      <c r="E7214" t="n">
        <v>35</v>
      </c>
      <c r="F7214" t="inlineStr">
        <is>
          <t>FA</t>
        </is>
      </c>
      <c r="G7214" t="inlineStr">
        <is>
          <t>FA</t>
        </is>
      </c>
      <c r="H7214" s="30" t="n">
        <v>1</v>
      </c>
      <c r="I7214" s="31" t="n">
        <v>0</v>
      </c>
      <c r="J7214" s="31" t="n"/>
      <c r="K7214" s="31" t="n">
        <v>0</v>
      </c>
      <c r="L7214" s="32" t="n"/>
      <c r="M7214" s="31" t="n">
        <v>0</v>
      </c>
      <c r="N7214" s="31" t="n">
        <v>0</v>
      </c>
      <c r="O7214" s="31" t="n"/>
      <c r="P7214" s="31" t="n"/>
      <c r="Q7214" s="31" t="n">
        <v>0</v>
      </c>
      <c r="R7214" s="31" t="n"/>
      <c r="S7214" s="32" t="n"/>
      <c r="T7214" s="32" t="n"/>
      <c r="V7214" t="inlineStr">
        <is>
          <t>01zqd</t>
        </is>
      </c>
      <c r="W7214" t="n">
        <v>3676</v>
      </c>
      <c r="X7214" t="n">
        <v>5093</v>
      </c>
      <c r="Z7214" t="inlineStr">
        <is>
          <t>Rob Flick ((N/A) C)</t>
        </is>
      </c>
    </row>
    <row r="7215">
      <c r="A7215" t="inlineStr">
        <is>
          <t>Rob Hamilton</t>
        </is>
      </c>
      <c r="B7215" t="inlineStr">
        <is>
          <t>COL</t>
        </is>
      </c>
      <c r="C7215" t="inlineStr">
        <is>
          <t>D</t>
        </is>
      </c>
      <c r="D7215" t="inlineStr">
        <is>
          <t>D</t>
        </is>
      </c>
      <c r="E7215" t="n">
        <v>32</v>
      </c>
      <c r="F7215" t="inlineStr">
        <is>
          <t>FA</t>
        </is>
      </c>
      <c r="G7215" t="inlineStr">
        <is>
          <t>FA</t>
        </is>
      </c>
      <c r="H7215" s="30" t="n">
        <v>1</v>
      </c>
      <c r="I7215" s="31" t="n">
        <v>0</v>
      </c>
      <c r="J7215" s="31" t="n"/>
      <c r="K7215" s="31" t="n">
        <v>0</v>
      </c>
      <c r="L7215" s="32" t="n"/>
      <c r="M7215" s="31" t="n">
        <v>0</v>
      </c>
      <c r="N7215" s="31" t="n">
        <v>0</v>
      </c>
      <c r="O7215" s="31" t="n"/>
      <c r="P7215" s="31" t="n"/>
      <c r="Q7215" s="31" t="n">
        <v>0</v>
      </c>
      <c r="R7215" s="31" t="n"/>
      <c r="S7215" s="32" t="n"/>
      <c r="T7215" s="32" t="n"/>
      <c r="V7215" t="inlineStr">
        <is>
          <t>05984</t>
        </is>
      </c>
      <c r="X7215" t="n">
        <v>8533</v>
      </c>
      <c r="Y7215" t="inlineStr">
        <is>
          <t>1e0b3385-b700-408c-895f-bde63c915bf3</t>
        </is>
      </c>
      <c r="Z7215" t="inlineStr">
        <is>
          <t>Rob Hamilton (COL D)</t>
        </is>
      </c>
    </row>
    <row r="7216">
      <c r="A7216" t="inlineStr">
        <is>
          <t>Rob Hennigar</t>
        </is>
      </c>
      <c r="B7216" t="inlineStr">
        <is>
          <t>(N/A)</t>
        </is>
      </c>
      <c r="C7216" t="inlineStr">
        <is>
          <t>C</t>
        </is>
      </c>
      <c r="D7216" t="inlineStr">
        <is>
          <t>F</t>
        </is>
      </c>
      <c r="E7216" t="n">
        <v>43</v>
      </c>
      <c r="F7216" t="inlineStr">
        <is>
          <t>FA</t>
        </is>
      </c>
      <c r="G7216" t="inlineStr">
        <is>
          <t>FA</t>
        </is>
      </c>
      <c r="H7216" s="30" t="n">
        <v>1</v>
      </c>
      <c r="I7216" s="31" t="n">
        <v>0</v>
      </c>
      <c r="J7216" s="31" t="n"/>
      <c r="K7216" s="31" t="n">
        <v>0</v>
      </c>
      <c r="L7216" s="32" t="n"/>
      <c r="M7216" s="31" t="n">
        <v>0</v>
      </c>
      <c r="N7216" s="31" t="n">
        <v>0</v>
      </c>
      <c r="O7216" s="31" t="n"/>
      <c r="P7216" s="31" t="n"/>
      <c r="Q7216" s="31" t="n">
        <v>0</v>
      </c>
      <c r="R7216" s="31" t="n"/>
      <c r="S7216" s="32" t="n"/>
      <c r="T7216" s="32" t="n"/>
      <c r="V7216" t="inlineStr">
        <is>
          <t>00585</t>
        </is>
      </c>
      <c r="W7216" t="n">
        <v>2970</v>
      </c>
      <c r="X7216" t="n">
        <v>4406</v>
      </c>
      <c r="Z7216" t="inlineStr">
        <is>
          <t>Rob Hennigar ((N/A) C)</t>
        </is>
      </c>
    </row>
    <row r="7217">
      <c r="A7217" t="inlineStr">
        <is>
          <t>Rob Hisey</t>
        </is>
      </c>
      <c r="B7217" t="inlineStr">
        <is>
          <t>(N/A)</t>
        </is>
      </c>
      <c r="C7217" t="inlineStr">
        <is>
          <t>C</t>
        </is>
      </c>
      <c r="D7217" t="inlineStr">
        <is>
          <t>F</t>
        </is>
      </c>
      <c r="E7217" t="n">
        <v>41</v>
      </c>
      <c r="F7217" t="inlineStr">
        <is>
          <t>FA</t>
        </is>
      </c>
      <c r="G7217" t="inlineStr">
        <is>
          <t>FA</t>
        </is>
      </c>
      <c r="H7217" s="30" t="n">
        <v>1</v>
      </c>
      <c r="I7217" s="31" t="n">
        <v>0</v>
      </c>
      <c r="J7217" s="31" t="n"/>
      <c r="K7217" s="31" t="n">
        <v>0</v>
      </c>
      <c r="L7217" s="32" t="n"/>
      <c r="M7217" s="31" t="n">
        <v>0</v>
      </c>
      <c r="N7217" s="31" t="n">
        <v>0</v>
      </c>
      <c r="O7217" s="31" t="n"/>
      <c r="P7217" s="31" t="n"/>
      <c r="Q7217" s="31" t="n">
        <v>0</v>
      </c>
      <c r="R7217" s="31" t="n"/>
      <c r="S7217" s="32" t="n"/>
      <c r="T7217" s="32" t="n"/>
      <c r="V7217" t="inlineStr">
        <is>
          <t>01zjs</t>
        </is>
      </c>
      <c r="X7217" t="n">
        <v>3541</v>
      </c>
      <c r="Z7217" t="inlineStr">
        <is>
          <t>Rob Hisey ((N/A) C)</t>
        </is>
      </c>
    </row>
    <row r="7218">
      <c r="A7218" t="inlineStr">
        <is>
          <t>Rob Klinkhammer</t>
        </is>
      </c>
      <c r="B7218" t="inlineStr">
        <is>
          <t>(N/A)</t>
        </is>
      </c>
      <c r="C7218" t="inlineStr">
        <is>
          <t>LW</t>
        </is>
      </c>
      <c r="D7218" t="inlineStr">
        <is>
          <t>F</t>
        </is>
      </c>
      <c r="E7218" t="n">
        <v>40</v>
      </c>
      <c r="F7218" t="inlineStr">
        <is>
          <t>FA</t>
        </is>
      </c>
      <c r="G7218" t="inlineStr">
        <is>
          <t>FA</t>
        </is>
      </c>
      <c r="H7218" s="30" t="n">
        <v>1</v>
      </c>
      <c r="I7218" s="31" t="n">
        <v>0</v>
      </c>
      <c r="J7218" s="31" t="n"/>
      <c r="K7218" s="31" t="n">
        <v>0</v>
      </c>
      <c r="L7218" s="32" t="n"/>
      <c r="M7218" s="31" t="n">
        <v>0</v>
      </c>
      <c r="N7218" s="31" t="n">
        <v>0</v>
      </c>
      <c r="O7218" s="31" t="n"/>
      <c r="P7218" s="31" t="n"/>
      <c r="Q7218" s="31" t="n">
        <v>0</v>
      </c>
      <c r="R7218" s="31" t="n"/>
      <c r="S7218" s="32" t="n"/>
      <c r="T7218" s="32" t="n"/>
      <c r="V7218" t="inlineStr">
        <is>
          <t>01cwv</t>
        </is>
      </c>
      <c r="W7218" t="n">
        <v>3383</v>
      </c>
      <c r="X7218" t="n">
        <v>4650</v>
      </c>
      <c r="Z7218" t="inlineStr">
        <is>
          <t>Rob Klinkhammer ((N/A) LW)</t>
        </is>
      </c>
    </row>
    <row r="7219">
      <c r="A7219" t="inlineStr">
        <is>
          <t>Rob Kwiet</t>
        </is>
      </c>
      <c r="B7219" t="inlineStr">
        <is>
          <t>BOS</t>
        </is>
      </c>
      <c r="C7219" t="inlineStr">
        <is>
          <t>D</t>
        </is>
      </c>
      <c r="D7219" t="inlineStr">
        <is>
          <t>D</t>
        </is>
      </c>
      <c r="E7219" t="n">
        <v>38</v>
      </c>
      <c r="F7219" t="inlineStr">
        <is>
          <t>FA</t>
        </is>
      </c>
      <c r="G7219" t="inlineStr">
        <is>
          <t>FA</t>
        </is>
      </c>
      <c r="H7219" s="30" t="n">
        <v>1</v>
      </c>
      <c r="I7219" s="31" t="n">
        <v>0</v>
      </c>
      <c r="J7219" s="31" t="n"/>
      <c r="K7219" s="31" t="n">
        <v>0</v>
      </c>
      <c r="L7219" s="32" t="n"/>
      <c r="M7219" s="31" t="n">
        <v>0</v>
      </c>
      <c r="N7219" s="31" t="n">
        <v>0</v>
      </c>
      <c r="O7219" s="31" t="n"/>
      <c r="P7219" s="31" t="n"/>
      <c r="Q7219" s="31" t="n">
        <v>0</v>
      </c>
      <c r="R7219" s="31" t="n"/>
      <c r="S7219" s="32" t="n"/>
      <c r="T7219" s="32" t="n"/>
      <c r="V7219" t="inlineStr">
        <is>
          <t>01fj8</t>
        </is>
      </c>
      <c r="X7219" t="n">
        <v>4727</v>
      </c>
      <c r="Z7219" t="inlineStr">
        <is>
          <t>Rob Kwiet (BOS D)</t>
        </is>
      </c>
    </row>
    <row r="7220">
      <c r="A7220" t="inlineStr">
        <is>
          <t>Rob Madore</t>
        </is>
      </c>
      <c r="B7220" t="inlineStr">
        <is>
          <t>TOR</t>
        </is>
      </c>
      <c r="C7220" t="inlineStr">
        <is>
          <t>G</t>
        </is>
      </c>
      <c r="D7220" t="inlineStr">
        <is>
          <t>G</t>
        </is>
      </c>
      <c r="E7220" t="n">
        <v>38</v>
      </c>
      <c r="F7220" t="inlineStr">
        <is>
          <t>FA</t>
        </is>
      </c>
      <c r="G7220" t="inlineStr">
        <is>
          <t>FA</t>
        </is>
      </c>
      <c r="H7220" s="30" t="n">
        <v>1</v>
      </c>
      <c r="I7220" s="31" t="n">
        <v>0</v>
      </c>
      <c r="J7220" s="31" t="n"/>
      <c r="K7220" s="31" t="n">
        <v>0</v>
      </c>
      <c r="L7220" s="32" t="n"/>
      <c r="M7220" s="31" t="n">
        <v>0</v>
      </c>
      <c r="N7220" s="31" t="n">
        <v>0</v>
      </c>
      <c r="O7220" s="31" t="n"/>
      <c r="P7220" s="31" t="n"/>
      <c r="Q7220" s="31" t="n">
        <v>0</v>
      </c>
      <c r="R7220" s="31" t="n"/>
      <c r="S7220" s="32" t="n"/>
      <c r="T7220" s="32" t="n"/>
      <c r="V7220" t="inlineStr">
        <is>
          <t>038n6</t>
        </is>
      </c>
      <c r="X7220" t="n">
        <v>6280</v>
      </c>
      <c r="Z7220" t="inlineStr">
        <is>
          <t>Rob Madore (TOR G)</t>
        </is>
      </c>
    </row>
    <row r="7221">
      <c r="A7221" t="inlineStr">
        <is>
          <t>Rob McGovern</t>
        </is>
      </c>
      <c r="B7221" t="inlineStr">
        <is>
          <t>(N/A)</t>
        </is>
      </c>
      <c r="C7221" t="inlineStr">
        <is>
          <t>G</t>
        </is>
      </c>
      <c r="D7221" t="inlineStr">
        <is>
          <t>G</t>
        </is>
      </c>
      <c r="E7221" t="n">
        <v>31</v>
      </c>
      <c r="F7221" t="inlineStr">
        <is>
          <t>FA</t>
        </is>
      </c>
      <c r="G7221" t="inlineStr">
        <is>
          <t>FA</t>
        </is>
      </c>
      <c r="H7221" s="30" t="n">
        <v>1</v>
      </c>
      <c r="I7221" s="31" t="n">
        <v>0</v>
      </c>
      <c r="J7221" s="31" t="n"/>
      <c r="K7221" s="31" t="n">
        <v>0</v>
      </c>
      <c r="L7221" s="32" t="n"/>
      <c r="M7221" s="31" t="n">
        <v>0</v>
      </c>
      <c r="N7221" s="31" t="n">
        <v>0</v>
      </c>
      <c r="O7221" s="31" t="n"/>
      <c r="P7221" s="31" t="n"/>
      <c r="Q7221" s="31" t="n">
        <v>0</v>
      </c>
      <c r="R7221" s="31" t="n"/>
      <c r="S7221" s="32" t="n"/>
      <c r="T7221" s="32" t="n"/>
      <c r="V7221" t="inlineStr">
        <is>
          <t>03yg1</t>
        </is>
      </c>
      <c r="Z7221" t="inlineStr">
        <is>
          <t>Rob McGovern ((N/A) G)</t>
        </is>
      </c>
    </row>
    <row r="7222">
      <c r="A7222" t="inlineStr">
        <is>
          <t>Rob Michel</t>
        </is>
      </c>
      <c r="B7222" t="inlineStr">
        <is>
          <t>PHI</t>
        </is>
      </c>
      <c r="C7222" t="inlineStr">
        <is>
          <t>D</t>
        </is>
      </c>
      <c r="D7222" t="inlineStr">
        <is>
          <t>D</t>
        </is>
      </c>
      <c r="E7222" t="n">
        <v>31</v>
      </c>
      <c r="F7222" t="inlineStr">
        <is>
          <t>FA</t>
        </is>
      </c>
      <c r="G7222" t="inlineStr">
        <is>
          <t>FA</t>
        </is>
      </c>
      <c r="H7222" s="30" t="n">
        <v>1</v>
      </c>
      <c r="I7222" s="31" t="n">
        <v>0</v>
      </c>
      <c r="J7222" s="31" t="n"/>
      <c r="K7222" s="31" t="n">
        <v>0</v>
      </c>
      <c r="L7222" s="32" t="n"/>
      <c r="M7222" s="31" t="n">
        <v>0</v>
      </c>
      <c r="N7222" s="31" t="n">
        <v>0</v>
      </c>
      <c r="O7222" s="31" t="n"/>
      <c r="P7222" s="31" t="n"/>
      <c r="Q7222" s="31" t="n">
        <v>0</v>
      </c>
      <c r="R7222" s="31" t="n"/>
      <c r="S7222" s="32" t="n"/>
      <c r="T7222" s="32" t="n"/>
      <c r="V7222" t="inlineStr">
        <is>
          <t>0597a</t>
        </is>
      </c>
      <c r="X7222" t="n">
        <v>8507</v>
      </c>
      <c r="Z7222" t="inlineStr">
        <is>
          <t>Rob Michel (PHI D)</t>
        </is>
      </c>
    </row>
    <row r="7223">
      <c r="A7223" t="inlineStr">
        <is>
          <t>Rob O'Gara</t>
        </is>
      </c>
      <c r="B7223" t="inlineStr">
        <is>
          <t>FLA</t>
        </is>
      </c>
      <c r="C7223" t="inlineStr">
        <is>
          <t>D</t>
        </is>
      </c>
      <c r="D7223" t="inlineStr">
        <is>
          <t>D</t>
        </is>
      </c>
      <c r="E7223" t="n">
        <v>33</v>
      </c>
      <c r="F7223" t="inlineStr">
        <is>
          <t>FA</t>
        </is>
      </c>
      <c r="G7223" t="inlineStr">
        <is>
          <t>FA</t>
        </is>
      </c>
      <c r="H7223" s="30" t="n">
        <v>1</v>
      </c>
      <c r="I7223" s="31" t="n">
        <v>0</v>
      </c>
      <c r="J7223" s="31" t="n"/>
      <c r="K7223" s="31" t="n">
        <v>0</v>
      </c>
      <c r="L7223" s="32" t="n"/>
      <c r="M7223" s="31" t="n">
        <v>0</v>
      </c>
      <c r="N7223" s="31" t="n">
        <v>0</v>
      </c>
      <c r="O7223" s="31" t="n"/>
      <c r="P7223" s="31" t="n"/>
      <c r="Q7223" s="31" t="n">
        <v>0</v>
      </c>
      <c r="R7223" s="31" t="n"/>
      <c r="S7223" s="32" t="n"/>
      <c r="T7223" s="32" t="n"/>
      <c r="V7223" t="inlineStr">
        <is>
          <t>02yco</t>
        </is>
      </c>
      <c r="W7223" t="n">
        <v>5068</v>
      </c>
      <c r="X7223" t="n">
        <v>5516</v>
      </c>
      <c r="Z7223" t="inlineStr">
        <is>
          <t>Rob O'Gara (FLA D)</t>
        </is>
      </c>
    </row>
    <row r="7224">
      <c r="A7224" t="inlineStr">
        <is>
          <t>Robbie Baillargeon</t>
        </is>
      </c>
      <c r="B7224" t="inlineStr">
        <is>
          <t>(N/A)</t>
        </is>
      </c>
      <c r="C7224" t="inlineStr">
        <is>
          <t>C</t>
        </is>
      </c>
      <c r="D7224" t="inlineStr">
        <is>
          <t>F</t>
        </is>
      </c>
      <c r="E7224" t="n">
        <v>32</v>
      </c>
      <c r="F7224" t="inlineStr">
        <is>
          <t>FA</t>
        </is>
      </c>
      <c r="G7224" t="inlineStr">
        <is>
          <t>FA</t>
        </is>
      </c>
      <c r="H7224" s="30" t="n">
        <v>1</v>
      </c>
      <c r="I7224" s="31" t="n">
        <v>0</v>
      </c>
      <c r="J7224" s="31" t="n"/>
      <c r="K7224" s="31" t="n">
        <v>0</v>
      </c>
      <c r="L7224" s="32" t="n"/>
      <c r="M7224" s="31" t="n">
        <v>0</v>
      </c>
      <c r="N7224" s="31" t="n">
        <v>0</v>
      </c>
      <c r="O7224" s="31" t="n"/>
      <c r="P7224" s="31" t="n"/>
      <c r="Q7224" s="31" t="n">
        <v>0</v>
      </c>
      <c r="R7224" s="31" t="n"/>
      <c r="S7224" s="32" t="n"/>
      <c r="T7224" s="32" t="n"/>
      <c r="V7224" t="inlineStr">
        <is>
          <t>02o7x</t>
        </is>
      </c>
      <c r="X7224" t="n">
        <v>5826</v>
      </c>
      <c r="Z7224" t="inlineStr">
        <is>
          <t>Robbie Baillargeon ((N/A) C)</t>
        </is>
      </c>
    </row>
    <row r="7225">
      <c r="A7225" t="inlineStr">
        <is>
          <t>Robbie Earl</t>
        </is>
      </c>
      <c r="B7225" t="inlineStr">
        <is>
          <t>(N/A)</t>
        </is>
      </c>
      <c r="C7225" t="inlineStr">
        <is>
          <t>LW</t>
        </is>
      </c>
      <c r="D7225" t="inlineStr">
        <is>
          <t>F</t>
        </is>
      </c>
      <c r="E7225" t="n">
        <v>41</v>
      </c>
      <c r="F7225" t="inlineStr">
        <is>
          <t>FA</t>
        </is>
      </c>
      <c r="G7225" t="inlineStr">
        <is>
          <t>FA</t>
        </is>
      </c>
      <c r="H7225" s="30" t="n">
        <v>1</v>
      </c>
      <c r="I7225" s="31" t="n">
        <v>0</v>
      </c>
      <c r="J7225" s="31" t="n"/>
      <c r="K7225" s="31" t="n">
        <v>0</v>
      </c>
      <c r="L7225" s="32" t="n"/>
      <c r="M7225" s="31" t="n">
        <v>0</v>
      </c>
      <c r="N7225" s="31" t="n">
        <v>0</v>
      </c>
      <c r="O7225" s="31" t="n"/>
      <c r="P7225" s="31" t="n"/>
      <c r="Q7225" s="31" t="n">
        <v>0</v>
      </c>
      <c r="R7225" s="31" t="n"/>
      <c r="S7225" s="32" t="n"/>
      <c r="T7225" s="32" t="n"/>
      <c r="V7225" t="inlineStr">
        <is>
          <t>0049o</t>
        </is>
      </c>
      <c r="W7225" t="n">
        <v>2537</v>
      </c>
      <c r="X7225" t="n">
        <v>3875</v>
      </c>
      <c r="Z7225" t="inlineStr">
        <is>
          <t>Robbie Earl ((N/A) LW)</t>
        </is>
      </c>
    </row>
    <row r="7226">
      <c r="A7226" t="inlineStr">
        <is>
          <t>Robbie Payne</t>
        </is>
      </c>
      <c r="B7226" t="inlineStr">
        <is>
          <t>(N/A)</t>
        </is>
      </c>
      <c r="C7226" t="inlineStr">
        <is>
          <t>RW</t>
        </is>
      </c>
      <c r="D7226" t="inlineStr">
        <is>
          <t>F</t>
        </is>
      </c>
      <c r="E7226" t="n">
        <v>33</v>
      </c>
      <c r="F7226" t="inlineStr">
        <is>
          <t>FA</t>
        </is>
      </c>
      <c r="G7226" t="inlineStr">
        <is>
          <t>FA</t>
        </is>
      </c>
      <c r="H7226" s="30" t="n">
        <v>1</v>
      </c>
      <c r="I7226" s="31" t="n">
        <v>0</v>
      </c>
      <c r="J7226" s="31" t="n"/>
      <c r="K7226" s="31" t="n">
        <v>0</v>
      </c>
      <c r="L7226" s="32" t="n"/>
      <c r="M7226" s="31" t="n">
        <v>0</v>
      </c>
      <c r="N7226" s="31" t="n">
        <v>0</v>
      </c>
      <c r="O7226" s="31" t="n"/>
      <c r="P7226" s="31" t="n"/>
      <c r="Q7226" s="31" t="n">
        <v>0</v>
      </c>
      <c r="R7226" s="31" t="n"/>
      <c r="S7226" s="32" t="n"/>
      <c r="T7226" s="32" t="n"/>
      <c r="V7226" t="inlineStr">
        <is>
          <t>04w4z</t>
        </is>
      </c>
      <c r="X7226" t="n">
        <v>8126</v>
      </c>
      <c r="Y7226" t="inlineStr">
        <is>
          <t>c316cd24-b3ec-43d7-904b-5abc07151bd5</t>
        </is>
      </c>
      <c r="Z7226" t="inlineStr">
        <is>
          <t>Robbie Payne ((N/A) RW)</t>
        </is>
      </c>
    </row>
    <row r="7227">
      <c r="A7227" t="inlineStr">
        <is>
          <t>Robbie Russo</t>
        </is>
      </c>
      <c r="B7227" t="inlineStr">
        <is>
          <t>UTA</t>
        </is>
      </c>
      <c r="C7227" t="inlineStr">
        <is>
          <t>D</t>
        </is>
      </c>
      <c r="D7227" t="inlineStr">
        <is>
          <t>D</t>
        </is>
      </c>
      <c r="E7227" t="n">
        <v>33</v>
      </c>
      <c r="F7227" t="inlineStr">
        <is>
          <t>FA</t>
        </is>
      </c>
      <c r="G7227" t="inlineStr">
        <is>
          <t>FA</t>
        </is>
      </c>
      <c r="H7227" s="30" t="n">
        <v>1</v>
      </c>
      <c r="I7227" s="31" t="n">
        <v>0</v>
      </c>
      <c r="J7227" s="31" t="n"/>
      <c r="K7227" s="31" t="n">
        <v>0</v>
      </c>
      <c r="L7227" s="32" t="n"/>
      <c r="M7227" s="31" t="n">
        <v>0</v>
      </c>
      <c r="N7227" s="31" t="n">
        <v>0</v>
      </c>
      <c r="O7227" s="31" t="n"/>
      <c r="P7227" s="31" t="n"/>
      <c r="Q7227" s="31" t="n">
        <v>0</v>
      </c>
      <c r="R7227" s="31" t="n"/>
      <c r="S7227" s="32" t="n"/>
      <c r="T7227" s="32" t="n"/>
      <c r="V7227" t="inlineStr">
        <is>
          <t>02dq7</t>
        </is>
      </c>
      <c r="W7227" t="n">
        <v>3791</v>
      </c>
      <c r="X7227" t="n">
        <v>5461</v>
      </c>
      <c r="Y7227" t="inlineStr">
        <is>
          <t>bfc3115d-420b-48b8-877c-7c125d825bb5</t>
        </is>
      </c>
      <c r="Z7227" t="inlineStr">
        <is>
          <t>Robbie Russo (UTA D)</t>
        </is>
      </c>
    </row>
    <row r="7228">
      <c r="A7228" t="inlineStr">
        <is>
          <t>Robbie Stucker</t>
        </is>
      </c>
      <c r="B7228" t="inlineStr">
        <is>
          <t>CBJ</t>
        </is>
      </c>
      <c r="C7228" t="inlineStr">
        <is>
          <t>D</t>
        </is>
      </c>
      <c r="D7228" t="inlineStr">
        <is>
          <t>D</t>
        </is>
      </c>
      <c r="E7228" t="n">
        <v>27</v>
      </c>
      <c r="F7228" t="inlineStr">
        <is>
          <t>FA</t>
        </is>
      </c>
      <c r="G7228" t="inlineStr">
        <is>
          <t>FA</t>
        </is>
      </c>
      <c r="H7228" s="30" t="n">
        <v>1</v>
      </c>
      <c r="I7228" s="31" t="n">
        <v>0</v>
      </c>
      <c r="J7228" s="31" t="n"/>
      <c r="K7228" s="31" t="n">
        <v>0</v>
      </c>
      <c r="L7228" s="32" t="n"/>
      <c r="M7228" s="31" t="n">
        <v>0</v>
      </c>
      <c r="N7228" s="31" t="n">
        <v>0</v>
      </c>
      <c r="O7228" s="31" t="n"/>
      <c r="P7228" s="31" t="n"/>
      <c r="Q7228" s="31" t="n">
        <v>0</v>
      </c>
      <c r="R7228" s="31" t="n"/>
      <c r="S7228" s="32" t="n"/>
      <c r="T7228" s="32" t="n"/>
      <c r="V7228" t="inlineStr">
        <is>
          <t>04f8t</t>
        </is>
      </c>
      <c r="X7228" t="n">
        <v>7724</v>
      </c>
      <c r="Z7228" t="inlineStr">
        <is>
          <t>Robbie Stucker (CBJ D)</t>
        </is>
      </c>
    </row>
    <row r="7229">
      <c r="A7229" t="inlineStr">
        <is>
          <t>Robby Dee</t>
        </is>
      </c>
      <c r="B7229" t="inlineStr">
        <is>
          <t>EDM</t>
        </is>
      </c>
      <c r="C7229" t="inlineStr">
        <is>
          <t>C</t>
        </is>
      </c>
      <c r="D7229" t="inlineStr">
        <is>
          <t>F</t>
        </is>
      </c>
      <c r="E7229" t="n">
        <v>39</v>
      </c>
      <c r="F7229" t="inlineStr">
        <is>
          <t>FA</t>
        </is>
      </c>
      <c r="G7229" t="inlineStr">
        <is>
          <t>FA</t>
        </is>
      </c>
      <c r="H7229" s="30" t="n">
        <v>1</v>
      </c>
      <c r="I7229" s="31" t="n">
        <v>0</v>
      </c>
      <c r="J7229" s="31" t="n"/>
      <c r="K7229" s="31" t="n">
        <v>0</v>
      </c>
      <c r="L7229" s="32" t="n"/>
      <c r="M7229" s="31" t="n">
        <v>0</v>
      </c>
      <c r="N7229" s="31" t="n">
        <v>0</v>
      </c>
      <c r="O7229" s="31" t="n"/>
      <c r="P7229" s="31" t="n"/>
      <c r="Q7229" s="31" t="n">
        <v>0</v>
      </c>
      <c r="R7229" s="31" t="n"/>
      <c r="S7229" s="32" t="n"/>
      <c r="T7229" s="32" t="n"/>
      <c r="V7229" t="inlineStr">
        <is>
          <t>0243r</t>
        </is>
      </c>
      <c r="Z7229" t="inlineStr">
        <is>
          <t>Robby Dee (EDM C)</t>
        </is>
      </c>
    </row>
    <row r="7230">
      <c r="A7230" t="inlineStr">
        <is>
          <t>Robby Fosdick</t>
        </is>
      </c>
      <c r="B7230" t="inlineStr">
        <is>
          <t>(N/A)</t>
        </is>
      </c>
      <c r="C7230" t="inlineStr">
        <is>
          <t>D</t>
        </is>
      </c>
      <c r="D7230" t="inlineStr">
        <is>
          <t>D</t>
        </is>
      </c>
      <c r="E7230" t="n">
        <v>30</v>
      </c>
      <c r="F7230" t="inlineStr">
        <is>
          <t>FA</t>
        </is>
      </c>
      <c r="G7230" t="inlineStr">
        <is>
          <t>FA</t>
        </is>
      </c>
      <c r="H7230" s="30" t="n">
        <v>1</v>
      </c>
      <c r="I7230" s="31" t="n">
        <v>0</v>
      </c>
      <c r="J7230" s="31" t="n"/>
      <c r="K7230" s="31" t="n">
        <v>0</v>
      </c>
      <c r="L7230" s="32" t="n"/>
      <c r="M7230" s="31" t="n">
        <v>0</v>
      </c>
      <c r="N7230" s="31" t="n">
        <v>0</v>
      </c>
      <c r="O7230" s="31" t="n"/>
      <c r="P7230" s="31" t="n"/>
      <c r="Q7230" s="31" t="n">
        <v>0</v>
      </c>
      <c r="R7230" s="31" t="n"/>
      <c r="S7230" s="32" t="n"/>
      <c r="T7230" s="32" t="n"/>
      <c r="V7230" t="inlineStr">
        <is>
          <t>04cbs</t>
        </is>
      </c>
      <c r="Z7230" t="inlineStr">
        <is>
          <t>Robby Fosdick ((N/A) D)</t>
        </is>
      </c>
    </row>
    <row r="7231">
      <c r="A7231" t="inlineStr">
        <is>
          <t>Robby Jackson</t>
        </is>
      </c>
      <c r="B7231" t="inlineStr">
        <is>
          <t>STL</t>
        </is>
      </c>
      <c r="C7231" t="inlineStr">
        <is>
          <t>C</t>
        </is>
      </c>
      <c r="D7231" t="inlineStr">
        <is>
          <t>F</t>
        </is>
      </c>
      <c r="E7231" t="n">
        <v>29</v>
      </c>
      <c r="F7231" t="inlineStr">
        <is>
          <t>FA</t>
        </is>
      </c>
      <c r="G7231" t="inlineStr">
        <is>
          <t>FA</t>
        </is>
      </c>
      <c r="H7231" s="30" t="n">
        <v>1</v>
      </c>
      <c r="I7231" s="31" t="n">
        <v>0</v>
      </c>
      <c r="J7231" s="31" t="n"/>
      <c r="K7231" s="31" t="n">
        <v>0</v>
      </c>
      <c r="L7231" s="32" t="n"/>
      <c r="M7231" s="31" t="n">
        <v>0</v>
      </c>
      <c r="N7231" s="31" t="n">
        <v>0</v>
      </c>
      <c r="O7231" s="31" t="n"/>
      <c r="P7231" s="31" t="n"/>
      <c r="Q7231" s="31" t="n">
        <v>0</v>
      </c>
      <c r="R7231" s="31" t="n"/>
      <c r="S7231" s="32" t="n"/>
      <c r="T7231" s="32" t="n"/>
      <c r="V7231" t="inlineStr">
        <is>
          <t>04nkz</t>
        </is>
      </c>
      <c r="X7231" t="n">
        <v>8496</v>
      </c>
      <c r="Z7231" t="inlineStr">
        <is>
          <t>Robby Jackson (STL C)</t>
        </is>
      </c>
    </row>
    <row r="7232">
      <c r="A7232" t="inlineStr">
        <is>
          <t>Robert Baco</t>
        </is>
      </c>
      <c r="B7232" t="inlineStr">
        <is>
          <t>(N/A)</t>
        </is>
      </c>
      <c r="C7232" t="inlineStr">
        <is>
          <t>RW</t>
        </is>
      </c>
      <c r="D7232" t="inlineStr">
        <is>
          <t>F</t>
        </is>
      </c>
      <c r="E7232" t="n">
        <v>23</v>
      </c>
      <c r="F7232" t="inlineStr">
        <is>
          <t>FA</t>
        </is>
      </c>
      <c r="G7232" t="inlineStr">
        <is>
          <t>FA</t>
        </is>
      </c>
      <c r="H7232" s="30" t="n">
        <v>1</v>
      </c>
      <c r="I7232" s="31" t="n">
        <v>0</v>
      </c>
      <c r="J7232" s="31" t="n"/>
      <c r="K7232" s="31" t="n">
        <v>0</v>
      </c>
      <c r="L7232" s="32" t="n"/>
      <c r="M7232" s="31" t="n">
        <v>0</v>
      </c>
      <c r="N7232" s="31" t="n">
        <v>0</v>
      </c>
      <c r="O7232" s="31" t="n"/>
      <c r="P7232" s="31" t="n"/>
      <c r="Q7232" s="31" t="n">
        <v>0</v>
      </c>
      <c r="R7232" s="31" t="n"/>
      <c r="S7232" s="32" t="n"/>
      <c r="T7232" s="32" t="n"/>
      <c r="V7232" t="inlineStr">
        <is>
          <t>05uh4</t>
        </is>
      </c>
      <c r="Z7232" t="inlineStr">
        <is>
          <t>Robert Baco ((N/A) RW)</t>
        </is>
      </c>
    </row>
    <row r="7233">
      <c r="A7233" t="inlineStr">
        <is>
          <t>Robert Bortuzzo</t>
        </is>
      </c>
      <c r="B7233" t="inlineStr">
        <is>
          <t>(N/A)</t>
        </is>
      </c>
      <c r="C7233" t="inlineStr">
        <is>
          <t>D</t>
        </is>
      </c>
      <c r="D7233" t="inlineStr">
        <is>
          <t>D</t>
        </is>
      </c>
      <c r="E7233" t="n">
        <v>37</v>
      </c>
      <c r="F7233" t="inlineStr">
        <is>
          <t>FA</t>
        </is>
      </c>
      <c r="G7233" t="inlineStr">
        <is>
          <t>FA</t>
        </is>
      </c>
      <c r="H7233" s="30" t="n">
        <v>1</v>
      </c>
      <c r="I7233" s="31" t="n">
        <v>0</v>
      </c>
      <c r="J7233" s="31" t="n"/>
      <c r="K7233" s="31" t="n">
        <v>0</v>
      </c>
      <c r="L7233" s="32" t="n"/>
      <c r="M7233" s="31" t="n">
        <v>0</v>
      </c>
      <c r="N7233" s="31" t="n">
        <v>0</v>
      </c>
      <c r="O7233" s="31" t="n"/>
      <c r="P7233" s="31" t="n"/>
      <c r="Q7233" s="31" t="n">
        <v>0</v>
      </c>
      <c r="R7233" s="31" t="n"/>
      <c r="S7233" s="32" t="n"/>
      <c r="T7233" s="32" t="n"/>
      <c r="V7233" t="inlineStr">
        <is>
          <t>01meu</t>
        </is>
      </c>
      <c r="W7233" t="n">
        <v>3900</v>
      </c>
      <c r="X7233" t="n">
        <v>4758</v>
      </c>
      <c r="Y7233" t="inlineStr">
        <is>
          <t>4341950f-0f24-11e2-8525-18a905767e44</t>
        </is>
      </c>
      <c r="Z7233" t="inlineStr">
        <is>
          <t>Robert Bortuzzo ((N/A) D)</t>
        </is>
      </c>
    </row>
    <row r="7234">
      <c r="A7234" t="inlineStr">
        <is>
          <t>Robert Calisti</t>
        </is>
      </c>
      <c r="B7234" t="inlineStr">
        <is>
          <t>BUF</t>
        </is>
      </c>
      <c r="C7234" t="inlineStr">
        <is>
          <t>D</t>
        </is>
      </c>
      <c r="D7234" t="inlineStr">
        <is>
          <t>D</t>
        </is>
      </c>
      <c r="E7234" t="n">
        <v>25</v>
      </c>
      <c r="F7234" t="inlineStr">
        <is>
          <t>FA</t>
        </is>
      </c>
      <c r="G7234" t="inlineStr">
        <is>
          <t>FA</t>
        </is>
      </c>
      <c r="H7234" s="30" t="n">
        <v>1</v>
      </c>
      <c r="I7234" s="31" t="n">
        <v>0</v>
      </c>
      <c r="J7234" s="31" t="n"/>
      <c r="K7234" s="31" t="n">
        <v>0</v>
      </c>
      <c r="L7234" s="32" t="n"/>
      <c r="M7234" s="31" t="n">
        <v>0</v>
      </c>
      <c r="N7234" s="31" t="n">
        <v>0</v>
      </c>
      <c r="O7234" s="31" t="n"/>
      <c r="P7234" s="31" t="n"/>
      <c r="Q7234" s="31" t="n">
        <v>0</v>
      </c>
      <c r="R7234" s="31" t="n"/>
      <c r="S7234" s="32" t="n"/>
      <c r="T7234" s="32" t="n"/>
      <c r="V7234" t="inlineStr">
        <is>
          <t>05m6k</t>
        </is>
      </c>
      <c r="Y7234" t="inlineStr">
        <is>
          <t>c1871fca-845a-4136-aabf-f8cbeb65eed7</t>
        </is>
      </c>
      <c r="Z7234" t="inlineStr">
        <is>
          <t>Robert Calisti (BUF D)</t>
        </is>
      </c>
    </row>
    <row r="7235">
      <c r="A7235" t="inlineStr">
        <is>
          <t>Robert Carpenter</t>
        </is>
      </c>
      <c r="B7235" t="inlineStr">
        <is>
          <t>(N/A)</t>
        </is>
      </c>
      <c r="C7235" t="inlineStr">
        <is>
          <t>LW</t>
        </is>
      </c>
      <c r="D7235" t="inlineStr">
        <is>
          <t>F</t>
        </is>
      </c>
      <c r="E7235" t="n">
        <v>30</v>
      </c>
      <c r="F7235" t="inlineStr">
        <is>
          <t>FA</t>
        </is>
      </c>
      <c r="G7235" t="inlineStr">
        <is>
          <t>FA</t>
        </is>
      </c>
      <c r="H7235" s="30" t="n">
        <v>1</v>
      </c>
      <c r="I7235" s="31" t="n">
        <v>0</v>
      </c>
      <c r="J7235" s="31" t="n"/>
      <c r="K7235" s="31" t="n">
        <v>0</v>
      </c>
      <c r="L7235" s="32" t="n"/>
      <c r="M7235" s="31" t="n">
        <v>0</v>
      </c>
      <c r="N7235" s="31" t="n">
        <v>0</v>
      </c>
      <c r="O7235" s="31" t="n"/>
      <c r="P7235" s="31" t="n"/>
      <c r="Q7235" s="31" t="n">
        <v>0</v>
      </c>
      <c r="R7235" s="31" t="n"/>
      <c r="S7235" s="32" t="n"/>
      <c r="T7235" s="32" t="n"/>
      <c r="V7235" t="inlineStr">
        <is>
          <t>03kiw</t>
        </is>
      </c>
      <c r="W7235" t="n">
        <v>5948</v>
      </c>
      <c r="X7235" t="n">
        <v>8243</v>
      </c>
      <c r="Y7235" t="inlineStr">
        <is>
          <t>6127853d-d600-417d-a4db-7cde050e014c</t>
        </is>
      </c>
      <c r="Z7235" t="inlineStr">
        <is>
          <t>Robert Carpenter ((N/A) LW)</t>
        </is>
      </c>
    </row>
    <row r="7236">
      <c r="A7236" t="inlineStr">
        <is>
          <t>Robert Czarnik</t>
        </is>
      </c>
      <c r="B7236" t="inlineStr">
        <is>
          <t>(N/A)</t>
        </is>
      </c>
      <c r="C7236" t="inlineStr">
        <is>
          <t>C</t>
        </is>
      </c>
      <c r="D7236" t="inlineStr">
        <is>
          <t>F</t>
        </is>
      </c>
      <c r="E7236" t="n">
        <v>36</v>
      </c>
      <c r="F7236" t="inlineStr">
        <is>
          <t>FA</t>
        </is>
      </c>
      <c r="G7236" t="inlineStr">
        <is>
          <t>FA</t>
        </is>
      </c>
      <c r="H7236" s="30" t="n">
        <v>1</v>
      </c>
      <c r="I7236" s="31" t="n">
        <v>0</v>
      </c>
      <c r="J7236" s="31" t="n"/>
      <c r="K7236" s="31" t="n">
        <v>0</v>
      </c>
      <c r="L7236" s="32" t="n"/>
      <c r="M7236" s="31" t="n">
        <v>0</v>
      </c>
      <c r="N7236" s="31" t="n">
        <v>0</v>
      </c>
      <c r="O7236" s="31" t="n"/>
      <c r="P7236" s="31" t="n"/>
      <c r="Q7236" s="31" t="n">
        <v>0</v>
      </c>
      <c r="R7236" s="31" t="n"/>
      <c r="S7236" s="32" t="n"/>
      <c r="T7236" s="32" t="n"/>
      <c r="V7236" t="inlineStr">
        <is>
          <t>023rz</t>
        </is>
      </c>
      <c r="X7236" t="n">
        <v>5222</v>
      </c>
      <c r="Z7236" t="inlineStr">
        <is>
          <t>Robert Czarnik ((N/A) C)</t>
        </is>
      </c>
    </row>
    <row r="7237">
      <c r="A7237" t="inlineStr">
        <is>
          <t>Robert Flinton</t>
        </is>
      </c>
      <c r="B7237" t="inlineStr">
        <is>
          <t>TBL</t>
        </is>
      </c>
      <c r="C7237" t="inlineStr">
        <is>
          <t>LW</t>
        </is>
      </c>
      <c r="D7237" t="inlineStr">
        <is>
          <t>F</t>
        </is>
      </c>
      <c r="E7237" t="n">
        <v>23</v>
      </c>
      <c r="F7237" t="inlineStr">
        <is>
          <t>FA</t>
        </is>
      </c>
      <c r="G7237" t="inlineStr">
        <is>
          <t>FA</t>
        </is>
      </c>
      <c r="H7237" s="30" t="n">
        <v>867500</v>
      </c>
      <c r="I7237" s="31" t="n">
        <v>0</v>
      </c>
      <c r="J7237" s="31" t="n"/>
      <c r="K7237" s="31" t="n">
        <v>0</v>
      </c>
      <c r="L7237" s="32" t="n"/>
      <c r="M7237" s="31" t="n">
        <v>0</v>
      </c>
      <c r="N7237" s="31" t="n">
        <v>0</v>
      </c>
      <c r="O7237" s="31" t="n"/>
      <c r="P7237" s="31" t="n"/>
      <c r="Q7237" s="31" t="n">
        <v>0</v>
      </c>
      <c r="R7237" s="31" t="n"/>
      <c r="S7237" s="32" t="n"/>
      <c r="T7237" s="32" t="n"/>
      <c r="V7237" t="inlineStr">
        <is>
          <t>05ugl</t>
        </is>
      </c>
      <c r="W7237" t="n">
        <v>7316</v>
      </c>
      <c r="Y7237" t="inlineStr">
        <is>
          <t>ea88a2fd-87d8-454f-aecc-00d3f5585e0e</t>
        </is>
      </c>
      <c r="Z7237" t="inlineStr">
        <is>
          <t>Robert Flinton (TBL LW)</t>
        </is>
      </c>
    </row>
    <row r="7238">
      <c r="A7238" t="inlineStr">
        <is>
          <t>Robert Hagg</t>
        </is>
      </c>
      <c r="B7238" t="inlineStr">
        <is>
          <t>(N/A)</t>
        </is>
      </c>
      <c r="C7238" t="inlineStr">
        <is>
          <t>D</t>
        </is>
      </c>
      <c r="D7238" t="inlineStr">
        <is>
          <t>D</t>
        </is>
      </c>
      <c r="E7238" t="n">
        <v>31</v>
      </c>
      <c r="F7238" t="inlineStr">
        <is>
          <t>FA</t>
        </is>
      </c>
      <c r="G7238" t="inlineStr">
        <is>
          <t>FA</t>
        </is>
      </c>
      <c r="H7238" s="30" t="n">
        <v>1</v>
      </c>
      <c r="I7238" s="31" t="n">
        <v>0</v>
      </c>
      <c r="J7238" s="31" t="n"/>
      <c r="K7238" s="31" t="n">
        <v>0</v>
      </c>
      <c r="L7238" s="32" t="n"/>
      <c r="M7238" s="31" t="n">
        <v>0</v>
      </c>
      <c r="N7238" s="31" t="n">
        <v>0</v>
      </c>
      <c r="O7238" s="31" t="n"/>
      <c r="P7238" s="31" t="n"/>
      <c r="Q7238" s="31" t="n">
        <v>0</v>
      </c>
      <c r="R7238" s="31" t="n"/>
      <c r="S7238" s="32" t="n"/>
      <c r="T7238" s="32" t="n"/>
      <c r="V7238" t="inlineStr">
        <is>
          <t>03166</t>
        </is>
      </c>
      <c r="W7238" t="n">
        <v>4152</v>
      </c>
      <c r="X7238" t="n">
        <v>6021</v>
      </c>
      <c r="Y7238" t="inlineStr">
        <is>
          <t>bb063439-eadb-442d-a269-3a9f2b2174ff</t>
        </is>
      </c>
      <c r="Z7238" t="inlineStr">
        <is>
          <t>Robert Hagg ((N/A) D)</t>
        </is>
      </c>
    </row>
    <row r="7239">
      <c r="A7239" t="inlineStr">
        <is>
          <t>Robert Lantosi</t>
        </is>
      </c>
      <c r="B7239" t="inlineStr">
        <is>
          <t>(N/A)</t>
        </is>
      </c>
      <c r="C7239" t="inlineStr">
        <is>
          <t>RW</t>
        </is>
      </c>
      <c r="D7239" t="inlineStr">
        <is>
          <t>F</t>
        </is>
      </c>
      <c r="E7239" t="n">
        <v>30</v>
      </c>
      <c r="F7239" t="inlineStr">
        <is>
          <t>FA</t>
        </is>
      </c>
      <c r="G7239" t="inlineStr">
        <is>
          <t>FA</t>
        </is>
      </c>
      <c r="H7239" s="30" t="n">
        <v>1</v>
      </c>
      <c r="I7239" s="31" t="n">
        <v>0</v>
      </c>
      <c r="J7239" s="31" t="n"/>
      <c r="K7239" s="31" t="n">
        <v>0</v>
      </c>
      <c r="L7239" s="32" t="n"/>
      <c r="M7239" s="31" t="n">
        <v>0</v>
      </c>
      <c r="N7239" s="31" t="n">
        <v>0</v>
      </c>
      <c r="O7239" s="31" t="n"/>
      <c r="P7239" s="31" t="n"/>
      <c r="Q7239" s="31" t="n">
        <v>0</v>
      </c>
      <c r="R7239" s="31" t="n"/>
      <c r="S7239" s="32" t="n"/>
      <c r="T7239" s="32" t="n"/>
      <c r="V7239" t="inlineStr">
        <is>
          <t>050mo</t>
        </is>
      </c>
      <c r="W7239" t="n">
        <v>6151</v>
      </c>
      <c r="X7239" t="n">
        <v>8530</v>
      </c>
      <c r="Y7239" t="inlineStr">
        <is>
          <t>938028fb-0eeb-4a4d-8a28-b904dd14e72f</t>
        </is>
      </c>
      <c r="Z7239" t="inlineStr">
        <is>
          <t>Robert Lantosi ((N/A) RW)</t>
        </is>
      </c>
    </row>
    <row r="7240">
      <c r="A7240" t="inlineStr">
        <is>
          <t>Robert Mastrosimone</t>
        </is>
      </c>
      <c r="B7240" t="inlineStr">
        <is>
          <t>FLA</t>
        </is>
      </c>
      <c r="C7240" t="inlineStr">
        <is>
          <t>C</t>
        </is>
      </c>
      <c r="D7240" t="inlineStr">
        <is>
          <t>F</t>
        </is>
      </c>
      <c r="E7240" t="n">
        <v>25</v>
      </c>
      <c r="F7240" t="inlineStr">
        <is>
          <t>FA</t>
        </is>
      </c>
      <c r="G7240" t="inlineStr">
        <is>
          <t>FA</t>
        </is>
      </c>
      <c r="H7240" s="30" t="n">
        <v>1</v>
      </c>
      <c r="I7240" s="31" t="n">
        <v>0</v>
      </c>
      <c r="J7240" s="31" t="n"/>
      <c r="K7240" s="31" t="n">
        <v>0</v>
      </c>
      <c r="L7240" s="32" t="n"/>
      <c r="M7240" s="31" t="n">
        <v>0</v>
      </c>
      <c r="N7240" s="31" t="n">
        <v>0</v>
      </c>
      <c r="O7240" s="31" t="n"/>
      <c r="P7240" s="31" t="n"/>
      <c r="Q7240" s="31" t="n">
        <v>0</v>
      </c>
      <c r="R7240" s="31" t="n"/>
      <c r="S7240" s="32" t="n"/>
      <c r="T7240" s="32" t="n"/>
      <c r="V7240" t="inlineStr">
        <is>
          <t>04zp6</t>
        </is>
      </c>
      <c r="W7240" t="n">
        <v>5998</v>
      </c>
      <c r="Y7240" t="inlineStr">
        <is>
          <t>f1ac1a4c-3fba-43d3-bb48-474daf6a0fb6</t>
        </is>
      </c>
      <c r="Z7240" t="inlineStr">
        <is>
          <t>Robert Mastrosimone (FLA C)</t>
        </is>
      </c>
    </row>
    <row r="7241">
      <c r="A7241" t="inlineStr">
        <is>
          <t>Robert Nilsson</t>
        </is>
      </c>
      <c r="B7241" t="inlineStr">
        <is>
          <t>(N/A)</t>
        </is>
      </c>
      <c r="C7241" t="inlineStr">
        <is>
          <t>LW</t>
        </is>
      </c>
      <c r="D7241" t="inlineStr">
        <is>
          <t>F</t>
        </is>
      </c>
      <c r="E7241" t="n">
        <v>41</v>
      </c>
      <c r="F7241" t="inlineStr">
        <is>
          <t>FA</t>
        </is>
      </c>
      <c r="G7241" t="inlineStr">
        <is>
          <t>FA</t>
        </is>
      </c>
      <c r="H7241" s="30" t="n">
        <v>1</v>
      </c>
      <c r="I7241" s="31" t="n">
        <v>0</v>
      </c>
      <c r="J7241" s="31" t="n"/>
      <c r="K7241" s="31" t="n">
        <v>0</v>
      </c>
      <c r="L7241" s="32" t="n"/>
      <c r="M7241" s="31" t="n">
        <v>0</v>
      </c>
      <c r="N7241" s="31" t="n">
        <v>0</v>
      </c>
      <c r="O7241" s="31" t="n"/>
      <c r="P7241" s="31" t="n"/>
      <c r="Q7241" s="31" t="n">
        <v>0</v>
      </c>
      <c r="R7241" s="31" t="n"/>
      <c r="S7241" s="32" t="n"/>
      <c r="T7241" s="32" t="n"/>
      <c r="V7241" t="inlineStr">
        <is>
          <t>003qj</t>
        </is>
      </c>
      <c r="W7241" t="n">
        <v>1920</v>
      </c>
      <c r="X7241" t="n">
        <v>3353</v>
      </c>
      <c r="Z7241" t="inlineStr">
        <is>
          <t>Robert Nilsson ((N/A) LW)</t>
        </is>
      </c>
    </row>
    <row r="7242">
      <c r="A7242" t="inlineStr">
        <is>
          <t>Robert Orr</t>
        </is>
      </c>
      <c r="B7242" t="inlineStr">
        <is>
          <t>(N/A)</t>
        </is>
      </c>
      <c r="C7242" t="inlineStr">
        <is>
          <t>C</t>
        </is>
      </c>
      <c r="D7242" t="inlineStr">
        <is>
          <t>F</t>
        </is>
      </c>
      <c r="E7242" t="n">
        <v>23</v>
      </c>
      <c r="F7242" t="inlineStr">
        <is>
          <t>FA</t>
        </is>
      </c>
      <c r="G7242" t="inlineStr">
        <is>
          <t>FA</t>
        </is>
      </c>
      <c r="H7242" s="30" t="n">
        <v>1</v>
      </c>
      <c r="I7242" s="31" t="n">
        <v>0</v>
      </c>
      <c r="J7242" s="31" t="n"/>
      <c r="K7242" s="31" t="n">
        <v>0</v>
      </c>
      <c r="L7242" s="32" t="n"/>
      <c r="M7242" s="31" t="n">
        <v>0</v>
      </c>
      <c r="N7242" s="31" t="n">
        <v>0</v>
      </c>
      <c r="O7242" s="31" t="n"/>
      <c r="P7242" s="31" t="n"/>
      <c r="Q7242" s="31" t="n">
        <v>0</v>
      </c>
      <c r="R7242" s="31" t="n"/>
      <c r="S7242" s="32" t="n"/>
      <c r="T7242" s="32" t="n"/>
      <c r="V7242" t="inlineStr">
        <is>
          <t>05u0l</t>
        </is>
      </c>
      <c r="Y7242" t="inlineStr">
        <is>
          <t>b282b1f8-5b2e-42a3-8063-832a4549e68d</t>
        </is>
      </c>
      <c r="Z7242" t="inlineStr">
        <is>
          <t>Robert Orr ((N/A) C)</t>
        </is>
      </c>
    </row>
    <row r="7243">
      <c r="A7243" t="inlineStr">
        <is>
          <t>Robert Rosen</t>
        </is>
      </c>
      <c r="B7243" t="inlineStr">
        <is>
          <t>(N/A)</t>
        </is>
      </c>
      <c r="C7243" t="inlineStr">
        <is>
          <t>C</t>
        </is>
      </c>
      <c r="D7243" t="inlineStr">
        <is>
          <t>F</t>
        </is>
      </c>
      <c r="E7243" t="n">
        <v>39</v>
      </c>
      <c r="F7243" t="inlineStr">
        <is>
          <t>FA</t>
        </is>
      </c>
      <c r="G7243" t="inlineStr">
        <is>
          <t>FA</t>
        </is>
      </c>
      <c r="H7243" s="30" t="n">
        <v>1</v>
      </c>
      <c r="I7243" s="31" t="n">
        <v>0</v>
      </c>
      <c r="J7243" s="31" t="n"/>
      <c r="K7243" s="31" t="n">
        <v>0</v>
      </c>
      <c r="L7243" s="32" t="n"/>
      <c r="M7243" s="31" t="n">
        <v>0</v>
      </c>
      <c r="N7243" s="31" t="n">
        <v>0</v>
      </c>
      <c r="O7243" s="31" t="n"/>
      <c r="P7243" s="31" t="n"/>
      <c r="Q7243" s="31" t="n">
        <v>0</v>
      </c>
      <c r="R7243" s="31" t="n"/>
      <c r="S7243" s="32" t="n"/>
      <c r="T7243" s="32" t="n"/>
      <c r="V7243" t="inlineStr">
        <is>
          <t>02ug1</t>
        </is>
      </c>
      <c r="Z7243" t="inlineStr">
        <is>
          <t>Robert Rosen ((N/A) C)</t>
        </is>
      </c>
    </row>
    <row r="7244">
      <c r="A7244" t="inlineStr">
        <is>
          <t>Robert Slaney</t>
        </is>
      </c>
      <c r="B7244" t="inlineStr">
        <is>
          <t>(N/A)</t>
        </is>
      </c>
      <c r="C7244" t="inlineStr">
        <is>
          <t>LW</t>
        </is>
      </c>
      <c r="D7244" t="inlineStr">
        <is>
          <t>F</t>
        </is>
      </c>
      <c r="E7244" t="n">
        <v>37</v>
      </c>
      <c r="F7244" t="inlineStr">
        <is>
          <t>FA</t>
        </is>
      </c>
      <c r="G7244" t="inlineStr">
        <is>
          <t>FA</t>
        </is>
      </c>
      <c r="H7244" s="30" t="n">
        <v>1</v>
      </c>
      <c r="I7244" s="31" t="n">
        <v>0</v>
      </c>
      <c r="J7244" s="31" t="n"/>
      <c r="K7244" s="31" t="n">
        <v>0</v>
      </c>
      <c r="L7244" s="32" t="n"/>
      <c r="M7244" s="31" t="n">
        <v>0</v>
      </c>
      <c r="N7244" s="31" t="n">
        <v>0</v>
      </c>
      <c r="O7244" s="31" t="n"/>
      <c r="P7244" s="31" t="n"/>
      <c r="Q7244" s="31" t="n">
        <v>0</v>
      </c>
      <c r="R7244" s="31" t="n"/>
      <c r="S7244" s="32" t="n"/>
      <c r="T7244" s="32" t="n"/>
      <c r="V7244" t="inlineStr">
        <is>
          <t>01cwj</t>
        </is>
      </c>
      <c r="W7244" t="n">
        <v>3856</v>
      </c>
      <c r="X7244" t="n">
        <v>4644</v>
      </c>
      <c r="Z7244" t="inlineStr">
        <is>
          <t>Robert Slaney ((N/A) LW)</t>
        </is>
      </c>
    </row>
    <row r="7245">
      <c r="A7245" t="inlineStr">
        <is>
          <t>Roberto Henriquez</t>
        </is>
      </c>
      <c r="B7245" t="inlineStr">
        <is>
          <t>BOS</t>
        </is>
      </c>
      <c r="C7245" t="inlineStr">
        <is>
          <t>G</t>
        </is>
      </c>
      <c r="D7245" t="inlineStr">
        <is>
          <t>G</t>
        </is>
      </c>
      <c r="E7245" t="n">
        <v>19</v>
      </c>
      <c r="F7245" t="inlineStr">
        <is>
          <t>FA</t>
        </is>
      </c>
      <c r="G7245" t="inlineStr">
        <is>
          <t>FA</t>
        </is>
      </c>
      <c r="H7245" s="30" t="n">
        <v>1</v>
      </c>
      <c r="I7245" s="31" t="n">
        <v>0</v>
      </c>
      <c r="J7245" s="31" t="n"/>
      <c r="K7245" s="31" t="n">
        <v>0</v>
      </c>
      <c r="L7245" s="32" t="n"/>
      <c r="M7245" s="31" t="n">
        <v>0</v>
      </c>
      <c r="N7245" s="31" t="n">
        <v>0</v>
      </c>
      <c r="O7245" s="31" t="n"/>
      <c r="P7245" s="31" t="n"/>
      <c r="Q7245" s="31" t="n">
        <v>0</v>
      </c>
      <c r="R7245" s="31" t="n"/>
      <c r="S7245" s="32" t="n"/>
      <c r="T7245" s="32" t="n"/>
      <c r="V7245" t="inlineStr">
        <is>
          <t>076rd</t>
        </is>
      </c>
      <c r="Y7245" t="inlineStr">
        <is>
          <t>77336c14-668d-45b8-98bb-99d54fbebed5</t>
        </is>
      </c>
      <c r="Z7245" t="inlineStr">
        <is>
          <t>Roberto Henriquez (BOS G)</t>
        </is>
      </c>
    </row>
    <row r="7246">
      <c r="A7246" t="inlineStr">
        <is>
          <t>Roberts Bukarts</t>
        </is>
      </c>
      <c r="B7246" t="inlineStr">
        <is>
          <t>(N/A)</t>
        </is>
      </c>
      <c r="C7246" t="inlineStr">
        <is>
          <t>LW</t>
        </is>
      </c>
      <c r="D7246" t="inlineStr">
        <is>
          <t>F</t>
        </is>
      </c>
      <c r="E7246" t="n">
        <v>36</v>
      </c>
      <c r="F7246" t="inlineStr">
        <is>
          <t>FA</t>
        </is>
      </c>
      <c r="G7246" t="inlineStr">
        <is>
          <t>FA</t>
        </is>
      </c>
      <c r="H7246" s="30" t="n">
        <v>1</v>
      </c>
      <c r="I7246" s="31" t="n">
        <v>0</v>
      </c>
      <c r="J7246" s="31" t="n"/>
      <c r="K7246" s="31" t="n">
        <v>0</v>
      </c>
      <c r="L7246" s="32" t="n"/>
      <c r="M7246" s="31" t="n">
        <v>0</v>
      </c>
      <c r="N7246" s="31" t="n">
        <v>0</v>
      </c>
      <c r="O7246" s="31" t="n"/>
      <c r="P7246" s="31" t="n"/>
      <c r="Q7246" s="31" t="n">
        <v>0</v>
      </c>
      <c r="R7246" s="31" t="n"/>
      <c r="S7246" s="32" t="n"/>
      <c r="T7246" s="32" t="n"/>
      <c r="V7246" t="inlineStr">
        <is>
          <t>05yjz</t>
        </is>
      </c>
      <c r="Z7246" t="inlineStr">
        <is>
          <t>Roberts Bukarts ((N/A) LW)</t>
        </is>
      </c>
    </row>
    <row r="7247">
      <c r="A7247" t="inlineStr">
        <is>
          <t>Roberts Lipsbergs</t>
        </is>
      </c>
      <c r="B7247" t="inlineStr">
        <is>
          <t>(N/A)</t>
        </is>
      </c>
      <c r="C7247" t="inlineStr">
        <is>
          <t>LW</t>
        </is>
      </c>
      <c r="D7247" t="inlineStr">
        <is>
          <t>F</t>
        </is>
      </c>
      <c r="E7247" t="n">
        <v>32</v>
      </c>
      <c r="F7247" t="inlineStr">
        <is>
          <t>FA</t>
        </is>
      </c>
      <c r="G7247" t="inlineStr">
        <is>
          <t>FA</t>
        </is>
      </c>
      <c r="H7247" s="30" t="n">
        <v>1</v>
      </c>
      <c r="I7247" s="31" t="n">
        <v>0</v>
      </c>
      <c r="J7247" s="31" t="n"/>
      <c r="K7247" s="31" t="n">
        <v>0</v>
      </c>
      <c r="L7247" s="32" t="n"/>
      <c r="M7247" s="31" t="n">
        <v>0</v>
      </c>
      <c r="N7247" s="31" t="n">
        <v>0</v>
      </c>
      <c r="O7247" s="31" t="n"/>
      <c r="P7247" s="31" t="n"/>
      <c r="Q7247" s="31" t="n">
        <v>0</v>
      </c>
      <c r="R7247" s="31" t="n"/>
      <c r="S7247" s="32" t="n"/>
      <c r="T7247" s="32" t="n"/>
      <c r="V7247" t="inlineStr">
        <is>
          <t>03aof</t>
        </is>
      </c>
      <c r="Z7247" t="inlineStr">
        <is>
          <t>Roberts Lipsbergs ((N/A) LW)</t>
        </is>
      </c>
    </row>
    <row r="7248">
      <c r="A7248" t="inlineStr">
        <is>
          <t>Roberts Naudins</t>
        </is>
      </c>
      <c r="B7248" t="inlineStr">
        <is>
          <t>(N/A)</t>
        </is>
      </c>
      <c r="C7248" t="inlineStr">
        <is>
          <t>C</t>
        </is>
      </c>
      <c r="D7248" t="inlineStr">
        <is>
          <t>F</t>
        </is>
      </c>
      <c r="E7248" t="n">
        <v>17</v>
      </c>
      <c r="F7248" t="inlineStr">
        <is>
          <t>FA</t>
        </is>
      </c>
      <c r="G7248" t="inlineStr">
        <is>
          <t>FA</t>
        </is>
      </c>
      <c r="H7248" s="30" t="n">
        <v>1</v>
      </c>
      <c r="I7248" s="31" t="n">
        <v>0</v>
      </c>
      <c r="J7248" s="31" t="n"/>
      <c r="K7248" s="31" t="n">
        <v>0</v>
      </c>
      <c r="L7248" s="32" t="n"/>
      <c r="M7248" s="31" t="n">
        <v>0</v>
      </c>
      <c r="N7248" s="31" t="n">
        <v>0</v>
      </c>
      <c r="O7248" s="31" t="n"/>
      <c r="P7248" s="31" t="n"/>
      <c r="Q7248" s="31" t="n">
        <v>0</v>
      </c>
      <c r="R7248" s="31" t="n"/>
      <c r="S7248" s="32" t="n"/>
      <c r="T7248" s="32" t="n"/>
      <c r="V7248" t="inlineStr">
        <is>
          <t>074ug</t>
        </is>
      </c>
      <c r="Z7248" t="inlineStr">
        <is>
          <t>Roberts Naudins ((N/A) C)</t>
        </is>
      </c>
    </row>
    <row r="7249">
      <c r="A7249" t="inlineStr">
        <is>
          <t>Robin Figren</t>
        </is>
      </c>
      <c r="B7249" t="inlineStr">
        <is>
          <t>(N/A)</t>
        </is>
      </c>
      <c r="C7249" t="inlineStr">
        <is>
          <t>LW</t>
        </is>
      </c>
      <c r="D7249" t="inlineStr">
        <is>
          <t>F</t>
        </is>
      </c>
      <c r="E7249" t="n">
        <v>38</v>
      </c>
      <c r="F7249" t="inlineStr">
        <is>
          <t>FA</t>
        </is>
      </c>
      <c r="G7249" t="inlineStr">
        <is>
          <t>FA</t>
        </is>
      </c>
      <c r="H7249" s="30" t="n">
        <v>1</v>
      </c>
      <c r="I7249" s="31" t="n">
        <v>0</v>
      </c>
      <c r="J7249" s="31" t="n"/>
      <c r="K7249" s="31" t="n">
        <v>0</v>
      </c>
      <c r="L7249" s="32" t="n"/>
      <c r="M7249" s="31" t="n">
        <v>0</v>
      </c>
      <c r="N7249" s="31" t="n">
        <v>0</v>
      </c>
      <c r="O7249" s="31" t="n"/>
      <c r="P7249" s="31" t="n"/>
      <c r="Q7249" s="31" t="n">
        <v>0</v>
      </c>
      <c r="R7249" s="31" t="n"/>
      <c r="S7249" s="32" t="n"/>
      <c r="T7249" s="32" t="n"/>
      <c r="V7249" t="inlineStr">
        <is>
          <t>005h5</t>
        </is>
      </c>
      <c r="W7249" t="n">
        <v>2980</v>
      </c>
      <c r="X7249" t="n">
        <v>4439</v>
      </c>
      <c r="Z7249" t="inlineStr">
        <is>
          <t>Robin Figren ((N/A) LW)</t>
        </is>
      </c>
    </row>
    <row r="7250">
      <c r="A7250" t="inlineStr">
        <is>
          <t>Robin Kovacs</t>
        </is>
      </c>
      <c r="B7250" t="inlineStr">
        <is>
          <t>(N/A)</t>
        </is>
      </c>
      <c r="C7250" t="inlineStr">
        <is>
          <t>RW</t>
        </is>
      </c>
      <c r="D7250" t="inlineStr">
        <is>
          <t>F</t>
        </is>
      </c>
      <c r="E7250" t="n">
        <v>29</v>
      </c>
      <c r="F7250" t="inlineStr">
        <is>
          <t>FA</t>
        </is>
      </c>
      <c r="G7250" t="inlineStr">
        <is>
          <t>FA</t>
        </is>
      </c>
      <c r="H7250" s="30" t="n">
        <v>1</v>
      </c>
      <c r="I7250" s="31" t="n">
        <v>0</v>
      </c>
      <c r="J7250" s="31" t="n"/>
      <c r="K7250" s="31" t="n">
        <v>0</v>
      </c>
      <c r="L7250" s="32" t="n"/>
      <c r="M7250" s="31" t="n">
        <v>0</v>
      </c>
      <c r="N7250" s="31" t="n">
        <v>0</v>
      </c>
      <c r="O7250" s="31" t="n"/>
      <c r="P7250" s="31" t="n"/>
      <c r="Q7250" s="31" t="n">
        <v>0</v>
      </c>
      <c r="R7250" s="31" t="n"/>
      <c r="S7250" s="32" t="n"/>
      <c r="T7250" s="32" t="n"/>
      <c r="V7250" t="inlineStr">
        <is>
          <t>03rfd</t>
        </is>
      </c>
      <c r="W7250" t="n">
        <v>4899</v>
      </c>
      <c r="X7250" t="n">
        <v>6804</v>
      </c>
      <c r="Z7250" t="inlineStr">
        <is>
          <t>Robin Kovacs ((N/A) RW)</t>
        </is>
      </c>
    </row>
    <row r="7251">
      <c r="A7251" t="inlineStr">
        <is>
          <t>Robin Nico Antenen</t>
        </is>
      </c>
      <c r="B7251" t="inlineStr">
        <is>
          <t>(N/A)</t>
        </is>
      </c>
      <c r="C7251" t="inlineStr">
        <is>
          <t>LW</t>
        </is>
      </c>
      <c r="D7251" t="inlineStr">
        <is>
          <t>F</t>
        </is>
      </c>
      <c r="E7251" t="n">
        <v>20</v>
      </c>
      <c r="F7251" t="inlineStr">
        <is>
          <t>FA</t>
        </is>
      </c>
      <c r="G7251" t="inlineStr">
        <is>
          <t>FA</t>
        </is>
      </c>
      <c r="H7251" s="30" t="n">
        <v>1</v>
      </c>
      <c r="I7251" s="31" t="n">
        <v>0</v>
      </c>
      <c r="J7251" s="31" t="n"/>
      <c r="K7251" s="31" t="n">
        <v>0</v>
      </c>
      <c r="L7251" s="32" t="n"/>
      <c r="M7251" s="31" t="n">
        <v>0</v>
      </c>
      <c r="N7251" s="31" t="n">
        <v>0</v>
      </c>
      <c r="O7251" s="31" t="n"/>
      <c r="P7251" s="31" t="n"/>
      <c r="Q7251" s="31" t="n">
        <v>0</v>
      </c>
      <c r="R7251" s="31" t="n"/>
      <c r="S7251" s="32" t="n"/>
      <c r="T7251" s="32" t="n"/>
      <c r="V7251" t="inlineStr">
        <is>
          <t>06qfb</t>
        </is>
      </c>
      <c r="Z7251" t="inlineStr">
        <is>
          <t>Robin Nico Antenen ((N/A) LW)</t>
        </is>
      </c>
    </row>
    <row r="7252">
      <c r="A7252" t="inlineStr">
        <is>
          <t>Robin Norell</t>
        </is>
      </c>
      <c r="B7252" t="inlineStr">
        <is>
          <t>(N/A)</t>
        </is>
      </c>
      <c r="C7252" t="inlineStr">
        <is>
          <t>D</t>
        </is>
      </c>
      <c r="D7252" t="inlineStr">
        <is>
          <t>D</t>
        </is>
      </c>
      <c r="E7252" t="n">
        <v>31</v>
      </c>
      <c r="F7252" t="inlineStr">
        <is>
          <t>FA</t>
        </is>
      </c>
      <c r="G7252" t="inlineStr">
        <is>
          <t>FA</t>
        </is>
      </c>
      <c r="H7252" s="30" t="n">
        <v>1</v>
      </c>
      <c r="I7252" s="31" t="n">
        <v>0</v>
      </c>
      <c r="J7252" s="31" t="n"/>
      <c r="K7252" s="31" t="n">
        <v>0</v>
      </c>
      <c r="L7252" s="32" t="n"/>
      <c r="M7252" s="31" t="n">
        <v>0</v>
      </c>
      <c r="N7252" s="31" t="n">
        <v>0</v>
      </c>
      <c r="O7252" s="31" t="n"/>
      <c r="P7252" s="31" t="n"/>
      <c r="Q7252" s="31" t="n">
        <v>0</v>
      </c>
      <c r="R7252" s="31" t="n"/>
      <c r="S7252" s="32" t="n"/>
      <c r="T7252" s="32" t="n"/>
      <c r="V7252" t="inlineStr">
        <is>
          <t>031px</t>
        </is>
      </c>
      <c r="W7252" t="n">
        <v>5083</v>
      </c>
      <c r="X7252" t="n">
        <v>6090</v>
      </c>
      <c r="Z7252" t="inlineStr">
        <is>
          <t>Robin Norell ((N/A) D)</t>
        </is>
      </c>
    </row>
    <row r="7253">
      <c r="A7253" t="inlineStr">
        <is>
          <t>Robin Press</t>
        </is>
      </c>
      <c r="B7253" t="inlineStr">
        <is>
          <t>(N/A)</t>
        </is>
      </c>
      <c r="C7253" t="inlineStr">
        <is>
          <t>D</t>
        </is>
      </c>
      <c r="D7253" t="inlineStr">
        <is>
          <t>D</t>
        </is>
      </c>
      <c r="E7253" t="n">
        <v>31</v>
      </c>
      <c r="F7253" t="inlineStr">
        <is>
          <t>FA</t>
        </is>
      </c>
      <c r="G7253" t="inlineStr">
        <is>
          <t>FA</t>
        </is>
      </c>
      <c r="H7253" s="30" t="n">
        <v>1</v>
      </c>
      <c r="I7253" s="31" t="n">
        <v>0</v>
      </c>
      <c r="J7253" s="31" t="n"/>
      <c r="K7253" s="31" t="n">
        <v>0</v>
      </c>
      <c r="L7253" s="32" t="n"/>
      <c r="M7253" s="31" t="n">
        <v>0</v>
      </c>
      <c r="N7253" s="31" t="n">
        <v>0</v>
      </c>
      <c r="O7253" s="31" t="n"/>
      <c r="P7253" s="31" t="n"/>
      <c r="Q7253" s="31" t="n">
        <v>0</v>
      </c>
      <c r="R7253" s="31" t="n"/>
      <c r="S7253" s="32" t="n"/>
      <c r="T7253" s="32" t="n"/>
      <c r="V7253" t="inlineStr">
        <is>
          <t>031va</t>
        </is>
      </c>
      <c r="X7253" t="n">
        <v>6189</v>
      </c>
      <c r="Z7253" t="inlineStr">
        <is>
          <t>Robin Press ((N/A) D)</t>
        </is>
      </c>
    </row>
    <row r="7254">
      <c r="A7254" t="inlineStr">
        <is>
          <t>Robin Salo</t>
        </is>
      </c>
      <c r="B7254" t="inlineStr">
        <is>
          <t>(N/A)</t>
        </is>
      </c>
      <c r="C7254" t="inlineStr">
        <is>
          <t>D</t>
        </is>
      </c>
      <c r="D7254" t="inlineStr">
        <is>
          <t>D</t>
        </is>
      </c>
      <c r="E7254" t="n">
        <v>27</v>
      </c>
      <c r="F7254" t="inlineStr">
        <is>
          <t>FA</t>
        </is>
      </c>
      <c r="G7254" t="inlineStr">
        <is>
          <t>FA</t>
        </is>
      </c>
      <c r="H7254" s="30" t="n">
        <v>1</v>
      </c>
      <c r="I7254" s="31" t="n">
        <v>0</v>
      </c>
      <c r="J7254" s="31" t="n"/>
      <c r="K7254" s="31" t="n">
        <v>0</v>
      </c>
      <c r="L7254" s="32" t="n"/>
      <c r="M7254" s="31" t="n">
        <v>0</v>
      </c>
      <c r="N7254" s="31" t="n">
        <v>0</v>
      </c>
      <c r="O7254" s="31" t="n"/>
      <c r="P7254" s="31" t="n"/>
      <c r="Q7254" s="31" t="n">
        <v>0</v>
      </c>
      <c r="R7254" s="31" t="n"/>
      <c r="S7254" s="32" t="n"/>
      <c r="T7254" s="32" t="n"/>
      <c r="V7254" t="inlineStr">
        <is>
          <t>04apa</t>
        </is>
      </c>
      <c r="W7254" t="n">
        <v>5456</v>
      </c>
      <c r="X7254" t="n">
        <v>7561</v>
      </c>
      <c r="Y7254" t="inlineStr">
        <is>
          <t>5ab3d699-87be-4cc6-ade0-25b1db46c6af</t>
        </is>
      </c>
      <c r="Z7254" t="inlineStr">
        <is>
          <t>Robin Salo ((N/A) D)</t>
        </is>
      </c>
    </row>
    <row r="7255">
      <c r="A7255" t="inlineStr">
        <is>
          <t>Rocco Grimaldi</t>
        </is>
      </c>
      <c r="B7255" t="inlineStr">
        <is>
          <t>(N/A)</t>
        </is>
      </c>
      <c r="C7255" t="inlineStr">
        <is>
          <t>C</t>
        </is>
      </c>
      <c r="D7255" t="inlineStr">
        <is>
          <t>F</t>
        </is>
      </c>
      <c r="E7255" t="n">
        <v>33</v>
      </c>
      <c r="F7255" t="inlineStr">
        <is>
          <t>FA</t>
        </is>
      </c>
      <c r="G7255" t="inlineStr">
        <is>
          <t>FA</t>
        </is>
      </c>
      <c r="H7255" s="30" t="n">
        <v>1</v>
      </c>
      <c r="I7255" s="31" t="n">
        <v>0</v>
      </c>
      <c r="J7255" s="31" t="n"/>
      <c r="K7255" s="31" t="n">
        <v>0</v>
      </c>
      <c r="L7255" s="32" t="n"/>
      <c r="M7255" s="31" t="n">
        <v>0</v>
      </c>
      <c r="N7255" s="31" t="n">
        <v>0</v>
      </c>
      <c r="O7255" s="31" t="n"/>
      <c r="P7255" s="31" t="n"/>
      <c r="Q7255" s="31" t="n">
        <v>0</v>
      </c>
      <c r="R7255" s="31" t="n"/>
      <c r="S7255" s="32" t="n"/>
      <c r="T7255" s="32" t="n"/>
      <c r="V7255" t="inlineStr">
        <is>
          <t>02b3s</t>
        </is>
      </c>
      <c r="W7255" t="n">
        <v>3773</v>
      </c>
      <c r="X7255" t="n">
        <v>5401</v>
      </c>
      <c r="Y7255" t="inlineStr">
        <is>
          <t>165f44a6-2bd8-492e-ac18-30a461f9d0d2</t>
        </is>
      </c>
      <c r="Z7255" t="inlineStr">
        <is>
          <t>Rocco Grimaldi ((N/A) C)</t>
        </is>
      </c>
    </row>
    <row r="7256">
      <c r="A7256" t="inlineStr">
        <is>
          <t>Rocco Pelosi</t>
        </is>
      </c>
      <c r="B7256" t="inlineStr">
        <is>
          <t>(N/A)</t>
        </is>
      </c>
      <c r="C7256" t="inlineStr">
        <is>
          <t>C</t>
        </is>
      </c>
      <c r="D7256" t="inlineStr">
        <is>
          <t>F</t>
        </is>
      </c>
      <c r="E7256" t="n">
        <v>17</v>
      </c>
      <c r="F7256" t="inlineStr">
        <is>
          <t>FA</t>
        </is>
      </c>
      <c r="G7256" t="inlineStr">
        <is>
          <t>FA</t>
        </is>
      </c>
      <c r="H7256" s="30" t="n">
        <v>1</v>
      </c>
      <c r="I7256" s="31" t="n">
        <v>0</v>
      </c>
      <c r="J7256" s="31" t="n"/>
      <c r="K7256" s="31" t="n">
        <v>0</v>
      </c>
      <c r="L7256" s="32" t="n"/>
      <c r="M7256" s="31" t="n">
        <v>0</v>
      </c>
      <c r="N7256" s="31" t="n">
        <v>0</v>
      </c>
      <c r="O7256" s="31" t="n"/>
      <c r="P7256" s="31" t="n"/>
      <c r="Q7256" s="31" t="n">
        <v>0</v>
      </c>
      <c r="R7256" s="31" t="n"/>
      <c r="S7256" s="32" t="n"/>
      <c r="T7256" s="32" t="n"/>
      <c r="V7256" t="inlineStr">
        <is>
          <t>070fv</t>
        </is>
      </c>
      <c r="Z7256" t="inlineStr">
        <is>
          <t>Rocco Pelosi ((N/A) C)</t>
        </is>
      </c>
    </row>
    <row r="7257">
      <c r="A7257" t="inlineStr">
        <is>
          <t>Rocky Langvardt</t>
        </is>
      </c>
      <c r="B7257" t="inlineStr">
        <is>
          <t>(N/A)</t>
        </is>
      </c>
      <c r="C7257" t="inlineStr">
        <is>
          <t>D</t>
        </is>
      </c>
      <c r="D7257" t="inlineStr">
        <is>
          <t>D</t>
        </is>
      </c>
      <c r="E7257" t="n">
        <v>19</v>
      </c>
      <c r="F7257" t="inlineStr">
        <is>
          <t>FA</t>
        </is>
      </c>
      <c r="G7257" t="inlineStr">
        <is>
          <t>FA</t>
        </is>
      </c>
      <c r="H7257" s="30" t="n">
        <v>1</v>
      </c>
      <c r="I7257" s="31" t="n">
        <v>0</v>
      </c>
      <c r="J7257" s="31" t="n"/>
      <c r="K7257" s="31" t="n">
        <v>0</v>
      </c>
      <c r="L7257" s="32" t="n"/>
      <c r="M7257" s="31" t="n">
        <v>0</v>
      </c>
      <c r="N7257" s="31" t="n">
        <v>0</v>
      </c>
      <c r="O7257" s="31" t="n"/>
      <c r="P7257" s="31" t="n"/>
      <c r="Q7257" s="31" t="n">
        <v>0</v>
      </c>
      <c r="R7257" s="31" t="n"/>
      <c r="S7257" s="32" t="n"/>
      <c r="T7257" s="32" t="n"/>
      <c r="V7257" t="inlineStr">
        <is>
          <t>06ye1</t>
        </is>
      </c>
      <c r="Z7257" t="inlineStr">
        <is>
          <t>Rocky Langvardt ((N/A) D)</t>
        </is>
      </c>
    </row>
    <row r="7258">
      <c r="A7258" t="inlineStr">
        <is>
          <t>Rod Pelley</t>
        </is>
      </c>
      <c r="B7258" t="inlineStr">
        <is>
          <t>(N/A)</t>
        </is>
      </c>
      <c r="C7258" t="inlineStr">
        <is>
          <t>C</t>
        </is>
      </c>
      <c r="D7258" t="inlineStr">
        <is>
          <t>F</t>
        </is>
      </c>
      <c r="E7258" t="n">
        <v>42</v>
      </c>
      <c r="F7258" t="inlineStr">
        <is>
          <t>FA</t>
        </is>
      </c>
      <c r="G7258" t="inlineStr">
        <is>
          <t>FA</t>
        </is>
      </c>
      <c r="H7258" s="30" t="n">
        <v>1</v>
      </c>
      <c r="I7258" s="31" t="n">
        <v>0</v>
      </c>
      <c r="J7258" s="31" t="n"/>
      <c r="K7258" s="31" t="n">
        <v>0</v>
      </c>
      <c r="L7258" s="32" t="n"/>
      <c r="M7258" s="31" t="n">
        <v>0</v>
      </c>
      <c r="N7258" s="31" t="n">
        <v>0</v>
      </c>
      <c r="O7258" s="31" t="n"/>
      <c r="P7258" s="31" t="n"/>
      <c r="Q7258" s="31" t="n">
        <v>0</v>
      </c>
      <c r="R7258" s="31" t="n"/>
      <c r="S7258" s="32" t="n"/>
      <c r="T7258" s="32" t="n"/>
      <c r="V7258" t="inlineStr">
        <is>
          <t>003yd</t>
        </is>
      </c>
      <c r="W7258" t="n">
        <v>2726</v>
      </c>
      <c r="X7258" t="n">
        <v>4024</v>
      </c>
      <c r="Z7258" t="inlineStr">
        <is>
          <t>Rod Pelley ((N/A) C)</t>
        </is>
      </c>
    </row>
    <row r="7259">
      <c r="A7259" t="inlineStr">
        <is>
          <t>Roddy Ross</t>
        </is>
      </c>
      <c r="B7259" t="inlineStr">
        <is>
          <t>PHI</t>
        </is>
      </c>
      <c r="C7259" t="inlineStr">
        <is>
          <t>G</t>
        </is>
      </c>
      <c r="D7259" t="inlineStr">
        <is>
          <t>G</t>
        </is>
      </c>
      <c r="E7259" t="n">
        <v>26</v>
      </c>
      <c r="F7259" t="inlineStr">
        <is>
          <t>FA</t>
        </is>
      </c>
      <c r="G7259" t="inlineStr">
        <is>
          <t>FA</t>
        </is>
      </c>
      <c r="H7259" s="30" t="n">
        <v>1</v>
      </c>
      <c r="I7259" s="31" t="n">
        <v>0</v>
      </c>
      <c r="J7259" s="31" t="n"/>
      <c r="K7259" s="31" t="n">
        <v>0</v>
      </c>
      <c r="L7259" s="32" t="n"/>
      <c r="M7259" s="31" t="n">
        <v>0</v>
      </c>
      <c r="N7259" s="31" t="n">
        <v>0</v>
      </c>
      <c r="O7259" s="31" t="n"/>
      <c r="P7259" s="31" t="n"/>
      <c r="Q7259" s="31" t="n">
        <v>0</v>
      </c>
      <c r="R7259" s="31" t="n"/>
      <c r="S7259" s="32" t="n"/>
      <c r="T7259" s="32" t="n"/>
      <c r="V7259" t="inlineStr">
        <is>
          <t>051vf</t>
        </is>
      </c>
      <c r="X7259" t="n">
        <v>8446</v>
      </c>
      <c r="Y7259" t="inlineStr">
        <is>
          <t>a73c2393-3c22-475b-a05d-5968205ff213</t>
        </is>
      </c>
      <c r="Z7259" t="inlineStr">
        <is>
          <t>Roddy Ross (PHI G)</t>
        </is>
      </c>
    </row>
    <row r="7260">
      <c r="A7260" t="inlineStr">
        <is>
          <t>Rodwin Dionicio</t>
        </is>
      </c>
      <c r="B7260" t="inlineStr">
        <is>
          <t>(N/A)</t>
        </is>
      </c>
      <c r="C7260" t="inlineStr">
        <is>
          <t>D</t>
        </is>
      </c>
      <c r="D7260" t="inlineStr">
        <is>
          <t>D</t>
        </is>
      </c>
      <c r="E7260" t="n">
        <v>22</v>
      </c>
      <c r="F7260" t="inlineStr">
        <is>
          <t>FA</t>
        </is>
      </c>
      <c r="G7260" t="inlineStr">
        <is>
          <t>FA</t>
        </is>
      </c>
      <c r="H7260" s="30" t="n">
        <v>1</v>
      </c>
      <c r="I7260" s="31" t="n">
        <v>0</v>
      </c>
      <c r="J7260" s="31" t="n"/>
      <c r="K7260" s="31" t="n">
        <v>0</v>
      </c>
      <c r="L7260" s="32" t="n"/>
      <c r="M7260" s="31" t="n">
        <v>0</v>
      </c>
      <c r="N7260" s="31" t="n">
        <v>0</v>
      </c>
      <c r="O7260" s="31" t="n"/>
      <c r="P7260" s="31" t="n"/>
      <c r="Q7260" s="31" t="n">
        <v>0</v>
      </c>
      <c r="R7260" s="31" t="n"/>
      <c r="S7260" s="32" t="n"/>
      <c r="T7260" s="32" t="n"/>
      <c r="V7260" t="inlineStr">
        <is>
          <t>061jl</t>
        </is>
      </c>
      <c r="W7260" t="n">
        <v>7161</v>
      </c>
      <c r="Y7260" t="inlineStr">
        <is>
          <t>8c5dc1f0-481d-4acb-ac67-f1cf79888730</t>
        </is>
      </c>
      <c r="Z7260" t="inlineStr">
        <is>
          <t>Rodwin Dionicio ((N/A) D)</t>
        </is>
      </c>
    </row>
    <row r="7261">
      <c r="A7261" t="inlineStr">
        <is>
          <t>Roger Karrer</t>
        </is>
      </c>
      <c r="B7261" t="inlineStr">
        <is>
          <t>(N/A)</t>
        </is>
      </c>
      <c r="C7261" t="inlineStr">
        <is>
          <t>D</t>
        </is>
      </c>
      <c r="D7261" t="inlineStr">
        <is>
          <t>D</t>
        </is>
      </c>
      <c r="E7261" t="n">
        <v>29</v>
      </c>
      <c r="F7261" t="inlineStr">
        <is>
          <t>FA</t>
        </is>
      </c>
      <c r="G7261" t="inlineStr">
        <is>
          <t>FA</t>
        </is>
      </c>
      <c r="H7261" s="30" t="n">
        <v>1</v>
      </c>
      <c r="I7261" s="31" t="n">
        <v>0</v>
      </c>
      <c r="J7261" s="31" t="n"/>
      <c r="K7261" s="31" t="n">
        <v>0</v>
      </c>
      <c r="L7261" s="32" t="n"/>
      <c r="M7261" s="31" t="n">
        <v>0</v>
      </c>
      <c r="N7261" s="31" t="n">
        <v>0</v>
      </c>
      <c r="O7261" s="31" t="n"/>
      <c r="P7261" s="31" t="n"/>
      <c r="Q7261" s="31" t="n">
        <v>0</v>
      </c>
      <c r="R7261" s="31" t="n"/>
      <c r="S7261" s="32" t="n"/>
      <c r="T7261" s="32" t="n"/>
      <c r="V7261" t="inlineStr">
        <is>
          <t>049fs</t>
        </is>
      </c>
      <c r="Z7261" t="inlineStr">
        <is>
          <t>Roger Karrer ((N/A) D)</t>
        </is>
      </c>
    </row>
    <row r="7262">
      <c r="A7262" t="inlineStr">
        <is>
          <t>Roger McQueen</t>
        </is>
      </c>
      <c r="B7262" t="inlineStr">
        <is>
          <t>ANA</t>
        </is>
      </c>
      <c r="C7262" t="inlineStr">
        <is>
          <t>RW</t>
        </is>
      </c>
      <c r="D7262" t="inlineStr">
        <is>
          <t>F</t>
        </is>
      </c>
      <c r="E7262" t="n">
        <v>19</v>
      </c>
      <c r="F7262" t="inlineStr">
        <is>
          <t>T</t>
        </is>
      </c>
      <c r="G7262" t="inlineStr">
        <is>
          <t>Le Duke of Dangles</t>
        </is>
      </c>
      <c r="H7262" s="30" t="n">
        <v>1075000</v>
      </c>
      <c r="I7262" s="31" t="n">
        <v>0</v>
      </c>
      <c r="J7262" s="31" t="n"/>
      <c r="K7262" s="31" t="n">
        <v>0</v>
      </c>
      <c r="L7262" s="32" t="n"/>
      <c r="M7262" s="31" t="n">
        <v>0</v>
      </c>
      <c r="N7262" s="31" t="n">
        <v>0</v>
      </c>
      <c r="O7262" s="31" t="n"/>
      <c r="P7262" s="31" t="n"/>
      <c r="Q7262" s="31" t="n">
        <v>0</v>
      </c>
      <c r="R7262" s="31" t="n"/>
      <c r="S7262" s="32" t="n"/>
      <c r="T7262" s="32" t="n"/>
      <c r="V7262" t="inlineStr">
        <is>
          <t>06imm</t>
        </is>
      </c>
      <c r="W7262" t="n">
        <v>7386</v>
      </c>
      <c r="Y7262" t="inlineStr">
        <is>
          <t>62880732-87c5-4754-926d-44abb28acd79</t>
        </is>
      </c>
      <c r="Z7262" t="inlineStr">
        <is>
          <t>Roger McQueen (ANA RW)</t>
        </is>
      </c>
    </row>
    <row r="7263">
      <c r="A7263" t="inlineStr">
        <is>
          <t>Roland McKeown</t>
        </is>
      </c>
      <c r="B7263" t="inlineStr">
        <is>
          <t>(N/A)</t>
        </is>
      </c>
      <c r="C7263" t="inlineStr">
        <is>
          <t>D</t>
        </is>
      </c>
      <c r="D7263" t="inlineStr">
        <is>
          <t>D</t>
        </is>
      </c>
      <c r="E7263" t="n">
        <v>30</v>
      </c>
      <c r="F7263" t="inlineStr">
        <is>
          <t>FA</t>
        </is>
      </c>
      <c r="G7263" t="inlineStr">
        <is>
          <t>FA</t>
        </is>
      </c>
      <c r="H7263" s="30" t="n">
        <v>1</v>
      </c>
      <c r="I7263" s="31" t="n">
        <v>0</v>
      </c>
      <c r="J7263" s="31" t="n"/>
      <c r="K7263" s="31" t="n">
        <v>0</v>
      </c>
      <c r="L7263" s="32" t="n"/>
      <c r="M7263" s="31" t="n">
        <v>0</v>
      </c>
      <c r="N7263" s="31" t="n">
        <v>0</v>
      </c>
      <c r="O7263" s="31" t="n"/>
      <c r="P7263" s="31" t="n"/>
      <c r="Q7263" s="31" t="n">
        <v>0</v>
      </c>
      <c r="R7263" s="31" t="n"/>
      <c r="S7263" s="32" t="n"/>
      <c r="T7263" s="32" t="n"/>
      <c r="V7263" t="inlineStr">
        <is>
          <t>0392k</t>
        </is>
      </c>
      <c r="W7263" t="n">
        <v>4408</v>
      </c>
      <c r="X7263" t="n">
        <v>6419</v>
      </c>
      <c r="Y7263" t="inlineStr">
        <is>
          <t>a99eb144-ab78-4906-82be-71ae71f13ffc</t>
        </is>
      </c>
      <c r="Z7263" t="inlineStr">
        <is>
          <t>Roland McKeown ((N/A) D)</t>
        </is>
      </c>
    </row>
    <row r="7264">
      <c r="A7264" t="inlineStr">
        <is>
          <t>Romain L'Italien</t>
        </is>
      </c>
      <c r="B7264" t="inlineStr">
        <is>
          <t>(N/A)</t>
        </is>
      </c>
      <c r="C7264" t="inlineStr">
        <is>
          <t>C</t>
        </is>
      </c>
      <c r="D7264" t="inlineStr">
        <is>
          <t>F</t>
        </is>
      </c>
      <c r="E7264" t="n">
        <v>18</v>
      </c>
      <c r="F7264" t="inlineStr">
        <is>
          <t>FA</t>
        </is>
      </c>
      <c r="G7264" t="inlineStr">
        <is>
          <t>FA</t>
        </is>
      </c>
      <c r="H7264" s="30" t="n">
        <v>1</v>
      </c>
      <c r="I7264" s="31" t="n">
        <v>0</v>
      </c>
      <c r="J7264" s="31" t="n"/>
      <c r="K7264" s="31" t="n">
        <v>0</v>
      </c>
      <c r="L7264" s="32" t="n"/>
      <c r="M7264" s="31" t="n">
        <v>0</v>
      </c>
      <c r="N7264" s="31" t="n">
        <v>0</v>
      </c>
      <c r="O7264" s="31" t="n"/>
      <c r="P7264" s="31" t="n"/>
      <c r="Q7264" s="31" t="n">
        <v>0</v>
      </c>
      <c r="R7264" s="31" t="n"/>
      <c r="S7264" s="32" t="n"/>
      <c r="T7264" s="32" t="n"/>
      <c r="V7264" t="inlineStr">
        <is>
          <t>078r1</t>
        </is>
      </c>
      <c r="Z7264" t="inlineStr">
        <is>
          <t>Romain L'Italien ((N/A) C)</t>
        </is>
      </c>
    </row>
    <row r="7265">
      <c r="A7265" t="inlineStr">
        <is>
          <t>Romain Loeffel</t>
        </is>
      </c>
      <c r="B7265" t="inlineStr">
        <is>
          <t>(N/A)</t>
        </is>
      </c>
      <c r="C7265" t="inlineStr">
        <is>
          <t>D</t>
        </is>
      </c>
      <c r="D7265" t="inlineStr">
        <is>
          <t>D</t>
        </is>
      </c>
      <c r="E7265" t="n">
        <v>35</v>
      </c>
      <c r="F7265" t="inlineStr">
        <is>
          <t>FA</t>
        </is>
      </c>
      <c r="G7265" t="inlineStr">
        <is>
          <t>FA</t>
        </is>
      </c>
      <c r="H7265" s="30" t="n">
        <v>1</v>
      </c>
      <c r="I7265" s="31" t="n">
        <v>0</v>
      </c>
      <c r="J7265" s="31" t="n"/>
      <c r="K7265" s="31" t="n">
        <v>0</v>
      </c>
      <c r="L7265" s="32" t="n"/>
      <c r="M7265" s="31" t="n">
        <v>0</v>
      </c>
      <c r="N7265" s="31" t="n">
        <v>0</v>
      </c>
      <c r="O7265" s="31" t="n"/>
      <c r="P7265" s="31" t="n"/>
      <c r="Q7265" s="31" t="n">
        <v>0</v>
      </c>
      <c r="R7265" s="31" t="n"/>
      <c r="S7265" s="32" t="n"/>
      <c r="T7265" s="32" t="n"/>
      <c r="V7265" t="inlineStr">
        <is>
          <t>03yek</t>
        </is>
      </c>
      <c r="Z7265" t="inlineStr">
        <is>
          <t>Romain Loeffel ((N/A) D)</t>
        </is>
      </c>
    </row>
    <row r="7266">
      <c r="A7266" t="inlineStr">
        <is>
          <t>Roman Ahcan</t>
        </is>
      </c>
      <c r="B7266" t="inlineStr">
        <is>
          <t>CBJ</t>
        </is>
      </c>
      <c r="C7266" t="inlineStr">
        <is>
          <t>LW</t>
        </is>
      </c>
      <c r="D7266" t="inlineStr">
        <is>
          <t>F</t>
        </is>
      </c>
      <c r="E7266" t="n">
        <v>27</v>
      </c>
      <c r="F7266" t="inlineStr">
        <is>
          <t>FA</t>
        </is>
      </c>
      <c r="G7266" t="inlineStr">
        <is>
          <t>FA</t>
        </is>
      </c>
      <c r="H7266" s="30" t="n">
        <v>1</v>
      </c>
      <c r="I7266" s="31" t="n">
        <v>0</v>
      </c>
      <c r="J7266" s="31" t="n"/>
      <c r="K7266" s="31" t="n">
        <v>0</v>
      </c>
      <c r="L7266" s="32" t="n"/>
      <c r="M7266" s="31" t="n">
        <v>0</v>
      </c>
      <c r="N7266" s="31" t="n">
        <v>0</v>
      </c>
      <c r="O7266" s="31" t="n"/>
      <c r="P7266" s="31" t="n"/>
      <c r="Q7266" s="31" t="n">
        <v>0</v>
      </c>
      <c r="R7266" s="31" t="n"/>
      <c r="S7266" s="32" t="n"/>
      <c r="T7266" s="32" t="n"/>
      <c r="V7266" t="inlineStr">
        <is>
          <t>05gcz</t>
        </is>
      </c>
      <c r="Y7266" t="inlineStr">
        <is>
          <t>86eaf5db-06a9-49fe-b1e7-75e9559da181</t>
        </is>
      </c>
      <c r="Z7266" t="inlineStr">
        <is>
          <t>Roman Ahcan (CBJ LW)</t>
        </is>
      </c>
    </row>
    <row r="7267">
      <c r="A7267" t="inlineStr">
        <is>
          <t>Roman Basran</t>
        </is>
      </c>
      <c r="B7267" t="inlineStr">
        <is>
          <t>(N/A)</t>
        </is>
      </c>
      <c r="C7267" t="inlineStr">
        <is>
          <t>G</t>
        </is>
      </c>
      <c r="D7267" t="inlineStr">
        <is>
          <t>G</t>
        </is>
      </c>
      <c r="E7267" t="n">
        <v>25</v>
      </c>
      <c r="F7267" t="inlineStr">
        <is>
          <t>FA</t>
        </is>
      </c>
      <c r="G7267" t="inlineStr">
        <is>
          <t>FA</t>
        </is>
      </c>
      <c r="H7267" s="30" t="n">
        <v>1</v>
      </c>
      <c r="I7267" s="31" t="n">
        <v>0</v>
      </c>
      <c r="J7267" s="31" t="n"/>
      <c r="K7267" s="31" t="n">
        <v>0</v>
      </c>
      <c r="L7267" s="32" t="n"/>
      <c r="M7267" s="31" t="n">
        <v>0</v>
      </c>
      <c r="N7267" s="31" t="n">
        <v>0</v>
      </c>
      <c r="O7267" s="31" t="n"/>
      <c r="P7267" s="31" t="n"/>
      <c r="Q7267" s="31" t="n">
        <v>0</v>
      </c>
      <c r="R7267" s="31" t="n"/>
      <c r="S7267" s="32" t="n"/>
      <c r="T7267" s="32" t="n"/>
      <c r="V7267" t="inlineStr">
        <is>
          <t>05o6l</t>
        </is>
      </c>
      <c r="Z7267" t="inlineStr">
        <is>
          <t>Roman Basran ((N/A) G)</t>
        </is>
      </c>
    </row>
    <row r="7268">
      <c r="A7268" t="inlineStr">
        <is>
          <t>Roman Bausov</t>
        </is>
      </c>
      <c r="B7268" t="inlineStr">
        <is>
          <t>CAR</t>
        </is>
      </c>
      <c r="C7268" t="inlineStr">
        <is>
          <t>D</t>
        </is>
      </c>
      <c r="D7268" t="inlineStr">
        <is>
          <t>D</t>
        </is>
      </c>
      <c r="E7268" t="n">
        <v>19</v>
      </c>
      <c r="F7268" t="inlineStr">
        <is>
          <t>FA</t>
        </is>
      </c>
      <c r="G7268" t="inlineStr">
        <is>
          <t>FA</t>
        </is>
      </c>
      <c r="H7268" s="30" t="n">
        <v>1</v>
      </c>
      <c r="I7268" s="31" t="n">
        <v>0</v>
      </c>
      <c r="J7268" s="31" t="n"/>
      <c r="K7268" s="31" t="n">
        <v>0</v>
      </c>
      <c r="L7268" s="32" t="n"/>
      <c r="M7268" s="31" t="n">
        <v>0</v>
      </c>
      <c r="N7268" s="31" t="n">
        <v>0</v>
      </c>
      <c r="O7268" s="31" t="n"/>
      <c r="P7268" s="31" t="n"/>
      <c r="Q7268" s="31" t="n">
        <v>0</v>
      </c>
      <c r="R7268" s="31" t="n"/>
      <c r="S7268" s="32" t="n"/>
      <c r="T7268" s="32" t="n"/>
      <c r="V7268" t="inlineStr">
        <is>
          <t>06tmi</t>
        </is>
      </c>
      <c r="W7268" t="n">
        <v>7493</v>
      </c>
      <c r="Y7268" t="inlineStr">
        <is>
          <t>be97cff3-eb43-42ec-b57c-ea849cd17aef</t>
        </is>
      </c>
      <c r="Z7268" t="inlineStr">
        <is>
          <t>Roman Bausov (CAR D)</t>
        </is>
      </c>
    </row>
    <row r="7269">
      <c r="A7269" t="inlineStr">
        <is>
          <t>Roman Bychkov</t>
        </is>
      </c>
      <c r="B7269" t="inlineStr">
        <is>
          <t>BOS</t>
        </is>
      </c>
      <c r="C7269" t="inlineStr">
        <is>
          <t>D</t>
        </is>
      </c>
      <c r="D7269" t="inlineStr">
        <is>
          <t>D</t>
        </is>
      </c>
      <c r="E7269" t="n">
        <v>25</v>
      </c>
      <c r="F7269" t="inlineStr">
        <is>
          <t>FA</t>
        </is>
      </c>
      <c r="G7269" t="inlineStr">
        <is>
          <t>FA</t>
        </is>
      </c>
      <c r="H7269" s="30" t="n">
        <v>1</v>
      </c>
      <c r="I7269" s="31" t="n">
        <v>0</v>
      </c>
      <c r="J7269" s="31" t="n"/>
      <c r="K7269" s="31" t="n">
        <v>0</v>
      </c>
      <c r="L7269" s="32" t="n"/>
      <c r="M7269" s="31" t="n">
        <v>0</v>
      </c>
      <c r="N7269" s="31" t="n">
        <v>0</v>
      </c>
      <c r="O7269" s="31" t="n"/>
      <c r="P7269" s="31" t="n"/>
      <c r="Q7269" s="31" t="n">
        <v>0</v>
      </c>
      <c r="R7269" s="31" t="n"/>
      <c r="S7269" s="32" t="n"/>
      <c r="T7269" s="32" t="n"/>
      <c r="V7269" t="inlineStr">
        <is>
          <t>051v2</t>
        </is>
      </c>
      <c r="Z7269" t="inlineStr">
        <is>
          <t>Roman Bychkov (BOS D)</t>
        </is>
      </c>
    </row>
    <row r="7270">
      <c r="A7270" t="inlineStr">
        <is>
          <t>Roman Cervenka</t>
        </is>
      </c>
      <c r="B7270" t="inlineStr">
        <is>
          <t>(N/A)</t>
        </is>
      </c>
      <c r="C7270" t="inlineStr">
        <is>
          <t>C</t>
        </is>
      </c>
      <c r="D7270" t="inlineStr">
        <is>
          <t>F</t>
        </is>
      </c>
      <c r="E7270" t="n">
        <v>40</v>
      </c>
      <c r="F7270" t="inlineStr">
        <is>
          <t>FA</t>
        </is>
      </c>
      <c r="G7270" t="inlineStr">
        <is>
          <t>FA</t>
        </is>
      </c>
      <c r="H7270" s="30" t="n">
        <v>1</v>
      </c>
      <c r="I7270" s="31" t="n">
        <v>0</v>
      </c>
      <c r="J7270" s="31" t="n"/>
      <c r="K7270" s="31" t="n">
        <v>0</v>
      </c>
      <c r="L7270" s="32" t="n"/>
      <c r="M7270" s="31" t="n">
        <v>0</v>
      </c>
      <c r="N7270" s="31" t="n">
        <v>0</v>
      </c>
      <c r="O7270" s="31" t="n"/>
      <c r="P7270" s="31" t="n"/>
      <c r="Q7270" s="31" t="n">
        <v>0</v>
      </c>
      <c r="R7270" s="31" t="n"/>
      <c r="S7270" s="32" t="n"/>
      <c r="T7270" s="32" t="n"/>
      <c r="V7270" t="inlineStr">
        <is>
          <t>01skp</t>
        </is>
      </c>
      <c r="W7270" t="n">
        <v>3951</v>
      </c>
      <c r="X7270" t="n">
        <v>5665</v>
      </c>
      <c r="Z7270" t="inlineStr">
        <is>
          <t>Roman Cervenka ((N/A) C)</t>
        </is>
      </c>
    </row>
    <row r="7271">
      <c r="A7271" t="inlineStr">
        <is>
          <t>Roman Derlyuk</t>
        </is>
      </c>
      <c r="B7271" t="inlineStr">
        <is>
          <t>(N/A)</t>
        </is>
      </c>
      <c r="C7271" t="inlineStr">
        <is>
          <t>D</t>
        </is>
      </c>
      <c r="D7271" t="inlineStr">
        <is>
          <t>D</t>
        </is>
      </c>
      <c r="E7271" t="n">
        <v>39</v>
      </c>
      <c r="F7271" t="inlineStr">
        <is>
          <t>FA</t>
        </is>
      </c>
      <c r="G7271" t="inlineStr">
        <is>
          <t>FA</t>
        </is>
      </c>
      <c r="H7271" s="30" t="n">
        <v>1</v>
      </c>
      <c r="I7271" s="31" t="n">
        <v>0</v>
      </c>
      <c r="J7271" s="31" t="n"/>
      <c r="K7271" s="31" t="n">
        <v>0</v>
      </c>
      <c r="L7271" s="32" t="n"/>
      <c r="M7271" s="31" t="n">
        <v>0</v>
      </c>
      <c r="N7271" s="31" t="n">
        <v>0</v>
      </c>
      <c r="O7271" s="31" t="n"/>
      <c r="P7271" s="31" t="n"/>
      <c r="Q7271" s="31" t="n">
        <v>0</v>
      </c>
      <c r="R7271" s="31" t="n"/>
      <c r="S7271" s="32" t="n"/>
      <c r="T7271" s="32" t="n"/>
      <c r="V7271" t="inlineStr">
        <is>
          <t>027c8</t>
        </is>
      </c>
      <c r="W7271" t="n">
        <v>3803</v>
      </c>
      <c r="X7271" t="n">
        <v>5348</v>
      </c>
      <c r="Z7271" t="inlineStr">
        <is>
          <t>Roman Derlyuk ((N/A) D)</t>
        </is>
      </c>
    </row>
    <row r="7272">
      <c r="A7272" t="inlineStr">
        <is>
          <t>Roman Durny</t>
        </is>
      </c>
      <c r="B7272" t="inlineStr">
        <is>
          <t>(N/A)</t>
        </is>
      </c>
      <c r="C7272" t="inlineStr">
        <is>
          <t>G</t>
        </is>
      </c>
      <c r="D7272" t="inlineStr">
        <is>
          <t>G</t>
        </is>
      </c>
      <c r="E7272" t="n">
        <v>28</v>
      </c>
      <c r="F7272" t="inlineStr">
        <is>
          <t>FA</t>
        </is>
      </c>
      <c r="G7272" t="inlineStr">
        <is>
          <t>FA</t>
        </is>
      </c>
      <c r="H7272" s="30" t="n">
        <v>1</v>
      </c>
      <c r="I7272" s="31" t="n">
        <v>0</v>
      </c>
      <c r="J7272" s="31" t="n"/>
      <c r="K7272" s="31" t="n">
        <v>0</v>
      </c>
      <c r="L7272" s="32" t="n"/>
      <c r="M7272" s="31" t="n">
        <v>0</v>
      </c>
      <c r="N7272" s="31" t="n">
        <v>0</v>
      </c>
      <c r="O7272" s="31" t="n"/>
      <c r="P7272" s="31" t="n"/>
      <c r="Q7272" s="31" t="n">
        <v>0</v>
      </c>
      <c r="R7272" s="31" t="n"/>
      <c r="S7272" s="32" t="n"/>
      <c r="T7272" s="32" t="n"/>
      <c r="V7272" t="inlineStr">
        <is>
          <t>04obg</t>
        </is>
      </c>
      <c r="W7272" t="n">
        <v>6251</v>
      </c>
      <c r="X7272" t="n">
        <v>8044</v>
      </c>
      <c r="Y7272" t="inlineStr">
        <is>
          <t>a9c72653-02a9-4a79-bbeb-0851898ef55a</t>
        </is>
      </c>
      <c r="Z7272" t="inlineStr">
        <is>
          <t>Roman Durny ((N/A) G)</t>
        </is>
      </c>
    </row>
    <row r="7273">
      <c r="A7273" t="inlineStr">
        <is>
          <t>Roman Dyukov</t>
        </is>
      </c>
      <c r="B7273" t="inlineStr">
        <is>
          <t>CGY</t>
        </is>
      </c>
      <c r="C7273" t="inlineStr">
        <is>
          <t>D</t>
        </is>
      </c>
      <c r="D7273" t="inlineStr">
        <is>
          <t>D</t>
        </is>
      </c>
      <c r="E7273" t="n">
        <v>30</v>
      </c>
      <c r="F7273" t="inlineStr">
        <is>
          <t>FA</t>
        </is>
      </c>
      <c r="G7273" t="inlineStr">
        <is>
          <t>FA</t>
        </is>
      </c>
      <c r="H7273" s="30" t="n">
        <v>1</v>
      </c>
      <c r="I7273" s="31" t="n">
        <v>0</v>
      </c>
      <c r="J7273" s="31" t="n"/>
      <c r="K7273" s="31" t="n">
        <v>0</v>
      </c>
      <c r="L7273" s="32" t="n"/>
      <c r="M7273" s="31" t="n">
        <v>0</v>
      </c>
      <c r="N7273" s="31" t="n">
        <v>0</v>
      </c>
      <c r="O7273" s="31" t="n"/>
      <c r="P7273" s="31" t="n"/>
      <c r="Q7273" s="31" t="n">
        <v>0</v>
      </c>
      <c r="R7273" s="31" t="n"/>
      <c r="S7273" s="32" t="n"/>
      <c r="T7273" s="32" t="n"/>
      <c r="V7273" t="inlineStr">
        <is>
          <t>048y9</t>
        </is>
      </c>
      <c r="X7273" t="n">
        <v>7436</v>
      </c>
      <c r="Z7273" t="inlineStr">
        <is>
          <t>Roman Dyukov (CGY D)</t>
        </is>
      </c>
    </row>
    <row r="7274">
      <c r="A7274" t="inlineStr">
        <is>
          <t>Roman Horak</t>
        </is>
      </c>
      <c r="B7274" t="inlineStr">
        <is>
          <t>(N/A)</t>
        </is>
      </c>
      <c r="C7274" t="inlineStr">
        <is>
          <t>LW</t>
        </is>
      </c>
      <c r="D7274" t="inlineStr">
        <is>
          <t>F</t>
        </is>
      </c>
      <c r="E7274" t="n">
        <v>35</v>
      </c>
      <c r="F7274" t="inlineStr">
        <is>
          <t>FA</t>
        </is>
      </c>
      <c r="G7274" t="inlineStr">
        <is>
          <t>FA</t>
        </is>
      </c>
      <c r="H7274" s="30" t="n">
        <v>1</v>
      </c>
      <c r="I7274" s="31" t="n">
        <v>0</v>
      </c>
      <c r="J7274" s="31" t="n"/>
      <c r="K7274" s="31" t="n">
        <v>0</v>
      </c>
      <c r="L7274" s="32" t="n"/>
      <c r="M7274" s="31" t="n">
        <v>0</v>
      </c>
      <c r="N7274" s="31" t="n">
        <v>0</v>
      </c>
      <c r="O7274" s="31" t="n"/>
      <c r="P7274" s="31" t="n"/>
      <c r="Q7274" s="31" t="n">
        <v>0</v>
      </c>
      <c r="R7274" s="31" t="n"/>
      <c r="S7274" s="32" t="n"/>
      <c r="T7274" s="32" t="n"/>
      <c r="V7274" t="inlineStr">
        <is>
          <t>0241l</t>
        </is>
      </c>
      <c r="W7274" t="n">
        <v>3730</v>
      </c>
      <c r="X7274" t="n">
        <v>5325</v>
      </c>
      <c r="Z7274" t="inlineStr">
        <is>
          <t>Roman Horak ((N/A) LW)</t>
        </is>
      </c>
    </row>
    <row r="7275">
      <c r="A7275" t="inlineStr">
        <is>
          <t>Roman Kechter</t>
        </is>
      </c>
      <c r="B7275" t="inlineStr">
        <is>
          <t>(N/A)</t>
        </is>
      </c>
      <c r="C7275" t="inlineStr">
        <is>
          <t>C</t>
        </is>
      </c>
      <c r="D7275" t="inlineStr">
        <is>
          <t>F</t>
        </is>
      </c>
      <c r="E7275" t="n">
        <v>22</v>
      </c>
      <c r="F7275" t="inlineStr">
        <is>
          <t>FA</t>
        </is>
      </c>
      <c r="G7275" t="inlineStr">
        <is>
          <t>FA</t>
        </is>
      </c>
      <c r="H7275" s="30" t="n">
        <v>1</v>
      </c>
      <c r="I7275" s="31" t="n">
        <v>0</v>
      </c>
      <c r="J7275" s="31" t="n"/>
      <c r="K7275" s="31" t="n">
        <v>0</v>
      </c>
      <c r="L7275" s="32" t="n"/>
      <c r="M7275" s="31" t="n">
        <v>0</v>
      </c>
      <c r="N7275" s="31" t="n">
        <v>0</v>
      </c>
      <c r="O7275" s="31" t="n"/>
      <c r="P7275" s="31" t="n"/>
      <c r="Q7275" s="31" t="n">
        <v>0</v>
      </c>
      <c r="R7275" s="31" t="n"/>
      <c r="S7275" s="32" t="n"/>
      <c r="T7275" s="32" t="n"/>
      <c r="V7275" t="inlineStr">
        <is>
          <t>0637v</t>
        </is>
      </c>
      <c r="Z7275" t="inlineStr">
        <is>
          <t>Roman Kechter ((N/A) C)</t>
        </is>
      </c>
    </row>
    <row r="7276">
      <c r="A7276" t="inlineStr">
        <is>
          <t>Roman Luttsev</t>
        </is>
      </c>
      <c r="B7276" t="inlineStr">
        <is>
          <t>TBL</t>
        </is>
      </c>
      <c r="C7276" t="inlineStr">
        <is>
          <t>C</t>
        </is>
      </c>
      <c r="D7276" t="inlineStr">
        <is>
          <t>F</t>
        </is>
      </c>
      <c r="E7276" t="n">
        <v>20</v>
      </c>
      <c r="F7276" t="inlineStr">
        <is>
          <t>FA</t>
        </is>
      </c>
      <c r="G7276" t="inlineStr">
        <is>
          <t>FA</t>
        </is>
      </c>
      <c r="H7276" s="30" t="n">
        <v>1</v>
      </c>
      <c r="I7276" s="31" t="n">
        <v>0</v>
      </c>
      <c r="J7276" s="31" t="n"/>
      <c r="K7276" s="31" t="n">
        <v>0</v>
      </c>
      <c r="L7276" s="32" t="n"/>
      <c r="M7276" s="31" t="n">
        <v>0</v>
      </c>
      <c r="N7276" s="31" t="n">
        <v>0</v>
      </c>
      <c r="O7276" s="31" t="n"/>
      <c r="P7276" s="31" t="n"/>
      <c r="Q7276" s="31" t="n">
        <v>0</v>
      </c>
      <c r="R7276" s="31" t="n"/>
      <c r="S7276" s="32" t="n"/>
      <c r="T7276" s="32" t="n"/>
      <c r="V7276" t="inlineStr">
        <is>
          <t>06qqc</t>
        </is>
      </c>
      <c r="Y7276" t="inlineStr">
        <is>
          <t>c8ea8861-bdff-4d9d-a8ba-9adb2014e47d</t>
        </is>
      </c>
      <c r="Z7276" t="inlineStr">
        <is>
          <t>Roman Luttsev (TBL C)</t>
        </is>
      </c>
    </row>
    <row r="7277">
      <c r="A7277" t="inlineStr">
        <is>
          <t>Roman Lyubimov</t>
        </is>
      </c>
      <c r="B7277" t="inlineStr">
        <is>
          <t>(N/A)</t>
        </is>
      </c>
      <c r="C7277" t="inlineStr">
        <is>
          <t>LW</t>
        </is>
      </c>
      <c r="D7277" t="inlineStr">
        <is>
          <t>F</t>
        </is>
      </c>
      <c r="E7277" t="n">
        <v>34</v>
      </c>
      <c r="F7277" t="inlineStr">
        <is>
          <t>FA</t>
        </is>
      </c>
      <c r="G7277" t="inlineStr">
        <is>
          <t>FA</t>
        </is>
      </c>
      <c r="H7277" s="30" t="n">
        <v>1</v>
      </c>
      <c r="I7277" s="31" t="n">
        <v>0</v>
      </c>
      <c r="J7277" s="31" t="n"/>
      <c r="K7277" s="31" t="n">
        <v>0</v>
      </c>
      <c r="L7277" s="32" t="n"/>
      <c r="M7277" s="31" t="n">
        <v>0</v>
      </c>
      <c r="N7277" s="31" t="n">
        <v>0</v>
      </c>
      <c r="O7277" s="31" t="n"/>
      <c r="P7277" s="31" t="n"/>
      <c r="Q7277" s="31" t="n">
        <v>0</v>
      </c>
      <c r="R7277" s="31" t="n"/>
      <c r="S7277" s="32" t="n"/>
      <c r="T7277" s="32" t="n"/>
      <c r="V7277" t="inlineStr">
        <is>
          <t>0415m</t>
        </is>
      </c>
      <c r="W7277" t="n">
        <v>5266</v>
      </c>
      <c r="X7277" t="n">
        <v>7318</v>
      </c>
      <c r="Z7277" t="inlineStr">
        <is>
          <t>Roman Lyubimov ((N/A) LW)</t>
        </is>
      </c>
    </row>
    <row r="7278">
      <c r="A7278" t="inlineStr">
        <is>
          <t>Roman Manukhov</t>
        </is>
      </c>
      <c r="B7278" t="inlineStr">
        <is>
          <t>(N/A)</t>
        </is>
      </c>
      <c r="C7278" t="inlineStr">
        <is>
          <t>D</t>
        </is>
      </c>
      <c r="D7278" t="inlineStr">
        <is>
          <t>D</t>
        </is>
      </c>
      <c r="E7278" t="n">
        <v>32</v>
      </c>
      <c r="F7278" t="inlineStr">
        <is>
          <t>FA</t>
        </is>
      </c>
      <c r="G7278" t="inlineStr">
        <is>
          <t>FA</t>
        </is>
      </c>
      <c r="H7278" s="30" t="n">
        <v>1</v>
      </c>
      <c r="I7278" s="31" t="n">
        <v>0</v>
      </c>
      <c r="J7278" s="31" t="n"/>
      <c r="K7278" s="31" t="n">
        <v>0</v>
      </c>
      <c r="L7278" s="32" t="n"/>
      <c r="M7278" s="31" t="n">
        <v>0</v>
      </c>
      <c r="N7278" s="31" t="n">
        <v>0</v>
      </c>
      <c r="O7278" s="31" t="n"/>
      <c r="P7278" s="31" t="n"/>
      <c r="Q7278" s="31" t="n">
        <v>0</v>
      </c>
      <c r="R7278" s="31" t="n"/>
      <c r="S7278" s="32" t="n"/>
      <c r="T7278" s="32" t="n"/>
      <c r="V7278" t="inlineStr">
        <is>
          <t>03yg0</t>
        </is>
      </c>
      <c r="Z7278" t="inlineStr">
        <is>
          <t>Roman Manukhov ((N/A) D)</t>
        </is>
      </c>
    </row>
    <row r="7279">
      <c r="A7279" t="inlineStr">
        <is>
          <t>Roman Polak</t>
        </is>
      </c>
      <c r="B7279" t="inlineStr">
        <is>
          <t>(N/A)</t>
        </is>
      </c>
      <c r="C7279" t="inlineStr">
        <is>
          <t>D</t>
        </is>
      </c>
      <c r="D7279" t="inlineStr">
        <is>
          <t>D</t>
        </is>
      </c>
      <c r="E7279" t="n">
        <v>40</v>
      </c>
      <c r="F7279" t="inlineStr">
        <is>
          <t>FA</t>
        </is>
      </c>
      <c r="G7279" t="inlineStr">
        <is>
          <t>FA</t>
        </is>
      </c>
      <c r="H7279" s="30" t="n">
        <v>1</v>
      </c>
      <c r="I7279" s="31" t="n">
        <v>0</v>
      </c>
      <c r="J7279" s="31" t="n"/>
      <c r="K7279" s="31" t="n">
        <v>0</v>
      </c>
      <c r="L7279" s="32" t="n"/>
      <c r="M7279" s="31" t="n">
        <v>0</v>
      </c>
      <c r="N7279" s="31" t="n">
        <v>0</v>
      </c>
      <c r="O7279" s="31" t="n"/>
      <c r="P7279" s="31" t="n"/>
      <c r="Q7279" s="31" t="n">
        <v>0</v>
      </c>
      <c r="R7279" s="31" t="n"/>
      <c r="S7279" s="32" t="n"/>
      <c r="T7279" s="32" t="n"/>
      <c r="V7279" t="inlineStr">
        <is>
          <t>0047y</t>
        </is>
      </c>
      <c r="W7279" t="n">
        <v>2687</v>
      </c>
      <c r="X7279" t="n">
        <v>3926</v>
      </c>
      <c r="Y7279" t="inlineStr">
        <is>
          <t>42d545b4-0f24-11e2-8525-18a905767e44</t>
        </is>
      </c>
      <c r="Z7279" t="inlineStr">
        <is>
          <t>Roman Polak ((N/A) D)</t>
        </is>
      </c>
    </row>
    <row r="7280">
      <c r="A7280" t="inlineStr">
        <is>
          <t>Roman Pucek</t>
        </is>
      </c>
      <c r="B7280" t="inlineStr">
        <is>
          <t>TOR</t>
        </is>
      </c>
      <c r="C7280" t="inlineStr">
        <is>
          <t>LW</t>
        </is>
      </c>
      <c r="D7280" t="inlineStr">
        <is>
          <t>F</t>
        </is>
      </c>
      <c r="E7280" t="n">
        <v>26</v>
      </c>
      <c r="F7280" t="inlineStr">
        <is>
          <t>FA</t>
        </is>
      </c>
      <c r="G7280" t="inlineStr">
        <is>
          <t>FA</t>
        </is>
      </c>
      <c r="H7280" s="30" t="n">
        <v>1</v>
      </c>
      <c r="I7280" s="31" t="n">
        <v>0</v>
      </c>
      <c r="J7280" s="31" t="n"/>
      <c r="K7280" s="31" t="n">
        <v>0</v>
      </c>
      <c r="L7280" s="32" t="n"/>
      <c r="M7280" s="31" t="n">
        <v>0</v>
      </c>
      <c r="N7280" s="31" t="n">
        <v>0</v>
      </c>
      <c r="O7280" s="31" t="n"/>
      <c r="P7280" s="31" t="n"/>
      <c r="Q7280" s="31" t="n">
        <v>0</v>
      </c>
      <c r="R7280" s="31" t="n"/>
      <c r="S7280" s="32" t="n"/>
      <c r="T7280" s="32" t="n"/>
      <c r="V7280" t="inlineStr">
        <is>
          <t>04xc2</t>
        </is>
      </c>
      <c r="X7280" t="n">
        <v>8188</v>
      </c>
      <c r="Z7280" t="inlineStr">
        <is>
          <t>Roman Pucek (TOR LW)</t>
        </is>
      </c>
    </row>
    <row r="7281">
      <c r="A7281" t="inlineStr">
        <is>
          <t>Roman Schmidt</t>
        </is>
      </c>
      <c r="B7281" t="inlineStr">
        <is>
          <t>MIN</t>
        </is>
      </c>
      <c r="C7281" t="inlineStr">
        <is>
          <t>D</t>
        </is>
      </c>
      <c r="D7281" t="inlineStr">
        <is>
          <t>D</t>
        </is>
      </c>
      <c r="E7281" t="n">
        <v>23</v>
      </c>
      <c r="F7281" t="inlineStr">
        <is>
          <t>FA</t>
        </is>
      </c>
      <c r="G7281" t="inlineStr">
        <is>
          <t>FA</t>
        </is>
      </c>
      <c r="H7281" s="30" t="n">
        <v>805833</v>
      </c>
      <c r="I7281" s="31" t="n">
        <v>0</v>
      </c>
      <c r="J7281" s="31" t="n"/>
      <c r="K7281" s="31" t="n">
        <v>0</v>
      </c>
      <c r="L7281" s="32" t="n"/>
      <c r="M7281" s="31" t="n">
        <v>0</v>
      </c>
      <c r="N7281" s="31" t="n">
        <v>0</v>
      </c>
      <c r="O7281" s="31" t="n"/>
      <c r="P7281" s="31" t="n"/>
      <c r="Q7281" s="31" t="n">
        <v>0</v>
      </c>
      <c r="R7281" s="31" t="n"/>
      <c r="S7281" s="32" t="n"/>
      <c r="T7281" s="32" t="n"/>
      <c r="V7281" t="inlineStr">
        <is>
          <t>05u11</t>
        </is>
      </c>
      <c r="W7281" t="n">
        <v>6574</v>
      </c>
      <c r="Y7281" t="inlineStr">
        <is>
          <t>147faf4f-64e4-4bca-99ff-c4d6a9506d31</t>
        </is>
      </c>
      <c r="Z7281" t="inlineStr">
        <is>
          <t>Roman Schmidt (MIN D)</t>
        </is>
      </c>
    </row>
    <row r="7282">
      <c r="A7282" t="inlineStr">
        <is>
          <t>Roman Shokhrin</t>
        </is>
      </c>
      <c r="B7282" t="inlineStr">
        <is>
          <t>CAR</t>
        </is>
      </c>
      <c r="C7282" t="inlineStr">
        <is>
          <t>D</t>
        </is>
      </c>
      <c r="D7282" t="inlineStr">
        <is>
          <t>D</t>
        </is>
      </c>
      <c r="E7282" t="n">
        <v>20</v>
      </c>
      <c r="F7282" t="inlineStr">
        <is>
          <t>FA</t>
        </is>
      </c>
      <c r="G7282" t="inlineStr">
        <is>
          <t>FA</t>
        </is>
      </c>
      <c r="H7282" s="30" t="n">
        <v>1</v>
      </c>
      <c r="I7282" s="31" t="n">
        <v>0</v>
      </c>
      <c r="J7282" s="31" t="n"/>
      <c r="K7282" s="31" t="n">
        <v>0</v>
      </c>
      <c r="L7282" s="32" t="n"/>
      <c r="M7282" s="31" t="n">
        <v>0</v>
      </c>
      <c r="N7282" s="31" t="n">
        <v>0</v>
      </c>
      <c r="O7282" s="31" t="n"/>
      <c r="P7282" s="31" t="n"/>
      <c r="Q7282" s="31" t="n">
        <v>0</v>
      </c>
      <c r="R7282" s="31" t="n"/>
      <c r="S7282" s="32" t="n"/>
      <c r="T7282" s="32" t="n"/>
      <c r="V7282" t="inlineStr">
        <is>
          <t>06mjj</t>
        </is>
      </c>
      <c r="Y7282" t="inlineStr">
        <is>
          <t>05ebbd46-0c1f-4cea-af22-160d342cee71</t>
        </is>
      </c>
      <c r="Z7282" t="inlineStr">
        <is>
          <t>Roman Shokhrin (CAR D)</t>
        </is>
      </c>
    </row>
    <row r="7283">
      <c r="A7283" t="inlineStr">
        <is>
          <t>Roman Voloshenko</t>
        </is>
      </c>
      <c r="B7283" t="inlineStr">
        <is>
          <t>(N/A)</t>
        </is>
      </c>
      <c r="C7283" t="inlineStr">
        <is>
          <t>LW</t>
        </is>
      </c>
      <c r="D7283" t="inlineStr">
        <is>
          <t>F</t>
        </is>
      </c>
      <c r="E7283" t="n">
        <v>40</v>
      </c>
      <c r="F7283" t="inlineStr">
        <is>
          <t>FA</t>
        </is>
      </c>
      <c r="G7283" t="inlineStr">
        <is>
          <t>FA</t>
        </is>
      </c>
      <c r="H7283" s="30" t="n">
        <v>1</v>
      </c>
      <c r="I7283" s="31" t="n">
        <v>0</v>
      </c>
      <c r="J7283" s="31" t="n"/>
      <c r="K7283" s="31" t="n">
        <v>0</v>
      </c>
      <c r="L7283" s="32" t="n"/>
      <c r="M7283" s="31" t="n">
        <v>0</v>
      </c>
      <c r="N7283" s="31" t="n">
        <v>0</v>
      </c>
      <c r="O7283" s="31" t="n"/>
      <c r="P7283" s="31" t="n"/>
      <c r="Q7283" s="31" t="n">
        <v>0</v>
      </c>
      <c r="R7283" s="31" t="n"/>
      <c r="S7283" s="32" t="n"/>
      <c r="T7283" s="32" t="n"/>
      <c r="V7283" t="inlineStr">
        <is>
          <t>004n5</t>
        </is>
      </c>
      <c r="W7283" t="n">
        <v>2184</v>
      </c>
      <c r="X7283" t="n">
        <v>3718</v>
      </c>
      <c r="Z7283" t="inlineStr">
        <is>
          <t>Roman Voloshenko ((N/A) LW)</t>
        </is>
      </c>
    </row>
    <row r="7284">
      <c r="A7284" t="inlineStr">
        <is>
          <t>Roman Wick</t>
        </is>
      </c>
      <c r="B7284" t="inlineStr">
        <is>
          <t>(N/A)</t>
        </is>
      </c>
      <c r="C7284" t="inlineStr">
        <is>
          <t>RW</t>
        </is>
      </c>
      <c r="D7284" t="inlineStr">
        <is>
          <t>F</t>
        </is>
      </c>
      <c r="E7284" t="n">
        <v>40</v>
      </c>
      <c r="F7284" t="inlineStr">
        <is>
          <t>FA</t>
        </is>
      </c>
      <c r="G7284" t="inlineStr">
        <is>
          <t>FA</t>
        </is>
      </c>
      <c r="H7284" s="30" t="n">
        <v>1</v>
      </c>
      <c r="I7284" s="31" t="n">
        <v>0</v>
      </c>
      <c r="J7284" s="31" t="n"/>
      <c r="K7284" s="31" t="n">
        <v>0</v>
      </c>
      <c r="L7284" s="32" t="n"/>
      <c r="M7284" s="31" t="n">
        <v>0</v>
      </c>
      <c r="N7284" s="31" t="n">
        <v>0</v>
      </c>
      <c r="O7284" s="31" t="n"/>
      <c r="P7284" s="31" t="n"/>
      <c r="Q7284" s="31" t="n">
        <v>0</v>
      </c>
      <c r="R7284" s="31" t="n"/>
      <c r="S7284" s="32" t="n"/>
      <c r="T7284" s="32" t="n"/>
      <c r="V7284" t="inlineStr">
        <is>
          <t>01sko</t>
        </is>
      </c>
      <c r="W7284" t="n">
        <v>3479</v>
      </c>
      <c r="X7284" t="n">
        <v>4999</v>
      </c>
      <c r="Z7284" t="inlineStr">
        <is>
          <t>Roman Wick ((N/A) RW)</t>
        </is>
      </c>
    </row>
    <row r="7285">
      <c r="A7285" t="inlineStr">
        <is>
          <t>Roman Will</t>
        </is>
      </c>
      <c r="B7285" t="inlineStr">
        <is>
          <t>(N/A)</t>
        </is>
      </c>
      <c r="C7285" t="inlineStr">
        <is>
          <t>G</t>
        </is>
      </c>
      <c r="D7285" t="inlineStr">
        <is>
          <t>G</t>
        </is>
      </c>
      <c r="E7285" t="n">
        <v>34</v>
      </c>
      <c r="F7285" t="inlineStr">
        <is>
          <t>FA</t>
        </is>
      </c>
      <c r="G7285" t="inlineStr">
        <is>
          <t>FA</t>
        </is>
      </c>
      <c r="H7285" s="30" t="n">
        <v>1</v>
      </c>
      <c r="I7285" s="31" t="n">
        <v>0</v>
      </c>
      <c r="J7285" s="31" t="n"/>
      <c r="K7285" s="31" t="n">
        <v>0</v>
      </c>
      <c r="L7285" s="32" t="n"/>
      <c r="M7285" s="31" t="n">
        <v>0</v>
      </c>
      <c r="N7285" s="31" t="n">
        <v>0</v>
      </c>
      <c r="O7285" s="31" t="n"/>
      <c r="P7285" s="31" t="n"/>
      <c r="Q7285" s="31" t="n">
        <v>0</v>
      </c>
      <c r="R7285" s="31" t="n"/>
      <c r="S7285" s="32" t="n"/>
      <c r="T7285" s="32" t="n"/>
      <c r="V7285" t="inlineStr">
        <is>
          <t>03cvn</t>
        </is>
      </c>
      <c r="W7285" t="n">
        <v>5046</v>
      </c>
      <c r="X7285" t="n">
        <v>6624</v>
      </c>
      <c r="Z7285" t="inlineStr">
        <is>
          <t>Roman Will ((N/A) G)</t>
        </is>
      </c>
    </row>
    <row r="7286">
      <c r="A7286" t="inlineStr">
        <is>
          <t>Romeo Edvardsen Sorensen</t>
        </is>
      </c>
      <c r="B7286" t="inlineStr">
        <is>
          <t>(N/A)</t>
        </is>
      </c>
      <c r="C7286" t="inlineStr">
        <is>
          <t>F</t>
        </is>
      </c>
      <c r="D7286" t="inlineStr">
        <is>
          <t>F</t>
        </is>
      </c>
      <c r="F7286" t="inlineStr">
        <is>
          <t>WW</t>
        </is>
      </c>
      <c r="G7286" t="inlineStr">
        <is>
          <t>FA</t>
        </is>
      </c>
      <c r="H7286" s="30" t="n"/>
      <c r="I7286" s="31" t="n"/>
      <c r="J7286" s="31" t="n"/>
      <c r="K7286" s="31" t="n"/>
      <c r="L7286" s="32" t="n"/>
      <c r="M7286" s="31" t="n"/>
      <c r="N7286" s="31" t="n"/>
      <c r="O7286" s="31" t="n"/>
      <c r="P7286" s="31" t="n"/>
      <c r="Q7286" s="31" t="n"/>
      <c r="R7286" s="31" t="n"/>
      <c r="S7286" s="32" t="n"/>
      <c r="T7286" s="32" t="n"/>
      <c r="V7286" t="inlineStr">
        <is>
          <t>079zu</t>
        </is>
      </c>
      <c r="Z7286" t="inlineStr">
        <is>
          <t>Romeo Edvardsen Sorensen ((N/A) F)</t>
        </is>
      </c>
    </row>
    <row r="7287">
      <c r="A7287" t="inlineStr">
        <is>
          <t>Ronald Knot</t>
        </is>
      </c>
      <c r="B7287" t="inlineStr">
        <is>
          <t>UTA</t>
        </is>
      </c>
      <c r="C7287" t="inlineStr">
        <is>
          <t>D</t>
        </is>
      </c>
      <c r="D7287" t="inlineStr">
        <is>
          <t>D</t>
        </is>
      </c>
      <c r="E7287" t="n">
        <v>32</v>
      </c>
      <c r="F7287" t="inlineStr">
        <is>
          <t>FA</t>
        </is>
      </c>
      <c r="G7287" t="inlineStr">
        <is>
          <t>FA</t>
        </is>
      </c>
      <c r="H7287" s="30" t="n">
        <v>1</v>
      </c>
      <c r="I7287" s="31" t="n">
        <v>0</v>
      </c>
      <c r="J7287" s="31" t="n"/>
      <c r="K7287" s="31" t="n">
        <v>0</v>
      </c>
      <c r="L7287" s="32" t="n"/>
      <c r="M7287" s="31" t="n">
        <v>0</v>
      </c>
      <c r="N7287" s="31" t="n">
        <v>0</v>
      </c>
      <c r="O7287" s="31" t="n"/>
      <c r="P7287" s="31" t="n"/>
      <c r="Q7287" s="31" t="n">
        <v>0</v>
      </c>
      <c r="R7287" s="31" t="n"/>
      <c r="S7287" s="32" t="n"/>
      <c r="T7287" s="32" t="n"/>
      <c r="V7287" t="inlineStr">
        <is>
          <t>05yk2</t>
        </is>
      </c>
      <c r="W7287" t="n">
        <v>6674</v>
      </c>
      <c r="Z7287" t="inlineStr">
        <is>
          <t>Ronald Knot (UTA D)</t>
        </is>
      </c>
    </row>
    <row r="7288">
      <c r="A7288" t="inlineStr">
        <is>
          <t>Ronalds Kenins</t>
        </is>
      </c>
      <c r="B7288" t="inlineStr">
        <is>
          <t>(N/A)</t>
        </is>
      </c>
      <c r="C7288" t="inlineStr">
        <is>
          <t>LW</t>
        </is>
      </c>
      <c r="D7288" t="inlineStr">
        <is>
          <t>F</t>
        </is>
      </c>
      <c r="E7288" t="n">
        <v>35</v>
      </c>
      <c r="F7288" t="inlineStr">
        <is>
          <t>FA</t>
        </is>
      </c>
      <c r="G7288" t="inlineStr">
        <is>
          <t>FA</t>
        </is>
      </c>
      <c r="H7288" s="30" t="n">
        <v>1</v>
      </c>
      <c r="I7288" s="31" t="n">
        <v>0</v>
      </c>
      <c r="J7288" s="31" t="n"/>
      <c r="K7288" s="31" t="n">
        <v>0</v>
      </c>
      <c r="L7288" s="32" t="n"/>
      <c r="M7288" s="31" t="n">
        <v>0</v>
      </c>
      <c r="N7288" s="31" t="n">
        <v>0</v>
      </c>
      <c r="O7288" s="31" t="n"/>
      <c r="P7288" s="31" t="n"/>
      <c r="Q7288" s="31" t="n">
        <v>0</v>
      </c>
      <c r="R7288" s="31" t="n"/>
      <c r="S7288" s="32" t="n"/>
      <c r="T7288" s="32" t="n"/>
      <c r="V7288" t="inlineStr">
        <is>
          <t>033m3</t>
        </is>
      </c>
      <c r="W7288" t="n">
        <v>4251</v>
      </c>
      <c r="X7288" t="n">
        <v>6190</v>
      </c>
      <c r="Z7288" t="inlineStr">
        <is>
          <t>Ronalds Kenins ((N/A) LW)</t>
        </is>
      </c>
    </row>
    <row r="7289">
      <c r="A7289" t="inlineStr">
        <is>
          <t>Roni Hirvonen</t>
        </is>
      </c>
      <c r="B7289" t="inlineStr">
        <is>
          <t>TOR</t>
        </is>
      </c>
      <c r="C7289" t="inlineStr">
        <is>
          <t>C</t>
        </is>
      </c>
      <c r="D7289" t="inlineStr">
        <is>
          <t>F</t>
        </is>
      </c>
      <c r="E7289" t="n">
        <v>24</v>
      </c>
      <c r="F7289" t="inlineStr">
        <is>
          <t>FA</t>
        </is>
      </c>
      <c r="G7289" t="inlineStr">
        <is>
          <t>FA</t>
        </is>
      </c>
      <c r="H7289" s="30" t="n">
        <v>1</v>
      </c>
      <c r="I7289" s="31" t="n">
        <v>0</v>
      </c>
      <c r="J7289" s="31" t="n"/>
      <c r="K7289" s="31" t="n">
        <v>0</v>
      </c>
      <c r="L7289" s="32" t="n"/>
      <c r="M7289" s="31" t="n">
        <v>0</v>
      </c>
      <c r="N7289" s="31" t="n">
        <v>0</v>
      </c>
      <c r="O7289" s="31" t="n"/>
      <c r="P7289" s="31" t="n"/>
      <c r="Q7289" s="31" t="n">
        <v>0</v>
      </c>
      <c r="R7289" s="31" t="n"/>
      <c r="S7289" s="32" t="n"/>
      <c r="T7289" s="32" t="n"/>
      <c r="V7289" t="inlineStr">
        <is>
          <t>05ke1</t>
        </is>
      </c>
      <c r="W7289" t="n">
        <v>6210</v>
      </c>
      <c r="Y7289" t="inlineStr">
        <is>
          <t>91807353-4539-47f7-a639-90199a1e69c8</t>
        </is>
      </c>
      <c r="Z7289" t="inlineStr">
        <is>
          <t>Roni Hirvonen (TOR C)</t>
        </is>
      </c>
    </row>
    <row r="7290">
      <c r="A7290" t="inlineStr">
        <is>
          <t>Roni Karvinen</t>
        </is>
      </c>
      <c r="B7290" t="inlineStr">
        <is>
          <t>(N/A)</t>
        </is>
      </c>
      <c r="C7290" t="inlineStr">
        <is>
          <t>LW</t>
        </is>
      </c>
      <c r="D7290" t="inlineStr">
        <is>
          <t>F</t>
        </is>
      </c>
      <c r="E7290" t="n">
        <v>23</v>
      </c>
      <c r="F7290" t="inlineStr">
        <is>
          <t>FA</t>
        </is>
      </c>
      <c r="G7290" t="inlineStr">
        <is>
          <t>FA</t>
        </is>
      </c>
      <c r="H7290" s="30" t="n">
        <v>1</v>
      </c>
      <c r="I7290" s="31" t="n">
        <v>0</v>
      </c>
      <c r="J7290" s="31" t="n"/>
      <c r="K7290" s="31" t="n">
        <v>0</v>
      </c>
      <c r="L7290" s="32" t="n"/>
      <c r="M7290" s="31" t="n">
        <v>0</v>
      </c>
      <c r="N7290" s="31" t="n">
        <v>0</v>
      </c>
      <c r="O7290" s="31" t="n"/>
      <c r="P7290" s="31" t="n"/>
      <c r="Q7290" s="31" t="n">
        <v>0</v>
      </c>
      <c r="R7290" s="31" t="n"/>
      <c r="S7290" s="32" t="n"/>
      <c r="T7290" s="32" t="n"/>
      <c r="V7290" t="inlineStr">
        <is>
          <t>060yg</t>
        </is>
      </c>
      <c r="Z7290" t="inlineStr">
        <is>
          <t>Roni Karvinen ((N/A) LW)</t>
        </is>
      </c>
    </row>
    <row r="7291">
      <c r="A7291" t="inlineStr">
        <is>
          <t>Ronnie Attard</t>
        </is>
      </c>
      <c r="B7291" t="inlineStr">
        <is>
          <t>DET</t>
        </is>
      </c>
      <c r="C7291" t="inlineStr">
        <is>
          <t>D</t>
        </is>
      </c>
      <c r="D7291" t="inlineStr">
        <is>
          <t>D</t>
        </is>
      </c>
      <c r="E7291" t="n">
        <v>27</v>
      </c>
      <c r="F7291" t="inlineStr">
        <is>
          <t>FA</t>
        </is>
      </c>
      <c r="G7291" t="inlineStr">
        <is>
          <t>FA</t>
        </is>
      </c>
      <c r="H7291" s="30" t="n">
        <v>775000</v>
      </c>
      <c r="I7291" s="31" t="n">
        <v>0</v>
      </c>
      <c r="J7291" s="31" t="n"/>
      <c r="K7291" s="31" t="n">
        <v>0</v>
      </c>
      <c r="L7291" s="32" t="n"/>
      <c r="M7291" s="31" t="n">
        <v>0</v>
      </c>
      <c r="N7291" s="31" t="n">
        <v>0</v>
      </c>
      <c r="O7291" s="31" t="n"/>
      <c r="P7291" s="31" t="n"/>
      <c r="Q7291" s="31" t="n">
        <v>0</v>
      </c>
      <c r="R7291" s="31" t="n"/>
      <c r="S7291" s="32" t="n"/>
      <c r="T7291" s="32" t="n"/>
      <c r="V7291" t="inlineStr">
        <is>
          <t>050mn</t>
        </is>
      </c>
      <c r="W7291" t="n">
        <v>6088</v>
      </c>
      <c r="Y7291" t="inlineStr">
        <is>
          <t>61664c68-8245-4c96-bb53-7e1a6b477257</t>
        </is>
      </c>
      <c r="Z7291" t="inlineStr">
        <is>
          <t>Ronnie Attard (DET D)</t>
        </is>
      </c>
    </row>
    <row r="7292">
      <c r="A7292" t="inlineStr">
        <is>
          <t>Roope Laavainen</t>
        </is>
      </c>
      <c r="B7292" t="inlineStr">
        <is>
          <t>CHI</t>
        </is>
      </c>
      <c r="C7292" t="inlineStr">
        <is>
          <t>D</t>
        </is>
      </c>
      <c r="D7292" t="inlineStr">
        <is>
          <t>D</t>
        </is>
      </c>
      <c r="E7292" t="n">
        <v>28</v>
      </c>
      <c r="F7292" t="inlineStr">
        <is>
          <t>FA</t>
        </is>
      </c>
      <c r="G7292" t="inlineStr">
        <is>
          <t>FA</t>
        </is>
      </c>
      <c r="H7292" s="30" t="n">
        <v>1</v>
      </c>
      <c r="I7292" s="31" t="n">
        <v>0</v>
      </c>
      <c r="J7292" s="31" t="n"/>
      <c r="K7292" s="31" t="n">
        <v>0</v>
      </c>
      <c r="L7292" s="32" t="n"/>
      <c r="M7292" s="31" t="n">
        <v>0</v>
      </c>
      <c r="N7292" s="31" t="n">
        <v>0</v>
      </c>
      <c r="O7292" s="31" t="n"/>
      <c r="P7292" s="31" t="n"/>
      <c r="Q7292" s="31" t="n">
        <v>0</v>
      </c>
      <c r="R7292" s="31" t="n"/>
      <c r="S7292" s="32" t="n"/>
      <c r="T7292" s="32" t="n"/>
      <c r="V7292" t="inlineStr">
        <is>
          <t>04f2b</t>
        </is>
      </c>
      <c r="X7292" t="n">
        <v>7634</v>
      </c>
      <c r="Z7292" t="inlineStr">
        <is>
          <t>Roope Laavainen (CHI D)</t>
        </is>
      </c>
    </row>
    <row r="7293">
      <c r="A7293" t="inlineStr">
        <is>
          <t>Roope Taponen</t>
        </is>
      </c>
      <c r="B7293" t="inlineStr">
        <is>
          <t>(N/A)</t>
        </is>
      </c>
      <c r="C7293" t="inlineStr">
        <is>
          <t>G</t>
        </is>
      </c>
      <c r="D7293" t="inlineStr">
        <is>
          <t>G</t>
        </is>
      </c>
      <c r="E7293" t="n">
        <v>25</v>
      </c>
      <c r="F7293" t="inlineStr">
        <is>
          <t>FA</t>
        </is>
      </c>
      <c r="G7293" t="inlineStr">
        <is>
          <t>FA</t>
        </is>
      </c>
      <c r="H7293" s="30" t="n">
        <v>1</v>
      </c>
      <c r="I7293" s="31" t="n">
        <v>0</v>
      </c>
      <c r="J7293" s="31" t="n"/>
      <c r="K7293" s="31" t="n">
        <v>0</v>
      </c>
      <c r="L7293" s="32" t="n"/>
      <c r="M7293" s="31" t="n">
        <v>0</v>
      </c>
      <c r="N7293" s="31" t="n">
        <v>0</v>
      </c>
      <c r="O7293" s="31" t="n"/>
      <c r="P7293" s="31" t="n"/>
      <c r="Q7293" s="31" t="n">
        <v>0</v>
      </c>
      <c r="R7293" s="31" t="n"/>
      <c r="S7293" s="32" t="n"/>
      <c r="T7293" s="32" t="n"/>
      <c r="V7293" t="inlineStr">
        <is>
          <t>05r9k</t>
        </is>
      </c>
      <c r="Z7293" t="inlineStr">
        <is>
          <t>Roope Taponen ((N/A) G)</t>
        </is>
      </c>
    </row>
    <row r="7294">
      <c r="A7294" t="inlineStr">
        <is>
          <t>Roope Vesterinen</t>
        </is>
      </c>
      <c r="B7294" t="inlineStr">
        <is>
          <t>(N/A)</t>
        </is>
      </c>
      <c r="C7294" t="inlineStr">
        <is>
          <t>LW</t>
        </is>
      </c>
      <c r="D7294" t="inlineStr">
        <is>
          <t>F</t>
        </is>
      </c>
      <c r="E7294" t="n">
        <v>20</v>
      </c>
      <c r="F7294" t="inlineStr">
        <is>
          <t>FA</t>
        </is>
      </c>
      <c r="G7294" t="inlineStr">
        <is>
          <t>FA</t>
        </is>
      </c>
      <c r="H7294" s="30" t="n">
        <v>1</v>
      </c>
      <c r="I7294" s="31" t="n">
        <v>0</v>
      </c>
      <c r="J7294" s="31" t="n"/>
      <c r="K7294" s="31" t="n">
        <v>0</v>
      </c>
      <c r="L7294" s="32" t="n"/>
      <c r="M7294" s="31" t="n">
        <v>0</v>
      </c>
      <c r="N7294" s="31" t="n">
        <v>0</v>
      </c>
      <c r="O7294" s="31" t="n"/>
      <c r="P7294" s="31" t="n"/>
      <c r="Q7294" s="31" t="n">
        <v>0</v>
      </c>
      <c r="R7294" s="31" t="n"/>
      <c r="S7294" s="32" t="n"/>
      <c r="T7294" s="32" t="n"/>
      <c r="V7294" t="inlineStr">
        <is>
          <t>072iz</t>
        </is>
      </c>
      <c r="Z7294" t="inlineStr">
        <is>
          <t>Roope Vesterinen ((N/A) LW)</t>
        </is>
      </c>
    </row>
    <row r="7295">
      <c r="A7295" t="inlineStr">
        <is>
          <t>Ross MacDougall</t>
        </is>
      </c>
      <c r="B7295" t="inlineStr">
        <is>
          <t>(N/A)</t>
        </is>
      </c>
      <c r="C7295" t="inlineStr">
        <is>
          <t>D</t>
        </is>
      </c>
      <c r="D7295" t="inlineStr">
        <is>
          <t>D</t>
        </is>
      </c>
      <c r="E7295" t="n">
        <v>29</v>
      </c>
      <c r="F7295" t="inlineStr">
        <is>
          <t>FA</t>
        </is>
      </c>
      <c r="G7295" t="inlineStr">
        <is>
          <t>FA</t>
        </is>
      </c>
      <c r="H7295" s="30" t="n">
        <v>1</v>
      </c>
      <c r="I7295" s="31" t="n">
        <v>0</v>
      </c>
      <c r="J7295" s="31" t="n"/>
      <c r="K7295" s="31" t="n">
        <v>0</v>
      </c>
      <c r="L7295" s="32" t="n"/>
      <c r="M7295" s="31" t="n">
        <v>0</v>
      </c>
      <c r="N7295" s="31" t="n">
        <v>0</v>
      </c>
      <c r="O7295" s="31" t="n"/>
      <c r="P7295" s="31" t="n"/>
      <c r="Q7295" s="31" t="n">
        <v>0</v>
      </c>
      <c r="R7295" s="31" t="n"/>
      <c r="S7295" s="32" t="n"/>
      <c r="T7295" s="32" t="n"/>
      <c r="V7295" t="inlineStr">
        <is>
          <t>06h79</t>
        </is>
      </c>
      <c r="Y7295" t="inlineStr">
        <is>
          <t>386ce446-ba79-4f69-b345-d7994a0b3728</t>
        </is>
      </c>
      <c r="Z7295" t="inlineStr">
        <is>
          <t>Ross MacDougall ((N/A) D)</t>
        </is>
      </c>
    </row>
    <row r="7296">
      <c r="A7296" t="inlineStr">
        <is>
          <t>Ross Mauermann</t>
        </is>
      </c>
      <c r="B7296" t="inlineStr">
        <is>
          <t>(N/A)</t>
        </is>
      </c>
      <c r="C7296" t="inlineStr">
        <is>
          <t>LW</t>
        </is>
      </c>
      <c r="D7296" t="inlineStr">
        <is>
          <t>F</t>
        </is>
      </c>
      <c r="E7296" t="n">
        <v>35</v>
      </c>
      <c r="F7296" t="inlineStr">
        <is>
          <t>FA</t>
        </is>
      </c>
      <c r="G7296" t="inlineStr">
        <is>
          <t>FA</t>
        </is>
      </c>
      <c r="H7296" s="30" t="n">
        <v>1</v>
      </c>
      <c r="I7296" s="31" t="n">
        <v>0</v>
      </c>
      <c r="J7296" s="31" t="n"/>
      <c r="K7296" s="31" t="n">
        <v>0</v>
      </c>
      <c r="L7296" s="32" t="n"/>
      <c r="M7296" s="31" t="n">
        <v>0</v>
      </c>
      <c r="N7296" s="31" t="n">
        <v>0</v>
      </c>
      <c r="O7296" s="31" t="n"/>
      <c r="P7296" s="31" t="n"/>
      <c r="Q7296" s="31" t="n">
        <v>0</v>
      </c>
      <c r="R7296" s="31" t="n"/>
      <c r="S7296" s="32" t="n"/>
      <c r="T7296" s="32" t="n"/>
      <c r="V7296" t="inlineStr">
        <is>
          <t>03ary</t>
        </is>
      </c>
      <c r="Z7296" t="inlineStr">
        <is>
          <t>Ross Mauermann ((N/A) LW)</t>
        </is>
      </c>
    </row>
    <row r="7297">
      <c r="A7297" t="inlineStr">
        <is>
          <t>Rostislav Olesz</t>
        </is>
      </c>
      <c r="B7297" t="inlineStr">
        <is>
          <t>(N/A)</t>
        </is>
      </c>
      <c r="C7297" t="inlineStr">
        <is>
          <t>LW</t>
        </is>
      </c>
      <c r="D7297" t="inlineStr">
        <is>
          <t>F</t>
        </is>
      </c>
      <c r="E7297" t="n">
        <v>40</v>
      </c>
      <c r="F7297" t="inlineStr">
        <is>
          <t>FA</t>
        </is>
      </c>
      <c r="G7297" t="inlineStr">
        <is>
          <t>FA</t>
        </is>
      </c>
      <c r="H7297" s="30" t="n">
        <v>1</v>
      </c>
      <c r="I7297" s="31" t="n">
        <v>0</v>
      </c>
      <c r="J7297" s="31" t="n"/>
      <c r="K7297" s="31" t="n">
        <v>0</v>
      </c>
      <c r="L7297" s="32" t="n"/>
      <c r="M7297" s="31" t="n">
        <v>0</v>
      </c>
      <c r="N7297" s="31" t="n">
        <v>0</v>
      </c>
      <c r="O7297" s="31" t="n"/>
      <c r="P7297" s="31" t="n"/>
      <c r="Q7297" s="31" t="n">
        <v>0</v>
      </c>
      <c r="R7297" s="31" t="n"/>
      <c r="S7297" s="32" t="n"/>
      <c r="T7297" s="32" t="n"/>
      <c r="V7297" t="inlineStr">
        <is>
          <t>003s5</t>
        </is>
      </c>
      <c r="W7297" t="n">
        <v>2167</v>
      </c>
      <c r="X7297" t="n">
        <v>3643</v>
      </c>
      <c r="Z7297" t="inlineStr">
        <is>
          <t>Rostislav Olesz ((N/A) LW)</t>
        </is>
      </c>
    </row>
    <row r="7298">
      <c r="A7298" t="inlineStr">
        <is>
          <t>Rourke Chartier</t>
        </is>
      </c>
      <c r="B7298" t="inlineStr">
        <is>
          <t>(N/A)</t>
        </is>
      </c>
      <c r="C7298" t="inlineStr">
        <is>
          <t>C</t>
        </is>
      </c>
      <c r="D7298" t="inlineStr">
        <is>
          <t>F</t>
        </is>
      </c>
      <c r="E7298" t="n">
        <v>30</v>
      </c>
      <c r="F7298" t="inlineStr">
        <is>
          <t>FA</t>
        </is>
      </c>
      <c r="G7298" t="inlineStr">
        <is>
          <t>FA</t>
        </is>
      </c>
      <c r="H7298" s="30" t="n">
        <v>1</v>
      </c>
      <c r="I7298" s="31" t="n">
        <v>0</v>
      </c>
      <c r="J7298" s="31" t="n"/>
      <c r="K7298" s="31" t="n">
        <v>0</v>
      </c>
      <c r="L7298" s="32" t="n"/>
      <c r="M7298" s="31" t="n">
        <v>0</v>
      </c>
      <c r="N7298" s="31" t="n">
        <v>0</v>
      </c>
      <c r="O7298" s="31" t="n"/>
      <c r="P7298" s="31" t="n"/>
      <c r="Q7298" s="31" t="n">
        <v>0</v>
      </c>
      <c r="R7298" s="31" t="n"/>
      <c r="S7298" s="32" t="n"/>
      <c r="T7298" s="32" t="n"/>
      <c r="V7298" t="inlineStr">
        <is>
          <t>03ed7</t>
        </is>
      </c>
      <c r="W7298" t="n">
        <v>4620</v>
      </c>
      <c r="X7298" t="n">
        <v>6517</v>
      </c>
      <c r="Y7298" t="inlineStr">
        <is>
          <t>8fa569fe-f5c9-43b4-9ed8-71989d42f840</t>
        </is>
      </c>
      <c r="Z7298" t="inlineStr">
        <is>
          <t>Rourke Chartier ((N/A) C)</t>
        </is>
      </c>
    </row>
    <row r="7299">
      <c r="A7299" t="inlineStr">
        <is>
          <t>Roy Radke</t>
        </is>
      </c>
      <c r="B7299" t="inlineStr">
        <is>
          <t>CHI</t>
        </is>
      </c>
      <c r="C7299" t="inlineStr">
        <is>
          <t>RW</t>
        </is>
      </c>
      <c r="D7299" t="inlineStr">
        <is>
          <t>F</t>
        </is>
      </c>
      <c r="E7299" t="n">
        <v>29</v>
      </c>
      <c r="F7299" t="inlineStr">
        <is>
          <t>FA</t>
        </is>
      </c>
      <c r="G7299" t="inlineStr">
        <is>
          <t>FA</t>
        </is>
      </c>
      <c r="H7299" s="30" t="n">
        <v>1</v>
      </c>
      <c r="I7299" s="31" t="n">
        <v>0</v>
      </c>
      <c r="J7299" s="31" t="n"/>
      <c r="K7299" s="31" t="n">
        <v>0</v>
      </c>
      <c r="L7299" s="32" t="n"/>
      <c r="M7299" s="31" t="n">
        <v>0</v>
      </c>
      <c r="N7299" s="31" t="n">
        <v>0</v>
      </c>
      <c r="O7299" s="31" t="n"/>
      <c r="P7299" s="31" t="n"/>
      <c r="Q7299" s="31" t="n">
        <v>0</v>
      </c>
      <c r="R7299" s="31" t="n"/>
      <c r="S7299" s="32" t="n"/>
      <c r="T7299" s="32" t="n"/>
      <c r="V7299" t="inlineStr">
        <is>
          <t>03riy</t>
        </is>
      </c>
      <c r="X7299" t="n">
        <v>6906</v>
      </c>
      <c r="Z7299" t="inlineStr">
        <is>
          <t>Roy Radke (CHI RW)</t>
        </is>
      </c>
    </row>
    <row r="7300">
      <c r="A7300" t="inlineStr">
        <is>
          <t>Ruben Rafkin</t>
        </is>
      </c>
      <c r="B7300" t="inlineStr">
        <is>
          <t>(N/A)</t>
        </is>
      </c>
      <c r="C7300" t="inlineStr">
        <is>
          <t>D</t>
        </is>
      </c>
      <c r="D7300" t="inlineStr">
        <is>
          <t>D</t>
        </is>
      </c>
      <c r="E7300" t="n">
        <v>24</v>
      </c>
      <c r="F7300" t="inlineStr">
        <is>
          <t>FA</t>
        </is>
      </c>
      <c r="G7300" t="inlineStr">
        <is>
          <t>FA</t>
        </is>
      </c>
      <c r="H7300" s="30" t="n">
        <v>1</v>
      </c>
      <c r="I7300" s="31" t="n">
        <v>0</v>
      </c>
      <c r="J7300" s="31" t="n"/>
      <c r="K7300" s="31" t="n">
        <v>0</v>
      </c>
      <c r="L7300" s="32" t="n"/>
      <c r="M7300" s="31" t="n">
        <v>0</v>
      </c>
      <c r="N7300" s="31" t="n">
        <v>0</v>
      </c>
      <c r="O7300" s="31" t="n"/>
      <c r="P7300" s="31" t="n"/>
      <c r="Q7300" s="31" t="n">
        <v>0</v>
      </c>
      <c r="R7300" s="31" t="n"/>
      <c r="S7300" s="32" t="n"/>
      <c r="T7300" s="32" t="n"/>
      <c r="V7300" t="inlineStr">
        <is>
          <t>05lty</t>
        </is>
      </c>
      <c r="Z7300" t="inlineStr">
        <is>
          <t>Ruben Rafkin ((N/A) D)</t>
        </is>
      </c>
    </row>
    <row r="7301">
      <c r="A7301" t="inlineStr">
        <is>
          <t>Rudi Ying</t>
        </is>
      </c>
      <c r="B7301" t="inlineStr">
        <is>
          <t>(N/A)</t>
        </is>
      </c>
      <c r="C7301" t="inlineStr">
        <is>
          <t>C</t>
        </is>
      </c>
      <c r="D7301" t="inlineStr">
        <is>
          <t>F</t>
        </is>
      </c>
      <c r="E7301" t="n">
        <v>28</v>
      </c>
      <c r="F7301" t="inlineStr">
        <is>
          <t>FA</t>
        </is>
      </c>
      <c r="G7301" t="inlineStr">
        <is>
          <t>FA</t>
        </is>
      </c>
      <c r="H7301" s="30" t="n">
        <v>1</v>
      </c>
      <c r="I7301" s="31" t="n">
        <v>0</v>
      </c>
      <c r="J7301" s="31" t="n"/>
      <c r="K7301" s="31" t="n">
        <v>0</v>
      </c>
      <c r="L7301" s="32" t="n"/>
      <c r="M7301" s="31" t="n">
        <v>0</v>
      </c>
      <c r="N7301" s="31" t="n">
        <v>0</v>
      </c>
      <c r="O7301" s="31" t="n"/>
      <c r="P7301" s="31" t="n"/>
      <c r="Q7301" s="31" t="n">
        <v>0</v>
      </c>
      <c r="R7301" s="31" t="n"/>
      <c r="S7301" s="32" t="n"/>
      <c r="T7301" s="32" t="n"/>
      <c r="V7301" t="inlineStr">
        <is>
          <t>05yk7</t>
        </is>
      </c>
      <c r="Z7301" t="inlineStr">
        <is>
          <t>Rudi Ying ((N/A) C)</t>
        </is>
      </c>
    </row>
    <row r="7302">
      <c r="A7302" t="inlineStr">
        <is>
          <t>Rudolfs Balcers</t>
        </is>
      </c>
      <c r="B7302" t="inlineStr">
        <is>
          <t>TBL</t>
        </is>
      </c>
      <c r="C7302" t="inlineStr">
        <is>
          <t>LW</t>
        </is>
      </c>
      <c r="D7302" t="inlineStr">
        <is>
          <t>F</t>
        </is>
      </c>
      <c r="E7302" t="n">
        <v>29</v>
      </c>
      <c r="F7302" t="inlineStr">
        <is>
          <t>FA</t>
        </is>
      </c>
      <c r="G7302" t="inlineStr">
        <is>
          <t>FA</t>
        </is>
      </c>
      <c r="H7302" s="30" t="n">
        <v>1</v>
      </c>
      <c r="I7302" s="31" t="n">
        <v>0</v>
      </c>
      <c r="J7302" s="31" t="n"/>
      <c r="K7302" s="31" t="n">
        <v>0</v>
      </c>
      <c r="L7302" s="32" t="n"/>
      <c r="M7302" s="31" t="n">
        <v>0</v>
      </c>
      <c r="N7302" s="31" t="n">
        <v>0</v>
      </c>
      <c r="O7302" s="31" t="n"/>
      <c r="P7302" s="31" t="n"/>
      <c r="Q7302" s="31" t="n">
        <v>0</v>
      </c>
      <c r="R7302" s="31" t="n"/>
      <c r="S7302" s="32" t="n"/>
      <c r="T7302" s="32" t="n"/>
      <c r="V7302" t="inlineStr">
        <is>
          <t>03rie</t>
        </is>
      </c>
      <c r="W7302" t="n">
        <v>5578</v>
      </c>
      <c r="X7302" t="n">
        <v>6884</v>
      </c>
      <c r="Y7302" t="inlineStr">
        <is>
          <t>1c8194fb-52fe-4edc-afbc-b3aff1f370a3</t>
        </is>
      </c>
      <c r="Z7302" t="inlineStr">
        <is>
          <t>Rudolfs Balcers (TBL LW)</t>
        </is>
      </c>
    </row>
    <row r="7303">
      <c r="A7303" t="inlineStr">
        <is>
          <t>Rudolfs Berzkalns</t>
        </is>
      </c>
      <c r="B7303" t="inlineStr">
        <is>
          <t>EDM</t>
        </is>
      </c>
      <c r="C7303" t="inlineStr">
        <is>
          <t>C</t>
        </is>
      </c>
      <c r="D7303" t="inlineStr">
        <is>
          <t>F</t>
        </is>
      </c>
      <c r="E7303" t="n">
        <v>18</v>
      </c>
      <c r="F7303" t="inlineStr">
        <is>
          <t>FA</t>
        </is>
      </c>
      <c r="G7303" t="inlineStr">
        <is>
          <t>FA</t>
        </is>
      </c>
      <c r="H7303" s="30" t="n">
        <v>1</v>
      </c>
      <c r="I7303" s="31" t="n">
        <v>0</v>
      </c>
      <c r="J7303" s="31" t="n"/>
      <c r="K7303" s="31" t="n">
        <v>0</v>
      </c>
      <c r="L7303" s="32" t="n"/>
      <c r="M7303" s="31" t="n">
        <v>0</v>
      </c>
      <c r="N7303" s="31" t="n">
        <v>0</v>
      </c>
      <c r="O7303" s="31" t="n"/>
      <c r="P7303" s="31" t="n"/>
      <c r="Q7303" s="31" t="n">
        <v>0</v>
      </c>
      <c r="R7303" s="31" t="n"/>
      <c r="S7303" s="32" t="n"/>
      <c r="T7303" s="32" t="n"/>
      <c r="V7303" t="inlineStr">
        <is>
          <t>075zc</t>
        </is>
      </c>
      <c r="W7303" t="n">
        <v>7740</v>
      </c>
      <c r="Y7303" t="inlineStr">
        <is>
          <t>1543daff-9546-49ef-8a6b-3d50aabb7803</t>
        </is>
      </c>
      <c r="Z7303" t="inlineStr">
        <is>
          <t>Rudolfs Berzkalns (EDM C)</t>
        </is>
      </c>
    </row>
    <row r="7304">
      <c r="A7304" t="inlineStr">
        <is>
          <t>Rudy Guimond</t>
        </is>
      </c>
      <c r="B7304" t="inlineStr">
        <is>
          <t>DET</t>
        </is>
      </c>
      <c r="C7304" t="inlineStr">
        <is>
          <t>G</t>
        </is>
      </c>
      <c r="D7304" t="inlineStr">
        <is>
          <t>G</t>
        </is>
      </c>
      <c r="E7304" t="n">
        <v>21</v>
      </c>
      <c r="F7304" t="inlineStr">
        <is>
          <t>FA</t>
        </is>
      </c>
      <c r="G7304" t="inlineStr">
        <is>
          <t>FA</t>
        </is>
      </c>
      <c r="H7304" s="30" t="n">
        <v>1</v>
      </c>
      <c r="I7304" s="31" t="n">
        <v>0</v>
      </c>
      <c r="J7304" s="31" t="n"/>
      <c r="K7304" s="31" t="n">
        <v>0</v>
      </c>
      <c r="L7304" s="32" t="n"/>
      <c r="M7304" s="31" t="n">
        <v>0</v>
      </c>
      <c r="N7304" s="31" t="n">
        <v>0</v>
      </c>
      <c r="O7304" s="31" t="n"/>
      <c r="P7304" s="31" t="n"/>
      <c r="Q7304" s="31" t="n">
        <v>0</v>
      </c>
      <c r="R7304" s="31" t="n"/>
      <c r="S7304" s="32" t="n"/>
      <c r="T7304" s="32" t="n"/>
      <c r="V7304" t="inlineStr">
        <is>
          <t>06c9h</t>
        </is>
      </c>
      <c r="Y7304" t="inlineStr">
        <is>
          <t>946b645a-af79-4d0a-9ba8-f33bd5f88422</t>
        </is>
      </c>
      <c r="Z7304" t="inlineStr">
        <is>
          <t>Rudy Guimond (DET G)</t>
        </is>
      </c>
    </row>
    <row r="7305">
      <c r="A7305" t="inlineStr">
        <is>
          <t>Ruinan Yan</t>
        </is>
      </c>
      <c r="B7305" t="inlineStr">
        <is>
          <t>(N/A)</t>
        </is>
      </c>
      <c r="C7305" t="inlineStr">
        <is>
          <t>D</t>
        </is>
      </c>
      <c r="D7305" t="inlineStr">
        <is>
          <t>D</t>
        </is>
      </c>
      <c r="E7305" t="n">
        <v>25</v>
      </c>
      <c r="F7305" t="inlineStr">
        <is>
          <t>FA</t>
        </is>
      </c>
      <c r="G7305" t="inlineStr">
        <is>
          <t>FA</t>
        </is>
      </c>
      <c r="H7305" s="30" t="n">
        <v>1</v>
      </c>
      <c r="I7305" s="31" t="n">
        <v>0</v>
      </c>
      <c r="J7305" s="31" t="n"/>
      <c r="K7305" s="31" t="n">
        <v>0</v>
      </c>
      <c r="L7305" s="32" t="n"/>
      <c r="M7305" s="31" t="n">
        <v>0</v>
      </c>
      <c r="N7305" s="31" t="n">
        <v>0</v>
      </c>
      <c r="O7305" s="31" t="n"/>
      <c r="P7305" s="31" t="n"/>
      <c r="Q7305" s="31" t="n">
        <v>0</v>
      </c>
      <c r="R7305" s="31" t="n"/>
      <c r="S7305" s="32" t="n"/>
      <c r="T7305" s="32" t="n"/>
      <c r="V7305" t="inlineStr">
        <is>
          <t>05ykc</t>
        </is>
      </c>
      <c r="Z7305" t="inlineStr">
        <is>
          <t>Ruinan Yan ((N/A) D)</t>
        </is>
      </c>
    </row>
    <row r="7306">
      <c r="A7306" t="inlineStr">
        <is>
          <t>Rushan Rafikov</t>
        </is>
      </c>
      <c r="B7306" t="inlineStr">
        <is>
          <t>CGY</t>
        </is>
      </c>
      <c r="C7306" t="inlineStr">
        <is>
          <t>D</t>
        </is>
      </c>
      <c r="D7306" t="inlineStr">
        <is>
          <t>D</t>
        </is>
      </c>
      <c r="E7306" t="n">
        <v>31</v>
      </c>
      <c r="F7306" t="inlineStr">
        <is>
          <t>FA</t>
        </is>
      </c>
      <c r="G7306" t="inlineStr">
        <is>
          <t>FA</t>
        </is>
      </c>
      <c r="H7306" s="30" t="n">
        <v>1</v>
      </c>
      <c r="I7306" s="31" t="n">
        <v>0</v>
      </c>
      <c r="J7306" s="31" t="n"/>
      <c r="K7306" s="31" t="n">
        <v>0</v>
      </c>
      <c r="L7306" s="32" t="n"/>
      <c r="M7306" s="31" t="n">
        <v>0</v>
      </c>
      <c r="N7306" s="31" t="n">
        <v>0</v>
      </c>
      <c r="O7306" s="31" t="n"/>
      <c r="P7306" s="31" t="n"/>
      <c r="Q7306" s="31" t="n">
        <v>0</v>
      </c>
      <c r="R7306" s="31" t="n"/>
      <c r="S7306" s="32" t="n"/>
      <c r="T7306" s="32" t="n"/>
      <c r="V7306" t="inlineStr">
        <is>
          <t>031uo</t>
        </is>
      </c>
      <c r="Y7306" t="inlineStr">
        <is>
          <t>133cb72e-451e-43af-82cb-4c3fa087ecdc</t>
        </is>
      </c>
      <c r="Z7306" t="inlineStr">
        <is>
          <t>Rushan Rafikov (CGY D)</t>
        </is>
      </c>
    </row>
    <row r="7307">
      <c r="A7307" t="inlineStr">
        <is>
          <t>Ruslan Abrosimov</t>
        </is>
      </c>
      <c r="B7307" t="inlineStr">
        <is>
          <t>(N/A)</t>
        </is>
      </c>
      <c r="C7307" t="inlineStr">
        <is>
          <t>C</t>
        </is>
      </c>
      <c r="D7307" t="inlineStr">
        <is>
          <t>F</t>
        </is>
      </c>
      <c r="E7307" t="n">
        <v>25</v>
      </c>
      <c r="F7307" t="inlineStr">
        <is>
          <t>FA</t>
        </is>
      </c>
      <c r="G7307" t="inlineStr">
        <is>
          <t>FA</t>
        </is>
      </c>
      <c r="H7307" s="30" t="n">
        <v>1</v>
      </c>
      <c r="I7307" s="31" t="n">
        <v>0</v>
      </c>
      <c r="J7307" s="31" t="n"/>
      <c r="K7307" s="31" t="n">
        <v>0</v>
      </c>
      <c r="L7307" s="32" t="n"/>
      <c r="M7307" s="31" t="n">
        <v>0</v>
      </c>
      <c r="N7307" s="31" t="n">
        <v>0</v>
      </c>
      <c r="O7307" s="31" t="n"/>
      <c r="P7307" s="31" t="n"/>
      <c r="Q7307" s="31" t="n">
        <v>0</v>
      </c>
      <c r="R7307" s="31" t="n"/>
      <c r="S7307" s="32" t="n"/>
      <c r="T7307" s="32" t="n"/>
      <c r="V7307" t="inlineStr">
        <is>
          <t>05oz0</t>
        </is>
      </c>
      <c r="Z7307" t="inlineStr">
        <is>
          <t>Ruslan Abrosimov ((N/A) C)</t>
        </is>
      </c>
    </row>
    <row r="7308">
      <c r="A7308" t="inlineStr">
        <is>
          <t>Ruslan Bashkirov</t>
        </is>
      </c>
      <c r="B7308" t="inlineStr">
        <is>
          <t>OTT</t>
        </is>
      </c>
      <c r="C7308" t="inlineStr">
        <is>
          <t>LW</t>
        </is>
      </c>
      <c r="D7308" t="inlineStr">
        <is>
          <t>F</t>
        </is>
      </c>
      <c r="E7308" t="n">
        <v>37</v>
      </c>
      <c r="F7308" t="inlineStr">
        <is>
          <t>FA</t>
        </is>
      </c>
      <c r="G7308" t="inlineStr">
        <is>
          <t>FA</t>
        </is>
      </c>
      <c r="H7308" s="30" t="n">
        <v>1</v>
      </c>
      <c r="I7308" s="31" t="n">
        <v>0</v>
      </c>
      <c r="J7308" s="31" t="n"/>
      <c r="K7308" s="31" t="n">
        <v>0</v>
      </c>
      <c r="L7308" s="32" t="n"/>
      <c r="M7308" s="31" t="n">
        <v>0</v>
      </c>
      <c r="N7308" s="31" t="n">
        <v>0</v>
      </c>
      <c r="O7308" s="31" t="n"/>
      <c r="P7308" s="31" t="n"/>
      <c r="Q7308" s="31" t="n">
        <v>0</v>
      </c>
      <c r="R7308" s="31" t="n"/>
      <c r="S7308" s="32" t="n"/>
      <c r="T7308" s="32" t="n"/>
      <c r="V7308" t="inlineStr">
        <is>
          <t>01mz2</t>
        </is>
      </c>
      <c r="W7308" t="n">
        <v>2843</v>
      </c>
      <c r="Z7308" t="inlineStr">
        <is>
          <t>Ruslan Bashkirov (OTT LW)</t>
        </is>
      </c>
    </row>
    <row r="7309">
      <c r="A7309" t="inlineStr">
        <is>
          <t>Ruslan Gazizov</t>
        </is>
      </c>
      <c r="B7309" t="inlineStr">
        <is>
          <t>(N/A)</t>
        </is>
      </c>
      <c r="C7309" t="inlineStr">
        <is>
          <t>LW</t>
        </is>
      </c>
      <c r="D7309" t="inlineStr">
        <is>
          <t>F</t>
        </is>
      </c>
      <c r="E7309" t="n">
        <v>22</v>
      </c>
      <c r="F7309" t="inlineStr">
        <is>
          <t>FA</t>
        </is>
      </c>
      <c r="G7309" t="inlineStr">
        <is>
          <t>FA</t>
        </is>
      </c>
      <c r="H7309" s="30" t="n">
        <v>1</v>
      </c>
      <c r="I7309" s="31" t="n">
        <v>0</v>
      </c>
      <c r="J7309" s="31" t="n"/>
      <c r="K7309" s="31" t="n">
        <v>0</v>
      </c>
      <c r="L7309" s="32" t="n"/>
      <c r="M7309" s="31" t="n">
        <v>0</v>
      </c>
      <c r="N7309" s="31" t="n">
        <v>0</v>
      </c>
      <c r="O7309" s="31" t="n"/>
      <c r="P7309" s="31" t="n"/>
      <c r="Q7309" s="31" t="n">
        <v>0</v>
      </c>
      <c r="R7309" s="31" t="n"/>
      <c r="S7309" s="32" t="n"/>
      <c r="T7309" s="32" t="n"/>
      <c r="V7309" t="inlineStr">
        <is>
          <t>060oj</t>
        </is>
      </c>
      <c r="Y7309" t="inlineStr">
        <is>
          <t>32c4011a-dd62-47e8-a975-b7e0866e745a</t>
        </is>
      </c>
      <c r="Z7309" t="inlineStr">
        <is>
          <t>Ruslan Gazizov ((N/A) LW)</t>
        </is>
      </c>
    </row>
    <row r="7310">
      <c r="A7310" t="inlineStr">
        <is>
          <t>Ruslan Iskhakov</t>
        </is>
      </c>
      <c r="B7310" t="inlineStr">
        <is>
          <t>NYI</t>
        </is>
      </c>
      <c r="C7310" t="inlineStr">
        <is>
          <t>C</t>
        </is>
      </c>
      <c r="D7310" t="inlineStr">
        <is>
          <t>F</t>
        </is>
      </c>
      <c r="E7310" t="n">
        <v>26</v>
      </c>
      <c r="F7310" t="inlineStr">
        <is>
          <t>FA</t>
        </is>
      </c>
      <c r="G7310" t="inlineStr">
        <is>
          <t>FA</t>
        </is>
      </c>
      <c r="H7310" s="30" t="n">
        <v>1</v>
      </c>
      <c r="I7310" s="31" t="n">
        <v>0</v>
      </c>
      <c r="J7310" s="31" t="n"/>
      <c r="K7310" s="31" t="n">
        <v>0</v>
      </c>
      <c r="L7310" s="32" t="n"/>
      <c r="M7310" s="31" t="n">
        <v>0</v>
      </c>
      <c r="N7310" s="31" t="n">
        <v>0</v>
      </c>
      <c r="O7310" s="31" t="n"/>
      <c r="P7310" s="31" t="n"/>
      <c r="Q7310" s="31" t="n">
        <v>0</v>
      </c>
      <c r="R7310" s="31" t="n"/>
      <c r="S7310" s="32" t="n"/>
      <c r="T7310" s="32" t="n"/>
      <c r="V7310" t="inlineStr">
        <is>
          <t>04qy1</t>
        </is>
      </c>
      <c r="W7310" t="n">
        <v>5827</v>
      </c>
      <c r="X7310" t="n">
        <v>7941</v>
      </c>
      <c r="Y7310" t="inlineStr">
        <is>
          <t>8857642b-6837-4425-9ef5-1708ad6b6508</t>
        </is>
      </c>
      <c r="Z7310" t="inlineStr">
        <is>
          <t>Ruslan Iskhakov (NYI C)</t>
        </is>
      </c>
    </row>
    <row r="7311">
      <c r="A7311" t="inlineStr">
        <is>
          <t>Ruslan Karimov</t>
        </is>
      </c>
      <c r="B7311" t="inlineStr">
        <is>
          <t>(N/A)</t>
        </is>
      </c>
      <c r="C7311" t="inlineStr">
        <is>
          <t>LW</t>
        </is>
      </c>
      <c r="D7311" t="inlineStr">
        <is>
          <t>F</t>
        </is>
      </c>
      <c r="E7311" t="n">
        <v>19</v>
      </c>
      <c r="F7311" t="inlineStr">
        <is>
          <t>FA</t>
        </is>
      </c>
      <c r="G7311" t="inlineStr">
        <is>
          <t>FA</t>
        </is>
      </c>
      <c r="H7311" s="30" t="n">
        <v>1</v>
      </c>
      <c r="I7311" s="31" t="n">
        <v>0</v>
      </c>
      <c r="J7311" s="31" t="n"/>
      <c r="K7311" s="31" t="n">
        <v>0</v>
      </c>
      <c r="L7311" s="32" t="n"/>
      <c r="M7311" s="31" t="n">
        <v>0</v>
      </c>
      <c r="N7311" s="31" t="n">
        <v>0</v>
      </c>
      <c r="O7311" s="31" t="n"/>
      <c r="P7311" s="31" t="n"/>
      <c r="Q7311" s="31" t="n">
        <v>0</v>
      </c>
      <c r="R7311" s="31" t="n"/>
      <c r="S7311" s="32" t="n"/>
      <c r="T7311" s="32" t="n"/>
      <c r="V7311" t="inlineStr">
        <is>
          <t>06xv7</t>
        </is>
      </c>
      <c r="Z7311" t="inlineStr">
        <is>
          <t>Ruslan Karimov ((N/A) LW)</t>
        </is>
      </c>
    </row>
    <row r="7312">
      <c r="A7312" t="inlineStr">
        <is>
          <t>Ruslan Khazheyev</t>
        </is>
      </c>
      <c r="B7312" t="inlineStr">
        <is>
          <t>CAR</t>
        </is>
      </c>
      <c r="C7312" t="inlineStr">
        <is>
          <t>G</t>
        </is>
      </c>
      <c r="D7312" t="inlineStr">
        <is>
          <t>G</t>
        </is>
      </c>
      <c r="E7312" t="n">
        <v>21</v>
      </c>
      <c r="F7312" t="inlineStr">
        <is>
          <t>FA</t>
        </is>
      </c>
      <c r="G7312" t="inlineStr">
        <is>
          <t>FA</t>
        </is>
      </c>
      <c r="H7312" s="30" t="n">
        <v>845000</v>
      </c>
      <c r="I7312" s="31" t="n">
        <v>0</v>
      </c>
      <c r="J7312" s="31" t="n"/>
      <c r="K7312" s="31" t="n">
        <v>0</v>
      </c>
      <c r="L7312" s="32" t="n"/>
      <c r="M7312" s="31" t="n">
        <v>0</v>
      </c>
      <c r="N7312" s="31" t="n">
        <v>0</v>
      </c>
      <c r="O7312" s="31" t="n"/>
      <c r="P7312" s="31" t="n"/>
      <c r="Q7312" s="31" t="n">
        <v>0</v>
      </c>
      <c r="R7312" s="31" t="n"/>
      <c r="S7312" s="32" t="n"/>
      <c r="T7312" s="32" t="n"/>
      <c r="V7312" t="inlineStr">
        <is>
          <t>06c31</t>
        </is>
      </c>
      <c r="W7312" t="n">
        <v>7125</v>
      </c>
      <c r="Y7312" t="inlineStr">
        <is>
          <t>450a33f5-9e6c-4fab-b387-d20c5ae958cc</t>
        </is>
      </c>
      <c r="Z7312" t="inlineStr">
        <is>
          <t>Ruslan Khazheyev (CAR G)</t>
        </is>
      </c>
    </row>
    <row r="7313">
      <c r="A7313" t="inlineStr">
        <is>
          <t>Ruslan Pedan</t>
        </is>
      </c>
      <c r="B7313" t="inlineStr">
        <is>
          <t>(N/A)</t>
        </is>
      </c>
      <c r="C7313" t="inlineStr">
        <is>
          <t>D</t>
        </is>
      </c>
      <c r="D7313" t="inlineStr">
        <is>
          <t>D</t>
        </is>
      </c>
      <c r="E7313" t="n">
        <v>31</v>
      </c>
      <c r="F7313" t="inlineStr">
        <is>
          <t>FA</t>
        </is>
      </c>
      <c r="G7313" t="inlineStr">
        <is>
          <t>FA</t>
        </is>
      </c>
      <c r="H7313" s="30" t="n">
        <v>1</v>
      </c>
      <c r="I7313" s="31" t="n">
        <v>0</v>
      </c>
      <c r="J7313" s="31" t="n"/>
      <c r="K7313" s="31" t="n">
        <v>0</v>
      </c>
      <c r="L7313" s="32" t="n"/>
      <c r="M7313" s="31" t="n">
        <v>0</v>
      </c>
      <c r="N7313" s="31" t="n">
        <v>0</v>
      </c>
      <c r="O7313" s="31" t="n"/>
      <c r="P7313" s="31" t="n"/>
      <c r="Q7313" s="31" t="n">
        <v>0</v>
      </c>
      <c r="R7313" s="31" t="n"/>
      <c r="S7313" s="32" t="n"/>
      <c r="T7313" s="32" t="n"/>
      <c r="V7313" t="inlineStr">
        <is>
          <t>03c6n</t>
        </is>
      </c>
      <c r="Z7313" t="inlineStr">
        <is>
          <t>Ruslan Pedan ((N/A) D)</t>
        </is>
      </c>
    </row>
    <row r="7314">
      <c r="A7314" t="inlineStr">
        <is>
          <t>Ryall Ledyard</t>
        </is>
      </c>
      <c r="B7314" t="inlineStr">
        <is>
          <t>(N/A)</t>
        </is>
      </c>
      <c r="C7314" t="inlineStr">
        <is>
          <t>RW</t>
        </is>
      </c>
      <c r="D7314" t="inlineStr">
        <is>
          <t>F</t>
        </is>
      </c>
      <c r="E7314" t="n">
        <v>32</v>
      </c>
      <c r="F7314" t="inlineStr">
        <is>
          <t>FA</t>
        </is>
      </c>
      <c r="G7314" t="inlineStr">
        <is>
          <t>FA</t>
        </is>
      </c>
      <c r="H7314" s="30" t="n">
        <v>1</v>
      </c>
      <c r="I7314" s="31" t="n">
        <v>0</v>
      </c>
      <c r="J7314" s="31" t="n"/>
      <c r="K7314" s="31" t="n">
        <v>0</v>
      </c>
      <c r="L7314" s="32" t="n"/>
      <c r="M7314" s="31" t="n">
        <v>0</v>
      </c>
      <c r="N7314" s="31" t="n">
        <v>0</v>
      </c>
      <c r="O7314" s="31" t="n"/>
      <c r="P7314" s="31" t="n"/>
      <c r="Q7314" s="31" t="n">
        <v>0</v>
      </c>
      <c r="R7314" s="31" t="n"/>
      <c r="S7314" s="32" t="n"/>
      <c r="T7314" s="32" t="n"/>
      <c r="V7314" t="inlineStr">
        <is>
          <t>04m65</t>
        </is>
      </c>
      <c r="Z7314" t="inlineStr">
        <is>
          <t>Ryall Ledyard ((N/A) RW)</t>
        </is>
      </c>
    </row>
    <row r="7315">
      <c r="A7315" t="inlineStr">
        <is>
          <t>Ryan Barbosa</t>
        </is>
      </c>
      <c r="B7315" t="inlineStr">
        <is>
          <t>(N/A)</t>
        </is>
      </c>
      <c r="C7315" t="inlineStr">
        <is>
          <t>D</t>
        </is>
      </c>
      <c r="D7315" t="inlineStr">
        <is>
          <t>D</t>
        </is>
      </c>
      <c r="E7315" t="n">
        <v>28</v>
      </c>
      <c r="F7315" t="inlineStr">
        <is>
          <t>FA</t>
        </is>
      </c>
      <c r="G7315" t="inlineStr">
        <is>
          <t>FA</t>
        </is>
      </c>
      <c r="H7315" s="30" t="n">
        <v>1</v>
      </c>
      <c r="I7315" s="31" t="n">
        <v>0</v>
      </c>
      <c r="J7315" s="31" t="n"/>
      <c r="K7315" s="31" t="n">
        <v>0</v>
      </c>
      <c r="L7315" s="32" t="n"/>
      <c r="M7315" s="31" t="n">
        <v>0</v>
      </c>
      <c r="N7315" s="31" t="n">
        <v>0</v>
      </c>
      <c r="O7315" s="31" t="n"/>
      <c r="P7315" s="31" t="n"/>
      <c r="Q7315" s="31" t="n">
        <v>0</v>
      </c>
      <c r="R7315" s="31" t="n"/>
      <c r="S7315" s="32" t="n"/>
      <c r="T7315" s="32" t="n"/>
      <c r="V7315" t="inlineStr">
        <is>
          <t>06l3i</t>
        </is>
      </c>
      <c r="Z7315" t="inlineStr">
        <is>
          <t>Ryan Barbosa ((N/A) D)</t>
        </is>
      </c>
    </row>
    <row r="7316">
      <c r="A7316" t="inlineStr">
        <is>
          <t>Ryan Bednard</t>
        </is>
      </c>
      <c r="B7316" t="inlineStr">
        <is>
          <t>LAK</t>
        </is>
      </c>
      <c r="C7316" t="inlineStr">
        <is>
          <t>G</t>
        </is>
      </c>
      <c r="D7316" t="inlineStr">
        <is>
          <t>G</t>
        </is>
      </c>
      <c r="E7316" t="n">
        <v>29</v>
      </c>
      <c r="F7316" t="inlineStr">
        <is>
          <t>FA</t>
        </is>
      </c>
      <c r="G7316" t="inlineStr">
        <is>
          <t>FA</t>
        </is>
      </c>
      <c r="H7316" s="30" t="n">
        <v>1</v>
      </c>
      <c r="I7316" s="31" t="n">
        <v>0</v>
      </c>
      <c r="J7316" s="31" t="n"/>
      <c r="K7316" s="31" t="n">
        <v>0</v>
      </c>
      <c r="L7316" s="32" t="n"/>
      <c r="M7316" s="31" t="n">
        <v>0</v>
      </c>
      <c r="N7316" s="31" t="n">
        <v>0</v>
      </c>
      <c r="O7316" s="31" t="n"/>
      <c r="P7316" s="31" t="n"/>
      <c r="Q7316" s="31" t="n">
        <v>0</v>
      </c>
      <c r="R7316" s="31" t="n"/>
      <c r="S7316" s="32" t="n"/>
      <c r="T7316" s="32" t="n"/>
      <c r="V7316" t="inlineStr">
        <is>
          <t>03rk1</t>
        </is>
      </c>
      <c r="W7316" t="n">
        <v>4818</v>
      </c>
      <c r="X7316" t="n">
        <v>6948</v>
      </c>
      <c r="Y7316" t="inlineStr">
        <is>
          <t>61fafc91-9554-448f-8704-9e27d5332a24</t>
        </is>
      </c>
      <c r="Z7316" t="inlineStr">
        <is>
          <t>Ryan Bednard (LAK G)</t>
        </is>
      </c>
    </row>
    <row r="7317">
      <c r="A7317" t="inlineStr">
        <is>
          <t>Ryan Bischel</t>
        </is>
      </c>
      <c r="B7317" t="inlineStr">
        <is>
          <t>BOS</t>
        </is>
      </c>
      <c r="C7317" t="inlineStr">
        <is>
          <t>G</t>
        </is>
      </c>
      <c r="D7317" t="inlineStr">
        <is>
          <t>G</t>
        </is>
      </c>
      <c r="E7317" t="n">
        <v>27</v>
      </c>
      <c r="F7317" t="inlineStr">
        <is>
          <t>FA</t>
        </is>
      </c>
      <c r="G7317" t="inlineStr">
        <is>
          <t>FA</t>
        </is>
      </c>
      <c r="H7317" s="30" t="n">
        <v>1</v>
      </c>
      <c r="I7317" s="31" t="n">
        <v>0</v>
      </c>
      <c r="J7317" s="31" t="n"/>
      <c r="K7317" s="31" t="n">
        <v>0</v>
      </c>
      <c r="L7317" s="32" t="n"/>
      <c r="M7317" s="31" t="n">
        <v>0</v>
      </c>
      <c r="N7317" s="31" t="n">
        <v>0</v>
      </c>
      <c r="O7317" s="31" t="n"/>
      <c r="P7317" s="31" t="n"/>
      <c r="Q7317" s="31" t="n">
        <v>0</v>
      </c>
      <c r="R7317" s="31" t="n"/>
      <c r="S7317" s="32" t="n"/>
      <c r="T7317" s="32" t="n"/>
      <c r="V7317" t="inlineStr">
        <is>
          <t>0689x</t>
        </is>
      </c>
      <c r="W7317" t="n">
        <v>7083</v>
      </c>
      <c r="Y7317" t="inlineStr">
        <is>
          <t>aac70616-17df-4db2-adca-085427cb9f61</t>
        </is>
      </c>
      <c r="Z7317" t="inlineStr">
        <is>
          <t>Ryan Bischel (BOS G)</t>
        </is>
      </c>
    </row>
    <row r="7318">
      <c r="A7318" t="inlineStr">
        <is>
          <t>Ryan Bourque</t>
        </is>
      </c>
      <c r="B7318" t="inlineStr">
        <is>
          <t>NYI</t>
        </is>
      </c>
      <c r="C7318" t="inlineStr">
        <is>
          <t>C</t>
        </is>
      </c>
      <c r="D7318" t="inlineStr">
        <is>
          <t>F</t>
        </is>
      </c>
      <c r="E7318" t="n">
        <v>35</v>
      </c>
      <c r="F7318" t="inlineStr">
        <is>
          <t>FA</t>
        </is>
      </c>
      <c r="G7318" t="inlineStr">
        <is>
          <t>FA</t>
        </is>
      </c>
      <c r="H7318" s="30" t="n">
        <v>1</v>
      </c>
      <c r="I7318" s="31" t="n">
        <v>0</v>
      </c>
      <c r="J7318" s="31" t="n"/>
      <c r="K7318" s="31" t="n">
        <v>0</v>
      </c>
      <c r="L7318" s="32" t="n"/>
      <c r="M7318" s="31" t="n">
        <v>0</v>
      </c>
      <c r="N7318" s="31" t="n">
        <v>0</v>
      </c>
      <c r="O7318" s="31" t="n"/>
      <c r="P7318" s="31" t="n"/>
      <c r="Q7318" s="31" t="n">
        <v>0</v>
      </c>
      <c r="R7318" s="31" t="n"/>
      <c r="S7318" s="32" t="n"/>
      <c r="T7318" s="32" t="n"/>
      <c r="V7318" t="inlineStr">
        <is>
          <t>01gjm</t>
        </is>
      </c>
      <c r="W7318" t="n">
        <v>3340</v>
      </c>
      <c r="X7318" t="n">
        <v>5266</v>
      </c>
      <c r="Z7318" t="inlineStr">
        <is>
          <t>Ryan Bourque (NYI C)</t>
        </is>
      </c>
    </row>
    <row r="7319">
      <c r="A7319" t="inlineStr">
        <is>
          <t>Ryan Brown</t>
        </is>
      </c>
      <c r="B7319" t="inlineStr">
        <is>
          <t>DAL</t>
        </is>
      </c>
      <c r="C7319" t="inlineStr">
        <is>
          <t>LW</t>
        </is>
      </c>
      <c r="D7319" t="inlineStr">
        <is>
          <t>F</t>
        </is>
      </c>
      <c r="E7319" t="n">
        <v>18</v>
      </c>
      <c r="F7319" t="inlineStr">
        <is>
          <t>FA</t>
        </is>
      </c>
      <c r="G7319" t="inlineStr">
        <is>
          <t>FA</t>
        </is>
      </c>
      <c r="H7319" s="30" t="n">
        <v>1</v>
      </c>
      <c r="I7319" s="31" t="n">
        <v>0</v>
      </c>
      <c r="J7319" s="31" t="n"/>
      <c r="K7319" s="31" t="n">
        <v>0</v>
      </c>
      <c r="L7319" s="32" t="n"/>
      <c r="M7319" s="31" t="n">
        <v>0</v>
      </c>
      <c r="N7319" s="31" t="n">
        <v>0</v>
      </c>
      <c r="O7319" s="31" t="n"/>
      <c r="P7319" s="31" t="n"/>
      <c r="Q7319" s="31" t="n">
        <v>0</v>
      </c>
      <c r="R7319" s="31" t="n"/>
      <c r="S7319" s="32" t="n"/>
      <c r="T7319" s="32" t="n"/>
      <c r="V7319" t="inlineStr">
        <is>
          <t>076xn</t>
        </is>
      </c>
      <c r="Y7319" t="inlineStr">
        <is>
          <t>32da1937-eff3-42d9-96b0-298e8b2845b1</t>
        </is>
      </c>
      <c r="Z7319" t="inlineStr">
        <is>
          <t>Ryan Brown (DAL LW)</t>
        </is>
      </c>
    </row>
    <row r="7320">
      <c r="A7320" t="inlineStr">
        <is>
          <t>Ryan Button</t>
        </is>
      </c>
      <c r="B7320" t="inlineStr">
        <is>
          <t>(N/A)</t>
        </is>
      </c>
      <c r="C7320" t="inlineStr">
        <is>
          <t>D</t>
        </is>
      </c>
      <c r="D7320" t="inlineStr">
        <is>
          <t>D</t>
        </is>
      </c>
      <c r="E7320" t="n">
        <v>35</v>
      </c>
      <c r="F7320" t="inlineStr">
        <is>
          <t>FA</t>
        </is>
      </c>
      <c r="G7320" t="inlineStr">
        <is>
          <t>FA</t>
        </is>
      </c>
      <c r="H7320" s="30" t="n">
        <v>1</v>
      </c>
      <c r="I7320" s="31" t="n">
        <v>0</v>
      </c>
      <c r="J7320" s="31" t="n"/>
      <c r="K7320" s="31" t="n">
        <v>0</v>
      </c>
      <c r="L7320" s="32" t="n"/>
      <c r="M7320" s="31" t="n">
        <v>0</v>
      </c>
      <c r="N7320" s="31" t="n">
        <v>0</v>
      </c>
      <c r="O7320" s="31" t="n"/>
      <c r="P7320" s="31" t="n"/>
      <c r="Q7320" s="31" t="n">
        <v>0</v>
      </c>
      <c r="R7320" s="31" t="n"/>
      <c r="S7320" s="32" t="n"/>
      <c r="T7320" s="32" t="n"/>
      <c r="V7320" t="inlineStr">
        <is>
          <t>0244u</t>
        </is>
      </c>
      <c r="W7320" t="n">
        <v>3345</v>
      </c>
      <c r="X7320" t="n">
        <v>5324</v>
      </c>
      <c r="Z7320" t="inlineStr">
        <is>
          <t>Ryan Button ((N/A) D)</t>
        </is>
      </c>
    </row>
    <row r="7321">
      <c r="A7321" t="inlineStr">
        <is>
          <t>Ryan Cameron</t>
        </is>
      </c>
      <c r="B7321" t="inlineStr">
        <is>
          <t>EDM</t>
        </is>
      </c>
      <c r="C7321" t="inlineStr">
        <is>
          <t>G</t>
        </is>
      </c>
      <c r="D7321" t="inlineStr">
        <is>
          <t>G</t>
        </is>
      </c>
      <c r="E7321" t="n">
        <v>19</v>
      </c>
      <c r="F7321" t="inlineStr">
        <is>
          <t>FA</t>
        </is>
      </c>
      <c r="G7321" t="inlineStr">
        <is>
          <t>FA</t>
        </is>
      </c>
      <c r="H7321" s="30" t="n">
        <v>1</v>
      </c>
      <c r="I7321" s="31" t="n">
        <v>0</v>
      </c>
      <c r="J7321" s="31" t="n"/>
      <c r="K7321" s="31" t="n">
        <v>0</v>
      </c>
      <c r="L7321" s="32" t="n"/>
      <c r="M7321" s="31" t="n">
        <v>0</v>
      </c>
      <c r="N7321" s="31" t="n">
        <v>0</v>
      </c>
      <c r="O7321" s="31" t="n"/>
      <c r="P7321" s="31" t="n"/>
      <c r="Q7321" s="31" t="n">
        <v>0</v>
      </c>
      <c r="R7321" s="31" t="n"/>
      <c r="S7321" s="32" t="n"/>
      <c r="T7321" s="32" t="n"/>
      <c r="V7321" t="inlineStr">
        <is>
          <t>06uwe</t>
        </is>
      </c>
      <c r="Y7321" t="inlineStr">
        <is>
          <t>27981d2b-9b75-427a-8924-186a8ab1a3b0</t>
        </is>
      </c>
      <c r="Z7321" t="inlineStr">
        <is>
          <t>Ryan Cameron (EDM G)</t>
        </is>
      </c>
    </row>
    <row r="7322">
      <c r="A7322" t="inlineStr">
        <is>
          <t>Ryan Carpenter</t>
        </is>
      </c>
      <c r="B7322" t="inlineStr">
        <is>
          <t>(N/A)</t>
        </is>
      </c>
      <c r="C7322" t="inlineStr">
        <is>
          <t>C</t>
        </is>
      </c>
      <c r="D7322" t="inlineStr">
        <is>
          <t>F</t>
        </is>
      </c>
      <c r="E7322" t="n">
        <v>35</v>
      </c>
      <c r="F7322" t="inlineStr">
        <is>
          <t>FA</t>
        </is>
      </c>
      <c r="G7322" t="inlineStr">
        <is>
          <t>FA</t>
        </is>
      </c>
      <c r="H7322" s="30" t="n">
        <v>1</v>
      </c>
      <c r="I7322" s="31" t="n">
        <v>0</v>
      </c>
      <c r="J7322" s="31" t="n"/>
      <c r="K7322" s="31" t="n">
        <v>0</v>
      </c>
      <c r="L7322" s="32" t="n"/>
      <c r="M7322" s="31" t="n">
        <v>0</v>
      </c>
      <c r="N7322" s="31" t="n">
        <v>0</v>
      </c>
      <c r="O7322" s="31" t="n"/>
      <c r="P7322" s="31" t="n"/>
      <c r="Q7322" s="31" t="n">
        <v>0</v>
      </c>
      <c r="R7322" s="31" t="n"/>
      <c r="S7322" s="32" t="n"/>
      <c r="T7322" s="32" t="n"/>
      <c r="V7322" t="inlineStr">
        <is>
          <t>03av3</t>
        </is>
      </c>
      <c r="W7322" t="n">
        <v>4338</v>
      </c>
      <c r="X7322" t="n">
        <v>6343</v>
      </c>
      <c r="Y7322" t="inlineStr">
        <is>
          <t>dbd758d7-0a91-40a2-a37c-b91dae05f258</t>
        </is>
      </c>
      <c r="Z7322" t="inlineStr">
        <is>
          <t>Ryan Carpenter ((N/A) C)</t>
        </is>
      </c>
    </row>
    <row r="7323">
      <c r="A7323" t="inlineStr">
        <is>
          <t>Ryan Chesley</t>
        </is>
      </c>
      <c r="B7323" t="inlineStr">
        <is>
          <t>WSH</t>
        </is>
      </c>
      <c r="C7323" t="inlineStr">
        <is>
          <t>D</t>
        </is>
      </c>
      <c r="D7323" t="inlineStr">
        <is>
          <t>D</t>
        </is>
      </c>
      <c r="E7323" t="n">
        <v>22</v>
      </c>
      <c r="F7323" t="inlineStr">
        <is>
          <t>FA</t>
        </is>
      </c>
      <c r="G7323" t="inlineStr">
        <is>
          <t>FA</t>
        </is>
      </c>
      <c r="H7323" s="30" t="n">
        <v>923333</v>
      </c>
      <c r="I7323" s="31" t="n">
        <v>0</v>
      </c>
      <c r="J7323" s="31" t="n"/>
      <c r="K7323" s="31" t="n">
        <v>0</v>
      </c>
      <c r="L7323" s="32" t="n"/>
      <c r="M7323" s="31" t="n">
        <v>0</v>
      </c>
      <c r="N7323" s="31" t="n">
        <v>0</v>
      </c>
      <c r="O7323" s="31" t="n"/>
      <c r="P7323" s="31" t="n"/>
      <c r="Q7323" s="31" t="n">
        <v>0</v>
      </c>
      <c r="R7323" s="31" t="n"/>
      <c r="S7323" s="32" t="n"/>
      <c r="T7323" s="32" t="n"/>
      <c r="V7323" t="inlineStr">
        <is>
          <t>05rju</t>
        </is>
      </c>
      <c r="W7323" t="n">
        <v>6703</v>
      </c>
      <c r="Y7323" t="inlineStr">
        <is>
          <t>98fa7d33-febf-4b8d-bd09-dba8739407f1</t>
        </is>
      </c>
      <c r="Z7323" t="inlineStr">
        <is>
          <t>Ryan Chesley (WSH D)</t>
        </is>
      </c>
    </row>
    <row r="7324">
      <c r="A7324" t="inlineStr">
        <is>
          <t>Ryan Chyzowski</t>
        </is>
      </c>
      <c r="B7324" t="inlineStr">
        <is>
          <t>VGK</t>
        </is>
      </c>
      <c r="C7324" t="inlineStr">
        <is>
          <t>LW</t>
        </is>
      </c>
      <c r="D7324" t="inlineStr">
        <is>
          <t>F</t>
        </is>
      </c>
      <c r="E7324" t="n">
        <v>26</v>
      </c>
      <c r="F7324" t="inlineStr">
        <is>
          <t>FA</t>
        </is>
      </c>
      <c r="G7324" t="inlineStr">
        <is>
          <t>FA</t>
        </is>
      </c>
      <c r="H7324" s="30" t="n">
        <v>1</v>
      </c>
      <c r="I7324" s="31" t="n">
        <v>0</v>
      </c>
      <c r="J7324" s="31" t="n"/>
      <c r="K7324" s="31" t="n">
        <v>0</v>
      </c>
      <c r="L7324" s="32" t="n"/>
      <c r="M7324" s="31" t="n">
        <v>0</v>
      </c>
      <c r="N7324" s="31" t="n">
        <v>0</v>
      </c>
      <c r="O7324" s="31" t="n"/>
      <c r="P7324" s="31" t="n"/>
      <c r="Q7324" s="31" t="n">
        <v>0</v>
      </c>
      <c r="R7324" s="31" t="n"/>
      <c r="S7324" s="32" t="n"/>
      <c r="T7324" s="32" t="n"/>
      <c r="V7324" t="inlineStr">
        <is>
          <t>04rfe</t>
        </is>
      </c>
      <c r="X7324" t="n">
        <v>8151</v>
      </c>
      <c r="Z7324" t="inlineStr">
        <is>
          <t>Ryan Chyzowski (VGK LW)</t>
        </is>
      </c>
    </row>
    <row r="7325">
      <c r="A7325" t="inlineStr">
        <is>
          <t>Ryan Cloonan</t>
        </is>
      </c>
      <c r="B7325" t="inlineStr">
        <is>
          <t>(N/A)</t>
        </is>
      </c>
      <c r="C7325" t="inlineStr">
        <is>
          <t>LW</t>
        </is>
      </c>
      <c r="D7325" t="inlineStr">
        <is>
          <t>F</t>
        </is>
      </c>
      <c r="E7325" t="n">
        <v>31</v>
      </c>
      <c r="F7325" t="inlineStr">
        <is>
          <t>FA</t>
        </is>
      </c>
      <c r="G7325" t="inlineStr">
        <is>
          <t>FA</t>
        </is>
      </c>
      <c r="H7325" s="30" t="n">
        <v>1</v>
      </c>
      <c r="I7325" s="31" t="n">
        <v>0</v>
      </c>
      <c r="J7325" s="31" t="n"/>
      <c r="K7325" s="31" t="n">
        <v>0</v>
      </c>
      <c r="L7325" s="32" t="n"/>
      <c r="M7325" s="31" t="n">
        <v>0</v>
      </c>
      <c r="N7325" s="31" t="n">
        <v>0</v>
      </c>
      <c r="O7325" s="31" t="n"/>
      <c r="P7325" s="31" t="n"/>
      <c r="Q7325" s="31" t="n">
        <v>0</v>
      </c>
      <c r="R7325" s="31" t="n"/>
      <c r="S7325" s="32" t="n"/>
      <c r="T7325" s="32" t="n"/>
      <c r="V7325" t="inlineStr">
        <is>
          <t>03y52</t>
        </is>
      </c>
      <c r="Z7325" t="inlineStr">
        <is>
          <t>Ryan Cloonan ((N/A) LW)</t>
        </is>
      </c>
    </row>
    <row r="7326">
      <c r="A7326" t="inlineStr">
        <is>
          <t>Ryan Collins</t>
        </is>
      </c>
      <c r="B7326" t="inlineStr">
        <is>
          <t>(N/A)</t>
        </is>
      </c>
      <c r="C7326" t="inlineStr">
        <is>
          <t>D</t>
        </is>
      </c>
      <c r="D7326" t="inlineStr">
        <is>
          <t>D</t>
        </is>
      </c>
      <c r="E7326" t="n">
        <v>30</v>
      </c>
      <c r="F7326" t="inlineStr">
        <is>
          <t>FA</t>
        </is>
      </c>
      <c r="G7326" t="inlineStr">
        <is>
          <t>FA</t>
        </is>
      </c>
      <c r="H7326" s="30" t="n">
        <v>1</v>
      </c>
      <c r="I7326" s="31" t="n">
        <v>0</v>
      </c>
      <c r="J7326" s="31" t="n"/>
      <c r="K7326" s="31" t="n">
        <v>0</v>
      </c>
      <c r="L7326" s="32" t="n"/>
      <c r="M7326" s="31" t="n">
        <v>0</v>
      </c>
      <c r="N7326" s="31" t="n">
        <v>0</v>
      </c>
      <c r="O7326" s="31" t="n"/>
      <c r="P7326" s="31" t="n"/>
      <c r="Q7326" s="31" t="n">
        <v>0</v>
      </c>
      <c r="R7326" s="31" t="n"/>
      <c r="S7326" s="32" t="n"/>
      <c r="T7326" s="32" t="n"/>
      <c r="V7326" t="inlineStr">
        <is>
          <t>03eau</t>
        </is>
      </c>
      <c r="W7326" t="n">
        <v>4437</v>
      </c>
      <c r="X7326" t="n">
        <v>6416</v>
      </c>
      <c r="Z7326" t="inlineStr">
        <is>
          <t>Ryan Collins ((N/A) D)</t>
        </is>
      </c>
    </row>
    <row r="7327">
      <c r="A7327" t="inlineStr">
        <is>
          <t>Ryan Conmy</t>
        </is>
      </c>
      <c r="B7327" t="inlineStr">
        <is>
          <t>LAK</t>
        </is>
      </c>
      <c r="C7327" t="inlineStr">
        <is>
          <t>RW</t>
        </is>
      </c>
      <c r="D7327" t="inlineStr">
        <is>
          <t>F</t>
        </is>
      </c>
      <c r="E7327" t="n">
        <v>21</v>
      </c>
      <c r="F7327" t="inlineStr">
        <is>
          <t>FA</t>
        </is>
      </c>
      <c r="G7327" t="inlineStr">
        <is>
          <t>FA</t>
        </is>
      </c>
      <c r="H7327" s="30" t="n">
        <v>1</v>
      </c>
      <c r="I7327" s="31" t="n">
        <v>0</v>
      </c>
      <c r="J7327" s="31" t="n"/>
      <c r="K7327" s="31" t="n">
        <v>0</v>
      </c>
      <c r="L7327" s="32" t="n"/>
      <c r="M7327" s="31" t="n">
        <v>0</v>
      </c>
      <c r="N7327" s="31" t="n">
        <v>0</v>
      </c>
      <c r="O7327" s="31" t="n"/>
      <c r="P7327" s="31" t="n"/>
      <c r="Q7327" s="31" t="n">
        <v>0</v>
      </c>
      <c r="R7327" s="31" t="n"/>
      <c r="S7327" s="32" t="n"/>
      <c r="T7327" s="32" t="n"/>
      <c r="V7327" t="inlineStr">
        <is>
          <t>06be3</t>
        </is>
      </c>
      <c r="Y7327" t="inlineStr">
        <is>
          <t>6123d5ff-68e4-4058-989a-150b40154793</t>
        </is>
      </c>
      <c r="Z7327" t="inlineStr">
        <is>
          <t>Ryan Conmy (LAK RW)</t>
        </is>
      </c>
    </row>
    <row r="7328">
      <c r="A7328" t="inlineStr">
        <is>
          <t>Ryan Culkin</t>
        </is>
      </c>
      <c r="B7328" t="inlineStr">
        <is>
          <t>MTL</t>
        </is>
      </c>
      <c r="C7328" t="inlineStr">
        <is>
          <t>D</t>
        </is>
      </c>
      <c r="D7328" t="inlineStr">
        <is>
          <t>D</t>
        </is>
      </c>
      <c r="E7328" t="n">
        <v>32</v>
      </c>
      <c r="F7328" t="inlineStr">
        <is>
          <t>FA</t>
        </is>
      </c>
      <c r="G7328" t="inlineStr">
        <is>
          <t>FA</t>
        </is>
      </c>
      <c r="H7328" s="30" t="n">
        <v>1</v>
      </c>
      <c r="I7328" s="31" t="n">
        <v>0</v>
      </c>
      <c r="J7328" s="31" t="n"/>
      <c r="K7328" s="31" t="n">
        <v>0</v>
      </c>
      <c r="L7328" s="32" t="n"/>
      <c r="M7328" s="31" t="n">
        <v>0</v>
      </c>
      <c r="N7328" s="31" t="n">
        <v>0</v>
      </c>
      <c r="O7328" s="31" t="n"/>
      <c r="P7328" s="31" t="n"/>
      <c r="Q7328" s="31" t="n">
        <v>0</v>
      </c>
      <c r="R7328" s="31" t="n"/>
      <c r="S7328" s="32" t="n"/>
      <c r="T7328" s="32" t="n"/>
      <c r="V7328" t="inlineStr">
        <is>
          <t>02o7m</t>
        </is>
      </c>
      <c r="W7328" t="n">
        <v>4538</v>
      </c>
      <c r="X7328" t="n">
        <v>5814</v>
      </c>
      <c r="Z7328" t="inlineStr">
        <is>
          <t>Ryan Culkin (MTL D)</t>
        </is>
      </c>
    </row>
    <row r="7329">
      <c r="A7329" t="inlineStr">
        <is>
          <t>Ryan Dingle</t>
        </is>
      </c>
      <c r="B7329" t="inlineStr">
        <is>
          <t>(N/A)</t>
        </is>
      </c>
      <c r="C7329" t="inlineStr">
        <is>
          <t>LW</t>
        </is>
      </c>
      <c r="D7329" t="inlineStr">
        <is>
          <t>F</t>
        </is>
      </c>
      <c r="E7329" t="n">
        <v>42</v>
      </c>
      <c r="F7329" t="inlineStr">
        <is>
          <t>FA</t>
        </is>
      </c>
      <c r="G7329" t="inlineStr">
        <is>
          <t>FA</t>
        </is>
      </c>
      <c r="H7329" s="30" t="n">
        <v>1</v>
      </c>
      <c r="I7329" s="31" t="n">
        <v>0</v>
      </c>
      <c r="J7329" s="31" t="n"/>
      <c r="K7329" s="31" t="n">
        <v>0</v>
      </c>
      <c r="L7329" s="32" t="n"/>
      <c r="M7329" s="31" t="n">
        <v>0</v>
      </c>
      <c r="N7329" s="31" t="n">
        <v>0</v>
      </c>
      <c r="O7329" s="31" t="n"/>
      <c r="P7329" s="31" t="n"/>
      <c r="Q7329" s="31" t="n">
        <v>0</v>
      </c>
      <c r="R7329" s="31" t="n"/>
      <c r="S7329" s="32" t="n"/>
      <c r="T7329" s="32" t="n"/>
      <c r="V7329" t="inlineStr">
        <is>
          <t>015j4</t>
        </is>
      </c>
      <c r="X7329" t="n">
        <v>4144</v>
      </c>
      <c r="Z7329" t="inlineStr">
        <is>
          <t>Ryan Dingle ((N/A) LW)</t>
        </is>
      </c>
    </row>
    <row r="7330">
      <c r="A7330" t="inlineStr">
        <is>
          <t>Ryan Donally</t>
        </is>
      </c>
      <c r="B7330" t="inlineStr">
        <is>
          <t>(N/A)</t>
        </is>
      </c>
      <c r="C7330" t="inlineStr">
        <is>
          <t>LW</t>
        </is>
      </c>
      <c r="D7330" t="inlineStr">
        <is>
          <t>F</t>
        </is>
      </c>
      <c r="E7330" t="n">
        <v>41</v>
      </c>
      <c r="F7330" t="inlineStr">
        <is>
          <t>FA</t>
        </is>
      </c>
      <c r="G7330" t="inlineStr">
        <is>
          <t>FA</t>
        </is>
      </c>
      <c r="H7330" s="30" t="n">
        <v>1</v>
      </c>
      <c r="I7330" s="31" t="n">
        <v>0</v>
      </c>
      <c r="J7330" s="31" t="n"/>
      <c r="K7330" s="31" t="n">
        <v>0</v>
      </c>
      <c r="L7330" s="32" t="n"/>
      <c r="M7330" s="31" t="n">
        <v>0</v>
      </c>
      <c r="N7330" s="31" t="n">
        <v>0</v>
      </c>
      <c r="O7330" s="31" t="n"/>
      <c r="P7330" s="31" t="n"/>
      <c r="Q7330" s="31" t="n">
        <v>0</v>
      </c>
      <c r="R7330" s="31" t="n"/>
      <c r="S7330" s="32" t="n"/>
      <c r="T7330" s="32" t="n"/>
      <c r="V7330" t="inlineStr">
        <is>
          <t>004mj</t>
        </is>
      </c>
      <c r="X7330" t="n">
        <v>3481</v>
      </c>
      <c r="Z7330" t="inlineStr">
        <is>
          <t>Ryan Donally ((N/A) LW)</t>
        </is>
      </c>
    </row>
    <row r="7331">
      <c r="A7331" t="inlineStr">
        <is>
          <t>Ryan Duncan</t>
        </is>
      </c>
      <c r="B7331" t="inlineStr">
        <is>
          <t>(N/A)</t>
        </is>
      </c>
      <c r="C7331" t="inlineStr">
        <is>
          <t>RW</t>
        </is>
      </c>
      <c r="D7331" t="inlineStr">
        <is>
          <t>F</t>
        </is>
      </c>
      <c r="E7331" t="n">
        <v>41</v>
      </c>
      <c r="F7331" t="inlineStr">
        <is>
          <t>FA</t>
        </is>
      </c>
      <c r="G7331" t="inlineStr">
        <is>
          <t>FA</t>
        </is>
      </c>
      <c r="H7331" s="30" t="n">
        <v>1</v>
      </c>
      <c r="I7331" s="31" t="n">
        <v>0</v>
      </c>
      <c r="J7331" s="31" t="n"/>
      <c r="K7331" s="31" t="n">
        <v>0</v>
      </c>
      <c r="L7331" s="32" t="n"/>
      <c r="M7331" s="31" t="n">
        <v>0</v>
      </c>
      <c r="N7331" s="31" t="n">
        <v>0</v>
      </c>
      <c r="O7331" s="31" t="n"/>
      <c r="P7331" s="31" t="n"/>
      <c r="Q7331" s="31" t="n">
        <v>0</v>
      </c>
      <c r="R7331" s="31" t="n"/>
      <c r="S7331" s="32" t="n"/>
      <c r="T7331" s="32" t="n"/>
      <c r="V7331" t="inlineStr">
        <is>
          <t>022i7</t>
        </is>
      </c>
      <c r="W7331" t="n">
        <v>3225</v>
      </c>
      <c r="Z7331" t="inlineStr">
        <is>
          <t>Ryan Duncan ((N/A) RW)</t>
        </is>
      </c>
    </row>
    <row r="7332">
      <c r="A7332" t="inlineStr">
        <is>
          <t>Ryan Dzingel</t>
        </is>
      </c>
      <c r="B7332" t="inlineStr">
        <is>
          <t>(N/A)</t>
        </is>
      </c>
      <c r="C7332" t="inlineStr">
        <is>
          <t>C</t>
        </is>
      </c>
      <c r="D7332" t="inlineStr">
        <is>
          <t>F</t>
        </is>
      </c>
      <c r="E7332" t="n">
        <v>34</v>
      </c>
      <c r="F7332" t="inlineStr">
        <is>
          <t>FA</t>
        </is>
      </c>
      <c r="G7332" t="inlineStr">
        <is>
          <t>FA</t>
        </is>
      </c>
      <c r="H7332" s="30" t="n">
        <v>1</v>
      </c>
      <c r="I7332" s="31" t="n">
        <v>0</v>
      </c>
      <c r="J7332" s="31" t="n"/>
      <c r="K7332" s="31" t="n">
        <v>0</v>
      </c>
      <c r="L7332" s="32" t="n"/>
      <c r="M7332" s="31" t="n">
        <v>0</v>
      </c>
      <c r="N7332" s="31" t="n">
        <v>0</v>
      </c>
      <c r="O7332" s="31" t="n"/>
      <c r="P7332" s="31" t="n"/>
      <c r="Q7332" s="31" t="n">
        <v>0</v>
      </c>
      <c r="R7332" s="31" t="n"/>
      <c r="S7332" s="32" t="n"/>
      <c r="T7332" s="32" t="n"/>
      <c r="V7332" t="inlineStr">
        <is>
          <t>02g04</t>
        </is>
      </c>
      <c r="W7332" t="n">
        <v>4349</v>
      </c>
      <c r="X7332" t="n">
        <v>5569</v>
      </c>
      <c r="Y7332" t="inlineStr">
        <is>
          <t>73e1b5f3-bdf0-4c21-a4d2-2b58e44f71ef</t>
        </is>
      </c>
      <c r="Z7332" t="inlineStr">
        <is>
          <t>Ryan Dzingel ((N/A) C)</t>
        </is>
      </c>
    </row>
    <row r="7333">
      <c r="A7333" t="inlineStr">
        <is>
          <t>Ryan Ellis</t>
        </is>
      </c>
      <c r="B7333" t="inlineStr">
        <is>
          <t>CHI</t>
        </is>
      </c>
      <c r="C7333" t="inlineStr">
        <is>
          <t>D</t>
        </is>
      </c>
      <c r="D7333" t="inlineStr">
        <is>
          <t>D</t>
        </is>
      </c>
      <c r="E7333" t="n">
        <v>35</v>
      </c>
      <c r="F7333" t="inlineStr">
        <is>
          <t>FA</t>
        </is>
      </c>
      <c r="G7333" t="inlineStr">
        <is>
          <t>FA</t>
        </is>
      </c>
      <c r="H7333" s="30" t="n">
        <v>6250000</v>
      </c>
      <c r="I7333" s="31" t="n">
        <v>0</v>
      </c>
      <c r="J7333" s="31" t="n"/>
      <c r="K7333" s="31" t="n">
        <v>0</v>
      </c>
      <c r="L7333" s="32" t="n"/>
      <c r="M7333" s="31" t="n">
        <v>0</v>
      </c>
      <c r="N7333" s="31" t="n">
        <v>0</v>
      </c>
      <c r="O7333" s="31" t="n"/>
      <c r="P7333" s="31" t="n"/>
      <c r="Q7333" s="31" t="n">
        <v>0</v>
      </c>
      <c r="R7333" s="31" t="n"/>
      <c r="S7333" s="32" t="n"/>
      <c r="T7333" s="32" t="n"/>
      <c r="V7333" t="inlineStr">
        <is>
          <t>01f3i</t>
        </is>
      </c>
      <c r="W7333" t="n">
        <v>3263</v>
      </c>
      <c r="X7333" t="n">
        <v>4691</v>
      </c>
      <c r="Y7333" t="inlineStr">
        <is>
          <t>20b015a3-fc59-475f-a641-999da54d6b77</t>
        </is>
      </c>
      <c r="Z7333" t="inlineStr">
        <is>
          <t>Ryan Ellis (CHI D)</t>
        </is>
      </c>
    </row>
    <row r="7334">
      <c r="A7334" t="inlineStr">
        <is>
          <t>Ryan Fanti</t>
        </is>
      </c>
      <c r="B7334" t="inlineStr">
        <is>
          <t>TBL</t>
        </is>
      </c>
      <c r="C7334" t="inlineStr">
        <is>
          <t>G</t>
        </is>
      </c>
      <c r="D7334" t="inlineStr">
        <is>
          <t>G</t>
        </is>
      </c>
      <c r="E7334" t="n">
        <v>26</v>
      </c>
      <c r="F7334" t="inlineStr">
        <is>
          <t>FA</t>
        </is>
      </c>
      <c r="G7334" t="inlineStr">
        <is>
          <t>FA</t>
        </is>
      </c>
      <c r="H7334" s="30" t="n">
        <v>775000</v>
      </c>
      <c r="I7334" s="31" t="n">
        <v>0</v>
      </c>
      <c r="J7334" s="31" t="n"/>
      <c r="K7334" s="31" t="n">
        <v>0</v>
      </c>
      <c r="L7334" s="32" t="n"/>
      <c r="M7334" s="31" t="n">
        <v>0</v>
      </c>
      <c r="N7334" s="31" t="n">
        <v>0</v>
      </c>
      <c r="O7334" s="31" t="n"/>
      <c r="P7334" s="31" t="n"/>
      <c r="Q7334" s="31" t="n">
        <v>0</v>
      </c>
      <c r="R7334" s="31" t="n"/>
      <c r="S7334" s="32" t="n"/>
      <c r="T7334" s="32" t="n"/>
      <c r="V7334" t="inlineStr">
        <is>
          <t>05y3j</t>
        </is>
      </c>
      <c r="W7334" t="n">
        <v>6631</v>
      </c>
      <c r="Y7334" t="inlineStr">
        <is>
          <t>a1cc11d2-03f9-4bf2-8da3-18cf19d9417c</t>
        </is>
      </c>
      <c r="Z7334" t="inlineStr">
        <is>
          <t>Ryan Fanti (TBL G)</t>
        </is>
      </c>
    </row>
    <row r="7335">
      <c r="A7335" t="inlineStr">
        <is>
          <t>Ryan Faragher</t>
        </is>
      </c>
      <c r="B7335" t="inlineStr">
        <is>
          <t>(N/A)</t>
        </is>
      </c>
      <c r="C7335" t="inlineStr">
        <is>
          <t>G</t>
        </is>
      </c>
      <c r="D7335" t="inlineStr">
        <is>
          <t>G</t>
        </is>
      </c>
      <c r="E7335" t="n">
        <v>36</v>
      </c>
      <c r="F7335" t="inlineStr">
        <is>
          <t>FA</t>
        </is>
      </c>
      <c r="G7335" t="inlineStr">
        <is>
          <t>FA</t>
        </is>
      </c>
      <c r="H7335" s="30" t="n">
        <v>1</v>
      </c>
      <c r="I7335" s="31" t="n">
        <v>0</v>
      </c>
      <c r="J7335" s="31" t="n"/>
      <c r="K7335" s="31" t="n">
        <v>0</v>
      </c>
      <c r="L7335" s="32" t="n"/>
      <c r="M7335" s="31" t="n">
        <v>0</v>
      </c>
      <c r="N7335" s="31" t="n">
        <v>0</v>
      </c>
      <c r="O7335" s="31" t="n"/>
      <c r="P7335" s="31" t="n"/>
      <c r="Q7335" s="31" t="n">
        <v>0</v>
      </c>
      <c r="R7335" s="31" t="n"/>
      <c r="S7335" s="32" t="n"/>
      <c r="T7335" s="32" t="n"/>
      <c r="V7335" t="inlineStr">
        <is>
          <t>03arx</t>
        </is>
      </c>
      <c r="W7335" t="n">
        <v>4353</v>
      </c>
      <c r="X7335" t="n">
        <v>6351</v>
      </c>
      <c r="Z7335" t="inlineStr">
        <is>
          <t>Ryan Faragher ((N/A) G)</t>
        </is>
      </c>
    </row>
    <row r="7336">
      <c r="A7336" t="inlineStr">
        <is>
          <t>Ryan Fine</t>
        </is>
      </c>
      <c r="B7336" t="inlineStr">
        <is>
          <t>(N/A)</t>
        </is>
      </c>
      <c r="C7336" t="inlineStr">
        <is>
          <t>RW</t>
        </is>
      </c>
      <c r="D7336" t="inlineStr">
        <is>
          <t>F</t>
        </is>
      </c>
      <c r="E7336" t="n">
        <v>21</v>
      </c>
      <c r="F7336" t="inlineStr">
        <is>
          <t>FA</t>
        </is>
      </c>
      <c r="G7336" t="inlineStr">
        <is>
          <t>FA</t>
        </is>
      </c>
      <c r="H7336" s="30" t="n">
        <v>1</v>
      </c>
      <c r="I7336" s="31" t="n">
        <v>0</v>
      </c>
      <c r="J7336" s="31" t="n"/>
      <c r="K7336" s="31" t="n">
        <v>0</v>
      </c>
      <c r="L7336" s="32" t="n"/>
      <c r="M7336" s="31" t="n">
        <v>0</v>
      </c>
      <c r="N7336" s="31" t="n">
        <v>0</v>
      </c>
      <c r="O7336" s="31" t="n"/>
      <c r="P7336" s="31" t="n"/>
      <c r="Q7336" s="31" t="n">
        <v>0</v>
      </c>
      <c r="R7336" s="31" t="n"/>
      <c r="S7336" s="32" t="n"/>
      <c r="T7336" s="32" t="n"/>
      <c r="V7336" t="inlineStr">
        <is>
          <t>06bac</t>
        </is>
      </c>
      <c r="Z7336" t="inlineStr">
        <is>
          <t>Ryan Fine ((N/A) RW)</t>
        </is>
      </c>
    </row>
    <row r="7337">
      <c r="A7337" t="inlineStr">
        <is>
          <t>Ryan Fitzgerald</t>
        </is>
      </c>
      <c r="B7337" t="inlineStr">
        <is>
          <t>PHI</t>
        </is>
      </c>
      <c r="C7337" t="inlineStr">
        <is>
          <t>C</t>
        </is>
      </c>
      <c r="D7337" t="inlineStr">
        <is>
          <t>F</t>
        </is>
      </c>
      <c r="E7337" t="n">
        <v>31</v>
      </c>
      <c r="F7337" t="inlineStr">
        <is>
          <t>FA</t>
        </is>
      </c>
      <c r="G7337" t="inlineStr">
        <is>
          <t>FA</t>
        </is>
      </c>
      <c r="H7337" s="30" t="n">
        <v>1</v>
      </c>
      <c r="I7337" s="31" t="n">
        <v>0</v>
      </c>
      <c r="J7337" s="31" t="n"/>
      <c r="K7337" s="31" t="n">
        <v>0</v>
      </c>
      <c r="L7337" s="32" t="n"/>
      <c r="M7337" s="31" t="n">
        <v>0</v>
      </c>
      <c r="N7337" s="31" t="n">
        <v>0</v>
      </c>
      <c r="O7337" s="31" t="n"/>
      <c r="P7337" s="31" t="n"/>
      <c r="Q7337" s="31" t="n">
        <v>0</v>
      </c>
      <c r="R7337" s="31" t="n"/>
      <c r="S7337" s="32" t="n"/>
      <c r="T7337" s="32" t="n"/>
      <c r="V7337" t="inlineStr">
        <is>
          <t>031q6</t>
        </is>
      </c>
      <c r="W7337" t="n">
        <v>4254</v>
      </c>
      <c r="X7337" t="n">
        <v>6099</v>
      </c>
      <c r="Y7337" t="inlineStr">
        <is>
          <t>33e789d9-6dbc-4178-9f3c-d23d29172b32</t>
        </is>
      </c>
      <c r="Z7337" t="inlineStr">
        <is>
          <t>Ryan Fitzgerald (PHI C)</t>
        </is>
      </c>
    </row>
    <row r="7338">
      <c r="A7338" t="inlineStr">
        <is>
          <t>Ryan Flynn</t>
        </is>
      </c>
      <c r="B7338" t="inlineStr">
        <is>
          <t>(N/A)</t>
        </is>
      </c>
      <c r="C7338" t="inlineStr">
        <is>
          <t>RW</t>
        </is>
      </c>
      <c r="D7338" t="inlineStr">
        <is>
          <t>F</t>
        </is>
      </c>
      <c r="E7338" t="n">
        <v>38</v>
      </c>
      <c r="F7338" t="inlineStr">
        <is>
          <t>FA</t>
        </is>
      </c>
      <c r="G7338" t="inlineStr">
        <is>
          <t>FA</t>
        </is>
      </c>
      <c r="H7338" s="30" t="n">
        <v>1</v>
      </c>
      <c r="I7338" s="31" t="n">
        <v>0</v>
      </c>
      <c r="J7338" s="31" t="n"/>
      <c r="K7338" s="31" t="n">
        <v>0</v>
      </c>
      <c r="L7338" s="32" t="n"/>
      <c r="M7338" s="31" t="n">
        <v>0</v>
      </c>
      <c r="N7338" s="31" t="n">
        <v>0</v>
      </c>
      <c r="O7338" s="31" t="n"/>
      <c r="P7338" s="31" t="n"/>
      <c r="Q7338" s="31" t="n">
        <v>0</v>
      </c>
      <c r="R7338" s="31" t="n"/>
      <c r="S7338" s="32" t="n"/>
      <c r="T7338" s="32" t="n"/>
      <c r="V7338" t="inlineStr">
        <is>
          <t>01t67</t>
        </is>
      </c>
      <c r="W7338" t="n">
        <v>3457</v>
      </c>
      <c r="X7338" t="n">
        <v>4863</v>
      </c>
      <c r="Z7338" t="inlineStr">
        <is>
          <t>Ryan Flynn ((N/A) RW)</t>
        </is>
      </c>
    </row>
    <row r="7339">
      <c r="A7339" t="inlineStr">
        <is>
          <t>Ryan Foss</t>
        </is>
      </c>
      <c r="B7339" t="inlineStr">
        <is>
          <t>(N/A)</t>
        </is>
      </c>
      <c r="C7339" t="inlineStr">
        <is>
          <t>C</t>
        </is>
      </c>
      <c r="D7339" t="inlineStr">
        <is>
          <t>F</t>
        </is>
      </c>
      <c r="E7339" t="n">
        <v>30</v>
      </c>
      <c r="F7339" t="inlineStr">
        <is>
          <t>FA</t>
        </is>
      </c>
      <c r="G7339" t="inlineStr">
        <is>
          <t>FA</t>
        </is>
      </c>
      <c r="H7339" s="30" t="n">
        <v>1</v>
      </c>
      <c r="I7339" s="31" t="n">
        <v>0</v>
      </c>
      <c r="J7339" s="31" t="n"/>
      <c r="K7339" s="31" t="n">
        <v>0</v>
      </c>
      <c r="L7339" s="32" t="n"/>
      <c r="M7339" s="31" t="n">
        <v>0</v>
      </c>
      <c r="N7339" s="31" t="n">
        <v>0</v>
      </c>
      <c r="O7339" s="31" t="n"/>
      <c r="P7339" s="31" t="n"/>
      <c r="Q7339" s="31" t="n">
        <v>0</v>
      </c>
      <c r="R7339" s="31" t="n"/>
      <c r="S7339" s="32" t="n"/>
      <c r="T7339" s="32" t="n"/>
      <c r="V7339" t="inlineStr">
        <is>
          <t>03kiu</t>
        </is>
      </c>
      <c r="Z7339" t="inlineStr">
        <is>
          <t>Ryan Foss ((N/A) C)</t>
        </is>
      </c>
    </row>
    <row r="7340">
      <c r="A7340" t="inlineStr">
        <is>
          <t>Ryan Francis</t>
        </is>
      </c>
      <c r="B7340" t="inlineStr">
        <is>
          <t>LAK</t>
        </is>
      </c>
      <c r="C7340" t="inlineStr">
        <is>
          <t>RW</t>
        </is>
      </c>
      <c r="D7340" t="inlineStr">
        <is>
          <t>F</t>
        </is>
      </c>
      <c r="E7340" t="n">
        <v>24</v>
      </c>
      <c r="F7340" t="inlineStr">
        <is>
          <t>FA</t>
        </is>
      </c>
      <c r="G7340" t="inlineStr">
        <is>
          <t>FA</t>
        </is>
      </c>
      <c r="H7340" s="30" t="n">
        <v>1</v>
      </c>
      <c r="I7340" s="31" t="n">
        <v>0</v>
      </c>
      <c r="J7340" s="31" t="n"/>
      <c r="K7340" s="31" t="n">
        <v>0</v>
      </c>
      <c r="L7340" s="32" t="n"/>
      <c r="M7340" s="31" t="n">
        <v>0</v>
      </c>
      <c r="N7340" s="31" t="n">
        <v>0</v>
      </c>
      <c r="O7340" s="31" t="n"/>
      <c r="P7340" s="31" t="n"/>
      <c r="Q7340" s="31" t="n">
        <v>0</v>
      </c>
      <c r="R7340" s="31" t="n"/>
      <c r="S7340" s="32" t="n"/>
      <c r="T7340" s="32" t="n"/>
      <c r="V7340" t="inlineStr">
        <is>
          <t>05ltv</t>
        </is>
      </c>
      <c r="W7340" t="n">
        <v>6319</v>
      </c>
      <c r="Y7340" t="inlineStr">
        <is>
          <t>166d294c-9375-4265-bef2-1c0cc2a5e56f</t>
        </is>
      </c>
      <c r="Z7340" t="inlineStr">
        <is>
          <t>Ryan Francis (LAK RW)</t>
        </is>
      </c>
    </row>
    <row r="7341">
      <c r="A7341" t="inlineStr">
        <is>
          <t>Ryan Franks</t>
        </is>
      </c>
      <c r="B7341" t="inlineStr">
        <is>
          <t>NYI</t>
        </is>
      </c>
      <c r="C7341" t="inlineStr">
        <is>
          <t>LW</t>
        </is>
      </c>
      <c r="D7341" t="inlineStr">
        <is>
          <t>F</t>
        </is>
      </c>
      <c r="E7341" t="n">
        <v>21</v>
      </c>
      <c r="F7341" t="inlineStr">
        <is>
          <t>FA</t>
        </is>
      </c>
      <c r="G7341" t="inlineStr">
        <is>
          <t>FA</t>
        </is>
      </c>
      <c r="H7341" s="30" t="n">
        <v>1</v>
      </c>
      <c r="I7341" s="31" t="n">
        <v>0</v>
      </c>
      <c r="J7341" s="31" t="n"/>
      <c r="K7341" s="31" t="n">
        <v>0</v>
      </c>
      <c r="L7341" s="32" t="n"/>
      <c r="M7341" s="31" t="n">
        <v>0</v>
      </c>
      <c r="N7341" s="31" t="n">
        <v>0</v>
      </c>
      <c r="O7341" s="31" t="n"/>
      <c r="P7341" s="31" t="n"/>
      <c r="Q7341" s="31" t="n">
        <v>0</v>
      </c>
      <c r="R7341" s="31" t="n"/>
      <c r="S7341" s="32" t="n"/>
      <c r="T7341" s="32" t="n"/>
      <c r="V7341" t="inlineStr">
        <is>
          <t>079g6</t>
        </is>
      </c>
      <c r="Y7341" t="inlineStr">
        <is>
          <t>699d70d4-6b17-4a1a-8776-bfe6fdb9c433</t>
        </is>
      </c>
      <c r="Z7341" t="inlineStr">
        <is>
          <t>Ryan Franks (NYI LW)</t>
        </is>
      </c>
    </row>
    <row r="7342">
      <c r="A7342" t="inlineStr">
        <is>
          <t>Ryan Garbutt</t>
        </is>
      </c>
      <c r="B7342" t="inlineStr">
        <is>
          <t>(N/A)</t>
        </is>
      </c>
      <c r="C7342" t="inlineStr">
        <is>
          <t>C</t>
        </is>
      </c>
      <c r="D7342" t="inlineStr">
        <is>
          <t>F</t>
        </is>
      </c>
      <c r="E7342" t="n">
        <v>41</v>
      </c>
      <c r="F7342" t="inlineStr">
        <is>
          <t>FA</t>
        </is>
      </c>
      <c r="G7342" t="inlineStr">
        <is>
          <t>FA</t>
        </is>
      </c>
      <c r="H7342" s="30" t="n">
        <v>1</v>
      </c>
      <c r="I7342" s="31" t="n">
        <v>0</v>
      </c>
      <c r="J7342" s="31" t="n"/>
      <c r="K7342" s="31" t="n">
        <v>0</v>
      </c>
      <c r="L7342" s="32" t="n"/>
      <c r="M7342" s="31" t="n">
        <v>0</v>
      </c>
      <c r="N7342" s="31" t="n">
        <v>0</v>
      </c>
      <c r="O7342" s="31" t="n"/>
      <c r="P7342" s="31" t="n"/>
      <c r="Q7342" s="31" t="n">
        <v>0</v>
      </c>
      <c r="R7342" s="31" t="n"/>
      <c r="S7342" s="32" t="n"/>
      <c r="T7342" s="32" t="n"/>
      <c r="V7342" t="inlineStr">
        <is>
          <t>02fsw</t>
        </is>
      </c>
      <c r="W7342" t="n">
        <v>3919</v>
      </c>
      <c r="X7342" t="n">
        <v>5605</v>
      </c>
      <c r="Z7342" t="inlineStr">
        <is>
          <t>Ryan Garbutt ((N/A) C)</t>
        </is>
      </c>
    </row>
    <row r="7343">
      <c r="A7343" t="inlineStr">
        <is>
          <t>Ryan Garlock</t>
        </is>
      </c>
      <c r="B7343" t="inlineStr">
        <is>
          <t>NYR</t>
        </is>
      </c>
      <c r="C7343" t="inlineStr">
        <is>
          <t>C</t>
        </is>
      </c>
      <c r="D7343" t="inlineStr">
        <is>
          <t>F</t>
        </is>
      </c>
      <c r="E7343" t="n">
        <v>40</v>
      </c>
      <c r="F7343" t="inlineStr">
        <is>
          <t>FA</t>
        </is>
      </c>
      <c r="G7343" t="inlineStr">
        <is>
          <t>FA</t>
        </is>
      </c>
      <c r="H7343" s="30" t="n">
        <v>1</v>
      </c>
      <c r="I7343" s="31" t="n">
        <v>0</v>
      </c>
      <c r="J7343" s="31" t="n"/>
      <c r="K7343" s="31" t="n">
        <v>0</v>
      </c>
      <c r="L7343" s="32" t="n"/>
      <c r="M7343" s="31" t="n">
        <v>0</v>
      </c>
      <c r="N7343" s="31" t="n">
        <v>0</v>
      </c>
      <c r="O7343" s="31" t="n"/>
      <c r="P7343" s="31" t="n"/>
      <c r="Q7343" s="31" t="n">
        <v>0</v>
      </c>
      <c r="R7343" s="31" t="n"/>
      <c r="S7343" s="32" t="n"/>
      <c r="T7343" s="32" t="n"/>
      <c r="V7343" t="inlineStr">
        <is>
          <t>015sv</t>
        </is>
      </c>
      <c r="W7343" t="n">
        <v>2212</v>
      </c>
      <c r="X7343" t="n">
        <v>3813</v>
      </c>
      <c r="Z7343" t="inlineStr">
        <is>
          <t>Ryan Garlock (NYR C)</t>
        </is>
      </c>
    </row>
    <row r="7344">
      <c r="A7344" t="inlineStr">
        <is>
          <t>Ryan Graham</t>
        </is>
      </c>
      <c r="B7344" t="inlineStr">
        <is>
          <t>(N/A)</t>
        </is>
      </c>
      <c r="C7344" t="inlineStr">
        <is>
          <t>LW</t>
        </is>
      </c>
      <c r="D7344" t="inlineStr">
        <is>
          <t>F</t>
        </is>
      </c>
      <c r="E7344" t="n">
        <v>30</v>
      </c>
      <c r="F7344" t="inlineStr">
        <is>
          <t>FA</t>
        </is>
      </c>
      <c r="G7344" t="inlineStr">
        <is>
          <t>FA</t>
        </is>
      </c>
      <c r="H7344" s="30" t="n">
        <v>1</v>
      </c>
      <c r="I7344" s="31" t="n">
        <v>0</v>
      </c>
      <c r="J7344" s="31" t="n"/>
      <c r="K7344" s="31" t="n">
        <v>0</v>
      </c>
      <c r="L7344" s="32" t="n"/>
      <c r="M7344" s="31" t="n">
        <v>0</v>
      </c>
      <c r="N7344" s="31" t="n">
        <v>0</v>
      </c>
      <c r="O7344" s="31" t="n"/>
      <c r="P7344" s="31" t="n"/>
      <c r="Q7344" s="31" t="n">
        <v>0</v>
      </c>
      <c r="R7344" s="31" t="n"/>
      <c r="S7344" s="32" t="n"/>
      <c r="T7344" s="32" t="n"/>
      <c r="V7344" t="inlineStr">
        <is>
          <t>03km3</t>
        </is>
      </c>
      <c r="X7344" t="n">
        <v>6651</v>
      </c>
      <c r="Z7344" t="inlineStr">
        <is>
          <t>Ryan Graham ((N/A) LW)</t>
        </is>
      </c>
    </row>
    <row r="7345">
      <c r="A7345" t="inlineStr">
        <is>
          <t>Ryan Gropp</t>
        </is>
      </c>
      <c r="B7345" t="inlineStr">
        <is>
          <t>(N/A)</t>
        </is>
      </c>
      <c r="C7345" t="inlineStr">
        <is>
          <t>LW</t>
        </is>
      </c>
      <c r="D7345" t="inlineStr">
        <is>
          <t>F</t>
        </is>
      </c>
      <c r="E7345" t="n">
        <v>29</v>
      </c>
      <c r="F7345" t="inlineStr">
        <is>
          <t>FA</t>
        </is>
      </c>
      <c r="G7345" t="inlineStr">
        <is>
          <t>FA</t>
        </is>
      </c>
      <c r="H7345" s="30" t="n">
        <v>1</v>
      </c>
      <c r="I7345" s="31" t="n">
        <v>0</v>
      </c>
      <c r="J7345" s="31" t="n"/>
      <c r="K7345" s="31" t="n">
        <v>0</v>
      </c>
      <c r="L7345" s="32" t="n"/>
      <c r="M7345" s="31" t="n">
        <v>0</v>
      </c>
      <c r="N7345" s="31" t="n">
        <v>0</v>
      </c>
      <c r="O7345" s="31" t="n"/>
      <c r="P7345" s="31" t="n"/>
      <c r="Q7345" s="31" t="n">
        <v>0</v>
      </c>
      <c r="R7345" s="31" t="n"/>
      <c r="S7345" s="32" t="n"/>
      <c r="T7345" s="32" t="n"/>
      <c r="V7345" t="inlineStr">
        <is>
          <t>03rev</t>
        </is>
      </c>
      <c r="W7345" t="n">
        <v>4968</v>
      </c>
      <c r="X7345" t="n">
        <v>6783</v>
      </c>
      <c r="Z7345" t="inlineStr">
        <is>
          <t>Ryan Gropp ((N/A) LW)</t>
        </is>
      </c>
    </row>
    <row r="7346">
      <c r="A7346" t="inlineStr">
        <is>
          <t>Ryan Haggerty</t>
        </is>
      </c>
      <c r="B7346" t="inlineStr">
        <is>
          <t>(N/A)</t>
        </is>
      </c>
      <c r="C7346" t="inlineStr">
        <is>
          <t>RW</t>
        </is>
      </c>
      <c r="D7346" t="inlineStr">
        <is>
          <t>F</t>
        </is>
      </c>
      <c r="E7346" t="n">
        <v>33</v>
      </c>
      <c r="F7346" t="inlineStr">
        <is>
          <t>FA</t>
        </is>
      </c>
      <c r="G7346" t="inlineStr">
        <is>
          <t>FA</t>
        </is>
      </c>
      <c r="H7346" s="30" t="n">
        <v>1</v>
      </c>
      <c r="I7346" s="31" t="n">
        <v>0</v>
      </c>
      <c r="J7346" s="31" t="n"/>
      <c r="K7346" s="31" t="n">
        <v>0</v>
      </c>
      <c r="L7346" s="32" t="n"/>
      <c r="M7346" s="31" t="n">
        <v>0</v>
      </c>
      <c r="N7346" s="31" t="n">
        <v>0</v>
      </c>
      <c r="O7346" s="31" t="n"/>
      <c r="P7346" s="31" t="n"/>
      <c r="Q7346" s="31" t="n">
        <v>0</v>
      </c>
      <c r="R7346" s="31" t="n"/>
      <c r="S7346" s="32" t="n"/>
      <c r="T7346" s="32" t="n"/>
      <c r="V7346" t="inlineStr">
        <is>
          <t>03a96</t>
        </is>
      </c>
      <c r="W7346" t="n">
        <v>4324</v>
      </c>
      <c r="X7346" t="n">
        <v>6332</v>
      </c>
      <c r="Z7346" t="inlineStr">
        <is>
          <t>Ryan Haggerty ((N/A) RW)</t>
        </is>
      </c>
    </row>
    <row r="7347">
      <c r="A7347" t="inlineStr">
        <is>
          <t>Ryan Healey</t>
        </is>
      </c>
      <c r="B7347" t="inlineStr">
        <is>
          <t>NYI</t>
        </is>
      </c>
      <c r="C7347" t="inlineStr">
        <is>
          <t>D</t>
        </is>
      </c>
      <c r="D7347" t="inlineStr">
        <is>
          <t>D</t>
        </is>
      </c>
      <c r="E7347" t="n">
        <v>22</v>
      </c>
      <c r="F7347" t="inlineStr">
        <is>
          <t>FA</t>
        </is>
      </c>
      <c r="G7347" t="inlineStr">
        <is>
          <t>FA</t>
        </is>
      </c>
      <c r="H7347" s="30" t="n">
        <v>1</v>
      </c>
      <c r="I7347" s="31" t="n">
        <v>0</v>
      </c>
      <c r="J7347" s="31" t="n"/>
      <c r="K7347" s="31" t="n">
        <v>0</v>
      </c>
      <c r="L7347" s="32" t="n"/>
      <c r="M7347" s="31" t="n">
        <v>0</v>
      </c>
      <c r="N7347" s="31" t="n">
        <v>0</v>
      </c>
      <c r="O7347" s="31" t="n"/>
      <c r="P7347" s="31" t="n"/>
      <c r="Q7347" s="31" t="n">
        <v>0</v>
      </c>
      <c r="R7347" s="31" t="n"/>
      <c r="S7347" s="32" t="n"/>
      <c r="T7347" s="32" t="n"/>
      <c r="V7347" t="inlineStr">
        <is>
          <t>060uz</t>
        </is>
      </c>
      <c r="W7347" t="n">
        <v>7792</v>
      </c>
      <c r="Y7347" t="inlineStr">
        <is>
          <t>1deec768-d4b4-4514-9693-2b57b7b3330d</t>
        </is>
      </c>
      <c r="Z7347" t="inlineStr">
        <is>
          <t>Ryan Healey (NYI D)</t>
        </is>
      </c>
    </row>
    <row r="7348">
      <c r="A7348" t="inlineStr">
        <is>
          <t>Ryan Hegarty</t>
        </is>
      </c>
      <c r="B7348" t="inlineStr">
        <is>
          <t>(N/A)</t>
        </is>
      </c>
      <c r="C7348" t="inlineStr">
        <is>
          <t>D</t>
        </is>
      </c>
      <c r="D7348" t="inlineStr">
        <is>
          <t>D</t>
        </is>
      </c>
      <c r="E7348" t="n">
        <v>36</v>
      </c>
      <c r="F7348" t="inlineStr">
        <is>
          <t>FA</t>
        </is>
      </c>
      <c r="G7348" t="inlineStr">
        <is>
          <t>FA</t>
        </is>
      </c>
      <c r="H7348" s="30" t="n">
        <v>1</v>
      </c>
      <c r="I7348" s="31" t="n">
        <v>0</v>
      </c>
      <c r="J7348" s="31" t="n"/>
      <c r="K7348" s="31" t="n">
        <v>0</v>
      </c>
      <c r="L7348" s="32" t="n"/>
      <c r="M7348" s="31" t="n">
        <v>0</v>
      </c>
      <c r="N7348" s="31" t="n">
        <v>0</v>
      </c>
      <c r="O7348" s="31" t="n"/>
      <c r="P7348" s="31" t="n"/>
      <c r="Q7348" s="31" t="n">
        <v>0</v>
      </c>
      <c r="R7348" s="31" t="n"/>
      <c r="S7348" s="32" t="n"/>
      <c r="T7348" s="32" t="n"/>
      <c r="V7348" t="inlineStr">
        <is>
          <t>02yed</t>
        </is>
      </c>
      <c r="Z7348" t="inlineStr">
        <is>
          <t>Ryan Hegarty ((N/A) D)</t>
        </is>
      </c>
    </row>
    <row r="7349">
      <c r="A7349" t="inlineStr">
        <is>
          <t>Ryan Hillier</t>
        </is>
      </c>
      <c r="B7349" t="inlineStr">
        <is>
          <t>(N/A)</t>
        </is>
      </c>
      <c r="C7349" t="inlineStr">
        <is>
          <t>LW</t>
        </is>
      </c>
      <c r="D7349" t="inlineStr">
        <is>
          <t>F</t>
        </is>
      </c>
      <c r="E7349" t="n">
        <v>38</v>
      </c>
      <c r="F7349" t="inlineStr">
        <is>
          <t>FA</t>
        </is>
      </c>
      <c r="G7349" t="inlineStr">
        <is>
          <t>FA</t>
        </is>
      </c>
      <c r="H7349" s="30" t="n">
        <v>1</v>
      </c>
      <c r="I7349" s="31" t="n">
        <v>0</v>
      </c>
      <c r="J7349" s="31" t="n"/>
      <c r="K7349" s="31" t="n">
        <v>0</v>
      </c>
      <c r="L7349" s="32" t="n"/>
      <c r="M7349" s="31" t="n">
        <v>0</v>
      </c>
      <c r="N7349" s="31" t="n">
        <v>0</v>
      </c>
      <c r="O7349" s="31" t="n"/>
      <c r="P7349" s="31" t="n"/>
      <c r="Q7349" s="31" t="n">
        <v>0</v>
      </c>
      <c r="R7349" s="31" t="n"/>
      <c r="S7349" s="32" t="n"/>
      <c r="T7349" s="32" t="n"/>
      <c r="V7349" t="inlineStr">
        <is>
          <t>0057k</t>
        </is>
      </c>
      <c r="W7349" t="n">
        <v>2967</v>
      </c>
      <c r="X7349" t="n">
        <v>4398</v>
      </c>
      <c r="Z7349" t="inlineStr">
        <is>
          <t>Ryan Hillier ((N/A) LW)</t>
        </is>
      </c>
    </row>
    <row r="7350">
      <c r="A7350" t="inlineStr">
        <is>
          <t>Ryan Hitchcock</t>
        </is>
      </c>
      <c r="B7350" t="inlineStr">
        <is>
          <t>NYI</t>
        </is>
      </c>
      <c r="C7350" t="inlineStr">
        <is>
          <t>LW</t>
        </is>
      </c>
      <c r="D7350" t="inlineStr">
        <is>
          <t>F</t>
        </is>
      </c>
      <c r="E7350" t="n">
        <v>30</v>
      </c>
      <c r="F7350" t="inlineStr">
        <is>
          <t>FA</t>
        </is>
      </c>
      <c r="G7350" t="inlineStr">
        <is>
          <t>FA</t>
        </is>
      </c>
      <c r="H7350" s="30" t="n">
        <v>1</v>
      </c>
      <c r="I7350" s="31" t="n">
        <v>0</v>
      </c>
      <c r="J7350" s="31" t="n"/>
      <c r="K7350" s="31" t="n">
        <v>0</v>
      </c>
      <c r="L7350" s="32" t="n"/>
      <c r="M7350" s="31" t="n">
        <v>0</v>
      </c>
      <c r="N7350" s="31" t="n">
        <v>0</v>
      </c>
      <c r="O7350" s="31" t="n"/>
      <c r="P7350" s="31" t="n"/>
      <c r="Q7350" s="31" t="n">
        <v>0</v>
      </c>
      <c r="R7350" s="31" t="n"/>
      <c r="S7350" s="32" t="n"/>
      <c r="T7350" s="32" t="n"/>
      <c r="V7350" t="inlineStr">
        <is>
          <t>03etf</t>
        </is>
      </c>
      <c r="X7350" t="n">
        <v>8212</v>
      </c>
      <c r="Z7350" t="inlineStr">
        <is>
          <t>Ryan Hitchcock (NYI LW)</t>
        </is>
      </c>
    </row>
    <row r="7351">
      <c r="A7351" t="inlineStr">
        <is>
          <t>Ryan Hofer</t>
        </is>
      </c>
      <c r="B7351" t="inlineStr">
        <is>
          <t>(N/A)</t>
        </is>
      </c>
      <c r="C7351" t="inlineStr">
        <is>
          <t>RW</t>
        </is>
      </c>
      <c r="D7351" t="inlineStr">
        <is>
          <t>F</t>
        </is>
      </c>
      <c r="E7351" t="n">
        <v>24</v>
      </c>
      <c r="F7351" t="inlineStr">
        <is>
          <t>FA</t>
        </is>
      </c>
      <c r="G7351" t="inlineStr">
        <is>
          <t>FA</t>
        </is>
      </c>
      <c r="H7351" s="30" t="n">
        <v>1</v>
      </c>
      <c r="I7351" s="31" t="n">
        <v>0</v>
      </c>
      <c r="J7351" s="31" t="n"/>
      <c r="K7351" s="31" t="n">
        <v>0</v>
      </c>
      <c r="L7351" s="32" t="n"/>
      <c r="M7351" s="31" t="n">
        <v>0</v>
      </c>
      <c r="N7351" s="31" t="n">
        <v>0</v>
      </c>
      <c r="O7351" s="31" t="n"/>
      <c r="P7351" s="31" t="n"/>
      <c r="Q7351" s="31" t="n">
        <v>0</v>
      </c>
      <c r="R7351" s="31" t="n"/>
      <c r="S7351" s="32" t="n"/>
      <c r="T7351" s="32" t="n"/>
      <c r="V7351" t="inlineStr">
        <is>
          <t>062q8</t>
        </is>
      </c>
      <c r="W7351" t="n">
        <v>6852</v>
      </c>
      <c r="Y7351" t="inlineStr">
        <is>
          <t>bbc45eef-025d-4127-bed0-1832179e3aa3</t>
        </is>
      </c>
      <c r="Z7351" t="inlineStr">
        <is>
          <t>Ryan Hofer ((N/A) RW)</t>
        </is>
      </c>
    </row>
    <row r="7352">
      <c r="A7352" t="inlineStr">
        <is>
          <t>Ryan Hollweg</t>
        </is>
      </c>
      <c r="B7352" t="inlineStr">
        <is>
          <t>(N/A)</t>
        </is>
      </c>
      <c r="C7352" t="inlineStr">
        <is>
          <t>LW</t>
        </is>
      </c>
      <c r="D7352" t="inlineStr">
        <is>
          <t>F</t>
        </is>
      </c>
      <c r="E7352" t="n">
        <v>43</v>
      </c>
      <c r="F7352" t="inlineStr">
        <is>
          <t>FA</t>
        </is>
      </c>
      <c r="G7352" t="inlineStr">
        <is>
          <t>FA</t>
        </is>
      </c>
      <c r="H7352" s="30" t="n">
        <v>1</v>
      </c>
      <c r="I7352" s="31" t="n">
        <v>0</v>
      </c>
      <c r="J7352" s="31" t="n"/>
      <c r="K7352" s="31" t="n">
        <v>0</v>
      </c>
      <c r="L7352" s="32" t="n"/>
      <c r="M7352" s="31" t="n">
        <v>0</v>
      </c>
      <c r="N7352" s="31" t="n">
        <v>0</v>
      </c>
      <c r="O7352" s="31" t="n"/>
      <c r="P7352" s="31" t="n"/>
      <c r="Q7352" s="31" t="n">
        <v>0</v>
      </c>
      <c r="R7352" s="31" t="n"/>
      <c r="S7352" s="32" t="n"/>
      <c r="T7352" s="32" t="n"/>
      <c r="V7352" t="inlineStr">
        <is>
          <t>0040h</t>
        </is>
      </c>
      <c r="W7352" t="n">
        <v>2145</v>
      </c>
      <c r="X7352" t="n">
        <v>3250</v>
      </c>
      <c r="Z7352" t="inlineStr">
        <is>
          <t>Ryan Hollweg ((N/A) LW)</t>
        </is>
      </c>
    </row>
    <row r="7353">
      <c r="A7353" t="inlineStr">
        <is>
          <t>Ryan Hopkins</t>
        </is>
      </c>
      <c r="B7353" t="inlineStr">
        <is>
          <t>(N/A)</t>
        </is>
      </c>
      <c r="C7353" t="inlineStr">
        <is>
          <t>D</t>
        </is>
      </c>
      <c r="D7353" t="inlineStr">
        <is>
          <t>D</t>
        </is>
      </c>
      <c r="E7353" t="n">
        <v>22</v>
      </c>
      <c r="F7353" t="inlineStr">
        <is>
          <t>FA</t>
        </is>
      </c>
      <c r="G7353" t="inlineStr">
        <is>
          <t>FA</t>
        </is>
      </c>
      <c r="H7353" s="30" t="n">
        <v>1</v>
      </c>
      <c r="I7353" s="31" t="n">
        <v>0</v>
      </c>
      <c r="J7353" s="31" t="n"/>
      <c r="K7353" s="31" t="n">
        <v>0</v>
      </c>
      <c r="L7353" s="32" t="n"/>
      <c r="M7353" s="31" t="n">
        <v>0</v>
      </c>
      <c r="N7353" s="31" t="n">
        <v>0</v>
      </c>
      <c r="O7353" s="31" t="n"/>
      <c r="P7353" s="31" t="n"/>
      <c r="Q7353" s="31" t="n">
        <v>0</v>
      </c>
      <c r="R7353" s="31" t="n"/>
      <c r="S7353" s="32" t="n"/>
      <c r="T7353" s="32" t="n"/>
      <c r="V7353" t="inlineStr">
        <is>
          <t>061i4</t>
        </is>
      </c>
      <c r="Z7353" t="inlineStr">
        <is>
          <t>Ryan Hopkins ((N/A) D)</t>
        </is>
      </c>
    </row>
    <row r="7354">
      <c r="A7354" t="inlineStr">
        <is>
          <t>Ryan Horvat</t>
        </is>
      </c>
      <c r="B7354" t="inlineStr">
        <is>
          <t>(N/A)</t>
        </is>
      </c>
      <c r="C7354" t="inlineStr">
        <is>
          <t>LW</t>
        </is>
      </c>
      <c r="D7354" t="inlineStr">
        <is>
          <t>F</t>
        </is>
      </c>
      <c r="E7354" t="n">
        <v>33</v>
      </c>
      <c r="F7354" t="inlineStr">
        <is>
          <t>FA</t>
        </is>
      </c>
      <c r="G7354" t="inlineStr">
        <is>
          <t>FA</t>
        </is>
      </c>
      <c r="H7354" s="30" t="n">
        <v>1</v>
      </c>
      <c r="I7354" s="31" t="n">
        <v>0</v>
      </c>
      <c r="J7354" s="31" t="n"/>
      <c r="K7354" s="31" t="n">
        <v>0</v>
      </c>
      <c r="L7354" s="32" t="n"/>
      <c r="M7354" s="31" t="n">
        <v>0</v>
      </c>
      <c r="N7354" s="31" t="n">
        <v>0</v>
      </c>
      <c r="O7354" s="31" t="n"/>
      <c r="P7354" s="31" t="n"/>
      <c r="Q7354" s="31" t="n">
        <v>0</v>
      </c>
      <c r="R7354" s="31" t="n"/>
      <c r="S7354" s="32" t="n"/>
      <c r="T7354" s="32" t="n"/>
      <c r="V7354" t="inlineStr">
        <is>
          <t>038od</t>
        </is>
      </c>
      <c r="W7354" t="n">
        <v>4691</v>
      </c>
      <c r="X7354" t="n">
        <v>6282</v>
      </c>
      <c r="Z7354" t="inlineStr">
        <is>
          <t>Ryan Horvat ((N/A) LW)</t>
        </is>
      </c>
    </row>
    <row r="7355">
      <c r="A7355" t="inlineStr">
        <is>
          <t>Ryan Howse</t>
        </is>
      </c>
      <c r="B7355" t="inlineStr">
        <is>
          <t>(N/A)</t>
        </is>
      </c>
      <c r="C7355" t="inlineStr">
        <is>
          <t>RW</t>
        </is>
      </c>
      <c r="D7355" t="inlineStr">
        <is>
          <t>F</t>
        </is>
      </c>
      <c r="E7355" t="n">
        <v>35</v>
      </c>
      <c r="F7355" t="inlineStr">
        <is>
          <t>FA</t>
        </is>
      </c>
      <c r="G7355" t="inlineStr">
        <is>
          <t>FA</t>
        </is>
      </c>
      <c r="H7355" s="30" t="n">
        <v>1</v>
      </c>
      <c r="I7355" s="31" t="n">
        <v>0</v>
      </c>
      <c r="J7355" s="31" t="n"/>
      <c r="K7355" s="31" t="n">
        <v>0</v>
      </c>
      <c r="L7355" s="32" t="n"/>
      <c r="M7355" s="31" t="n">
        <v>0</v>
      </c>
      <c r="N7355" s="31" t="n">
        <v>0</v>
      </c>
      <c r="O7355" s="31" t="n"/>
      <c r="P7355" s="31" t="n"/>
      <c r="Q7355" s="31" t="n">
        <v>0</v>
      </c>
      <c r="R7355" s="31" t="n"/>
      <c r="S7355" s="32" t="n"/>
      <c r="T7355" s="32" t="n"/>
      <c r="V7355" t="inlineStr">
        <is>
          <t>01o8y</t>
        </is>
      </c>
      <c r="W7355" t="n">
        <v>3336</v>
      </c>
      <c r="X7355" t="n">
        <v>5246</v>
      </c>
      <c r="Z7355" t="inlineStr">
        <is>
          <t>Ryan Howse ((N/A) RW)</t>
        </is>
      </c>
    </row>
    <row r="7356">
      <c r="A7356" t="inlineStr">
        <is>
          <t>Ryan Humphrey</t>
        </is>
      </c>
      <c r="B7356" t="inlineStr">
        <is>
          <t>(N/A)</t>
        </is>
      </c>
      <c r="C7356" t="inlineStr">
        <is>
          <t>LW</t>
        </is>
      </c>
      <c r="D7356" t="inlineStr">
        <is>
          <t>F</t>
        </is>
      </c>
      <c r="E7356" t="n">
        <v>23</v>
      </c>
      <c r="F7356" t="inlineStr">
        <is>
          <t>FA</t>
        </is>
      </c>
      <c r="G7356" t="inlineStr">
        <is>
          <t>FA</t>
        </is>
      </c>
      <c r="H7356" s="30" t="n">
        <v>1</v>
      </c>
      <c r="I7356" s="31" t="n">
        <v>0</v>
      </c>
      <c r="J7356" s="31" t="n"/>
      <c r="K7356" s="31" t="n">
        <v>0</v>
      </c>
      <c r="L7356" s="32" t="n"/>
      <c r="M7356" s="31" t="n">
        <v>0</v>
      </c>
      <c r="N7356" s="31" t="n">
        <v>0</v>
      </c>
      <c r="O7356" s="31" t="n"/>
      <c r="P7356" s="31" t="n"/>
      <c r="Q7356" s="31" t="n">
        <v>0</v>
      </c>
      <c r="R7356" s="31" t="n"/>
      <c r="S7356" s="32" t="n"/>
      <c r="T7356" s="32" t="n"/>
      <c r="V7356" t="inlineStr">
        <is>
          <t>06425</t>
        </is>
      </c>
      <c r="Z7356" t="inlineStr">
        <is>
          <t>Ryan Humphrey ((N/A) LW)</t>
        </is>
      </c>
    </row>
    <row r="7357">
      <c r="A7357" t="inlineStr">
        <is>
          <t>Ryan Johansen</t>
        </is>
      </c>
      <c r="B7357" t="inlineStr">
        <is>
          <t>(N/A)</t>
        </is>
      </c>
      <c r="C7357" t="inlineStr">
        <is>
          <t>C</t>
        </is>
      </c>
      <c r="D7357" t="inlineStr">
        <is>
          <t>F</t>
        </is>
      </c>
      <c r="E7357" t="n">
        <v>34</v>
      </c>
      <c r="F7357" t="inlineStr">
        <is>
          <t>FA</t>
        </is>
      </c>
      <c r="G7357" t="inlineStr">
        <is>
          <t>FA</t>
        </is>
      </c>
      <c r="H7357" s="30" t="n">
        <v>1</v>
      </c>
      <c r="I7357" s="31" t="n">
        <v>0</v>
      </c>
      <c r="J7357" s="31" t="n"/>
      <c r="K7357" s="31" t="n">
        <v>0</v>
      </c>
      <c r="L7357" s="32" t="n"/>
      <c r="M7357" s="31" t="n">
        <v>0</v>
      </c>
      <c r="N7357" s="31" t="n">
        <v>0</v>
      </c>
      <c r="O7357" s="31" t="n"/>
      <c r="P7357" s="31" t="n"/>
      <c r="Q7357" s="31" t="n">
        <v>0</v>
      </c>
      <c r="R7357" s="31" t="n"/>
      <c r="S7357" s="32" t="n"/>
      <c r="T7357" s="32" t="n"/>
      <c r="V7357" t="inlineStr">
        <is>
          <t>01ztr</t>
        </is>
      </c>
      <c r="W7357" t="n">
        <v>3514</v>
      </c>
      <c r="X7357" t="n">
        <v>4964</v>
      </c>
      <c r="Y7357" t="inlineStr">
        <is>
          <t>36f08078-8d07-431a-b8cf-6854c9cde048</t>
        </is>
      </c>
      <c r="Z7357" t="inlineStr">
        <is>
          <t>Ryan Johansen ((N/A) C)</t>
        </is>
      </c>
    </row>
    <row r="7358">
      <c r="A7358" t="inlineStr">
        <is>
          <t>Ryan Johnston</t>
        </is>
      </c>
      <c r="B7358" t="inlineStr">
        <is>
          <t>TOR</t>
        </is>
      </c>
      <c r="C7358" t="inlineStr">
        <is>
          <t>D</t>
        </is>
      </c>
      <c r="D7358" t="inlineStr">
        <is>
          <t>D</t>
        </is>
      </c>
      <c r="E7358" t="n">
        <v>34</v>
      </c>
      <c r="F7358" t="inlineStr">
        <is>
          <t>FA</t>
        </is>
      </c>
      <c r="G7358" t="inlineStr">
        <is>
          <t>FA</t>
        </is>
      </c>
      <c r="H7358" s="30" t="n">
        <v>1</v>
      </c>
      <c r="I7358" s="31" t="n">
        <v>0</v>
      </c>
      <c r="J7358" s="31" t="n"/>
      <c r="K7358" s="31" t="n">
        <v>0</v>
      </c>
      <c r="L7358" s="32" t="n"/>
      <c r="M7358" s="31" t="n">
        <v>0</v>
      </c>
      <c r="N7358" s="31" t="n">
        <v>0</v>
      </c>
      <c r="O7358" s="31" t="n"/>
      <c r="P7358" s="31" t="n"/>
      <c r="Q7358" s="31" t="n">
        <v>0</v>
      </c>
      <c r="R7358" s="31" t="n"/>
      <c r="S7358" s="32" t="n"/>
      <c r="T7358" s="32" t="n"/>
      <c r="V7358" t="inlineStr">
        <is>
          <t>03rya</t>
        </is>
      </c>
      <c r="W7358" t="n">
        <v>4997</v>
      </c>
      <c r="X7358" t="n">
        <v>6960</v>
      </c>
      <c r="Z7358" t="inlineStr">
        <is>
          <t>Ryan Johnston (TOR D)</t>
        </is>
      </c>
    </row>
    <row r="7359">
      <c r="A7359" t="inlineStr">
        <is>
          <t>Ryan Jones</t>
        </is>
      </c>
      <c r="B7359" t="inlineStr">
        <is>
          <t>(N/A)</t>
        </is>
      </c>
      <c r="C7359" t="inlineStr">
        <is>
          <t>LW</t>
        </is>
      </c>
      <c r="D7359" t="inlineStr">
        <is>
          <t>F</t>
        </is>
      </c>
      <c r="E7359" t="n">
        <v>42</v>
      </c>
      <c r="F7359" t="inlineStr">
        <is>
          <t>FA</t>
        </is>
      </c>
      <c r="G7359" t="inlineStr">
        <is>
          <t>FA</t>
        </is>
      </c>
      <c r="H7359" s="30" t="n">
        <v>1</v>
      </c>
      <c r="I7359" s="31" t="n">
        <v>0</v>
      </c>
      <c r="J7359" s="31" t="n"/>
      <c r="K7359" s="31" t="n">
        <v>0</v>
      </c>
      <c r="L7359" s="32" t="n"/>
      <c r="M7359" s="31" t="n">
        <v>0</v>
      </c>
      <c r="N7359" s="31" t="n">
        <v>0</v>
      </c>
      <c r="O7359" s="31" t="n"/>
      <c r="P7359" s="31" t="n"/>
      <c r="Q7359" s="31" t="n">
        <v>0</v>
      </c>
      <c r="R7359" s="31" t="n"/>
      <c r="S7359" s="32" t="n"/>
      <c r="T7359" s="32" t="n"/>
      <c r="V7359" t="inlineStr">
        <is>
          <t>0057b</t>
        </is>
      </c>
      <c r="W7359" t="n">
        <v>2966</v>
      </c>
      <c r="X7359" t="n">
        <v>4395</v>
      </c>
      <c r="Z7359" t="inlineStr">
        <is>
          <t>Ryan Jones ((N/A) LW)</t>
        </is>
      </c>
    </row>
    <row r="7360">
      <c r="A7360" t="inlineStr">
        <is>
          <t>Ryan Jones</t>
        </is>
      </c>
      <c r="B7360" t="inlineStr">
        <is>
          <t>TBL</t>
        </is>
      </c>
      <c r="C7360" t="inlineStr">
        <is>
          <t>D</t>
        </is>
      </c>
      <c r="D7360" t="inlineStr">
        <is>
          <t>D</t>
        </is>
      </c>
      <c r="E7360" t="n">
        <v>30</v>
      </c>
      <c r="F7360" t="inlineStr">
        <is>
          <t>FA</t>
        </is>
      </c>
      <c r="G7360" t="inlineStr">
        <is>
          <t>FA</t>
        </is>
      </c>
      <c r="H7360" s="30" t="n">
        <v>1</v>
      </c>
      <c r="I7360" s="31" t="n">
        <v>0</v>
      </c>
      <c r="J7360" s="31" t="n"/>
      <c r="K7360" s="31" t="n">
        <v>0</v>
      </c>
      <c r="L7360" s="32" t="n"/>
      <c r="M7360" s="31" t="n">
        <v>0</v>
      </c>
      <c r="N7360" s="31" t="n">
        <v>0</v>
      </c>
      <c r="O7360" s="31" t="n"/>
      <c r="P7360" s="31" t="n"/>
      <c r="Q7360" s="31" t="n">
        <v>0</v>
      </c>
      <c r="R7360" s="31" t="n"/>
      <c r="S7360" s="32" t="n"/>
      <c r="T7360" s="32" t="n"/>
      <c r="V7360" t="inlineStr">
        <is>
          <t>043r4</t>
        </is>
      </c>
      <c r="Y7360" t="inlineStr">
        <is>
          <t>5c6f93a7-ee76-45bc-8cb3-24402333231d</t>
        </is>
      </c>
      <c r="Z7360" t="inlineStr">
        <is>
          <t>Ryan Jones (TBL D)</t>
        </is>
      </c>
    </row>
    <row r="7361">
      <c r="A7361" t="inlineStr">
        <is>
          <t>Ryan Keller</t>
        </is>
      </c>
      <c r="B7361" t="inlineStr">
        <is>
          <t>(N/A)</t>
        </is>
      </c>
      <c r="C7361" t="inlineStr">
        <is>
          <t>RW</t>
        </is>
      </c>
      <c r="D7361" t="inlineStr">
        <is>
          <t>F</t>
        </is>
      </c>
      <c r="E7361" t="n">
        <v>42</v>
      </c>
      <c r="F7361" t="inlineStr">
        <is>
          <t>FA</t>
        </is>
      </c>
      <c r="G7361" t="inlineStr">
        <is>
          <t>FA</t>
        </is>
      </c>
      <c r="H7361" s="30" t="n">
        <v>1</v>
      </c>
      <c r="I7361" s="31" t="n">
        <v>0</v>
      </c>
      <c r="J7361" s="31" t="n"/>
      <c r="K7361" s="31" t="n">
        <v>0</v>
      </c>
      <c r="L7361" s="32" t="n"/>
      <c r="M7361" s="31" t="n">
        <v>0</v>
      </c>
      <c r="N7361" s="31" t="n">
        <v>0</v>
      </c>
      <c r="O7361" s="31" t="n"/>
      <c r="P7361" s="31" t="n"/>
      <c r="Q7361" s="31" t="n">
        <v>0</v>
      </c>
      <c r="R7361" s="31" t="n"/>
      <c r="S7361" s="32" t="n"/>
      <c r="T7361" s="32" t="n"/>
      <c r="V7361" t="inlineStr">
        <is>
          <t>01dor</t>
        </is>
      </c>
      <c r="W7361" t="n">
        <v>3246</v>
      </c>
      <c r="X7361" t="n">
        <v>4673</v>
      </c>
      <c r="Z7361" t="inlineStr">
        <is>
          <t>Ryan Keller ((N/A) RW)</t>
        </is>
      </c>
    </row>
    <row r="7362">
      <c r="A7362" t="inlineStr">
        <is>
          <t>Ryan Kirwan</t>
        </is>
      </c>
      <c r="B7362" t="inlineStr">
        <is>
          <t>TOR</t>
        </is>
      </c>
      <c r="C7362" t="inlineStr">
        <is>
          <t>LW</t>
        </is>
      </c>
      <c r="D7362" t="inlineStr">
        <is>
          <t>F</t>
        </is>
      </c>
      <c r="E7362" t="n">
        <v>24</v>
      </c>
      <c r="F7362" t="inlineStr">
        <is>
          <t>FA</t>
        </is>
      </c>
      <c r="G7362" t="inlineStr">
        <is>
          <t>FA</t>
        </is>
      </c>
      <c r="H7362" s="30" t="n">
        <v>1</v>
      </c>
      <c r="I7362" s="31" t="n">
        <v>0</v>
      </c>
      <c r="J7362" s="31" t="n"/>
      <c r="K7362" s="31" t="n">
        <v>0</v>
      </c>
      <c r="L7362" s="32" t="n"/>
      <c r="M7362" s="31" t="n">
        <v>0</v>
      </c>
      <c r="N7362" s="31" t="n">
        <v>0</v>
      </c>
      <c r="O7362" s="31" t="n"/>
      <c r="P7362" s="31" t="n"/>
      <c r="Q7362" s="31" t="n">
        <v>0</v>
      </c>
      <c r="R7362" s="31" t="n"/>
      <c r="S7362" s="32" t="n"/>
      <c r="T7362" s="32" t="n"/>
      <c r="V7362" t="inlineStr">
        <is>
          <t>0667d</t>
        </is>
      </c>
      <c r="Y7362" t="inlineStr">
        <is>
          <t>e74accf5-f3f8-4307-81f3-fac8e078eb9a</t>
        </is>
      </c>
      <c r="Z7362" t="inlineStr">
        <is>
          <t>Ryan Kirwan (TOR LW)</t>
        </is>
      </c>
    </row>
    <row r="7363">
      <c r="A7363" t="inlineStr">
        <is>
          <t>Ryan Kuffner</t>
        </is>
      </c>
      <c r="B7363" t="inlineStr">
        <is>
          <t>(N/A)</t>
        </is>
      </c>
      <c r="C7363" t="inlineStr">
        <is>
          <t>LW</t>
        </is>
      </c>
      <c r="D7363" t="inlineStr">
        <is>
          <t>F</t>
        </is>
      </c>
      <c r="E7363" t="n">
        <v>30</v>
      </c>
      <c r="F7363" t="inlineStr">
        <is>
          <t>FA</t>
        </is>
      </c>
      <c r="G7363" t="inlineStr">
        <is>
          <t>FA</t>
        </is>
      </c>
      <c r="H7363" s="30" t="n">
        <v>1</v>
      </c>
      <c r="I7363" s="31" t="n">
        <v>0</v>
      </c>
      <c r="J7363" s="31" t="n"/>
      <c r="K7363" s="31" t="n">
        <v>0</v>
      </c>
      <c r="L7363" s="32" t="n"/>
      <c r="M7363" s="31" t="n">
        <v>0</v>
      </c>
      <c r="N7363" s="31" t="n">
        <v>0</v>
      </c>
      <c r="O7363" s="31" t="n"/>
      <c r="P7363" s="31" t="n"/>
      <c r="Q7363" s="31" t="n">
        <v>0</v>
      </c>
      <c r="R7363" s="31" t="n"/>
      <c r="S7363" s="32" t="n"/>
      <c r="T7363" s="32" t="n"/>
      <c r="V7363" t="inlineStr">
        <is>
          <t>04n1k</t>
        </is>
      </c>
      <c r="W7363" t="n">
        <v>5928</v>
      </c>
      <c r="X7363" t="n">
        <v>8232</v>
      </c>
      <c r="Z7363" t="inlineStr">
        <is>
          <t>Ryan Kuffner ((N/A) LW)</t>
        </is>
      </c>
    </row>
    <row r="7364">
      <c r="A7364" t="inlineStr">
        <is>
          <t>Ryan Kujawinski</t>
        </is>
      </c>
      <c r="B7364" t="inlineStr">
        <is>
          <t>(N/A)</t>
        </is>
      </c>
      <c r="C7364" t="inlineStr">
        <is>
          <t>C</t>
        </is>
      </c>
      <c r="D7364" t="inlineStr">
        <is>
          <t>F</t>
        </is>
      </c>
      <c r="E7364" t="n">
        <v>31</v>
      </c>
      <c r="F7364" t="inlineStr">
        <is>
          <t>FA</t>
        </is>
      </c>
      <c r="G7364" t="inlineStr">
        <is>
          <t>FA</t>
        </is>
      </c>
      <c r="H7364" s="30" t="n">
        <v>1</v>
      </c>
      <c r="I7364" s="31" t="n">
        <v>0</v>
      </c>
      <c r="J7364" s="31" t="n"/>
      <c r="K7364" s="31" t="n">
        <v>0</v>
      </c>
      <c r="L7364" s="32" t="n"/>
      <c r="M7364" s="31" t="n">
        <v>0</v>
      </c>
      <c r="N7364" s="31" t="n">
        <v>0</v>
      </c>
      <c r="O7364" s="31" t="n"/>
      <c r="P7364" s="31" t="n"/>
      <c r="Q7364" s="31" t="n">
        <v>0</v>
      </c>
      <c r="R7364" s="31" t="n"/>
      <c r="S7364" s="32" t="n"/>
      <c r="T7364" s="32" t="n"/>
      <c r="V7364" t="inlineStr">
        <is>
          <t>031ox</t>
        </is>
      </c>
      <c r="W7364" t="n">
        <v>4221</v>
      </c>
      <c r="X7364" t="n">
        <v>6053</v>
      </c>
      <c r="Z7364" t="inlineStr">
        <is>
          <t>Ryan Kujawinski ((N/A) C)</t>
        </is>
      </c>
    </row>
    <row r="7365">
      <c r="A7365" t="inlineStr">
        <is>
          <t>Ryan Larkin</t>
        </is>
      </c>
      <c r="B7365" t="inlineStr">
        <is>
          <t>(N/A)</t>
        </is>
      </c>
      <c r="C7365" t="inlineStr">
        <is>
          <t>G</t>
        </is>
      </c>
      <c r="D7365" t="inlineStr">
        <is>
          <t>G</t>
        </is>
      </c>
      <c r="E7365" t="n">
        <v>29</v>
      </c>
      <c r="F7365" t="inlineStr">
        <is>
          <t>FA</t>
        </is>
      </c>
      <c r="G7365" t="inlineStr">
        <is>
          <t>FA</t>
        </is>
      </c>
      <c r="H7365" s="30" t="n">
        <v>1</v>
      </c>
      <c r="I7365" s="31" t="n">
        <v>0</v>
      </c>
      <c r="J7365" s="31" t="n"/>
      <c r="K7365" s="31" t="n">
        <v>0</v>
      </c>
      <c r="L7365" s="32" t="n"/>
      <c r="M7365" s="31" t="n">
        <v>0</v>
      </c>
      <c r="N7365" s="31" t="n">
        <v>0</v>
      </c>
      <c r="O7365" s="31" t="n"/>
      <c r="P7365" s="31" t="n"/>
      <c r="Q7365" s="31" t="n">
        <v>0</v>
      </c>
      <c r="R7365" s="31" t="n"/>
      <c r="S7365" s="32" t="n"/>
      <c r="T7365" s="32" t="n"/>
      <c r="V7365" t="inlineStr">
        <is>
          <t>03roc</t>
        </is>
      </c>
      <c r="Z7365" t="inlineStr">
        <is>
          <t>Ryan Larkin ((N/A) G)</t>
        </is>
      </c>
    </row>
    <row r="7366">
      <c r="A7366" t="inlineStr">
        <is>
          <t>Ryan Lasch</t>
        </is>
      </c>
      <c r="B7366" t="inlineStr">
        <is>
          <t>(N/A)</t>
        </is>
      </c>
      <c r="C7366" t="inlineStr">
        <is>
          <t>RW</t>
        </is>
      </c>
      <c r="D7366" t="inlineStr">
        <is>
          <t>F</t>
        </is>
      </c>
      <c r="E7366" t="n">
        <v>39</v>
      </c>
      <c r="F7366" t="inlineStr">
        <is>
          <t>FA</t>
        </is>
      </c>
      <c r="G7366" t="inlineStr">
        <is>
          <t>FA</t>
        </is>
      </c>
      <c r="H7366" s="30" t="n">
        <v>1</v>
      </c>
      <c r="I7366" s="31" t="n">
        <v>0</v>
      </c>
      <c r="J7366" s="31" t="n"/>
      <c r="K7366" s="31" t="n">
        <v>0</v>
      </c>
      <c r="L7366" s="32" t="n"/>
      <c r="M7366" s="31" t="n">
        <v>0</v>
      </c>
      <c r="N7366" s="31" t="n">
        <v>0</v>
      </c>
      <c r="O7366" s="31" t="n"/>
      <c r="P7366" s="31" t="n"/>
      <c r="Q7366" s="31" t="n">
        <v>0</v>
      </c>
      <c r="R7366" s="31" t="n"/>
      <c r="S7366" s="32" t="n"/>
      <c r="T7366" s="32" t="n"/>
      <c r="V7366" t="inlineStr">
        <is>
          <t>02jpc</t>
        </is>
      </c>
      <c r="W7366" t="n">
        <v>4098</v>
      </c>
      <c r="X7366" t="n">
        <v>5675</v>
      </c>
      <c r="Z7366" t="inlineStr">
        <is>
          <t>Ryan Lasch ((N/A) RW)</t>
        </is>
      </c>
    </row>
    <row r="7367">
      <c r="A7367" t="inlineStr">
        <is>
          <t>Ryan Lin</t>
        </is>
      </c>
      <c r="B7367" t="inlineStr">
        <is>
          <t>SJS</t>
        </is>
      </c>
      <c r="C7367" t="inlineStr">
        <is>
          <t>D</t>
        </is>
      </c>
      <c r="D7367" t="inlineStr">
        <is>
          <t>D</t>
        </is>
      </c>
      <c r="E7367" t="n">
        <v>18</v>
      </c>
      <c r="F7367" t="inlineStr">
        <is>
          <t>FA</t>
        </is>
      </c>
      <c r="G7367" t="inlineStr">
        <is>
          <t>FA</t>
        </is>
      </c>
      <c r="H7367" s="30" t="n">
        <v>1</v>
      </c>
      <c r="I7367" s="31" t="n">
        <v>0</v>
      </c>
      <c r="J7367" s="31" t="n"/>
      <c r="K7367" s="31" t="n">
        <v>0</v>
      </c>
      <c r="L7367" s="32" t="n"/>
      <c r="M7367" s="31" t="n">
        <v>0</v>
      </c>
      <c r="N7367" s="31" t="n">
        <v>0</v>
      </c>
      <c r="O7367" s="31" t="n"/>
      <c r="P7367" s="31" t="n"/>
      <c r="Q7367" s="31" t="n">
        <v>0</v>
      </c>
      <c r="R7367" s="31" t="n"/>
      <c r="S7367" s="32" t="n"/>
      <c r="T7367" s="32" t="n"/>
      <c r="V7367" t="inlineStr">
        <is>
          <t>070fm</t>
        </is>
      </c>
      <c r="W7367" t="n">
        <v>7672</v>
      </c>
      <c r="Y7367" t="inlineStr">
        <is>
          <t>715fcc30-5f46-4f66-9691-cd0bc57b6b4c</t>
        </is>
      </c>
      <c r="Z7367" t="inlineStr">
        <is>
          <t>Ryan Lin (SJS D)</t>
        </is>
      </c>
    </row>
    <row r="7368">
      <c r="A7368" t="inlineStr">
        <is>
          <t>Ryan Lohin</t>
        </is>
      </c>
      <c r="B7368" t="inlineStr">
        <is>
          <t>NYR</t>
        </is>
      </c>
      <c r="C7368" t="inlineStr">
        <is>
          <t>C</t>
        </is>
      </c>
      <c r="D7368" t="inlineStr">
        <is>
          <t>F</t>
        </is>
      </c>
      <c r="E7368" t="n">
        <v>30</v>
      </c>
      <c r="F7368" t="inlineStr">
        <is>
          <t>FA</t>
        </is>
      </c>
      <c r="G7368" t="inlineStr">
        <is>
          <t>FA</t>
        </is>
      </c>
      <c r="H7368" s="30" t="n">
        <v>1</v>
      </c>
      <c r="I7368" s="31" t="n">
        <v>0</v>
      </c>
      <c r="J7368" s="31" t="n"/>
      <c r="K7368" s="31" t="n">
        <v>0</v>
      </c>
      <c r="L7368" s="32" t="n"/>
      <c r="M7368" s="31" t="n">
        <v>0</v>
      </c>
      <c r="N7368" s="31" t="n">
        <v>0</v>
      </c>
      <c r="O7368" s="31" t="n"/>
      <c r="P7368" s="31" t="n"/>
      <c r="Q7368" s="31" t="n">
        <v>0</v>
      </c>
      <c r="R7368" s="31" t="n"/>
      <c r="S7368" s="32" t="n"/>
      <c r="T7368" s="32" t="n"/>
      <c r="V7368" t="inlineStr">
        <is>
          <t>0430t</t>
        </is>
      </c>
      <c r="W7368" t="n">
        <v>5946</v>
      </c>
      <c r="X7368" t="n">
        <v>7311</v>
      </c>
      <c r="Y7368" t="inlineStr">
        <is>
          <t>01d750cf-9e99-4666-ac30-3cc03cfdf2fb</t>
        </is>
      </c>
      <c r="Z7368" t="inlineStr">
        <is>
          <t>Ryan Lohin (NYR C)</t>
        </is>
      </c>
    </row>
    <row r="7369">
      <c r="A7369" t="inlineStr">
        <is>
          <t>Ryan Lowe</t>
        </is>
      </c>
      <c r="B7369" t="inlineStr">
        <is>
          <t>(N/A)</t>
        </is>
      </c>
      <c r="C7369" t="inlineStr">
        <is>
          <t>G</t>
        </is>
      </c>
      <c r="D7369" t="inlineStr">
        <is>
          <t>G</t>
        </is>
      </c>
      <c r="E7369" t="n">
        <v>42</v>
      </c>
      <c r="F7369" t="inlineStr">
        <is>
          <t>FA</t>
        </is>
      </c>
      <c r="G7369" t="inlineStr">
        <is>
          <t>FA</t>
        </is>
      </c>
      <c r="H7369" s="30" t="n">
        <v>1</v>
      </c>
      <c r="I7369" s="31" t="n">
        <v>0</v>
      </c>
      <c r="J7369" s="31" t="n"/>
      <c r="K7369" s="31" t="n">
        <v>0</v>
      </c>
      <c r="L7369" s="32" t="n"/>
      <c r="M7369" s="31" t="n">
        <v>0</v>
      </c>
      <c r="N7369" s="31" t="n">
        <v>0</v>
      </c>
      <c r="O7369" s="31" t="n"/>
      <c r="P7369" s="31" t="n"/>
      <c r="Q7369" s="31" t="n">
        <v>0</v>
      </c>
      <c r="R7369" s="31" t="n"/>
      <c r="S7369" s="32" t="n"/>
      <c r="T7369" s="32" t="n"/>
      <c r="V7369" t="inlineStr">
        <is>
          <t>03m0o</t>
        </is>
      </c>
      <c r="W7369" t="n">
        <v>4714</v>
      </c>
      <c r="X7369" t="n">
        <v>6705</v>
      </c>
      <c r="Z7369" t="inlineStr">
        <is>
          <t>Ryan Lowe ((N/A) G)</t>
        </is>
      </c>
    </row>
    <row r="7370">
      <c r="A7370" t="inlineStr">
        <is>
          <t>Ryan MacInnis</t>
        </is>
      </c>
      <c r="B7370" t="inlineStr">
        <is>
          <t>(N/A)</t>
        </is>
      </c>
      <c r="C7370" t="inlineStr">
        <is>
          <t>C</t>
        </is>
      </c>
      <c r="D7370" t="inlineStr">
        <is>
          <t>F</t>
        </is>
      </c>
      <c r="E7370" t="n">
        <v>30</v>
      </c>
      <c r="F7370" t="inlineStr">
        <is>
          <t>FA</t>
        </is>
      </c>
      <c r="G7370" t="inlineStr">
        <is>
          <t>FA</t>
        </is>
      </c>
      <c r="H7370" s="30" t="n">
        <v>1</v>
      </c>
      <c r="I7370" s="31" t="n">
        <v>0</v>
      </c>
      <c r="J7370" s="31" t="n"/>
      <c r="K7370" s="31" t="n">
        <v>0</v>
      </c>
      <c r="L7370" s="32" t="n"/>
      <c r="M7370" s="31" t="n">
        <v>0</v>
      </c>
      <c r="N7370" s="31" t="n">
        <v>0</v>
      </c>
      <c r="O7370" s="31" t="n"/>
      <c r="P7370" s="31" t="n"/>
      <c r="Q7370" s="31" t="n">
        <v>0</v>
      </c>
      <c r="R7370" s="31" t="n"/>
      <c r="S7370" s="32" t="n"/>
      <c r="T7370" s="32" t="n"/>
      <c r="V7370" t="inlineStr">
        <is>
          <t>03db0</t>
        </is>
      </c>
      <c r="W7370" t="n">
        <v>4426</v>
      </c>
      <c r="X7370" t="n">
        <v>6412</v>
      </c>
      <c r="Y7370" t="inlineStr">
        <is>
          <t>c9b56240-c522-42c5-9c17-954c88180ec7</t>
        </is>
      </c>
      <c r="Z7370" t="inlineStr">
        <is>
          <t>Ryan MacInnis ((N/A) C)</t>
        </is>
      </c>
    </row>
    <row r="7371">
      <c r="A7371" t="inlineStr">
        <is>
          <t>Ryan MacKinnon</t>
        </is>
      </c>
      <c r="B7371" t="inlineStr">
        <is>
          <t>OTT</t>
        </is>
      </c>
      <c r="C7371" t="inlineStr">
        <is>
          <t>D</t>
        </is>
      </c>
      <c r="D7371" t="inlineStr">
        <is>
          <t>D</t>
        </is>
      </c>
      <c r="E7371" t="n">
        <v>32</v>
      </c>
      <c r="F7371" t="inlineStr">
        <is>
          <t>FA</t>
        </is>
      </c>
      <c r="G7371" t="inlineStr">
        <is>
          <t>FA</t>
        </is>
      </c>
      <c r="H7371" s="30" t="n">
        <v>1</v>
      </c>
      <c r="I7371" s="31" t="n">
        <v>0</v>
      </c>
      <c r="J7371" s="31" t="n"/>
      <c r="K7371" s="31" t="n">
        <v>0</v>
      </c>
      <c r="L7371" s="32" t="n"/>
      <c r="M7371" s="31" t="n">
        <v>0</v>
      </c>
      <c r="N7371" s="31" t="n">
        <v>0</v>
      </c>
      <c r="O7371" s="31" t="n"/>
      <c r="P7371" s="31" t="n"/>
      <c r="Q7371" s="31" t="n">
        <v>0</v>
      </c>
      <c r="R7371" s="31" t="n"/>
      <c r="S7371" s="32" t="n"/>
      <c r="T7371" s="32" t="n"/>
      <c r="V7371" t="inlineStr">
        <is>
          <t>03k84</t>
        </is>
      </c>
      <c r="X7371" t="n">
        <v>6581</v>
      </c>
      <c r="Y7371" t="inlineStr">
        <is>
          <t>36e42432-eb0b-4775-a3e5-02b09904a74a</t>
        </is>
      </c>
      <c r="Z7371" t="inlineStr">
        <is>
          <t>Ryan MacKinnon (OTT D)</t>
        </is>
      </c>
    </row>
    <row r="7372">
      <c r="A7372" t="inlineStr">
        <is>
          <t>Ryan MacPherson</t>
        </is>
      </c>
      <c r="B7372" t="inlineStr">
        <is>
          <t>PHI</t>
        </is>
      </c>
      <c r="C7372" t="inlineStr">
        <is>
          <t>C</t>
        </is>
      </c>
      <c r="D7372" t="inlineStr">
        <is>
          <t>F</t>
        </is>
      </c>
      <c r="E7372" t="n">
        <v>21</v>
      </c>
      <c r="F7372" t="inlineStr">
        <is>
          <t>FA</t>
        </is>
      </c>
      <c r="G7372" t="inlineStr">
        <is>
          <t>FA</t>
        </is>
      </c>
      <c r="H7372" s="30" t="n">
        <v>1</v>
      </c>
      <c r="I7372" s="31" t="n">
        <v>0</v>
      </c>
      <c r="J7372" s="31" t="n"/>
      <c r="K7372" s="31" t="n">
        <v>0</v>
      </c>
      <c r="L7372" s="32" t="n"/>
      <c r="M7372" s="31" t="n">
        <v>0</v>
      </c>
      <c r="N7372" s="31" t="n">
        <v>0</v>
      </c>
      <c r="O7372" s="31" t="n"/>
      <c r="P7372" s="31" t="n"/>
      <c r="Q7372" s="31" t="n">
        <v>0</v>
      </c>
      <c r="R7372" s="31" t="n"/>
      <c r="S7372" s="32" t="n"/>
      <c r="T7372" s="32" t="n"/>
      <c r="V7372" t="inlineStr">
        <is>
          <t>06cmr</t>
        </is>
      </c>
      <c r="Z7372" t="inlineStr">
        <is>
          <t>Ryan MacPherson (PHI C)</t>
        </is>
      </c>
    </row>
    <row r="7373">
      <c r="A7373" t="inlineStr">
        <is>
          <t>Ryan Maki</t>
        </is>
      </c>
      <c r="B7373" t="inlineStr">
        <is>
          <t>(N/A)</t>
        </is>
      </c>
      <c r="C7373" t="inlineStr">
        <is>
          <t>RW</t>
        </is>
      </c>
      <c r="D7373" t="inlineStr">
        <is>
          <t>F</t>
        </is>
      </c>
      <c r="E7373" t="n">
        <v>41</v>
      </c>
      <c r="F7373" t="inlineStr">
        <is>
          <t>FA</t>
        </is>
      </c>
      <c r="G7373" t="inlineStr">
        <is>
          <t>FA</t>
        </is>
      </c>
      <c r="H7373" s="30" t="n">
        <v>1</v>
      </c>
      <c r="I7373" s="31" t="n">
        <v>0</v>
      </c>
      <c r="J7373" s="31" t="n"/>
      <c r="K7373" s="31" t="n">
        <v>0</v>
      </c>
      <c r="L7373" s="32" t="n"/>
      <c r="M7373" s="31" t="n">
        <v>0</v>
      </c>
      <c r="N7373" s="31" t="n">
        <v>0</v>
      </c>
      <c r="O7373" s="31" t="n"/>
      <c r="P7373" s="31" t="n"/>
      <c r="Q7373" s="31" t="n">
        <v>0</v>
      </c>
      <c r="R7373" s="31" t="n"/>
      <c r="S7373" s="32" t="n"/>
      <c r="T7373" s="32" t="n"/>
      <c r="V7373" t="inlineStr">
        <is>
          <t>003wo</t>
        </is>
      </c>
      <c r="W7373" t="n">
        <v>2849</v>
      </c>
      <c r="X7373" t="n">
        <v>4277</v>
      </c>
      <c r="Z7373" t="inlineStr">
        <is>
          <t>Ryan Maki ((N/A) RW)</t>
        </is>
      </c>
    </row>
    <row r="7374">
      <c r="A7374" t="inlineStr">
        <is>
          <t>Ryan Mantha</t>
        </is>
      </c>
      <c r="B7374" t="inlineStr">
        <is>
          <t>(N/A)</t>
        </is>
      </c>
      <c r="C7374" t="inlineStr">
        <is>
          <t>D</t>
        </is>
      </c>
      <c r="D7374" t="inlineStr">
        <is>
          <t>D</t>
        </is>
      </c>
      <c r="E7374" t="n">
        <v>30</v>
      </c>
      <c r="F7374" t="inlineStr">
        <is>
          <t>FA</t>
        </is>
      </c>
      <c r="G7374" t="inlineStr">
        <is>
          <t>FA</t>
        </is>
      </c>
      <c r="H7374" s="30" t="n">
        <v>1</v>
      </c>
      <c r="I7374" s="31" t="n">
        <v>0</v>
      </c>
      <c r="J7374" s="31" t="n"/>
      <c r="K7374" s="31" t="n">
        <v>0</v>
      </c>
      <c r="L7374" s="32" t="n"/>
      <c r="M7374" s="31" t="n">
        <v>0</v>
      </c>
      <c r="N7374" s="31" t="n">
        <v>0</v>
      </c>
      <c r="O7374" s="31" t="n"/>
      <c r="P7374" s="31" t="n"/>
      <c r="Q7374" s="31" t="n">
        <v>0</v>
      </c>
      <c r="R7374" s="31" t="n"/>
      <c r="S7374" s="32" t="n"/>
      <c r="T7374" s="32" t="n"/>
      <c r="V7374" t="inlineStr">
        <is>
          <t>03ec2</t>
        </is>
      </c>
      <c r="W7374" t="n">
        <v>4662</v>
      </c>
      <c r="X7374" t="n">
        <v>6472</v>
      </c>
      <c r="Z7374" t="inlineStr">
        <is>
          <t>Ryan Mantha ((N/A) D)</t>
        </is>
      </c>
    </row>
    <row r="7375">
      <c r="A7375" t="inlineStr">
        <is>
          <t>Ryan Martindale</t>
        </is>
      </c>
      <c r="B7375" t="inlineStr">
        <is>
          <t>TBL</t>
        </is>
      </c>
      <c r="C7375" t="inlineStr">
        <is>
          <t>C</t>
        </is>
      </c>
      <c r="D7375" t="inlineStr">
        <is>
          <t>F</t>
        </is>
      </c>
      <c r="E7375" t="n">
        <v>34</v>
      </c>
      <c r="F7375" t="inlineStr">
        <is>
          <t>FA</t>
        </is>
      </c>
      <c r="G7375" t="inlineStr">
        <is>
          <t>FA</t>
        </is>
      </c>
      <c r="H7375" s="30" t="n">
        <v>1</v>
      </c>
      <c r="I7375" s="31" t="n">
        <v>0</v>
      </c>
      <c r="J7375" s="31" t="n"/>
      <c r="K7375" s="31" t="n">
        <v>0</v>
      </c>
      <c r="L7375" s="32" t="n"/>
      <c r="M7375" s="31" t="n">
        <v>0</v>
      </c>
      <c r="N7375" s="31" t="n">
        <v>0</v>
      </c>
      <c r="O7375" s="31" t="n"/>
      <c r="P7375" s="31" t="n"/>
      <c r="Q7375" s="31" t="n">
        <v>0</v>
      </c>
      <c r="R7375" s="31" t="n"/>
      <c r="S7375" s="32" t="n"/>
      <c r="T7375" s="32" t="n"/>
      <c r="V7375" t="inlineStr">
        <is>
          <t>01zqj</t>
        </is>
      </c>
      <c r="W7375" t="n">
        <v>3548</v>
      </c>
      <c r="X7375" t="n">
        <v>5034</v>
      </c>
      <c r="Z7375" t="inlineStr">
        <is>
          <t>Ryan Martindale (TBL C)</t>
        </is>
      </c>
    </row>
    <row r="7376">
      <c r="A7376" t="inlineStr">
        <is>
          <t>Ryan Massa</t>
        </is>
      </c>
      <c r="B7376" t="inlineStr">
        <is>
          <t>TOR</t>
        </is>
      </c>
      <c r="C7376" t="inlineStr">
        <is>
          <t>G</t>
        </is>
      </c>
      <c r="D7376" t="inlineStr">
        <is>
          <t>G</t>
        </is>
      </c>
      <c r="E7376" t="n">
        <v>36</v>
      </c>
      <c r="F7376" t="inlineStr">
        <is>
          <t>FA</t>
        </is>
      </c>
      <c r="G7376" t="inlineStr">
        <is>
          <t>FA</t>
        </is>
      </c>
      <c r="H7376" s="30" t="n">
        <v>1</v>
      </c>
      <c r="I7376" s="31" t="n">
        <v>0</v>
      </c>
      <c r="J7376" s="31" t="n"/>
      <c r="K7376" s="31" t="n">
        <v>0</v>
      </c>
      <c r="L7376" s="32" t="n"/>
      <c r="M7376" s="31" t="n">
        <v>0</v>
      </c>
      <c r="N7376" s="31" t="n">
        <v>0</v>
      </c>
      <c r="O7376" s="31" t="n"/>
      <c r="P7376" s="31" t="n"/>
      <c r="Q7376" s="31" t="n">
        <v>0</v>
      </c>
      <c r="R7376" s="31" t="n"/>
      <c r="S7376" s="32" t="n"/>
      <c r="T7376" s="32" t="n"/>
      <c r="V7376" t="inlineStr">
        <is>
          <t>048zl</t>
        </is>
      </c>
      <c r="X7376" t="n">
        <v>7448</v>
      </c>
      <c r="Z7376" t="inlineStr">
        <is>
          <t>Ryan Massa (TOR G)</t>
        </is>
      </c>
    </row>
    <row r="7377">
      <c r="A7377" t="inlineStr">
        <is>
          <t>Ryan Mast</t>
        </is>
      </c>
      <c r="B7377" t="inlineStr">
        <is>
          <t>(N/A)</t>
        </is>
      </c>
      <c r="C7377" t="inlineStr">
        <is>
          <t>D</t>
        </is>
      </c>
      <c r="D7377" t="inlineStr">
        <is>
          <t>D</t>
        </is>
      </c>
      <c r="E7377" t="n">
        <v>23</v>
      </c>
      <c r="F7377" t="inlineStr">
        <is>
          <t>FA</t>
        </is>
      </c>
      <c r="G7377" t="inlineStr">
        <is>
          <t>FA</t>
        </is>
      </c>
      <c r="H7377" s="30" t="n">
        <v>1</v>
      </c>
      <c r="I7377" s="31" t="n">
        <v>0</v>
      </c>
      <c r="J7377" s="31" t="n"/>
      <c r="K7377" s="31" t="n">
        <v>0</v>
      </c>
      <c r="L7377" s="32" t="n"/>
      <c r="M7377" s="31" t="n">
        <v>0</v>
      </c>
      <c r="N7377" s="31" t="n">
        <v>0</v>
      </c>
      <c r="O7377" s="31" t="n"/>
      <c r="P7377" s="31" t="n"/>
      <c r="Q7377" s="31" t="n">
        <v>0</v>
      </c>
      <c r="R7377" s="31" t="n"/>
      <c r="S7377" s="32" t="n"/>
      <c r="T7377" s="32" t="n"/>
      <c r="V7377" t="inlineStr">
        <is>
          <t>05ug2</t>
        </is>
      </c>
      <c r="W7377" t="n">
        <v>6822</v>
      </c>
      <c r="Y7377" t="inlineStr">
        <is>
          <t>77d554ac-0411-4058-8631-72eff8b52b58</t>
        </is>
      </c>
      <c r="Z7377" t="inlineStr">
        <is>
          <t>Ryan Mast ((N/A) D)</t>
        </is>
      </c>
    </row>
    <row r="7378">
      <c r="A7378" t="inlineStr">
        <is>
          <t>Ryan McAllister</t>
        </is>
      </c>
      <c r="B7378" t="inlineStr">
        <is>
          <t>(N/A)</t>
        </is>
      </c>
      <c r="C7378" t="inlineStr">
        <is>
          <t>C</t>
        </is>
      </c>
      <c r="D7378" t="inlineStr">
        <is>
          <t>F</t>
        </is>
      </c>
      <c r="E7378" t="n">
        <v>24</v>
      </c>
      <c r="F7378" t="inlineStr">
        <is>
          <t>FA</t>
        </is>
      </c>
      <c r="G7378" t="inlineStr">
        <is>
          <t>FA</t>
        </is>
      </c>
      <c r="H7378" s="30" t="n">
        <v>1</v>
      </c>
      <c r="I7378" s="31" t="n">
        <v>0</v>
      </c>
      <c r="J7378" s="31" t="n"/>
      <c r="K7378" s="31" t="n">
        <v>0</v>
      </c>
      <c r="L7378" s="32" t="n"/>
      <c r="M7378" s="31" t="n">
        <v>0</v>
      </c>
      <c r="N7378" s="31" t="n">
        <v>0</v>
      </c>
      <c r="O7378" s="31" t="n"/>
      <c r="P7378" s="31" t="n"/>
      <c r="Q7378" s="31" t="n">
        <v>0</v>
      </c>
      <c r="R7378" s="31" t="n"/>
      <c r="S7378" s="32" t="n"/>
      <c r="T7378" s="32" t="n"/>
      <c r="V7378" t="inlineStr">
        <is>
          <t>063vn</t>
        </is>
      </c>
      <c r="W7378" t="n">
        <v>6891</v>
      </c>
      <c r="Y7378" t="inlineStr">
        <is>
          <t>d1bae9ea-817e-42d6-b1bd-a67107698eea</t>
        </is>
      </c>
      <c r="Z7378" t="inlineStr">
        <is>
          <t>Ryan McAllister ((N/A) C)</t>
        </is>
      </c>
    </row>
    <row r="7379">
      <c r="A7379" t="inlineStr">
        <is>
          <t>Ryan McCleary</t>
        </is>
      </c>
      <c r="B7379" t="inlineStr">
        <is>
          <t>TOR</t>
        </is>
      </c>
      <c r="C7379" t="inlineStr">
        <is>
          <t>D</t>
        </is>
      </c>
      <c r="D7379" t="inlineStr">
        <is>
          <t>D</t>
        </is>
      </c>
      <c r="E7379" t="n">
        <v>23</v>
      </c>
      <c r="F7379" t="inlineStr">
        <is>
          <t>FA</t>
        </is>
      </c>
      <c r="G7379" t="inlineStr">
        <is>
          <t>FA</t>
        </is>
      </c>
      <c r="H7379" s="30" t="n">
        <v>1</v>
      </c>
      <c r="I7379" s="31" t="n">
        <v>0</v>
      </c>
      <c r="J7379" s="31" t="n"/>
      <c r="K7379" s="31" t="n">
        <v>0</v>
      </c>
      <c r="L7379" s="32" t="n"/>
      <c r="M7379" s="31" t="n">
        <v>0</v>
      </c>
      <c r="N7379" s="31" t="n">
        <v>0</v>
      </c>
      <c r="O7379" s="31" t="n"/>
      <c r="P7379" s="31" t="n"/>
      <c r="Q7379" s="31" t="n">
        <v>0</v>
      </c>
      <c r="R7379" s="31" t="n"/>
      <c r="S7379" s="32" t="n"/>
      <c r="T7379" s="32" t="n"/>
      <c r="V7379" t="inlineStr">
        <is>
          <t>05uhh</t>
        </is>
      </c>
      <c r="W7379" t="n">
        <v>7266</v>
      </c>
      <c r="Y7379" t="inlineStr">
        <is>
          <t>8587edda-4754-43d5-b15f-9a8b21035331</t>
        </is>
      </c>
      <c r="Z7379" t="inlineStr">
        <is>
          <t>Ryan McCleary (TOR D)</t>
        </is>
      </c>
    </row>
    <row r="7380">
      <c r="A7380" t="inlineStr">
        <is>
          <t>Ryan McGregor</t>
        </is>
      </c>
      <c r="B7380" t="inlineStr">
        <is>
          <t>UTA</t>
        </is>
      </c>
      <c r="C7380" t="inlineStr">
        <is>
          <t>LW</t>
        </is>
      </c>
      <c r="D7380" t="inlineStr">
        <is>
          <t>F</t>
        </is>
      </c>
      <c r="E7380" t="n">
        <v>27</v>
      </c>
      <c r="F7380" t="inlineStr">
        <is>
          <t>FA</t>
        </is>
      </c>
      <c r="G7380" t="inlineStr">
        <is>
          <t>FA</t>
        </is>
      </c>
      <c r="H7380" s="30" t="n">
        <v>1</v>
      </c>
      <c r="I7380" s="31" t="n">
        <v>0</v>
      </c>
      <c r="J7380" s="31" t="n"/>
      <c r="K7380" s="31" t="n">
        <v>0</v>
      </c>
      <c r="L7380" s="32" t="n"/>
      <c r="M7380" s="31" t="n">
        <v>0</v>
      </c>
      <c r="N7380" s="31" t="n">
        <v>0</v>
      </c>
      <c r="O7380" s="31" t="n"/>
      <c r="P7380" s="31" t="n"/>
      <c r="Q7380" s="31" t="n">
        <v>0</v>
      </c>
      <c r="R7380" s="31" t="n"/>
      <c r="S7380" s="32" t="n"/>
      <c r="T7380" s="32" t="n"/>
      <c r="V7380" t="inlineStr">
        <is>
          <t>04f7y</t>
        </is>
      </c>
      <c r="W7380" t="n">
        <v>6231</v>
      </c>
      <c r="X7380" t="n">
        <v>7687</v>
      </c>
      <c r="Y7380" t="inlineStr">
        <is>
          <t>88cc78f6-e32b-4c75-a3cc-e8cb3da7ffc9</t>
        </is>
      </c>
      <c r="Z7380" t="inlineStr">
        <is>
          <t>Ryan McGregor (UTA LW)</t>
        </is>
      </c>
    </row>
    <row r="7381">
      <c r="A7381" t="inlineStr">
        <is>
          <t>Ryan McKay</t>
        </is>
      </c>
      <c r="B7381" t="inlineStr">
        <is>
          <t>(N/A)</t>
        </is>
      </c>
      <c r="C7381" t="inlineStr">
        <is>
          <t>G</t>
        </is>
      </c>
      <c r="D7381" t="inlineStr">
        <is>
          <t>G</t>
        </is>
      </c>
      <c r="E7381" t="n">
        <v>34</v>
      </c>
      <c r="F7381" t="inlineStr">
        <is>
          <t>FA</t>
        </is>
      </c>
      <c r="G7381" t="inlineStr">
        <is>
          <t>FA</t>
        </is>
      </c>
      <c r="H7381" s="30" t="n">
        <v>1</v>
      </c>
      <c r="I7381" s="31" t="n">
        <v>0</v>
      </c>
      <c r="J7381" s="31" t="n"/>
      <c r="K7381" s="31" t="n">
        <v>0</v>
      </c>
      <c r="L7381" s="32" t="n"/>
      <c r="M7381" s="31" t="n">
        <v>0</v>
      </c>
      <c r="N7381" s="31" t="n">
        <v>0</v>
      </c>
      <c r="O7381" s="31" t="n"/>
      <c r="P7381" s="31" t="n"/>
      <c r="Q7381" s="31" t="n">
        <v>0</v>
      </c>
      <c r="R7381" s="31" t="n"/>
      <c r="S7381" s="32" t="n"/>
      <c r="T7381" s="32" t="n"/>
      <c r="V7381" t="inlineStr">
        <is>
          <t>02yhh</t>
        </is>
      </c>
      <c r="Z7381" t="inlineStr">
        <is>
          <t>Ryan McKay ((N/A) G)</t>
        </is>
      </c>
    </row>
    <row r="7382">
      <c r="A7382" t="inlineStr">
        <is>
          <t>Ryan Merkley</t>
        </is>
      </c>
      <c r="B7382" t="inlineStr">
        <is>
          <t>(N/A)</t>
        </is>
      </c>
      <c r="C7382" t="inlineStr">
        <is>
          <t>D</t>
        </is>
      </c>
      <c r="D7382" t="inlineStr">
        <is>
          <t>D</t>
        </is>
      </c>
      <c r="E7382" t="n">
        <v>26</v>
      </c>
      <c r="F7382" t="inlineStr">
        <is>
          <t>FA</t>
        </is>
      </c>
      <c r="G7382" t="inlineStr">
        <is>
          <t>FA</t>
        </is>
      </c>
      <c r="H7382" s="30" t="n">
        <v>1</v>
      </c>
      <c r="I7382" s="31" t="n">
        <v>0</v>
      </c>
      <c r="J7382" s="31" t="n"/>
      <c r="K7382" s="31" t="n">
        <v>0</v>
      </c>
      <c r="L7382" s="32" t="n"/>
      <c r="M7382" s="31" t="n">
        <v>0</v>
      </c>
      <c r="N7382" s="31" t="n">
        <v>0</v>
      </c>
      <c r="O7382" s="31" t="n"/>
      <c r="P7382" s="31" t="n"/>
      <c r="Q7382" s="31" t="n">
        <v>0</v>
      </c>
      <c r="R7382" s="31" t="n"/>
      <c r="S7382" s="32" t="n"/>
      <c r="T7382" s="32" t="n"/>
      <c r="V7382" t="inlineStr">
        <is>
          <t>04ajk</t>
        </is>
      </c>
      <c r="W7382" t="n">
        <v>5699</v>
      </c>
      <c r="X7382" t="n">
        <v>7919</v>
      </c>
      <c r="Y7382" t="inlineStr">
        <is>
          <t>06e040cd-76fe-466c-ac37-19d6dba03cb1</t>
        </is>
      </c>
      <c r="Z7382" t="inlineStr">
        <is>
          <t>Ryan Merkley ((N/A) D)</t>
        </is>
      </c>
    </row>
    <row r="7383">
      <c r="A7383" t="inlineStr">
        <is>
          <t>Ryan Miller</t>
        </is>
      </c>
      <c r="B7383" t="inlineStr">
        <is>
          <t>(N/A)</t>
        </is>
      </c>
      <c r="C7383" t="inlineStr">
        <is>
          <t>D</t>
        </is>
      </c>
      <c r="D7383" t="inlineStr">
        <is>
          <t>D</t>
        </is>
      </c>
      <c r="E7383" t="n">
        <v>18</v>
      </c>
      <c r="F7383" t="inlineStr">
        <is>
          <t>FA</t>
        </is>
      </c>
      <c r="G7383" t="inlineStr">
        <is>
          <t>FA</t>
        </is>
      </c>
      <c r="H7383" s="30" t="n">
        <v>1</v>
      </c>
      <c r="I7383" s="31" t="n">
        <v>0</v>
      </c>
      <c r="J7383" s="31" t="n"/>
      <c r="K7383" s="31" t="n">
        <v>0</v>
      </c>
      <c r="L7383" s="32" t="n"/>
      <c r="M7383" s="31" t="n">
        <v>0</v>
      </c>
      <c r="N7383" s="31" t="n">
        <v>0</v>
      </c>
      <c r="O7383" s="31" t="n"/>
      <c r="P7383" s="31" t="n"/>
      <c r="Q7383" s="31" t="n">
        <v>0</v>
      </c>
      <c r="R7383" s="31" t="n"/>
      <c r="S7383" s="32" t="n"/>
      <c r="T7383" s="32" t="n"/>
      <c r="V7383" t="inlineStr">
        <is>
          <t>06xwg</t>
        </is>
      </c>
      <c r="Z7383" t="inlineStr">
        <is>
          <t>Ryan Miller ((N/A) D)</t>
        </is>
      </c>
    </row>
    <row r="7384">
      <c r="A7384" t="inlineStr">
        <is>
          <t>Ryan Miller</t>
        </is>
      </c>
      <c r="B7384" t="inlineStr">
        <is>
          <t>PIT</t>
        </is>
      </c>
      <c r="C7384" t="inlineStr">
        <is>
          <t>LW</t>
        </is>
      </c>
      <c r="D7384" t="inlineStr">
        <is>
          <t>F</t>
        </is>
      </c>
      <c r="E7384" t="n">
        <v>19</v>
      </c>
      <c r="F7384" t="inlineStr">
        <is>
          <t>FA</t>
        </is>
      </c>
      <c r="G7384" t="inlineStr">
        <is>
          <t>FA</t>
        </is>
      </c>
      <c r="H7384" s="30" t="n">
        <v>1</v>
      </c>
      <c r="I7384" s="31" t="n">
        <v>0</v>
      </c>
      <c r="J7384" s="31" t="n"/>
      <c r="K7384" s="31" t="n">
        <v>0</v>
      </c>
      <c r="L7384" s="32" t="n"/>
      <c r="M7384" s="31" t="n">
        <v>0</v>
      </c>
      <c r="N7384" s="31" t="n">
        <v>0</v>
      </c>
      <c r="O7384" s="31" t="n"/>
      <c r="P7384" s="31" t="n"/>
      <c r="Q7384" s="31" t="n">
        <v>0</v>
      </c>
      <c r="R7384" s="31" t="n"/>
      <c r="S7384" s="32" t="n"/>
      <c r="T7384" s="32" t="n"/>
      <c r="V7384" t="inlineStr">
        <is>
          <t>06uvv</t>
        </is>
      </c>
      <c r="Y7384" t="inlineStr">
        <is>
          <t>0085963b-33f0-4e5b-9552-fd2d5b65ac9d</t>
        </is>
      </c>
      <c r="Z7384" t="inlineStr">
        <is>
          <t>Ryan Miller (PIT LW)</t>
        </is>
      </c>
    </row>
    <row r="7385">
      <c r="A7385" t="inlineStr">
        <is>
          <t>Ryan Misiak</t>
        </is>
      </c>
      <c r="B7385" t="inlineStr">
        <is>
          <t>(N/A)</t>
        </is>
      </c>
      <c r="C7385" t="inlineStr">
        <is>
          <t>F</t>
        </is>
      </c>
      <c r="D7385" t="inlineStr">
        <is>
          <t>F</t>
        </is>
      </c>
      <c r="E7385" t="n">
        <v>35</v>
      </c>
      <c r="F7385" t="inlineStr">
        <is>
          <t>FA</t>
        </is>
      </c>
      <c r="G7385" t="inlineStr">
        <is>
          <t>FA</t>
        </is>
      </c>
      <c r="H7385" s="30" t="n">
        <v>1</v>
      </c>
      <c r="I7385" s="31" t="n">
        <v>0</v>
      </c>
      <c r="J7385" s="31" t="n"/>
      <c r="K7385" s="31" t="n">
        <v>0</v>
      </c>
      <c r="L7385" s="32" t="n"/>
      <c r="M7385" s="31" t="n">
        <v>0</v>
      </c>
      <c r="N7385" s="31" t="n">
        <v>0</v>
      </c>
      <c r="O7385" s="31" t="n"/>
      <c r="P7385" s="31" t="n"/>
      <c r="Q7385" s="31" t="n">
        <v>0</v>
      </c>
      <c r="R7385" s="31" t="n"/>
      <c r="S7385" s="32" t="n"/>
      <c r="T7385" s="32" t="n"/>
      <c r="V7385" t="inlineStr">
        <is>
          <t>02ych</t>
        </is>
      </c>
      <c r="Z7385" t="inlineStr">
        <is>
          <t>Ryan Misiak ((N/A) F)</t>
        </is>
      </c>
    </row>
    <row r="7386">
      <c r="A7386" t="inlineStr">
        <is>
          <t>Ryan Moore</t>
        </is>
      </c>
      <c r="B7386" t="inlineStr">
        <is>
          <t>TOR</t>
        </is>
      </c>
      <c r="C7386" t="inlineStr">
        <is>
          <t>LW</t>
        </is>
      </c>
      <c r="D7386" t="inlineStr">
        <is>
          <t>F</t>
        </is>
      </c>
      <c r="E7386" t="n">
        <v>29</v>
      </c>
      <c r="F7386" t="inlineStr">
        <is>
          <t>FA</t>
        </is>
      </c>
      <c r="G7386" t="inlineStr">
        <is>
          <t>FA</t>
        </is>
      </c>
      <c r="H7386" s="30" t="n">
        <v>1</v>
      </c>
      <c r="I7386" s="31" t="n">
        <v>0</v>
      </c>
      <c r="J7386" s="31" t="n"/>
      <c r="K7386" s="31" t="n">
        <v>0</v>
      </c>
      <c r="L7386" s="32" t="n"/>
      <c r="M7386" s="31" t="n">
        <v>0</v>
      </c>
      <c r="N7386" s="31" t="n">
        <v>0</v>
      </c>
      <c r="O7386" s="31" t="n"/>
      <c r="P7386" s="31" t="n"/>
      <c r="Q7386" s="31" t="n">
        <v>0</v>
      </c>
      <c r="R7386" s="31" t="n"/>
      <c r="S7386" s="32" t="n"/>
      <c r="T7386" s="32" t="n"/>
      <c r="V7386" t="inlineStr">
        <is>
          <t>049k6</t>
        </is>
      </c>
      <c r="X7386" t="n">
        <v>8186</v>
      </c>
      <c r="Z7386" t="inlineStr">
        <is>
          <t>Ryan Moore (TOR LW)</t>
        </is>
      </c>
    </row>
    <row r="7387">
      <c r="A7387" t="inlineStr">
        <is>
          <t>Ryan Murphy</t>
        </is>
      </c>
      <c r="B7387" t="inlineStr">
        <is>
          <t>DET</t>
        </is>
      </c>
      <c r="C7387" t="inlineStr">
        <is>
          <t>D</t>
        </is>
      </c>
      <c r="D7387" t="inlineStr">
        <is>
          <t>D</t>
        </is>
      </c>
      <c r="E7387" t="n">
        <v>33</v>
      </c>
      <c r="F7387" t="inlineStr">
        <is>
          <t>FA</t>
        </is>
      </c>
      <c r="G7387" t="inlineStr">
        <is>
          <t>FA</t>
        </is>
      </c>
      <c r="H7387" s="30" t="n">
        <v>1</v>
      </c>
      <c r="I7387" s="31" t="n">
        <v>0</v>
      </c>
      <c r="J7387" s="31" t="n"/>
      <c r="K7387" s="31" t="n">
        <v>0</v>
      </c>
      <c r="L7387" s="32" t="n"/>
      <c r="M7387" s="31" t="n">
        <v>0</v>
      </c>
      <c r="N7387" s="31" t="n">
        <v>0</v>
      </c>
      <c r="O7387" s="31" t="n"/>
      <c r="P7387" s="31" t="n"/>
      <c r="Q7387" s="31" t="n">
        <v>0</v>
      </c>
      <c r="R7387" s="31" t="n"/>
      <c r="S7387" s="32" t="n"/>
      <c r="T7387" s="32" t="n"/>
      <c r="V7387" t="inlineStr">
        <is>
          <t>025i5</t>
        </is>
      </c>
      <c r="W7387" t="n">
        <v>3748</v>
      </c>
      <c r="X7387" t="n">
        <v>5373</v>
      </c>
      <c r="Y7387" t="inlineStr">
        <is>
          <t>4455018e-8a8e-4ddf-aa4e-68dc47b5ca5e</t>
        </is>
      </c>
      <c r="Z7387" t="inlineStr">
        <is>
          <t>Ryan Murphy (DET D)</t>
        </is>
      </c>
    </row>
    <row r="7388">
      <c r="A7388" t="inlineStr">
        <is>
          <t>Ryan Murray</t>
        </is>
      </c>
      <c r="B7388" t="inlineStr">
        <is>
          <t>EDM</t>
        </is>
      </c>
      <c r="C7388" t="inlineStr">
        <is>
          <t>D</t>
        </is>
      </c>
      <c r="D7388" t="inlineStr">
        <is>
          <t>D</t>
        </is>
      </c>
      <c r="E7388" t="n">
        <v>32</v>
      </c>
      <c r="F7388" t="inlineStr">
        <is>
          <t>FA</t>
        </is>
      </c>
      <c r="G7388" t="inlineStr">
        <is>
          <t>FA</t>
        </is>
      </c>
      <c r="H7388" s="30" t="n">
        <v>1</v>
      </c>
      <c r="I7388" s="31" t="n">
        <v>0</v>
      </c>
      <c r="J7388" s="31" t="n"/>
      <c r="K7388" s="31" t="n">
        <v>0</v>
      </c>
      <c r="L7388" s="32" t="n"/>
      <c r="M7388" s="31" t="n">
        <v>0</v>
      </c>
      <c r="N7388" s="31" t="n">
        <v>0</v>
      </c>
      <c r="O7388" s="31" t="n"/>
      <c r="P7388" s="31" t="n"/>
      <c r="Q7388" s="31" t="n">
        <v>0</v>
      </c>
      <c r="R7388" s="31" t="n"/>
      <c r="S7388" s="32" t="n"/>
      <c r="T7388" s="32" t="n"/>
      <c r="V7388" t="inlineStr">
        <is>
          <t>02dq0</t>
        </is>
      </c>
      <c r="W7388" t="n">
        <v>3972</v>
      </c>
      <c r="X7388" t="n">
        <v>5682</v>
      </c>
      <c r="Y7388" t="inlineStr">
        <is>
          <t>196205aa-53ea-46b0-be10-c2177ffe6312</t>
        </is>
      </c>
      <c r="Z7388" t="inlineStr">
        <is>
          <t>Ryan Murray (EDM D)</t>
        </is>
      </c>
    </row>
    <row r="7389">
      <c r="A7389" t="inlineStr">
        <is>
          <t>Ryan O'Byrne</t>
        </is>
      </c>
      <c r="B7389" t="inlineStr">
        <is>
          <t>(N/A)</t>
        </is>
      </c>
      <c r="C7389" t="inlineStr">
        <is>
          <t>D</t>
        </is>
      </c>
      <c r="D7389" t="inlineStr">
        <is>
          <t>D</t>
        </is>
      </c>
      <c r="E7389" t="n">
        <v>42</v>
      </c>
      <c r="F7389" t="inlineStr">
        <is>
          <t>FA</t>
        </is>
      </c>
      <c r="G7389" t="inlineStr">
        <is>
          <t>FA</t>
        </is>
      </c>
      <c r="H7389" s="30" t="n">
        <v>1</v>
      </c>
      <c r="I7389" s="31" t="n">
        <v>0</v>
      </c>
      <c r="J7389" s="31" t="n"/>
      <c r="K7389" s="31" t="n">
        <v>0</v>
      </c>
      <c r="L7389" s="32" t="n"/>
      <c r="M7389" s="31" t="n">
        <v>0</v>
      </c>
      <c r="N7389" s="31" t="n">
        <v>0</v>
      </c>
      <c r="O7389" s="31" t="n"/>
      <c r="P7389" s="31" t="n"/>
      <c r="Q7389" s="31" t="n">
        <v>0</v>
      </c>
      <c r="R7389" s="31" t="n"/>
      <c r="S7389" s="32" t="n"/>
      <c r="T7389" s="32" t="n"/>
      <c r="V7389" t="inlineStr">
        <is>
          <t>003vx</t>
        </is>
      </c>
      <c r="W7389" t="n">
        <v>2645</v>
      </c>
      <c r="X7389" t="n">
        <v>4032</v>
      </c>
      <c r="Z7389" t="inlineStr">
        <is>
          <t>Ryan O'Byrne ((N/A) D)</t>
        </is>
      </c>
    </row>
    <row r="7390">
      <c r="A7390" t="inlineStr">
        <is>
          <t>Ryan O'Connell</t>
        </is>
      </c>
      <c r="B7390" t="inlineStr">
        <is>
          <t>(N/A)</t>
        </is>
      </c>
      <c r="C7390" t="inlineStr">
        <is>
          <t>D</t>
        </is>
      </c>
      <c r="D7390" t="inlineStr">
        <is>
          <t>D</t>
        </is>
      </c>
      <c r="E7390" t="n">
        <v>27</v>
      </c>
      <c r="F7390" t="inlineStr">
        <is>
          <t>FA</t>
        </is>
      </c>
      <c r="G7390" t="inlineStr">
        <is>
          <t>FA</t>
        </is>
      </c>
      <c r="H7390" s="30" t="n">
        <v>1</v>
      </c>
      <c r="I7390" s="31" t="n">
        <v>0</v>
      </c>
      <c r="J7390" s="31" t="n"/>
      <c r="K7390" s="31" t="n">
        <v>0</v>
      </c>
      <c r="L7390" s="32" t="n"/>
      <c r="M7390" s="31" t="n">
        <v>0</v>
      </c>
      <c r="N7390" s="31" t="n">
        <v>0</v>
      </c>
      <c r="O7390" s="31" t="n"/>
      <c r="P7390" s="31" t="n"/>
      <c r="Q7390" s="31" t="n">
        <v>0</v>
      </c>
      <c r="R7390" s="31" t="n"/>
      <c r="S7390" s="32" t="n"/>
      <c r="T7390" s="32" t="n"/>
      <c r="V7390" t="inlineStr">
        <is>
          <t>04f8m</t>
        </is>
      </c>
      <c r="X7390" t="n">
        <v>7717</v>
      </c>
      <c r="Z7390" t="inlineStr">
        <is>
          <t>Ryan O'Connell ((N/A) D)</t>
        </is>
      </c>
    </row>
    <row r="7391">
      <c r="A7391" t="inlineStr">
        <is>
          <t>Ryan O'Marra</t>
        </is>
      </c>
      <c r="B7391" t="inlineStr">
        <is>
          <t>(N/A)</t>
        </is>
      </c>
      <c r="C7391" t="inlineStr">
        <is>
          <t>C</t>
        </is>
      </c>
      <c r="D7391" t="inlineStr">
        <is>
          <t>F</t>
        </is>
      </c>
      <c r="E7391" t="n">
        <v>39</v>
      </c>
      <c r="F7391" t="inlineStr">
        <is>
          <t>FA</t>
        </is>
      </c>
      <c r="G7391" t="inlineStr">
        <is>
          <t>FA</t>
        </is>
      </c>
      <c r="H7391" s="30" t="n">
        <v>1</v>
      </c>
      <c r="I7391" s="31" t="n">
        <v>0</v>
      </c>
      <c r="J7391" s="31" t="n"/>
      <c r="K7391" s="31" t="n">
        <v>0</v>
      </c>
      <c r="L7391" s="32" t="n"/>
      <c r="M7391" s="31" t="n">
        <v>0</v>
      </c>
      <c r="N7391" s="31" t="n">
        <v>0</v>
      </c>
      <c r="O7391" s="31" t="n"/>
      <c r="P7391" s="31" t="n"/>
      <c r="Q7391" s="31" t="n">
        <v>0</v>
      </c>
      <c r="R7391" s="31" t="n"/>
      <c r="S7391" s="32" t="n"/>
      <c r="T7391" s="32" t="n"/>
      <c r="V7391" t="inlineStr">
        <is>
          <t>003qk</t>
        </is>
      </c>
      <c r="W7391" t="n">
        <v>2299</v>
      </c>
      <c r="X7391" t="n">
        <v>3792</v>
      </c>
      <c r="Z7391" t="inlineStr">
        <is>
          <t>Ryan O'Marra ((N/A) C)</t>
        </is>
      </c>
    </row>
    <row r="7392">
      <c r="A7392" t="inlineStr">
        <is>
          <t>Ryan O'Reilly</t>
        </is>
      </c>
      <c r="B7392" t="inlineStr">
        <is>
          <t>(N/A)</t>
        </is>
      </c>
      <c r="C7392" t="inlineStr">
        <is>
          <t>RW</t>
        </is>
      </c>
      <c r="D7392" t="inlineStr">
        <is>
          <t>F</t>
        </is>
      </c>
      <c r="E7392" t="n">
        <v>26</v>
      </c>
      <c r="F7392" t="inlineStr">
        <is>
          <t>FA</t>
        </is>
      </c>
      <c r="G7392" t="inlineStr">
        <is>
          <t>FA</t>
        </is>
      </c>
      <c r="H7392" s="30" t="n">
        <v>1</v>
      </c>
      <c r="I7392" s="31" t="n">
        <v>0</v>
      </c>
      <c r="J7392" s="31" t="n"/>
      <c r="K7392" s="31" t="n">
        <v>0</v>
      </c>
      <c r="L7392" s="32" t="n"/>
      <c r="M7392" s="31" t="n">
        <v>0</v>
      </c>
      <c r="N7392" s="31" t="n">
        <v>0</v>
      </c>
      <c r="O7392" s="31" t="n"/>
      <c r="P7392" s="31" t="n"/>
      <c r="Q7392" s="31" t="n">
        <v>0</v>
      </c>
      <c r="R7392" s="31" t="n"/>
      <c r="S7392" s="32" t="n"/>
      <c r="T7392" s="32" t="n"/>
      <c r="V7392" t="inlineStr">
        <is>
          <t>04qz4</t>
        </is>
      </c>
      <c r="Z7392" t="inlineStr">
        <is>
          <t>Ryan O'Reilly ((N/A) RW)</t>
        </is>
      </c>
    </row>
    <row r="7393">
      <c r="A7393" t="inlineStr">
        <is>
          <t>Ryan O'Rourke</t>
        </is>
      </c>
      <c r="B7393" t="inlineStr">
        <is>
          <t>(N/A)</t>
        </is>
      </c>
      <c r="C7393" t="inlineStr">
        <is>
          <t>D</t>
        </is>
      </c>
      <c r="D7393" t="inlineStr">
        <is>
          <t>D</t>
        </is>
      </c>
      <c r="E7393" t="n">
        <v>24</v>
      </c>
      <c r="F7393" t="inlineStr">
        <is>
          <t>T</t>
        </is>
      </c>
      <c r="G7393" t="inlineStr">
        <is>
          <t>Mike</t>
        </is>
      </c>
      <c r="H7393" s="30" t="n">
        <v>1</v>
      </c>
      <c r="I7393" s="31" t="n">
        <v>0</v>
      </c>
      <c r="J7393" s="31" t="n"/>
      <c r="K7393" s="31" t="n">
        <v>0</v>
      </c>
      <c r="L7393" s="32" t="n"/>
      <c r="M7393" s="31" t="n">
        <v>0</v>
      </c>
      <c r="N7393" s="31" t="n">
        <v>0</v>
      </c>
      <c r="O7393" s="31" t="n"/>
      <c r="P7393" s="31" t="n"/>
      <c r="Q7393" s="31" t="n">
        <v>0</v>
      </c>
      <c r="R7393" s="31" t="n"/>
      <c r="S7393" s="32" t="n"/>
      <c r="T7393" s="32" t="n"/>
      <c r="V7393" t="inlineStr">
        <is>
          <t>05kjc</t>
        </is>
      </c>
      <c r="W7393" t="n">
        <v>6277</v>
      </c>
      <c r="Y7393" t="inlineStr">
        <is>
          <t>d46ed498-f8cd-4a7a-9ae9-06028736b3c6</t>
        </is>
      </c>
      <c r="Z7393" t="inlineStr">
        <is>
          <t>Ryan O'Rourke ((N/A) D)</t>
        </is>
      </c>
    </row>
    <row r="7394">
      <c r="A7394" t="inlineStr">
        <is>
          <t>Ryan Olsen</t>
        </is>
      </c>
      <c r="B7394" t="inlineStr">
        <is>
          <t>STL</t>
        </is>
      </c>
      <c r="C7394" t="inlineStr">
        <is>
          <t>C</t>
        </is>
      </c>
      <c r="D7394" t="inlineStr">
        <is>
          <t>F</t>
        </is>
      </c>
      <c r="E7394" t="n">
        <v>32</v>
      </c>
      <c r="F7394" t="inlineStr">
        <is>
          <t>FA</t>
        </is>
      </c>
      <c r="G7394" t="inlineStr">
        <is>
          <t>FA</t>
        </is>
      </c>
      <c r="H7394" s="30" t="n">
        <v>1</v>
      </c>
      <c r="I7394" s="31" t="n">
        <v>0</v>
      </c>
      <c r="J7394" s="31" t="n"/>
      <c r="K7394" s="31" t="n">
        <v>0</v>
      </c>
      <c r="L7394" s="32" t="n"/>
      <c r="M7394" s="31" t="n">
        <v>0</v>
      </c>
      <c r="N7394" s="31" t="n">
        <v>0</v>
      </c>
      <c r="O7394" s="31" t="n"/>
      <c r="P7394" s="31" t="n"/>
      <c r="Q7394" s="31" t="n">
        <v>0</v>
      </c>
      <c r="R7394" s="31" t="n"/>
      <c r="S7394" s="32" t="n"/>
      <c r="T7394" s="32" t="n"/>
      <c r="V7394" t="inlineStr">
        <is>
          <t>02oao</t>
        </is>
      </c>
      <c r="W7394" t="n">
        <v>4562</v>
      </c>
      <c r="X7394" t="n">
        <v>5850</v>
      </c>
      <c r="Z7394" t="inlineStr">
        <is>
          <t>Ryan Olsen (STL C)</t>
        </is>
      </c>
    </row>
    <row r="7395">
      <c r="A7395" t="inlineStr">
        <is>
          <t>Ryan Oulahen</t>
        </is>
      </c>
      <c r="B7395" t="inlineStr">
        <is>
          <t>(N/A)</t>
        </is>
      </c>
      <c r="C7395" t="inlineStr">
        <is>
          <t>LW</t>
        </is>
      </c>
      <c r="D7395" t="inlineStr">
        <is>
          <t>F</t>
        </is>
      </c>
      <c r="E7395" t="n">
        <v>41</v>
      </c>
      <c r="F7395" t="inlineStr">
        <is>
          <t>FA</t>
        </is>
      </c>
      <c r="G7395" t="inlineStr">
        <is>
          <t>FA</t>
        </is>
      </c>
      <c r="H7395" s="30" t="n">
        <v>1</v>
      </c>
      <c r="I7395" s="31" t="n">
        <v>0</v>
      </c>
      <c r="J7395" s="31" t="n"/>
      <c r="K7395" s="31" t="n">
        <v>0</v>
      </c>
      <c r="L7395" s="32" t="n"/>
      <c r="M7395" s="31" t="n">
        <v>0</v>
      </c>
      <c r="N7395" s="31" t="n">
        <v>0</v>
      </c>
      <c r="O7395" s="31" t="n"/>
      <c r="P7395" s="31" t="n"/>
      <c r="Q7395" s="31" t="n">
        <v>0</v>
      </c>
      <c r="R7395" s="31" t="n"/>
      <c r="S7395" s="32" t="n"/>
      <c r="T7395" s="32" t="n"/>
      <c r="V7395" t="inlineStr">
        <is>
          <t>003pq</t>
        </is>
      </c>
      <c r="W7395" t="n">
        <v>2320</v>
      </c>
      <c r="X7395" t="n">
        <v>3711</v>
      </c>
      <c r="Z7395" t="inlineStr">
        <is>
          <t>Ryan Oulahen ((N/A) LW)</t>
        </is>
      </c>
    </row>
    <row r="7396">
      <c r="A7396" t="inlineStr">
        <is>
          <t>Ryan Parent</t>
        </is>
      </c>
      <c r="B7396" t="inlineStr">
        <is>
          <t>(N/A)</t>
        </is>
      </c>
      <c r="C7396" t="inlineStr">
        <is>
          <t>D</t>
        </is>
      </c>
      <c r="D7396" t="inlineStr">
        <is>
          <t>D</t>
        </is>
      </c>
      <c r="E7396" t="n">
        <v>39</v>
      </c>
      <c r="F7396" t="inlineStr">
        <is>
          <t>FA</t>
        </is>
      </c>
      <c r="G7396" t="inlineStr">
        <is>
          <t>FA</t>
        </is>
      </c>
      <c r="H7396" s="30" t="n">
        <v>1</v>
      </c>
      <c r="I7396" s="31" t="n">
        <v>0</v>
      </c>
      <c r="J7396" s="31" t="n"/>
      <c r="K7396" s="31" t="n">
        <v>0</v>
      </c>
      <c r="L7396" s="32" t="n"/>
      <c r="M7396" s="31" t="n">
        <v>0</v>
      </c>
      <c r="N7396" s="31" t="n">
        <v>0</v>
      </c>
      <c r="O7396" s="31" t="n"/>
      <c r="P7396" s="31" t="n"/>
      <c r="Q7396" s="31" t="n">
        <v>0</v>
      </c>
      <c r="R7396" s="31" t="n"/>
      <c r="S7396" s="32" t="n"/>
      <c r="T7396" s="32" t="n"/>
      <c r="V7396" t="inlineStr">
        <is>
          <t>0043e</t>
        </is>
      </c>
      <c r="W7396" t="n">
        <v>2310</v>
      </c>
      <c r="X7396" t="n">
        <v>3795</v>
      </c>
      <c r="Z7396" t="inlineStr">
        <is>
          <t>Ryan Parent ((N/A) D)</t>
        </is>
      </c>
    </row>
    <row r="7397">
      <c r="A7397" t="inlineStr">
        <is>
          <t>Ryan Peckford</t>
        </is>
      </c>
      <c r="B7397" t="inlineStr">
        <is>
          <t>(N/A)</t>
        </is>
      </c>
      <c r="C7397" t="inlineStr">
        <is>
          <t>C</t>
        </is>
      </c>
      <c r="D7397" t="inlineStr">
        <is>
          <t>F</t>
        </is>
      </c>
      <c r="E7397" t="n">
        <v>27</v>
      </c>
      <c r="F7397" t="inlineStr">
        <is>
          <t>FA</t>
        </is>
      </c>
      <c r="G7397" t="inlineStr">
        <is>
          <t>FA</t>
        </is>
      </c>
      <c r="H7397" s="30" t="n">
        <v>1</v>
      </c>
      <c r="I7397" s="31" t="n">
        <v>0</v>
      </c>
      <c r="J7397" s="31" t="n"/>
      <c r="K7397" s="31" t="n">
        <v>0</v>
      </c>
      <c r="L7397" s="32" t="n"/>
      <c r="M7397" s="31" t="n">
        <v>0</v>
      </c>
      <c r="N7397" s="31" t="n">
        <v>0</v>
      </c>
      <c r="O7397" s="31" t="n"/>
      <c r="P7397" s="31" t="n"/>
      <c r="Q7397" s="31" t="n">
        <v>0</v>
      </c>
      <c r="R7397" s="31" t="n"/>
      <c r="S7397" s="32" t="n"/>
      <c r="T7397" s="32" t="n"/>
      <c r="V7397" t="inlineStr">
        <is>
          <t>04f6p</t>
        </is>
      </c>
      <c r="Z7397" t="inlineStr">
        <is>
          <t>Ryan Peckford ((N/A) C)</t>
        </is>
      </c>
    </row>
    <row r="7398">
      <c r="A7398" t="inlineStr">
        <is>
          <t>Ryan Penny</t>
        </is>
      </c>
      <c r="B7398" t="inlineStr">
        <is>
          <t>OTT</t>
        </is>
      </c>
      <c r="C7398" t="inlineStr">
        <is>
          <t>LW</t>
        </is>
      </c>
      <c r="D7398" t="inlineStr">
        <is>
          <t>F</t>
        </is>
      </c>
      <c r="E7398" t="n">
        <v>32</v>
      </c>
      <c r="F7398" t="inlineStr">
        <is>
          <t>FA</t>
        </is>
      </c>
      <c r="G7398" t="inlineStr">
        <is>
          <t>FA</t>
        </is>
      </c>
      <c r="H7398" s="30" t="n">
        <v>1</v>
      </c>
      <c r="I7398" s="31" t="n">
        <v>0</v>
      </c>
      <c r="J7398" s="31" t="n"/>
      <c r="K7398" s="31" t="n">
        <v>0</v>
      </c>
      <c r="L7398" s="32" t="n"/>
      <c r="M7398" s="31" t="n">
        <v>0</v>
      </c>
      <c r="N7398" s="31" t="n">
        <v>0</v>
      </c>
      <c r="O7398" s="31" t="n"/>
      <c r="P7398" s="31" t="n"/>
      <c r="Q7398" s="31" t="n">
        <v>0</v>
      </c>
      <c r="R7398" s="31" t="n"/>
      <c r="S7398" s="32" t="n"/>
      <c r="T7398" s="32" t="n"/>
      <c r="V7398" t="inlineStr">
        <is>
          <t>03sr4</t>
        </is>
      </c>
      <c r="X7398" t="n">
        <v>7053</v>
      </c>
      <c r="Z7398" t="inlineStr">
        <is>
          <t>Ryan Penny (OTT LW)</t>
        </is>
      </c>
    </row>
    <row r="7399">
      <c r="A7399" t="inlineStr">
        <is>
          <t>Ryan Pilon</t>
        </is>
      </c>
      <c r="B7399" t="inlineStr">
        <is>
          <t>NYI</t>
        </is>
      </c>
      <c r="C7399" t="inlineStr">
        <is>
          <t>D</t>
        </is>
      </c>
      <c r="D7399" t="inlineStr">
        <is>
          <t>D</t>
        </is>
      </c>
      <c r="E7399" t="n">
        <v>29</v>
      </c>
      <c r="F7399" t="inlineStr">
        <is>
          <t>FA</t>
        </is>
      </c>
      <c r="G7399" t="inlineStr">
        <is>
          <t>FA</t>
        </is>
      </c>
      <c r="H7399" s="30" t="n">
        <v>1</v>
      </c>
      <c r="I7399" s="31" t="n">
        <v>0</v>
      </c>
      <c r="J7399" s="31" t="n"/>
      <c r="K7399" s="31" t="n">
        <v>0</v>
      </c>
      <c r="L7399" s="32" t="n"/>
      <c r="M7399" s="31" t="n">
        <v>0</v>
      </c>
      <c r="N7399" s="31" t="n">
        <v>0</v>
      </c>
      <c r="O7399" s="31" t="n"/>
      <c r="P7399" s="31" t="n"/>
      <c r="Q7399" s="31" t="n">
        <v>0</v>
      </c>
      <c r="R7399" s="31" t="n"/>
      <c r="S7399" s="32" t="n"/>
      <c r="T7399" s="32" t="n"/>
      <c r="V7399" t="inlineStr">
        <is>
          <t>03rij</t>
        </is>
      </c>
      <c r="X7399" t="n">
        <v>6889</v>
      </c>
      <c r="Z7399" t="inlineStr">
        <is>
          <t>Ryan Pilon (NYI D)</t>
        </is>
      </c>
    </row>
    <row r="7400">
      <c r="A7400" t="inlineStr">
        <is>
          <t>Ryan Potulny</t>
        </is>
      </c>
      <c r="B7400" t="inlineStr">
        <is>
          <t>(N/A)</t>
        </is>
      </c>
      <c r="C7400" t="inlineStr">
        <is>
          <t>C</t>
        </is>
      </c>
      <c r="D7400" t="inlineStr">
        <is>
          <t>F</t>
        </is>
      </c>
      <c r="E7400" t="n">
        <v>42</v>
      </c>
      <c r="F7400" t="inlineStr">
        <is>
          <t>FA</t>
        </is>
      </c>
      <c r="G7400" t="inlineStr">
        <is>
          <t>FA</t>
        </is>
      </c>
      <c r="H7400" s="30" t="n">
        <v>1</v>
      </c>
      <c r="I7400" s="31" t="n">
        <v>0</v>
      </c>
      <c r="J7400" s="31" t="n"/>
      <c r="K7400" s="31" t="n">
        <v>0</v>
      </c>
      <c r="L7400" s="32" t="n"/>
      <c r="M7400" s="31" t="n">
        <v>0</v>
      </c>
      <c r="N7400" s="31" t="n">
        <v>0</v>
      </c>
      <c r="O7400" s="31" t="n"/>
      <c r="P7400" s="31" t="n"/>
      <c r="Q7400" s="31" t="n">
        <v>0</v>
      </c>
      <c r="R7400" s="31" t="n"/>
      <c r="S7400" s="32" t="n"/>
      <c r="T7400" s="32" t="n"/>
      <c r="V7400" t="inlineStr">
        <is>
          <t>0043h</t>
        </is>
      </c>
      <c r="W7400" t="n">
        <v>2698</v>
      </c>
      <c r="X7400" t="n">
        <v>3866</v>
      </c>
      <c r="Z7400" t="inlineStr">
        <is>
          <t>Ryan Potulny ((N/A) C)</t>
        </is>
      </c>
    </row>
    <row r="7401">
      <c r="A7401" t="inlineStr">
        <is>
          <t>Ryan Rehill</t>
        </is>
      </c>
      <c r="B7401" t="inlineStr">
        <is>
          <t>NJD</t>
        </is>
      </c>
      <c r="C7401" t="inlineStr">
        <is>
          <t>D</t>
        </is>
      </c>
      <c r="D7401" t="inlineStr">
        <is>
          <t>D</t>
        </is>
      </c>
      <c r="E7401" t="n">
        <v>30</v>
      </c>
      <c r="F7401" t="inlineStr">
        <is>
          <t>FA</t>
        </is>
      </c>
      <c r="G7401" t="inlineStr">
        <is>
          <t>FA</t>
        </is>
      </c>
      <c r="H7401" s="30" t="n">
        <v>1</v>
      </c>
      <c r="I7401" s="31" t="n">
        <v>0</v>
      </c>
      <c r="J7401" s="31" t="n"/>
      <c r="K7401" s="31" t="n">
        <v>0</v>
      </c>
      <c r="L7401" s="32" t="n"/>
      <c r="M7401" s="31" t="n">
        <v>0</v>
      </c>
      <c r="N7401" s="31" t="n">
        <v>0</v>
      </c>
      <c r="O7401" s="31" t="n"/>
      <c r="P7401" s="31" t="n"/>
      <c r="Q7401" s="31" t="n">
        <v>0</v>
      </c>
      <c r="R7401" s="31" t="n"/>
      <c r="S7401" s="32" t="n"/>
      <c r="T7401" s="32" t="n"/>
      <c r="V7401" t="inlineStr">
        <is>
          <t>03ecq</t>
        </is>
      </c>
      <c r="W7401" t="n">
        <v>5234</v>
      </c>
      <c r="X7401" t="n">
        <v>6499</v>
      </c>
      <c r="Z7401" t="inlineStr">
        <is>
          <t>Ryan Rehill (NJD D)</t>
        </is>
      </c>
    </row>
    <row r="7402">
      <c r="A7402" t="inlineStr">
        <is>
          <t>Ryan Roobroeck</t>
        </is>
      </c>
      <c r="B7402" t="inlineStr">
        <is>
          <t>CHI</t>
        </is>
      </c>
      <c r="C7402" t="inlineStr">
        <is>
          <t>C</t>
        </is>
      </c>
      <c r="D7402" t="inlineStr">
        <is>
          <t>F</t>
        </is>
      </c>
      <c r="E7402" t="n">
        <v>18</v>
      </c>
      <c r="F7402" t="inlineStr">
        <is>
          <t>FA</t>
        </is>
      </c>
      <c r="G7402" t="inlineStr">
        <is>
          <t>FA</t>
        </is>
      </c>
      <c r="H7402" s="30" t="n">
        <v>1</v>
      </c>
      <c r="I7402" s="31" t="n">
        <v>0</v>
      </c>
      <c r="J7402" s="31" t="n"/>
      <c r="K7402" s="31" t="n">
        <v>0</v>
      </c>
      <c r="L7402" s="32" t="n"/>
      <c r="M7402" s="31" t="n">
        <v>0</v>
      </c>
      <c r="N7402" s="31" t="n">
        <v>0</v>
      </c>
      <c r="O7402" s="31" t="n"/>
      <c r="P7402" s="31" t="n"/>
      <c r="Q7402" s="31" t="n">
        <v>0</v>
      </c>
      <c r="R7402" s="31" t="n"/>
      <c r="S7402" s="32" t="n"/>
      <c r="T7402" s="32" t="n"/>
      <c r="V7402" t="inlineStr">
        <is>
          <t>06bma</t>
        </is>
      </c>
      <c r="W7402" t="n">
        <v>7675</v>
      </c>
      <c r="Y7402" t="inlineStr">
        <is>
          <t>96dedc33-4ce5-429d-9767-8d9f23e8f0d6</t>
        </is>
      </c>
      <c r="Z7402" t="inlineStr">
        <is>
          <t>Ryan Roobroeck (CHI C)</t>
        </is>
      </c>
    </row>
    <row r="7403">
      <c r="A7403" t="inlineStr">
        <is>
          <t>Ryan Rucinski</t>
        </is>
      </c>
      <c r="B7403" t="inlineStr">
        <is>
          <t>BUF</t>
        </is>
      </c>
      <c r="C7403" t="inlineStr">
        <is>
          <t>RW</t>
        </is>
      </c>
      <c r="D7403" t="inlineStr">
        <is>
          <t>F</t>
        </is>
      </c>
      <c r="E7403" t="n">
        <v>19</v>
      </c>
      <c r="F7403" t="inlineStr">
        <is>
          <t>FA</t>
        </is>
      </c>
      <c r="G7403" t="inlineStr">
        <is>
          <t>FA</t>
        </is>
      </c>
      <c r="H7403" s="30" t="n">
        <v>1</v>
      </c>
      <c r="I7403" s="31" t="n">
        <v>0</v>
      </c>
      <c r="J7403" s="31" t="n"/>
      <c r="K7403" s="31" t="n">
        <v>0</v>
      </c>
      <c r="L7403" s="32" t="n"/>
      <c r="M7403" s="31" t="n">
        <v>0</v>
      </c>
      <c r="N7403" s="31" t="n">
        <v>0</v>
      </c>
      <c r="O7403" s="31" t="n"/>
      <c r="P7403" s="31" t="n"/>
      <c r="Q7403" s="31" t="n">
        <v>0</v>
      </c>
      <c r="R7403" s="31" t="n"/>
      <c r="S7403" s="32" t="n"/>
      <c r="T7403" s="32" t="n"/>
      <c r="V7403" t="inlineStr">
        <is>
          <t>06xv9</t>
        </is>
      </c>
      <c r="Y7403" t="inlineStr">
        <is>
          <t>ff1da039-46d4-423b-82f8-1476c1bb89e1</t>
        </is>
      </c>
      <c r="Z7403" t="inlineStr">
        <is>
          <t>Ryan Rucinski (BUF RW)</t>
        </is>
      </c>
    </row>
    <row r="7404">
      <c r="A7404" t="inlineStr">
        <is>
          <t>Ryan Rupert</t>
        </is>
      </c>
      <c r="B7404" t="inlineStr">
        <is>
          <t>(N/A)</t>
        </is>
      </c>
      <c r="C7404" t="inlineStr">
        <is>
          <t>C</t>
        </is>
      </c>
      <c r="D7404" t="inlineStr">
        <is>
          <t>F</t>
        </is>
      </c>
      <c r="E7404" t="n">
        <v>32</v>
      </c>
      <c r="F7404" t="inlineStr">
        <is>
          <t>FA</t>
        </is>
      </c>
      <c r="G7404" t="inlineStr">
        <is>
          <t>FA</t>
        </is>
      </c>
      <c r="H7404" s="30" t="n">
        <v>1</v>
      </c>
      <c r="I7404" s="31" t="n">
        <v>0</v>
      </c>
      <c r="J7404" s="31" t="n"/>
      <c r="K7404" s="31" t="n">
        <v>0</v>
      </c>
      <c r="L7404" s="32" t="n"/>
      <c r="M7404" s="31" t="n">
        <v>0</v>
      </c>
      <c r="N7404" s="31" t="n">
        <v>0</v>
      </c>
      <c r="O7404" s="31" t="n"/>
      <c r="P7404" s="31" t="n"/>
      <c r="Q7404" s="31" t="n">
        <v>0</v>
      </c>
      <c r="R7404" s="31" t="n"/>
      <c r="S7404" s="32" t="n"/>
      <c r="T7404" s="32" t="n"/>
      <c r="V7404" t="inlineStr">
        <is>
          <t>02oal</t>
        </is>
      </c>
      <c r="W7404" t="n">
        <v>4355</v>
      </c>
      <c r="X7404" t="n">
        <v>5847</v>
      </c>
      <c r="Z7404" t="inlineStr">
        <is>
          <t>Ryan Rupert ((N/A) C)</t>
        </is>
      </c>
    </row>
    <row r="7405">
      <c r="A7405" t="inlineStr">
        <is>
          <t>Ryan Russell</t>
        </is>
      </c>
      <c r="B7405" t="inlineStr">
        <is>
          <t>(N/A)</t>
        </is>
      </c>
      <c r="C7405" t="inlineStr">
        <is>
          <t>LW</t>
        </is>
      </c>
      <c r="D7405" t="inlineStr">
        <is>
          <t>F</t>
        </is>
      </c>
      <c r="E7405" t="n">
        <v>39</v>
      </c>
      <c r="F7405" t="inlineStr">
        <is>
          <t>FA</t>
        </is>
      </c>
      <c r="G7405" t="inlineStr">
        <is>
          <t>FA</t>
        </is>
      </c>
      <c r="H7405" s="30" t="n">
        <v>1</v>
      </c>
      <c r="I7405" s="31" t="n">
        <v>0</v>
      </c>
      <c r="J7405" s="31" t="n"/>
      <c r="K7405" s="31" t="n">
        <v>0</v>
      </c>
      <c r="L7405" s="32" t="n"/>
      <c r="M7405" s="31" t="n">
        <v>0</v>
      </c>
      <c r="N7405" s="31" t="n">
        <v>0</v>
      </c>
      <c r="O7405" s="31" t="n"/>
      <c r="P7405" s="31" t="n"/>
      <c r="Q7405" s="31" t="n">
        <v>0</v>
      </c>
      <c r="R7405" s="31" t="n"/>
      <c r="S7405" s="32" t="n"/>
      <c r="T7405" s="32" t="n"/>
      <c r="V7405" t="inlineStr">
        <is>
          <t>004kj</t>
        </is>
      </c>
      <c r="W7405" t="n">
        <v>3872</v>
      </c>
      <c r="X7405" t="n">
        <v>4199</v>
      </c>
      <c r="Z7405" t="inlineStr">
        <is>
          <t>Ryan Russell ((N/A) LW)</t>
        </is>
      </c>
    </row>
    <row r="7406">
      <c r="A7406" t="inlineStr">
        <is>
          <t>Ryan Sandelin</t>
        </is>
      </c>
      <c r="B7406" t="inlineStr">
        <is>
          <t>MIN</t>
        </is>
      </c>
      <c r="C7406" t="inlineStr">
        <is>
          <t>C</t>
        </is>
      </c>
      <c r="D7406" t="inlineStr">
        <is>
          <t>F</t>
        </is>
      </c>
      <c r="E7406" t="n">
        <v>27</v>
      </c>
      <c r="F7406" t="inlineStr">
        <is>
          <t>FA</t>
        </is>
      </c>
      <c r="G7406" t="inlineStr">
        <is>
          <t>FA</t>
        </is>
      </c>
      <c r="H7406" s="30" t="n">
        <v>1</v>
      </c>
      <c r="I7406" s="31" t="n">
        <v>0</v>
      </c>
      <c r="J7406" s="31" t="n"/>
      <c r="K7406" s="31" t="n">
        <v>0</v>
      </c>
      <c r="L7406" s="32" t="n"/>
      <c r="M7406" s="31" t="n">
        <v>0</v>
      </c>
      <c r="N7406" s="31" t="n">
        <v>0</v>
      </c>
      <c r="O7406" s="31" t="n"/>
      <c r="P7406" s="31" t="n"/>
      <c r="Q7406" s="31" t="n">
        <v>0</v>
      </c>
      <c r="R7406" s="31" t="n"/>
      <c r="S7406" s="32" t="n"/>
      <c r="T7406" s="32" t="n"/>
      <c r="V7406" t="inlineStr">
        <is>
          <t>05zdf</t>
        </is>
      </c>
      <c r="Y7406" t="inlineStr">
        <is>
          <t>bb962dfd-0fd0-47b2-933c-991f98f09fb5</t>
        </is>
      </c>
      <c r="Z7406" t="inlineStr">
        <is>
          <t>Ryan Sandelin (MIN C)</t>
        </is>
      </c>
    </row>
    <row r="7407">
      <c r="A7407" t="inlineStr">
        <is>
          <t>Ryan Savage</t>
        </is>
      </c>
      <c r="B7407" t="inlineStr">
        <is>
          <t>(N/A)</t>
        </is>
      </c>
      <c r="C7407" t="inlineStr">
        <is>
          <t>RW</t>
        </is>
      </c>
      <c r="D7407" t="inlineStr">
        <is>
          <t>F</t>
        </is>
      </c>
      <c r="E7407" t="n">
        <v>26</v>
      </c>
      <c r="F7407" t="inlineStr">
        <is>
          <t>FA</t>
        </is>
      </c>
      <c r="G7407" t="inlineStr">
        <is>
          <t>FA</t>
        </is>
      </c>
      <c r="H7407" s="30" t="n">
        <v>1</v>
      </c>
      <c r="I7407" s="31" t="n">
        <v>0</v>
      </c>
      <c r="J7407" s="31" t="n"/>
      <c r="K7407" s="31" t="n">
        <v>0</v>
      </c>
      <c r="L7407" s="32" t="n"/>
      <c r="M7407" s="31" t="n">
        <v>0</v>
      </c>
      <c r="N7407" s="31" t="n">
        <v>0</v>
      </c>
      <c r="O7407" s="31" t="n"/>
      <c r="P7407" s="31" t="n"/>
      <c r="Q7407" s="31" t="n">
        <v>0</v>
      </c>
      <c r="R7407" s="31" t="n"/>
      <c r="S7407" s="32" t="n"/>
      <c r="T7407" s="32" t="n"/>
      <c r="V7407" t="inlineStr">
        <is>
          <t>04rip</t>
        </is>
      </c>
      <c r="Z7407" t="inlineStr">
        <is>
          <t>Ryan Savage ((N/A) RW)</t>
        </is>
      </c>
    </row>
    <row r="7408">
      <c r="A7408" t="inlineStr">
        <is>
          <t>Ryan Scarfo</t>
        </is>
      </c>
      <c r="B7408" t="inlineStr">
        <is>
          <t>BUF</t>
        </is>
      </c>
      <c r="C7408" t="inlineStr">
        <is>
          <t>LW</t>
        </is>
      </c>
      <c r="D7408" t="inlineStr">
        <is>
          <t>F</t>
        </is>
      </c>
      <c r="E7408" t="n">
        <v>32</v>
      </c>
      <c r="F7408" t="inlineStr">
        <is>
          <t>T</t>
        </is>
      </c>
      <c r="G7408" t="inlineStr">
        <is>
          <t>Mike</t>
        </is>
      </c>
      <c r="H7408" s="30" t="n">
        <v>1</v>
      </c>
      <c r="I7408" s="31" t="n">
        <v>0</v>
      </c>
      <c r="J7408" s="31" t="n"/>
      <c r="K7408" s="31" t="n">
        <v>0</v>
      </c>
      <c r="L7408" s="32" t="n"/>
      <c r="M7408" s="31" t="n">
        <v>0</v>
      </c>
      <c r="N7408" s="31" t="n">
        <v>0</v>
      </c>
      <c r="O7408" s="31" t="n"/>
      <c r="P7408" s="31" t="n"/>
      <c r="Q7408" s="31" t="n">
        <v>0</v>
      </c>
      <c r="R7408" s="31" t="n"/>
      <c r="S7408" s="32" t="n"/>
      <c r="T7408" s="32" t="n"/>
      <c r="V7408" t="inlineStr">
        <is>
          <t>04xca</t>
        </is>
      </c>
      <c r="X7408" t="n">
        <v>8196</v>
      </c>
      <c r="Y7408" t="inlineStr">
        <is>
          <t>07c094fb-6893-4a2a-a4c5-532f9c5ec62f</t>
        </is>
      </c>
      <c r="Z7408" t="inlineStr">
        <is>
          <t>Ryan Scarfo (BUF LW)</t>
        </is>
      </c>
    </row>
    <row r="7409">
      <c r="A7409" t="inlineStr">
        <is>
          <t>Ryan Schmelzer</t>
        </is>
      </c>
      <c r="B7409" t="inlineStr">
        <is>
          <t>NJD</t>
        </is>
      </c>
      <c r="C7409" t="inlineStr">
        <is>
          <t>C</t>
        </is>
      </c>
      <c r="D7409" t="inlineStr">
        <is>
          <t>F</t>
        </is>
      </c>
      <c r="E7409" t="n">
        <v>33</v>
      </c>
      <c r="F7409" t="inlineStr">
        <is>
          <t>FA</t>
        </is>
      </c>
      <c r="G7409" t="inlineStr">
        <is>
          <t>FA</t>
        </is>
      </c>
      <c r="H7409" s="30" t="n">
        <v>775000</v>
      </c>
      <c r="I7409" s="31" t="n">
        <v>0</v>
      </c>
      <c r="J7409" s="31" t="n"/>
      <c r="K7409" s="31" t="n">
        <v>0</v>
      </c>
      <c r="L7409" s="32" t="n"/>
      <c r="M7409" s="31" t="n">
        <v>0</v>
      </c>
      <c r="N7409" s="31" t="n">
        <v>0</v>
      </c>
      <c r="O7409" s="31" t="n"/>
      <c r="P7409" s="31" t="n"/>
      <c r="Q7409" s="31" t="n">
        <v>0</v>
      </c>
      <c r="R7409" s="31" t="n"/>
      <c r="S7409" s="32" t="n"/>
      <c r="T7409" s="32" t="n"/>
      <c r="V7409" t="inlineStr">
        <is>
          <t>04xcl</t>
        </is>
      </c>
      <c r="W7409" t="n">
        <v>7122</v>
      </c>
      <c r="X7409" t="n">
        <v>8211</v>
      </c>
      <c r="Y7409" t="inlineStr">
        <is>
          <t>8e3abc49-40c7-48f5-98a9-3c036fe8ef24</t>
        </is>
      </c>
      <c r="Z7409" t="inlineStr">
        <is>
          <t>Ryan Schmelzer (NJD C)</t>
        </is>
      </c>
    </row>
    <row r="7410">
      <c r="A7410" t="inlineStr">
        <is>
          <t>Ryan Schnell</t>
        </is>
      </c>
      <c r="B7410" t="inlineStr">
        <is>
          <t>(N/A)</t>
        </is>
      </c>
      <c r="C7410" t="inlineStr">
        <is>
          <t>LW</t>
        </is>
      </c>
      <c r="D7410" t="inlineStr">
        <is>
          <t>F</t>
        </is>
      </c>
      <c r="E7410" t="n">
        <v>37</v>
      </c>
      <c r="F7410" t="inlineStr">
        <is>
          <t>FA</t>
        </is>
      </c>
      <c r="G7410" t="inlineStr">
        <is>
          <t>FA</t>
        </is>
      </c>
      <c r="H7410" s="30" t="n">
        <v>1</v>
      </c>
      <c r="I7410" s="31" t="n">
        <v>0</v>
      </c>
      <c r="J7410" s="31" t="n"/>
      <c r="K7410" s="31" t="n">
        <v>0</v>
      </c>
      <c r="L7410" s="32" t="n"/>
      <c r="M7410" s="31" t="n">
        <v>0</v>
      </c>
      <c r="N7410" s="31" t="n">
        <v>0</v>
      </c>
      <c r="O7410" s="31" t="n"/>
      <c r="P7410" s="31" t="n"/>
      <c r="Q7410" s="31" t="n">
        <v>0</v>
      </c>
      <c r="R7410" s="31" t="n"/>
      <c r="S7410" s="32" t="n"/>
      <c r="T7410" s="32" t="n"/>
      <c r="V7410" t="inlineStr">
        <is>
          <t>03klx</t>
        </is>
      </c>
      <c r="X7410" t="n">
        <v>6640</v>
      </c>
      <c r="Z7410" t="inlineStr">
        <is>
          <t>Ryan Schnell ((N/A) LW)</t>
        </is>
      </c>
    </row>
    <row r="7411">
      <c r="A7411" t="inlineStr">
        <is>
          <t>Ryan Segalla</t>
        </is>
      </c>
      <c r="B7411" t="inlineStr">
        <is>
          <t>PIT</t>
        </is>
      </c>
      <c r="C7411" t="inlineStr">
        <is>
          <t>D</t>
        </is>
      </c>
      <c r="D7411" t="inlineStr">
        <is>
          <t>D</t>
        </is>
      </c>
      <c r="E7411" t="n">
        <v>31</v>
      </c>
      <c r="F7411" t="inlineStr">
        <is>
          <t>FA</t>
        </is>
      </c>
      <c r="G7411" t="inlineStr">
        <is>
          <t>FA</t>
        </is>
      </c>
      <c r="H7411" s="30" t="n">
        <v>1</v>
      </c>
      <c r="I7411" s="31" t="n">
        <v>0</v>
      </c>
      <c r="J7411" s="31" t="n"/>
      <c r="K7411" s="31" t="n">
        <v>0</v>
      </c>
      <c r="L7411" s="32" t="n"/>
      <c r="M7411" s="31" t="n">
        <v>0</v>
      </c>
      <c r="N7411" s="31" t="n">
        <v>0</v>
      </c>
      <c r="O7411" s="31" t="n"/>
      <c r="P7411" s="31" t="n"/>
      <c r="Q7411" s="31" t="n">
        <v>0</v>
      </c>
      <c r="R7411" s="31" t="n"/>
      <c r="S7411" s="32" t="n"/>
      <c r="T7411" s="32" t="n"/>
      <c r="V7411" t="inlineStr">
        <is>
          <t>031q5</t>
        </is>
      </c>
      <c r="X7411" t="n">
        <v>6098</v>
      </c>
      <c r="Z7411" t="inlineStr">
        <is>
          <t>Ryan Segalla (PIT D)</t>
        </is>
      </c>
    </row>
    <row r="7412">
      <c r="A7412" t="inlineStr">
        <is>
          <t>Ryan Shannon</t>
        </is>
      </c>
      <c r="B7412" t="inlineStr">
        <is>
          <t>(N/A)</t>
        </is>
      </c>
      <c r="C7412" t="inlineStr">
        <is>
          <t>RW</t>
        </is>
      </c>
      <c r="D7412" t="inlineStr">
        <is>
          <t>F</t>
        </is>
      </c>
      <c r="E7412" t="n">
        <v>43</v>
      </c>
      <c r="F7412" t="inlineStr">
        <is>
          <t>FA</t>
        </is>
      </c>
      <c r="G7412" t="inlineStr">
        <is>
          <t>FA</t>
        </is>
      </c>
      <c r="H7412" s="30" t="n">
        <v>1</v>
      </c>
      <c r="I7412" s="31" t="n">
        <v>0</v>
      </c>
      <c r="J7412" s="31" t="n"/>
      <c r="K7412" s="31" t="n">
        <v>0</v>
      </c>
      <c r="L7412" s="32" t="n"/>
      <c r="M7412" s="31" t="n">
        <v>0</v>
      </c>
      <c r="N7412" s="31" t="n">
        <v>0</v>
      </c>
      <c r="O7412" s="31" t="n"/>
      <c r="P7412" s="31" t="n"/>
      <c r="Q7412" s="31" t="n">
        <v>0</v>
      </c>
      <c r="R7412" s="31" t="n"/>
      <c r="S7412" s="32" t="n"/>
      <c r="T7412" s="32" t="n"/>
      <c r="V7412" t="inlineStr">
        <is>
          <t>004bt</t>
        </is>
      </c>
      <c r="W7412" t="n">
        <v>2494</v>
      </c>
      <c r="X7412" t="n">
        <v>3849</v>
      </c>
      <c r="Z7412" t="inlineStr">
        <is>
          <t>Ryan Shannon ((N/A) RW)</t>
        </is>
      </c>
    </row>
    <row r="7413">
      <c r="A7413" t="inlineStr">
        <is>
          <t>Ryan Siedem</t>
        </is>
      </c>
      <c r="B7413" t="inlineStr">
        <is>
          <t>NYR</t>
        </is>
      </c>
      <c r="C7413" t="inlineStr">
        <is>
          <t>D</t>
        </is>
      </c>
      <c r="D7413" t="inlineStr">
        <is>
          <t>D</t>
        </is>
      </c>
      <c r="E7413" t="n">
        <v>25</v>
      </c>
      <c r="F7413" t="inlineStr">
        <is>
          <t>FA</t>
        </is>
      </c>
      <c r="G7413" t="inlineStr">
        <is>
          <t>FA</t>
        </is>
      </c>
      <c r="H7413" s="30" t="n">
        <v>1</v>
      </c>
      <c r="I7413" s="31" t="n">
        <v>0</v>
      </c>
      <c r="J7413" s="31" t="n"/>
      <c r="K7413" s="31" t="n">
        <v>0</v>
      </c>
      <c r="L7413" s="32" t="n"/>
      <c r="M7413" s="31" t="n">
        <v>0</v>
      </c>
      <c r="N7413" s="31" t="n">
        <v>0</v>
      </c>
      <c r="O7413" s="31" t="n"/>
      <c r="P7413" s="31" t="n"/>
      <c r="Q7413" s="31" t="n">
        <v>0</v>
      </c>
      <c r="R7413" s="31" t="n"/>
      <c r="S7413" s="32" t="n"/>
      <c r="T7413" s="32" t="n"/>
      <c r="V7413" t="inlineStr">
        <is>
          <t>06awd</t>
        </is>
      </c>
      <c r="Y7413" t="inlineStr">
        <is>
          <t>8eca8e0a-d86a-4ec8-8b4e-e58f26dfbb73</t>
        </is>
      </c>
      <c r="Z7413" t="inlineStr">
        <is>
          <t>Ryan Siedem (NYR D)</t>
        </is>
      </c>
    </row>
    <row r="7414">
      <c r="A7414" t="inlineStr">
        <is>
          <t>Ryan Spooner</t>
        </is>
      </c>
      <c r="B7414" t="inlineStr">
        <is>
          <t>(N/A)</t>
        </is>
      </c>
      <c r="C7414" t="inlineStr">
        <is>
          <t>LW</t>
        </is>
      </c>
      <c r="D7414" t="inlineStr">
        <is>
          <t>F</t>
        </is>
      </c>
      <c r="E7414" t="n">
        <v>34</v>
      </c>
      <c r="F7414" t="inlineStr">
        <is>
          <t>FA</t>
        </is>
      </c>
      <c r="G7414" t="inlineStr">
        <is>
          <t>FA</t>
        </is>
      </c>
      <c r="H7414" s="30" t="n">
        <v>1</v>
      </c>
      <c r="I7414" s="31" t="n">
        <v>0</v>
      </c>
      <c r="J7414" s="31" t="n"/>
      <c r="K7414" s="31" t="n">
        <v>0</v>
      </c>
      <c r="L7414" s="32" t="n"/>
      <c r="M7414" s="31" t="n">
        <v>0</v>
      </c>
      <c r="N7414" s="31" t="n">
        <v>0</v>
      </c>
      <c r="O7414" s="31" t="n"/>
      <c r="P7414" s="31" t="n"/>
      <c r="Q7414" s="31" t="n">
        <v>0</v>
      </c>
      <c r="R7414" s="31" t="n"/>
      <c r="S7414" s="32" t="n"/>
      <c r="T7414" s="32" t="n"/>
      <c r="V7414" t="inlineStr">
        <is>
          <t>01zq9</t>
        </is>
      </c>
      <c r="W7414" t="n">
        <v>3538</v>
      </c>
      <c r="X7414" t="n">
        <v>5018</v>
      </c>
      <c r="Z7414" t="inlineStr">
        <is>
          <t>Ryan Spooner ((N/A) LW)</t>
        </is>
      </c>
    </row>
    <row r="7415">
      <c r="A7415" t="inlineStr">
        <is>
          <t>Ryan Sproul</t>
        </is>
      </c>
      <c r="B7415" t="inlineStr">
        <is>
          <t>(N/A)</t>
        </is>
      </c>
      <c r="C7415" t="inlineStr">
        <is>
          <t>D</t>
        </is>
      </c>
      <c r="D7415" t="inlineStr">
        <is>
          <t>D</t>
        </is>
      </c>
      <c r="E7415" t="n">
        <v>33</v>
      </c>
      <c r="F7415" t="inlineStr">
        <is>
          <t>FA</t>
        </is>
      </c>
      <c r="G7415" t="inlineStr">
        <is>
          <t>FA</t>
        </is>
      </c>
      <c r="H7415" s="30" t="n">
        <v>1</v>
      </c>
      <c r="I7415" s="31" t="n">
        <v>0</v>
      </c>
      <c r="J7415" s="31" t="n"/>
      <c r="K7415" s="31" t="n">
        <v>0</v>
      </c>
      <c r="L7415" s="32" t="n"/>
      <c r="M7415" s="31" t="n">
        <v>0</v>
      </c>
      <c r="N7415" s="31" t="n">
        <v>0</v>
      </c>
      <c r="O7415" s="31" t="n"/>
      <c r="P7415" s="31" t="n"/>
      <c r="Q7415" s="31" t="n">
        <v>0</v>
      </c>
      <c r="R7415" s="31" t="n"/>
      <c r="S7415" s="32" t="n"/>
      <c r="T7415" s="32" t="n"/>
      <c r="V7415" t="inlineStr">
        <is>
          <t>02b6x</t>
        </is>
      </c>
      <c r="W7415" t="n">
        <v>3827</v>
      </c>
      <c r="X7415" t="n">
        <v>5422</v>
      </c>
      <c r="Z7415" t="inlineStr">
        <is>
          <t>Ryan Sproul ((N/A) D)</t>
        </is>
      </c>
    </row>
    <row r="7416">
      <c r="A7416" t="inlineStr">
        <is>
          <t>Ryan St. Louis</t>
        </is>
      </c>
      <c r="B7416" t="inlineStr">
        <is>
          <t>(N/A)</t>
        </is>
      </c>
      <c r="C7416" t="inlineStr">
        <is>
          <t>LW</t>
        </is>
      </c>
      <c r="D7416" t="inlineStr">
        <is>
          <t>F</t>
        </is>
      </c>
      <c r="E7416" t="n">
        <v>23</v>
      </c>
      <c r="F7416" t="inlineStr">
        <is>
          <t>FA</t>
        </is>
      </c>
      <c r="G7416" t="inlineStr">
        <is>
          <t>FA</t>
        </is>
      </c>
      <c r="H7416" s="30" t="n">
        <v>1</v>
      </c>
      <c r="I7416" s="31" t="n">
        <v>0</v>
      </c>
      <c r="J7416" s="31" t="n"/>
      <c r="K7416" s="31" t="n">
        <v>0</v>
      </c>
      <c r="L7416" s="32" t="n"/>
      <c r="M7416" s="31" t="n">
        <v>0</v>
      </c>
      <c r="N7416" s="31" t="n">
        <v>0</v>
      </c>
      <c r="O7416" s="31" t="n"/>
      <c r="P7416" s="31" t="n"/>
      <c r="Q7416" s="31" t="n">
        <v>0</v>
      </c>
      <c r="R7416" s="31" t="n"/>
      <c r="S7416" s="32" t="n"/>
      <c r="T7416" s="32" t="n"/>
      <c r="V7416" t="inlineStr">
        <is>
          <t>05td6</t>
        </is>
      </c>
      <c r="Z7416" t="inlineStr">
        <is>
          <t>Ryan St. Louis ((N/A) LW)</t>
        </is>
      </c>
    </row>
    <row r="7417">
      <c r="A7417" t="inlineStr">
        <is>
          <t>Ryan Stanton</t>
        </is>
      </c>
      <c r="B7417" t="inlineStr">
        <is>
          <t>CHI</t>
        </is>
      </c>
      <c r="C7417" t="inlineStr">
        <is>
          <t>D</t>
        </is>
      </c>
      <c r="D7417" t="inlineStr">
        <is>
          <t>D</t>
        </is>
      </c>
      <c r="E7417" t="n">
        <v>37</v>
      </c>
      <c r="F7417" t="inlineStr">
        <is>
          <t>FA</t>
        </is>
      </c>
      <c r="G7417" t="inlineStr">
        <is>
          <t>FA</t>
        </is>
      </c>
      <c r="H7417" s="30" t="n">
        <v>1</v>
      </c>
      <c r="I7417" s="31" t="n">
        <v>0</v>
      </c>
      <c r="J7417" s="31" t="n"/>
      <c r="K7417" s="31" t="n">
        <v>0</v>
      </c>
      <c r="L7417" s="32" t="n"/>
      <c r="M7417" s="31" t="n">
        <v>0</v>
      </c>
      <c r="N7417" s="31" t="n">
        <v>0</v>
      </c>
      <c r="O7417" s="31" t="n"/>
      <c r="P7417" s="31" t="n"/>
      <c r="Q7417" s="31" t="n">
        <v>0</v>
      </c>
      <c r="R7417" s="31" t="n"/>
      <c r="S7417" s="32" t="n"/>
      <c r="T7417" s="32" t="n"/>
      <c r="V7417" t="inlineStr">
        <is>
          <t>01srj</t>
        </is>
      </c>
      <c r="W7417" t="n">
        <v>3432</v>
      </c>
      <c r="X7417" t="n">
        <v>4828</v>
      </c>
      <c r="Y7417" t="inlineStr">
        <is>
          <t>42c602f5-0f24-11e2-8525-18a905767e44</t>
        </is>
      </c>
      <c r="Z7417" t="inlineStr">
        <is>
          <t>Ryan Stanton (CHI D)</t>
        </is>
      </c>
    </row>
    <row r="7418">
      <c r="A7418" t="inlineStr">
        <is>
          <t>Ryan Steeves</t>
        </is>
      </c>
      <c r="B7418" t="inlineStr">
        <is>
          <t>(N/A)</t>
        </is>
      </c>
      <c r="C7418" t="inlineStr">
        <is>
          <t>C</t>
        </is>
      </c>
      <c r="D7418" t="inlineStr">
        <is>
          <t>F</t>
        </is>
      </c>
      <c r="E7418" t="n">
        <v>43</v>
      </c>
      <c r="F7418" t="inlineStr">
        <is>
          <t>FA</t>
        </is>
      </c>
      <c r="G7418" t="inlineStr">
        <is>
          <t>FA</t>
        </is>
      </c>
      <c r="H7418" s="30" t="n">
        <v>1</v>
      </c>
      <c r="I7418" s="31" t="n">
        <v>0</v>
      </c>
      <c r="J7418" s="31" t="n"/>
      <c r="K7418" s="31" t="n">
        <v>0</v>
      </c>
      <c r="L7418" s="32" t="n"/>
      <c r="M7418" s="31" t="n">
        <v>0</v>
      </c>
      <c r="N7418" s="31" t="n">
        <v>0</v>
      </c>
      <c r="O7418" s="31" t="n"/>
      <c r="P7418" s="31" t="n"/>
      <c r="Q7418" s="31" t="n">
        <v>0</v>
      </c>
      <c r="R7418" s="31" t="n"/>
      <c r="S7418" s="32" t="n"/>
      <c r="T7418" s="32" t="n"/>
      <c r="V7418" t="inlineStr">
        <is>
          <t>004se</t>
        </is>
      </c>
      <c r="X7418" t="n">
        <v>3830</v>
      </c>
      <c r="Z7418" t="inlineStr">
        <is>
          <t>Ryan Steeves ((N/A) C)</t>
        </is>
      </c>
    </row>
    <row r="7419">
      <c r="A7419" t="inlineStr">
        <is>
          <t>Ryan Stoa</t>
        </is>
      </c>
      <c r="B7419" t="inlineStr">
        <is>
          <t>(N/A)</t>
        </is>
      </c>
      <c r="C7419" t="inlineStr">
        <is>
          <t>C</t>
        </is>
      </c>
      <c r="D7419" t="inlineStr">
        <is>
          <t>F</t>
        </is>
      </c>
      <c r="E7419" t="n">
        <v>39</v>
      </c>
      <c r="F7419" t="inlineStr">
        <is>
          <t>FA</t>
        </is>
      </c>
      <c r="G7419" t="inlineStr">
        <is>
          <t>FA</t>
        </is>
      </c>
      <c r="H7419" s="30" t="n">
        <v>1</v>
      </c>
      <c r="I7419" s="31" t="n">
        <v>0</v>
      </c>
      <c r="J7419" s="31" t="n"/>
      <c r="K7419" s="31" t="n">
        <v>0</v>
      </c>
      <c r="L7419" s="32" t="n"/>
      <c r="M7419" s="31" t="n">
        <v>0</v>
      </c>
      <c r="N7419" s="31" t="n">
        <v>0</v>
      </c>
      <c r="O7419" s="31" t="n"/>
      <c r="P7419" s="31" t="n"/>
      <c r="Q7419" s="31" t="n">
        <v>0</v>
      </c>
      <c r="R7419" s="31" t="n"/>
      <c r="S7419" s="32" t="n"/>
      <c r="T7419" s="32" t="n"/>
      <c r="V7419" t="inlineStr">
        <is>
          <t>01ceo</t>
        </is>
      </c>
      <c r="W7419" t="n">
        <v>2331</v>
      </c>
      <c r="X7419" t="n">
        <v>4617</v>
      </c>
      <c r="Z7419" t="inlineStr">
        <is>
          <t>Ryan Stoa ((N/A) C)</t>
        </is>
      </c>
    </row>
    <row r="7420">
      <c r="A7420" t="inlineStr">
        <is>
          <t>Ryan Stokes</t>
        </is>
      </c>
      <c r="B7420" t="inlineStr">
        <is>
          <t>(N/A)</t>
        </is>
      </c>
      <c r="C7420" t="inlineStr">
        <is>
          <t>D</t>
        </is>
      </c>
      <c r="D7420" t="inlineStr">
        <is>
          <t>D</t>
        </is>
      </c>
      <c r="E7420" t="n">
        <v>43</v>
      </c>
      <c r="F7420" t="inlineStr">
        <is>
          <t>FA</t>
        </is>
      </c>
      <c r="G7420" t="inlineStr">
        <is>
          <t>FA</t>
        </is>
      </c>
      <c r="H7420" s="30" t="n">
        <v>1</v>
      </c>
      <c r="I7420" s="31" t="n">
        <v>0</v>
      </c>
      <c r="J7420" s="31" t="n"/>
      <c r="K7420" s="31" t="n">
        <v>0</v>
      </c>
      <c r="L7420" s="32" t="n"/>
      <c r="M7420" s="31" t="n">
        <v>0</v>
      </c>
      <c r="N7420" s="31" t="n">
        <v>0</v>
      </c>
      <c r="O7420" s="31" t="n"/>
      <c r="P7420" s="31" t="n"/>
      <c r="Q7420" s="31" t="n">
        <v>0</v>
      </c>
      <c r="R7420" s="31" t="n"/>
      <c r="S7420" s="32" t="n"/>
      <c r="T7420" s="32" t="n"/>
      <c r="V7420" t="inlineStr">
        <is>
          <t>003kx</t>
        </is>
      </c>
      <c r="X7420" t="n">
        <v>3588</v>
      </c>
      <c r="Z7420" t="inlineStr">
        <is>
          <t>Ryan Stokes ((N/A) D)</t>
        </is>
      </c>
    </row>
    <row r="7421">
      <c r="A7421" t="inlineStr">
        <is>
          <t>Ryan Stone</t>
        </is>
      </c>
      <c r="B7421" t="inlineStr">
        <is>
          <t>(N/A)</t>
        </is>
      </c>
      <c r="C7421" t="inlineStr">
        <is>
          <t>C</t>
        </is>
      </c>
      <c r="D7421" t="inlineStr">
        <is>
          <t>F</t>
        </is>
      </c>
      <c r="E7421" t="n">
        <v>41</v>
      </c>
      <c r="F7421" t="inlineStr">
        <is>
          <t>FA</t>
        </is>
      </c>
      <c r="G7421" t="inlineStr">
        <is>
          <t>FA</t>
        </is>
      </c>
      <c r="H7421" s="30" t="n">
        <v>1</v>
      </c>
      <c r="I7421" s="31" t="n">
        <v>0</v>
      </c>
      <c r="J7421" s="31" t="n"/>
      <c r="K7421" s="31" t="n">
        <v>0</v>
      </c>
      <c r="L7421" s="32" t="n"/>
      <c r="M7421" s="31" t="n">
        <v>0</v>
      </c>
      <c r="N7421" s="31" t="n">
        <v>0</v>
      </c>
      <c r="O7421" s="31" t="n"/>
      <c r="P7421" s="31" t="n"/>
      <c r="Q7421" s="31" t="n">
        <v>0</v>
      </c>
      <c r="R7421" s="31" t="n"/>
      <c r="S7421" s="32" t="n"/>
      <c r="T7421" s="32" t="n"/>
      <c r="V7421" t="inlineStr">
        <is>
          <t>0045v</t>
        </is>
      </c>
      <c r="W7421" t="n">
        <v>1938</v>
      </c>
      <c r="X7421" t="n">
        <v>3370</v>
      </c>
      <c r="Z7421" t="inlineStr">
        <is>
          <t>Ryan Stone ((N/A) C)</t>
        </is>
      </c>
    </row>
    <row r="7422">
      <c r="A7422" t="inlineStr">
        <is>
          <t>Ryan Suter</t>
        </is>
      </c>
      <c r="B7422" t="inlineStr">
        <is>
          <t>(N/A)</t>
        </is>
      </c>
      <c r="C7422" t="inlineStr">
        <is>
          <t>D</t>
        </is>
      </c>
      <c r="D7422" t="inlineStr">
        <is>
          <t>D</t>
        </is>
      </c>
      <c r="E7422" t="n">
        <v>41</v>
      </c>
      <c r="F7422" t="inlineStr">
        <is>
          <t>FA</t>
        </is>
      </c>
      <c r="G7422" t="inlineStr">
        <is>
          <t>FA</t>
        </is>
      </c>
      <c r="H7422" s="30" t="n">
        <v>1</v>
      </c>
      <c r="I7422" s="31" t="n">
        <v>0</v>
      </c>
      <c r="J7422" s="31" t="n"/>
      <c r="K7422" s="31" t="n">
        <v>0</v>
      </c>
      <c r="L7422" s="32" t="n"/>
      <c r="M7422" s="31" t="n">
        <v>0</v>
      </c>
      <c r="N7422" s="31" t="n">
        <v>0</v>
      </c>
      <c r="O7422" s="31" t="n"/>
      <c r="P7422" s="31" t="n"/>
      <c r="Q7422" s="31" t="n">
        <v>0</v>
      </c>
      <c r="R7422" s="31" t="n"/>
      <c r="S7422" s="32" t="n"/>
      <c r="T7422" s="32" t="n"/>
      <c r="V7422" t="inlineStr">
        <is>
          <t>003x4</t>
        </is>
      </c>
      <c r="W7422" t="n">
        <v>1908</v>
      </c>
      <c r="X7422" t="n">
        <v>3345</v>
      </c>
      <c r="Y7422" t="inlineStr">
        <is>
          <t>42cde477-0f24-11e2-8525-18a905767e44</t>
        </is>
      </c>
      <c r="Z7422" t="inlineStr">
        <is>
          <t>Ryan Suter ((N/A) D)</t>
        </is>
      </c>
    </row>
    <row r="7423">
      <c r="A7423" t="inlineStr">
        <is>
          <t>Ryan Suzuki</t>
        </is>
      </c>
      <c r="B7423" t="inlineStr">
        <is>
          <t>OTT</t>
        </is>
      </c>
      <c r="C7423" t="inlineStr">
        <is>
          <t>C</t>
        </is>
      </c>
      <c r="D7423" t="inlineStr">
        <is>
          <t>F</t>
        </is>
      </c>
      <c r="E7423" t="n">
        <v>25</v>
      </c>
      <c r="F7423" t="inlineStr">
        <is>
          <t>T</t>
        </is>
      </c>
      <c r="G7423" t="inlineStr">
        <is>
          <t>The Last Place Lukes</t>
        </is>
      </c>
      <c r="H7423" s="30" t="n">
        <v>850000</v>
      </c>
      <c r="I7423" s="31" t="n">
        <v>0</v>
      </c>
      <c r="J7423" s="31" t="n"/>
      <c r="K7423" s="31" t="n">
        <v>0</v>
      </c>
      <c r="L7423" s="32" t="n"/>
      <c r="M7423" s="31" t="n">
        <v>0</v>
      </c>
      <c r="N7423" s="31" t="n">
        <v>0</v>
      </c>
      <c r="O7423" s="31" t="n"/>
      <c r="P7423" s="31" t="n"/>
      <c r="Q7423" s="31" t="n">
        <v>0</v>
      </c>
      <c r="R7423" s="31" t="n"/>
      <c r="S7423" s="32" t="n"/>
      <c r="T7423" s="32" t="n"/>
      <c r="V7423" t="inlineStr">
        <is>
          <t>04mv1</t>
        </is>
      </c>
      <c r="W7423" t="n">
        <v>5972</v>
      </c>
      <c r="X7423" t="n">
        <v>8306</v>
      </c>
      <c r="Y7423" t="inlineStr">
        <is>
          <t>14013282-8ec7-401f-a0a1-46132923b623</t>
        </is>
      </c>
      <c r="Z7423" t="inlineStr">
        <is>
          <t>Ryan Suzuki (OTT C)</t>
        </is>
      </c>
    </row>
    <row r="7424">
      <c r="A7424" t="inlineStr">
        <is>
          <t>Ryan Tamelin</t>
        </is>
      </c>
      <c r="B7424" t="inlineStr">
        <is>
          <t>(N/A)</t>
        </is>
      </c>
      <c r="C7424" t="inlineStr">
        <is>
          <t>G</t>
        </is>
      </c>
      <c r="D7424" t="inlineStr">
        <is>
          <t>G</t>
        </is>
      </c>
      <c r="E7424" t="n">
        <v>20</v>
      </c>
      <c r="F7424" t="inlineStr">
        <is>
          <t>FA</t>
        </is>
      </c>
      <c r="G7424" t="inlineStr">
        <is>
          <t>FA</t>
        </is>
      </c>
      <c r="H7424" s="30" t="n">
        <v>1</v>
      </c>
      <c r="I7424" s="31" t="n">
        <v>0</v>
      </c>
      <c r="J7424" s="31" t="n"/>
      <c r="K7424" s="31" t="n">
        <v>0</v>
      </c>
      <c r="L7424" s="32" t="n"/>
      <c r="M7424" s="31" t="n">
        <v>0</v>
      </c>
      <c r="N7424" s="31" t="n">
        <v>0</v>
      </c>
      <c r="O7424" s="31" t="n"/>
      <c r="P7424" s="31" t="n"/>
      <c r="Q7424" s="31" t="n">
        <v>0</v>
      </c>
      <c r="R7424" s="31" t="n"/>
      <c r="S7424" s="32" t="n"/>
      <c r="T7424" s="32" t="n"/>
      <c r="V7424" t="inlineStr">
        <is>
          <t>06pdz</t>
        </is>
      </c>
      <c r="Z7424" t="inlineStr">
        <is>
          <t>Ryan Tamelin ((N/A) G)</t>
        </is>
      </c>
    </row>
    <row r="7425">
      <c r="A7425" t="inlineStr">
        <is>
          <t>Ryan Tesink</t>
        </is>
      </c>
      <c r="B7425" t="inlineStr">
        <is>
          <t>(N/A)</t>
        </is>
      </c>
      <c r="C7425" t="inlineStr">
        <is>
          <t>C</t>
        </is>
      </c>
      <c r="D7425" t="inlineStr">
        <is>
          <t>F</t>
        </is>
      </c>
      <c r="E7425" t="n">
        <v>33</v>
      </c>
      <c r="F7425" t="inlineStr">
        <is>
          <t>FA</t>
        </is>
      </c>
      <c r="G7425" t="inlineStr">
        <is>
          <t>FA</t>
        </is>
      </c>
      <c r="H7425" s="30" t="n">
        <v>1</v>
      </c>
      <c r="I7425" s="31" t="n">
        <v>0</v>
      </c>
      <c r="J7425" s="31" t="n"/>
      <c r="K7425" s="31" t="n">
        <v>0</v>
      </c>
      <c r="L7425" s="32" t="n"/>
      <c r="M7425" s="31" t="n">
        <v>0</v>
      </c>
      <c r="N7425" s="31" t="n">
        <v>0</v>
      </c>
      <c r="O7425" s="31" t="n"/>
      <c r="P7425" s="31" t="n"/>
      <c r="Q7425" s="31" t="n">
        <v>0</v>
      </c>
      <c r="R7425" s="31" t="n"/>
      <c r="S7425" s="32" t="n"/>
      <c r="T7425" s="32" t="n"/>
      <c r="V7425" t="inlineStr">
        <is>
          <t>02frl</t>
        </is>
      </c>
      <c r="X7425" t="n">
        <v>5527</v>
      </c>
      <c r="Z7425" t="inlineStr">
        <is>
          <t>Ryan Tesink ((N/A) C)</t>
        </is>
      </c>
    </row>
    <row r="7426">
      <c r="A7426" t="inlineStr">
        <is>
          <t>Ryan Thang</t>
        </is>
      </c>
      <c r="B7426" t="inlineStr">
        <is>
          <t>(N/A)</t>
        </is>
      </c>
      <c r="C7426" t="inlineStr">
        <is>
          <t>RW</t>
        </is>
      </c>
      <c r="D7426" t="inlineStr">
        <is>
          <t>F</t>
        </is>
      </c>
      <c r="E7426" t="n">
        <v>39</v>
      </c>
      <c r="F7426" t="inlineStr">
        <is>
          <t>FA</t>
        </is>
      </c>
      <c r="G7426" t="inlineStr">
        <is>
          <t>FA</t>
        </is>
      </c>
      <c r="H7426" s="30" t="n">
        <v>1</v>
      </c>
      <c r="I7426" s="31" t="n">
        <v>0</v>
      </c>
      <c r="J7426" s="31" t="n"/>
      <c r="K7426" s="31" t="n">
        <v>0</v>
      </c>
      <c r="L7426" s="32" t="n"/>
      <c r="M7426" s="31" t="n">
        <v>0</v>
      </c>
      <c r="N7426" s="31" t="n">
        <v>0</v>
      </c>
      <c r="O7426" s="31" t="n"/>
      <c r="P7426" s="31" t="n"/>
      <c r="Q7426" s="31" t="n">
        <v>0</v>
      </c>
      <c r="R7426" s="31" t="n"/>
      <c r="S7426" s="32" t="n"/>
      <c r="T7426" s="32" t="n"/>
      <c r="V7426" t="inlineStr">
        <is>
          <t>01t01</t>
        </is>
      </c>
      <c r="W7426" t="n">
        <v>3446</v>
      </c>
      <c r="X7426" t="n">
        <v>4848</v>
      </c>
      <c r="Z7426" t="inlineStr">
        <is>
          <t>Ryan Thang ((N/A) RW)</t>
        </is>
      </c>
    </row>
    <row r="7427">
      <c r="A7427" t="inlineStr">
        <is>
          <t>Ryan Van Stralen</t>
        </is>
      </c>
      <c r="B7427" t="inlineStr">
        <is>
          <t>EDM</t>
        </is>
      </c>
      <c r="C7427" t="inlineStr">
        <is>
          <t>RW</t>
        </is>
      </c>
      <c r="D7427" t="inlineStr">
        <is>
          <t>F</t>
        </is>
      </c>
      <c r="E7427" t="n">
        <v>32</v>
      </c>
      <c r="F7427" t="inlineStr">
        <is>
          <t>FA</t>
        </is>
      </c>
      <c r="G7427" t="inlineStr">
        <is>
          <t>FA</t>
        </is>
      </c>
      <c r="H7427" s="30" t="n">
        <v>1</v>
      </c>
      <c r="I7427" s="31" t="n">
        <v>0</v>
      </c>
      <c r="J7427" s="31" t="n"/>
      <c r="K7427" s="31" t="n">
        <v>0</v>
      </c>
      <c r="L7427" s="32" t="n"/>
      <c r="M7427" s="31" t="n">
        <v>0</v>
      </c>
      <c r="N7427" s="31" t="n">
        <v>0</v>
      </c>
      <c r="O7427" s="31" t="n"/>
      <c r="P7427" s="31" t="n"/>
      <c r="Q7427" s="31" t="n">
        <v>0</v>
      </c>
      <c r="R7427" s="31" t="n"/>
      <c r="S7427" s="32" t="n"/>
      <c r="T7427" s="32" t="n"/>
      <c r="V7427" t="inlineStr">
        <is>
          <t>04xbd</t>
        </is>
      </c>
      <c r="X7427" t="n">
        <v>8168</v>
      </c>
      <c r="Z7427" t="inlineStr">
        <is>
          <t>Ryan Van Stralen (EDM RW)</t>
        </is>
      </c>
    </row>
    <row r="7428">
      <c r="A7428" t="inlineStr">
        <is>
          <t>Ryan Verbeek</t>
        </is>
      </c>
      <c r="B7428" t="inlineStr">
        <is>
          <t>TBL</t>
        </is>
      </c>
      <c r="C7428" t="inlineStr">
        <is>
          <t>LW</t>
        </is>
      </c>
      <c r="D7428" t="inlineStr">
        <is>
          <t>F</t>
        </is>
      </c>
      <c r="E7428" t="n">
        <v>30</v>
      </c>
      <c r="F7428" t="inlineStr">
        <is>
          <t>FA</t>
        </is>
      </c>
      <c r="G7428" t="inlineStr">
        <is>
          <t>FA</t>
        </is>
      </c>
      <c r="H7428" s="30" t="n">
        <v>1</v>
      </c>
      <c r="I7428" s="31" t="n">
        <v>0</v>
      </c>
      <c r="J7428" s="31" t="n"/>
      <c r="K7428" s="31" t="n">
        <v>0</v>
      </c>
      <c r="L7428" s="32" t="n"/>
      <c r="M7428" s="31" t="n">
        <v>0</v>
      </c>
      <c r="N7428" s="31" t="n">
        <v>0</v>
      </c>
      <c r="O7428" s="31" t="n"/>
      <c r="P7428" s="31" t="n"/>
      <c r="Q7428" s="31" t="n">
        <v>0</v>
      </c>
      <c r="R7428" s="31" t="n"/>
      <c r="S7428" s="32" t="n"/>
      <c r="T7428" s="32" t="n"/>
      <c r="V7428" t="inlineStr">
        <is>
          <t>048kv</t>
        </is>
      </c>
      <c r="X7428" t="n">
        <v>7351</v>
      </c>
      <c r="Z7428" t="inlineStr">
        <is>
          <t>Ryan Verbeek (TBL LW)</t>
        </is>
      </c>
    </row>
    <row r="7429">
      <c r="A7429" t="inlineStr">
        <is>
          <t>Ryan Vinz</t>
        </is>
      </c>
      <c r="B7429" t="inlineStr">
        <is>
          <t>(N/A)</t>
        </is>
      </c>
      <c r="C7429" t="inlineStr">
        <is>
          <t>G</t>
        </is>
      </c>
      <c r="D7429" t="inlineStr">
        <is>
          <t>G</t>
        </is>
      </c>
      <c r="E7429" t="n">
        <v>41</v>
      </c>
      <c r="F7429" t="inlineStr">
        <is>
          <t>FA</t>
        </is>
      </c>
      <c r="G7429" t="inlineStr">
        <is>
          <t>FA</t>
        </is>
      </c>
      <c r="H7429" s="30" t="n">
        <v>1</v>
      </c>
      <c r="I7429" s="31" t="n">
        <v>0</v>
      </c>
      <c r="J7429" s="31" t="n"/>
      <c r="K7429" s="31" t="n">
        <v>0</v>
      </c>
      <c r="L7429" s="32" t="n"/>
      <c r="M7429" s="31" t="n">
        <v>0</v>
      </c>
      <c r="N7429" s="31" t="n">
        <v>0</v>
      </c>
      <c r="O7429" s="31" t="n"/>
      <c r="P7429" s="31" t="n"/>
      <c r="Q7429" s="31" t="n">
        <v>0</v>
      </c>
      <c r="R7429" s="31" t="n"/>
      <c r="S7429" s="32" t="n"/>
      <c r="T7429" s="32" t="n"/>
      <c r="V7429" t="inlineStr">
        <is>
          <t>03bap</t>
        </is>
      </c>
      <c r="X7429" t="n">
        <v>6325</v>
      </c>
      <c r="Z7429" t="inlineStr">
        <is>
          <t>Ryan Vinz ((N/A) G)</t>
        </is>
      </c>
    </row>
    <row r="7430">
      <c r="A7430" t="inlineStr">
        <is>
          <t>Ryan Wagner</t>
        </is>
      </c>
      <c r="B7430" t="inlineStr">
        <is>
          <t>COL</t>
        </is>
      </c>
      <c r="C7430" t="inlineStr">
        <is>
          <t>C</t>
        </is>
      </c>
      <c r="D7430" t="inlineStr">
        <is>
          <t>F</t>
        </is>
      </c>
      <c r="E7430" t="n">
        <v>30</v>
      </c>
      <c r="F7430" t="inlineStr">
        <is>
          <t>FA</t>
        </is>
      </c>
      <c r="G7430" t="inlineStr">
        <is>
          <t>FA</t>
        </is>
      </c>
      <c r="H7430" s="30" t="n">
        <v>1</v>
      </c>
      <c r="I7430" s="31" t="n">
        <v>0</v>
      </c>
      <c r="J7430" s="31" t="n"/>
      <c r="K7430" s="31" t="n">
        <v>0</v>
      </c>
      <c r="L7430" s="32" t="n"/>
      <c r="M7430" s="31" t="n">
        <v>0</v>
      </c>
      <c r="N7430" s="31" t="n">
        <v>0</v>
      </c>
      <c r="O7430" s="31" t="n"/>
      <c r="P7430" s="31" t="n"/>
      <c r="Q7430" s="31" t="n">
        <v>0</v>
      </c>
      <c r="R7430" s="31" t="n"/>
      <c r="S7430" s="32" t="n"/>
      <c r="T7430" s="32" t="n"/>
      <c r="V7430" t="inlineStr">
        <is>
          <t>04xas</t>
        </is>
      </c>
      <c r="X7430" t="n">
        <v>8121</v>
      </c>
      <c r="Y7430" t="inlineStr">
        <is>
          <t>0740bef9-bc65-493f-a409-aa57ea666dc1</t>
        </is>
      </c>
      <c r="Z7430" t="inlineStr">
        <is>
          <t>Ryan Wagner (COL C)</t>
        </is>
      </c>
    </row>
    <row r="7431">
      <c r="A7431" t="inlineStr">
        <is>
          <t>Ryan Walsh</t>
        </is>
      </c>
      <c r="B7431" t="inlineStr">
        <is>
          <t>BOS</t>
        </is>
      </c>
      <c r="C7431" t="inlineStr">
        <is>
          <t>C</t>
        </is>
      </c>
      <c r="D7431" t="inlineStr">
        <is>
          <t>F</t>
        </is>
      </c>
      <c r="E7431" t="n">
        <v>23</v>
      </c>
      <c r="F7431" t="inlineStr">
        <is>
          <t>FA</t>
        </is>
      </c>
      <c r="G7431" t="inlineStr">
        <is>
          <t>FA</t>
        </is>
      </c>
      <c r="H7431" s="30" t="n">
        <v>1</v>
      </c>
      <c r="I7431" s="31" t="n">
        <v>0</v>
      </c>
      <c r="J7431" s="31" t="n"/>
      <c r="K7431" s="31" t="n">
        <v>0</v>
      </c>
      <c r="L7431" s="32" t="n"/>
      <c r="M7431" s="31" t="n">
        <v>0</v>
      </c>
      <c r="N7431" s="31" t="n">
        <v>0</v>
      </c>
      <c r="O7431" s="31" t="n"/>
      <c r="P7431" s="31" t="n"/>
      <c r="Q7431" s="31" t="n">
        <v>0</v>
      </c>
      <c r="R7431" s="31" t="n"/>
      <c r="S7431" s="32" t="n"/>
      <c r="T7431" s="32" t="n"/>
      <c r="V7431" t="inlineStr">
        <is>
          <t>06ckx</t>
        </is>
      </c>
      <c r="Y7431" t="inlineStr">
        <is>
          <t>02ccdbe3-de20-4c99-afa8-f10aa1b23b51</t>
        </is>
      </c>
      <c r="Z7431" t="inlineStr">
        <is>
          <t>Ryan Walsh (BOS C)</t>
        </is>
      </c>
    </row>
    <row r="7432">
      <c r="A7432" t="inlineStr">
        <is>
          <t>Ryan Walters</t>
        </is>
      </c>
      <c r="B7432" t="inlineStr">
        <is>
          <t>MIN</t>
        </is>
      </c>
      <c r="C7432" t="inlineStr">
        <is>
          <t>LW</t>
        </is>
      </c>
      <c r="D7432" t="inlineStr">
        <is>
          <t>F</t>
        </is>
      </c>
      <c r="E7432" t="n">
        <v>35</v>
      </c>
      <c r="F7432" t="inlineStr">
        <is>
          <t>FA</t>
        </is>
      </c>
      <c r="G7432" t="inlineStr">
        <is>
          <t>FA</t>
        </is>
      </c>
      <c r="H7432" s="30" t="n">
        <v>1</v>
      </c>
      <c r="I7432" s="31" t="n">
        <v>0</v>
      </c>
      <c r="J7432" s="31" t="n"/>
      <c r="K7432" s="31" t="n">
        <v>0</v>
      </c>
      <c r="L7432" s="32" t="n"/>
      <c r="M7432" s="31" t="n">
        <v>0</v>
      </c>
      <c r="N7432" s="31" t="n">
        <v>0</v>
      </c>
      <c r="O7432" s="31" t="n"/>
      <c r="P7432" s="31" t="n"/>
      <c r="Q7432" s="31" t="n">
        <v>0</v>
      </c>
      <c r="R7432" s="31" t="n"/>
      <c r="S7432" s="32" t="n"/>
      <c r="T7432" s="32" t="n"/>
      <c r="V7432" t="inlineStr">
        <is>
          <t>02yca</t>
        </is>
      </c>
      <c r="X7432" t="n">
        <v>6652</v>
      </c>
      <c r="Z7432" t="inlineStr">
        <is>
          <t>Ryan Walters (MIN LW)</t>
        </is>
      </c>
    </row>
    <row r="7433">
      <c r="A7433" t="inlineStr">
        <is>
          <t>Ryan Watson</t>
        </is>
      </c>
      <c r="B7433" t="inlineStr">
        <is>
          <t>(N/A)</t>
        </is>
      </c>
      <c r="C7433" t="inlineStr">
        <is>
          <t>D</t>
        </is>
      </c>
      <c r="D7433" t="inlineStr">
        <is>
          <t>D</t>
        </is>
      </c>
      <c r="E7433" t="n">
        <v>24</v>
      </c>
      <c r="F7433" t="inlineStr">
        <is>
          <t>FA</t>
        </is>
      </c>
      <c r="G7433" t="inlineStr">
        <is>
          <t>FA</t>
        </is>
      </c>
      <c r="H7433" s="30" t="n">
        <v>1</v>
      </c>
      <c r="I7433" s="31" t="n">
        <v>0</v>
      </c>
      <c r="J7433" s="31" t="n"/>
      <c r="K7433" s="31" t="n">
        <v>0</v>
      </c>
      <c r="L7433" s="32" t="n"/>
      <c r="M7433" s="31" t="n">
        <v>0</v>
      </c>
      <c r="N7433" s="31" t="n">
        <v>0</v>
      </c>
      <c r="O7433" s="31" t="n"/>
      <c r="P7433" s="31" t="n"/>
      <c r="Q7433" s="31" t="n">
        <v>0</v>
      </c>
      <c r="R7433" s="31" t="n"/>
      <c r="S7433" s="32" t="n"/>
      <c r="T7433" s="32" t="n"/>
      <c r="V7433" t="inlineStr">
        <is>
          <t>059u7</t>
        </is>
      </c>
      <c r="Z7433" t="inlineStr">
        <is>
          <t>Ryan Watson ((N/A) D)</t>
        </is>
      </c>
    </row>
    <row r="7434">
      <c r="A7434" t="inlineStr">
        <is>
          <t>Ryan White</t>
        </is>
      </c>
      <c r="B7434" t="inlineStr">
        <is>
          <t>(N/A)</t>
        </is>
      </c>
      <c r="C7434" t="inlineStr">
        <is>
          <t>C</t>
        </is>
      </c>
      <c r="D7434" t="inlineStr">
        <is>
          <t>F</t>
        </is>
      </c>
      <c r="E7434" t="n">
        <v>38</v>
      </c>
      <c r="F7434" t="inlineStr">
        <is>
          <t>FA</t>
        </is>
      </c>
      <c r="G7434" t="inlineStr">
        <is>
          <t>FA</t>
        </is>
      </c>
      <c r="H7434" s="30" t="n">
        <v>1</v>
      </c>
      <c r="I7434" s="31" t="n">
        <v>0</v>
      </c>
      <c r="J7434" s="31" t="n"/>
      <c r="K7434" s="31" t="n">
        <v>0</v>
      </c>
      <c r="L7434" s="32" t="n"/>
      <c r="M7434" s="31" t="n">
        <v>0</v>
      </c>
      <c r="N7434" s="31" t="n">
        <v>0</v>
      </c>
      <c r="O7434" s="31" t="n"/>
      <c r="P7434" s="31" t="n"/>
      <c r="Q7434" s="31" t="n">
        <v>0</v>
      </c>
      <c r="R7434" s="31" t="n"/>
      <c r="S7434" s="32" t="n"/>
      <c r="T7434" s="32" t="n"/>
      <c r="V7434" t="inlineStr">
        <is>
          <t>003w5</t>
        </is>
      </c>
      <c r="W7434" t="n">
        <v>2571</v>
      </c>
      <c r="X7434" t="n">
        <v>4323</v>
      </c>
      <c r="Z7434" t="inlineStr">
        <is>
          <t>Ryan White ((N/A) C)</t>
        </is>
      </c>
    </row>
    <row r="7435">
      <c r="A7435" t="inlineStr">
        <is>
          <t>Ryan Whitney</t>
        </is>
      </c>
      <c r="B7435" t="inlineStr">
        <is>
          <t>(N/A)</t>
        </is>
      </c>
      <c r="C7435" t="inlineStr">
        <is>
          <t>D</t>
        </is>
      </c>
      <c r="D7435" t="inlineStr">
        <is>
          <t>D</t>
        </is>
      </c>
      <c r="E7435" t="n">
        <v>43</v>
      </c>
      <c r="F7435" t="inlineStr">
        <is>
          <t>FA</t>
        </is>
      </c>
      <c r="G7435" t="inlineStr">
        <is>
          <t>FA</t>
        </is>
      </c>
      <c r="H7435" s="30" t="n">
        <v>1</v>
      </c>
      <c r="I7435" s="31" t="n">
        <v>0</v>
      </c>
      <c r="J7435" s="31" t="n"/>
      <c r="K7435" s="31" t="n">
        <v>0</v>
      </c>
      <c r="L7435" s="32" t="n"/>
      <c r="M7435" s="31" t="n">
        <v>0</v>
      </c>
      <c r="N7435" s="31" t="n">
        <v>0</v>
      </c>
      <c r="O7435" s="31" t="n"/>
      <c r="P7435" s="31" t="n"/>
      <c r="Q7435" s="31" t="n">
        <v>0</v>
      </c>
      <c r="R7435" s="31" t="n"/>
      <c r="S7435" s="32" t="n"/>
      <c r="T7435" s="32" t="n"/>
      <c r="V7435" t="inlineStr">
        <is>
          <t>00461</t>
        </is>
      </c>
      <c r="W7435" t="n">
        <v>1672</v>
      </c>
      <c r="X7435" t="n">
        <v>3072</v>
      </c>
      <c r="Z7435" t="inlineStr">
        <is>
          <t>Ryan Whitney ((N/A) D)</t>
        </is>
      </c>
    </row>
    <row r="7436">
      <c r="A7436" t="inlineStr">
        <is>
          <t>Ryan Wilson</t>
        </is>
      </c>
      <c r="B7436" t="inlineStr">
        <is>
          <t>(N/A)</t>
        </is>
      </c>
      <c r="C7436" t="inlineStr">
        <is>
          <t>D</t>
        </is>
      </c>
      <c r="D7436" t="inlineStr">
        <is>
          <t>D</t>
        </is>
      </c>
      <c r="E7436" t="n">
        <v>39</v>
      </c>
      <c r="F7436" t="inlineStr">
        <is>
          <t>FA</t>
        </is>
      </c>
      <c r="G7436" t="inlineStr">
        <is>
          <t>FA</t>
        </is>
      </c>
      <c r="H7436" s="30" t="n">
        <v>1</v>
      </c>
      <c r="I7436" s="31" t="n">
        <v>0</v>
      </c>
      <c r="J7436" s="31" t="n"/>
      <c r="K7436" s="31" t="n">
        <v>0</v>
      </c>
      <c r="L7436" s="32" t="n"/>
      <c r="M7436" s="31" t="n">
        <v>0</v>
      </c>
      <c r="N7436" s="31" t="n">
        <v>0</v>
      </c>
      <c r="O7436" s="31" t="n"/>
      <c r="P7436" s="31" t="n"/>
      <c r="Q7436" s="31" t="n">
        <v>0</v>
      </c>
      <c r="R7436" s="31" t="n"/>
      <c r="S7436" s="32" t="n"/>
      <c r="T7436" s="32" t="n"/>
      <c r="V7436" t="inlineStr">
        <is>
          <t>00ql2</t>
        </is>
      </c>
      <c r="W7436" t="n">
        <v>3094</v>
      </c>
      <c r="X7436" t="n">
        <v>4489</v>
      </c>
      <c r="Z7436" t="inlineStr">
        <is>
          <t>Ryan Wilson ((N/A) D)</t>
        </is>
      </c>
    </row>
    <row r="7437">
      <c r="A7437" t="inlineStr">
        <is>
          <t>Ryan Zapolski</t>
        </is>
      </c>
      <c r="B7437" t="inlineStr">
        <is>
          <t>(N/A)</t>
        </is>
      </c>
      <c r="C7437" t="inlineStr">
        <is>
          <t>G</t>
        </is>
      </c>
      <c r="D7437" t="inlineStr">
        <is>
          <t>G</t>
        </is>
      </c>
      <c r="E7437" t="n">
        <v>39</v>
      </c>
      <c r="F7437" t="inlineStr">
        <is>
          <t>FA</t>
        </is>
      </c>
      <c r="G7437" t="inlineStr">
        <is>
          <t>FA</t>
        </is>
      </c>
      <c r="H7437" s="30" t="n">
        <v>1</v>
      </c>
      <c r="I7437" s="31" t="n">
        <v>0</v>
      </c>
      <c r="J7437" s="31" t="n"/>
      <c r="K7437" s="31" t="n">
        <v>0</v>
      </c>
      <c r="L7437" s="32" t="n"/>
      <c r="M7437" s="31" t="n">
        <v>0</v>
      </c>
      <c r="N7437" s="31" t="n">
        <v>0</v>
      </c>
      <c r="O7437" s="31" t="n"/>
      <c r="P7437" s="31" t="n"/>
      <c r="Q7437" s="31" t="n">
        <v>0</v>
      </c>
      <c r="R7437" s="31" t="n"/>
      <c r="S7437" s="32" t="n"/>
      <c r="T7437" s="32" t="n"/>
      <c r="V7437" t="inlineStr">
        <is>
          <t>03btn</t>
        </is>
      </c>
      <c r="Z7437" t="inlineStr">
        <is>
          <t>Ryan Zapolski ((N/A) G)</t>
        </is>
      </c>
    </row>
    <row r="7438">
      <c r="A7438" t="inlineStr">
        <is>
          <t>Ryan Zuhlsdorf</t>
        </is>
      </c>
      <c r="B7438" t="inlineStr">
        <is>
          <t>(N/A)</t>
        </is>
      </c>
      <c r="C7438" t="inlineStr">
        <is>
          <t>D</t>
        </is>
      </c>
      <c r="D7438" t="inlineStr">
        <is>
          <t>D</t>
        </is>
      </c>
      <c r="E7438" t="n">
        <v>29</v>
      </c>
      <c r="F7438" t="inlineStr">
        <is>
          <t>FA</t>
        </is>
      </c>
      <c r="G7438" t="inlineStr">
        <is>
          <t>FA</t>
        </is>
      </c>
      <c r="H7438" s="30" t="n">
        <v>1</v>
      </c>
      <c r="I7438" s="31" t="n">
        <v>0</v>
      </c>
      <c r="J7438" s="31" t="n"/>
      <c r="K7438" s="31" t="n">
        <v>0</v>
      </c>
      <c r="L7438" s="32" t="n"/>
      <c r="M7438" s="31" t="n">
        <v>0</v>
      </c>
      <c r="N7438" s="31" t="n">
        <v>0</v>
      </c>
      <c r="O7438" s="31" t="n"/>
      <c r="P7438" s="31" t="n"/>
      <c r="Q7438" s="31" t="n">
        <v>0</v>
      </c>
      <c r="R7438" s="31" t="n"/>
      <c r="S7438" s="32" t="n"/>
      <c r="T7438" s="32" t="n"/>
      <c r="V7438" t="inlineStr">
        <is>
          <t>03rim</t>
        </is>
      </c>
      <c r="X7438" t="n">
        <v>6892</v>
      </c>
      <c r="Z7438" t="inlineStr">
        <is>
          <t>Ryan Zuhlsdorf ((N/A) D)</t>
        </is>
      </c>
    </row>
    <row r="7439">
      <c r="A7439" t="inlineStr">
        <is>
          <t>Ryane Clowe</t>
        </is>
      </c>
      <c r="B7439" t="inlineStr">
        <is>
          <t>(N/A)</t>
        </is>
      </c>
      <c r="C7439" t="inlineStr">
        <is>
          <t>LW</t>
        </is>
      </c>
      <c r="D7439" t="inlineStr">
        <is>
          <t>F</t>
        </is>
      </c>
      <c r="E7439" t="n">
        <v>43</v>
      </c>
      <c r="F7439" t="inlineStr">
        <is>
          <t>FA</t>
        </is>
      </c>
      <c r="G7439" t="inlineStr">
        <is>
          <t>FA</t>
        </is>
      </c>
      <c r="H7439" s="30" t="n">
        <v>1</v>
      </c>
      <c r="I7439" s="31" t="n">
        <v>0</v>
      </c>
      <c r="J7439" s="31" t="n"/>
      <c r="K7439" s="31" t="n">
        <v>0</v>
      </c>
      <c r="L7439" s="32" t="n"/>
      <c r="M7439" s="31" t="n">
        <v>0</v>
      </c>
      <c r="N7439" s="31" t="n">
        <v>0</v>
      </c>
      <c r="O7439" s="31" t="n"/>
      <c r="P7439" s="31" t="n"/>
      <c r="Q7439" s="31" t="n">
        <v>0</v>
      </c>
      <c r="R7439" s="31" t="n"/>
      <c r="S7439" s="32" t="n"/>
      <c r="T7439" s="32" t="n"/>
      <c r="V7439" t="inlineStr">
        <is>
          <t>00467</t>
        </is>
      </c>
      <c r="W7439" t="n">
        <v>2459</v>
      </c>
      <c r="X7439" t="n">
        <v>3493</v>
      </c>
      <c r="Z7439" t="inlineStr">
        <is>
          <t>Ryane Clowe ((N/A) LW)</t>
        </is>
      </c>
    </row>
    <row r="7440">
      <c r="A7440" t="inlineStr">
        <is>
          <t>Ryden Evers</t>
        </is>
      </c>
      <c r="B7440" t="inlineStr">
        <is>
          <t>SEA</t>
        </is>
      </c>
      <c r="C7440" t="inlineStr">
        <is>
          <t>LW</t>
        </is>
      </c>
      <c r="D7440" t="inlineStr">
        <is>
          <t>F</t>
        </is>
      </c>
      <c r="E7440" t="n">
        <v>21</v>
      </c>
      <c r="F7440" t="inlineStr">
        <is>
          <t>FA</t>
        </is>
      </c>
      <c r="G7440" t="inlineStr">
        <is>
          <t>FA</t>
        </is>
      </c>
      <c r="H7440" s="30" t="n">
        <v>1</v>
      </c>
      <c r="I7440" s="31" t="n">
        <v>0</v>
      </c>
      <c r="J7440" s="31" t="n"/>
      <c r="K7440" s="31" t="n">
        <v>0</v>
      </c>
      <c r="L7440" s="32" t="n"/>
      <c r="M7440" s="31" t="n">
        <v>0</v>
      </c>
      <c r="N7440" s="31" t="n">
        <v>0</v>
      </c>
      <c r="O7440" s="31" t="n"/>
      <c r="P7440" s="31" t="n"/>
      <c r="Q7440" s="31" t="n">
        <v>0</v>
      </c>
      <c r="R7440" s="31" t="n"/>
      <c r="S7440" s="32" t="n"/>
      <c r="T7440" s="32" t="n"/>
      <c r="V7440" t="inlineStr">
        <is>
          <t>073pv</t>
        </is>
      </c>
      <c r="W7440" t="n">
        <v>7627</v>
      </c>
      <c r="Y7440" t="inlineStr">
        <is>
          <t>4ef3948d-5591-4bd3-b04e-b8942c3f8629</t>
        </is>
      </c>
      <c r="Z7440" t="inlineStr">
        <is>
          <t>Ryden Evers (SEA LW)</t>
        </is>
      </c>
    </row>
    <row r="7441">
      <c r="A7441" t="inlineStr">
        <is>
          <t>Ryder Cali</t>
        </is>
      </c>
      <c r="B7441" t="inlineStr">
        <is>
          <t>FLA</t>
        </is>
      </c>
      <c r="C7441" t="inlineStr">
        <is>
          <t>C</t>
        </is>
      </c>
      <c r="D7441" t="inlineStr">
        <is>
          <t>F</t>
        </is>
      </c>
      <c r="E7441" t="n">
        <v>18</v>
      </c>
      <c r="F7441" t="inlineStr">
        <is>
          <t>FA</t>
        </is>
      </c>
      <c r="G7441" t="inlineStr">
        <is>
          <t>FA</t>
        </is>
      </c>
      <c r="H7441" s="30" t="n">
        <v>1</v>
      </c>
      <c r="I7441" s="31" t="n">
        <v>0</v>
      </c>
      <c r="J7441" s="31" t="n"/>
      <c r="K7441" s="31" t="n">
        <v>0</v>
      </c>
      <c r="L7441" s="32" t="n"/>
      <c r="M7441" s="31" t="n">
        <v>0</v>
      </c>
      <c r="N7441" s="31" t="n">
        <v>0</v>
      </c>
      <c r="O7441" s="31" t="n"/>
      <c r="P7441" s="31" t="n"/>
      <c r="Q7441" s="31" t="n">
        <v>0</v>
      </c>
      <c r="R7441" s="31" t="n"/>
      <c r="S7441" s="32" t="n"/>
      <c r="T7441" s="32" t="n"/>
      <c r="V7441" t="inlineStr">
        <is>
          <t>0760x</t>
        </is>
      </c>
      <c r="W7441" t="n">
        <v>7718</v>
      </c>
      <c r="Y7441" t="inlineStr">
        <is>
          <t>ea2a78ed-1551-4b24-9a6d-8982b449e66f</t>
        </is>
      </c>
      <c r="Z7441" t="inlineStr">
        <is>
          <t>Ryder Cali (FLA C)</t>
        </is>
      </c>
    </row>
    <row r="7442">
      <c r="A7442" t="inlineStr">
        <is>
          <t>Ryder Carey</t>
        </is>
      </c>
      <c r="B7442" t="inlineStr">
        <is>
          <t>(N/A)</t>
        </is>
      </c>
      <c r="C7442" t="inlineStr">
        <is>
          <t>C</t>
        </is>
      </c>
      <c r="D7442" t="inlineStr">
        <is>
          <t>F</t>
        </is>
      </c>
      <c r="F7442" t="inlineStr">
        <is>
          <t>WW</t>
        </is>
      </c>
      <c r="G7442" t="inlineStr">
        <is>
          <t>FA</t>
        </is>
      </c>
      <c r="H7442" s="30" t="n"/>
      <c r="I7442" s="31" t="n"/>
      <c r="J7442" s="31" t="n"/>
      <c r="K7442" s="31" t="n"/>
      <c r="L7442" s="32" t="n"/>
      <c r="M7442" s="31" t="n"/>
      <c r="N7442" s="31" t="n"/>
      <c r="O7442" s="31" t="n"/>
      <c r="P7442" s="31" t="n"/>
      <c r="Q7442" s="31" t="n"/>
      <c r="R7442" s="31" t="n"/>
      <c r="S7442" s="32" t="n"/>
      <c r="T7442" s="32" t="n"/>
      <c r="V7442" t="inlineStr">
        <is>
          <t>07a01</t>
        </is>
      </c>
      <c r="Z7442" t="inlineStr">
        <is>
          <t>Ryder Carey ((N/A) C)</t>
        </is>
      </c>
    </row>
    <row r="7443">
      <c r="A7443" t="inlineStr">
        <is>
          <t>Ryder Donovan</t>
        </is>
      </c>
      <c r="B7443" t="inlineStr">
        <is>
          <t>VGK</t>
        </is>
      </c>
      <c r="C7443" t="inlineStr">
        <is>
          <t>C</t>
        </is>
      </c>
      <c r="D7443" t="inlineStr">
        <is>
          <t>F</t>
        </is>
      </c>
      <c r="E7443" t="n">
        <v>25</v>
      </c>
      <c r="F7443" t="inlineStr">
        <is>
          <t>FA</t>
        </is>
      </c>
      <c r="G7443" t="inlineStr">
        <is>
          <t>FA</t>
        </is>
      </c>
      <c r="H7443" s="30" t="n">
        <v>1</v>
      </c>
      <c r="I7443" s="31" t="n">
        <v>0</v>
      </c>
      <c r="J7443" s="31" t="n"/>
      <c r="K7443" s="31" t="n">
        <v>0</v>
      </c>
      <c r="L7443" s="32" t="n"/>
      <c r="M7443" s="31" t="n">
        <v>0</v>
      </c>
      <c r="N7443" s="31" t="n">
        <v>0</v>
      </c>
      <c r="O7443" s="31" t="n"/>
      <c r="P7443" s="31" t="n"/>
      <c r="Q7443" s="31" t="n">
        <v>0</v>
      </c>
      <c r="R7443" s="31" t="n"/>
      <c r="S7443" s="32" t="n"/>
      <c r="T7443" s="32" t="n"/>
      <c r="V7443" t="inlineStr">
        <is>
          <t>04zp3</t>
        </is>
      </c>
      <c r="Z7443" t="inlineStr">
        <is>
          <t>Ryder Donovan (VGK C)</t>
        </is>
      </c>
    </row>
    <row r="7444">
      <c r="A7444" t="inlineStr">
        <is>
          <t>Ryder Fetterolf</t>
        </is>
      </c>
      <c r="B7444" t="inlineStr">
        <is>
          <t>CAR</t>
        </is>
      </c>
      <c r="C7444" t="inlineStr">
        <is>
          <t>G</t>
        </is>
      </c>
      <c r="D7444" t="inlineStr">
        <is>
          <t>G</t>
        </is>
      </c>
      <c r="E7444" t="n">
        <v>18</v>
      </c>
      <c r="F7444" t="inlineStr">
        <is>
          <t>FA</t>
        </is>
      </c>
      <c r="G7444" t="inlineStr">
        <is>
          <t>FA</t>
        </is>
      </c>
      <c r="H7444" s="30" t="n">
        <v>1</v>
      </c>
      <c r="I7444" s="31" t="n">
        <v>0</v>
      </c>
      <c r="J7444" s="31" t="n"/>
      <c r="K7444" s="31" t="n">
        <v>0</v>
      </c>
      <c r="L7444" s="32" t="n"/>
      <c r="M7444" s="31" t="n">
        <v>0</v>
      </c>
      <c r="N7444" s="31" t="n">
        <v>0</v>
      </c>
      <c r="O7444" s="31" t="n"/>
      <c r="P7444" s="31" t="n"/>
      <c r="Q7444" s="31" t="n">
        <v>0</v>
      </c>
      <c r="R7444" s="31" t="n"/>
      <c r="S7444" s="32" t="n"/>
      <c r="T7444" s="32" t="n"/>
      <c r="V7444" t="inlineStr">
        <is>
          <t>075kl</t>
        </is>
      </c>
      <c r="Y7444" t="inlineStr">
        <is>
          <t>1b4b7507-aed5-426b-9b5d-d18ec21a4525</t>
        </is>
      </c>
      <c r="Z7444" t="inlineStr">
        <is>
          <t>Ryder Fetterolf (CAR G)</t>
        </is>
      </c>
    </row>
    <row r="7445">
      <c r="A7445" t="inlineStr">
        <is>
          <t>Ryder Korczak</t>
        </is>
      </c>
      <c r="B7445" t="inlineStr">
        <is>
          <t>TBL</t>
        </is>
      </c>
      <c r="C7445" t="inlineStr">
        <is>
          <t>C</t>
        </is>
      </c>
      <c r="D7445" t="inlineStr">
        <is>
          <t>F</t>
        </is>
      </c>
      <c r="E7445" t="n">
        <v>23</v>
      </c>
      <c r="F7445" t="inlineStr">
        <is>
          <t>FA</t>
        </is>
      </c>
      <c r="G7445" t="inlineStr">
        <is>
          <t>FA</t>
        </is>
      </c>
      <c r="H7445" s="30" t="n">
        <v>1</v>
      </c>
      <c r="I7445" s="31" t="n">
        <v>0</v>
      </c>
      <c r="J7445" s="31" t="n"/>
      <c r="K7445" s="31" t="n">
        <v>0</v>
      </c>
      <c r="L7445" s="32" t="n"/>
      <c r="M7445" s="31" t="n">
        <v>0</v>
      </c>
      <c r="N7445" s="31" t="n">
        <v>0</v>
      </c>
      <c r="O7445" s="31" t="n"/>
      <c r="P7445" s="31" t="n"/>
      <c r="Q7445" s="31" t="n">
        <v>0</v>
      </c>
      <c r="R7445" s="31" t="n"/>
      <c r="S7445" s="32" t="n"/>
      <c r="T7445" s="32" t="n"/>
      <c r="V7445" t="inlineStr">
        <is>
          <t>05tqm</t>
        </is>
      </c>
      <c r="W7445" t="n">
        <v>6493</v>
      </c>
      <c r="Y7445" t="inlineStr">
        <is>
          <t>8e782baa-bdc9-474a-814b-79359003f228</t>
        </is>
      </c>
      <c r="Z7445" t="inlineStr">
        <is>
          <t>Ryder Korczak (TBL C)</t>
        </is>
      </c>
    </row>
    <row r="7446">
      <c r="A7446" t="inlineStr">
        <is>
          <t>Ryder Ritchie</t>
        </is>
      </c>
      <c r="B7446" t="inlineStr">
        <is>
          <t>MIN</t>
        </is>
      </c>
      <c r="C7446" t="inlineStr">
        <is>
          <t>RW</t>
        </is>
      </c>
      <c r="D7446" t="inlineStr">
        <is>
          <t>F</t>
        </is>
      </c>
      <c r="E7446" t="n">
        <v>20</v>
      </c>
      <c r="F7446" t="inlineStr">
        <is>
          <t>T</t>
        </is>
      </c>
      <c r="G7446" t="inlineStr">
        <is>
          <t>Brown Noesen</t>
        </is>
      </c>
      <c r="H7446" s="30" t="n">
        <v>1</v>
      </c>
      <c r="I7446" s="31" t="n">
        <v>0</v>
      </c>
      <c r="J7446" s="31" t="n"/>
      <c r="K7446" s="31" t="n">
        <v>0</v>
      </c>
      <c r="L7446" s="32" t="n"/>
      <c r="M7446" s="31" t="n">
        <v>0</v>
      </c>
      <c r="N7446" s="31" t="n">
        <v>0</v>
      </c>
      <c r="O7446" s="31" t="n"/>
      <c r="P7446" s="31" t="n"/>
      <c r="Q7446" s="31" t="n">
        <v>0</v>
      </c>
      <c r="R7446" s="31" t="n"/>
      <c r="S7446" s="32" t="n"/>
      <c r="T7446" s="32" t="n"/>
      <c r="V7446" t="inlineStr">
        <is>
          <t>06hcs</t>
        </is>
      </c>
      <c r="W7446" t="n">
        <v>7152</v>
      </c>
      <c r="Y7446" t="inlineStr">
        <is>
          <t>55712448-4abb-49f3-a51a-999f1609a62c</t>
        </is>
      </c>
      <c r="Z7446" t="inlineStr">
        <is>
          <t>Ryder Ritchie (MIN RW)</t>
        </is>
      </c>
    </row>
    <row r="7447">
      <c r="A7447" t="inlineStr">
        <is>
          <t>Ryder Rolston</t>
        </is>
      </c>
      <c r="B7447" t="inlineStr">
        <is>
          <t>(N/A)</t>
        </is>
      </c>
      <c r="C7447" t="inlineStr">
        <is>
          <t>C</t>
        </is>
      </c>
      <c r="D7447" t="inlineStr">
        <is>
          <t>F</t>
        </is>
      </c>
      <c r="E7447" t="n">
        <v>24</v>
      </c>
      <c r="F7447" t="inlineStr">
        <is>
          <t>FA</t>
        </is>
      </c>
      <c r="G7447" t="inlineStr">
        <is>
          <t>FA</t>
        </is>
      </c>
      <c r="H7447" s="30" t="n">
        <v>1</v>
      </c>
      <c r="I7447" s="31" t="n">
        <v>0</v>
      </c>
      <c r="J7447" s="31" t="n"/>
      <c r="K7447" s="31" t="n">
        <v>0</v>
      </c>
      <c r="L7447" s="32" t="n"/>
      <c r="M7447" s="31" t="n">
        <v>0</v>
      </c>
      <c r="N7447" s="31" t="n">
        <v>0</v>
      </c>
      <c r="O7447" s="31" t="n"/>
      <c r="P7447" s="31" t="n"/>
      <c r="Q7447" s="31" t="n">
        <v>0</v>
      </c>
      <c r="R7447" s="31" t="n"/>
      <c r="S7447" s="32" t="n"/>
      <c r="T7447" s="32" t="n"/>
      <c r="V7447" t="inlineStr">
        <is>
          <t>05lu7</t>
        </is>
      </c>
      <c r="W7447" t="n">
        <v>6337</v>
      </c>
      <c r="Y7447" t="inlineStr">
        <is>
          <t>2b50598a-acae-4bf8-a478-f8402e6ec10c</t>
        </is>
      </c>
      <c r="Z7447" t="inlineStr">
        <is>
          <t>Ryder Rolston ((N/A) C)</t>
        </is>
      </c>
    </row>
    <row r="7448">
      <c r="A7448" t="inlineStr">
        <is>
          <t>Ryerson Edgar</t>
        </is>
      </c>
      <c r="B7448" t="inlineStr">
        <is>
          <t>(N/A)</t>
        </is>
      </c>
      <c r="C7448" t="inlineStr">
        <is>
          <t>C</t>
        </is>
      </c>
      <c r="D7448" t="inlineStr">
        <is>
          <t>F</t>
        </is>
      </c>
      <c r="F7448" t="inlineStr">
        <is>
          <t>WW</t>
        </is>
      </c>
      <c r="G7448" t="inlineStr">
        <is>
          <t>FA</t>
        </is>
      </c>
      <c r="H7448" s="30" t="n"/>
      <c r="I7448" s="31" t="n"/>
      <c r="J7448" s="31" t="n"/>
      <c r="K7448" s="31" t="n"/>
      <c r="L7448" s="32" t="n"/>
      <c r="M7448" s="31" t="n"/>
      <c r="N7448" s="31" t="n"/>
      <c r="O7448" s="31" t="n"/>
      <c r="P7448" s="31" t="n"/>
      <c r="Q7448" s="31" t="n"/>
      <c r="R7448" s="31" t="n"/>
      <c r="S7448" s="32" t="n"/>
      <c r="T7448" s="32" t="n"/>
      <c r="V7448" t="inlineStr">
        <is>
          <t>07a2p</t>
        </is>
      </c>
      <c r="Z7448" t="inlineStr">
        <is>
          <t>Ryerson Edgar ((N/A) C)</t>
        </is>
      </c>
    </row>
    <row r="7449">
      <c r="A7449" t="inlineStr">
        <is>
          <t>Ryerson Leenders</t>
        </is>
      </c>
      <c r="B7449" t="inlineStr">
        <is>
          <t>BUF</t>
        </is>
      </c>
      <c r="C7449" t="inlineStr">
        <is>
          <t>G</t>
        </is>
      </c>
      <c r="D7449" t="inlineStr">
        <is>
          <t>G</t>
        </is>
      </c>
      <c r="E7449" t="n">
        <v>20</v>
      </c>
      <c r="F7449" t="inlineStr">
        <is>
          <t>FA</t>
        </is>
      </c>
      <c r="G7449" t="inlineStr">
        <is>
          <t>FA</t>
        </is>
      </c>
      <c r="H7449" s="30" t="n">
        <v>1</v>
      </c>
      <c r="I7449" s="31" t="n">
        <v>0</v>
      </c>
      <c r="J7449" s="31" t="n"/>
      <c r="K7449" s="31" t="n">
        <v>0</v>
      </c>
      <c r="L7449" s="32" t="n"/>
      <c r="M7449" s="31" t="n">
        <v>0</v>
      </c>
      <c r="N7449" s="31" t="n">
        <v>0</v>
      </c>
      <c r="O7449" s="31" t="n"/>
      <c r="P7449" s="31" t="n"/>
      <c r="Q7449" s="31" t="n">
        <v>0</v>
      </c>
      <c r="R7449" s="31" t="n"/>
      <c r="S7449" s="32" t="n"/>
      <c r="T7449" s="32" t="n"/>
      <c r="V7449" t="inlineStr">
        <is>
          <t>06jhg</t>
        </is>
      </c>
      <c r="W7449" t="n">
        <v>7192</v>
      </c>
      <c r="Y7449" t="inlineStr">
        <is>
          <t>6f8d69f7-8696-471d-b443-44c05a53336d</t>
        </is>
      </c>
      <c r="Z7449" t="inlineStr">
        <is>
          <t>Ryerson Leenders (BUF G)</t>
        </is>
      </c>
    </row>
    <row r="7450">
      <c r="A7450" t="inlineStr">
        <is>
          <t>Ryker Lee</t>
        </is>
      </c>
      <c r="B7450" t="inlineStr">
        <is>
          <t>NSH</t>
        </is>
      </c>
      <c r="C7450" t="inlineStr">
        <is>
          <t>RW</t>
        </is>
      </c>
      <c r="D7450" t="inlineStr">
        <is>
          <t>F</t>
        </is>
      </c>
      <c r="E7450" t="n">
        <v>19</v>
      </c>
      <c r="F7450" t="inlineStr">
        <is>
          <t>T</t>
        </is>
      </c>
      <c r="G7450" t="inlineStr">
        <is>
          <t>Brown Noesen</t>
        </is>
      </c>
      <c r="H7450" s="30" t="n">
        <v>1</v>
      </c>
      <c r="I7450" s="31" t="n">
        <v>0</v>
      </c>
      <c r="J7450" s="31" t="n"/>
      <c r="K7450" s="31" t="n">
        <v>0</v>
      </c>
      <c r="L7450" s="32" t="n"/>
      <c r="M7450" s="31" t="n">
        <v>0</v>
      </c>
      <c r="N7450" s="31" t="n">
        <v>0</v>
      </c>
      <c r="O7450" s="31" t="n"/>
      <c r="P7450" s="31" t="n"/>
      <c r="Q7450" s="31" t="n">
        <v>0</v>
      </c>
      <c r="R7450" s="31" t="n"/>
      <c r="S7450" s="32" t="n"/>
      <c r="T7450" s="32" t="n"/>
      <c r="V7450" t="inlineStr">
        <is>
          <t>06sqm</t>
        </is>
      </c>
      <c r="W7450" t="n">
        <v>7435</v>
      </c>
      <c r="Y7450" t="inlineStr">
        <is>
          <t>b836b97c-9a8d-4d1d-979e-b4fb39bea7a9</t>
        </is>
      </c>
      <c r="Z7450" t="inlineStr">
        <is>
          <t>Ryker Lee (NSH RW)</t>
        </is>
      </c>
    </row>
    <row r="7451">
      <c r="A7451" t="inlineStr">
        <is>
          <t>Rylan Fellinger</t>
        </is>
      </c>
      <c r="B7451" t="inlineStr">
        <is>
          <t>TOR</t>
        </is>
      </c>
      <c r="C7451" t="inlineStr">
        <is>
          <t>D</t>
        </is>
      </c>
      <c r="D7451" t="inlineStr">
        <is>
          <t>D</t>
        </is>
      </c>
      <c r="E7451" t="n">
        <v>19</v>
      </c>
      <c r="F7451" t="inlineStr">
        <is>
          <t>FA</t>
        </is>
      </c>
      <c r="G7451" t="inlineStr">
        <is>
          <t>FA</t>
        </is>
      </c>
      <c r="H7451" s="30" t="n">
        <v>1</v>
      </c>
      <c r="I7451" s="31" t="n">
        <v>0</v>
      </c>
      <c r="J7451" s="31" t="n"/>
      <c r="K7451" s="31" t="n">
        <v>0</v>
      </c>
      <c r="L7451" s="32" t="n"/>
      <c r="M7451" s="31" t="n">
        <v>0</v>
      </c>
      <c r="N7451" s="31" t="n">
        <v>0</v>
      </c>
      <c r="O7451" s="31" t="n"/>
      <c r="P7451" s="31" t="n"/>
      <c r="Q7451" s="31" t="n">
        <v>0</v>
      </c>
      <c r="R7451" s="31" t="n"/>
      <c r="S7451" s="32" t="n"/>
      <c r="T7451" s="32" t="n"/>
      <c r="V7451" t="inlineStr">
        <is>
          <t>06xxi</t>
        </is>
      </c>
      <c r="Y7451" t="inlineStr">
        <is>
          <t>722a6e42-b85f-4e51-9194-8e62ff8b60b8</t>
        </is>
      </c>
      <c r="Z7451" t="inlineStr">
        <is>
          <t>Rylan Fellinger (TOR D)</t>
        </is>
      </c>
    </row>
    <row r="7452">
      <c r="A7452" t="inlineStr">
        <is>
          <t>Rylan Kaip</t>
        </is>
      </c>
      <c r="B7452" t="inlineStr">
        <is>
          <t>(N/A)</t>
        </is>
      </c>
      <c r="C7452" t="inlineStr">
        <is>
          <t>C</t>
        </is>
      </c>
      <c r="D7452" t="inlineStr">
        <is>
          <t>F</t>
        </is>
      </c>
      <c r="E7452" t="n">
        <v>42</v>
      </c>
      <c r="F7452" t="inlineStr">
        <is>
          <t>FA</t>
        </is>
      </c>
      <c r="G7452" t="inlineStr">
        <is>
          <t>FA</t>
        </is>
      </c>
      <c r="H7452" s="30" t="n">
        <v>1</v>
      </c>
      <c r="I7452" s="31" t="n">
        <v>0</v>
      </c>
      <c r="J7452" s="31" t="n"/>
      <c r="K7452" s="31" t="n">
        <v>0</v>
      </c>
      <c r="L7452" s="32" t="n"/>
      <c r="M7452" s="31" t="n">
        <v>0</v>
      </c>
      <c r="N7452" s="31" t="n">
        <v>0</v>
      </c>
      <c r="O7452" s="31" t="n"/>
      <c r="P7452" s="31" t="n"/>
      <c r="Q7452" s="31" t="n">
        <v>0</v>
      </c>
      <c r="R7452" s="31" t="n"/>
      <c r="S7452" s="32" t="n"/>
      <c r="T7452" s="32" t="n"/>
      <c r="V7452" t="inlineStr">
        <is>
          <t>005ib</t>
        </is>
      </c>
      <c r="W7452" t="n">
        <v>3248</v>
      </c>
      <c r="X7452" t="n">
        <v>4451</v>
      </c>
      <c r="Z7452" t="inlineStr">
        <is>
          <t>Rylan Kaip ((N/A) C)</t>
        </is>
      </c>
    </row>
    <row r="7453">
      <c r="A7453" t="inlineStr">
        <is>
          <t>Rylan Parenteau</t>
        </is>
      </c>
      <c r="B7453" t="inlineStr">
        <is>
          <t>VAN</t>
        </is>
      </c>
      <c r="C7453" t="inlineStr">
        <is>
          <t>G</t>
        </is>
      </c>
      <c r="D7453" t="inlineStr">
        <is>
          <t>G</t>
        </is>
      </c>
      <c r="E7453" t="n">
        <v>29</v>
      </c>
      <c r="F7453" t="inlineStr">
        <is>
          <t>FA</t>
        </is>
      </c>
      <c r="G7453" t="inlineStr">
        <is>
          <t>FA</t>
        </is>
      </c>
      <c r="H7453" s="30" t="n">
        <v>1</v>
      </c>
      <c r="I7453" s="31" t="n">
        <v>0</v>
      </c>
      <c r="J7453" s="31" t="n"/>
      <c r="K7453" s="31" t="n">
        <v>0</v>
      </c>
      <c r="L7453" s="32" t="n"/>
      <c r="M7453" s="31" t="n">
        <v>0</v>
      </c>
      <c r="N7453" s="31" t="n">
        <v>0</v>
      </c>
      <c r="O7453" s="31" t="n"/>
      <c r="P7453" s="31" t="n"/>
      <c r="Q7453" s="31" t="n">
        <v>0</v>
      </c>
      <c r="R7453" s="31" t="n"/>
      <c r="S7453" s="32" t="n"/>
      <c r="T7453" s="32" t="n"/>
      <c r="V7453" t="inlineStr">
        <is>
          <t>04940</t>
        </is>
      </c>
      <c r="X7453" t="n">
        <v>7460</v>
      </c>
      <c r="Z7453" t="inlineStr">
        <is>
          <t>Rylan Parenteau (VAN G)</t>
        </is>
      </c>
    </row>
    <row r="7454">
      <c r="A7454" t="inlineStr">
        <is>
          <t>Rylan Schwartz</t>
        </is>
      </c>
      <c r="B7454" t="inlineStr">
        <is>
          <t>(N/A)</t>
        </is>
      </c>
      <c r="C7454" t="inlineStr">
        <is>
          <t>C</t>
        </is>
      </c>
      <c r="D7454" t="inlineStr">
        <is>
          <t>F</t>
        </is>
      </c>
      <c r="E7454" t="n">
        <v>36</v>
      </c>
      <c r="F7454" t="inlineStr">
        <is>
          <t>FA</t>
        </is>
      </c>
      <c r="G7454" t="inlineStr">
        <is>
          <t>FA</t>
        </is>
      </c>
      <c r="H7454" s="30" t="n">
        <v>1</v>
      </c>
      <c r="I7454" s="31" t="n">
        <v>0</v>
      </c>
      <c r="J7454" s="31" t="n"/>
      <c r="K7454" s="31" t="n">
        <v>0</v>
      </c>
      <c r="L7454" s="32" t="n"/>
      <c r="M7454" s="31" t="n">
        <v>0</v>
      </c>
      <c r="N7454" s="31" t="n">
        <v>0</v>
      </c>
      <c r="O7454" s="31" t="n"/>
      <c r="P7454" s="31" t="n"/>
      <c r="Q7454" s="31" t="n">
        <v>0</v>
      </c>
      <c r="R7454" s="31" t="n"/>
      <c r="S7454" s="32" t="n"/>
      <c r="T7454" s="32" t="n"/>
      <c r="V7454" t="inlineStr">
        <is>
          <t>02h3h</t>
        </is>
      </c>
      <c r="X7454" t="n">
        <v>5943</v>
      </c>
      <c r="Z7454" t="inlineStr">
        <is>
          <t>Rylan Schwartz ((N/A) C)</t>
        </is>
      </c>
    </row>
    <row r="7455">
      <c r="A7455" t="inlineStr">
        <is>
          <t>Rylan Singh</t>
        </is>
      </c>
      <c r="B7455" t="inlineStr">
        <is>
          <t>SEA</t>
        </is>
      </c>
      <c r="C7455" t="inlineStr">
        <is>
          <t>D</t>
        </is>
      </c>
      <c r="D7455" t="inlineStr">
        <is>
          <t>D</t>
        </is>
      </c>
      <c r="E7455" t="n">
        <v>18</v>
      </c>
      <c r="F7455" t="inlineStr">
        <is>
          <t>FA</t>
        </is>
      </c>
      <c r="G7455" t="inlineStr">
        <is>
          <t>FA</t>
        </is>
      </c>
      <c r="H7455" s="30" t="n">
        <v>1</v>
      </c>
      <c r="I7455" s="31" t="n">
        <v>0</v>
      </c>
      <c r="J7455" s="31" t="n"/>
      <c r="K7455" s="31" t="n">
        <v>0</v>
      </c>
      <c r="L7455" s="32" t="n"/>
      <c r="M7455" s="31" t="n">
        <v>0</v>
      </c>
      <c r="N7455" s="31" t="n">
        <v>0</v>
      </c>
      <c r="O7455" s="31" t="n"/>
      <c r="P7455" s="31" t="n"/>
      <c r="Q7455" s="31" t="n">
        <v>0</v>
      </c>
      <c r="R7455" s="31" t="n"/>
      <c r="S7455" s="32" t="n"/>
      <c r="T7455" s="32" t="n"/>
      <c r="V7455" t="inlineStr">
        <is>
          <t>076xm</t>
        </is>
      </c>
      <c r="Y7455" t="inlineStr">
        <is>
          <t>93357f27-0218-4137-97b9-b91b7fe59e1e</t>
        </is>
      </c>
      <c r="Z7455" t="inlineStr">
        <is>
          <t>Rylan Singh (SEA D)</t>
        </is>
      </c>
    </row>
    <row r="7456">
      <c r="A7456" t="inlineStr">
        <is>
          <t>Rylan Toth</t>
        </is>
      </c>
      <c r="B7456" t="inlineStr">
        <is>
          <t>(N/A)</t>
        </is>
      </c>
      <c r="C7456" t="inlineStr">
        <is>
          <t>G</t>
        </is>
      </c>
      <c r="D7456" t="inlineStr">
        <is>
          <t>G</t>
        </is>
      </c>
      <c r="E7456" t="n">
        <v>30</v>
      </c>
      <c r="F7456" t="inlineStr">
        <is>
          <t>FA</t>
        </is>
      </c>
      <c r="G7456" t="inlineStr">
        <is>
          <t>FA</t>
        </is>
      </c>
      <c r="H7456" s="30" t="n">
        <v>1</v>
      </c>
      <c r="I7456" s="31" t="n">
        <v>0</v>
      </c>
      <c r="J7456" s="31" t="n"/>
      <c r="K7456" s="31" t="n">
        <v>0</v>
      </c>
      <c r="L7456" s="32" t="n"/>
      <c r="M7456" s="31" t="n">
        <v>0</v>
      </c>
      <c r="N7456" s="31" t="n">
        <v>0</v>
      </c>
      <c r="O7456" s="31" t="n"/>
      <c r="P7456" s="31" t="n"/>
      <c r="Q7456" s="31" t="n">
        <v>0</v>
      </c>
      <c r="R7456" s="31" t="n"/>
      <c r="S7456" s="32" t="n"/>
      <c r="T7456" s="32" t="n"/>
      <c r="V7456" t="inlineStr">
        <is>
          <t>04b07</t>
        </is>
      </c>
      <c r="Z7456" t="inlineStr">
        <is>
          <t>Rylan Toth ((N/A) G)</t>
        </is>
      </c>
    </row>
    <row r="7457">
      <c r="A7457" t="inlineStr">
        <is>
          <t>Ryland Cunningham</t>
        </is>
      </c>
      <c r="B7457" t="inlineStr">
        <is>
          <t>(N/A)</t>
        </is>
      </c>
      <c r="C7457" t="inlineStr">
        <is>
          <t>LW</t>
        </is>
      </c>
      <c r="D7457" t="inlineStr">
        <is>
          <t>F</t>
        </is>
      </c>
      <c r="E7457" t="n">
        <v>18</v>
      </c>
      <c r="F7457" t="inlineStr">
        <is>
          <t>FA</t>
        </is>
      </c>
      <c r="G7457" t="inlineStr">
        <is>
          <t>FA</t>
        </is>
      </c>
      <c r="H7457" s="30" t="n">
        <v>1</v>
      </c>
      <c r="I7457" s="31" t="n">
        <v>0</v>
      </c>
      <c r="J7457" s="31" t="n"/>
      <c r="K7457" s="31" t="n">
        <v>0</v>
      </c>
      <c r="L7457" s="32" t="n"/>
      <c r="M7457" s="31" t="n">
        <v>0</v>
      </c>
      <c r="N7457" s="31" t="n">
        <v>0</v>
      </c>
      <c r="O7457" s="31" t="n"/>
      <c r="P7457" s="31" t="n"/>
      <c r="Q7457" s="31" t="n">
        <v>0</v>
      </c>
      <c r="R7457" s="31" t="n"/>
      <c r="S7457" s="32" t="n"/>
      <c r="T7457" s="32" t="n"/>
      <c r="V7457" t="inlineStr">
        <is>
          <t>072hz</t>
        </is>
      </c>
      <c r="Z7457" t="inlineStr">
        <is>
          <t>Ryland Cunningham ((N/A) LW)</t>
        </is>
      </c>
    </row>
    <row r="7458">
      <c r="A7458" t="inlineStr">
        <is>
          <t>Rylen Roersma</t>
        </is>
      </c>
      <c r="B7458" t="inlineStr">
        <is>
          <t>(N/A)</t>
        </is>
      </c>
      <c r="C7458" t="inlineStr">
        <is>
          <t>C</t>
        </is>
      </c>
      <c r="D7458" t="inlineStr">
        <is>
          <t>F</t>
        </is>
      </c>
      <c r="E7458" t="n">
        <v>22</v>
      </c>
      <c r="F7458" t="inlineStr">
        <is>
          <t>FA</t>
        </is>
      </c>
      <c r="G7458" t="inlineStr">
        <is>
          <t>FA</t>
        </is>
      </c>
      <c r="H7458" s="30" t="n">
        <v>1</v>
      </c>
      <c r="I7458" s="31" t="n">
        <v>0</v>
      </c>
      <c r="J7458" s="31" t="n"/>
      <c r="K7458" s="31" t="n">
        <v>0</v>
      </c>
      <c r="L7458" s="32" t="n"/>
      <c r="M7458" s="31" t="n">
        <v>0</v>
      </c>
      <c r="N7458" s="31" t="n">
        <v>0</v>
      </c>
      <c r="O7458" s="31" t="n"/>
      <c r="P7458" s="31" t="n"/>
      <c r="Q7458" s="31" t="n">
        <v>0</v>
      </c>
      <c r="R7458" s="31" t="n"/>
      <c r="S7458" s="32" t="n"/>
      <c r="T7458" s="32" t="n"/>
      <c r="V7458" t="inlineStr">
        <is>
          <t>060xh</t>
        </is>
      </c>
      <c r="Z7458" t="inlineStr">
        <is>
          <t>Rylen Roersma ((N/A) C)</t>
        </is>
      </c>
    </row>
    <row r="7459">
      <c r="A7459" t="inlineStr">
        <is>
          <t>Ryley Budd</t>
        </is>
      </c>
      <c r="B7459" t="inlineStr">
        <is>
          <t>(N/A)</t>
        </is>
      </c>
      <c r="C7459" t="inlineStr">
        <is>
          <t>G</t>
        </is>
      </c>
      <c r="D7459" t="inlineStr">
        <is>
          <t>G</t>
        </is>
      </c>
      <c r="E7459" t="n">
        <v>18</v>
      </c>
      <c r="F7459" t="inlineStr">
        <is>
          <t>FA</t>
        </is>
      </c>
      <c r="G7459" t="inlineStr">
        <is>
          <t>FA</t>
        </is>
      </c>
      <c r="H7459" s="30" t="n">
        <v>1</v>
      </c>
      <c r="I7459" s="31" t="n">
        <v>0</v>
      </c>
      <c r="J7459" s="31" t="n"/>
      <c r="K7459" s="31" t="n">
        <v>0</v>
      </c>
      <c r="L7459" s="32" t="n"/>
      <c r="M7459" s="31" t="n">
        <v>0</v>
      </c>
      <c r="N7459" s="31" t="n">
        <v>0</v>
      </c>
      <c r="O7459" s="31" t="n"/>
      <c r="P7459" s="31" t="n"/>
      <c r="Q7459" s="31" t="n">
        <v>0</v>
      </c>
      <c r="R7459" s="31" t="n"/>
      <c r="S7459" s="32" t="n"/>
      <c r="T7459" s="32" t="n"/>
      <c r="V7459" t="inlineStr">
        <is>
          <t>07338</t>
        </is>
      </c>
      <c r="Z7459" t="inlineStr">
        <is>
          <t>Ryley Budd ((N/A) G)</t>
        </is>
      </c>
    </row>
    <row r="7460">
      <c r="A7460" t="inlineStr">
        <is>
          <t>Ryley Grantham</t>
        </is>
      </c>
      <c r="B7460" t="inlineStr">
        <is>
          <t>(N/A)</t>
        </is>
      </c>
      <c r="C7460" t="inlineStr">
        <is>
          <t>LW</t>
        </is>
      </c>
      <c r="D7460" t="inlineStr">
        <is>
          <t>F</t>
        </is>
      </c>
      <c r="E7460" t="n">
        <v>38</v>
      </c>
      <c r="F7460" t="inlineStr">
        <is>
          <t>FA</t>
        </is>
      </c>
      <c r="G7460" t="inlineStr">
        <is>
          <t>FA</t>
        </is>
      </c>
      <c r="H7460" s="30" t="n">
        <v>1</v>
      </c>
      <c r="I7460" s="31" t="n">
        <v>0</v>
      </c>
      <c r="J7460" s="31" t="n"/>
      <c r="K7460" s="31" t="n">
        <v>0</v>
      </c>
      <c r="L7460" s="32" t="n"/>
      <c r="M7460" s="31" t="n">
        <v>0</v>
      </c>
      <c r="N7460" s="31" t="n">
        <v>0</v>
      </c>
      <c r="O7460" s="31" t="n"/>
      <c r="P7460" s="31" t="n"/>
      <c r="Q7460" s="31" t="n">
        <v>0</v>
      </c>
      <c r="R7460" s="31" t="n"/>
      <c r="S7460" s="32" t="n"/>
      <c r="T7460" s="32" t="n"/>
      <c r="V7460" t="inlineStr">
        <is>
          <t>01fhb</t>
        </is>
      </c>
      <c r="W7460" t="n">
        <v>3091</v>
      </c>
      <c r="X7460" t="n">
        <v>4722</v>
      </c>
      <c r="Z7460" t="inlineStr">
        <is>
          <t>Ryley Grantham ((N/A) LW)</t>
        </is>
      </c>
    </row>
    <row r="7461">
      <c r="A7461" t="inlineStr">
        <is>
          <t>Ryley Lindgren</t>
        </is>
      </c>
      <c r="B7461" t="inlineStr">
        <is>
          <t>(N/A)</t>
        </is>
      </c>
      <c r="C7461" t="inlineStr">
        <is>
          <t>C</t>
        </is>
      </c>
      <c r="D7461" t="inlineStr">
        <is>
          <t>F</t>
        </is>
      </c>
      <c r="E7461" t="n">
        <v>30</v>
      </c>
      <c r="F7461" t="inlineStr">
        <is>
          <t>FA</t>
        </is>
      </c>
      <c r="G7461" t="inlineStr">
        <is>
          <t>FA</t>
        </is>
      </c>
      <c r="H7461" s="30" t="n">
        <v>1</v>
      </c>
      <c r="I7461" s="31" t="n">
        <v>0</v>
      </c>
      <c r="J7461" s="31" t="n"/>
      <c r="K7461" s="31" t="n">
        <v>0</v>
      </c>
      <c r="L7461" s="32" t="n"/>
      <c r="M7461" s="31" t="n">
        <v>0</v>
      </c>
      <c r="N7461" s="31" t="n">
        <v>0</v>
      </c>
      <c r="O7461" s="31" t="n"/>
      <c r="P7461" s="31" t="n"/>
      <c r="Q7461" s="31" t="n">
        <v>0</v>
      </c>
      <c r="R7461" s="31" t="n"/>
      <c r="S7461" s="32" t="n"/>
      <c r="T7461" s="32" t="n"/>
      <c r="V7461" t="inlineStr">
        <is>
          <t>049kr</t>
        </is>
      </c>
      <c r="Z7461" t="inlineStr">
        <is>
          <t>Ryley Lindgren ((N/A) C)</t>
        </is>
      </c>
    </row>
    <row r="7462">
      <c r="A7462" t="inlineStr">
        <is>
          <t>Sacha Guimond</t>
        </is>
      </c>
      <c r="B7462" t="inlineStr">
        <is>
          <t>VAN</t>
        </is>
      </c>
      <c r="C7462" t="inlineStr">
        <is>
          <t>D</t>
        </is>
      </c>
      <c r="D7462" t="inlineStr">
        <is>
          <t>D</t>
        </is>
      </c>
      <c r="E7462" t="n">
        <v>35</v>
      </c>
      <c r="F7462" t="inlineStr">
        <is>
          <t>FA</t>
        </is>
      </c>
      <c r="G7462" t="inlineStr">
        <is>
          <t>FA</t>
        </is>
      </c>
      <c r="H7462" s="30" t="n">
        <v>1</v>
      </c>
      <c r="I7462" s="31" t="n">
        <v>0</v>
      </c>
      <c r="J7462" s="31" t="n"/>
      <c r="K7462" s="31" t="n">
        <v>0</v>
      </c>
      <c r="L7462" s="32" t="n"/>
      <c r="M7462" s="31" t="n">
        <v>0</v>
      </c>
      <c r="N7462" s="31" t="n">
        <v>0</v>
      </c>
      <c r="O7462" s="31" t="n"/>
      <c r="P7462" s="31" t="n"/>
      <c r="Q7462" s="31" t="n">
        <v>0</v>
      </c>
      <c r="R7462" s="31" t="n"/>
      <c r="S7462" s="32" t="n"/>
      <c r="T7462" s="32" t="n"/>
      <c r="V7462" t="inlineStr">
        <is>
          <t>038sz</t>
        </is>
      </c>
      <c r="X7462" t="n">
        <v>6302</v>
      </c>
      <c r="Z7462" t="inlineStr">
        <is>
          <t>Sacha Guimond (VAN D)</t>
        </is>
      </c>
    </row>
    <row r="7463">
      <c r="A7463" t="inlineStr">
        <is>
          <t>Sahir Gill</t>
        </is>
      </c>
      <c r="B7463" t="inlineStr">
        <is>
          <t>(N/A)</t>
        </is>
      </c>
      <c r="C7463" t="inlineStr">
        <is>
          <t>C</t>
        </is>
      </c>
      <c r="D7463" t="inlineStr">
        <is>
          <t>F</t>
        </is>
      </c>
      <c r="E7463" t="n">
        <v>34</v>
      </c>
      <c r="F7463" t="inlineStr">
        <is>
          <t>FA</t>
        </is>
      </c>
      <c r="G7463" t="inlineStr">
        <is>
          <t>FA</t>
        </is>
      </c>
      <c r="H7463" s="30" t="n">
        <v>1</v>
      </c>
      <c r="I7463" s="31" t="n">
        <v>0</v>
      </c>
      <c r="J7463" s="31" t="n"/>
      <c r="K7463" s="31" t="n">
        <v>0</v>
      </c>
      <c r="L7463" s="32" t="n"/>
      <c r="M7463" s="31" t="n">
        <v>0</v>
      </c>
      <c r="N7463" s="31" t="n">
        <v>0</v>
      </c>
      <c r="O7463" s="31" t="n"/>
      <c r="P7463" s="31" t="n"/>
      <c r="Q7463" s="31" t="n">
        <v>0</v>
      </c>
      <c r="R7463" s="31" t="n"/>
      <c r="S7463" s="32" t="n"/>
      <c r="T7463" s="32" t="n"/>
      <c r="V7463" t="inlineStr">
        <is>
          <t>03kh4</t>
        </is>
      </c>
      <c r="X7463" t="n">
        <v>6605</v>
      </c>
      <c r="Z7463" t="inlineStr">
        <is>
          <t>Sahir Gill ((N/A) C)</t>
        </is>
      </c>
    </row>
    <row r="7464">
      <c r="A7464" t="inlineStr">
        <is>
          <t>Saige Weinstein</t>
        </is>
      </c>
      <c r="B7464" t="inlineStr">
        <is>
          <t>COL</t>
        </is>
      </c>
      <c r="C7464" t="inlineStr">
        <is>
          <t>D</t>
        </is>
      </c>
      <c r="D7464" t="inlineStr">
        <is>
          <t>D</t>
        </is>
      </c>
      <c r="E7464" t="n">
        <v>21</v>
      </c>
      <c r="F7464" t="inlineStr">
        <is>
          <t>FA</t>
        </is>
      </c>
      <c r="G7464" t="inlineStr">
        <is>
          <t>FA</t>
        </is>
      </c>
      <c r="H7464" s="30" t="n">
        <v>783334</v>
      </c>
      <c r="I7464" s="31" t="n">
        <v>0</v>
      </c>
      <c r="J7464" s="31" t="n"/>
      <c r="K7464" s="31" t="n">
        <v>0</v>
      </c>
      <c r="L7464" s="32" t="n"/>
      <c r="M7464" s="31" t="n">
        <v>0</v>
      </c>
      <c r="N7464" s="31" t="n">
        <v>0</v>
      </c>
      <c r="O7464" s="31" t="n"/>
      <c r="P7464" s="31" t="n"/>
      <c r="Q7464" s="31" t="n">
        <v>0</v>
      </c>
      <c r="R7464" s="31" t="n"/>
      <c r="S7464" s="32" t="n"/>
      <c r="T7464" s="32" t="n"/>
      <c r="V7464" t="inlineStr">
        <is>
          <t>06be6</t>
        </is>
      </c>
      <c r="W7464" t="n">
        <v>7059</v>
      </c>
      <c r="Y7464" t="inlineStr">
        <is>
          <t>9418195b-ba89-478c-af23-17da6d73b255</t>
        </is>
      </c>
      <c r="Z7464" t="inlineStr">
        <is>
          <t>Saige Weinstein (COL D)</t>
        </is>
      </c>
    </row>
    <row r="7465">
      <c r="A7465" t="inlineStr">
        <is>
          <t>Sakari Manninen</t>
        </is>
      </c>
      <c r="B7465" t="inlineStr">
        <is>
          <t>VGK</t>
        </is>
      </c>
      <c r="C7465" t="inlineStr">
        <is>
          <t>C</t>
        </is>
      </c>
      <c r="D7465" t="inlineStr">
        <is>
          <t>F</t>
        </is>
      </c>
      <c r="E7465" t="n">
        <v>34</v>
      </c>
      <c r="F7465" t="inlineStr">
        <is>
          <t>FA</t>
        </is>
      </c>
      <c r="G7465" t="inlineStr">
        <is>
          <t>FA</t>
        </is>
      </c>
      <c r="H7465" s="30" t="n">
        <v>1</v>
      </c>
      <c r="I7465" s="31" t="n">
        <v>0</v>
      </c>
      <c r="J7465" s="31" t="n"/>
      <c r="K7465" s="31" t="n">
        <v>0</v>
      </c>
      <c r="L7465" s="32" t="n"/>
      <c r="M7465" s="31" t="n">
        <v>0</v>
      </c>
      <c r="N7465" s="31" t="n">
        <v>0</v>
      </c>
      <c r="O7465" s="31" t="n"/>
      <c r="P7465" s="31" t="n"/>
      <c r="Q7465" s="31" t="n">
        <v>0</v>
      </c>
      <c r="R7465" s="31" t="n"/>
      <c r="S7465" s="32" t="n"/>
      <c r="T7465" s="32" t="n"/>
      <c r="V7465" t="inlineStr">
        <is>
          <t>04yru</t>
        </is>
      </c>
      <c r="W7465" t="n">
        <v>6819</v>
      </c>
      <c r="Y7465" t="inlineStr">
        <is>
          <t>d802888a-1ec2-4dcb-979a-4a424fd88277</t>
        </is>
      </c>
      <c r="Z7465" t="inlineStr">
        <is>
          <t>Sakari Manninen (VGK C)</t>
        </is>
      </c>
    </row>
    <row r="7466">
      <c r="A7466" t="inlineStr">
        <is>
          <t>Sakari Salminen</t>
        </is>
      </c>
      <c r="B7466" t="inlineStr">
        <is>
          <t>(N/A)</t>
        </is>
      </c>
      <c r="C7466" t="inlineStr">
        <is>
          <t>RW</t>
        </is>
      </c>
      <c r="D7466" t="inlineStr">
        <is>
          <t>F</t>
        </is>
      </c>
      <c r="E7466" t="n">
        <v>38</v>
      </c>
      <c r="F7466" t="inlineStr">
        <is>
          <t>FA</t>
        </is>
      </c>
      <c r="G7466" t="inlineStr">
        <is>
          <t>FA</t>
        </is>
      </c>
      <c r="H7466" s="30" t="n">
        <v>1</v>
      </c>
      <c r="I7466" s="31" t="n">
        <v>0</v>
      </c>
      <c r="J7466" s="31" t="n"/>
      <c r="K7466" s="31" t="n">
        <v>0</v>
      </c>
      <c r="L7466" s="32" t="n"/>
      <c r="M7466" s="31" t="n">
        <v>0</v>
      </c>
      <c r="N7466" s="31" t="n">
        <v>0</v>
      </c>
      <c r="O7466" s="31" t="n"/>
      <c r="P7466" s="31" t="n"/>
      <c r="Q7466" s="31" t="n">
        <v>0</v>
      </c>
      <c r="R7466" s="31" t="n"/>
      <c r="S7466" s="32" t="n"/>
      <c r="T7466" s="32" t="n"/>
      <c r="V7466" t="inlineStr">
        <is>
          <t>03f2a</t>
        </is>
      </c>
      <c r="Z7466" t="inlineStr">
        <is>
          <t>Sakari Salminen ((N/A) RW)</t>
        </is>
      </c>
    </row>
    <row r="7467">
      <c r="A7467" t="inlineStr">
        <is>
          <t>Saku Maenalanen</t>
        </is>
      </c>
      <c r="B7467" t="inlineStr">
        <is>
          <t>(N/A)</t>
        </is>
      </c>
      <c r="C7467" t="inlineStr">
        <is>
          <t>RW</t>
        </is>
      </c>
      <c r="D7467" t="inlineStr">
        <is>
          <t>F</t>
        </is>
      </c>
      <c r="E7467" t="n">
        <v>32</v>
      </c>
      <c r="F7467" t="inlineStr">
        <is>
          <t>FA</t>
        </is>
      </c>
      <c r="G7467" t="inlineStr">
        <is>
          <t>FA</t>
        </is>
      </c>
      <c r="H7467" s="30" t="n">
        <v>1</v>
      </c>
      <c r="I7467" s="31" t="n">
        <v>0</v>
      </c>
      <c r="J7467" s="31" t="n"/>
      <c r="K7467" s="31" t="n">
        <v>0</v>
      </c>
      <c r="L7467" s="32" t="n"/>
      <c r="M7467" s="31" t="n">
        <v>0</v>
      </c>
      <c r="N7467" s="31" t="n">
        <v>0</v>
      </c>
      <c r="O7467" s="31" t="n"/>
      <c r="P7467" s="31" t="n"/>
      <c r="Q7467" s="31" t="n">
        <v>0</v>
      </c>
      <c r="R7467" s="31" t="n"/>
      <c r="S7467" s="32" t="n"/>
      <c r="T7467" s="32" t="n"/>
      <c r="V7467" t="inlineStr">
        <is>
          <t>031qb</t>
        </is>
      </c>
      <c r="W7467" t="n">
        <v>5820</v>
      </c>
      <c r="X7467" t="n">
        <v>6105</v>
      </c>
      <c r="Y7467" t="inlineStr">
        <is>
          <t>2c4bc234-569e-47f3-b405-6a0f8b4d7790</t>
        </is>
      </c>
      <c r="Z7467" t="inlineStr">
        <is>
          <t>Saku Maenalanen ((N/A) RW)</t>
        </is>
      </c>
    </row>
    <row r="7468">
      <c r="A7468" t="inlineStr">
        <is>
          <t>Saku Salminen</t>
        </is>
      </c>
      <c r="B7468" t="inlineStr">
        <is>
          <t>TBL</t>
        </is>
      </c>
      <c r="C7468" t="inlineStr">
        <is>
          <t>C</t>
        </is>
      </c>
      <c r="D7468" t="inlineStr">
        <is>
          <t>F</t>
        </is>
      </c>
      <c r="E7468" t="n">
        <v>31</v>
      </c>
      <c r="F7468" t="inlineStr">
        <is>
          <t>FA</t>
        </is>
      </c>
      <c r="G7468" t="inlineStr">
        <is>
          <t>FA</t>
        </is>
      </c>
      <c r="H7468" s="30" t="n">
        <v>1</v>
      </c>
      <c r="I7468" s="31" t="n">
        <v>0</v>
      </c>
      <c r="J7468" s="31" t="n"/>
      <c r="K7468" s="31" t="n">
        <v>0</v>
      </c>
      <c r="L7468" s="32" t="n"/>
      <c r="M7468" s="31" t="n">
        <v>0</v>
      </c>
      <c r="N7468" s="31" t="n">
        <v>0</v>
      </c>
      <c r="O7468" s="31" t="n"/>
      <c r="P7468" s="31" t="n"/>
      <c r="Q7468" s="31" t="n">
        <v>0</v>
      </c>
      <c r="R7468" s="31" t="n"/>
      <c r="S7468" s="32" t="n"/>
      <c r="T7468" s="32" t="n"/>
      <c r="V7468" t="inlineStr">
        <is>
          <t>031ul</t>
        </is>
      </c>
      <c r="Z7468" t="inlineStr">
        <is>
          <t>Saku Salminen (TBL C)</t>
        </is>
      </c>
    </row>
    <row r="7469">
      <c r="A7469" t="inlineStr">
        <is>
          <t>Salvatore Guzzo</t>
        </is>
      </c>
      <c r="B7469" t="inlineStr">
        <is>
          <t>(N/A)</t>
        </is>
      </c>
      <c r="C7469" t="inlineStr">
        <is>
          <t>RW</t>
        </is>
      </c>
      <c r="D7469" t="inlineStr">
        <is>
          <t>F</t>
        </is>
      </c>
      <c r="E7469" t="n">
        <v>21</v>
      </c>
      <c r="F7469" t="inlineStr">
        <is>
          <t>FA</t>
        </is>
      </c>
      <c r="G7469" t="inlineStr">
        <is>
          <t>FA</t>
        </is>
      </c>
      <c r="H7469" s="30" t="n">
        <v>1</v>
      </c>
      <c r="I7469" s="31" t="n">
        <v>0</v>
      </c>
      <c r="J7469" s="31" t="n"/>
      <c r="K7469" s="31" t="n">
        <v>0</v>
      </c>
      <c r="L7469" s="32" t="n"/>
      <c r="M7469" s="31" t="n">
        <v>0</v>
      </c>
      <c r="N7469" s="31" t="n">
        <v>0</v>
      </c>
      <c r="O7469" s="31" t="n"/>
      <c r="P7469" s="31" t="n"/>
      <c r="Q7469" s="31" t="n">
        <v>0</v>
      </c>
      <c r="R7469" s="31" t="n"/>
      <c r="S7469" s="32" t="n"/>
      <c r="T7469" s="32" t="n"/>
      <c r="V7469" t="inlineStr">
        <is>
          <t>06c1w</t>
        </is>
      </c>
      <c r="Z7469" t="inlineStr">
        <is>
          <t>Salvatore Guzzo ((N/A) RW)</t>
        </is>
      </c>
    </row>
    <row r="7470">
      <c r="A7470" t="inlineStr">
        <is>
          <t>Salvatore Viviano</t>
        </is>
      </c>
      <c r="B7470" t="inlineStr">
        <is>
          <t>(N/A)</t>
        </is>
      </c>
      <c r="C7470" t="inlineStr">
        <is>
          <t>C</t>
        </is>
      </c>
      <c r="D7470" t="inlineStr">
        <is>
          <t>F</t>
        </is>
      </c>
      <c r="E7470" t="n">
        <v>19</v>
      </c>
      <c r="F7470" t="inlineStr">
        <is>
          <t>FA</t>
        </is>
      </c>
      <c r="G7470" t="inlineStr">
        <is>
          <t>FA</t>
        </is>
      </c>
      <c r="H7470" s="30" t="n">
        <v>1</v>
      </c>
      <c r="I7470" s="31" t="n">
        <v>0</v>
      </c>
      <c r="J7470" s="31" t="n"/>
      <c r="K7470" s="31" t="n">
        <v>0</v>
      </c>
      <c r="L7470" s="32" t="n"/>
      <c r="M7470" s="31" t="n">
        <v>0</v>
      </c>
      <c r="N7470" s="31" t="n">
        <v>0</v>
      </c>
      <c r="O7470" s="31" t="n"/>
      <c r="P7470" s="31" t="n"/>
      <c r="Q7470" s="31" t="n">
        <v>0</v>
      </c>
      <c r="R7470" s="31" t="n"/>
      <c r="S7470" s="32" t="n"/>
      <c r="T7470" s="32" t="n"/>
      <c r="V7470" t="inlineStr">
        <is>
          <t>072k1</t>
        </is>
      </c>
      <c r="Z7470" t="inlineStr">
        <is>
          <t>Salvatore Viviano ((N/A) C)</t>
        </is>
      </c>
    </row>
    <row r="7471">
      <c r="A7471" t="inlineStr">
        <is>
          <t>Sam Alfano</t>
        </is>
      </c>
      <c r="B7471" t="inlineStr">
        <is>
          <t>(N/A)</t>
        </is>
      </c>
      <c r="C7471" t="inlineStr">
        <is>
          <t>RW</t>
        </is>
      </c>
      <c r="D7471" t="inlineStr">
        <is>
          <t>F</t>
        </is>
      </c>
      <c r="E7471" t="n">
        <v>22</v>
      </c>
      <c r="F7471" t="inlineStr">
        <is>
          <t>FA</t>
        </is>
      </c>
      <c r="G7471" t="inlineStr">
        <is>
          <t>FA</t>
        </is>
      </c>
      <c r="H7471" s="30" t="n">
        <v>1</v>
      </c>
      <c r="I7471" s="31" t="n">
        <v>0</v>
      </c>
      <c r="J7471" s="31" t="n"/>
      <c r="K7471" s="31" t="n">
        <v>0</v>
      </c>
      <c r="L7471" s="32" t="n"/>
      <c r="M7471" s="31" t="n">
        <v>0</v>
      </c>
      <c r="N7471" s="31" t="n">
        <v>0</v>
      </c>
      <c r="O7471" s="31" t="n"/>
      <c r="P7471" s="31" t="n"/>
      <c r="Q7471" s="31" t="n">
        <v>0</v>
      </c>
      <c r="R7471" s="31" t="n"/>
      <c r="S7471" s="32" t="n"/>
      <c r="T7471" s="32" t="n"/>
      <c r="V7471" t="inlineStr">
        <is>
          <t>065fx</t>
        </is>
      </c>
      <c r="Y7471" t="inlineStr">
        <is>
          <t>78397346-7fff-4ea0-8e43-aaac63ddd90c</t>
        </is>
      </c>
      <c r="Z7471" t="inlineStr">
        <is>
          <t>Sam Alfano ((N/A) RW)</t>
        </is>
      </c>
    </row>
    <row r="7472">
      <c r="A7472" t="inlineStr">
        <is>
          <t>Sam Anas</t>
        </is>
      </c>
      <c r="B7472" t="inlineStr">
        <is>
          <t>WSH</t>
        </is>
      </c>
      <c r="C7472" t="inlineStr">
        <is>
          <t>C</t>
        </is>
      </c>
      <c r="D7472" t="inlineStr">
        <is>
          <t>F</t>
        </is>
      </c>
      <c r="E7472" t="n">
        <v>33</v>
      </c>
      <c r="F7472" t="inlineStr">
        <is>
          <t>FA</t>
        </is>
      </c>
      <c r="G7472" t="inlineStr">
        <is>
          <t>FA</t>
        </is>
      </c>
      <c r="H7472" s="30" t="n">
        <v>1</v>
      </c>
      <c r="I7472" s="31" t="n">
        <v>0</v>
      </c>
      <c r="J7472" s="31" t="n"/>
      <c r="K7472" s="31" t="n">
        <v>0</v>
      </c>
      <c r="L7472" s="32" t="n"/>
      <c r="M7472" s="31" t="n">
        <v>0</v>
      </c>
      <c r="N7472" s="31" t="n">
        <v>0</v>
      </c>
      <c r="O7472" s="31" t="n"/>
      <c r="P7472" s="31" t="n"/>
      <c r="Q7472" s="31" t="n">
        <v>0</v>
      </c>
      <c r="R7472" s="31" t="n"/>
      <c r="S7472" s="32" t="n"/>
      <c r="T7472" s="32" t="n"/>
      <c r="V7472" t="inlineStr">
        <is>
          <t>03aqr</t>
        </is>
      </c>
      <c r="W7472" t="n">
        <v>5100</v>
      </c>
      <c r="X7472" t="n">
        <v>7095</v>
      </c>
      <c r="Y7472" t="inlineStr">
        <is>
          <t>cc0f08ae-5475-4fb1-b0fd-196954fe0663</t>
        </is>
      </c>
      <c r="Z7472" t="inlineStr">
        <is>
          <t>Sam Anas (WSH C)</t>
        </is>
      </c>
    </row>
    <row r="7473">
      <c r="A7473" t="inlineStr">
        <is>
          <t>Sam Brittain</t>
        </is>
      </c>
      <c r="B7473" t="inlineStr">
        <is>
          <t>COL</t>
        </is>
      </c>
      <c r="C7473" t="inlineStr">
        <is>
          <t>G</t>
        </is>
      </c>
      <c r="D7473" t="inlineStr">
        <is>
          <t>G</t>
        </is>
      </c>
      <c r="E7473" t="n">
        <v>34</v>
      </c>
      <c r="F7473" t="inlineStr">
        <is>
          <t>FA</t>
        </is>
      </c>
      <c r="G7473" t="inlineStr">
        <is>
          <t>FA</t>
        </is>
      </c>
      <c r="H7473" s="30" t="n">
        <v>1</v>
      </c>
      <c r="I7473" s="31" t="n">
        <v>0</v>
      </c>
      <c r="J7473" s="31" t="n"/>
      <c r="K7473" s="31" t="n">
        <v>0</v>
      </c>
      <c r="L7473" s="32" t="n"/>
      <c r="M7473" s="31" t="n">
        <v>0</v>
      </c>
      <c r="N7473" s="31" t="n">
        <v>0</v>
      </c>
      <c r="O7473" s="31" t="n"/>
      <c r="P7473" s="31" t="n"/>
      <c r="Q7473" s="31" t="n">
        <v>0</v>
      </c>
      <c r="R7473" s="31" t="n"/>
      <c r="S7473" s="32" t="n"/>
      <c r="T7473" s="32" t="n"/>
      <c r="V7473" t="inlineStr">
        <is>
          <t>01zs9</t>
        </is>
      </c>
      <c r="W7473" t="n">
        <v>3682</v>
      </c>
      <c r="X7473" t="n">
        <v>5065</v>
      </c>
      <c r="Z7473" t="inlineStr">
        <is>
          <t>Sam Brittain (COL G)</t>
        </is>
      </c>
    </row>
    <row r="7474">
      <c r="A7474" t="inlineStr">
        <is>
          <t>Sam Gagner</t>
        </is>
      </c>
      <c r="B7474" t="inlineStr">
        <is>
          <t>(N/A)</t>
        </is>
      </c>
      <c r="C7474" t="inlineStr">
        <is>
          <t>C</t>
        </is>
      </c>
      <c r="D7474" t="inlineStr">
        <is>
          <t>F</t>
        </is>
      </c>
      <c r="E7474" t="n">
        <v>37</v>
      </c>
      <c r="F7474" t="inlineStr">
        <is>
          <t>FA</t>
        </is>
      </c>
      <c r="G7474" t="inlineStr">
        <is>
          <t>FA</t>
        </is>
      </c>
      <c r="H7474" s="30" t="n">
        <v>1</v>
      </c>
      <c r="I7474" s="31" t="n">
        <v>0</v>
      </c>
      <c r="J7474" s="31" t="n"/>
      <c r="K7474" s="31" t="n">
        <v>0</v>
      </c>
      <c r="L7474" s="32" t="n"/>
      <c r="M7474" s="31" t="n">
        <v>0</v>
      </c>
      <c r="N7474" s="31" t="n">
        <v>0</v>
      </c>
      <c r="O7474" s="31" t="n"/>
      <c r="P7474" s="31" t="n"/>
      <c r="Q7474" s="31" t="n">
        <v>0</v>
      </c>
      <c r="R7474" s="31" t="n"/>
      <c r="S7474" s="32" t="n"/>
      <c r="T7474" s="32" t="n"/>
      <c r="V7474" t="inlineStr">
        <is>
          <t>003q6</t>
        </is>
      </c>
      <c r="W7474" t="n">
        <v>2784</v>
      </c>
      <c r="X7474" t="n">
        <v>4245</v>
      </c>
      <c r="Y7474" t="inlineStr">
        <is>
          <t>42ae4eb8-0f24-11e2-8525-18a905767e44</t>
        </is>
      </c>
      <c r="Z7474" t="inlineStr">
        <is>
          <t>Sam Gagner ((N/A) C)</t>
        </is>
      </c>
    </row>
    <row r="7475">
      <c r="A7475" t="inlineStr">
        <is>
          <t>Sam Harris</t>
        </is>
      </c>
      <c r="B7475" t="inlineStr">
        <is>
          <t>MTL</t>
        </is>
      </c>
      <c r="C7475" t="inlineStr">
        <is>
          <t>LW</t>
        </is>
      </c>
      <c r="D7475" t="inlineStr">
        <is>
          <t>F</t>
        </is>
      </c>
      <c r="E7475" t="n">
        <v>22</v>
      </c>
      <c r="F7475" t="inlineStr">
        <is>
          <t>FA</t>
        </is>
      </c>
      <c r="G7475" t="inlineStr">
        <is>
          <t>FA</t>
        </is>
      </c>
      <c r="H7475" s="30" t="n">
        <v>1</v>
      </c>
      <c r="I7475" s="31" t="n">
        <v>0</v>
      </c>
      <c r="J7475" s="31" t="n"/>
      <c r="K7475" s="31" t="n">
        <v>0</v>
      </c>
      <c r="L7475" s="32" t="n"/>
      <c r="M7475" s="31" t="n">
        <v>0</v>
      </c>
      <c r="N7475" s="31" t="n">
        <v>0</v>
      </c>
      <c r="O7475" s="31" t="n"/>
      <c r="P7475" s="31" t="n"/>
      <c r="Q7475" s="31" t="n">
        <v>0</v>
      </c>
      <c r="R7475" s="31" t="n"/>
      <c r="S7475" s="32" t="n"/>
      <c r="T7475" s="32" t="n"/>
      <c r="V7475" t="inlineStr">
        <is>
          <t>0662r</t>
        </is>
      </c>
      <c r="Y7475" t="inlineStr">
        <is>
          <t>d84e5939-0dbb-4c07-a72c-e780c9982fe1</t>
        </is>
      </c>
      <c r="Z7475" t="inlineStr">
        <is>
          <t>Sam Harris (MTL LW)</t>
        </is>
      </c>
    </row>
    <row r="7476">
      <c r="A7476" t="inlineStr">
        <is>
          <t>Sam Hentges</t>
        </is>
      </c>
      <c r="B7476" t="inlineStr">
        <is>
          <t>MIN</t>
        </is>
      </c>
      <c r="C7476" t="inlineStr">
        <is>
          <t>LW</t>
        </is>
      </c>
      <c r="D7476" t="inlineStr">
        <is>
          <t>F</t>
        </is>
      </c>
      <c r="E7476" t="n">
        <v>27</v>
      </c>
      <c r="F7476" t="inlineStr">
        <is>
          <t>FA</t>
        </is>
      </c>
      <c r="G7476" t="inlineStr">
        <is>
          <t>FA</t>
        </is>
      </c>
      <c r="H7476" s="30" t="n">
        <v>1</v>
      </c>
      <c r="I7476" s="31" t="n">
        <v>0</v>
      </c>
      <c r="J7476" s="31" t="n"/>
      <c r="K7476" s="31" t="n">
        <v>0</v>
      </c>
      <c r="L7476" s="32" t="n"/>
      <c r="M7476" s="31" t="n">
        <v>0</v>
      </c>
      <c r="N7476" s="31" t="n">
        <v>0</v>
      </c>
      <c r="O7476" s="31" t="n"/>
      <c r="P7476" s="31" t="n"/>
      <c r="Q7476" s="31" t="n">
        <v>0</v>
      </c>
      <c r="R7476" s="31" t="n"/>
      <c r="S7476" s="32" t="n"/>
      <c r="T7476" s="32" t="n"/>
      <c r="V7476" t="inlineStr">
        <is>
          <t>04r1l</t>
        </is>
      </c>
      <c r="W7476" t="n">
        <v>6633</v>
      </c>
      <c r="Y7476" t="inlineStr">
        <is>
          <t>49c83f5a-6162-465b-891b-fec6a1305216</t>
        </is>
      </c>
      <c r="Z7476" t="inlineStr">
        <is>
          <t>Sam Hentges (MIN LW)</t>
        </is>
      </c>
    </row>
    <row r="7477">
      <c r="A7477" t="inlineStr">
        <is>
          <t>Sam Herr</t>
        </is>
      </c>
      <c r="B7477" t="inlineStr">
        <is>
          <t>(N/A)</t>
        </is>
      </c>
      <c r="C7477" t="inlineStr">
        <is>
          <t>LW</t>
        </is>
      </c>
      <c r="D7477" t="inlineStr">
        <is>
          <t>F</t>
        </is>
      </c>
      <c r="E7477" t="n">
        <v>33</v>
      </c>
      <c r="F7477" t="inlineStr">
        <is>
          <t>FA</t>
        </is>
      </c>
      <c r="G7477" t="inlineStr">
        <is>
          <t>FA</t>
        </is>
      </c>
      <c r="H7477" s="30" t="n">
        <v>1</v>
      </c>
      <c r="I7477" s="31" t="n">
        <v>0</v>
      </c>
      <c r="J7477" s="31" t="n"/>
      <c r="K7477" s="31" t="n">
        <v>0</v>
      </c>
      <c r="L7477" s="32" t="n"/>
      <c r="M7477" s="31" t="n">
        <v>0</v>
      </c>
      <c r="N7477" s="31" t="n">
        <v>0</v>
      </c>
      <c r="O7477" s="31" t="n"/>
      <c r="P7477" s="31" t="n"/>
      <c r="Q7477" s="31" t="n">
        <v>0</v>
      </c>
      <c r="R7477" s="31" t="n"/>
      <c r="S7477" s="32" t="n"/>
      <c r="T7477" s="32" t="n"/>
      <c r="V7477" t="inlineStr">
        <is>
          <t>048zi</t>
        </is>
      </c>
      <c r="X7477" t="n">
        <v>7443</v>
      </c>
      <c r="Z7477" t="inlineStr">
        <is>
          <t>Sam Herr ((N/A) LW)</t>
        </is>
      </c>
    </row>
    <row r="7478">
      <c r="A7478" t="inlineStr">
        <is>
          <t>Sam Jardine</t>
        </is>
      </c>
      <c r="B7478" t="inlineStr">
        <is>
          <t>TOR</t>
        </is>
      </c>
      <c r="C7478" t="inlineStr">
        <is>
          <t>D</t>
        </is>
      </c>
      <c r="D7478" t="inlineStr">
        <is>
          <t>D</t>
        </is>
      </c>
      <c r="E7478" t="n">
        <v>33</v>
      </c>
      <c r="F7478" t="inlineStr">
        <is>
          <t>FA</t>
        </is>
      </c>
      <c r="G7478" t="inlineStr">
        <is>
          <t>FA</t>
        </is>
      </c>
      <c r="H7478" s="30" t="n">
        <v>1</v>
      </c>
      <c r="I7478" s="31" t="n">
        <v>0</v>
      </c>
      <c r="J7478" s="31" t="n"/>
      <c r="K7478" s="31" t="n">
        <v>0</v>
      </c>
      <c r="L7478" s="32" t="n"/>
      <c r="M7478" s="31" t="n">
        <v>0</v>
      </c>
      <c r="N7478" s="31" t="n">
        <v>0</v>
      </c>
      <c r="O7478" s="31" t="n"/>
      <c r="P7478" s="31" t="n"/>
      <c r="Q7478" s="31" t="n">
        <v>0</v>
      </c>
      <c r="R7478" s="31" t="n"/>
      <c r="S7478" s="32" t="n"/>
      <c r="T7478" s="32" t="n"/>
      <c r="V7478" t="inlineStr">
        <is>
          <t>02g2c</t>
        </is>
      </c>
      <c r="X7478" t="n">
        <v>5534</v>
      </c>
      <c r="Z7478" t="inlineStr">
        <is>
          <t>Sam Jardine (TOR D)</t>
        </is>
      </c>
    </row>
    <row r="7479">
      <c r="A7479" t="inlineStr">
        <is>
          <t>Sam Klassen</t>
        </is>
      </c>
      <c r="B7479" t="inlineStr">
        <is>
          <t>(N/A)</t>
        </is>
      </c>
      <c r="C7479" t="inlineStr">
        <is>
          <t>D</t>
        </is>
      </c>
      <c r="D7479" t="inlineStr">
        <is>
          <t>D</t>
        </is>
      </c>
      <c r="E7479" t="n">
        <v>37</v>
      </c>
      <c r="F7479" t="inlineStr">
        <is>
          <t>FA</t>
        </is>
      </c>
      <c r="G7479" t="inlineStr">
        <is>
          <t>FA</t>
        </is>
      </c>
      <c r="H7479" s="30" t="n">
        <v>1</v>
      </c>
      <c r="I7479" s="31" t="n">
        <v>0</v>
      </c>
      <c r="J7479" s="31" t="n"/>
      <c r="K7479" s="31" t="n">
        <v>0</v>
      </c>
      <c r="L7479" s="32" t="n"/>
      <c r="M7479" s="31" t="n">
        <v>0</v>
      </c>
      <c r="N7479" s="31" t="n">
        <v>0</v>
      </c>
      <c r="O7479" s="31" t="n"/>
      <c r="P7479" s="31" t="n"/>
      <c r="Q7479" s="31" t="n">
        <v>0</v>
      </c>
      <c r="R7479" s="31" t="n"/>
      <c r="S7479" s="32" t="n"/>
      <c r="T7479" s="32" t="n"/>
      <c r="V7479" t="inlineStr">
        <is>
          <t>01gat</t>
        </is>
      </c>
      <c r="X7479" t="n">
        <v>4738</v>
      </c>
      <c r="Z7479" t="inlineStr">
        <is>
          <t>Sam Klassen ((N/A) D)</t>
        </is>
      </c>
    </row>
    <row r="7480">
      <c r="A7480" t="inlineStr">
        <is>
          <t>Sam Kurker</t>
        </is>
      </c>
      <c r="B7480" t="inlineStr">
        <is>
          <t>LAK</t>
        </is>
      </c>
      <c r="C7480" t="inlineStr">
        <is>
          <t>RW</t>
        </is>
      </c>
      <c r="D7480" t="inlineStr">
        <is>
          <t>F</t>
        </is>
      </c>
      <c r="E7480" t="n">
        <v>32</v>
      </c>
      <c r="F7480" t="inlineStr">
        <is>
          <t>FA</t>
        </is>
      </c>
      <c r="G7480" t="inlineStr">
        <is>
          <t>FA</t>
        </is>
      </c>
      <c r="H7480" s="30" t="n">
        <v>1</v>
      </c>
      <c r="I7480" s="31" t="n">
        <v>0</v>
      </c>
      <c r="J7480" s="31" t="n"/>
      <c r="K7480" s="31" t="n">
        <v>0</v>
      </c>
      <c r="L7480" s="32" t="n"/>
      <c r="M7480" s="31" t="n">
        <v>0</v>
      </c>
      <c r="N7480" s="31" t="n">
        <v>0</v>
      </c>
      <c r="O7480" s="31" t="n"/>
      <c r="P7480" s="31" t="n"/>
      <c r="Q7480" s="31" t="n">
        <v>0</v>
      </c>
      <c r="R7480" s="31" t="n"/>
      <c r="S7480" s="32" t="n"/>
      <c r="T7480" s="32" t="n"/>
      <c r="V7480" t="inlineStr">
        <is>
          <t>02nph</t>
        </is>
      </c>
      <c r="W7480" t="n">
        <v>4041</v>
      </c>
      <c r="X7480" t="n">
        <v>5745</v>
      </c>
      <c r="Z7480" t="inlineStr">
        <is>
          <t>Sam Kurker (LAK RW)</t>
        </is>
      </c>
    </row>
    <row r="7481">
      <c r="A7481" t="inlineStr">
        <is>
          <t>Sam Laurila</t>
        </is>
      </c>
      <c r="B7481" t="inlineStr">
        <is>
          <t>NYI</t>
        </is>
      </c>
      <c r="C7481" t="inlineStr">
        <is>
          <t>D</t>
        </is>
      </c>
      <c r="D7481" t="inlineStr">
        <is>
          <t>D</t>
        </is>
      </c>
      <c r="E7481" t="n">
        <v>20</v>
      </c>
      <c r="F7481" t="inlineStr">
        <is>
          <t>FA</t>
        </is>
      </c>
      <c r="G7481" t="inlineStr">
        <is>
          <t>FA</t>
        </is>
      </c>
      <c r="H7481" s="30" t="n">
        <v>1</v>
      </c>
      <c r="I7481" s="31" t="n">
        <v>0</v>
      </c>
      <c r="J7481" s="31" t="n"/>
      <c r="K7481" s="31" t="n">
        <v>0</v>
      </c>
      <c r="L7481" s="32" t="n"/>
      <c r="M7481" s="31" t="n">
        <v>0</v>
      </c>
      <c r="N7481" s="31" t="n">
        <v>0</v>
      </c>
      <c r="O7481" s="31" t="n"/>
      <c r="P7481" s="31" t="n"/>
      <c r="Q7481" s="31" t="n">
        <v>0</v>
      </c>
      <c r="R7481" s="31" t="n"/>
      <c r="S7481" s="32" t="n"/>
      <c r="T7481" s="32" t="n"/>
      <c r="V7481" t="inlineStr">
        <is>
          <t>06rqk</t>
        </is>
      </c>
      <c r="Y7481" t="inlineStr">
        <is>
          <t>2f974048-033b-4370-9792-ae529e15bbb4</t>
        </is>
      </c>
      <c r="Z7481" t="inlineStr">
        <is>
          <t>Sam Laurila (NYI D)</t>
        </is>
      </c>
    </row>
    <row r="7482">
      <c r="A7482" t="inlineStr">
        <is>
          <t>Sam Lipkin</t>
        </is>
      </c>
      <c r="B7482" t="inlineStr">
        <is>
          <t>UTA</t>
        </is>
      </c>
      <c r="C7482" t="inlineStr">
        <is>
          <t>LW</t>
        </is>
      </c>
      <c r="D7482" t="inlineStr">
        <is>
          <t>F</t>
        </is>
      </c>
      <c r="E7482" t="n">
        <v>23</v>
      </c>
      <c r="F7482" t="inlineStr">
        <is>
          <t>FA</t>
        </is>
      </c>
      <c r="G7482" t="inlineStr">
        <is>
          <t>FA</t>
        </is>
      </c>
      <c r="H7482" s="30" t="n">
        <v>851667</v>
      </c>
      <c r="I7482" s="31" t="n">
        <v>0</v>
      </c>
      <c r="J7482" s="31" t="n"/>
      <c r="K7482" s="31" t="n">
        <v>0</v>
      </c>
      <c r="L7482" s="32" t="n"/>
      <c r="M7482" s="31" t="n">
        <v>0</v>
      </c>
      <c r="N7482" s="31" t="n">
        <v>0</v>
      </c>
      <c r="O7482" s="31" t="n"/>
      <c r="P7482" s="31" t="n"/>
      <c r="Q7482" s="31" t="n">
        <v>0</v>
      </c>
      <c r="R7482" s="31" t="n"/>
      <c r="S7482" s="32" t="n"/>
      <c r="T7482" s="32" t="n"/>
      <c r="V7482" t="inlineStr">
        <is>
          <t>05ugy</t>
        </is>
      </c>
      <c r="W7482" t="n">
        <v>7108</v>
      </c>
      <c r="Y7482" t="inlineStr">
        <is>
          <t>4b14a2f2-a086-462d-bc89-5cdadc5a305d</t>
        </is>
      </c>
      <c r="Z7482" t="inlineStr">
        <is>
          <t>Sam Lipkin (UTA LW)</t>
        </is>
      </c>
    </row>
    <row r="7483">
      <c r="A7483" t="inlineStr">
        <is>
          <t>Sam Lofquist</t>
        </is>
      </c>
      <c r="B7483" t="inlineStr">
        <is>
          <t>STL</t>
        </is>
      </c>
      <c r="C7483" t="inlineStr">
        <is>
          <t>D</t>
        </is>
      </c>
      <c r="D7483" t="inlineStr">
        <is>
          <t>D</t>
        </is>
      </c>
      <c r="E7483" t="n">
        <v>36</v>
      </c>
      <c r="F7483" t="inlineStr">
        <is>
          <t>FA</t>
        </is>
      </c>
      <c r="G7483" t="inlineStr">
        <is>
          <t>FA</t>
        </is>
      </c>
      <c r="H7483" s="30" t="n">
        <v>1</v>
      </c>
      <c r="I7483" s="31" t="n">
        <v>0</v>
      </c>
      <c r="J7483" s="31" t="n"/>
      <c r="K7483" s="31" t="n">
        <v>0</v>
      </c>
      <c r="L7483" s="32" t="n"/>
      <c r="M7483" s="31" t="n">
        <v>0</v>
      </c>
      <c r="N7483" s="31" t="n">
        <v>0</v>
      </c>
      <c r="O7483" s="31" t="n"/>
      <c r="P7483" s="31" t="n"/>
      <c r="Q7483" s="31" t="n">
        <v>0</v>
      </c>
      <c r="R7483" s="31" t="n"/>
      <c r="S7483" s="32" t="n"/>
      <c r="T7483" s="32" t="n"/>
      <c r="V7483" t="inlineStr">
        <is>
          <t>03d25</t>
        </is>
      </c>
      <c r="X7483" t="n">
        <v>8125</v>
      </c>
      <c r="Z7483" t="inlineStr">
        <is>
          <t>Sam Lofquist (STL D)</t>
        </is>
      </c>
    </row>
    <row r="7484">
      <c r="A7484" t="inlineStr">
        <is>
          <t>Sam McCue</t>
        </is>
      </c>
      <c r="B7484" t="inlineStr">
        <is>
          <t>TOR</t>
        </is>
      </c>
      <c r="C7484" t="inlineStr">
        <is>
          <t>LW</t>
        </is>
      </c>
      <c r="D7484" t="inlineStr">
        <is>
          <t>F</t>
        </is>
      </c>
      <c r="E7484" t="n">
        <v>20</v>
      </c>
      <c r="F7484" t="inlineStr">
        <is>
          <t>FA</t>
        </is>
      </c>
      <c r="G7484" t="inlineStr">
        <is>
          <t>FA</t>
        </is>
      </c>
      <c r="H7484" s="30" t="n">
        <v>1</v>
      </c>
      <c r="I7484" s="31" t="n">
        <v>0</v>
      </c>
      <c r="J7484" s="31" t="n"/>
      <c r="K7484" s="31" t="n">
        <v>0</v>
      </c>
      <c r="L7484" s="32" t="n"/>
      <c r="M7484" s="31" t="n">
        <v>0</v>
      </c>
      <c r="N7484" s="31" t="n">
        <v>0</v>
      </c>
      <c r="O7484" s="31" t="n"/>
      <c r="P7484" s="31" t="n"/>
      <c r="Q7484" s="31" t="n">
        <v>0</v>
      </c>
      <c r="R7484" s="31" t="n"/>
      <c r="S7484" s="32" t="n"/>
      <c r="T7484" s="32" t="n"/>
      <c r="V7484" t="inlineStr">
        <is>
          <t>06mr4</t>
        </is>
      </c>
      <c r="Y7484" t="inlineStr">
        <is>
          <t>65ae9fc7-0dc2-496e-89c3-487ac6d806c9</t>
        </is>
      </c>
      <c r="Z7484" t="inlineStr">
        <is>
          <t>Sam McCue (TOR LW)</t>
        </is>
      </c>
    </row>
    <row r="7485">
      <c r="A7485" t="inlineStr">
        <is>
          <t>Sam Miletic</t>
        </is>
      </c>
      <c r="B7485" t="inlineStr">
        <is>
          <t>(N/A)</t>
        </is>
      </c>
      <c r="C7485" t="inlineStr">
        <is>
          <t>LW</t>
        </is>
      </c>
      <c r="D7485" t="inlineStr">
        <is>
          <t>F</t>
        </is>
      </c>
      <c r="E7485" t="n">
        <v>29</v>
      </c>
      <c r="F7485" t="inlineStr">
        <is>
          <t>FA</t>
        </is>
      </c>
      <c r="G7485" t="inlineStr">
        <is>
          <t>FA</t>
        </is>
      </c>
      <c r="H7485" s="30" t="n">
        <v>1</v>
      </c>
      <c r="I7485" s="31" t="n">
        <v>0</v>
      </c>
      <c r="J7485" s="31" t="n"/>
      <c r="K7485" s="31" t="n">
        <v>0</v>
      </c>
      <c r="L7485" s="32" t="n"/>
      <c r="M7485" s="31" t="n">
        <v>0</v>
      </c>
      <c r="N7485" s="31" t="n">
        <v>0</v>
      </c>
      <c r="O7485" s="31" t="n"/>
      <c r="P7485" s="31" t="n"/>
      <c r="Q7485" s="31" t="n">
        <v>0</v>
      </c>
      <c r="R7485" s="31" t="n"/>
      <c r="S7485" s="32" t="n"/>
      <c r="T7485" s="32" t="n"/>
      <c r="V7485" t="inlineStr">
        <is>
          <t>04l7t</t>
        </is>
      </c>
      <c r="W7485" t="n">
        <v>5600</v>
      </c>
      <c r="X7485" t="n">
        <v>7806</v>
      </c>
      <c r="Y7485" t="inlineStr">
        <is>
          <t>1555205a-bbd5-4435-a4e6-7ec73b67547b</t>
        </is>
      </c>
      <c r="Z7485" t="inlineStr">
        <is>
          <t>Sam Miletic ((N/A) LW)</t>
        </is>
      </c>
    </row>
    <row r="7486">
      <c r="A7486" t="inlineStr">
        <is>
          <t>Sam O'Reilly</t>
        </is>
      </c>
      <c r="B7486" t="inlineStr">
        <is>
          <t>TBL</t>
        </is>
      </c>
      <c r="C7486" t="inlineStr">
        <is>
          <t>C</t>
        </is>
      </c>
      <c r="D7486" t="inlineStr">
        <is>
          <t>F</t>
        </is>
      </c>
      <c r="E7486" t="n">
        <v>20</v>
      </c>
      <c r="F7486" t="inlineStr">
        <is>
          <t>T</t>
        </is>
      </c>
      <c r="G7486" t="inlineStr">
        <is>
          <t>Mike</t>
        </is>
      </c>
      <c r="H7486" s="30" t="n">
        <v>931945</v>
      </c>
      <c r="I7486" s="31" t="n">
        <v>0</v>
      </c>
      <c r="J7486" s="31" t="n"/>
      <c r="K7486" s="31" t="n">
        <v>0</v>
      </c>
      <c r="L7486" s="32" t="n"/>
      <c r="M7486" s="31" t="n">
        <v>0</v>
      </c>
      <c r="N7486" s="31" t="n">
        <v>0</v>
      </c>
      <c r="O7486" s="31" t="n"/>
      <c r="P7486" s="31" t="n"/>
      <c r="Q7486" s="31" t="n">
        <v>0</v>
      </c>
      <c r="R7486" s="31" t="n"/>
      <c r="S7486" s="32" t="n"/>
      <c r="T7486" s="32" t="n"/>
      <c r="V7486" t="inlineStr">
        <is>
          <t>06kr3</t>
        </is>
      </c>
      <c r="W7486" t="n">
        <v>7201</v>
      </c>
      <c r="Y7486" t="inlineStr">
        <is>
          <t>ea024ffe-f117-4a47-8581-5c07a604fb80</t>
        </is>
      </c>
      <c r="Z7486" t="inlineStr">
        <is>
          <t>Sam O'Reilly (TBL C)</t>
        </is>
      </c>
    </row>
    <row r="7487">
      <c r="A7487" t="inlineStr">
        <is>
          <t>Sam Oliver</t>
        </is>
      </c>
      <c r="B7487" t="inlineStr">
        <is>
          <t>(N/A)</t>
        </is>
      </c>
      <c r="C7487" t="inlineStr">
        <is>
          <t>C</t>
        </is>
      </c>
      <c r="D7487" t="inlineStr">
        <is>
          <t>F</t>
        </is>
      </c>
      <c r="E7487" t="n">
        <v>22</v>
      </c>
      <c r="F7487" t="inlineStr">
        <is>
          <t>FA</t>
        </is>
      </c>
      <c r="G7487" t="inlineStr">
        <is>
          <t>FA</t>
        </is>
      </c>
      <c r="H7487" s="30" t="n">
        <v>1</v>
      </c>
      <c r="I7487" s="31" t="n">
        <v>0</v>
      </c>
      <c r="J7487" s="31" t="n"/>
      <c r="K7487" s="31" t="n">
        <v>0</v>
      </c>
      <c r="L7487" s="32" t="n"/>
      <c r="M7487" s="31" t="n">
        <v>0</v>
      </c>
      <c r="N7487" s="31" t="n">
        <v>0</v>
      </c>
      <c r="O7487" s="31" t="n"/>
      <c r="P7487" s="31" t="n"/>
      <c r="Q7487" s="31" t="n">
        <v>0</v>
      </c>
      <c r="R7487" s="31" t="n"/>
      <c r="S7487" s="32" t="n"/>
      <c r="T7487" s="32" t="n"/>
      <c r="V7487" t="inlineStr">
        <is>
          <t>071wu</t>
        </is>
      </c>
      <c r="Z7487" t="inlineStr">
        <is>
          <t>Sam Oliver ((N/A) C)</t>
        </is>
      </c>
    </row>
    <row r="7488">
      <c r="A7488" t="inlineStr">
        <is>
          <t>Sam Ruopp</t>
        </is>
      </c>
      <c r="B7488" t="inlineStr">
        <is>
          <t>(N/A)</t>
        </is>
      </c>
      <c r="C7488" t="inlineStr">
        <is>
          <t>D</t>
        </is>
      </c>
      <c r="D7488" t="inlineStr">
        <is>
          <t>D</t>
        </is>
      </c>
      <c r="E7488" t="n">
        <v>30</v>
      </c>
      <c r="F7488" t="inlineStr">
        <is>
          <t>FA</t>
        </is>
      </c>
      <c r="G7488" t="inlineStr">
        <is>
          <t>FA</t>
        </is>
      </c>
      <c r="H7488" s="30" t="n">
        <v>1</v>
      </c>
      <c r="I7488" s="31" t="n">
        <v>0</v>
      </c>
      <c r="J7488" s="31" t="n"/>
      <c r="K7488" s="31" t="n">
        <v>0</v>
      </c>
      <c r="L7488" s="32" t="n"/>
      <c r="M7488" s="31" t="n">
        <v>0</v>
      </c>
      <c r="N7488" s="31" t="n">
        <v>0</v>
      </c>
      <c r="O7488" s="31" t="n"/>
      <c r="P7488" s="31" t="n"/>
      <c r="Q7488" s="31" t="n">
        <v>0</v>
      </c>
      <c r="R7488" s="31" t="n"/>
      <c r="S7488" s="32" t="n"/>
      <c r="T7488" s="32" t="n"/>
      <c r="V7488" t="inlineStr">
        <is>
          <t>03rgx</t>
        </is>
      </c>
      <c r="X7488" t="n">
        <v>6871</v>
      </c>
      <c r="Z7488" t="inlineStr">
        <is>
          <t>Sam Ruopp ((N/A) D)</t>
        </is>
      </c>
    </row>
    <row r="7489">
      <c r="A7489" t="inlineStr">
        <is>
          <t>Sam Sedley</t>
        </is>
      </c>
      <c r="B7489" t="inlineStr">
        <is>
          <t>(N/A)</t>
        </is>
      </c>
      <c r="C7489" t="inlineStr">
        <is>
          <t>D</t>
        </is>
      </c>
      <c r="D7489" t="inlineStr">
        <is>
          <t>D</t>
        </is>
      </c>
      <c r="E7489" t="n">
        <v>23</v>
      </c>
      <c r="F7489" t="inlineStr">
        <is>
          <t>FA</t>
        </is>
      </c>
      <c r="G7489" t="inlineStr">
        <is>
          <t>FA</t>
        </is>
      </c>
      <c r="H7489" s="30" t="n">
        <v>1</v>
      </c>
      <c r="I7489" s="31" t="n">
        <v>0</v>
      </c>
      <c r="J7489" s="31" t="n"/>
      <c r="K7489" s="31" t="n">
        <v>0</v>
      </c>
      <c r="L7489" s="32" t="n"/>
      <c r="M7489" s="31" t="n">
        <v>0</v>
      </c>
      <c r="N7489" s="31" t="n">
        <v>0</v>
      </c>
      <c r="O7489" s="31" t="n"/>
      <c r="P7489" s="31" t="n"/>
      <c r="Q7489" s="31" t="n">
        <v>0</v>
      </c>
      <c r="R7489" s="31" t="n"/>
      <c r="S7489" s="32" t="n"/>
      <c r="T7489" s="32" t="n"/>
      <c r="V7489" t="inlineStr">
        <is>
          <t>068yg</t>
        </is>
      </c>
      <c r="Y7489" t="inlineStr">
        <is>
          <t>3fca6acc-1eae-4541-8a57-95bd283965ba</t>
        </is>
      </c>
      <c r="Z7489" t="inlineStr">
        <is>
          <t>Sam Sedley ((N/A) D)</t>
        </is>
      </c>
    </row>
    <row r="7490">
      <c r="A7490" t="inlineStr">
        <is>
          <t>Sam Stange</t>
        </is>
      </c>
      <c r="B7490" t="inlineStr">
        <is>
          <t>STL</t>
        </is>
      </c>
      <c r="C7490" t="inlineStr">
        <is>
          <t>RW</t>
        </is>
      </c>
      <c r="D7490" t="inlineStr">
        <is>
          <t>F</t>
        </is>
      </c>
      <c r="E7490" t="n">
        <v>25</v>
      </c>
      <c r="F7490" t="inlineStr">
        <is>
          <t>FA</t>
        </is>
      </c>
      <c r="G7490" t="inlineStr">
        <is>
          <t>FA</t>
        </is>
      </c>
      <c r="H7490" s="30" t="n">
        <v>1</v>
      </c>
      <c r="I7490" s="31" t="n">
        <v>0</v>
      </c>
      <c r="J7490" s="31" t="n"/>
      <c r="K7490" s="31" t="n">
        <v>0</v>
      </c>
      <c r="L7490" s="32" t="n"/>
      <c r="M7490" s="31" t="n">
        <v>0</v>
      </c>
      <c r="N7490" s="31" t="n">
        <v>0</v>
      </c>
      <c r="O7490" s="31" t="n"/>
      <c r="P7490" s="31" t="n"/>
      <c r="Q7490" s="31" t="n">
        <v>0</v>
      </c>
      <c r="R7490" s="31" t="n"/>
      <c r="S7490" s="32" t="n"/>
      <c r="T7490" s="32" t="n"/>
      <c r="V7490" t="inlineStr">
        <is>
          <t>05oxo</t>
        </is>
      </c>
      <c r="Y7490" t="inlineStr">
        <is>
          <t>88741eb8-d2bb-4579-8ae1-4859c1e732ea</t>
        </is>
      </c>
      <c r="Z7490" t="inlineStr">
        <is>
          <t>Sam Stange (STL RW)</t>
        </is>
      </c>
    </row>
    <row r="7491">
      <c r="A7491" t="inlineStr">
        <is>
          <t>Sam Vigneault</t>
        </is>
      </c>
      <c r="B7491" t="inlineStr">
        <is>
          <t>(N/A)</t>
        </is>
      </c>
      <c r="C7491" t="inlineStr">
        <is>
          <t>C</t>
        </is>
      </c>
      <c r="D7491" t="inlineStr">
        <is>
          <t>F</t>
        </is>
      </c>
      <c r="E7491" t="n">
        <v>31</v>
      </c>
      <c r="F7491" t="inlineStr">
        <is>
          <t>FA</t>
        </is>
      </c>
      <c r="G7491" t="inlineStr">
        <is>
          <t>FA</t>
        </is>
      </c>
      <c r="H7491" s="30" t="n">
        <v>1</v>
      </c>
      <c r="I7491" s="31" t="n">
        <v>0</v>
      </c>
      <c r="J7491" s="31" t="n"/>
      <c r="K7491" s="31" t="n">
        <v>0</v>
      </c>
      <c r="L7491" s="32" t="n"/>
      <c r="M7491" s="31" t="n">
        <v>0</v>
      </c>
      <c r="N7491" s="31" t="n">
        <v>0</v>
      </c>
      <c r="O7491" s="31" t="n"/>
      <c r="P7491" s="31" t="n"/>
      <c r="Q7491" s="31" t="n">
        <v>0</v>
      </c>
      <c r="R7491" s="31" t="n"/>
      <c r="S7491" s="32" t="n"/>
      <c r="T7491" s="32" t="n"/>
      <c r="V7491" t="inlineStr">
        <is>
          <t>04az1</t>
        </is>
      </c>
      <c r="W7491" t="n">
        <v>5346</v>
      </c>
      <c r="X7491" t="n">
        <v>7475</v>
      </c>
      <c r="Z7491" t="inlineStr">
        <is>
          <t>Sam Vigneault ((N/A) C)</t>
        </is>
      </c>
    </row>
    <row r="7492">
      <c r="A7492" t="inlineStr">
        <is>
          <t>Sam Warning</t>
        </is>
      </c>
      <c r="B7492" t="inlineStr">
        <is>
          <t>(N/A)</t>
        </is>
      </c>
      <c r="C7492" t="inlineStr">
        <is>
          <t>RW</t>
        </is>
      </c>
      <c r="D7492" t="inlineStr">
        <is>
          <t>F</t>
        </is>
      </c>
      <c r="E7492" t="n">
        <v>33</v>
      </c>
      <c r="F7492" t="inlineStr">
        <is>
          <t>FA</t>
        </is>
      </c>
      <c r="G7492" t="inlineStr">
        <is>
          <t>FA</t>
        </is>
      </c>
      <c r="H7492" s="30" t="n">
        <v>1</v>
      </c>
      <c r="I7492" s="31" t="n">
        <v>0</v>
      </c>
      <c r="J7492" s="31" t="n"/>
      <c r="K7492" s="31" t="n">
        <v>0</v>
      </c>
      <c r="L7492" s="32" t="n"/>
      <c r="M7492" s="31" t="n">
        <v>0</v>
      </c>
      <c r="N7492" s="31" t="n">
        <v>0</v>
      </c>
      <c r="O7492" s="31" t="n"/>
      <c r="P7492" s="31" t="n"/>
      <c r="Q7492" s="31" t="n">
        <v>0</v>
      </c>
      <c r="R7492" s="31" t="n"/>
      <c r="S7492" s="32" t="n"/>
      <c r="T7492" s="32" t="n"/>
      <c r="V7492" t="inlineStr">
        <is>
          <t>03aow</t>
        </is>
      </c>
      <c r="X7492" t="n">
        <v>7018</v>
      </c>
      <c r="Z7492" t="inlineStr">
        <is>
          <t>Sam Warning ((N/A) RW)</t>
        </is>
      </c>
    </row>
    <row r="7493">
      <c r="A7493" t="inlineStr">
        <is>
          <t>Sami Aittokallio</t>
        </is>
      </c>
      <c r="B7493" t="inlineStr">
        <is>
          <t>(N/A)</t>
        </is>
      </c>
      <c r="C7493" t="inlineStr">
        <is>
          <t>G</t>
        </is>
      </c>
      <c r="D7493" t="inlineStr">
        <is>
          <t>G</t>
        </is>
      </c>
      <c r="E7493" t="n">
        <v>34</v>
      </c>
      <c r="F7493" t="inlineStr">
        <is>
          <t>FA</t>
        </is>
      </c>
      <c r="G7493" t="inlineStr">
        <is>
          <t>FA</t>
        </is>
      </c>
      <c r="H7493" s="30" t="n">
        <v>1</v>
      </c>
      <c r="I7493" s="31" t="n">
        <v>0</v>
      </c>
      <c r="J7493" s="31" t="n"/>
      <c r="K7493" s="31" t="n">
        <v>0</v>
      </c>
      <c r="L7493" s="32" t="n"/>
      <c r="M7493" s="31" t="n">
        <v>0</v>
      </c>
      <c r="N7493" s="31" t="n">
        <v>0</v>
      </c>
      <c r="O7493" s="31" t="n"/>
      <c r="P7493" s="31" t="n"/>
      <c r="Q7493" s="31" t="n">
        <v>0</v>
      </c>
      <c r="R7493" s="31" t="n"/>
      <c r="S7493" s="32" t="n"/>
      <c r="T7493" s="32" t="n"/>
      <c r="V7493" t="inlineStr">
        <is>
          <t>01zs4</t>
        </is>
      </c>
      <c r="W7493" t="n">
        <v>4069</v>
      </c>
      <c r="X7493" t="n">
        <v>5080</v>
      </c>
      <c r="Z7493" t="inlineStr">
        <is>
          <t>Sami Aittokallio ((N/A) G)</t>
        </is>
      </c>
    </row>
    <row r="7494">
      <c r="A7494" t="inlineStr">
        <is>
          <t>Sami Lepisto</t>
        </is>
      </c>
      <c r="B7494" t="inlineStr">
        <is>
          <t>(N/A)</t>
        </is>
      </c>
      <c r="C7494" t="inlineStr">
        <is>
          <t>D</t>
        </is>
      </c>
      <c r="D7494" t="inlineStr">
        <is>
          <t>D</t>
        </is>
      </c>
      <c r="E7494" t="n">
        <v>41</v>
      </c>
      <c r="F7494" t="inlineStr">
        <is>
          <t>FA</t>
        </is>
      </c>
      <c r="G7494" t="inlineStr">
        <is>
          <t>FA</t>
        </is>
      </c>
      <c r="H7494" s="30" t="n">
        <v>1</v>
      </c>
      <c r="I7494" s="31" t="n">
        <v>0</v>
      </c>
      <c r="J7494" s="31" t="n"/>
      <c r="K7494" s="31" t="n">
        <v>0</v>
      </c>
      <c r="L7494" s="32" t="n"/>
      <c r="M7494" s="31" t="n">
        <v>0</v>
      </c>
      <c r="N7494" s="31" t="n">
        <v>0</v>
      </c>
      <c r="O7494" s="31" t="n"/>
      <c r="P7494" s="31" t="n"/>
      <c r="Q7494" s="31" t="n">
        <v>0</v>
      </c>
      <c r="R7494" s="31" t="n"/>
      <c r="S7494" s="32" t="n"/>
      <c r="T7494" s="32" t="n"/>
      <c r="V7494" t="inlineStr">
        <is>
          <t>004ck</t>
        </is>
      </c>
      <c r="W7494" t="n">
        <v>2195</v>
      </c>
      <c r="X7494" t="n">
        <v>4198</v>
      </c>
      <c r="Z7494" t="inlineStr">
        <is>
          <t>Sami Lepisto ((N/A) D)</t>
        </is>
      </c>
    </row>
    <row r="7495">
      <c r="A7495" t="inlineStr">
        <is>
          <t>Sami Moilanen</t>
        </is>
      </c>
      <c r="B7495" t="inlineStr">
        <is>
          <t>(N/A)</t>
        </is>
      </c>
      <c r="C7495" t="inlineStr">
        <is>
          <t>RW</t>
        </is>
      </c>
      <c r="D7495" t="inlineStr">
        <is>
          <t>F</t>
        </is>
      </c>
      <c r="E7495" t="n">
        <v>27</v>
      </c>
      <c r="F7495" t="inlineStr">
        <is>
          <t>FA</t>
        </is>
      </c>
      <c r="G7495" t="inlineStr">
        <is>
          <t>FA</t>
        </is>
      </c>
      <c r="H7495" s="30" t="n">
        <v>1</v>
      </c>
      <c r="I7495" s="31" t="n">
        <v>0</v>
      </c>
      <c r="J7495" s="31" t="n"/>
      <c r="K7495" s="31" t="n">
        <v>0</v>
      </c>
      <c r="L7495" s="32" t="n"/>
      <c r="M7495" s="31" t="n">
        <v>0</v>
      </c>
      <c r="N7495" s="31" t="n">
        <v>0</v>
      </c>
      <c r="O7495" s="31" t="n"/>
      <c r="P7495" s="31" t="n"/>
      <c r="Q7495" s="31" t="n">
        <v>0</v>
      </c>
      <c r="R7495" s="31" t="n"/>
      <c r="S7495" s="32" t="n"/>
      <c r="T7495" s="32" t="n"/>
      <c r="V7495" t="inlineStr">
        <is>
          <t>04geh</t>
        </is>
      </c>
      <c r="Z7495" t="inlineStr">
        <is>
          <t>Sami Moilanen ((N/A) RW)</t>
        </is>
      </c>
    </row>
    <row r="7496">
      <c r="A7496" t="inlineStr">
        <is>
          <t>Sami Niku</t>
        </is>
      </c>
      <c r="B7496" t="inlineStr">
        <is>
          <t>MTL</t>
        </is>
      </c>
      <c r="C7496" t="inlineStr">
        <is>
          <t>D</t>
        </is>
      </c>
      <c r="D7496" t="inlineStr">
        <is>
          <t>D</t>
        </is>
      </c>
      <c r="E7496" t="n">
        <v>29</v>
      </c>
      <c r="F7496" t="inlineStr">
        <is>
          <t>FA</t>
        </is>
      </c>
      <c r="G7496" t="inlineStr">
        <is>
          <t>FA</t>
        </is>
      </c>
      <c r="H7496" s="30" t="n">
        <v>1</v>
      </c>
      <c r="I7496" s="31" t="n">
        <v>0</v>
      </c>
      <c r="J7496" s="31" t="n"/>
      <c r="K7496" s="31" t="n">
        <v>0</v>
      </c>
      <c r="L7496" s="32" t="n"/>
      <c r="M7496" s="31" t="n">
        <v>0</v>
      </c>
      <c r="N7496" s="31" t="n">
        <v>0</v>
      </c>
      <c r="O7496" s="31" t="n"/>
      <c r="P7496" s="31" t="n"/>
      <c r="Q7496" s="31" t="n">
        <v>0</v>
      </c>
      <c r="R7496" s="31" t="n"/>
      <c r="S7496" s="32" t="n"/>
      <c r="T7496" s="32" t="n"/>
      <c r="V7496" t="inlineStr">
        <is>
          <t>03rju</t>
        </is>
      </c>
      <c r="W7496" t="n">
        <v>4937</v>
      </c>
      <c r="X7496" t="n">
        <v>6940</v>
      </c>
      <c r="Y7496" t="inlineStr">
        <is>
          <t>e0d9e044-f942-48ce-b16d-45c32e1bd7df</t>
        </is>
      </c>
      <c r="Z7496" t="inlineStr">
        <is>
          <t>Sami Niku (MTL D)</t>
        </is>
      </c>
    </row>
    <row r="7497">
      <c r="A7497" t="inlineStr">
        <is>
          <t>Sami Paivarinta</t>
        </is>
      </c>
      <c r="B7497" t="inlineStr">
        <is>
          <t>(N/A)</t>
        </is>
      </c>
      <c r="C7497" t="inlineStr">
        <is>
          <t>C</t>
        </is>
      </c>
      <c r="D7497" t="inlineStr">
        <is>
          <t>F</t>
        </is>
      </c>
      <c r="E7497" t="n">
        <v>23</v>
      </c>
      <c r="F7497" t="inlineStr">
        <is>
          <t>FA</t>
        </is>
      </c>
      <c r="G7497" t="inlineStr">
        <is>
          <t>FA</t>
        </is>
      </c>
      <c r="H7497" s="30" t="n">
        <v>1</v>
      </c>
      <c r="I7497" s="31" t="n">
        <v>0</v>
      </c>
      <c r="J7497" s="31" t="n"/>
      <c r="K7497" s="31" t="n">
        <v>0</v>
      </c>
      <c r="L7497" s="32" t="n"/>
      <c r="M7497" s="31" t="n">
        <v>0</v>
      </c>
      <c r="N7497" s="31" t="n">
        <v>0</v>
      </c>
      <c r="O7497" s="31" t="n"/>
      <c r="P7497" s="31" t="n"/>
      <c r="Q7497" s="31" t="n">
        <v>0</v>
      </c>
      <c r="R7497" s="31" t="n"/>
      <c r="S7497" s="32" t="n"/>
      <c r="T7497" s="32" t="n"/>
      <c r="V7497" t="inlineStr">
        <is>
          <t>075s6</t>
        </is>
      </c>
      <c r="Z7497" t="inlineStr">
        <is>
          <t>Sami Paivarinta ((N/A) C)</t>
        </is>
      </c>
    </row>
    <row r="7498">
      <c r="A7498" t="inlineStr">
        <is>
          <t>Sami Salminen</t>
        </is>
      </c>
      <c r="B7498" t="inlineStr">
        <is>
          <t>(N/A)</t>
        </is>
      </c>
      <c r="C7498" t="inlineStr">
        <is>
          <t>RW</t>
        </is>
      </c>
      <c r="D7498" t="inlineStr">
        <is>
          <t>F</t>
        </is>
      </c>
      <c r="E7498" t="n">
        <v>33</v>
      </c>
      <c r="F7498" t="inlineStr">
        <is>
          <t>FA</t>
        </is>
      </c>
      <c r="G7498" t="inlineStr">
        <is>
          <t>FA</t>
        </is>
      </c>
      <c r="H7498" s="30" t="n">
        <v>1</v>
      </c>
      <c r="I7498" s="31" t="n">
        <v>0</v>
      </c>
      <c r="J7498" s="31" t="n"/>
      <c r="K7498" s="31" t="n">
        <v>0</v>
      </c>
      <c r="L7498" s="32" t="n"/>
      <c r="M7498" s="31" t="n">
        <v>0</v>
      </c>
      <c r="N7498" s="31" t="n">
        <v>0</v>
      </c>
      <c r="O7498" s="31" t="n"/>
      <c r="P7498" s="31" t="n"/>
      <c r="Q7498" s="31" t="n">
        <v>0</v>
      </c>
      <c r="R7498" s="31" t="n"/>
      <c r="S7498" s="32" t="n"/>
      <c r="T7498" s="32" t="n"/>
      <c r="V7498" t="inlineStr">
        <is>
          <t>03d0h</t>
        </is>
      </c>
      <c r="Z7498" t="inlineStr">
        <is>
          <t>Sami Salminen ((N/A) RW)</t>
        </is>
      </c>
    </row>
    <row r="7499">
      <c r="A7499" t="inlineStr">
        <is>
          <t>Sami Vatanen</t>
        </is>
      </c>
      <c r="B7499" t="inlineStr">
        <is>
          <t>(N/A)</t>
        </is>
      </c>
      <c r="C7499" t="inlineStr">
        <is>
          <t>D</t>
        </is>
      </c>
      <c r="D7499" t="inlineStr">
        <is>
          <t>D</t>
        </is>
      </c>
      <c r="E7499" t="n">
        <v>35</v>
      </c>
      <c r="F7499" t="inlineStr">
        <is>
          <t>FA</t>
        </is>
      </c>
      <c r="G7499" t="inlineStr">
        <is>
          <t>FA</t>
        </is>
      </c>
      <c r="H7499" s="30" t="n">
        <v>1</v>
      </c>
      <c r="I7499" s="31" t="n">
        <v>0</v>
      </c>
      <c r="J7499" s="31" t="n"/>
      <c r="K7499" s="31" t="n">
        <v>0</v>
      </c>
      <c r="L7499" s="32" t="n"/>
      <c r="M7499" s="31" t="n">
        <v>0</v>
      </c>
      <c r="N7499" s="31" t="n">
        <v>0</v>
      </c>
      <c r="O7499" s="31" t="n"/>
      <c r="P7499" s="31" t="n"/>
      <c r="Q7499" s="31" t="n">
        <v>0</v>
      </c>
      <c r="R7499" s="31" t="n"/>
      <c r="S7499" s="32" t="n"/>
      <c r="T7499" s="32" t="n"/>
      <c r="V7499" t="inlineStr">
        <is>
          <t>01s4e</t>
        </is>
      </c>
      <c r="W7499" t="n">
        <v>3804</v>
      </c>
      <c r="X7499" t="n">
        <v>5346</v>
      </c>
      <c r="Y7499" t="inlineStr">
        <is>
          <t>cec05d52-619a-11e2-9e6b-f4ce4684ea4c</t>
        </is>
      </c>
      <c r="Z7499" t="inlineStr">
        <is>
          <t>Sami Vatanen ((N/A) D)</t>
        </is>
      </c>
    </row>
    <row r="7500">
      <c r="A7500" t="inlineStr">
        <is>
          <t>Sammy Nelson</t>
        </is>
      </c>
      <c r="B7500" t="inlineStr">
        <is>
          <t>(N/A)</t>
        </is>
      </c>
      <c r="C7500" t="inlineStr">
        <is>
          <t>RW</t>
        </is>
      </c>
      <c r="D7500" t="inlineStr">
        <is>
          <t>F</t>
        </is>
      </c>
      <c r="E7500" t="n">
        <v>17</v>
      </c>
      <c r="F7500" t="inlineStr">
        <is>
          <t>FA</t>
        </is>
      </c>
      <c r="G7500" t="inlineStr">
        <is>
          <t>FA</t>
        </is>
      </c>
      <c r="H7500" s="30" t="n">
        <v>1</v>
      </c>
      <c r="I7500" s="31" t="n">
        <v>0</v>
      </c>
      <c r="J7500" s="31" t="n"/>
      <c r="K7500" s="31" t="n">
        <v>0</v>
      </c>
      <c r="L7500" s="32" t="n"/>
      <c r="M7500" s="31" t="n">
        <v>0</v>
      </c>
      <c r="N7500" s="31" t="n">
        <v>0</v>
      </c>
      <c r="O7500" s="31" t="n"/>
      <c r="P7500" s="31" t="n"/>
      <c r="Q7500" s="31" t="n">
        <v>0</v>
      </c>
      <c r="R7500" s="31" t="n"/>
      <c r="S7500" s="32" t="n"/>
      <c r="T7500" s="32" t="n"/>
      <c r="V7500" t="inlineStr">
        <is>
          <t>076f1</t>
        </is>
      </c>
      <c r="Z7500" t="inlineStr">
        <is>
          <t>Sammy Nelson ((N/A) RW)</t>
        </is>
      </c>
    </row>
    <row r="7501">
      <c r="A7501" t="inlineStr">
        <is>
          <t>Sampo Ranta</t>
        </is>
      </c>
      <c r="B7501" t="inlineStr">
        <is>
          <t>COL</t>
        </is>
      </c>
      <c r="C7501" t="inlineStr">
        <is>
          <t>LW</t>
        </is>
      </c>
      <c r="D7501" t="inlineStr">
        <is>
          <t>F</t>
        </is>
      </c>
      <c r="E7501" t="n">
        <v>26</v>
      </c>
      <c r="F7501" t="inlineStr">
        <is>
          <t>FA</t>
        </is>
      </c>
      <c r="G7501" t="inlineStr">
        <is>
          <t>FA</t>
        </is>
      </c>
      <c r="H7501" s="30" t="n">
        <v>1</v>
      </c>
      <c r="I7501" s="31" t="n">
        <v>0</v>
      </c>
      <c r="J7501" s="31" t="n"/>
      <c r="K7501" s="31" t="n">
        <v>0</v>
      </c>
      <c r="L7501" s="32" t="n"/>
      <c r="M7501" s="31" t="n">
        <v>0</v>
      </c>
      <c r="N7501" s="31" t="n">
        <v>0</v>
      </c>
      <c r="O7501" s="31" t="n"/>
      <c r="P7501" s="31" t="n"/>
      <c r="Q7501" s="31" t="n">
        <v>0</v>
      </c>
      <c r="R7501" s="31" t="n"/>
      <c r="S7501" s="32" t="n"/>
      <c r="T7501" s="32" t="n"/>
      <c r="V7501" t="inlineStr">
        <is>
          <t>04qyo</t>
        </is>
      </c>
      <c r="W7501" t="n">
        <v>5802</v>
      </c>
      <c r="Y7501" t="inlineStr">
        <is>
          <t>59a90f5d-21a3-44f0-be4f-7de7726c4d9c</t>
        </is>
      </c>
      <c r="Z7501" t="inlineStr">
        <is>
          <t>Sampo Ranta (COL LW)</t>
        </is>
      </c>
    </row>
    <row r="7502">
      <c r="A7502" t="inlineStr">
        <is>
          <t>Samu Alalauri</t>
        </is>
      </c>
      <c r="B7502" t="inlineStr">
        <is>
          <t>CHI</t>
        </is>
      </c>
      <c r="C7502" t="inlineStr">
        <is>
          <t>D</t>
        </is>
      </c>
      <c r="D7502" t="inlineStr">
        <is>
          <t>D</t>
        </is>
      </c>
      <c r="E7502" t="n">
        <v>18</v>
      </c>
      <c r="F7502" t="inlineStr">
        <is>
          <t>FA</t>
        </is>
      </c>
      <c r="G7502" t="inlineStr">
        <is>
          <t>FA</t>
        </is>
      </c>
      <c r="H7502" s="30" t="n">
        <v>1</v>
      </c>
      <c r="I7502" s="31" t="n">
        <v>0</v>
      </c>
      <c r="J7502" s="31" t="n"/>
      <c r="K7502" s="31" t="n">
        <v>0</v>
      </c>
      <c r="L7502" s="32" t="n"/>
      <c r="M7502" s="31" t="n">
        <v>0</v>
      </c>
      <c r="N7502" s="31" t="n">
        <v>0</v>
      </c>
      <c r="O7502" s="31" t="n"/>
      <c r="P7502" s="31" t="n"/>
      <c r="Q7502" s="31" t="n">
        <v>0</v>
      </c>
      <c r="R7502" s="31" t="n"/>
      <c r="S7502" s="32" t="n"/>
      <c r="T7502" s="32" t="n"/>
      <c r="V7502" t="inlineStr">
        <is>
          <t>076jh</t>
        </is>
      </c>
      <c r="W7502" t="n">
        <v>7732</v>
      </c>
      <c r="Y7502" t="inlineStr">
        <is>
          <t>6c84d370-214b-4ebe-a99b-9e5017f47c0e</t>
        </is>
      </c>
      <c r="Z7502" t="inlineStr">
        <is>
          <t>Samu Alalauri (CHI D)</t>
        </is>
      </c>
    </row>
    <row r="7503">
      <c r="A7503" t="inlineStr">
        <is>
          <t>Samu Bau</t>
        </is>
      </c>
      <c r="B7503" t="inlineStr">
        <is>
          <t>UTA</t>
        </is>
      </c>
      <c r="C7503" t="inlineStr">
        <is>
          <t>C</t>
        </is>
      </c>
      <c r="D7503" t="inlineStr">
        <is>
          <t>F</t>
        </is>
      </c>
      <c r="E7503" t="n">
        <v>22</v>
      </c>
      <c r="F7503" t="inlineStr">
        <is>
          <t>FA</t>
        </is>
      </c>
      <c r="G7503" t="inlineStr">
        <is>
          <t>FA</t>
        </is>
      </c>
      <c r="H7503" s="30" t="n">
        <v>1</v>
      </c>
      <c r="I7503" s="31" t="n">
        <v>0</v>
      </c>
      <c r="J7503" s="31" t="n"/>
      <c r="K7503" s="31" t="n">
        <v>0</v>
      </c>
      <c r="L7503" s="32" t="n"/>
      <c r="M7503" s="31" t="n">
        <v>0</v>
      </c>
      <c r="N7503" s="31" t="n">
        <v>0</v>
      </c>
      <c r="O7503" s="31" t="n"/>
      <c r="P7503" s="31" t="n"/>
      <c r="Q7503" s="31" t="n">
        <v>0</v>
      </c>
      <c r="R7503" s="31" t="n"/>
      <c r="S7503" s="32" t="n"/>
      <c r="T7503" s="32" t="n"/>
      <c r="V7503" t="inlineStr">
        <is>
          <t>060xn</t>
        </is>
      </c>
      <c r="Y7503" t="inlineStr">
        <is>
          <t>c8444cbd-7e0e-4ff5-93f0-c4e492eeca4e</t>
        </is>
      </c>
      <c r="Z7503" t="inlineStr">
        <is>
          <t>Samu Bau (UTA C)</t>
        </is>
      </c>
    </row>
    <row r="7504">
      <c r="A7504" t="inlineStr">
        <is>
          <t>Samu Perhonen</t>
        </is>
      </c>
      <c r="B7504" t="inlineStr">
        <is>
          <t>EDM</t>
        </is>
      </c>
      <c r="C7504" t="inlineStr">
        <is>
          <t>G</t>
        </is>
      </c>
      <c r="D7504" t="inlineStr">
        <is>
          <t>G</t>
        </is>
      </c>
      <c r="E7504" t="n">
        <v>33</v>
      </c>
      <c r="F7504" t="inlineStr">
        <is>
          <t>FA</t>
        </is>
      </c>
      <c r="G7504" t="inlineStr">
        <is>
          <t>FA</t>
        </is>
      </c>
      <c r="H7504" s="30" t="n">
        <v>1</v>
      </c>
      <c r="I7504" s="31" t="n">
        <v>0</v>
      </c>
      <c r="J7504" s="31" t="n"/>
      <c r="K7504" s="31" t="n">
        <v>0</v>
      </c>
      <c r="L7504" s="32" t="n"/>
      <c r="M7504" s="31" t="n">
        <v>0</v>
      </c>
      <c r="N7504" s="31" t="n">
        <v>0</v>
      </c>
      <c r="O7504" s="31" t="n"/>
      <c r="P7504" s="31" t="n"/>
      <c r="Q7504" s="31" t="n">
        <v>0</v>
      </c>
      <c r="R7504" s="31" t="n"/>
      <c r="S7504" s="32" t="n"/>
      <c r="T7504" s="32" t="n"/>
      <c r="V7504" t="inlineStr">
        <is>
          <t>02bhw</t>
        </is>
      </c>
      <c r="W7504" t="n">
        <v>3829</v>
      </c>
      <c r="Z7504" t="inlineStr">
        <is>
          <t>Samu Perhonen (EDM G)</t>
        </is>
      </c>
    </row>
    <row r="7505">
      <c r="A7505" t="inlineStr">
        <is>
          <t>Samu Salminen</t>
        </is>
      </c>
      <c r="B7505" t="inlineStr">
        <is>
          <t>NJD</t>
        </is>
      </c>
      <c r="C7505" t="inlineStr">
        <is>
          <t>C</t>
        </is>
      </c>
      <c r="D7505" t="inlineStr">
        <is>
          <t>F</t>
        </is>
      </c>
      <c r="E7505" t="n">
        <v>23</v>
      </c>
      <c r="F7505" t="inlineStr">
        <is>
          <t>T</t>
        </is>
      </c>
      <c r="G7505" t="inlineStr">
        <is>
          <t>Brown Noesen</t>
        </is>
      </c>
      <c r="H7505" s="30" t="n">
        <v>1</v>
      </c>
      <c r="I7505" s="31" t="n">
        <v>0</v>
      </c>
      <c r="J7505" s="31" t="n"/>
      <c r="K7505" s="31" t="n">
        <v>0</v>
      </c>
      <c r="L7505" s="32" t="n"/>
      <c r="M7505" s="31" t="n">
        <v>0</v>
      </c>
      <c r="N7505" s="31" t="n">
        <v>0</v>
      </c>
      <c r="O7505" s="31" t="n"/>
      <c r="P7505" s="31" t="n"/>
      <c r="Q7505" s="31" t="n">
        <v>0</v>
      </c>
      <c r="R7505" s="31" t="n"/>
      <c r="S7505" s="32" t="n"/>
      <c r="T7505" s="32" t="n"/>
      <c r="V7505" t="inlineStr">
        <is>
          <t>05r30</t>
        </is>
      </c>
      <c r="W7505" t="n">
        <v>6494</v>
      </c>
      <c r="Y7505" t="inlineStr">
        <is>
          <t>3a11ead8-be73-4558-ab06-d34ed5dbf148</t>
        </is>
      </c>
      <c r="Z7505" t="inlineStr">
        <is>
          <t>Samu Salminen (NJD C)</t>
        </is>
      </c>
    </row>
    <row r="7506">
      <c r="A7506" t="inlineStr">
        <is>
          <t>Samu Tuomaala</t>
        </is>
      </c>
      <c r="B7506" t="inlineStr">
        <is>
          <t>(N/A)</t>
        </is>
      </c>
      <c r="C7506" t="inlineStr">
        <is>
          <t>RW</t>
        </is>
      </c>
      <c r="D7506" t="inlineStr">
        <is>
          <t>F</t>
        </is>
      </c>
      <c r="E7506" t="n">
        <v>23</v>
      </c>
      <c r="F7506" t="inlineStr">
        <is>
          <t>T</t>
        </is>
      </c>
      <c r="G7506" t="inlineStr">
        <is>
          <t>Deef-Fence</t>
        </is>
      </c>
      <c r="H7506" s="30" t="n">
        <v>1</v>
      </c>
      <c r="I7506" s="31" t="n">
        <v>0</v>
      </c>
      <c r="J7506" s="31" t="n"/>
      <c r="K7506" s="31" t="n">
        <v>0</v>
      </c>
      <c r="L7506" s="32" t="n"/>
      <c r="M7506" s="31" t="n">
        <v>0</v>
      </c>
      <c r="N7506" s="31" t="n">
        <v>0</v>
      </c>
      <c r="O7506" s="31" t="n"/>
      <c r="P7506" s="31" t="n"/>
      <c r="Q7506" s="31" t="n">
        <v>0</v>
      </c>
      <c r="R7506" s="31" t="n"/>
      <c r="S7506" s="32" t="n"/>
      <c r="T7506" s="32" t="n"/>
      <c r="V7506" t="inlineStr">
        <is>
          <t>04zj2</t>
        </is>
      </c>
      <c r="W7506" t="n">
        <v>6481</v>
      </c>
      <c r="Y7506" t="inlineStr">
        <is>
          <t>35774a2a-88bc-46e7-b5cd-3c3f2a37d1f1</t>
        </is>
      </c>
      <c r="Z7506" t="inlineStr">
        <is>
          <t>Samu Tuomaala ((N/A) RW)</t>
        </is>
      </c>
    </row>
    <row r="7507">
      <c r="A7507" t="inlineStr">
        <is>
          <t>Samuel Asselin</t>
        </is>
      </c>
      <c r="B7507" t="inlineStr">
        <is>
          <t>NYI</t>
        </is>
      </c>
      <c r="C7507" t="inlineStr">
        <is>
          <t>LW</t>
        </is>
      </c>
      <c r="D7507" t="inlineStr">
        <is>
          <t>F</t>
        </is>
      </c>
      <c r="E7507" t="n">
        <v>28</v>
      </c>
      <c r="F7507" t="inlineStr">
        <is>
          <t>FA</t>
        </is>
      </c>
      <c r="G7507" t="inlineStr">
        <is>
          <t>FA</t>
        </is>
      </c>
      <c r="H7507" s="30" t="n">
        <v>1</v>
      </c>
      <c r="I7507" s="31" t="n">
        <v>0</v>
      </c>
      <c r="J7507" s="31" t="n"/>
      <c r="K7507" s="31" t="n">
        <v>0</v>
      </c>
      <c r="L7507" s="32" t="n"/>
      <c r="M7507" s="31" t="n">
        <v>0</v>
      </c>
      <c r="N7507" s="31" t="n">
        <v>0</v>
      </c>
      <c r="O7507" s="31" t="n"/>
      <c r="P7507" s="31" t="n"/>
      <c r="Q7507" s="31" t="n">
        <v>0</v>
      </c>
      <c r="R7507" s="31" t="n"/>
      <c r="S7507" s="32" t="n"/>
      <c r="T7507" s="32" t="n"/>
      <c r="V7507" t="inlineStr">
        <is>
          <t>0510m</t>
        </is>
      </c>
      <c r="W7507" t="n">
        <v>6150</v>
      </c>
      <c r="X7507" t="n">
        <v>8276</v>
      </c>
      <c r="Y7507" t="inlineStr">
        <is>
          <t>fa0da7cc-5d45-40ef-a498-da7647625d01</t>
        </is>
      </c>
      <c r="Z7507" t="inlineStr">
        <is>
          <t>Samuel Asselin (NYI LW)</t>
        </is>
      </c>
    </row>
    <row r="7508">
      <c r="A7508" t="inlineStr">
        <is>
          <t>Samuel Bolduc</t>
        </is>
      </c>
      <c r="B7508" t="inlineStr">
        <is>
          <t>OTT</t>
        </is>
      </c>
      <c r="C7508" t="inlineStr">
        <is>
          <t>D</t>
        </is>
      </c>
      <c r="D7508" t="inlineStr">
        <is>
          <t>D</t>
        </is>
      </c>
      <c r="E7508" t="n">
        <v>25</v>
      </c>
      <c r="F7508" t="inlineStr">
        <is>
          <t>FA</t>
        </is>
      </c>
      <c r="G7508" t="inlineStr">
        <is>
          <t>FA</t>
        </is>
      </c>
      <c r="H7508" s="30" t="n">
        <v>850000</v>
      </c>
      <c r="I7508" s="31" t="n">
        <v>0</v>
      </c>
      <c r="J7508" s="31" t="n"/>
      <c r="K7508" s="31" t="n">
        <v>0</v>
      </c>
      <c r="L7508" s="32" t="n"/>
      <c r="M7508" s="31" t="n">
        <v>0</v>
      </c>
      <c r="N7508" s="31" t="n">
        <v>0</v>
      </c>
      <c r="O7508" s="31" t="n"/>
      <c r="P7508" s="31" t="n"/>
      <c r="Q7508" s="31" t="n">
        <v>0</v>
      </c>
      <c r="R7508" s="31" t="n"/>
      <c r="S7508" s="32" t="n"/>
      <c r="T7508" s="32" t="n"/>
      <c r="V7508" t="inlineStr">
        <is>
          <t>051ti</t>
        </is>
      </c>
      <c r="W7508" t="n">
        <v>6102</v>
      </c>
      <c r="X7508" t="n">
        <v>8335</v>
      </c>
      <c r="Y7508" t="inlineStr">
        <is>
          <t>4566a5a9-26f2-4f5f-bb09-c1298c3c6799</t>
        </is>
      </c>
      <c r="Z7508" t="inlineStr">
        <is>
          <t>Samuel Bolduc (OTT D)</t>
        </is>
      </c>
    </row>
    <row r="7509">
      <c r="A7509" t="inlineStr">
        <is>
          <t>Samuel Bucek</t>
        </is>
      </c>
      <c r="B7509" t="inlineStr">
        <is>
          <t>(N/A)</t>
        </is>
      </c>
      <c r="C7509" t="inlineStr">
        <is>
          <t>LW</t>
        </is>
      </c>
      <c r="D7509" t="inlineStr">
        <is>
          <t>F</t>
        </is>
      </c>
      <c r="E7509" t="n">
        <v>27</v>
      </c>
      <c r="F7509" t="inlineStr">
        <is>
          <t>FA</t>
        </is>
      </c>
      <c r="G7509" t="inlineStr">
        <is>
          <t>FA</t>
        </is>
      </c>
      <c r="H7509" s="30" t="n">
        <v>1</v>
      </c>
      <c r="I7509" s="31" t="n">
        <v>0</v>
      </c>
      <c r="J7509" s="31" t="n"/>
      <c r="K7509" s="31" t="n">
        <v>0</v>
      </c>
      <c r="L7509" s="32" t="n"/>
      <c r="M7509" s="31" t="n">
        <v>0</v>
      </c>
      <c r="N7509" s="31" t="n">
        <v>0</v>
      </c>
      <c r="O7509" s="31" t="n"/>
      <c r="P7509" s="31" t="n"/>
      <c r="Q7509" s="31" t="n">
        <v>0</v>
      </c>
      <c r="R7509" s="31" t="n"/>
      <c r="S7509" s="32" t="n"/>
      <c r="T7509" s="32" t="n"/>
      <c r="V7509" t="inlineStr">
        <is>
          <t>04ml2</t>
        </is>
      </c>
      <c r="Z7509" t="inlineStr">
        <is>
          <t>Samuel Bucek ((N/A) LW)</t>
        </is>
      </c>
    </row>
    <row r="7510">
      <c r="A7510" t="inlineStr">
        <is>
          <t>Samuel Carrier</t>
        </is>
      </c>
      <c r="B7510" t="inlineStr">
        <is>
          <t>WSH</t>
        </is>
      </c>
      <c r="C7510" t="inlineStr">
        <is>
          <t>D</t>
        </is>
      </c>
      <c r="D7510" t="inlineStr">
        <is>
          <t>D</t>
        </is>
      </c>
      <c r="E7510" t="n">
        <v>34</v>
      </c>
      <c r="F7510" t="inlineStr">
        <is>
          <t>FA</t>
        </is>
      </c>
      <c r="G7510" t="inlineStr">
        <is>
          <t>FA</t>
        </is>
      </c>
      <c r="H7510" s="30" t="n">
        <v>1</v>
      </c>
      <c r="I7510" s="31" t="n">
        <v>0</v>
      </c>
      <c r="J7510" s="31" t="n"/>
      <c r="K7510" s="31" t="n">
        <v>0</v>
      </c>
      <c r="L7510" s="32" t="n"/>
      <c r="M7510" s="31" t="n">
        <v>0</v>
      </c>
      <c r="N7510" s="31" t="n">
        <v>0</v>
      </c>
      <c r="O7510" s="31" t="n"/>
      <c r="P7510" s="31" t="n"/>
      <c r="Q7510" s="31" t="n">
        <v>0</v>
      </c>
      <c r="R7510" s="31" t="n"/>
      <c r="S7510" s="32" t="n"/>
      <c r="T7510" s="32" t="n"/>
      <c r="V7510" t="inlineStr">
        <is>
          <t>01zui</t>
        </is>
      </c>
      <c r="X7510" t="n">
        <v>5150</v>
      </c>
      <c r="Z7510" t="inlineStr">
        <is>
          <t>Samuel Carrier (WSH D)</t>
        </is>
      </c>
    </row>
    <row r="7511">
      <c r="A7511" t="inlineStr">
        <is>
          <t>Samuel Dove-McFalls</t>
        </is>
      </c>
      <c r="B7511" t="inlineStr">
        <is>
          <t>CGY</t>
        </is>
      </c>
      <c r="C7511" t="inlineStr">
        <is>
          <t>LW</t>
        </is>
      </c>
      <c r="D7511" t="inlineStr">
        <is>
          <t>F</t>
        </is>
      </c>
      <c r="E7511" t="n">
        <v>29</v>
      </c>
      <c r="F7511" t="inlineStr">
        <is>
          <t>FA</t>
        </is>
      </c>
      <c r="G7511" t="inlineStr">
        <is>
          <t>FA</t>
        </is>
      </c>
      <c r="H7511" s="30" t="n">
        <v>1</v>
      </c>
      <c r="I7511" s="31" t="n">
        <v>0</v>
      </c>
      <c r="J7511" s="31" t="n"/>
      <c r="K7511" s="31" t="n">
        <v>0</v>
      </c>
      <c r="L7511" s="32" t="n"/>
      <c r="M7511" s="31" t="n">
        <v>0</v>
      </c>
      <c r="N7511" s="31" t="n">
        <v>0</v>
      </c>
      <c r="O7511" s="31" t="n"/>
      <c r="P7511" s="31" t="n"/>
      <c r="Q7511" s="31" t="n">
        <v>0</v>
      </c>
      <c r="R7511" s="31" t="n"/>
      <c r="S7511" s="32" t="n"/>
      <c r="T7511" s="32" t="n"/>
      <c r="V7511" t="inlineStr">
        <is>
          <t>03rg6</t>
        </is>
      </c>
      <c r="X7511" t="n">
        <v>6840</v>
      </c>
      <c r="Z7511" t="inlineStr">
        <is>
          <t>Samuel Dove-McFalls (CGY LW)</t>
        </is>
      </c>
    </row>
    <row r="7512">
      <c r="A7512" t="inlineStr">
        <is>
          <t>Samuel Drancak</t>
        </is>
      </c>
      <c r="B7512" t="inlineStr">
        <is>
          <t>(N/A)</t>
        </is>
      </c>
      <c r="C7512" t="inlineStr">
        <is>
          <t>C</t>
        </is>
      </c>
      <c r="D7512" t="inlineStr">
        <is>
          <t>F</t>
        </is>
      </c>
      <c r="E7512" t="n">
        <v>20</v>
      </c>
      <c r="F7512" t="inlineStr">
        <is>
          <t>FA</t>
        </is>
      </c>
      <c r="G7512" t="inlineStr">
        <is>
          <t>FA</t>
        </is>
      </c>
      <c r="H7512" s="30" t="n">
        <v>1</v>
      </c>
      <c r="I7512" s="31" t="n">
        <v>0</v>
      </c>
      <c r="J7512" s="31" t="n"/>
      <c r="K7512" s="31" t="n">
        <v>0</v>
      </c>
      <c r="L7512" s="32" t="n"/>
      <c r="M7512" s="31" t="n">
        <v>0</v>
      </c>
      <c r="N7512" s="31" t="n">
        <v>0</v>
      </c>
      <c r="O7512" s="31" t="n"/>
      <c r="P7512" s="31" t="n"/>
      <c r="Q7512" s="31" t="n">
        <v>0</v>
      </c>
      <c r="R7512" s="31" t="n"/>
      <c r="S7512" s="32" t="n"/>
      <c r="T7512" s="32" t="n"/>
      <c r="V7512" t="inlineStr">
        <is>
          <t>06owq</t>
        </is>
      </c>
      <c r="Z7512" t="inlineStr">
        <is>
          <t>Samuel Drancak ((N/A) C)</t>
        </is>
      </c>
    </row>
    <row r="7513">
      <c r="A7513" t="inlineStr">
        <is>
          <t>Samuel Eriksson</t>
        </is>
      </c>
      <c r="B7513" t="inlineStr">
        <is>
          <t>VAN</t>
        </is>
      </c>
      <c r="C7513" t="inlineStr">
        <is>
          <t>D</t>
        </is>
      </c>
      <c r="D7513" t="inlineStr">
        <is>
          <t>D</t>
        </is>
      </c>
      <c r="E7513" t="n">
        <v>18</v>
      </c>
      <c r="F7513" t="inlineStr">
        <is>
          <t>FA</t>
        </is>
      </c>
      <c r="G7513" t="inlineStr">
        <is>
          <t>FA</t>
        </is>
      </c>
      <c r="H7513" s="30" t="n">
        <v>1</v>
      </c>
      <c r="I7513" s="31" t="n">
        <v>0</v>
      </c>
      <c r="J7513" s="31" t="n"/>
      <c r="K7513" s="31" t="n">
        <v>0</v>
      </c>
      <c r="L7513" s="32" t="n"/>
      <c r="M7513" s="31" t="n">
        <v>0</v>
      </c>
      <c r="N7513" s="31" t="n">
        <v>0</v>
      </c>
      <c r="O7513" s="31" t="n"/>
      <c r="P7513" s="31" t="n"/>
      <c r="Q7513" s="31" t="n">
        <v>0</v>
      </c>
      <c r="R7513" s="31" t="n"/>
      <c r="S7513" s="32" t="n"/>
      <c r="T7513" s="32" t="n"/>
      <c r="V7513" t="inlineStr">
        <is>
          <t>076ym</t>
        </is>
      </c>
      <c r="Y7513" t="inlineStr">
        <is>
          <t>0ea62e6a-de36-4147-901e-588d94327240</t>
        </is>
      </c>
      <c r="Z7513" t="inlineStr">
        <is>
          <t>Samuel Eriksson (VAN D)</t>
        </is>
      </c>
    </row>
    <row r="7514">
      <c r="A7514" t="inlineStr">
        <is>
          <t>Samuel Fagemo</t>
        </is>
      </c>
      <c r="B7514" t="inlineStr">
        <is>
          <t>WPG</t>
        </is>
      </c>
      <c r="C7514" t="inlineStr">
        <is>
          <t>LW</t>
        </is>
      </c>
      <c r="D7514" t="inlineStr">
        <is>
          <t>F</t>
        </is>
      </c>
      <c r="E7514" t="n">
        <v>26</v>
      </c>
      <c r="F7514" t="inlineStr">
        <is>
          <t>T</t>
        </is>
      </c>
      <c r="G7514" t="inlineStr">
        <is>
          <t>Nathan</t>
        </is>
      </c>
      <c r="H7514" s="30" t="n">
        <v>775000</v>
      </c>
      <c r="I7514" s="31" t="n">
        <v>0</v>
      </c>
      <c r="J7514" s="31" t="n"/>
      <c r="K7514" s="31" t="n">
        <v>0</v>
      </c>
      <c r="L7514" s="32" t="n"/>
      <c r="M7514" s="31" t="n">
        <v>0</v>
      </c>
      <c r="N7514" s="31" t="n">
        <v>0</v>
      </c>
      <c r="O7514" s="31" t="n"/>
      <c r="P7514" s="31" t="n"/>
      <c r="Q7514" s="31" t="n">
        <v>0</v>
      </c>
      <c r="R7514" s="31" t="n"/>
      <c r="S7514" s="32" t="n"/>
      <c r="T7514" s="32" t="n"/>
      <c r="V7514" t="inlineStr">
        <is>
          <t>04rnb</t>
        </is>
      </c>
      <c r="W7514" t="n">
        <v>6037</v>
      </c>
      <c r="X7514" t="n">
        <v>8328</v>
      </c>
      <c r="Y7514" t="inlineStr">
        <is>
          <t>549abb60-5f78-4510-835a-6a1b4aa9cde2</t>
        </is>
      </c>
      <c r="Z7514" t="inlineStr">
        <is>
          <t>Samuel Fagemo (WPG LW)</t>
        </is>
      </c>
    </row>
    <row r="7515">
      <c r="A7515" t="inlineStr">
        <is>
          <t>Samuel Fejes</t>
        </is>
      </c>
      <c r="B7515" t="inlineStr">
        <is>
          <t>UTA</t>
        </is>
      </c>
      <c r="C7515" t="inlineStr">
        <is>
          <t>LW</t>
        </is>
      </c>
      <c r="D7515" t="inlineStr">
        <is>
          <t>F</t>
        </is>
      </c>
      <c r="E7515" t="n">
        <v>32</v>
      </c>
      <c r="F7515" t="inlineStr">
        <is>
          <t>FA</t>
        </is>
      </c>
      <c r="G7515" t="inlineStr">
        <is>
          <t>FA</t>
        </is>
      </c>
      <c r="H7515" s="30" t="n">
        <v>1</v>
      </c>
      <c r="I7515" s="31" t="n">
        <v>0</v>
      </c>
      <c r="J7515" s="31" t="n"/>
      <c r="K7515" s="31" t="n">
        <v>0</v>
      </c>
      <c r="L7515" s="32" t="n"/>
      <c r="M7515" s="31" t="n">
        <v>0</v>
      </c>
      <c r="N7515" s="31" t="n">
        <v>0</v>
      </c>
      <c r="O7515" s="31" t="n"/>
      <c r="P7515" s="31" t="n"/>
      <c r="Q7515" s="31" t="n">
        <v>0</v>
      </c>
      <c r="R7515" s="31" t="n"/>
      <c r="S7515" s="32" t="n"/>
      <c r="T7515" s="32" t="n"/>
      <c r="V7515" t="inlineStr">
        <is>
          <t>02ob4</t>
        </is>
      </c>
      <c r="Z7515" t="inlineStr">
        <is>
          <t>Samuel Fejes (UTA LW)</t>
        </is>
      </c>
    </row>
    <row r="7516">
      <c r="A7516" t="inlineStr">
        <is>
          <t>Samuel Fiala</t>
        </is>
      </c>
      <c r="B7516" t="inlineStr">
        <is>
          <t>(N/A)</t>
        </is>
      </c>
      <c r="C7516" t="inlineStr">
        <is>
          <t>C</t>
        </is>
      </c>
      <c r="D7516" t="inlineStr">
        <is>
          <t>F</t>
        </is>
      </c>
      <c r="E7516" t="n">
        <v>21</v>
      </c>
      <c r="F7516" t="inlineStr">
        <is>
          <t>FA</t>
        </is>
      </c>
      <c r="G7516" t="inlineStr">
        <is>
          <t>FA</t>
        </is>
      </c>
      <c r="H7516" s="30" t="n">
        <v>1</v>
      </c>
      <c r="I7516" s="31" t="n">
        <v>0</v>
      </c>
      <c r="J7516" s="31" t="n"/>
      <c r="K7516" s="31" t="n">
        <v>0</v>
      </c>
      <c r="L7516" s="32" t="n"/>
      <c r="M7516" s="31" t="n">
        <v>0</v>
      </c>
      <c r="N7516" s="31" t="n">
        <v>0</v>
      </c>
      <c r="O7516" s="31" t="n"/>
      <c r="P7516" s="31" t="n"/>
      <c r="Q7516" s="31" t="n">
        <v>0</v>
      </c>
      <c r="R7516" s="31" t="n"/>
      <c r="S7516" s="32" t="n"/>
      <c r="T7516" s="32" t="n"/>
      <c r="V7516" t="inlineStr">
        <is>
          <t>06ce3</t>
        </is>
      </c>
      <c r="Z7516" t="inlineStr">
        <is>
          <t>Samuel Fiala ((N/A) C)</t>
        </is>
      </c>
    </row>
    <row r="7517">
      <c r="A7517" t="inlineStr">
        <is>
          <t>Samuel Harvey</t>
        </is>
      </c>
      <c r="B7517" t="inlineStr">
        <is>
          <t>(N/A)</t>
        </is>
      </c>
      <c r="C7517" t="inlineStr">
        <is>
          <t>G</t>
        </is>
      </c>
      <c r="D7517" t="inlineStr">
        <is>
          <t>G</t>
        </is>
      </c>
      <c r="E7517" t="n">
        <v>28</v>
      </c>
      <c r="F7517" t="inlineStr">
        <is>
          <t>FA</t>
        </is>
      </c>
      <c r="G7517" t="inlineStr">
        <is>
          <t>FA</t>
        </is>
      </c>
      <c r="H7517" s="30" t="n">
        <v>1</v>
      </c>
      <c r="I7517" s="31" t="n">
        <v>0</v>
      </c>
      <c r="J7517" s="31" t="n"/>
      <c r="K7517" s="31" t="n">
        <v>0</v>
      </c>
      <c r="L7517" s="32" t="n"/>
      <c r="M7517" s="31" t="n">
        <v>0</v>
      </c>
      <c r="N7517" s="31" t="n">
        <v>0</v>
      </c>
      <c r="O7517" s="31" t="n"/>
      <c r="P7517" s="31" t="n"/>
      <c r="Q7517" s="31" t="n">
        <v>0</v>
      </c>
      <c r="R7517" s="31" t="n"/>
      <c r="S7517" s="32" t="n"/>
      <c r="T7517" s="32" t="n"/>
      <c r="V7517" t="inlineStr">
        <is>
          <t>04m8y</t>
        </is>
      </c>
      <c r="X7517" t="n">
        <v>8166</v>
      </c>
      <c r="Z7517" t="inlineStr">
        <is>
          <t>Samuel Harvey ((N/A) G)</t>
        </is>
      </c>
    </row>
    <row r="7518">
      <c r="A7518" t="inlineStr">
        <is>
          <t>Samuel Henley</t>
        </is>
      </c>
      <c r="B7518" t="inlineStr">
        <is>
          <t>(N/A)</t>
        </is>
      </c>
      <c r="C7518" t="inlineStr">
        <is>
          <t>C</t>
        </is>
      </c>
      <c r="D7518" t="inlineStr">
        <is>
          <t>F</t>
        </is>
      </c>
      <c r="E7518" t="n">
        <v>33</v>
      </c>
      <c r="F7518" t="inlineStr">
        <is>
          <t>FA</t>
        </is>
      </c>
      <c r="G7518" t="inlineStr">
        <is>
          <t>FA</t>
        </is>
      </c>
      <c r="H7518" s="30" t="n">
        <v>1</v>
      </c>
      <c r="I7518" s="31" t="n">
        <v>0</v>
      </c>
      <c r="J7518" s="31" t="n"/>
      <c r="K7518" s="31" t="n">
        <v>0</v>
      </c>
      <c r="L7518" s="32" t="n"/>
      <c r="M7518" s="31" t="n">
        <v>0</v>
      </c>
      <c r="N7518" s="31" t="n">
        <v>0</v>
      </c>
      <c r="O7518" s="31" t="n"/>
      <c r="P7518" s="31" t="n"/>
      <c r="Q7518" s="31" t="n">
        <v>0</v>
      </c>
      <c r="R7518" s="31" t="n"/>
      <c r="S7518" s="32" t="n"/>
      <c r="T7518" s="32" t="n"/>
      <c r="V7518" t="inlineStr">
        <is>
          <t>038mv</t>
        </is>
      </c>
      <c r="W7518" t="n">
        <v>4677</v>
      </c>
      <c r="X7518" t="n">
        <v>6267</v>
      </c>
      <c r="Z7518" t="inlineStr">
        <is>
          <t>Samuel Henley ((N/A) C)</t>
        </is>
      </c>
    </row>
    <row r="7519">
      <c r="A7519" t="inlineStr">
        <is>
          <t>Samuel Hlavaj</t>
        </is>
      </c>
      <c r="B7519" t="inlineStr">
        <is>
          <t>TOR</t>
        </is>
      </c>
      <c r="C7519" t="inlineStr">
        <is>
          <t>G</t>
        </is>
      </c>
      <c r="D7519" t="inlineStr">
        <is>
          <t>G</t>
        </is>
      </c>
      <c r="E7519" t="n">
        <v>25</v>
      </c>
      <c r="F7519" t="inlineStr">
        <is>
          <t>FA</t>
        </is>
      </c>
      <c r="G7519" t="inlineStr">
        <is>
          <t>FA</t>
        </is>
      </c>
      <c r="H7519" s="30" t="n">
        <v>850000</v>
      </c>
      <c r="I7519" s="31" t="n">
        <v>0</v>
      </c>
      <c r="J7519" s="31" t="n"/>
      <c r="K7519" s="31" t="n">
        <v>0</v>
      </c>
      <c r="L7519" s="32" t="n"/>
      <c r="M7519" s="31" t="n">
        <v>0</v>
      </c>
      <c r="N7519" s="31" t="n">
        <v>0</v>
      </c>
      <c r="O7519" s="31" t="n"/>
      <c r="P7519" s="31" t="n"/>
      <c r="Q7519" s="31" t="n">
        <v>0</v>
      </c>
      <c r="R7519" s="31" t="n"/>
      <c r="S7519" s="32" t="n"/>
      <c r="T7519" s="32" t="n"/>
      <c r="V7519" t="inlineStr">
        <is>
          <t>05a0s</t>
        </is>
      </c>
      <c r="W7519" t="n">
        <v>7110</v>
      </c>
      <c r="Y7519" t="inlineStr">
        <is>
          <t>552b17e0-4753-41aa-adcb-69bfcbf83735</t>
        </is>
      </c>
      <c r="Z7519" t="inlineStr">
        <is>
          <t>Samuel Hlavaj (TOR G)</t>
        </is>
      </c>
    </row>
    <row r="7520">
      <c r="A7520" t="inlineStr">
        <is>
          <t>Samuel Houde</t>
        </is>
      </c>
      <c r="B7520" t="inlineStr">
        <is>
          <t>PIT</t>
        </is>
      </c>
      <c r="C7520" t="inlineStr">
        <is>
          <t>C</t>
        </is>
      </c>
      <c r="D7520" t="inlineStr">
        <is>
          <t>F</t>
        </is>
      </c>
      <c r="E7520" t="n">
        <v>26</v>
      </c>
      <c r="F7520" t="inlineStr">
        <is>
          <t>FA</t>
        </is>
      </c>
      <c r="G7520" t="inlineStr">
        <is>
          <t>FA</t>
        </is>
      </c>
      <c r="H7520" s="30" t="n">
        <v>1</v>
      </c>
      <c r="I7520" s="31" t="n">
        <v>0</v>
      </c>
      <c r="J7520" s="31" t="n"/>
      <c r="K7520" s="31" t="n">
        <v>0</v>
      </c>
      <c r="L7520" s="32" t="n"/>
      <c r="M7520" s="31" t="n">
        <v>0</v>
      </c>
      <c r="N7520" s="31" t="n">
        <v>0</v>
      </c>
      <c r="O7520" s="31" t="n"/>
      <c r="P7520" s="31" t="n"/>
      <c r="Q7520" s="31" t="n">
        <v>0</v>
      </c>
      <c r="R7520" s="31" t="n"/>
      <c r="S7520" s="32" t="n"/>
      <c r="T7520" s="32" t="n"/>
      <c r="V7520" t="inlineStr">
        <is>
          <t>04qzz</t>
        </is>
      </c>
      <c r="Y7520" t="inlineStr">
        <is>
          <t>201ff6ee-6e83-4778-8bea-483a638babea</t>
        </is>
      </c>
      <c r="Z7520" t="inlineStr">
        <is>
          <t>Samuel Houde (PIT C)</t>
        </is>
      </c>
    </row>
    <row r="7521">
      <c r="A7521" t="inlineStr">
        <is>
          <t>Samuel Hrenak</t>
        </is>
      </c>
      <c r="B7521" t="inlineStr">
        <is>
          <t>WPG</t>
        </is>
      </c>
      <c r="C7521" t="inlineStr">
        <is>
          <t>G</t>
        </is>
      </c>
      <c r="D7521" t="inlineStr">
        <is>
          <t>G</t>
        </is>
      </c>
      <c r="E7521" t="n">
        <v>18</v>
      </c>
      <c r="F7521" t="inlineStr">
        <is>
          <t>FA</t>
        </is>
      </c>
      <c r="G7521" t="inlineStr">
        <is>
          <t>FA</t>
        </is>
      </c>
      <c r="H7521" s="30" t="n">
        <v>1</v>
      </c>
      <c r="I7521" s="31" t="n">
        <v>0</v>
      </c>
      <c r="J7521" s="31" t="n"/>
      <c r="K7521" s="31" t="n">
        <v>0</v>
      </c>
      <c r="L7521" s="32" t="n"/>
      <c r="M7521" s="31" t="n">
        <v>0</v>
      </c>
      <c r="N7521" s="31" t="n">
        <v>0</v>
      </c>
      <c r="O7521" s="31" t="n"/>
      <c r="P7521" s="31" t="n"/>
      <c r="Q7521" s="31" t="n">
        <v>0</v>
      </c>
      <c r="R7521" s="31" t="n"/>
      <c r="S7521" s="32" t="n"/>
      <c r="T7521" s="32" t="n"/>
      <c r="V7521" t="inlineStr">
        <is>
          <t>076wl</t>
        </is>
      </c>
      <c r="W7521" t="n">
        <v>7781</v>
      </c>
      <c r="Y7521" t="inlineStr">
        <is>
          <t>1b44088c-a060-465b-a759-631d29c2e35b</t>
        </is>
      </c>
      <c r="Z7521" t="inlineStr">
        <is>
          <t>Samuel Hrenak (WPG G)</t>
        </is>
      </c>
    </row>
    <row r="7522">
      <c r="A7522" t="inlineStr">
        <is>
          <t>Samuel Huo</t>
        </is>
      </c>
      <c r="B7522" t="inlineStr">
        <is>
          <t>CBJ</t>
        </is>
      </c>
      <c r="C7522" t="inlineStr">
        <is>
          <t>C</t>
        </is>
      </c>
      <c r="D7522" t="inlineStr">
        <is>
          <t>F</t>
        </is>
      </c>
      <c r="E7522" t="n">
        <v>25</v>
      </c>
      <c r="F7522" t="inlineStr">
        <is>
          <t>FA</t>
        </is>
      </c>
      <c r="G7522" t="inlineStr">
        <is>
          <t>FA</t>
        </is>
      </c>
      <c r="H7522" s="30" t="n">
        <v>1</v>
      </c>
      <c r="I7522" s="31" t="n">
        <v>0</v>
      </c>
      <c r="J7522" s="31" t="n"/>
      <c r="K7522" s="31" t="n">
        <v>0</v>
      </c>
      <c r="L7522" s="32" t="n"/>
      <c r="M7522" s="31" t="n">
        <v>0</v>
      </c>
      <c r="N7522" s="31" t="n">
        <v>0</v>
      </c>
      <c r="O7522" s="31" t="n"/>
      <c r="P7522" s="31" t="n"/>
      <c r="Q7522" s="31" t="n">
        <v>0</v>
      </c>
      <c r="R7522" s="31" t="n"/>
      <c r="S7522" s="32" t="n"/>
      <c r="T7522" s="32" t="n"/>
      <c r="V7522" t="inlineStr">
        <is>
          <t>065d5</t>
        </is>
      </c>
      <c r="Y7522" t="inlineStr">
        <is>
          <t>f304bd08-bc7f-4748-8fbf-dac17c00d4f4</t>
        </is>
      </c>
      <c r="Z7522" t="inlineStr">
        <is>
          <t>Samuel Huo (CBJ C)</t>
        </is>
      </c>
    </row>
    <row r="7523">
      <c r="A7523" t="inlineStr">
        <is>
          <t>Samuel Johannesson</t>
        </is>
      </c>
      <c r="B7523" t="inlineStr">
        <is>
          <t>(N/A)</t>
        </is>
      </c>
      <c r="C7523" t="inlineStr">
        <is>
          <t>D</t>
        </is>
      </c>
      <c r="D7523" t="inlineStr">
        <is>
          <t>D</t>
        </is>
      </c>
      <c r="E7523" t="n">
        <v>25</v>
      </c>
      <c r="F7523" t="inlineStr">
        <is>
          <t>FA</t>
        </is>
      </c>
      <c r="G7523" t="inlineStr">
        <is>
          <t>FA</t>
        </is>
      </c>
      <c r="H7523" s="30" t="n">
        <v>1</v>
      </c>
      <c r="I7523" s="31" t="n">
        <v>0</v>
      </c>
      <c r="J7523" s="31" t="n"/>
      <c r="K7523" s="31" t="n">
        <v>0</v>
      </c>
      <c r="L7523" s="32" t="n"/>
      <c r="M7523" s="31" t="n">
        <v>0</v>
      </c>
      <c r="N7523" s="31" t="n">
        <v>0</v>
      </c>
      <c r="O7523" s="31" t="n"/>
      <c r="P7523" s="31" t="n"/>
      <c r="Q7523" s="31" t="n">
        <v>0</v>
      </c>
      <c r="R7523" s="31" t="n"/>
      <c r="S7523" s="32" t="n"/>
      <c r="T7523" s="32" t="n"/>
      <c r="V7523" t="inlineStr">
        <is>
          <t>05lu0</t>
        </is>
      </c>
      <c r="W7523" t="n">
        <v>7123</v>
      </c>
      <c r="Y7523" t="inlineStr">
        <is>
          <t>dd479323-5d1e-4609-bd15-528993814f21</t>
        </is>
      </c>
      <c r="Z7523" t="inlineStr">
        <is>
          <t>Samuel Johannesson ((N/A) D)</t>
        </is>
      </c>
    </row>
    <row r="7524">
      <c r="A7524" t="inlineStr">
        <is>
          <t>Samuel Jonsson</t>
        </is>
      </c>
      <c r="B7524" t="inlineStr">
        <is>
          <t>EDM</t>
        </is>
      </c>
      <c r="C7524" t="inlineStr">
        <is>
          <t>G</t>
        </is>
      </c>
      <c r="D7524" t="inlineStr">
        <is>
          <t>G</t>
        </is>
      </c>
      <c r="E7524" t="n">
        <v>22</v>
      </c>
      <c r="F7524" t="inlineStr">
        <is>
          <t>FA</t>
        </is>
      </c>
      <c r="G7524" t="inlineStr">
        <is>
          <t>FA</t>
        </is>
      </c>
      <c r="H7524" s="30" t="n">
        <v>855000</v>
      </c>
      <c r="I7524" s="31" t="n">
        <v>0</v>
      </c>
      <c r="J7524" s="31" t="n"/>
      <c r="K7524" s="31" t="n">
        <v>0</v>
      </c>
      <c r="L7524" s="32" t="n"/>
      <c r="M7524" s="31" t="n">
        <v>0</v>
      </c>
      <c r="N7524" s="31" t="n">
        <v>0</v>
      </c>
      <c r="O7524" s="31" t="n"/>
      <c r="P7524" s="31" t="n"/>
      <c r="Q7524" s="31" t="n">
        <v>0</v>
      </c>
      <c r="R7524" s="31" t="n"/>
      <c r="S7524" s="32" t="n"/>
      <c r="T7524" s="32" t="n"/>
      <c r="V7524" t="inlineStr">
        <is>
          <t>062pr</t>
        </is>
      </c>
      <c r="W7524" t="n">
        <v>7350</v>
      </c>
      <c r="Y7524" t="inlineStr">
        <is>
          <t>078d8337-f69a-49ae-bfc6-0c166529ebfa</t>
        </is>
      </c>
      <c r="Z7524" t="inlineStr">
        <is>
          <t>Samuel Jonsson (EDM G)</t>
        </is>
      </c>
    </row>
    <row r="7525">
      <c r="A7525" t="inlineStr">
        <is>
          <t>Samuel Jung</t>
        </is>
      </c>
      <c r="B7525" t="inlineStr">
        <is>
          <t>NYR</t>
        </is>
      </c>
      <c r="C7525" t="inlineStr">
        <is>
          <t>RW</t>
        </is>
      </c>
      <c r="D7525" t="inlineStr">
        <is>
          <t>F</t>
        </is>
      </c>
      <c r="E7525" t="n">
        <v>20</v>
      </c>
      <c r="F7525" t="inlineStr">
        <is>
          <t>FA</t>
        </is>
      </c>
      <c r="G7525" t="inlineStr">
        <is>
          <t>FA</t>
        </is>
      </c>
      <c r="H7525" s="30" t="n">
        <v>1</v>
      </c>
      <c r="I7525" s="31" t="n">
        <v>0</v>
      </c>
      <c r="J7525" s="31" t="n"/>
      <c r="K7525" s="31" t="n">
        <v>0</v>
      </c>
      <c r="L7525" s="32" t="n"/>
      <c r="M7525" s="31" t="n">
        <v>0</v>
      </c>
      <c r="N7525" s="31" t="n">
        <v>0</v>
      </c>
      <c r="O7525" s="31" t="n"/>
      <c r="P7525" s="31" t="n"/>
      <c r="Q7525" s="31" t="n">
        <v>0</v>
      </c>
      <c r="R7525" s="31" t="n"/>
      <c r="S7525" s="32" t="n"/>
      <c r="T7525" s="32" t="n"/>
      <c r="V7525" t="inlineStr">
        <is>
          <t>06xws</t>
        </is>
      </c>
      <c r="Y7525" t="inlineStr">
        <is>
          <t>d9bbebf8-037f-4304-a0d8-ddc9a8100ac4</t>
        </is>
      </c>
      <c r="Z7525" t="inlineStr">
        <is>
          <t>Samuel Jung (NYR RW)</t>
        </is>
      </c>
    </row>
    <row r="7526">
      <c r="A7526" t="inlineStr">
        <is>
          <t>Samuel Knazko</t>
        </is>
      </c>
      <c r="B7526" t="inlineStr">
        <is>
          <t>(N/A)</t>
        </is>
      </c>
      <c r="C7526" t="inlineStr">
        <is>
          <t>D</t>
        </is>
      </c>
      <c r="D7526" t="inlineStr">
        <is>
          <t>D</t>
        </is>
      </c>
      <c r="E7526" t="n">
        <v>24</v>
      </c>
      <c r="F7526" t="inlineStr">
        <is>
          <t>FA</t>
        </is>
      </c>
      <c r="G7526" t="inlineStr">
        <is>
          <t>FA</t>
        </is>
      </c>
      <c r="H7526" s="30" t="n">
        <v>1</v>
      </c>
      <c r="I7526" s="31" t="n">
        <v>0</v>
      </c>
      <c r="J7526" s="31" t="n"/>
      <c r="K7526" s="31" t="n">
        <v>0</v>
      </c>
      <c r="L7526" s="32" t="n"/>
      <c r="M7526" s="31" t="n">
        <v>0</v>
      </c>
      <c r="N7526" s="31" t="n">
        <v>0</v>
      </c>
      <c r="O7526" s="31" t="n"/>
      <c r="P7526" s="31" t="n"/>
      <c r="Q7526" s="31" t="n">
        <v>0</v>
      </c>
      <c r="R7526" s="31" t="n"/>
      <c r="S7526" s="32" t="n"/>
      <c r="T7526" s="32" t="n"/>
      <c r="V7526" t="inlineStr">
        <is>
          <t>05ltg</t>
        </is>
      </c>
      <c r="W7526" t="n">
        <v>6367</v>
      </c>
      <c r="Y7526" t="inlineStr">
        <is>
          <t>1f218009-54bb-421c-b96a-3f5dae8460a7</t>
        </is>
      </c>
      <c r="Z7526" t="inlineStr">
        <is>
          <t>Samuel Knazko ((N/A) D)</t>
        </is>
      </c>
    </row>
    <row r="7527">
      <c r="A7527" t="inlineStr">
        <is>
          <t>Samuel Laberge</t>
        </is>
      </c>
      <c r="B7527" t="inlineStr">
        <is>
          <t>SJS</t>
        </is>
      </c>
      <c r="C7527" t="inlineStr">
        <is>
          <t>LW</t>
        </is>
      </c>
      <c r="D7527" t="inlineStr">
        <is>
          <t>F</t>
        </is>
      </c>
      <c r="E7527" t="n">
        <v>29</v>
      </c>
      <c r="F7527" t="inlineStr">
        <is>
          <t>FA</t>
        </is>
      </c>
      <c r="G7527" t="inlineStr">
        <is>
          <t>FA</t>
        </is>
      </c>
      <c r="H7527" s="30" t="n">
        <v>775000</v>
      </c>
      <c r="I7527" s="31" t="n">
        <v>0</v>
      </c>
      <c r="J7527" s="31" t="n"/>
      <c r="K7527" s="31" t="n">
        <v>0</v>
      </c>
      <c r="L7527" s="32" t="n"/>
      <c r="M7527" s="31" t="n">
        <v>0</v>
      </c>
      <c r="N7527" s="31" t="n">
        <v>0</v>
      </c>
      <c r="O7527" s="31" t="n"/>
      <c r="P7527" s="31" t="n"/>
      <c r="Q7527" s="31" t="n">
        <v>0</v>
      </c>
      <c r="R7527" s="31" t="n"/>
      <c r="S7527" s="32" t="n"/>
      <c r="T7527" s="32" t="n"/>
      <c r="V7527" t="inlineStr">
        <is>
          <t>03wm8</t>
        </is>
      </c>
      <c r="W7527" t="n">
        <v>7062</v>
      </c>
      <c r="X7527" t="n">
        <v>7013</v>
      </c>
      <c r="Y7527" t="inlineStr">
        <is>
          <t>e6fe2290-5adc-442a-aa84-8adb145ef8cc</t>
        </is>
      </c>
      <c r="Z7527" t="inlineStr">
        <is>
          <t>Samuel Laberge (SJS LW)</t>
        </is>
      </c>
    </row>
    <row r="7528">
      <c r="A7528" t="inlineStr">
        <is>
          <t>Samuel Mayer</t>
        </is>
      </c>
      <c r="B7528" t="inlineStr">
        <is>
          <t>VGK</t>
        </is>
      </c>
      <c r="C7528" t="inlineStr">
        <is>
          <t>D</t>
        </is>
      </c>
      <c r="D7528" t="inlineStr">
        <is>
          <t>D</t>
        </is>
      </c>
      <c r="E7528" t="n">
        <v>23</v>
      </c>
      <c r="F7528" t="inlineStr">
        <is>
          <t>FA</t>
        </is>
      </c>
      <c r="G7528" t="inlineStr">
        <is>
          <t>FA</t>
        </is>
      </c>
      <c r="H7528" s="30" t="n">
        <v>1</v>
      </c>
      <c r="I7528" s="31" t="n">
        <v>0</v>
      </c>
      <c r="J7528" s="31" t="n"/>
      <c r="K7528" s="31" t="n">
        <v>0</v>
      </c>
      <c r="L7528" s="32" t="n"/>
      <c r="M7528" s="31" t="n">
        <v>0</v>
      </c>
      <c r="N7528" s="31" t="n">
        <v>0</v>
      </c>
      <c r="O7528" s="31" t="n"/>
      <c r="P7528" s="31" t="n"/>
      <c r="Q7528" s="31" t="n">
        <v>0</v>
      </c>
      <c r="R7528" s="31" t="n"/>
      <c r="S7528" s="32" t="n"/>
      <c r="T7528" s="32" t="n"/>
      <c r="V7528" t="inlineStr">
        <is>
          <t>0626x</t>
        </is>
      </c>
      <c r="Y7528" t="inlineStr">
        <is>
          <t>c8fc2001-2b95-494e-97d2-b09374662486</t>
        </is>
      </c>
      <c r="Z7528" t="inlineStr">
        <is>
          <t>Samuel Mayer (VGK D)</t>
        </is>
      </c>
    </row>
    <row r="7529">
      <c r="A7529" t="inlineStr">
        <is>
          <t>Samuel Meloche</t>
        </is>
      </c>
      <c r="B7529" t="inlineStr">
        <is>
          <t>BUF</t>
        </is>
      </c>
      <c r="C7529" t="inlineStr">
        <is>
          <t>G</t>
        </is>
      </c>
      <c r="D7529" t="inlineStr">
        <is>
          <t>G</t>
        </is>
      </c>
      <c r="E7529" t="n">
        <v>19</v>
      </c>
      <c r="F7529" t="inlineStr">
        <is>
          <t>FA</t>
        </is>
      </c>
      <c r="G7529" t="inlineStr">
        <is>
          <t>FA</t>
        </is>
      </c>
      <c r="H7529" s="30" t="n">
        <v>1</v>
      </c>
      <c r="I7529" s="31" t="n">
        <v>0</v>
      </c>
      <c r="J7529" s="31" t="n"/>
      <c r="K7529" s="31" t="n">
        <v>0</v>
      </c>
      <c r="L7529" s="32" t="n"/>
      <c r="M7529" s="31" t="n">
        <v>0</v>
      </c>
      <c r="N7529" s="31" t="n">
        <v>0</v>
      </c>
      <c r="O7529" s="31" t="n"/>
      <c r="P7529" s="31" t="n"/>
      <c r="Q7529" s="31" t="n">
        <v>0</v>
      </c>
      <c r="R7529" s="31" t="n"/>
      <c r="S7529" s="32" t="n"/>
      <c r="T7529" s="32" t="n"/>
      <c r="V7529" t="inlineStr">
        <is>
          <t>06tak</t>
        </is>
      </c>
      <c r="Y7529" t="inlineStr">
        <is>
          <t>2038b218-321a-4c9e-8501-c519a284f10f</t>
        </is>
      </c>
      <c r="Z7529" t="inlineStr">
        <is>
          <t>Samuel Meloche (BUF G)</t>
        </is>
      </c>
    </row>
    <row r="7530">
      <c r="A7530" t="inlineStr">
        <is>
          <t>Samuel Morneau</t>
        </is>
      </c>
      <c r="B7530" t="inlineStr">
        <is>
          <t>CAR</t>
        </is>
      </c>
      <c r="C7530" t="inlineStr">
        <is>
          <t>RW</t>
        </is>
      </c>
      <c r="D7530" t="inlineStr">
        <is>
          <t>F</t>
        </is>
      </c>
      <c r="E7530" t="n">
        <v>36</v>
      </c>
      <c r="F7530" t="inlineStr">
        <is>
          <t>FA</t>
        </is>
      </c>
      <c r="G7530" t="inlineStr">
        <is>
          <t>FA</t>
        </is>
      </c>
      <c r="H7530" s="30" t="n">
        <v>1</v>
      </c>
      <c r="I7530" s="31" t="n">
        <v>0</v>
      </c>
      <c r="J7530" s="31" t="n"/>
      <c r="K7530" s="31" t="n">
        <v>0</v>
      </c>
      <c r="L7530" s="32" t="n"/>
      <c r="M7530" s="31" t="n">
        <v>0</v>
      </c>
      <c r="N7530" s="31" t="n">
        <v>0</v>
      </c>
      <c r="O7530" s="31" t="n"/>
      <c r="P7530" s="31" t="n"/>
      <c r="Q7530" s="31" t="n">
        <v>0</v>
      </c>
      <c r="R7530" s="31" t="n"/>
      <c r="S7530" s="32" t="n"/>
      <c r="T7530" s="32" t="n"/>
      <c r="V7530" t="inlineStr">
        <is>
          <t>0243k</t>
        </is>
      </c>
      <c r="Z7530" t="inlineStr">
        <is>
          <t>Samuel Morneau (CAR RW)</t>
        </is>
      </c>
    </row>
    <row r="7531">
      <c r="A7531" t="inlineStr">
        <is>
          <t>Samuel Noreau</t>
        </is>
      </c>
      <c r="B7531" t="inlineStr">
        <is>
          <t>(N/A)</t>
        </is>
      </c>
      <c r="C7531" t="inlineStr">
        <is>
          <t>D</t>
        </is>
      </c>
      <c r="D7531" t="inlineStr">
        <is>
          <t>D</t>
        </is>
      </c>
      <c r="E7531" t="n">
        <v>33</v>
      </c>
      <c r="F7531" t="inlineStr">
        <is>
          <t>FA</t>
        </is>
      </c>
      <c r="G7531" t="inlineStr">
        <is>
          <t>FA</t>
        </is>
      </c>
      <c r="H7531" s="30" t="n">
        <v>1</v>
      </c>
      <c r="I7531" s="31" t="n">
        <v>0</v>
      </c>
      <c r="J7531" s="31" t="n"/>
      <c r="K7531" s="31" t="n">
        <v>0</v>
      </c>
      <c r="L7531" s="32" t="n"/>
      <c r="M7531" s="31" t="n">
        <v>0</v>
      </c>
      <c r="N7531" s="31" t="n">
        <v>0</v>
      </c>
      <c r="O7531" s="31" t="n"/>
      <c r="P7531" s="31" t="n"/>
      <c r="Q7531" s="31" t="n">
        <v>0</v>
      </c>
      <c r="R7531" s="31" t="n"/>
      <c r="S7531" s="32" t="n"/>
      <c r="T7531" s="32" t="n"/>
      <c r="V7531" t="inlineStr">
        <is>
          <t>02fsn</t>
        </is>
      </c>
      <c r="X7531" t="n">
        <v>5501</v>
      </c>
      <c r="Z7531" t="inlineStr">
        <is>
          <t>Samuel Noreau ((N/A) D)</t>
        </is>
      </c>
    </row>
    <row r="7532">
      <c r="A7532" t="inlineStr">
        <is>
          <t>Samuel Richard</t>
        </is>
      </c>
      <c r="B7532" t="inlineStr">
        <is>
          <t>TOR</t>
        </is>
      </c>
      <c r="C7532" t="inlineStr">
        <is>
          <t>G</t>
        </is>
      </c>
      <c r="D7532" t="inlineStr">
        <is>
          <t>G</t>
        </is>
      </c>
      <c r="E7532" t="n">
        <v>25</v>
      </c>
      <c r="F7532" t="inlineStr">
        <is>
          <t>FA</t>
        </is>
      </c>
      <c r="G7532" t="inlineStr">
        <is>
          <t>FA</t>
        </is>
      </c>
      <c r="H7532" s="30" t="n">
        <v>1</v>
      </c>
      <c r="I7532" s="31" t="n">
        <v>0</v>
      </c>
      <c r="J7532" s="31" t="n"/>
      <c r="K7532" s="31" t="n">
        <v>0</v>
      </c>
      <c r="L7532" s="32" t="n"/>
      <c r="M7532" s="31" t="n">
        <v>0</v>
      </c>
      <c r="N7532" s="31" t="n">
        <v>0</v>
      </c>
      <c r="O7532" s="31" t="n"/>
      <c r="P7532" s="31" t="n"/>
      <c r="Q7532" s="31" t="n">
        <v>0</v>
      </c>
      <c r="R7532" s="31" t="n"/>
      <c r="S7532" s="32" t="n"/>
      <c r="T7532" s="32" t="n"/>
      <c r="V7532" t="inlineStr">
        <is>
          <t>06awk</t>
        </is>
      </c>
      <c r="W7532" t="n">
        <v>6899</v>
      </c>
      <c r="Y7532" t="inlineStr">
        <is>
          <t>5ffdfac3-3120-490d-8463-bfbc1dc3b1c0</t>
        </is>
      </c>
      <c r="Z7532" t="inlineStr">
        <is>
          <t>Samuel Richard (TOR G)</t>
        </is>
      </c>
    </row>
    <row r="7533">
      <c r="A7533" t="inlineStr">
        <is>
          <t>Samuel Savoie</t>
        </is>
      </c>
      <c r="B7533" t="inlineStr">
        <is>
          <t>CHI</t>
        </is>
      </c>
      <c r="C7533" t="inlineStr">
        <is>
          <t>C</t>
        </is>
      </c>
      <c r="D7533" t="inlineStr">
        <is>
          <t>F</t>
        </is>
      </c>
      <c r="E7533" t="n">
        <v>22</v>
      </c>
      <c r="F7533" t="inlineStr">
        <is>
          <t>FA</t>
        </is>
      </c>
      <c r="G7533" t="inlineStr">
        <is>
          <t>FA</t>
        </is>
      </c>
      <c r="H7533" s="30" t="n">
        <v>846667</v>
      </c>
      <c r="I7533" s="31" t="n">
        <v>0</v>
      </c>
      <c r="J7533" s="31" t="n"/>
      <c r="K7533" s="31" t="n">
        <v>0</v>
      </c>
      <c r="L7533" s="32" t="n"/>
      <c r="M7533" s="31" t="n">
        <v>0</v>
      </c>
      <c r="N7533" s="31" t="n">
        <v>0</v>
      </c>
      <c r="O7533" s="31" t="n"/>
      <c r="P7533" s="31" t="n"/>
      <c r="Q7533" s="31" t="n">
        <v>0</v>
      </c>
      <c r="R7533" s="31" t="n"/>
      <c r="S7533" s="32" t="n"/>
      <c r="T7533" s="32" t="n"/>
      <c r="V7533" t="inlineStr">
        <is>
          <t>0618k</t>
        </is>
      </c>
      <c r="W7533" t="n">
        <v>6804</v>
      </c>
      <c r="Y7533" t="inlineStr">
        <is>
          <t>444c9acb-bec0-40a7-b40e-99114d12fffb</t>
        </is>
      </c>
      <c r="Z7533" t="inlineStr">
        <is>
          <t>Samuel Savoie (CHI C)</t>
        </is>
      </c>
    </row>
    <row r="7534">
      <c r="A7534" t="inlineStr">
        <is>
          <t>Samuel Sjolund</t>
        </is>
      </c>
      <c r="B7534" t="inlineStr">
        <is>
          <t>(N/A)</t>
        </is>
      </c>
      <c r="C7534" t="inlineStr">
        <is>
          <t>D</t>
        </is>
      </c>
      <c r="D7534" t="inlineStr">
        <is>
          <t>D</t>
        </is>
      </c>
      <c r="E7534" t="n">
        <v>25</v>
      </c>
      <c r="F7534" t="inlineStr">
        <is>
          <t>FA</t>
        </is>
      </c>
      <c r="G7534" t="inlineStr">
        <is>
          <t>FA</t>
        </is>
      </c>
      <c r="H7534" s="30" t="n">
        <v>1</v>
      </c>
      <c r="I7534" s="31" t="n">
        <v>0</v>
      </c>
      <c r="J7534" s="31" t="n"/>
      <c r="K7534" s="31" t="n">
        <v>0</v>
      </c>
      <c r="L7534" s="32" t="n"/>
      <c r="M7534" s="31" t="n">
        <v>0</v>
      </c>
      <c r="N7534" s="31" t="n">
        <v>0</v>
      </c>
      <c r="O7534" s="31" t="n"/>
      <c r="P7534" s="31" t="n"/>
      <c r="Q7534" s="31" t="n">
        <v>0</v>
      </c>
      <c r="R7534" s="31" t="n"/>
      <c r="S7534" s="32" t="n"/>
      <c r="T7534" s="32" t="n"/>
      <c r="V7534" t="inlineStr">
        <is>
          <t>051u9</t>
        </is>
      </c>
      <c r="Y7534" t="inlineStr">
        <is>
          <t>91d0e2bf-efbf-4211-b7d9-6abd6f6176df</t>
        </is>
      </c>
      <c r="Z7534" t="inlineStr">
        <is>
          <t>Samuel Sjolund ((N/A) D)</t>
        </is>
      </c>
    </row>
    <row r="7535">
      <c r="A7535" t="inlineStr">
        <is>
          <t>Samuel St-Hilaire</t>
        </is>
      </c>
      <c r="B7535" t="inlineStr">
        <is>
          <t>(N/A)</t>
        </is>
      </c>
      <c r="C7535" t="inlineStr">
        <is>
          <t>G</t>
        </is>
      </c>
      <c r="D7535" t="inlineStr">
        <is>
          <t>G</t>
        </is>
      </c>
      <c r="E7535" t="n">
        <v>22</v>
      </c>
      <c r="F7535" t="inlineStr">
        <is>
          <t>FA</t>
        </is>
      </c>
      <c r="G7535" t="inlineStr">
        <is>
          <t>FA</t>
        </is>
      </c>
      <c r="H7535" s="30" t="n">
        <v>1</v>
      </c>
      <c r="I7535" s="31" t="n">
        <v>0</v>
      </c>
      <c r="J7535" s="31" t="n"/>
      <c r="K7535" s="31" t="n">
        <v>0</v>
      </c>
      <c r="L7535" s="32" t="n"/>
      <c r="M7535" s="31" t="n">
        <v>0</v>
      </c>
      <c r="N7535" s="31" t="n">
        <v>0</v>
      </c>
      <c r="O7535" s="31" t="n"/>
      <c r="P7535" s="31" t="n"/>
      <c r="Q7535" s="31" t="n">
        <v>0</v>
      </c>
      <c r="R7535" s="31" t="n"/>
      <c r="S7535" s="32" t="n"/>
      <c r="T7535" s="32" t="n"/>
      <c r="V7535" t="inlineStr">
        <is>
          <t>06idp</t>
        </is>
      </c>
      <c r="Z7535" t="inlineStr">
        <is>
          <t>Samuel St-Hilaire ((N/A) G)</t>
        </is>
      </c>
    </row>
    <row r="7536">
      <c r="A7536" t="inlineStr">
        <is>
          <t>Samuel Urban</t>
        </is>
      </c>
      <c r="B7536" t="inlineStr">
        <is>
          <t>(N/A)</t>
        </is>
      </c>
      <c r="C7536" t="inlineStr">
        <is>
          <t>G</t>
        </is>
      </c>
      <c r="D7536" t="inlineStr">
        <is>
          <t>G</t>
        </is>
      </c>
      <c r="E7536" t="n">
        <v>21</v>
      </c>
      <c r="F7536" t="inlineStr">
        <is>
          <t>FA</t>
        </is>
      </c>
      <c r="G7536" t="inlineStr">
        <is>
          <t>FA</t>
        </is>
      </c>
      <c r="H7536" s="30" t="n">
        <v>1</v>
      </c>
      <c r="I7536" s="31" t="n">
        <v>0</v>
      </c>
      <c r="J7536" s="31" t="n"/>
      <c r="K7536" s="31" t="n">
        <v>0</v>
      </c>
      <c r="L7536" s="32" t="n"/>
      <c r="M7536" s="31" t="n">
        <v>0</v>
      </c>
      <c r="N7536" s="31" t="n">
        <v>0</v>
      </c>
      <c r="O7536" s="31" t="n"/>
      <c r="P7536" s="31" t="n"/>
      <c r="Q7536" s="31" t="n">
        <v>0</v>
      </c>
      <c r="R7536" s="31" t="n"/>
      <c r="S7536" s="32" t="n"/>
      <c r="T7536" s="32" t="n"/>
      <c r="V7536" t="inlineStr">
        <is>
          <t>06c1r</t>
        </is>
      </c>
      <c r="Z7536" t="inlineStr">
        <is>
          <t>Samuel Urban ((N/A) G)</t>
        </is>
      </c>
    </row>
    <row r="7537">
      <c r="A7537" t="inlineStr">
        <is>
          <t>Samuel Walker</t>
        </is>
      </c>
      <c r="B7537" t="inlineStr">
        <is>
          <t>UTA</t>
        </is>
      </c>
      <c r="C7537" t="inlineStr">
        <is>
          <t>C</t>
        </is>
      </c>
      <c r="D7537" t="inlineStr">
        <is>
          <t>F</t>
        </is>
      </c>
      <c r="E7537" t="n">
        <v>27</v>
      </c>
      <c r="F7537" t="inlineStr">
        <is>
          <t>FA</t>
        </is>
      </c>
      <c r="G7537" t="inlineStr">
        <is>
          <t>FA</t>
        </is>
      </c>
      <c r="H7537" s="30" t="n">
        <v>1</v>
      </c>
      <c r="I7537" s="31" t="n">
        <v>0</v>
      </c>
      <c r="J7537" s="31" t="n"/>
      <c r="K7537" s="31" t="n">
        <v>0</v>
      </c>
      <c r="L7537" s="32" t="n"/>
      <c r="M7537" s="31" t="n">
        <v>0</v>
      </c>
      <c r="N7537" s="31" t="n">
        <v>0</v>
      </c>
      <c r="O7537" s="31" t="n"/>
      <c r="P7537" s="31" t="n"/>
      <c r="Q7537" s="31" t="n">
        <v>0</v>
      </c>
      <c r="R7537" s="31" t="n"/>
      <c r="S7537" s="32" t="n"/>
      <c r="T7537" s="32" t="n"/>
      <c r="V7537" t="inlineStr">
        <is>
          <t>04f8j</t>
        </is>
      </c>
      <c r="W7537" t="n">
        <v>5942</v>
      </c>
      <c r="X7537" t="n">
        <v>7714</v>
      </c>
      <c r="Y7537" t="inlineStr">
        <is>
          <t>490307eb-a9e1-48df-8085-c7a4b57c4376</t>
        </is>
      </c>
      <c r="Z7537" t="inlineStr">
        <is>
          <t>Samuel Walker (UTA C)</t>
        </is>
      </c>
    </row>
    <row r="7538">
      <c r="A7538" t="inlineStr">
        <is>
          <t>Sander-Vold Engebraten</t>
        </is>
      </c>
      <c r="B7538" t="inlineStr">
        <is>
          <t>(N/A)</t>
        </is>
      </c>
      <c r="C7538" t="inlineStr">
        <is>
          <t>D</t>
        </is>
      </c>
      <c r="D7538" t="inlineStr">
        <is>
          <t>D</t>
        </is>
      </c>
      <c r="E7538" t="n">
        <v>24</v>
      </c>
      <c r="F7538" t="inlineStr">
        <is>
          <t>FA</t>
        </is>
      </c>
      <c r="G7538" t="inlineStr">
        <is>
          <t>FA</t>
        </is>
      </c>
      <c r="H7538" s="30" t="n">
        <v>1</v>
      </c>
      <c r="I7538" s="31" t="n">
        <v>0</v>
      </c>
      <c r="J7538" s="31" t="n"/>
      <c r="K7538" s="31" t="n">
        <v>0</v>
      </c>
      <c r="L7538" s="32" t="n"/>
      <c r="M7538" s="31" t="n">
        <v>0</v>
      </c>
      <c r="N7538" s="31" t="n">
        <v>0</v>
      </c>
      <c r="O7538" s="31" t="n"/>
      <c r="P7538" s="31" t="n"/>
      <c r="Q7538" s="31" t="n">
        <v>0</v>
      </c>
      <c r="R7538" s="31" t="n"/>
      <c r="S7538" s="32" t="n"/>
      <c r="T7538" s="32" t="n"/>
      <c r="U7538" t="n">
        <v>291.2</v>
      </c>
      <c r="V7538" t="inlineStr">
        <is>
          <t>06cfi</t>
        </is>
      </c>
      <c r="Z7538" t="inlineStr">
        <is>
          <t>Sander-Vold Engebraten ((N/A) D)</t>
        </is>
      </c>
    </row>
    <row r="7539">
      <c r="A7539" t="inlineStr">
        <is>
          <t>Sang-Hoon Shin</t>
        </is>
      </c>
      <c r="B7539" t="inlineStr">
        <is>
          <t>(N/A)</t>
        </is>
      </c>
      <c r="C7539" t="inlineStr">
        <is>
          <t>C</t>
        </is>
      </c>
      <c r="D7539" t="inlineStr">
        <is>
          <t>F</t>
        </is>
      </c>
      <c r="E7539" t="n">
        <v>33</v>
      </c>
      <c r="F7539" t="inlineStr">
        <is>
          <t>FA</t>
        </is>
      </c>
      <c r="G7539" t="inlineStr">
        <is>
          <t>FA</t>
        </is>
      </c>
      <c r="H7539" s="30" t="n">
        <v>1</v>
      </c>
      <c r="I7539" s="31" t="n">
        <v>0</v>
      </c>
      <c r="J7539" s="31" t="n"/>
      <c r="K7539" s="31" t="n">
        <v>0</v>
      </c>
      <c r="L7539" s="32" t="n"/>
      <c r="M7539" s="31" t="n">
        <v>0</v>
      </c>
      <c r="N7539" s="31" t="n">
        <v>0</v>
      </c>
      <c r="O7539" s="31" t="n"/>
      <c r="P7539" s="31" t="n"/>
      <c r="Q7539" s="31" t="n">
        <v>0</v>
      </c>
      <c r="R7539" s="31" t="n"/>
      <c r="S7539" s="32" t="n"/>
      <c r="T7539" s="32" t="n"/>
      <c r="V7539" t="inlineStr">
        <is>
          <t>0440i</t>
        </is>
      </c>
      <c r="Z7539" t="inlineStr">
        <is>
          <t>Sang-Hoon Shin ((N/A) C)</t>
        </is>
      </c>
    </row>
    <row r="7540">
      <c r="A7540" t="inlineStr">
        <is>
          <t>Santeri Airola</t>
        </is>
      </c>
      <c r="B7540" t="inlineStr">
        <is>
          <t>PIT</t>
        </is>
      </c>
      <c r="C7540" t="inlineStr">
        <is>
          <t>D</t>
        </is>
      </c>
      <c r="D7540" t="inlineStr">
        <is>
          <t>D</t>
        </is>
      </c>
      <c r="E7540" t="n">
        <v>26</v>
      </c>
      <c r="F7540" t="inlineStr">
        <is>
          <t>FA</t>
        </is>
      </c>
      <c r="G7540" t="inlineStr">
        <is>
          <t>FA</t>
        </is>
      </c>
      <c r="H7540" s="30" t="n">
        <v>1</v>
      </c>
      <c r="I7540" s="31" t="n">
        <v>0</v>
      </c>
      <c r="J7540" s="31" t="n"/>
      <c r="K7540" s="31" t="n">
        <v>0</v>
      </c>
      <c r="L7540" s="32" t="n"/>
      <c r="M7540" s="31" t="n">
        <v>0</v>
      </c>
      <c r="N7540" s="31" t="n">
        <v>0</v>
      </c>
      <c r="O7540" s="31" t="n"/>
      <c r="P7540" s="31" t="n"/>
      <c r="Q7540" s="31" t="n">
        <v>0</v>
      </c>
      <c r="R7540" s="31" t="n"/>
      <c r="S7540" s="32" t="n"/>
      <c r="T7540" s="32" t="n"/>
      <c r="V7540" t="inlineStr">
        <is>
          <t>051wc</t>
        </is>
      </c>
      <c r="Z7540" t="inlineStr">
        <is>
          <t>Santeri Airola (PIT D)</t>
        </is>
      </c>
    </row>
    <row r="7541">
      <c r="A7541" t="inlineStr">
        <is>
          <t>Santeri Haarala</t>
        </is>
      </c>
      <c r="B7541" t="inlineStr">
        <is>
          <t>(N/A)</t>
        </is>
      </c>
      <c r="C7541" t="inlineStr">
        <is>
          <t>LW</t>
        </is>
      </c>
      <c r="D7541" t="inlineStr">
        <is>
          <t>F</t>
        </is>
      </c>
      <c r="E7541" t="n">
        <v>26</v>
      </c>
      <c r="F7541" t="inlineStr">
        <is>
          <t>FA</t>
        </is>
      </c>
      <c r="G7541" t="inlineStr">
        <is>
          <t>FA</t>
        </is>
      </c>
      <c r="H7541" s="30" t="n">
        <v>1</v>
      </c>
      <c r="I7541" s="31" t="n">
        <v>0</v>
      </c>
      <c r="J7541" s="31" t="n"/>
      <c r="K7541" s="31" t="n">
        <v>0</v>
      </c>
      <c r="L7541" s="32" t="n"/>
      <c r="M7541" s="31" t="n">
        <v>0</v>
      </c>
      <c r="N7541" s="31" t="n">
        <v>0</v>
      </c>
      <c r="O7541" s="31" t="n"/>
      <c r="P7541" s="31" t="n"/>
      <c r="Q7541" s="31" t="n">
        <v>0</v>
      </c>
      <c r="R7541" s="31" t="n"/>
      <c r="S7541" s="32" t="n"/>
      <c r="T7541" s="32" t="n"/>
      <c r="V7541" t="inlineStr">
        <is>
          <t>05225</t>
        </is>
      </c>
      <c r="Z7541" t="inlineStr">
        <is>
          <t>Santeri Haarala ((N/A) LW)</t>
        </is>
      </c>
    </row>
    <row r="7542">
      <c r="A7542" t="inlineStr">
        <is>
          <t>Santeri Hatakka</t>
        </is>
      </c>
      <c r="B7542" t="inlineStr">
        <is>
          <t>NJD</t>
        </is>
      </c>
      <c r="C7542" t="inlineStr">
        <is>
          <t>D</t>
        </is>
      </c>
      <c r="D7542" t="inlineStr">
        <is>
          <t>D</t>
        </is>
      </c>
      <c r="E7542" t="n">
        <v>25</v>
      </c>
      <c r="F7542" t="inlineStr">
        <is>
          <t>FA</t>
        </is>
      </c>
      <c r="G7542" t="inlineStr">
        <is>
          <t>FA</t>
        </is>
      </c>
      <c r="H7542" s="30" t="n">
        <v>1</v>
      </c>
      <c r="I7542" s="31" t="n">
        <v>0</v>
      </c>
      <c r="J7542" s="31" t="n"/>
      <c r="K7542" s="31" t="n">
        <v>0</v>
      </c>
      <c r="L7542" s="32" t="n"/>
      <c r="M7542" s="31" t="n">
        <v>0</v>
      </c>
      <c r="N7542" s="31" t="n">
        <v>0</v>
      </c>
      <c r="O7542" s="31" t="n"/>
      <c r="P7542" s="31" t="n"/>
      <c r="Q7542" s="31" t="n">
        <v>0</v>
      </c>
      <c r="R7542" s="31" t="n"/>
      <c r="S7542" s="32" t="n"/>
      <c r="T7542" s="32" t="n"/>
      <c r="V7542" t="inlineStr">
        <is>
          <t>051vr</t>
        </is>
      </c>
      <c r="W7542" t="n">
        <v>6434</v>
      </c>
      <c r="Y7542" t="inlineStr">
        <is>
          <t>8b59417d-f228-4d7b-abbb-29d16c8d45f2</t>
        </is>
      </c>
      <c r="Z7542" t="inlineStr">
        <is>
          <t>Santeri Hatakka (NJD D)</t>
        </is>
      </c>
    </row>
    <row r="7543">
      <c r="A7543" t="inlineStr">
        <is>
          <t>Santeri Huovila</t>
        </is>
      </c>
      <c r="B7543" t="inlineStr">
        <is>
          <t>(N/A)</t>
        </is>
      </c>
      <c r="C7543" t="inlineStr">
        <is>
          <t>LW</t>
        </is>
      </c>
      <c r="D7543" t="inlineStr">
        <is>
          <t>F</t>
        </is>
      </c>
      <c r="E7543" t="n">
        <v>22</v>
      </c>
      <c r="F7543" t="inlineStr">
        <is>
          <t>FA</t>
        </is>
      </c>
      <c r="G7543" t="inlineStr">
        <is>
          <t>FA</t>
        </is>
      </c>
      <c r="H7543" s="30" t="n">
        <v>1</v>
      </c>
      <c r="I7543" s="31" t="n">
        <v>0</v>
      </c>
      <c r="J7543" s="31" t="n"/>
      <c r="K7543" s="31" t="n">
        <v>0</v>
      </c>
      <c r="L7543" s="32" t="n"/>
      <c r="M7543" s="31" t="n">
        <v>0</v>
      </c>
      <c r="N7543" s="31" t="n">
        <v>0</v>
      </c>
      <c r="O7543" s="31" t="n"/>
      <c r="P7543" s="31" t="n"/>
      <c r="Q7543" s="31" t="n">
        <v>0</v>
      </c>
      <c r="R7543" s="31" t="n"/>
      <c r="S7543" s="32" t="n"/>
      <c r="T7543" s="32" t="n"/>
      <c r="V7543" t="inlineStr">
        <is>
          <t>06r6e</t>
        </is>
      </c>
      <c r="Z7543" t="inlineStr">
        <is>
          <t>Santeri Huovila ((N/A) LW)</t>
        </is>
      </c>
    </row>
    <row r="7544">
      <c r="A7544" t="inlineStr">
        <is>
          <t>Santeri Saari</t>
        </is>
      </c>
      <c r="B7544" t="inlineStr">
        <is>
          <t>(N/A)</t>
        </is>
      </c>
      <c r="C7544" t="inlineStr">
        <is>
          <t>D</t>
        </is>
      </c>
      <c r="D7544" t="inlineStr">
        <is>
          <t>D</t>
        </is>
      </c>
      <c r="E7544" t="n">
        <v>31</v>
      </c>
      <c r="F7544" t="inlineStr">
        <is>
          <t>FA</t>
        </is>
      </c>
      <c r="G7544" t="inlineStr">
        <is>
          <t>FA</t>
        </is>
      </c>
      <c r="H7544" s="30" t="n">
        <v>1</v>
      </c>
      <c r="I7544" s="31" t="n">
        <v>0</v>
      </c>
      <c r="J7544" s="31" t="n"/>
      <c r="K7544" s="31" t="n">
        <v>0</v>
      </c>
      <c r="L7544" s="32" t="n"/>
      <c r="M7544" s="31" t="n">
        <v>0</v>
      </c>
      <c r="N7544" s="31" t="n">
        <v>0</v>
      </c>
      <c r="O7544" s="31" t="n"/>
      <c r="P7544" s="31" t="n"/>
      <c r="Q7544" s="31" t="n">
        <v>0</v>
      </c>
      <c r="R7544" s="31" t="n"/>
      <c r="S7544" s="32" t="n"/>
      <c r="T7544" s="32" t="n"/>
      <c r="V7544" t="inlineStr">
        <is>
          <t>031sr</t>
        </is>
      </c>
      <c r="X7544" t="n">
        <v>6152</v>
      </c>
      <c r="Z7544" t="inlineStr">
        <is>
          <t>Santeri Saari ((N/A) D)</t>
        </is>
      </c>
    </row>
    <row r="7545">
      <c r="A7545" t="inlineStr">
        <is>
          <t>Santeri Salmela</t>
        </is>
      </c>
      <c r="B7545" t="inlineStr">
        <is>
          <t>(N/A)</t>
        </is>
      </c>
      <c r="C7545" t="inlineStr">
        <is>
          <t>D</t>
        </is>
      </c>
      <c r="D7545" t="inlineStr">
        <is>
          <t>D</t>
        </is>
      </c>
      <c r="E7545" t="n">
        <v>26</v>
      </c>
      <c r="F7545" t="inlineStr">
        <is>
          <t>FA</t>
        </is>
      </c>
      <c r="G7545" t="inlineStr">
        <is>
          <t>FA</t>
        </is>
      </c>
      <c r="H7545" s="30" t="n">
        <v>1</v>
      </c>
      <c r="I7545" s="31" t="n">
        <v>0</v>
      </c>
      <c r="J7545" s="31" t="n"/>
      <c r="K7545" s="31" t="n">
        <v>0</v>
      </c>
      <c r="L7545" s="32" t="n"/>
      <c r="M7545" s="31" t="n">
        <v>0</v>
      </c>
      <c r="N7545" s="31" t="n">
        <v>0</v>
      </c>
      <c r="O7545" s="31" t="n"/>
      <c r="P7545" s="31" t="n"/>
      <c r="Q7545" s="31" t="n">
        <v>0</v>
      </c>
      <c r="R7545" s="31" t="n"/>
      <c r="S7545" s="32" t="n"/>
      <c r="T7545" s="32" t="n"/>
      <c r="V7545" t="inlineStr">
        <is>
          <t>04rfj</t>
        </is>
      </c>
      <c r="Z7545" t="inlineStr">
        <is>
          <t>Santeri Salmela ((N/A) D)</t>
        </is>
      </c>
    </row>
    <row r="7546">
      <c r="A7546" t="inlineStr">
        <is>
          <t>Santeri Sulku</t>
        </is>
      </c>
      <c r="B7546" t="inlineStr">
        <is>
          <t>PHI</t>
        </is>
      </c>
      <c r="C7546" t="inlineStr">
        <is>
          <t>C</t>
        </is>
      </c>
      <c r="D7546" t="inlineStr">
        <is>
          <t>F</t>
        </is>
      </c>
      <c r="E7546" t="n">
        <v>22</v>
      </c>
      <c r="F7546" t="inlineStr">
        <is>
          <t>FA</t>
        </is>
      </c>
      <c r="G7546" t="inlineStr">
        <is>
          <t>FA</t>
        </is>
      </c>
      <c r="H7546" s="30" t="n">
        <v>1</v>
      </c>
      <c r="I7546" s="31" t="n">
        <v>0</v>
      </c>
      <c r="J7546" s="31" t="n"/>
      <c r="K7546" s="31" t="n">
        <v>0</v>
      </c>
      <c r="L7546" s="32" t="n"/>
      <c r="M7546" s="31" t="n">
        <v>0</v>
      </c>
      <c r="N7546" s="31" t="n">
        <v>0</v>
      </c>
      <c r="O7546" s="31" t="n"/>
      <c r="P7546" s="31" t="n"/>
      <c r="Q7546" s="31" t="n">
        <v>0</v>
      </c>
      <c r="R7546" s="31" t="n"/>
      <c r="S7546" s="32" t="n"/>
      <c r="T7546" s="32" t="n"/>
      <c r="V7546" t="inlineStr">
        <is>
          <t>060v9</t>
        </is>
      </c>
      <c r="Z7546" t="inlineStr">
        <is>
          <t>Santeri Sulku (PHI C)</t>
        </is>
      </c>
    </row>
    <row r="7547">
      <c r="A7547" t="inlineStr">
        <is>
          <t>Santeri Virtanen</t>
        </is>
      </c>
      <c r="B7547" t="inlineStr">
        <is>
          <t>(N/A)</t>
        </is>
      </c>
      <c r="C7547" t="inlineStr">
        <is>
          <t>C</t>
        </is>
      </c>
      <c r="D7547" t="inlineStr">
        <is>
          <t>F</t>
        </is>
      </c>
      <c r="E7547" t="n">
        <v>27</v>
      </c>
      <c r="F7547" t="inlineStr">
        <is>
          <t>FA</t>
        </is>
      </c>
      <c r="G7547" t="inlineStr">
        <is>
          <t>FA</t>
        </is>
      </c>
      <c r="H7547" s="30" t="n">
        <v>1</v>
      </c>
      <c r="I7547" s="31" t="n">
        <v>0</v>
      </c>
      <c r="J7547" s="31" t="n"/>
      <c r="K7547" s="31" t="n">
        <v>0</v>
      </c>
      <c r="L7547" s="32" t="n"/>
      <c r="M7547" s="31" t="n">
        <v>0</v>
      </c>
      <c r="N7547" s="31" t="n">
        <v>0</v>
      </c>
      <c r="O7547" s="31" t="n"/>
      <c r="P7547" s="31" t="n"/>
      <c r="Q7547" s="31" t="n">
        <v>0</v>
      </c>
      <c r="R7547" s="31" t="n"/>
      <c r="S7547" s="32" t="n"/>
      <c r="T7547" s="32" t="n"/>
      <c r="V7547" t="inlineStr">
        <is>
          <t>04f21</t>
        </is>
      </c>
      <c r="W7547" t="n">
        <v>5449</v>
      </c>
      <c r="X7547" t="n">
        <v>7620</v>
      </c>
      <c r="Z7547" t="inlineStr">
        <is>
          <t>Santeri Virtanen ((N/A) C)</t>
        </is>
      </c>
    </row>
    <row r="7548">
      <c r="A7548" t="inlineStr">
        <is>
          <t>Santino Centorame</t>
        </is>
      </c>
      <c r="B7548" t="inlineStr">
        <is>
          <t>MTL</t>
        </is>
      </c>
      <c r="C7548" t="inlineStr">
        <is>
          <t>D</t>
        </is>
      </c>
      <c r="D7548" t="inlineStr">
        <is>
          <t>D</t>
        </is>
      </c>
      <c r="E7548" t="n">
        <v>30</v>
      </c>
      <c r="F7548" t="inlineStr">
        <is>
          <t>FA</t>
        </is>
      </c>
      <c r="G7548" t="inlineStr">
        <is>
          <t>FA</t>
        </is>
      </c>
      <c r="H7548" s="30" t="n">
        <v>1</v>
      </c>
      <c r="I7548" s="31" t="n">
        <v>0</v>
      </c>
      <c r="J7548" s="31" t="n"/>
      <c r="K7548" s="31" t="n">
        <v>0</v>
      </c>
      <c r="L7548" s="32" t="n"/>
      <c r="M7548" s="31" t="n">
        <v>0</v>
      </c>
      <c r="N7548" s="31" t="n">
        <v>0</v>
      </c>
      <c r="O7548" s="31" t="n"/>
      <c r="P7548" s="31" t="n"/>
      <c r="Q7548" s="31" t="n">
        <v>0</v>
      </c>
      <c r="R7548" s="31" t="n"/>
      <c r="S7548" s="32" t="n"/>
      <c r="T7548" s="32" t="n"/>
      <c r="V7548" t="inlineStr">
        <is>
          <t>065fz</t>
        </is>
      </c>
      <c r="Y7548" t="inlineStr">
        <is>
          <t>612c6fcc-dcd5-44eb-b406-e61a1b641820</t>
        </is>
      </c>
      <c r="Z7548" t="inlineStr">
        <is>
          <t>Santino Centorame (MTL D)</t>
        </is>
      </c>
    </row>
    <row r="7549">
      <c r="A7549" t="inlineStr">
        <is>
          <t>Santtu Kinnunen</t>
        </is>
      </c>
      <c r="B7549" t="inlineStr">
        <is>
          <t>FLA</t>
        </is>
      </c>
      <c r="C7549" t="inlineStr">
        <is>
          <t>D</t>
        </is>
      </c>
      <c r="D7549" t="inlineStr">
        <is>
          <t>D</t>
        </is>
      </c>
      <c r="E7549" t="n">
        <v>27</v>
      </c>
      <c r="F7549" t="inlineStr">
        <is>
          <t>FA</t>
        </is>
      </c>
      <c r="G7549" t="inlineStr">
        <is>
          <t>FA</t>
        </is>
      </c>
      <c r="H7549" s="30" t="n">
        <v>1</v>
      </c>
      <c r="I7549" s="31" t="n">
        <v>0</v>
      </c>
      <c r="J7549" s="31" t="n"/>
      <c r="K7549" s="31" t="n">
        <v>0</v>
      </c>
      <c r="L7549" s="32" t="n"/>
      <c r="M7549" s="31" t="n">
        <v>0</v>
      </c>
      <c r="N7549" s="31" t="n">
        <v>0</v>
      </c>
      <c r="O7549" s="31" t="n"/>
      <c r="P7549" s="31" t="n"/>
      <c r="Q7549" s="31" t="n">
        <v>0</v>
      </c>
      <c r="R7549" s="31" t="n"/>
      <c r="S7549" s="32" t="n"/>
      <c r="T7549" s="32" t="n"/>
      <c r="V7549" t="inlineStr">
        <is>
          <t>04r1i</t>
        </is>
      </c>
      <c r="W7549" t="n">
        <v>6655</v>
      </c>
      <c r="Y7549" t="inlineStr">
        <is>
          <t>740e5553-1c4e-43e2-aa85-346f8909ccc8</t>
        </is>
      </c>
      <c r="Z7549" t="inlineStr">
        <is>
          <t>Santtu Kinnunen (FLA D)</t>
        </is>
      </c>
    </row>
    <row r="7550">
      <c r="A7550" t="inlineStr">
        <is>
          <t>Sascha Boumedienne</t>
        </is>
      </c>
      <c r="B7550" t="inlineStr">
        <is>
          <t>WPG</t>
        </is>
      </c>
      <c r="C7550" t="inlineStr">
        <is>
          <t>D</t>
        </is>
      </c>
      <c r="D7550" t="inlineStr">
        <is>
          <t>D</t>
        </is>
      </c>
      <c r="E7550" t="n">
        <v>19</v>
      </c>
      <c r="F7550" t="inlineStr">
        <is>
          <t>T</t>
        </is>
      </c>
      <c r="G7550" t="inlineStr">
        <is>
          <t>The Last Place Lukes</t>
        </is>
      </c>
      <c r="H7550" s="30" t="n">
        <v>1</v>
      </c>
      <c r="I7550" s="31" t="n">
        <v>0</v>
      </c>
      <c r="J7550" s="31" t="n"/>
      <c r="K7550" s="31" t="n">
        <v>0</v>
      </c>
      <c r="L7550" s="32" t="n"/>
      <c r="M7550" s="31" t="n">
        <v>0</v>
      </c>
      <c r="N7550" s="31" t="n">
        <v>0</v>
      </c>
      <c r="O7550" s="31" t="n"/>
      <c r="P7550" s="31" t="n"/>
      <c r="Q7550" s="31" t="n">
        <v>0</v>
      </c>
      <c r="R7550" s="31" t="n"/>
      <c r="S7550" s="32" t="n"/>
      <c r="T7550" s="32" t="n"/>
      <c r="V7550" t="inlineStr">
        <is>
          <t>06lor</t>
        </is>
      </c>
      <c r="W7550" t="n">
        <v>7405</v>
      </c>
      <c r="Y7550" t="inlineStr">
        <is>
          <t>c67134ec-6aab-4bf9-87a9-5c9197a866ac</t>
        </is>
      </c>
      <c r="Z7550" t="inlineStr">
        <is>
          <t>Sascha Boumedienne (WPG D)</t>
        </is>
      </c>
    </row>
    <row r="7551">
      <c r="A7551" t="inlineStr">
        <is>
          <t>Sasha Larocque</t>
        </is>
      </c>
      <c r="B7551" t="inlineStr">
        <is>
          <t>(N/A)</t>
        </is>
      </c>
      <c r="C7551" t="inlineStr">
        <is>
          <t>D</t>
        </is>
      </c>
      <c r="D7551" t="inlineStr">
        <is>
          <t>D</t>
        </is>
      </c>
      <c r="E7551" t="n">
        <v>32</v>
      </c>
      <c r="F7551" t="inlineStr">
        <is>
          <t>FA</t>
        </is>
      </c>
      <c r="G7551" t="inlineStr">
        <is>
          <t>FA</t>
        </is>
      </c>
      <c r="H7551" s="30" t="n">
        <v>1</v>
      </c>
      <c r="I7551" s="31" t="n">
        <v>0</v>
      </c>
      <c r="J7551" s="31" t="n"/>
      <c r="K7551" s="31" t="n">
        <v>0</v>
      </c>
      <c r="L7551" s="32" t="n"/>
      <c r="M7551" s="31" t="n">
        <v>0</v>
      </c>
      <c r="N7551" s="31" t="n">
        <v>0</v>
      </c>
      <c r="O7551" s="31" t="n"/>
      <c r="P7551" s="31" t="n"/>
      <c r="Q7551" s="31" t="n">
        <v>0</v>
      </c>
      <c r="R7551" s="31" t="n"/>
      <c r="S7551" s="32" t="n"/>
      <c r="T7551" s="32" t="n"/>
      <c r="V7551" t="inlineStr">
        <is>
          <t>0598c</t>
        </is>
      </c>
      <c r="X7551" t="n">
        <v>8537</v>
      </c>
      <c r="Z7551" t="inlineStr">
        <is>
          <t>Sasha Larocque ((N/A) D)</t>
        </is>
      </c>
    </row>
    <row r="7552">
      <c r="A7552" t="inlineStr">
        <is>
          <t>Sasha Mutala</t>
        </is>
      </c>
      <c r="B7552" t="inlineStr">
        <is>
          <t>COL</t>
        </is>
      </c>
      <c r="C7552" t="inlineStr">
        <is>
          <t>RW</t>
        </is>
      </c>
      <c r="D7552" t="inlineStr">
        <is>
          <t>F</t>
        </is>
      </c>
      <c r="E7552" t="n">
        <v>25</v>
      </c>
      <c r="F7552" t="inlineStr">
        <is>
          <t>FA</t>
        </is>
      </c>
      <c r="G7552" t="inlineStr">
        <is>
          <t>FA</t>
        </is>
      </c>
      <c r="H7552" s="30" t="n">
        <v>1</v>
      </c>
      <c r="I7552" s="31" t="n">
        <v>0</v>
      </c>
      <c r="J7552" s="31" t="n"/>
      <c r="K7552" s="31" t="n">
        <v>0</v>
      </c>
      <c r="L7552" s="32" t="n"/>
      <c r="M7552" s="31" t="n">
        <v>0</v>
      </c>
      <c r="N7552" s="31" t="n">
        <v>0</v>
      </c>
      <c r="O7552" s="31" t="n"/>
      <c r="P7552" s="31" t="n"/>
      <c r="Q7552" s="31" t="n">
        <v>0</v>
      </c>
      <c r="R7552" s="31" t="n"/>
      <c r="S7552" s="32" t="n"/>
      <c r="T7552" s="32" t="n"/>
      <c r="V7552" t="inlineStr">
        <is>
          <t>04ldc</t>
        </is>
      </c>
      <c r="X7552" t="n">
        <v>8417</v>
      </c>
      <c r="Z7552" t="inlineStr">
        <is>
          <t>Sasha Mutala (COL RW)</t>
        </is>
      </c>
    </row>
    <row r="7553">
      <c r="A7553" t="inlineStr">
        <is>
          <t>Sasha Pastujov</t>
        </is>
      </c>
      <c r="B7553" t="inlineStr">
        <is>
          <t>MTL</t>
        </is>
      </c>
      <c r="C7553" t="inlineStr">
        <is>
          <t>RW</t>
        </is>
      </c>
      <c r="D7553" t="inlineStr">
        <is>
          <t>F</t>
        </is>
      </c>
      <c r="E7553" t="n">
        <v>23</v>
      </c>
      <c r="F7553" t="inlineStr">
        <is>
          <t>T</t>
        </is>
      </c>
      <c r="G7553" t="inlineStr">
        <is>
          <t>Deef-Fence</t>
        </is>
      </c>
      <c r="H7553" s="30" t="n">
        <v>825000</v>
      </c>
      <c r="I7553" s="31" t="n">
        <v>0</v>
      </c>
      <c r="J7553" s="31" t="n"/>
      <c r="K7553" s="31" t="n">
        <v>0</v>
      </c>
      <c r="L7553" s="32" t="n"/>
      <c r="M7553" s="31" t="n">
        <v>0</v>
      </c>
      <c r="N7553" s="31" t="n">
        <v>0</v>
      </c>
      <c r="O7553" s="31" t="n"/>
      <c r="P7553" s="31" t="n"/>
      <c r="Q7553" s="31" t="n">
        <v>0</v>
      </c>
      <c r="R7553" s="31" t="n"/>
      <c r="S7553" s="32" t="n"/>
      <c r="T7553" s="32" t="n"/>
      <c r="V7553" t="inlineStr">
        <is>
          <t>05oyv</t>
        </is>
      </c>
      <c r="W7553" t="n">
        <v>6484</v>
      </c>
      <c r="Y7553" t="inlineStr">
        <is>
          <t>14c0317c-fd4b-461e-9271-d8f76c5315a6</t>
        </is>
      </c>
      <c r="Z7553" t="inlineStr">
        <is>
          <t>Sasha Pastujov (MTL RW)</t>
        </is>
      </c>
    </row>
    <row r="7554">
      <c r="A7554" t="inlineStr">
        <is>
          <t>Sasha Pokulok</t>
        </is>
      </c>
      <c r="B7554" t="inlineStr">
        <is>
          <t>(N/A)</t>
        </is>
      </c>
      <c r="C7554" t="inlineStr">
        <is>
          <t>D</t>
        </is>
      </c>
      <c r="D7554" t="inlineStr">
        <is>
          <t>D</t>
        </is>
      </c>
      <c r="E7554" t="n">
        <v>40</v>
      </c>
      <c r="F7554" t="inlineStr">
        <is>
          <t>FA</t>
        </is>
      </c>
      <c r="G7554" t="inlineStr">
        <is>
          <t>FA</t>
        </is>
      </c>
      <c r="H7554" s="30" t="n">
        <v>1</v>
      </c>
      <c r="I7554" s="31" t="n">
        <v>0</v>
      </c>
      <c r="J7554" s="31" t="n"/>
      <c r="K7554" s="31" t="n">
        <v>0</v>
      </c>
      <c r="L7554" s="32" t="n"/>
      <c r="M7554" s="31" t="n">
        <v>0</v>
      </c>
      <c r="N7554" s="31" t="n">
        <v>0</v>
      </c>
      <c r="O7554" s="31" t="n"/>
      <c r="P7554" s="31" t="n"/>
      <c r="Q7554" s="31" t="n">
        <v>0</v>
      </c>
      <c r="R7554" s="31" t="n"/>
      <c r="S7554" s="32" t="n"/>
      <c r="T7554" s="32" t="n"/>
      <c r="V7554" t="inlineStr">
        <is>
          <t>004cs</t>
        </is>
      </c>
      <c r="W7554" t="n">
        <v>2321</v>
      </c>
      <c r="X7554" t="n">
        <v>3791</v>
      </c>
      <c r="Z7554" t="inlineStr">
        <is>
          <t>Sasha Pokulok ((N/A) D)</t>
        </is>
      </c>
    </row>
    <row r="7555">
      <c r="A7555" t="inlineStr">
        <is>
          <t>Sasha Teleguine</t>
        </is>
      </c>
      <c r="B7555" t="inlineStr">
        <is>
          <t>(N/A)</t>
        </is>
      </c>
      <c r="C7555" t="inlineStr">
        <is>
          <t>LW</t>
        </is>
      </c>
      <c r="D7555" t="inlineStr">
        <is>
          <t>F</t>
        </is>
      </c>
      <c r="E7555" t="n">
        <v>23</v>
      </c>
      <c r="F7555" t="inlineStr">
        <is>
          <t>FA</t>
        </is>
      </c>
      <c r="G7555" t="inlineStr">
        <is>
          <t>FA</t>
        </is>
      </c>
      <c r="H7555" s="30" t="n">
        <v>1</v>
      </c>
      <c r="I7555" s="31" t="n">
        <v>0</v>
      </c>
      <c r="J7555" s="31" t="n"/>
      <c r="K7555" s="31" t="n">
        <v>0</v>
      </c>
      <c r="L7555" s="32" t="n"/>
      <c r="M7555" s="31" t="n">
        <v>0</v>
      </c>
      <c r="N7555" s="31" t="n">
        <v>0</v>
      </c>
      <c r="O7555" s="31" t="n"/>
      <c r="P7555" s="31" t="n"/>
      <c r="Q7555" s="31" t="n">
        <v>0</v>
      </c>
      <c r="R7555" s="31" t="n"/>
      <c r="S7555" s="32" t="n"/>
      <c r="T7555" s="32" t="n"/>
      <c r="V7555" t="inlineStr">
        <is>
          <t>05tzl</t>
        </is>
      </c>
      <c r="Z7555" t="inlineStr">
        <is>
          <t>Sasha Teleguine ((N/A) LW)</t>
        </is>
      </c>
    </row>
    <row r="7556">
      <c r="A7556" t="inlineStr">
        <is>
          <t>Saverio Posa</t>
        </is>
      </c>
      <c r="B7556" t="inlineStr">
        <is>
          <t>(N/A)</t>
        </is>
      </c>
      <c r="C7556" t="inlineStr">
        <is>
          <t>D</t>
        </is>
      </c>
      <c r="D7556" t="inlineStr">
        <is>
          <t>D</t>
        </is>
      </c>
      <c r="E7556" t="n">
        <v>34</v>
      </c>
      <c r="F7556" t="inlineStr">
        <is>
          <t>FA</t>
        </is>
      </c>
      <c r="G7556" t="inlineStr">
        <is>
          <t>FA</t>
        </is>
      </c>
      <c r="H7556" s="30" t="n">
        <v>1</v>
      </c>
      <c r="I7556" s="31" t="n">
        <v>0</v>
      </c>
      <c r="J7556" s="31" t="n"/>
      <c r="K7556" s="31" t="n">
        <v>0</v>
      </c>
      <c r="L7556" s="32" t="n"/>
      <c r="M7556" s="31" t="n">
        <v>0</v>
      </c>
      <c r="N7556" s="31" t="n">
        <v>0</v>
      </c>
      <c r="O7556" s="31" t="n"/>
      <c r="P7556" s="31" t="n"/>
      <c r="Q7556" s="31" t="n">
        <v>0</v>
      </c>
      <c r="R7556" s="31" t="n"/>
      <c r="S7556" s="32" t="n"/>
      <c r="T7556" s="32" t="n"/>
      <c r="V7556" t="inlineStr">
        <is>
          <t>04l7n</t>
        </is>
      </c>
      <c r="X7556" t="n">
        <v>7799</v>
      </c>
      <c r="Z7556" t="inlineStr">
        <is>
          <t>Saverio Posa ((N/A) D)</t>
        </is>
      </c>
    </row>
    <row r="7557">
      <c r="A7557" t="inlineStr">
        <is>
          <t>Sawyer Dingman</t>
        </is>
      </c>
      <c r="B7557" t="inlineStr">
        <is>
          <t>(N/A)</t>
        </is>
      </c>
      <c r="C7557" t="inlineStr">
        <is>
          <t>F</t>
        </is>
      </c>
      <c r="D7557" t="inlineStr">
        <is>
          <t>F</t>
        </is>
      </c>
      <c r="E7557" t="n">
        <v>18</v>
      </c>
      <c r="F7557" t="inlineStr">
        <is>
          <t>FA</t>
        </is>
      </c>
      <c r="G7557" t="inlineStr">
        <is>
          <t>FA</t>
        </is>
      </c>
      <c r="H7557" s="30" t="n">
        <v>1</v>
      </c>
      <c r="I7557" s="31" t="n">
        <v>0</v>
      </c>
      <c r="J7557" s="31" t="n"/>
      <c r="K7557" s="31" t="n">
        <v>0</v>
      </c>
      <c r="L7557" s="32" t="n"/>
      <c r="M7557" s="31" t="n">
        <v>0</v>
      </c>
      <c r="N7557" s="31" t="n">
        <v>0</v>
      </c>
      <c r="O7557" s="31" t="n"/>
      <c r="P7557" s="31" t="n"/>
      <c r="Q7557" s="31" t="n">
        <v>0</v>
      </c>
      <c r="R7557" s="31" t="n"/>
      <c r="S7557" s="32" t="n"/>
      <c r="T7557" s="32" t="n"/>
      <c r="V7557" t="inlineStr">
        <is>
          <t>0791f</t>
        </is>
      </c>
      <c r="Z7557" t="inlineStr">
        <is>
          <t>Sawyer Dingman ((N/A) F)</t>
        </is>
      </c>
    </row>
    <row r="7558">
      <c r="A7558" t="inlineStr">
        <is>
          <t>Sawyer Hannay</t>
        </is>
      </c>
      <c r="B7558" t="inlineStr">
        <is>
          <t>(N/A)</t>
        </is>
      </c>
      <c r="C7558" t="inlineStr">
        <is>
          <t>D</t>
        </is>
      </c>
      <c r="D7558" t="inlineStr">
        <is>
          <t>D</t>
        </is>
      </c>
      <c r="E7558" t="n">
        <v>34</v>
      </c>
      <c r="F7558" t="inlineStr">
        <is>
          <t>FA</t>
        </is>
      </c>
      <c r="G7558" t="inlineStr">
        <is>
          <t>FA</t>
        </is>
      </c>
      <c r="H7558" s="30" t="n">
        <v>1</v>
      </c>
      <c r="I7558" s="31" t="n">
        <v>0</v>
      </c>
      <c r="J7558" s="31" t="n"/>
      <c r="K7558" s="31" t="n">
        <v>0</v>
      </c>
      <c r="L7558" s="32" t="n"/>
      <c r="M7558" s="31" t="n">
        <v>0</v>
      </c>
      <c r="N7558" s="31" t="n">
        <v>0</v>
      </c>
      <c r="O7558" s="31" t="n"/>
      <c r="P7558" s="31" t="n"/>
      <c r="Q7558" s="31" t="n">
        <v>0</v>
      </c>
      <c r="R7558" s="31" t="n"/>
      <c r="S7558" s="32" t="n"/>
      <c r="T7558" s="32" t="n"/>
      <c r="V7558" t="inlineStr">
        <is>
          <t>01zuh</t>
        </is>
      </c>
      <c r="X7558" t="n">
        <v>5179</v>
      </c>
      <c r="Z7558" t="inlineStr">
        <is>
          <t>Sawyer Hannay ((N/A) D)</t>
        </is>
      </c>
    </row>
    <row r="7559">
      <c r="A7559" t="inlineStr">
        <is>
          <t>Sawyer Mayes</t>
        </is>
      </c>
      <c r="B7559" t="inlineStr">
        <is>
          <t>(N/A)</t>
        </is>
      </c>
      <c r="C7559" t="inlineStr">
        <is>
          <t>C</t>
        </is>
      </c>
      <c r="D7559" t="inlineStr">
        <is>
          <t>F</t>
        </is>
      </c>
      <c r="E7559" t="n">
        <v>19</v>
      </c>
      <c r="F7559" t="inlineStr">
        <is>
          <t>FA</t>
        </is>
      </c>
      <c r="G7559" t="inlineStr">
        <is>
          <t>FA</t>
        </is>
      </c>
      <c r="H7559" s="30" t="n">
        <v>1</v>
      </c>
      <c r="I7559" s="31" t="n">
        <v>0</v>
      </c>
      <c r="J7559" s="31" t="n"/>
      <c r="K7559" s="31" t="n">
        <v>0</v>
      </c>
      <c r="L7559" s="32" t="n"/>
      <c r="M7559" s="31" t="n">
        <v>0</v>
      </c>
      <c r="N7559" s="31" t="n">
        <v>0</v>
      </c>
      <c r="O7559" s="31" t="n"/>
      <c r="P7559" s="31" t="n"/>
      <c r="Q7559" s="31" t="n">
        <v>0</v>
      </c>
      <c r="R7559" s="31" t="n"/>
      <c r="S7559" s="32" t="n"/>
      <c r="T7559" s="32" t="n"/>
      <c r="V7559" t="inlineStr">
        <is>
          <t>06uvj</t>
        </is>
      </c>
      <c r="Z7559" t="inlineStr">
        <is>
          <t>Sawyer Mayes ((N/A) C)</t>
        </is>
      </c>
    </row>
    <row r="7560">
      <c r="A7560" t="inlineStr">
        <is>
          <t>Sawyer Mynio</t>
        </is>
      </c>
      <c r="B7560" t="inlineStr">
        <is>
          <t>VAN</t>
        </is>
      </c>
      <c r="C7560" t="inlineStr">
        <is>
          <t>D</t>
        </is>
      </c>
      <c r="D7560" t="inlineStr">
        <is>
          <t>D</t>
        </is>
      </c>
      <c r="E7560" t="n">
        <v>21</v>
      </c>
      <c r="F7560" t="inlineStr">
        <is>
          <t>FA</t>
        </is>
      </c>
      <c r="G7560" t="inlineStr">
        <is>
          <t>FA</t>
        </is>
      </c>
      <c r="H7560" s="30" t="n">
        <v>806666</v>
      </c>
      <c r="I7560" s="31" t="n">
        <v>0</v>
      </c>
      <c r="J7560" s="31" t="n"/>
      <c r="K7560" s="31" t="n">
        <v>0</v>
      </c>
      <c r="L7560" s="32" t="n"/>
      <c r="M7560" s="31" t="n">
        <v>0</v>
      </c>
      <c r="N7560" s="31" t="n">
        <v>0</v>
      </c>
      <c r="O7560" s="31" t="n"/>
      <c r="P7560" s="31" t="n"/>
      <c r="Q7560" s="31" t="n">
        <v>0</v>
      </c>
      <c r="R7560" s="31" t="n"/>
      <c r="S7560" s="32" t="n"/>
      <c r="T7560" s="32" t="n"/>
      <c r="V7560" t="inlineStr">
        <is>
          <t>06bak</t>
        </is>
      </c>
      <c r="W7560" t="n">
        <v>7027</v>
      </c>
      <c r="Y7560" t="inlineStr">
        <is>
          <t>6b6b91c4-705f-401d-a370-5bb8d95dabf9</t>
        </is>
      </c>
      <c r="Z7560" t="inlineStr">
        <is>
          <t>Sawyer Mynio (VAN D)</t>
        </is>
      </c>
    </row>
    <row r="7561">
      <c r="A7561" t="inlineStr">
        <is>
          <t>Scooter Brickey</t>
        </is>
      </c>
      <c r="B7561" t="inlineStr">
        <is>
          <t>PIT</t>
        </is>
      </c>
      <c r="C7561" t="inlineStr">
        <is>
          <t>D</t>
        </is>
      </c>
      <c r="D7561" t="inlineStr">
        <is>
          <t>D</t>
        </is>
      </c>
      <c r="E7561" t="n">
        <v>27</v>
      </c>
      <c r="F7561" t="inlineStr">
        <is>
          <t>FA</t>
        </is>
      </c>
      <c r="G7561" t="inlineStr">
        <is>
          <t>FA</t>
        </is>
      </c>
      <c r="H7561" s="30" t="n">
        <v>1</v>
      </c>
      <c r="I7561" s="31" t="n">
        <v>0</v>
      </c>
      <c r="J7561" s="31" t="n"/>
      <c r="K7561" s="31" t="n">
        <v>0</v>
      </c>
      <c r="L7561" s="32" t="n"/>
      <c r="M7561" s="31" t="n">
        <v>0</v>
      </c>
      <c r="N7561" s="31" t="n">
        <v>0</v>
      </c>
      <c r="O7561" s="31" t="n"/>
      <c r="P7561" s="31" t="n"/>
      <c r="Q7561" s="31" t="n">
        <v>0</v>
      </c>
      <c r="R7561" s="31" t="n"/>
      <c r="S7561" s="32" t="n"/>
      <c r="T7561" s="32" t="n"/>
      <c r="V7561" t="inlineStr">
        <is>
          <t>04gej</t>
        </is>
      </c>
      <c r="Y7561" t="inlineStr">
        <is>
          <t>7f286c72-2999-40f1-854d-f22f9250b019</t>
        </is>
      </c>
      <c r="Z7561" t="inlineStr">
        <is>
          <t>Scooter Brickey (PIT D)</t>
        </is>
      </c>
    </row>
    <row r="7562">
      <c r="A7562" t="inlineStr">
        <is>
          <t>Scooter Vaughan</t>
        </is>
      </c>
      <c r="B7562" t="inlineStr">
        <is>
          <t>(N/A)</t>
        </is>
      </c>
      <c r="C7562" t="inlineStr">
        <is>
          <t>RW</t>
        </is>
      </c>
      <c r="D7562" t="inlineStr">
        <is>
          <t>F</t>
        </is>
      </c>
      <c r="E7562" t="n">
        <v>37</v>
      </c>
      <c r="F7562" t="inlineStr">
        <is>
          <t>FA</t>
        </is>
      </c>
      <c r="G7562" t="inlineStr">
        <is>
          <t>FA</t>
        </is>
      </c>
      <c r="H7562" s="30" t="n">
        <v>1</v>
      </c>
      <c r="I7562" s="31" t="n">
        <v>0</v>
      </c>
      <c r="J7562" s="31" t="n"/>
      <c r="K7562" s="31" t="n">
        <v>0</v>
      </c>
      <c r="L7562" s="32" t="n"/>
      <c r="M7562" s="31" t="n">
        <v>0</v>
      </c>
      <c r="N7562" s="31" t="n">
        <v>0</v>
      </c>
      <c r="O7562" s="31" t="n"/>
      <c r="P7562" s="31" t="n"/>
      <c r="Q7562" s="31" t="n">
        <v>0</v>
      </c>
      <c r="R7562" s="31" t="n"/>
      <c r="S7562" s="32" t="n"/>
      <c r="T7562" s="32" t="n"/>
      <c r="V7562" t="inlineStr">
        <is>
          <t>03knz</t>
        </is>
      </c>
      <c r="W7562" t="n">
        <v>5279</v>
      </c>
      <c r="X7562" t="n">
        <v>6680</v>
      </c>
      <c r="Z7562" t="inlineStr">
        <is>
          <t>Scooter Vaughan ((N/A) RW)</t>
        </is>
      </c>
    </row>
    <row r="7563">
      <c r="A7563" t="inlineStr">
        <is>
          <t>Scott Allen</t>
        </is>
      </c>
      <c r="B7563" t="inlineStr">
        <is>
          <t>(N/A)</t>
        </is>
      </c>
      <c r="C7563" t="inlineStr">
        <is>
          <t>LW</t>
        </is>
      </c>
      <c r="D7563" t="inlineStr">
        <is>
          <t>F</t>
        </is>
      </c>
      <c r="E7563" t="n">
        <v>36</v>
      </c>
      <c r="F7563" t="inlineStr">
        <is>
          <t>FA</t>
        </is>
      </c>
      <c r="G7563" t="inlineStr">
        <is>
          <t>FA</t>
        </is>
      </c>
      <c r="H7563" s="30" t="n">
        <v>1</v>
      </c>
      <c r="I7563" s="31" t="n">
        <v>0</v>
      </c>
      <c r="J7563" s="31" t="n"/>
      <c r="K7563" s="31" t="n">
        <v>0</v>
      </c>
      <c r="L7563" s="32" t="n"/>
      <c r="M7563" s="31" t="n">
        <v>0</v>
      </c>
      <c r="N7563" s="31" t="n">
        <v>0</v>
      </c>
      <c r="O7563" s="31" t="n"/>
      <c r="P7563" s="31" t="n"/>
      <c r="Q7563" s="31" t="n">
        <v>0</v>
      </c>
      <c r="R7563" s="31" t="n"/>
      <c r="S7563" s="32" t="n"/>
      <c r="T7563" s="32" t="n"/>
      <c r="V7563" t="inlineStr">
        <is>
          <t>048t5</t>
        </is>
      </c>
      <c r="W7563" t="n">
        <v>5282</v>
      </c>
      <c r="X7563" t="n">
        <v>7359</v>
      </c>
      <c r="Z7563" t="inlineStr">
        <is>
          <t>Scott Allen ((N/A) LW)</t>
        </is>
      </c>
    </row>
    <row r="7564">
      <c r="A7564" t="inlineStr">
        <is>
          <t>Scott Arnold</t>
        </is>
      </c>
      <c r="B7564" t="inlineStr">
        <is>
          <t>(N/A)</t>
        </is>
      </c>
      <c r="C7564" t="inlineStr">
        <is>
          <t>RW</t>
        </is>
      </c>
      <c r="D7564" t="inlineStr">
        <is>
          <t>F</t>
        </is>
      </c>
      <c r="E7564" t="n">
        <v>37</v>
      </c>
      <c r="F7564" t="inlineStr">
        <is>
          <t>FA</t>
        </is>
      </c>
      <c r="G7564" t="inlineStr">
        <is>
          <t>FA</t>
        </is>
      </c>
      <c r="H7564" s="30" t="n">
        <v>1</v>
      </c>
      <c r="I7564" s="31" t="n">
        <v>0</v>
      </c>
      <c r="J7564" s="31" t="n"/>
      <c r="K7564" s="31" t="n">
        <v>0</v>
      </c>
      <c r="L7564" s="32" t="n"/>
      <c r="M7564" s="31" t="n">
        <v>0</v>
      </c>
      <c r="N7564" s="31" t="n">
        <v>0</v>
      </c>
      <c r="O7564" s="31" t="n"/>
      <c r="P7564" s="31" t="n"/>
      <c r="Q7564" s="31" t="n">
        <v>0</v>
      </c>
      <c r="R7564" s="31" t="n"/>
      <c r="S7564" s="32" t="n"/>
      <c r="T7564" s="32" t="n"/>
      <c r="V7564" t="inlineStr">
        <is>
          <t>02ir3</t>
        </is>
      </c>
      <c r="X7564" t="n">
        <v>5631</v>
      </c>
      <c r="Z7564" t="inlineStr">
        <is>
          <t>Scott Arnold ((N/A) RW)</t>
        </is>
      </c>
    </row>
    <row r="7565">
      <c r="A7565" t="inlineStr">
        <is>
          <t>Scott Campbell</t>
        </is>
      </c>
      <c r="B7565" t="inlineStr">
        <is>
          <t>BOS</t>
        </is>
      </c>
      <c r="C7565" t="inlineStr">
        <is>
          <t>RW</t>
        </is>
      </c>
      <c r="D7565" t="inlineStr">
        <is>
          <t>F</t>
        </is>
      </c>
      <c r="E7565" t="n">
        <v>40</v>
      </c>
      <c r="F7565" t="inlineStr">
        <is>
          <t>FA</t>
        </is>
      </c>
      <c r="G7565" t="inlineStr">
        <is>
          <t>FA</t>
        </is>
      </c>
      <c r="H7565" s="30" t="n">
        <v>1</v>
      </c>
      <c r="I7565" s="31" t="n">
        <v>0</v>
      </c>
      <c r="J7565" s="31" t="n"/>
      <c r="K7565" s="31" t="n">
        <v>0</v>
      </c>
      <c r="L7565" s="32" t="n"/>
      <c r="M7565" s="31" t="n">
        <v>0</v>
      </c>
      <c r="N7565" s="31" t="n">
        <v>0</v>
      </c>
      <c r="O7565" s="31" t="n"/>
      <c r="P7565" s="31" t="n"/>
      <c r="Q7565" s="31" t="n">
        <v>0</v>
      </c>
      <c r="R7565" s="31" t="n"/>
      <c r="S7565" s="32" t="n"/>
      <c r="T7565" s="32" t="n"/>
      <c r="V7565" t="inlineStr">
        <is>
          <t>038sm</t>
        </is>
      </c>
      <c r="X7565" t="n">
        <v>6286</v>
      </c>
      <c r="Z7565" t="inlineStr">
        <is>
          <t>Scott Campbell (BOS RW)</t>
        </is>
      </c>
    </row>
    <row r="7566">
      <c r="A7566" t="inlineStr">
        <is>
          <t>Scott Conway</t>
        </is>
      </c>
      <c r="B7566" t="inlineStr">
        <is>
          <t>(N/A)</t>
        </is>
      </c>
      <c r="C7566" t="inlineStr">
        <is>
          <t>C</t>
        </is>
      </c>
      <c r="D7566" t="inlineStr">
        <is>
          <t>F</t>
        </is>
      </c>
      <c r="E7566" t="n">
        <v>31</v>
      </c>
      <c r="F7566" t="inlineStr">
        <is>
          <t>FA</t>
        </is>
      </c>
      <c r="G7566" t="inlineStr">
        <is>
          <t>FA</t>
        </is>
      </c>
      <c r="H7566" s="30" t="n">
        <v>1</v>
      </c>
      <c r="I7566" s="31" t="n">
        <v>0</v>
      </c>
      <c r="J7566" s="31" t="n"/>
      <c r="K7566" s="31" t="n">
        <v>0</v>
      </c>
      <c r="L7566" s="32" t="n"/>
      <c r="M7566" s="31" t="n">
        <v>0</v>
      </c>
      <c r="N7566" s="31" t="n">
        <v>0</v>
      </c>
      <c r="O7566" s="31" t="n"/>
      <c r="P7566" s="31" t="n"/>
      <c r="Q7566" s="31" t="n">
        <v>0</v>
      </c>
      <c r="R7566" s="31" t="n"/>
      <c r="S7566" s="32" t="n"/>
      <c r="T7566" s="32" t="n"/>
      <c r="V7566" t="inlineStr">
        <is>
          <t>04805</t>
        </is>
      </c>
      <c r="Z7566" t="inlineStr">
        <is>
          <t>Scott Conway ((N/A) C)</t>
        </is>
      </c>
    </row>
    <row r="7567">
      <c r="A7567" t="inlineStr">
        <is>
          <t>Scott Czarnowczan</t>
        </is>
      </c>
      <c r="B7567" t="inlineStr">
        <is>
          <t>(N/A)</t>
        </is>
      </c>
      <c r="C7567" t="inlineStr">
        <is>
          <t>D</t>
        </is>
      </c>
      <c r="D7567" t="inlineStr">
        <is>
          <t>D</t>
        </is>
      </c>
      <c r="E7567" t="n">
        <v>35</v>
      </c>
      <c r="F7567" t="inlineStr">
        <is>
          <t>FA</t>
        </is>
      </c>
      <c r="G7567" t="inlineStr">
        <is>
          <t>FA</t>
        </is>
      </c>
      <c r="H7567" s="30" t="n">
        <v>1</v>
      </c>
      <c r="I7567" s="31" t="n">
        <v>0</v>
      </c>
      <c r="J7567" s="31" t="n"/>
      <c r="K7567" s="31" t="n">
        <v>0</v>
      </c>
      <c r="L7567" s="32" t="n"/>
      <c r="M7567" s="31" t="n">
        <v>0</v>
      </c>
      <c r="N7567" s="31" t="n">
        <v>0</v>
      </c>
      <c r="O7567" s="31" t="n"/>
      <c r="P7567" s="31" t="n"/>
      <c r="Q7567" s="31" t="n">
        <v>0</v>
      </c>
      <c r="R7567" s="31" t="n"/>
      <c r="S7567" s="32" t="n"/>
      <c r="T7567" s="32" t="n"/>
      <c r="V7567" t="inlineStr">
        <is>
          <t>03aot</t>
        </is>
      </c>
      <c r="X7567" t="n">
        <v>6982</v>
      </c>
      <c r="Z7567" t="inlineStr">
        <is>
          <t>Scott Czarnowczan ((N/A) D)</t>
        </is>
      </c>
    </row>
    <row r="7568">
      <c r="A7568" t="inlineStr">
        <is>
          <t>Scott Darling</t>
        </is>
      </c>
      <c r="B7568" t="inlineStr">
        <is>
          <t>(N/A)</t>
        </is>
      </c>
      <c r="C7568" t="inlineStr">
        <is>
          <t>G</t>
        </is>
      </c>
      <c r="D7568" t="inlineStr">
        <is>
          <t>G</t>
        </is>
      </c>
      <c r="E7568" t="n">
        <v>37</v>
      </c>
      <c r="F7568" t="inlineStr">
        <is>
          <t>FA</t>
        </is>
      </c>
      <c r="G7568" t="inlineStr">
        <is>
          <t>FA</t>
        </is>
      </c>
      <c r="H7568" s="30" t="n">
        <v>1</v>
      </c>
      <c r="I7568" s="31" t="n">
        <v>0</v>
      </c>
      <c r="J7568" s="31" t="n"/>
      <c r="K7568" s="31" t="n">
        <v>0</v>
      </c>
      <c r="L7568" s="32" t="n"/>
      <c r="M7568" s="31" t="n">
        <v>0</v>
      </c>
      <c r="N7568" s="31" t="n">
        <v>0</v>
      </c>
      <c r="O7568" s="31" t="n"/>
      <c r="P7568" s="31" t="n"/>
      <c r="Q7568" s="31" t="n">
        <v>0</v>
      </c>
      <c r="R7568" s="31" t="n"/>
      <c r="S7568" s="32" t="n"/>
      <c r="T7568" s="32" t="n"/>
      <c r="V7568" t="inlineStr">
        <is>
          <t>0385u</t>
        </is>
      </c>
      <c r="W7568" t="n">
        <v>4300</v>
      </c>
      <c r="X7568" t="n">
        <v>6211</v>
      </c>
      <c r="Y7568" t="inlineStr">
        <is>
          <t>daa1a778-d3b7-46fa-89dd-5eb3d52c6b0e</t>
        </is>
      </c>
      <c r="Z7568" t="inlineStr">
        <is>
          <t>Scott Darling ((N/A) G)</t>
        </is>
      </c>
    </row>
    <row r="7569">
      <c r="A7569" t="inlineStr">
        <is>
          <t>Scott Glennie</t>
        </is>
      </c>
      <c r="B7569" t="inlineStr">
        <is>
          <t>(N/A)</t>
        </is>
      </c>
      <c r="C7569" t="inlineStr">
        <is>
          <t>RW</t>
        </is>
      </c>
      <c r="D7569" t="inlineStr">
        <is>
          <t>F</t>
        </is>
      </c>
      <c r="E7569" t="n">
        <v>35</v>
      </c>
      <c r="F7569" t="inlineStr">
        <is>
          <t>FA</t>
        </is>
      </c>
      <c r="G7569" t="inlineStr">
        <is>
          <t>FA</t>
        </is>
      </c>
      <c r="H7569" s="30" t="n">
        <v>1</v>
      </c>
      <c r="I7569" s="31" t="n">
        <v>0</v>
      </c>
      <c r="J7569" s="31" t="n"/>
      <c r="K7569" s="31" t="n">
        <v>0</v>
      </c>
      <c r="L7569" s="32" t="n"/>
      <c r="M7569" s="31" t="n">
        <v>0</v>
      </c>
      <c r="N7569" s="31" t="n">
        <v>0</v>
      </c>
      <c r="O7569" s="31" t="n"/>
      <c r="P7569" s="31" t="n"/>
      <c r="Q7569" s="31" t="n">
        <v>0</v>
      </c>
      <c r="R7569" s="31" t="n"/>
      <c r="S7569" s="32" t="n"/>
      <c r="T7569" s="32" t="n"/>
      <c r="V7569" t="inlineStr">
        <is>
          <t>01f3f</t>
        </is>
      </c>
      <c r="W7569" t="n">
        <v>3260</v>
      </c>
      <c r="X7569" t="n">
        <v>4688</v>
      </c>
      <c r="Z7569" t="inlineStr">
        <is>
          <t>Scott Glennie ((N/A) RW)</t>
        </is>
      </c>
    </row>
    <row r="7570">
      <c r="A7570" t="inlineStr">
        <is>
          <t>Scott Greenham</t>
        </is>
      </c>
      <c r="B7570" t="inlineStr">
        <is>
          <t>(N/A)</t>
        </is>
      </c>
      <c r="C7570" t="inlineStr">
        <is>
          <t>G</t>
        </is>
      </c>
      <c r="D7570" t="inlineStr">
        <is>
          <t>G</t>
        </is>
      </c>
      <c r="E7570" t="n">
        <v>39</v>
      </c>
      <c r="F7570" t="inlineStr">
        <is>
          <t>FA</t>
        </is>
      </c>
      <c r="G7570" t="inlineStr">
        <is>
          <t>FA</t>
        </is>
      </c>
      <c r="H7570" s="30" t="n">
        <v>1</v>
      </c>
      <c r="I7570" s="31" t="n">
        <v>0</v>
      </c>
      <c r="J7570" s="31" t="n"/>
      <c r="K7570" s="31" t="n">
        <v>0</v>
      </c>
      <c r="L7570" s="32" t="n"/>
      <c r="M7570" s="31" t="n">
        <v>0</v>
      </c>
      <c r="N7570" s="31" t="n">
        <v>0</v>
      </c>
      <c r="O7570" s="31" t="n"/>
      <c r="P7570" s="31" t="n"/>
      <c r="Q7570" s="31" t="n">
        <v>0</v>
      </c>
      <c r="R7570" s="31" t="n"/>
      <c r="S7570" s="32" t="n"/>
      <c r="T7570" s="32" t="n"/>
      <c r="V7570" t="inlineStr">
        <is>
          <t>038kb</t>
        </is>
      </c>
      <c r="X7570" t="n">
        <v>6237</v>
      </c>
      <c r="Z7570" t="inlineStr">
        <is>
          <t>Scott Greenham ((N/A) G)</t>
        </is>
      </c>
    </row>
    <row r="7571">
      <c r="A7571" t="inlineStr">
        <is>
          <t>Scott Harrington</t>
        </is>
      </c>
      <c r="B7571" t="inlineStr">
        <is>
          <t>OTT</t>
        </is>
      </c>
      <c r="C7571" t="inlineStr">
        <is>
          <t>D</t>
        </is>
      </c>
      <c r="D7571" t="inlineStr">
        <is>
          <t>D</t>
        </is>
      </c>
      <c r="E7571" t="n">
        <v>33</v>
      </c>
      <c r="F7571" t="inlineStr">
        <is>
          <t>FA</t>
        </is>
      </c>
      <c r="G7571" t="inlineStr">
        <is>
          <t>FA</t>
        </is>
      </c>
      <c r="H7571" s="30" t="n">
        <v>1</v>
      </c>
      <c r="I7571" s="31" t="n">
        <v>0</v>
      </c>
      <c r="J7571" s="31" t="n"/>
      <c r="K7571" s="31" t="n">
        <v>0</v>
      </c>
      <c r="L7571" s="32" t="n"/>
      <c r="M7571" s="31" t="n">
        <v>0</v>
      </c>
      <c r="N7571" s="31" t="n">
        <v>0</v>
      </c>
      <c r="O7571" s="31" t="n"/>
      <c r="P7571" s="31" t="n"/>
      <c r="Q7571" s="31" t="n">
        <v>0</v>
      </c>
      <c r="R7571" s="31" t="n"/>
      <c r="S7571" s="32" t="n"/>
      <c r="T7571" s="32" t="n"/>
      <c r="V7571" t="inlineStr">
        <is>
          <t>029vk</t>
        </is>
      </c>
      <c r="W7571" t="n">
        <v>3826</v>
      </c>
      <c r="X7571" t="n">
        <v>5397</v>
      </c>
      <c r="Y7571" t="inlineStr">
        <is>
          <t>4f6c1c49-e87b-465e-9808-4d4b355c7e31</t>
        </is>
      </c>
      <c r="Z7571" t="inlineStr">
        <is>
          <t>Scott Harrington (OTT D)</t>
        </is>
      </c>
    </row>
    <row r="7572">
      <c r="A7572" t="inlineStr">
        <is>
          <t>Scott Jackson</t>
        </is>
      </c>
      <c r="B7572" t="inlineStr">
        <is>
          <t>(N/A)</t>
        </is>
      </c>
      <c r="C7572" t="inlineStr">
        <is>
          <t>D</t>
        </is>
      </c>
      <c r="D7572" t="inlineStr">
        <is>
          <t>D</t>
        </is>
      </c>
      <c r="E7572" t="n">
        <v>39</v>
      </c>
      <c r="F7572" t="inlineStr">
        <is>
          <t>FA</t>
        </is>
      </c>
      <c r="G7572" t="inlineStr">
        <is>
          <t>FA</t>
        </is>
      </c>
      <c r="H7572" s="30" t="n">
        <v>1</v>
      </c>
      <c r="I7572" s="31" t="n">
        <v>0</v>
      </c>
      <c r="J7572" s="31" t="n"/>
      <c r="K7572" s="31" t="n">
        <v>0</v>
      </c>
      <c r="L7572" s="32" t="n"/>
      <c r="M7572" s="31" t="n">
        <v>0</v>
      </c>
      <c r="N7572" s="31" t="n">
        <v>0</v>
      </c>
      <c r="O7572" s="31" t="n"/>
      <c r="P7572" s="31" t="n"/>
      <c r="Q7572" s="31" t="n">
        <v>0</v>
      </c>
      <c r="R7572" s="31" t="n"/>
      <c r="S7572" s="32" t="n"/>
      <c r="T7572" s="32" t="n"/>
      <c r="V7572" t="inlineStr">
        <is>
          <t>00qkv</t>
        </is>
      </c>
      <c r="W7572" t="n">
        <v>2334</v>
      </c>
      <c r="X7572" t="n">
        <v>4514</v>
      </c>
      <c r="Z7572" t="inlineStr">
        <is>
          <t>Scott Jackson ((N/A) D)</t>
        </is>
      </c>
    </row>
    <row r="7573">
      <c r="A7573" t="inlineStr">
        <is>
          <t>Scott Kishel</t>
        </is>
      </c>
      <c r="B7573" t="inlineStr">
        <is>
          <t>MTL</t>
        </is>
      </c>
      <c r="C7573" t="inlineStr">
        <is>
          <t>D</t>
        </is>
      </c>
      <c r="D7573" t="inlineStr">
        <is>
          <t>D</t>
        </is>
      </c>
      <c r="E7573" t="n">
        <v>37</v>
      </c>
      <c r="F7573" t="inlineStr">
        <is>
          <t>FA</t>
        </is>
      </c>
      <c r="G7573" t="inlineStr">
        <is>
          <t>FA</t>
        </is>
      </c>
      <c r="H7573" s="30" t="n">
        <v>1</v>
      </c>
      <c r="I7573" s="31" t="n">
        <v>0</v>
      </c>
      <c r="J7573" s="31" t="n"/>
      <c r="K7573" s="31" t="n">
        <v>0</v>
      </c>
      <c r="L7573" s="32" t="n"/>
      <c r="M7573" s="31" t="n">
        <v>0</v>
      </c>
      <c r="N7573" s="31" t="n">
        <v>0</v>
      </c>
      <c r="O7573" s="31" t="n"/>
      <c r="P7573" s="31" t="n"/>
      <c r="Q7573" s="31" t="n">
        <v>0</v>
      </c>
      <c r="R7573" s="31" t="n"/>
      <c r="S7573" s="32" t="n"/>
      <c r="T7573" s="32" t="n"/>
      <c r="V7573" t="inlineStr">
        <is>
          <t>02j3u</t>
        </is>
      </c>
      <c r="Z7573" t="inlineStr">
        <is>
          <t>Scott Kishel (MTL D)</t>
        </is>
      </c>
    </row>
    <row r="7574">
      <c r="A7574" t="inlineStr">
        <is>
          <t>Scott Kosmachuk</t>
        </is>
      </c>
      <c r="B7574" t="inlineStr">
        <is>
          <t>(N/A)</t>
        </is>
      </c>
      <c r="C7574" t="inlineStr">
        <is>
          <t>RW</t>
        </is>
      </c>
      <c r="D7574" t="inlineStr">
        <is>
          <t>F</t>
        </is>
      </c>
      <c r="E7574" t="n">
        <v>32</v>
      </c>
      <c r="F7574" t="inlineStr">
        <is>
          <t>FA</t>
        </is>
      </c>
      <c r="G7574" t="inlineStr">
        <is>
          <t>FA</t>
        </is>
      </c>
      <c r="H7574" s="30" t="n">
        <v>1</v>
      </c>
      <c r="I7574" s="31" t="n">
        <v>0</v>
      </c>
      <c r="J7574" s="31" t="n"/>
      <c r="K7574" s="31" t="n">
        <v>0</v>
      </c>
      <c r="L7574" s="32" t="n"/>
      <c r="M7574" s="31" t="n">
        <v>0</v>
      </c>
      <c r="N7574" s="31" t="n">
        <v>0</v>
      </c>
      <c r="O7574" s="31" t="n"/>
      <c r="P7574" s="31" t="n"/>
      <c r="Q7574" s="31" t="n">
        <v>0</v>
      </c>
      <c r="R7574" s="31" t="n"/>
      <c r="S7574" s="32" t="n"/>
      <c r="T7574" s="32" t="n"/>
      <c r="V7574" t="inlineStr">
        <is>
          <t>02npv</t>
        </is>
      </c>
      <c r="W7574" t="n">
        <v>4015</v>
      </c>
      <c r="X7574" t="n">
        <v>5761</v>
      </c>
      <c r="Z7574" t="inlineStr">
        <is>
          <t>Scott Kosmachuk ((N/A) RW)</t>
        </is>
      </c>
    </row>
    <row r="7575">
      <c r="A7575" t="inlineStr">
        <is>
          <t>Scott Lehman</t>
        </is>
      </c>
      <c r="B7575" t="inlineStr">
        <is>
          <t>(N/A)</t>
        </is>
      </c>
      <c r="C7575" t="inlineStr">
        <is>
          <t>D</t>
        </is>
      </c>
      <c r="D7575" t="inlineStr">
        <is>
          <t>D</t>
        </is>
      </c>
      <c r="E7575" t="n">
        <v>40</v>
      </c>
      <c r="F7575" t="inlineStr">
        <is>
          <t>FA</t>
        </is>
      </c>
      <c r="G7575" t="inlineStr">
        <is>
          <t>FA</t>
        </is>
      </c>
      <c r="H7575" s="30" t="n">
        <v>1</v>
      </c>
      <c r="I7575" s="31" t="n">
        <v>0</v>
      </c>
      <c r="J7575" s="31" t="n"/>
      <c r="K7575" s="31" t="n">
        <v>0</v>
      </c>
      <c r="L7575" s="32" t="n"/>
      <c r="M7575" s="31" t="n">
        <v>0</v>
      </c>
      <c r="N7575" s="31" t="n">
        <v>0</v>
      </c>
      <c r="O7575" s="31" t="n"/>
      <c r="P7575" s="31" t="n"/>
      <c r="Q7575" s="31" t="n">
        <v>0</v>
      </c>
      <c r="R7575" s="31" t="n"/>
      <c r="S7575" s="32" t="n"/>
      <c r="T7575" s="32" t="n"/>
      <c r="V7575" t="inlineStr">
        <is>
          <t>004o5</t>
        </is>
      </c>
      <c r="W7575" t="n">
        <v>3173</v>
      </c>
      <c r="X7575" t="n">
        <v>3939</v>
      </c>
      <c r="Z7575" t="inlineStr">
        <is>
          <t>Scott Lehman ((N/A) D)</t>
        </is>
      </c>
    </row>
    <row r="7576">
      <c r="A7576" t="inlineStr">
        <is>
          <t>Scott Moldenhauer</t>
        </is>
      </c>
      <c r="B7576" t="inlineStr">
        <is>
          <t>(N/A)</t>
        </is>
      </c>
      <c r="C7576" t="inlineStr">
        <is>
          <t>D</t>
        </is>
      </c>
      <c r="D7576" t="inlineStr">
        <is>
          <t>D</t>
        </is>
      </c>
      <c r="E7576" t="n">
        <v>32</v>
      </c>
      <c r="F7576" t="inlineStr">
        <is>
          <t>FA</t>
        </is>
      </c>
      <c r="G7576" t="inlineStr">
        <is>
          <t>FA</t>
        </is>
      </c>
      <c r="H7576" s="30" t="n">
        <v>1</v>
      </c>
      <c r="I7576" s="31" t="n">
        <v>0</v>
      </c>
      <c r="J7576" s="31" t="n"/>
      <c r="K7576" s="31" t="n">
        <v>0</v>
      </c>
      <c r="L7576" s="32" t="n"/>
      <c r="M7576" s="31" t="n">
        <v>0</v>
      </c>
      <c r="N7576" s="31" t="n">
        <v>0</v>
      </c>
      <c r="O7576" s="31" t="n"/>
      <c r="P7576" s="31" t="n"/>
      <c r="Q7576" s="31" t="n">
        <v>0</v>
      </c>
      <c r="R7576" s="31" t="n"/>
      <c r="S7576" s="32" t="n"/>
      <c r="T7576" s="32" t="n"/>
      <c r="V7576" t="inlineStr">
        <is>
          <t>04xax</t>
        </is>
      </c>
      <c r="X7576" t="n">
        <v>8159</v>
      </c>
      <c r="Z7576" t="inlineStr">
        <is>
          <t>Scott Moldenhauer ((N/A) D)</t>
        </is>
      </c>
    </row>
    <row r="7577">
      <c r="A7577" t="inlineStr">
        <is>
          <t>Scott Oke</t>
        </is>
      </c>
      <c r="B7577" t="inlineStr">
        <is>
          <t>(N/A)</t>
        </is>
      </c>
      <c r="C7577" t="inlineStr">
        <is>
          <t>LW</t>
        </is>
      </c>
      <c r="D7577" t="inlineStr">
        <is>
          <t>F</t>
        </is>
      </c>
      <c r="E7577" t="n">
        <v>33</v>
      </c>
      <c r="F7577" t="inlineStr">
        <is>
          <t>FA</t>
        </is>
      </c>
      <c r="G7577" t="inlineStr">
        <is>
          <t>FA</t>
        </is>
      </c>
      <c r="H7577" s="30" t="n">
        <v>1</v>
      </c>
      <c r="I7577" s="31" t="n">
        <v>0</v>
      </c>
      <c r="J7577" s="31" t="n"/>
      <c r="K7577" s="31" t="n">
        <v>0</v>
      </c>
      <c r="L7577" s="32" t="n"/>
      <c r="M7577" s="31" t="n">
        <v>0</v>
      </c>
      <c r="N7577" s="31" t="n">
        <v>0</v>
      </c>
      <c r="O7577" s="31" t="n"/>
      <c r="P7577" s="31" t="n"/>
      <c r="Q7577" s="31" t="n">
        <v>0</v>
      </c>
      <c r="R7577" s="31" t="n"/>
      <c r="S7577" s="32" t="n"/>
      <c r="T7577" s="32" t="n"/>
      <c r="V7577" t="inlineStr">
        <is>
          <t>02g2b</t>
        </is>
      </c>
      <c r="Z7577" t="inlineStr">
        <is>
          <t>Scott Oke ((N/A) LW)</t>
        </is>
      </c>
    </row>
    <row r="7578">
      <c r="A7578" t="inlineStr">
        <is>
          <t>Scott Parse</t>
        </is>
      </c>
      <c r="B7578" t="inlineStr">
        <is>
          <t>(N/A)</t>
        </is>
      </c>
      <c r="C7578" t="inlineStr">
        <is>
          <t>LW</t>
        </is>
      </c>
      <c r="D7578" t="inlineStr">
        <is>
          <t>F</t>
        </is>
      </c>
      <c r="E7578" t="n">
        <v>42</v>
      </c>
      <c r="F7578" t="inlineStr">
        <is>
          <t>FA</t>
        </is>
      </c>
      <c r="G7578" t="inlineStr">
        <is>
          <t>FA</t>
        </is>
      </c>
      <c r="H7578" s="30" t="n">
        <v>1</v>
      </c>
      <c r="I7578" s="31" t="n">
        <v>0</v>
      </c>
      <c r="J7578" s="31" t="n"/>
      <c r="K7578" s="31" t="n">
        <v>0</v>
      </c>
      <c r="L7578" s="32" t="n"/>
      <c r="M7578" s="31" t="n">
        <v>0</v>
      </c>
      <c r="N7578" s="31" t="n">
        <v>0</v>
      </c>
      <c r="O7578" s="31" t="n"/>
      <c r="P7578" s="31" t="n"/>
      <c r="Q7578" s="31" t="n">
        <v>0</v>
      </c>
      <c r="R7578" s="31" t="n"/>
      <c r="S7578" s="32" t="n"/>
      <c r="T7578" s="32" t="n"/>
      <c r="V7578" t="inlineStr">
        <is>
          <t>004nc</t>
        </is>
      </c>
      <c r="W7578" t="n">
        <v>3403</v>
      </c>
      <c r="X7578" t="n">
        <v>4288</v>
      </c>
      <c r="Z7578" t="inlineStr">
        <is>
          <t>Scott Parse ((N/A) LW)</t>
        </is>
      </c>
    </row>
    <row r="7579">
      <c r="A7579" t="inlineStr">
        <is>
          <t>Scott Perunovich</t>
        </is>
      </c>
      <c r="B7579" t="inlineStr">
        <is>
          <t>LAK</t>
        </is>
      </c>
      <c r="C7579" t="inlineStr">
        <is>
          <t>D</t>
        </is>
      </c>
      <c r="D7579" t="inlineStr">
        <is>
          <t>D</t>
        </is>
      </c>
      <c r="E7579" t="n">
        <v>28</v>
      </c>
      <c r="F7579" t="inlineStr">
        <is>
          <t>FA</t>
        </is>
      </c>
      <c r="G7579" t="inlineStr">
        <is>
          <t>FA</t>
        </is>
      </c>
      <c r="H7579" s="30" t="n">
        <v>850000</v>
      </c>
      <c r="I7579" s="31" t="n">
        <v>0</v>
      </c>
      <c r="J7579" s="31" t="n"/>
      <c r="K7579" s="31" t="n">
        <v>0</v>
      </c>
      <c r="L7579" s="32" t="n"/>
      <c r="M7579" s="31" t="n">
        <v>0</v>
      </c>
      <c r="N7579" s="31" t="n">
        <v>0</v>
      </c>
      <c r="O7579" s="31" t="n"/>
      <c r="P7579" s="31" t="n"/>
      <c r="Q7579" s="31" t="n">
        <v>0</v>
      </c>
      <c r="R7579" s="31" t="n"/>
      <c r="S7579" s="32" t="n"/>
      <c r="T7579" s="32" t="n"/>
      <c r="V7579" t="inlineStr">
        <is>
          <t>04mgs</t>
        </is>
      </c>
      <c r="W7579" t="n">
        <v>5810</v>
      </c>
      <c r="X7579" t="n">
        <v>7943</v>
      </c>
      <c r="Y7579" t="inlineStr">
        <is>
          <t>bd8689f2-2ddf-46b3-ad9b-7ed119336ba7</t>
        </is>
      </c>
      <c r="Z7579" t="inlineStr">
        <is>
          <t>Scott Perunovich (LAK D)</t>
        </is>
      </c>
    </row>
    <row r="7580">
      <c r="A7580" t="inlineStr">
        <is>
          <t>Scott Pooley</t>
        </is>
      </c>
      <c r="B7580" t="inlineStr">
        <is>
          <t>TOR</t>
        </is>
      </c>
      <c r="C7580" t="inlineStr">
        <is>
          <t>RW</t>
        </is>
      </c>
      <c r="D7580" t="inlineStr">
        <is>
          <t>F</t>
        </is>
      </c>
      <c r="E7580" t="n">
        <v>32</v>
      </c>
      <c r="F7580" t="inlineStr">
        <is>
          <t>FA</t>
        </is>
      </c>
      <c r="G7580" t="inlineStr">
        <is>
          <t>FA</t>
        </is>
      </c>
      <c r="H7580" s="30" t="n">
        <v>1</v>
      </c>
      <c r="I7580" s="31" t="n">
        <v>0</v>
      </c>
      <c r="J7580" s="31" t="n"/>
      <c r="K7580" s="31" t="n">
        <v>0</v>
      </c>
      <c r="L7580" s="32" t="n"/>
      <c r="M7580" s="31" t="n">
        <v>0</v>
      </c>
      <c r="N7580" s="31" t="n">
        <v>0</v>
      </c>
      <c r="O7580" s="31" t="n"/>
      <c r="P7580" s="31" t="n"/>
      <c r="Q7580" s="31" t="n">
        <v>0</v>
      </c>
      <c r="R7580" s="31" t="n"/>
      <c r="S7580" s="32" t="n"/>
      <c r="T7580" s="32" t="n"/>
      <c r="V7580" t="inlineStr">
        <is>
          <t>04xc1</t>
        </is>
      </c>
      <c r="X7580" t="n">
        <v>8187</v>
      </c>
      <c r="Z7580" t="inlineStr">
        <is>
          <t>Scott Pooley (TOR RW)</t>
        </is>
      </c>
    </row>
    <row r="7581">
      <c r="A7581" t="inlineStr">
        <is>
          <t>Scott Ratzlaff</t>
        </is>
      </c>
      <c r="B7581" t="inlineStr">
        <is>
          <t>BUF</t>
        </is>
      </c>
      <c r="C7581" t="inlineStr">
        <is>
          <t>G</t>
        </is>
      </c>
      <c r="D7581" t="inlineStr">
        <is>
          <t>G</t>
        </is>
      </c>
      <c r="E7581" t="n">
        <v>21</v>
      </c>
      <c r="F7581" t="inlineStr">
        <is>
          <t>FA</t>
        </is>
      </c>
      <c r="G7581" t="inlineStr">
        <is>
          <t>FA</t>
        </is>
      </c>
      <c r="H7581" s="30" t="n">
        <v>835000</v>
      </c>
      <c r="I7581" s="31" t="n">
        <v>0</v>
      </c>
      <c r="J7581" s="31" t="n"/>
      <c r="K7581" s="31" t="n">
        <v>0</v>
      </c>
      <c r="L7581" s="32" t="n"/>
      <c r="M7581" s="31" t="n">
        <v>0</v>
      </c>
      <c r="N7581" s="31" t="n">
        <v>0</v>
      </c>
      <c r="O7581" s="31" t="n"/>
      <c r="P7581" s="31" t="n"/>
      <c r="Q7581" s="31" t="n">
        <v>0</v>
      </c>
      <c r="R7581" s="31" t="n"/>
      <c r="S7581" s="32" t="n"/>
      <c r="T7581" s="32" t="n"/>
      <c r="V7581" t="inlineStr">
        <is>
          <t>064wl</t>
        </is>
      </c>
      <c r="W7581" t="n">
        <v>6983</v>
      </c>
      <c r="Y7581" t="inlineStr">
        <is>
          <t>8b1a6916-762a-4a7c-a9d7-f3fb1b1739df</t>
        </is>
      </c>
      <c r="Z7581" t="inlineStr">
        <is>
          <t>Scott Ratzlaff (BUF G)</t>
        </is>
      </c>
    </row>
    <row r="7582">
      <c r="A7582" t="inlineStr">
        <is>
          <t>Scott Reedy</t>
        </is>
      </c>
      <c r="B7582" t="inlineStr">
        <is>
          <t>(N/A)</t>
        </is>
      </c>
      <c r="C7582" t="inlineStr">
        <is>
          <t>C</t>
        </is>
      </c>
      <c r="D7582" t="inlineStr">
        <is>
          <t>F</t>
        </is>
      </c>
      <c r="E7582" t="n">
        <v>27</v>
      </c>
      <c r="F7582" t="inlineStr">
        <is>
          <t>FA</t>
        </is>
      </c>
      <c r="G7582" t="inlineStr">
        <is>
          <t>FA</t>
        </is>
      </c>
      <c r="H7582" s="30" t="n">
        <v>1</v>
      </c>
      <c r="I7582" s="31" t="n">
        <v>0</v>
      </c>
      <c r="J7582" s="31" t="n"/>
      <c r="K7582" s="31" t="n">
        <v>0</v>
      </c>
      <c r="L7582" s="32" t="n"/>
      <c r="M7582" s="31" t="n">
        <v>0</v>
      </c>
      <c r="N7582" s="31" t="n">
        <v>0</v>
      </c>
      <c r="O7582" s="31" t="n"/>
      <c r="P7582" s="31" t="n"/>
      <c r="Q7582" s="31" t="n">
        <v>0</v>
      </c>
      <c r="R7582" s="31" t="n"/>
      <c r="S7582" s="32" t="n"/>
      <c r="T7582" s="32" t="n"/>
      <c r="V7582" t="inlineStr">
        <is>
          <t>048x5</t>
        </is>
      </c>
      <c r="W7582" t="n">
        <v>5460</v>
      </c>
      <c r="X7582" t="n">
        <v>7617</v>
      </c>
      <c r="Y7582" t="inlineStr">
        <is>
          <t>ebe620ab-b275-416a-af2b-b35aac88366e</t>
        </is>
      </c>
      <c r="Z7582" t="inlineStr">
        <is>
          <t>Scott Reedy ((N/A) C)</t>
        </is>
      </c>
    </row>
    <row r="7583">
      <c r="A7583" t="inlineStr">
        <is>
          <t>Scott Savage</t>
        </is>
      </c>
      <c r="B7583" t="inlineStr">
        <is>
          <t>NSH</t>
        </is>
      </c>
      <c r="C7583" t="inlineStr">
        <is>
          <t>D</t>
        </is>
      </c>
      <c r="D7583" t="inlineStr">
        <is>
          <t>D</t>
        </is>
      </c>
      <c r="E7583" t="n">
        <v>31</v>
      </c>
      <c r="F7583" t="inlineStr">
        <is>
          <t>FA</t>
        </is>
      </c>
      <c r="G7583" t="inlineStr">
        <is>
          <t>FA</t>
        </is>
      </c>
      <c r="H7583" s="30" t="n">
        <v>1</v>
      </c>
      <c r="I7583" s="31" t="n">
        <v>0</v>
      </c>
      <c r="J7583" s="31" t="n"/>
      <c r="K7583" s="31" t="n">
        <v>0</v>
      </c>
      <c r="L7583" s="32" t="n"/>
      <c r="M7583" s="31" t="n">
        <v>0</v>
      </c>
      <c r="N7583" s="31" t="n">
        <v>0</v>
      </c>
      <c r="O7583" s="31" t="n"/>
      <c r="P7583" s="31" t="n"/>
      <c r="Q7583" s="31" t="n">
        <v>0</v>
      </c>
      <c r="R7583" s="31" t="n"/>
      <c r="S7583" s="32" t="n"/>
      <c r="T7583" s="32" t="n"/>
      <c r="V7583" t="inlineStr">
        <is>
          <t>03etd</t>
        </is>
      </c>
      <c r="X7583" t="n">
        <v>7786</v>
      </c>
      <c r="Z7583" t="inlineStr">
        <is>
          <t>Scott Savage (NSH D)</t>
        </is>
      </c>
    </row>
    <row r="7584">
      <c r="A7584" t="inlineStr">
        <is>
          <t>Scott Stajcer</t>
        </is>
      </c>
      <c r="B7584" t="inlineStr">
        <is>
          <t>(N/A)</t>
        </is>
      </c>
      <c r="C7584" t="inlineStr">
        <is>
          <t>G</t>
        </is>
      </c>
      <c r="D7584" t="inlineStr">
        <is>
          <t>G</t>
        </is>
      </c>
      <c r="E7584" t="n">
        <v>35</v>
      </c>
      <c r="F7584" t="inlineStr">
        <is>
          <t>FA</t>
        </is>
      </c>
      <c r="G7584" t="inlineStr">
        <is>
          <t>FA</t>
        </is>
      </c>
      <c r="H7584" s="30" t="n">
        <v>1</v>
      </c>
      <c r="I7584" s="31" t="n">
        <v>0</v>
      </c>
      <c r="J7584" s="31" t="n"/>
      <c r="K7584" s="31" t="n">
        <v>0</v>
      </c>
      <c r="L7584" s="32" t="n"/>
      <c r="M7584" s="31" t="n">
        <v>0</v>
      </c>
      <c r="N7584" s="31" t="n">
        <v>0</v>
      </c>
      <c r="O7584" s="31" t="n"/>
      <c r="P7584" s="31" t="n"/>
      <c r="Q7584" s="31" t="n">
        <v>0</v>
      </c>
      <c r="R7584" s="31" t="n"/>
      <c r="S7584" s="32" t="n"/>
      <c r="T7584" s="32" t="n"/>
      <c r="V7584" t="inlineStr">
        <is>
          <t>01n8f</t>
        </is>
      </c>
      <c r="W7584" t="n">
        <v>3736</v>
      </c>
      <c r="X7584" t="n">
        <v>5333</v>
      </c>
      <c r="Z7584" t="inlineStr">
        <is>
          <t>Scott Stajcer ((N/A) G)</t>
        </is>
      </c>
    </row>
    <row r="7585">
      <c r="A7585" t="inlineStr">
        <is>
          <t>Scott Timmins</t>
        </is>
      </c>
      <c r="B7585" t="inlineStr">
        <is>
          <t>(N/A)</t>
        </is>
      </c>
      <c r="C7585" t="inlineStr">
        <is>
          <t>C</t>
        </is>
      </c>
      <c r="D7585" t="inlineStr">
        <is>
          <t>F</t>
        </is>
      </c>
      <c r="E7585" t="n">
        <v>37</v>
      </c>
      <c r="F7585" t="inlineStr">
        <is>
          <t>FA</t>
        </is>
      </c>
      <c r="G7585" t="inlineStr">
        <is>
          <t>FA</t>
        </is>
      </c>
      <c r="H7585" s="30" t="n">
        <v>1</v>
      </c>
      <c r="I7585" s="31" t="n">
        <v>0</v>
      </c>
      <c r="J7585" s="31" t="n"/>
      <c r="K7585" s="31" t="n">
        <v>0</v>
      </c>
      <c r="L7585" s="32" t="n"/>
      <c r="M7585" s="31" t="n">
        <v>0</v>
      </c>
      <c r="N7585" s="31" t="n">
        <v>0</v>
      </c>
      <c r="O7585" s="31" t="n"/>
      <c r="P7585" s="31" t="n"/>
      <c r="Q7585" s="31" t="n">
        <v>0</v>
      </c>
      <c r="R7585" s="31" t="n"/>
      <c r="S7585" s="32" t="n"/>
      <c r="T7585" s="32" t="n"/>
      <c r="V7585" t="inlineStr">
        <is>
          <t>01mep</t>
        </is>
      </c>
      <c r="W7585" t="n">
        <v>3659</v>
      </c>
      <c r="X7585" t="n">
        <v>4761</v>
      </c>
      <c r="Z7585" t="inlineStr">
        <is>
          <t>Scott Timmins ((N/A) C)</t>
        </is>
      </c>
    </row>
    <row r="7586">
      <c r="A7586" t="inlineStr">
        <is>
          <t>Scott Truman</t>
        </is>
      </c>
      <c r="B7586" t="inlineStr">
        <is>
          <t>(N/A)</t>
        </is>
      </c>
      <c r="C7586" t="inlineStr">
        <is>
          <t>LW</t>
        </is>
      </c>
      <c r="D7586" t="inlineStr">
        <is>
          <t>F</t>
        </is>
      </c>
      <c r="E7586" t="n">
        <v>23</v>
      </c>
      <c r="F7586" t="inlineStr">
        <is>
          <t>FA</t>
        </is>
      </c>
      <c r="G7586" t="inlineStr">
        <is>
          <t>FA</t>
        </is>
      </c>
      <c r="H7586" s="30" t="n">
        <v>1</v>
      </c>
      <c r="I7586" s="31" t="n">
        <v>0</v>
      </c>
      <c r="J7586" s="31" t="n"/>
      <c r="K7586" s="31" t="n">
        <v>0</v>
      </c>
      <c r="L7586" s="32" t="n"/>
      <c r="M7586" s="31" t="n">
        <v>0</v>
      </c>
      <c r="N7586" s="31" t="n">
        <v>0</v>
      </c>
      <c r="O7586" s="31" t="n"/>
      <c r="P7586" s="31" t="n"/>
      <c r="Q7586" s="31" t="n">
        <v>0</v>
      </c>
      <c r="R7586" s="31" t="n"/>
      <c r="S7586" s="32" t="n"/>
      <c r="T7586" s="32" t="n"/>
      <c r="V7586" t="inlineStr">
        <is>
          <t>05xd5</t>
        </is>
      </c>
      <c r="Z7586" t="inlineStr">
        <is>
          <t>Scott Truman ((N/A) LW)</t>
        </is>
      </c>
    </row>
    <row r="7587">
      <c r="A7587" t="inlineStr">
        <is>
          <t>Scott Valentine</t>
        </is>
      </c>
      <c r="B7587" t="inlineStr">
        <is>
          <t>(N/A)</t>
        </is>
      </c>
      <c r="C7587" t="inlineStr">
        <is>
          <t>D</t>
        </is>
      </c>
      <c r="D7587" t="inlineStr">
        <is>
          <t>D</t>
        </is>
      </c>
      <c r="E7587" t="n">
        <v>35</v>
      </c>
      <c r="F7587" t="inlineStr">
        <is>
          <t>FA</t>
        </is>
      </c>
      <c r="G7587" t="inlineStr">
        <is>
          <t>FA</t>
        </is>
      </c>
      <c r="H7587" s="30" t="n">
        <v>1</v>
      </c>
      <c r="I7587" s="31" t="n">
        <v>0</v>
      </c>
      <c r="J7587" s="31" t="n"/>
      <c r="K7587" s="31" t="n">
        <v>0</v>
      </c>
      <c r="L7587" s="32" t="n"/>
      <c r="M7587" s="31" t="n">
        <v>0</v>
      </c>
      <c r="N7587" s="31" t="n">
        <v>0</v>
      </c>
      <c r="O7587" s="31" t="n"/>
      <c r="P7587" s="31" t="n"/>
      <c r="Q7587" s="31" t="n">
        <v>0</v>
      </c>
      <c r="R7587" s="31" t="n"/>
      <c r="S7587" s="32" t="n"/>
      <c r="T7587" s="32" t="n"/>
      <c r="V7587" t="inlineStr">
        <is>
          <t>023fx</t>
        </is>
      </c>
      <c r="W7587" t="n">
        <v>3884</v>
      </c>
      <c r="X7587" t="n">
        <v>5199</v>
      </c>
      <c r="Z7587" t="inlineStr">
        <is>
          <t>Scott Valentine ((N/A) D)</t>
        </is>
      </c>
    </row>
    <row r="7588">
      <c r="A7588" t="inlineStr">
        <is>
          <t>Scott Walford</t>
        </is>
      </c>
      <c r="B7588" t="inlineStr">
        <is>
          <t>TBL</t>
        </is>
      </c>
      <c r="C7588" t="inlineStr">
        <is>
          <t>D</t>
        </is>
      </c>
      <c r="D7588" t="inlineStr">
        <is>
          <t>D</t>
        </is>
      </c>
      <c r="E7588" t="n">
        <v>27</v>
      </c>
      <c r="F7588" t="inlineStr">
        <is>
          <t>FA</t>
        </is>
      </c>
      <c r="G7588" t="inlineStr">
        <is>
          <t>FA</t>
        </is>
      </c>
      <c r="H7588" s="30" t="n">
        <v>1</v>
      </c>
      <c r="I7588" s="31" t="n">
        <v>0</v>
      </c>
      <c r="J7588" s="31" t="n"/>
      <c r="K7588" s="31" t="n">
        <v>0</v>
      </c>
      <c r="L7588" s="32" t="n"/>
      <c r="M7588" s="31" t="n">
        <v>0</v>
      </c>
      <c r="N7588" s="31" t="n">
        <v>0</v>
      </c>
      <c r="O7588" s="31" t="n"/>
      <c r="P7588" s="31" t="n"/>
      <c r="Q7588" s="31" t="n">
        <v>0</v>
      </c>
      <c r="R7588" s="31" t="n"/>
      <c r="S7588" s="32" t="n"/>
      <c r="T7588" s="32" t="n"/>
      <c r="V7588" t="inlineStr">
        <is>
          <t>04f19</t>
        </is>
      </c>
      <c r="W7588" t="n">
        <v>5547</v>
      </c>
      <c r="X7588" t="n">
        <v>7583</v>
      </c>
      <c r="Y7588" t="inlineStr">
        <is>
          <t>fe4c0e16-72b0-43b3-9b58-992c3b74d6c1</t>
        </is>
      </c>
      <c r="Z7588" t="inlineStr">
        <is>
          <t>Scott Walford (TBL D)</t>
        </is>
      </c>
    </row>
    <row r="7589">
      <c r="A7589" t="inlineStr">
        <is>
          <t>Scott Wilson</t>
        </is>
      </c>
      <c r="B7589" t="inlineStr">
        <is>
          <t>SEA</t>
        </is>
      </c>
      <c r="C7589" t="inlineStr">
        <is>
          <t>RW</t>
        </is>
      </c>
      <c r="D7589" t="inlineStr">
        <is>
          <t>F</t>
        </is>
      </c>
      <c r="E7589" t="n">
        <v>34</v>
      </c>
      <c r="F7589" t="inlineStr">
        <is>
          <t>FA</t>
        </is>
      </c>
      <c r="G7589" t="inlineStr">
        <is>
          <t>FA</t>
        </is>
      </c>
      <c r="H7589" s="30" t="n">
        <v>1</v>
      </c>
      <c r="I7589" s="31" t="n">
        <v>0</v>
      </c>
      <c r="J7589" s="31" t="n"/>
      <c r="K7589" s="31" t="n">
        <v>0</v>
      </c>
      <c r="L7589" s="32" t="n"/>
      <c r="M7589" s="31" t="n">
        <v>0</v>
      </c>
      <c r="N7589" s="31" t="n">
        <v>0</v>
      </c>
      <c r="O7589" s="31" t="n"/>
      <c r="P7589" s="31" t="n"/>
      <c r="Q7589" s="31" t="n">
        <v>0</v>
      </c>
      <c r="R7589" s="31" t="n"/>
      <c r="S7589" s="32" t="n"/>
      <c r="T7589" s="32" t="n"/>
      <c r="V7589" t="inlineStr">
        <is>
          <t>02i0q</t>
        </is>
      </c>
      <c r="W7589" t="n">
        <v>4716</v>
      </c>
      <c r="X7589" t="n">
        <v>5574</v>
      </c>
      <c r="Y7589" t="inlineStr">
        <is>
          <t>8e519d06-d837-48ea-868b-7508ababc279</t>
        </is>
      </c>
      <c r="Z7589" t="inlineStr">
        <is>
          <t>Scott Wilson (SEA RW)</t>
        </is>
      </c>
    </row>
    <row r="7590">
      <c r="A7590" t="inlineStr">
        <is>
          <t>Scott Winkler</t>
        </is>
      </c>
      <c r="B7590" t="inlineStr">
        <is>
          <t>DAL</t>
        </is>
      </c>
      <c r="C7590" t="inlineStr">
        <is>
          <t>C</t>
        </is>
      </c>
      <c r="D7590" t="inlineStr">
        <is>
          <t>F</t>
        </is>
      </c>
      <c r="E7590" t="n">
        <v>36</v>
      </c>
      <c r="F7590" t="inlineStr">
        <is>
          <t>FA</t>
        </is>
      </c>
      <c r="G7590" t="inlineStr">
        <is>
          <t>FA</t>
        </is>
      </c>
      <c r="H7590" s="30" t="n">
        <v>1</v>
      </c>
      <c r="I7590" s="31" t="n">
        <v>0</v>
      </c>
      <c r="J7590" s="31" t="n"/>
      <c r="K7590" s="31" t="n">
        <v>0</v>
      </c>
      <c r="L7590" s="32" t="n"/>
      <c r="M7590" s="31" t="n">
        <v>0</v>
      </c>
      <c r="N7590" s="31" t="n">
        <v>0</v>
      </c>
      <c r="O7590" s="31" t="n"/>
      <c r="P7590" s="31" t="n"/>
      <c r="Q7590" s="31" t="n">
        <v>0</v>
      </c>
      <c r="R7590" s="31" t="n"/>
      <c r="S7590" s="32" t="n"/>
      <c r="T7590" s="32" t="n"/>
      <c r="V7590" t="inlineStr">
        <is>
          <t>01n7j</t>
        </is>
      </c>
      <c r="Z7590" t="inlineStr">
        <is>
          <t>Scott Winkler (DAL C)</t>
        </is>
      </c>
    </row>
    <row r="7591">
      <c r="A7591" t="inlineStr">
        <is>
          <t>Seamus Powell</t>
        </is>
      </c>
      <c r="B7591" t="inlineStr">
        <is>
          <t>(N/A)</t>
        </is>
      </c>
      <c r="C7591" t="inlineStr">
        <is>
          <t>D</t>
        </is>
      </c>
      <c r="D7591" t="inlineStr">
        <is>
          <t>D</t>
        </is>
      </c>
      <c r="E7591" t="n">
        <v>22</v>
      </c>
      <c r="F7591" t="inlineStr">
        <is>
          <t>FA</t>
        </is>
      </c>
      <c r="G7591" t="inlineStr">
        <is>
          <t>FA</t>
        </is>
      </c>
      <c r="H7591" s="30" t="n">
        <v>1</v>
      </c>
      <c r="I7591" s="31" t="n">
        <v>0</v>
      </c>
      <c r="J7591" s="31" t="n"/>
      <c r="K7591" s="31" t="n">
        <v>0</v>
      </c>
      <c r="L7591" s="32" t="n"/>
      <c r="M7591" s="31" t="n">
        <v>0</v>
      </c>
      <c r="N7591" s="31" t="n">
        <v>0</v>
      </c>
      <c r="O7591" s="31" t="n"/>
      <c r="P7591" s="31" t="n"/>
      <c r="Q7591" s="31" t="n">
        <v>0</v>
      </c>
      <c r="R7591" s="31" t="n"/>
      <c r="S7591" s="32" t="n"/>
      <c r="T7591" s="32" t="n"/>
      <c r="V7591" t="inlineStr">
        <is>
          <t>061wa</t>
        </is>
      </c>
      <c r="Z7591" t="inlineStr">
        <is>
          <t>Seamus Powell ((N/A) D)</t>
        </is>
      </c>
    </row>
    <row r="7592">
      <c r="A7592" t="inlineStr">
        <is>
          <t>Sean Backman</t>
        </is>
      </c>
      <c r="B7592" t="inlineStr">
        <is>
          <t>(N/A)</t>
        </is>
      </c>
      <c r="C7592" t="inlineStr">
        <is>
          <t>RW</t>
        </is>
      </c>
      <c r="D7592" t="inlineStr">
        <is>
          <t>F</t>
        </is>
      </c>
      <c r="E7592" t="n">
        <v>40</v>
      </c>
      <c r="F7592" t="inlineStr">
        <is>
          <t>FA</t>
        </is>
      </c>
      <c r="G7592" t="inlineStr">
        <is>
          <t>FA</t>
        </is>
      </c>
      <c r="H7592" s="30" t="n">
        <v>1</v>
      </c>
      <c r="I7592" s="31" t="n">
        <v>0</v>
      </c>
      <c r="J7592" s="31" t="n"/>
      <c r="K7592" s="31" t="n">
        <v>0</v>
      </c>
      <c r="L7592" s="32" t="n"/>
      <c r="M7592" s="31" t="n">
        <v>0</v>
      </c>
      <c r="N7592" s="31" t="n">
        <v>0</v>
      </c>
      <c r="O7592" s="31" t="n"/>
      <c r="P7592" s="31" t="n"/>
      <c r="Q7592" s="31" t="n">
        <v>0</v>
      </c>
      <c r="R7592" s="31" t="n"/>
      <c r="S7592" s="32" t="n"/>
      <c r="T7592" s="32" t="n"/>
      <c r="V7592" t="inlineStr">
        <is>
          <t>01t64</t>
        </is>
      </c>
      <c r="X7592" t="n">
        <v>4864</v>
      </c>
      <c r="Z7592" t="inlineStr">
        <is>
          <t>Sean Backman ((N/A) RW)</t>
        </is>
      </c>
    </row>
    <row r="7593">
      <c r="A7593" t="inlineStr">
        <is>
          <t>Sean Barnhill</t>
        </is>
      </c>
      <c r="B7593" t="inlineStr">
        <is>
          <t>NYR</t>
        </is>
      </c>
      <c r="C7593" t="inlineStr">
        <is>
          <t>D</t>
        </is>
      </c>
      <c r="D7593" t="inlineStr">
        <is>
          <t>D</t>
        </is>
      </c>
      <c r="E7593" t="n">
        <v>19</v>
      </c>
      <c r="F7593" t="inlineStr">
        <is>
          <t>FA</t>
        </is>
      </c>
      <c r="G7593" t="inlineStr">
        <is>
          <t>FA</t>
        </is>
      </c>
      <c r="H7593" s="30" t="n">
        <v>1</v>
      </c>
      <c r="I7593" s="31" t="n">
        <v>0</v>
      </c>
      <c r="J7593" s="31" t="n"/>
      <c r="K7593" s="31" t="n">
        <v>0</v>
      </c>
      <c r="L7593" s="32" t="n"/>
      <c r="M7593" s="31" t="n">
        <v>0</v>
      </c>
      <c r="N7593" s="31" t="n">
        <v>0</v>
      </c>
      <c r="O7593" s="31" t="n"/>
      <c r="P7593" s="31" t="n"/>
      <c r="Q7593" s="31" t="n">
        <v>0</v>
      </c>
      <c r="R7593" s="31" t="n"/>
      <c r="S7593" s="32" t="n"/>
      <c r="T7593" s="32" t="n"/>
      <c r="V7593" t="inlineStr">
        <is>
          <t>06tao</t>
        </is>
      </c>
      <c r="W7593" t="n">
        <v>7471</v>
      </c>
      <c r="Y7593" t="inlineStr">
        <is>
          <t>af0fce50-c253-4180-8374-2c34991039cf</t>
        </is>
      </c>
      <c r="Z7593" t="inlineStr">
        <is>
          <t>Sean Barnhill (NYR D)</t>
        </is>
      </c>
    </row>
    <row r="7594">
      <c r="A7594" t="inlineStr">
        <is>
          <t>Sean Behrens</t>
        </is>
      </c>
      <c r="B7594" t="inlineStr">
        <is>
          <t>COL</t>
        </is>
      </c>
      <c r="C7594" t="inlineStr">
        <is>
          <t>D</t>
        </is>
      </c>
      <c r="D7594" t="inlineStr">
        <is>
          <t>D</t>
        </is>
      </c>
      <c r="E7594" t="n">
        <v>23</v>
      </c>
      <c r="F7594" t="inlineStr">
        <is>
          <t>T</t>
        </is>
      </c>
      <c r="G7594" t="inlineStr">
        <is>
          <t>Anybody but the Leafs</t>
        </is>
      </c>
      <c r="H7594" s="30" t="n">
        <v>905833</v>
      </c>
      <c r="I7594" s="31" t="n">
        <v>0</v>
      </c>
      <c r="J7594" s="31" t="n"/>
      <c r="K7594" s="31" t="n">
        <v>0</v>
      </c>
      <c r="L7594" s="32" t="n"/>
      <c r="M7594" s="31" t="n">
        <v>0</v>
      </c>
      <c r="N7594" s="31" t="n">
        <v>0</v>
      </c>
      <c r="O7594" s="31" t="n"/>
      <c r="P7594" s="31" t="n"/>
      <c r="Q7594" s="31" t="n">
        <v>0</v>
      </c>
      <c r="R7594" s="31" t="n"/>
      <c r="S7594" s="32" t="n"/>
      <c r="T7594" s="32" t="n"/>
      <c r="V7594" t="inlineStr">
        <is>
          <t>05tl5</t>
        </is>
      </c>
      <c r="W7594" t="n">
        <v>6475</v>
      </c>
      <c r="Y7594" t="inlineStr">
        <is>
          <t>115e7439-b14f-42c6-abb0-dd301206c46c</t>
        </is>
      </c>
      <c r="Z7594" t="inlineStr">
        <is>
          <t>Sean Behrens (COL D)</t>
        </is>
      </c>
    </row>
    <row r="7595">
      <c r="A7595" t="inlineStr">
        <is>
          <t>Sean Bergenheim</t>
        </is>
      </c>
      <c r="B7595" t="inlineStr">
        <is>
          <t>(N/A)</t>
        </is>
      </c>
      <c r="C7595" t="inlineStr">
        <is>
          <t>LW</t>
        </is>
      </c>
      <c r="D7595" t="inlineStr">
        <is>
          <t>F</t>
        </is>
      </c>
      <c r="E7595" t="n">
        <v>42</v>
      </c>
      <c r="F7595" t="inlineStr">
        <is>
          <t>FA</t>
        </is>
      </c>
      <c r="G7595" t="inlineStr">
        <is>
          <t>FA</t>
        </is>
      </c>
      <c r="H7595" s="30" t="n">
        <v>1</v>
      </c>
      <c r="I7595" s="31" t="n">
        <v>0</v>
      </c>
      <c r="J7595" s="31" t="n"/>
      <c r="K7595" s="31" t="n">
        <v>0</v>
      </c>
      <c r="L7595" s="32" t="n"/>
      <c r="M7595" s="31" t="n">
        <v>0</v>
      </c>
      <c r="N7595" s="31" t="n">
        <v>0</v>
      </c>
      <c r="O7595" s="31" t="n"/>
      <c r="P7595" s="31" t="n"/>
      <c r="Q7595" s="31" t="n">
        <v>0</v>
      </c>
      <c r="R7595" s="31" t="n"/>
      <c r="S7595" s="32" t="n"/>
      <c r="T7595" s="32" t="n"/>
      <c r="V7595" t="inlineStr">
        <is>
          <t>003yw</t>
        </is>
      </c>
      <c r="W7595" t="n">
        <v>1691</v>
      </c>
      <c r="X7595" t="n">
        <v>3172</v>
      </c>
      <c r="Z7595" t="inlineStr">
        <is>
          <t>Sean Bergenheim ((N/A) LW)</t>
        </is>
      </c>
    </row>
    <row r="7596">
      <c r="A7596" t="inlineStr">
        <is>
          <t>Sean Brown</t>
        </is>
      </c>
      <c r="B7596" t="inlineStr">
        <is>
          <t>(N/A)</t>
        </is>
      </c>
      <c r="C7596" t="inlineStr">
        <is>
          <t>RW</t>
        </is>
      </c>
      <c r="D7596" t="inlineStr">
        <is>
          <t>F</t>
        </is>
      </c>
      <c r="E7596" t="n">
        <v>32</v>
      </c>
      <c r="F7596" t="inlineStr">
        <is>
          <t>FA</t>
        </is>
      </c>
      <c r="G7596" t="inlineStr">
        <is>
          <t>FA</t>
        </is>
      </c>
      <c r="H7596" s="30" t="n">
        <v>1</v>
      </c>
      <c r="I7596" s="31" t="n">
        <v>0</v>
      </c>
      <c r="J7596" s="31" t="n"/>
      <c r="K7596" s="31" t="n">
        <v>0</v>
      </c>
      <c r="L7596" s="32" t="n"/>
      <c r="M7596" s="31" t="n">
        <v>0</v>
      </c>
      <c r="N7596" s="31" t="n">
        <v>0</v>
      </c>
      <c r="O7596" s="31" t="n"/>
      <c r="P7596" s="31" t="n"/>
      <c r="Q7596" s="31" t="n">
        <v>0</v>
      </c>
      <c r="R7596" s="31" t="n"/>
      <c r="S7596" s="32" t="n"/>
      <c r="T7596" s="32" t="n"/>
      <c r="V7596" t="inlineStr">
        <is>
          <t>04m5z</t>
        </is>
      </c>
      <c r="Z7596" t="inlineStr">
        <is>
          <t>Sean Brown ((N/A) RW)</t>
        </is>
      </c>
    </row>
    <row r="7597">
      <c r="A7597" t="inlineStr">
        <is>
          <t>Sean Burick</t>
        </is>
      </c>
      <c r="B7597" t="inlineStr">
        <is>
          <t>VGK</t>
        </is>
      </c>
      <c r="C7597" t="inlineStr">
        <is>
          <t>D</t>
        </is>
      </c>
      <c r="D7597" t="inlineStr">
        <is>
          <t>D</t>
        </is>
      </c>
      <c r="E7597" t="n">
        <v>18</v>
      </c>
      <c r="F7597" t="inlineStr">
        <is>
          <t>FA</t>
        </is>
      </c>
      <c r="G7597" t="inlineStr">
        <is>
          <t>FA</t>
        </is>
      </c>
      <c r="H7597" s="30" t="n">
        <v>1</v>
      </c>
      <c r="I7597" s="31" t="n">
        <v>0</v>
      </c>
      <c r="J7597" s="31" t="n"/>
      <c r="K7597" s="31" t="n">
        <v>0</v>
      </c>
      <c r="L7597" s="32" t="n"/>
      <c r="M7597" s="31" t="n">
        <v>0</v>
      </c>
      <c r="N7597" s="31" t="n">
        <v>0</v>
      </c>
      <c r="O7597" s="31" t="n"/>
      <c r="P7597" s="31" t="n"/>
      <c r="Q7597" s="31" t="n">
        <v>0</v>
      </c>
      <c r="R7597" s="31" t="n"/>
      <c r="S7597" s="32" t="n"/>
      <c r="T7597" s="32" t="n"/>
      <c r="V7597" t="inlineStr">
        <is>
          <t>076qb</t>
        </is>
      </c>
      <c r="W7597" t="n">
        <v>7791</v>
      </c>
      <c r="Y7597" t="inlineStr">
        <is>
          <t>a8087770-1cb1-4b87-8296-0305db47726b</t>
        </is>
      </c>
      <c r="Z7597" t="inlineStr">
        <is>
          <t>Sean Burick (VGK D)</t>
        </is>
      </c>
    </row>
    <row r="7598">
      <c r="A7598" t="inlineStr">
        <is>
          <t>Sean Collins</t>
        </is>
      </c>
      <c r="B7598" t="inlineStr">
        <is>
          <t>(N/A)</t>
        </is>
      </c>
      <c r="C7598" t="inlineStr">
        <is>
          <t>D</t>
        </is>
      </c>
      <c r="D7598" t="inlineStr">
        <is>
          <t>D</t>
        </is>
      </c>
      <c r="E7598" t="n">
        <v>42</v>
      </c>
      <c r="F7598" t="inlineStr">
        <is>
          <t>FA</t>
        </is>
      </c>
      <c r="G7598" t="inlineStr">
        <is>
          <t>FA</t>
        </is>
      </c>
      <c r="H7598" s="30" t="n">
        <v>1</v>
      </c>
      <c r="I7598" s="31" t="n">
        <v>0</v>
      </c>
      <c r="J7598" s="31" t="n"/>
      <c r="K7598" s="31" t="n">
        <v>0</v>
      </c>
      <c r="L7598" s="32" t="n"/>
      <c r="M7598" s="31" t="n">
        <v>0</v>
      </c>
      <c r="N7598" s="31" t="n">
        <v>0</v>
      </c>
      <c r="O7598" s="31" t="n"/>
      <c r="P7598" s="31" t="n"/>
      <c r="Q7598" s="31" t="n">
        <v>0</v>
      </c>
      <c r="R7598" s="31" t="n"/>
      <c r="S7598" s="32" t="n"/>
      <c r="T7598" s="32" t="n"/>
      <c r="V7598" t="inlineStr">
        <is>
          <t>004nx</t>
        </is>
      </c>
      <c r="W7598" t="n">
        <v>3169</v>
      </c>
      <c r="X7598" t="n">
        <v>4129</v>
      </c>
      <c r="Z7598" t="inlineStr">
        <is>
          <t>Sean Collins ((N/A) D)</t>
        </is>
      </c>
    </row>
    <row r="7599">
      <c r="A7599" t="inlineStr">
        <is>
          <t>Sean Collins</t>
        </is>
      </c>
      <c r="B7599" t="inlineStr">
        <is>
          <t>(N/A)</t>
        </is>
      </c>
      <c r="C7599" t="inlineStr">
        <is>
          <t>C</t>
        </is>
      </c>
      <c r="D7599" t="inlineStr">
        <is>
          <t>F</t>
        </is>
      </c>
      <c r="E7599" t="n">
        <v>37</v>
      </c>
      <c r="F7599" t="inlineStr">
        <is>
          <t>FA</t>
        </is>
      </c>
      <c r="G7599" t="inlineStr">
        <is>
          <t>FA</t>
        </is>
      </c>
      <c r="H7599" s="30" t="n">
        <v>1</v>
      </c>
      <c r="I7599" s="31" t="n">
        <v>0</v>
      </c>
      <c r="J7599" s="31" t="n"/>
      <c r="K7599" s="31" t="n">
        <v>0</v>
      </c>
      <c r="L7599" s="32" t="n"/>
      <c r="M7599" s="31" t="n">
        <v>0</v>
      </c>
      <c r="N7599" s="31" t="n">
        <v>0</v>
      </c>
      <c r="O7599" s="31" t="n"/>
      <c r="P7599" s="31" t="n"/>
      <c r="Q7599" s="31" t="n">
        <v>0</v>
      </c>
      <c r="R7599" s="31" t="n"/>
      <c r="S7599" s="32" t="n"/>
      <c r="T7599" s="32" t="n"/>
      <c r="V7599" t="inlineStr">
        <is>
          <t>02j1k</t>
        </is>
      </c>
      <c r="W7599" t="n">
        <v>4086</v>
      </c>
      <c r="X7599" t="n">
        <v>5643</v>
      </c>
      <c r="Z7599" t="inlineStr">
        <is>
          <t>Sean Collins ((N/A) C)</t>
        </is>
      </c>
    </row>
    <row r="7600">
      <c r="A7600" t="inlineStr">
        <is>
          <t>Sean Comrie</t>
        </is>
      </c>
      <c r="B7600" t="inlineStr">
        <is>
          <t>(N/A)</t>
        </is>
      </c>
      <c r="C7600" t="inlineStr">
        <is>
          <t>D</t>
        </is>
      </c>
      <c r="D7600" t="inlineStr">
        <is>
          <t>D</t>
        </is>
      </c>
      <c r="E7600" t="n">
        <v>26</v>
      </c>
      <c r="F7600" t="inlineStr">
        <is>
          <t>FA</t>
        </is>
      </c>
      <c r="G7600" t="inlineStr">
        <is>
          <t>FA</t>
        </is>
      </c>
      <c r="H7600" s="30" t="n">
        <v>1</v>
      </c>
      <c r="I7600" s="31" t="n">
        <v>0</v>
      </c>
      <c r="J7600" s="31" t="n"/>
      <c r="K7600" s="31" t="n">
        <v>0</v>
      </c>
      <c r="L7600" s="32" t="n"/>
      <c r="M7600" s="31" t="n">
        <v>0</v>
      </c>
      <c r="N7600" s="31" t="n">
        <v>0</v>
      </c>
      <c r="O7600" s="31" t="n"/>
      <c r="P7600" s="31" t="n"/>
      <c r="Q7600" s="31" t="n">
        <v>0</v>
      </c>
      <c r="R7600" s="31" t="n"/>
      <c r="S7600" s="32" t="n"/>
      <c r="T7600" s="32" t="n"/>
      <c r="V7600" t="inlineStr">
        <is>
          <t>05978</t>
        </is>
      </c>
      <c r="X7600" t="n">
        <v>8505</v>
      </c>
      <c r="Z7600" t="inlineStr">
        <is>
          <t>Sean Comrie ((N/A) D)</t>
        </is>
      </c>
    </row>
    <row r="7601">
      <c r="A7601" t="inlineStr">
        <is>
          <t>Sean Curry</t>
        </is>
      </c>
      <c r="B7601" t="inlineStr">
        <is>
          <t>(N/A)</t>
        </is>
      </c>
      <c r="C7601" t="inlineStr">
        <is>
          <t>D</t>
        </is>
      </c>
      <c r="D7601" t="inlineStr">
        <is>
          <t>D</t>
        </is>
      </c>
      <c r="E7601" t="n">
        <v>44</v>
      </c>
      <c r="F7601" t="inlineStr">
        <is>
          <t>FA</t>
        </is>
      </c>
      <c r="G7601" t="inlineStr">
        <is>
          <t>FA</t>
        </is>
      </c>
      <c r="H7601" s="30" t="n">
        <v>1</v>
      </c>
      <c r="I7601" s="31" t="n">
        <v>0</v>
      </c>
      <c r="J7601" s="31" t="n"/>
      <c r="K7601" s="31" t="n">
        <v>0</v>
      </c>
      <c r="L7601" s="32" t="n"/>
      <c r="M7601" s="31" t="n">
        <v>0</v>
      </c>
      <c r="N7601" s="31" t="n">
        <v>0</v>
      </c>
      <c r="O7601" s="31" t="n"/>
      <c r="P7601" s="31" t="n"/>
      <c r="Q7601" s="31" t="n">
        <v>0</v>
      </c>
      <c r="R7601" s="31" t="n"/>
      <c r="S7601" s="32" t="n"/>
      <c r="T7601" s="32" t="n"/>
      <c r="V7601" t="inlineStr">
        <is>
          <t>003fn</t>
        </is>
      </c>
      <c r="W7601" t="n">
        <v>2059</v>
      </c>
      <c r="X7601" t="n">
        <v>3235</v>
      </c>
      <c r="Z7601" t="inlineStr">
        <is>
          <t>Sean Curry ((N/A) D)</t>
        </is>
      </c>
    </row>
    <row r="7602">
      <c r="A7602" t="inlineStr">
        <is>
          <t>Sean Day</t>
        </is>
      </c>
      <c r="B7602" t="inlineStr">
        <is>
          <t>NYI</t>
        </is>
      </c>
      <c r="C7602" t="inlineStr">
        <is>
          <t>D</t>
        </is>
      </c>
      <c r="D7602" t="inlineStr">
        <is>
          <t>D</t>
        </is>
      </c>
      <c r="E7602" t="n">
        <v>28</v>
      </c>
      <c r="F7602" t="inlineStr">
        <is>
          <t>FA</t>
        </is>
      </c>
      <c r="G7602" t="inlineStr">
        <is>
          <t>FA</t>
        </is>
      </c>
      <c r="H7602" s="30" t="n">
        <v>1</v>
      </c>
      <c r="I7602" s="31" t="n">
        <v>0</v>
      </c>
      <c r="J7602" s="31" t="n"/>
      <c r="K7602" s="31" t="n">
        <v>0</v>
      </c>
      <c r="L7602" s="32" t="n"/>
      <c r="M7602" s="31" t="n">
        <v>0</v>
      </c>
      <c r="N7602" s="31" t="n">
        <v>0</v>
      </c>
      <c r="O7602" s="31" t="n"/>
      <c r="P7602" s="31" t="n"/>
      <c r="Q7602" s="31" t="n">
        <v>0</v>
      </c>
      <c r="R7602" s="31" t="n"/>
      <c r="S7602" s="32" t="n"/>
      <c r="T7602" s="32" t="n"/>
      <c r="V7602" t="inlineStr">
        <is>
          <t>035vk</t>
        </is>
      </c>
      <c r="W7602" t="n">
        <v>5196</v>
      </c>
      <c r="X7602" t="n">
        <v>7189</v>
      </c>
      <c r="Y7602" t="inlineStr">
        <is>
          <t>de7b9987-5ba0-43fe-8d9e-cb36c96f4cc7</t>
        </is>
      </c>
      <c r="Z7602" t="inlineStr">
        <is>
          <t>Sean Day (NYI D)</t>
        </is>
      </c>
    </row>
    <row r="7603">
      <c r="A7603" t="inlineStr">
        <is>
          <t>Sean Farrell</t>
        </is>
      </c>
      <c r="B7603" t="inlineStr">
        <is>
          <t>ANA</t>
        </is>
      </c>
      <c r="C7603" t="inlineStr">
        <is>
          <t>C</t>
        </is>
      </c>
      <c r="D7603" t="inlineStr">
        <is>
          <t>F</t>
        </is>
      </c>
      <c r="E7603" t="n">
        <v>24</v>
      </c>
      <c r="F7603" t="inlineStr">
        <is>
          <t>T</t>
        </is>
      </c>
      <c r="G7603" t="inlineStr">
        <is>
          <t>Deef-Fence</t>
        </is>
      </c>
      <c r="H7603" s="30" t="n">
        <v>775000</v>
      </c>
      <c r="I7603" s="31" t="n">
        <v>0</v>
      </c>
      <c r="J7603" s="31" t="n"/>
      <c r="K7603" s="31" t="n">
        <v>0</v>
      </c>
      <c r="L7603" s="32" t="n"/>
      <c r="M7603" s="31" t="n">
        <v>0</v>
      </c>
      <c r="N7603" s="31" t="n">
        <v>0</v>
      </c>
      <c r="O7603" s="31" t="n"/>
      <c r="P7603" s="31" t="n"/>
      <c r="Q7603" s="31" t="n">
        <v>0</v>
      </c>
      <c r="R7603" s="31" t="n"/>
      <c r="S7603" s="32" t="n"/>
      <c r="T7603" s="32" t="n"/>
      <c r="V7603" t="inlineStr">
        <is>
          <t>05kog</t>
        </is>
      </c>
      <c r="W7603" t="n">
        <v>6216</v>
      </c>
      <c r="Y7603" t="inlineStr">
        <is>
          <t>826e1f72-51ad-48a4-bc92-851a9ba2dae9</t>
        </is>
      </c>
      <c r="Z7603" t="inlineStr">
        <is>
          <t>Sean Farrell (ANA C)</t>
        </is>
      </c>
    </row>
    <row r="7604">
      <c r="A7604" t="inlineStr">
        <is>
          <t>Sean Josling</t>
        </is>
      </c>
      <c r="B7604" t="inlineStr">
        <is>
          <t>DET</t>
        </is>
      </c>
      <c r="C7604" t="inlineStr">
        <is>
          <t>RW</t>
        </is>
      </c>
      <c r="D7604" t="inlineStr">
        <is>
          <t>F</t>
        </is>
      </c>
      <c r="E7604" t="n">
        <v>27</v>
      </c>
      <c r="F7604" t="inlineStr">
        <is>
          <t>FA</t>
        </is>
      </c>
      <c r="G7604" t="inlineStr">
        <is>
          <t>FA</t>
        </is>
      </c>
      <c r="H7604" s="30" t="n">
        <v>1</v>
      </c>
      <c r="I7604" s="31" t="n">
        <v>0</v>
      </c>
      <c r="J7604" s="31" t="n"/>
      <c r="K7604" s="31" t="n">
        <v>0</v>
      </c>
      <c r="L7604" s="32" t="n"/>
      <c r="M7604" s="31" t="n">
        <v>0</v>
      </c>
      <c r="N7604" s="31" t="n">
        <v>0</v>
      </c>
      <c r="O7604" s="31" t="n"/>
      <c r="P7604" s="31" t="n"/>
      <c r="Q7604" s="31" t="n">
        <v>0</v>
      </c>
      <c r="R7604" s="31" t="n"/>
      <c r="S7604" s="32" t="n"/>
      <c r="T7604" s="32" t="n"/>
      <c r="V7604" t="inlineStr">
        <is>
          <t>04l1j</t>
        </is>
      </c>
      <c r="X7604" t="n">
        <v>7763</v>
      </c>
      <c r="Z7604" t="inlineStr">
        <is>
          <t>Sean Josling (DET RW)</t>
        </is>
      </c>
    </row>
    <row r="7605">
      <c r="A7605" t="inlineStr">
        <is>
          <t>Sean Keohane</t>
        </is>
      </c>
      <c r="B7605" t="inlineStr">
        <is>
          <t>BUF</t>
        </is>
      </c>
      <c r="C7605" t="inlineStr">
        <is>
          <t>D</t>
        </is>
      </c>
      <c r="D7605" t="inlineStr">
        <is>
          <t>D</t>
        </is>
      </c>
      <c r="E7605" t="n">
        <v>21</v>
      </c>
      <c r="F7605" t="inlineStr">
        <is>
          <t>FA</t>
        </is>
      </c>
      <c r="G7605" t="inlineStr">
        <is>
          <t>FA</t>
        </is>
      </c>
      <c r="H7605" s="30" t="n">
        <v>1</v>
      </c>
      <c r="I7605" s="31" t="n">
        <v>0</v>
      </c>
      <c r="J7605" s="31" t="n"/>
      <c r="K7605" s="31" t="n">
        <v>0</v>
      </c>
      <c r="L7605" s="32" t="n"/>
      <c r="M7605" s="31" t="n">
        <v>0</v>
      </c>
      <c r="N7605" s="31" t="n">
        <v>0</v>
      </c>
      <c r="O7605" s="31" t="n"/>
      <c r="P7605" s="31" t="n"/>
      <c r="Q7605" s="31" t="n">
        <v>0</v>
      </c>
      <c r="R7605" s="31" t="n"/>
      <c r="S7605" s="32" t="n"/>
      <c r="T7605" s="32" t="n"/>
      <c r="V7605" t="inlineStr">
        <is>
          <t>06c4a</t>
        </is>
      </c>
      <c r="Y7605" t="inlineStr">
        <is>
          <t>8077446e-31f3-4dde-b614-acf601c6dd64</t>
        </is>
      </c>
      <c r="Z7605" t="inlineStr">
        <is>
          <t>Sean Keohane (BUF D)</t>
        </is>
      </c>
    </row>
    <row r="7606">
      <c r="A7606" t="inlineStr">
        <is>
          <t>Sean Maguire</t>
        </is>
      </c>
      <c r="B7606" t="inlineStr">
        <is>
          <t>(N/A)</t>
        </is>
      </c>
      <c r="C7606" t="inlineStr">
        <is>
          <t>G</t>
        </is>
      </c>
      <c r="D7606" t="inlineStr">
        <is>
          <t>G</t>
        </is>
      </c>
      <c r="E7606" t="n">
        <v>33</v>
      </c>
      <c r="F7606" t="inlineStr">
        <is>
          <t>FA</t>
        </is>
      </c>
      <c r="G7606" t="inlineStr">
        <is>
          <t>FA</t>
        </is>
      </c>
      <c r="H7606" s="30" t="n">
        <v>1</v>
      </c>
      <c r="I7606" s="31" t="n">
        <v>0</v>
      </c>
      <c r="J7606" s="31" t="n"/>
      <c r="K7606" s="31" t="n">
        <v>0</v>
      </c>
      <c r="L7606" s="32" t="n"/>
      <c r="M7606" s="31" t="n">
        <v>0</v>
      </c>
      <c r="N7606" s="31" t="n">
        <v>0</v>
      </c>
      <c r="O7606" s="31" t="n"/>
      <c r="P7606" s="31" t="n"/>
      <c r="Q7606" s="31" t="n">
        <v>0</v>
      </c>
      <c r="R7606" s="31" t="n"/>
      <c r="S7606" s="32" t="n"/>
      <c r="T7606" s="32" t="n"/>
      <c r="V7606" t="inlineStr">
        <is>
          <t>02o7f</t>
        </is>
      </c>
      <c r="W7606" t="n">
        <v>5090</v>
      </c>
      <c r="X7606" t="n">
        <v>5803</v>
      </c>
      <c r="Z7606" t="inlineStr">
        <is>
          <t>Sean Maguire ((N/A) G)</t>
        </is>
      </c>
    </row>
    <row r="7607">
      <c r="A7607" t="inlineStr">
        <is>
          <t>Sean Malone</t>
        </is>
      </c>
      <c r="B7607" t="inlineStr">
        <is>
          <t>(N/A)</t>
        </is>
      </c>
      <c r="C7607" t="inlineStr">
        <is>
          <t>LW</t>
        </is>
      </c>
      <c r="D7607" t="inlineStr">
        <is>
          <t>F</t>
        </is>
      </c>
      <c r="E7607" t="n">
        <v>31</v>
      </c>
      <c r="F7607" t="inlineStr">
        <is>
          <t>FA</t>
        </is>
      </c>
      <c r="G7607" t="inlineStr">
        <is>
          <t>FA</t>
        </is>
      </c>
      <c r="H7607" s="30" t="n">
        <v>1</v>
      </c>
      <c r="I7607" s="31" t="n">
        <v>0</v>
      </c>
      <c r="J7607" s="31" t="n"/>
      <c r="K7607" s="31" t="n">
        <v>0</v>
      </c>
      <c r="L7607" s="32" t="n"/>
      <c r="M7607" s="31" t="n">
        <v>0</v>
      </c>
      <c r="N7607" s="31" t="n">
        <v>0</v>
      </c>
      <c r="O7607" s="31" t="n"/>
      <c r="P7607" s="31" t="n"/>
      <c r="Q7607" s="31" t="n">
        <v>0</v>
      </c>
      <c r="R7607" s="31" t="n"/>
      <c r="S7607" s="32" t="n"/>
      <c r="T7607" s="32" t="n"/>
      <c r="V7607" t="inlineStr">
        <is>
          <t>031sf</t>
        </is>
      </c>
      <c r="W7607" t="n">
        <v>5374</v>
      </c>
      <c r="X7607" t="n">
        <v>6139</v>
      </c>
      <c r="Y7607" t="inlineStr">
        <is>
          <t>fca9fde8-321f-4404-a109-265119df25ca</t>
        </is>
      </c>
      <c r="Z7607" t="inlineStr">
        <is>
          <t>Sean Malone ((N/A) LW)</t>
        </is>
      </c>
    </row>
    <row r="7608">
      <c r="A7608" t="inlineStr">
        <is>
          <t>Sean McGurn</t>
        </is>
      </c>
      <c r="B7608" t="inlineStr">
        <is>
          <t>CBJ</t>
        </is>
      </c>
      <c r="C7608" t="inlineStr">
        <is>
          <t>C</t>
        </is>
      </c>
      <c r="D7608" t="inlineStr">
        <is>
          <t>F</t>
        </is>
      </c>
      <c r="E7608" t="n">
        <v>24</v>
      </c>
      <c r="F7608" t="inlineStr">
        <is>
          <t>FA</t>
        </is>
      </c>
      <c r="G7608" t="inlineStr">
        <is>
          <t>FA</t>
        </is>
      </c>
      <c r="H7608" s="30" t="n">
        <v>1</v>
      </c>
      <c r="I7608" s="31" t="n">
        <v>0</v>
      </c>
      <c r="J7608" s="31" t="n"/>
      <c r="K7608" s="31" t="n">
        <v>0</v>
      </c>
      <c r="L7608" s="32" t="n"/>
      <c r="M7608" s="31" t="n">
        <v>0</v>
      </c>
      <c r="N7608" s="31" t="n">
        <v>0</v>
      </c>
      <c r="O7608" s="31" t="n"/>
      <c r="P7608" s="31" t="n"/>
      <c r="Q7608" s="31" t="n">
        <v>0</v>
      </c>
      <c r="R7608" s="31" t="n"/>
      <c r="S7608" s="32" t="n"/>
      <c r="T7608" s="32" t="n"/>
      <c r="V7608" t="inlineStr">
        <is>
          <t>06avk</t>
        </is>
      </c>
      <c r="Y7608" t="inlineStr">
        <is>
          <t>af93814f-743d-4b50-aa29-497c59e3525c</t>
        </is>
      </c>
      <c r="Z7608" t="inlineStr">
        <is>
          <t>Sean McGurn (CBJ C)</t>
        </is>
      </c>
    </row>
    <row r="7609">
      <c r="A7609" t="inlineStr">
        <is>
          <t>Sean O'Rourke</t>
        </is>
      </c>
      <c r="B7609" t="inlineStr">
        <is>
          <t>TBL</t>
        </is>
      </c>
      <c r="C7609" t="inlineStr">
        <is>
          <t>D</t>
        </is>
      </c>
      <c r="D7609" t="inlineStr">
        <is>
          <t>D</t>
        </is>
      </c>
      <c r="E7609" t="n">
        <v>35</v>
      </c>
      <c r="F7609" t="inlineStr">
        <is>
          <t>FA</t>
        </is>
      </c>
      <c r="G7609" t="inlineStr">
        <is>
          <t>FA</t>
        </is>
      </c>
      <c r="H7609" s="30" t="n">
        <v>1</v>
      </c>
      <c r="I7609" s="31" t="n">
        <v>0</v>
      </c>
      <c r="J7609" s="31" t="n"/>
      <c r="K7609" s="31" t="n">
        <v>0</v>
      </c>
      <c r="L7609" s="32" t="n"/>
      <c r="M7609" s="31" t="n">
        <v>0</v>
      </c>
      <c r="N7609" s="31" t="n">
        <v>0</v>
      </c>
      <c r="O7609" s="31" t="n"/>
      <c r="P7609" s="31" t="n"/>
      <c r="Q7609" s="31" t="n">
        <v>0</v>
      </c>
      <c r="R7609" s="31" t="n"/>
      <c r="S7609" s="32" t="n"/>
      <c r="T7609" s="32" t="n"/>
      <c r="V7609" t="inlineStr">
        <is>
          <t>048ku</t>
        </is>
      </c>
      <c r="X7609" t="n">
        <v>7350</v>
      </c>
      <c r="Z7609" t="inlineStr">
        <is>
          <t>Sean O'Rourke (TBL D)</t>
        </is>
      </c>
    </row>
    <row r="7610">
      <c r="A7610" t="inlineStr">
        <is>
          <t>Sean Romeo</t>
        </is>
      </c>
      <c r="B7610" t="inlineStr">
        <is>
          <t>(N/A)</t>
        </is>
      </c>
      <c r="C7610" t="inlineStr">
        <is>
          <t>G</t>
        </is>
      </c>
      <c r="D7610" t="inlineStr">
        <is>
          <t>G</t>
        </is>
      </c>
      <c r="E7610" t="n">
        <v>31</v>
      </c>
      <c r="F7610" t="inlineStr">
        <is>
          <t>FA</t>
        </is>
      </c>
      <c r="G7610" t="inlineStr">
        <is>
          <t>FA</t>
        </is>
      </c>
      <c r="H7610" s="30" t="n">
        <v>1</v>
      </c>
      <c r="I7610" s="31" t="n">
        <v>0</v>
      </c>
      <c r="J7610" s="31" t="n"/>
      <c r="K7610" s="31" t="n">
        <v>0</v>
      </c>
      <c r="L7610" s="32" t="n"/>
      <c r="M7610" s="31" t="n">
        <v>0</v>
      </c>
      <c r="N7610" s="31" t="n">
        <v>0</v>
      </c>
      <c r="O7610" s="31" t="n"/>
      <c r="P7610" s="31" t="n"/>
      <c r="Q7610" s="31" t="n">
        <v>0</v>
      </c>
      <c r="R7610" s="31" t="n"/>
      <c r="S7610" s="32" t="n"/>
      <c r="T7610" s="32" t="n"/>
      <c r="V7610" t="inlineStr">
        <is>
          <t>0597m</t>
        </is>
      </c>
      <c r="X7610" t="n">
        <v>8523</v>
      </c>
      <c r="Z7610" t="inlineStr">
        <is>
          <t>Sean Romeo ((N/A) G)</t>
        </is>
      </c>
    </row>
    <row r="7611">
      <c r="A7611" t="inlineStr">
        <is>
          <t>Sean Sullivan</t>
        </is>
      </c>
      <c r="B7611" t="inlineStr">
        <is>
          <t>(N/A)</t>
        </is>
      </c>
      <c r="C7611" t="inlineStr">
        <is>
          <t>D</t>
        </is>
      </c>
      <c r="D7611" t="inlineStr">
        <is>
          <t>D</t>
        </is>
      </c>
      <c r="E7611" t="n">
        <v>42</v>
      </c>
      <c r="F7611" t="inlineStr">
        <is>
          <t>FA</t>
        </is>
      </c>
      <c r="G7611" t="inlineStr">
        <is>
          <t>FA</t>
        </is>
      </c>
      <c r="H7611" s="30" t="n">
        <v>1</v>
      </c>
      <c r="I7611" s="31" t="n">
        <v>0</v>
      </c>
      <c r="J7611" s="31" t="n"/>
      <c r="K7611" s="31" t="n">
        <v>0</v>
      </c>
      <c r="L7611" s="32" t="n"/>
      <c r="M7611" s="31" t="n">
        <v>0</v>
      </c>
      <c r="N7611" s="31" t="n">
        <v>0</v>
      </c>
      <c r="O7611" s="31" t="n"/>
      <c r="P7611" s="31" t="n"/>
      <c r="Q7611" s="31" t="n">
        <v>0</v>
      </c>
      <c r="R7611" s="31" t="n"/>
      <c r="S7611" s="32" t="n"/>
      <c r="T7611" s="32" t="n"/>
      <c r="V7611" t="inlineStr">
        <is>
          <t>004lj</t>
        </is>
      </c>
      <c r="W7611" t="n">
        <v>2749</v>
      </c>
      <c r="X7611" t="n">
        <v>4143</v>
      </c>
      <c r="Z7611" t="inlineStr">
        <is>
          <t>Sean Sullivan ((N/A) D)</t>
        </is>
      </c>
    </row>
    <row r="7612">
      <c r="A7612" t="inlineStr">
        <is>
          <t>Sean Tschigerl</t>
        </is>
      </c>
      <c r="B7612" t="inlineStr">
        <is>
          <t>(N/A)</t>
        </is>
      </c>
      <c r="C7612" t="inlineStr">
        <is>
          <t>LW</t>
        </is>
      </c>
      <c r="D7612" t="inlineStr">
        <is>
          <t>F</t>
        </is>
      </c>
      <c r="E7612" t="n">
        <v>23</v>
      </c>
      <c r="F7612" t="inlineStr">
        <is>
          <t>FA</t>
        </is>
      </c>
      <c r="G7612" t="inlineStr">
        <is>
          <t>FA</t>
        </is>
      </c>
      <c r="H7612" s="30" t="n">
        <v>1</v>
      </c>
      <c r="I7612" s="31" t="n">
        <v>0</v>
      </c>
      <c r="J7612" s="31" t="n"/>
      <c r="K7612" s="31" t="n">
        <v>0</v>
      </c>
      <c r="L7612" s="32" t="n"/>
      <c r="M7612" s="31" t="n">
        <v>0</v>
      </c>
      <c r="N7612" s="31" t="n">
        <v>0</v>
      </c>
      <c r="O7612" s="31" t="n"/>
      <c r="P7612" s="31" t="n"/>
      <c r="Q7612" s="31" t="n">
        <v>0</v>
      </c>
      <c r="R7612" s="31" t="n"/>
      <c r="S7612" s="32" t="n"/>
      <c r="T7612" s="32" t="n"/>
      <c r="V7612" t="inlineStr">
        <is>
          <t>05td9</t>
        </is>
      </c>
      <c r="Y7612" t="inlineStr">
        <is>
          <t>3a945740-4f93-458e-8bd7-4683cb9237ef</t>
        </is>
      </c>
      <c r="Z7612" t="inlineStr">
        <is>
          <t>Sean Tschigerl ((N/A) LW)</t>
        </is>
      </c>
    </row>
    <row r="7613">
      <c r="A7613" t="inlineStr">
        <is>
          <t>Sebastian Aho</t>
        </is>
      </c>
      <c r="B7613" t="inlineStr">
        <is>
          <t>PIT</t>
        </is>
      </c>
      <c r="C7613" t="inlineStr">
        <is>
          <t>D</t>
        </is>
      </c>
      <c r="D7613" t="inlineStr">
        <is>
          <t>D</t>
        </is>
      </c>
      <c r="E7613" t="n">
        <v>30</v>
      </c>
      <c r="F7613" t="inlineStr">
        <is>
          <t>FA</t>
        </is>
      </c>
      <c r="G7613" t="inlineStr">
        <is>
          <t>FA</t>
        </is>
      </c>
      <c r="H7613" s="30" t="n">
        <v>775000</v>
      </c>
      <c r="I7613" s="31" t="n">
        <v>0</v>
      </c>
      <c r="J7613" s="31" t="n"/>
      <c r="K7613" s="31" t="n">
        <v>0</v>
      </c>
      <c r="L7613" s="32" t="n"/>
      <c r="M7613" s="31" t="n">
        <v>0</v>
      </c>
      <c r="N7613" s="31" t="n">
        <v>0</v>
      </c>
      <c r="O7613" s="31" t="n"/>
      <c r="P7613" s="31" t="n"/>
      <c r="Q7613" s="31" t="n">
        <v>0</v>
      </c>
      <c r="R7613" s="31" t="n"/>
      <c r="S7613" s="32" t="n"/>
      <c r="T7613" s="32" t="n"/>
      <c r="V7613" t="inlineStr">
        <is>
          <t>03el6</t>
        </is>
      </c>
      <c r="W7613" t="n">
        <v>5572</v>
      </c>
      <c r="X7613" t="n">
        <v>7654</v>
      </c>
      <c r="Y7613" t="inlineStr">
        <is>
          <t>7facf1b9-81a0-4e54-8f91-cb4b008fcb8d</t>
        </is>
      </c>
      <c r="Z7613" t="inlineStr">
        <is>
          <t>Sebastian Aho (PIT D)</t>
        </is>
      </c>
    </row>
    <row r="7614">
      <c r="A7614" t="inlineStr">
        <is>
          <t>Sebastian Bradshaw</t>
        </is>
      </c>
      <c r="B7614" t="inlineStr">
        <is>
          <t>DAL</t>
        </is>
      </c>
      <c r="C7614" t="inlineStr">
        <is>
          <t>LW</t>
        </is>
      </c>
      <c r="D7614" t="inlineStr">
        <is>
          <t>F</t>
        </is>
      </c>
      <c r="E7614" t="n">
        <v>21</v>
      </c>
      <c r="F7614" t="inlineStr">
        <is>
          <t>FA</t>
        </is>
      </c>
      <c r="G7614" t="inlineStr">
        <is>
          <t>FA</t>
        </is>
      </c>
      <c r="H7614" s="30" t="n">
        <v>1</v>
      </c>
      <c r="I7614" s="31" t="n">
        <v>0</v>
      </c>
      <c r="J7614" s="31" t="n"/>
      <c r="K7614" s="31" t="n">
        <v>0</v>
      </c>
      <c r="L7614" s="32" t="n"/>
      <c r="M7614" s="31" t="n">
        <v>0</v>
      </c>
      <c r="N7614" s="31" t="n">
        <v>0</v>
      </c>
      <c r="O7614" s="31" t="n"/>
      <c r="P7614" s="31" t="n"/>
      <c r="Q7614" s="31" t="n">
        <v>0</v>
      </c>
      <c r="R7614" s="31" t="n"/>
      <c r="S7614" s="32" t="n"/>
      <c r="T7614" s="32" t="n"/>
      <c r="V7614" t="inlineStr">
        <is>
          <t>06clk</t>
        </is>
      </c>
      <c r="Y7614" t="inlineStr">
        <is>
          <t>de4a6dd4-517e-4cc9-bef5-05457303963b</t>
        </is>
      </c>
      <c r="Z7614" t="inlineStr">
        <is>
          <t>Sebastian Bradshaw (DAL LW)</t>
        </is>
      </c>
    </row>
    <row r="7615">
      <c r="A7615" t="inlineStr">
        <is>
          <t>Sebastian Charvat</t>
        </is>
      </c>
      <c r="B7615" t="inlineStr">
        <is>
          <t>(N/A)</t>
        </is>
      </c>
      <c r="C7615" t="inlineStr">
        <is>
          <t>G</t>
        </is>
      </c>
      <c r="D7615" t="inlineStr">
        <is>
          <t>G</t>
        </is>
      </c>
      <c r="E7615" t="n">
        <v>18</v>
      </c>
      <c r="F7615" t="inlineStr">
        <is>
          <t>FA</t>
        </is>
      </c>
      <c r="G7615" t="inlineStr">
        <is>
          <t>FA</t>
        </is>
      </c>
      <c r="H7615" s="30" t="n">
        <v>1</v>
      </c>
      <c r="I7615" s="31" t="n">
        <v>0</v>
      </c>
      <c r="J7615" s="31" t="n"/>
      <c r="K7615" s="31" t="n">
        <v>0</v>
      </c>
      <c r="L7615" s="32" t="n"/>
      <c r="M7615" s="31" t="n">
        <v>0</v>
      </c>
      <c r="N7615" s="31" t="n">
        <v>0</v>
      </c>
      <c r="O7615" s="31" t="n"/>
      <c r="P7615" s="31" t="n"/>
      <c r="Q7615" s="31" t="n">
        <v>0</v>
      </c>
      <c r="R7615" s="31" t="n"/>
      <c r="S7615" s="32" t="n"/>
      <c r="T7615" s="32" t="n"/>
      <c r="V7615" t="inlineStr">
        <is>
          <t>07911</t>
        </is>
      </c>
      <c r="Z7615" t="inlineStr">
        <is>
          <t>Sebastian Charvat ((N/A) G)</t>
        </is>
      </c>
    </row>
    <row r="7616">
      <c r="A7616" t="inlineStr">
        <is>
          <t>Sebastian Collberg</t>
        </is>
      </c>
      <c r="B7616" t="inlineStr">
        <is>
          <t>(N/A)</t>
        </is>
      </c>
      <c r="C7616" t="inlineStr">
        <is>
          <t>RW</t>
        </is>
      </c>
      <c r="D7616" t="inlineStr">
        <is>
          <t>F</t>
        </is>
      </c>
      <c r="E7616" t="n">
        <v>32</v>
      </c>
      <c r="F7616" t="inlineStr">
        <is>
          <t>FA</t>
        </is>
      </c>
      <c r="G7616" t="inlineStr">
        <is>
          <t>FA</t>
        </is>
      </c>
      <c r="H7616" s="30" t="n">
        <v>1</v>
      </c>
      <c r="I7616" s="31" t="n">
        <v>0</v>
      </c>
      <c r="J7616" s="31" t="n"/>
      <c r="K7616" s="31" t="n">
        <v>0</v>
      </c>
      <c r="L7616" s="32" t="n"/>
      <c r="M7616" s="31" t="n">
        <v>0</v>
      </c>
      <c r="N7616" s="31" t="n">
        <v>0</v>
      </c>
      <c r="O7616" s="31" t="n"/>
      <c r="P7616" s="31" t="n"/>
      <c r="Q7616" s="31" t="n">
        <v>0</v>
      </c>
      <c r="R7616" s="31" t="n"/>
      <c r="S7616" s="32" t="n"/>
      <c r="T7616" s="32" t="n"/>
      <c r="V7616" t="inlineStr">
        <is>
          <t>02jxx</t>
        </is>
      </c>
      <c r="W7616" t="n">
        <v>3982</v>
      </c>
      <c r="X7616" t="n">
        <v>5722</v>
      </c>
      <c r="Z7616" t="inlineStr">
        <is>
          <t>Sebastian Collberg ((N/A) RW)</t>
        </is>
      </c>
    </row>
    <row r="7617">
      <c r="A7617" t="inlineStr">
        <is>
          <t>Sebastian Erixon</t>
        </is>
      </c>
      <c r="B7617" t="inlineStr">
        <is>
          <t>(N/A)</t>
        </is>
      </c>
      <c r="C7617" t="inlineStr">
        <is>
          <t>D</t>
        </is>
      </c>
      <c r="D7617" t="inlineStr">
        <is>
          <t>D</t>
        </is>
      </c>
      <c r="E7617" t="n">
        <v>36</v>
      </c>
      <c r="F7617" t="inlineStr">
        <is>
          <t>FA</t>
        </is>
      </c>
      <c r="G7617" t="inlineStr">
        <is>
          <t>FA</t>
        </is>
      </c>
      <c r="H7617" s="30" t="n">
        <v>1</v>
      </c>
      <c r="I7617" s="31" t="n">
        <v>0</v>
      </c>
      <c r="J7617" s="31" t="n"/>
      <c r="K7617" s="31" t="n">
        <v>0</v>
      </c>
      <c r="L7617" s="32" t="n"/>
      <c r="M7617" s="31" t="n">
        <v>0</v>
      </c>
      <c r="N7617" s="31" t="n">
        <v>0</v>
      </c>
      <c r="O7617" s="31" t="n"/>
      <c r="P7617" s="31" t="n"/>
      <c r="Q7617" s="31" t="n">
        <v>0</v>
      </c>
      <c r="R7617" s="31" t="n"/>
      <c r="S7617" s="32" t="n"/>
      <c r="T7617" s="32" t="n"/>
      <c r="V7617" t="inlineStr">
        <is>
          <t>026t1</t>
        </is>
      </c>
      <c r="W7617" t="n">
        <v>3726</v>
      </c>
      <c r="X7617" t="n">
        <v>5320</v>
      </c>
      <c r="Z7617" t="inlineStr">
        <is>
          <t>Sebastian Erixon ((N/A) D)</t>
        </is>
      </c>
    </row>
    <row r="7618">
      <c r="A7618" t="inlineStr">
        <is>
          <t>Sebastian Gatto</t>
        </is>
      </c>
      <c r="B7618" t="inlineStr">
        <is>
          <t>(N/A)</t>
        </is>
      </c>
      <c r="C7618" t="inlineStr">
        <is>
          <t>G</t>
        </is>
      </c>
      <c r="D7618" t="inlineStr">
        <is>
          <t>G</t>
        </is>
      </c>
      <c r="E7618" t="n">
        <v>20</v>
      </c>
      <c r="F7618" t="inlineStr">
        <is>
          <t>FA</t>
        </is>
      </c>
      <c r="G7618" t="inlineStr">
        <is>
          <t>FA</t>
        </is>
      </c>
      <c r="H7618" s="30" t="n">
        <v>1</v>
      </c>
      <c r="I7618" s="31" t="n">
        <v>0</v>
      </c>
      <c r="J7618" s="31" t="n"/>
      <c r="K7618" s="31" t="n">
        <v>0</v>
      </c>
      <c r="L7618" s="32" t="n"/>
      <c r="M7618" s="31" t="n">
        <v>0</v>
      </c>
      <c r="N7618" s="31" t="n">
        <v>0</v>
      </c>
      <c r="O7618" s="31" t="n"/>
      <c r="P7618" s="31" t="n"/>
      <c r="Q7618" s="31" t="n">
        <v>0</v>
      </c>
      <c r="R7618" s="31" t="n"/>
      <c r="S7618" s="32" t="n"/>
      <c r="T7618" s="32" t="n"/>
      <c r="V7618" t="inlineStr">
        <is>
          <t>06owp</t>
        </is>
      </c>
      <c r="Z7618" t="inlineStr">
        <is>
          <t>Sebastian Gatto ((N/A) G)</t>
        </is>
      </c>
    </row>
    <row r="7619">
      <c r="A7619" t="inlineStr">
        <is>
          <t>Sebastian Geoffrion</t>
        </is>
      </c>
      <c r="B7619" t="inlineStr">
        <is>
          <t>(N/A)</t>
        </is>
      </c>
      <c r="C7619" t="inlineStr">
        <is>
          <t>LW</t>
        </is>
      </c>
      <c r="D7619" t="inlineStr">
        <is>
          <t>F</t>
        </is>
      </c>
      <c r="E7619" t="n">
        <v>37</v>
      </c>
      <c r="F7619" t="inlineStr">
        <is>
          <t>FA</t>
        </is>
      </c>
      <c r="G7619" t="inlineStr">
        <is>
          <t>FA</t>
        </is>
      </c>
      <c r="H7619" s="30" t="n">
        <v>1</v>
      </c>
      <c r="I7619" s="31" t="n">
        <v>0</v>
      </c>
      <c r="J7619" s="31" t="n"/>
      <c r="K7619" s="31" t="n">
        <v>0</v>
      </c>
      <c r="L7619" s="32" t="n"/>
      <c r="M7619" s="31" t="n">
        <v>0</v>
      </c>
      <c r="N7619" s="31" t="n">
        <v>0</v>
      </c>
      <c r="O7619" s="31" t="n"/>
      <c r="P7619" s="31" t="n"/>
      <c r="Q7619" s="31" t="n">
        <v>0</v>
      </c>
      <c r="R7619" s="31" t="n"/>
      <c r="S7619" s="32" t="n"/>
      <c r="T7619" s="32" t="n"/>
      <c r="V7619" t="inlineStr">
        <is>
          <t>0385q</t>
        </is>
      </c>
      <c r="X7619" t="n">
        <v>6205</v>
      </c>
      <c r="Z7619" t="inlineStr">
        <is>
          <t>Sebastian Geoffrion ((N/A) LW)</t>
        </is>
      </c>
    </row>
    <row r="7620">
      <c r="A7620" t="inlineStr">
        <is>
          <t>Sebastian Heden</t>
        </is>
      </c>
      <c r="B7620" t="inlineStr">
        <is>
          <t>(N/A)</t>
        </is>
      </c>
      <c r="C7620" t="inlineStr">
        <is>
          <t>LW</t>
        </is>
      </c>
      <c r="D7620" t="inlineStr">
        <is>
          <t>F</t>
        </is>
      </c>
      <c r="E7620" t="n">
        <v>27</v>
      </c>
      <c r="F7620" t="inlineStr">
        <is>
          <t>FA</t>
        </is>
      </c>
      <c r="G7620" t="inlineStr">
        <is>
          <t>FA</t>
        </is>
      </c>
      <c r="H7620" s="30" t="n">
        <v>1</v>
      </c>
      <c r="I7620" s="31" t="n">
        <v>0</v>
      </c>
      <c r="J7620" s="31" t="n"/>
      <c r="K7620" s="31" t="n">
        <v>0</v>
      </c>
      <c r="L7620" s="32" t="n"/>
      <c r="M7620" s="31" t="n">
        <v>0</v>
      </c>
      <c r="N7620" s="31" t="n">
        <v>0</v>
      </c>
      <c r="O7620" s="31" t="n"/>
      <c r="P7620" s="31" t="n"/>
      <c r="Q7620" s="31" t="n">
        <v>0</v>
      </c>
      <c r="R7620" s="31" t="n"/>
      <c r="S7620" s="32" t="n"/>
      <c r="T7620" s="32" t="n"/>
      <c r="V7620" t="inlineStr">
        <is>
          <t>04zix</t>
        </is>
      </c>
      <c r="Z7620" t="inlineStr">
        <is>
          <t>Sebastian Heden ((N/A) LW)</t>
        </is>
      </c>
    </row>
    <row r="7621">
      <c r="A7621" t="inlineStr">
        <is>
          <t>Sebastian Olsson</t>
        </is>
      </c>
      <c r="B7621" t="inlineStr">
        <is>
          <t>(N/A)</t>
        </is>
      </c>
      <c r="C7621" t="inlineStr">
        <is>
          <t>C</t>
        </is>
      </c>
      <c r="D7621" t="inlineStr">
        <is>
          <t>F</t>
        </is>
      </c>
      <c r="E7621" t="n">
        <v>29</v>
      </c>
      <c r="F7621" t="inlineStr">
        <is>
          <t>FA</t>
        </is>
      </c>
      <c r="G7621" t="inlineStr">
        <is>
          <t>FA</t>
        </is>
      </c>
      <c r="H7621" s="30" t="n">
        <v>1</v>
      </c>
      <c r="I7621" s="31" t="n">
        <v>0</v>
      </c>
      <c r="J7621" s="31" t="n"/>
      <c r="K7621" s="31" t="n">
        <v>0</v>
      </c>
      <c r="L7621" s="32" t="n"/>
      <c r="M7621" s="31" t="n">
        <v>0</v>
      </c>
      <c r="N7621" s="31" t="n">
        <v>0</v>
      </c>
      <c r="O7621" s="31" t="n"/>
      <c r="P7621" s="31" t="n"/>
      <c r="Q7621" s="31" t="n">
        <v>0</v>
      </c>
      <c r="R7621" s="31" t="n"/>
      <c r="S7621" s="32" t="n"/>
      <c r="T7621" s="32" t="n"/>
      <c r="V7621" t="inlineStr">
        <is>
          <t>03sd7</t>
        </is>
      </c>
      <c r="Z7621" t="inlineStr">
        <is>
          <t>Sebastian Olsson ((N/A) C)</t>
        </is>
      </c>
    </row>
    <row r="7622">
      <c r="A7622" t="inlineStr">
        <is>
          <t>Sebastian Owuya</t>
        </is>
      </c>
      <c r="B7622" t="inlineStr">
        <is>
          <t>(N/A)</t>
        </is>
      </c>
      <c r="C7622" t="inlineStr">
        <is>
          <t>D</t>
        </is>
      </c>
      <c r="D7622" t="inlineStr">
        <is>
          <t>D</t>
        </is>
      </c>
      <c r="E7622" t="n">
        <v>34</v>
      </c>
      <c r="F7622" t="inlineStr">
        <is>
          <t>FA</t>
        </is>
      </c>
      <c r="G7622" t="inlineStr">
        <is>
          <t>FA</t>
        </is>
      </c>
      <c r="H7622" s="30" t="n">
        <v>1</v>
      </c>
      <c r="I7622" s="31" t="n">
        <v>0</v>
      </c>
      <c r="J7622" s="31" t="n"/>
      <c r="K7622" s="31" t="n">
        <v>0</v>
      </c>
      <c r="L7622" s="32" t="n"/>
      <c r="M7622" s="31" t="n">
        <v>0</v>
      </c>
      <c r="N7622" s="31" t="n">
        <v>0</v>
      </c>
      <c r="O7622" s="31" t="n"/>
      <c r="P7622" s="31" t="n"/>
      <c r="Q7622" s="31" t="n">
        <v>0</v>
      </c>
      <c r="R7622" s="31" t="n"/>
      <c r="S7622" s="32" t="n"/>
      <c r="T7622" s="32" t="n"/>
      <c r="V7622" t="inlineStr">
        <is>
          <t>01zro</t>
        </is>
      </c>
      <c r="X7622" t="n">
        <v>5143</v>
      </c>
      <c r="Z7622" t="inlineStr">
        <is>
          <t>Sebastian Owuya ((N/A) D)</t>
        </is>
      </c>
    </row>
    <row r="7623">
      <c r="A7623" t="inlineStr">
        <is>
          <t>Sebastian Repo</t>
        </is>
      </c>
      <c r="B7623" t="inlineStr">
        <is>
          <t>(N/A)</t>
        </is>
      </c>
      <c r="C7623" t="inlineStr">
        <is>
          <t>RW</t>
        </is>
      </c>
      <c r="D7623" t="inlineStr">
        <is>
          <t>F</t>
        </is>
      </c>
      <c r="E7623" t="n">
        <v>30</v>
      </c>
      <c r="F7623" t="inlineStr">
        <is>
          <t>FA</t>
        </is>
      </c>
      <c r="G7623" t="inlineStr">
        <is>
          <t>FA</t>
        </is>
      </c>
      <c r="H7623" s="30" t="n">
        <v>1</v>
      </c>
      <c r="I7623" s="31" t="n">
        <v>0</v>
      </c>
      <c r="J7623" s="31" t="n"/>
      <c r="K7623" s="31" t="n">
        <v>0</v>
      </c>
      <c r="L7623" s="32" t="n"/>
      <c r="M7623" s="31" t="n">
        <v>0</v>
      </c>
      <c r="N7623" s="31" t="n">
        <v>0</v>
      </c>
      <c r="O7623" s="31" t="n"/>
      <c r="P7623" s="31" t="n"/>
      <c r="Q7623" s="31" t="n">
        <v>0</v>
      </c>
      <c r="R7623" s="31" t="n"/>
      <c r="S7623" s="32" t="n"/>
      <c r="T7623" s="32" t="n"/>
      <c r="V7623" t="inlineStr">
        <is>
          <t>03xmb</t>
        </is>
      </c>
      <c r="W7623" t="n">
        <v>5571</v>
      </c>
      <c r="X7623" t="n">
        <v>7699</v>
      </c>
      <c r="Z7623" t="inlineStr">
        <is>
          <t>Sebastian Repo ((N/A) RW)</t>
        </is>
      </c>
    </row>
    <row r="7624">
      <c r="A7624" t="inlineStr">
        <is>
          <t>Sebastian Soini</t>
        </is>
      </c>
      <c r="B7624" t="inlineStr">
        <is>
          <t>MIN</t>
        </is>
      </c>
      <c r="C7624" t="inlineStr">
        <is>
          <t>D</t>
        </is>
      </c>
      <c r="D7624" t="inlineStr">
        <is>
          <t>D</t>
        </is>
      </c>
      <c r="E7624" t="n">
        <v>20</v>
      </c>
      <c r="F7624" t="inlineStr">
        <is>
          <t>FA</t>
        </is>
      </c>
      <c r="G7624" t="inlineStr">
        <is>
          <t>FA</t>
        </is>
      </c>
      <c r="H7624" s="30" t="n">
        <v>1</v>
      </c>
      <c r="I7624" s="31" t="n">
        <v>0</v>
      </c>
      <c r="J7624" s="31" t="n"/>
      <c r="K7624" s="31" t="n">
        <v>0</v>
      </c>
      <c r="L7624" s="32" t="n"/>
      <c r="M7624" s="31" t="n">
        <v>0</v>
      </c>
      <c r="N7624" s="31" t="n">
        <v>0</v>
      </c>
      <c r="O7624" s="31" t="n"/>
      <c r="P7624" s="31" t="n"/>
      <c r="Q7624" s="31" t="n">
        <v>0</v>
      </c>
      <c r="R7624" s="31" t="n"/>
      <c r="S7624" s="32" t="n"/>
      <c r="T7624" s="32" t="n"/>
      <c r="V7624" t="inlineStr">
        <is>
          <t>06mh0</t>
        </is>
      </c>
      <c r="Y7624" t="inlineStr">
        <is>
          <t>cb3e558b-263e-4aa0-a54c-5f680de53c7d</t>
        </is>
      </c>
      <c r="Z7624" t="inlineStr">
        <is>
          <t>Sebastian Soini (MIN D)</t>
        </is>
      </c>
    </row>
    <row r="7625">
      <c r="A7625" t="inlineStr">
        <is>
          <t>Sebastian Stalberg</t>
        </is>
      </c>
      <c r="B7625" t="inlineStr">
        <is>
          <t>(N/A)</t>
        </is>
      </c>
      <c r="C7625" t="inlineStr">
        <is>
          <t>RW</t>
        </is>
      </c>
      <c r="D7625" t="inlineStr">
        <is>
          <t>F</t>
        </is>
      </c>
      <c r="E7625" t="n">
        <v>36</v>
      </c>
      <c r="F7625" t="inlineStr">
        <is>
          <t>FA</t>
        </is>
      </c>
      <c r="G7625" t="inlineStr">
        <is>
          <t>FA</t>
        </is>
      </c>
      <c r="H7625" s="30" t="n">
        <v>1</v>
      </c>
      <c r="I7625" s="31" t="n">
        <v>0</v>
      </c>
      <c r="J7625" s="31" t="n"/>
      <c r="K7625" s="31" t="n">
        <v>0</v>
      </c>
      <c r="L7625" s="32" t="n"/>
      <c r="M7625" s="31" t="n">
        <v>0</v>
      </c>
      <c r="N7625" s="31" t="n">
        <v>0</v>
      </c>
      <c r="O7625" s="31" t="n"/>
      <c r="P7625" s="31" t="n"/>
      <c r="Q7625" s="31" t="n">
        <v>0</v>
      </c>
      <c r="R7625" s="31" t="n"/>
      <c r="S7625" s="32" t="n"/>
      <c r="T7625" s="32" t="n"/>
      <c r="V7625" t="inlineStr">
        <is>
          <t>024j6</t>
        </is>
      </c>
      <c r="X7625" t="n">
        <v>5622</v>
      </c>
      <c r="Z7625" t="inlineStr">
        <is>
          <t>Sebastian Stalberg ((N/A) RW)</t>
        </is>
      </c>
    </row>
    <row r="7626">
      <c r="A7626" t="inlineStr">
        <is>
          <t>Sebastian Stefaniszin</t>
        </is>
      </c>
      <c r="B7626" t="inlineStr">
        <is>
          <t>(N/A)</t>
        </is>
      </c>
      <c r="C7626" t="inlineStr">
        <is>
          <t>G</t>
        </is>
      </c>
      <c r="D7626" t="inlineStr">
        <is>
          <t>G</t>
        </is>
      </c>
      <c r="E7626" t="n">
        <v>39</v>
      </c>
      <c r="F7626" t="inlineStr">
        <is>
          <t>FA</t>
        </is>
      </c>
      <c r="G7626" t="inlineStr">
        <is>
          <t>FA</t>
        </is>
      </c>
      <c r="H7626" s="30" t="n">
        <v>1</v>
      </c>
      <c r="I7626" s="31" t="n">
        <v>0</v>
      </c>
      <c r="J7626" s="31" t="n"/>
      <c r="K7626" s="31" t="n">
        <v>0</v>
      </c>
      <c r="L7626" s="32" t="n"/>
      <c r="M7626" s="31" t="n">
        <v>0</v>
      </c>
      <c r="N7626" s="31" t="n">
        <v>0</v>
      </c>
      <c r="O7626" s="31" t="n"/>
      <c r="P7626" s="31" t="n"/>
      <c r="Q7626" s="31" t="n">
        <v>0</v>
      </c>
      <c r="R7626" s="31" t="n"/>
      <c r="S7626" s="32" t="n"/>
      <c r="T7626" s="32" t="n"/>
      <c r="V7626" t="inlineStr">
        <is>
          <t>02ye9</t>
        </is>
      </c>
      <c r="Z7626" t="inlineStr">
        <is>
          <t>Sebastian Stefaniszin ((N/A) G)</t>
        </is>
      </c>
    </row>
    <row r="7627">
      <c r="A7627" t="inlineStr">
        <is>
          <t>Sebastian Vidmar</t>
        </is>
      </c>
      <c r="B7627" t="inlineStr">
        <is>
          <t>(N/A)</t>
        </is>
      </c>
      <c r="C7627" t="inlineStr">
        <is>
          <t>RW</t>
        </is>
      </c>
      <c r="D7627" t="inlineStr">
        <is>
          <t>F</t>
        </is>
      </c>
      <c r="E7627" t="n">
        <v>32</v>
      </c>
      <c r="F7627" t="inlineStr">
        <is>
          <t>FA</t>
        </is>
      </c>
      <c r="G7627" t="inlineStr">
        <is>
          <t>FA</t>
        </is>
      </c>
      <c r="H7627" s="30" t="n">
        <v>1</v>
      </c>
      <c r="I7627" s="31" t="n">
        <v>0</v>
      </c>
      <c r="J7627" s="31" t="n"/>
      <c r="K7627" s="31" t="n">
        <v>0</v>
      </c>
      <c r="L7627" s="32" t="n"/>
      <c r="M7627" s="31" t="n">
        <v>0</v>
      </c>
      <c r="N7627" s="31" t="n">
        <v>0</v>
      </c>
      <c r="O7627" s="31" t="n"/>
      <c r="P7627" s="31" t="n"/>
      <c r="Q7627" s="31" t="n">
        <v>0</v>
      </c>
      <c r="R7627" s="31" t="n"/>
      <c r="S7627" s="32" t="n"/>
      <c r="T7627" s="32" t="n"/>
      <c r="V7627" t="inlineStr">
        <is>
          <t>04a67</t>
        </is>
      </c>
      <c r="Z7627" t="inlineStr">
        <is>
          <t>Sebastian Vidmar ((N/A) RW)</t>
        </is>
      </c>
    </row>
    <row r="7628">
      <c r="A7628" t="inlineStr">
        <is>
          <t>Sebastian Walfridsson</t>
        </is>
      </c>
      <c r="B7628" t="inlineStr">
        <is>
          <t>WSH</t>
        </is>
      </c>
      <c r="C7628" t="inlineStr">
        <is>
          <t>D</t>
        </is>
      </c>
      <c r="D7628" t="inlineStr">
        <is>
          <t>D</t>
        </is>
      </c>
      <c r="E7628" t="n">
        <v>27</v>
      </c>
      <c r="F7628" t="inlineStr">
        <is>
          <t>FA</t>
        </is>
      </c>
      <c r="G7628" t="inlineStr">
        <is>
          <t>FA</t>
        </is>
      </c>
      <c r="H7628" s="30" t="n">
        <v>1</v>
      </c>
      <c r="I7628" s="31" t="n">
        <v>0</v>
      </c>
      <c r="J7628" s="31" t="n"/>
      <c r="K7628" s="31" t="n">
        <v>0</v>
      </c>
      <c r="L7628" s="32" t="n"/>
      <c r="M7628" s="31" t="n">
        <v>0</v>
      </c>
      <c r="N7628" s="31" t="n">
        <v>0</v>
      </c>
      <c r="O7628" s="31" t="n"/>
      <c r="P7628" s="31" t="n"/>
      <c r="Q7628" s="31" t="n">
        <v>0</v>
      </c>
      <c r="R7628" s="31" t="n"/>
      <c r="S7628" s="32" t="n"/>
      <c r="T7628" s="32" t="n"/>
      <c r="V7628" t="inlineStr">
        <is>
          <t>04f7i</t>
        </is>
      </c>
      <c r="W7628" t="n">
        <v>5554</v>
      </c>
      <c r="X7628" t="n">
        <v>7666</v>
      </c>
      <c r="Z7628" t="inlineStr">
        <is>
          <t>Sebastian Walfridsson (WSH D)</t>
        </is>
      </c>
    </row>
    <row r="7629">
      <c r="A7629" t="inlineStr">
        <is>
          <t>Sebastian Wannstrom</t>
        </is>
      </c>
      <c r="B7629" t="inlineStr">
        <is>
          <t>(N/A)</t>
        </is>
      </c>
      <c r="C7629" t="inlineStr">
        <is>
          <t>RW</t>
        </is>
      </c>
      <c r="D7629" t="inlineStr">
        <is>
          <t>F</t>
        </is>
      </c>
      <c r="E7629" t="n">
        <v>35</v>
      </c>
      <c r="F7629" t="inlineStr">
        <is>
          <t>FA</t>
        </is>
      </c>
      <c r="G7629" t="inlineStr">
        <is>
          <t>FA</t>
        </is>
      </c>
      <c r="H7629" s="30" t="n">
        <v>1</v>
      </c>
      <c r="I7629" s="31" t="n">
        <v>0</v>
      </c>
      <c r="J7629" s="31" t="n"/>
      <c r="K7629" s="31" t="n">
        <v>0</v>
      </c>
      <c r="L7629" s="32" t="n"/>
      <c r="M7629" s="31" t="n">
        <v>0</v>
      </c>
      <c r="N7629" s="31" t="n">
        <v>0</v>
      </c>
      <c r="O7629" s="31" t="n"/>
      <c r="P7629" s="31" t="n"/>
      <c r="Q7629" s="31" t="n">
        <v>0</v>
      </c>
      <c r="R7629" s="31" t="n"/>
      <c r="S7629" s="32" t="n"/>
      <c r="T7629" s="32" t="n"/>
      <c r="V7629" t="inlineStr">
        <is>
          <t>01zv9</t>
        </is>
      </c>
      <c r="W7629" t="n">
        <v>3578</v>
      </c>
      <c r="X7629" t="n">
        <v>5017</v>
      </c>
      <c r="Z7629" t="inlineStr">
        <is>
          <t>Sebastian Wannstrom ((N/A) RW)</t>
        </is>
      </c>
    </row>
    <row r="7630">
      <c r="A7630" t="inlineStr">
        <is>
          <t>Sebastien Bisaillon</t>
        </is>
      </c>
      <c r="B7630" t="inlineStr">
        <is>
          <t>MTL</t>
        </is>
      </c>
      <c r="C7630" t="inlineStr">
        <is>
          <t>D</t>
        </is>
      </c>
      <c r="D7630" t="inlineStr">
        <is>
          <t>D</t>
        </is>
      </c>
      <c r="E7630" t="n">
        <v>39</v>
      </c>
      <c r="F7630" t="inlineStr">
        <is>
          <t>FA</t>
        </is>
      </c>
      <c r="G7630" t="inlineStr">
        <is>
          <t>FA</t>
        </is>
      </c>
      <c r="H7630" s="30" t="n">
        <v>1</v>
      </c>
      <c r="I7630" s="31" t="n">
        <v>0</v>
      </c>
      <c r="J7630" s="31" t="n"/>
      <c r="K7630" s="31" t="n">
        <v>0</v>
      </c>
      <c r="L7630" s="32" t="n"/>
      <c r="M7630" s="31" t="n">
        <v>0</v>
      </c>
      <c r="N7630" s="31" t="n">
        <v>0</v>
      </c>
      <c r="O7630" s="31" t="n"/>
      <c r="P7630" s="31" t="n"/>
      <c r="Q7630" s="31" t="n">
        <v>0</v>
      </c>
      <c r="R7630" s="31" t="n"/>
      <c r="S7630" s="32" t="n"/>
      <c r="T7630" s="32" t="n"/>
      <c r="V7630" t="inlineStr">
        <is>
          <t>003pz</t>
        </is>
      </c>
      <c r="W7630" t="n">
        <v>2742</v>
      </c>
      <c r="X7630" t="n">
        <v>4060</v>
      </c>
      <c r="Z7630" t="inlineStr">
        <is>
          <t>Sebastien Bisaillon (MTL D)</t>
        </is>
      </c>
    </row>
    <row r="7631">
      <c r="A7631" t="inlineStr">
        <is>
          <t>Sebastien Piche</t>
        </is>
      </c>
      <c r="B7631" t="inlineStr">
        <is>
          <t>(N/A)</t>
        </is>
      </c>
      <c r="C7631" t="inlineStr">
        <is>
          <t>D</t>
        </is>
      </c>
      <c r="D7631" t="inlineStr">
        <is>
          <t>D</t>
        </is>
      </c>
      <c r="E7631" t="n">
        <v>38</v>
      </c>
      <c r="F7631" t="inlineStr">
        <is>
          <t>FA</t>
        </is>
      </c>
      <c r="G7631" t="inlineStr">
        <is>
          <t>FA</t>
        </is>
      </c>
      <c r="H7631" s="30" t="n">
        <v>1</v>
      </c>
      <c r="I7631" s="31" t="n">
        <v>0</v>
      </c>
      <c r="J7631" s="31" t="n"/>
      <c r="K7631" s="31" t="n">
        <v>0</v>
      </c>
      <c r="L7631" s="32" t="n"/>
      <c r="M7631" s="31" t="n">
        <v>0</v>
      </c>
      <c r="N7631" s="31" t="n">
        <v>0</v>
      </c>
      <c r="O7631" s="31" t="n"/>
      <c r="P7631" s="31" t="n"/>
      <c r="Q7631" s="31" t="n">
        <v>0</v>
      </c>
      <c r="R7631" s="31" t="n"/>
      <c r="S7631" s="32" t="n"/>
      <c r="T7631" s="32" t="n"/>
      <c r="V7631" t="inlineStr">
        <is>
          <t>01mls</t>
        </is>
      </c>
      <c r="W7631" t="n">
        <v>3920</v>
      </c>
      <c r="X7631" t="n">
        <v>4798</v>
      </c>
      <c r="Z7631" t="inlineStr">
        <is>
          <t>Sebastien Piche ((N/A) D)</t>
        </is>
      </c>
    </row>
    <row r="7632">
      <c r="A7632" t="inlineStr">
        <is>
          <t>Sebastien Sylvestre</t>
        </is>
      </c>
      <c r="B7632" t="inlineStr">
        <is>
          <t>(N/A)</t>
        </is>
      </c>
      <c r="C7632" t="inlineStr">
        <is>
          <t>C</t>
        </is>
      </c>
      <c r="D7632" t="inlineStr">
        <is>
          <t>F</t>
        </is>
      </c>
      <c r="E7632" t="n">
        <v>32</v>
      </c>
      <c r="F7632" t="inlineStr">
        <is>
          <t>FA</t>
        </is>
      </c>
      <c r="G7632" t="inlineStr">
        <is>
          <t>FA</t>
        </is>
      </c>
      <c r="H7632" s="30" t="n">
        <v>1</v>
      </c>
      <c r="I7632" s="31" t="n">
        <v>0</v>
      </c>
      <c r="J7632" s="31" t="n"/>
      <c r="K7632" s="31" t="n">
        <v>0</v>
      </c>
      <c r="L7632" s="32" t="n"/>
      <c r="M7632" s="31" t="n">
        <v>0</v>
      </c>
      <c r="N7632" s="31" t="n">
        <v>0</v>
      </c>
      <c r="O7632" s="31" t="n"/>
      <c r="P7632" s="31" t="n"/>
      <c r="Q7632" s="31" t="n">
        <v>0</v>
      </c>
      <c r="R7632" s="31" t="n"/>
      <c r="S7632" s="32" t="n"/>
      <c r="T7632" s="32" t="n"/>
      <c r="V7632" t="inlineStr">
        <is>
          <t>03svx</t>
        </is>
      </c>
      <c r="Z7632" t="inlineStr">
        <is>
          <t>Sebastien Sylvestre ((N/A) C)</t>
        </is>
      </c>
    </row>
    <row r="7633">
      <c r="A7633" t="inlineStr">
        <is>
          <t>Semyon Chistyakov</t>
        </is>
      </c>
      <c r="B7633" t="inlineStr">
        <is>
          <t>NSH</t>
        </is>
      </c>
      <c r="C7633" t="inlineStr">
        <is>
          <t>D</t>
        </is>
      </c>
      <c r="D7633" t="inlineStr">
        <is>
          <t>D</t>
        </is>
      </c>
      <c r="E7633" t="n">
        <v>25</v>
      </c>
      <c r="F7633" t="inlineStr">
        <is>
          <t>FA</t>
        </is>
      </c>
      <c r="G7633" t="inlineStr">
        <is>
          <t>FA</t>
        </is>
      </c>
      <c r="H7633" s="30" t="n">
        <v>1</v>
      </c>
      <c r="I7633" s="31" t="n">
        <v>0</v>
      </c>
      <c r="J7633" s="31" t="n"/>
      <c r="K7633" s="31" t="n">
        <v>0</v>
      </c>
      <c r="L7633" s="32" t="n"/>
      <c r="M7633" s="31" t="n">
        <v>0</v>
      </c>
      <c r="N7633" s="31" t="n">
        <v>0</v>
      </c>
      <c r="O7633" s="31" t="n"/>
      <c r="P7633" s="31" t="n"/>
      <c r="Q7633" s="31" t="n">
        <v>0</v>
      </c>
      <c r="R7633" s="31" t="n"/>
      <c r="S7633" s="32" t="n"/>
      <c r="T7633" s="32" t="n"/>
      <c r="V7633" t="inlineStr">
        <is>
          <t>051ud</t>
        </is>
      </c>
      <c r="Z7633" t="inlineStr">
        <is>
          <t>Semyon Chistyakov (NSH D)</t>
        </is>
      </c>
    </row>
    <row r="7634">
      <c r="A7634" t="inlineStr">
        <is>
          <t>Semyon Demidov</t>
        </is>
      </c>
      <c r="B7634" t="inlineStr">
        <is>
          <t>(N/A)</t>
        </is>
      </c>
      <c r="C7634" t="inlineStr">
        <is>
          <t>LW</t>
        </is>
      </c>
      <c r="D7634" t="inlineStr">
        <is>
          <t>F</t>
        </is>
      </c>
      <c r="E7634" t="n">
        <v>24</v>
      </c>
      <c r="F7634" t="inlineStr">
        <is>
          <t>FA</t>
        </is>
      </c>
      <c r="G7634" t="inlineStr">
        <is>
          <t>FA</t>
        </is>
      </c>
      <c r="H7634" s="30" t="n">
        <v>1</v>
      </c>
      <c r="I7634" s="31" t="n">
        <v>0</v>
      </c>
      <c r="J7634" s="31" t="n"/>
      <c r="K7634" s="31" t="n">
        <v>0</v>
      </c>
      <c r="L7634" s="32" t="n"/>
      <c r="M7634" s="31" t="n">
        <v>0</v>
      </c>
      <c r="N7634" s="31" t="n">
        <v>0</v>
      </c>
      <c r="O7634" s="31" t="n"/>
      <c r="P7634" s="31" t="n"/>
      <c r="Q7634" s="31" t="n">
        <v>0</v>
      </c>
      <c r="R7634" s="31" t="n"/>
      <c r="S7634" s="32" t="n"/>
      <c r="T7634" s="32" t="n"/>
      <c r="V7634" t="inlineStr">
        <is>
          <t>05ycq</t>
        </is>
      </c>
      <c r="Z7634" t="inlineStr">
        <is>
          <t>Semyon Demidov ((N/A) LW)</t>
        </is>
      </c>
    </row>
    <row r="7635">
      <c r="A7635" t="inlineStr">
        <is>
          <t>Semyon Der-Arguchintsev</t>
        </is>
      </c>
      <c r="B7635" t="inlineStr">
        <is>
          <t>TOR</t>
        </is>
      </c>
      <c r="C7635" t="inlineStr">
        <is>
          <t>C</t>
        </is>
      </c>
      <c r="D7635" t="inlineStr">
        <is>
          <t>F</t>
        </is>
      </c>
      <c r="E7635" t="n">
        <v>25</v>
      </c>
      <c r="F7635" t="inlineStr">
        <is>
          <t>FA</t>
        </is>
      </c>
      <c r="G7635" t="inlineStr">
        <is>
          <t>FA</t>
        </is>
      </c>
      <c r="H7635" s="30" t="n">
        <v>1</v>
      </c>
      <c r="I7635" s="31" t="n">
        <v>0</v>
      </c>
      <c r="J7635" s="31" t="n"/>
      <c r="K7635" s="31" t="n">
        <v>0</v>
      </c>
      <c r="L7635" s="32" t="n"/>
      <c r="M7635" s="31" t="n">
        <v>0</v>
      </c>
      <c r="N7635" s="31" t="n">
        <v>0</v>
      </c>
      <c r="O7635" s="31" t="n"/>
      <c r="P7635" s="31" t="n"/>
      <c r="Q7635" s="31" t="n">
        <v>0</v>
      </c>
      <c r="R7635" s="31" t="n"/>
      <c r="S7635" s="32" t="n"/>
      <c r="T7635" s="32" t="n"/>
      <c r="V7635" t="inlineStr">
        <is>
          <t>04qyn</t>
        </is>
      </c>
      <c r="W7635" t="n">
        <v>5770</v>
      </c>
      <c r="X7635" t="n">
        <v>7974</v>
      </c>
      <c r="Y7635" t="inlineStr">
        <is>
          <t>01217cdf-2f24-4a85-9b6b-9f8cbc2692b8</t>
        </is>
      </c>
      <c r="Z7635" t="inlineStr">
        <is>
          <t>Semyon Der-Arguchintsev (TOR C)</t>
        </is>
      </c>
    </row>
    <row r="7636">
      <c r="A7636" t="inlineStr">
        <is>
          <t>Semyon Frolov</t>
        </is>
      </c>
      <c r="B7636" t="inlineStr">
        <is>
          <t>CAR</t>
        </is>
      </c>
      <c r="C7636" t="inlineStr">
        <is>
          <t>G</t>
        </is>
      </c>
      <c r="D7636" t="inlineStr">
        <is>
          <t>G</t>
        </is>
      </c>
      <c r="E7636" t="n">
        <v>19</v>
      </c>
      <c r="F7636" t="inlineStr">
        <is>
          <t>T</t>
        </is>
      </c>
      <c r="G7636" t="inlineStr">
        <is>
          <t>Sidizen Kanes</t>
        </is>
      </c>
      <c r="H7636" s="30" t="n">
        <v>1</v>
      </c>
      <c r="I7636" s="31" t="n">
        <v>0</v>
      </c>
      <c r="J7636" s="31" t="n"/>
      <c r="K7636" s="31" t="n">
        <v>0</v>
      </c>
      <c r="L7636" s="32" t="n"/>
      <c r="M7636" s="31" t="n">
        <v>0</v>
      </c>
      <c r="N7636" s="31" t="n">
        <v>0</v>
      </c>
      <c r="O7636" s="31" t="n"/>
      <c r="P7636" s="31" t="n"/>
      <c r="Q7636" s="31" t="n">
        <v>0</v>
      </c>
      <c r="R7636" s="31" t="n"/>
      <c r="S7636" s="32" t="n"/>
      <c r="T7636" s="32" t="n"/>
      <c r="V7636" t="inlineStr">
        <is>
          <t>06qqe</t>
        </is>
      </c>
      <c r="W7636" t="n">
        <v>7419</v>
      </c>
      <c r="Y7636" t="inlineStr">
        <is>
          <t>0ea120f8-2dc2-4703-a063-1653f2916a2c</t>
        </is>
      </c>
      <c r="Z7636" t="inlineStr">
        <is>
          <t>Semyon Frolov (CAR G)</t>
        </is>
      </c>
    </row>
    <row r="7637">
      <c r="A7637" t="inlineStr">
        <is>
          <t>Semyon Kizimov</t>
        </is>
      </c>
      <c r="B7637" t="inlineStr">
        <is>
          <t>TOR</t>
        </is>
      </c>
      <c r="C7637" t="inlineStr">
        <is>
          <t>RW</t>
        </is>
      </c>
      <c r="D7637" t="inlineStr">
        <is>
          <t>F</t>
        </is>
      </c>
      <c r="E7637" t="n">
        <v>26</v>
      </c>
      <c r="F7637" t="inlineStr">
        <is>
          <t>FA</t>
        </is>
      </c>
      <c r="G7637" t="inlineStr">
        <is>
          <t>FA</t>
        </is>
      </c>
      <c r="H7637" s="30" t="n">
        <v>1</v>
      </c>
      <c r="I7637" s="31" t="n">
        <v>0</v>
      </c>
      <c r="J7637" s="31" t="n"/>
      <c r="K7637" s="31" t="n">
        <v>0</v>
      </c>
      <c r="L7637" s="32" t="n"/>
      <c r="M7637" s="31" t="n">
        <v>0</v>
      </c>
      <c r="N7637" s="31" t="n">
        <v>0</v>
      </c>
      <c r="O7637" s="31" t="n"/>
      <c r="P7637" s="31" t="n"/>
      <c r="Q7637" s="31" t="n">
        <v>0</v>
      </c>
      <c r="R7637" s="31" t="n"/>
      <c r="S7637" s="32" t="n"/>
      <c r="T7637" s="32" t="n"/>
      <c r="V7637" t="inlineStr">
        <is>
          <t>04r1m</t>
        </is>
      </c>
      <c r="Z7637" t="inlineStr">
        <is>
          <t>Semyon Kizimov (TOR RW)</t>
        </is>
      </c>
    </row>
    <row r="7638">
      <c r="A7638" t="inlineStr">
        <is>
          <t>Semyon Konopsky</t>
        </is>
      </c>
      <c r="B7638" t="inlineStr">
        <is>
          <t>(N/A)</t>
        </is>
      </c>
      <c r="C7638" t="inlineStr">
        <is>
          <t>G</t>
        </is>
      </c>
      <c r="D7638" t="inlineStr">
        <is>
          <t>G</t>
        </is>
      </c>
      <c r="E7638" t="n">
        <v>20</v>
      </c>
      <c r="F7638" t="inlineStr">
        <is>
          <t>FA</t>
        </is>
      </c>
      <c r="G7638" t="inlineStr">
        <is>
          <t>FA</t>
        </is>
      </c>
      <c r="H7638" s="30" t="n">
        <v>1</v>
      </c>
      <c r="I7638" s="31" t="n">
        <v>0</v>
      </c>
      <c r="J7638" s="31" t="n"/>
      <c r="K7638" s="31" t="n">
        <v>0</v>
      </c>
      <c r="L7638" s="32" t="n"/>
      <c r="M7638" s="31" t="n">
        <v>0</v>
      </c>
      <c r="N7638" s="31" t="n">
        <v>0</v>
      </c>
      <c r="O7638" s="31" t="n"/>
      <c r="P7638" s="31" t="n"/>
      <c r="Q7638" s="31" t="n">
        <v>0</v>
      </c>
      <c r="R7638" s="31" t="n"/>
      <c r="S7638" s="32" t="n"/>
      <c r="T7638" s="32" t="n"/>
      <c r="V7638" t="inlineStr">
        <is>
          <t>06nk9</t>
        </is>
      </c>
      <c r="Z7638" t="inlineStr">
        <is>
          <t>Semyon Konopsky ((N/A) G)</t>
        </is>
      </c>
    </row>
    <row r="7639">
      <c r="A7639" t="inlineStr">
        <is>
          <t>Semyon Simonov</t>
        </is>
      </c>
      <c r="B7639" t="inlineStr">
        <is>
          <t>(N/A)</t>
        </is>
      </c>
      <c r="C7639" t="inlineStr">
        <is>
          <t>W</t>
        </is>
      </c>
      <c r="D7639" t="inlineStr">
        <is>
          <t>F</t>
        </is>
      </c>
      <c r="F7639" t="inlineStr">
        <is>
          <t>FA</t>
        </is>
      </c>
      <c r="G7639" t="inlineStr">
        <is>
          <t>FA</t>
        </is>
      </c>
      <c r="H7639" s="30" t="n"/>
      <c r="I7639" s="31" t="n"/>
      <c r="J7639" s="31" t="n"/>
      <c r="K7639" s="31" t="n"/>
      <c r="L7639" s="32" t="n"/>
      <c r="M7639" s="31" t="n"/>
      <c r="N7639" s="31" t="n"/>
      <c r="O7639" s="31" t="n"/>
      <c r="P7639" s="31" t="n"/>
      <c r="Q7639" s="31" t="n"/>
      <c r="R7639" s="31" t="n"/>
      <c r="S7639" s="32" t="n"/>
      <c r="T7639" s="32" t="n"/>
      <c r="V7639" t="inlineStr">
        <is>
          <t>079wh</t>
        </is>
      </c>
      <c r="Z7639" t="inlineStr">
        <is>
          <t>Semyon Simonov ((N/A) W)</t>
        </is>
      </c>
    </row>
    <row r="7640">
      <c r="A7640" t="inlineStr">
        <is>
          <t>Semyon Sinyatkin</t>
        </is>
      </c>
      <c r="B7640" t="inlineStr">
        <is>
          <t>(N/A)</t>
        </is>
      </c>
      <c r="C7640" t="inlineStr">
        <is>
          <t>RW</t>
        </is>
      </c>
      <c r="D7640" t="inlineStr">
        <is>
          <t>F</t>
        </is>
      </c>
      <c r="E7640" t="n">
        <v>22</v>
      </c>
      <c r="F7640" t="inlineStr">
        <is>
          <t>FA</t>
        </is>
      </c>
      <c r="G7640" t="inlineStr">
        <is>
          <t>FA</t>
        </is>
      </c>
      <c r="H7640" s="30" t="n">
        <v>1</v>
      </c>
      <c r="I7640" s="31" t="n">
        <v>0</v>
      </c>
      <c r="J7640" s="31" t="n"/>
      <c r="K7640" s="31" t="n">
        <v>0</v>
      </c>
      <c r="L7640" s="32" t="n"/>
      <c r="M7640" s="31" t="n">
        <v>0</v>
      </c>
      <c r="N7640" s="31" t="n">
        <v>0</v>
      </c>
      <c r="O7640" s="31" t="n"/>
      <c r="P7640" s="31" t="n"/>
      <c r="Q7640" s="31" t="n">
        <v>0</v>
      </c>
      <c r="R7640" s="31" t="n"/>
      <c r="S7640" s="32" t="n"/>
      <c r="T7640" s="32" t="n"/>
      <c r="V7640" t="inlineStr">
        <is>
          <t>061l5</t>
        </is>
      </c>
      <c r="Z7640" t="inlineStr">
        <is>
          <t>Semyon Sinyatkin ((N/A) RW)</t>
        </is>
      </c>
    </row>
    <row r="7641">
      <c r="A7641" t="inlineStr">
        <is>
          <t>Semyon Vyazovoy</t>
        </is>
      </c>
      <c r="B7641" t="inlineStr">
        <is>
          <t>SEA</t>
        </is>
      </c>
      <c r="C7641" t="inlineStr">
        <is>
          <t>G</t>
        </is>
      </c>
      <c r="D7641" t="inlineStr">
        <is>
          <t>G</t>
        </is>
      </c>
      <c r="E7641" t="n">
        <v>23</v>
      </c>
      <c r="F7641" t="inlineStr">
        <is>
          <t>T</t>
        </is>
      </c>
      <c r="G7641" t="inlineStr">
        <is>
          <t>Anybody but the Leafs</t>
        </is>
      </c>
      <c r="H7641" s="30" t="n">
        <v>1</v>
      </c>
      <c r="I7641" s="31" t="n">
        <v>0</v>
      </c>
      <c r="J7641" s="31" t="n"/>
      <c r="K7641" s="31" t="n">
        <v>0</v>
      </c>
      <c r="L7641" s="32" t="n"/>
      <c r="M7641" s="31" t="n">
        <v>0</v>
      </c>
      <c r="N7641" s="31" t="n">
        <v>0</v>
      </c>
      <c r="O7641" s="31" t="n"/>
      <c r="P7641" s="31" t="n"/>
      <c r="Q7641" s="31" t="n">
        <v>0</v>
      </c>
      <c r="R7641" s="31" t="n"/>
      <c r="S7641" s="32" t="n"/>
      <c r="T7641" s="32" t="n"/>
      <c r="V7641" t="inlineStr">
        <is>
          <t>05tpw</t>
        </is>
      </c>
      <c r="Y7641" t="inlineStr">
        <is>
          <t>eda98be8-c746-488a-ad96-bf95715b1a22</t>
        </is>
      </c>
      <c r="Z7641" t="inlineStr">
        <is>
          <t>Semyon Vyazovoy (SEA G)</t>
        </is>
      </c>
    </row>
    <row r="7642">
      <c r="A7642" t="inlineStr">
        <is>
          <t>Sena Acolatse</t>
        </is>
      </c>
      <c r="B7642" t="inlineStr">
        <is>
          <t>(N/A)</t>
        </is>
      </c>
      <c r="C7642" t="inlineStr">
        <is>
          <t>D</t>
        </is>
      </c>
      <c r="D7642" t="inlineStr">
        <is>
          <t>D</t>
        </is>
      </c>
      <c r="E7642" t="n">
        <v>35</v>
      </c>
      <c r="F7642" t="inlineStr">
        <is>
          <t>FA</t>
        </is>
      </c>
      <c r="G7642" t="inlineStr">
        <is>
          <t>FA</t>
        </is>
      </c>
      <c r="H7642" s="30" t="n">
        <v>1</v>
      </c>
      <c r="I7642" s="31" t="n">
        <v>0</v>
      </c>
      <c r="J7642" s="31" t="n"/>
      <c r="K7642" s="31" t="n">
        <v>0</v>
      </c>
      <c r="L7642" s="32" t="n"/>
      <c r="M7642" s="31" t="n">
        <v>0</v>
      </c>
      <c r="N7642" s="31" t="n">
        <v>0</v>
      </c>
      <c r="O7642" s="31" t="n"/>
      <c r="P7642" s="31" t="n"/>
      <c r="Q7642" s="31" t="n">
        <v>0</v>
      </c>
      <c r="R7642" s="31" t="n"/>
      <c r="S7642" s="32" t="n"/>
      <c r="T7642" s="32" t="n"/>
      <c r="V7642" t="inlineStr">
        <is>
          <t>025nk</t>
        </is>
      </c>
      <c r="W7642" t="n">
        <v>3673</v>
      </c>
      <c r="X7642" t="n">
        <v>5255</v>
      </c>
      <c r="Z7642" t="inlineStr">
        <is>
          <t>Sena Acolatse ((N/A) D)</t>
        </is>
      </c>
    </row>
    <row r="7643">
      <c r="A7643" t="inlineStr">
        <is>
          <t>Senna Peeters</t>
        </is>
      </c>
      <c r="B7643" t="inlineStr">
        <is>
          <t>(N/A)</t>
        </is>
      </c>
      <c r="C7643" t="inlineStr">
        <is>
          <t>RW</t>
        </is>
      </c>
      <c r="D7643" t="inlineStr">
        <is>
          <t>F</t>
        </is>
      </c>
      <c r="E7643" t="n">
        <v>24</v>
      </c>
      <c r="F7643" t="inlineStr">
        <is>
          <t>FA</t>
        </is>
      </c>
      <c r="G7643" t="inlineStr">
        <is>
          <t>FA</t>
        </is>
      </c>
      <c r="H7643" s="30" t="n">
        <v>1</v>
      </c>
      <c r="I7643" s="31" t="n">
        <v>0</v>
      </c>
      <c r="J7643" s="31" t="n"/>
      <c r="K7643" s="31" t="n">
        <v>0</v>
      </c>
      <c r="L7643" s="32" t="n"/>
      <c r="M7643" s="31" t="n">
        <v>0</v>
      </c>
      <c r="N7643" s="31" t="n">
        <v>0</v>
      </c>
      <c r="O7643" s="31" t="n"/>
      <c r="P7643" s="31" t="n"/>
      <c r="Q7643" s="31" t="n">
        <v>0</v>
      </c>
      <c r="R7643" s="31" t="n"/>
      <c r="S7643" s="32" t="n"/>
      <c r="T7643" s="32" t="n"/>
      <c r="V7643" t="inlineStr">
        <is>
          <t>05mwg</t>
        </is>
      </c>
      <c r="Z7643" t="inlineStr">
        <is>
          <t>Senna Peeters ((N/A) RW)</t>
        </is>
      </c>
    </row>
    <row r="7644">
      <c r="A7644" t="inlineStr">
        <is>
          <t>Sergei Anshakov</t>
        </is>
      </c>
      <c r="B7644" t="inlineStr">
        <is>
          <t>PIT</t>
        </is>
      </c>
      <c r="C7644" t="inlineStr">
        <is>
          <t>LW</t>
        </is>
      </c>
      <c r="D7644" t="inlineStr">
        <is>
          <t>F</t>
        </is>
      </c>
      <c r="E7644" t="n">
        <v>42</v>
      </c>
      <c r="F7644" t="inlineStr">
        <is>
          <t>FA</t>
        </is>
      </c>
      <c r="G7644" t="inlineStr">
        <is>
          <t>FA</t>
        </is>
      </c>
      <c r="H7644" s="30" t="n">
        <v>1</v>
      </c>
      <c r="I7644" s="31" t="n">
        <v>0</v>
      </c>
      <c r="J7644" s="31" t="n"/>
      <c r="K7644" s="31" t="n">
        <v>0</v>
      </c>
      <c r="L7644" s="32" t="n"/>
      <c r="M7644" s="31" t="n">
        <v>0</v>
      </c>
      <c r="N7644" s="31" t="n">
        <v>0</v>
      </c>
      <c r="O7644" s="31" t="n"/>
      <c r="P7644" s="31" t="n"/>
      <c r="Q7644" s="31" t="n">
        <v>0</v>
      </c>
      <c r="R7644" s="31" t="n"/>
      <c r="S7644" s="32" t="n"/>
      <c r="T7644" s="32" t="n"/>
      <c r="V7644" t="inlineStr">
        <is>
          <t>01bvi</t>
        </is>
      </c>
      <c r="W7644" t="n">
        <v>2090</v>
      </c>
      <c r="Z7644" t="inlineStr">
        <is>
          <t>Sergei Anshakov (PIT LW)</t>
        </is>
      </c>
    </row>
    <row r="7645">
      <c r="A7645" t="inlineStr">
        <is>
          <t>Sergei Boikov</t>
        </is>
      </c>
      <c r="B7645" t="inlineStr">
        <is>
          <t>COL</t>
        </is>
      </c>
      <c r="C7645" t="inlineStr">
        <is>
          <t>D</t>
        </is>
      </c>
      <c r="D7645" t="inlineStr">
        <is>
          <t>D</t>
        </is>
      </c>
      <c r="E7645" t="n">
        <v>30</v>
      </c>
      <c r="F7645" t="inlineStr">
        <is>
          <t>FA</t>
        </is>
      </c>
      <c r="G7645" t="inlineStr">
        <is>
          <t>FA</t>
        </is>
      </c>
      <c r="H7645" s="30" t="n">
        <v>1</v>
      </c>
      <c r="I7645" s="31" t="n">
        <v>0</v>
      </c>
      <c r="J7645" s="31" t="n"/>
      <c r="K7645" s="31" t="n">
        <v>0</v>
      </c>
      <c r="L7645" s="32" t="n"/>
      <c r="M7645" s="31" t="n">
        <v>0</v>
      </c>
      <c r="N7645" s="31" t="n">
        <v>0</v>
      </c>
      <c r="O7645" s="31" t="n"/>
      <c r="P7645" s="31" t="n"/>
      <c r="Q7645" s="31" t="n">
        <v>0</v>
      </c>
      <c r="R7645" s="31" t="n"/>
      <c r="S7645" s="32" t="n"/>
      <c r="T7645" s="32" t="n"/>
      <c r="V7645" t="inlineStr">
        <is>
          <t>03riv</t>
        </is>
      </c>
      <c r="W7645" t="n">
        <v>5188</v>
      </c>
      <c r="X7645" t="n">
        <v>6903</v>
      </c>
      <c r="Z7645" t="inlineStr">
        <is>
          <t>Sergei Boikov (COL D)</t>
        </is>
      </c>
    </row>
    <row r="7646">
      <c r="A7646" t="inlineStr">
        <is>
          <t>Sergei Chvanov</t>
        </is>
      </c>
      <c r="B7646" t="inlineStr">
        <is>
          <t>(N/A)</t>
        </is>
      </c>
      <c r="C7646" t="inlineStr">
        <is>
          <t>C</t>
        </is>
      </c>
      <c r="D7646" t="inlineStr">
        <is>
          <t>F</t>
        </is>
      </c>
      <c r="E7646" t="n">
        <v>35</v>
      </c>
      <c r="F7646" t="inlineStr">
        <is>
          <t>FA</t>
        </is>
      </c>
      <c r="G7646" t="inlineStr">
        <is>
          <t>FA</t>
        </is>
      </c>
      <c r="H7646" s="30" t="n">
        <v>1</v>
      </c>
      <c r="I7646" s="31" t="n">
        <v>0</v>
      </c>
      <c r="J7646" s="31" t="n"/>
      <c r="K7646" s="31" t="n">
        <v>0</v>
      </c>
      <c r="L7646" s="32" t="n"/>
      <c r="M7646" s="31" t="n">
        <v>0</v>
      </c>
      <c r="N7646" s="31" t="n">
        <v>0</v>
      </c>
      <c r="O7646" s="31" t="n"/>
      <c r="P7646" s="31" t="n"/>
      <c r="Q7646" s="31" t="n">
        <v>0</v>
      </c>
      <c r="R7646" s="31" t="n"/>
      <c r="S7646" s="32" t="n"/>
      <c r="T7646" s="32" t="n"/>
      <c r="V7646" t="inlineStr">
        <is>
          <t>02cym</t>
        </is>
      </c>
      <c r="Z7646" t="inlineStr">
        <is>
          <t>Sergei Chvanov ((N/A) C)</t>
        </is>
      </c>
    </row>
    <row r="7647">
      <c r="A7647" t="inlineStr">
        <is>
          <t>Sergei Dubakin</t>
        </is>
      </c>
      <c r="B7647" t="inlineStr">
        <is>
          <t>(N/A)</t>
        </is>
      </c>
      <c r="C7647" t="inlineStr">
        <is>
          <t>LW</t>
        </is>
      </c>
      <c r="D7647" t="inlineStr">
        <is>
          <t>F</t>
        </is>
      </c>
      <c r="E7647" t="n">
        <v>26</v>
      </c>
      <c r="F7647" t="inlineStr">
        <is>
          <t>FA</t>
        </is>
      </c>
      <c r="G7647" t="inlineStr">
        <is>
          <t>FA</t>
        </is>
      </c>
      <c r="H7647" s="30" t="n">
        <v>1</v>
      </c>
      <c r="I7647" s="31" t="n">
        <v>0</v>
      </c>
      <c r="J7647" s="31" t="n"/>
      <c r="K7647" s="31" t="n">
        <v>0</v>
      </c>
      <c r="L7647" s="32" t="n"/>
      <c r="M7647" s="31" t="n">
        <v>0</v>
      </c>
      <c r="N7647" s="31" t="n">
        <v>0</v>
      </c>
      <c r="O7647" s="31" t="n"/>
      <c r="P7647" s="31" t="n"/>
      <c r="Q7647" s="31" t="n">
        <v>0</v>
      </c>
      <c r="R7647" s="31" t="n"/>
      <c r="S7647" s="32" t="n"/>
      <c r="T7647" s="32" t="n"/>
      <c r="V7647" t="inlineStr">
        <is>
          <t>05uc3</t>
        </is>
      </c>
      <c r="Z7647" t="inlineStr">
        <is>
          <t>Sergei Dubakin ((N/A) LW)</t>
        </is>
      </c>
    </row>
    <row r="7648">
      <c r="A7648" t="inlineStr">
        <is>
          <t>Sergei Gaiduchenko</t>
        </is>
      </c>
      <c r="B7648" t="inlineStr">
        <is>
          <t>FLA</t>
        </is>
      </c>
      <c r="C7648" t="inlineStr">
        <is>
          <t>G</t>
        </is>
      </c>
      <c r="D7648" t="inlineStr">
        <is>
          <t>G</t>
        </is>
      </c>
      <c r="E7648" t="n">
        <v>37</v>
      </c>
      <c r="F7648" t="inlineStr">
        <is>
          <t>FA</t>
        </is>
      </c>
      <c r="G7648" t="inlineStr">
        <is>
          <t>FA</t>
        </is>
      </c>
      <c r="H7648" s="30" t="n">
        <v>1</v>
      </c>
      <c r="I7648" s="31" t="n">
        <v>0</v>
      </c>
      <c r="J7648" s="31" t="n"/>
      <c r="K7648" s="31" t="n">
        <v>0</v>
      </c>
      <c r="L7648" s="32" t="n"/>
      <c r="M7648" s="31" t="n">
        <v>0</v>
      </c>
      <c r="N7648" s="31" t="n">
        <v>0</v>
      </c>
      <c r="O7648" s="31" t="n"/>
      <c r="P7648" s="31" t="n"/>
      <c r="Q7648" s="31" t="n">
        <v>0</v>
      </c>
      <c r="R7648" s="31" t="n"/>
      <c r="S7648" s="32" t="n"/>
      <c r="T7648" s="32" t="n"/>
      <c r="V7648" t="inlineStr">
        <is>
          <t>03afu</t>
        </is>
      </c>
      <c r="Z7648" t="inlineStr">
        <is>
          <t>Sergei Gaiduchenko (FLA G)</t>
        </is>
      </c>
    </row>
    <row r="7649">
      <c r="A7649" t="inlineStr">
        <is>
          <t>Sergei Gayduchenko</t>
        </is>
      </c>
      <c r="B7649" t="inlineStr">
        <is>
          <t>(N/A)</t>
        </is>
      </c>
      <c r="C7649" t="inlineStr">
        <is>
          <t>G</t>
        </is>
      </c>
      <c r="D7649" t="inlineStr">
        <is>
          <t>G</t>
        </is>
      </c>
      <c r="E7649" t="n">
        <v>37</v>
      </c>
      <c r="F7649" t="inlineStr">
        <is>
          <t>FA</t>
        </is>
      </c>
      <c r="G7649" t="inlineStr">
        <is>
          <t>FA</t>
        </is>
      </c>
      <c r="H7649" s="30" t="n">
        <v>1</v>
      </c>
      <c r="I7649" s="31" t="n">
        <v>0</v>
      </c>
      <c r="J7649" s="31" t="n"/>
      <c r="K7649" s="31" t="n">
        <v>0</v>
      </c>
      <c r="L7649" s="32" t="n"/>
      <c r="M7649" s="31" t="n">
        <v>0</v>
      </c>
      <c r="N7649" s="31" t="n">
        <v>0</v>
      </c>
      <c r="O7649" s="31" t="n"/>
      <c r="P7649" s="31" t="n"/>
      <c r="Q7649" s="31" t="n">
        <v>0</v>
      </c>
      <c r="R7649" s="31" t="n"/>
      <c r="S7649" s="32" t="n"/>
      <c r="T7649" s="32" t="n"/>
      <c r="V7649" t="inlineStr">
        <is>
          <t>024j3</t>
        </is>
      </c>
      <c r="X7649" t="n">
        <v>7029</v>
      </c>
      <c r="Z7649" t="inlineStr">
        <is>
          <t>Sergei Gayduchenko ((N/A) G)</t>
        </is>
      </c>
    </row>
    <row r="7650">
      <c r="A7650" t="inlineStr">
        <is>
          <t>Sergei Goncharuk</t>
        </is>
      </c>
      <c r="B7650" t="inlineStr">
        <is>
          <t>(N/A)</t>
        </is>
      </c>
      <c r="C7650" t="inlineStr">
        <is>
          <t>LW</t>
        </is>
      </c>
      <c r="D7650" t="inlineStr">
        <is>
          <t>F</t>
        </is>
      </c>
      <c r="E7650" t="n">
        <v>27</v>
      </c>
      <c r="F7650" t="inlineStr">
        <is>
          <t>FA</t>
        </is>
      </c>
      <c r="G7650" t="inlineStr">
        <is>
          <t>FA</t>
        </is>
      </c>
      <c r="H7650" s="30" t="n">
        <v>1</v>
      </c>
      <c r="I7650" s="31" t="n">
        <v>0</v>
      </c>
      <c r="J7650" s="31" t="n"/>
      <c r="K7650" s="31" t="n">
        <v>0</v>
      </c>
      <c r="L7650" s="32" t="n"/>
      <c r="M7650" s="31" t="n">
        <v>0</v>
      </c>
      <c r="N7650" s="31" t="n">
        <v>0</v>
      </c>
      <c r="O7650" s="31" t="n"/>
      <c r="P7650" s="31" t="n"/>
      <c r="Q7650" s="31" t="n">
        <v>0</v>
      </c>
      <c r="R7650" s="31" t="n"/>
      <c r="S7650" s="32" t="n"/>
      <c r="T7650" s="32" t="n"/>
      <c r="V7650" t="inlineStr">
        <is>
          <t>072fp</t>
        </is>
      </c>
      <c r="Z7650" t="inlineStr">
        <is>
          <t>Sergei Goncharuk ((N/A) LW)</t>
        </is>
      </c>
    </row>
    <row r="7651">
      <c r="A7651" t="inlineStr">
        <is>
          <t>Sergei Ivanov</t>
        </is>
      </c>
      <c r="B7651" t="inlineStr">
        <is>
          <t>CBJ</t>
        </is>
      </c>
      <c r="C7651" t="inlineStr">
        <is>
          <t>G</t>
        </is>
      </c>
      <c r="D7651" t="inlineStr">
        <is>
          <t>G</t>
        </is>
      </c>
      <c r="E7651" t="n">
        <v>22</v>
      </c>
      <c r="F7651" t="inlineStr">
        <is>
          <t>T</t>
        </is>
      </c>
      <c r="G7651" t="inlineStr">
        <is>
          <t>Le Duke of Dangles</t>
        </is>
      </c>
      <c r="H7651" s="30" t="n">
        <v>1</v>
      </c>
      <c r="I7651" s="31" t="n">
        <v>0</v>
      </c>
      <c r="J7651" s="31" t="n"/>
      <c r="K7651" s="31" t="n">
        <v>0</v>
      </c>
      <c r="L7651" s="32" t="n"/>
      <c r="M7651" s="31" t="n">
        <v>0</v>
      </c>
      <c r="N7651" s="31" t="n">
        <v>0</v>
      </c>
      <c r="O7651" s="31" t="n"/>
      <c r="P7651" s="31" t="n"/>
      <c r="Q7651" s="31" t="n">
        <v>0</v>
      </c>
      <c r="R7651" s="31" t="n"/>
      <c r="S7651" s="32" t="n"/>
      <c r="T7651" s="32" t="n"/>
      <c r="V7651" t="inlineStr">
        <is>
          <t>05yme</t>
        </is>
      </c>
      <c r="W7651" t="n">
        <v>7269</v>
      </c>
      <c r="Z7651" t="inlineStr">
        <is>
          <t>Sergei Ivanov (CBJ G)</t>
        </is>
      </c>
    </row>
    <row r="7652">
      <c r="A7652" t="inlineStr">
        <is>
          <t>Sergei Kolosov</t>
        </is>
      </c>
      <c r="B7652" t="inlineStr">
        <is>
          <t>(N/A)</t>
        </is>
      </c>
      <c r="C7652" t="inlineStr">
        <is>
          <t>D</t>
        </is>
      </c>
      <c r="D7652" t="inlineStr">
        <is>
          <t>D</t>
        </is>
      </c>
      <c r="E7652" t="n">
        <v>40</v>
      </c>
      <c r="F7652" t="inlineStr">
        <is>
          <t>FA</t>
        </is>
      </c>
      <c r="G7652" t="inlineStr">
        <is>
          <t>FA</t>
        </is>
      </c>
      <c r="H7652" s="30" t="n">
        <v>1</v>
      </c>
      <c r="I7652" s="31" t="n">
        <v>0</v>
      </c>
      <c r="J7652" s="31" t="n"/>
      <c r="K7652" s="31" t="n">
        <v>0</v>
      </c>
      <c r="L7652" s="32" t="n"/>
      <c r="M7652" s="31" t="n">
        <v>0</v>
      </c>
      <c r="N7652" s="31" t="n">
        <v>0</v>
      </c>
      <c r="O7652" s="31" t="n"/>
      <c r="P7652" s="31" t="n"/>
      <c r="Q7652" s="31" t="n">
        <v>0</v>
      </c>
      <c r="R7652" s="31" t="n"/>
      <c r="S7652" s="32" t="n"/>
      <c r="T7652" s="32" t="n"/>
      <c r="V7652" t="inlineStr">
        <is>
          <t>005k8</t>
        </is>
      </c>
      <c r="X7652" t="n">
        <v>4470</v>
      </c>
      <c r="Z7652" t="inlineStr">
        <is>
          <t>Sergei Kolosov ((N/A) D)</t>
        </is>
      </c>
    </row>
    <row r="7653">
      <c r="A7653" t="inlineStr">
        <is>
          <t>Sergei Korostin</t>
        </is>
      </c>
      <c r="B7653" t="inlineStr">
        <is>
          <t>DAL</t>
        </is>
      </c>
      <c r="C7653" t="inlineStr">
        <is>
          <t>RW</t>
        </is>
      </c>
      <c r="D7653" t="inlineStr">
        <is>
          <t>F</t>
        </is>
      </c>
      <c r="E7653" t="n">
        <v>37</v>
      </c>
      <c r="F7653" t="inlineStr">
        <is>
          <t>FA</t>
        </is>
      </c>
      <c r="G7653" t="inlineStr">
        <is>
          <t>FA</t>
        </is>
      </c>
      <c r="H7653" s="30" t="n">
        <v>1</v>
      </c>
      <c r="I7653" s="31" t="n">
        <v>0</v>
      </c>
      <c r="J7653" s="31" t="n"/>
      <c r="K7653" s="31" t="n">
        <v>0</v>
      </c>
      <c r="L7653" s="32" t="n"/>
      <c r="M7653" s="31" t="n">
        <v>0</v>
      </c>
      <c r="N7653" s="31" t="n">
        <v>0</v>
      </c>
      <c r="O7653" s="31" t="n"/>
      <c r="P7653" s="31" t="n"/>
      <c r="Q7653" s="31" t="n">
        <v>0</v>
      </c>
      <c r="R7653" s="31" t="n"/>
      <c r="S7653" s="32" t="n"/>
      <c r="T7653" s="32" t="n"/>
      <c r="V7653" t="inlineStr">
        <is>
          <t>0055p</t>
        </is>
      </c>
      <c r="X7653" t="n">
        <v>4364</v>
      </c>
      <c r="Z7653" t="inlineStr">
        <is>
          <t>Sergei Korostin (DAL RW)</t>
        </is>
      </c>
    </row>
    <row r="7654">
      <c r="A7654" t="inlineStr">
        <is>
          <t>Sergei Kostenko</t>
        </is>
      </c>
      <c r="B7654" t="inlineStr">
        <is>
          <t>WSH</t>
        </is>
      </c>
      <c r="C7654" t="inlineStr">
        <is>
          <t>G</t>
        </is>
      </c>
      <c r="D7654" t="inlineStr">
        <is>
          <t>G</t>
        </is>
      </c>
      <c r="E7654" t="n">
        <v>33</v>
      </c>
      <c r="F7654" t="inlineStr">
        <is>
          <t>FA</t>
        </is>
      </c>
      <c r="G7654" t="inlineStr">
        <is>
          <t>FA</t>
        </is>
      </c>
      <c r="H7654" s="30" t="n">
        <v>1</v>
      </c>
      <c r="I7654" s="31" t="n">
        <v>0</v>
      </c>
      <c r="J7654" s="31" t="n"/>
      <c r="K7654" s="31" t="n">
        <v>0</v>
      </c>
      <c r="L7654" s="32" t="n"/>
      <c r="M7654" s="31" t="n">
        <v>0</v>
      </c>
      <c r="N7654" s="31" t="n">
        <v>0</v>
      </c>
      <c r="O7654" s="31" t="n"/>
      <c r="P7654" s="31" t="n"/>
      <c r="Q7654" s="31" t="n">
        <v>0</v>
      </c>
      <c r="R7654" s="31" t="n"/>
      <c r="S7654" s="32" t="n"/>
      <c r="T7654" s="32" t="n"/>
      <c r="V7654" t="inlineStr">
        <is>
          <t>02pk0</t>
        </is>
      </c>
      <c r="W7654" t="n">
        <v>4063</v>
      </c>
      <c r="X7654" t="n">
        <v>5892</v>
      </c>
      <c r="Z7654" t="inlineStr">
        <is>
          <t>Sergei Kostenko (WSH G)</t>
        </is>
      </c>
    </row>
    <row r="7655">
      <c r="A7655" t="inlineStr">
        <is>
          <t>Sergei Kostitsyn</t>
        </is>
      </c>
      <c r="B7655" t="inlineStr">
        <is>
          <t>(N/A)</t>
        </is>
      </c>
      <c r="C7655" t="inlineStr">
        <is>
          <t>LW</t>
        </is>
      </c>
      <c r="D7655" t="inlineStr">
        <is>
          <t>F</t>
        </is>
      </c>
      <c r="E7655" t="n">
        <v>39</v>
      </c>
      <c r="F7655" t="inlineStr">
        <is>
          <t>FA</t>
        </is>
      </c>
      <c r="G7655" t="inlineStr">
        <is>
          <t>FA</t>
        </is>
      </c>
      <c r="H7655" s="30" t="n">
        <v>1</v>
      </c>
      <c r="I7655" s="31" t="n">
        <v>0</v>
      </c>
      <c r="J7655" s="31" t="n"/>
      <c r="K7655" s="31" t="n">
        <v>0</v>
      </c>
      <c r="L7655" s="32" t="n"/>
      <c r="M7655" s="31" t="n">
        <v>0</v>
      </c>
      <c r="N7655" s="31" t="n">
        <v>0</v>
      </c>
      <c r="O7655" s="31" t="n"/>
      <c r="P7655" s="31" t="n"/>
      <c r="Q7655" s="31" t="n">
        <v>0</v>
      </c>
      <c r="R7655" s="31" t="n"/>
      <c r="S7655" s="32" t="n"/>
      <c r="T7655" s="32" t="n"/>
      <c r="V7655" t="inlineStr">
        <is>
          <t>003vl</t>
        </is>
      </c>
      <c r="W7655" t="n">
        <v>2772</v>
      </c>
      <c r="X7655" t="n">
        <v>4190</v>
      </c>
      <c r="Z7655" t="inlineStr">
        <is>
          <t>Sergei Kostitsyn ((N/A) LW)</t>
        </is>
      </c>
    </row>
    <row r="7656">
      <c r="A7656" t="inlineStr">
        <is>
          <t>Sergei Ogorodnikov</t>
        </is>
      </c>
      <c r="B7656" t="inlineStr">
        <is>
          <t>(N/A)</t>
        </is>
      </c>
      <c r="C7656" t="inlineStr">
        <is>
          <t>C</t>
        </is>
      </c>
      <c r="D7656" t="inlineStr">
        <is>
          <t>F</t>
        </is>
      </c>
      <c r="E7656" t="n">
        <v>40</v>
      </c>
      <c r="F7656" t="inlineStr">
        <is>
          <t>FA</t>
        </is>
      </c>
      <c r="G7656" t="inlineStr">
        <is>
          <t>FA</t>
        </is>
      </c>
      <c r="H7656" s="30" t="n">
        <v>1</v>
      </c>
      <c r="I7656" s="31" t="n">
        <v>0</v>
      </c>
      <c r="J7656" s="31" t="n"/>
      <c r="K7656" s="31" t="n">
        <v>0</v>
      </c>
      <c r="L7656" s="32" t="n"/>
      <c r="M7656" s="31" t="n">
        <v>0</v>
      </c>
      <c r="N7656" s="31" t="n">
        <v>0</v>
      </c>
      <c r="O7656" s="31" t="n"/>
      <c r="P7656" s="31" t="n"/>
      <c r="Q7656" s="31" t="n">
        <v>0</v>
      </c>
      <c r="R7656" s="31" t="n"/>
      <c r="S7656" s="32" t="n"/>
      <c r="T7656" s="32" t="n"/>
      <c r="V7656" t="inlineStr">
        <is>
          <t>01eyz</t>
        </is>
      </c>
      <c r="X7656" t="n">
        <v>4340</v>
      </c>
      <c r="Z7656" t="inlineStr">
        <is>
          <t>Sergei Ogorodnikov ((N/A) C)</t>
        </is>
      </c>
    </row>
    <row r="7657">
      <c r="A7657" t="inlineStr">
        <is>
          <t>Sergei Plotnikov</t>
        </is>
      </c>
      <c r="B7657" t="inlineStr">
        <is>
          <t>(N/A)</t>
        </is>
      </c>
      <c r="C7657" t="inlineStr">
        <is>
          <t>LW</t>
        </is>
      </c>
      <c r="D7657" t="inlineStr">
        <is>
          <t>F</t>
        </is>
      </c>
      <c r="E7657" t="n">
        <v>36</v>
      </c>
      <c r="F7657" t="inlineStr">
        <is>
          <t>FA</t>
        </is>
      </c>
      <c r="G7657" t="inlineStr">
        <is>
          <t>FA</t>
        </is>
      </c>
      <c r="H7657" s="30" t="n">
        <v>1</v>
      </c>
      <c r="I7657" s="31" t="n">
        <v>0</v>
      </c>
      <c r="J7657" s="31" t="n"/>
      <c r="K7657" s="31" t="n">
        <v>0</v>
      </c>
      <c r="L7657" s="32" t="n"/>
      <c r="M7657" s="31" t="n">
        <v>0</v>
      </c>
      <c r="N7657" s="31" t="n">
        <v>0</v>
      </c>
      <c r="O7657" s="31" t="n"/>
      <c r="P7657" s="31" t="n"/>
      <c r="Q7657" s="31" t="n">
        <v>0</v>
      </c>
      <c r="R7657" s="31" t="n"/>
      <c r="S7657" s="32" t="n"/>
      <c r="T7657" s="32" t="n"/>
      <c r="V7657" t="inlineStr">
        <is>
          <t>03cvc</t>
        </is>
      </c>
      <c r="W7657" t="n">
        <v>4982</v>
      </c>
      <c r="X7657" t="n">
        <v>6954</v>
      </c>
      <c r="Z7657" t="inlineStr">
        <is>
          <t>Sergei Plotnikov ((N/A) LW)</t>
        </is>
      </c>
    </row>
    <row r="7658">
      <c r="A7658" t="inlineStr">
        <is>
          <t>Sergei Sapego</t>
        </is>
      </c>
      <c r="B7658" t="inlineStr">
        <is>
          <t>TOR</t>
        </is>
      </c>
      <c r="C7658" t="inlineStr">
        <is>
          <t>D</t>
        </is>
      </c>
      <c r="D7658" t="inlineStr">
        <is>
          <t>D</t>
        </is>
      </c>
      <c r="E7658" t="n">
        <v>26</v>
      </c>
      <c r="F7658" t="inlineStr">
        <is>
          <t>FA</t>
        </is>
      </c>
      <c r="G7658" t="inlineStr">
        <is>
          <t>FA</t>
        </is>
      </c>
      <c r="H7658" s="30" t="n">
        <v>1</v>
      </c>
      <c r="I7658" s="31" t="n">
        <v>0</v>
      </c>
      <c r="J7658" s="31" t="n"/>
      <c r="K7658" s="31" t="n">
        <v>0</v>
      </c>
      <c r="L7658" s="32" t="n"/>
      <c r="M7658" s="31" t="n">
        <v>0</v>
      </c>
      <c r="N7658" s="31" t="n">
        <v>0</v>
      </c>
      <c r="O7658" s="31" t="n"/>
      <c r="P7658" s="31" t="n"/>
      <c r="Q7658" s="31" t="n">
        <v>0</v>
      </c>
      <c r="R7658" s="31" t="n"/>
      <c r="S7658" s="32" t="n"/>
      <c r="T7658" s="32" t="n"/>
      <c r="V7658" t="inlineStr">
        <is>
          <t>0599f</t>
        </is>
      </c>
      <c r="X7658" t="n">
        <v>8570</v>
      </c>
      <c r="Z7658" t="inlineStr">
        <is>
          <t>Sergei Sapego (TOR D)</t>
        </is>
      </c>
    </row>
    <row r="7659">
      <c r="A7659" t="inlineStr">
        <is>
          <t>Sergei Shirokov</t>
        </is>
      </c>
      <c r="B7659" t="inlineStr">
        <is>
          <t>(N/A)</t>
        </is>
      </c>
      <c r="C7659" t="inlineStr">
        <is>
          <t>LW</t>
        </is>
      </c>
      <c r="D7659" t="inlineStr">
        <is>
          <t>F</t>
        </is>
      </c>
      <c r="E7659" t="n">
        <v>40</v>
      </c>
      <c r="F7659" t="inlineStr">
        <is>
          <t>FA</t>
        </is>
      </c>
      <c r="G7659" t="inlineStr">
        <is>
          <t>FA</t>
        </is>
      </c>
      <c r="H7659" s="30" t="n">
        <v>1</v>
      </c>
      <c r="I7659" s="31" t="n">
        <v>0</v>
      </c>
      <c r="J7659" s="31" t="n"/>
      <c r="K7659" s="31" t="n">
        <v>0</v>
      </c>
      <c r="L7659" s="32" t="n"/>
      <c r="M7659" s="31" t="n">
        <v>0</v>
      </c>
      <c r="N7659" s="31" t="n">
        <v>0</v>
      </c>
      <c r="O7659" s="31" t="n"/>
      <c r="P7659" s="31" t="n"/>
      <c r="Q7659" s="31" t="n">
        <v>0</v>
      </c>
      <c r="R7659" s="31" t="n"/>
      <c r="S7659" s="32" t="n"/>
      <c r="T7659" s="32" t="n"/>
      <c r="V7659" t="inlineStr">
        <is>
          <t>01hg8</t>
        </is>
      </c>
      <c r="W7659" t="n">
        <v>3365</v>
      </c>
      <c r="X7659" t="n">
        <v>4750</v>
      </c>
      <c r="Z7659" t="inlineStr">
        <is>
          <t>Sergei Shirokov ((N/A) LW)</t>
        </is>
      </c>
    </row>
    <row r="7660">
      <c r="A7660" t="inlineStr">
        <is>
          <t>Sergei Shmelyov</t>
        </is>
      </c>
      <c r="B7660" t="inlineStr">
        <is>
          <t>(N/A)</t>
        </is>
      </c>
      <c r="C7660" t="inlineStr">
        <is>
          <t>LW</t>
        </is>
      </c>
      <c r="D7660" t="inlineStr">
        <is>
          <t>F</t>
        </is>
      </c>
      <c r="E7660" t="n">
        <v>33</v>
      </c>
      <c r="F7660" t="inlineStr">
        <is>
          <t>FA</t>
        </is>
      </c>
      <c r="G7660" t="inlineStr">
        <is>
          <t>FA</t>
        </is>
      </c>
      <c r="H7660" s="30" t="n">
        <v>1</v>
      </c>
      <c r="I7660" s="31" t="n">
        <v>0</v>
      </c>
      <c r="J7660" s="31" t="n"/>
      <c r="K7660" s="31" t="n">
        <v>0</v>
      </c>
      <c r="L7660" s="32" t="n"/>
      <c r="M7660" s="31" t="n">
        <v>0</v>
      </c>
      <c r="N7660" s="31" t="n">
        <v>0</v>
      </c>
      <c r="O7660" s="31" t="n"/>
      <c r="P7660" s="31" t="n"/>
      <c r="Q7660" s="31" t="n">
        <v>0</v>
      </c>
      <c r="R7660" s="31" t="n"/>
      <c r="S7660" s="32" t="n"/>
      <c r="T7660" s="32" t="n"/>
      <c r="V7660" t="inlineStr">
        <is>
          <t>03o28</t>
        </is>
      </c>
      <c r="Z7660" t="inlineStr">
        <is>
          <t>Sergei Shmelyov ((N/A) LW)</t>
        </is>
      </c>
    </row>
    <row r="7661">
      <c r="A7661" t="inlineStr">
        <is>
          <t>Sergei Shumakov</t>
        </is>
      </c>
      <c r="B7661" t="inlineStr">
        <is>
          <t>(N/A)</t>
        </is>
      </c>
      <c r="C7661" t="inlineStr">
        <is>
          <t>RW</t>
        </is>
      </c>
      <c r="D7661" t="inlineStr">
        <is>
          <t>F</t>
        </is>
      </c>
      <c r="E7661" t="n">
        <v>34</v>
      </c>
      <c r="F7661" t="inlineStr">
        <is>
          <t>FA</t>
        </is>
      </c>
      <c r="G7661" t="inlineStr">
        <is>
          <t>FA</t>
        </is>
      </c>
      <c r="H7661" s="30" t="n">
        <v>1</v>
      </c>
      <c r="I7661" s="31" t="n">
        <v>0</v>
      </c>
      <c r="J7661" s="31" t="n"/>
      <c r="K7661" s="31" t="n">
        <v>0</v>
      </c>
      <c r="L7661" s="32" t="n"/>
      <c r="M7661" s="31" t="n">
        <v>0</v>
      </c>
      <c r="N7661" s="31" t="n">
        <v>0</v>
      </c>
      <c r="O7661" s="31" t="n"/>
      <c r="P7661" s="31" t="n"/>
      <c r="Q7661" s="31" t="n">
        <v>0</v>
      </c>
      <c r="R7661" s="31" t="n"/>
      <c r="S7661" s="32" t="n"/>
      <c r="T7661" s="32" t="n"/>
      <c r="V7661" t="inlineStr">
        <is>
          <t>03yxe</t>
        </is>
      </c>
      <c r="W7661" t="n">
        <v>5880</v>
      </c>
      <c r="X7661" t="n">
        <v>8120</v>
      </c>
      <c r="Z7661" t="inlineStr">
        <is>
          <t>Sergei Shumakov ((N/A) RW)</t>
        </is>
      </c>
    </row>
    <row r="7662">
      <c r="A7662" t="inlineStr">
        <is>
          <t>Sergei Skvortsov</t>
        </is>
      </c>
      <c r="B7662" t="inlineStr">
        <is>
          <t>(N/A)</t>
        </is>
      </c>
      <c r="C7662" t="inlineStr">
        <is>
          <t>LW</t>
        </is>
      </c>
      <c r="D7662" t="inlineStr">
        <is>
          <t>F</t>
        </is>
      </c>
      <c r="E7662" t="n">
        <v>17</v>
      </c>
      <c r="F7662" t="inlineStr">
        <is>
          <t>FA</t>
        </is>
      </c>
      <c r="G7662" t="inlineStr">
        <is>
          <t>FA</t>
        </is>
      </c>
      <c r="H7662" s="30" t="n">
        <v>1</v>
      </c>
      <c r="I7662" s="31" t="n">
        <v>0</v>
      </c>
      <c r="J7662" s="31" t="n"/>
      <c r="K7662" s="31" t="n">
        <v>0</v>
      </c>
      <c r="L7662" s="32" t="n"/>
      <c r="M7662" s="31" t="n">
        <v>0</v>
      </c>
      <c r="N7662" s="31" t="n">
        <v>0</v>
      </c>
      <c r="O7662" s="31" t="n"/>
      <c r="P7662" s="31" t="n"/>
      <c r="Q7662" s="31" t="n">
        <v>0</v>
      </c>
      <c r="R7662" s="31" t="n"/>
      <c r="S7662" s="32" t="n"/>
      <c r="T7662" s="32" t="n"/>
      <c r="V7662" t="inlineStr">
        <is>
          <t>0744b</t>
        </is>
      </c>
      <c r="Z7662" t="inlineStr">
        <is>
          <t>Sergei Skvortsov ((N/A) LW)</t>
        </is>
      </c>
    </row>
    <row r="7663">
      <c r="A7663" t="inlineStr">
        <is>
          <t>Sergei Telegin</t>
        </is>
      </c>
      <c r="B7663" t="inlineStr">
        <is>
          <t>(N/A)</t>
        </is>
      </c>
      <c r="C7663" t="inlineStr">
        <is>
          <t>D</t>
        </is>
      </c>
      <c r="D7663" t="inlineStr">
        <is>
          <t>D</t>
        </is>
      </c>
      <c r="E7663" t="n">
        <v>25</v>
      </c>
      <c r="F7663" t="inlineStr">
        <is>
          <t>FA</t>
        </is>
      </c>
      <c r="G7663" t="inlineStr">
        <is>
          <t>FA</t>
        </is>
      </c>
      <c r="H7663" s="30" t="n">
        <v>1</v>
      </c>
      <c r="I7663" s="31" t="n">
        <v>0</v>
      </c>
      <c r="J7663" s="31" t="n"/>
      <c r="K7663" s="31" t="n">
        <v>0</v>
      </c>
      <c r="L7663" s="32" t="n"/>
      <c r="M7663" s="31" t="n">
        <v>0</v>
      </c>
      <c r="N7663" s="31" t="n">
        <v>0</v>
      </c>
      <c r="O7663" s="31" t="n"/>
      <c r="P7663" s="31" t="n"/>
      <c r="Q7663" s="31" t="n">
        <v>0</v>
      </c>
      <c r="R7663" s="31" t="n"/>
      <c r="S7663" s="32" t="n"/>
      <c r="T7663" s="32" t="n"/>
      <c r="V7663" t="inlineStr">
        <is>
          <t>05yk4</t>
        </is>
      </c>
      <c r="Z7663" t="inlineStr">
        <is>
          <t>Sergei Telegin ((N/A) D)</t>
        </is>
      </c>
    </row>
    <row r="7664">
      <c r="A7664" t="inlineStr">
        <is>
          <t>Sergey Andronov</t>
        </is>
      </c>
      <c r="B7664" t="inlineStr">
        <is>
          <t>(N/A)</t>
        </is>
      </c>
      <c r="C7664" t="inlineStr">
        <is>
          <t>RW</t>
        </is>
      </c>
      <c r="D7664" t="inlineStr">
        <is>
          <t>F</t>
        </is>
      </c>
      <c r="E7664" t="n">
        <v>37</v>
      </c>
      <c r="F7664" t="inlineStr">
        <is>
          <t>FA</t>
        </is>
      </c>
      <c r="G7664" t="inlineStr">
        <is>
          <t>FA</t>
        </is>
      </c>
      <c r="H7664" s="30" t="n">
        <v>1</v>
      </c>
      <c r="I7664" s="31" t="n">
        <v>0</v>
      </c>
      <c r="J7664" s="31" t="n"/>
      <c r="K7664" s="31" t="n">
        <v>0</v>
      </c>
      <c r="L7664" s="32" t="n"/>
      <c r="M7664" s="31" t="n">
        <v>0</v>
      </c>
      <c r="N7664" s="31" t="n">
        <v>0</v>
      </c>
      <c r="O7664" s="31" t="n"/>
      <c r="P7664" s="31" t="n"/>
      <c r="Q7664" s="31" t="n">
        <v>0</v>
      </c>
      <c r="R7664" s="31" t="n"/>
      <c r="S7664" s="32" t="n"/>
      <c r="T7664" s="32" t="n"/>
      <c r="V7664" t="inlineStr">
        <is>
          <t>01nlk</t>
        </is>
      </c>
      <c r="W7664" t="n">
        <v>3339</v>
      </c>
      <c r="X7664" t="n">
        <v>6268</v>
      </c>
      <c r="Z7664" t="inlineStr">
        <is>
          <t>Sergey Andronov ((N/A) RW)</t>
        </is>
      </c>
    </row>
    <row r="7665">
      <c r="A7665" t="inlineStr">
        <is>
          <t>Sergey Kalinin</t>
        </is>
      </c>
      <c r="B7665" t="inlineStr">
        <is>
          <t>(N/A)</t>
        </is>
      </c>
      <c r="C7665" t="inlineStr">
        <is>
          <t>C</t>
        </is>
      </c>
      <c r="D7665" t="inlineStr">
        <is>
          <t>F</t>
        </is>
      </c>
      <c r="E7665" t="n">
        <v>35</v>
      </c>
      <c r="F7665" t="inlineStr">
        <is>
          <t>FA</t>
        </is>
      </c>
      <c r="G7665" t="inlineStr">
        <is>
          <t>FA</t>
        </is>
      </c>
      <c r="H7665" s="30" t="n">
        <v>1</v>
      </c>
      <c r="I7665" s="31" t="n">
        <v>0</v>
      </c>
      <c r="J7665" s="31" t="n"/>
      <c r="K7665" s="31" t="n">
        <v>0</v>
      </c>
      <c r="L7665" s="32" t="n"/>
      <c r="M7665" s="31" t="n">
        <v>0</v>
      </c>
      <c r="N7665" s="31" t="n">
        <v>0</v>
      </c>
      <c r="O7665" s="31" t="n"/>
      <c r="P7665" s="31" t="n"/>
      <c r="Q7665" s="31" t="n">
        <v>0</v>
      </c>
      <c r="R7665" s="31" t="n"/>
      <c r="S7665" s="32" t="n"/>
      <c r="T7665" s="32" t="n"/>
      <c r="V7665" t="inlineStr">
        <is>
          <t>03ogg</t>
        </is>
      </c>
      <c r="W7665" t="n">
        <v>4933</v>
      </c>
      <c r="X7665" t="n">
        <v>6737</v>
      </c>
      <c r="Z7665" t="inlineStr">
        <is>
          <t>Sergey Kalinin ((N/A) C)</t>
        </is>
      </c>
    </row>
    <row r="7666">
      <c r="A7666" t="inlineStr">
        <is>
          <t>Sergey Tolchinsky</t>
        </is>
      </c>
      <c r="B7666" t="inlineStr">
        <is>
          <t>(N/A)</t>
        </is>
      </c>
      <c r="C7666" t="inlineStr">
        <is>
          <t>LW</t>
        </is>
      </c>
      <c r="D7666" t="inlineStr">
        <is>
          <t>F</t>
        </is>
      </c>
      <c r="E7666" t="n">
        <v>31</v>
      </c>
      <c r="F7666" t="inlineStr">
        <is>
          <t>FA</t>
        </is>
      </c>
      <c r="G7666" t="inlineStr">
        <is>
          <t>FA</t>
        </is>
      </c>
      <c r="H7666" s="30" t="n">
        <v>1</v>
      </c>
      <c r="I7666" s="31" t="n">
        <v>0</v>
      </c>
      <c r="J7666" s="31" t="n"/>
      <c r="K7666" s="31" t="n">
        <v>0</v>
      </c>
      <c r="L7666" s="32" t="n"/>
      <c r="M7666" s="31" t="n">
        <v>0</v>
      </c>
      <c r="N7666" s="31" t="n">
        <v>0</v>
      </c>
      <c r="O7666" s="31" t="n"/>
      <c r="P7666" s="31" t="n"/>
      <c r="Q7666" s="31" t="n">
        <v>0</v>
      </c>
      <c r="R7666" s="31" t="n"/>
      <c r="S7666" s="32" t="n"/>
      <c r="T7666" s="32" t="n"/>
      <c r="V7666" t="inlineStr">
        <is>
          <t>03734</t>
        </is>
      </c>
      <c r="W7666" t="n">
        <v>4731</v>
      </c>
      <c r="X7666" t="n">
        <v>6194</v>
      </c>
      <c r="Z7666" t="inlineStr">
        <is>
          <t>Sergey Tolchinsky ((N/A) LW)</t>
        </is>
      </c>
    </row>
    <row r="7667">
      <c r="A7667" t="inlineStr">
        <is>
          <t>Sergey Zborovskiy</t>
        </is>
      </c>
      <c r="B7667" t="inlineStr">
        <is>
          <t>NYR</t>
        </is>
      </c>
      <c r="C7667" t="inlineStr">
        <is>
          <t>D</t>
        </is>
      </c>
      <c r="D7667" t="inlineStr">
        <is>
          <t>D</t>
        </is>
      </c>
      <c r="E7667" t="n">
        <v>29</v>
      </c>
      <c r="F7667" t="inlineStr">
        <is>
          <t>FA</t>
        </is>
      </c>
      <c r="G7667" t="inlineStr">
        <is>
          <t>FA</t>
        </is>
      </c>
      <c r="H7667" s="30" t="n">
        <v>1</v>
      </c>
      <c r="I7667" s="31" t="n">
        <v>0</v>
      </c>
      <c r="J7667" s="31" t="n"/>
      <c r="K7667" s="31" t="n">
        <v>0</v>
      </c>
      <c r="L7667" s="32" t="n"/>
      <c r="M7667" s="31" t="n">
        <v>0</v>
      </c>
      <c r="N7667" s="31" t="n">
        <v>0</v>
      </c>
      <c r="O7667" s="31" t="n"/>
      <c r="P7667" s="31" t="n"/>
      <c r="Q7667" s="31" t="n">
        <v>0</v>
      </c>
      <c r="R7667" s="31" t="n"/>
      <c r="S7667" s="32" t="n"/>
      <c r="T7667" s="32" t="n"/>
      <c r="V7667" t="inlineStr">
        <is>
          <t>03rfr</t>
        </is>
      </c>
      <c r="W7667" t="n">
        <v>4975</v>
      </c>
      <c r="X7667" t="n">
        <v>6821</v>
      </c>
      <c r="Z7667" t="inlineStr">
        <is>
          <t>Sergey Zborovskiy (NYR D)</t>
        </is>
      </c>
    </row>
    <row r="7668">
      <c r="A7668" t="inlineStr">
        <is>
          <t>Serron Noel</t>
        </is>
      </c>
      <c r="B7668" t="inlineStr">
        <is>
          <t>(N/A)</t>
        </is>
      </c>
      <c r="C7668" t="inlineStr">
        <is>
          <t>RW</t>
        </is>
      </c>
      <c r="D7668" t="inlineStr">
        <is>
          <t>F</t>
        </is>
      </c>
      <c r="E7668" t="n">
        <v>26</v>
      </c>
      <c r="F7668" t="inlineStr">
        <is>
          <t>FA</t>
        </is>
      </c>
      <c r="G7668" t="inlineStr">
        <is>
          <t>FA</t>
        </is>
      </c>
      <c r="H7668" s="30" t="n">
        <v>1</v>
      </c>
      <c r="I7668" s="31" t="n">
        <v>0</v>
      </c>
      <c r="J7668" s="31" t="n"/>
      <c r="K7668" s="31" t="n">
        <v>0</v>
      </c>
      <c r="L7668" s="32" t="n"/>
      <c r="M7668" s="31" t="n">
        <v>0</v>
      </c>
      <c r="N7668" s="31" t="n">
        <v>0</v>
      </c>
      <c r="O7668" s="31" t="n"/>
      <c r="P7668" s="31" t="n"/>
      <c r="Q7668" s="31" t="n">
        <v>0</v>
      </c>
      <c r="R7668" s="31" t="n"/>
      <c r="S7668" s="32" t="n"/>
      <c r="T7668" s="32" t="n"/>
      <c r="V7668" t="inlineStr">
        <is>
          <t>04n1w</t>
        </is>
      </c>
      <c r="W7668" t="n">
        <v>5727</v>
      </c>
      <c r="X7668" t="n">
        <v>7932</v>
      </c>
      <c r="Y7668" t="inlineStr">
        <is>
          <t>2264d3c3-6db5-433e-aade-d1d16fd221fb</t>
        </is>
      </c>
      <c r="Z7668" t="inlineStr">
        <is>
          <t>Serron Noel ((N/A) RW)</t>
        </is>
      </c>
    </row>
    <row r="7669">
      <c r="A7669" t="inlineStr">
        <is>
          <t>Servac Petrovsky</t>
        </is>
      </c>
      <c r="B7669" t="inlineStr">
        <is>
          <t>MIN</t>
        </is>
      </c>
      <c r="C7669" t="inlineStr">
        <is>
          <t>C</t>
        </is>
      </c>
      <c r="D7669" t="inlineStr">
        <is>
          <t>F</t>
        </is>
      </c>
      <c r="E7669" t="n">
        <v>22</v>
      </c>
      <c r="F7669" t="inlineStr">
        <is>
          <t>FA</t>
        </is>
      </c>
      <c r="G7669" t="inlineStr">
        <is>
          <t>FA</t>
        </is>
      </c>
      <c r="H7669" s="30" t="n">
        <v>1</v>
      </c>
      <c r="I7669" s="31" t="n">
        <v>0</v>
      </c>
      <c r="J7669" s="31" t="n"/>
      <c r="K7669" s="31" t="n">
        <v>0</v>
      </c>
      <c r="L7669" s="32" t="n"/>
      <c r="M7669" s="31" t="n">
        <v>0</v>
      </c>
      <c r="N7669" s="31" t="n">
        <v>0</v>
      </c>
      <c r="O7669" s="31" t="n"/>
      <c r="P7669" s="31" t="n"/>
      <c r="Q7669" s="31" t="n">
        <v>0</v>
      </c>
      <c r="R7669" s="31" t="n"/>
      <c r="S7669" s="32" t="n"/>
      <c r="T7669" s="32" t="n"/>
      <c r="V7669" t="inlineStr">
        <is>
          <t>060n9</t>
        </is>
      </c>
      <c r="Y7669" t="inlineStr">
        <is>
          <t>6f858127-f1ea-4967-93f4-0e2a789d0d1d</t>
        </is>
      </c>
      <c r="Z7669" t="inlineStr">
        <is>
          <t>Servac Petrovsky (MIN C)</t>
        </is>
      </c>
    </row>
    <row r="7670">
      <c r="A7670" t="inlineStr">
        <is>
          <t>Seth Ambroz</t>
        </is>
      </c>
      <c r="B7670" t="inlineStr">
        <is>
          <t>(N/A)</t>
        </is>
      </c>
      <c r="C7670" t="inlineStr">
        <is>
          <t>RW</t>
        </is>
      </c>
      <c r="D7670" t="inlineStr">
        <is>
          <t>F</t>
        </is>
      </c>
      <c r="E7670" t="n">
        <v>33</v>
      </c>
      <c r="F7670" t="inlineStr">
        <is>
          <t>FA</t>
        </is>
      </c>
      <c r="G7670" t="inlineStr">
        <is>
          <t>FA</t>
        </is>
      </c>
      <c r="H7670" s="30" t="n">
        <v>1</v>
      </c>
      <c r="I7670" s="31" t="n">
        <v>0</v>
      </c>
      <c r="J7670" s="31" t="n"/>
      <c r="K7670" s="31" t="n">
        <v>0</v>
      </c>
      <c r="L7670" s="32" t="n"/>
      <c r="M7670" s="31" t="n">
        <v>0</v>
      </c>
      <c r="N7670" s="31" t="n">
        <v>0</v>
      </c>
      <c r="O7670" s="31" t="n"/>
      <c r="P7670" s="31" t="n"/>
      <c r="Q7670" s="31" t="n">
        <v>0</v>
      </c>
      <c r="R7670" s="31" t="n"/>
      <c r="S7670" s="32" t="n"/>
      <c r="T7670" s="32" t="n"/>
      <c r="V7670" t="inlineStr">
        <is>
          <t>01n8c</t>
        </is>
      </c>
      <c r="W7670" t="n">
        <v>3789</v>
      </c>
      <c r="X7670" t="n">
        <v>5493</v>
      </c>
      <c r="Z7670" t="inlineStr">
        <is>
          <t>Seth Ambroz ((N/A) RW)</t>
        </is>
      </c>
    </row>
    <row r="7671">
      <c r="A7671" t="inlineStr">
        <is>
          <t>Seth Barton</t>
        </is>
      </c>
      <c r="B7671" t="inlineStr">
        <is>
          <t>NYR</t>
        </is>
      </c>
      <c r="C7671" t="inlineStr">
        <is>
          <t>D</t>
        </is>
      </c>
      <c r="D7671" t="inlineStr">
        <is>
          <t>D</t>
        </is>
      </c>
      <c r="E7671" t="n">
        <v>27</v>
      </c>
      <c r="F7671" t="inlineStr">
        <is>
          <t>FA</t>
        </is>
      </c>
      <c r="G7671" t="inlineStr">
        <is>
          <t>FA</t>
        </is>
      </c>
      <c r="H7671" s="30" t="n">
        <v>1</v>
      </c>
      <c r="I7671" s="31" t="n">
        <v>0</v>
      </c>
      <c r="J7671" s="31" t="n"/>
      <c r="K7671" s="31" t="n">
        <v>0</v>
      </c>
      <c r="L7671" s="32" t="n"/>
      <c r="M7671" s="31" t="n">
        <v>0</v>
      </c>
      <c r="N7671" s="31" t="n">
        <v>0</v>
      </c>
      <c r="O7671" s="31" t="n"/>
      <c r="P7671" s="31" t="n"/>
      <c r="Q7671" s="31" t="n">
        <v>0</v>
      </c>
      <c r="R7671" s="31" t="n"/>
      <c r="S7671" s="32" t="n"/>
      <c r="T7671" s="32" t="n"/>
      <c r="V7671" t="inlineStr">
        <is>
          <t>04qyr</t>
        </is>
      </c>
      <c r="W7671" t="n">
        <v>5857</v>
      </c>
      <c r="Y7671" t="inlineStr">
        <is>
          <t>fc612f06-b086-4841-9c2b-f0a935c9ac02</t>
        </is>
      </c>
      <c r="Z7671" t="inlineStr">
        <is>
          <t>Seth Barton (NYR D)</t>
        </is>
      </c>
    </row>
    <row r="7672">
      <c r="A7672" t="inlineStr">
        <is>
          <t>Seth Glanowski</t>
        </is>
      </c>
      <c r="B7672" t="inlineStr">
        <is>
          <t>(N/A)</t>
        </is>
      </c>
      <c r="C7672" t="inlineStr">
        <is>
          <t>D</t>
        </is>
      </c>
      <c r="D7672" t="inlineStr">
        <is>
          <t>D</t>
        </is>
      </c>
      <c r="E7672" t="n">
        <v>27</v>
      </c>
      <c r="F7672" t="inlineStr">
        <is>
          <t>FA</t>
        </is>
      </c>
      <c r="G7672" t="inlineStr">
        <is>
          <t>FA</t>
        </is>
      </c>
      <c r="H7672" s="30" t="n">
        <v>1</v>
      </c>
      <c r="I7672" s="31" t="n">
        <v>0</v>
      </c>
      <c r="J7672" s="31" t="n"/>
      <c r="K7672" s="31" t="n">
        <v>0</v>
      </c>
      <c r="L7672" s="32" t="n"/>
      <c r="M7672" s="31" t="n">
        <v>0</v>
      </c>
      <c r="N7672" s="31" t="n">
        <v>0</v>
      </c>
      <c r="O7672" s="31" t="n"/>
      <c r="P7672" s="31" t="n"/>
      <c r="Q7672" s="31" t="n">
        <v>0</v>
      </c>
      <c r="R7672" s="31" t="n"/>
      <c r="S7672" s="32" t="n"/>
      <c r="T7672" s="32" t="n"/>
      <c r="V7672" t="inlineStr">
        <is>
          <t>04m6l</t>
        </is>
      </c>
      <c r="Z7672" t="inlineStr">
        <is>
          <t>Seth Glanowski ((N/A) D)</t>
        </is>
      </c>
    </row>
    <row r="7673">
      <c r="A7673" t="inlineStr">
        <is>
          <t>Seth Griffith</t>
        </is>
      </c>
      <c r="B7673" t="inlineStr">
        <is>
          <t>EDM</t>
        </is>
      </c>
      <c r="C7673" t="inlineStr">
        <is>
          <t>C</t>
        </is>
      </c>
      <c r="D7673" t="inlineStr">
        <is>
          <t>F</t>
        </is>
      </c>
      <c r="E7673" t="n">
        <v>33</v>
      </c>
      <c r="F7673" t="inlineStr">
        <is>
          <t>FA</t>
        </is>
      </c>
      <c r="G7673" t="inlineStr">
        <is>
          <t>FA</t>
        </is>
      </c>
      <c r="H7673" s="30" t="n">
        <v>1</v>
      </c>
      <c r="I7673" s="31" t="n">
        <v>0</v>
      </c>
      <c r="J7673" s="31" t="n"/>
      <c r="K7673" s="31" t="n">
        <v>0</v>
      </c>
      <c r="L7673" s="32" t="n"/>
      <c r="M7673" s="31" t="n">
        <v>0</v>
      </c>
      <c r="N7673" s="31" t="n">
        <v>0</v>
      </c>
      <c r="O7673" s="31" t="n"/>
      <c r="P7673" s="31" t="n"/>
      <c r="Q7673" s="31" t="n">
        <v>0</v>
      </c>
      <c r="R7673" s="31" t="n"/>
      <c r="S7673" s="32" t="n"/>
      <c r="T7673" s="32" t="n"/>
      <c r="V7673" t="inlineStr">
        <is>
          <t>02h1y</t>
        </is>
      </c>
      <c r="W7673" t="n">
        <v>4123</v>
      </c>
      <c r="X7673" t="n">
        <v>5821</v>
      </c>
      <c r="Y7673" t="inlineStr">
        <is>
          <t>ed84d9a1-e426-4b2d-850a-b59b9b0b15d6</t>
        </is>
      </c>
      <c r="Z7673" t="inlineStr">
        <is>
          <t>Seth Griffith (EDM C)</t>
        </is>
      </c>
    </row>
    <row r="7674">
      <c r="A7674" t="inlineStr">
        <is>
          <t>Seth Helgeson</t>
        </is>
      </c>
      <c r="B7674" t="inlineStr">
        <is>
          <t>NYI</t>
        </is>
      </c>
      <c r="C7674" t="inlineStr">
        <is>
          <t>D</t>
        </is>
      </c>
      <c r="D7674" t="inlineStr">
        <is>
          <t>D</t>
        </is>
      </c>
      <c r="E7674" t="n">
        <v>35</v>
      </c>
      <c r="F7674" t="inlineStr">
        <is>
          <t>FA</t>
        </is>
      </c>
      <c r="G7674" t="inlineStr">
        <is>
          <t>FA</t>
        </is>
      </c>
      <c r="H7674" s="30" t="n">
        <v>1</v>
      </c>
      <c r="I7674" s="31" t="n">
        <v>0</v>
      </c>
      <c r="J7674" s="31" t="n"/>
      <c r="K7674" s="31" t="n">
        <v>0</v>
      </c>
      <c r="L7674" s="32" t="n"/>
      <c r="M7674" s="31" t="n">
        <v>0</v>
      </c>
      <c r="N7674" s="31" t="n">
        <v>0</v>
      </c>
      <c r="O7674" s="31" t="n"/>
      <c r="P7674" s="31" t="n"/>
      <c r="Q7674" s="31" t="n">
        <v>0</v>
      </c>
      <c r="R7674" s="31" t="n"/>
      <c r="S7674" s="32" t="n"/>
      <c r="T7674" s="32" t="n"/>
      <c r="V7674" t="inlineStr">
        <is>
          <t>02j3z</t>
        </is>
      </c>
      <c r="W7674" t="n">
        <v>3304</v>
      </c>
      <c r="X7674" t="n">
        <v>6294</v>
      </c>
      <c r="Y7674" t="inlineStr">
        <is>
          <t>0ca02047-3600-4d5f-9ab8-c0b11ec5c4b5</t>
        </is>
      </c>
      <c r="Z7674" t="inlineStr">
        <is>
          <t>Seth Helgeson (NYI D)</t>
        </is>
      </c>
    </row>
    <row r="7675">
      <c r="A7675" t="inlineStr">
        <is>
          <t>Severi Lahtinen</t>
        </is>
      </c>
      <c r="B7675" t="inlineStr">
        <is>
          <t>(N/A)</t>
        </is>
      </c>
      <c r="C7675" t="inlineStr">
        <is>
          <t>LW</t>
        </is>
      </c>
      <c r="D7675" t="inlineStr">
        <is>
          <t>F</t>
        </is>
      </c>
      <c r="E7675" t="n">
        <v>27</v>
      </c>
      <c r="F7675" t="inlineStr">
        <is>
          <t>FA</t>
        </is>
      </c>
      <c r="G7675" t="inlineStr">
        <is>
          <t>FA</t>
        </is>
      </c>
      <c r="H7675" s="30" t="n">
        <v>1</v>
      </c>
      <c r="I7675" s="31" t="n">
        <v>0</v>
      </c>
      <c r="J7675" s="31" t="n"/>
      <c r="K7675" s="31" t="n">
        <v>0</v>
      </c>
      <c r="L7675" s="32" t="n"/>
      <c r="M7675" s="31" t="n">
        <v>0</v>
      </c>
      <c r="N7675" s="31" t="n">
        <v>0</v>
      </c>
      <c r="O7675" s="31" t="n"/>
      <c r="P7675" s="31" t="n"/>
      <c r="Q7675" s="31" t="n">
        <v>0</v>
      </c>
      <c r="R7675" s="31" t="n"/>
      <c r="S7675" s="32" t="n"/>
      <c r="T7675" s="32" t="n"/>
      <c r="V7675" t="inlineStr">
        <is>
          <t>04xdz</t>
        </is>
      </c>
      <c r="Z7675" t="inlineStr">
        <is>
          <t>Severi Lahtinen ((N/A) LW)</t>
        </is>
      </c>
    </row>
    <row r="7676">
      <c r="A7676" t="inlineStr">
        <is>
          <t>Severin Blindenbacher</t>
        </is>
      </c>
      <c r="B7676" t="inlineStr">
        <is>
          <t>DAL</t>
        </is>
      </c>
      <c r="C7676" t="inlineStr">
        <is>
          <t>D</t>
        </is>
      </c>
      <c r="D7676" t="inlineStr">
        <is>
          <t>D</t>
        </is>
      </c>
      <c r="E7676" t="n">
        <v>43</v>
      </c>
      <c r="F7676" t="inlineStr">
        <is>
          <t>FA</t>
        </is>
      </c>
      <c r="G7676" t="inlineStr">
        <is>
          <t>FA</t>
        </is>
      </c>
      <c r="H7676" s="30" t="n">
        <v>1</v>
      </c>
      <c r="I7676" s="31" t="n">
        <v>0</v>
      </c>
      <c r="J7676" s="31" t="n"/>
      <c r="K7676" s="31" t="n">
        <v>0</v>
      </c>
      <c r="L7676" s="32" t="n"/>
      <c r="M7676" s="31" t="n">
        <v>0</v>
      </c>
      <c r="N7676" s="31" t="n">
        <v>0</v>
      </c>
      <c r="O7676" s="31" t="n"/>
      <c r="P7676" s="31" t="n"/>
      <c r="Q7676" s="31" t="n">
        <v>0</v>
      </c>
      <c r="R7676" s="31" t="n"/>
      <c r="S7676" s="32" t="n"/>
      <c r="T7676" s="32" t="n"/>
      <c r="V7676" t="inlineStr">
        <is>
          <t>01v7d</t>
        </is>
      </c>
      <c r="W7676" t="n">
        <v>3644</v>
      </c>
      <c r="X7676" t="n">
        <v>3096</v>
      </c>
      <c r="Z7676" t="inlineStr">
        <is>
          <t>Severin Blindenbacher (DAL D)</t>
        </is>
      </c>
    </row>
    <row r="7677">
      <c r="A7677" t="inlineStr">
        <is>
          <t>Shaan Kingwell</t>
        </is>
      </c>
      <c r="B7677" t="inlineStr">
        <is>
          <t>(N/A)</t>
        </is>
      </c>
      <c r="C7677" t="inlineStr">
        <is>
          <t>LW</t>
        </is>
      </c>
      <c r="D7677" t="inlineStr">
        <is>
          <t>F</t>
        </is>
      </c>
      <c r="E7677" t="n">
        <v>19</v>
      </c>
      <c r="F7677" t="inlineStr">
        <is>
          <t>FA</t>
        </is>
      </c>
      <c r="G7677" t="inlineStr">
        <is>
          <t>FA</t>
        </is>
      </c>
      <c r="H7677" s="30" t="n">
        <v>1</v>
      </c>
      <c r="I7677" s="31" t="n">
        <v>0</v>
      </c>
      <c r="J7677" s="31" t="n"/>
      <c r="K7677" s="31" t="n">
        <v>0</v>
      </c>
      <c r="L7677" s="32" t="n"/>
      <c r="M7677" s="31" t="n">
        <v>0</v>
      </c>
      <c r="N7677" s="31" t="n">
        <v>0</v>
      </c>
      <c r="O7677" s="31" t="n"/>
      <c r="P7677" s="31" t="n"/>
      <c r="Q7677" s="31" t="n">
        <v>0</v>
      </c>
      <c r="R7677" s="31" t="n"/>
      <c r="S7677" s="32" t="n"/>
      <c r="T7677" s="32" t="n"/>
      <c r="V7677" t="inlineStr">
        <is>
          <t>06uz1</t>
        </is>
      </c>
      <c r="Z7677" t="inlineStr">
        <is>
          <t>Shaan Kingwell ((N/A) LW)</t>
        </is>
      </c>
    </row>
    <row r="7678">
      <c r="A7678" t="inlineStr">
        <is>
          <t>Shaeffer Gordon-Carroll</t>
        </is>
      </c>
      <c r="B7678" t="inlineStr">
        <is>
          <t>(N/A)</t>
        </is>
      </c>
      <c r="C7678" t="inlineStr">
        <is>
          <t>F</t>
        </is>
      </c>
      <c r="D7678" t="inlineStr">
        <is>
          <t>F</t>
        </is>
      </c>
      <c r="F7678" t="inlineStr">
        <is>
          <t>WW</t>
        </is>
      </c>
      <c r="G7678" t="inlineStr">
        <is>
          <t>FA</t>
        </is>
      </c>
      <c r="H7678" s="30" t="n"/>
      <c r="I7678" s="31" t="n"/>
      <c r="J7678" s="31" t="n"/>
      <c r="K7678" s="31" t="n"/>
      <c r="L7678" s="32" t="n"/>
      <c r="M7678" s="31" t="n"/>
      <c r="N7678" s="31" t="n"/>
      <c r="O7678" s="31" t="n"/>
      <c r="P7678" s="31" t="n"/>
      <c r="Q7678" s="31" t="n"/>
      <c r="R7678" s="31" t="n"/>
      <c r="S7678" s="32" t="n"/>
      <c r="T7678" s="32" t="n"/>
      <c r="V7678" t="inlineStr">
        <is>
          <t>07a2d</t>
        </is>
      </c>
      <c r="Z7678" t="inlineStr">
        <is>
          <t>Shaeffer Gordon-Carroll ((N/A) F)</t>
        </is>
      </c>
    </row>
    <row r="7679">
      <c r="A7679" t="inlineStr">
        <is>
          <t>Shai Buium</t>
        </is>
      </c>
      <c r="B7679" t="inlineStr">
        <is>
          <t>DET</t>
        </is>
      </c>
      <c r="C7679" t="inlineStr">
        <is>
          <t>D</t>
        </is>
      </c>
      <c r="D7679" t="inlineStr">
        <is>
          <t>D</t>
        </is>
      </c>
      <c r="E7679" t="n">
        <v>23</v>
      </c>
      <c r="F7679" t="inlineStr">
        <is>
          <t>T</t>
        </is>
      </c>
      <c r="G7679" t="inlineStr">
        <is>
          <t>Nathan</t>
        </is>
      </c>
      <c r="H7679" s="30" t="n">
        <v>925000</v>
      </c>
      <c r="I7679" s="31" t="n">
        <v>0</v>
      </c>
      <c r="J7679" s="31" t="n"/>
      <c r="K7679" s="31" t="n">
        <v>0</v>
      </c>
      <c r="L7679" s="32" t="n"/>
      <c r="M7679" s="31" t="n">
        <v>0</v>
      </c>
      <c r="N7679" s="31" t="n">
        <v>0</v>
      </c>
      <c r="O7679" s="31" t="n"/>
      <c r="P7679" s="31" t="n"/>
      <c r="Q7679" s="31" t="n">
        <v>0</v>
      </c>
      <c r="R7679" s="31" t="n"/>
      <c r="S7679" s="32" t="n"/>
      <c r="T7679" s="32" t="n"/>
      <c r="V7679" t="inlineStr">
        <is>
          <t>05tug</t>
        </is>
      </c>
      <c r="W7679" t="n">
        <v>6515</v>
      </c>
      <c r="Y7679" t="inlineStr">
        <is>
          <t>db15cc47-246f-401e-8395-288c354b32ff</t>
        </is>
      </c>
      <c r="Z7679" t="inlineStr">
        <is>
          <t>Shai Buium (DET D)</t>
        </is>
      </c>
    </row>
    <row r="7680">
      <c r="A7680" t="inlineStr">
        <is>
          <t>Shamar Moses</t>
        </is>
      </c>
      <c r="B7680" t="inlineStr">
        <is>
          <t>FLA</t>
        </is>
      </c>
      <c r="C7680" t="inlineStr">
        <is>
          <t>RW</t>
        </is>
      </c>
      <c r="D7680" t="inlineStr">
        <is>
          <t>F</t>
        </is>
      </c>
      <c r="E7680" t="n">
        <v>19</v>
      </c>
      <c r="F7680" t="inlineStr">
        <is>
          <t>FA</t>
        </is>
      </c>
      <c r="G7680" t="inlineStr">
        <is>
          <t>FA</t>
        </is>
      </c>
      <c r="H7680" s="30" t="n">
        <v>1</v>
      </c>
      <c r="I7680" s="31" t="n">
        <v>0</v>
      </c>
      <c r="J7680" s="31" t="n"/>
      <c r="K7680" s="31" t="n">
        <v>0</v>
      </c>
      <c r="L7680" s="32" t="n"/>
      <c r="M7680" s="31" t="n">
        <v>0</v>
      </c>
      <c r="N7680" s="31" t="n">
        <v>0</v>
      </c>
      <c r="O7680" s="31" t="n"/>
      <c r="P7680" s="31" t="n"/>
      <c r="Q7680" s="31" t="n">
        <v>0</v>
      </c>
      <c r="R7680" s="31" t="n"/>
      <c r="S7680" s="32" t="n"/>
      <c r="T7680" s="32" t="n"/>
      <c r="V7680" t="inlineStr">
        <is>
          <t>06sqa</t>
        </is>
      </c>
      <c r="Y7680" t="inlineStr">
        <is>
          <t>a8adfa86-ab54-4b84-8845-e3a72ee67f49</t>
        </is>
      </c>
      <c r="Z7680" t="inlineStr">
        <is>
          <t>Shamar Moses (FLA RW)</t>
        </is>
      </c>
    </row>
    <row r="7681">
      <c r="A7681" t="inlineStr">
        <is>
          <t>Shamil Shmakov</t>
        </is>
      </c>
      <c r="B7681" t="inlineStr">
        <is>
          <t>COL</t>
        </is>
      </c>
      <c r="C7681" t="inlineStr">
        <is>
          <t>G</t>
        </is>
      </c>
      <c r="D7681" t="inlineStr">
        <is>
          <t>G</t>
        </is>
      </c>
      <c r="E7681" t="n">
        <v>27</v>
      </c>
      <c r="F7681" t="inlineStr">
        <is>
          <t>FA</t>
        </is>
      </c>
      <c r="G7681" t="inlineStr">
        <is>
          <t>FA</t>
        </is>
      </c>
      <c r="H7681" s="30" t="n">
        <v>1</v>
      </c>
      <c r="I7681" s="31" t="n">
        <v>0</v>
      </c>
      <c r="J7681" s="31" t="n"/>
      <c r="K7681" s="31" t="n">
        <v>0</v>
      </c>
      <c r="L7681" s="32" t="n"/>
      <c r="M7681" s="31" t="n">
        <v>0</v>
      </c>
      <c r="N7681" s="31" t="n">
        <v>0</v>
      </c>
      <c r="O7681" s="31" t="n"/>
      <c r="P7681" s="31" t="n"/>
      <c r="Q7681" s="31" t="n">
        <v>0</v>
      </c>
      <c r="R7681" s="31" t="n"/>
      <c r="S7681" s="32" t="n"/>
      <c r="T7681" s="32" t="n"/>
      <c r="V7681" t="inlineStr">
        <is>
          <t>04r1e</t>
        </is>
      </c>
      <c r="Z7681" t="inlineStr">
        <is>
          <t>Shamil Shmakov (COL G)</t>
        </is>
      </c>
    </row>
    <row r="7682">
      <c r="A7682" t="inlineStr">
        <is>
          <t>Shane Berschbach</t>
        </is>
      </c>
      <c r="B7682" t="inlineStr">
        <is>
          <t>(N/A)</t>
        </is>
      </c>
      <c r="C7682" t="inlineStr">
        <is>
          <t>RW</t>
        </is>
      </c>
      <c r="D7682" t="inlineStr">
        <is>
          <t>F</t>
        </is>
      </c>
      <c r="E7682" t="n">
        <v>35</v>
      </c>
      <c r="F7682" t="inlineStr">
        <is>
          <t>FA</t>
        </is>
      </c>
      <c r="G7682" t="inlineStr">
        <is>
          <t>FA</t>
        </is>
      </c>
      <c r="H7682" s="30" t="n">
        <v>1</v>
      </c>
      <c r="I7682" s="31" t="n">
        <v>0</v>
      </c>
      <c r="J7682" s="31" t="n"/>
      <c r="K7682" s="31" t="n">
        <v>0</v>
      </c>
      <c r="L7682" s="32" t="n"/>
      <c r="M7682" s="31" t="n">
        <v>0</v>
      </c>
      <c r="N7682" s="31" t="n">
        <v>0</v>
      </c>
      <c r="O7682" s="31" t="n"/>
      <c r="P7682" s="31" t="n"/>
      <c r="Q7682" s="31" t="n">
        <v>0</v>
      </c>
      <c r="R7682" s="31" t="n"/>
      <c r="S7682" s="32" t="n"/>
      <c r="T7682" s="32" t="n"/>
      <c r="V7682" t="inlineStr">
        <is>
          <t>03knr</t>
        </is>
      </c>
      <c r="X7682" t="n">
        <v>6670</v>
      </c>
      <c r="Z7682" t="inlineStr">
        <is>
          <t>Shane Berschbach ((N/A) RW)</t>
        </is>
      </c>
    </row>
    <row r="7683">
      <c r="A7683" t="inlineStr">
        <is>
          <t>Shane Bowers</t>
        </is>
      </c>
      <c r="B7683" t="inlineStr">
        <is>
          <t>SJS</t>
        </is>
      </c>
      <c r="C7683" t="inlineStr">
        <is>
          <t>C</t>
        </is>
      </c>
      <c r="D7683" t="inlineStr">
        <is>
          <t>F</t>
        </is>
      </c>
      <c r="E7683" t="n">
        <v>27</v>
      </c>
      <c r="F7683" t="inlineStr">
        <is>
          <t>T</t>
        </is>
      </c>
      <c r="G7683" t="inlineStr">
        <is>
          <t>Mike</t>
        </is>
      </c>
      <c r="H7683" s="30" t="n">
        <v>775000</v>
      </c>
      <c r="I7683" s="31" t="n">
        <v>0</v>
      </c>
      <c r="J7683" s="31" t="n"/>
      <c r="K7683" s="31" t="n">
        <v>0</v>
      </c>
      <c r="L7683" s="32" t="n"/>
      <c r="M7683" s="31" t="n">
        <v>0</v>
      </c>
      <c r="N7683" s="31" t="n">
        <v>0</v>
      </c>
      <c r="O7683" s="31" t="n"/>
      <c r="P7683" s="31" t="n"/>
      <c r="Q7683" s="31" t="n">
        <v>0</v>
      </c>
      <c r="R7683" s="31" t="n"/>
      <c r="S7683" s="32" t="n"/>
      <c r="T7683" s="32" t="n"/>
      <c r="V7683" t="inlineStr">
        <is>
          <t>048x8</t>
        </is>
      </c>
      <c r="W7683" t="n">
        <v>5425</v>
      </c>
      <c r="X7683" t="n">
        <v>7543</v>
      </c>
      <c r="Y7683" t="inlineStr">
        <is>
          <t>89ff424a-1911-441c-982d-0dfd5bc60e48</t>
        </is>
      </c>
      <c r="Z7683" t="inlineStr">
        <is>
          <t>Shane Bowers (SJS C)</t>
        </is>
      </c>
    </row>
    <row r="7684">
      <c r="A7684" t="inlineStr">
        <is>
          <t>Shane Conacher</t>
        </is>
      </c>
      <c r="B7684" t="inlineStr">
        <is>
          <t>(N/A)</t>
        </is>
      </c>
      <c r="C7684" t="inlineStr">
        <is>
          <t>RW</t>
        </is>
      </c>
      <c r="D7684" t="inlineStr">
        <is>
          <t>F</t>
        </is>
      </c>
      <c r="E7684" t="n">
        <v>32</v>
      </c>
      <c r="F7684" t="inlineStr">
        <is>
          <t>FA</t>
        </is>
      </c>
      <c r="G7684" t="inlineStr">
        <is>
          <t>FA</t>
        </is>
      </c>
      <c r="H7684" s="30" t="n">
        <v>1</v>
      </c>
      <c r="I7684" s="31" t="n">
        <v>0</v>
      </c>
      <c r="J7684" s="31" t="n"/>
      <c r="K7684" s="31" t="n">
        <v>0</v>
      </c>
      <c r="L7684" s="32" t="n"/>
      <c r="M7684" s="31" t="n">
        <v>0</v>
      </c>
      <c r="N7684" s="31" t="n">
        <v>0</v>
      </c>
      <c r="O7684" s="31" t="n"/>
      <c r="P7684" s="31" t="n"/>
      <c r="Q7684" s="31" t="n">
        <v>0</v>
      </c>
      <c r="R7684" s="31" t="n"/>
      <c r="S7684" s="32" t="n"/>
      <c r="T7684" s="32" t="n"/>
      <c r="V7684" t="inlineStr">
        <is>
          <t>03xu4</t>
        </is>
      </c>
      <c r="X7684" t="n">
        <v>7770</v>
      </c>
      <c r="Z7684" t="inlineStr">
        <is>
          <t>Shane Conacher ((N/A) RW)</t>
        </is>
      </c>
    </row>
    <row r="7685">
      <c r="A7685" t="inlineStr">
        <is>
          <t>Shane Eiserman</t>
        </is>
      </c>
      <c r="B7685" t="inlineStr">
        <is>
          <t>OTT</t>
        </is>
      </c>
      <c r="C7685" t="inlineStr">
        <is>
          <t>C</t>
        </is>
      </c>
      <c r="D7685" t="inlineStr">
        <is>
          <t>F</t>
        </is>
      </c>
      <c r="E7685" t="n">
        <v>30</v>
      </c>
      <c r="F7685" t="inlineStr">
        <is>
          <t>FA</t>
        </is>
      </c>
      <c r="G7685" t="inlineStr">
        <is>
          <t>FA</t>
        </is>
      </c>
      <c r="H7685" s="30" t="n">
        <v>1</v>
      </c>
      <c r="I7685" s="31" t="n">
        <v>0</v>
      </c>
      <c r="J7685" s="31" t="n"/>
      <c r="K7685" s="31" t="n">
        <v>0</v>
      </c>
      <c r="L7685" s="32" t="n"/>
      <c r="M7685" s="31" t="n">
        <v>0</v>
      </c>
      <c r="N7685" s="31" t="n">
        <v>0</v>
      </c>
      <c r="O7685" s="31" t="n"/>
      <c r="P7685" s="31" t="n"/>
      <c r="Q7685" s="31" t="n">
        <v>0</v>
      </c>
      <c r="R7685" s="31" t="n"/>
      <c r="S7685" s="32" t="n"/>
      <c r="T7685" s="32" t="n"/>
      <c r="V7685" t="inlineStr">
        <is>
          <t>03eby</t>
        </is>
      </c>
      <c r="Z7685" t="inlineStr">
        <is>
          <t>Shane Eiserman (OTT C)</t>
        </is>
      </c>
    </row>
    <row r="7686">
      <c r="A7686" t="inlineStr">
        <is>
          <t>Shane Gersich</t>
        </is>
      </c>
      <c r="B7686" t="inlineStr">
        <is>
          <t>(N/A)</t>
        </is>
      </c>
      <c r="C7686" t="inlineStr">
        <is>
          <t>LW</t>
        </is>
      </c>
      <c r="D7686" t="inlineStr">
        <is>
          <t>F</t>
        </is>
      </c>
      <c r="E7686" t="n">
        <v>30</v>
      </c>
      <c r="F7686" t="inlineStr">
        <is>
          <t>FA</t>
        </is>
      </c>
      <c r="G7686" t="inlineStr">
        <is>
          <t>FA</t>
        </is>
      </c>
      <c r="H7686" s="30" t="n">
        <v>1</v>
      </c>
      <c r="I7686" s="31" t="n">
        <v>0</v>
      </c>
      <c r="J7686" s="31" t="n"/>
      <c r="K7686" s="31" t="n">
        <v>0</v>
      </c>
      <c r="L7686" s="32" t="n"/>
      <c r="M7686" s="31" t="n">
        <v>0</v>
      </c>
      <c r="N7686" s="31" t="n">
        <v>0</v>
      </c>
      <c r="O7686" s="31" t="n"/>
      <c r="P7686" s="31" t="n"/>
      <c r="Q7686" s="31" t="n">
        <v>0</v>
      </c>
      <c r="R7686" s="31" t="n"/>
      <c r="S7686" s="32" t="n"/>
      <c r="T7686" s="32" t="n"/>
      <c r="V7686" t="inlineStr">
        <is>
          <t>03ecs</t>
        </is>
      </c>
      <c r="W7686" t="n">
        <v>4479</v>
      </c>
      <c r="X7686" t="n">
        <v>6502</v>
      </c>
      <c r="Y7686" t="inlineStr">
        <is>
          <t>86acb77f-ffd5-45de-ab06-64ecfa21cb5c</t>
        </is>
      </c>
      <c r="Z7686" t="inlineStr">
        <is>
          <t>Shane Gersich ((N/A) LW)</t>
        </is>
      </c>
    </row>
    <row r="7687">
      <c r="A7687" t="inlineStr">
        <is>
          <t>Shane Hanna</t>
        </is>
      </c>
      <c r="B7687" t="inlineStr">
        <is>
          <t>(N/A)</t>
        </is>
      </c>
      <c r="C7687" t="inlineStr">
        <is>
          <t>D</t>
        </is>
      </c>
      <c r="D7687" t="inlineStr">
        <is>
          <t>D</t>
        </is>
      </c>
      <c r="E7687" t="n">
        <v>32</v>
      </c>
      <c r="F7687" t="inlineStr">
        <is>
          <t>FA</t>
        </is>
      </c>
      <c r="G7687" t="inlineStr">
        <is>
          <t>FA</t>
        </is>
      </c>
      <c r="H7687" s="30" t="n">
        <v>1</v>
      </c>
      <c r="I7687" s="31" t="n">
        <v>0</v>
      </c>
      <c r="J7687" s="31" t="n"/>
      <c r="K7687" s="31" t="n">
        <v>0</v>
      </c>
      <c r="L7687" s="32" t="n"/>
      <c r="M7687" s="31" t="n">
        <v>0</v>
      </c>
      <c r="N7687" s="31" t="n">
        <v>0</v>
      </c>
      <c r="O7687" s="31" t="n"/>
      <c r="P7687" s="31" t="n"/>
      <c r="Q7687" s="31" t="n">
        <v>0</v>
      </c>
      <c r="R7687" s="31" t="n"/>
      <c r="S7687" s="32" t="n"/>
      <c r="T7687" s="32" t="n"/>
      <c r="V7687" t="inlineStr">
        <is>
          <t>04l85</t>
        </is>
      </c>
      <c r="X7687" t="n">
        <v>7821</v>
      </c>
      <c r="Z7687" t="inlineStr">
        <is>
          <t>Shane Hanna ((N/A) D)</t>
        </is>
      </c>
    </row>
    <row r="7688">
      <c r="A7688" t="inlineStr">
        <is>
          <t>Shane Harper</t>
        </is>
      </c>
      <c r="B7688" t="inlineStr">
        <is>
          <t>(N/A)</t>
        </is>
      </c>
      <c r="C7688" t="inlineStr">
        <is>
          <t>RW</t>
        </is>
      </c>
      <c r="D7688" t="inlineStr">
        <is>
          <t>F</t>
        </is>
      </c>
      <c r="E7688" t="n">
        <v>37</v>
      </c>
      <c r="F7688" t="inlineStr">
        <is>
          <t>FA</t>
        </is>
      </c>
      <c r="G7688" t="inlineStr">
        <is>
          <t>FA</t>
        </is>
      </c>
      <c r="H7688" s="30" t="n">
        <v>1</v>
      </c>
      <c r="I7688" s="31" t="n">
        <v>0</v>
      </c>
      <c r="J7688" s="31" t="n"/>
      <c r="K7688" s="31" t="n">
        <v>0</v>
      </c>
      <c r="L7688" s="32" t="n"/>
      <c r="M7688" s="31" t="n">
        <v>0</v>
      </c>
      <c r="N7688" s="31" t="n">
        <v>0</v>
      </c>
      <c r="O7688" s="31" t="n"/>
      <c r="P7688" s="31" t="n"/>
      <c r="Q7688" s="31" t="n">
        <v>0</v>
      </c>
      <c r="R7688" s="31" t="n"/>
      <c r="S7688" s="32" t="n"/>
      <c r="T7688" s="32" t="n"/>
      <c r="V7688" t="inlineStr">
        <is>
          <t>01spk</t>
        </is>
      </c>
      <c r="W7688" t="n">
        <v>4984</v>
      </c>
      <c r="X7688" t="n">
        <v>4825</v>
      </c>
      <c r="Z7688" t="inlineStr">
        <is>
          <t>Shane Harper ((N/A) RW)</t>
        </is>
      </c>
    </row>
    <row r="7689">
      <c r="A7689" t="inlineStr">
        <is>
          <t>Shane McColgan</t>
        </is>
      </c>
      <c r="B7689" t="inlineStr">
        <is>
          <t>(N/A)</t>
        </is>
      </c>
      <c r="C7689" t="inlineStr">
        <is>
          <t>RW</t>
        </is>
      </c>
      <c r="D7689" t="inlineStr">
        <is>
          <t>F</t>
        </is>
      </c>
      <c r="E7689" t="n">
        <v>33</v>
      </c>
      <c r="F7689" t="inlineStr">
        <is>
          <t>FA</t>
        </is>
      </c>
      <c r="G7689" t="inlineStr">
        <is>
          <t>FA</t>
        </is>
      </c>
      <c r="H7689" s="30" t="n">
        <v>1</v>
      </c>
      <c r="I7689" s="31" t="n">
        <v>0</v>
      </c>
      <c r="J7689" s="31" t="n"/>
      <c r="K7689" s="31" t="n">
        <v>0</v>
      </c>
      <c r="L7689" s="32" t="n"/>
      <c r="M7689" s="31" t="n">
        <v>0</v>
      </c>
      <c r="N7689" s="31" t="n">
        <v>0</v>
      </c>
      <c r="O7689" s="31" t="n"/>
      <c r="P7689" s="31" t="n"/>
      <c r="Q7689" s="31" t="n">
        <v>0</v>
      </c>
      <c r="R7689" s="31" t="n"/>
      <c r="S7689" s="32" t="n"/>
      <c r="T7689" s="32" t="n"/>
      <c r="V7689" t="inlineStr">
        <is>
          <t>02fsm</t>
        </is>
      </c>
      <c r="X7689" t="n">
        <v>5499</v>
      </c>
      <c r="Z7689" t="inlineStr">
        <is>
          <t>Shane McColgan ((N/A) RW)</t>
        </is>
      </c>
    </row>
    <row r="7690">
      <c r="A7690" t="inlineStr">
        <is>
          <t>Shane O'Brien</t>
        </is>
      </c>
      <c r="B7690" t="inlineStr">
        <is>
          <t>(N/A)</t>
        </is>
      </c>
      <c r="C7690" t="inlineStr">
        <is>
          <t>D</t>
        </is>
      </c>
      <c r="D7690" t="inlineStr">
        <is>
          <t>D</t>
        </is>
      </c>
      <c r="E7690" t="n">
        <v>43</v>
      </c>
      <c r="F7690" t="inlineStr">
        <is>
          <t>FA</t>
        </is>
      </c>
      <c r="G7690" t="inlineStr">
        <is>
          <t>FA</t>
        </is>
      </c>
      <c r="H7690" s="30" t="n">
        <v>1</v>
      </c>
      <c r="I7690" s="31" t="n">
        <v>0</v>
      </c>
      <c r="J7690" s="31" t="n"/>
      <c r="K7690" s="31" t="n">
        <v>0</v>
      </c>
      <c r="L7690" s="32" t="n"/>
      <c r="M7690" s="31" t="n">
        <v>0</v>
      </c>
      <c r="N7690" s="31" t="n">
        <v>0</v>
      </c>
      <c r="O7690" s="31" t="n"/>
      <c r="P7690" s="31" t="n"/>
      <c r="Q7690" s="31" t="n">
        <v>0</v>
      </c>
      <c r="R7690" s="31" t="n"/>
      <c r="S7690" s="32" t="n"/>
      <c r="T7690" s="32" t="n"/>
      <c r="V7690" t="inlineStr">
        <is>
          <t>0048y</t>
        </is>
      </c>
      <c r="W7690" t="n">
        <v>2274</v>
      </c>
      <c r="X7690" t="n">
        <v>3446</v>
      </c>
      <c r="Z7690" t="inlineStr">
        <is>
          <t>Shane O'Brien ((N/A) D)</t>
        </is>
      </c>
    </row>
    <row r="7691">
      <c r="A7691" t="inlineStr">
        <is>
          <t>Shane Owen</t>
        </is>
      </c>
      <c r="B7691" t="inlineStr">
        <is>
          <t>(N/A)</t>
        </is>
      </c>
      <c r="C7691" t="inlineStr">
        <is>
          <t>G</t>
        </is>
      </c>
      <c r="D7691" t="inlineStr">
        <is>
          <t>G</t>
        </is>
      </c>
      <c r="E7691" t="n">
        <v>36</v>
      </c>
      <c r="F7691" t="inlineStr">
        <is>
          <t>FA</t>
        </is>
      </c>
      <c r="G7691" t="inlineStr">
        <is>
          <t>FA</t>
        </is>
      </c>
      <c r="H7691" s="30" t="n">
        <v>1</v>
      </c>
      <c r="I7691" s="31" t="n">
        <v>0</v>
      </c>
      <c r="J7691" s="31" t="n"/>
      <c r="K7691" s="31" t="n">
        <v>0</v>
      </c>
      <c r="L7691" s="32" t="n"/>
      <c r="M7691" s="31" t="n">
        <v>0</v>
      </c>
      <c r="N7691" s="31" t="n">
        <v>0</v>
      </c>
      <c r="O7691" s="31" t="n"/>
      <c r="P7691" s="31" t="n"/>
      <c r="Q7691" s="31" t="n">
        <v>0</v>
      </c>
      <c r="R7691" s="31" t="n"/>
      <c r="S7691" s="32" t="n"/>
      <c r="T7691" s="32" t="n"/>
      <c r="V7691" t="inlineStr">
        <is>
          <t>03ko0</t>
        </is>
      </c>
      <c r="X7691" t="n">
        <v>6681</v>
      </c>
      <c r="Z7691" t="inlineStr">
        <is>
          <t>Shane Owen ((N/A) G)</t>
        </is>
      </c>
    </row>
    <row r="7692">
      <c r="A7692" t="inlineStr">
        <is>
          <t>Shane Prince</t>
        </is>
      </c>
      <c r="B7692" t="inlineStr">
        <is>
          <t>(N/A)</t>
        </is>
      </c>
      <c r="C7692" t="inlineStr">
        <is>
          <t>LW</t>
        </is>
      </c>
      <c r="D7692" t="inlineStr">
        <is>
          <t>F</t>
        </is>
      </c>
      <c r="E7692" t="n">
        <v>33</v>
      </c>
      <c r="F7692" t="inlineStr">
        <is>
          <t>FA</t>
        </is>
      </c>
      <c r="G7692" t="inlineStr">
        <is>
          <t>FA</t>
        </is>
      </c>
      <c r="H7692" s="30" t="n">
        <v>1</v>
      </c>
      <c r="I7692" s="31" t="n">
        <v>0</v>
      </c>
      <c r="J7692" s="31" t="n"/>
      <c r="K7692" s="31" t="n">
        <v>0</v>
      </c>
      <c r="L7692" s="32" t="n"/>
      <c r="M7692" s="31" t="n">
        <v>0</v>
      </c>
      <c r="N7692" s="31" t="n">
        <v>0</v>
      </c>
      <c r="O7692" s="31" t="n"/>
      <c r="P7692" s="31" t="n"/>
      <c r="Q7692" s="31" t="n">
        <v>0</v>
      </c>
      <c r="R7692" s="31" t="n"/>
      <c r="S7692" s="32" t="n"/>
      <c r="T7692" s="32" t="n"/>
      <c r="V7692" t="inlineStr">
        <is>
          <t>02b73</t>
        </is>
      </c>
      <c r="W7692" t="n">
        <v>3793</v>
      </c>
      <c r="X7692" t="n">
        <v>5428</v>
      </c>
      <c r="Z7692" t="inlineStr">
        <is>
          <t>Shane Prince ((N/A) LW)</t>
        </is>
      </c>
    </row>
    <row r="7693">
      <c r="A7693" t="inlineStr">
        <is>
          <t>Shane Sellar</t>
        </is>
      </c>
      <c r="B7693" t="inlineStr">
        <is>
          <t>(N/A)</t>
        </is>
      </c>
      <c r="C7693" t="inlineStr">
        <is>
          <t>LW</t>
        </is>
      </c>
      <c r="D7693" t="inlineStr">
        <is>
          <t>F</t>
        </is>
      </c>
      <c r="E7693" t="n">
        <v>29</v>
      </c>
      <c r="F7693" t="inlineStr">
        <is>
          <t>FA</t>
        </is>
      </c>
      <c r="G7693" t="inlineStr">
        <is>
          <t>FA</t>
        </is>
      </c>
      <c r="H7693" s="30" t="n">
        <v>1</v>
      </c>
      <c r="I7693" s="31" t="n">
        <v>0</v>
      </c>
      <c r="J7693" s="31" t="n"/>
      <c r="K7693" s="31" t="n">
        <v>0</v>
      </c>
      <c r="L7693" s="32" t="n"/>
      <c r="M7693" s="31" t="n">
        <v>0</v>
      </c>
      <c r="N7693" s="31" t="n">
        <v>0</v>
      </c>
      <c r="O7693" s="31" t="n"/>
      <c r="P7693" s="31" t="n"/>
      <c r="Q7693" s="31" t="n">
        <v>0</v>
      </c>
      <c r="R7693" s="31" t="n"/>
      <c r="S7693" s="32" t="n"/>
      <c r="T7693" s="32" t="n"/>
      <c r="V7693" t="inlineStr">
        <is>
          <t>04nx2</t>
        </is>
      </c>
      <c r="Z7693" t="inlineStr">
        <is>
          <t>Shane Sellar ((N/A) LW)</t>
        </is>
      </c>
    </row>
    <row r="7694">
      <c r="A7694" t="inlineStr">
        <is>
          <t>Shane Sims</t>
        </is>
      </c>
      <c r="B7694" t="inlineStr">
        <is>
          <t>(N/A)</t>
        </is>
      </c>
      <c r="C7694" t="inlineStr">
        <is>
          <t>D</t>
        </is>
      </c>
      <c r="D7694" t="inlineStr">
        <is>
          <t>D</t>
        </is>
      </c>
      <c r="E7694" t="n">
        <v>38</v>
      </c>
      <c r="F7694" t="inlineStr">
        <is>
          <t>FA</t>
        </is>
      </c>
      <c r="G7694" t="inlineStr">
        <is>
          <t>FA</t>
        </is>
      </c>
      <c r="H7694" s="30" t="n">
        <v>1</v>
      </c>
      <c r="I7694" s="31" t="n">
        <v>0</v>
      </c>
      <c r="J7694" s="31" t="n"/>
      <c r="K7694" s="31" t="n">
        <v>0</v>
      </c>
      <c r="L7694" s="32" t="n"/>
      <c r="M7694" s="31" t="n">
        <v>0</v>
      </c>
      <c r="N7694" s="31" t="n">
        <v>0</v>
      </c>
      <c r="O7694" s="31" t="n"/>
      <c r="P7694" s="31" t="n"/>
      <c r="Q7694" s="31" t="n">
        <v>0</v>
      </c>
      <c r="R7694" s="31" t="n"/>
      <c r="S7694" s="32" t="n"/>
      <c r="T7694" s="32" t="n"/>
      <c r="V7694" t="inlineStr">
        <is>
          <t>0243m</t>
        </is>
      </c>
      <c r="W7694" t="n">
        <v>3717</v>
      </c>
      <c r="X7694" t="n">
        <v>5305</v>
      </c>
      <c r="Z7694" t="inlineStr">
        <is>
          <t>Shane Sims ((N/A) D)</t>
        </is>
      </c>
    </row>
    <row r="7695">
      <c r="A7695" t="inlineStr">
        <is>
          <t>Shane Starrett</t>
        </is>
      </c>
      <c r="B7695" t="inlineStr">
        <is>
          <t>(N/A)</t>
        </is>
      </c>
      <c r="C7695" t="inlineStr">
        <is>
          <t>G</t>
        </is>
      </c>
      <c r="D7695" t="inlineStr">
        <is>
          <t>G</t>
        </is>
      </c>
      <c r="E7695" t="n">
        <v>32</v>
      </c>
      <c r="F7695" t="inlineStr">
        <is>
          <t>FA</t>
        </is>
      </c>
      <c r="G7695" t="inlineStr">
        <is>
          <t>FA</t>
        </is>
      </c>
      <c r="H7695" s="30" t="n">
        <v>1</v>
      </c>
      <c r="I7695" s="31" t="n">
        <v>0</v>
      </c>
      <c r="J7695" s="31" t="n"/>
      <c r="K7695" s="31" t="n">
        <v>0</v>
      </c>
      <c r="L7695" s="32" t="n"/>
      <c r="M7695" s="31" t="n">
        <v>0</v>
      </c>
      <c r="N7695" s="31" t="n">
        <v>0</v>
      </c>
      <c r="O7695" s="31" t="n"/>
      <c r="P7695" s="31" t="n"/>
      <c r="Q7695" s="31" t="n">
        <v>0</v>
      </c>
      <c r="R7695" s="31" t="n"/>
      <c r="S7695" s="32" t="n"/>
      <c r="T7695" s="32" t="n"/>
      <c r="V7695" t="inlineStr">
        <is>
          <t>04btf</t>
        </is>
      </c>
      <c r="W7695" t="n">
        <v>5376</v>
      </c>
      <c r="X7695" t="n">
        <v>7491</v>
      </c>
      <c r="Y7695" t="inlineStr">
        <is>
          <t>69aac44a-3c45-4ee6-a527-bf5485e437d4</t>
        </is>
      </c>
      <c r="Z7695" t="inlineStr">
        <is>
          <t>Shane Starrett ((N/A) G)</t>
        </is>
      </c>
    </row>
    <row r="7696">
      <c r="A7696" t="inlineStr">
        <is>
          <t>Shane Vansaghi</t>
        </is>
      </c>
      <c r="B7696" t="inlineStr">
        <is>
          <t>PHI</t>
        </is>
      </c>
      <c r="C7696" t="inlineStr">
        <is>
          <t>RW</t>
        </is>
      </c>
      <c r="D7696" t="inlineStr">
        <is>
          <t>F</t>
        </is>
      </c>
      <c r="E7696" t="n">
        <v>19</v>
      </c>
      <c r="F7696" t="inlineStr">
        <is>
          <t>T</t>
        </is>
      </c>
      <c r="G7696" t="inlineStr">
        <is>
          <t>Deef-Fence</t>
        </is>
      </c>
      <c r="H7696" s="30" t="n">
        <v>1</v>
      </c>
      <c r="I7696" s="31" t="n">
        <v>0</v>
      </c>
      <c r="J7696" s="31" t="n"/>
      <c r="K7696" s="31" t="n">
        <v>0</v>
      </c>
      <c r="L7696" s="32" t="n"/>
      <c r="M7696" s="31" t="n">
        <v>0</v>
      </c>
      <c r="N7696" s="31" t="n">
        <v>0</v>
      </c>
      <c r="O7696" s="31" t="n"/>
      <c r="P7696" s="31" t="n"/>
      <c r="Q7696" s="31" t="n">
        <v>0</v>
      </c>
      <c r="R7696" s="31" t="n"/>
      <c r="S7696" s="32" t="n"/>
      <c r="T7696" s="32" t="n"/>
      <c r="V7696" t="inlineStr">
        <is>
          <t>06pz0</t>
        </is>
      </c>
      <c r="W7696" t="n">
        <v>7460</v>
      </c>
      <c r="Y7696" t="inlineStr">
        <is>
          <t>752c3b27-b581-46cb-87a7-dcc8ca6ef7ac</t>
        </is>
      </c>
      <c r="Z7696" t="inlineStr">
        <is>
          <t>Shane Vansaghi (PHI RW)</t>
        </is>
      </c>
    </row>
    <row r="7697">
      <c r="A7697" t="inlineStr">
        <is>
          <t>Shane Walsh</t>
        </is>
      </c>
      <c r="B7697" t="inlineStr">
        <is>
          <t>LAK</t>
        </is>
      </c>
      <c r="C7697" t="inlineStr">
        <is>
          <t>RW</t>
        </is>
      </c>
      <c r="D7697" t="inlineStr">
        <is>
          <t>F</t>
        </is>
      </c>
      <c r="E7697" t="n">
        <v>34</v>
      </c>
      <c r="F7697" t="inlineStr">
        <is>
          <t>FA</t>
        </is>
      </c>
      <c r="G7697" t="inlineStr">
        <is>
          <t>FA</t>
        </is>
      </c>
      <c r="H7697" s="30" t="n">
        <v>1</v>
      </c>
      <c r="I7697" s="31" t="n">
        <v>0</v>
      </c>
      <c r="J7697" s="31" t="n"/>
      <c r="K7697" s="31" t="n">
        <v>0</v>
      </c>
      <c r="L7697" s="32" t="n"/>
      <c r="M7697" s="31" t="n">
        <v>0</v>
      </c>
      <c r="N7697" s="31" t="n">
        <v>0</v>
      </c>
      <c r="O7697" s="31" t="n"/>
      <c r="P7697" s="31" t="n"/>
      <c r="Q7697" s="31" t="n">
        <v>0</v>
      </c>
      <c r="R7697" s="31" t="n"/>
      <c r="S7697" s="32" t="n"/>
      <c r="T7697" s="32" t="n"/>
      <c r="V7697" t="inlineStr">
        <is>
          <t>04844</t>
        </is>
      </c>
      <c r="X7697" t="n">
        <v>7335</v>
      </c>
      <c r="Z7697" t="inlineStr">
        <is>
          <t>Shane Walsh (LAK RW)</t>
        </is>
      </c>
    </row>
    <row r="7698">
      <c r="A7698" t="inlineStr">
        <is>
          <t>Shaun Heshka</t>
        </is>
      </c>
      <c r="B7698" t="inlineStr">
        <is>
          <t>(N/A)</t>
        </is>
      </c>
      <c r="C7698" t="inlineStr">
        <is>
          <t>D</t>
        </is>
      </c>
      <c r="D7698" t="inlineStr">
        <is>
          <t>D</t>
        </is>
      </c>
      <c r="E7698" t="n">
        <v>41</v>
      </c>
      <c r="F7698" t="inlineStr">
        <is>
          <t>FA</t>
        </is>
      </c>
      <c r="G7698" t="inlineStr">
        <is>
          <t>FA</t>
        </is>
      </c>
      <c r="H7698" s="30" t="n">
        <v>1</v>
      </c>
      <c r="I7698" s="31" t="n">
        <v>0</v>
      </c>
      <c r="J7698" s="31" t="n"/>
      <c r="K7698" s="31" t="n">
        <v>0</v>
      </c>
      <c r="L7698" s="32" t="n"/>
      <c r="M7698" s="31" t="n">
        <v>0</v>
      </c>
      <c r="N7698" s="31" t="n">
        <v>0</v>
      </c>
      <c r="O7698" s="31" t="n"/>
      <c r="P7698" s="31" t="n"/>
      <c r="Q7698" s="31" t="n">
        <v>0</v>
      </c>
      <c r="R7698" s="31" t="n"/>
      <c r="S7698" s="32" t="n"/>
      <c r="T7698" s="32" t="n"/>
      <c r="V7698" t="inlineStr">
        <is>
          <t>004b3</t>
        </is>
      </c>
      <c r="W7698" t="n">
        <v>3409</v>
      </c>
      <c r="X7698" t="n">
        <v>4022</v>
      </c>
      <c r="Z7698" t="inlineStr">
        <is>
          <t>Shaun Heshka ((N/A) D)</t>
        </is>
      </c>
    </row>
    <row r="7699">
      <c r="A7699" t="inlineStr">
        <is>
          <t>Shaw Boomhower</t>
        </is>
      </c>
      <c r="B7699" t="inlineStr">
        <is>
          <t>(N/A)</t>
        </is>
      </c>
      <c r="C7699" t="inlineStr">
        <is>
          <t>LW</t>
        </is>
      </c>
      <c r="D7699" t="inlineStr">
        <is>
          <t>F</t>
        </is>
      </c>
      <c r="E7699" t="n">
        <v>27</v>
      </c>
      <c r="F7699" t="inlineStr">
        <is>
          <t>FA</t>
        </is>
      </c>
      <c r="G7699" t="inlineStr">
        <is>
          <t>FA</t>
        </is>
      </c>
      <c r="H7699" s="30" t="n">
        <v>1</v>
      </c>
      <c r="I7699" s="31" t="n">
        <v>0</v>
      </c>
      <c r="J7699" s="31" t="n"/>
      <c r="K7699" s="31" t="n">
        <v>0</v>
      </c>
      <c r="L7699" s="32" t="n"/>
      <c r="M7699" s="31" t="n">
        <v>0</v>
      </c>
      <c r="N7699" s="31" t="n">
        <v>0</v>
      </c>
      <c r="O7699" s="31" t="n"/>
      <c r="P7699" s="31" t="n"/>
      <c r="Q7699" s="31" t="n">
        <v>0</v>
      </c>
      <c r="R7699" s="31" t="n"/>
      <c r="S7699" s="32" t="n"/>
      <c r="T7699" s="32" t="n"/>
      <c r="V7699" t="inlineStr">
        <is>
          <t>04l82</t>
        </is>
      </c>
      <c r="X7699" t="n">
        <v>7815</v>
      </c>
      <c r="Z7699" t="inlineStr">
        <is>
          <t>Shaw Boomhower ((N/A) LW)</t>
        </is>
      </c>
    </row>
    <row r="7700">
      <c r="A7700" t="inlineStr">
        <is>
          <t>Shawn Belle</t>
        </is>
      </c>
      <c r="B7700" t="inlineStr">
        <is>
          <t>(N/A)</t>
        </is>
      </c>
      <c r="C7700" t="inlineStr">
        <is>
          <t>D</t>
        </is>
      </c>
      <c r="D7700" t="inlineStr">
        <is>
          <t>D</t>
        </is>
      </c>
      <c r="E7700" t="n">
        <v>41</v>
      </c>
      <c r="F7700" t="inlineStr">
        <is>
          <t>FA</t>
        </is>
      </c>
      <c r="G7700" t="inlineStr">
        <is>
          <t>FA</t>
        </is>
      </c>
      <c r="H7700" s="30" t="n">
        <v>1</v>
      </c>
      <c r="I7700" s="31" t="n">
        <v>0</v>
      </c>
      <c r="J7700" s="31" t="n"/>
      <c r="K7700" s="31" t="n">
        <v>0</v>
      </c>
      <c r="L7700" s="32" t="n"/>
      <c r="M7700" s="31" t="n">
        <v>0</v>
      </c>
      <c r="N7700" s="31" t="n">
        <v>0</v>
      </c>
      <c r="O7700" s="31" t="n"/>
      <c r="P7700" s="31" t="n"/>
      <c r="Q7700" s="31" t="n">
        <v>0</v>
      </c>
      <c r="R7700" s="31" t="n"/>
      <c r="S7700" s="32" t="n"/>
      <c r="T7700" s="32" t="n"/>
      <c r="V7700" t="inlineStr">
        <is>
          <t>003tw</t>
        </is>
      </c>
      <c r="W7700" t="n">
        <v>1936</v>
      </c>
      <c r="X7700" t="n">
        <v>3367</v>
      </c>
      <c r="Z7700" t="inlineStr">
        <is>
          <t>Shawn Belle ((N/A) D)</t>
        </is>
      </c>
    </row>
    <row r="7701">
      <c r="A7701" t="inlineStr">
        <is>
          <t>Shawn Boudrias</t>
        </is>
      </c>
      <c r="B7701" t="inlineStr">
        <is>
          <t>MIN</t>
        </is>
      </c>
      <c r="C7701" t="inlineStr">
        <is>
          <t>RW</t>
        </is>
      </c>
      <c r="D7701" t="inlineStr">
        <is>
          <t>F</t>
        </is>
      </c>
      <c r="E7701" t="n">
        <v>26</v>
      </c>
      <c r="F7701" t="inlineStr">
        <is>
          <t>FA</t>
        </is>
      </c>
      <c r="G7701" t="inlineStr">
        <is>
          <t>FA</t>
        </is>
      </c>
      <c r="H7701" s="30" t="n">
        <v>1</v>
      </c>
      <c r="I7701" s="31" t="n">
        <v>0</v>
      </c>
      <c r="J7701" s="31" t="n"/>
      <c r="K7701" s="31" t="n">
        <v>0</v>
      </c>
      <c r="L7701" s="32" t="n"/>
      <c r="M7701" s="31" t="n">
        <v>0</v>
      </c>
      <c r="N7701" s="31" t="n">
        <v>0</v>
      </c>
      <c r="O7701" s="31" t="n"/>
      <c r="P7701" s="31" t="n"/>
      <c r="Q7701" s="31" t="n">
        <v>0</v>
      </c>
      <c r="R7701" s="31" t="n"/>
      <c r="S7701" s="32" t="n"/>
      <c r="T7701" s="32" t="n"/>
      <c r="V7701" t="inlineStr">
        <is>
          <t>04nqy</t>
        </is>
      </c>
      <c r="X7701" t="n">
        <v>8077</v>
      </c>
      <c r="Z7701" t="inlineStr">
        <is>
          <t>Shawn Boudrias (MIN RW)</t>
        </is>
      </c>
    </row>
    <row r="7702">
      <c r="A7702" t="inlineStr">
        <is>
          <t>Shawn Carrier</t>
        </is>
      </c>
      <c r="B7702" t="inlineStr">
        <is>
          <t>COL</t>
        </is>
      </c>
      <c r="C7702" t="inlineStr">
        <is>
          <t>LW</t>
        </is>
      </c>
      <c r="D7702" t="inlineStr">
        <is>
          <t>F</t>
        </is>
      </c>
      <c r="E7702" t="n">
        <v>19</v>
      </c>
      <c r="F7702" t="inlineStr">
        <is>
          <t>FA</t>
        </is>
      </c>
      <c r="G7702" t="inlineStr">
        <is>
          <t>FA</t>
        </is>
      </c>
      <c r="H7702" s="30" t="n">
        <v>1</v>
      </c>
      <c r="I7702" s="31" t="n">
        <v>0</v>
      </c>
      <c r="J7702" s="31" t="n"/>
      <c r="K7702" s="31" t="n">
        <v>0</v>
      </c>
      <c r="L7702" s="32" t="n"/>
      <c r="M7702" s="31" t="n">
        <v>0</v>
      </c>
      <c r="N7702" s="31" t="n">
        <v>0</v>
      </c>
      <c r="O7702" s="31" t="n"/>
      <c r="P7702" s="31" t="n"/>
      <c r="Q7702" s="31" t="n">
        <v>0</v>
      </c>
      <c r="R7702" s="31" t="n"/>
      <c r="S7702" s="32" t="n"/>
      <c r="T7702" s="32" t="n"/>
      <c r="V7702" t="inlineStr">
        <is>
          <t>06yfy</t>
        </is>
      </c>
      <c r="Y7702" t="inlineStr">
        <is>
          <t>105e958f-bcd7-488f-9ad3-3fa3eb8a586c</t>
        </is>
      </c>
      <c r="Z7702" t="inlineStr">
        <is>
          <t>Shawn Carrier (COL LW)</t>
        </is>
      </c>
    </row>
    <row r="7703">
      <c r="A7703" t="inlineStr">
        <is>
          <t>Shawn Element</t>
        </is>
      </c>
      <c r="B7703" t="inlineStr">
        <is>
          <t>LAK</t>
        </is>
      </c>
      <c r="C7703" t="inlineStr">
        <is>
          <t>LW</t>
        </is>
      </c>
      <c r="D7703" t="inlineStr">
        <is>
          <t>F</t>
        </is>
      </c>
      <c r="E7703" t="n">
        <v>26</v>
      </c>
      <c r="F7703" t="inlineStr">
        <is>
          <t>FA</t>
        </is>
      </c>
      <c r="G7703" t="inlineStr">
        <is>
          <t>FA</t>
        </is>
      </c>
      <c r="H7703" s="30" t="n">
        <v>1</v>
      </c>
      <c r="I7703" s="31" t="n">
        <v>0</v>
      </c>
      <c r="J7703" s="31" t="n"/>
      <c r="K7703" s="31" t="n">
        <v>0</v>
      </c>
      <c r="L7703" s="32" t="n"/>
      <c r="M7703" s="31" t="n">
        <v>0</v>
      </c>
      <c r="N7703" s="31" t="n">
        <v>0</v>
      </c>
      <c r="O7703" s="31" t="n"/>
      <c r="P7703" s="31" t="n"/>
      <c r="Q7703" s="31" t="n">
        <v>0</v>
      </c>
      <c r="R7703" s="31" t="n"/>
      <c r="S7703" s="32" t="n"/>
      <c r="T7703" s="32" t="n"/>
      <c r="V7703" t="inlineStr">
        <is>
          <t>05r1h</t>
        </is>
      </c>
      <c r="Y7703" t="inlineStr">
        <is>
          <t>ccda6cf2-1f27-420d-9568-560561688bb1</t>
        </is>
      </c>
      <c r="Z7703" t="inlineStr">
        <is>
          <t>Shawn Element (LAK LW)</t>
        </is>
      </c>
    </row>
    <row r="7704">
      <c r="A7704" t="inlineStr">
        <is>
          <t>Shawn Hunwick</t>
        </is>
      </c>
      <c r="B7704" t="inlineStr">
        <is>
          <t>(N/A)</t>
        </is>
      </c>
      <c r="C7704" t="inlineStr">
        <is>
          <t>G</t>
        </is>
      </c>
      <c r="D7704" t="inlineStr">
        <is>
          <t>G</t>
        </is>
      </c>
      <c r="E7704" t="n">
        <v>39</v>
      </c>
      <c r="F7704" t="inlineStr">
        <is>
          <t>FA</t>
        </is>
      </c>
      <c r="G7704" t="inlineStr">
        <is>
          <t>FA</t>
        </is>
      </c>
      <c r="H7704" s="30" t="n">
        <v>1</v>
      </c>
      <c r="I7704" s="31" t="n">
        <v>0</v>
      </c>
      <c r="J7704" s="31" t="n"/>
      <c r="K7704" s="31" t="n">
        <v>0</v>
      </c>
      <c r="L7704" s="32" t="n"/>
      <c r="M7704" s="31" t="n">
        <v>0</v>
      </c>
      <c r="N7704" s="31" t="n">
        <v>0</v>
      </c>
      <c r="O7704" s="31" t="n"/>
      <c r="P7704" s="31" t="n"/>
      <c r="Q7704" s="31" t="n">
        <v>0</v>
      </c>
      <c r="R7704" s="31" t="n"/>
      <c r="S7704" s="32" t="n"/>
      <c r="T7704" s="32" t="n"/>
      <c r="V7704" t="inlineStr">
        <is>
          <t>02j0n</t>
        </is>
      </c>
      <c r="W7704" t="n">
        <v>3934</v>
      </c>
      <c r="X7704" t="n">
        <v>5637</v>
      </c>
      <c r="Z7704" t="inlineStr">
        <is>
          <t>Shawn Hunwick ((N/A) G)</t>
        </is>
      </c>
    </row>
    <row r="7705">
      <c r="A7705" t="inlineStr">
        <is>
          <t>Shawn Lalonde</t>
        </is>
      </c>
      <c r="B7705" t="inlineStr">
        <is>
          <t>(N/A)</t>
        </is>
      </c>
      <c r="C7705" t="inlineStr">
        <is>
          <t>D</t>
        </is>
      </c>
      <c r="D7705" t="inlineStr">
        <is>
          <t>D</t>
        </is>
      </c>
      <c r="E7705" t="n">
        <v>36</v>
      </c>
      <c r="F7705" t="inlineStr">
        <is>
          <t>FA</t>
        </is>
      </c>
      <c r="G7705" t="inlineStr">
        <is>
          <t>FA</t>
        </is>
      </c>
      <c r="H7705" s="30" t="n">
        <v>1</v>
      </c>
      <c r="I7705" s="31" t="n">
        <v>0</v>
      </c>
      <c r="J7705" s="31" t="n"/>
      <c r="K7705" s="31" t="n">
        <v>0</v>
      </c>
      <c r="L7705" s="32" t="n"/>
      <c r="M7705" s="31" t="n">
        <v>0</v>
      </c>
      <c r="N7705" s="31" t="n">
        <v>0</v>
      </c>
      <c r="O7705" s="31" t="n"/>
      <c r="P7705" s="31" t="n"/>
      <c r="Q7705" s="31" t="n">
        <v>0</v>
      </c>
      <c r="R7705" s="31" t="n"/>
      <c r="S7705" s="32" t="n"/>
      <c r="T7705" s="32" t="n"/>
      <c r="V7705" t="inlineStr">
        <is>
          <t>015oy</t>
        </is>
      </c>
      <c r="W7705" t="n">
        <v>3055</v>
      </c>
      <c r="X7705" t="n">
        <v>4553</v>
      </c>
      <c r="Z7705" t="inlineStr">
        <is>
          <t>Shawn Lalonde ((N/A) D)</t>
        </is>
      </c>
    </row>
    <row r="7706">
      <c r="A7706" t="inlineStr">
        <is>
          <t>Shawn Matthias</t>
        </is>
      </c>
      <c r="B7706" t="inlineStr">
        <is>
          <t>(N/A)</t>
        </is>
      </c>
      <c r="C7706" t="inlineStr">
        <is>
          <t>LW</t>
        </is>
      </c>
      <c r="D7706" t="inlineStr">
        <is>
          <t>F</t>
        </is>
      </c>
      <c r="E7706" t="n">
        <v>38</v>
      </c>
      <c r="F7706" t="inlineStr">
        <is>
          <t>FA</t>
        </is>
      </c>
      <c r="G7706" t="inlineStr">
        <is>
          <t>FA</t>
        </is>
      </c>
      <c r="H7706" s="30" t="n">
        <v>1</v>
      </c>
      <c r="I7706" s="31" t="n">
        <v>0</v>
      </c>
      <c r="J7706" s="31" t="n"/>
      <c r="K7706" s="31" t="n">
        <v>0</v>
      </c>
      <c r="L7706" s="32" t="n"/>
      <c r="M7706" s="31" t="n">
        <v>0</v>
      </c>
      <c r="N7706" s="31" t="n">
        <v>0</v>
      </c>
      <c r="O7706" s="31" t="n"/>
      <c r="P7706" s="31" t="n"/>
      <c r="Q7706" s="31" t="n">
        <v>0</v>
      </c>
      <c r="R7706" s="31" t="n"/>
      <c r="S7706" s="32" t="n"/>
      <c r="T7706" s="32" t="n"/>
      <c r="V7706" t="inlineStr">
        <is>
          <t>003rx</t>
        </is>
      </c>
      <c r="W7706" t="n">
        <v>2599</v>
      </c>
      <c r="X7706" t="n">
        <v>4118</v>
      </c>
      <c r="Z7706" t="inlineStr">
        <is>
          <t>Shawn Matthias ((N/A) LW)</t>
        </is>
      </c>
    </row>
    <row r="7707">
      <c r="A7707" t="inlineStr">
        <is>
          <t>Shawn O'Donnell</t>
        </is>
      </c>
      <c r="B7707" t="inlineStr">
        <is>
          <t>(N/A)</t>
        </is>
      </c>
      <c r="C7707" t="inlineStr">
        <is>
          <t>RW</t>
        </is>
      </c>
      <c r="D7707" t="inlineStr">
        <is>
          <t>F</t>
        </is>
      </c>
      <c r="E7707" t="n">
        <v>38</v>
      </c>
      <c r="F7707" t="inlineStr">
        <is>
          <t>FA</t>
        </is>
      </c>
      <c r="G7707" t="inlineStr">
        <is>
          <t>FA</t>
        </is>
      </c>
      <c r="H7707" s="30" t="n">
        <v>1</v>
      </c>
      <c r="I7707" s="31" t="n">
        <v>0</v>
      </c>
      <c r="J7707" s="31" t="n"/>
      <c r="K7707" s="31" t="n">
        <v>0</v>
      </c>
      <c r="L7707" s="32" t="n"/>
      <c r="M7707" s="31" t="n">
        <v>0</v>
      </c>
      <c r="N7707" s="31" t="n">
        <v>0</v>
      </c>
      <c r="O7707" s="31" t="n"/>
      <c r="P7707" s="31" t="n"/>
      <c r="Q7707" s="31" t="n">
        <v>0</v>
      </c>
      <c r="R7707" s="31" t="n"/>
      <c r="S7707" s="32" t="n"/>
      <c r="T7707" s="32" t="n"/>
      <c r="V7707" t="inlineStr">
        <is>
          <t>038sw</t>
        </is>
      </c>
      <c r="W7707" t="n">
        <v>4263</v>
      </c>
      <c r="X7707" t="n">
        <v>6299</v>
      </c>
      <c r="Z7707" t="inlineStr">
        <is>
          <t>Shawn O'Donnell ((N/A) RW)</t>
        </is>
      </c>
    </row>
    <row r="7708">
      <c r="A7708" t="inlineStr">
        <is>
          <t>Shawn St-Amant</t>
        </is>
      </c>
      <c r="B7708" t="inlineStr">
        <is>
          <t>MTL</t>
        </is>
      </c>
      <c r="C7708" t="inlineStr">
        <is>
          <t>LW</t>
        </is>
      </c>
      <c r="D7708" t="inlineStr">
        <is>
          <t>F</t>
        </is>
      </c>
      <c r="E7708" t="n">
        <v>29</v>
      </c>
      <c r="F7708" t="inlineStr">
        <is>
          <t>FA</t>
        </is>
      </c>
      <c r="G7708" t="inlineStr">
        <is>
          <t>FA</t>
        </is>
      </c>
      <c r="H7708" s="30" t="n">
        <v>1</v>
      </c>
      <c r="I7708" s="31" t="n">
        <v>0</v>
      </c>
      <c r="J7708" s="31" t="n"/>
      <c r="K7708" s="31" t="n">
        <v>0</v>
      </c>
      <c r="L7708" s="32" t="n"/>
      <c r="M7708" s="31" t="n">
        <v>0</v>
      </c>
      <c r="N7708" s="31" t="n">
        <v>0</v>
      </c>
      <c r="O7708" s="31" t="n"/>
      <c r="P7708" s="31" t="n"/>
      <c r="Q7708" s="31" t="n">
        <v>0</v>
      </c>
      <c r="R7708" s="31" t="n"/>
      <c r="S7708" s="32" t="n"/>
      <c r="T7708" s="32" t="n"/>
      <c r="V7708" t="inlineStr">
        <is>
          <t>048tj</t>
        </is>
      </c>
      <c r="X7708" t="n">
        <v>7373</v>
      </c>
      <c r="Y7708" t="inlineStr">
        <is>
          <t>49be6d20-cac1-4bdd-ab90-d4c93fadbe41</t>
        </is>
      </c>
      <c r="Z7708" t="inlineStr">
        <is>
          <t>Shawn St-Amant (MTL LW)</t>
        </is>
      </c>
    </row>
    <row r="7709">
      <c r="A7709" t="inlineStr">
        <is>
          <t>Shawn Szydlowski</t>
        </is>
      </c>
      <c r="B7709" t="inlineStr">
        <is>
          <t>(N/A)</t>
        </is>
      </c>
      <c r="C7709" t="inlineStr">
        <is>
          <t>RW</t>
        </is>
      </c>
      <c r="D7709" t="inlineStr">
        <is>
          <t>F</t>
        </is>
      </c>
      <c r="E7709" t="n">
        <v>36</v>
      </c>
      <c r="F7709" t="inlineStr">
        <is>
          <t>FA</t>
        </is>
      </c>
      <c r="G7709" t="inlineStr">
        <is>
          <t>FA</t>
        </is>
      </c>
      <c r="H7709" s="30" t="n">
        <v>1</v>
      </c>
      <c r="I7709" s="31" t="n">
        <v>0</v>
      </c>
      <c r="J7709" s="31" t="n"/>
      <c r="K7709" s="31" t="n">
        <v>0</v>
      </c>
      <c r="L7709" s="32" t="n"/>
      <c r="M7709" s="31" t="n">
        <v>0</v>
      </c>
      <c r="N7709" s="31" t="n">
        <v>0</v>
      </c>
      <c r="O7709" s="31" t="n"/>
      <c r="P7709" s="31" t="n"/>
      <c r="Q7709" s="31" t="n">
        <v>0</v>
      </c>
      <c r="R7709" s="31" t="n"/>
      <c r="S7709" s="32" t="n"/>
      <c r="T7709" s="32" t="n"/>
      <c r="V7709" t="inlineStr">
        <is>
          <t>02vl8</t>
        </is>
      </c>
      <c r="X7709" t="n">
        <v>5908</v>
      </c>
      <c r="Z7709" t="inlineStr">
        <is>
          <t>Shawn Szydlowski ((N/A) RW)</t>
        </is>
      </c>
    </row>
    <row r="7710">
      <c r="A7710" t="inlineStr">
        <is>
          <t>Shawn Weller</t>
        </is>
      </c>
      <c r="B7710" t="inlineStr">
        <is>
          <t>(N/A)</t>
        </is>
      </c>
      <c r="C7710" t="inlineStr">
        <is>
          <t>LW</t>
        </is>
      </c>
      <c r="D7710" t="inlineStr">
        <is>
          <t>F</t>
        </is>
      </c>
      <c r="E7710" t="n">
        <v>40</v>
      </c>
      <c r="F7710" t="inlineStr">
        <is>
          <t>FA</t>
        </is>
      </c>
      <c r="G7710" t="inlineStr">
        <is>
          <t>FA</t>
        </is>
      </c>
      <c r="H7710" s="30" t="n">
        <v>1</v>
      </c>
      <c r="I7710" s="31" t="n">
        <v>0</v>
      </c>
      <c r="J7710" s="31" t="n"/>
      <c r="K7710" s="31" t="n">
        <v>0</v>
      </c>
      <c r="L7710" s="32" t="n"/>
      <c r="M7710" s="31" t="n">
        <v>0</v>
      </c>
      <c r="N7710" s="31" t="n">
        <v>0</v>
      </c>
      <c r="O7710" s="31" t="n"/>
      <c r="P7710" s="31" t="n"/>
      <c r="Q7710" s="31" t="n">
        <v>0</v>
      </c>
      <c r="R7710" s="31" t="n"/>
      <c r="S7710" s="32" t="n"/>
      <c r="T7710" s="32" t="n"/>
      <c r="V7710" t="inlineStr">
        <is>
          <t>004m2</t>
        </is>
      </c>
      <c r="X7710" t="n">
        <v>4146</v>
      </c>
      <c r="Z7710" t="inlineStr">
        <is>
          <t>Shawn Weller ((N/A) LW)</t>
        </is>
      </c>
    </row>
    <row r="7711">
      <c r="A7711" t="inlineStr">
        <is>
          <t>Shayne Taker</t>
        </is>
      </c>
      <c r="B7711" t="inlineStr">
        <is>
          <t>(N/A)</t>
        </is>
      </c>
      <c r="C7711" t="inlineStr">
        <is>
          <t>D</t>
        </is>
      </c>
      <c r="D7711" t="inlineStr">
        <is>
          <t>D</t>
        </is>
      </c>
      <c r="E7711" t="n">
        <v>36</v>
      </c>
      <c r="F7711" t="inlineStr">
        <is>
          <t>FA</t>
        </is>
      </c>
      <c r="G7711" t="inlineStr">
        <is>
          <t>FA</t>
        </is>
      </c>
      <c r="H7711" s="30" t="n">
        <v>1</v>
      </c>
      <c r="I7711" s="31" t="n">
        <v>0</v>
      </c>
      <c r="J7711" s="31" t="n"/>
      <c r="K7711" s="31" t="n">
        <v>0</v>
      </c>
      <c r="L7711" s="32" t="n"/>
      <c r="M7711" s="31" t="n">
        <v>0</v>
      </c>
      <c r="N7711" s="31" t="n">
        <v>0</v>
      </c>
      <c r="O7711" s="31" t="n"/>
      <c r="P7711" s="31" t="n"/>
      <c r="Q7711" s="31" t="n">
        <v>0</v>
      </c>
      <c r="R7711" s="31" t="n"/>
      <c r="S7711" s="32" t="n"/>
      <c r="T7711" s="32" t="n"/>
      <c r="V7711" t="inlineStr">
        <is>
          <t>02you</t>
        </is>
      </c>
      <c r="X7711" t="n">
        <v>6356</v>
      </c>
      <c r="Z7711" t="inlineStr">
        <is>
          <t>Shayne Taker ((N/A) D)</t>
        </is>
      </c>
    </row>
    <row r="7712">
      <c r="A7712" t="inlineStr">
        <is>
          <t>Shayne Wiebe</t>
        </is>
      </c>
      <c r="B7712" t="inlineStr">
        <is>
          <t>(N/A)</t>
        </is>
      </c>
      <c r="C7712" t="inlineStr">
        <is>
          <t>C</t>
        </is>
      </c>
      <c r="D7712" t="inlineStr">
        <is>
          <t>F</t>
        </is>
      </c>
      <c r="E7712" t="n">
        <v>36</v>
      </c>
      <c r="F7712" t="inlineStr">
        <is>
          <t>FA</t>
        </is>
      </c>
      <c r="G7712" t="inlineStr">
        <is>
          <t>FA</t>
        </is>
      </c>
      <c r="H7712" s="30" t="n">
        <v>1</v>
      </c>
      <c r="I7712" s="31" t="n">
        <v>0</v>
      </c>
      <c r="J7712" s="31" t="n"/>
      <c r="K7712" s="31" t="n">
        <v>0</v>
      </c>
      <c r="L7712" s="32" t="n"/>
      <c r="M7712" s="31" t="n">
        <v>0</v>
      </c>
      <c r="N7712" s="31" t="n">
        <v>0</v>
      </c>
      <c r="O7712" s="31" t="n"/>
      <c r="P7712" s="31" t="n"/>
      <c r="Q7712" s="31" t="n">
        <v>0</v>
      </c>
      <c r="R7712" s="31" t="n"/>
      <c r="S7712" s="32" t="n"/>
      <c r="T7712" s="32" t="n"/>
      <c r="V7712" t="inlineStr">
        <is>
          <t>02fre</t>
        </is>
      </c>
      <c r="X7712" t="n">
        <v>5583</v>
      </c>
      <c r="Z7712" t="inlineStr">
        <is>
          <t>Shayne Wiebe ((N/A) C)</t>
        </is>
      </c>
    </row>
    <row r="7713">
      <c r="A7713" t="inlineStr">
        <is>
          <t>Shea Busch</t>
        </is>
      </c>
      <c r="B7713" t="inlineStr">
        <is>
          <t>FLA</t>
        </is>
      </c>
      <c r="C7713" t="inlineStr">
        <is>
          <t>LW</t>
        </is>
      </c>
      <c r="D7713" t="inlineStr">
        <is>
          <t>F</t>
        </is>
      </c>
      <c r="E7713" t="n">
        <v>19</v>
      </c>
      <c r="F7713" t="inlineStr">
        <is>
          <t>FA</t>
        </is>
      </c>
      <c r="G7713" t="inlineStr">
        <is>
          <t>FA</t>
        </is>
      </c>
      <c r="H7713" s="30" t="n">
        <v>1</v>
      </c>
      <c r="I7713" s="31" t="n">
        <v>0</v>
      </c>
      <c r="J7713" s="31" t="n"/>
      <c r="K7713" s="31" t="n">
        <v>0</v>
      </c>
      <c r="L7713" s="32" t="n"/>
      <c r="M7713" s="31" t="n">
        <v>0</v>
      </c>
      <c r="N7713" s="31" t="n">
        <v>0</v>
      </c>
      <c r="O7713" s="31" t="n"/>
      <c r="P7713" s="31" t="n"/>
      <c r="Q7713" s="31" t="n">
        <v>0</v>
      </c>
      <c r="R7713" s="31" t="n"/>
      <c r="S7713" s="32" t="n"/>
      <c r="T7713" s="32" t="n"/>
      <c r="V7713" t="inlineStr">
        <is>
          <t>06xwz</t>
        </is>
      </c>
      <c r="Y7713" t="inlineStr">
        <is>
          <t>09d72ace-8d89-41e7-9f43-16ccf210fcf3</t>
        </is>
      </c>
      <c r="Z7713" t="inlineStr">
        <is>
          <t>Shea Busch (FLA LW)</t>
        </is>
      </c>
    </row>
    <row r="7714">
      <c r="A7714" t="inlineStr">
        <is>
          <t>Shea Guthrie</t>
        </is>
      </c>
      <c r="B7714" t="inlineStr">
        <is>
          <t>(N/A)</t>
        </is>
      </c>
      <c r="C7714" t="inlineStr">
        <is>
          <t>RW</t>
        </is>
      </c>
      <c r="D7714" t="inlineStr">
        <is>
          <t>F</t>
        </is>
      </c>
      <c r="E7714" t="n">
        <v>39</v>
      </c>
      <c r="F7714" t="inlineStr">
        <is>
          <t>FA</t>
        </is>
      </c>
      <c r="G7714" t="inlineStr">
        <is>
          <t>FA</t>
        </is>
      </c>
      <c r="H7714" s="30" t="n">
        <v>1</v>
      </c>
      <c r="I7714" s="31" t="n">
        <v>0</v>
      </c>
      <c r="J7714" s="31" t="n"/>
      <c r="K7714" s="31" t="n">
        <v>0</v>
      </c>
      <c r="L7714" s="32" t="n"/>
      <c r="M7714" s="31" t="n">
        <v>0</v>
      </c>
      <c r="N7714" s="31" t="n">
        <v>0</v>
      </c>
      <c r="O7714" s="31" t="n"/>
      <c r="P7714" s="31" t="n"/>
      <c r="Q7714" s="31" t="n">
        <v>0</v>
      </c>
      <c r="R7714" s="31" t="n"/>
      <c r="S7714" s="32" t="n"/>
      <c r="T7714" s="32" t="n"/>
      <c r="V7714" t="inlineStr">
        <is>
          <t>02j3w</t>
        </is>
      </c>
      <c r="Z7714" t="inlineStr">
        <is>
          <t>Shea Guthrie ((N/A) RW)</t>
        </is>
      </c>
    </row>
    <row r="7715">
      <c r="A7715" t="inlineStr">
        <is>
          <t>Shea Van Olm</t>
        </is>
      </c>
      <c r="B7715" t="inlineStr">
        <is>
          <t>(N/A)</t>
        </is>
      </c>
      <c r="C7715" t="inlineStr">
        <is>
          <t>LW</t>
        </is>
      </c>
      <c r="D7715" t="inlineStr">
        <is>
          <t>F</t>
        </is>
      </c>
      <c r="E7715" t="n">
        <v>22</v>
      </c>
      <c r="F7715" t="inlineStr">
        <is>
          <t>FA</t>
        </is>
      </c>
      <c r="G7715" t="inlineStr">
        <is>
          <t>FA</t>
        </is>
      </c>
      <c r="H7715" s="30" t="n">
        <v>1</v>
      </c>
      <c r="I7715" s="31" t="n">
        <v>0</v>
      </c>
      <c r="J7715" s="31" t="n"/>
      <c r="K7715" s="31" t="n">
        <v>0</v>
      </c>
      <c r="L7715" s="32" t="n"/>
      <c r="M7715" s="31" t="n">
        <v>0</v>
      </c>
      <c r="N7715" s="31" t="n">
        <v>0</v>
      </c>
      <c r="O7715" s="31" t="n"/>
      <c r="P7715" s="31" t="n"/>
      <c r="Q7715" s="31" t="n">
        <v>0</v>
      </c>
      <c r="R7715" s="31" t="n"/>
      <c r="S7715" s="32" t="n"/>
      <c r="T7715" s="32" t="n"/>
      <c r="V7715" t="inlineStr">
        <is>
          <t>06r6d</t>
        </is>
      </c>
      <c r="Z7715" t="inlineStr">
        <is>
          <t>Shea Van Olm ((N/A) LW)</t>
        </is>
      </c>
    </row>
    <row r="7716">
      <c r="A7716" t="inlineStr">
        <is>
          <t>Shea Weber</t>
        </is>
      </c>
      <c r="B7716" t="inlineStr">
        <is>
          <t>CHI</t>
        </is>
      </c>
      <c r="C7716" t="inlineStr">
        <is>
          <t>D</t>
        </is>
      </c>
      <c r="D7716" t="inlineStr">
        <is>
          <t>D</t>
        </is>
      </c>
      <c r="E7716" t="n">
        <v>41</v>
      </c>
      <c r="F7716" t="inlineStr">
        <is>
          <t>FA</t>
        </is>
      </c>
      <c r="G7716" t="inlineStr">
        <is>
          <t>FA</t>
        </is>
      </c>
      <c r="H7716" s="30" t="n">
        <v>7857143</v>
      </c>
      <c r="I7716" s="31" t="n">
        <v>0</v>
      </c>
      <c r="J7716" s="31" t="n"/>
      <c r="K7716" s="31" t="n">
        <v>0</v>
      </c>
      <c r="L7716" s="32" t="n"/>
      <c r="M7716" s="31" t="n">
        <v>0</v>
      </c>
      <c r="N7716" s="31" t="n">
        <v>0</v>
      </c>
      <c r="O7716" s="31" t="n"/>
      <c r="P7716" s="31" t="n"/>
      <c r="Q7716" s="31" t="n">
        <v>0</v>
      </c>
      <c r="R7716" s="31" t="n"/>
      <c r="S7716" s="32" t="n"/>
      <c r="T7716" s="32" t="n"/>
      <c r="V7716" t="inlineStr">
        <is>
          <t>003x7</t>
        </is>
      </c>
      <c r="W7716" t="n">
        <v>1954</v>
      </c>
      <c r="X7716" t="n">
        <v>3387</v>
      </c>
      <c r="Y7716" t="inlineStr">
        <is>
          <t>42ce2a31-0f24-11e2-8525-18a905767e44</t>
        </is>
      </c>
      <c r="Z7716" t="inlineStr">
        <is>
          <t>Shea Weber (CHI D)</t>
        </is>
      </c>
    </row>
    <row r="7717">
      <c r="A7717" t="inlineStr">
        <is>
          <t>Sheldon Rempal</t>
        </is>
      </c>
      <c r="B7717" t="inlineStr">
        <is>
          <t>(N/A)</t>
        </is>
      </c>
      <c r="C7717" t="inlineStr">
        <is>
          <t>LW</t>
        </is>
      </c>
      <c r="D7717" t="inlineStr">
        <is>
          <t>F</t>
        </is>
      </c>
      <c r="E7717" t="n">
        <v>31</v>
      </c>
      <c r="F7717" t="inlineStr">
        <is>
          <t>FA</t>
        </is>
      </c>
      <c r="G7717" t="inlineStr">
        <is>
          <t>FA</t>
        </is>
      </c>
      <c r="H7717" s="30" t="n">
        <v>1</v>
      </c>
      <c r="I7717" s="31" t="n">
        <v>0</v>
      </c>
      <c r="J7717" s="31" t="n"/>
      <c r="K7717" s="31" t="n">
        <v>0</v>
      </c>
      <c r="L7717" s="32" t="n"/>
      <c r="M7717" s="31" t="n">
        <v>0</v>
      </c>
      <c r="N7717" s="31" t="n">
        <v>0</v>
      </c>
      <c r="O7717" s="31" t="n"/>
      <c r="P7717" s="31" t="n"/>
      <c r="Q7717" s="31" t="n">
        <v>0</v>
      </c>
      <c r="R7717" s="31" t="n"/>
      <c r="S7717" s="32" t="n"/>
      <c r="T7717" s="32" t="n"/>
      <c r="V7717" t="inlineStr">
        <is>
          <t>04m7o</t>
        </is>
      </c>
      <c r="W7717" t="n">
        <v>5655</v>
      </c>
      <c r="X7717" t="n">
        <v>7863</v>
      </c>
      <c r="Y7717" t="inlineStr">
        <is>
          <t>6f7baf4e-10dc-47fe-8eab-e8cd956a7e8f</t>
        </is>
      </c>
      <c r="Z7717" t="inlineStr">
        <is>
          <t>Sheldon Rempal ((N/A) LW)</t>
        </is>
      </c>
    </row>
    <row r="7718">
      <c r="A7718" t="inlineStr">
        <is>
          <t>Sigge Holmgren</t>
        </is>
      </c>
      <c r="B7718" t="inlineStr">
        <is>
          <t>NJD</t>
        </is>
      </c>
      <c r="C7718" t="inlineStr">
        <is>
          <t>D</t>
        </is>
      </c>
      <c r="D7718" t="inlineStr">
        <is>
          <t>D</t>
        </is>
      </c>
      <c r="E7718" t="n">
        <v>19</v>
      </c>
      <c r="F7718" t="inlineStr">
        <is>
          <t>FA</t>
        </is>
      </c>
      <c r="G7718" t="inlineStr">
        <is>
          <t>FA</t>
        </is>
      </c>
      <c r="H7718" s="30" t="n">
        <v>1</v>
      </c>
      <c r="I7718" s="31" t="n">
        <v>0</v>
      </c>
      <c r="J7718" s="31" t="n"/>
      <c r="K7718" s="31" t="n">
        <v>0</v>
      </c>
      <c r="L7718" s="32" t="n"/>
      <c r="M7718" s="31" t="n">
        <v>0</v>
      </c>
      <c r="N7718" s="31" t="n">
        <v>0</v>
      </c>
      <c r="O7718" s="31" t="n"/>
      <c r="P7718" s="31" t="n"/>
      <c r="Q7718" s="31" t="n">
        <v>0</v>
      </c>
      <c r="R7718" s="31" t="n"/>
      <c r="S7718" s="32" t="n"/>
      <c r="T7718" s="32" t="n"/>
      <c r="V7718" t="inlineStr">
        <is>
          <t>06xwx</t>
        </is>
      </c>
      <c r="Y7718" t="inlineStr">
        <is>
          <t>9973b76a-e646-49e8-84b2-cfb79ee65116</t>
        </is>
      </c>
      <c r="Z7718" t="inlineStr">
        <is>
          <t>Sigge Holmgren (NJD D)</t>
        </is>
      </c>
    </row>
    <row r="7719">
      <c r="A7719" t="inlineStr">
        <is>
          <t>Simas Ignatavicius</t>
        </is>
      </c>
      <c r="B7719" t="inlineStr">
        <is>
          <t>FLA</t>
        </is>
      </c>
      <c r="C7719" t="inlineStr">
        <is>
          <t>C</t>
        </is>
      </c>
      <c r="D7719" t="inlineStr">
        <is>
          <t>F</t>
        </is>
      </c>
      <c r="E7719" t="n">
        <v>18</v>
      </c>
      <c r="F7719" t="inlineStr">
        <is>
          <t>FA</t>
        </is>
      </c>
      <c r="G7719" t="inlineStr">
        <is>
          <t>FA</t>
        </is>
      </c>
      <c r="H7719" s="30" t="n">
        <v>1</v>
      </c>
      <c r="I7719" s="31" t="n">
        <v>0</v>
      </c>
      <c r="J7719" s="31" t="n"/>
      <c r="K7719" s="31" t="n">
        <v>0</v>
      </c>
      <c r="L7719" s="32" t="n"/>
      <c r="M7719" s="31" t="n">
        <v>0</v>
      </c>
      <c r="N7719" s="31" t="n">
        <v>0</v>
      </c>
      <c r="O7719" s="31" t="n"/>
      <c r="P7719" s="31" t="n"/>
      <c r="Q7719" s="31" t="n">
        <v>0</v>
      </c>
      <c r="R7719" s="31" t="n"/>
      <c r="S7719" s="32" t="n"/>
      <c r="T7719" s="32" t="n"/>
      <c r="V7719" t="inlineStr">
        <is>
          <t>075w7</t>
        </is>
      </c>
      <c r="W7719" t="n">
        <v>7692</v>
      </c>
      <c r="Y7719" t="inlineStr">
        <is>
          <t>a893499a-650a-408d-bcfa-1d1cb5792f86</t>
        </is>
      </c>
      <c r="Z7719" t="inlineStr">
        <is>
          <t>Simas Ignatavicius (FLA C)</t>
        </is>
      </c>
    </row>
    <row r="7720">
      <c r="A7720" t="inlineStr">
        <is>
          <t>Simon Bertilsson</t>
        </is>
      </c>
      <c r="B7720" t="inlineStr">
        <is>
          <t>PHI</t>
        </is>
      </c>
      <c r="C7720" t="inlineStr">
        <is>
          <t>D</t>
        </is>
      </c>
      <c r="D7720" t="inlineStr">
        <is>
          <t>D</t>
        </is>
      </c>
      <c r="E7720" t="n">
        <v>35</v>
      </c>
      <c r="F7720" t="inlineStr">
        <is>
          <t>FA</t>
        </is>
      </c>
      <c r="G7720" t="inlineStr">
        <is>
          <t>FA</t>
        </is>
      </c>
      <c r="H7720" s="30" t="n">
        <v>1</v>
      </c>
      <c r="I7720" s="31" t="n">
        <v>0</v>
      </c>
      <c r="J7720" s="31" t="n"/>
      <c r="K7720" s="31" t="n">
        <v>0</v>
      </c>
      <c r="L7720" s="32" t="n"/>
      <c r="M7720" s="31" t="n">
        <v>0</v>
      </c>
      <c r="N7720" s="31" t="n">
        <v>0</v>
      </c>
      <c r="O7720" s="31" t="n"/>
      <c r="P7720" s="31" t="n"/>
      <c r="Q7720" s="31" t="n">
        <v>0</v>
      </c>
      <c r="R7720" s="31" t="n"/>
      <c r="S7720" s="32" t="n"/>
      <c r="T7720" s="32" t="n"/>
      <c r="V7720" t="inlineStr">
        <is>
          <t>0243x</t>
        </is>
      </c>
      <c r="W7720" t="n">
        <v>3346</v>
      </c>
      <c r="Z7720" t="inlineStr">
        <is>
          <t>Simon Bertilsson (PHI D)</t>
        </is>
      </c>
    </row>
    <row r="7721">
      <c r="A7721" t="inlineStr">
        <is>
          <t>Simon Bourque</t>
        </is>
      </c>
      <c r="B7721" t="inlineStr">
        <is>
          <t>MTL</t>
        </is>
      </c>
      <c r="C7721" t="inlineStr">
        <is>
          <t>D</t>
        </is>
      </c>
      <c r="D7721" t="inlineStr">
        <is>
          <t>D</t>
        </is>
      </c>
      <c r="E7721" t="n">
        <v>29</v>
      </c>
      <c r="F7721" t="inlineStr">
        <is>
          <t>FA</t>
        </is>
      </c>
      <c r="G7721" t="inlineStr">
        <is>
          <t>FA</t>
        </is>
      </c>
      <c r="H7721" s="30" t="n">
        <v>1</v>
      </c>
      <c r="I7721" s="31" t="n">
        <v>0</v>
      </c>
      <c r="J7721" s="31" t="n"/>
      <c r="K7721" s="31" t="n">
        <v>0</v>
      </c>
      <c r="L7721" s="32" t="n"/>
      <c r="M7721" s="31" t="n">
        <v>0</v>
      </c>
      <c r="N7721" s="31" t="n">
        <v>0</v>
      </c>
      <c r="O7721" s="31" t="n"/>
      <c r="P7721" s="31" t="n"/>
      <c r="Q7721" s="31" t="n">
        <v>0</v>
      </c>
      <c r="R7721" s="31" t="n"/>
      <c r="S7721" s="32" t="n"/>
      <c r="T7721" s="32" t="n"/>
      <c r="V7721" t="inlineStr">
        <is>
          <t>03rj9</t>
        </is>
      </c>
      <c r="W7721" t="n">
        <v>4925</v>
      </c>
      <c r="X7721" t="n">
        <v>6919</v>
      </c>
      <c r="Y7721" t="inlineStr">
        <is>
          <t>ec4a7433-57b5-4259-bc90-6b5d5ff9fc61</t>
        </is>
      </c>
      <c r="Z7721" t="inlineStr">
        <is>
          <t>Simon Bourque (MTL D)</t>
        </is>
      </c>
    </row>
    <row r="7722">
      <c r="A7722" t="inlineStr">
        <is>
          <t>Simon Dahl</t>
        </is>
      </c>
      <c r="B7722" t="inlineStr">
        <is>
          <t>(N/A)</t>
        </is>
      </c>
      <c r="C7722" t="inlineStr">
        <is>
          <t>RW</t>
        </is>
      </c>
      <c r="D7722" t="inlineStr">
        <is>
          <t>F</t>
        </is>
      </c>
      <c r="E7722" t="n">
        <v>35</v>
      </c>
      <c r="F7722" t="inlineStr">
        <is>
          <t>FA</t>
        </is>
      </c>
      <c r="G7722" t="inlineStr">
        <is>
          <t>FA</t>
        </is>
      </c>
      <c r="H7722" s="30" t="n">
        <v>1</v>
      </c>
      <c r="I7722" s="31" t="n">
        <v>0</v>
      </c>
      <c r="J7722" s="31" t="n"/>
      <c r="K7722" s="31" t="n">
        <v>0</v>
      </c>
      <c r="L7722" s="32" t="n"/>
      <c r="M7722" s="31" t="n">
        <v>0</v>
      </c>
      <c r="N7722" s="31" t="n">
        <v>0</v>
      </c>
      <c r="O7722" s="31" t="n"/>
      <c r="P7722" s="31" t="n"/>
      <c r="Q7722" s="31" t="n">
        <v>0</v>
      </c>
      <c r="R7722" s="31" t="n"/>
      <c r="S7722" s="32" t="n"/>
      <c r="T7722" s="32" t="n"/>
      <c r="V7722" t="inlineStr">
        <is>
          <t>03c6m</t>
        </is>
      </c>
      <c r="Z7722" t="inlineStr">
        <is>
          <t>Simon Dahl ((N/A) RW)</t>
        </is>
      </c>
    </row>
    <row r="7723">
      <c r="A7723" t="inlineStr">
        <is>
          <t>Simon Danis-Pepin</t>
        </is>
      </c>
      <c r="B7723" t="inlineStr">
        <is>
          <t>(N/A)</t>
        </is>
      </c>
      <c r="C7723" t="inlineStr">
        <is>
          <t>D</t>
        </is>
      </c>
      <c r="D7723" t="inlineStr">
        <is>
          <t>D</t>
        </is>
      </c>
      <c r="E7723" t="n">
        <v>38</v>
      </c>
      <c r="F7723" t="inlineStr">
        <is>
          <t>FA</t>
        </is>
      </c>
      <c r="G7723" t="inlineStr">
        <is>
          <t>FA</t>
        </is>
      </c>
      <c r="H7723" s="30" t="n">
        <v>1</v>
      </c>
      <c r="I7723" s="31" t="n">
        <v>0</v>
      </c>
      <c r="J7723" s="31" t="n"/>
      <c r="K7723" s="31" t="n">
        <v>0</v>
      </c>
      <c r="L7723" s="32" t="n"/>
      <c r="M7723" s="31" t="n">
        <v>0</v>
      </c>
      <c r="N7723" s="31" t="n">
        <v>0</v>
      </c>
      <c r="O7723" s="31" t="n"/>
      <c r="P7723" s="31" t="n"/>
      <c r="Q7723" s="31" t="n">
        <v>0</v>
      </c>
      <c r="R7723" s="31" t="n"/>
      <c r="S7723" s="32" t="n"/>
      <c r="T7723" s="32" t="n"/>
      <c r="V7723" t="inlineStr">
        <is>
          <t>01f8p</t>
        </is>
      </c>
      <c r="W7723" t="n">
        <v>2611</v>
      </c>
      <c r="X7723" t="n">
        <v>4720</v>
      </c>
      <c r="Z7723" t="inlineStr">
        <is>
          <t>Simon Danis-Pepin ((N/A) D)</t>
        </is>
      </c>
    </row>
    <row r="7724">
      <c r="A7724" t="inlineStr">
        <is>
          <t>Simon Denis</t>
        </is>
      </c>
      <c r="B7724" t="inlineStr">
        <is>
          <t>(N/A)</t>
        </is>
      </c>
      <c r="C7724" t="inlineStr">
        <is>
          <t>D</t>
        </is>
      </c>
      <c r="D7724" t="inlineStr">
        <is>
          <t>D</t>
        </is>
      </c>
      <c r="E7724" t="n">
        <v>35</v>
      </c>
      <c r="F7724" t="inlineStr">
        <is>
          <t>FA</t>
        </is>
      </c>
      <c r="G7724" t="inlineStr">
        <is>
          <t>FA</t>
        </is>
      </c>
      <c r="H7724" s="30" t="n">
        <v>1</v>
      </c>
      <c r="I7724" s="31" t="n">
        <v>0</v>
      </c>
      <c r="J7724" s="31" t="n"/>
      <c r="K7724" s="31" t="n">
        <v>0</v>
      </c>
      <c r="L7724" s="32" t="n"/>
      <c r="M7724" s="31" t="n">
        <v>0</v>
      </c>
      <c r="N7724" s="31" t="n">
        <v>0</v>
      </c>
      <c r="O7724" s="31" t="n"/>
      <c r="P7724" s="31" t="n"/>
      <c r="Q7724" s="31" t="n">
        <v>0</v>
      </c>
      <c r="R7724" s="31" t="n"/>
      <c r="S7724" s="32" t="n"/>
      <c r="T7724" s="32" t="n"/>
      <c r="V7724" t="inlineStr">
        <is>
          <t>04l2a</t>
        </is>
      </c>
      <c r="X7724" t="n">
        <v>7766</v>
      </c>
      <c r="Z7724" t="inlineStr">
        <is>
          <t>Simon Denis ((N/A) D)</t>
        </is>
      </c>
    </row>
    <row r="7725">
      <c r="A7725" t="inlineStr">
        <is>
          <t>Simon Despres</t>
        </is>
      </c>
      <c r="B7725" t="inlineStr">
        <is>
          <t>(N/A)</t>
        </is>
      </c>
      <c r="C7725" t="inlineStr">
        <is>
          <t>D</t>
        </is>
      </c>
      <c r="D7725" t="inlineStr">
        <is>
          <t>D</t>
        </is>
      </c>
      <c r="E7725" t="n">
        <v>35</v>
      </c>
      <c r="F7725" t="inlineStr">
        <is>
          <t>FA</t>
        </is>
      </c>
      <c r="G7725" t="inlineStr">
        <is>
          <t>FA</t>
        </is>
      </c>
      <c r="H7725" s="30" t="n">
        <v>1</v>
      </c>
      <c r="I7725" s="31" t="n">
        <v>0</v>
      </c>
      <c r="J7725" s="31" t="n"/>
      <c r="K7725" s="31" t="n">
        <v>0</v>
      </c>
      <c r="L7725" s="32" t="n"/>
      <c r="M7725" s="31" t="n">
        <v>0</v>
      </c>
      <c r="N7725" s="31" t="n">
        <v>0</v>
      </c>
      <c r="O7725" s="31" t="n"/>
      <c r="P7725" s="31" t="n"/>
      <c r="Q7725" s="31" t="n">
        <v>0</v>
      </c>
      <c r="R7725" s="31" t="n"/>
      <c r="S7725" s="32" t="n"/>
      <c r="T7725" s="32" t="n"/>
      <c r="V7725" t="inlineStr">
        <is>
          <t>01f6a</t>
        </is>
      </c>
      <c r="W7725" t="n">
        <v>3258</v>
      </c>
      <c r="X7725" t="n">
        <v>4710</v>
      </c>
      <c r="Z7725" t="inlineStr">
        <is>
          <t>Simon Despres ((N/A) D)</t>
        </is>
      </c>
    </row>
    <row r="7726">
      <c r="A7726" t="inlineStr">
        <is>
          <t>Simon Forsmark</t>
        </is>
      </c>
      <c r="B7726" t="inlineStr">
        <is>
          <t>CAR</t>
        </is>
      </c>
      <c r="C7726" t="inlineStr">
        <is>
          <t>D</t>
        </is>
      </c>
      <c r="D7726" t="inlineStr">
        <is>
          <t>D</t>
        </is>
      </c>
      <c r="E7726" t="n">
        <v>22</v>
      </c>
      <c r="F7726" t="inlineStr">
        <is>
          <t>FA</t>
        </is>
      </c>
      <c r="G7726" t="inlineStr">
        <is>
          <t>FA</t>
        </is>
      </c>
      <c r="H7726" s="30" t="n">
        <v>1</v>
      </c>
      <c r="I7726" s="31" t="n">
        <v>0</v>
      </c>
      <c r="J7726" s="31" t="n"/>
      <c r="K7726" s="31" t="n">
        <v>0</v>
      </c>
      <c r="L7726" s="32" t="n"/>
      <c r="M7726" s="31" t="n">
        <v>0</v>
      </c>
      <c r="N7726" s="31" t="n">
        <v>0</v>
      </c>
      <c r="O7726" s="31" t="n"/>
      <c r="P7726" s="31" t="n"/>
      <c r="Q7726" s="31" t="n">
        <v>0</v>
      </c>
      <c r="R7726" s="31" t="n"/>
      <c r="S7726" s="32" t="n"/>
      <c r="T7726" s="32" t="n"/>
      <c r="V7726" t="inlineStr">
        <is>
          <t>060oo</t>
        </is>
      </c>
      <c r="W7726" t="n">
        <v>6738</v>
      </c>
      <c r="Z7726" t="inlineStr">
        <is>
          <t>Simon Forsmark (CAR D)</t>
        </is>
      </c>
    </row>
    <row r="7727">
      <c r="A7727" t="inlineStr">
        <is>
          <t>Simon Gysbers</t>
        </is>
      </c>
      <c r="B7727" t="inlineStr">
        <is>
          <t>(N/A)</t>
        </is>
      </c>
      <c r="C7727" t="inlineStr">
        <is>
          <t>D</t>
        </is>
      </c>
      <c r="D7727" t="inlineStr">
        <is>
          <t>D</t>
        </is>
      </c>
      <c r="E7727" t="n">
        <v>39</v>
      </c>
      <c r="F7727" t="inlineStr">
        <is>
          <t>FA</t>
        </is>
      </c>
      <c r="G7727" t="inlineStr">
        <is>
          <t>FA</t>
        </is>
      </c>
      <c r="H7727" s="30" t="n">
        <v>1</v>
      </c>
      <c r="I7727" s="31" t="n">
        <v>0</v>
      </c>
      <c r="J7727" s="31" t="n"/>
      <c r="K7727" s="31" t="n">
        <v>0</v>
      </c>
      <c r="L7727" s="32" t="n"/>
      <c r="M7727" s="31" t="n">
        <v>0</v>
      </c>
      <c r="N7727" s="31" t="n">
        <v>0</v>
      </c>
      <c r="O7727" s="31" t="n"/>
      <c r="P7727" s="31" t="n"/>
      <c r="Q7727" s="31" t="n">
        <v>0</v>
      </c>
      <c r="R7727" s="31" t="n"/>
      <c r="S7727" s="32" t="n"/>
      <c r="T7727" s="32" t="n"/>
      <c r="V7727" t="inlineStr">
        <is>
          <t>023oy</t>
        </is>
      </c>
      <c r="X7727" t="n">
        <v>5205</v>
      </c>
      <c r="Z7727" t="inlineStr">
        <is>
          <t>Simon Gysbers ((N/A) D)</t>
        </is>
      </c>
    </row>
    <row r="7728">
      <c r="A7728" t="inlineStr">
        <is>
          <t>Simon Hjalmarsson</t>
        </is>
      </c>
      <c r="B7728" t="inlineStr">
        <is>
          <t>(N/A)</t>
        </is>
      </c>
      <c r="C7728" t="inlineStr">
        <is>
          <t>RW</t>
        </is>
      </c>
      <c r="D7728" t="inlineStr">
        <is>
          <t>F</t>
        </is>
      </c>
      <c r="E7728" t="n">
        <v>37</v>
      </c>
      <c r="F7728" t="inlineStr">
        <is>
          <t>FA</t>
        </is>
      </c>
      <c r="G7728" t="inlineStr">
        <is>
          <t>FA</t>
        </is>
      </c>
      <c r="H7728" s="30" t="n">
        <v>1</v>
      </c>
      <c r="I7728" s="31" t="n">
        <v>0</v>
      </c>
      <c r="J7728" s="31" t="n"/>
      <c r="K7728" s="31" t="n">
        <v>0</v>
      </c>
      <c r="L7728" s="32" t="n"/>
      <c r="M7728" s="31" t="n">
        <v>0</v>
      </c>
      <c r="N7728" s="31" t="n">
        <v>0</v>
      </c>
      <c r="O7728" s="31" t="n"/>
      <c r="P7728" s="31" t="n"/>
      <c r="Q7728" s="31" t="n">
        <v>0</v>
      </c>
      <c r="R7728" s="31" t="n"/>
      <c r="S7728" s="32" t="n"/>
      <c r="T7728" s="32" t="n"/>
      <c r="V7728" t="inlineStr">
        <is>
          <t>01mm0</t>
        </is>
      </c>
      <c r="W7728" t="n">
        <v>2828</v>
      </c>
      <c r="X7728" t="n">
        <v>6360</v>
      </c>
      <c r="Z7728" t="inlineStr">
        <is>
          <t>Simon Hjalmarsson ((N/A) RW)</t>
        </is>
      </c>
    </row>
    <row r="7729">
      <c r="A7729" t="inlineStr">
        <is>
          <t>Simon Hrubec</t>
        </is>
      </c>
      <c r="B7729" t="inlineStr">
        <is>
          <t>(N/A)</t>
        </is>
      </c>
      <c r="C7729" t="inlineStr">
        <is>
          <t>G</t>
        </is>
      </c>
      <c r="D7729" t="inlineStr">
        <is>
          <t>G</t>
        </is>
      </c>
      <c r="E7729" t="n">
        <v>35</v>
      </c>
      <c r="F7729" t="inlineStr">
        <is>
          <t>FA</t>
        </is>
      </c>
      <c r="G7729" t="inlineStr">
        <is>
          <t>FA</t>
        </is>
      </c>
      <c r="H7729" s="30" t="n">
        <v>1</v>
      </c>
      <c r="I7729" s="31" t="n">
        <v>0</v>
      </c>
      <c r="J7729" s="31" t="n"/>
      <c r="K7729" s="31" t="n">
        <v>0</v>
      </c>
      <c r="L7729" s="32" t="n"/>
      <c r="M7729" s="31" t="n">
        <v>0</v>
      </c>
      <c r="N7729" s="31" t="n">
        <v>0</v>
      </c>
      <c r="O7729" s="31" t="n"/>
      <c r="P7729" s="31" t="n"/>
      <c r="Q7729" s="31" t="n">
        <v>0</v>
      </c>
      <c r="R7729" s="31" t="n"/>
      <c r="S7729" s="32" t="n"/>
      <c r="T7729" s="32" t="n"/>
      <c r="V7729" t="inlineStr">
        <is>
          <t>05yk1</t>
        </is>
      </c>
      <c r="Z7729" t="inlineStr">
        <is>
          <t>Simon Hrubec ((N/A) G)</t>
        </is>
      </c>
    </row>
    <row r="7730">
      <c r="A7730" t="inlineStr">
        <is>
          <t>Simon Johansson</t>
        </is>
      </c>
      <c r="B7730" t="inlineStr">
        <is>
          <t>(N/A)</t>
        </is>
      </c>
      <c r="C7730" t="inlineStr">
        <is>
          <t>D</t>
        </is>
      </c>
      <c r="D7730" t="inlineStr">
        <is>
          <t>D</t>
        </is>
      </c>
      <c r="E7730" t="n">
        <v>27</v>
      </c>
      <c r="F7730" t="inlineStr">
        <is>
          <t>FA</t>
        </is>
      </c>
      <c r="G7730" t="inlineStr">
        <is>
          <t>FA</t>
        </is>
      </c>
      <c r="H7730" s="30" t="n">
        <v>1</v>
      </c>
      <c r="I7730" s="31" t="n">
        <v>0</v>
      </c>
      <c r="J7730" s="31" t="n"/>
      <c r="K7730" s="31" t="n">
        <v>0</v>
      </c>
      <c r="L7730" s="32" t="n"/>
      <c r="M7730" s="31" t="n">
        <v>0</v>
      </c>
      <c r="N7730" s="31" t="n">
        <v>0</v>
      </c>
      <c r="O7730" s="31" t="n"/>
      <c r="P7730" s="31" t="n"/>
      <c r="Q7730" s="31" t="n">
        <v>0</v>
      </c>
      <c r="R7730" s="31" t="n"/>
      <c r="S7730" s="32" t="n"/>
      <c r="T7730" s="32" t="n"/>
      <c r="V7730" t="inlineStr">
        <is>
          <t>04r08</t>
        </is>
      </c>
      <c r="W7730" t="n">
        <v>5833</v>
      </c>
      <c r="Y7730" t="inlineStr">
        <is>
          <t>b80a05d2-9e27-4599-8d45-327e0605d8ce</t>
        </is>
      </c>
      <c r="Z7730" t="inlineStr">
        <is>
          <t>Simon Johansson ((N/A) D)</t>
        </is>
      </c>
    </row>
    <row r="7731">
      <c r="A7731" t="inlineStr">
        <is>
          <t>Simon Karlsson</t>
        </is>
      </c>
      <c r="B7731" t="inlineStr">
        <is>
          <t>NSH</t>
        </is>
      </c>
      <c r="C7731" t="inlineStr">
        <is>
          <t>D</t>
        </is>
      </c>
      <c r="D7731" t="inlineStr">
        <is>
          <t>D</t>
        </is>
      </c>
      <c r="E7731" t="n">
        <v>33</v>
      </c>
      <c r="F7731" t="inlineStr">
        <is>
          <t>FA</t>
        </is>
      </c>
      <c r="G7731" t="inlineStr">
        <is>
          <t>FA</t>
        </is>
      </c>
      <c r="H7731" s="30" t="n">
        <v>1</v>
      </c>
      <c r="I7731" s="31" t="n">
        <v>0</v>
      </c>
      <c r="J7731" s="31" t="n"/>
      <c r="K7731" s="31" t="n">
        <v>0</v>
      </c>
      <c r="L7731" s="32" t="n"/>
      <c r="M7731" s="31" t="n">
        <v>0</v>
      </c>
      <c r="N7731" s="31" t="n">
        <v>0</v>
      </c>
      <c r="O7731" s="31" t="n"/>
      <c r="P7731" s="31" t="n"/>
      <c r="Q7731" s="31" t="n">
        <v>0</v>
      </c>
      <c r="R7731" s="31" t="n"/>
      <c r="S7731" s="32" t="n"/>
      <c r="T7731" s="32" t="n"/>
      <c r="V7731" t="inlineStr">
        <is>
          <t>02g1l</t>
        </is>
      </c>
      <c r="Z7731" t="inlineStr">
        <is>
          <t>Simon Karlsson (NSH D)</t>
        </is>
      </c>
    </row>
    <row r="7732">
      <c r="A7732" t="inlineStr">
        <is>
          <t>Simon Katolicky</t>
        </is>
      </c>
      <c r="B7732" t="inlineStr">
        <is>
          <t>CGY</t>
        </is>
      </c>
      <c r="C7732" t="inlineStr">
        <is>
          <t>LW</t>
        </is>
      </c>
      <c r="D7732" t="inlineStr">
        <is>
          <t>F</t>
        </is>
      </c>
      <c r="E7732" t="n">
        <v>18</v>
      </c>
      <c r="F7732" t="inlineStr">
        <is>
          <t>FA</t>
        </is>
      </c>
      <c r="G7732" t="inlineStr">
        <is>
          <t>FA</t>
        </is>
      </c>
      <c r="H7732" s="30" t="n">
        <v>1</v>
      </c>
      <c r="I7732" s="31" t="n">
        <v>0</v>
      </c>
      <c r="J7732" s="31" t="n"/>
      <c r="K7732" s="31" t="n">
        <v>0</v>
      </c>
      <c r="L7732" s="32" t="n"/>
      <c r="M7732" s="31" t="n">
        <v>0</v>
      </c>
      <c r="N7732" s="31" t="n">
        <v>0</v>
      </c>
      <c r="O7732" s="31" t="n"/>
      <c r="P7732" s="31" t="n"/>
      <c r="Q7732" s="31" t="n">
        <v>0</v>
      </c>
      <c r="R7732" s="31" t="n"/>
      <c r="S7732" s="32" t="n"/>
      <c r="T7732" s="32" t="n"/>
      <c r="V7732" t="inlineStr">
        <is>
          <t>06r62</t>
        </is>
      </c>
      <c r="Y7732" t="inlineStr">
        <is>
          <t>33951edd-cadc-4f0a-933c-1f9e5e76ee95</t>
        </is>
      </c>
      <c r="Z7732" t="inlineStr">
        <is>
          <t>Simon Katolicky (CGY LW)</t>
        </is>
      </c>
    </row>
    <row r="7733">
      <c r="A7733" t="inlineStr">
        <is>
          <t>Simon Kjellberg</t>
        </is>
      </c>
      <c r="B7733" t="inlineStr">
        <is>
          <t>NYR</t>
        </is>
      </c>
      <c r="C7733" t="inlineStr">
        <is>
          <t>D</t>
        </is>
      </c>
      <c r="D7733" t="inlineStr">
        <is>
          <t>D</t>
        </is>
      </c>
      <c r="E7733" t="n">
        <v>26</v>
      </c>
      <c r="F7733" t="inlineStr">
        <is>
          <t>FA</t>
        </is>
      </c>
      <c r="G7733" t="inlineStr">
        <is>
          <t>FA</t>
        </is>
      </c>
      <c r="H7733" s="30" t="n">
        <v>1</v>
      </c>
      <c r="I7733" s="31" t="n">
        <v>0</v>
      </c>
      <c r="J7733" s="31" t="n"/>
      <c r="K7733" s="31" t="n">
        <v>0</v>
      </c>
      <c r="L7733" s="32" t="n"/>
      <c r="M7733" s="31" t="n">
        <v>0</v>
      </c>
      <c r="N7733" s="31" t="n">
        <v>0</v>
      </c>
      <c r="O7733" s="31" t="n"/>
      <c r="P7733" s="31" t="n"/>
      <c r="Q7733" s="31" t="n">
        <v>0</v>
      </c>
      <c r="R7733" s="31" t="n"/>
      <c r="S7733" s="32" t="n"/>
      <c r="T7733" s="32" t="n"/>
      <c r="V7733" t="inlineStr">
        <is>
          <t>04r0i</t>
        </is>
      </c>
      <c r="Z7733" t="inlineStr">
        <is>
          <t>Simon Kjellberg (NYR D)</t>
        </is>
      </c>
    </row>
    <row r="7734">
      <c r="A7734" t="inlineStr">
        <is>
          <t>Simon Knak</t>
        </is>
      </c>
      <c r="B7734" t="inlineStr">
        <is>
          <t>NSH</t>
        </is>
      </c>
      <c r="C7734" t="inlineStr">
        <is>
          <t>RW</t>
        </is>
      </c>
      <c r="D7734" t="inlineStr">
        <is>
          <t>F</t>
        </is>
      </c>
      <c r="E7734" t="n">
        <v>24</v>
      </c>
      <c r="F7734" t="inlineStr">
        <is>
          <t>FA</t>
        </is>
      </c>
      <c r="G7734" t="inlineStr">
        <is>
          <t>FA</t>
        </is>
      </c>
      <c r="H7734" s="30" t="n">
        <v>1</v>
      </c>
      <c r="I7734" s="31" t="n">
        <v>0</v>
      </c>
      <c r="J7734" s="31" t="n"/>
      <c r="K7734" s="31" t="n">
        <v>0</v>
      </c>
      <c r="L7734" s="32" t="n"/>
      <c r="M7734" s="31" t="n">
        <v>0</v>
      </c>
      <c r="N7734" s="31" t="n">
        <v>0</v>
      </c>
      <c r="O7734" s="31" t="n"/>
      <c r="P7734" s="31" t="n"/>
      <c r="Q7734" s="31" t="n">
        <v>0</v>
      </c>
      <c r="R7734" s="31" t="n"/>
      <c r="S7734" s="32" t="n"/>
      <c r="T7734" s="32" t="n"/>
      <c r="V7734" t="inlineStr">
        <is>
          <t>05nxy</t>
        </is>
      </c>
      <c r="Y7734" t="inlineStr">
        <is>
          <t>b9e3d478-4b80-4ccf-bcb8-c71be4d792ac</t>
        </is>
      </c>
      <c r="Z7734" t="inlineStr">
        <is>
          <t>Simon Knak (NSH RW)</t>
        </is>
      </c>
    </row>
    <row r="7735">
      <c r="A7735" t="inlineStr">
        <is>
          <t>Simon Kubicek</t>
        </is>
      </c>
      <c r="B7735" t="inlineStr">
        <is>
          <t>(N/A)</t>
        </is>
      </c>
      <c r="C7735" t="inlineStr">
        <is>
          <t>D</t>
        </is>
      </c>
      <c r="D7735" t="inlineStr">
        <is>
          <t>D</t>
        </is>
      </c>
      <c r="E7735" t="n">
        <v>24</v>
      </c>
      <c r="F7735" t="inlineStr">
        <is>
          <t>FA</t>
        </is>
      </c>
      <c r="G7735" t="inlineStr">
        <is>
          <t>FA</t>
        </is>
      </c>
      <c r="H7735" s="30" t="n">
        <v>1</v>
      </c>
      <c r="I7735" s="31" t="n">
        <v>0</v>
      </c>
      <c r="J7735" s="31" t="n"/>
      <c r="K7735" s="31" t="n">
        <v>0</v>
      </c>
      <c r="L7735" s="32" t="n"/>
      <c r="M7735" s="31" t="n">
        <v>0</v>
      </c>
      <c r="N7735" s="31" t="n">
        <v>0</v>
      </c>
      <c r="O7735" s="31" t="n"/>
      <c r="P7735" s="31" t="n"/>
      <c r="Q7735" s="31" t="n">
        <v>0</v>
      </c>
      <c r="R7735" s="31" t="n"/>
      <c r="S7735" s="32" t="n"/>
      <c r="T7735" s="32" t="n"/>
      <c r="V7735" t="inlineStr">
        <is>
          <t>05lum</t>
        </is>
      </c>
      <c r="Y7735" t="inlineStr">
        <is>
          <t>b5d00b7b-7aa1-4e9e-b412-a27db464234e</t>
        </is>
      </c>
      <c r="Z7735" t="inlineStr">
        <is>
          <t>Simon Kubicek ((N/A) D)</t>
        </is>
      </c>
    </row>
    <row r="7736">
      <c r="A7736" t="inlineStr">
        <is>
          <t>Simon Lacroix</t>
        </is>
      </c>
      <c r="B7736" t="inlineStr">
        <is>
          <t>NYI</t>
        </is>
      </c>
      <c r="C7736" t="inlineStr">
        <is>
          <t>D</t>
        </is>
      </c>
      <c r="D7736" t="inlineStr">
        <is>
          <t>D</t>
        </is>
      </c>
      <c r="E7736" t="n">
        <v>37</v>
      </c>
      <c r="F7736" t="inlineStr">
        <is>
          <t>FA</t>
        </is>
      </c>
      <c r="G7736" t="inlineStr">
        <is>
          <t>FA</t>
        </is>
      </c>
      <c r="H7736" s="30" t="n">
        <v>1</v>
      </c>
      <c r="I7736" s="31" t="n">
        <v>0</v>
      </c>
      <c r="J7736" s="31" t="n"/>
      <c r="K7736" s="31" t="n">
        <v>0</v>
      </c>
      <c r="L7736" s="32" t="n"/>
      <c r="M7736" s="31" t="n">
        <v>0</v>
      </c>
      <c r="N7736" s="31" t="n">
        <v>0</v>
      </c>
      <c r="O7736" s="31" t="n"/>
      <c r="P7736" s="31" t="n"/>
      <c r="Q7736" s="31" t="n">
        <v>0</v>
      </c>
      <c r="R7736" s="31" t="n"/>
      <c r="S7736" s="32" t="n"/>
      <c r="T7736" s="32" t="n"/>
      <c r="V7736" t="inlineStr">
        <is>
          <t>02g1r</t>
        </is>
      </c>
      <c r="Z7736" t="inlineStr">
        <is>
          <t>Simon Lacroix (NYI D)</t>
        </is>
      </c>
    </row>
    <row r="7737">
      <c r="A7737" t="inlineStr">
        <is>
          <t>Simon Latkoczy</t>
        </is>
      </c>
      <c r="B7737" t="inlineStr">
        <is>
          <t>(N/A)</t>
        </is>
      </c>
      <c r="C7737" t="inlineStr">
        <is>
          <t>G</t>
        </is>
      </c>
      <c r="D7737" t="inlineStr">
        <is>
          <t>G</t>
        </is>
      </c>
      <c r="E7737" t="n">
        <v>24</v>
      </c>
      <c r="F7737" t="inlineStr">
        <is>
          <t>FA</t>
        </is>
      </c>
      <c r="G7737" t="inlineStr">
        <is>
          <t>FA</t>
        </is>
      </c>
      <c r="H7737" s="30" t="n">
        <v>1</v>
      </c>
      <c r="I7737" s="31" t="n">
        <v>0</v>
      </c>
      <c r="J7737" s="31" t="n"/>
      <c r="K7737" s="31" t="n">
        <v>0</v>
      </c>
      <c r="L7737" s="32" t="n"/>
      <c r="M7737" s="31" t="n">
        <v>0</v>
      </c>
      <c r="N7737" s="31" t="n">
        <v>0</v>
      </c>
      <c r="O7737" s="31" t="n"/>
      <c r="P7737" s="31" t="n"/>
      <c r="Q7737" s="31" t="n">
        <v>0</v>
      </c>
      <c r="R7737" s="31" t="n"/>
      <c r="S7737" s="32" t="n"/>
      <c r="T7737" s="32" t="n"/>
      <c r="V7737" t="inlineStr">
        <is>
          <t>05rky</t>
        </is>
      </c>
      <c r="Z7737" t="inlineStr">
        <is>
          <t>Simon Latkoczy ((N/A) G)</t>
        </is>
      </c>
    </row>
    <row r="7738">
      <c r="A7738" t="inlineStr">
        <is>
          <t>Simon Lavigne</t>
        </is>
      </c>
      <c r="B7738" t="inlineStr">
        <is>
          <t>(N/A)</t>
        </is>
      </c>
      <c r="C7738" t="inlineStr">
        <is>
          <t>D</t>
        </is>
      </c>
      <c r="D7738" t="inlineStr">
        <is>
          <t>D</t>
        </is>
      </c>
      <c r="E7738" t="n">
        <v>25</v>
      </c>
      <c r="F7738" t="inlineStr">
        <is>
          <t>FA</t>
        </is>
      </c>
      <c r="G7738" t="inlineStr">
        <is>
          <t>FA</t>
        </is>
      </c>
      <c r="H7738" s="30" t="n">
        <v>1</v>
      </c>
      <c r="I7738" s="31" t="n">
        <v>0</v>
      </c>
      <c r="J7738" s="31" t="n"/>
      <c r="K7738" s="31" t="n">
        <v>0</v>
      </c>
      <c r="L7738" s="32" t="n"/>
      <c r="M7738" s="31" t="n">
        <v>0</v>
      </c>
      <c r="N7738" s="31" t="n">
        <v>0</v>
      </c>
      <c r="O7738" s="31" t="n"/>
      <c r="P7738" s="31" t="n"/>
      <c r="Q7738" s="31" t="n">
        <v>0</v>
      </c>
      <c r="R7738" s="31" t="n"/>
      <c r="S7738" s="32" t="n"/>
      <c r="T7738" s="32" t="n"/>
      <c r="V7738" t="inlineStr">
        <is>
          <t>065gu</t>
        </is>
      </c>
      <c r="Y7738" t="inlineStr">
        <is>
          <t>a285d3f4-e364-4dcd-b659-1d1f8630f2a9</t>
        </is>
      </c>
      <c r="Z7738" t="inlineStr">
        <is>
          <t>Simon Lavigne ((N/A) D)</t>
        </is>
      </c>
    </row>
    <row r="7739">
      <c r="A7739" t="inlineStr">
        <is>
          <t>Simon Lovsin</t>
        </is>
      </c>
      <c r="B7739" t="inlineStr">
        <is>
          <t>ANA</t>
        </is>
      </c>
      <c r="C7739" t="inlineStr">
        <is>
          <t>RW</t>
        </is>
      </c>
      <c r="D7739" t="inlineStr">
        <is>
          <t>F</t>
        </is>
      </c>
      <c r="E7739" t="n">
        <v>20</v>
      </c>
      <c r="F7739" t="inlineStr">
        <is>
          <t>FA</t>
        </is>
      </c>
      <c r="G7739" t="inlineStr">
        <is>
          <t>FA</t>
        </is>
      </c>
      <c r="H7739" s="30" t="n">
        <v>1</v>
      </c>
      <c r="I7739" s="31" t="n">
        <v>0</v>
      </c>
      <c r="J7739" s="31" t="n"/>
      <c r="K7739" s="31" t="n">
        <v>0</v>
      </c>
      <c r="L7739" s="32" t="n"/>
      <c r="M7739" s="31" t="n">
        <v>0</v>
      </c>
      <c r="N7739" s="31" t="n">
        <v>0</v>
      </c>
      <c r="O7739" s="31" t="n"/>
      <c r="P7739" s="31" t="n"/>
      <c r="Q7739" s="31" t="n">
        <v>0</v>
      </c>
      <c r="R7739" s="31" t="n"/>
      <c r="S7739" s="32" t="n"/>
      <c r="T7739" s="32" t="n"/>
      <c r="V7739" t="inlineStr">
        <is>
          <t>06poo</t>
        </is>
      </c>
      <c r="Y7739" t="inlineStr">
        <is>
          <t>5148a598-2ea3-4229-aa33-341540d9394a</t>
        </is>
      </c>
      <c r="Z7739" t="inlineStr">
        <is>
          <t>Simon Lovsin (ANA RW)</t>
        </is>
      </c>
    </row>
    <row r="7740">
      <c r="A7740" t="inlineStr">
        <is>
          <t>Simon Mack</t>
        </is>
      </c>
      <c r="B7740" t="inlineStr">
        <is>
          <t>CGY</t>
        </is>
      </c>
      <c r="C7740" t="inlineStr">
        <is>
          <t>D</t>
        </is>
      </c>
      <c r="D7740" t="inlineStr">
        <is>
          <t>D</t>
        </is>
      </c>
      <c r="E7740" t="n">
        <v>25</v>
      </c>
      <c r="F7740" t="inlineStr">
        <is>
          <t>FA</t>
        </is>
      </c>
      <c r="G7740" t="inlineStr">
        <is>
          <t>FA</t>
        </is>
      </c>
      <c r="H7740" s="30" t="n">
        <v>1</v>
      </c>
      <c r="I7740" s="31" t="n">
        <v>0</v>
      </c>
      <c r="J7740" s="31" t="n"/>
      <c r="K7740" s="31" t="n">
        <v>0</v>
      </c>
      <c r="L7740" s="32" t="n"/>
      <c r="M7740" s="31" t="n">
        <v>0</v>
      </c>
      <c r="N7740" s="31" t="n">
        <v>0</v>
      </c>
      <c r="O7740" s="31" t="n"/>
      <c r="P7740" s="31" t="n"/>
      <c r="Q7740" s="31" t="n">
        <v>0</v>
      </c>
      <c r="R7740" s="31" t="n"/>
      <c r="S7740" s="32" t="n"/>
      <c r="T7740" s="32" t="n"/>
      <c r="V7740" t="inlineStr">
        <is>
          <t>06rrm</t>
        </is>
      </c>
      <c r="Y7740" t="inlineStr">
        <is>
          <t>442f9209-4222-4fba-9bed-409e68240be4</t>
        </is>
      </c>
      <c r="Z7740" t="inlineStr">
        <is>
          <t>Simon Mack (CGY D)</t>
        </is>
      </c>
    </row>
    <row r="7741">
      <c r="A7741" t="inlineStr">
        <is>
          <t>Simon Moser</t>
        </is>
      </c>
      <c r="B7741" t="inlineStr">
        <is>
          <t>(N/A)</t>
        </is>
      </c>
      <c r="C7741" t="inlineStr">
        <is>
          <t>C</t>
        </is>
      </c>
      <c r="D7741" t="inlineStr">
        <is>
          <t>F</t>
        </is>
      </c>
      <c r="E7741" t="n">
        <v>37</v>
      </c>
      <c r="F7741" t="inlineStr">
        <is>
          <t>FA</t>
        </is>
      </c>
      <c r="G7741" t="inlineStr">
        <is>
          <t>FA</t>
        </is>
      </c>
      <c r="H7741" s="30" t="n">
        <v>1</v>
      </c>
      <c r="I7741" s="31" t="n">
        <v>0</v>
      </c>
      <c r="J7741" s="31" t="n"/>
      <c r="K7741" s="31" t="n">
        <v>0</v>
      </c>
      <c r="L7741" s="32" t="n"/>
      <c r="M7741" s="31" t="n">
        <v>0</v>
      </c>
      <c r="N7741" s="31" t="n">
        <v>0</v>
      </c>
      <c r="O7741" s="31" t="n"/>
      <c r="P7741" s="31" t="n"/>
      <c r="Q7741" s="31" t="n">
        <v>0</v>
      </c>
      <c r="R7741" s="31" t="n"/>
      <c r="S7741" s="32" t="n"/>
      <c r="T7741" s="32" t="n"/>
      <c r="V7741" t="inlineStr">
        <is>
          <t>030y1</t>
        </is>
      </c>
      <c r="W7741" t="n">
        <v>4267</v>
      </c>
      <c r="X7741" t="n">
        <v>6207</v>
      </c>
      <c r="Z7741" t="inlineStr">
        <is>
          <t>Simon Moser ((N/A) C)</t>
        </is>
      </c>
    </row>
    <row r="7742">
      <c r="A7742" t="inlineStr">
        <is>
          <t>Simon Motew</t>
        </is>
      </c>
      <c r="B7742" t="inlineStr">
        <is>
          <t>(N/A)</t>
        </is>
      </c>
      <c r="C7742" t="inlineStr">
        <is>
          <t>D</t>
        </is>
      </c>
      <c r="D7742" t="inlineStr">
        <is>
          <t>D</t>
        </is>
      </c>
      <c r="E7742" t="n">
        <v>23</v>
      </c>
      <c r="F7742" t="inlineStr">
        <is>
          <t>FA</t>
        </is>
      </c>
      <c r="G7742" t="inlineStr">
        <is>
          <t>FA</t>
        </is>
      </c>
      <c r="H7742" s="30" t="n">
        <v>1</v>
      </c>
      <c r="I7742" s="31" t="n">
        <v>0</v>
      </c>
      <c r="J7742" s="31" t="n"/>
      <c r="K7742" s="31" t="n">
        <v>0</v>
      </c>
      <c r="L7742" s="32" t="n"/>
      <c r="M7742" s="31" t="n">
        <v>0</v>
      </c>
      <c r="N7742" s="31" t="n">
        <v>0</v>
      </c>
      <c r="O7742" s="31" t="n"/>
      <c r="P7742" s="31" t="n"/>
      <c r="Q7742" s="31" t="n">
        <v>0</v>
      </c>
      <c r="R7742" s="31" t="n"/>
      <c r="S7742" s="32" t="n"/>
      <c r="T7742" s="32" t="n"/>
      <c r="V7742" t="inlineStr">
        <is>
          <t>05u4k</t>
        </is>
      </c>
      <c r="Y7742" t="inlineStr">
        <is>
          <t>686736aa-2b72-4a13-bee3-298be085ca8e</t>
        </is>
      </c>
      <c r="Z7742" t="inlineStr">
        <is>
          <t>Simon Motew ((N/A) D)</t>
        </is>
      </c>
    </row>
    <row r="7743">
      <c r="A7743" t="inlineStr">
        <is>
          <t>Simon Robertsson</t>
        </is>
      </c>
      <c r="B7743" t="inlineStr">
        <is>
          <t>STL</t>
        </is>
      </c>
      <c r="C7743" t="inlineStr">
        <is>
          <t>RW</t>
        </is>
      </c>
      <c r="D7743" t="inlineStr">
        <is>
          <t>F</t>
        </is>
      </c>
      <c r="E7743" t="n">
        <v>23</v>
      </c>
      <c r="F7743" t="inlineStr">
        <is>
          <t>T</t>
        </is>
      </c>
      <c r="G7743" t="inlineStr">
        <is>
          <t>Brown Noesen</t>
        </is>
      </c>
      <c r="H7743" s="30" t="n">
        <v>867500</v>
      </c>
      <c r="I7743" s="31" t="n">
        <v>0</v>
      </c>
      <c r="J7743" s="31" t="n"/>
      <c r="K7743" s="31" t="n">
        <v>0</v>
      </c>
      <c r="L7743" s="32" t="n"/>
      <c r="M7743" s="31" t="n">
        <v>0</v>
      </c>
      <c r="N7743" s="31" t="n">
        <v>0</v>
      </c>
      <c r="O7743" s="31" t="n"/>
      <c r="P7743" s="31" t="n"/>
      <c r="Q7743" s="31" t="n">
        <v>0</v>
      </c>
      <c r="R7743" s="31" t="n"/>
      <c r="S7743" s="32" t="n"/>
      <c r="T7743" s="32" t="n"/>
      <c r="V7743" t="inlineStr">
        <is>
          <t>05o00</t>
        </is>
      </c>
      <c r="W7743" t="n">
        <v>6485</v>
      </c>
      <c r="Y7743" t="inlineStr">
        <is>
          <t>66902846-422f-4be1-97ea-9d226f96d324</t>
        </is>
      </c>
      <c r="Z7743" t="inlineStr">
        <is>
          <t>Simon Robertsson (STL RW)</t>
        </is>
      </c>
    </row>
    <row r="7744">
      <c r="A7744" t="inlineStr">
        <is>
          <t>Simon Ryfors</t>
        </is>
      </c>
      <c r="B7744" t="inlineStr">
        <is>
          <t>TBL</t>
        </is>
      </c>
      <c r="C7744" t="inlineStr">
        <is>
          <t>C</t>
        </is>
      </c>
      <c r="D7744" t="inlineStr">
        <is>
          <t>F</t>
        </is>
      </c>
      <c r="E7744" t="n">
        <v>29</v>
      </c>
      <c r="F7744" t="inlineStr">
        <is>
          <t>FA</t>
        </is>
      </c>
      <c r="G7744" t="inlineStr">
        <is>
          <t>FA</t>
        </is>
      </c>
      <c r="H7744" s="30" t="n">
        <v>1</v>
      </c>
      <c r="I7744" s="31" t="n">
        <v>0</v>
      </c>
      <c r="J7744" s="31" t="n"/>
      <c r="K7744" s="31" t="n">
        <v>0</v>
      </c>
      <c r="L7744" s="32" t="n"/>
      <c r="M7744" s="31" t="n">
        <v>0</v>
      </c>
      <c r="N7744" s="31" t="n">
        <v>0</v>
      </c>
      <c r="O7744" s="31" t="n"/>
      <c r="P7744" s="31" t="n"/>
      <c r="Q7744" s="31" t="n">
        <v>0</v>
      </c>
      <c r="R7744" s="31" t="n"/>
      <c r="S7744" s="32" t="n"/>
      <c r="T7744" s="32" t="n"/>
      <c r="V7744" t="inlineStr">
        <is>
          <t>05rbe</t>
        </is>
      </c>
      <c r="W7744" t="n">
        <v>6436</v>
      </c>
      <c r="Y7744" t="inlineStr">
        <is>
          <t>4fc2efe2-c636-4a01-b12c-da17a5a46aa0</t>
        </is>
      </c>
      <c r="Z7744" t="inlineStr">
        <is>
          <t>Simon Ryfors (TBL C)</t>
        </is>
      </c>
    </row>
    <row r="7745">
      <c r="A7745" t="inlineStr">
        <is>
          <t>Simon Stransky</t>
        </is>
      </c>
      <c r="B7745" t="inlineStr">
        <is>
          <t>(N/A)</t>
        </is>
      </c>
      <c r="C7745" t="inlineStr">
        <is>
          <t>LW</t>
        </is>
      </c>
      <c r="D7745" t="inlineStr">
        <is>
          <t>F</t>
        </is>
      </c>
      <c r="E7745" t="n">
        <v>28</v>
      </c>
      <c r="F7745" t="inlineStr">
        <is>
          <t>FA</t>
        </is>
      </c>
      <c r="G7745" t="inlineStr">
        <is>
          <t>FA</t>
        </is>
      </c>
      <c r="H7745" s="30" t="n">
        <v>1</v>
      </c>
      <c r="I7745" s="31" t="n">
        <v>0</v>
      </c>
      <c r="J7745" s="31" t="n"/>
      <c r="K7745" s="31" t="n">
        <v>0</v>
      </c>
      <c r="L7745" s="32" t="n"/>
      <c r="M7745" s="31" t="n">
        <v>0</v>
      </c>
      <c r="N7745" s="31" t="n">
        <v>0</v>
      </c>
      <c r="O7745" s="31" t="n"/>
      <c r="P7745" s="31" t="n"/>
      <c r="Q7745" s="31" t="n">
        <v>0</v>
      </c>
      <c r="R7745" s="31" t="n"/>
      <c r="S7745" s="32" t="n"/>
      <c r="T7745" s="32" t="n"/>
      <c r="V7745" t="inlineStr">
        <is>
          <t>043f4</t>
        </is>
      </c>
      <c r="Z7745" t="inlineStr">
        <is>
          <t>Simon Stransky ((N/A) LW)</t>
        </is>
      </c>
    </row>
    <row r="7746">
      <c r="A7746" t="inlineStr">
        <is>
          <t>Simon Wolf</t>
        </is>
      </c>
      <c r="B7746" t="inlineStr">
        <is>
          <t>(N/A)</t>
        </is>
      </c>
      <c r="C7746" t="inlineStr">
        <is>
          <t>G</t>
        </is>
      </c>
      <c r="D7746" t="inlineStr">
        <is>
          <t>G</t>
        </is>
      </c>
      <c r="E7746" t="n">
        <v>22</v>
      </c>
      <c r="F7746" t="inlineStr">
        <is>
          <t>FA</t>
        </is>
      </c>
      <c r="G7746" t="inlineStr">
        <is>
          <t>FA</t>
        </is>
      </c>
      <c r="H7746" s="30" t="n">
        <v>1</v>
      </c>
      <c r="I7746" s="31" t="n">
        <v>0</v>
      </c>
      <c r="J7746" s="31" t="n"/>
      <c r="K7746" s="31" t="n">
        <v>0</v>
      </c>
      <c r="L7746" s="32" t="n"/>
      <c r="M7746" s="31" t="n">
        <v>0</v>
      </c>
      <c r="N7746" s="31" t="n">
        <v>0</v>
      </c>
      <c r="O7746" s="31" t="n"/>
      <c r="P7746" s="31" t="n"/>
      <c r="Q7746" s="31" t="n">
        <v>0</v>
      </c>
      <c r="R7746" s="31" t="n"/>
      <c r="S7746" s="32" t="n"/>
      <c r="T7746" s="32" t="n"/>
      <c r="V7746" t="inlineStr">
        <is>
          <t>064ap</t>
        </is>
      </c>
      <c r="Z7746" t="inlineStr">
        <is>
          <t>Simon Wolf ((N/A) G)</t>
        </is>
      </c>
    </row>
    <row r="7747">
      <c r="A7747" t="inlineStr">
        <is>
          <t>Simon Zajicek</t>
        </is>
      </c>
      <c r="B7747" t="inlineStr">
        <is>
          <t>BOS</t>
        </is>
      </c>
      <c r="C7747" t="inlineStr">
        <is>
          <t>G</t>
        </is>
      </c>
      <c r="D7747" t="inlineStr">
        <is>
          <t>G</t>
        </is>
      </c>
      <c r="E7747" t="n">
        <v>25</v>
      </c>
      <c r="F7747" t="inlineStr">
        <is>
          <t>FA</t>
        </is>
      </c>
      <c r="G7747" t="inlineStr">
        <is>
          <t>FA</t>
        </is>
      </c>
      <c r="H7747" s="30" t="n">
        <v>850000</v>
      </c>
      <c r="I7747" s="31" t="n">
        <v>0</v>
      </c>
      <c r="J7747" s="31" t="n"/>
      <c r="K7747" s="31" t="n">
        <v>0</v>
      </c>
      <c r="L7747" s="32" t="n"/>
      <c r="M7747" s="31" t="n">
        <v>0</v>
      </c>
      <c r="N7747" s="31" t="n">
        <v>0</v>
      </c>
      <c r="O7747" s="31" t="n"/>
      <c r="P7747" s="31" t="n"/>
      <c r="Q7747" s="31" t="n">
        <v>0</v>
      </c>
      <c r="R7747" s="31" t="n"/>
      <c r="S7747" s="32" t="n"/>
      <c r="T7747" s="32" t="n"/>
      <c r="V7747" t="inlineStr">
        <is>
          <t>05gvr</t>
        </is>
      </c>
      <c r="W7747" t="n">
        <v>7367</v>
      </c>
      <c r="Y7747" t="inlineStr">
        <is>
          <t>ade7a68a-4f67-4c5c-90bd-5f2579428f78</t>
        </is>
      </c>
      <c r="Z7747" t="inlineStr">
        <is>
          <t>Simon Zajicek (BOS G)</t>
        </is>
      </c>
    </row>
    <row r="7748">
      <c r="A7748" t="inlineStr">
        <is>
          <t>Simon Zether</t>
        </is>
      </c>
      <c r="B7748" t="inlineStr">
        <is>
          <t>FLA</t>
        </is>
      </c>
      <c r="C7748" t="inlineStr">
        <is>
          <t>C</t>
        </is>
      </c>
      <c r="D7748" t="inlineStr">
        <is>
          <t>F</t>
        </is>
      </c>
      <c r="E7748" t="n">
        <v>20</v>
      </c>
      <c r="F7748" t="inlineStr">
        <is>
          <t>FA</t>
        </is>
      </c>
      <c r="G7748" t="inlineStr">
        <is>
          <t>FA</t>
        </is>
      </c>
      <c r="H7748" s="30" t="n">
        <v>1</v>
      </c>
      <c r="I7748" s="31" t="n">
        <v>0</v>
      </c>
      <c r="J7748" s="31" t="n"/>
      <c r="K7748" s="31" t="n">
        <v>0</v>
      </c>
      <c r="L7748" s="32" t="n"/>
      <c r="M7748" s="31" t="n">
        <v>0</v>
      </c>
      <c r="N7748" s="31" t="n">
        <v>0</v>
      </c>
      <c r="O7748" s="31" t="n"/>
      <c r="P7748" s="31" t="n"/>
      <c r="Q7748" s="31" t="n">
        <v>0</v>
      </c>
      <c r="R7748" s="31" t="n"/>
      <c r="S7748" s="32" t="n"/>
      <c r="T7748" s="32" t="n"/>
      <c r="V7748" t="inlineStr">
        <is>
          <t>06mbk</t>
        </is>
      </c>
      <c r="W7748" t="n">
        <v>7218</v>
      </c>
      <c r="Y7748" t="inlineStr">
        <is>
          <t>d487d291-620e-4e85-b54b-e5ba2c3f0175</t>
        </is>
      </c>
      <c r="Z7748" t="inlineStr">
        <is>
          <t>Simon Zether (FLA C)</t>
        </is>
      </c>
    </row>
    <row r="7749">
      <c r="A7749" t="inlineStr">
        <is>
          <t>Simon-Pier Brunet</t>
        </is>
      </c>
      <c r="B7749" t="inlineStr">
        <is>
          <t>BUF</t>
        </is>
      </c>
      <c r="C7749" t="inlineStr">
        <is>
          <t>D</t>
        </is>
      </c>
      <c r="D7749" t="inlineStr">
        <is>
          <t>D</t>
        </is>
      </c>
      <c r="E7749" t="n">
        <v>20</v>
      </c>
      <c r="F7749" t="inlineStr">
        <is>
          <t>FA</t>
        </is>
      </c>
      <c r="G7749" t="inlineStr">
        <is>
          <t>FA</t>
        </is>
      </c>
      <c r="H7749" s="30" t="n">
        <v>1</v>
      </c>
      <c r="I7749" s="31" t="n">
        <v>0</v>
      </c>
      <c r="J7749" s="31" t="n"/>
      <c r="K7749" s="31" t="n">
        <v>0</v>
      </c>
      <c r="L7749" s="32" t="n"/>
      <c r="M7749" s="31" t="n">
        <v>0</v>
      </c>
      <c r="N7749" s="31" t="n">
        <v>0</v>
      </c>
      <c r="O7749" s="31" t="n"/>
      <c r="P7749" s="31" t="n"/>
      <c r="Q7749" s="31" t="n">
        <v>0</v>
      </c>
      <c r="R7749" s="31" t="n"/>
      <c r="S7749" s="32" t="n"/>
      <c r="T7749" s="32" t="n"/>
      <c r="V7749" t="inlineStr">
        <is>
          <t>06mq9</t>
        </is>
      </c>
      <c r="Y7749" t="inlineStr">
        <is>
          <t>df5200c6-a79e-42fa-9757-1fb2de86b407</t>
        </is>
      </c>
      <c r="Z7749" t="inlineStr">
        <is>
          <t>Simon-Pier Brunet (BUF D)</t>
        </is>
      </c>
    </row>
    <row r="7750">
      <c r="A7750" t="inlineStr">
        <is>
          <t>Sisu-Petteri Lehtonen</t>
        </is>
      </c>
      <c r="B7750" t="inlineStr">
        <is>
          <t>(N/A)</t>
        </is>
      </c>
      <c r="C7750" t="inlineStr">
        <is>
          <t>D</t>
        </is>
      </c>
      <c r="D7750" t="inlineStr">
        <is>
          <t>D</t>
        </is>
      </c>
      <c r="E7750" t="n">
        <v>23</v>
      </c>
      <c r="F7750" t="inlineStr">
        <is>
          <t>FA</t>
        </is>
      </c>
      <c r="G7750" t="inlineStr">
        <is>
          <t>FA</t>
        </is>
      </c>
      <c r="H7750" s="30" t="n">
        <v>1</v>
      </c>
      <c r="I7750" s="31" t="n">
        <v>0</v>
      </c>
      <c r="J7750" s="31" t="n"/>
      <c r="K7750" s="31" t="n">
        <v>0</v>
      </c>
      <c r="L7750" s="32" t="n"/>
      <c r="M7750" s="31" t="n">
        <v>0</v>
      </c>
      <c r="N7750" s="31" t="n">
        <v>0</v>
      </c>
      <c r="O7750" s="31" t="n"/>
      <c r="P7750" s="31" t="n"/>
      <c r="Q7750" s="31" t="n">
        <v>0</v>
      </c>
      <c r="R7750" s="31" t="n"/>
      <c r="S7750" s="32" t="n"/>
      <c r="T7750" s="32" t="n"/>
      <c r="V7750" t="inlineStr">
        <is>
          <t>06jh9</t>
        </is>
      </c>
      <c r="Z7750" t="inlineStr">
        <is>
          <t>Sisu-Petteri Lehtonen ((N/A) D)</t>
        </is>
      </c>
    </row>
    <row r="7751">
      <c r="A7751" t="inlineStr">
        <is>
          <t>Skyler McKenzie</t>
        </is>
      </c>
      <c r="B7751" t="inlineStr">
        <is>
          <t>(N/A)</t>
        </is>
      </c>
      <c r="C7751" t="inlineStr">
        <is>
          <t>C</t>
        </is>
      </c>
      <c r="D7751" t="inlineStr">
        <is>
          <t>F</t>
        </is>
      </c>
      <c r="E7751" t="n">
        <v>28</v>
      </c>
      <c r="F7751" t="inlineStr">
        <is>
          <t>FA</t>
        </is>
      </c>
      <c r="G7751" t="inlineStr">
        <is>
          <t>FA</t>
        </is>
      </c>
      <c r="H7751" s="30" t="n">
        <v>1</v>
      </c>
      <c r="I7751" s="31" t="n">
        <v>0</v>
      </c>
      <c r="J7751" s="31" t="n"/>
      <c r="K7751" s="31" t="n">
        <v>0</v>
      </c>
      <c r="L7751" s="32" t="n"/>
      <c r="M7751" s="31" t="n">
        <v>0</v>
      </c>
      <c r="N7751" s="31" t="n">
        <v>0</v>
      </c>
      <c r="O7751" s="31" t="n"/>
      <c r="P7751" s="31" t="n"/>
      <c r="Q7751" s="31" t="n">
        <v>0</v>
      </c>
      <c r="R7751" s="31" t="n"/>
      <c r="S7751" s="32" t="n"/>
      <c r="T7751" s="32" t="n"/>
      <c r="V7751" t="inlineStr">
        <is>
          <t>04f8i</t>
        </is>
      </c>
      <c r="W7751" t="n">
        <v>5870</v>
      </c>
      <c r="X7751" t="n">
        <v>7712</v>
      </c>
      <c r="Y7751" t="inlineStr">
        <is>
          <t>65526e23-15c7-4bd9-9291-22a1a0b1f152</t>
        </is>
      </c>
      <c r="Z7751" t="inlineStr">
        <is>
          <t>Skyler McKenzie ((N/A) C)</t>
        </is>
      </c>
    </row>
    <row r="7752">
      <c r="A7752" t="inlineStr">
        <is>
          <t>Slater Koekkoek</t>
        </is>
      </c>
      <c r="B7752" t="inlineStr">
        <is>
          <t>EDM</t>
        </is>
      </c>
      <c r="C7752" t="inlineStr">
        <is>
          <t>D</t>
        </is>
      </c>
      <c r="D7752" t="inlineStr">
        <is>
          <t>D</t>
        </is>
      </c>
      <c r="E7752" t="n">
        <v>32</v>
      </c>
      <c r="F7752" t="inlineStr">
        <is>
          <t>FA</t>
        </is>
      </c>
      <c r="G7752" t="inlineStr">
        <is>
          <t>FA</t>
        </is>
      </c>
      <c r="H7752" s="30" t="n">
        <v>1</v>
      </c>
      <c r="I7752" s="31" t="n">
        <v>0</v>
      </c>
      <c r="J7752" s="31" t="n"/>
      <c r="K7752" s="31" t="n">
        <v>0</v>
      </c>
      <c r="L7752" s="32" t="n"/>
      <c r="M7752" s="31" t="n">
        <v>0</v>
      </c>
      <c r="N7752" s="31" t="n">
        <v>0</v>
      </c>
      <c r="O7752" s="31" t="n"/>
      <c r="P7752" s="31" t="n"/>
      <c r="Q7752" s="31" t="n">
        <v>0</v>
      </c>
      <c r="R7752" s="31" t="n"/>
      <c r="S7752" s="32" t="n"/>
      <c r="T7752" s="32" t="n"/>
      <c r="V7752" t="inlineStr">
        <is>
          <t>02jxz</t>
        </is>
      </c>
      <c r="W7752" t="n">
        <v>3991</v>
      </c>
      <c r="X7752" t="n">
        <v>5690</v>
      </c>
      <c r="Y7752" t="inlineStr">
        <is>
          <t>0240b419-ed84-4b68-b5a8-a80e407700a6</t>
        </is>
      </c>
      <c r="Z7752" t="inlineStr">
        <is>
          <t>Slater Koekkoek (EDM D)</t>
        </is>
      </c>
    </row>
    <row r="7753">
      <c r="A7753" t="inlineStr">
        <is>
          <t>Slava Demin</t>
        </is>
      </c>
      <c r="B7753" t="inlineStr">
        <is>
          <t>MTL</t>
        </is>
      </c>
      <c r="C7753" t="inlineStr">
        <is>
          <t>D</t>
        </is>
      </c>
      <c r="D7753" t="inlineStr">
        <is>
          <t>D</t>
        </is>
      </c>
      <c r="E7753" t="n">
        <v>26</v>
      </c>
      <c r="F7753" t="inlineStr">
        <is>
          <t>FA</t>
        </is>
      </c>
      <c r="G7753" t="inlineStr">
        <is>
          <t>FA</t>
        </is>
      </c>
      <c r="H7753" s="30" t="n">
        <v>1</v>
      </c>
      <c r="I7753" s="31" t="n">
        <v>0</v>
      </c>
      <c r="J7753" s="31" t="n"/>
      <c r="K7753" s="31" t="n">
        <v>0</v>
      </c>
      <c r="L7753" s="32" t="n"/>
      <c r="M7753" s="31" t="n">
        <v>0</v>
      </c>
      <c r="N7753" s="31" t="n">
        <v>0</v>
      </c>
      <c r="O7753" s="31" t="n"/>
      <c r="P7753" s="31" t="n"/>
      <c r="Q7753" s="31" t="n">
        <v>0</v>
      </c>
      <c r="R7753" s="31" t="n"/>
      <c r="S7753" s="32" t="n"/>
      <c r="T7753" s="32" t="n"/>
      <c r="V7753" t="inlineStr">
        <is>
          <t>04qz5</t>
        </is>
      </c>
      <c r="W7753" t="n">
        <v>5741</v>
      </c>
      <c r="X7753" t="n">
        <v>7997</v>
      </c>
      <c r="Y7753" t="inlineStr">
        <is>
          <t>8ed7d7f8-7497-45a9-9f18-32d27e953f07</t>
        </is>
      </c>
      <c r="Z7753" t="inlineStr">
        <is>
          <t>Slava Demin (MTL D)</t>
        </is>
      </c>
    </row>
    <row r="7754">
      <c r="A7754" t="inlineStr">
        <is>
          <t>Slava Voynov</t>
        </is>
      </c>
      <c r="B7754" t="inlineStr">
        <is>
          <t>(N/A)</t>
        </is>
      </c>
      <c r="C7754" t="inlineStr">
        <is>
          <t>D</t>
        </is>
      </c>
      <c r="D7754" t="inlineStr">
        <is>
          <t>D</t>
        </is>
      </c>
      <c r="E7754" t="n">
        <v>36</v>
      </c>
      <c r="F7754" t="inlineStr">
        <is>
          <t>FA</t>
        </is>
      </c>
      <c r="G7754" t="inlineStr">
        <is>
          <t>FA</t>
        </is>
      </c>
      <c r="H7754" s="30" t="n">
        <v>1</v>
      </c>
      <c r="I7754" s="31" t="n">
        <v>0</v>
      </c>
      <c r="J7754" s="31" t="n"/>
      <c r="K7754" s="31" t="n">
        <v>0</v>
      </c>
      <c r="L7754" s="32" t="n"/>
      <c r="M7754" s="31" t="n">
        <v>0</v>
      </c>
      <c r="N7754" s="31" t="n">
        <v>0</v>
      </c>
      <c r="O7754" s="31" t="n"/>
      <c r="P7754" s="31" t="n"/>
      <c r="Q7754" s="31" t="n">
        <v>0</v>
      </c>
      <c r="R7754" s="31" t="n"/>
      <c r="S7754" s="32" t="n"/>
      <c r="T7754" s="32" t="n"/>
      <c r="V7754" t="inlineStr">
        <is>
          <t>015ok</t>
        </is>
      </c>
      <c r="W7754" t="n">
        <v>3681</v>
      </c>
      <c r="X7754" t="n">
        <v>4549</v>
      </c>
      <c r="Z7754" t="inlineStr">
        <is>
          <t>Slava Voynov ((N/A) D)</t>
        </is>
      </c>
    </row>
    <row r="7755">
      <c r="A7755" t="inlineStr">
        <is>
          <t>Sloan Stanick</t>
        </is>
      </c>
      <c r="B7755" t="inlineStr">
        <is>
          <t>VGK</t>
        </is>
      </c>
      <c r="C7755" t="inlineStr">
        <is>
          <t>LW</t>
        </is>
      </c>
      <c r="D7755" t="inlineStr">
        <is>
          <t>F</t>
        </is>
      </c>
      <c r="E7755" t="n">
        <v>23</v>
      </c>
      <c r="F7755" t="inlineStr">
        <is>
          <t>FA</t>
        </is>
      </c>
      <c r="G7755" t="inlineStr">
        <is>
          <t>FA</t>
        </is>
      </c>
      <c r="H7755" s="30" t="n">
        <v>1</v>
      </c>
      <c r="I7755" s="31" t="n">
        <v>0</v>
      </c>
      <c r="J7755" s="31" t="n"/>
      <c r="K7755" s="31" t="n">
        <v>0</v>
      </c>
      <c r="L7755" s="32" t="n"/>
      <c r="M7755" s="31" t="n">
        <v>0</v>
      </c>
      <c r="N7755" s="31" t="n">
        <v>0</v>
      </c>
      <c r="O7755" s="31" t="n"/>
      <c r="P7755" s="31" t="n"/>
      <c r="Q7755" s="31" t="n">
        <v>0</v>
      </c>
      <c r="R7755" s="31" t="n"/>
      <c r="S7755" s="32" t="n"/>
      <c r="T7755" s="32" t="n"/>
      <c r="V7755" t="inlineStr">
        <is>
          <t>06pp7</t>
        </is>
      </c>
      <c r="Y7755" t="inlineStr">
        <is>
          <t>34d4cd84-8c32-4bfe-8645-ee0a42171e4f</t>
        </is>
      </c>
      <c r="Z7755" t="inlineStr">
        <is>
          <t>Sloan Stanick (VGK LW)</t>
        </is>
      </c>
    </row>
    <row r="7756">
      <c r="A7756" t="inlineStr">
        <is>
          <t>Solag Bakich</t>
        </is>
      </c>
      <c r="B7756" t="inlineStr">
        <is>
          <t>DAL</t>
        </is>
      </c>
      <c r="C7756" t="inlineStr">
        <is>
          <t>LW</t>
        </is>
      </c>
      <c r="D7756" t="inlineStr">
        <is>
          <t>F</t>
        </is>
      </c>
      <c r="E7756" t="n">
        <v>28</v>
      </c>
      <c r="F7756" t="inlineStr">
        <is>
          <t>FA</t>
        </is>
      </c>
      <c r="G7756" t="inlineStr">
        <is>
          <t>FA</t>
        </is>
      </c>
      <c r="H7756" s="30" t="n">
        <v>1</v>
      </c>
      <c r="I7756" s="31" t="n">
        <v>0</v>
      </c>
      <c r="J7756" s="31" t="n"/>
      <c r="K7756" s="31" t="n">
        <v>0</v>
      </c>
      <c r="L7756" s="32" t="n"/>
      <c r="M7756" s="31" t="n">
        <v>0</v>
      </c>
      <c r="N7756" s="31" t="n">
        <v>0</v>
      </c>
      <c r="O7756" s="31" t="n"/>
      <c r="P7756" s="31" t="n"/>
      <c r="Q7756" s="31" t="n">
        <v>0</v>
      </c>
      <c r="R7756" s="31" t="n"/>
      <c r="S7756" s="32" t="n"/>
      <c r="T7756" s="32" t="n"/>
      <c r="V7756" t="inlineStr">
        <is>
          <t>06hbj</t>
        </is>
      </c>
      <c r="Y7756" t="inlineStr">
        <is>
          <t>d7d5c139-26d7-4552-b056-40fb77c6e273</t>
        </is>
      </c>
      <c r="Z7756" t="inlineStr">
        <is>
          <t>Solag Bakich (DAL LW)</t>
        </is>
      </c>
    </row>
    <row r="7757">
      <c r="A7757" t="inlineStr">
        <is>
          <t>Sondre Olden</t>
        </is>
      </c>
      <c r="B7757" t="inlineStr">
        <is>
          <t>(N/A)</t>
        </is>
      </c>
      <c r="C7757" t="inlineStr">
        <is>
          <t>LW</t>
        </is>
      </c>
      <c r="D7757" t="inlineStr">
        <is>
          <t>F</t>
        </is>
      </c>
      <c r="E7757" t="n">
        <v>34</v>
      </c>
      <c r="F7757" t="inlineStr">
        <is>
          <t>FA</t>
        </is>
      </c>
      <c r="G7757" t="inlineStr">
        <is>
          <t>FA</t>
        </is>
      </c>
      <c r="H7757" s="30" t="n">
        <v>1</v>
      </c>
      <c r="I7757" s="31" t="n">
        <v>0</v>
      </c>
      <c r="J7757" s="31" t="n"/>
      <c r="K7757" s="31" t="n">
        <v>0</v>
      </c>
      <c r="L7757" s="32" t="n"/>
      <c r="M7757" s="31" t="n">
        <v>0</v>
      </c>
      <c r="N7757" s="31" t="n">
        <v>0</v>
      </c>
      <c r="O7757" s="31" t="n"/>
      <c r="P7757" s="31" t="n"/>
      <c r="Q7757" s="31" t="n">
        <v>0</v>
      </c>
      <c r="R7757" s="31" t="n"/>
      <c r="S7757" s="32" t="n"/>
      <c r="T7757" s="32" t="n"/>
      <c r="V7757" t="inlineStr">
        <is>
          <t>01zta</t>
        </is>
      </c>
      <c r="X7757" t="n">
        <v>5052</v>
      </c>
      <c r="Z7757" t="inlineStr">
        <is>
          <t>Sondre Olden ((N/A) LW)</t>
        </is>
      </c>
    </row>
    <row r="7758">
      <c r="A7758" t="inlineStr">
        <is>
          <t>Spencer Asuchak</t>
        </is>
      </c>
      <c r="B7758" t="inlineStr">
        <is>
          <t>(N/A)</t>
        </is>
      </c>
      <c r="C7758" t="inlineStr">
        <is>
          <t>RW</t>
        </is>
      </c>
      <c r="D7758" t="inlineStr">
        <is>
          <t>F</t>
        </is>
      </c>
      <c r="E7758" t="n">
        <v>34</v>
      </c>
      <c r="F7758" t="inlineStr">
        <is>
          <t>FA</t>
        </is>
      </c>
      <c r="G7758" t="inlineStr">
        <is>
          <t>FA</t>
        </is>
      </c>
      <c r="H7758" s="30" t="n">
        <v>1</v>
      </c>
      <c r="I7758" s="31" t="n">
        <v>0</v>
      </c>
      <c r="J7758" s="31" t="n"/>
      <c r="K7758" s="31" t="n">
        <v>0</v>
      </c>
      <c r="L7758" s="32" t="n"/>
      <c r="M7758" s="31" t="n">
        <v>0</v>
      </c>
      <c r="N7758" s="31" t="n">
        <v>0</v>
      </c>
      <c r="O7758" s="31" t="n"/>
      <c r="P7758" s="31" t="n"/>
      <c r="Q7758" s="31" t="n">
        <v>0</v>
      </c>
      <c r="R7758" s="31" t="n"/>
      <c r="S7758" s="32" t="n"/>
      <c r="T7758" s="32" t="n"/>
      <c r="V7758" t="inlineStr">
        <is>
          <t>03wh5</t>
        </is>
      </c>
      <c r="X7758" t="n">
        <v>6967</v>
      </c>
      <c r="Z7758" t="inlineStr">
        <is>
          <t>Spencer Asuchak ((N/A) RW)</t>
        </is>
      </c>
    </row>
    <row r="7759">
      <c r="A7759" t="inlineStr">
        <is>
          <t>Spencer Bowes</t>
        </is>
      </c>
      <c r="B7759" t="inlineStr">
        <is>
          <t>NYR</t>
        </is>
      </c>
      <c r="C7759" t="inlineStr">
        <is>
          <t>C</t>
        </is>
      </c>
      <c r="D7759" t="inlineStr">
        <is>
          <t>F</t>
        </is>
      </c>
      <c r="E7759" t="n">
        <v>18</v>
      </c>
      <c r="F7759" t="inlineStr">
        <is>
          <t>FA</t>
        </is>
      </c>
      <c r="G7759" t="inlineStr">
        <is>
          <t>FA</t>
        </is>
      </c>
      <c r="H7759" s="30" t="n">
        <v>1</v>
      </c>
      <c r="I7759" s="31" t="n">
        <v>0</v>
      </c>
      <c r="J7759" s="31" t="n"/>
      <c r="K7759" s="31" t="n">
        <v>0</v>
      </c>
      <c r="L7759" s="32" t="n"/>
      <c r="M7759" s="31" t="n">
        <v>0</v>
      </c>
      <c r="N7759" s="31" t="n">
        <v>0</v>
      </c>
      <c r="O7759" s="31" t="n"/>
      <c r="P7759" s="31" t="n"/>
      <c r="Q7759" s="31" t="n">
        <v>0</v>
      </c>
      <c r="R7759" s="31" t="n"/>
      <c r="S7759" s="32" t="n"/>
      <c r="T7759" s="32" t="n"/>
      <c r="V7759" t="inlineStr">
        <is>
          <t>076hn</t>
        </is>
      </c>
      <c r="Y7759" t="inlineStr">
        <is>
          <t>a3d4220d-c681-41f5-a15c-68aa0e7b43e1</t>
        </is>
      </c>
      <c r="Z7759" t="inlineStr">
        <is>
          <t>Spencer Bowes (NYR C)</t>
        </is>
      </c>
    </row>
    <row r="7760">
      <c r="A7760" t="inlineStr">
        <is>
          <t>Spencer Foo</t>
        </is>
      </c>
      <c r="B7760" t="inlineStr">
        <is>
          <t>(N/A)</t>
        </is>
      </c>
      <c r="C7760" t="inlineStr">
        <is>
          <t>C</t>
        </is>
      </c>
      <c r="D7760" t="inlineStr">
        <is>
          <t>F</t>
        </is>
      </c>
      <c r="E7760" t="n">
        <v>32</v>
      </c>
      <c r="F7760" t="inlineStr">
        <is>
          <t>FA</t>
        </is>
      </c>
      <c r="G7760" t="inlineStr">
        <is>
          <t>FA</t>
        </is>
      </c>
      <c r="H7760" s="30" t="n">
        <v>1</v>
      </c>
      <c r="I7760" s="31" t="n">
        <v>0</v>
      </c>
      <c r="J7760" s="31" t="n"/>
      <c r="K7760" s="31" t="n">
        <v>0</v>
      </c>
      <c r="L7760" s="32" t="n"/>
      <c r="M7760" s="31" t="n">
        <v>0</v>
      </c>
      <c r="N7760" s="31" t="n">
        <v>0</v>
      </c>
      <c r="O7760" s="31" t="n"/>
      <c r="P7760" s="31" t="n"/>
      <c r="Q7760" s="31" t="n">
        <v>0</v>
      </c>
      <c r="R7760" s="31" t="n"/>
      <c r="S7760" s="32" t="n"/>
      <c r="T7760" s="32" t="n"/>
      <c r="V7760" t="inlineStr">
        <is>
          <t>04abc</t>
        </is>
      </c>
      <c r="W7760" t="n">
        <v>5536</v>
      </c>
      <c r="X7760" t="n">
        <v>7732</v>
      </c>
      <c r="Y7760" t="inlineStr">
        <is>
          <t>00ff7c1a-ef2f-44b3-91c7-704f08771ba6</t>
        </is>
      </c>
      <c r="Z7760" t="inlineStr">
        <is>
          <t>Spencer Foo ((N/A) C)</t>
        </is>
      </c>
    </row>
    <row r="7761">
      <c r="A7761" t="inlineStr">
        <is>
          <t>Spencer Gill</t>
        </is>
      </c>
      <c r="B7761" t="inlineStr">
        <is>
          <t>PHI</t>
        </is>
      </c>
      <c r="C7761" t="inlineStr">
        <is>
          <t>D</t>
        </is>
      </c>
      <c r="D7761" t="inlineStr">
        <is>
          <t>D</t>
        </is>
      </c>
      <c r="E7761" t="n">
        <v>20</v>
      </c>
      <c r="F7761" t="inlineStr">
        <is>
          <t>FA</t>
        </is>
      </c>
      <c r="G7761" t="inlineStr">
        <is>
          <t>FA</t>
        </is>
      </c>
      <c r="H7761" s="30" t="n">
        <v>890000</v>
      </c>
      <c r="I7761" s="31" t="n">
        <v>0</v>
      </c>
      <c r="J7761" s="31" t="n"/>
      <c r="K7761" s="31" t="n">
        <v>0</v>
      </c>
      <c r="L7761" s="32" t="n"/>
      <c r="M7761" s="31" t="n">
        <v>0</v>
      </c>
      <c r="N7761" s="31" t="n">
        <v>0</v>
      </c>
      <c r="O7761" s="31" t="n"/>
      <c r="P7761" s="31" t="n"/>
      <c r="Q7761" s="31" t="n">
        <v>0</v>
      </c>
      <c r="R7761" s="31" t="n"/>
      <c r="S7761" s="32" t="n"/>
      <c r="T7761" s="32" t="n"/>
      <c r="V7761" t="inlineStr">
        <is>
          <t>06lv0</t>
        </is>
      </c>
      <c r="W7761" t="n">
        <v>7182</v>
      </c>
      <c r="Y7761" t="inlineStr">
        <is>
          <t>214f6770-555e-48dd-a040-2ad35841bab0</t>
        </is>
      </c>
      <c r="Z7761" t="inlineStr">
        <is>
          <t>Spencer Gill (PHI D)</t>
        </is>
      </c>
    </row>
    <row r="7762">
      <c r="A7762" t="inlineStr">
        <is>
          <t>Spencer Humphries</t>
        </is>
      </c>
      <c r="B7762" t="inlineStr">
        <is>
          <t>(N/A)</t>
        </is>
      </c>
      <c r="C7762" t="inlineStr">
        <is>
          <t>D</t>
        </is>
      </c>
      <c r="D7762" t="inlineStr">
        <is>
          <t>D</t>
        </is>
      </c>
      <c r="E7762" t="n">
        <v>34</v>
      </c>
      <c r="F7762" t="inlineStr">
        <is>
          <t>FA</t>
        </is>
      </c>
      <c r="G7762" t="inlineStr">
        <is>
          <t>FA</t>
        </is>
      </c>
      <c r="H7762" s="30" t="n">
        <v>1</v>
      </c>
      <c r="I7762" s="31" t="n">
        <v>0</v>
      </c>
      <c r="J7762" s="31" t="n"/>
      <c r="K7762" s="31" t="n">
        <v>0</v>
      </c>
      <c r="L7762" s="32" t="n"/>
      <c r="M7762" s="31" t="n">
        <v>0</v>
      </c>
      <c r="N7762" s="31" t="n">
        <v>0</v>
      </c>
      <c r="O7762" s="31" t="n"/>
      <c r="P7762" s="31" t="n"/>
      <c r="Q7762" s="31" t="n">
        <v>0</v>
      </c>
      <c r="R7762" s="31" t="n"/>
      <c r="S7762" s="32" t="n"/>
      <c r="T7762" s="32" t="n"/>
      <c r="V7762" t="inlineStr">
        <is>
          <t>03ksk</t>
        </is>
      </c>
      <c r="X7762" t="n">
        <v>6703</v>
      </c>
      <c r="Z7762" t="inlineStr">
        <is>
          <t>Spencer Humphries ((N/A) D)</t>
        </is>
      </c>
    </row>
    <row r="7763">
      <c r="A7763" t="inlineStr">
        <is>
          <t>Spencer Naas</t>
        </is>
      </c>
      <c r="B7763" t="inlineStr">
        <is>
          <t>(N/A)</t>
        </is>
      </c>
      <c r="C7763" t="inlineStr">
        <is>
          <t>LW</t>
        </is>
      </c>
      <c r="D7763" t="inlineStr">
        <is>
          <t>F</t>
        </is>
      </c>
      <c r="E7763" t="n">
        <v>31</v>
      </c>
      <c r="F7763" t="inlineStr">
        <is>
          <t>FA</t>
        </is>
      </c>
      <c r="G7763" t="inlineStr">
        <is>
          <t>FA</t>
        </is>
      </c>
      <c r="H7763" s="30" t="n">
        <v>1</v>
      </c>
      <c r="I7763" s="31" t="n">
        <v>0</v>
      </c>
      <c r="J7763" s="31" t="n"/>
      <c r="K7763" s="31" t="n">
        <v>0</v>
      </c>
      <c r="L7763" s="32" t="n"/>
      <c r="M7763" s="31" t="n">
        <v>0</v>
      </c>
      <c r="N7763" s="31" t="n">
        <v>0</v>
      </c>
      <c r="O7763" s="31" t="n"/>
      <c r="P7763" s="31" t="n"/>
      <c r="Q7763" s="31" t="n">
        <v>0</v>
      </c>
      <c r="R7763" s="31" t="n"/>
      <c r="S7763" s="32" t="n"/>
      <c r="T7763" s="32" t="n"/>
      <c r="V7763" t="inlineStr">
        <is>
          <t>04nrt</t>
        </is>
      </c>
      <c r="Z7763" t="inlineStr">
        <is>
          <t>Spencer Naas ((N/A) LW)</t>
        </is>
      </c>
    </row>
    <row r="7764">
      <c r="A7764" t="inlineStr">
        <is>
          <t>Spencer Smallman</t>
        </is>
      </c>
      <c r="B7764" t="inlineStr">
        <is>
          <t>WSH</t>
        </is>
      </c>
      <c r="C7764" t="inlineStr">
        <is>
          <t>RW</t>
        </is>
      </c>
      <c r="D7764" t="inlineStr">
        <is>
          <t>F</t>
        </is>
      </c>
      <c r="E7764" t="n">
        <v>30</v>
      </c>
      <c r="F7764" t="inlineStr">
        <is>
          <t>FA</t>
        </is>
      </c>
      <c r="G7764" t="inlineStr">
        <is>
          <t>FA</t>
        </is>
      </c>
      <c r="H7764" s="30" t="n">
        <v>775000</v>
      </c>
      <c r="I7764" s="31" t="n">
        <v>0</v>
      </c>
      <c r="J7764" s="31" t="n"/>
      <c r="K7764" s="31" t="n">
        <v>0</v>
      </c>
      <c r="L7764" s="32" t="n"/>
      <c r="M7764" s="31" t="n">
        <v>0</v>
      </c>
      <c r="N7764" s="31" t="n">
        <v>0</v>
      </c>
      <c r="O7764" s="31" t="n"/>
      <c r="P7764" s="31" t="n"/>
      <c r="Q7764" s="31" t="n">
        <v>0</v>
      </c>
      <c r="R7764" s="31" t="n"/>
      <c r="S7764" s="32" t="n"/>
      <c r="T7764" s="32" t="n"/>
      <c r="V7764" t="inlineStr">
        <is>
          <t>03ria</t>
        </is>
      </c>
      <c r="W7764" t="n">
        <v>5370</v>
      </c>
      <c r="X7764" t="n">
        <v>6880</v>
      </c>
      <c r="Y7764" t="inlineStr">
        <is>
          <t>7a621d64-4b30-4c73-910d-ab0c96e4bce1</t>
        </is>
      </c>
      <c r="Z7764" t="inlineStr">
        <is>
          <t>Spencer Smallman (WSH RW)</t>
        </is>
      </c>
    </row>
    <row r="7765">
      <c r="A7765" t="inlineStr">
        <is>
          <t>Spencer Sova</t>
        </is>
      </c>
      <c r="B7765" t="inlineStr">
        <is>
          <t>(N/A)</t>
        </is>
      </c>
      <c r="C7765" t="inlineStr">
        <is>
          <t>D</t>
        </is>
      </c>
      <c r="D7765" t="inlineStr">
        <is>
          <t>D</t>
        </is>
      </c>
      <c r="E7765" t="n">
        <v>22</v>
      </c>
      <c r="F7765" t="inlineStr">
        <is>
          <t>FA</t>
        </is>
      </c>
      <c r="G7765" t="inlineStr">
        <is>
          <t>FA</t>
        </is>
      </c>
      <c r="H7765" s="30" t="n">
        <v>1</v>
      </c>
      <c r="I7765" s="31" t="n">
        <v>0</v>
      </c>
      <c r="J7765" s="31" t="n"/>
      <c r="K7765" s="31" t="n">
        <v>0</v>
      </c>
      <c r="L7765" s="32" t="n"/>
      <c r="M7765" s="31" t="n">
        <v>0</v>
      </c>
      <c r="N7765" s="31" t="n">
        <v>0</v>
      </c>
      <c r="O7765" s="31" t="n"/>
      <c r="P7765" s="31" t="n"/>
      <c r="Q7765" s="31" t="n">
        <v>0</v>
      </c>
      <c r="R7765" s="31" t="n"/>
      <c r="S7765" s="32" t="n"/>
      <c r="T7765" s="32" t="n"/>
      <c r="V7765" t="inlineStr">
        <is>
          <t>05yn5</t>
        </is>
      </c>
      <c r="Y7765" t="inlineStr">
        <is>
          <t>27240570-059d-439b-88f4-5d31da148185</t>
        </is>
      </c>
      <c r="Z7765" t="inlineStr">
        <is>
          <t>Spencer Sova ((N/A) D)</t>
        </is>
      </c>
    </row>
    <row r="7766">
      <c r="A7766" t="inlineStr">
        <is>
          <t>Spencer Watson</t>
        </is>
      </c>
      <c r="B7766" t="inlineStr">
        <is>
          <t>(N/A)</t>
        </is>
      </c>
      <c r="C7766" t="inlineStr">
        <is>
          <t>RW</t>
        </is>
      </c>
      <c r="D7766" t="inlineStr">
        <is>
          <t>F</t>
        </is>
      </c>
      <c r="E7766" t="n">
        <v>30</v>
      </c>
      <c r="F7766" t="inlineStr">
        <is>
          <t>FA</t>
        </is>
      </c>
      <c r="G7766" t="inlineStr">
        <is>
          <t>FA</t>
        </is>
      </c>
      <c r="H7766" s="30" t="n">
        <v>1</v>
      </c>
      <c r="I7766" s="31" t="n">
        <v>0</v>
      </c>
      <c r="J7766" s="31" t="n"/>
      <c r="K7766" s="31" t="n">
        <v>0</v>
      </c>
      <c r="L7766" s="32" t="n"/>
      <c r="M7766" s="31" t="n">
        <v>0</v>
      </c>
      <c r="N7766" s="31" t="n">
        <v>0</v>
      </c>
      <c r="O7766" s="31" t="n"/>
      <c r="P7766" s="31" t="n"/>
      <c r="Q7766" s="31" t="n">
        <v>0</v>
      </c>
      <c r="R7766" s="31" t="n"/>
      <c r="S7766" s="32" t="n"/>
      <c r="T7766" s="32" t="n"/>
      <c r="V7766" t="inlineStr">
        <is>
          <t>03eeq</t>
        </is>
      </c>
      <c r="W7766" t="n">
        <v>5099</v>
      </c>
      <c r="X7766" t="n">
        <v>6575</v>
      </c>
      <c r="Z7766" t="inlineStr">
        <is>
          <t>Spencer Watson ((N/A) RW)</t>
        </is>
      </c>
    </row>
    <row r="7767">
      <c r="A7767" t="inlineStr">
        <is>
          <t>Spiro Goulakos</t>
        </is>
      </c>
      <c r="B7767" t="inlineStr">
        <is>
          <t>(N/A)</t>
        </is>
      </c>
      <c r="C7767" t="inlineStr">
        <is>
          <t>D</t>
        </is>
      </c>
      <c r="D7767" t="inlineStr">
        <is>
          <t>D</t>
        </is>
      </c>
      <c r="E7767" t="n">
        <v>36</v>
      </c>
      <c r="F7767" t="inlineStr">
        <is>
          <t>FA</t>
        </is>
      </c>
      <c r="G7767" t="inlineStr">
        <is>
          <t>FA</t>
        </is>
      </c>
      <c r="H7767" s="30" t="n">
        <v>1</v>
      </c>
      <c r="I7767" s="31" t="n">
        <v>0</v>
      </c>
      <c r="J7767" s="31" t="n"/>
      <c r="K7767" s="31" t="n">
        <v>0</v>
      </c>
      <c r="L7767" s="32" t="n"/>
      <c r="M7767" s="31" t="n">
        <v>0</v>
      </c>
      <c r="N7767" s="31" t="n">
        <v>0</v>
      </c>
      <c r="O7767" s="31" t="n"/>
      <c r="P7767" s="31" t="n"/>
      <c r="Q7767" s="31" t="n">
        <v>0</v>
      </c>
      <c r="R7767" s="31" t="n"/>
      <c r="S7767" s="32" t="n"/>
      <c r="T7767" s="32" t="n"/>
      <c r="V7767" t="inlineStr">
        <is>
          <t>03l5c</t>
        </is>
      </c>
      <c r="X7767" t="n">
        <v>6990</v>
      </c>
      <c r="Z7767" t="inlineStr">
        <is>
          <t>Spiro Goulakos ((N/A) D)</t>
        </is>
      </c>
    </row>
    <row r="7768">
      <c r="A7768" t="inlineStr">
        <is>
          <t>Stanislav Berezhnoy</t>
        </is>
      </c>
      <c r="B7768" t="inlineStr">
        <is>
          <t>CHI</t>
        </is>
      </c>
      <c r="C7768" t="inlineStr">
        <is>
          <t>G</t>
        </is>
      </c>
      <c r="D7768" t="inlineStr">
        <is>
          <t>G</t>
        </is>
      </c>
      <c r="E7768" t="n">
        <v>23</v>
      </c>
      <c r="F7768" t="inlineStr">
        <is>
          <t>FA</t>
        </is>
      </c>
      <c r="G7768" t="inlineStr">
        <is>
          <t>FA</t>
        </is>
      </c>
      <c r="H7768" s="30" t="n">
        <v>975000</v>
      </c>
      <c r="I7768" s="31" t="n">
        <v>0</v>
      </c>
      <c r="J7768" s="31" t="n"/>
      <c r="K7768" s="31" t="n">
        <v>0</v>
      </c>
      <c r="L7768" s="32" t="n"/>
      <c r="M7768" s="31" t="n">
        <v>0</v>
      </c>
      <c r="N7768" s="31" t="n">
        <v>0</v>
      </c>
      <c r="O7768" s="31" t="n"/>
      <c r="P7768" s="31" t="n"/>
      <c r="Q7768" s="31" t="n">
        <v>0</v>
      </c>
      <c r="R7768" s="31" t="n"/>
      <c r="S7768" s="32" t="n"/>
      <c r="T7768" s="32" t="n"/>
      <c r="V7768" t="inlineStr">
        <is>
          <t>06yoe</t>
        </is>
      </c>
      <c r="W7768" t="n">
        <v>7512</v>
      </c>
      <c r="Y7768" t="inlineStr">
        <is>
          <t>d3dc0e21-6851-46ce-944f-841f212d83c4</t>
        </is>
      </c>
      <c r="Z7768" t="inlineStr">
        <is>
          <t>Stanislav Berezhnoy (CHI G)</t>
        </is>
      </c>
    </row>
    <row r="7769">
      <c r="A7769" t="inlineStr">
        <is>
          <t>Stanislav Galiev</t>
        </is>
      </c>
      <c r="B7769" t="inlineStr">
        <is>
          <t>(N/A)</t>
        </is>
      </c>
      <c r="C7769" t="inlineStr">
        <is>
          <t>RW</t>
        </is>
      </c>
      <c r="D7769" t="inlineStr">
        <is>
          <t>F</t>
        </is>
      </c>
      <c r="E7769" t="n">
        <v>34</v>
      </c>
      <c r="F7769" t="inlineStr">
        <is>
          <t>FA</t>
        </is>
      </c>
      <c r="G7769" t="inlineStr">
        <is>
          <t>FA</t>
        </is>
      </c>
      <c r="H7769" s="30" t="n">
        <v>1</v>
      </c>
      <c r="I7769" s="31" t="n">
        <v>0</v>
      </c>
      <c r="J7769" s="31" t="n"/>
      <c r="K7769" s="31" t="n">
        <v>0</v>
      </c>
      <c r="L7769" s="32" t="n"/>
      <c r="M7769" s="31" t="n">
        <v>0</v>
      </c>
      <c r="N7769" s="31" t="n">
        <v>0</v>
      </c>
      <c r="O7769" s="31" t="n"/>
      <c r="P7769" s="31" t="n"/>
      <c r="Q7769" s="31" t="n">
        <v>0</v>
      </c>
      <c r="R7769" s="31" t="n"/>
      <c r="S7769" s="32" t="n"/>
      <c r="T7769" s="32" t="n"/>
      <c r="V7769" t="inlineStr">
        <is>
          <t>01zvb</t>
        </is>
      </c>
      <c r="W7769" t="n">
        <v>3539</v>
      </c>
      <c r="X7769" t="n">
        <v>5059</v>
      </c>
      <c r="Z7769" t="inlineStr">
        <is>
          <t>Stanislav Galiev ((N/A) RW)</t>
        </is>
      </c>
    </row>
    <row r="7770">
      <c r="A7770" t="inlineStr">
        <is>
          <t>Stanislav Galimov</t>
        </is>
      </c>
      <c r="B7770" t="inlineStr">
        <is>
          <t>(N/A)</t>
        </is>
      </c>
      <c r="C7770" t="inlineStr">
        <is>
          <t>G</t>
        </is>
      </c>
      <c r="D7770" t="inlineStr">
        <is>
          <t>G</t>
        </is>
      </c>
      <c r="E7770" t="n">
        <v>38</v>
      </c>
      <c r="F7770" t="inlineStr">
        <is>
          <t>FA</t>
        </is>
      </c>
      <c r="G7770" t="inlineStr">
        <is>
          <t>FA</t>
        </is>
      </c>
      <c r="H7770" s="30" t="n">
        <v>1</v>
      </c>
      <c r="I7770" s="31" t="n">
        <v>0</v>
      </c>
      <c r="J7770" s="31" t="n"/>
      <c r="K7770" s="31" t="n">
        <v>0</v>
      </c>
      <c r="L7770" s="32" t="n"/>
      <c r="M7770" s="31" t="n">
        <v>0</v>
      </c>
      <c r="N7770" s="31" t="n">
        <v>0</v>
      </c>
      <c r="O7770" s="31" t="n"/>
      <c r="P7770" s="31" t="n"/>
      <c r="Q7770" s="31" t="n">
        <v>0</v>
      </c>
      <c r="R7770" s="31" t="n"/>
      <c r="S7770" s="32" t="n"/>
      <c r="T7770" s="32" t="n"/>
      <c r="V7770" t="inlineStr">
        <is>
          <t>03bqk</t>
        </is>
      </c>
      <c r="Z7770" t="inlineStr">
        <is>
          <t>Stanislav Galimov ((N/A) G)</t>
        </is>
      </c>
    </row>
    <row r="7771">
      <c r="A7771" t="inlineStr">
        <is>
          <t>Stanislav Svozil</t>
        </is>
      </c>
      <c r="B7771" t="inlineStr">
        <is>
          <t>CBJ</t>
        </is>
      </c>
      <c r="C7771" t="inlineStr">
        <is>
          <t>D</t>
        </is>
      </c>
      <c r="D7771" t="inlineStr">
        <is>
          <t>D</t>
        </is>
      </c>
      <c r="E7771" t="n">
        <v>23</v>
      </c>
      <c r="F7771" t="inlineStr">
        <is>
          <t>FA</t>
        </is>
      </c>
      <c r="G7771" t="inlineStr">
        <is>
          <t>FA</t>
        </is>
      </c>
      <c r="H7771" s="30" t="n">
        <v>825000</v>
      </c>
      <c r="I7771" s="31" t="n">
        <v>0</v>
      </c>
      <c r="J7771" s="31" t="n"/>
      <c r="K7771" s="31" t="n">
        <v>0</v>
      </c>
      <c r="L7771" s="32" t="n"/>
      <c r="M7771" s="31" t="n">
        <v>0</v>
      </c>
      <c r="N7771" s="31" t="n">
        <v>0</v>
      </c>
      <c r="O7771" s="31" t="n"/>
      <c r="P7771" s="31" t="n"/>
      <c r="Q7771" s="31" t="n">
        <v>0</v>
      </c>
      <c r="R7771" s="31" t="n"/>
      <c r="S7771" s="32" t="n"/>
      <c r="T7771" s="32" t="n"/>
      <c r="V7771" t="inlineStr">
        <is>
          <t>05rf0</t>
        </is>
      </c>
      <c r="W7771" t="n">
        <v>6488</v>
      </c>
      <c r="Y7771" t="inlineStr">
        <is>
          <t>8d6e5503-ac9f-433d-9400-98b04cfcd03f</t>
        </is>
      </c>
      <c r="Z7771" t="inlineStr">
        <is>
          <t>Stanislav Svozil (CBJ D)</t>
        </is>
      </c>
    </row>
    <row r="7772">
      <c r="A7772" t="inlineStr">
        <is>
          <t>Stanislav Yarovoi</t>
        </is>
      </c>
      <c r="B7772" t="inlineStr">
        <is>
          <t>CAR</t>
        </is>
      </c>
      <c r="C7772" t="inlineStr">
        <is>
          <t>RW</t>
        </is>
      </c>
      <c r="D7772" t="inlineStr">
        <is>
          <t>F</t>
        </is>
      </c>
      <c r="E7772" t="n">
        <v>23</v>
      </c>
      <c r="F7772" t="inlineStr">
        <is>
          <t>FA</t>
        </is>
      </c>
      <c r="G7772" t="inlineStr">
        <is>
          <t>FA</t>
        </is>
      </c>
      <c r="H7772" s="30" t="n">
        <v>1</v>
      </c>
      <c r="I7772" s="31" t="n">
        <v>0</v>
      </c>
      <c r="J7772" s="31" t="n"/>
      <c r="K7772" s="31" t="n">
        <v>0</v>
      </c>
      <c r="L7772" s="32" t="n"/>
      <c r="M7772" s="31" t="n">
        <v>0</v>
      </c>
      <c r="N7772" s="31" t="n">
        <v>0</v>
      </c>
      <c r="O7772" s="31" t="n"/>
      <c r="P7772" s="31" t="n"/>
      <c r="Q7772" s="31" t="n">
        <v>0</v>
      </c>
      <c r="R7772" s="31" t="n"/>
      <c r="S7772" s="32" t="n"/>
      <c r="T7772" s="32" t="n"/>
      <c r="V7772" t="inlineStr">
        <is>
          <t>06ckk</t>
        </is>
      </c>
      <c r="Y7772" t="inlineStr">
        <is>
          <t>0340e0ce-0e32-41d0-b4c7-5b75043d6a7e</t>
        </is>
      </c>
      <c r="Z7772" t="inlineStr">
        <is>
          <t>Stanislav Yarovoi (CAR RW)</t>
        </is>
      </c>
    </row>
    <row r="7773">
      <c r="A7773" t="inlineStr">
        <is>
          <t>Stas Petrosyan</t>
        </is>
      </c>
      <c r="B7773" t="inlineStr">
        <is>
          <t>(N/A)</t>
        </is>
      </c>
      <c r="C7773" t="inlineStr">
        <is>
          <t>RW</t>
        </is>
      </c>
      <c r="D7773" t="inlineStr">
        <is>
          <t>F</t>
        </is>
      </c>
      <c r="E7773" t="n">
        <v>26</v>
      </c>
      <c r="F7773" t="inlineStr">
        <is>
          <t>FA</t>
        </is>
      </c>
      <c r="G7773" t="inlineStr">
        <is>
          <t>FA</t>
        </is>
      </c>
      <c r="H7773" s="30" t="n">
        <v>1</v>
      </c>
      <c r="I7773" s="31" t="n">
        <v>0</v>
      </c>
      <c r="J7773" s="31" t="n"/>
      <c r="K7773" s="31" t="n">
        <v>0</v>
      </c>
      <c r="L7773" s="32" t="n"/>
      <c r="M7773" s="31" t="n">
        <v>0</v>
      </c>
      <c r="N7773" s="31" t="n">
        <v>0</v>
      </c>
      <c r="O7773" s="31" t="n"/>
      <c r="P7773" s="31" t="n"/>
      <c r="Q7773" s="31" t="n">
        <v>0</v>
      </c>
      <c r="R7773" s="31" t="n"/>
      <c r="S7773" s="32" t="n"/>
      <c r="T7773" s="32" t="n"/>
      <c r="V7773" t="inlineStr">
        <is>
          <t>05o4k</t>
        </is>
      </c>
      <c r="Z7773" t="inlineStr">
        <is>
          <t>Stas Petrosyan ((N/A) RW)</t>
        </is>
      </c>
    </row>
    <row r="7774">
      <c r="A7774" t="inlineStr">
        <is>
          <t>Stefan Chaput</t>
        </is>
      </c>
      <c r="B7774" t="inlineStr">
        <is>
          <t>(N/A)</t>
        </is>
      </c>
      <c r="C7774" t="inlineStr">
        <is>
          <t>C</t>
        </is>
      </c>
      <c r="D7774" t="inlineStr">
        <is>
          <t>F</t>
        </is>
      </c>
      <c r="E7774" t="n">
        <v>38</v>
      </c>
      <c r="F7774" t="inlineStr">
        <is>
          <t>FA</t>
        </is>
      </c>
      <c r="G7774" t="inlineStr">
        <is>
          <t>FA</t>
        </is>
      </c>
      <c r="H7774" s="30" t="n">
        <v>1</v>
      </c>
      <c r="I7774" s="31" t="n">
        <v>0</v>
      </c>
      <c r="J7774" s="31" t="n"/>
      <c r="K7774" s="31" t="n">
        <v>0</v>
      </c>
      <c r="L7774" s="32" t="n"/>
      <c r="M7774" s="31" t="n">
        <v>0</v>
      </c>
      <c r="N7774" s="31" t="n">
        <v>0</v>
      </c>
      <c r="O7774" s="31" t="n"/>
      <c r="P7774" s="31" t="n"/>
      <c r="Q7774" s="31" t="n">
        <v>0</v>
      </c>
      <c r="R7774" s="31" t="n"/>
      <c r="S7774" s="32" t="n"/>
      <c r="T7774" s="32" t="n"/>
      <c r="V7774" t="inlineStr">
        <is>
          <t>0058z</t>
        </is>
      </c>
      <c r="W7774" t="n">
        <v>3609</v>
      </c>
      <c r="X7774" t="n">
        <v>4415</v>
      </c>
      <c r="Z7774" t="inlineStr">
        <is>
          <t>Stefan Chaput ((N/A) C)</t>
        </is>
      </c>
    </row>
    <row r="7775">
      <c r="A7775" t="inlineStr">
        <is>
          <t>Stefan Della Rovere</t>
        </is>
      </c>
      <c r="B7775" t="inlineStr">
        <is>
          <t>TOR</t>
        </is>
      </c>
      <c r="C7775" t="inlineStr">
        <is>
          <t>LW</t>
        </is>
      </c>
      <c r="D7775" t="inlineStr">
        <is>
          <t>F</t>
        </is>
      </c>
      <c r="E7775" t="n">
        <v>36</v>
      </c>
      <c r="F7775" t="inlineStr">
        <is>
          <t>FA</t>
        </is>
      </c>
      <c r="G7775" t="inlineStr">
        <is>
          <t>FA</t>
        </is>
      </c>
      <c r="H7775" s="30" t="n">
        <v>1</v>
      </c>
      <c r="I7775" s="31" t="n">
        <v>0</v>
      </c>
      <c r="J7775" s="31" t="n"/>
      <c r="K7775" s="31" t="n">
        <v>0</v>
      </c>
      <c r="L7775" s="32" t="n"/>
      <c r="M7775" s="31" t="n">
        <v>0</v>
      </c>
      <c r="N7775" s="31" t="n">
        <v>0</v>
      </c>
      <c r="O7775" s="31" t="n"/>
      <c r="P7775" s="31" t="n"/>
      <c r="Q7775" s="31" t="n">
        <v>0</v>
      </c>
      <c r="R7775" s="31" t="n"/>
      <c r="S7775" s="32" t="n"/>
      <c r="T7775" s="32" t="n"/>
      <c r="V7775" t="inlineStr">
        <is>
          <t>01cfl</t>
        </is>
      </c>
      <c r="W7775" t="n">
        <v>3380</v>
      </c>
      <c r="X7775" t="n">
        <v>4623</v>
      </c>
      <c r="Z7775" t="inlineStr">
        <is>
          <t>Stefan Della Rovere (TOR LW)</t>
        </is>
      </c>
    </row>
    <row r="7776">
      <c r="A7776" t="inlineStr">
        <is>
          <t>Stefan Elliott</t>
        </is>
      </c>
      <c r="B7776" t="inlineStr">
        <is>
          <t>(N/A)</t>
        </is>
      </c>
      <c r="C7776" t="inlineStr">
        <is>
          <t>D</t>
        </is>
      </c>
      <c r="D7776" t="inlineStr">
        <is>
          <t>D</t>
        </is>
      </c>
      <c r="E7776" t="n">
        <v>35</v>
      </c>
      <c r="F7776" t="inlineStr">
        <is>
          <t>FA</t>
        </is>
      </c>
      <c r="G7776" t="inlineStr">
        <is>
          <t>FA</t>
        </is>
      </c>
      <c r="H7776" s="30" t="n">
        <v>1</v>
      </c>
      <c r="I7776" s="31" t="n">
        <v>0</v>
      </c>
      <c r="J7776" s="31" t="n"/>
      <c r="K7776" s="31" t="n">
        <v>0</v>
      </c>
      <c r="L7776" s="32" t="n"/>
      <c r="M7776" s="31" t="n">
        <v>0</v>
      </c>
      <c r="N7776" s="31" t="n">
        <v>0</v>
      </c>
      <c r="O7776" s="31" t="n"/>
      <c r="P7776" s="31" t="n"/>
      <c r="Q7776" s="31" t="n">
        <v>0</v>
      </c>
      <c r="R7776" s="31" t="n"/>
      <c r="S7776" s="32" t="n"/>
      <c r="T7776" s="32" t="n"/>
      <c r="V7776" t="inlineStr">
        <is>
          <t>01ge7</t>
        </is>
      </c>
      <c r="W7776" t="n">
        <v>3273</v>
      </c>
      <c r="X7776" t="n">
        <v>5220</v>
      </c>
      <c r="Z7776" t="inlineStr">
        <is>
          <t>Stefan Elliott ((N/A) D)</t>
        </is>
      </c>
    </row>
    <row r="7777">
      <c r="A7777" t="inlineStr">
        <is>
          <t>Stefan Fournier</t>
        </is>
      </c>
      <c r="B7777" t="inlineStr">
        <is>
          <t>(N/A)</t>
        </is>
      </c>
      <c r="C7777" t="inlineStr">
        <is>
          <t>RW</t>
        </is>
      </c>
      <c r="D7777" t="inlineStr">
        <is>
          <t>F</t>
        </is>
      </c>
      <c r="E7777" t="n">
        <v>34</v>
      </c>
      <c r="F7777" t="inlineStr">
        <is>
          <t>FA</t>
        </is>
      </c>
      <c r="G7777" t="inlineStr">
        <is>
          <t>FA</t>
        </is>
      </c>
      <c r="H7777" s="30" t="n">
        <v>1</v>
      </c>
      <c r="I7777" s="31" t="n">
        <v>0</v>
      </c>
      <c r="J7777" s="31" t="n"/>
      <c r="K7777" s="31" t="n">
        <v>0</v>
      </c>
      <c r="L7777" s="32" t="n"/>
      <c r="M7777" s="31" t="n">
        <v>0</v>
      </c>
      <c r="N7777" s="31" t="n">
        <v>0</v>
      </c>
      <c r="O7777" s="31" t="n"/>
      <c r="P7777" s="31" t="n"/>
      <c r="Q7777" s="31" t="n">
        <v>0</v>
      </c>
      <c r="R7777" s="31" t="n"/>
      <c r="S7777" s="32" t="n"/>
      <c r="T7777" s="32" t="n"/>
      <c r="V7777" t="inlineStr">
        <is>
          <t>0320y</t>
        </is>
      </c>
      <c r="W7777" t="n">
        <v>4242</v>
      </c>
      <c r="X7777" t="n">
        <v>5978</v>
      </c>
      <c r="Z7777" t="inlineStr">
        <is>
          <t>Stefan Fournier ((N/A) RW)</t>
        </is>
      </c>
    </row>
    <row r="7778">
      <c r="A7778" t="inlineStr">
        <is>
          <t>Stefan LeBlanc</t>
        </is>
      </c>
      <c r="B7778" t="inlineStr">
        <is>
          <t>VAN</t>
        </is>
      </c>
      <c r="C7778" t="inlineStr">
        <is>
          <t>D</t>
        </is>
      </c>
      <c r="D7778" t="inlineStr">
        <is>
          <t>D</t>
        </is>
      </c>
      <c r="E7778" t="n">
        <v>30</v>
      </c>
      <c r="F7778" t="inlineStr">
        <is>
          <t>FA</t>
        </is>
      </c>
      <c r="G7778" t="inlineStr">
        <is>
          <t>FA</t>
        </is>
      </c>
      <c r="H7778" s="30" t="n">
        <v>1</v>
      </c>
      <c r="I7778" s="31" t="n">
        <v>0</v>
      </c>
      <c r="J7778" s="31" t="n"/>
      <c r="K7778" s="31" t="n">
        <v>0</v>
      </c>
      <c r="L7778" s="32" t="n"/>
      <c r="M7778" s="31" t="n">
        <v>0</v>
      </c>
      <c r="N7778" s="31" t="n">
        <v>0</v>
      </c>
      <c r="O7778" s="31" t="n"/>
      <c r="P7778" s="31" t="n"/>
      <c r="Q7778" s="31" t="n">
        <v>0</v>
      </c>
      <c r="R7778" s="31" t="n"/>
      <c r="S7778" s="32" t="n"/>
      <c r="T7778" s="32" t="n"/>
      <c r="V7778" t="inlineStr">
        <is>
          <t>04l7m</t>
        </is>
      </c>
      <c r="X7778" t="n">
        <v>7798</v>
      </c>
      <c r="Z7778" t="inlineStr">
        <is>
          <t>Stefan LeBlanc (VAN D)</t>
        </is>
      </c>
    </row>
    <row r="7779">
      <c r="A7779" t="inlineStr">
        <is>
          <t>Stefan Legein</t>
        </is>
      </c>
      <c r="B7779" t="inlineStr">
        <is>
          <t>(N/A)</t>
        </is>
      </c>
      <c r="C7779" t="inlineStr">
        <is>
          <t>RW</t>
        </is>
      </c>
      <c r="D7779" t="inlineStr">
        <is>
          <t>F</t>
        </is>
      </c>
      <c r="E7779" t="n">
        <v>37</v>
      </c>
      <c r="F7779" t="inlineStr">
        <is>
          <t>FA</t>
        </is>
      </c>
      <c r="G7779" t="inlineStr">
        <is>
          <t>FA</t>
        </is>
      </c>
      <c r="H7779" s="30" t="n">
        <v>1</v>
      </c>
      <c r="I7779" s="31" t="n">
        <v>0</v>
      </c>
      <c r="J7779" s="31" t="n"/>
      <c r="K7779" s="31" t="n">
        <v>0</v>
      </c>
      <c r="L7779" s="32" t="n"/>
      <c r="M7779" s="31" t="n">
        <v>0</v>
      </c>
      <c r="N7779" s="31" t="n">
        <v>0</v>
      </c>
      <c r="O7779" s="31" t="n"/>
      <c r="P7779" s="31" t="n"/>
      <c r="Q7779" s="31" t="n">
        <v>0</v>
      </c>
      <c r="R7779" s="31" t="n"/>
      <c r="S7779" s="32" t="n"/>
      <c r="T7779" s="32" t="n"/>
      <c r="V7779" t="inlineStr">
        <is>
          <t>005h3</t>
        </is>
      </c>
      <c r="W7779" t="n">
        <v>2816</v>
      </c>
      <c r="X7779" t="n">
        <v>4354</v>
      </c>
      <c r="Z7779" t="inlineStr">
        <is>
          <t>Stefan Legein ((N/A) RW)</t>
        </is>
      </c>
    </row>
    <row r="7780">
      <c r="A7780" t="inlineStr">
        <is>
          <t>Stefan Loibl</t>
        </is>
      </c>
      <c r="B7780" t="inlineStr">
        <is>
          <t>(N/A)</t>
        </is>
      </c>
      <c r="C7780" t="inlineStr">
        <is>
          <t>RW</t>
        </is>
      </c>
      <c r="D7780" t="inlineStr">
        <is>
          <t>F</t>
        </is>
      </c>
      <c r="E7780" t="n">
        <v>30</v>
      </c>
      <c r="F7780" t="inlineStr">
        <is>
          <t>FA</t>
        </is>
      </c>
      <c r="G7780" t="inlineStr">
        <is>
          <t>FA</t>
        </is>
      </c>
      <c r="H7780" s="30" t="n">
        <v>1</v>
      </c>
      <c r="I7780" s="31" t="n">
        <v>0</v>
      </c>
      <c r="J7780" s="31" t="n"/>
      <c r="K7780" s="31" t="n">
        <v>0</v>
      </c>
      <c r="L7780" s="32" t="n"/>
      <c r="M7780" s="31" t="n">
        <v>0</v>
      </c>
      <c r="N7780" s="31" t="n">
        <v>0</v>
      </c>
      <c r="O7780" s="31" t="n"/>
      <c r="P7780" s="31" t="n"/>
      <c r="Q7780" s="31" t="n">
        <v>0</v>
      </c>
      <c r="R7780" s="31" t="n"/>
      <c r="S7780" s="32" t="n"/>
      <c r="T7780" s="32" t="n"/>
      <c r="V7780" t="inlineStr">
        <is>
          <t>05yjk</t>
        </is>
      </c>
      <c r="Z7780" t="inlineStr">
        <is>
          <t>Stefan Loibl ((N/A) RW)</t>
        </is>
      </c>
    </row>
    <row r="7781">
      <c r="A7781" t="inlineStr">
        <is>
          <t>Stefan Matteau</t>
        </is>
      </c>
      <c r="B7781" t="inlineStr">
        <is>
          <t>(N/A)</t>
        </is>
      </c>
      <c r="C7781" t="inlineStr">
        <is>
          <t>C</t>
        </is>
      </c>
      <c r="D7781" t="inlineStr">
        <is>
          <t>F</t>
        </is>
      </c>
      <c r="E7781" t="n">
        <v>32</v>
      </c>
      <c r="F7781" t="inlineStr">
        <is>
          <t>FA</t>
        </is>
      </c>
      <c r="G7781" t="inlineStr">
        <is>
          <t>FA</t>
        </is>
      </c>
      <c r="H7781" s="30" t="n">
        <v>1</v>
      </c>
      <c r="I7781" s="31" t="n">
        <v>0</v>
      </c>
      <c r="J7781" s="31" t="n"/>
      <c r="K7781" s="31" t="n">
        <v>0</v>
      </c>
      <c r="L7781" s="32" t="n"/>
      <c r="M7781" s="31" t="n">
        <v>0</v>
      </c>
      <c r="N7781" s="31" t="n">
        <v>0</v>
      </c>
      <c r="O7781" s="31" t="n"/>
      <c r="P7781" s="31" t="n"/>
      <c r="Q7781" s="31" t="n">
        <v>0</v>
      </c>
      <c r="R7781" s="31" t="n"/>
      <c r="S7781" s="32" t="n"/>
      <c r="T7781" s="32" t="n"/>
      <c r="V7781" t="inlineStr">
        <is>
          <t>02nov</t>
        </is>
      </c>
      <c r="W7781" t="n">
        <v>3998</v>
      </c>
      <c r="X7781" t="n">
        <v>5709</v>
      </c>
      <c r="Y7781" t="inlineStr">
        <is>
          <t>47159dc6-254e-4fe5-b197-1d6ecb1384b4</t>
        </is>
      </c>
      <c r="Z7781" t="inlineStr">
        <is>
          <t>Stefan Matteau ((N/A) C)</t>
        </is>
      </c>
    </row>
    <row r="7782">
      <c r="A7782" t="inlineStr">
        <is>
          <t>Stefan Meyer</t>
        </is>
      </c>
      <c r="B7782" t="inlineStr">
        <is>
          <t>(N/A)</t>
        </is>
      </c>
      <c r="C7782" t="inlineStr">
        <is>
          <t>C</t>
        </is>
      </c>
      <c r="D7782" t="inlineStr">
        <is>
          <t>F</t>
        </is>
      </c>
      <c r="E7782" t="n">
        <v>41</v>
      </c>
      <c r="F7782" t="inlineStr">
        <is>
          <t>FA</t>
        </is>
      </c>
      <c r="G7782" t="inlineStr">
        <is>
          <t>FA</t>
        </is>
      </c>
      <c r="H7782" s="30" t="n">
        <v>1</v>
      </c>
      <c r="I7782" s="31" t="n">
        <v>0</v>
      </c>
      <c r="J7782" s="31" t="n"/>
      <c r="K7782" s="31" t="n">
        <v>0</v>
      </c>
      <c r="L7782" s="32" t="n"/>
      <c r="M7782" s="31" t="n">
        <v>0</v>
      </c>
      <c r="N7782" s="31" t="n">
        <v>0</v>
      </c>
      <c r="O7782" s="31" t="n"/>
      <c r="P7782" s="31" t="n"/>
      <c r="Q7782" s="31" t="n">
        <v>0</v>
      </c>
      <c r="R7782" s="31" t="n"/>
      <c r="S7782" s="32" t="n"/>
      <c r="T7782" s="32" t="n"/>
      <c r="V7782" t="inlineStr">
        <is>
          <t>003s0</t>
        </is>
      </c>
      <c r="W7782" t="n">
        <v>1960</v>
      </c>
      <c r="X7782" t="n">
        <v>3393</v>
      </c>
      <c r="Z7782" t="inlineStr">
        <is>
          <t>Stefan Meyer ((N/A) C)</t>
        </is>
      </c>
    </row>
    <row r="7783">
      <c r="A7783" t="inlineStr">
        <is>
          <t>Stefan Milosevic</t>
        </is>
      </c>
      <c r="B7783" t="inlineStr">
        <is>
          <t>(N/A)</t>
        </is>
      </c>
      <c r="C7783" t="inlineStr">
        <is>
          <t>D</t>
        </is>
      </c>
      <c r="D7783" t="inlineStr">
        <is>
          <t>D</t>
        </is>
      </c>
      <c r="E7783" t="n">
        <v>22</v>
      </c>
      <c r="F7783" t="inlineStr">
        <is>
          <t>FA</t>
        </is>
      </c>
      <c r="G7783" t="inlineStr">
        <is>
          <t>FA</t>
        </is>
      </c>
      <c r="H7783" s="30" t="n">
        <v>1</v>
      </c>
      <c r="I7783" s="31" t="n">
        <v>0</v>
      </c>
      <c r="J7783" s="31" t="n"/>
      <c r="K7783" s="31" t="n">
        <v>0</v>
      </c>
      <c r="L7783" s="32" t="n"/>
      <c r="M7783" s="31" t="n">
        <v>0</v>
      </c>
      <c r="N7783" s="31" t="n">
        <v>0</v>
      </c>
      <c r="O7783" s="31" t="n"/>
      <c r="P7783" s="31" t="n"/>
      <c r="Q7783" s="31" t="n">
        <v>0</v>
      </c>
      <c r="R7783" s="31" t="n"/>
      <c r="S7783" s="32" t="n"/>
      <c r="T7783" s="32" t="n"/>
      <c r="V7783" t="inlineStr">
        <is>
          <t>06qw9</t>
        </is>
      </c>
      <c r="Z7783" t="inlineStr">
        <is>
          <t>Stefan Milosevic ((N/A) D)</t>
        </is>
      </c>
    </row>
    <row r="7784">
      <c r="A7784" t="inlineStr">
        <is>
          <t>Stefan Ridderwall</t>
        </is>
      </c>
      <c r="B7784" t="inlineStr">
        <is>
          <t>NYI</t>
        </is>
      </c>
      <c r="C7784" t="inlineStr">
        <is>
          <t>G</t>
        </is>
      </c>
      <c r="D7784" t="inlineStr">
        <is>
          <t>G</t>
        </is>
      </c>
      <c r="E7784" t="n">
        <v>38</v>
      </c>
      <c r="F7784" t="inlineStr">
        <is>
          <t>FA</t>
        </is>
      </c>
      <c r="G7784" t="inlineStr">
        <is>
          <t>FA</t>
        </is>
      </c>
      <c r="H7784" s="30" t="n">
        <v>1</v>
      </c>
      <c r="I7784" s="31" t="n">
        <v>0</v>
      </c>
      <c r="J7784" s="31" t="n"/>
      <c r="K7784" s="31" t="n">
        <v>0</v>
      </c>
      <c r="L7784" s="32" t="n"/>
      <c r="M7784" s="31" t="n">
        <v>0</v>
      </c>
      <c r="N7784" s="31" t="n">
        <v>0</v>
      </c>
      <c r="O7784" s="31" t="n"/>
      <c r="P7784" s="31" t="n"/>
      <c r="Q7784" s="31" t="n">
        <v>0</v>
      </c>
      <c r="R7784" s="31" t="n"/>
      <c r="S7784" s="32" t="n"/>
      <c r="T7784" s="32" t="n"/>
      <c r="V7784" t="inlineStr">
        <is>
          <t>01yqh</t>
        </is>
      </c>
      <c r="Z7784" t="inlineStr">
        <is>
          <t>Stefan Ridderwall (NYI G)</t>
        </is>
      </c>
    </row>
    <row r="7785">
      <c r="A7785" t="inlineStr">
        <is>
          <t>Stefan Ruzicka</t>
        </is>
      </c>
      <c r="B7785" t="inlineStr">
        <is>
          <t>(N/A)</t>
        </is>
      </c>
      <c r="C7785" t="inlineStr">
        <is>
          <t>RW</t>
        </is>
      </c>
      <c r="D7785" t="inlineStr">
        <is>
          <t>F</t>
        </is>
      </c>
      <c r="E7785" t="n">
        <v>41</v>
      </c>
      <c r="F7785" t="inlineStr">
        <is>
          <t>FA</t>
        </is>
      </c>
      <c r="G7785" t="inlineStr">
        <is>
          <t>FA</t>
        </is>
      </c>
      <c r="H7785" s="30" t="n">
        <v>1</v>
      </c>
      <c r="I7785" s="31" t="n">
        <v>0</v>
      </c>
      <c r="J7785" s="31" t="n"/>
      <c r="K7785" s="31" t="n">
        <v>0</v>
      </c>
      <c r="L7785" s="32" t="n"/>
      <c r="M7785" s="31" t="n">
        <v>0</v>
      </c>
      <c r="N7785" s="31" t="n">
        <v>0</v>
      </c>
      <c r="O7785" s="31" t="n"/>
      <c r="P7785" s="31" t="n"/>
      <c r="Q7785" s="31" t="n">
        <v>0</v>
      </c>
      <c r="R7785" s="31" t="n"/>
      <c r="S7785" s="32" t="n"/>
      <c r="T7785" s="32" t="n"/>
      <c r="V7785" t="inlineStr">
        <is>
          <t>0043l</t>
        </is>
      </c>
      <c r="W7785" t="n">
        <v>2691</v>
      </c>
      <c r="X7785" t="n">
        <v>3714</v>
      </c>
      <c r="Z7785" t="inlineStr">
        <is>
          <t>Stefan Ruzicka ((N/A) RW)</t>
        </is>
      </c>
    </row>
    <row r="7786">
      <c r="A7786" t="inlineStr">
        <is>
          <t>Stefan Schneider</t>
        </is>
      </c>
      <c r="B7786" t="inlineStr">
        <is>
          <t>(N/A)</t>
        </is>
      </c>
      <c r="C7786" t="inlineStr">
        <is>
          <t>C</t>
        </is>
      </c>
      <c r="D7786" t="inlineStr">
        <is>
          <t>F</t>
        </is>
      </c>
      <c r="E7786" t="n">
        <v>36</v>
      </c>
      <c r="F7786" t="inlineStr">
        <is>
          <t>FA</t>
        </is>
      </c>
      <c r="G7786" t="inlineStr">
        <is>
          <t>FA</t>
        </is>
      </c>
      <c r="H7786" s="30" t="n">
        <v>1</v>
      </c>
      <c r="I7786" s="31" t="n">
        <v>0</v>
      </c>
      <c r="J7786" s="31" t="n"/>
      <c r="K7786" s="31" t="n">
        <v>0</v>
      </c>
      <c r="L7786" s="32" t="n"/>
      <c r="M7786" s="31" t="n">
        <v>0</v>
      </c>
      <c r="N7786" s="31" t="n">
        <v>0</v>
      </c>
      <c r="O7786" s="31" t="n"/>
      <c r="P7786" s="31" t="n"/>
      <c r="Q7786" s="31" t="n">
        <v>0</v>
      </c>
      <c r="R7786" s="31" t="n"/>
      <c r="S7786" s="32" t="n"/>
      <c r="T7786" s="32" t="n"/>
      <c r="V7786" t="inlineStr">
        <is>
          <t>01t6b</t>
        </is>
      </c>
      <c r="W7786" t="n">
        <v>3592</v>
      </c>
      <c r="X7786" t="n">
        <v>4853</v>
      </c>
      <c r="Z7786" t="inlineStr">
        <is>
          <t>Stefan Schneider ((N/A) C)</t>
        </is>
      </c>
    </row>
    <row r="7787">
      <c r="A7787" t="inlineStr">
        <is>
          <t>Stefano Giliati</t>
        </is>
      </c>
      <c r="B7787" t="inlineStr">
        <is>
          <t>(N/A)</t>
        </is>
      </c>
      <c r="C7787" t="inlineStr">
        <is>
          <t>LW</t>
        </is>
      </c>
      <c r="D7787" t="inlineStr">
        <is>
          <t>F</t>
        </is>
      </c>
      <c r="E7787" t="n">
        <v>38</v>
      </c>
      <c r="F7787" t="inlineStr">
        <is>
          <t>FA</t>
        </is>
      </c>
      <c r="G7787" t="inlineStr">
        <is>
          <t>FA</t>
        </is>
      </c>
      <c r="H7787" s="30" t="n">
        <v>1</v>
      </c>
      <c r="I7787" s="31" t="n">
        <v>0</v>
      </c>
      <c r="J7787" s="31" t="n"/>
      <c r="K7787" s="31" t="n">
        <v>0</v>
      </c>
      <c r="L7787" s="32" t="n"/>
      <c r="M7787" s="31" t="n">
        <v>0</v>
      </c>
      <c r="N7787" s="31" t="n">
        <v>0</v>
      </c>
      <c r="O7787" s="31" t="n"/>
      <c r="P7787" s="31" t="n"/>
      <c r="Q7787" s="31" t="n">
        <v>0</v>
      </c>
      <c r="R7787" s="31" t="n"/>
      <c r="S7787" s="32" t="n"/>
      <c r="T7787" s="32" t="n"/>
      <c r="V7787" t="inlineStr">
        <is>
          <t>0057g</t>
        </is>
      </c>
      <c r="X7787" t="n">
        <v>4397</v>
      </c>
      <c r="Z7787" t="inlineStr">
        <is>
          <t>Stefano Giliati ((N/A) LW)</t>
        </is>
      </c>
    </row>
    <row r="7788">
      <c r="A7788" t="inlineStr">
        <is>
          <t>Stefano Momesso</t>
        </is>
      </c>
      <c r="B7788" t="inlineStr">
        <is>
          <t>MTL</t>
        </is>
      </c>
      <c r="C7788" t="inlineStr">
        <is>
          <t>LW</t>
        </is>
      </c>
      <c r="D7788" t="inlineStr">
        <is>
          <t>F</t>
        </is>
      </c>
      <c r="E7788" t="n">
        <v>33</v>
      </c>
      <c r="F7788" t="inlineStr">
        <is>
          <t>FA</t>
        </is>
      </c>
      <c r="G7788" t="inlineStr">
        <is>
          <t>FA</t>
        </is>
      </c>
      <c r="H7788" s="30" t="n">
        <v>1</v>
      </c>
      <c r="I7788" s="31" t="n">
        <v>0</v>
      </c>
      <c r="J7788" s="31" t="n"/>
      <c r="K7788" s="31" t="n">
        <v>0</v>
      </c>
      <c r="L7788" s="32" t="n"/>
      <c r="M7788" s="31" t="n">
        <v>0</v>
      </c>
      <c r="N7788" s="31" t="n">
        <v>0</v>
      </c>
      <c r="O7788" s="31" t="n"/>
      <c r="P7788" s="31" t="n"/>
      <c r="Q7788" s="31" t="n">
        <v>0</v>
      </c>
      <c r="R7788" s="31" t="n"/>
      <c r="S7788" s="32" t="n"/>
      <c r="T7788" s="32" t="n"/>
      <c r="V7788" t="inlineStr">
        <is>
          <t>03kh6</t>
        </is>
      </c>
      <c r="X7788" t="n">
        <v>6607</v>
      </c>
      <c r="Z7788" t="inlineStr">
        <is>
          <t>Stefano Momesso (MTL LW)</t>
        </is>
      </c>
    </row>
    <row r="7789">
      <c r="A7789" t="inlineStr">
        <is>
          <t>Stefanos Lekkas</t>
        </is>
      </c>
      <c r="B7789" t="inlineStr">
        <is>
          <t>(N/A)</t>
        </is>
      </c>
      <c r="C7789" t="inlineStr">
        <is>
          <t>G</t>
        </is>
      </c>
      <c r="D7789" t="inlineStr">
        <is>
          <t>G</t>
        </is>
      </c>
      <c r="E7789" t="n">
        <v>30</v>
      </c>
      <c r="F7789" t="inlineStr">
        <is>
          <t>FA</t>
        </is>
      </c>
      <c r="G7789" t="inlineStr">
        <is>
          <t>FA</t>
        </is>
      </c>
      <c r="H7789" s="30" t="n">
        <v>1</v>
      </c>
      <c r="I7789" s="31" t="n">
        <v>0</v>
      </c>
      <c r="J7789" s="31" t="n"/>
      <c r="K7789" s="31" t="n">
        <v>0</v>
      </c>
      <c r="L7789" s="32" t="n"/>
      <c r="M7789" s="31" t="n">
        <v>0</v>
      </c>
      <c r="N7789" s="31" t="n">
        <v>0</v>
      </c>
      <c r="O7789" s="31" t="n"/>
      <c r="P7789" s="31" t="n"/>
      <c r="Q7789" s="31" t="n">
        <v>0</v>
      </c>
      <c r="R7789" s="31" t="n"/>
      <c r="S7789" s="32" t="n"/>
      <c r="T7789" s="32" t="n"/>
      <c r="V7789" t="inlineStr">
        <is>
          <t>04aau</t>
        </is>
      </c>
      <c r="W7789" t="n">
        <v>6427</v>
      </c>
      <c r="Y7789" t="inlineStr">
        <is>
          <t>5507f7e1-30dc-4212-85db-00bd91a63457</t>
        </is>
      </c>
      <c r="Z7789" t="inlineStr">
        <is>
          <t>Stefanos Lekkas ((N/A) G)</t>
        </is>
      </c>
    </row>
    <row r="7790">
      <c r="A7790" t="inlineStr">
        <is>
          <t>Steffen Soberg</t>
        </is>
      </c>
      <c r="B7790" t="inlineStr">
        <is>
          <t>WSH</t>
        </is>
      </c>
      <c r="C7790" t="inlineStr">
        <is>
          <t>G</t>
        </is>
      </c>
      <c r="D7790" t="inlineStr">
        <is>
          <t>G</t>
        </is>
      </c>
      <c r="E7790" t="n">
        <v>33</v>
      </c>
      <c r="F7790" t="inlineStr">
        <is>
          <t>FA</t>
        </is>
      </c>
      <c r="G7790" t="inlineStr">
        <is>
          <t>FA</t>
        </is>
      </c>
      <c r="H7790" s="30" t="n">
        <v>1</v>
      </c>
      <c r="I7790" s="31" t="n">
        <v>0</v>
      </c>
      <c r="J7790" s="31" t="n"/>
      <c r="K7790" s="31" t="n">
        <v>0</v>
      </c>
      <c r="L7790" s="32" t="n"/>
      <c r="M7790" s="31" t="n">
        <v>0</v>
      </c>
      <c r="N7790" s="31" t="n">
        <v>0</v>
      </c>
      <c r="O7790" s="31" t="n"/>
      <c r="P7790" s="31" t="n"/>
      <c r="Q7790" s="31" t="n">
        <v>0</v>
      </c>
      <c r="R7790" s="31" t="n"/>
      <c r="S7790" s="32" t="n"/>
      <c r="T7790" s="32" t="n"/>
      <c r="V7790" t="inlineStr">
        <is>
          <t>02dqa</t>
        </is>
      </c>
      <c r="Z7790" t="inlineStr">
        <is>
          <t>Steffen Soberg (WSH G)</t>
        </is>
      </c>
    </row>
    <row r="7791">
      <c r="A7791" t="inlineStr">
        <is>
          <t>Stelio Mattheos</t>
        </is>
      </c>
      <c r="B7791" t="inlineStr">
        <is>
          <t>CAR</t>
        </is>
      </c>
      <c r="C7791" t="inlineStr">
        <is>
          <t>RW</t>
        </is>
      </c>
      <c r="D7791" t="inlineStr">
        <is>
          <t>F</t>
        </is>
      </c>
      <c r="E7791" t="n">
        <v>27</v>
      </c>
      <c r="F7791" t="inlineStr">
        <is>
          <t>FA</t>
        </is>
      </c>
      <c r="G7791" t="inlineStr">
        <is>
          <t>FA</t>
        </is>
      </c>
      <c r="H7791" s="30" t="n">
        <v>1</v>
      </c>
      <c r="I7791" s="31" t="n">
        <v>0</v>
      </c>
      <c r="J7791" s="31" t="n"/>
      <c r="K7791" s="31" t="n">
        <v>0</v>
      </c>
      <c r="L7791" s="32" t="n"/>
      <c r="M7791" s="31" t="n">
        <v>0</v>
      </c>
      <c r="N7791" s="31" t="n">
        <v>0</v>
      </c>
      <c r="O7791" s="31" t="n"/>
      <c r="P7791" s="31" t="n"/>
      <c r="Q7791" s="31" t="n">
        <v>0</v>
      </c>
      <c r="R7791" s="31" t="n"/>
      <c r="S7791" s="32" t="n"/>
      <c r="T7791" s="32" t="n"/>
      <c r="V7791" t="inlineStr">
        <is>
          <t>03w84</t>
        </is>
      </c>
      <c r="W7791" t="n">
        <v>5487</v>
      </c>
      <c r="X7791" t="n">
        <v>7588</v>
      </c>
      <c r="Y7791" t="inlineStr">
        <is>
          <t>8478f604-6c4a-423c-8386-c4c36b92cf3f</t>
        </is>
      </c>
      <c r="Z7791" t="inlineStr">
        <is>
          <t>Stelio Mattheos (CAR RW)</t>
        </is>
      </c>
    </row>
    <row r="7792">
      <c r="A7792" t="inlineStr">
        <is>
          <t>Stepan Falkovsky</t>
        </is>
      </c>
      <c r="B7792" t="inlineStr">
        <is>
          <t>(N/A)</t>
        </is>
      </c>
      <c r="C7792" t="inlineStr">
        <is>
          <t>D</t>
        </is>
      </c>
      <c r="D7792" t="inlineStr">
        <is>
          <t>D</t>
        </is>
      </c>
      <c r="E7792" t="n">
        <v>29</v>
      </c>
      <c r="F7792" t="inlineStr">
        <is>
          <t>FA</t>
        </is>
      </c>
      <c r="G7792" t="inlineStr">
        <is>
          <t>FA</t>
        </is>
      </c>
      <c r="H7792" s="30" t="n">
        <v>1</v>
      </c>
      <c r="I7792" s="31" t="n">
        <v>0</v>
      </c>
      <c r="J7792" s="31" t="n"/>
      <c r="K7792" s="31" t="n">
        <v>0</v>
      </c>
      <c r="L7792" s="32" t="n"/>
      <c r="M7792" s="31" t="n">
        <v>0</v>
      </c>
      <c r="N7792" s="31" t="n">
        <v>0</v>
      </c>
      <c r="O7792" s="31" t="n"/>
      <c r="P7792" s="31" t="n"/>
      <c r="Q7792" s="31" t="n">
        <v>0</v>
      </c>
      <c r="R7792" s="31" t="n"/>
      <c r="S7792" s="32" t="n"/>
      <c r="T7792" s="32" t="n"/>
      <c r="V7792" t="inlineStr">
        <is>
          <t>03yns</t>
        </is>
      </c>
      <c r="W7792" t="n">
        <v>5569</v>
      </c>
      <c r="X7792" t="n">
        <v>7291</v>
      </c>
      <c r="Z7792" t="inlineStr">
        <is>
          <t>Stepan Falkovsky ((N/A) D)</t>
        </is>
      </c>
    </row>
    <row r="7793">
      <c r="A7793" t="inlineStr">
        <is>
          <t>Stepan Gorbunov</t>
        </is>
      </c>
      <c r="B7793" t="inlineStr">
        <is>
          <t>FLA</t>
        </is>
      </c>
      <c r="C7793" t="inlineStr">
        <is>
          <t>C</t>
        </is>
      </c>
      <c r="D7793" t="inlineStr">
        <is>
          <t>F</t>
        </is>
      </c>
      <c r="E7793" t="n">
        <v>20</v>
      </c>
      <c r="F7793" t="inlineStr">
        <is>
          <t>FA</t>
        </is>
      </c>
      <c r="G7793" t="inlineStr">
        <is>
          <t>FA</t>
        </is>
      </c>
      <c r="H7793" s="30" t="n">
        <v>1</v>
      </c>
      <c r="I7793" s="31" t="n">
        <v>0</v>
      </c>
      <c r="J7793" s="31" t="n"/>
      <c r="K7793" s="31" t="n">
        <v>0</v>
      </c>
      <c r="L7793" s="32" t="n"/>
      <c r="M7793" s="31" t="n">
        <v>0</v>
      </c>
      <c r="N7793" s="31" t="n">
        <v>0</v>
      </c>
      <c r="O7793" s="31" t="n"/>
      <c r="P7793" s="31" t="n"/>
      <c r="Q7793" s="31" t="n">
        <v>0</v>
      </c>
      <c r="R7793" s="31" t="n"/>
      <c r="S7793" s="32" t="n"/>
      <c r="T7793" s="32" t="n"/>
      <c r="V7793" t="inlineStr">
        <is>
          <t>06mqr</t>
        </is>
      </c>
      <c r="Y7793" t="inlineStr">
        <is>
          <t>dbca30ef-24b7-4039-9494-b77dcb67ba28</t>
        </is>
      </c>
      <c r="Z7793" t="inlineStr">
        <is>
          <t>Stepan Gorbunov (FLA C)</t>
        </is>
      </c>
    </row>
    <row r="7794">
      <c r="A7794" t="inlineStr">
        <is>
          <t>Stepan Hoch</t>
        </is>
      </c>
      <c r="B7794" t="inlineStr">
        <is>
          <t>UTA</t>
        </is>
      </c>
      <c r="C7794" t="inlineStr">
        <is>
          <t>LW</t>
        </is>
      </c>
      <c r="D7794" t="inlineStr">
        <is>
          <t>F</t>
        </is>
      </c>
      <c r="E7794" t="n">
        <v>19</v>
      </c>
      <c r="F7794" t="inlineStr">
        <is>
          <t>FA</t>
        </is>
      </c>
      <c r="G7794" t="inlineStr">
        <is>
          <t>FA</t>
        </is>
      </c>
      <c r="H7794" s="30" t="n">
        <v>1</v>
      </c>
      <c r="I7794" s="31" t="n">
        <v>0</v>
      </c>
      <c r="J7794" s="31" t="n"/>
      <c r="K7794" s="31" t="n">
        <v>0</v>
      </c>
      <c r="L7794" s="32" t="n"/>
      <c r="M7794" s="31" t="n">
        <v>0</v>
      </c>
      <c r="N7794" s="31" t="n">
        <v>0</v>
      </c>
      <c r="O7794" s="31" t="n"/>
      <c r="P7794" s="31" t="n"/>
      <c r="Q7794" s="31" t="n">
        <v>0</v>
      </c>
      <c r="R7794" s="31" t="n"/>
      <c r="S7794" s="32" t="n"/>
      <c r="T7794" s="32" t="n"/>
      <c r="V7794" t="inlineStr">
        <is>
          <t>06tms</t>
        </is>
      </c>
      <c r="W7794" t="n">
        <v>7486</v>
      </c>
      <c r="Y7794" t="inlineStr">
        <is>
          <t>1213aa10-c778-4f71-b7a4-906d348ffe12</t>
        </is>
      </c>
      <c r="Z7794" t="inlineStr">
        <is>
          <t>Stepan Hoch (UTA LW)</t>
        </is>
      </c>
    </row>
    <row r="7795">
      <c r="A7795" t="inlineStr">
        <is>
          <t>Stepan Nikulin</t>
        </is>
      </c>
      <c r="B7795" t="inlineStr">
        <is>
          <t>(N/A)</t>
        </is>
      </c>
      <c r="C7795" t="inlineStr">
        <is>
          <t>LW</t>
        </is>
      </c>
      <c r="D7795" t="inlineStr">
        <is>
          <t>F</t>
        </is>
      </c>
      <c r="E7795" t="n">
        <v>25</v>
      </c>
      <c r="F7795" t="inlineStr">
        <is>
          <t>FA</t>
        </is>
      </c>
      <c r="G7795" t="inlineStr">
        <is>
          <t>FA</t>
        </is>
      </c>
      <c r="H7795" s="30" t="n">
        <v>1</v>
      </c>
      <c r="I7795" s="31" t="n">
        <v>0</v>
      </c>
      <c r="J7795" s="31" t="n"/>
      <c r="K7795" s="31" t="n">
        <v>0</v>
      </c>
      <c r="L7795" s="32" t="n"/>
      <c r="M7795" s="31" t="n">
        <v>0</v>
      </c>
      <c r="N7795" s="31" t="n">
        <v>0</v>
      </c>
      <c r="O7795" s="31" t="n"/>
      <c r="P7795" s="31" t="n"/>
      <c r="Q7795" s="31" t="n">
        <v>0</v>
      </c>
      <c r="R7795" s="31" t="n"/>
      <c r="S7795" s="32" t="n"/>
      <c r="T7795" s="32" t="n"/>
      <c r="V7795" t="inlineStr">
        <is>
          <t>05uh6</t>
        </is>
      </c>
      <c r="Z7795" t="inlineStr">
        <is>
          <t>Stepan Nikulin ((N/A) LW)</t>
        </is>
      </c>
    </row>
    <row r="7796">
      <c r="A7796" t="inlineStr">
        <is>
          <t>Stepan Shurygin</t>
        </is>
      </c>
      <c r="B7796" t="inlineStr">
        <is>
          <t>TBL</t>
        </is>
      </c>
      <c r="C7796" t="inlineStr">
        <is>
          <t>G</t>
        </is>
      </c>
      <c r="D7796" t="inlineStr">
        <is>
          <t>G</t>
        </is>
      </c>
      <c r="E7796" t="n">
        <v>19</v>
      </c>
      <c r="F7796" t="inlineStr">
        <is>
          <t>FA</t>
        </is>
      </c>
      <c r="G7796" t="inlineStr">
        <is>
          <t>FA</t>
        </is>
      </c>
      <c r="H7796" s="30" t="n">
        <v>1</v>
      </c>
      <c r="I7796" s="31" t="n">
        <v>0</v>
      </c>
      <c r="J7796" s="31" t="n"/>
      <c r="K7796" s="31" t="n">
        <v>0</v>
      </c>
      <c r="L7796" s="32" t="n"/>
      <c r="M7796" s="31" t="n">
        <v>0</v>
      </c>
      <c r="N7796" s="31" t="n">
        <v>0</v>
      </c>
      <c r="O7796" s="31" t="n"/>
      <c r="P7796" s="31" t="n"/>
      <c r="Q7796" s="31" t="n">
        <v>0</v>
      </c>
      <c r="R7796" s="31" t="n"/>
      <c r="S7796" s="32" t="n"/>
      <c r="T7796" s="32" t="n"/>
      <c r="V7796" t="inlineStr">
        <is>
          <t>076yf</t>
        </is>
      </c>
      <c r="Y7796" t="inlineStr">
        <is>
          <t>3394be65-e9ed-46c5-b594-9ead7bd7f167</t>
        </is>
      </c>
      <c r="Z7796" t="inlineStr">
        <is>
          <t>Stepan Shurygin (TBL G)</t>
        </is>
      </c>
    </row>
    <row r="7797">
      <c r="A7797" t="inlineStr">
        <is>
          <t>Stepan Starkov</t>
        </is>
      </c>
      <c r="B7797" t="inlineStr">
        <is>
          <t>(N/A)</t>
        </is>
      </c>
      <c r="C7797" t="inlineStr">
        <is>
          <t>LW</t>
        </is>
      </c>
      <c r="D7797" t="inlineStr">
        <is>
          <t>F</t>
        </is>
      </c>
      <c r="E7797" t="n">
        <v>27</v>
      </c>
      <c r="F7797" t="inlineStr">
        <is>
          <t>FA</t>
        </is>
      </c>
      <c r="G7797" t="inlineStr">
        <is>
          <t>FA</t>
        </is>
      </c>
      <c r="H7797" s="30" t="n">
        <v>1</v>
      </c>
      <c r="I7797" s="31" t="n">
        <v>0</v>
      </c>
      <c r="J7797" s="31" t="n"/>
      <c r="K7797" s="31" t="n">
        <v>0</v>
      </c>
      <c r="L7797" s="32" t="n"/>
      <c r="M7797" s="31" t="n">
        <v>0</v>
      </c>
      <c r="N7797" s="31" t="n">
        <v>0</v>
      </c>
      <c r="O7797" s="31" t="n"/>
      <c r="P7797" s="31" t="n"/>
      <c r="Q7797" s="31" t="n">
        <v>0</v>
      </c>
      <c r="R7797" s="31" t="n"/>
      <c r="S7797" s="32" t="n"/>
      <c r="T7797" s="32" t="n"/>
      <c r="V7797" t="inlineStr">
        <is>
          <t>04yez</t>
        </is>
      </c>
      <c r="Z7797" t="inlineStr">
        <is>
          <t>Stepan Starkov ((N/A) LW)</t>
        </is>
      </c>
    </row>
    <row r="7798">
      <c r="A7798" t="inlineStr">
        <is>
          <t>Stepan Zvyagin</t>
        </is>
      </c>
      <c r="B7798" t="inlineStr">
        <is>
          <t>FLA</t>
        </is>
      </c>
      <c r="C7798" t="inlineStr">
        <is>
          <t>LW</t>
        </is>
      </c>
      <c r="D7798" t="inlineStr">
        <is>
          <t>F</t>
        </is>
      </c>
      <c r="E7798" t="n">
        <v>22</v>
      </c>
      <c r="F7798" t="inlineStr">
        <is>
          <t>FA</t>
        </is>
      </c>
      <c r="G7798" t="inlineStr">
        <is>
          <t>FA</t>
        </is>
      </c>
      <c r="H7798" s="30" t="n">
        <v>1</v>
      </c>
      <c r="I7798" s="31" t="n">
        <v>0</v>
      </c>
      <c r="J7798" s="31" t="n"/>
      <c r="K7798" s="31" t="n">
        <v>0</v>
      </c>
      <c r="L7798" s="32" t="n"/>
      <c r="M7798" s="31" t="n">
        <v>0</v>
      </c>
      <c r="N7798" s="31" t="n">
        <v>0</v>
      </c>
      <c r="O7798" s="31" t="n"/>
      <c r="P7798" s="31" t="n"/>
      <c r="Q7798" s="31" t="n">
        <v>0</v>
      </c>
      <c r="R7798" s="31" t="n"/>
      <c r="S7798" s="32" t="n"/>
      <c r="T7798" s="32" t="n"/>
      <c r="V7798" t="inlineStr">
        <is>
          <t>06cl0</t>
        </is>
      </c>
      <c r="Y7798" t="inlineStr">
        <is>
          <t>c19f3b5d-e82d-47cf-9520-d5bb84368569</t>
        </is>
      </c>
      <c r="Z7798" t="inlineStr">
        <is>
          <t>Stepan Zvyagin (FLA LW)</t>
        </is>
      </c>
    </row>
    <row r="7799">
      <c r="A7799" t="inlineStr">
        <is>
          <t>Stephane Charlin</t>
        </is>
      </c>
      <c r="B7799" t="inlineStr">
        <is>
          <t>(N/A)</t>
        </is>
      </c>
      <c r="C7799" t="inlineStr">
        <is>
          <t>G</t>
        </is>
      </c>
      <c r="D7799" t="inlineStr">
        <is>
          <t>G</t>
        </is>
      </c>
      <c r="E7799" t="n">
        <v>26</v>
      </c>
      <c r="F7799" t="inlineStr">
        <is>
          <t>FA</t>
        </is>
      </c>
      <c r="G7799" t="inlineStr">
        <is>
          <t>FA</t>
        </is>
      </c>
      <c r="H7799" s="30" t="n">
        <v>1</v>
      </c>
      <c r="I7799" s="31" t="n">
        <v>0</v>
      </c>
      <c r="J7799" s="31" t="n"/>
      <c r="K7799" s="31" t="n">
        <v>0</v>
      </c>
      <c r="L7799" s="32" t="n"/>
      <c r="M7799" s="31" t="n">
        <v>0</v>
      </c>
      <c r="N7799" s="31" t="n">
        <v>0</v>
      </c>
      <c r="O7799" s="31" t="n"/>
      <c r="P7799" s="31" t="n"/>
      <c r="Q7799" s="31" t="n">
        <v>0</v>
      </c>
      <c r="R7799" s="31" t="n"/>
      <c r="S7799" s="32" t="n"/>
      <c r="T7799" s="32" t="n"/>
      <c r="V7799" t="inlineStr">
        <is>
          <t>06jh8</t>
        </is>
      </c>
      <c r="Z7799" t="inlineStr">
        <is>
          <t>Stephane Charlin ((N/A) G)</t>
        </is>
      </c>
    </row>
    <row r="7800">
      <c r="A7800" t="inlineStr">
        <is>
          <t>Stephane Da Costa</t>
        </is>
      </c>
      <c r="B7800" t="inlineStr">
        <is>
          <t>(N/A)</t>
        </is>
      </c>
      <c r="C7800" t="inlineStr">
        <is>
          <t>C</t>
        </is>
      </c>
      <c r="D7800" t="inlineStr">
        <is>
          <t>F</t>
        </is>
      </c>
      <c r="E7800" t="n">
        <v>37</v>
      </c>
      <c r="F7800" t="inlineStr">
        <is>
          <t>FA</t>
        </is>
      </c>
      <c r="G7800" t="inlineStr">
        <is>
          <t>FA</t>
        </is>
      </c>
      <c r="H7800" s="30" t="n">
        <v>1</v>
      </c>
      <c r="I7800" s="31" t="n">
        <v>0</v>
      </c>
      <c r="J7800" s="31" t="n"/>
      <c r="K7800" s="31" t="n">
        <v>0</v>
      </c>
      <c r="L7800" s="32" t="n"/>
      <c r="M7800" s="31" t="n">
        <v>0</v>
      </c>
      <c r="N7800" s="31" t="n">
        <v>0</v>
      </c>
      <c r="O7800" s="31" t="n"/>
      <c r="P7800" s="31" t="n"/>
      <c r="Q7800" s="31" t="n">
        <v>0</v>
      </c>
      <c r="R7800" s="31" t="n"/>
      <c r="S7800" s="32" t="n"/>
      <c r="T7800" s="32" t="n"/>
      <c r="V7800" t="inlineStr">
        <is>
          <t>0243w</t>
        </is>
      </c>
      <c r="W7800" t="n">
        <v>3704</v>
      </c>
      <c r="X7800" t="n">
        <v>5289</v>
      </c>
      <c r="Z7800" t="inlineStr">
        <is>
          <t>Stephane Da Costa ((N/A) C)</t>
        </is>
      </c>
    </row>
    <row r="7801">
      <c r="A7801" t="inlineStr">
        <is>
          <t>Stephane Goulet</t>
        </is>
      </c>
      <c r="B7801" t="inlineStr">
        <is>
          <t>(N/A)</t>
        </is>
      </c>
      <c r="C7801" t="inlineStr">
        <is>
          <t>LW</t>
        </is>
      </c>
      <c r="D7801" t="inlineStr">
        <is>
          <t>F</t>
        </is>
      </c>
      <c r="E7801" t="n">
        <v>40</v>
      </c>
      <c r="F7801" t="inlineStr">
        <is>
          <t>FA</t>
        </is>
      </c>
      <c r="G7801" t="inlineStr">
        <is>
          <t>FA</t>
        </is>
      </c>
      <c r="H7801" s="30" t="n">
        <v>1</v>
      </c>
      <c r="I7801" s="31" t="n">
        <v>0</v>
      </c>
      <c r="J7801" s="31" t="n"/>
      <c r="K7801" s="31" t="n">
        <v>0</v>
      </c>
      <c r="L7801" s="32" t="n"/>
      <c r="M7801" s="31" t="n">
        <v>0</v>
      </c>
      <c r="N7801" s="31" t="n">
        <v>0</v>
      </c>
      <c r="O7801" s="31" t="n"/>
      <c r="P7801" s="31" t="n"/>
      <c r="Q7801" s="31" t="n">
        <v>0</v>
      </c>
      <c r="R7801" s="31" t="n"/>
      <c r="S7801" s="32" t="n"/>
      <c r="T7801" s="32" t="n"/>
      <c r="V7801" t="inlineStr">
        <is>
          <t>004ok</t>
        </is>
      </c>
      <c r="W7801" t="n">
        <v>2545</v>
      </c>
      <c r="X7801" t="n">
        <v>3915</v>
      </c>
      <c r="Z7801" t="inlineStr">
        <is>
          <t>Stephane Goulet ((N/A) LW)</t>
        </is>
      </c>
    </row>
    <row r="7802">
      <c r="A7802" t="inlineStr">
        <is>
          <t>Stephen Baylis</t>
        </is>
      </c>
      <c r="B7802" t="inlineStr">
        <is>
          <t>(N/A)</t>
        </is>
      </c>
      <c r="C7802" t="inlineStr">
        <is>
          <t>LW</t>
        </is>
      </c>
      <c r="D7802" t="inlineStr">
        <is>
          <t>F</t>
        </is>
      </c>
      <c r="E7802" t="n">
        <v>32</v>
      </c>
      <c r="F7802" t="inlineStr">
        <is>
          <t>FA</t>
        </is>
      </c>
      <c r="G7802" t="inlineStr">
        <is>
          <t>FA</t>
        </is>
      </c>
      <c r="H7802" s="30" t="n">
        <v>1</v>
      </c>
      <c r="I7802" s="31" t="n">
        <v>0</v>
      </c>
      <c r="J7802" s="31" t="n"/>
      <c r="K7802" s="31" t="n">
        <v>0</v>
      </c>
      <c r="L7802" s="32" t="n"/>
      <c r="M7802" s="31" t="n">
        <v>0</v>
      </c>
      <c r="N7802" s="31" t="n">
        <v>0</v>
      </c>
      <c r="O7802" s="31" t="n"/>
      <c r="P7802" s="31" t="n"/>
      <c r="Q7802" s="31" t="n">
        <v>0</v>
      </c>
      <c r="R7802" s="31" t="n"/>
      <c r="S7802" s="32" t="n"/>
      <c r="T7802" s="32" t="n"/>
      <c r="V7802" t="inlineStr">
        <is>
          <t>03tin</t>
        </is>
      </c>
      <c r="Z7802" t="inlineStr">
        <is>
          <t>Stephen Baylis ((N/A) LW)</t>
        </is>
      </c>
    </row>
    <row r="7803">
      <c r="A7803" t="inlineStr">
        <is>
          <t>Stephen Collins</t>
        </is>
      </c>
      <c r="B7803" t="inlineStr">
        <is>
          <t>(N/A)</t>
        </is>
      </c>
      <c r="C7803" t="inlineStr">
        <is>
          <t>LW</t>
        </is>
      </c>
      <c r="D7803" t="inlineStr">
        <is>
          <t>F</t>
        </is>
      </c>
      <c r="E7803" t="n">
        <v>35</v>
      </c>
      <c r="F7803" t="inlineStr">
        <is>
          <t>FA</t>
        </is>
      </c>
      <c r="G7803" t="inlineStr">
        <is>
          <t>FA</t>
        </is>
      </c>
      <c r="H7803" s="30" t="n">
        <v>1</v>
      </c>
      <c r="I7803" s="31" t="n">
        <v>0</v>
      </c>
      <c r="J7803" s="31" t="n"/>
      <c r="K7803" s="31" t="n">
        <v>0</v>
      </c>
      <c r="L7803" s="32" t="n"/>
      <c r="M7803" s="31" t="n">
        <v>0</v>
      </c>
      <c r="N7803" s="31" t="n">
        <v>0</v>
      </c>
      <c r="O7803" s="31" t="n"/>
      <c r="P7803" s="31" t="n"/>
      <c r="Q7803" s="31" t="n">
        <v>0</v>
      </c>
      <c r="R7803" s="31" t="n"/>
      <c r="S7803" s="32" t="n"/>
      <c r="T7803" s="32" t="n"/>
      <c r="V7803" t="inlineStr">
        <is>
          <t>04l3u</t>
        </is>
      </c>
      <c r="X7803" t="n">
        <v>7777</v>
      </c>
      <c r="Z7803" t="inlineStr">
        <is>
          <t>Stephen Collins ((N/A) LW)</t>
        </is>
      </c>
    </row>
    <row r="7804">
      <c r="A7804" t="inlineStr">
        <is>
          <t>Stephen Desrocher</t>
        </is>
      </c>
      <c r="B7804" t="inlineStr">
        <is>
          <t>(N/A)</t>
        </is>
      </c>
      <c r="C7804" t="inlineStr">
        <is>
          <t>D</t>
        </is>
      </c>
      <c r="D7804" t="inlineStr">
        <is>
          <t>D</t>
        </is>
      </c>
      <c r="E7804" t="n">
        <v>30</v>
      </c>
      <c r="F7804" t="inlineStr">
        <is>
          <t>FA</t>
        </is>
      </c>
      <c r="G7804" t="inlineStr">
        <is>
          <t>FA</t>
        </is>
      </c>
      <c r="H7804" s="30" t="n">
        <v>1</v>
      </c>
      <c r="I7804" s="31" t="n">
        <v>0</v>
      </c>
      <c r="J7804" s="31" t="n"/>
      <c r="K7804" s="31" t="n">
        <v>0</v>
      </c>
      <c r="L7804" s="32" t="n"/>
      <c r="M7804" s="31" t="n">
        <v>0</v>
      </c>
      <c r="N7804" s="31" t="n">
        <v>0</v>
      </c>
      <c r="O7804" s="31" t="n"/>
      <c r="P7804" s="31" t="n"/>
      <c r="Q7804" s="31" t="n">
        <v>0</v>
      </c>
      <c r="R7804" s="31" t="n"/>
      <c r="S7804" s="32" t="n"/>
      <c r="T7804" s="32" t="n"/>
      <c r="V7804" t="inlineStr">
        <is>
          <t>03riq</t>
        </is>
      </c>
      <c r="X7804" t="n">
        <v>6897</v>
      </c>
      <c r="Z7804" t="inlineStr">
        <is>
          <t>Stephen Desrocher ((N/A) D)</t>
        </is>
      </c>
    </row>
    <row r="7805">
      <c r="A7805" t="inlineStr">
        <is>
          <t>Stephen Dhillon</t>
        </is>
      </c>
      <c r="B7805" t="inlineStr">
        <is>
          <t>DET</t>
        </is>
      </c>
      <c r="C7805" t="inlineStr">
        <is>
          <t>G</t>
        </is>
      </c>
      <c r="D7805" t="inlineStr">
        <is>
          <t>G</t>
        </is>
      </c>
      <c r="E7805" t="n">
        <v>27</v>
      </c>
      <c r="F7805" t="inlineStr">
        <is>
          <t>FA</t>
        </is>
      </c>
      <c r="G7805" t="inlineStr">
        <is>
          <t>FA</t>
        </is>
      </c>
      <c r="H7805" s="30" t="n">
        <v>1</v>
      </c>
      <c r="I7805" s="31" t="n">
        <v>0</v>
      </c>
      <c r="J7805" s="31" t="n"/>
      <c r="K7805" s="31" t="n">
        <v>0</v>
      </c>
      <c r="L7805" s="32" t="n"/>
      <c r="M7805" s="31" t="n">
        <v>0</v>
      </c>
      <c r="N7805" s="31" t="n">
        <v>0</v>
      </c>
      <c r="O7805" s="31" t="n"/>
      <c r="P7805" s="31" t="n"/>
      <c r="Q7805" s="31" t="n">
        <v>0</v>
      </c>
      <c r="R7805" s="31" t="n"/>
      <c r="S7805" s="32" t="n"/>
      <c r="T7805" s="32" t="n"/>
      <c r="V7805" t="inlineStr">
        <is>
          <t>043cp</t>
        </is>
      </c>
      <c r="X7805" t="n">
        <v>7402</v>
      </c>
      <c r="Z7805" t="inlineStr">
        <is>
          <t>Stephen Dhillon (DET G)</t>
        </is>
      </c>
    </row>
    <row r="7806">
      <c r="A7806" t="inlineStr">
        <is>
          <t>Stephen Dixon</t>
        </is>
      </c>
      <c r="B7806" t="inlineStr">
        <is>
          <t>(N/A)</t>
        </is>
      </c>
      <c r="C7806" t="inlineStr">
        <is>
          <t>C</t>
        </is>
      </c>
      <c r="D7806" t="inlineStr">
        <is>
          <t>F</t>
        </is>
      </c>
      <c r="E7806" t="n">
        <v>41</v>
      </c>
      <c r="F7806" t="inlineStr">
        <is>
          <t>FA</t>
        </is>
      </c>
      <c r="G7806" t="inlineStr">
        <is>
          <t>FA</t>
        </is>
      </c>
      <c r="H7806" s="30" t="n">
        <v>1</v>
      </c>
      <c r="I7806" s="31" t="n">
        <v>0</v>
      </c>
      <c r="J7806" s="31" t="n"/>
      <c r="K7806" s="31" t="n">
        <v>0</v>
      </c>
      <c r="L7806" s="32" t="n"/>
      <c r="M7806" s="31" t="n">
        <v>0</v>
      </c>
      <c r="N7806" s="31" t="n">
        <v>0</v>
      </c>
      <c r="O7806" s="31" t="n"/>
      <c r="P7806" s="31" t="n"/>
      <c r="Q7806" s="31" t="n">
        <v>0</v>
      </c>
      <c r="R7806" s="31" t="n"/>
      <c r="S7806" s="32" t="n"/>
      <c r="T7806" s="32" t="n"/>
      <c r="V7806" t="inlineStr">
        <is>
          <t>003d7</t>
        </is>
      </c>
      <c r="W7806" t="n">
        <v>2099</v>
      </c>
      <c r="X7806" t="n">
        <v>3690</v>
      </c>
      <c r="Z7806" t="inlineStr">
        <is>
          <t>Stephen Dixon ((N/A) C)</t>
        </is>
      </c>
    </row>
    <row r="7807">
      <c r="A7807" t="inlineStr">
        <is>
          <t>Stephen Gibson</t>
        </is>
      </c>
      <c r="B7807" t="inlineStr">
        <is>
          <t>(N/A)</t>
        </is>
      </c>
      <c r="C7807" t="inlineStr">
        <is>
          <t>D</t>
        </is>
      </c>
      <c r="D7807" t="inlineStr">
        <is>
          <t>D</t>
        </is>
      </c>
      <c r="E7807" t="n">
        <v>29</v>
      </c>
      <c r="F7807" t="inlineStr">
        <is>
          <t>FA</t>
        </is>
      </c>
      <c r="G7807" t="inlineStr">
        <is>
          <t>FA</t>
        </is>
      </c>
      <c r="H7807" s="30" t="n">
        <v>1</v>
      </c>
      <c r="I7807" s="31" t="n">
        <v>0</v>
      </c>
      <c r="J7807" s="31" t="n"/>
      <c r="K7807" s="31" t="n">
        <v>0</v>
      </c>
      <c r="L7807" s="32" t="n"/>
      <c r="M7807" s="31" t="n">
        <v>0</v>
      </c>
      <c r="N7807" s="31" t="n">
        <v>0</v>
      </c>
      <c r="O7807" s="31" t="n"/>
      <c r="P7807" s="31" t="n"/>
      <c r="Q7807" s="31" t="n">
        <v>0</v>
      </c>
      <c r="R7807" s="31" t="n"/>
      <c r="S7807" s="32" t="n"/>
      <c r="T7807" s="32" t="n"/>
      <c r="V7807" t="inlineStr">
        <is>
          <t>048vx</t>
        </is>
      </c>
      <c r="X7807" t="n">
        <v>7389</v>
      </c>
      <c r="Z7807" t="inlineStr">
        <is>
          <t>Stephen Gibson ((N/A) D)</t>
        </is>
      </c>
    </row>
    <row r="7808">
      <c r="A7808" t="inlineStr">
        <is>
          <t>Stephen Harper</t>
        </is>
      </c>
      <c r="B7808" t="inlineStr">
        <is>
          <t>(N/A)</t>
        </is>
      </c>
      <c r="C7808" t="inlineStr">
        <is>
          <t>RW</t>
        </is>
      </c>
      <c r="D7808" t="inlineStr">
        <is>
          <t>F</t>
        </is>
      </c>
      <c r="E7808" t="n">
        <v>31</v>
      </c>
      <c r="F7808" t="inlineStr">
        <is>
          <t>FA</t>
        </is>
      </c>
      <c r="G7808" t="inlineStr">
        <is>
          <t>FA</t>
        </is>
      </c>
      <c r="H7808" s="30" t="n">
        <v>1</v>
      </c>
      <c r="I7808" s="31" t="n">
        <v>0</v>
      </c>
      <c r="J7808" s="31" t="n"/>
      <c r="K7808" s="31" t="n">
        <v>0</v>
      </c>
      <c r="L7808" s="32" t="n"/>
      <c r="M7808" s="31" t="n">
        <v>0</v>
      </c>
      <c r="N7808" s="31" t="n">
        <v>0</v>
      </c>
      <c r="O7808" s="31" t="n"/>
      <c r="P7808" s="31" t="n"/>
      <c r="Q7808" s="31" t="n">
        <v>0</v>
      </c>
      <c r="R7808" s="31" t="n"/>
      <c r="S7808" s="32" t="n"/>
      <c r="T7808" s="32" t="n"/>
      <c r="V7808" t="inlineStr">
        <is>
          <t>03c9a</t>
        </is>
      </c>
      <c r="W7808" t="n">
        <v>4673</v>
      </c>
      <c r="X7808" t="n">
        <v>6647</v>
      </c>
      <c r="Z7808" t="inlineStr">
        <is>
          <t>Stephen Harper ((N/A) RW)</t>
        </is>
      </c>
    </row>
    <row r="7809">
      <c r="A7809" t="inlineStr">
        <is>
          <t>Stephen Johnston</t>
        </is>
      </c>
      <c r="B7809" t="inlineStr">
        <is>
          <t>DET</t>
        </is>
      </c>
      <c r="C7809" t="inlineStr">
        <is>
          <t>LW</t>
        </is>
      </c>
      <c r="D7809" t="inlineStr">
        <is>
          <t>F</t>
        </is>
      </c>
      <c r="E7809" t="n">
        <v>36</v>
      </c>
      <c r="F7809" t="inlineStr">
        <is>
          <t>FA</t>
        </is>
      </c>
      <c r="G7809" t="inlineStr">
        <is>
          <t>FA</t>
        </is>
      </c>
      <c r="H7809" s="30" t="n">
        <v>1</v>
      </c>
      <c r="I7809" s="31" t="n">
        <v>0</v>
      </c>
      <c r="J7809" s="31" t="n"/>
      <c r="K7809" s="31" t="n">
        <v>0</v>
      </c>
      <c r="L7809" s="32" t="n"/>
      <c r="M7809" s="31" t="n">
        <v>0</v>
      </c>
      <c r="N7809" s="31" t="n">
        <v>0</v>
      </c>
      <c r="O7809" s="31" t="n"/>
      <c r="P7809" s="31" t="n"/>
      <c r="Q7809" s="31" t="n">
        <v>0</v>
      </c>
      <c r="R7809" s="31" t="n"/>
      <c r="S7809" s="32" t="n"/>
      <c r="T7809" s="32" t="n"/>
      <c r="V7809" t="inlineStr">
        <is>
          <t>01n7f</t>
        </is>
      </c>
      <c r="Z7809" t="inlineStr">
        <is>
          <t>Stephen Johnston (DET LW)</t>
        </is>
      </c>
    </row>
    <row r="7810">
      <c r="A7810" t="inlineStr">
        <is>
          <t>Stephen MacAulay</t>
        </is>
      </c>
      <c r="B7810" t="inlineStr">
        <is>
          <t>(N/A)</t>
        </is>
      </c>
      <c r="C7810" t="inlineStr">
        <is>
          <t>C</t>
        </is>
      </c>
      <c r="D7810" t="inlineStr">
        <is>
          <t>F</t>
        </is>
      </c>
      <c r="E7810" t="n">
        <v>34</v>
      </c>
      <c r="F7810" t="inlineStr">
        <is>
          <t>FA</t>
        </is>
      </c>
      <c r="G7810" t="inlineStr">
        <is>
          <t>FA</t>
        </is>
      </c>
      <c r="H7810" s="30" t="n">
        <v>1</v>
      </c>
      <c r="I7810" s="31" t="n">
        <v>0</v>
      </c>
      <c r="J7810" s="31" t="n"/>
      <c r="K7810" s="31" t="n">
        <v>0</v>
      </c>
      <c r="L7810" s="32" t="n"/>
      <c r="M7810" s="31" t="n">
        <v>0</v>
      </c>
      <c r="N7810" s="31" t="n">
        <v>0</v>
      </c>
      <c r="O7810" s="31" t="n"/>
      <c r="P7810" s="31" t="n"/>
      <c r="Q7810" s="31" t="n">
        <v>0</v>
      </c>
      <c r="R7810" s="31" t="n"/>
      <c r="S7810" s="32" t="n"/>
      <c r="T7810" s="32" t="n"/>
      <c r="V7810" t="inlineStr">
        <is>
          <t>01zst</t>
        </is>
      </c>
      <c r="X7810" t="n">
        <v>5138</v>
      </c>
      <c r="Z7810" t="inlineStr">
        <is>
          <t>Stephen MacAulay ((N/A) C)</t>
        </is>
      </c>
    </row>
    <row r="7811">
      <c r="A7811" t="inlineStr">
        <is>
          <t>Stephen Peck</t>
        </is>
      </c>
      <c r="B7811" t="inlineStr">
        <is>
          <t>(N/A)</t>
        </is>
      </c>
      <c r="C7811" t="inlineStr">
        <is>
          <t>G</t>
        </is>
      </c>
      <c r="D7811" t="inlineStr">
        <is>
          <t>G</t>
        </is>
      </c>
      <c r="E7811" t="n">
        <v>21</v>
      </c>
      <c r="F7811" t="inlineStr">
        <is>
          <t>FA</t>
        </is>
      </c>
      <c r="G7811" t="inlineStr">
        <is>
          <t>FA</t>
        </is>
      </c>
      <c r="H7811" s="30" t="n">
        <v>1</v>
      </c>
      <c r="I7811" s="31" t="n">
        <v>0</v>
      </c>
      <c r="J7811" s="31" t="n"/>
      <c r="K7811" s="31" t="n">
        <v>0</v>
      </c>
      <c r="L7811" s="32" t="n"/>
      <c r="M7811" s="31" t="n">
        <v>0</v>
      </c>
      <c r="N7811" s="31" t="n">
        <v>0</v>
      </c>
      <c r="O7811" s="31" t="n"/>
      <c r="P7811" s="31" t="n"/>
      <c r="Q7811" s="31" t="n">
        <v>0</v>
      </c>
      <c r="R7811" s="31" t="n"/>
      <c r="S7811" s="32" t="n"/>
      <c r="T7811" s="32" t="n"/>
      <c r="V7811" t="inlineStr">
        <is>
          <t>06c9d</t>
        </is>
      </c>
      <c r="Z7811" t="inlineStr">
        <is>
          <t>Stephen Peck ((N/A) G)</t>
        </is>
      </c>
    </row>
    <row r="7812">
      <c r="A7812" t="inlineStr">
        <is>
          <t>Stephen Perfetto</t>
        </is>
      </c>
      <c r="B7812" t="inlineStr">
        <is>
          <t>(N/A)</t>
        </is>
      </c>
      <c r="C7812" t="inlineStr">
        <is>
          <t>C</t>
        </is>
      </c>
      <c r="D7812" t="inlineStr">
        <is>
          <t>F</t>
        </is>
      </c>
      <c r="E7812" t="n">
        <v>35</v>
      </c>
      <c r="F7812" t="inlineStr">
        <is>
          <t>FA</t>
        </is>
      </c>
      <c r="G7812" t="inlineStr">
        <is>
          <t>FA</t>
        </is>
      </c>
      <c r="H7812" s="30" t="n">
        <v>1</v>
      </c>
      <c r="I7812" s="31" t="n">
        <v>0</v>
      </c>
      <c r="J7812" s="31" t="n"/>
      <c r="K7812" s="31" t="n">
        <v>0</v>
      </c>
      <c r="L7812" s="32" t="n"/>
      <c r="M7812" s="31" t="n">
        <v>0</v>
      </c>
      <c r="N7812" s="31" t="n">
        <v>0</v>
      </c>
      <c r="O7812" s="31" t="n"/>
      <c r="P7812" s="31" t="n"/>
      <c r="Q7812" s="31" t="n">
        <v>0</v>
      </c>
      <c r="R7812" s="31" t="n"/>
      <c r="S7812" s="32" t="n"/>
      <c r="T7812" s="32" t="n"/>
      <c r="V7812" t="inlineStr">
        <is>
          <t>04l7p</t>
        </is>
      </c>
      <c r="X7812" t="n">
        <v>7802</v>
      </c>
      <c r="Z7812" t="inlineStr">
        <is>
          <t>Stephen Perfetto ((N/A) C)</t>
        </is>
      </c>
    </row>
    <row r="7813">
      <c r="A7813" t="inlineStr">
        <is>
          <t>Stephen Schultz</t>
        </is>
      </c>
      <c r="B7813" t="inlineStr">
        <is>
          <t>(N/A)</t>
        </is>
      </c>
      <c r="C7813" t="inlineStr">
        <is>
          <t>RW</t>
        </is>
      </c>
      <c r="D7813" t="inlineStr">
        <is>
          <t>F</t>
        </is>
      </c>
      <c r="E7813" t="n">
        <v>38</v>
      </c>
      <c r="F7813" t="inlineStr">
        <is>
          <t>FA</t>
        </is>
      </c>
      <c r="G7813" t="inlineStr">
        <is>
          <t>FA</t>
        </is>
      </c>
      <c r="H7813" s="30" t="n">
        <v>1</v>
      </c>
      <c r="I7813" s="31" t="n">
        <v>0</v>
      </c>
      <c r="J7813" s="31" t="n"/>
      <c r="K7813" s="31" t="n">
        <v>0</v>
      </c>
      <c r="L7813" s="32" t="n"/>
      <c r="M7813" s="31" t="n">
        <v>0</v>
      </c>
      <c r="N7813" s="31" t="n">
        <v>0</v>
      </c>
      <c r="O7813" s="31" t="n"/>
      <c r="P7813" s="31" t="n"/>
      <c r="Q7813" s="31" t="n">
        <v>0</v>
      </c>
      <c r="R7813" s="31" t="n"/>
      <c r="S7813" s="32" t="n"/>
      <c r="T7813" s="32" t="n"/>
      <c r="V7813" t="inlineStr">
        <is>
          <t>02ftr</t>
        </is>
      </c>
      <c r="X7813" t="n">
        <v>5611</v>
      </c>
      <c r="Z7813" t="inlineStr">
        <is>
          <t>Stephen Schultz ((N/A) RW)</t>
        </is>
      </c>
    </row>
    <row r="7814">
      <c r="A7814" t="inlineStr">
        <is>
          <t>Stephen Silas</t>
        </is>
      </c>
      <c r="B7814" t="inlineStr">
        <is>
          <t>(N/A)</t>
        </is>
      </c>
      <c r="C7814" t="inlineStr">
        <is>
          <t>D</t>
        </is>
      </c>
      <c r="D7814" t="inlineStr">
        <is>
          <t>D</t>
        </is>
      </c>
      <c r="E7814" t="n">
        <v>34</v>
      </c>
      <c r="F7814" t="inlineStr">
        <is>
          <t>FA</t>
        </is>
      </c>
      <c r="G7814" t="inlineStr">
        <is>
          <t>FA</t>
        </is>
      </c>
      <c r="H7814" s="30" t="n">
        <v>1</v>
      </c>
      <c r="I7814" s="31" t="n">
        <v>0</v>
      </c>
      <c r="J7814" s="31" t="n"/>
      <c r="K7814" s="31" t="n">
        <v>0</v>
      </c>
      <c r="L7814" s="32" t="n"/>
      <c r="M7814" s="31" t="n">
        <v>0</v>
      </c>
      <c r="N7814" s="31" t="n">
        <v>0</v>
      </c>
      <c r="O7814" s="31" t="n"/>
      <c r="P7814" s="31" t="n"/>
      <c r="Q7814" s="31" t="n">
        <v>0</v>
      </c>
      <c r="R7814" s="31" t="n"/>
      <c r="S7814" s="32" t="n"/>
      <c r="T7814" s="32" t="n"/>
      <c r="V7814" t="inlineStr">
        <is>
          <t>01zrb</t>
        </is>
      </c>
      <c r="W7814" t="n">
        <v>3875</v>
      </c>
      <c r="X7814" t="n">
        <v>5068</v>
      </c>
      <c r="Z7814" t="inlineStr">
        <is>
          <t>Stephen Silas ((N/A) D)</t>
        </is>
      </c>
    </row>
    <row r="7815">
      <c r="A7815" t="inlineStr">
        <is>
          <t>Stephen Weiss</t>
        </is>
      </c>
      <c r="B7815" t="inlineStr">
        <is>
          <t>(N/A)</t>
        </is>
      </c>
      <c r="C7815" t="inlineStr">
        <is>
          <t>C</t>
        </is>
      </c>
      <c r="D7815" t="inlineStr">
        <is>
          <t>F</t>
        </is>
      </c>
      <c r="E7815" t="n">
        <v>43</v>
      </c>
      <c r="F7815" t="inlineStr">
        <is>
          <t>FA</t>
        </is>
      </c>
      <c r="G7815" t="inlineStr">
        <is>
          <t>FA</t>
        </is>
      </c>
      <c r="H7815" s="30" t="n">
        <v>1</v>
      </c>
      <c r="I7815" s="31" t="n">
        <v>0</v>
      </c>
      <c r="J7815" s="31" t="n"/>
      <c r="K7815" s="31" t="n">
        <v>0</v>
      </c>
      <c r="L7815" s="32" t="n"/>
      <c r="M7815" s="31" t="n">
        <v>0</v>
      </c>
      <c r="N7815" s="31" t="n">
        <v>0</v>
      </c>
      <c r="O7815" s="31" t="n"/>
      <c r="P7815" s="31" t="n"/>
      <c r="Q7815" s="31" t="n">
        <v>0</v>
      </c>
      <c r="R7815" s="31" t="n"/>
      <c r="S7815" s="32" t="n"/>
      <c r="T7815" s="32" t="n"/>
      <c r="V7815" t="inlineStr">
        <is>
          <t>003sg</t>
        </is>
      </c>
      <c r="W7815" t="n">
        <v>1455</v>
      </c>
      <c r="X7815" t="n">
        <v>3000</v>
      </c>
      <c r="Z7815" t="inlineStr">
        <is>
          <t>Stephen Weiss ((N/A) C)</t>
        </is>
      </c>
    </row>
    <row r="7816">
      <c r="A7816" t="inlineStr">
        <is>
          <t>Stephon Williams</t>
        </is>
      </c>
      <c r="B7816" t="inlineStr">
        <is>
          <t>(N/A)</t>
        </is>
      </c>
      <c r="C7816" t="inlineStr">
        <is>
          <t>G</t>
        </is>
      </c>
      <c r="D7816" t="inlineStr">
        <is>
          <t>G</t>
        </is>
      </c>
      <c r="E7816" t="n">
        <v>33</v>
      </c>
      <c r="F7816" t="inlineStr">
        <is>
          <t>FA</t>
        </is>
      </c>
      <c r="G7816" t="inlineStr">
        <is>
          <t>FA</t>
        </is>
      </c>
      <c r="H7816" s="30" t="n">
        <v>1</v>
      </c>
      <c r="I7816" s="31" t="n">
        <v>0</v>
      </c>
      <c r="J7816" s="31" t="n"/>
      <c r="K7816" s="31" t="n">
        <v>0</v>
      </c>
      <c r="L7816" s="32" t="n"/>
      <c r="M7816" s="31" t="n">
        <v>0</v>
      </c>
      <c r="N7816" s="31" t="n">
        <v>0</v>
      </c>
      <c r="O7816" s="31" t="n"/>
      <c r="P7816" s="31" t="n"/>
      <c r="Q7816" s="31" t="n">
        <v>0</v>
      </c>
      <c r="R7816" s="31" t="n"/>
      <c r="S7816" s="32" t="n"/>
      <c r="T7816" s="32" t="n"/>
      <c r="V7816" t="inlineStr">
        <is>
          <t>031ps</t>
        </is>
      </c>
      <c r="W7816" t="n">
        <v>4762</v>
      </c>
      <c r="X7816" t="n">
        <v>6085</v>
      </c>
      <c r="Z7816" t="inlineStr">
        <is>
          <t>Stephon Williams ((N/A) G)</t>
        </is>
      </c>
    </row>
    <row r="7817">
      <c r="A7817" t="inlineStr">
        <is>
          <t>Steve Bernier</t>
        </is>
      </c>
      <c r="B7817" t="inlineStr">
        <is>
          <t>NYI</t>
        </is>
      </c>
      <c r="C7817" t="inlineStr">
        <is>
          <t>RW</t>
        </is>
      </c>
      <c r="D7817" t="inlineStr">
        <is>
          <t>F</t>
        </is>
      </c>
      <c r="E7817" t="n">
        <v>41</v>
      </c>
      <c r="F7817" t="inlineStr">
        <is>
          <t>FA</t>
        </is>
      </c>
      <c r="G7817" t="inlineStr">
        <is>
          <t>FA</t>
        </is>
      </c>
      <c r="H7817" s="30" t="n">
        <v>1</v>
      </c>
      <c r="I7817" s="31" t="n">
        <v>0</v>
      </c>
      <c r="J7817" s="31" t="n"/>
      <c r="K7817" s="31" t="n">
        <v>0</v>
      </c>
      <c r="L7817" s="32" t="n"/>
      <c r="M7817" s="31" t="n">
        <v>0</v>
      </c>
      <c r="N7817" s="31" t="n">
        <v>0</v>
      </c>
      <c r="O7817" s="31" t="n"/>
      <c r="P7817" s="31" t="n"/>
      <c r="Q7817" s="31" t="n">
        <v>0</v>
      </c>
      <c r="R7817" s="31" t="n"/>
      <c r="S7817" s="32" t="n"/>
      <c r="T7817" s="32" t="n"/>
      <c r="V7817" t="inlineStr">
        <is>
          <t>00463</t>
        </is>
      </c>
      <c r="W7817" t="n">
        <v>1926</v>
      </c>
      <c r="X7817" t="n">
        <v>3354</v>
      </c>
      <c r="Z7817" t="inlineStr">
        <is>
          <t>Steve Bernier (NYI RW)</t>
        </is>
      </c>
    </row>
    <row r="7818">
      <c r="A7818" t="inlineStr">
        <is>
          <t>Steve Downie</t>
        </is>
      </c>
      <c r="B7818" t="inlineStr">
        <is>
          <t>(N/A)</t>
        </is>
      </c>
      <c r="C7818" t="inlineStr">
        <is>
          <t>RW</t>
        </is>
      </c>
      <c r="D7818" t="inlineStr">
        <is>
          <t>F</t>
        </is>
      </c>
      <c r="E7818" t="n">
        <v>39</v>
      </c>
      <c r="F7818" t="inlineStr">
        <is>
          <t>FA</t>
        </is>
      </c>
      <c r="G7818" t="inlineStr">
        <is>
          <t>FA</t>
        </is>
      </c>
      <c r="H7818" s="30" t="n">
        <v>1</v>
      </c>
      <c r="I7818" s="31" t="n">
        <v>0</v>
      </c>
      <c r="J7818" s="31" t="n"/>
      <c r="K7818" s="31" t="n">
        <v>0</v>
      </c>
      <c r="L7818" s="32" t="n"/>
      <c r="M7818" s="31" t="n">
        <v>0</v>
      </c>
      <c r="N7818" s="31" t="n">
        <v>0</v>
      </c>
      <c r="O7818" s="31" t="n"/>
      <c r="P7818" s="31" t="n"/>
      <c r="Q7818" s="31" t="n">
        <v>0</v>
      </c>
      <c r="R7818" s="31" t="n"/>
      <c r="S7818" s="32" t="n"/>
      <c r="T7818" s="32" t="n"/>
      <c r="V7818" t="inlineStr">
        <is>
          <t>0042n</t>
        </is>
      </c>
      <c r="W7818" t="n">
        <v>2326</v>
      </c>
      <c r="X7818" t="n">
        <v>3806</v>
      </c>
      <c r="Z7818" t="inlineStr">
        <is>
          <t>Steve Downie ((N/A) RW)</t>
        </is>
      </c>
    </row>
    <row r="7819">
      <c r="A7819" t="inlineStr">
        <is>
          <t>Steve Eminger</t>
        </is>
      </c>
      <c r="B7819" t="inlineStr">
        <is>
          <t>(N/A)</t>
        </is>
      </c>
      <c r="C7819" t="inlineStr">
        <is>
          <t>D</t>
        </is>
      </c>
      <c r="D7819" t="inlineStr">
        <is>
          <t>D</t>
        </is>
      </c>
      <c r="E7819" t="n">
        <v>42</v>
      </c>
      <c r="F7819" t="inlineStr">
        <is>
          <t>FA</t>
        </is>
      </c>
      <c r="G7819" t="inlineStr">
        <is>
          <t>FA</t>
        </is>
      </c>
      <c r="H7819" s="30" t="n">
        <v>1</v>
      </c>
      <c r="I7819" s="31" t="n">
        <v>0</v>
      </c>
      <c r="J7819" s="31" t="n"/>
      <c r="K7819" s="31" t="n">
        <v>0</v>
      </c>
      <c r="L7819" s="32" t="n"/>
      <c r="M7819" s="31" t="n">
        <v>0</v>
      </c>
      <c r="N7819" s="31" t="n">
        <v>0</v>
      </c>
      <c r="O7819" s="31" t="n"/>
      <c r="P7819" s="31" t="n"/>
      <c r="Q7819" s="31" t="n">
        <v>0</v>
      </c>
      <c r="R7819" s="31" t="n"/>
      <c r="S7819" s="32" t="n"/>
      <c r="T7819" s="32" t="n"/>
      <c r="V7819" t="inlineStr">
        <is>
          <t>004c6</t>
        </is>
      </c>
      <c r="W7819" t="n">
        <v>1681</v>
      </c>
      <c r="X7819" t="n">
        <v>3168</v>
      </c>
      <c r="Z7819" t="inlineStr">
        <is>
          <t>Steve Eminger ((N/A) D)</t>
        </is>
      </c>
    </row>
    <row r="7820">
      <c r="A7820" t="inlineStr">
        <is>
          <t>Steve Mason</t>
        </is>
      </c>
      <c r="B7820" t="inlineStr">
        <is>
          <t>(N/A)</t>
        </is>
      </c>
      <c r="C7820" t="inlineStr">
        <is>
          <t>G</t>
        </is>
      </c>
      <c r="D7820" t="inlineStr">
        <is>
          <t>G</t>
        </is>
      </c>
      <c r="E7820" t="n">
        <v>38</v>
      </c>
      <c r="F7820" t="inlineStr">
        <is>
          <t>FA</t>
        </is>
      </c>
      <c r="G7820" t="inlineStr">
        <is>
          <t>FA</t>
        </is>
      </c>
      <c r="H7820" s="30" t="n">
        <v>1</v>
      </c>
      <c r="I7820" s="31" t="n">
        <v>0</v>
      </c>
      <c r="J7820" s="31" t="n"/>
      <c r="K7820" s="31" t="n">
        <v>0</v>
      </c>
      <c r="L7820" s="32" t="n"/>
      <c r="M7820" s="31" t="n">
        <v>0</v>
      </c>
      <c r="N7820" s="31" t="n">
        <v>0</v>
      </c>
      <c r="O7820" s="31" t="n"/>
      <c r="P7820" s="31" t="n"/>
      <c r="Q7820" s="31" t="n">
        <v>0</v>
      </c>
      <c r="R7820" s="31" t="n"/>
      <c r="S7820" s="32" t="n"/>
      <c r="T7820" s="32" t="n"/>
      <c r="V7820" t="inlineStr">
        <is>
          <t>003ms</t>
        </is>
      </c>
      <c r="W7820" t="n">
        <v>2895</v>
      </c>
      <c r="X7820" t="n">
        <v>4163</v>
      </c>
      <c r="Z7820" t="inlineStr">
        <is>
          <t>Steve Mason ((N/A) G)</t>
        </is>
      </c>
    </row>
    <row r="7821">
      <c r="A7821" t="inlineStr">
        <is>
          <t>Steve McParland</t>
        </is>
      </c>
      <c r="B7821" t="inlineStr">
        <is>
          <t>(N/A)</t>
        </is>
      </c>
      <c r="C7821" t="inlineStr">
        <is>
          <t>LW</t>
        </is>
      </c>
      <c r="D7821" t="inlineStr">
        <is>
          <t>F</t>
        </is>
      </c>
      <c r="E7821" t="n">
        <v>35</v>
      </c>
      <c r="F7821" t="inlineStr">
        <is>
          <t>FA</t>
        </is>
      </c>
      <c r="G7821" t="inlineStr">
        <is>
          <t>FA</t>
        </is>
      </c>
      <c r="H7821" s="30" t="n">
        <v>1</v>
      </c>
      <c r="I7821" s="31" t="n">
        <v>0</v>
      </c>
      <c r="J7821" s="31" t="n"/>
      <c r="K7821" s="31" t="n">
        <v>0</v>
      </c>
      <c r="L7821" s="32" t="n"/>
      <c r="M7821" s="31" t="n">
        <v>0</v>
      </c>
      <c r="N7821" s="31" t="n">
        <v>0</v>
      </c>
      <c r="O7821" s="31" t="n"/>
      <c r="P7821" s="31" t="n"/>
      <c r="Q7821" s="31" t="n">
        <v>0</v>
      </c>
      <c r="R7821" s="31" t="n"/>
      <c r="S7821" s="32" t="n"/>
      <c r="T7821" s="32" t="n"/>
      <c r="V7821" t="inlineStr">
        <is>
          <t>048xq</t>
        </is>
      </c>
      <c r="X7821" t="n">
        <v>7412</v>
      </c>
      <c r="Z7821" t="inlineStr">
        <is>
          <t>Steve McParland ((N/A) LW)</t>
        </is>
      </c>
    </row>
    <row r="7822">
      <c r="A7822" t="inlineStr">
        <is>
          <t>Steve Michalek</t>
        </is>
      </c>
      <c r="B7822" t="inlineStr">
        <is>
          <t>(N/A)</t>
        </is>
      </c>
      <c r="C7822" t="inlineStr">
        <is>
          <t>G</t>
        </is>
      </c>
      <c r="D7822" t="inlineStr">
        <is>
          <t>G</t>
        </is>
      </c>
      <c r="E7822" t="n">
        <v>33</v>
      </c>
      <c r="F7822" t="inlineStr">
        <is>
          <t>FA</t>
        </is>
      </c>
      <c r="G7822" t="inlineStr">
        <is>
          <t>FA</t>
        </is>
      </c>
      <c r="H7822" s="30" t="n">
        <v>1</v>
      </c>
      <c r="I7822" s="31" t="n">
        <v>0</v>
      </c>
      <c r="J7822" s="31" t="n"/>
      <c r="K7822" s="31" t="n">
        <v>0</v>
      </c>
      <c r="L7822" s="32" t="n"/>
      <c r="M7822" s="31" t="n">
        <v>0</v>
      </c>
      <c r="N7822" s="31" t="n">
        <v>0</v>
      </c>
      <c r="O7822" s="31" t="n"/>
      <c r="P7822" s="31" t="n"/>
      <c r="Q7822" s="31" t="n">
        <v>0</v>
      </c>
      <c r="R7822" s="31" t="n"/>
      <c r="S7822" s="32" t="n"/>
      <c r="T7822" s="32" t="n"/>
      <c r="V7822" t="inlineStr">
        <is>
          <t>02fze</t>
        </is>
      </c>
      <c r="W7822" t="n">
        <v>4985</v>
      </c>
      <c r="X7822" t="n">
        <v>5526</v>
      </c>
      <c r="Z7822" t="inlineStr">
        <is>
          <t>Steve Michalek ((N/A) G)</t>
        </is>
      </c>
    </row>
    <row r="7823">
      <c r="A7823" t="inlineStr">
        <is>
          <t>Steve Moses</t>
        </is>
      </c>
      <c r="B7823" t="inlineStr">
        <is>
          <t>(N/A)</t>
        </is>
      </c>
      <c r="C7823" t="inlineStr">
        <is>
          <t>RW</t>
        </is>
      </c>
      <c r="D7823" t="inlineStr">
        <is>
          <t>F</t>
        </is>
      </c>
      <c r="E7823" t="n">
        <v>37</v>
      </c>
      <c r="F7823" t="inlineStr">
        <is>
          <t>FA</t>
        </is>
      </c>
      <c r="G7823" t="inlineStr">
        <is>
          <t>FA</t>
        </is>
      </c>
      <c r="H7823" s="30" t="n">
        <v>1</v>
      </c>
      <c r="I7823" s="31" t="n">
        <v>0</v>
      </c>
      <c r="J7823" s="31" t="n"/>
      <c r="K7823" s="31" t="n">
        <v>0</v>
      </c>
      <c r="L7823" s="32" t="n"/>
      <c r="M7823" s="31" t="n">
        <v>0</v>
      </c>
      <c r="N7823" s="31" t="n">
        <v>0</v>
      </c>
      <c r="O7823" s="31" t="n"/>
      <c r="P7823" s="31" t="n"/>
      <c r="Q7823" s="31" t="n">
        <v>0</v>
      </c>
      <c r="R7823" s="31" t="n"/>
      <c r="S7823" s="32" t="n"/>
      <c r="T7823" s="32" t="n"/>
      <c r="V7823" t="inlineStr">
        <is>
          <t>02yqr</t>
        </is>
      </c>
      <c r="W7823" t="n">
        <v>4766</v>
      </c>
      <c r="X7823" t="n">
        <v>6724</v>
      </c>
      <c r="Z7823" t="inlineStr">
        <is>
          <t>Steve Moses ((N/A) RW)</t>
        </is>
      </c>
    </row>
    <row r="7824">
      <c r="A7824" t="inlineStr">
        <is>
          <t>Steve Oleksy</t>
        </is>
      </c>
      <c r="B7824" t="inlineStr">
        <is>
          <t>(N/A)</t>
        </is>
      </c>
      <c r="C7824" t="inlineStr">
        <is>
          <t>D</t>
        </is>
      </c>
      <c r="D7824" t="inlineStr">
        <is>
          <t>D</t>
        </is>
      </c>
      <c r="E7824" t="n">
        <v>40</v>
      </c>
      <c r="F7824" t="inlineStr">
        <is>
          <t>FA</t>
        </is>
      </c>
      <c r="G7824" t="inlineStr">
        <is>
          <t>FA</t>
        </is>
      </c>
      <c r="H7824" s="30" t="n">
        <v>1</v>
      </c>
      <c r="I7824" s="31" t="n">
        <v>0</v>
      </c>
      <c r="J7824" s="31" t="n"/>
      <c r="K7824" s="31" t="n">
        <v>0</v>
      </c>
      <c r="L7824" s="32" t="n"/>
      <c r="M7824" s="31" t="n">
        <v>0</v>
      </c>
      <c r="N7824" s="31" t="n">
        <v>0</v>
      </c>
      <c r="O7824" s="31" t="n"/>
      <c r="P7824" s="31" t="n"/>
      <c r="Q7824" s="31" t="n">
        <v>0</v>
      </c>
      <c r="R7824" s="31" t="n"/>
      <c r="S7824" s="32" t="n"/>
      <c r="T7824" s="32" t="n"/>
      <c r="V7824" t="inlineStr">
        <is>
          <t>02ytj</t>
        </is>
      </c>
      <c r="W7824" t="n">
        <v>4091</v>
      </c>
      <c r="X7824" t="n">
        <v>5912</v>
      </c>
      <c r="Z7824" t="inlineStr">
        <is>
          <t>Steve Oleksy ((N/A) D)</t>
        </is>
      </c>
    </row>
    <row r="7825">
      <c r="A7825" t="inlineStr">
        <is>
          <t>Steve Quailer</t>
        </is>
      </c>
      <c r="B7825" t="inlineStr">
        <is>
          <t>(N/A)</t>
        </is>
      </c>
      <c r="C7825" t="inlineStr">
        <is>
          <t>LW</t>
        </is>
      </c>
      <c r="D7825" t="inlineStr">
        <is>
          <t>F</t>
        </is>
      </c>
      <c r="E7825" t="n">
        <v>37</v>
      </c>
      <c r="F7825" t="inlineStr">
        <is>
          <t>FA</t>
        </is>
      </c>
      <c r="G7825" t="inlineStr">
        <is>
          <t>FA</t>
        </is>
      </c>
      <c r="H7825" s="30" t="n">
        <v>1</v>
      </c>
      <c r="I7825" s="31" t="n">
        <v>0</v>
      </c>
      <c r="J7825" s="31" t="n"/>
      <c r="K7825" s="31" t="n">
        <v>0</v>
      </c>
      <c r="L7825" s="32" t="n"/>
      <c r="M7825" s="31" t="n">
        <v>0</v>
      </c>
      <c r="N7825" s="31" t="n">
        <v>0</v>
      </c>
      <c r="O7825" s="31" t="n"/>
      <c r="P7825" s="31" t="n"/>
      <c r="Q7825" s="31" t="n">
        <v>0</v>
      </c>
      <c r="R7825" s="31" t="n"/>
      <c r="S7825" s="32" t="n"/>
      <c r="T7825" s="32" t="n"/>
      <c r="V7825" t="inlineStr">
        <is>
          <t>02452</t>
        </is>
      </c>
      <c r="W7825" t="n">
        <v>3970</v>
      </c>
      <c r="X7825" t="n">
        <v>5679</v>
      </c>
      <c r="Z7825" t="inlineStr">
        <is>
          <t>Steve Quailer ((N/A) LW)</t>
        </is>
      </c>
    </row>
    <row r="7826">
      <c r="A7826" t="inlineStr">
        <is>
          <t>Steve Regier</t>
        </is>
      </c>
      <c r="B7826" t="inlineStr">
        <is>
          <t>(N/A)</t>
        </is>
      </c>
      <c r="C7826" t="inlineStr">
        <is>
          <t>LW</t>
        </is>
      </c>
      <c r="D7826" t="inlineStr">
        <is>
          <t>F</t>
        </is>
      </c>
      <c r="E7826" t="n">
        <v>42</v>
      </c>
      <c r="F7826" t="inlineStr">
        <is>
          <t>FA</t>
        </is>
      </c>
      <c r="G7826" t="inlineStr">
        <is>
          <t>FA</t>
        </is>
      </c>
      <c r="H7826" s="30" t="n">
        <v>1</v>
      </c>
      <c r="I7826" s="31" t="n">
        <v>0</v>
      </c>
      <c r="J7826" s="31" t="n"/>
      <c r="K7826" s="31" t="n">
        <v>0</v>
      </c>
      <c r="L7826" s="32" t="n"/>
      <c r="M7826" s="31" t="n">
        <v>0</v>
      </c>
      <c r="N7826" s="31" t="n">
        <v>0</v>
      </c>
      <c r="O7826" s="31" t="n"/>
      <c r="P7826" s="31" t="n"/>
      <c r="Q7826" s="31" t="n">
        <v>0</v>
      </c>
      <c r="R7826" s="31" t="n"/>
      <c r="S7826" s="32" t="n"/>
      <c r="T7826" s="32" t="n"/>
      <c r="V7826" t="inlineStr">
        <is>
          <t>003zs</t>
        </is>
      </c>
      <c r="W7826" t="n">
        <v>2261</v>
      </c>
      <c r="X7826" t="n">
        <v>3664</v>
      </c>
      <c r="Z7826" t="inlineStr">
        <is>
          <t>Steve Regier ((N/A) LW)</t>
        </is>
      </c>
    </row>
    <row r="7827">
      <c r="A7827" t="inlineStr">
        <is>
          <t>Steve Summerhays</t>
        </is>
      </c>
      <c r="B7827" t="inlineStr">
        <is>
          <t>(N/A)</t>
        </is>
      </c>
      <c r="C7827" t="inlineStr">
        <is>
          <t>G</t>
        </is>
      </c>
      <c r="D7827" t="inlineStr">
        <is>
          <t>G</t>
        </is>
      </c>
      <c r="E7827" t="n">
        <v>36</v>
      </c>
      <c r="F7827" t="inlineStr">
        <is>
          <t>FA</t>
        </is>
      </c>
      <c r="G7827" t="inlineStr">
        <is>
          <t>FA</t>
        </is>
      </c>
      <c r="H7827" s="30" t="n">
        <v>1</v>
      </c>
      <c r="I7827" s="31" t="n">
        <v>0</v>
      </c>
      <c r="J7827" s="31" t="n"/>
      <c r="K7827" s="31" t="n">
        <v>0</v>
      </c>
      <c r="L7827" s="32" t="n"/>
      <c r="M7827" s="31" t="n">
        <v>0</v>
      </c>
      <c r="N7827" s="31" t="n">
        <v>0</v>
      </c>
      <c r="O7827" s="31" t="n"/>
      <c r="P7827" s="31" t="n"/>
      <c r="Q7827" s="31" t="n">
        <v>0</v>
      </c>
      <c r="R7827" s="31" t="n"/>
      <c r="S7827" s="32" t="n"/>
      <c r="T7827" s="32" t="n"/>
      <c r="V7827" t="inlineStr">
        <is>
          <t>03a82</t>
        </is>
      </c>
      <c r="Z7827" t="inlineStr">
        <is>
          <t>Steve Summerhays ((N/A) G)</t>
        </is>
      </c>
    </row>
    <row r="7828">
      <c r="A7828" t="inlineStr">
        <is>
          <t>Steve Wagner</t>
        </is>
      </c>
      <c r="B7828" t="inlineStr">
        <is>
          <t>(N/A)</t>
        </is>
      </c>
      <c r="C7828" t="inlineStr">
        <is>
          <t>D</t>
        </is>
      </c>
      <c r="D7828" t="inlineStr">
        <is>
          <t>D</t>
        </is>
      </c>
      <c r="E7828" t="n">
        <v>42</v>
      </c>
      <c r="F7828" t="inlineStr">
        <is>
          <t>FA</t>
        </is>
      </c>
      <c r="G7828" t="inlineStr">
        <is>
          <t>FA</t>
        </is>
      </c>
      <c r="H7828" s="30" t="n">
        <v>1</v>
      </c>
      <c r="I7828" s="31" t="n">
        <v>0</v>
      </c>
      <c r="J7828" s="31" t="n"/>
      <c r="K7828" s="31" t="n">
        <v>0</v>
      </c>
      <c r="L7828" s="32" t="n"/>
      <c r="M7828" s="31" t="n">
        <v>0</v>
      </c>
      <c r="N7828" s="31" t="n">
        <v>0</v>
      </c>
      <c r="O7828" s="31" t="n"/>
      <c r="P7828" s="31" t="n"/>
      <c r="Q7828" s="31" t="n">
        <v>0</v>
      </c>
      <c r="R7828" s="31" t="n"/>
      <c r="S7828" s="32" t="n"/>
      <c r="T7828" s="32" t="n"/>
      <c r="V7828" t="inlineStr">
        <is>
          <t>00489</t>
        </is>
      </c>
      <c r="W7828" t="n">
        <v>2896</v>
      </c>
      <c r="X7828" t="n">
        <v>4135</v>
      </c>
      <c r="Z7828" t="inlineStr">
        <is>
          <t>Steve Wagner ((N/A) D)</t>
        </is>
      </c>
    </row>
    <row r="7829">
      <c r="A7829" t="inlineStr">
        <is>
          <t>Steve Werner</t>
        </is>
      </c>
      <c r="B7829" t="inlineStr">
        <is>
          <t>WSH</t>
        </is>
      </c>
      <c r="C7829" t="inlineStr">
        <is>
          <t>RW</t>
        </is>
      </c>
      <c r="D7829" t="inlineStr">
        <is>
          <t>F</t>
        </is>
      </c>
      <c r="E7829" t="n">
        <v>42</v>
      </c>
      <c r="F7829" t="inlineStr">
        <is>
          <t>FA</t>
        </is>
      </c>
      <c r="G7829" t="inlineStr">
        <is>
          <t>FA</t>
        </is>
      </c>
      <c r="H7829" s="30" t="n">
        <v>1</v>
      </c>
      <c r="I7829" s="31" t="n">
        <v>0</v>
      </c>
      <c r="J7829" s="31" t="n"/>
      <c r="K7829" s="31" t="n">
        <v>0</v>
      </c>
      <c r="L7829" s="32" t="n"/>
      <c r="M7829" s="31" t="n">
        <v>0</v>
      </c>
      <c r="N7829" s="31" t="n">
        <v>0</v>
      </c>
      <c r="O7829" s="31" t="n"/>
      <c r="P7829" s="31" t="n"/>
      <c r="Q7829" s="31" t="n">
        <v>0</v>
      </c>
      <c r="R7829" s="31" t="n"/>
      <c r="S7829" s="32" t="n"/>
      <c r="T7829" s="32" t="n"/>
      <c r="V7829" t="inlineStr">
        <is>
          <t>004cz</t>
        </is>
      </c>
      <c r="X7829" t="n">
        <v>3860</v>
      </c>
      <c r="Z7829" t="inlineStr">
        <is>
          <t>Steve Werner (WSH RW)</t>
        </is>
      </c>
    </row>
    <row r="7830">
      <c r="A7830" t="inlineStr">
        <is>
          <t>Steve Zalewski</t>
        </is>
      </c>
      <c r="B7830" t="inlineStr">
        <is>
          <t>(N/A)</t>
        </is>
      </c>
      <c r="C7830" t="inlineStr">
        <is>
          <t>C</t>
        </is>
      </c>
      <c r="D7830" t="inlineStr">
        <is>
          <t>F</t>
        </is>
      </c>
      <c r="E7830" t="n">
        <v>40</v>
      </c>
      <c r="F7830" t="inlineStr">
        <is>
          <t>FA</t>
        </is>
      </c>
      <c r="G7830" t="inlineStr">
        <is>
          <t>FA</t>
        </is>
      </c>
      <c r="H7830" s="30" t="n">
        <v>1</v>
      </c>
      <c r="I7830" s="31" t="n">
        <v>0</v>
      </c>
      <c r="J7830" s="31" t="n"/>
      <c r="K7830" s="31" t="n">
        <v>0</v>
      </c>
      <c r="L7830" s="32" t="n"/>
      <c r="M7830" s="31" t="n">
        <v>0</v>
      </c>
      <c r="N7830" s="31" t="n">
        <v>0</v>
      </c>
      <c r="O7830" s="31" t="n"/>
      <c r="P7830" s="31" t="n"/>
      <c r="Q7830" s="31" t="n">
        <v>0</v>
      </c>
      <c r="R7830" s="31" t="n"/>
      <c r="S7830" s="32" t="n"/>
      <c r="T7830" s="32" t="n"/>
      <c r="V7830" t="inlineStr">
        <is>
          <t>0057z</t>
        </is>
      </c>
      <c r="W7830" t="n">
        <v>3400</v>
      </c>
      <c r="X7830" t="n">
        <v>4405</v>
      </c>
      <c r="Z7830" t="inlineStr">
        <is>
          <t>Steve Zalewski ((N/A) C)</t>
        </is>
      </c>
    </row>
    <row r="7831">
      <c r="A7831" t="inlineStr">
        <is>
          <t>Steven Anthony</t>
        </is>
      </c>
      <c r="B7831" t="inlineStr">
        <is>
          <t>(N/A)</t>
        </is>
      </c>
      <c r="C7831" t="inlineStr">
        <is>
          <t>LW</t>
        </is>
      </c>
      <c r="D7831" t="inlineStr">
        <is>
          <t>F</t>
        </is>
      </c>
      <c r="E7831" t="n">
        <v>35</v>
      </c>
      <c r="F7831" t="inlineStr">
        <is>
          <t>FA</t>
        </is>
      </c>
      <c r="G7831" t="inlineStr">
        <is>
          <t>FA</t>
        </is>
      </c>
      <c r="H7831" s="30" t="n">
        <v>1</v>
      </c>
      <c r="I7831" s="31" t="n">
        <v>0</v>
      </c>
      <c r="J7831" s="31" t="n"/>
      <c r="K7831" s="31" t="n">
        <v>0</v>
      </c>
      <c r="L7831" s="32" t="n"/>
      <c r="M7831" s="31" t="n">
        <v>0</v>
      </c>
      <c r="N7831" s="31" t="n">
        <v>0</v>
      </c>
      <c r="O7831" s="31" t="n"/>
      <c r="P7831" s="31" t="n"/>
      <c r="Q7831" s="31" t="n">
        <v>0</v>
      </c>
      <c r="R7831" s="31" t="n"/>
      <c r="S7831" s="32" t="n"/>
      <c r="T7831" s="32" t="n"/>
      <c r="V7831" t="inlineStr">
        <is>
          <t>023oz</t>
        </is>
      </c>
      <c r="X7831" t="n">
        <v>5216</v>
      </c>
      <c r="Z7831" t="inlineStr">
        <is>
          <t>Steven Anthony ((N/A) LW)</t>
        </is>
      </c>
    </row>
    <row r="7832">
      <c r="A7832" t="inlineStr">
        <is>
          <t>Steven Delisle</t>
        </is>
      </c>
      <c r="B7832" t="inlineStr">
        <is>
          <t>(N/A)</t>
        </is>
      </c>
      <c r="C7832" t="inlineStr">
        <is>
          <t>D</t>
        </is>
      </c>
      <c r="D7832" t="inlineStr">
        <is>
          <t>D</t>
        </is>
      </c>
      <c r="E7832" t="n">
        <v>36</v>
      </c>
      <c r="F7832" t="inlineStr">
        <is>
          <t>FA</t>
        </is>
      </c>
      <c r="G7832" t="inlineStr">
        <is>
          <t>FA</t>
        </is>
      </c>
      <c r="H7832" s="30" t="n">
        <v>1</v>
      </c>
      <c r="I7832" s="31" t="n">
        <v>0</v>
      </c>
      <c r="J7832" s="31" t="n"/>
      <c r="K7832" s="31" t="n">
        <v>0</v>
      </c>
      <c r="L7832" s="32" t="n"/>
      <c r="M7832" s="31" t="n">
        <v>0</v>
      </c>
      <c r="N7832" s="31" t="n">
        <v>0</v>
      </c>
      <c r="O7832" s="31" t="n"/>
      <c r="P7832" s="31" t="n"/>
      <c r="Q7832" s="31" t="n">
        <v>0</v>
      </c>
      <c r="R7832" s="31" t="n"/>
      <c r="S7832" s="32" t="n"/>
      <c r="T7832" s="32" t="n"/>
      <c r="V7832" t="inlineStr">
        <is>
          <t>01ud2</t>
        </is>
      </c>
      <c r="W7832" t="n">
        <v>3481</v>
      </c>
      <c r="X7832" t="n">
        <v>4900</v>
      </c>
      <c r="Z7832" t="inlineStr">
        <is>
          <t>Steven Delisle ((N/A) D)</t>
        </is>
      </c>
    </row>
    <row r="7833">
      <c r="A7833" t="inlineStr">
        <is>
          <t>Steven Fogarty</t>
        </is>
      </c>
      <c r="B7833" t="inlineStr">
        <is>
          <t>(N/A)</t>
        </is>
      </c>
      <c r="C7833" t="inlineStr">
        <is>
          <t>C</t>
        </is>
      </c>
      <c r="D7833" t="inlineStr">
        <is>
          <t>F</t>
        </is>
      </c>
      <c r="E7833" t="n">
        <v>33</v>
      </c>
      <c r="F7833" t="inlineStr">
        <is>
          <t>FA</t>
        </is>
      </c>
      <c r="G7833" t="inlineStr">
        <is>
          <t>FA</t>
        </is>
      </c>
      <c r="H7833" s="30" t="n">
        <v>1</v>
      </c>
      <c r="I7833" s="31" t="n">
        <v>0</v>
      </c>
      <c r="J7833" s="31" t="n"/>
      <c r="K7833" s="31" t="n">
        <v>0</v>
      </c>
      <c r="L7833" s="32" t="n"/>
      <c r="M7833" s="31" t="n">
        <v>0</v>
      </c>
      <c r="N7833" s="31" t="n">
        <v>0</v>
      </c>
      <c r="O7833" s="31" t="n"/>
      <c r="P7833" s="31" t="n"/>
      <c r="Q7833" s="31" t="n">
        <v>0</v>
      </c>
      <c r="R7833" s="31" t="n"/>
      <c r="S7833" s="32" t="n"/>
      <c r="T7833" s="32" t="n"/>
      <c r="V7833" t="inlineStr">
        <is>
          <t>02dq5</t>
        </is>
      </c>
      <c r="W7833" t="n">
        <v>3837</v>
      </c>
      <c r="X7833" t="n">
        <v>5438</v>
      </c>
      <c r="Y7833" t="inlineStr">
        <is>
          <t>ce912e2f-1357-4ba5-ae8e-8961ead93360</t>
        </is>
      </c>
      <c r="Z7833" t="inlineStr">
        <is>
          <t>Steven Fogarty ((N/A) C)</t>
        </is>
      </c>
    </row>
    <row r="7834">
      <c r="A7834" t="inlineStr">
        <is>
          <t>Steven Goertzen</t>
        </is>
      </c>
      <c r="B7834" t="inlineStr">
        <is>
          <t>(N/A)</t>
        </is>
      </c>
      <c r="C7834" t="inlineStr">
        <is>
          <t>RW</t>
        </is>
      </c>
      <c r="D7834" t="inlineStr">
        <is>
          <t>F</t>
        </is>
      </c>
      <c r="E7834" t="n">
        <v>42</v>
      </c>
      <c r="F7834" t="inlineStr">
        <is>
          <t>FA</t>
        </is>
      </c>
      <c r="G7834" t="inlineStr">
        <is>
          <t>FA</t>
        </is>
      </c>
      <c r="H7834" s="30" t="n">
        <v>1</v>
      </c>
      <c r="I7834" s="31" t="n">
        <v>0</v>
      </c>
      <c r="J7834" s="31" t="n"/>
      <c r="K7834" s="31" t="n">
        <v>0</v>
      </c>
      <c r="L7834" s="32" t="n"/>
      <c r="M7834" s="31" t="n">
        <v>0</v>
      </c>
      <c r="N7834" s="31" t="n">
        <v>0</v>
      </c>
      <c r="O7834" s="31" t="n"/>
      <c r="P7834" s="31" t="n"/>
      <c r="Q7834" s="31" t="n">
        <v>0</v>
      </c>
      <c r="R7834" s="31" t="n"/>
      <c r="S7834" s="32" t="n"/>
      <c r="T7834" s="32" t="n"/>
      <c r="V7834" t="inlineStr">
        <is>
          <t>003mg</t>
        </is>
      </c>
      <c r="W7834" t="n">
        <v>2128</v>
      </c>
      <c r="X7834" t="n">
        <v>3532</v>
      </c>
      <c r="Z7834" t="inlineStr">
        <is>
          <t>Steven Goertzen ((N/A) RW)</t>
        </is>
      </c>
    </row>
    <row r="7835">
      <c r="A7835" t="inlineStr">
        <is>
          <t>Steven Hodges</t>
        </is>
      </c>
      <c r="B7835" t="inlineStr">
        <is>
          <t>(N/A)</t>
        </is>
      </c>
      <c r="C7835" t="inlineStr">
        <is>
          <t>C</t>
        </is>
      </c>
      <c r="D7835" t="inlineStr">
        <is>
          <t>F</t>
        </is>
      </c>
      <c r="E7835" t="n">
        <v>32</v>
      </c>
      <c r="F7835" t="inlineStr">
        <is>
          <t>FA</t>
        </is>
      </c>
      <c r="G7835" t="inlineStr">
        <is>
          <t>FA</t>
        </is>
      </c>
      <c r="H7835" s="30" t="n">
        <v>1</v>
      </c>
      <c r="I7835" s="31" t="n">
        <v>0</v>
      </c>
      <c r="J7835" s="31" t="n"/>
      <c r="K7835" s="31" t="n">
        <v>0</v>
      </c>
      <c r="L7835" s="32" t="n"/>
      <c r="M7835" s="31" t="n">
        <v>0</v>
      </c>
      <c r="N7835" s="31" t="n">
        <v>0</v>
      </c>
      <c r="O7835" s="31" t="n"/>
      <c r="P7835" s="31" t="n"/>
      <c r="Q7835" s="31" t="n">
        <v>0</v>
      </c>
      <c r="R7835" s="31" t="n"/>
      <c r="S7835" s="32" t="n"/>
      <c r="T7835" s="32" t="n"/>
      <c r="V7835" t="inlineStr">
        <is>
          <t>02nq9</t>
        </is>
      </c>
      <c r="X7835" t="n">
        <v>5775</v>
      </c>
      <c r="Z7835" t="inlineStr">
        <is>
          <t>Steven Hodges ((N/A) C)</t>
        </is>
      </c>
    </row>
    <row r="7836">
      <c r="A7836" t="inlineStr">
        <is>
          <t>Steven Johnson</t>
        </is>
      </c>
      <c r="B7836" t="inlineStr">
        <is>
          <t>PHI</t>
        </is>
      </c>
      <c r="C7836" t="inlineStr">
        <is>
          <t>D</t>
        </is>
      </c>
      <c r="D7836" t="inlineStr">
        <is>
          <t>D</t>
        </is>
      </c>
      <c r="E7836" t="n">
        <v>32</v>
      </c>
      <c r="F7836" t="inlineStr">
        <is>
          <t>FA</t>
        </is>
      </c>
      <c r="G7836" t="inlineStr">
        <is>
          <t>FA</t>
        </is>
      </c>
      <c r="H7836" s="30" t="n">
        <v>1</v>
      </c>
      <c r="I7836" s="31" t="n">
        <v>0</v>
      </c>
      <c r="J7836" s="31" t="n"/>
      <c r="K7836" s="31" t="n">
        <v>0</v>
      </c>
      <c r="L7836" s="32" t="n"/>
      <c r="M7836" s="31" t="n">
        <v>0</v>
      </c>
      <c r="N7836" s="31" t="n">
        <v>0</v>
      </c>
      <c r="O7836" s="31" t="n"/>
      <c r="P7836" s="31" t="n"/>
      <c r="Q7836" s="31" t="n">
        <v>0</v>
      </c>
      <c r="R7836" s="31" t="n"/>
      <c r="S7836" s="32" t="n"/>
      <c r="T7836" s="32" t="n"/>
      <c r="V7836" t="inlineStr">
        <is>
          <t>03ecg</t>
        </is>
      </c>
      <c r="X7836" t="n">
        <v>6488</v>
      </c>
      <c r="Z7836" t="inlineStr">
        <is>
          <t>Steven Johnson (PHI D)</t>
        </is>
      </c>
    </row>
    <row r="7837">
      <c r="A7837" t="inlineStr">
        <is>
          <t>Steven Kampfer</t>
        </is>
      </c>
      <c r="B7837" t="inlineStr">
        <is>
          <t>UTA</t>
        </is>
      </c>
      <c r="C7837" t="inlineStr">
        <is>
          <t>D</t>
        </is>
      </c>
      <c r="D7837" t="inlineStr">
        <is>
          <t>D</t>
        </is>
      </c>
      <c r="E7837" t="n">
        <v>37</v>
      </c>
      <c r="F7837" t="inlineStr">
        <is>
          <t>FA</t>
        </is>
      </c>
      <c r="G7837" t="inlineStr">
        <is>
          <t>FA</t>
        </is>
      </c>
      <c r="H7837" s="30" t="n">
        <v>1</v>
      </c>
      <c r="I7837" s="31" t="n">
        <v>0</v>
      </c>
      <c r="J7837" s="31" t="n"/>
      <c r="K7837" s="31" t="n">
        <v>0</v>
      </c>
      <c r="L7837" s="32" t="n"/>
      <c r="M7837" s="31" t="n">
        <v>0</v>
      </c>
      <c r="N7837" s="31" t="n">
        <v>0</v>
      </c>
      <c r="O7837" s="31" t="n"/>
      <c r="P7837" s="31" t="n"/>
      <c r="Q7837" s="31" t="n">
        <v>0</v>
      </c>
      <c r="R7837" s="31" t="n"/>
      <c r="S7837" s="32" t="n"/>
      <c r="T7837" s="32" t="n"/>
      <c r="V7837" t="inlineStr">
        <is>
          <t>01t63</t>
        </is>
      </c>
      <c r="W7837" t="n">
        <v>3426</v>
      </c>
      <c r="X7837" t="n">
        <v>4858</v>
      </c>
      <c r="Y7837" t="inlineStr">
        <is>
          <t>504834b6-70c1-462f-80a9-5e5380c09389</t>
        </is>
      </c>
      <c r="Z7837" t="inlineStr">
        <is>
          <t>Steven Kampfer (UTA D)</t>
        </is>
      </c>
    </row>
    <row r="7838">
      <c r="A7838" t="inlineStr">
        <is>
          <t>Steven Pinizzotto</t>
        </is>
      </c>
      <c r="B7838" t="inlineStr">
        <is>
          <t>(N/A)</t>
        </is>
      </c>
      <c r="C7838" t="inlineStr">
        <is>
          <t>RW</t>
        </is>
      </c>
      <c r="D7838" t="inlineStr">
        <is>
          <t>F</t>
        </is>
      </c>
      <c r="E7838" t="n">
        <v>42</v>
      </c>
      <c r="F7838" t="inlineStr">
        <is>
          <t>FA</t>
        </is>
      </c>
      <c r="G7838" t="inlineStr">
        <is>
          <t>FA</t>
        </is>
      </c>
      <c r="H7838" s="30" t="n">
        <v>1</v>
      </c>
      <c r="I7838" s="31" t="n">
        <v>0</v>
      </c>
      <c r="J7838" s="31" t="n"/>
      <c r="K7838" s="31" t="n">
        <v>0</v>
      </c>
      <c r="L7838" s="32" t="n"/>
      <c r="M7838" s="31" t="n">
        <v>0</v>
      </c>
      <c r="N7838" s="31" t="n">
        <v>0</v>
      </c>
      <c r="O7838" s="31" t="n"/>
      <c r="P7838" s="31" t="n"/>
      <c r="Q7838" s="31" t="n">
        <v>0</v>
      </c>
      <c r="R7838" s="31" t="n"/>
      <c r="S7838" s="32" t="n"/>
      <c r="T7838" s="32" t="n"/>
      <c r="V7838" t="inlineStr">
        <is>
          <t>004nq</t>
        </is>
      </c>
      <c r="W7838" t="n">
        <v>2741</v>
      </c>
      <c r="X7838" t="n">
        <v>4128</v>
      </c>
      <c r="Z7838" t="inlineStr">
        <is>
          <t>Steven Pinizzotto ((N/A) RW)</t>
        </is>
      </c>
    </row>
    <row r="7839">
      <c r="A7839" t="inlineStr">
        <is>
          <t>Steven Ruggiero</t>
        </is>
      </c>
      <c r="B7839" t="inlineStr">
        <is>
          <t>(N/A)</t>
        </is>
      </c>
      <c r="C7839" t="inlineStr">
        <is>
          <t>D</t>
        </is>
      </c>
      <c r="D7839" t="inlineStr">
        <is>
          <t>D</t>
        </is>
      </c>
      <c r="E7839" t="n">
        <v>29</v>
      </c>
      <c r="F7839" t="inlineStr">
        <is>
          <t>FA</t>
        </is>
      </c>
      <c r="G7839" t="inlineStr">
        <is>
          <t>FA</t>
        </is>
      </c>
      <c r="H7839" s="30" t="n">
        <v>1</v>
      </c>
      <c r="I7839" s="31" t="n">
        <v>0</v>
      </c>
      <c r="J7839" s="31" t="n"/>
      <c r="K7839" s="31" t="n">
        <v>0</v>
      </c>
      <c r="L7839" s="32" t="n"/>
      <c r="M7839" s="31" t="n">
        <v>0</v>
      </c>
      <c r="N7839" s="31" t="n">
        <v>0</v>
      </c>
      <c r="O7839" s="31" t="n"/>
      <c r="P7839" s="31" t="n"/>
      <c r="Q7839" s="31" t="n">
        <v>0</v>
      </c>
      <c r="R7839" s="31" t="n"/>
      <c r="S7839" s="32" t="n"/>
      <c r="T7839" s="32" t="n"/>
      <c r="V7839" t="inlineStr">
        <is>
          <t>03rja</t>
        </is>
      </c>
      <c r="X7839" t="n">
        <v>6920</v>
      </c>
      <c r="Z7839" t="inlineStr">
        <is>
          <t>Steven Ruggiero ((N/A) D)</t>
        </is>
      </c>
    </row>
    <row r="7840">
      <c r="A7840" t="inlineStr">
        <is>
          <t>Steven Shipley</t>
        </is>
      </c>
      <c r="B7840" t="inlineStr">
        <is>
          <t>(N/A)</t>
        </is>
      </c>
      <c r="C7840" t="inlineStr">
        <is>
          <t>C</t>
        </is>
      </c>
      <c r="D7840" t="inlineStr">
        <is>
          <t>F</t>
        </is>
      </c>
      <c r="E7840" t="n">
        <v>34</v>
      </c>
      <c r="F7840" t="inlineStr">
        <is>
          <t>FA</t>
        </is>
      </c>
      <c r="G7840" t="inlineStr">
        <is>
          <t>FA</t>
        </is>
      </c>
      <c r="H7840" s="30" t="n">
        <v>1</v>
      </c>
      <c r="I7840" s="31" t="n">
        <v>0</v>
      </c>
      <c r="J7840" s="31" t="n"/>
      <c r="K7840" s="31" t="n">
        <v>0</v>
      </c>
      <c r="L7840" s="32" t="n"/>
      <c r="M7840" s="31" t="n">
        <v>0</v>
      </c>
      <c r="N7840" s="31" t="n">
        <v>0</v>
      </c>
      <c r="O7840" s="31" t="n"/>
      <c r="P7840" s="31" t="n"/>
      <c r="Q7840" s="31" t="n">
        <v>0</v>
      </c>
      <c r="R7840" s="31" t="n"/>
      <c r="S7840" s="32" t="n"/>
      <c r="T7840" s="32" t="n"/>
      <c r="V7840" t="inlineStr">
        <is>
          <t>01zqb</t>
        </is>
      </c>
      <c r="X7840" t="n">
        <v>5071</v>
      </c>
      <c r="Z7840" t="inlineStr">
        <is>
          <t>Steven Shipley ((N/A) C)</t>
        </is>
      </c>
    </row>
    <row r="7841">
      <c r="A7841" t="inlineStr">
        <is>
          <t>Steven Spinell</t>
        </is>
      </c>
      <c r="B7841" t="inlineStr">
        <is>
          <t>BOS</t>
        </is>
      </c>
      <c r="C7841" t="inlineStr">
        <is>
          <t>D</t>
        </is>
      </c>
      <c r="D7841" t="inlineStr">
        <is>
          <t>D</t>
        </is>
      </c>
      <c r="E7841" t="n">
        <v>36</v>
      </c>
      <c r="F7841" t="inlineStr">
        <is>
          <t>FA</t>
        </is>
      </c>
      <c r="G7841" t="inlineStr">
        <is>
          <t>FA</t>
        </is>
      </c>
      <c r="H7841" s="30" t="n">
        <v>1</v>
      </c>
      <c r="I7841" s="31" t="n">
        <v>0</v>
      </c>
      <c r="J7841" s="31" t="n"/>
      <c r="K7841" s="31" t="n">
        <v>0</v>
      </c>
      <c r="L7841" s="32" t="n"/>
      <c r="M7841" s="31" t="n">
        <v>0</v>
      </c>
      <c r="N7841" s="31" t="n">
        <v>0</v>
      </c>
      <c r="O7841" s="31" t="n"/>
      <c r="P7841" s="31" t="n"/>
      <c r="Q7841" s="31" t="n">
        <v>0</v>
      </c>
      <c r="R7841" s="31" t="n"/>
      <c r="S7841" s="32" t="n"/>
      <c r="T7841" s="32" t="n"/>
      <c r="V7841" t="inlineStr">
        <is>
          <t>038so</t>
        </is>
      </c>
      <c r="X7841" t="n">
        <v>6288</v>
      </c>
      <c r="Z7841" t="inlineStr">
        <is>
          <t>Steven Spinell (BOS D)</t>
        </is>
      </c>
    </row>
    <row r="7842">
      <c r="A7842" t="inlineStr">
        <is>
          <t>Steven Spinner</t>
        </is>
      </c>
      <c r="B7842" t="inlineStr">
        <is>
          <t>WSH</t>
        </is>
      </c>
      <c r="C7842" t="inlineStr">
        <is>
          <t>RW</t>
        </is>
      </c>
      <c r="D7842" t="inlineStr">
        <is>
          <t>F</t>
        </is>
      </c>
      <c r="E7842" t="n">
        <v>30</v>
      </c>
      <c r="F7842" t="inlineStr">
        <is>
          <t>FA</t>
        </is>
      </c>
      <c r="G7842" t="inlineStr">
        <is>
          <t>FA</t>
        </is>
      </c>
      <c r="H7842" s="30" t="n">
        <v>1</v>
      </c>
      <c r="I7842" s="31" t="n">
        <v>0</v>
      </c>
      <c r="J7842" s="31" t="n"/>
      <c r="K7842" s="31" t="n">
        <v>0</v>
      </c>
      <c r="L7842" s="32" t="n"/>
      <c r="M7842" s="31" t="n">
        <v>0</v>
      </c>
      <c r="N7842" s="31" t="n">
        <v>0</v>
      </c>
      <c r="O7842" s="31" t="n"/>
      <c r="P7842" s="31" t="n"/>
      <c r="Q7842" s="31" t="n">
        <v>0</v>
      </c>
      <c r="R7842" s="31" t="n"/>
      <c r="S7842" s="32" t="n"/>
      <c r="T7842" s="32" t="n"/>
      <c r="V7842" t="inlineStr">
        <is>
          <t>03edh</t>
        </is>
      </c>
      <c r="Z7842" t="inlineStr">
        <is>
          <t>Steven Spinner (WSH RW)</t>
        </is>
      </c>
    </row>
    <row r="7843">
      <c r="A7843" t="inlineStr">
        <is>
          <t>Steven Swaveley</t>
        </is>
      </c>
      <c r="B7843" t="inlineStr">
        <is>
          <t>PHI</t>
        </is>
      </c>
      <c r="C7843" t="inlineStr">
        <is>
          <t>RW</t>
        </is>
      </c>
      <c r="D7843" t="inlineStr">
        <is>
          <t>F</t>
        </is>
      </c>
      <c r="E7843" t="n">
        <v>34</v>
      </c>
      <c r="F7843" t="inlineStr">
        <is>
          <t>FA</t>
        </is>
      </c>
      <c r="G7843" t="inlineStr">
        <is>
          <t>FA</t>
        </is>
      </c>
      <c r="H7843" s="30" t="n">
        <v>1</v>
      </c>
      <c r="I7843" s="31" t="n">
        <v>0</v>
      </c>
      <c r="J7843" s="31" t="n"/>
      <c r="K7843" s="31" t="n">
        <v>0</v>
      </c>
      <c r="L7843" s="32" t="n"/>
      <c r="M7843" s="31" t="n">
        <v>0</v>
      </c>
      <c r="N7843" s="31" t="n">
        <v>0</v>
      </c>
      <c r="O7843" s="31" t="n"/>
      <c r="P7843" s="31" t="n"/>
      <c r="Q7843" s="31" t="n">
        <v>0</v>
      </c>
      <c r="R7843" s="31" t="n"/>
      <c r="S7843" s="32" t="n"/>
      <c r="T7843" s="32" t="n"/>
      <c r="V7843" t="inlineStr">
        <is>
          <t>048lh</t>
        </is>
      </c>
      <c r="X7843" t="n">
        <v>7354</v>
      </c>
      <c r="Z7843" t="inlineStr">
        <is>
          <t>Steven Swaveley (PHI RW)</t>
        </is>
      </c>
    </row>
    <row r="7844">
      <c r="A7844" t="inlineStr">
        <is>
          <t>Steven Trojanovic</t>
        </is>
      </c>
      <c r="B7844" t="inlineStr">
        <is>
          <t>(N/A)</t>
        </is>
      </c>
      <c r="C7844" t="inlineStr">
        <is>
          <t>D</t>
        </is>
      </c>
      <c r="D7844" t="inlineStr">
        <is>
          <t>D</t>
        </is>
      </c>
      <c r="E7844" t="n">
        <v>33</v>
      </c>
      <c r="F7844" t="inlineStr">
        <is>
          <t>FA</t>
        </is>
      </c>
      <c r="G7844" t="inlineStr">
        <is>
          <t>FA</t>
        </is>
      </c>
      <c r="H7844" s="30" t="n">
        <v>1</v>
      </c>
      <c r="I7844" s="31" t="n">
        <v>0</v>
      </c>
      <c r="J7844" s="31" t="n"/>
      <c r="K7844" s="31" t="n">
        <v>0</v>
      </c>
      <c r="L7844" s="32" t="n"/>
      <c r="M7844" s="31" t="n">
        <v>0</v>
      </c>
      <c r="N7844" s="31" t="n">
        <v>0</v>
      </c>
      <c r="O7844" s="31" t="n"/>
      <c r="P7844" s="31" t="n"/>
      <c r="Q7844" s="31" t="n">
        <v>0</v>
      </c>
      <c r="R7844" s="31" t="n"/>
      <c r="S7844" s="32" t="n"/>
      <c r="T7844" s="32" t="n"/>
      <c r="V7844" t="inlineStr">
        <is>
          <t>03kgy</t>
        </is>
      </c>
      <c r="X7844" t="n">
        <v>6593</v>
      </c>
      <c r="Z7844" t="inlineStr">
        <is>
          <t>Steven Trojanovic ((N/A) D)</t>
        </is>
      </c>
    </row>
    <row r="7845">
      <c r="A7845" t="inlineStr">
        <is>
          <t>Steven Whitney</t>
        </is>
      </c>
      <c r="B7845" t="inlineStr">
        <is>
          <t>WSH</t>
        </is>
      </c>
      <c r="C7845" t="inlineStr">
        <is>
          <t>RW</t>
        </is>
      </c>
      <c r="D7845" t="inlineStr">
        <is>
          <t>F</t>
        </is>
      </c>
      <c r="E7845" t="n">
        <v>35</v>
      </c>
      <c r="F7845" t="inlineStr">
        <is>
          <t>FA</t>
        </is>
      </c>
      <c r="G7845" t="inlineStr">
        <is>
          <t>FA</t>
        </is>
      </c>
      <c r="H7845" s="30" t="n">
        <v>1</v>
      </c>
      <c r="I7845" s="31" t="n">
        <v>0</v>
      </c>
      <c r="J7845" s="31" t="n"/>
      <c r="K7845" s="31" t="n">
        <v>0</v>
      </c>
      <c r="L7845" s="32" t="n"/>
      <c r="M7845" s="31" t="n">
        <v>0</v>
      </c>
      <c r="N7845" s="31" t="n">
        <v>0</v>
      </c>
      <c r="O7845" s="31" t="n"/>
      <c r="P7845" s="31" t="n"/>
      <c r="Q7845" s="31" t="n">
        <v>0</v>
      </c>
      <c r="R7845" s="31" t="n"/>
      <c r="S7845" s="32" t="n"/>
      <c r="T7845" s="32" t="n"/>
      <c r="V7845" t="inlineStr">
        <is>
          <t>02zln</t>
        </is>
      </c>
      <c r="W7845" t="n">
        <v>4120</v>
      </c>
      <c r="X7845" t="n">
        <v>5938</v>
      </c>
      <c r="Z7845" t="inlineStr">
        <is>
          <t>Steven Whitney (WSH RW)</t>
        </is>
      </c>
    </row>
    <row r="7846">
      <c r="A7846" t="inlineStr">
        <is>
          <t>Stevie Leskovar</t>
        </is>
      </c>
      <c r="B7846" t="inlineStr">
        <is>
          <t>MIN</t>
        </is>
      </c>
      <c r="C7846" t="inlineStr">
        <is>
          <t>D</t>
        </is>
      </c>
      <c r="D7846" t="inlineStr">
        <is>
          <t>D</t>
        </is>
      </c>
      <c r="E7846" t="n">
        <v>22</v>
      </c>
      <c r="F7846" t="inlineStr">
        <is>
          <t>FA</t>
        </is>
      </c>
      <c r="G7846" t="inlineStr">
        <is>
          <t>FA</t>
        </is>
      </c>
      <c r="H7846" s="30" t="n">
        <v>860000</v>
      </c>
      <c r="I7846" s="31" t="n">
        <v>0</v>
      </c>
      <c r="J7846" s="31" t="n"/>
      <c r="K7846" s="31" t="n">
        <v>0</v>
      </c>
      <c r="L7846" s="32" t="n"/>
      <c r="M7846" s="31" t="n">
        <v>0</v>
      </c>
      <c r="N7846" s="31" t="n">
        <v>0</v>
      </c>
      <c r="O7846" s="31" t="n"/>
      <c r="P7846" s="31" t="n"/>
      <c r="Q7846" s="31" t="n">
        <v>0</v>
      </c>
      <c r="R7846" s="31" t="n"/>
      <c r="S7846" s="32" t="n"/>
      <c r="T7846" s="32" t="n"/>
      <c r="V7846" t="inlineStr">
        <is>
          <t>06mra</t>
        </is>
      </c>
      <c r="W7846" t="n">
        <v>7315</v>
      </c>
      <c r="Y7846" t="inlineStr">
        <is>
          <t>966bae66-16d4-48f5-bf67-b86ae9a55907</t>
        </is>
      </c>
      <c r="Z7846" t="inlineStr">
        <is>
          <t>Stevie Leskovar (MIN D)</t>
        </is>
      </c>
    </row>
    <row r="7847">
      <c r="A7847" t="inlineStr">
        <is>
          <t>Stian Solberg</t>
        </is>
      </c>
      <c r="B7847" t="inlineStr">
        <is>
          <t>ANA</t>
        </is>
      </c>
      <c r="C7847" t="inlineStr">
        <is>
          <t>D</t>
        </is>
      </c>
      <c r="D7847" t="inlineStr">
        <is>
          <t>D</t>
        </is>
      </c>
      <c r="E7847" t="n">
        <v>20</v>
      </c>
      <c r="F7847" t="inlineStr">
        <is>
          <t>FA</t>
        </is>
      </c>
      <c r="G7847" t="inlineStr">
        <is>
          <t>FA</t>
        </is>
      </c>
      <c r="H7847" s="30" t="n">
        <v>942500</v>
      </c>
      <c r="I7847" s="31" t="n">
        <v>0</v>
      </c>
      <c r="J7847" s="31" t="n"/>
      <c r="K7847" s="31" t="n">
        <v>0</v>
      </c>
      <c r="L7847" s="32" t="n"/>
      <c r="M7847" s="31" t="n">
        <v>0</v>
      </c>
      <c r="N7847" s="31" t="n">
        <v>0</v>
      </c>
      <c r="O7847" s="31" t="n"/>
      <c r="P7847" s="31" t="n"/>
      <c r="Q7847" s="31" t="n">
        <v>0</v>
      </c>
      <c r="R7847" s="31" t="n"/>
      <c r="S7847" s="32" t="n"/>
      <c r="T7847" s="32" t="n"/>
      <c r="V7847" t="inlineStr">
        <is>
          <t>06lv6</t>
        </is>
      </c>
      <c r="W7847" t="n">
        <v>7211</v>
      </c>
      <c r="Y7847" t="inlineStr">
        <is>
          <t>16994361-bdc4-439e-aad0-dc09d5d1e301</t>
        </is>
      </c>
      <c r="Z7847" t="inlineStr">
        <is>
          <t>Stian Solberg (ANA D)</t>
        </is>
      </c>
    </row>
    <row r="7848">
      <c r="A7848" t="inlineStr">
        <is>
          <t>Stiven Sardarian</t>
        </is>
      </c>
      <c r="B7848" t="inlineStr">
        <is>
          <t>CAR</t>
        </is>
      </c>
      <c r="C7848" t="inlineStr">
        <is>
          <t>RW</t>
        </is>
      </c>
      <c r="D7848" t="inlineStr">
        <is>
          <t>F</t>
        </is>
      </c>
      <c r="E7848" t="n">
        <v>23</v>
      </c>
      <c r="F7848" t="inlineStr">
        <is>
          <t>FA</t>
        </is>
      </c>
      <c r="G7848" t="inlineStr">
        <is>
          <t>FA</t>
        </is>
      </c>
      <c r="H7848" s="30" t="n">
        <v>1</v>
      </c>
      <c r="I7848" s="31" t="n">
        <v>0</v>
      </c>
      <c r="J7848" s="31" t="n"/>
      <c r="K7848" s="31" t="n">
        <v>0</v>
      </c>
      <c r="L7848" s="32" t="n"/>
      <c r="M7848" s="31" t="n">
        <v>0</v>
      </c>
      <c r="N7848" s="31" t="n">
        <v>0</v>
      </c>
      <c r="O7848" s="31" t="n"/>
      <c r="P7848" s="31" t="n"/>
      <c r="Q7848" s="31" t="n">
        <v>0</v>
      </c>
      <c r="R7848" s="31" t="n"/>
      <c r="S7848" s="32" t="n"/>
      <c r="T7848" s="32" t="n"/>
      <c r="V7848" t="inlineStr">
        <is>
          <t>05uex</t>
        </is>
      </c>
      <c r="W7848" t="n">
        <v>6569</v>
      </c>
      <c r="Y7848" t="inlineStr">
        <is>
          <t>f43adbb1-f1b8-450f-8192-a4553164f9a9</t>
        </is>
      </c>
      <c r="Z7848" t="inlineStr">
        <is>
          <t>Stiven Sardarian (CAR RW)</t>
        </is>
      </c>
    </row>
    <row r="7849">
      <c r="A7849" t="inlineStr">
        <is>
          <t>Strauss Mann</t>
        </is>
      </c>
      <c r="B7849" t="inlineStr">
        <is>
          <t>MTL</t>
        </is>
      </c>
      <c r="C7849" t="inlineStr">
        <is>
          <t>G</t>
        </is>
      </c>
      <c r="D7849" t="inlineStr">
        <is>
          <t>G</t>
        </is>
      </c>
      <c r="E7849" t="n">
        <v>28</v>
      </c>
      <c r="F7849" t="inlineStr">
        <is>
          <t>FA</t>
        </is>
      </c>
      <c r="G7849" t="inlineStr">
        <is>
          <t>FA</t>
        </is>
      </c>
      <c r="H7849" s="30" t="n">
        <v>1</v>
      </c>
      <c r="I7849" s="31" t="n">
        <v>0</v>
      </c>
      <c r="J7849" s="31" t="n"/>
      <c r="K7849" s="31" t="n">
        <v>0</v>
      </c>
      <c r="L7849" s="32" t="n"/>
      <c r="M7849" s="31" t="n">
        <v>0</v>
      </c>
      <c r="N7849" s="31" t="n">
        <v>0</v>
      </c>
      <c r="O7849" s="31" t="n"/>
      <c r="P7849" s="31" t="n"/>
      <c r="Q7849" s="31" t="n">
        <v>0</v>
      </c>
      <c r="R7849" s="31" t="n"/>
      <c r="S7849" s="32" t="n"/>
      <c r="T7849" s="32" t="n"/>
      <c r="V7849" t="inlineStr">
        <is>
          <t>05nfp</t>
        </is>
      </c>
      <c r="W7849" t="n">
        <v>6651</v>
      </c>
      <c r="Y7849" t="inlineStr">
        <is>
          <t>57d1855f-5967-433b-be78-8810183df143</t>
        </is>
      </c>
      <c r="Z7849" t="inlineStr">
        <is>
          <t>Strauss Mann (MTL G)</t>
        </is>
      </c>
    </row>
    <row r="7850">
      <c r="A7850" t="inlineStr">
        <is>
          <t>Stuart Percy</t>
        </is>
      </c>
      <c r="B7850" t="inlineStr">
        <is>
          <t>(N/A)</t>
        </is>
      </c>
      <c r="C7850" t="inlineStr">
        <is>
          <t>D</t>
        </is>
      </c>
      <c r="D7850" t="inlineStr">
        <is>
          <t>D</t>
        </is>
      </c>
      <c r="E7850" t="n">
        <v>33</v>
      </c>
      <c r="F7850" t="inlineStr">
        <is>
          <t>FA</t>
        </is>
      </c>
      <c r="G7850" t="inlineStr">
        <is>
          <t>FA</t>
        </is>
      </c>
      <c r="H7850" s="30" t="n">
        <v>1</v>
      </c>
      <c r="I7850" s="31" t="n">
        <v>0</v>
      </c>
      <c r="J7850" s="31" t="n"/>
      <c r="K7850" s="31" t="n">
        <v>0</v>
      </c>
      <c r="L7850" s="32" t="n"/>
      <c r="M7850" s="31" t="n">
        <v>0</v>
      </c>
      <c r="N7850" s="31" t="n">
        <v>0</v>
      </c>
      <c r="O7850" s="31" t="n"/>
      <c r="P7850" s="31" t="n"/>
      <c r="Q7850" s="31" t="n">
        <v>0</v>
      </c>
      <c r="R7850" s="31" t="n"/>
      <c r="S7850" s="32" t="n"/>
      <c r="T7850" s="32" t="n"/>
      <c r="V7850" t="inlineStr">
        <is>
          <t>02b3j</t>
        </is>
      </c>
      <c r="W7850" t="n">
        <v>3818</v>
      </c>
      <c r="X7850" t="n">
        <v>5386</v>
      </c>
      <c r="Z7850" t="inlineStr">
        <is>
          <t>Stuart Percy ((N/A) D)</t>
        </is>
      </c>
    </row>
    <row r="7851">
      <c r="A7851" t="inlineStr">
        <is>
          <t>Stuart Rolofs</t>
        </is>
      </c>
      <c r="B7851" t="inlineStr">
        <is>
          <t>(N/A)</t>
        </is>
      </c>
      <c r="C7851" t="inlineStr">
        <is>
          <t>LW</t>
        </is>
      </c>
      <c r="D7851" t="inlineStr">
        <is>
          <t>F</t>
        </is>
      </c>
      <c r="E7851" t="n">
        <v>23</v>
      </c>
      <c r="F7851" t="inlineStr">
        <is>
          <t>FA</t>
        </is>
      </c>
      <c r="G7851" t="inlineStr">
        <is>
          <t>FA</t>
        </is>
      </c>
      <c r="H7851" s="30" t="n">
        <v>1</v>
      </c>
      <c r="I7851" s="31" t="n">
        <v>0</v>
      </c>
      <c r="J7851" s="31" t="n"/>
      <c r="K7851" s="31" t="n">
        <v>0</v>
      </c>
      <c r="L7851" s="32" t="n"/>
      <c r="M7851" s="31" t="n">
        <v>0</v>
      </c>
      <c r="N7851" s="31" t="n">
        <v>0</v>
      </c>
      <c r="O7851" s="31" t="n"/>
      <c r="P7851" s="31" t="n"/>
      <c r="Q7851" s="31" t="n">
        <v>0</v>
      </c>
      <c r="R7851" s="31" t="n"/>
      <c r="S7851" s="32" t="n"/>
      <c r="T7851" s="32" t="n"/>
      <c r="V7851" t="inlineStr">
        <is>
          <t>05td7</t>
        </is>
      </c>
      <c r="Z7851" t="inlineStr">
        <is>
          <t>Stuart Rolofs ((N/A) LW)</t>
        </is>
      </c>
    </row>
    <row r="7852">
      <c r="A7852" t="inlineStr">
        <is>
          <t>Sutter Muzzatti</t>
        </is>
      </c>
      <c r="B7852" t="inlineStr">
        <is>
          <t>DET</t>
        </is>
      </c>
      <c r="C7852" t="inlineStr">
        <is>
          <t>RW</t>
        </is>
      </c>
      <c r="D7852" t="inlineStr">
        <is>
          <t>F</t>
        </is>
      </c>
      <c r="E7852" t="n">
        <v>23</v>
      </c>
      <c r="F7852" t="inlineStr">
        <is>
          <t>FA</t>
        </is>
      </c>
      <c r="G7852" t="inlineStr">
        <is>
          <t>FA</t>
        </is>
      </c>
      <c r="H7852" s="30" t="n">
        <v>1</v>
      </c>
      <c r="I7852" s="31" t="n">
        <v>0</v>
      </c>
      <c r="J7852" s="31" t="n"/>
      <c r="K7852" s="31" t="n">
        <v>0</v>
      </c>
      <c r="L7852" s="32" t="n"/>
      <c r="M7852" s="31" t="n">
        <v>0</v>
      </c>
      <c r="N7852" s="31" t="n">
        <v>0</v>
      </c>
      <c r="O7852" s="31" t="n"/>
      <c r="P7852" s="31" t="n"/>
      <c r="Q7852" s="31" t="n">
        <v>0</v>
      </c>
      <c r="R7852" s="31" t="n"/>
      <c r="S7852" s="32" t="n"/>
      <c r="T7852" s="32" t="n"/>
      <c r="V7852" t="inlineStr">
        <is>
          <t>06cla</t>
        </is>
      </c>
      <c r="W7852" t="n">
        <v>7801</v>
      </c>
      <c r="Y7852" t="inlineStr">
        <is>
          <t>d3f92e8c-6b25-4fb4-a77d-bbb1bd30522a</t>
        </is>
      </c>
      <c r="Z7852" t="inlineStr">
        <is>
          <t>Sutter Muzzatti (DET RW)</t>
        </is>
      </c>
    </row>
    <row r="7853">
      <c r="A7853" t="inlineStr">
        <is>
          <t>Svante Sjodin</t>
        </is>
      </c>
      <c r="B7853" t="inlineStr">
        <is>
          <t>(N/A)</t>
        </is>
      </c>
      <c r="C7853" t="inlineStr">
        <is>
          <t>C</t>
        </is>
      </c>
      <c r="D7853" t="inlineStr">
        <is>
          <t>F</t>
        </is>
      </c>
      <c r="E7853" t="n">
        <v>20</v>
      </c>
      <c r="F7853" t="inlineStr">
        <is>
          <t>FA</t>
        </is>
      </c>
      <c r="G7853" t="inlineStr">
        <is>
          <t>FA</t>
        </is>
      </c>
      <c r="H7853" s="30" t="n">
        <v>1</v>
      </c>
      <c r="I7853" s="31" t="n">
        <v>0</v>
      </c>
      <c r="J7853" s="31" t="n"/>
      <c r="K7853" s="31" t="n">
        <v>0</v>
      </c>
      <c r="L7853" s="32" t="n"/>
      <c r="M7853" s="31" t="n">
        <v>0</v>
      </c>
      <c r="N7853" s="31" t="n">
        <v>0</v>
      </c>
      <c r="O7853" s="31" t="n"/>
      <c r="P7853" s="31" t="n"/>
      <c r="Q7853" s="31" t="n">
        <v>0</v>
      </c>
      <c r="R7853" s="31" t="n"/>
      <c r="S7853" s="32" t="n"/>
      <c r="T7853" s="32" t="n"/>
      <c r="V7853" t="inlineStr">
        <is>
          <t>06cg0</t>
        </is>
      </c>
      <c r="Z7853" t="inlineStr">
        <is>
          <t>Svante Sjodin ((N/A) C)</t>
        </is>
      </c>
    </row>
    <row r="7854">
      <c r="A7854" t="inlineStr">
        <is>
          <t>Sven Andrighetto</t>
        </is>
      </c>
      <c r="B7854" t="inlineStr">
        <is>
          <t>(N/A)</t>
        </is>
      </c>
      <c r="C7854" t="inlineStr">
        <is>
          <t>RW</t>
        </is>
      </c>
      <c r="D7854" t="inlineStr">
        <is>
          <t>F</t>
        </is>
      </c>
      <c r="E7854" t="n">
        <v>33</v>
      </c>
      <c r="F7854" t="inlineStr">
        <is>
          <t>FA</t>
        </is>
      </c>
      <c r="G7854" t="inlineStr">
        <is>
          <t>FA</t>
        </is>
      </c>
      <c r="H7854" s="30" t="n">
        <v>1</v>
      </c>
      <c r="I7854" s="31" t="n">
        <v>0</v>
      </c>
      <c r="J7854" s="31" t="n"/>
      <c r="K7854" s="31" t="n">
        <v>0</v>
      </c>
      <c r="L7854" s="32" t="n"/>
      <c r="M7854" s="31" t="n">
        <v>0</v>
      </c>
      <c r="N7854" s="31" t="n">
        <v>0</v>
      </c>
      <c r="O7854" s="31" t="n"/>
      <c r="P7854" s="31" t="n"/>
      <c r="Q7854" s="31" t="n">
        <v>0</v>
      </c>
      <c r="R7854" s="31" t="n"/>
      <c r="S7854" s="32" t="n"/>
      <c r="T7854" s="32" t="n"/>
      <c r="V7854" t="inlineStr">
        <is>
          <t>02zri</t>
        </is>
      </c>
      <c r="W7854" t="n">
        <v>4234</v>
      </c>
      <c r="X7854" t="n">
        <v>6010</v>
      </c>
      <c r="Z7854" t="inlineStr">
        <is>
          <t>Sven Andrighetto ((N/A) RW)</t>
        </is>
      </c>
    </row>
    <row r="7855">
      <c r="A7855" t="inlineStr">
        <is>
          <t>T.J. Brennan</t>
        </is>
      </c>
      <c r="B7855" t="inlineStr">
        <is>
          <t>(N/A)</t>
        </is>
      </c>
      <c r="C7855" t="inlineStr">
        <is>
          <t>D</t>
        </is>
      </c>
      <c r="D7855" t="inlineStr">
        <is>
          <t>D</t>
        </is>
      </c>
      <c r="E7855" t="n">
        <v>37</v>
      </c>
      <c r="F7855" t="inlineStr">
        <is>
          <t>FA</t>
        </is>
      </c>
      <c r="G7855" t="inlineStr">
        <is>
          <t>FA</t>
        </is>
      </c>
      <c r="H7855" s="30" t="n">
        <v>1</v>
      </c>
      <c r="I7855" s="31" t="n">
        <v>0</v>
      </c>
      <c r="J7855" s="31" t="n"/>
      <c r="K7855" s="31" t="n">
        <v>0</v>
      </c>
      <c r="L7855" s="32" t="n"/>
      <c r="M7855" s="31" t="n">
        <v>0</v>
      </c>
      <c r="N7855" s="31" t="n">
        <v>0</v>
      </c>
      <c r="O7855" s="31" t="n"/>
      <c r="P7855" s="31" t="n"/>
      <c r="Q7855" s="31" t="n">
        <v>0</v>
      </c>
      <c r="R7855" s="31" t="n"/>
      <c r="S7855" s="32" t="n"/>
      <c r="T7855" s="32" t="n"/>
      <c r="V7855" t="inlineStr">
        <is>
          <t>01cxd</t>
        </is>
      </c>
      <c r="W7855" t="n">
        <v>2824</v>
      </c>
      <c r="X7855" t="n">
        <v>4652</v>
      </c>
      <c r="Z7855" t="inlineStr">
        <is>
          <t>T.J. Brennan ((N/A) D)</t>
        </is>
      </c>
    </row>
    <row r="7856">
      <c r="A7856" t="inlineStr">
        <is>
          <t>T.J. Brodie</t>
        </is>
      </c>
      <c r="B7856" t="inlineStr">
        <is>
          <t>(N/A)</t>
        </is>
      </c>
      <c r="C7856" t="inlineStr">
        <is>
          <t>D</t>
        </is>
      </c>
      <c r="D7856" t="inlineStr">
        <is>
          <t>D</t>
        </is>
      </c>
      <c r="E7856" t="n">
        <v>36</v>
      </c>
      <c r="F7856" t="inlineStr">
        <is>
          <t>FA</t>
        </is>
      </c>
      <c r="G7856" t="inlineStr">
        <is>
          <t>FA</t>
        </is>
      </c>
      <c r="H7856" s="30" t="n">
        <v>1</v>
      </c>
      <c r="I7856" s="31" t="n">
        <v>0</v>
      </c>
      <c r="J7856" s="31" t="n"/>
      <c r="K7856" s="31" t="n">
        <v>0</v>
      </c>
      <c r="L7856" s="32" t="n"/>
      <c r="M7856" s="31" t="n">
        <v>0</v>
      </c>
      <c r="N7856" s="31" t="n">
        <v>0</v>
      </c>
      <c r="O7856" s="31" t="n"/>
      <c r="P7856" s="31" t="n"/>
      <c r="Q7856" s="31" t="n">
        <v>0</v>
      </c>
      <c r="R7856" s="31" t="n"/>
      <c r="S7856" s="32" t="n"/>
      <c r="T7856" s="32" t="n"/>
      <c r="V7856" t="inlineStr">
        <is>
          <t>01g14</t>
        </is>
      </c>
      <c r="W7856" t="n">
        <v>3090</v>
      </c>
      <c r="X7856" t="n">
        <v>4732</v>
      </c>
      <c r="Y7856" t="inlineStr">
        <is>
          <t>429e0fce-0f24-11e2-8525-18a905767e44</t>
        </is>
      </c>
      <c r="Z7856" t="inlineStr">
        <is>
          <t>T.J. Brodie ((N/A) D)</t>
        </is>
      </c>
    </row>
    <row r="7857">
      <c r="A7857" t="inlineStr">
        <is>
          <t>T.J. Fast</t>
        </is>
      </c>
      <c r="B7857" t="inlineStr">
        <is>
          <t>(N/A)</t>
        </is>
      </c>
      <c r="C7857" t="inlineStr">
        <is>
          <t>D</t>
        </is>
      </c>
      <c r="D7857" t="inlineStr">
        <is>
          <t>D</t>
        </is>
      </c>
      <c r="E7857" t="n">
        <v>39</v>
      </c>
      <c r="F7857" t="inlineStr">
        <is>
          <t>FA</t>
        </is>
      </c>
      <c r="G7857" t="inlineStr">
        <is>
          <t>FA</t>
        </is>
      </c>
      <c r="H7857" s="30" t="n">
        <v>1</v>
      </c>
      <c r="I7857" s="31" t="n">
        <v>0</v>
      </c>
      <c r="J7857" s="31" t="n"/>
      <c r="K7857" s="31" t="n">
        <v>0</v>
      </c>
      <c r="L7857" s="32" t="n"/>
      <c r="M7857" s="31" t="n">
        <v>0</v>
      </c>
      <c r="N7857" s="31" t="n">
        <v>0</v>
      </c>
      <c r="O7857" s="31" t="n"/>
      <c r="P7857" s="31" t="n"/>
      <c r="Q7857" s="31" t="n">
        <v>0</v>
      </c>
      <c r="R7857" s="31" t="n"/>
      <c r="S7857" s="32" t="n"/>
      <c r="T7857" s="32" t="n"/>
      <c r="V7857" t="inlineStr">
        <is>
          <t>005jc</t>
        </is>
      </c>
      <c r="W7857" t="n">
        <v>2356</v>
      </c>
      <c r="X7857" t="n">
        <v>4465</v>
      </c>
      <c r="Z7857" t="inlineStr">
        <is>
          <t>T.J. Fast ((N/A) D)</t>
        </is>
      </c>
    </row>
    <row r="7858">
      <c r="A7858" t="inlineStr">
        <is>
          <t>T.J. Foster</t>
        </is>
      </c>
      <c r="B7858" t="inlineStr">
        <is>
          <t>TOR</t>
        </is>
      </c>
      <c r="C7858" t="inlineStr">
        <is>
          <t>LW</t>
        </is>
      </c>
      <c r="D7858" t="inlineStr">
        <is>
          <t>F</t>
        </is>
      </c>
      <c r="E7858" t="n">
        <v>34</v>
      </c>
      <c r="F7858" t="inlineStr">
        <is>
          <t>FA</t>
        </is>
      </c>
      <c r="G7858" t="inlineStr">
        <is>
          <t>FA</t>
        </is>
      </c>
      <c r="H7858" s="30" t="n">
        <v>1</v>
      </c>
      <c r="I7858" s="31" t="n">
        <v>0</v>
      </c>
      <c r="J7858" s="31" t="n"/>
      <c r="K7858" s="31" t="n">
        <v>0</v>
      </c>
      <c r="L7858" s="32" t="n"/>
      <c r="M7858" s="31" t="n">
        <v>0</v>
      </c>
      <c r="N7858" s="31" t="n">
        <v>0</v>
      </c>
      <c r="O7858" s="31" t="n"/>
      <c r="P7858" s="31" t="n"/>
      <c r="Q7858" s="31" t="n">
        <v>0</v>
      </c>
      <c r="R7858" s="31" t="n"/>
      <c r="S7858" s="32" t="n"/>
      <c r="T7858" s="32" t="n"/>
      <c r="V7858" t="inlineStr">
        <is>
          <t>038k2</t>
        </is>
      </c>
      <c r="X7858" t="n">
        <v>6226</v>
      </c>
      <c r="Z7858" t="inlineStr">
        <is>
          <t>T.J. Foster (TOR LW)</t>
        </is>
      </c>
    </row>
    <row r="7859">
      <c r="A7859" t="inlineStr">
        <is>
          <t>T.J. Fox</t>
        </is>
      </c>
      <c r="B7859" t="inlineStr">
        <is>
          <t>(N/A)</t>
        </is>
      </c>
      <c r="C7859" t="inlineStr">
        <is>
          <t>C</t>
        </is>
      </c>
      <c r="D7859" t="inlineStr">
        <is>
          <t>F</t>
        </is>
      </c>
      <c r="E7859" t="n">
        <v>42</v>
      </c>
      <c r="F7859" t="inlineStr">
        <is>
          <t>FA</t>
        </is>
      </c>
      <c r="G7859" t="inlineStr">
        <is>
          <t>FA</t>
        </is>
      </c>
      <c r="H7859" s="30" t="n">
        <v>1</v>
      </c>
      <c r="I7859" s="31" t="n">
        <v>0</v>
      </c>
      <c r="J7859" s="31" t="n"/>
      <c r="K7859" s="31" t="n">
        <v>0</v>
      </c>
      <c r="L7859" s="32" t="n"/>
      <c r="M7859" s="31" t="n">
        <v>0</v>
      </c>
      <c r="N7859" s="31" t="n">
        <v>0</v>
      </c>
      <c r="O7859" s="31" t="n"/>
      <c r="P7859" s="31" t="n"/>
      <c r="Q7859" s="31" t="n">
        <v>0</v>
      </c>
      <c r="R7859" s="31" t="n"/>
      <c r="S7859" s="32" t="n"/>
      <c r="T7859" s="32" t="n"/>
      <c r="V7859" t="inlineStr">
        <is>
          <t>004nn</t>
        </is>
      </c>
      <c r="W7859" t="n">
        <v>2739</v>
      </c>
      <c r="X7859" t="n">
        <v>4120</v>
      </c>
      <c r="Z7859" t="inlineStr">
        <is>
          <t>T.J. Fox ((N/A) C)</t>
        </is>
      </c>
    </row>
    <row r="7860">
      <c r="A7860" t="inlineStr">
        <is>
          <t>T.J. Galiardi</t>
        </is>
      </c>
      <c r="B7860" t="inlineStr">
        <is>
          <t>(N/A)</t>
        </is>
      </c>
      <c r="C7860" t="inlineStr">
        <is>
          <t>LW</t>
        </is>
      </c>
      <c r="D7860" t="inlineStr">
        <is>
          <t>F</t>
        </is>
      </c>
      <c r="E7860" t="n">
        <v>38</v>
      </c>
      <c r="F7860" t="inlineStr">
        <is>
          <t>FA</t>
        </is>
      </c>
      <c r="G7860" t="inlineStr">
        <is>
          <t>FA</t>
        </is>
      </c>
      <c r="H7860" s="30" t="n">
        <v>1</v>
      </c>
      <c r="I7860" s="31" t="n">
        <v>0</v>
      </c>
      <c r="J7860" s="31" t="n"/>
      <c r="K7860" s="31" t="n">
        <v>0</v>
      </c>
      <c r="L7860" s="32" t="n"/>
      <c r="M7860" s="31" t="n">
        <v>0</v>
      </c>
      <c r="N7860" s="31" t="n">
        <v>0</v>
      </c>
      <c r="O7860" s="31" t="n"/>
      <c r="P7860" s="31" t="n"/>
      <c r="Q7860" s="31" t="n">
        <v>0</v>
      </c>
      <c r="R7860" s="31" t="n"/>
      <c r="S7860" s="32" t="n"/>
      <c r="T7860" s="32" t="n"/>
      <c r="V7860" t="inlineStr">
        <is>
          <t>005hm</t>
        </is>
      </c>
      <c r="W7860" t="n">
        <v>2839</v>
      </c>
      <c r="X7860" t="n">
        <v>4444</v>
      </c>
      <c r="Z7860" t="inlineStr">
        <is>
          <t>T.J. Galiardi ((N/A) LW)</t>
        </is>
      </c>
    </row>
    <row r="7861">
      <c r="A7861" t="inlineStr">
        <is>
          <t>T.J. Hensick</t>
        </is>
      </c>
      <c r="B7861" t="inlineStr">
        <is>
          <t>DET</t>
        </is>
      </c>
      <c r="C7861" t="inlineStr">
        <is>
          <t>C</t>
        </is>
      </c>
      <c r="D7861" t="inlineStr">
        <is>
          <t>F</t>
        </is>
      </c>
      <c r="E7861" t="n">
        <v>40</v>
      </c>
      <c r="F7861" t="inlineStr">
        <is>
          <t>FA</t>
        </is>
      </c>
      <c r="G7861" t="inlineStr">
        <is>
          <t>FA</t>
        </is>
      </c>
      <c r="H7861" s="30" t="n">
        <v>1</v>
      </c>
      <c r="I7861" s="31" t="n">
        <v>0</v>
      </c>
      <c r="J7861" s="31" t="n"/>
      <c r="K7861" s="31" t="n">
        <v>0</v>
      </c>
      <c r="L7861" s="32" t="n"/>
      <c r="M7861" s="31" t="n">
        <v>0</v>
      </c>
      <c r="N7861" s="31" t="n">
        <v>0</v>
      </c>
      <c r="O7861" s="31" t="n"/>
      <c r="P7861" s="31" t="n"/>
      <c r="Q7861" s="31" t="n">
        <v>0</v>
      </c>
      <c r="R7861" s="31" t="n"/>
      <c r="S7861" s="32" t="n"/>
      <c r="T7861" s="32" t="n"/>
      <c r="V7861" t="inlineStr">
        <is>
          <t>003lh</t>
        </is>
      </c>
      <c r="W7861" t="n">
        <v>2881</v>
      </c>
      <c r="X7861" t="n">
        <v>4155</v>
      </c>
      <c r="Z7861" t="inlineStr">
        <is>
          <t>T.J. Hensick (DET C)</t>
        </is>
      </c>
    </row>
    <row r="7862">
      <c r="A7862" t="inlineStr">
        <is>
          <t>T.J. Hughes</t>
        </is>
      </c>
      <c r="B7862" t="inlineStr">
        <is>
          <t>COL</t>
        </is>
      </c>
      <c r="C7862" t="inlineStr">
        <is>
          <t>RW</t>
        </is>
      </c>
      <c r="D7862" t="inlineStr">
        <is>
          <t>F</t>
        </is>
      </c>
      <c r="E7862" t="n">
        <v>24</v>
      </c>
      <c r="F7862" t="inlineStr">
        <is>
          <t>FA</t>
        </is>
      </c>
      <c r="G7862" t="inlineStr">
        <is>
          <t>FA</t>
        </is>
      </c>
      <c r="H7862" s="30" t="n">
        <v>952500</v>
      </c>
      <c r="I7862" s="31" t="n">
        <v>0</v>
      </c>
      <c r="J7862" s="31" t="n"/>
      <c r="K7862" s="31" t="n">
        <v>0</v>
      </c>
      <c r="L7862" s="32" t="n"/>
      <c r="M7862" s="31" t="n">
        <v>0</v>
      </c>
      <c r="N7862" s="31" t="n">
        <v>0</v>
      </c>
      <c r="O7862" s="31" t="n"/>
      <c r="P7862" s="31" t="n"/>
      <c r="Q7862" s="31" t="n">
        <v>0</v>
      </c>
      <c r="R7862" s="31" t="n"/>
      <c r="S7862" s="32" t="n"/>
      <c r="T7862" s="32" t="n"/>
      <c r="V7862" t="inlineStr">
        <is>
          <t>067xd</t>
        </is>
      </c>
      <c r="W7862" t="n">
        <v>7677</v>
      </c>
      <c r="Y7862" t="inlineStr">
        <is>
          <t>8cb31c68-7146-4acd-bb22-382ce50ec069</t>
        </is>
      </c>
      <c r="Z7862" t="inlineStr">
        <is>
          <t>T.J. Hughes (COL RW)</t>
        </is>
      </c>
    </row>
    <row r="7863">
      <c r="A7863" t="inlineStr">
        <is>
          <t>T.J. Melancon</t>
        </is>
      </c>
      <c r="B7863" t="inlineStr">
        <is>
          <t>(N/A)</t>
        </is>
      </c>
      <c r="C7863" t="inlineStr">
        <is>
          <t>D</t>
        </is>
      </c>
      <c r="D7863" t="inlineStr">
        <is>
          <t>D</t>
        </is>
      </c>
      <c r="E7863" t="n">
        <v>30</v>
      </c>
      <c r="F7863" t="inlineStr">
        <is>
          <t>FA</t>
        </is>
      </c>
      <c r="G7863" t="inlineStr">
        <is>
          <t>FA</t>
        </is>
      </c>
      <c r="H7863" s="30" t="n">
        <v>1</v>
      </c>
      <c r="I7863" s="31" t="n">
        <v>0</v>
      </c>
      <c r="J7863" s="31" t="n"/>
      <c r="K7863" s="31" t="n">
        <v>0</v>
      </c>
      <c r="L7863" s="32" t="n"/>
      <c r="M7863" s="31" t="n">
        <v>0</v>
      </c>
      <c r="N7863" s="31" t="n">
        <v>0</v>
      </c>
      <c r="O7863" s="31" t="n"/>
      <c r="P7863" s="31" t="n"/>
      <c r="Q7863" s="31" t="n">
        <v>0</v>
      </c>
      <c r="R7863" s="31" t="n"/>
      <c r="S7863" s="32" t="n"/>
      <c r="T7863" s="32" t="n"/>
      <c r="V7863" t="inlineStr">
        <is>
          <t>04l7q</t>
        </is>
      </c>
      <c r="X7863" t="n">
        <v>7803</v>
      </c>
      <c r="Z7863" t="inlineStr">
        <is>
          <t>T.J. Melancon ((N/A) D)</t>
        </is>
      </c>
    </row>
    <row r="7864">
      <c r="A7864" t="inlineStr">
        <is>
          <t>T.J. Miller</t>
        </is>
      </c>
      <c r="B7864" t="inlineStr">
        <is>
          <t>NJD</t>
        </is>
      </c>
      <c r="C7864" t="inlineStr">
        <is>
          <t>D</t>
        </is>
      </c>
      <c r="D7864" t="inlineStr">
        <is>
          <t>D</t>
        </is>
      </c>
      <c r="E7864" t="n">
        <v>39</v>
      </c>
      <c r="F7864" t="inlineStr">
        <is>
          <t>FA</t>
        </is>
      </c>
      <c r="G7864" t="inlineStr">
        <is>
          <t>FA</t>
        </is>
      </c>
      <c r="H7864" s="30" t="n">
        <v>1</v>
      </c>
      <c r="I7864" s="31" t="n">
        <v>0</v>
      </c>
      <c r="J7864" s="31" t="n"/>
      <c r="K7864" s="31" t="n">
        <v>0</v>
      </c>
      <c r="L7864" s="32" t="n"/>
      <c r="M7864" s="31" t="n">
        <v>0</v>
      </c>
      <c r="N7864" s="31" t="n">
        <v>0</v>
      </c>
      <c r="O7864" s="31" t="n"/>
      <c r="P7864" s="31" t="n"/>
      <c r="Q7864" s="31" t="n">
        <v>0</v>
      </c>
      <c r="R7864" s="31" t="n"/>
      <c r="S7864" s="32" t="n"/>
      <c r="T7864" s="32" t="n"/>
      <c r="V7864" t="inlineStr">
        <is>
          <t>01n7d</t>
        </is>
      </c>
      <c r="Z7864" t="inlineStr">
        <is>
          <t>T.J. Miller (NJD D)</t>
        </is>
      </c>
    </row>
    <row r="7865">
      <c r="A7865" t="inlineStr">
        <is>
          <t>T.J. Semptimphelter</t>
        </is>
      </c>
      <c r="B7865" t="inlineStr">
        <is>
          <t>NSH</t>
        </is>
      </c>
      <c r="C7865" t="inlineStr">
        <is>
          <t>G</t>
        </is>
      </c>
      <c r="D7865" t="inlineStr">
        <is>
          <t>G</t>
        </is>
      </c>
      <c r="E7865" t="n">
        <v>24</v>
      </c>
      <c r="F7865" t="inlineStr">
        <is>
          <t>FA</t>
        </is>
      </c>
      <c r="G7865" t="inlineStr">
        <is>
          <t>FA</t>
        </is>
      </c>
      <c r="H7865" s="30" t="n">
        <v>1</v>
      </c>
      <c r="I7865" s="31" t="n">
        <v>0</v>
      </c>
      <c r="J7865" s="31" t="n"/>
      <c r="K7865" s="31" t="n">
        <v>0</v>
      </c>
      <c r="L7865" s="32" t="n"/>
      <c r="M7865" s="31" t="n">
        <v>0</v>
      </c>
      <c r="N7865" s="31" t="n">
        <v>0</v>
      </c>
      <c r="O7865" s="31" t="n"/>
      <c r="P7865" s="31" t="n"/>
      <c r="Q7865" s="31" t="n">
        <v>0</v>
      </c>
      <c r="R7865" s="31" t="n"/>
      <c r="S7865" s="32" t="n"/>
      <c r="T7865" s="32" t="n"/>
      <c r="V7865" t="inlineStr">
        <is>
          <t>060yw</t>
        </is>
      </c>
      <c r="Y7865" t="inlineStr">
        <is>
          <t>2b883226-1107-4ff3-892d-f036ffba518b</t>
        </is>
      </c>
      <c r="Z7865" t="inlineStr">
        <is>
          <t>T.J. Semptimphelter (NSH G)</t>
        </is>
      </c>
    </row>
    <row r="7866">
      <c r="A7866" t="inlineStr">
        <is>
          <t>T.J. Syner</t>
        </is>
      </c>
      <c r="B7866" t="inlineStr">
        <is>
          <t>WSH</t>
        </is>
      </c>
      <c r="C7866" t="inlineStr">
        <is>
          <t>LW</t>
        </is>
      </c>
      <c r="D7866" t="inlineStr">
        <is>
          <t>F</t>
        </is>
      </c>
      <c r="E7866" t="n">
        <v>37</v>
      </c>
      <c r="F7866" t="inlineStr">
        <is>
          <t>FA</t>
        </is>
      </c>
      <c r="G7866" t="inlineStr">
        <is>
          <t>FA</t>
        </is>
      </c>
      <c r="H7866" s="30" t="n">
        <v>1</v>
      </c>
      <c r="I7866" s="31" t="n">
        <v>0</v>
      </c>
      <c r="J7866" s="31" t="n"/>
      <c r="K7866" s="31" t="n">
        <v>0</v>
      </c>
      <c r="L7866" s="32" t="n"/>
      <c r="M7866" s="31" t="n">
        <v>0</v>
      </c>
      <c r="N7866" s="31" t="n">
        <v>0</v>
      </c>
      <c r="O7866" s="31" t="n"/>
      <c r="P7866" s="31" t="n"/>
      <c r="Q7866" s="31" t="n">
        <v>0</v>
      </c>
      <c r="R7866" s="31" t="n"/>
      <c r="S7866" s="32" t="n"/>
      <c r="T7866" s="32" t="n"/>
      <c r="V7866" t="inlineStr">
        <is>
          <t>038k7</t>
        </is>
      </c>
      <c r="X7866" t="n">
        <v>6231</v>
      </c>
      <c r="Z7866" t="inlineStr">
        <is>
          <t>T.J. Syner (WSH LW)</t>
        </is>
      </c>
    </row>
    <row r="7867">
      <c r="A7867" t="inlineStr">
        <is>
          <t>T.J. Trevelyan</t>
        </is>
      </c>
      <c r="B7867" t="inlineStr">
        <is>
          <t>(N/A)</t>
        </is>
      </c>
      <c r="C7867" t="inlineStr">
        <is>
          <t>LW</t>
        </is>
      </c>
      <c r="D7867" t="inlineStr">
        <is>
          <t>F</t>
        </is>
      </c>
      <c r="E7867" t="n">
        <v>42</v>
      </c>
      <c r="F7867" t="inlineStr">
        <is>
          <t>FA</t>
        </is>
      </c>
      <c r="G7867" t="inlineStr">
        <is>
          <t>FA</t>
        </is>
      </c>
      <c r="H7867" s="30" t="n">
        <v>1</v>
      </c>
      <c r="I7867" s="31" t="n">
        <v>0</v>
      </c>
      <c r="J7867" s="31" t="n"/>
      <c r="K7867" s="31" t="n">
        <v>0</v>
      </c>
      <c r="L7867" s="32" t="n"/>
      <c r="M7867" s="31" t="n">
        <v>0</v>
      </c>
      <c r="N7867" s="31" t="n">
        <v>0</v>
      </c>
      <c r="O7867" s="31" t="n"/>
      <c r="P7867" s="31" t="n"/>
      <c r="Q7867" s="31" t="n">
        <v>0</v>
      </c>
      <c r="R7867" s="31" t="n"/>
      <c r="S7867" s="32" t="n"/>
      <c r="T7867" s="32" t="n"/>
      <c r="V7867" t="inlineStr">
        <is>
          <t>003gk</t>
        </is>
      </c>
      <c r="W7867" t="n">
        <v>2651</v>
      </c>
      <c r="X7867" t="n">
        <v>4036</v>
      </c>
      <c r="Z7867" t="inlineStr">
        <is>
          <t>T.J. Trevelyan ((N/A) LW)</t>
        </is>
      </c>
    </row>
    <row r="7868">
      <c r="A7868" t="inlineStr">
        <is>
          <t>T.J. Walsh</t>
        </is>
      </c>
      <c r="B7868" t="inlineStr">
        <is>
          <t>(N/A)</t>
        </is>
      </c>
      <c r="C7868" t="inlineStr">
        <is>
          <t>LW</t>
        </is>
      </c>
      <c r="D7868" t="inlineStr">
        <is>
          <t>F</t>
        </is>
      </c>
      <c r="E7868" t="n">
        <v>26</v>
      </c>
      <c r="F7868" t="inlineStr">
        <is>
          <t>FA</t>
        </is>
      </c>
      <c r="G7868" t="inlineStr">
        <is>
          <t>FA</t>
        </is>
      </c>
      <c r="H7868" s="30" t="n">
        <v>1</v>
      </c>
      <c r="I7868" s="31" t="n">
        <v>0</v>
      </c>
      <c r="J7868" s="31" t="n"/>
      <c r="K7868" s="31" t="n">
        <v>0</v>
      </c>
      <c r="L7868" s="32" t="n"/>
      <c r="M7868" s="31" t="n">
        <v>0</v>
      </c>
      <c r="N7868" s="31" t="n">
        <v>0</v>
      </c>
      <c r="O7868" s="31" t="n"/>
      <c r="P7868" s="31" t="n"/>
      <c r="Q7868" s="31" t="n">
        <v>0</v>
      </c>
      <c r="R7868" s="31" t="n"/>
      <c r="S7868" s="32" t="n"/>
      <c r="T7868" s="32" t="n"/>
      <c r="V7868" t="inlineStr">
        <is>
          <t>04lcw</t>
        </is>
      </c>
      <c r="Z7868" t="inlineStr">
        <is>
          <t>T.J. Walsh ((N/A) LW)</t>
        </is>
      </c>
    </row>
    <row r="7869">
      <c r="A7869" t="inlineStr">
        <is>
          <t>Tag Bertuzzi</t>
        </is>
      </c>
      <c r="B7869" t="inlineStr">
        <is>
          <t>NJD</t>
        </is>
      </c>
      <c r="C7869" t="inlineStr">
        <is>
          <t>C</t>
        </is>
      </c>
      <c r="D7869" t="inlineStr">
        <is>
          <t>F</t>
        </is>
      </c>
      <c r="E7869" t="n">
        <v>25</v>
      </c>
      <c r="F7869" t="inlineStr">
        <is>
          <t>FA</t>
        </is>
      </c>
      <c r="G7869" t="inlineStr">
        <is>
          <t>FA</t>
        </is>
      </c>
      <c r="H7869" s="30" t="n">
        <v>1</v>
      </c>
      <c r="I7869" s="31" t="n">
        <v>0</v>
      </c>
      <c r="J7869" s="31" t="n"/>
      <c r="K7869" s="31" t="n">
        <v>0</v>
      </c>
      <c r="L7869" s="32" t="n"/>
      <c r="M7869" s="31" t="n">
        <v>0</v>
      </c>
      <c r="N7869" s="31" t="n">
        <v>0</v>
      </c>
      <c r="O7869" s="31" t="n"/>
      <c r="P7869" s="31" t="n"/>
      <c r="Q7869" s="31" t="n">
        <v>0</v>
      </c>
      <c r="R7869" s="31" t="n"/>
      <c r="S7869" s="32" t="n"/>
      <c r="T7869" s="32" t="n"/>
      <c r="V7869" t="inlineStr">
        <is>
          <t>04zpa</t>
        </is>
      </c>
      <c r="Y7869" t="inlineStr">
        <is>
          <t>b1d69be6-495d-4441-8caf-b10a375ab5a0</t>
        </is>
      </c>
      <c r="Z7869" t="inlineStr">
        <is>
          <t>Tag Bertuzzi (NJD C)</t>
        </is>
      </c>
    </row>
    <row r="7870">
      <c r="A7870" t="inlineStr">
        <is>
          <t>Taggart Ledyard</t>
        </is>
      </c>
      <c r="B7870" t="inlineStr">
        <is>
          <t>(N/A)</t>
        </is>
      </c>
      <c r="C7870" t="inlineStr">
        <is>
          <t>D</t>
        </is>
      </c>
      <c r="D7870" t="inlineStr">
        <is>
          <t>D</t>
        </is>
      </c>
      <c r="E7870" t="n">
        <v>31</v>
      </c>
      <c r="F7870" t="inlineStr">
        <is>
          <t>FA</t>
        </is>
      </c>
      <c r="G7870" t="inlineStr">
        <is>
          <t>FA</t>
        </is>
      </c>
      <c r="H7870" s="30" t="n">
        <v>1</v>
      </c>
      <c r="I7870" s="31" t="n">
        <v>0</v>
      </c>
      <c r="J7870" s="31" t="n"/>
      <c r="K7870" s="31" t="n">
        <v>0</v>
      </c>
      <c r="L7870" s="32" t="n"/>
      <c r="M7870" s="31" t="n">
        <v>0</v>
      </c>
      <c r="N7870" s="31" t="n">
        <v>0</v>
      </c>
      <c r="O7870" s="31" t="n"/>
      <c r="P7870" s="31" t="n"/>
      <c r="Q7870" s="31" t="n">
        <v>0</v>
      </c>
      <c r="R7870" s="31" t="n"/>
      <c r="S7870" s="32" t="n"/>
      <c r="T7870" s="32" t="n"/>
      <c r="V7870" t="inlineStr">
        <is>
          <t>04m67</t>
        </is>
      </c>
      <c r="Z7870" t="inlineStr">
        <is>
          <t>Taggart Ledyard ((N/A) D)</t>
        </is>
      </c>
    </row>
    <row r="7871">
      <c r="A7871" t="inlineStr">
        <is>
          <t>Taige Harding</t>
        </is>
      </c>
      <c r="B7871" t="inlineStr">
        <is>
          <t>CHI</t>
        </is>
      </c>
      <c r="C7871" t="inlineStr">
        <is>
          <t>D</t>
        </is>
      </c>
      <c r="D7871" t="inlineStr">
        <is>
          <t>D</t>
        </is>
      </c>
      <c r="E7871" t="n">
        <v>24</v>
      </c>
      <c r="F7871" t="inlineStr">
        <is>
          <t>FA</t>
        </is>
      </c>
      <c r="G7871" t="inlineStr">
        <is>
          <t>FA</t>
        </is>
      </c>
      <c r="H7871" s="30" t="n">
        <v>880000</v>
      </c>
      <c r="I7871" s="31" t="n">
        <v>0</v>
      </c>
      <c r="J7871" s="31" t="n"/>
      <c r="K7871" s="31" t="n">
        <v>0</v>
      </c>
      <c r="L7871" s="32" t="n"/>
      <c r="M7871" s="31" t="n">
        <v>0</v>
      </c>
      <c r="N7871" s="31" t="n">
        <v>0</v>
      </c>
      <c r="O7871" s="31" t="n"/>
      <c r="P7871" s="31" t="n"/>
      <c r="Q7871" s="31" t="n">
        <v>0</v>
      </c>
      <c r="R7871" s="31" t="n"/>
      <c r="S7871" s="32" t="n"/>
      <c r="T7871" s="32" t="n"/>
      <c r="V7871" t="inlineStr">
        <is>
          <t>05uek</t>
        </is>
      </c>
      <c r="W7871" t="n">
        <v>6571</v>
      </c>
      <c r="Y7871" t="inlineStr">
        <is>
          <t>759db4ba-09a0-4384-8988-fa4c7ab3df5c</t>
        </is>
      </c>
      <c r="Z7871" t="inlineStr">
        <is>
          <t>Taige Harding (CHI D)</t>
        </is>
      </c>
    </row>
    <row r="7872">
      <c r="A7872" t="inlineStr">
        <is>
          <t>Takov Rylov</t>
        </is>
      </c>
      <c r="B7872" t="inlineStr">
        <is>
          <t>(N/A)</t>
        </is>
      </c>
      <c r="C7872" t="inlineStr">
        <is>
          <t>D</t>
        </is>
      </c>
      <c r="D7872" t="inlineStr">
        <is>
          <t>D</t>
        </is>
      </c>
      <c r="E7872" t="n">
        <v>41</v>
      </c>
      <c r="F7872" t="inlineStr">
        <is>
          <t>FA</t>
        </is>
      </c>
      <c r="G7872" t="inlineStr">
        <is>
          <t>FA</t>
        </is>
      </c>
      <c r="H7872" s="30" t="n">
        <v>1</v>
      </c>
      <c r="I7872" s="31" t="n">
        <v>0</v>
      </c>
      <c r="J7872" s="31" t="n"/>
      <c r="K7872" s="31" t="n">
        <v>0</v>
      </c>
      <c r="L7872" s="32" t="n"/>
      <c r="M7872" s="31" t="n">
        <v>0</v>
      </c>
      <c r="N7872" s="31" t="n">
        <v>0</v>
      </c>
      <c r="O7872" s="31" t="n"/>
      <c r="P7872" s="31" t="n"/>
      <c r="Q7872" s="31" t="n">
        <v>0</v>
      </c>
      <c r="R7872" s="31" t="n"/>
      <c r="S7872" s="32" t="n"/>
      <c r="T7872" s="32" t="n"/>
      <c r="V7872" t="inlineStr">
        <is>
          <t>03rrk</t>
        </is>
      </c>
      <c r="Z7872" t="inlineStr">
        <is>
          <t>Takov Rylov ((N/A) D)</t>
        </is>
      </c>
    </row>
    <row r="7873">
      <c r="A7873" t="inlineStr">
        <is>
          <t>Talyn Boyko</t>
        </is>
      </c>
      <c r="B7873" t="inlineStr">
        <is>
          <t>(N/A)</t>
        </is>
      </c>
      <c r="C7873" t="inlineStr">
        <is>
          <t>G</t>
        </is>
      </c>
      <c r="D7873" t="inlineStr">
        <is>
          <t>G</t>
        </is>
      </c>
      <c r="E7873" t="n">
        <v>23</v>
      </c>
      <c r="F7873" t="inlineStr">
        <is>
          <t>FA</t>
        </is>
      </c>
      <c r="G7873" t="inlineStr">
        <is>
          <t>FA</t>
        </is>
      </c>
      <c r="H7873" s="30" t="n">
        <v>1</v>
      </c>
      <c r="I7873" s="31" t="n">
        <v>0</v>
      </c>
      <c r="J7873" s="31" t="n"/>
      <c r="K7873" s="31" t="n">
        <v>0</v>
      </c>
      <c r="L7873" s="32" t="n"/>
      <c r="M7873" s="31" t="n">
        <v>0</v>
      </c>
      <c r="N7873" s="31" t="n">
        <v>0</v>
      </c>
      <c r="O7873" s="31" t="n"/>
      <c r="P7873" s="31" t="n"/>
      <c r="Q7873" s="31" t="n">
        <v>0</v>
      </c>
      <c r="R7873" s="31" t="n"/>
      <c r="S7873" s="32" t="n"/>
      <c r="T7873" s="32" t="n"/>
      <c r="V7873" t="inlineStr">
        <is>
          <t>05tdc</t>
        </is>
      </c>
      <c r="W7873" t="n">
        <v>6834</v>
      </c>
      <c r="Y7873" t="inlineStr">
        <is>
          <t>79fa4c89-b730-4133-a6d0-7df61ea8fcb4</t>
        </is>
      </c>
      <c r="Z7873" t="inlineStr">
        <is>
          <t>Talyn Boyko ((N/A) G)</t>
        </is>
      </c>
    </row>
    <row r="7874">
      <c r="A7874" t="inlineStr">
        <is>
          <t>Tanner Adams</t>
        </is>
      </c>
      <c r="B7874" t="inlineStr">
        <is>
          <t>(N/A)</t>
        </is>
      </c>
      <c r="C7874" t="inlineStr">
        <is>
          <t>C</t>
        </is>
      </c>
      <c r="D7874" t="inlineStr">
        <is>
          <t>F</t>
        </is>
      </c>
      <c r="F7874" t="inlineStr">
        <is>
          <t>WW</t>
        </is>
      </c>
      <c r="G7874" t="inlineStr">
        <is>
          <t>FA</t>
        </is>
      </c>
      <c r="H7874" s="30" t="n"/>
      <c r="I7874" s="31" t="n"/>
      <c r="J7874" s="31" t="n"/>
      <c r="K7874" s="31" t="n"/>
      <c r="L7874" s="32" t="n"/>
      <c r="M7874" s="31" t="n"/>
      <c r="N7874" s="31" t="n"/>
      <c r="O7874" s="31" t="n"/>
      <c r="P7874" s="31" t="n"/>
      <c r="Q7874" s="31" t="n"/>
      <c r="R7874" s="31" t="n"/>
      <c r="S7874" s="32" t="n"/>
      <c r="T7874" s="32" t="n"/>
      <c r="V7874" t="inlineStr">
        <is>
          <t>07a2b</t>
        </is>
      </c>
      <c r="Z7874" t="inlineStr">
        <is>
          <t>Tanner Adams ((N/A) C)</t>
        </is>
      </c>
    </row>
    <row r="7875">
      <c r="A7875" t="inlineStr">
        <is>
          <t>Tanner Adams</t>
        </is>
      </c>
      <c r="B7875" t="inlineStr">
        <is>
          <t>NYI</t>
        </is>
      </c>
      <c r="C7875" t="inlineStr">
        <is>
          <t>RW</t>
        </is>
      </c>
      <c r="D7875" t="inlineStr">
        <is>
          <t>F</t>
        </is>
      </c>
      <c r="E7875" t="n">
        <v>21</v>
      </c>
      <c r="F7875" t="inlineStr">
        <is>
          <t>FA</t>
        </is>
      </c>
      <c r="G7875" t="inlineStr">
        <is>
          <t>FA</t>
        </is>
      </c>
      <c r="H7875" s="30" t="n">
        <v>1</v>
      </c>
      <c r="I7875" s="31" t="n">
        <v>0</v>
      </c>
      <c r="J7875" s="31" t="n"/>
      <c r="K7875" s="31" t="n">
        <v>0</v>
      </c>
      <c r="L7875" s="32" t="n"/>
      <c r="M7875" s="31" t="n">
        <v>0</v>
      </c>
      <c r="N7875" s="31" t="n">
        <v>0</v>
      </c>
      <c r="O7875" s="31" t="n"/>
      <c r="P7875" s="31" t="n"/>
      <c r="Q7875" s="31" t="n">
        <v>0</v>
      </c>
      <c r="R7875" s="31" t="n"/>
      <c r="S7875" s="32" t="n"/>
      <c r="T7875" s="32" t="n"/>
      <c r="V7875" t="inlineStr">
        <is>
          <t>06cdu</t>
        </is>
      </c>
      <c r="Y7875" t="inlineStr">
        <is>
          <t>8b6411a0-a799-4d53-a224-9e223b7ad0e9</t>
        </is>
      </c>
      <c r="Z7875" t="inlineStr">
        <is>
          <t>Tanner Adams (NYI RW)</t>
        </is>
      </c>
    </row>
    <row r="7876">
      <c r="A7876" t="inlineStr">
        <is>
          <t>Tanner Dickinson</t>
        </is>
      </c>
      <c r="B7876" t="inlineStr">
        <is>
          <t>STL</t>
        </is>
      </c>
      <c r="C7876" t="inlineStr">
        <is>
          <t>C</t>
        </is>
      </c>
      <c r="D7876" t="inlineStr">
        <is>
          <t>F</t>
        </is>
      </c>
      <c r="E7876" t="n">
        <v>24</v>
      </c>
      <c r="F7876" t="inlineStr">
        <is>
          <t>FA</t>
        </is>
      </c>
      <c r="G7876" t="inlineStr">
        <is>
          <t>FA</t>
        </is>
      </c>
      <c r="H7876" s="30" t="n">
        <v>1</v>
      </c>
      <c r="I7876" s="31" t="n">
        <v>0</v>
      </c>
      <c r="J7876" s="31" t="n"/>
      <c r="K7876" s="31" t="n">
        <v>0</v>
      </c>
      <c r="L7876" s="32" t="n"/>
      <c r="M7876" s="31" t="n">
        <v>0</v>
      </c>
      <c r="N7876" s="31" t="n">
        <v>0</v>
      </c>
      <c r="O7876" s="31" t="n"/>
      <c r="P7876" s="31" t="n"/>
      <c r="Q7876" s="31" t="n">
        <v>0</v>
      </c>
      <c r="R7876" s="31" t="n"/>
      <c r="S7876" s="32" t="n"/>
      <c r="T7876" s="32" t="n"/>
      <c r="V7876" t="inlineStr">
        <is>
          <t>05ny2</t>
        </is>
      </c>
      <c r="W7876" t="n">
        <v>6584</v>
      </c>
      <c r="Y7876" t="inlineStr">
        <is>
          <t>387411fb-eec3-4612-8d8b-fa697ae086b5</t>
        </is>
      </c>
      <c r="Z7876" t="inlineStr">
        <is>
          <t>Tanner Dickinson (STL C)</t>
        </is>
      </c>
    </row>
    <row r="7877">
      <c r="A7877" t="inlineStr">
        <is>
          <t>Tanner Eberle</t>
        </is>
      </c>
      <c r="B7877" t="inlineStr">
        <is>
          <t>(N/A)</t>
        </is>
      </c>
      <c r="C7877" t="inlineStr">
        <is>
          <t>RW</t>
        </is>
      </c>
      <c r="D7877" t="inlineStr">
        <is>
          <t>F</t>
        </is>
      </c>
      <c r="E7877" t="n">
        <v>32</v>
      </c>
      <c r="F7877" t="inlineStr">
        <is>
          <t>FA</t>
        </is>
      </c>
      <c r="G7877" t="inlineStr">
        <is>
          <t>FA</t>
        </is>
      </c>
      <c r="H7877" s="30" t="n">
        <v>1</v>
      </c>
      <c r="I7877" s="31" t="n">
        <v>0</v>
      </c>
      <c r="J7877" s="31" t="n"/>
      <c r="K7877" s="31" t="n">
        <v>0</v>
      </c>
      <c r="L7877" s="32" t="n"/>
      <c r="M7877" s="31" t="n">
        <v>0</v>
      </c>
      <c r="N7877" s="31" t="n">
        <v>0</v>
      </c>
      <c r="O7877" s="31" t="n"/>
      <c r="P7877" s="31" t="n"/>
      <c r="Q7877" s="31" t="n">
        <v>0</v>
      </c>
      <c r="R7877" s="31" t="n"/>
      <c r="S7877" s="32" t="n"/>
      <c r="T7877" s="32" t="n"/>
      <c r="V7877" t="inlineStr">
        <is>
          <t>03kh3</t>
        </is>
      </c>
      <c r="X7877" t="n">
        <v>6604</v>
      </c>
      <c r="Z7877" t="inlineStr">
        <is>
          <t>Tanner Eberle ((N/A) RW)</t>
        </is>
      </c>
    </row>
    <row r="7878">
      <c r="A7878" t="inlineStr">
        <is>
          <t>Tanner Faith</t>
        </is>
      </c>
      <c r="B7878" t="inlineStr">
        <is>
          <t>MIN</t>
        </is>
      </c>
      <c r="C7878" t="inlineStr">
        <is>
          <t>D</t>
        </is>
      </c>
      <c r="D7878" t="inlineStr">
        <is>
          <t>D</t>
        </is>
      </c>
      <c r="E7878" t="n">
        <v>30</v>
      </c>
      <c r="F7878" t="inlineStr">
        <is>
          <t>FA</t>
        </is>
      </c>
      <c r="G7878" t="inlineStr">
        <is>
          <t>FA</t>
        </is>
      </c>
      <c r="H7878" s="30" t="n">
        <v>1</v>
      </c>
      <c r="I7878" s="31" t="n">
        <v>0</v>
      </c>
      <c r="J7878" s="31" t="n"/>
      <c r="K7878" s="31" t="n">
        <v>0</v>
      </c>
      <c r="L7878" s="32" t="n"/>
      <c r="M7878" s="31" t="n">
        <v>0</v>
      </c>
      <c r="N7878" s="31" t="n">
        <v>0</v>
      </c>
      <c r="O7878" s="31" t="n"/>
      <c r="P7878" s="31" t="n"/>
      <c r="Q7878" s="31" t="n">
        <v>0</v>
      </c>
      <c r="R7878" s="31" t="n"/>
      <c r="S7878" s="32" t="n"/>
      <c r="T7878" s="32" t="n"/>
      <c r="V7878" t="inlineStr">
        <is>
          <t>03ecx</t>
        </is>
      </c>
      <c r="X7878" t="n">
        <v>6507</v>
      </c>
      <c r="Z7878" t="inlineStr">
        <is>
          <t>Tanner Faith (MIN D)</t>
        </is>
      </c>
    </row>
    <row r="7879">
      <c r="A7879" t="inlineStr">
        <is>
          <t>Tanner Fritz</t>
        </is>
      </c>
      <c r="B7879" t="inlineStr">
        <is>
          <t>NYI</t>
        </is>
      </c>
      <c r="C7879" t="inlineStr">
        <is>
          <t>C</t>
        </is>
      </c>
      <c r="D7879" t="inlineStr">
        <is>
          <t>F</t>
        </is>
      </c>
      <c r="E7879" t="n">
        <v>35</v>
      </c>
      <c r="F7879" t="inlineStr">
        <is>
          <t>FA</t>
        </is>
      </c>
      <c r="G7879" t="inlineStr">
        <is>
          <t>FA</t>
        </is>
      </c>
      <c r="H7879" s="30" t="n">
        <v>1</v>
      </c>
      <c r="I7879" s="31" t="n">
        <v>0</v>
      </c>
      <c r="J7879" s="31" t="n"/>
      <c r="K7879" s="31" t="n">
        <v>0</v>
      </c>
      <c r="L7879" s="32" t="n"/>
      <c r="M7879" s="31" t="n">
        <v>0</v>
      </c>
      <c r="N7879" s="31" t="n">
        <v>0</v>
      </c>
      <c r="O7879" s="31" t="n"/>
      <c r="P7879" s="31" t="n"/>
      <c r="Q7879" s="31" t="n">
        <v>0</v>
      </c>
      <c r="R7879" s="31" t="n"/>
      <c r="S7879" s="32" t="n"/>
      <c r="T7879" s="32" t="n"/>
      <c r="V7879" t="inlineStr">
        <is>
          <t>048t6</t>
        </is>
      </c>
      <c r="W7879" t="n">
        <v>5286</v>
      </c>
      <c r="X7879" t="n">
        <v>7360</v>
      </c>
      <c r="Y7879" t="inlineStr">
        <is>
          <t>015b0496-c37a-4427-b15b-d4818d89e419</t>
        </is>
      </c>
      <c r="Z7879" t="inlineStr">
        <is>
          <t>Tanner Fritz (NYI C)</t>
        </is>
      </c>
    </row>
    <row r="7880">
      <c r="A7880" t="inlineStr">
        <is>
          <t>Tanner Henricks</t>
        </is>
      </c>
      <c r="B7880" t="inlineStr">
        <is>
          <t>CBJ</t>
        </is>
      </c>
      <c r="C7880" t="inlineStr">
        <is>
          <t>D</t>
        </is>
      </c>
      <c r="D7880" t="inlineStr">
        <is>
          <t>D</t>
        </is>
      </c>
      <c r="E7880" t="n">
        <v>20</v>
      </c>
      <c r="F7880" t="inlineStr">
        <is>
          <t>FA</t>
        </is>
      </c>
      <c r="G7880" t="inlineStr">
        <is>
          <t>FA</t>
        </is>
      </c>
      <c r="H7880" s="30" t="n">
        <v>1</v>
      </c>
      <c r="I7880" s="31" t="n">
        <v>0</v>
      </c>
      <c r="J7880" s="31" t="n"/>
      <c r="K7880" s="31" t="n">
        <v>0</v>
      </c>
      <c r="L7880" s="32" t="n"/>
      <c r="M7880" s="31" t="n">
        <v>0</v>
      </c>
      <c r="N7880" s="31" t="n">
        <v>0</v>
      </c>
      <c r="O7880" s="31" t="n"/>
      <c r="P7880" s="31" t="n"/>
      <c r="Q7880" s="31" t="n">
        <v>0</v>
      </c>
      <c r="R7880" s="31" t="n"/>
      <c r="S7880" s="32" t="n"/>
      <c r="T7880" s="32" t="n"/>
      <c r="V7880" t="inlineStr">
        <is>
          <t>06mjp</t>
        </is>
      </c>
      <c r="Y7880" t="inlineStr">
        <is>
          <t>febd5361-4761-4d38-8891-9dc3d16f2520</t>
        </is>
      </c>
      <c r="Z7880" t="inlineStr">
        <is>
          <t>Tanner Henricks (CBJ D)</t>
        </is>
      </c>
    </row>
    <row r="7881">
      <c r="A7881" t="inlineStr">
        <is>
          <t>Tanner House</t>
        </is>
      </c>
      <c r="B7881" t="inlineStr">
        <is>
          <t>(N/A)</t>
        </is>
      </c>
      <c r="C7881" t="inlineStr">
        <is>
          <t>RW</t>
        </is>
      </c>
      <c r="D7881" t="inlineStr">
        <is>
          <t>F</t>
        </is>
      </c>
      <c r="E7881" t="n">
        <v>40</v>
      </c>
      <c r="F7881" t="inlineStr">
        <is>
          <t>FA</t>
        </is>
      </c>
      <c r="G7881" t="inlineStr">
        <is>
          <t>FA</t>
        </is>
      </c>
      <c r="H7881" s="30" t="n">
        <v>1</v>
      </c>
      <c r="I7881" s="31" t="n">
        <v>0</v>
      </c>
      <c r="J7881" s="31" t="n"/>
      <c r="K7881" s="31" t="n">
        <v>0</v>
      </c>
      <c r="L7881" s="32" t="n"/>
      <c r="M7881" s="31" t="n">
        <v>0</v>
      </c>
      <c r="N7881" s="31" t="n">
        <v>0</v>
      </c>
      <c r="O7881" s="31" t="n"/>
      <c r="P7881" s="31" t="n"/>
      <c r="Q7881" s="31" t="n">
        <v>0</v>
      </c>
      <c r="R7881" s="31" t="n"/>
      <c r="S7881" s="32" t="n"/>
      <c r="T7881" s="32" t="n"/>
      <c r="V7881" t="inlineStr">
        <is>
          <t>0264t</t>
        </is>
      </c>
      <c r="X7881" t="n">
        <v>5270</v>
      </c>
      <c r="Z7881" t="inlineStr">
        <is>
          <t>Tanner House ((N/A) RW)</t>
        </is>
      </c>
    </row>
    <row r="7882">
      <c r="A7882" t="inlineStr">
        <is>
          <t>Tanner Howe</t>
        </is>
      </c>
      <c r="B7882" t="inlineStr">
        <is>
          <t>PIT</t>
        </is>
      </c>
      <c r="C7882" t="inlineStr">
        <is>
          <t>LW</t>
        </is>
      </c>
      <c r="D7882" t="inlineStr">
        <is>
          <t>F</t>
        </is>
      </c>
      <c r="E7882" t="n">
        <v>20</v>
      </c>
      <c r="F7882" t="inlineStr">
        <is>
          <t>T</t>
        </is>
      </c>
      <c r="G7882" t="inlineStr">
        <is>
          <t>Brost</t>
        </is>
      </c>
      <c r="H7882" s="30" t="n">
        <v>845833</v>
      </c>
      <c r="I7882" s="31" t="n">
        <v>0</v>
      </c>
      <c r="J7882" s="31" t="n"/>
      <c r="K7882" s="31" t="n">
        <v>0</v>
      </c>
      <c r="L7882" s="32" t="n"/>
      <c r="M7882" s="31" t="n">
        <v>0</v>
      </c>
      <c r="N7882" s="31" t="n">
        <v>0</v>
      </c>
      <c r="O7882" s="31" t="n"/>
      <c r="P7882" s="31" t="n"/>
      <c r="Q7882" s="31" t="n">
        <v>0</v>
      </c>
      <c r="R7882" s="31" t="n"/>
      <c r="S7882" s="32" t="n"/>
      <c r="T7882" s="32" t="n"/>
      <c r="V7882" t="inlineStr">
        <is>
          <t>066q5</t>
        </is>
      </c>
      <c r="W7882" t="n">
        <v>7185</v>
      </c>
      <c r="Y7882" t="inlineStr">
        <is>
          <t>cb42ef64-f31c-4006-be98-304840bd004a</t>
        </is>
      </c>
      <c r="Z7882" t="inlineStr">
        <is>
          <t>Tanner Howe (PIT LW)</t>
        </is>
      </c>
    </row>
    <row r="7883">
      <c r="A7883" t="inlineStr">
        <is>
          <t>Tanner Jago</t>
        </is>
      </c>
      <c r="B7883" t="inlineStr">
        <is>
          <t>(N/A)</t>
        </is>
      </c>
      <c r="C7883" t="inlineStr">
        <is>
          <t>D</t>
        </is>
      </c>
      <c r="D7883" t="inlineStr">
        <is>
          <t>D</t>
        </is>
      </c>
      <c r="E7883" t="n">
        <v>32</v>
      </c>
      <c r="F7883" t="inlineStr">
        <is>
          <t>FA</t>
        </is>
      </c>
      <c r="G7883" t="inlineStr">
        <is>
          <t>FA</t>
        </is>
      </c>
      <c r="H7883" s="30" t="n">
        <v>1</v>
      </c>
      <c r="I7883" s="31" t="n">
        <v>0</v>
      </c>
      <c r="J7883" s="31" t="n"/>
      <c r="K7883" s="31" t="n">
        <v>0</v>
      </c>
      <c r="L7883" s="32" t="n"/>
      <c r="M7883" s="31" t="n">
        <v>0</v>
      </c>
      <c r="N7883" s="31" t="n">
        <v>0</v>
      </c>
      <c r="O7883" s="31" t="n"/>
      <c r="P7883" s="31" t="n"/>
      <c r="Q7883" s="31" t="n">
        <v>0</v>
      </c>
      <c r="R7883" s="31" t="n"/>
      <c r="S7883" s="32" t="n"/>
      <c r="T7883" s="32" t="n"/>
      <c r="V7883" t="inlineStr">
        <is>
          <t>059ea</t>
        </is>
      </c>
      <c r="X7883" t="n">
        <v>8581</v>
      </c>
      <c r="Z7883" t="inlineStr">
        <is>
          <t>Tanner Jago ((N/A) D)</t>
        </is>
      </c>
    </row>
    <row r="7884">
      <c r="A7884" t="inlineStr">
        <is>
          <t>Tanner Jaillet</t>
        </is>
      </c>
      <c r="B7884" t="inlineStr">
        <is>
          <t>(N/A)</t>
        </is>
      </c>
      <c r="C7884" t="inlineStr">
        <is>
          <t>G</t>
        </is>
      </c>
      <c r="D7884" t="inlineStr">
        <is>
          <t>G</t>
        </is>
      </c>
      <c r="E7884" t="n">
        <v>33</v>
      </c>
      <c r="F7884" t="inlineStr">
        <is>
          <t>FA</t>
        </is>
      </c>
      <c r="G7884" t="inlineStr">
        <is>
          <t>FA</t>
        </is>
      </c>
      <c r="H7884" s="30" t="n">
        <v>1</v>
      </c>
      <c r="I7884" s="31" t="n">
        <v>0</v>
      </c>
      <c r="J7884" s="31" t="n"/>
      <c r="K7884" s="31" t="n">
        <v>0</v>
      </c>
      <c r="L7884" s="32" t="n"/>
      <c r="M7884" s="31" t="n">
        <v>0</v>
      </c>
      <c r="N7884" s="31" t="n">
        <v>0</v>
      </c>
      <c r="O7884" s="31" t="n"/>
      <c r="P7884" s="31" t="n"/>
      <c r="Q7884" s="31" t="n">
        <v>0</v>
      </c>
      <c r="R7884" s="31" t="n"/>
      <c r="S7884" s="32" t="n"/>
      <c r="T7884" s="32" t="n"/>
      <c r="V7884" t="inlineStr">
        <is>
          <t>04dlo</t>
        </is>
      </c>
      <c r="Z7884" t="inlineStr">
        <is>
          <t>Tanner Jaillet ((N/A) G)</t>
        </is>
      </c>
    </row>
    <row r="7885">
      <c r="A7885" t="inlineStr">
        <is>
          <t>Tanner Kaspick</t>
        </is>
      </c>
      <c r="B7885" t="inlineStr">
        <is>
          <t>SJS</t>
        </is>
      </c>
      <c r="C7885" t="inlineStr">
        <is>
          <t>LW</t>
        </is>
      </c>
      <c r="D7885" t="inlineStr">
        <is>
          <t>F</t>
        </is>
      </c>
      <c r="E7885" t="n">
        <v>28</v>
      </c>
      <c r="F7885" t="inlineStr">
        <is>
          <t>FA</t>
        </is>
      </c>
      <c r="G7885" t="inlineStr">
        <is>
          <t>FA</t>
        </is>
      </c>
      <c r="H7885" s="30" t="n">
        <v>1</v>
      </c>
      <c r="I7885" s="31" t="n">
        <v>0</v>
      </c>
      <c r="J7885" s="31" t="n"/>
      <c r="K7885" s="31" t="n">
        <v>0</v>
      </c>
      <c r="L7885" s="32" t="n"/>
      <c r="M7885" s="31" t="n">
        <v>0</v>
      </c>
      <c r="N7885" s="31" t="n">
        <v>0</v>
      </c>
      <c r="O7885" s="31" t="n"/>
      <c r="P7885" s="31" t="n"/>
      <c r="Q7885" s="31" t="n">
        <v>0</v>
      </c>
      <c r="R7885" s="31" t="n"/>
      <c r="S7885" s="32" t="n"/>
      <c r="T7885" s="32" t="n"/>
      <c r="V7885" t="inlineStr">
        <is>
          <t>042xb</t>
        </is>
      </c>
      <c r="W7885" t="n">
        <v>5216</v>
      </c>
      <c r="X7885" t="n">
        <v>7225</v>
      </c>
      <c r="Y7885" t="inlineStr">
        <is>
          <t>0b67e339-39c3-4281-85e6-3a11049f9050</t>
        </is>
      </c>
      <c r="Z7885" t="inlineStr">
        <is>
          <t>Tanner Kaspick (SJS LW)</t>
        </is>
      </c>
    </row>
    <row r="7886">
      <c r="A7886" t="inlineStr">
        <is>
          <t>Tanner Kero</t>
        </is>
      </c>
      <c r="B7886" t="inlineStr">
        <is>
          <t>COL</t>
        </is>
      </c>
      <c r="C7886" t="inlineStr">
        <is>
          <t>RW</t>
        </is>
      </c>
      <c r="D7886" t="inlineStr">
        <is>
          <t>F</t>
        </is>
      </c>
      <c r="E7886" t="n">
        <v>34</v>
      </c>
      <c r="F7886" t="inlineStr">
        <is>
          <t>FA</t>
        </is>
      </c>
      <c r="G7886" t="inlineStr">
        <is>
          <t>FA</t>
        </is>
      </c>
      <c r="H7886" s="30" t="n">
        <v>1</v>
      </c>
      <c r="I7886" s="31" t="n">
        <v>0</v>
      </c>
      <c r="J7886" s="31" t="n"/>
      <c r="K7886" s="31" t="n">
        <v>0</v>
      </c>
      <c r="L7886" s="32" t="n"/>
      <c r="M7886" s="31" t="n">
        <v>0</v>
      </c>
      <c r="N7886" s="31" t="n">
        <v>0</v>
      </c>
      <c r="O7886" s="31" t="n"/>
      <c r="P7886" s="31" t="n"/>
      <c r="Q7886" s="31" t="n">
        <v>0</v>
      </c>
      <c r="R7886" s="31" t="n"/>
      <c r="S7886" s="32" t="n"/>
      <c r="T7886" s="32" t="n"/>
      <c r="V7886" t="inlineStr">
        <is>
          <t>03npe</t>
        </is>
      </c>
      <c r="W7886" t="n">
        <v>4763</v>
      </c>
      <c r="X7886" t="n">
        <v>6722</v>
      </c>
      <c r="Y7886" t="inlineStr">
        <is>
          <t>460e2652-16ef-4d25-ab11-9025665698d7</t>
        </is>
      </c>
      <c r="Z7886" t="inlineStr">
        <is>
          <t>Tanner Kero (COL RW)</t>
        </is>
      </c>
    </row>
    <row r="7887">
      <c r="A7887" t="inlineStr">
        <is>
          <t>Tanner Lam</t>
        </is>
      </c>
      <c r="B7887" t="inlineStr">
        <is>
          <t>(N/A)</t>
        </is>
      </c>
      <c r="C7887" t="inlineStr">
        <is>
          <t>RW</t>
        </is>
      </c>
      <c r="D7887" t="inlineStr">
        <is>
          <t>F</t>
        </is>
      </c>
      <c r="E7887" t="n">
        <v>19</v>
      </c>
      <c r="F7887" t="inlineStr">
        <is>
          <t>FA</t>
        </is>
      </c>
      <c r="G7887" t="inlineStr">
        <is>
          <t>FA</t>
        </is>
      </c>
      <c r="H7887" s="30" t="n">
        <v>1</v>
      </c>
      <c r="I7887" s="31" t="n">
        <v>0</v>
      </c>
      <c r="J7887" s="31" t="n"/>
      <c r="K7887" s="31" t="n">
        <v>0</v>
      </c>
      <c r="L7887" s="32" t="n"/>
      <c r="M7887" s="31" t="n">
        <v>0</v>
      </c>
      <c r="N7887" s="31" t="n">
        <v>0</v>
      </c>
      <c r="O7887" s="31" t="n"/>
      <c r="P7887" s="31" t="n"/>
      <c r="Q7887" s="31" t="n">
        <v>0</v>
      </c>
      <c r="R7887" s="31" t="n"/>
      <c r="S7887" s="32" t="n"/>
      <c r="T7887" s="32" t="n"/>
      <c r="V7887" t="inlineStr">
        <is>
          <t>070gx</t>
        </is>
      </c>
      <c r="Z7887" t="inlineStr">
        <is>
          <t>Tanner Lam ((N/A) RW)</t>
        </is>
      </c>
    </row>
    <row r="7888">
      <c r="A7888" t="inlineStr">
        <is>
          <t>Tanner Latsch</t>
        </is>
      </c>
      <c r="B7888" t="inlineStr">
        <is>
          <t>(N/A)</t>
        </is>
      </c>
      <c r="C7888" t="inlineStr">
        <is>
          <t>C</t>
        </is>
      </c>
      <c r="D7888" t="inlineStr">
        <is>
          <t>F</t>
        </is>
      </c>
      <c r="E7888" t="n">
        <v>24</v>
      </c>
      <c r="F7888" t="inlineStr">
        <is>
          <t>FA</t>
        </is>
      </c>
      <c r="G7888" t="inlineStr">
        <is>
          <t>FA</t>
        </is>
      </c>
      <c r="H7888" s="30" t="n">
        <v>1</v>
      </c>
      <c r="I7888" s="31" t="n">
        <v>0</v>
      </c>
      <c r="J7888" s="31" t="n"/>
      <c r="K7888" s="31" t="n">
        <v>0</v>
      </c>
      <c r="L7888" s="32" t="n"/>
      <c r="M7888" s="31" t="n">
        <v>0</v>
      </c>
      <c r="N7888" s="31" t="n">
        <v>0</v>
      </c>
      <c r="O7888" s="31" t="n"/>
      <c r="P7888" s="31" t="n"/>
      <c r="Q7888" s="31" t="n">
        <v>0</v>
      </c>
      <c r="R7888" s="31" t="n"/>
      <c r="S7888" s="32" t="n"/>
      <c r="T7888" s="32" t="n"/>
      <c r="V7888" t="inlineStr">
        <is>
          <t>06hrh</t>
        </is>
      </c>
      <c r="Z7888" t="inlineStr">
        <is>
          <t>Tanner Latsch ((N/A) C)</t>
        </is>
      </c>
    </row>
    <row r="7889">
      <c r="A7889" t="inlineStr">
        <is>
          <t>Tanner Lomsnes</t>
        </is>
      </c>
      <c r="B7889" t="inlineStr">
        <is>
          <t>(N/A)</t>
        </is>
      </c>
      <c r="C7889" t="inlineStr">
        <is>
          <t>LW</t>
        </is>
      </c>
      <c r="D7889" t="inlineStr">
        <is>
          <t>F</t>
        </is>
      </c>
      <c r="E7889" t="n">
        <v>31</v>
      </c>
      <c r="F7889" t="inlineStr">
        <is>
          <t>FA</t>
        </is>
      </c>
      <c r="G7889" t="inlineStr">
        <is>
          <t>FA</t>
        </is>
      </c>
      <c r="H7889" s="30" t="n">
        <v>1</v>
      </c>
      <c r="I7889" s="31" t="n">
        <v>0</v>
      </c>
      <c r="J7889" s="31" t="n"/>
      <c r="K7889" s="31" t="n">
        <v>0</v>
      </c>
      <c r="L7889" s="32" t="n"/>
      <c r="M7889" s="31" t="n">
        <v>0</v>
      </c>
      <c r="N7889" s="31" t="n">
        <v>0</v>
      </c>
      <c r="O7889" s="31" t="n"/>
      <c r="P7889" s="31" t="n"/>
      <c r="Q7889" s="31" t="n">
        <v>0</v>
      </c>
      <c r="R7889" s="31" t="n"/>
      <c r="S7889" s="32" t="n"/>
      <c r="T7889" s="32" t="n"/>
      <c r="V7889" t="inlineStr">
        <is>
          <t>03squ</t>
        </is>
      </c>
      <c r="Z7889" t="inlineStr">
        <is>
          <t>Tanner Lomsnes ((N/A) LW)</t>
        </is>
      </c>
    </row>
    <row r="7890">
      <c r="A7890" t="inlineStr">
        <is>
          <t>Tanner Ludtke</t>
        </is>
      </c>
      <c r="B7890" t="inlineStr">
        <is>
          <t>UTA</t>
        </is>
      </c>
      <c r="C7890" t="inlineStr">
        <is>
          <t>C</t>
        </is>
      </c>
      <c r="D7890" t="inlineStr">
        <is>
          <t>F</t>
        </is>
      </c>
      <c r="E7890" t="n">
        <v>21</v>
      </c>
      <c r="F7890" t="inlineStr">
        <is>
          <t>FA</t>
        </is>
      </c>
      <c r="G7890" t="inlineStr">
        <is>
          <t>FA</t>
        </is>
      </c>
      <c r="H7890" s="30" t="n">
        <v>1</v>
      </c>
      <c r="I7890" s="31" t="n">
        <v>0</v>
      </c>
      <c r="J7890" s="31" t="n"/>
      <c r="K7890" s="31" t="n">
        <v>0</v>
      </c>
      <c r="L7890" s="32" t="n"/>
      <c r="M7890" s="31" t="n">
        <v>0</v>
      </c>
      <c r="N7890" s="31" t="n">
        <v>0</v>
      </c>
      <c r="O7890" s="31" t="n"/>
      <c r="P7890" s="31" t="n"/>
      <c r="Q7890" s="31" t="n">
        <v>0</v>
      </c>
      <c r="R7890" s="31" t="n"/>
      <c r="S7890" s="32" t="n"/>
      <c r="T7890" s="32" t="n"/>
      <c r="V7890" t="inlineStr">
        <is>
          <t>06bdx</t>
        </is>
      </c>
      <c r="W7890" t="n">
        <v>7021</v>
      </c>
      <c r="Y7890" t="inlineStr">
        <is>
          <t>b9ce74ee-7549-440c-ad7f-c721f8ea8a05</t>
        </is>
      </c>
      <c r="Z7890" t="inlineStr">
        <is>
          <t>Tanner Ludtke (UTA C)</t>
        </is>
      </c>
    </row>
    <row r="7891">
      <c r="A7891" t="inlineStr">
        <is>
          <t>Tanner MacMaster</t>
        </is>
      </c>
      <c r="B7891" t="inlineStr">
        <is>
          <t>TOR</t>
        </is>
      </c>
      <c r="C7891" t="inlineStr">
        <is>
          <t>LW</t>
        </is>
      </c>
      <c r="D7891" t="inlineStr">
        <is>
          <t>F</t>
        </is>
      </c>
      <c r="E7891" t="n">
        <v>30</v>
      </c>
      <c r="F7891" t="inlineStr">
        <is>
          <t>FA</t>
        </is>
      </c>
      <c r="G7891" t="inlineStr">
        <is>
          <t>FA</t>
        </is>
      </c>
      <c r="H7891" s="30" t="n">
        <v>1</v>
      </c>
      <c r="I7891" s="31" t="n">
        <v>0</v>
      </c>
      <c r="J7891" s="31" t="n"/>
      <c r="K7891" s="31" t="n">
        <v>0</v>
      </c>
      <c r="L7891" s="32" t="n"/>
      <c r="M7891" s="31" t="n">
        <v>0</v>
      </c>
      <c r="N7891" s="31" t="n">
        <v>0</v>
      </c>
      <c r="O7891" s="31" t="n"/>
      <c r="P7891" s="31" t="n"/>
      <c r="Q7891" s="31" t="n">
        <v>0</v>
      </c>
      <c r="R7891" s="31" t="n"/>
      <c r="S7891" s="32" t="n"/>
      <c r="T7891" s="32" t="n"/>
      <c r="V7891" t="inlineStr">
        <is>
          <t>04vnj</t>
        </is>
      </c>
      <c r="X7891" t="n">
        <v>8135</v>
      </c>
      <c r="Z7891" t="inlineStr">
        <is>
          <t>Tanner MacMaster (TOR LW)</t>
        </is>
      </c>
    </row>
    <row r="7892">
      <c r="A7892" t="inlineStr">
        <is>
          <t>Tanner Molendyk</t>
        </is>
      </c>
      <c r="B7892" t="inlineStr">
        <is>
          <t>NSH</t>
        </is>
      </c>
      <c r="C7892" t="inlineStr">
        <is>
          <t>D</t>
        </is>
      </c>
      <c r="D7892" t="inlineStr">
        <is>
          <t>D</t>
        </is>
      </c>
      <c r="E7892" t="n">
        <v>21</v>
      </c>
      <c r="F7892" t="inlineStr">
        <is>
          <t>T</t>
        </is>
      </c>
      <c r="G7892" t="inlineStr">
        <is>
          <t>Aznfungus</t>
        </is>
      </c>
      <c r="H7892" s="30" t="n">
        <v>886666</v>
      </c>
      <c r="I7892" s="31" t="n">
        <v>0</v>
      </c>
      <c r="J7892" s="31" t="n"/>
      <c r="K7892" s="31" t="n">
        <v>0</v>
      </c>
      <c r="L7892" s="32" t="n"/>
      <c r="M7892" s="31" t="n">
        <v>0</v>
      </c>
      <c r="N7892" s="31" t="n">
        <v>0</v>
      </c>
      <c r="O7892" s="31" t="n"/>
      <c r="P7892" s="31" t="n"/>
      <c r="Q7892" s="31" t="n">
        <v>0</v>
      </c>
      <c r="R7892" s="31" t="n"/>
      <c r="S7892" s="32" t="n"/>
      <c r="T7892" s="32" t="n"/>
      <c r="V7892" t="inlineStr">
        <is>
          <t>06axs</t>
        </is>
      </c>
      <c r="W7892" t="n">
        <v>6940</v>
      </c>
      <c r="Y7892" t="inlineStr">
        <is>
          <t>6444b4a7-c128-4737-8ef0-7e3c8a4cad19</t>
        </is>
      </c>
      <c r="Z7892" t="inlineStr">
        <is>
          <t>Tanner Molendyk (NSH D)</t>
        </is>
      </c>
    </row>
    <row r="7893">
      <c r="A7893" t="inlineStr">
        <is>
          <t>Tanner Pond</t>
        </is>
      </c>
      <c r="B7893" t="inlineStr">
        <is>
          <t>NYI</t>
        </is>
      </c>
      <c r="C7893" t="inlineStr">
        <is>
          <t>RW</t>
        </is>
      </c>
      <c r="D7893" t="inlineStr">
        <is>
          <t>F</t>
        </is>
      </c>
      <c r="E7893" t="n">
        <v>33</v>
      </c>
      <c r="F7893" t="inlineStr">
        <is>
          <t>FA</t>
        </is>
      </c>
      <c r="G7893" t="inlineStr">
        <is>
          <t>FA</t>
        </is>
      </c>
      <c r="H7893" s="30" t="n">
        <v>1</v>
      </c>
      <c r="I7893" s="31" t="n">
        <v>0</v>
      </c>
      <c r="J7893" s="31" t="n"/>
      <c r="K7893" s="31" t="n">
        <v>0</v>
      </c>
      <c r="L7893" s="32" t="n"/>
      <c r="M7893" s="31" t="n">
        <v>0</v>
      </c>
      <c r="N7893" s="31" t="n">
        <v>0</v>
      </c>
      <c r="O7893" s="31" t="n"/>
      <c r="P7893" s="31" t="n"/>
      <c r="Q7893" s="31" t="n">
        <v>0</v>
      </c>
      <c r="R7893" s="31" t="n"/>
      <c r="S7893" s="32" t="n"/>
      <c r="T7893" s="32" t="n"/>
      <c r="V7893" t="inlineStr">
        <is>
          <t>04wxz</t>
        </is>
      </c>
      <c r="X7893" t="n">
        <v>8133</v>
      </c>
      <c r="Z7893" t="inlineStr">
        <is>
          <t>Tanner Pond (NYI RW)</t>
        </is>
      </c>
    </row>
    <row r="7894">
      <c r="A7894" t="inlineStr">
        <is>
          <t>Tanner Richard</t>
        </is>
      </c>
      <c r="B7894" t="inlineStr">
        <is>
          <t>(N/A)</t>
        </is>
      </c>
      <c r="C7894" t="inlineStr">
        <is>
          <t>C</t>
        </is>
      </c>
      <c r="D7894" t="inlineStr">
        <is>
          <t>F</t>
        </is>
      </c>
      <c r="E7894" t="n">
        <v>33</v>
      </c>
      <c r="F7894" t="inlineStr">
        <is>
          <t>FA</t>
        </is>
      </c>
      <c r="G7894" t="inlineStr">
        <is>
          <t>FA</t>
        </is>
      </c>
      <c r="H7894" s="30" t="n">
        <v>1</v>
      </c>
      <c r="I7894" s="31" t="n">
        <v>0</v>
      </c>
      <c r="J7894" s="31" t="n"/>
      <c r="K7894" s="31" t="n">
        <v>0</v>
      </c>
      <c r="L7894" s="32" t="n"/>
      <c r="M7894" s="31" t="n">
        <v>0</v>
      </c>
      <c r="N7894" s="31" t="n">
        <v>0</v>
      </c>
      <c r="O7894" s="31" t="n"/>
      <c r="P7894" s="31" t="n"/>
      <c r="Q7894" s="31" t="n">
        <v>0</v>
      </c>
      <c r="R7894" s="31" t="n"/>
      <c r="S7894" s="32" t="n"/>
      <c r="T7894" s="32" t="n"/>
      <c r="V7894" t="inlineStr">
        <is>
          <t>02npw</t>
        </is>
      </c>
      <c r="W7894" t="n">
        <v>4858</v>
      </c>
      <c r="X7894" t="n">
        <v>5762</v>
      </c>
      <c r="Z7894" t="inlineStr">
        <is>
          <t>Tanner Richard ((N/A) C)</t>
        </is>
      </c>
    </row>
    <row r="7895">
      <c r="A7895" t="inlineStr">
        <is>
          <t>Tanner Sorenson</t>
        </is>
      </c>
      <c r="B7895" t="inlineStr">
        <is>
          <t>VAN</t>
        </is>
      </c>
      <c r="C7895" t="inlineStr">
        <is>
          <t>C</t>
        </is>
      </c>
      <c r="D7895" t="inlineStr">
        <is>
          <t>F</t>
        </is>
      </c>
      <c r="E7895" t="n">
        <v>33</v>
      </c>
      <c r="F7895" t="inlineStr">
        <is>
          <t>FA</t>
        </is>
      </c>
      <c r="G7895" t="inlineStr">
        <is>
          <t>FA</t>
        </is>
      </c>
      <c r="H7895" s="30" t="n">
        <v>1</v>
      </c>
      <c r="I7895" s="31" t="n">
        <v>0</v>
      </c>
      <c r="J7895" s="31" t="n"/>
      <c r="K7895" s="31" t="n">
        <v>0</v>
      </c>
      <c r="L7895" s="32" t="n"/>
      <c r="M7895" s="31" t="n">
        <v>0</v>
      </c>
      <c r="N7895" s="31" t="n">
        <v>0</v>
      </c>
      <c r="O7895" s="31" t="n"/>
      <c r="P7895" s="31" t="n"/>
      <c r="Q7895" s="31" t="n">
        <v>0</v>
      </c>
      <c r="R7895" s="31" t="n"/>
      <c r="S7895" s="32" t="n"/>
      <c r="T7895" s="32" t="n"/>
      <c r="V7895" t="inlineStr">
        <is>
          <t>0599r</t>
        </is>
      </c>
      <c r="X7895" t="n">
        <v>8571</v>
      </c>
      <c r="Z7895" t="inlineStr">
        <is>
          <t>Tanner Sorenson (VAN C)</t>
        </is>
      </c>
    </row>
    <row r="7896">
      <c r="A7896" t="inlineStr">
        <is>
          <t>Taran Kozun</t>
        </is>
      </c>
      <c r="B7896" t="inlineStr">
        <is>
          <t>(N/A)</t>
        </is>
      </c>
      <c r="C7896" t="inlineStr">
        <is>
          <t>G</t>
        </is>
      </c>
      <c r="D7896" t="inlineStr">
        <is>
          <t>G</t>
        </is>
      </c>
      <c r="E7896" t="n">
        <v>32</v>
      </c>
      <c r="F7896" t="inlineStr">
        <is>
          <t>FA</t>
        </is>
      </c>
      <c r="G7896" t="inlineStr">
        <is>
          <t>FA</t>
        </is>
      </c>
      <c r="H7896" s="30" t="n">
        <v>1</v>
      </c>
      <c r="I7896" s="31" t="n">
        <v>0</v>
      </c>
      <c r="J7896" s="31" t="n"/>
      <c r="K7896" s="31" t="n">
        <v>0</v>
      </c>
      <c r="L7896" s="32" t="n"/>
      <c r="M7896" s="31" t="n">
        <v>0</v>
      </c>
      <c r="N7896" s="31" t="n">
        <v>0</v>
      </c>
      <c r="O7896" s="31" t="n"/>
      <c r="P7896" s="31" t="n"/>
      <c r="Q7896" s="31" t="n">
        <v>0</v>
      </c>
      <c r="R7896" s="31" t="n"/>
      <c r="S7896" s="32" t="n"/>
      <c r="T7896" s="32" t="n"/>
      <c r="V7896" t="inlineStr">
        <is>
          <t>03p3j</t>
        </is>
      </c>
      <c r="X7896" t="n">
        <v>7028</v>
      </c>
      <c r="Z7896" t="inlineStr">
        <is>
          <t>Taran Kozun ((N/A) G)</t>
        </is>
      </c>
    </row>
    <row r="7897">
      <c r="A7897" t="inlineStr">
        <is>
          <t>Tarin Smith</t>
        </is>
      </c>
      <c r="B7897" t="inlineStr">
        <is>
          <t>ANA</t>
        </is>
      </c>
      <c r="C7897" t="inlineStr">
        <is>
          <t>D</t>
        </is>
      </c>
      <c r="D7897" t="inlineStr">
        <is>
          <t>D</t>
        </is>
      </c>
      <c r="E7897" t="n">
        <v>20</v>
      </c>
      <c r="F7897" t="inlineStr">
        <is>
          <t>T</t>
        </is>
      </c>
      <c r="G7897" t="inlineStr">
        <is>
          <t>Le Duke of Dangles</t>
        </is>
      </c>
      <c r="H7897" s="30" t="n">
        <v>1</v>
      </c>
      <c r="I7897" s="31" t="n">
        <v>0</v>
      </c>
      <c r="J7897" s="31" t="n"/>
      <c r="K7897" s="31" t="n">
        <v>0</v>
      </c>
      <c r="L7897" s="32" t="n"/>
      <c r="M7897" s="31" t="n">
        <v>0</v>
      </c>
      <c r="N7897" s="31" t="n">
        <v>0</v>
      </c>
      <c r="O7897" s="31" t="n"/>
      <c r="P7897" s="31" t="n"/>
      <c r="Q7897" s="31" t="n">
        <v>0</v>
      </c>
      <c r="R7897" s="31" t="n"/>
      <c r="S7897" s="32" t="n"/>
      <c r="T7897" s="32" t="n"/>
      <c r="V7897" t="inlineStr">
        <is>
          <t>06mb7</t>
        </is>
      </c>
      <c r="W7897" t="n">
        <v>7210</v>
      </c>
      <c r="Y7897" t="inlineStr">
        <is>
          <t>e352bd04-c88f-4fc1-bfe2-8989126ce05e</t>
        </is>
      </c>
      <c r="Z7897" t="inlineStr">
        <is>
          <t>Tarin Smith (ANA D)</t>
        </is>
      </c>
    </row>
    <row r="7898">
      <c r="A7898" t="inlineStr">
        <is>
          <t>Tariq Hammond</t>
        </is>
      </c>
      <c r="B7898" t="inlineStr">
        <is>
          <t>WSH</t>
        </is>
      </c>
      <c r="C7898" t="inlineStr">
        <is>
          <t>D</t>
        </is>
      </c>
      <c r="D7898" t="inlineStr">
        <is>
          <t>D</t>
        </is>
      </c>
      <c r="E7898" t="n">
        <v>32</v>
      </c>
      <c r="F7898" t="inlineStr">
        <is>
          <t>FA</t>
        </is>
      </c>
      <c r="G7898" t="inlineStr">
        <is>
          <t>FA</t>
        </is>
      </c>
      <c r="H7898" s="30" t="n">
        <v>1</v>
      </c>
      <c r="I7898" s="31" t="n">
        <v>0</v>
      </c>
      <c r="J7898" s="31" t="n"/>
      <c r="K7898" s="31" t="n">
        <v>0</v>
      </c>
      <c r="L7898" s="32" t="n"/>
      <c r="M7898" s="31" t="n">
        <v>0</v>
      </c>
      <c r="N7898" s="31" t="n">
        <v>0</v>
      </c>
      <c r="O7898" s="31" t="n"/>
      <c r="P7898" s="31" t="n"/>
      <c r="Q7898" s="31" t="n">
        <v>0</v>
      </c>
      <c r="R7898" s="31" t="n"/>
      <c r="S7898" s="32" t="n"/>
      <c r="T7898" s="32" t="n"/>
      <c r="V7898" t="inlineStr">
        <is>
          <t>04n8v</t>
        </is>
      </c>
      <c r="X7898" t="n">
        <v>8223</v>
      </c>
      <c r="Z7898" t="inlineStr">
        <is>
          <t>Tariq Hammond (WSH D)</t>
        </is>
      </c>
    </row>
    <row r="7899">
      <c r="A7899" t="inlineStr">
        <is>
          <t>Tarmo Reunanen</t>
        </is>
      </c>
      <c r="B7899" t="inlineStr">
        <is>
          <t>CAR</t>
        </is>
      </c>
      <c r="C7899" t="inlineStr">
        <is>
          <t>D</t>
        </is>
      </c>
      <c r="D7899" t="inlineStr">
        <is>
          <t>D</t>
        </is>
      </c>
      <c r="E7899" t="n">
        <v>28</v>
      </c>
      <c r="F7899" t="inlineStr">
        <is>
          <t>FA</t>
        </is>
      </c>
      <c r="G7899" t="inlineStr">
        <is>
          <t>FA</t>
        </is>
      </c>
      <c r="H7899" s="30" t="n">
        <v>1</v>
      </c>
      <c r="I7899" s="31" t="n">
        <v>0</v>
      </c>
      <c r="J7899" s="31" t="n"/>
      <c r="K7899" s="31" t="n">
        <v>0</v>
      </c>
      <c r="L7899" s="32" t="n"/>
      <c r="M7899" s="31" t="n">
        <v>0</v>
      </c>
      <c r="N7899" s="31" t="n">
        <v>0</v>
      </c>
      <c r="O7899" s="31" t="n"/>
      <c r="P7899" s="31" t="n"/>
      <c r="Q7899" s="31" t="n">
        <v>0</v>
      </c>
      <c r="R7899" s="31" t="n"/>
      <c r="S7899" s="32" t="n"/>
      <c r="T7899" s="32" t="n"/>
      <c r="V7899" t="inlineStr">
        <is>
          <t>042ws</t>
        </is>
      </c>
      <c r="W7899" t="n">
        <v>6127</v>
      </c>
      <c r="X7899" t="n">
        <v>7205</v>
      </c>
      <c r="Y7899" t="inlineStr">
        <is>
          <t>6eaf06f9-34e0-48b0-b0e2-78e170237dc5</t>
        </is>
      </c>
      <c r="Z7899" t="inlineStr">
        <is>
          <t>Tarmo Reunanen (CAR D)</t>
        </is>
      </c>
    </row>
    <row r="7900">
      <c r="A7900" t="inlineStr">
        <is>
          <t>Taro Hirose</t>
        </is>
      </c>
      <c r="B7900" t="inlineStr">
        <is>
          <t>(N/A)</t>
        </is>
      </c>
      <c r="C7900" t="inlineStr">
        <is>
          <t>LW</t>
        </is>
      </c>
      <c r="D7900" t="inlineStr">
        <is>
          <t>F</t>
        </is>
      </c>
      <c r="E7900" t="n">
        <v>30</v>
      </c>
      <c r="F7900" t="inlineStr">
        <is>
          <t>FA</t>
        </is>
      </c>
      <c r="G7900" t="inlineStr">
        <is>
          <t>FA</t>
        </is>
      </c>
      <c r="H7900" s="30" t="n">
        <v>1</v>
      </c>
      <c r="I7900" s="31" t="n">
        <v>0</v>
      </c>
      <c r="J7900" s="31" t="n"/>
      <c r="K7900" s="31" t="n">
        <v>0</v>
      </c>
      <c r="L7900" s="32" t="n"/>
      <c r="M7900" s="31" t="n">
        <v>0</v>
      </c>
      <c r="N7900" s="31" t="n">
        <v>0</v>
      </c>
      <c r="O7900" s="31" t="n"/>
      <c r="P7900" s="31" t="n"/>
      <c r="Q7900" s="31" t="n">
        <v>0</v>
      </c>
      <c r="R7900" s="31" t="n"/>
      <c r="S7900" s="32" t="n"/>
      <c r="T7900" s="32" t="n"/>
      <c r="V7900" t="inlineStr">
        <is>
          <t>04y5d</t>
        </is>
      </c>
      <c r="W7900" t="n">
        <v>5930</v>
      </c>
      <c r="X7900" t="n">
        <v>8234</v>
      </c>
      <c r="Y7900" t="inlineStr">
        <is>
          <t>74f7ebef-81dc-499c-b10a-53a68037de44</t>
        </is>
      </c>
      <c r="Z7900" t="inlineStr">
        <is>
          <t>Taro Hirose ((N/A) LW)</t>
        </is>
      </c>
    </row>
    <row r="7901">
      <c r="A7901" t="inlineStr">
        <is>
          <t>Taro Jentzsch</t>
        </is>
      </c>
      <c r="B7901" t="inlineStr">
        <is>
          <t>(N/A)</t>
        </is>
      </c>
      <c r="C7901" t="inlineStr">
        <is>
          <t>LW</t>
        </is>
      </c>
      <c r="D7901" t="inlineStr">
        <is>
          <t>F</t>
        </is>
      </c>
      <c r="E7901" t="n">
        <v>26</v>
      </c>
      <c r="F7901" t="inlineStr">
        <is>
          <t>FA</t>
        </is>
      </c>
      <c r="G7901" t="inlineStr">
        <is>
          <t>FA</t>
        </is>
      </c>
      <c r="H7901" s="30" t="n">
        <v>1</v>
      </c>
      <c r="I7901" s="31" t="n">
        <v>0</v>
      </c>
      <c r="J7901" s="31" t="n"/>
      <c r="K7901" s="31" t="n">
        <v>0</v>
      </c>
      <c r="L7901" s="32" t="n"/>
      <c r="M7901" s="31" t="n">
        <v>0</v>
      </c>
      <c r="N7901" s="31" t="n">
        <v>0</v>
      </c>
      <c r="O7901" s="31" t="n"/>
      <c r="P7901" s="31" t="n"/>
      <c r="Q7901" s="31" t="n">
        <v>0</v>
      </c>
      <c r="R7901" s="31" t="n"/>
      <c r="S7901" s="32" t="n"/>
      <c r="T7901" s="32" t="n"/>
      <c r="V7901" t="inlineStr">
        <is>
          <t>051xa</t>
        </is>
      </c>
      <c r="Z7901" t="inlineStr">
        <is>
          <t>Taro Jentzsch ((N/A) LW)</t>
        </is>
      </c>
    </row>
    <row r="7902">
      <c r="A7902" t="inlineStr">
        <is>
          <t>Tarun Fizer</t>
        </is>
      </c>
      <c r="B7902" t="inlineStr">
        <is>
          <t>OTT</t>
        </is>
      </c>
      <c r="C7902" t="inlineStr">
        <is>
          <t>RW</t>
        </is>
      </c>
      <c r="D7902" t="inlineStr">
        <is>
          <t>F</t>
        </is>
      </c>
      <c r="E7902" t="n">
        <v>25</v>
      </c>
      <c r="F7902" t="inlineStr">
        <is>
          <t>FA</t>
        </is>
      </c>
      <c r="G7902" t="inlineStr">
        <is>
          <t>FA</t>
        </is>
      </c>
      <c r="H7902" s="30" t="n">
        <v>1</v>
      </c>
      <c r="I7902" s="31" t="n">
        <v>0</v>
      </c>
      <c r="J7902" s="31" t="n"/>
      <c r="K7902" s="31" t="n">
        <v>0</v>
      </c>
      <c r="L7902" s="32" t="n"/>
      <c r="M7902" s="31" t="n">
        <v>0</v>
      </c>
      <c r="N7902" s="31" t="n">
        <v>0</v>
      </c>
      <c r="O7902" s="31" t="n"/>
      <c r="P7902" s="31" t="n"/>
      <c r="Q7902" s="31" t="n">
        <v>0</v>
      </c>
      <c r="R7902" s="31" t="n"/>
      <c r="S7902" s="32" t="n"/>
      <c r="T7902" s="32" t="n"/>
      <c r="V7902" t="inlineStr">
        <is>
          <t>05x9p</t>
        </is>
      </c>
      <c r="Y7902" t="inlineStr">
        <is>
          <t>fce811ed-df9e-4234-be67-58a48dc100e5</t>
        </is>
      </c>
      <c r="Z7902" t="inlineStr">
        <is>
          <t>Tarun Fizer (OTT RW)</t>
        </is>
      </c>
    </row>
    <row r="7903">
      <c r="A7903" t="inlineStr">
        <is>
          <t>Tate Olson</t>
        </is>
      </c>
      <c r="B7903" t="inlineStr">
        <is>
          <t>(N/A)</t>
        </is>
      </c>
      <c r="C7903" t="inlineStr">
        <is>
          <t>D</t>
        </is>
      </c>
      <c r="D7903" t="inlineStr">
        <is>
          <t>D</t>
        </is>
      </c>
      <c r="E7903" t="n">
        <v>29</v>
      </c>
      <c r="F7903" t="inlineStr">
        <is>
          <t>FA</t>
        </is>
      </c>
      <c r="G7903" t="inlineStr">
        <is>
          <t>FA</t>
        </is>
      </c>
      <c r="H7903" s="30" t="n">
        <v>1</v>
      </c>
      <c r="I7903" s="31" t="n">
        <v>0</v>
      </c>
      <c r="J7903" s="31" t="n"/>
      <c r="K7903" s="31" t="n">
        <v>0</v>
      </c>
      <c r="L7903" s="32" t="n"/>
      <c r="M7903" s="31" t="n">
        <v>0</v>
      </c>
      <c r="N7903" s="31" t="n">
        <v>0</v>
      </c>
      <c r="O7903" s="31" t="n"/>
      <c r="P7903" s="31" t="n"/>
      <c r="Q7903" s="31" t="n">
        <v>0</v>
      </c>
      <c r="R7903" s="31" t="n"/>
      <c r="S7903" s="32" t="n"/>
      <c r="T7903" s="32" t="n"/>
      <c r="V7903" t="inlineStr">
        <is>
          <t>03rk5</t>
        </is>
      </c>
      <c r="X7903" t="n">
        <v>6952</v>
      </c>
      <c r="Z7903" t="inlineStr">
        <is>
          <t>Tate Olson ((N/A) D)</t>
        </is>
      </c>
    </row>
    <row r="7904">
      <c r="A7904" t="inlineStr">
        <is>
          <t>Taylor Aronson</t>
        </is>
      </c>
      <c r="B7904" t="inlineStr">
        <is>
          <t>(N/A)</t>
        </is>
      </c>
      <c r="C7904" t="inlineStr">
        <is>
          <t>D</t>
        </is>
      </c>
      <c r="D7904" t="inlineStr">
        <is>
          <t>D</t>
        </is>
      </c>
      <c r="E7904" t="n">
        <v>34</v>
      </c>
      <c r="F7904" t="inlineStr">
        <is>
          <t>FA</t>
        </is>
      </c>
      <c r="G7904" t="inlineStr">
        <is>
          <t>FA</t>
        </is>
      </c>
      <c r="H7904" s="30" t="n">
        <v>1</v>
      </c>
      <c r="I7904" s="31" t="n">
        <v>0</v>
      </c>
      <c r="J7904" s="31" t="n"/>
      <c r="K7904" s="31" t="n">
        <v>0</v>
      </c>
      <c r="L7904" s="32" t="n"/>
      <c r="M7904" s="31" t="n">
        <v>0</v>
      </c>
      <c r="N7904" s="31" t="n">
        <v>0</v>
      </c>
      <c r="O7904" s="31" t="n"/>
      <c r="P7904" s="31" t="n"/>
      <c r="Q7904" s="31" t="n">
        <v>0</v>
      </c>
      <c r="R7904" s="31" t="n"/>
      <c r="S7904" s="32" t="n"/>
      <c r="T7904" s="32" t="n"/>
      <c r="V7904" t="inlineStr">
        <is>
          <t>023p2</t>
        </is>
      </c>
      <c r="W7904" t="n">
        <v>3653</v>
      </c>
      <c r="X7904" t="n">
        <v>5051</v>
      </c>
      <c r="Z7904" t="inlineStr">
        <is>
          <t>Taylor Aronson ((N/A) D)</t>
        </is>
      </c>
    </row>
    <row r="7905">
      <c r="A7905" t="inlineStr">
        <is>
          <t>Taylor Beck</t>
        </is>
      </c>
      <c r="B7905" t="inlineStr">
        <is>
          <t>(N/A)</t>
        </is>
      </c>
      <c r="C7905" t="inlineStr">
        <is>
          <t>LW</t>
        </is>
      </c>
      <c r="D7905" t="inlineStr">
        <is>
          <t>F</t>
        </is>
      </c>
      <c r="E7905" t="n">
        <v>35</v>
      </c>
      <c r="F7905" t="inlineStr">
        <is>
          <t>FA</t>
        </is>
      </c>
      <c r="G7905" t="inlineStr">
        <is>
          <t>FA</t>
        </is>
      </c>
      <c r="H7905" s="30" t="n">
        <v>1</v>
      </c>
      <c r="I7905" s="31" t="n">
        <v>0</v>
      </c>
      <c r="J7905" s="31" t="n"/>
      <c r="K7905" s="31" t="n">
        <v>0</v>
      </c>
      <c r="L7905" s="32" t="n"/>
      <c r="M7905" s="31" t="n">
        <v>0</v>
      </c>
      <c r="N7905" s="31" t="n">
        <v>0</v>
      </c>
      <c r="O7905" s="31" t="n"/>
      <c r="P7905" s="31" t="n"/>
      <c r="Q7905" s="31" t="n">
        <v>0</v>
      </c>
      <c r="R7905" s="31" t="n"/>
      <c r="S7905" s="32" t="n"/>
      <c r="T7905" s="32" t="n"/>
      <c r="V7905" t="inlineStr">
        <is>
          <t>01mzh</t>
        </is>
      </c>
      <c r="W7905" t="n">
        <v>3332</v>
      </c>
      <c r="X7905" t="n">
        <v>5189</v>
      </c>
      <c r="Z7905" t="inlineStr">
        <is>
          <t>Taylor Beck ((N/A) LW)</t>
        </is>
      </c>
    </row>
    <row r="7906">
      <c r="A7906" t="inlineStr">
        <is>
          <t>Taylor Burke</t>
        </is>
      </c>
      <c r="B7906" t="inlineStr">
        <is>
          <t>(N/A)</t>
        </is>
      </c>
      <c r="C7906" t="inlineStr">
        <is>
          <t>C</t>
        </is>
      </c>
      <c r="D7906" t="inlineStr">
        <is>
          <t>F</t>
        </is>
      </c>
      <c r="E7906" t="n">
        <v>32</v>
      </c>
      <c r="F7906" t="inlineStr">
        <is>
          <t>FA</t>
        </is>
      </c>
      <c r="G7906" t="inlineStr">
        <is>
          <t>FA</t>
        </is>
      </c>
      <c r="H7906" s="30" t="n">
        <v>1</v>
      </c>
      <c r="I7906" s="31" t="n">
        <v>0</v>
      </c>
      <c r="J7906" s="31" t="n"/>
      <c r="K7906" s="31" t="n">
        <v>0</v>
      </c>
      <c r="L7906" s="32" t="n"/>
      <c r="M7906" s="31" t="n">
        <v>0</v>
      </c>
      <c r="N7906" s="31" t="n">
        <v>0</v>
      </c>
      <c r="O7906" s="31" t="n"/>
      <c r="P7906" s="31" t="n"/>
      <c r="Q7906" s="31" t="n">
        <v>0</v>
      </c>
      <c r="R7906" s="31" t="n"/>
      <c r="S7906" s="32" t="n"/>
      <c r="T7906" s="32" t="n"/>
      <c r="V7906" t="inlineStr">
        <is>
          <t>03kly</t>
        </is>
      </c>
      <c r="X7906" t="n">
        <v>6642</v>
      </c>
      <c r="Z7906" t="inlineStr">
        <is>
          <t>Taylor Burke ((N/A) C)</t>
        </is>
      </c>
    </row>
    <row r="7907">
      <c r="A7907" t="inlineStr">
        <is>
          <t>Taylor Cammarata</t>
        </is>
      </c>
      <c r="B7907" t="inlineStr">
        <is>
          <t>(N/A)</t>
        </is>
      </c>
      <c r="C7907" t="inlineStr">
        <is>
          <t>C</t>
        </is>
      </c>
      <c r="D7907" t="inlineStr">
        <is>
          <t>F</t>
        </is>
      </c>
      <c r="E7907" t="n">
        <v>31</v>
      </c>
      <c r="F7907" t="inlineStr">
        <is>
          <t>FA</t>
        </is>
      </c>
      <c r="G7907" t="inlineStr">
        <is>
          <t>FA</t>
        </is>
      </c>
      <c r="H7907" s="30" t="n">
        <v>1</v>
      </c>
      <c r="I7907" s="31" t="n">
        <v>0</v>
      </c>
      <c r="J7907" s="31" t="n"/>
      <c r="K7907" s="31" t="n">
        <v>0</v>
      </c>
      <c r="L7907" s="32" t="n"/>
      <c r="M7907" s="31" t="n">
        <v>0</v>
      </c>
      <c r="N7907" s="31" t="n">
        <v>0</v>
      </c>
      <c r="O7907" s="31" t="n"/>
      <c r="P7907" s="31" t="n"/>
      <c r="Q7907" s="31" t="n">
        <v>0</v>
      </c>
      <c r="R7907" s="31" t="n"/>
      <c r="S7907" s="32" t="n"/>
      <c r="T7907" s="32" t="n"/>
      <c r="V7907" t="inlineStr">
        <is>
          <t>031oz</t>
        </is>
      </c>
      <c r="W7907" t="n">
        <v>4224</v>
      </c>
      <c r="X7907" t="n">
        <v>6056</v>
      </c>
      <c r="Z7907" t="inlineStr">
        <is>
          <t>Taylor Cammarata ((N/A) C)</t>
        </is>
      </c>
    </row>
    <row r="7908">
      <c r="A7908" t="inlineStr">
        <is>
          <t>Taylor Chorney</t>
        </is>
      </c>
      <c r="B7908" t="inlineStr">
        <is>
          <t>(N/A)</t>
        </is>
      </c>
      <c r="C7908" t="inlineStr">
        <is>
          <t>D</t>
        </is>
      </c>
      <c r="D7908" t="inlineStr">
        <is>
          <t>D</t>
        </is>
      </c>
      <c r="E7908" t="n">
        <v>39</v>
      </c>
      <c r="F7908" t="inlineStr">
        <is>
          <t>FA</t>
        </is>
      </c>
      <c r="G7908" t="inlineStr">
        <is>
          <t>FA</t>
        </is>
      </c>
      <c r="H7908" s="30" t="n">
        <v>1</v>
      </c>
      <c r="I7908" s="31" t="n">
        <v>0</v>
      </c>
      <c r="J7908" s="31" t="n"/>
      <c r="K7908" s="31" t="n">
        <v>0</v>
      </c>
      <c r="L7908" s="32" t="n"/>
      <c r="M7908" s="31" t="n">
        <v>0</v>
      </c>
      <c r="N7908" s="31" t="n">
        <v>0</v>
      </c>
      <c r="O7908" s="31" t="n"/>
      <c r="P7908" s="31" t="n"/>
      <c r="Q7908" s="31" t="n">
        <v>0</v>
      </c>
      <c r="R7908" s="31" t="n"/>
      <c r="S7908" s="32" t="n"/>
      <c r="T7908" s="32" t="n"/>
      <c r="V7908" t="inlineStr">
        <is>
          <t>00qkr</t>
        </is>
      </c>
      <c r="W7908" t="n">
        <v>2333</v>
      </c>
      <c r="X7908" t="n">
        <v>4512</v>
      </c>
      <c r="Z7908" t="inlineStr">
        <is>
          <t>Taylor Chorney ((N/A) D)</t>
        </is>
      </c>
    </row>
    <row r="7909">
      <c r="A7909" t="inlineStr">
        <is>
          <t>Taylor Dakers</t>
        </is>
      </c>
      <c r="B7909" t="inlineStr">
        <is>
          <t>(N/A)</t>
        </is>
      </c>
      <c r="C7909" t="inlineStr">
        <is>
          <t>G</t>
        </is>
      </c>
      <c r="D7909" t="inlineStr">
        <is>
          <t>G</t>
        </is>
      </c>
      <c r="E7909" t="n">
        <v>39</v>
      </c>
      <c r="F7909" t="inlineStr">
        <is>
          <t>FA</t>
        </is>
      </c>
      <c r="G7909" t="inlineStr">
        <is>
          <t>FA</t>
        </is>
      </c>
      <c r="H7909" s="30" t="n">
        <v>1</v>
      </c>
      <c r="I7909" s="31" t="n">
        <v>0</v>
      </c>
      <c r="J7909" s="31" t="n"/>
      <c r="K7909" s="31" t="n">
        <v>0</v>
      </c>
      <c r="L7909" s="32" t="n"/>
      <c r="M7909" s="31" t="n">
        <v>0</v>
      </c>
      <c r="N7909" s="31" t="n">
        <v>0</v>
      </c>
      <c r="O7909" s="31" t="n"/>
      <c r="P7909" s="31" t="n"/>
      <c r="Q7909" s="31" t="n">
        <v>0</v>
      </c>
      <c r="R7909" s="31" t="n"/>
      <c r="S7909" s="32" t="n"/>
      <c r="T7909" s="32" t="n"/>
      <c r="V7909" t="inlineStr">
        <is>
          <t>00468</t>
        </is>
      </c>
      <c r="X7909" t="n">
        <v>3984</v>
      </c>
      <c r="Z7909" t="inlineStr">
        <is>
          <t>Taylor Dakers ((N/A) G)</t>
        </is>
      </c>
    </row>
    <row r="7910">
      <c r="A7910" t="inlineStr">
        <is>
          <t>Taylor Doherty</t>
        </is>
      </c>
      <c r="B7910" t="inlineStr">
        <is>
          <t>(N/A)</t>
        </is>
      </c>
      <c r="C7910" t="inlineStr">
        <is>
          <t>D</t>
        </is>
      </c>
      <c r="D7910" t="inlineStr">
        <is>
          <t>D</t>
        </is>
      </c>
      <c r="E7910" t="n">
        <v>35</v>
      </c>
      <c r="F7910" t="inlineStr">
        <is>
          <t>FA</t>
        </is>
      </c>
      <c r="G7910" t="inlineStr">
        <is>
          <t>FA</t>
        </is>
      </c>
      <c r="H7910" s="30" t="n">
        <v>1</v>
      </c>
      <c r="I7910" s="31" t="n">
        <v>0</v>
      </c>
      <c r="J7910" s="31" t="n"/>
      <c r="K7910" s="31" t="n">
        <v>0</v>
      </c>
      <c r="L7910" s="32" t="n"/>
      <c r="M7910" s="31" t="n">
        <v>0</v>
      </c>
      <c r="N7910" s="31" t="n">
        <v>0</v>
      </c>
      <c r="O7910" s="31" t="n"/>
      <c r="P7910" s="31" t="n"/>
      <c r="Q7910" s="31" t="n">
        <v>0</v>
      </c>
      <c r="R7910" s="31" t="n"/>
      <c r="S7910" s="32" t="n"/>
      <c r="T7910" s="32" t="n"/>
      <c r="V7910" t="inlineStr">
        <is>
          <t>01mz7</t>
        </is>
      </c>
      <c r="W7910" t="n">
        <v>3325</v>
      </c>
      <c r="X7910" t="n">
        <v>4940</v>
      </c>
      <c r="Z7910" t="inlineStr">
        <is>
          <t>Taylor Doherty ((N/A) D)</t>
        </is>
      </c>
    </row>
    <row r="7911">
      <c r="A7911" t="inlineStr">
        <is>
          <t>Taylor Ellington</t>
        </is>
      </c>
      <c r="B7911" t="inlineStr">
        <is>
          <t>(N/A)</t>
        </is>
      </c>
      <c r="C7911" t="inlineStr">
        <is>
          <t>D</t>
        </is>
      </c>
      <c r="D7911" t="inlineStr">
        <is>
          <t>D</t>
        </is>
      </c>
      <c r="E7911" t="n">
        <v>37</v>
      </c>
      <c r="F7911" t="inlineStr">
        <is>
          <t>FA</t>
        </is>
      </c>
      <c r="G7911" t="inlineStr">
        <is>
          <t>FA</t>
        </is>
      </c>
      <c r="H7911" s="30" t="n">
        <v>1</v>
      </c>
      <c r="I7911" s="31" t="n">
        <v>0</v>
      </c>
      <c r="J7911" s="31" t="n"/>
      <c r="K7911" s="31" t="n">
        <v>0</v>
      </c>
      <c r="L7911" s="32" t="n"/>
      <c r="M7911" s="31" t="n">
        <v>0</v>
      </c>
      <c r="N7911" s="31" t="n">
        <v>0</v>
      </c>
      <c r="O7911" s="31" t="n"/>
      <c r="P7911" s="31" t="n"/>
      <c r="Q7911" s="31" t="n">
        <v>0</v>
      </c>
      <c r="R7911" s="31" t="n"/>
      <c r="S7911" s="32" t="n"/>
      <c r="T7911" s="32" t="n"/>
      <c r="V7911" t="inlineStr">
        <is>
          <t>01c9r</t>
        </is>
      </c>
      <c r="W7911" t="n">
        <v>2825</v>
      </c>
      <c r="X7911" t="n">
        <v>4610</v>
      </c>
      <c r="Z7911" t="inlineStr">
        <is>
          <t>Taylor Ellington ((N/A) D)</t>
        </is>
      </c>
    </row>
    <row r="7912">
      <c r="A7912" t="inlineStr">
        <is>
          <t>Taylor Fedun</t>
        </is>
      </c>
      <c r="B7912" t="inlineStr">
        <is>
          <t>(N/A)</t>
        </is>
      </c>
      <c r="C7912" t="inlineStr">
        <is>
          <t>D</t>
        </is>
      </c>
      <c r="D7912" t="inlineStr">
        <is>
          <t>D</t>
        </is>
      </c>
      <c r="E7912" t="n">
        <v>38</v>
      </c>
      <c r="F7912" t="inlineStr">
        <is>
          <t>FA</t>
        </is>
      </c>
      <c r="G7912" t="inlineStr">
        <is>
          <t>FA</t>
        </is>
      </c>
      <c r="H7912" s="30" t="n">
        <v>1</v>
      </c>
      <c r="I7912" s="31" t="n">
        <v>0</v>
      </c>
      <c r="J7912" s="31" t="n"/>
      <c r="K7912" s="31" t="n">
        <v>0</v>
      </c>
      <c r="L7912" s="32" t="n"/>
      <c r="M7912" s="31" t="n">
        <v>0</v>
      </c>
      <c r="N7912" s="31" t="n">
        <v>0</v>
      </c>
      <c r="O7912" s="31" t="n"/>
      <c r="P7912" s="31" t="n"/>
      <c r="Q7912" s="31" t="n">
        <v>0</v>
      </c>
      <c r="R7912" s="31" t="n"/>
      <c r="S7912" s="32" t="n"/>
      <c r="T7912" s="32" t="n"/>
      <c r="V7912" t="inlineStr">
        <is>
          <t>025t1</t>
        </is>
      </c>
      <c r="W7912" t="n">
        <v>3879</v>
      </c>
      <c r="X7912" t="n">
        <v>5257</v>
      </c>
      <c r="Y7912" t="inlineStr">
        <is>
          <t>4eb62ddd-35da-4a7e-8b18-543801210cf5</t>
        </is>
      </c>
      <c r="Z7912" t="inlineStr">
        <is>
          <t>Taylor Fedun ((N/A) D)</t>
        </is>
      </c>
    </row>
    <row r="7913">
      <c r="A7913" t="inlineStr">
        <is>
          <t>Taylor Gauthier</t>
        </is>
      </c>
      <c r="B7913" t="inlineStr">
        <is>
          <t>PIT</t>
        </is>
      </c>
      <c r="C7913" t="inlineStr">
        <is>
          <t>G</t>
        </is>
      </c>
      <c r="D7913" t="inlineStr">
        <is>
          <t>G</t>
        </is>
      </c>
      <c r="E7913" t="n">
        <v>25</v>
      </c>
      <c r="F7913" t="inlineStr">
        <is>
          <t>FA</t>
        </is>
      </c>
      <c r="G7913" t="inlineStr">
        <is>
          <t>FA</t>
        </is>
      </c>
      <c r="H7913" s="30" t="n">
        <v>850000</v>
      </c>
      <c r="I7913" s="31" t="n">
        <v>0</v>
      </c>
      <c r="J7913" s="31" t="n"/>
      <c r="K7913" s="31" t="n">
        <v>0</v>
      </c>
      <c r="L7913" s="32" t="n"/>
      <c r="M7913" s="31" t="n">
        <v>0</v>
      </c>
      <c r="N7913" s="31" t="n">
        <v>0</v>
      </c>
      <c r="O7913" s="31" t="n"/>
      <c r="P7913" s="31" t="n"/>
      <c r="Q7913" s="31" t="n">
        <v>0</v>
      </c>
      <c r="R7913" s="31" t="n"/>
      <c r="S7913" s="32" t="n"/>
      <c r="T7913" s="32" t="n"/>
      <c r="V7913" t="inlineStr">
        <is>
          <t>051xh</t>
        </is>
      </c>
      <c r="W7913" t="n">
        <v>6607</v>
      </c>
      <c r="Y7913" t="inlineStr">
        <is>
          <t>fc9e9452-3007-470f-814c-1c3e2d7fb507</t>
        </is>
      </c>
      <c r="Z7913" t="inlineStr">
        <is>
          <t>Taylor Gauthier (PIT G)</t>
        </is>
      </c>
    </row>
    <row r="7914">
      <c r="A7914" t="inlineStr">
        <is>
          <t>Taylor Leier</t>
        </is>
      </c>
      <c r="B7914" t="inlineStr">
        <is>
          <t>(N/A)</t>
        </is>
      </c>
      <c r="C7914" t="inlineStr">
        <is>
          <t>LW</t>
        </is>
      </c>
      <c r="D7914" t="inlineStr">
        <is>
          <t>F</t>
        </is>
      </c>
      <c r="E7914" t="n">
        <v>32</v>
      </c>
      <c r="F7914" t="inlineStr">
        <is>
          <t>FA</t>
        </is>
      </c>
      <c r="G7914" t="inlineStr">
        <is>
          <t>FA</t>
        </is>
      </c>
      <c r="H7914" s="30" t="n">
        <v>1</v>
      </c>
      <c r="I7914" s="31" t="n">
        <v>0</v>
      </c>
      <c r="J7914" s="31" t="n"/>
      <c r="K7914" s="31" t="n">
        <v>0</v>
      </c>
      <c r="L7914" s="32" t="n"/>
      <c r="M7914" s="31" t="n">
        <v>0</v>
      </c>
      <c r="N7914" s="31" t="n">
        <v>0</v>
      </c>
      <c r="O7914" s="31" t="n"/>
      <c r="P7914" s="31" t="n"/>
      <c r="Q7914" s="31" t="n">
        <v>0</v>
      </c>
      <c r="R7914" s="31" t="n"/>
      <c r="S7914" s="32" t="n"/>
      <c r="T7914" s="32" t="n"/>
      <c r="V7914" t="inlineStr">
        <is>
          <t>02o7j</t>
        </is>
      </c>
      <c r="W7914" t="n">
        <v>4313</v>
      </c>
      <c r="X7914" t="n">
        <v>5807</v>
      </c>
      <c r="Z7914" t="inlineStr">
        <is>
          <t>Taylor Leier ((N/A) LW)</t>
        </is>
      </c>
    </row>
    <row r="7915">
      <c r="A7915" t="inlineStr">
        <is>
          <t>Taylor Peters</t>
        </is>
      </c>
      <c r="B7915" t="inlineStr">
        <is>
          <t>(N/A)</t>
        </is>
      </c>
      <c r="C7915" t="inlineStr">
        <is>
          <t>C</t>
        </is>
      </c>
      <c r="D7915" t="inlineStr">
        <is>
          <t>F</t>
        </is>
      </c>
      <c r="E7915" t="n">
        <v>34</v>
      </c>
      <c r="F7915" t="inlineStr">
        <is>
          <t>FA</t>
        </is>
      </c>
      <c r="G7915" t="inlineStr">
        <is>
          <t>FA</t>
        </is>
      </c>
      <c r="H7915" s="30" t="n">
        <v>1</v>
      </c>
      <c r="I7915" s="31" t="n">
        <v>0</v>
      </c>
      <c r="J7915" s="31" t="n"/>
      <c r="K7915" s="31" t="n">
        <v>0</v>
      </c>
      <c r="L7915" s="32" t="n"/>
      <c r="M7915" s="31" t="n">
        <v>0</v>
      </c>
      <c r="N7915" s="31" t="n">
        <v>0</v>
      </c>
      <c r="O7915" s="31" t="n"/>
      <c r="P7915" s="31" t="n"/>
      <c r="Q7915" s="31" t="n">
        <v>0</v>
      </c>
      <c r="R7915" s="31" t="n"/>
      <c r="S7915" s="32" t="n"/>
      <c r="T7915" s="32" t="n"/>
      <c r="V7915" t="inlineStr">
        <is>
          <t>02fsx</t>
        </is>
      </c>
      <c r="W7915" t="n">
        <v>4089</v>
      </c>
      <c r="X7915" t="n">
        <v>5604</v>
      </c>
      <c r="Z7915" t="inlineStr">
        <is>
          <t>Taylor Peters ((N/A) C)</t>
        </is>
      </c>
    </row>
    <row r="7916">
      <c r="A7916" t="inlineStr">
        <is>
          <t>Taylor Stefishen</t>
        </is>
      </c>
      <c r="B7916" t="inlineStr">
        <is>
          <t>(N/A)</t>
        </is>
      </c>
      <c r="C7916" t="inlineStr">
        <is>
          <t>LW</t>
        </is>
      </c>
      <c r="D7916" t="inlineStr">
        <is>
          <t>F</t>
        </is>
      </c>
      <c r="E7916" t="n">
        <v>36</v>
      </c>
      <c r="F7916" t="inlineStr">
        <is>
          <t>FA</t>
        </is>
      </c>
      <c r="G7916" t="inlineStr">
        <is>
          <t>FA</t>
        </is>
      </c>
      <c r="H7916" s="30" t="n">
        <v>1</v>
      </c>
      <c r="I7916" s="31" t="n">
        <v>0</v>
      </c>
      <c r="J7916" s="31" t="n"/>
      <c r="K7916" s="31" t="n">
        <v>0</v>
      </c>
      <c r="L7916" s="32" t="n"/>
      <c r="M7916" s="31" t="n">
        <v>0</v>
      </c>
      <c r="N7916" s="31" t="n">
        <v>0</v>
      </c>
      <c r="O7916" s="31" t="n"/>
      <c r="P7916" s="31" t="n"/>
      <c r="Q7916" s="31" t="n">
        <v>0</v>
      </c>
      <c r="R7916" s="31" t="n"/>
      <c r="S7916" s="32" t="n"/>
      <c r="T7916" s="32" t="n"/>
      <c r="V7916" t="inlineStr">
        <is>
          <t>027cv</t>
        </is>
      </c>
      <c r="W7916" t="n">
        <v>3810</v>
      </c>
      <c r="X7916" t="n">
        <v>5357</v>
      </c>
      <c r="Z7916" t="inlineStr">
        <is>
          <t>Taylor Stefishen ((N/A) LW)</t>
        </is>
      </c>
    </row>
    <row r="7917">
      <c r="A7917" t="inlineStr">
        <is>
          <t>Taylor Vause</t>
        </is>
      </c>
      <c r="B7917" t="inlineStr">
        <is>
          <t>(N/A)</t>
        </is>
      </c>
      <c r="C7917" t="inlineStr">
        <is>
          <t>C</t>
        </is>
      </c>
      <c r="D7917" t="inlineStr">
        <is>
          <t>F</t>
        </is>
      </c>
      <c r="E7917" t="n">
        <v>34</v>
      </c>
      <c r="F7917" t="inlineStr">
        <is>
          <t>FA</t>
        </is>
      </c>
      <c r="G7917" t="inlineStr">
        <is>
          <t>FA</t>
        </is>
      </c>
      <c r="H7917" s="30" t="n">
        <v>1</v>
      </c>
      <c r="I7917" s="31" t="n">
        <v>0</v>
      </c>
      <c r="J7917" s="31" t="n"/>
      <c r="K7917" s="31" t="n">
        <v>0</v>
      </c>
      <c r="L7917" s="32" t="n"/>
      <c r="M7917" s="31" t="n">
        <v>0</v>
      </c>
      <c r="N7917" s="31" t="n">
        <v>0</v>
      </c>
      <c r="O7917" s="31" t="n"/>
      <c r="P7917" s="31" t="n"/>
      <c r="Q7917" s="31" t="n">
        <v>0</v>
      </c>
      <c r="R7917" s="31" t="n"/>
      <c r="S7917" s="32" t="n"/>
      <c r="T7917" s="32" t="n"/>
      <c r="V7917" t="inlineStr">
        <is>
          <t>03m1s</t>
        </is>
      </c>
      <c r="Z7917" t="inlineStr">
        <is>
          <t>Taylor Vause ((N/A) C)</t>
        </is>
      </c>
    </row>
    <row r="7918">
      <c r="A7918" t="inlineStr">
        <is>
          <t>Teddy Doherty</t>
        </is>
      </c>
      <c r="B7918" t="inlineStr">
        <is>
          <t>(N/A)</t>
        </is>
      </c>
      <c r="C7918" t="inlineStr">
        <is>
          <t>D</t>
        </is>
      </c>
      <c r="D7918" t="inlineStr">
        <is>
          <t>D</t>
        </is>
      </c>
      <c r="E7918" t="n">
        <v>32</v>
      </c>
      <c r="F7918" t="inlineStr">
        <is>
          <t>FA</t>
        </is>
      </c>
      <c r="G7918" t="inlineStr">
        <is>
          <t>FA</t>
        </is>
      </c>
      <c r="H7918" s="30" t="n">
        <v>1</v>
      </c>
      <c r="I7918" s="31" t="n">
        <v>0</v>
      </c>
      <c r="J7918" s="31" t="n"/>
      <c r="K7918" s="31" t="n">
        <v>0</v>
      </c>
      <c r="L7918" s="32" t="n"/>
      <c r="M7918" s="31" t="n">
        <v>0</v>
      </c>
      <c r="N7918" s="31" t="n">
        <v>0</v>
      </c>
      <c r="O7918" s="31" t="n"/>
      <c r="P7918" s="31" t="n"/>
      <c r="Q7918" s="31" t="n">
        <v>0</v>
      </c>
      <c r="R7918" s="31" t="n"/>
      <c r="S7918" s="32" t="n"/>
      <c r="T7918" s="32" t="n"/>
      <c r="V7918" t="inlineStr">
        <is>
          <t>03mpb</t>
        </is>
      </c>
      <c r="X7918" t="n">
        <v>7337</v>
      </c>
      <c r="Z7918" t="inlineStr">
        <is>
          <t>Teddy Doherty ((N/A) D)</t>
        </is>
      </c>
    </row>
    <row r="7919">
      <c r="A7919" t="inlineStr">
        <is>
          <t>Teddy Lechner</t>
        </is>
      </c>
      <c r="B7919" t="inlineStr">
        <is>
          <t>COL</t>
        </is>
      </c>
      <c r="C7919" t="inlineStr">
        <is>
          <t>D</t>
        </is>
      </c>
      <c r="D7919" t="inlineStr">
        <is>
          <t>D</t>
        </is>
      </c>
      <c r="E7919" t="n">
        <v>18</v>
      </c>
      <c r="F7919" t="inlineStr">
        <is>
          <t>FA</t>
        </is>
      </c>
      <c r="G7919" t="inlineStr">
        <is>
          <t>FA</t>
        </is>
      </c>
      <c r="H7919" s="30" t="n">
        <v>1</v>
      </c>
      <c r="I7919" s="31" t="n">
        <v>0</v>
      </c>
      <c r="J7919" s="31" t="n"/>
      <c r="K7919" s="31" t="n">
        <v>0</v>
      </c>
      <c r="L7919" s="32" t="n"/>
      <c r="M7919" s="31" t="n">
        <v>0</v>
      </c>
      <c r="N7919" s="31" t="n">
        <v>0</v>
      </c>
      <c r="O7919" s="31" t="n"/>
      <c r="P7919" s="31" t="n"/>
      <c r="Q7919" s="31" t="n">
        <v>0</v>
      </c>
      <c r="R7919" s="31" t="n"/>
      <c r="S7919" s="32" t="n"/>
      <c r="T7919" s="32" t="n"/>
      <c r="V7919" t="inlineStr">
        <is>
          <t>076xv</t>
        </is>
      </c>
      <c r="Y7919" t="inlineStr">
        <is>
          <t>73136702-3481-4acf-80f6-8b815af76789</t>
        </is>
      </c>
      <c r="Z7919" t="inlineStr">
        <is>
          <t>Teddy Lechner (COL D)</t>
        </is>
      </c>
    </row>
    <row r="7920">
      <c r="A7920" t="inlineStr">
        <is>
          <t>Teddy Mutryn</t>
        </is>
      </c>
      <c r="B7920" t="inlineStr">
        <is>
          <t>SJS</t>
        </is>
      </c>
      <c r="C7920" t="inlineStr">
        <is>
          <t>C</t>
        </is>
      </c>
      <c r="D7920" t="inlineStr">
        <is>
          <t>F</t>
        </is>
      </c>
      <c r="E7920" t="n">
        <v>19</v>
      </c>
      <c r="F7920" t="inlineStr">
        <is>
          <t>FA</t>
        </is>
      </c>
      <c r="G7920" t="inlineStr">
        <is>
          <t>FA</t>
        </is>
      </c>
      <c r="H7920" s="30" t="n">
        <v>1</v>
      </c>
      <c r="I7920" s="31" t="n">
        <v>0</v>
      </c>
      <c r="J7920" s="31" t="n"/>
      <c r="K7920" s="31" t="n">
        <v>0</v>
      </c>
      <c r="L7920" s="32" t="n"/>
      <c r="M7920" s="31" t="n">
        <v>0</v>
      </c>
      <c r="N7920" s="31" t="n">
        <v>0</v>
      </c>
      <c r="O7920" s="31" t="n"/>
      <c r="P7920" s="31" t="n"/>
      <c r="Q7920" s="31" t="n">
        <v>0</v>
      </c>
      <c r="R7920" s="31" t="n"/>
      <c r="S7920" s="32" t="n"/>
      <c r="T7920" s="32" t="n"/>
      <c r="V7920" t="inlineStr">
        <is>
          <t>06tb0</t>
        </is>
      </c>
      <c r="W7920" t="n">
        <v>7498</v>
      </c>
      <c r="Y7920" t="inlineStr">
        <is>
          <t>9b260126-0055-4713-b2ba-c1e77b677b58</t>
        </is>
      </c>
      <c r="Z7920" t="inlineStr">
        <is>
          <t>Teddy Mutryn (SJS C)</t>
        </is>
      </c>
    </row>
    <row r="7921">
      <c r="A7921" t="inlineStr">
        <is>
          <t>Teddy Purcell</t>
        </is>
      </c>
      <c r="B7921" t="inlineStr">
        <is>
          <t>(N/A)</t>
        </is>
      </c>
      <c r="C7921" t="inlineStr">
        <is>
          <t>LW</t>
        </is>
      </c>
      <c r="D7921" t="inlineStr">
        <is>
          <t>F</t>
        </is>
      </c>
      <c r="E7921" t="n">
        <v>41</v>
      </c>
      <c r="F7921" t="inlineStr">
        <is>
          <t>FA</t>
        </is>
      </c>
      <c r="G7921" t="inlineStr">
        <is>
          <t>FA</t>
        </is>
      </c>
      <c r="H7921" s="30" t="n">
        <v>1</v>
      </c>
      <c r="I7921" s="31" t="n">
        <v>0</v>
      </c>
      <c r="J7921" s="31" t="n"/>
      <c r="K7921" s="31" t="n">
        <v>0</v>
      </c>
      <c r="L7921" s="32" t="n"/>
      <c r="M7921" s="31" t="n">
        <v>0</v>
      </c>
      <c r="N7921" s="31" t="n">
        <v>0</v>
      </c>
      <c r="O7921" s="31" t="n"/>
      <c r="P7921" s="31" t="n"/>
      <c r="Q7921" s="31" t="n">
        <v>0</v>
      </c>
      <c r="R7921" s="31" t="n"/>
      <c r="S7921" s="32" t="n"/>
      <c r="T7921" s="32" t="n"/>
      <c r="V7921" t="inlineStr">
        <is>
          <t>003ti</t>
        </is>
      </c>
      <c r="W7921" t="n">
        <v>2933</v>
      </c>
      <c r="X7921" t="n">
        <v>4162</v>
      </c>
      <c r="Z7921" t="inlineStr">
        <is>
          <t>Teddy Purcell ((N/A) LW)</t>
        </is>
      </c>
    </row>
    <row r="7922">
      <c r="A7922" t="inlineStr">
        <is>
          <t>Teddy Stiga</t>
        </is>
      </c>
      <c r="B7922" t="inlineStr">
        <is>
          <t>NSH</t>
        </is>
      </c>
      <c r="C7922" t="inlineStr">
        <is>
          <t>LW</t>
        </is>
      </c>
      <c r="D7922" t="inlineStr">
        <is>
          <t>F</t>
        </is>
      </c>
      <c r="E7922" t="n">
        <v>20</v>
      </c>
      <c r="F7922" t="inlineStr">
        <is>
          <t>T</t>
        </is>
      </c>
      <c r="G7922" t="inlineStr">
        <is>
          <t>Deef-Fence</t>
        </is>
      </c>
      <c r="H7922" s="30" t="n">
        <v>1</v>
      </c>
      <c r="I7922" s="31" t="n">
        <v>0</v>
      </c>
      <c r="J7922" s="31" t="n"/>
      <c r="K7922" s="31" t="n">
        <v>0</v>
      </c>
      <c r="L7922" s="32" t="n"/>
      <c r="M7922" s="31" t="n">
        <v>0</v>
      </c>
      <c r="N7922" s="31" t="n">
        <v>0</v>
      </c>
      <c r="O7922" s="31" t="n"/>
      <c r="P7922" s="31" t="n"/>
      <c r="Q7922" s="31" t="n">
        <v>0</v>
      </c>
      <c r="R7922" s="31" t="n"/>
      <c r="S7922" s="32" t="n"/>
      <c r="T7922" s="32" t="n"/>
      <c r="V7922" t="inlineStr">
        <is>
          <t>06lur</t>
        </is>
      </c>
      <c r="W7922" t="n">
        <v>7212</v>
      </c>
      <c r="Y7922" t="inlineStr">
        <is>
          <t>1d63d566-071d-47ce-b3d0-61718392edc5</t>
        </is>
      </c>
      <c r="Z7922" t="inlineStr">
        <is>
          <t>Teddy Stiga (NSH LW)</t>
        </is>
      </c>
    </row>
    <row r="7923">
      <c r="A7923" t="inlineStr">
        <is>
          <t>Teddy Townsend</t>
        </is>
      </c>
      <c r="B7923" t="inlineStr">
        <is>
          <t>(N/A)</t>
        </is>
      </c>
      <c r="C7923" t="inlineStr">
        <is>
          <t>LW</t>
        </is>
      </c>
      <c r="D7923" t="inlineStr">
        <is>
          <t>F</t>
        </is>
      </c>
      <c r="E7923" t="n">
        <v>21</v>
      </c>
      <c r="F7923" t="inlineStr">
        <is>
          <t>FA</t>
        </is>
      </c>
      <c r="G7923" t="inlineStr">
        <is>
          <t>FA</t>
        </is>
      </c>
      <c r="H7923" s="30" t="n">
        <v>1</v>
      </c>
      <c r="I7923" s="31" t="n">
        <v>0</v>
      </c>
      <c r="J7923" s="31" t="n"/>
      <c r="K7923" s="31" t="n">
        <v>0</v>
      </c>
      <c r="L7923" s="32" t="n"/>
      <c r="M7923" s="31" t="n">
        <v>0</v>
      </c>
      <c r="N7923" s="31" t="n">
        <v>0</v>
      </c>
      <c r="O7923" s="31" t="n"/>
      <c r="P7923" s="31" t="n"/>
      <c r="Q7923" s="31" t="n">
        <v>0</v>
      </c>
      <c r="R7923" s="31" t="n"/>
      <c r="S7923" s="32" t="n"/>
      <c r="T7923" s="32" t="n"/>
      <c r="V7923" t="inlineStr">
        <is>
          <t>06c4c</t>
        </is>
      </c>
      <c r="Z7923" t="inlineStr">
        <is>
          <t>Teddy Townsend ((N/A) LW)</t>
        </is>
      </c>
    </row>
    <row r="7924">
      <c r="A7924" t="inlineStr">
        <is>
          <t>Teemu Eronen</t>
        </is>
      </c>
      <c r="B7924" t="inlineStr">
        <is>
          <t>STL</t>
        </is>
      </c>
      <c r="C7924" t="inlineStr">
        <is>
          <t>D</t>
        </is>
      </c>
      <c r="D7924" t="inlineStr">
        <is>
          <t>D</t>
        </is>
      </c>
      <c r="E7924" t="n">
        <v>35</v>
      </c>
      <c r="F7924" t="inlineStr">
        <is>
          <t>FA</t>
        </is>
      </c>
      <c r="G7924" t="inlineStr">
        <is>
          <t>FA</t>
        </is>
      </c>
      <c r="H7924" s="30" t="n">
        <v>1</v>
      </c>
      <c r="I7924" s="31" t="n">
        <v>0</v>
      </c>
      <c r="J7924" s="31" t="n"/>
      <c r="K7924" s="31" t="n">
        <v>0</v>
      </c>
      <c r="L7924" s="32" t="n"/>
      <c r="M7924" s="31" t="n">
        <v>0</v>
      </c>
      <c r="N7924" s="31" t="n">
        <v>0</v>
      </c>
      <c r="O7924" s="31" t="n"/>
      <c r="P7924" s="31" t="n"/>
      <c r="Q7924" s="31" t="n">
        <v>0</v>
      </c>
      <c r="R7924" s="31" t="n"/>
      <c r="S7924" s="32" t="n"/>
      <c r="T7924" s="32" t="n"/>
      <c r="V7924" t="inlineStr">
        <is>
          <t>02i02</t>
        </is>
      </c>
      <c r="Z7924" t="inlineStr">
        <is>
          <t>Teemu Eronen (STL D)</t>
        </is>
      </c>
    </row>
    <row r="7925">
      <c r="A7925" t="inlineStr">
        <is>
          <t>Teemu Hartikainen</t>
        </is>
      </c>
      <c r="B7925" t="inlineStr">
        <is>
          <t>(N/A)</t>
        </is>
      </c>
      <c r="C7925" t="inlineStr">
        <is>
          <t>C</t>
        </is>
      </c>
      <c r="D7925" t="inlineStr">
        <is>
          <t>F</t>
        </is>
      </c>
      <c r="E7925" t="n">
        <v>36</v>
      </c>
      <c r="F7925" t="inlineStr">
        <is>
          <t>FA</t>
        </is>
      </c>
      <c r="G7925" t="inlineStr">
        <is>
          <t>FA</t>
        </is>
      </c>
      <c r="H7925" s="30" t="n">
        <v>1</v>
      </c>
      <c r="I7925" s="31" t="n">
        <v>0</v>
      </c>
      <c r="J7925" s="31" t="n"/>
      <c r="K7925" s="31" t="n">
        <v>0</v>
      </c>
      <c r="L7925" s="32" t="n"/>
      <c r="M7925" s="31" t="n">
        <v>0</v>
      </c>
      <c r="N7925" s="31" t="n">
        <v>0</v>
      </c>
      <c r="O7925" s="31" t="n"/>
      <c r="P7925" s="31" t="n"/>
      <c r="Q7925" s="31" t="n">
        <v>0</v>
      </c>
      <c r="R7925" s="31" t="n"/>
      <c r="S7925" s="32" t="n"/>
      <c r="T7925" s="32" t="n"/>
      <c r="V7925" t="inlineStr">
        <is>
          <t>01npq</t>
        </is>
      </c>
      <c r="W7925" t="n">
        <v>3679</v>
      </c>
      <c r="X7925" t="n">
        <v>4911</v>
      </c>
      <c r="Z7925" t="inlineStr">
        <is>
          <t>Teemu Hartikainen ((N/A) C)</t>
        </is>
      </c>
    </row>
    <row r="7926">
      <c r="A7926" t="inlineStr">
        <is>
          <t>Teemu Kivihalme</t>
        </is>
      </c>
      <c r="B7926" t="inlineStr">
        <is>
          <t>TOR</t>
        </is>
      </c>
      <c r="C7926" t="inlineStr">
        <is>
          <t>D</t>
        </is>
      </c>
      <c r="D7926" t="inlineStr">
        <is>
          <t>D</t>
        </is>
      </c>
      <c r="E7926" t="n">
        <v>31</v>
      </c>
      <c r="F7926" t="inlineStr">
        <is>
          <t>FA</t>
        </is>
      </c>
      <c r="G7926" t="inlineStr">
        <is>
          <t>FA</t>
        </is>
      </c>
      <c r="H7926" s="30" t="n">
        <v>1</v>
      </c>
      <c r="I7926" s="31" t="n">
        <v>0</v>
      </c>
      <c r="J7926" s="31" t="n"/>
      <c r="K7926" s="31" t="n">
        <v>0</v>
      </c>
      <c r="L7926" s="32" t="n"/>
      <c r="M7926" s="31" t="n">
        <v>0</v>
      </c>
      <c r="N7926" s="31" t="n">
        <v>0</v>
      </c>
      <c r="O7926" s="31" t="n"/>
      <c r="P7926" s="31" t="n"/>
      <c r="Q7926" s="31" t="n">
        <v>0</v>
      </c>
      <c r="R7926" s="31" t="n"/>
      <c r="S7926" s="32" t="n"/>
      <c r="T7926" s="32" t="n"/>
      <c r="V7926" t="inlineStr">
        <is>
          <t>031qq</t>
        </is>
      </c>
      <c r="W7926" t="n">
        <v>6048</v>
      </c>
      <c r="X7926" t="n">
        <v>6120</v>
      </c>
      <c r="Y7926" t="inlineStr">
        <is>
          <t>fefcd864-0d03-4ad2-a536-0311e668207f</t>
        </is>
      </c>
      <c r="Z7926" t="inlineStr">
        <is>
          <t>Teemu Kivihalme (TOR D)</t>
        </is>
      </c>
    </row>
    <row r="7927">
      <c r="A7927" t="inlineStr">
        <is>
          <t>Teemu Laakso</t>
        </is>
      </c>
      <c r="B7927" t="inlineStr">
        <is>
          <t>(N/A)</t>
        </is>
      </c>
      <c r="C7927" t="inlineStr">
        <is>
          <t>D</t>
        </is>
      </c>
      <c r="D7927" t="inlineStr">
        <is>
          <t>D</t>
        </is>
      </c>
      <c r="E7927" t="n">
        <v>39</v>
      </c>
      <c r="F7927" t="inlineStr">
        <is>
          <t>FA</t>
        </is>
      </c>
      <c r="G7927" t="inlineStr">
        <is>
          <t>FA</t>
        </is>
      </c>
      <c r="H7927" s="30" t="n">
        <v>1</v>
      </c>
      <c r="I7927" s="31" t="n">
        <v>0</v>
      </c>
      <c r="J7927" s="31" t="n"/>
      <c r="K7927" s="31" t="n">
        <v>0</v>
      </c>
      <c r="L7927" s="32" t="n"/>
      <c r="M7927" s="31" t="n">
        <v>0</v>
      </c>
      <c r="N7927" s="31" t="n">
        <v>0</v>
      </c>
      <c r="O7927" s="31" t="n"/>
      <c r="P7927" s="31" t="n"/>
      <c r="Q7927" s="31" t="n">
        <v>0</v>
      </c>
      <c r="R7927" s="31" t="n"/>
      <c r="S7927" s="32" t="n"/>
      <c r="T7927" s="32" t="n"/>
      <c r="V7927" t="inlineStr">
        <is>
          <t>004n3</t>
        </is>
      </c>
      <c r="W7927" t="n">
        <v>3392</v>
      </c>
      <c r="X7927" t="n">
        <v>4192</v>
      </c>
      <c r="Z7927" t="inlineStr">
        <is>
          <t>Teemu Laakso ((N/A) D)</t>
        </is>
      </c>
    </row>
    <row r="7928">
      <c r="A7928" t="inlineStr">
        <is>
          <t>Teemu Pulkkinen</t>
        </is>
      </c>
      <c r="B7928" t="inlineStr">
        <is>
          <t>(N/A)</t>
        </is>
      </c>
      <c r="C7928" t="inlineStr">
        <is>
          <t>LW</t>
        </is>
      </c>
      <c r="D7928" t="inlineStr">
        <is>
          <t>F</t>
        </is>
      </c>
      <c r="E7928" t="n">
        <v>34</v>
      </c>
      <c r="F7928" t="inlineStr">
        <is>
          <t>FA</t>
        </is>
      </c>
      <c r="G7928" t="inlineStr">
        <is>
          <t>FA</t>
        </is>
      </c>
      <c r="H7928" s="30" t="n">
        <v>1</v>
      </c>
      <c r="I7928" s="31" t="n">
        <v>0</v>
      </c>
      <c r="J7928" s="31" t="n"/>
      <c r="K7928" s="31" t="n">
        <v>0</v>
      </c>
      <c r="L7928" s="32" t="n"/>
      <c r="M7928" s="31" t="n">
        <v>0</v>
      </c>
      <c r="N7928" s="31" t="n">
        <v>0</v>
      </c>
      <c r="O7928" s="31" t="n"/>
      <c r="P7928" s="31" t="n"/>
      <c r="Q7928" s="31" t="n">
        <v>0</v>
      </c>
      <c r="R7928" s="31" t="n"/>
      <c r="S7928" s="32" t="n"/>
      <c r="T7928" s="32" t="n"/>
      <c r="V7928" t="inlineStr">
        <is>
          <t>01zut</t>
        </is>
      </c>
      <c r="W7928" t="n">
        <v>3552</v>
      </c>
      <c r="X7928" t="n">
        <v>5084</v>
      </c>
      <c r="Z7928" t="inlineStr">
        <is>
          <t>Teemu Pulkkinen ((N/A) LW)</t>
        </is>
      </c>
    </row>
    <row r="7929">
      <c r="A7929" t="inlineStr">
        <is>
          <t>Teemu Turunen</t>
        </is>
      </c>
      <c r="B7929" t="inlineStr">
        <is>
          <t>(N/A)</t>
        </is>
      </c>
      <c r="C7929" t="inlineStr">
        <is>
          <t>LW</t>
        </is>
      </c>
      <c r="D7929" t="inlineStr">
        <is>
          <t>F</t>
        </is>
      </c>
      <c r="E7929" t="n">
        <v>30</v>
      </c>
      <c r="F7929" t="inlineStr">
        <is>
          <t>FA</t>
        </is>
      </c>
      <c r="G7929" t="inlineStr">
        <is>
          <t>FA</t>
        </is>
      </c>
      <c r="H7929" s="30" t="n">
        <v>1</v>
      </c>
      <c r="I7929" s="31" t="n">
        <v>0</v>
      </c>
      <c r="J7929" s="31" t="n"/>
      <c r="K7929" s="31" t="n">
        <v>0</v>
      </c>
      <c r="L7929" s="32" t="n"/>
      <c r="M7929" s="31" t="n">
        <v>0</v>
      </c>
      <c r="N7929" s="31" t="n">
        <v>0</v>
      </c>
      <c r="O7929" s="31" t="n"/>
      <c r="P7929" s="31" t="n"/>
      <c r="Q7929" s="31" t="n">
        <v>0</v>
      </c>
      <c r="R7929" s="31" t="n"/>
      <c r="S7929" s="32" t="n"/>
      <c r="T7929" s="32" t="n"/>
      <c r="V7929" t="inlineStr">
        <is>
          <t>04yjv</t>
        </is>
      </c>
      <c r="Z7929" t="inlineStr">
        <is>
          <t>Teemu Turunen ((N/A) LW)</t>
        </is>
      </c>
    </row>
    <row r="7930">
      <c r="A7930" t="inlineStr">
        <is>
          <t>Teodor Munther</t>
        </is>
      </c>
      <c r="B7930" t="inlineStr">
        <is>
          <t>(N/A)</t>
        </is>
      </c>
      <c r="C7930" t="inlineStr">
        <is>
          <t>G</t>
        </is>
      </c>
      <c r="D7930" t="inlineStr">
        <is>
          <t>G</t>
        </is>
      </c>
      <c r="E7930" t="n">
        <v>20</v>
      </c>
      <c r="F7930" t="inlineStr">
        <is>
          <t>FA</t>
        </is>
      </c>
      <c r="G7930" t="inlineStr">
        <is>
          <t>FA</t>
        </is>
      </c>
      <c r="H7930" s="30" t="n">
        <v>1</v>
      </c>
      <c r="I7930" s="31" t="n">
        <v>0</v>
      </c>
      <c r="J7930" s="31" t="n"/>
      <c r="K7930" s="31" t="n">
        <v>0</v>
      </c>
      <c r="L7930" s="32" t="n"/>
      <c r="M7930" s="31" t="n">
        <v>0</v>
      </c>
      <c r="N7930" s="31" t="n">
        <v>0</v>
      </c>
      <c r="O7930" s="31" t="n"/>
      <c r="P7930" s="31" t="n"/>
      <c r="Q7930" s="31" t="n">
        <v>0</v>
      </c>
      <c r="R7930" s="31" t="n"/>
      <c r="S7930" s="32" t="n"/>
      <c r="T7930" s="32" t="n"/>
      <c r="V7930" t="inlineStr">
        <is>
          <t>06mjq</t>
        </is>
      </c>
      <c r="Z7930" t="inlineStr">
        <is>
          <t>Teodor Munther ((N/A) G)</t>
        </is>
      </c>
    </row>
    <row r="7931">
      <c r="A7931" t="inlineStr">
        <is>
          <t>Terik Parascak</t>
        </is>
      </c>
      <c r="B7931" t="inlineStr">
        <is>
          <t>WSH</t>
        </is>
      </c>
      <c r="C7931" t="inlineStr">
        <is>
          <t>RW</t>
        </is>
      </c>
      <c r="D7931" t="inlineStr">
        <is>
          <t>F</t>
        </is>
      </c>
      <c r="E7931" t="n">
        <v>20</v>
      </c>
      <c r="F7931" t="inlineStr">
        <is>
          <t>T</t>
        </is>
      </c>
      <c r="G7931" t="inlineStr">
        <is>
          <t>A Bunch of Dusters</t>
        </is>
      </c>
      <c r="H7931" s="30" t="n">
        <v>942500</v>
      </c>
      <c r="I7931" s="31" t="n">
        <v>0</v>
      </c>
      <c r="J7931" s="31" t="n"/>
      <c r="K7931" s="31" t="n">
        <v>0</v>
      </c>
      <c r="L7931" s="32" t="n"/>
      <c r="M7931" s="31" t="n">
        <v>0</v>
      </c>
      <c r="N7931" s="31" t="n">
        <v>0</v>
      </c>
      <c r="O7931" s="31" t="n"/>
      <c r="P7931" s="31" t="n"/>
      <c r="Q7931" s="31" t="n">
        <v>0</v>
      </c>
      <c r="R7931" s="31" t="n"/>
      <c r="S7931" s="32" t="n"/>
      <c r="T7931" s="32" t="n"/>
      <c r="V7931" t="inlineStr">
        <is>
          <t>06lkx</t>
        </is>
      </c>
      <c r="W7931" t="n">
        <v>7154</v>
      </c>
      <c r="Y7931" t="inlineStr">
        <is>
          <t>607b0783-3248-444c-85c8-50e0cfdebd41</t>
        </is>
      </c>
      <c r="Z7931" t="inlineStr">
        <is>
          <t>Terik Parascak (WSH RW)</t>
        </is>
      </c>
    </row>
    <row r="7932">
      <c r="A7932" t="inlineStr">
        <is>
          <t>Terrance Amorosa</t>
        </is>
      </c>
      <c r="B7932" t="inlineStr">
        <is>
          <t>MTL</t>
        </is>
      </c>
      <c r="C7932" t="inlineStr">
        <is>
          <t>D</t>
        </is>
      </c>
      <c r="D7932" t="inlineStr">
        <is>
          <t>D</t>
        </is>
      </c>
      <c r="E7932" t="n">
        <v>31</v>
      </c>
      <c r="F7932" t="inlineStr">
        <is>
          <t>FA</t>
        </is>
      </c>
      <c r="G7932" t="inlineStr">
        <is>
          <t>FA</t>
        </is>
      </c>
      <c r="H7932" s="30" t="n">
        <v>1</v>
      </c>
      <c r="I7932" s="31" t="n">
        <v>0</v>
      </c>
      <c r="J7932" s="31" t="n"/>
      <c r="K7932" s="31" t="n">
        <v>0</v>
      </c>
      <c r="L7932" s="32" t="n"/>
      <c r="M7932" s="31" t="n">
        <v>0</v>
      </c>
      <c r="N7932" s="31" t="n">
        <v>0</v>
      </c>
      <c r="O7932" s="31" t="n"/>
      <c r="P7932" s="31" t="n"/>
      <c r="Q7932" s="31" t="n">
        <v>0</v>
      </c>
      <c r="R7932" s="31" t="n"/>
      <c r="S7932" s="32" t="n"/>
      <c r="T7932" s="32" t="n"/>
      <c r="V7932" t="inlineStr">
        <is>
          <t>031qi</t>
        </is>
      </c>
      <c r="X7932" t="n">
        <v>6112</v>
      </c>
      <c r="Y7932" t="inlineStr">
        <is>
          <t>8dbc8197-1a6b-4e93-927b-4292c133823e</t>
        </is>
      </c>
      <c r="Z7932" t="inlineStr">
        <is>
          <t>Terrance Amorosa (MTL D)</t>
        </is>
      </c>
    </row>
    <row r="7933">
      <c r="A7933" t="inlineStr">
        <is>
          <t>Terrell Goldsmith</t>
        </is>
      </c>
      <c r="B7933" t="inlineStr">
        <is>
          <t>UTA</t>
        </is>
      </c>
      <c r="C7933" t="inlineStr">
        <is>
          <t>D</t>
        </is>
      </c>
      <c r="D7933" t="inlineStr">
        <is>
          <t>D</t>
        </is>
      </c>
      <c r="E7933" t="n">
        <v>21</v>
      </c>
      <c r="F7933" t="inlineStr">
        <is>
          <t>FA</t>
        </is>
      </c>
      <c r="G7933" t="inlineStr">
        <is>
          <t>FA</t>
        </is>
      </c>
      <c r="H7933" s="30" t="n">
        <v>835000</v>
      </c>
      <c r="I7933" s="31" t="n">
        <v>0</v>
      </c>
      <c r="J7933" s="31" t="n"/>
      <c r="K7933" s="31" t="n">
        <v>0</v>
      </c>
      <c r="L7933" s="32" t="n"/>
      <c r="M7933" s="31" t="n">
        <v>0</v>
      </c>
      <c r="N7933" s="31" t="n">
        <v>0</v>
      </c>
      <c r="O7933" s="31" t="n"/>
      <c r="P7933" s="31" t="n"/>
      <c r="Q7933" s="31" t="n">
        <v>0</v>
      </c>
      <c r="R7933" s="31" t="n"/>
      <c r="S7933" s="32" t="n"/>
      <c r="T7933" s="32" t="n"/>
      <c r="V7933" t="inlineStr">
        <is>
          <t>06c76</t>
        </is>
      </c>
      <c r="W7933" t="n">
        <v>7280</v>
      </c>
      <c r="Y7933" t="inlineStr">
        <is>
          <t>e631ef60-badb-4239-a732-f16683a9de89</t>
        </is>
      </c>
      <c r="Z7933" t="inlineStr">
        <is>
          <t>Terrell Goldsmith (UTA D)</t>
        </is>
      </c>
    </row>
    <row r="7934">
      <c r="A7934" t="inlineStr">
        <is>
          <t>Terry Broadhurst</t>
        </is>
      </c>
      <c r="B7934" t="inlineStr">
        <is>
          <t>(N/A)</t>
        </is>
      </c>
      <c r="C7934" t="inlineStr">
        <is>
          <t>LW</t>
        </is>
      </c>
      <c r="D7934" t="inlineStr">
        <is>
          <t>F</t>
        </is>
      </c>
      <c r="E7934" t="n">
        <v>37</v>
      </c>
      <c r="F7934" t="inlineStr">
        <is>
          <t>FA</t>
        </is>
      </c>
      <c r="G7934" t="inlineStr">
        <is>
          <t>FA</t>
        </is>
      </c>
      <c r="H7934" s="30" t="n">
        <v>1</v>
      </c>
      <c r="I7934" s="31" t="n">
        <v>0</v>
      </c>
      <c r="J7934" s="31" t="n"/>
      <c r="K7934" s="31" t="n">
        <v>0</v>
      </c>
      <c r="L7934" s="32" t="n"/>
      <c r="M7934" s="31" t="n">
        <v>0</v>
      </c>
      <c r="N7934" s="31" t="n">
        <v>0</v>
      </c>
      <c r="O7934" s="31" t="n"/>
      <c r="P7934" s="31" t="n"/>
      <c r="Q7934" s="31" t="n">
        <v>0</v>
      </c>
      <c r="R7934" s="31" t="n"/>
      <c r="S7934" s="32" t="n"/>
      <c r="T7934" s="32" t="n"/>
      <c r="V7934" t="inlineStr">
        <is>
          <t>02igg</t>
        </is>
      </c>
      <c r="W7934" t="n">
        <v>4266</v>
      </c>
      <c r="X7934" t="n">
        <v>5625</v>
      </c>
      <c r="Z7934" t="inlineStr">
        <is>
          <t>Terry Broadhurst ((N/A) LW)</t>
        </is>
      </c>
    </row>
    <row r="7935">
      <c r="A7935" t="inlineStr">
        <is>
          <t>Teydon Trembecky</t>
        </is>
      </c>
      <c r="B7935" t="inlineStr">
        <is>
          <t>(N/A)</t>
        </is>
      </c>
      <c r="C7935" t="inlineStr">
        <is>
          <t>LW</t>
        </is>
      </c>
      <c r="D7935" t="inlineStr">
        <is>
          <t>F</t>
        </is>
      </c>
      <c r="E7935" t="n">
        <v>21</v>
      </c>
      <c r="F7935" t="inlineStr">
        <is>
          <t>FA</t>
        </is>
      </c>
      <c r="G7935" t="inlineStr">
        <is>
          <t>FA</t>
        </is>
      </c>
      <c r="H7935" s="30" t="n">
        <v>1</v>
      </c>
      <c r="I7935" s="31" t="n">
        <v>0</v>
      </c>
      <c r="J7935" s="31" t="n"/>
      <c r="K7935" s="31" t="n">
        <v>0</v>
      </c>
      <c r="L7935" s="32" t="n"/>
      <c r="M7935" s="31" t="n">
        <v>0</v>
      </c>
      <c r="N7935" s="31" t="n">
        <v>0</v>
      </c>
      <c r="O7935" s="31" t="n"/>
      <c r="P7935" s="31" t="n"/>
      <c r="Q7935" s="31" t="n">
        <v>0</v>
      </c>
      <c r="R7935" s="31" t="n"/>
      <c r="S7935" s="32" t="n"/>
      <c r="T7935" s="32" t="n"/>
      <c r="V7935" t="inlineStr">
        <is>
          <t>0724j</t>
        </is>
      </c>
      <c r="Z7935" t="inlineStr">
        <is>
          <t>Teydon Trembecky ((N/A) LW)</t>
        </is>
      </c>
    </row>
    <row r="7936">
      <c r="A7936" t="inlineStr">
        <is>
          <t>Thatcher Bernstein</t>
        </is>
      </c>
      <c r="B7936" t="inlineStr">
        <is>
          <t>(N/A)</t>
        </is>
      </c>
      <c r="C7936" t="inlineStr">
        <is>
          <t>G</t>
        </is>
      </c>
      <c r="D7936" t="inlineStr">
        <is>
          <t>G</t>
        </is>
      </c>
      <c r="E7936" t="n">
        <v>20</v>
      </c>
      <c r="F7936" t="inlineStr">
        <is>
          <t>FA</t>
        </is>
      </c>
      <c r="G7936" t="inlineStr">
        <is>
          <t>FA</t>
        </is>
      </c>
      <c r="H7936" s="30" t="n">
        <v>1</v>
      </c>
      <c r="I7936" s="31" t="n">
        <v>0</v>
      </c>
      <c r="J7936" s="31" t="n"/>
      <c r="K7936" s="31" t="n">
        <v>0</v>
      </c>
      <c r="L7936" s="32" t="n"/>
      <c r="M7936" s="31" t="n">
        <v>0</v>
      </c>
      <c r="N7936" s="31" t="n">
        <v>0</v>
      </c>
      <c r="O7936" s="31" t="n"/>
      <c r="P7936" s="31" t="n"/>
      <c r="Q7936" s="31" t="n">
        <v>0</v>
      </c>
      <c r="R7936" s="31" t="n"/>
      <c r="S7936" s="32" t="n"/>
      <c r="T7936" s="32" t="n"/>
      <c r="V7936" t="inlineStr">
        <is>
          <t>06nka</t>
        </is>
      </c>
      <c r="Z7936" t="inlineStr">
        <is>
          <t>Thatcher Bernstein ((N/A) G)</t>
        </is>
      </c>
    </row>
    <row r="7937">
      <c r="A7937" t="inlineStr">
        <is>
          <t>Theo Calvas</t>
        </is>
      </c>
      <c r="B7937" t="inlineStr">
        <is>
          <t>(N/A)</t>
        </is>
      </c>
      <c r="C7937" t="inlineStr">
        <is>
          <t>D</t>
        </is>
      </c>
      <c r="D7937" t="inlineStr">
        <is>
          <t>D</t>
        </is>
      </c>
      <c r="E7937" t="n">
        <v>28</v>
      </c>
      <c r="F7937" t="inlineStr">
        <is>
          <t>FA</t>
        </is>
      </c>
      <c r="G7937" t="inlineStr">
        <is>
          <t>FA</t>
        </is>
      </c>
      <c r="H7937" s="30" t="n">
        <v>1</v>
      </c>
      <c r="I7937" s="31" t="n">
        <v>0</v>
      </c>
      <c r="J7937" s="31" t="n"/>
      <c r="K7937" s="31" t="n">
        <v>0</v>
      </c>
      <c r="L7937" s="32" t="n"/>
      <c r="M7937" s="31" t="n">
        <v>0</v>
      </c>
      <c r="N7937" s="31" t="n">
        <v>0</v>
      </c>
      <c r="O7937" s="31" t="n"/>
      <c r="P7937" s="31" t="n"/>
      <c r="Q7937" s="31" t="n">
        <v>0</v>
      </c>
      <c r="R7937" s="31" t="n"/>
      <c r="S7937" s="32" t="n"/>
      <c r="T7937" s="32" t="n"/>
      <c r="V7937" t="inlineStr">
        <is>
          <t>04lyl</t>
        </is>
      </c>
      <c r="Z7937" t="inlineStr">
        <is>
          <t>Theo Calvas ((N/A) D)</t>
        </is>
      </c>
    </row>
    <row r="7938">
      <c r="A7938" t="inlineStr">
        <is>
          <t>Theo Jacobsson</t>
        </is>
      </c>
      <c r="B7938" t="inlineStr">
        <is>
          <t>SJS</t>
        </is>
      </c>
      <c r="C7938" t="inlineStr">
        <is>
          <t>C</t>
        </is>
      </c>
      <c r="D7938" t="inlineStr">
        <is>
          <t>F</t>
        </is>
      </c>
      <c r="E7938" t="n">
        <v>23</v>
      </c>
      <c r="F7938" t="inlineStr">
        <is>
          <t>FA</t>
        </is>
      </c>
      <c r="G7938" t="inlineStr">
        <is>
          <t>FA</t>
        </is>
      </c>
      <c r="H7938" s="30" t="n">
        <v>1</v>
      </c>
      <c r="I7938" s="31" t="n">
        <v>0</v>
      </c>
      <c r="J7938" s="31" t="n"/>
      <c r="K7938" s="31" t="n">
        <v>0</v>
      </c>
      <c r="L7938" s="32" t="n"/>
      <c r="M7938" s="31" t="n">
        <v>0</v>
      </c>
      <c r="N7938" s="31" t="n">
        <v>0</v>
      </c>
      <c r="O7938" s="31" t="n"/>
      <c r="P7938" s="31" t="n"/>
      <c r="Q7938" s="31" t="n">
        <v>0</v>
      </c>
      <c r="R7938" s="31" t="n"/>
      <c r="S7938" s="32" t="n"/>
      <c r="T7938" s="32" t="n"/>
      <c r="V7938" t="inlineStr">
        <is>
          <t>05ug0</t>
        </is>
      </c>
      <c r="Y7938" t="inlineStr">
        <is>
          <t>7b46fcc4-e115-42cf-94ff-a06580a7cb3a</t>
        </is>
      </c>
      <c r="Z7938" t="inlineStr">
        <is>
          <t>Theo Jacobsson (SJS C)</t>
        </is>
      </c>
    </row>
    <row r="7939">
      <c r="A7939" t="inlineStr">
        <is>
          <t>Theo Keilin</t>
        </is>
      </c>
      <c r="B7939" t="inlineStr">
        <is>
          <t>(N/A)</t>
        </is>
      </c>
      <c r="C7939" t="inlineStr">
        <is>
          <t>LW</t>
        </is>
      </c>
      <c r="D7939" t="inlineStr">
        <is>
          <t>F</t>
        </is>
      </c>
      <c r="E7939" t="n">
        <v>22</v>
      </c>
      <c r="F7939" t="inlineStr">
        <is>
          <t>FA</t>
        </is>
      </c>
      <c r="G7939" t="inlineStr">
        <is>
          <t>FA</t>
        </is>
      </c>
      <c r="H7939" s="30" t="n">
        <v>1</v>
      </c>
      <c r="I7939" s="31" t="n">
        <v>0</v>
      </c>
      <c r="J7939" s="31" t="n"/>
      <c r="K7939" s="31" t="n">
        <v>0</v>
      </c>
      <c r="L7939" s="32" t="n"/>
      <c r="M7939" s="31" t="n">
        <v>0</v>
      </c>
      <c r="N7939" s="31" t="n">
        <v>0</v>
      </c>
      <c r="O7939" s="31" t="n"/>
      <c r="P7939" s="31" t="n"/>
      <c r="Q7939" s="31" t="n">
        <v>0</v>
      </c>
      <c r="R7939" s="31" t="n"/>
      <c r="S7939" s="32" t="n"/>
      <c r="T7939" s="32" t="n"/>
      <c r="V7939" t="inlineStr">
        <is>
          <t>061jr</t>
        </is>
      </c>
      <c r="Z7939" t="inlineStr">
        <is>
          <t>Theo Keilin ((N/A) LW)</t>
        </is>
      </c>
    </row>
    <row r="7940">
      <c r="A7940" t="inlineStr">
        <is>
          <t>Theo Landstrom</t>
        </is>
      </c>
      <c r="B7940" t="inlineStr">
        <is>
          <t>(N/A)</t>
        </is>
      </c>
      <c r="C7940" t="inlineStr">
        <is>
          <t>C</t>
        </is>
      </c>
      <c r="D7940" t="inlineStr">
        <is>
          <t>F</t>
        </is>
      </c>
      <c r="E7940" t="n">
        <v>20</v>
      </c>
      <c r="F7940" t="inlineStr">
        <is>
          <t>FA</t>
        </is>
      </c>
      <c r="G7940" t="inlineStr">
        <is>
          <t>FA</t>
        </is>
      </c>
      <c r="H7940" s="30" t="n">
        <v>1</v>
      </c>
      <c r="I7940" s="31" t="n">
        <v>0</v>
      </c>
      <c r="J7940" s="31" t="n"/>
      <c r="K7940" s="31" t="n">
        <v>0</v>
      </c>
      <c r="L7940" s="32" t="n"/>
      <c r="M7940" s="31" t="n">
        <v>0</v>
      </c>
      <c r="N7940" s="31" t="n">
        <v>0</v>
      </c>
      <c r="O7940" s="31" t="n"/>
      <c r="P7940" s="31" t="n"/>
      <c r="Q7940" s="31" t="n">
        <v>0</v>
      </c>
      <c r="R7940" s="31" t="n"/>
      <c r="S7940" s="32" t="n"/>
      <c r="T7940" s="32" t="n"/>
      <c r="V7940" t="inlineStr">
        <is>
          <t>078ce</t>
        </is>
      </c>
      <c r="Z7940" t="inlineStr">
        <is>
          <t>Theo Landstrom ((N/A) C)</t>
        </is>
      </c>
    </row>
    <row r="7941">
      <c r="A7941" t="inlineStr">
        <is>
          <t>Theo Nordlund</t>
        </is>
      </c>
      <c r="B7941" t="inlineStr">
        <is>
          <t>(N/A)</t>
        </is>
      </c>
      <c r="C7941" t="inlineStr">
        <is>
          <t>D</t>
        </is>
      </c>
      <c r="D7941" t="inlineStr">
        <is>
          <t>D</t>
        </is>
      </c>
      <c r="E7941" t="n">
        <v>24</v>
      </c>
      <c r="F7941" t="inlineStr">
        <is>
          <t>FA</t>
        </is>
      </c>
      <c r="G7941" t="inlineStr">
        <is>
          <t>FA</t>
        </is>
      </c>
      <c r="H7941" s="30" t="n">
        <v>1</v>
      </c>
      <c r="I7941" s="31" t="n">
        <v>0</v>
      </c>
      <c r="J7941" s="31" t="n"/>
      <c r="K7941" s="31" t="n">
        <v>0</v>
      </c>
      <c r="L7941" s="32" t="n"/>
      <c r="M7941" s="31" t="n">
        <v>0</v>
      </c>
      <c r="N7941" s="31" t="n">
        <v>0</v>
      </c>
      <c r="O7941" s="31" t="n"/>
      <c r="P7941" s="31" t="n"/>
      <c r="Q7941" s="31" t="n">
        <v>0</v>
      </c>
      <c r="R7941" s="31" t="n"/>
      <c r="S7941" s="32" t="n"/>
      <c r="T7941" s="32" t="n"/>
      <c r="V7941" t="inlineStr">
        <is>
          <t>05ny5</t>
        </is>
      </c>
      <c r="Z7941" t="inlineStr">
        <is>
          <t>Theo Nordlund ((N/A) D)</t>
        </is>
      </c>
    </row>
    <row r="7942">
      <c r="A7942" t="inlineStr">
        <is>
          <t>Theo Peckham</t>
        </is>
      </c>
      <c r="B7942" t="inlineStr">
        <is>
          <t>(N/A)</t>
        </is>
      </c>
      <c r="C7942" t="inlineStr">
        <is>
          <t>D</t>
        </is>
      </c>
      <c r="D7942" t="inlineStr">
        <is>
          <t>D</t>
        </is>
      </c>
      <c r="E7942" t="n">
        <v>38</v>
      </c>
      <c r="F7942" t="inlineStr">
        <is>
          <t>FA</t>
        </is>
      </c>
      <c r="G7942" t="inlineStr">
        <is>
          <t>FA</t>
        </is>
      </c>
      <c r="H7942" s="30" t="n">
        <v>1</v>
      </c>
      <c r="I7942" s="31" t="n">
        <v>0</v>
      </c>
      <c r="J7942" s="31" t="n"/>
      <c r="K7942" s="31" t="n">
        <v>0</v>
      </c>
      <c r="L7942" s="32" t="n"/>
      <c r="M7942" s="31" t="n">
        <v>0</v>
      </c>
      <c r="N7942" s="31" t="n">
        <v>0</v>
      </c>
      <c r="O7942" s="31" t="n"/>
      <c r="P7942" s="31" t="n"/>
      <c r="Q7942" s="31" t="n">
        <v>0</v>
      </c>
      <c r="R7942" s="31" t="n"/>
      <c r="S7942" s="32" t="n"/>
      <c r="T7942" s="32" t="n"/>
      <c r="V7942" t="inlineStr">
        <is>
          <t>004oi</t>
        </is>
      </c>
      <c r="W7942" t="n">
        <v>2763</v>
      </c>
      <c r="X7942" t="n">
        <v>4169</v>
      </c>
      <c r="Z7942" t="inlineStr">
        <is>
          <t>Theo Peckham ((N/A) D)</t>
        </is>
      </c>
    </row>
    <row r="7943">
      <c r="A7943" t="inlineStr">
        <is>
          <t>Theo Rochette</t>
        </is>
      </c>
      <c r="B7943" t="inlineStr">
        <is>
          <t>DET</t>
        </is>
      </c>
      <c r="C7943" t="inlineStr">
        <is>
          <t>C</t>
        </is>
      </c>
      <c r="D7943" t="inlineStr">
        <is>
          <t>F</t>
        </is>
      </c>
      <c r="E7943" t="n">
        <v>24</v>
      </c>
      <c r="F7943" t="inlineStr">
        <is>
          <t>FA</t>
        </is>
      </c>
      <c r="G7943" t="inlineStr">
        <is>
          <t>FA</t>
        </is>
      </c>
      <c r="H7943" s="30" t="n">
        <v>1025000</v>
      </c>
      <c r="I7943" s="31" t="n">
        <v>0</v>
      </c>
      <c r="J7943" s="31" t="n"/>
      <c r="K7943" s="31" t="n">
        <v>0</v>
      </c>
      <c r="L7943" s="32" t="n"/>
      <c r="M7943" s="31" t="n">
        <v>0</v>
      </c>
      <c r="N7943" s="31" t="n">
        <v>0</v>
      </c>
      <c r="O7943" s="31" t="n"/>
      <c r="P7943" s="31" t="n"/>
      <c r="Q7943" s="31" t="n">
        <v>0</v>
      </c>
      <c r="R7943" s="31" t="n"/>
      <c r="S7943" s="32" t="n"/>
      <c r="T7943" s="32" t="n"/>
      <c r="V7943" t="inlineStr">
        <is>
          <t>059dy</t>
        </is>
      </c>
      <c r="W7943" t="n">
        <v>6338</v>
      </c>
      <c r="Y7943" t="inlineStr">
        <is>
          <t>df495288-bc91-455b-bed6-56d4776f328c</t>
        </is>
      </c>
      <c r="Z7943" t="inlineStr">
        <is>
          <t>Theo Rochette (DET C)</t>
        </is>
      </c>
    </row>
    <row r="7944">
      <c r="A7944" t="inlineStr">
        <is>
          <t>Theo Ruth</t>
        </is>
      </c>
      <c r="B7944" t="inlineStr">
        <is>
          <t>(N/A)</t>
        </is>
      </c>
      <c r="C7944" t="inlineStr">
        <is>
          <t>D</t>
        </is>
      </c>
      <c r="D7944" t="inlineStr">
        <is>
          <t>D</t>
        </is>
      </c>
      <c r="E7944" t="n">
        <v>37</v>
      </c>
      <c r="F7944" t="inlineStr">
        <is>
          <t>FA</t>
        </is>
      </c>
      <c r="G7944" t="inlineStr">
        <is>
          <t>FA</t>
        </is>
      </c>
      <c r="H7944" s="30" t="n">
        <v>1</v>
      </c>
      <c r="I7944" s="31" t="n">
        <v>0</v>
      </c>
      <c r="J7944" s="31" t="n"/>
      <c r="K7944" s="31" t="n">
        <v>0</v>
      </c>
      <c r="L7944" s="32" t="n"/>
      <c r="M7944" s="31" t="n">
        <v>0</v>
      </c>
      <c r="N7944" s="31" t="n">
        <v>0</v>
      </c>
      <c r="O7944" s="31" t="n"/>
      <c r="P7944" s="31" t="n"/>
      <c r="Q7944" s="31" t="n">
        <v>0</v>
      </c>
      <c r="R7944" s="31" t="n"/>
      <c r="S7944" s="32" t="n"/>
      <c r="T7944" s="32" t="n"/>
      <c r="V7944" t="inlineStr">
        <is>
          <t>0054g</t>
        </is>
      </c>
      <c r="W7944" t="n">
        <v>2833</v>
      </c>
      <c r="X7944" t="n">
        <v>4361</v>
      </c>
      <c r="Z7944" t="inlineStr">
        <is>
          <t>Theo Ruth ((N/A) D)</t>
        </is>
      </c>
    </row>
    <row r="7945">
      <c r="A7945" t="inlineStr">
        <is>
          <t>Theo Stockselius</t>
        </is>
      </c>
      <c r="B7945" t="inlineStr">
        <is>
          <t>CGY</t>
        </is>
      </c>
      <c r="C7945" t="inlineStr">
        <is>
          <t>LW</t>
        </is>
      </c>
      <c r="D7945" t="inlineStr">
        <is>
          <t>F</t>
        </is>
      </c>
      <c r="E7945" t="n">
        <v>19</v>
      </c>
      <c r="F7945" t="inlineStr">
        <is>
          <t>FA</t>
        </is>
      </c>
      <c r="G7945" t="inlineStr">
        <is>
          <t>FA</t>
        </is>
      </c>
      <c r="H7945" s="30" t="n">
        <v>1015833</v>
      </c>
      <c r="I7945" s="31" t="n">
        <v>0</v>
      </c>
      <c r="J7945" s="31" t="n"/>
      <c r="K7945" s="31" t="n">
        <v>0</v>
      </c>
      <c r="L7945" s="32" t="n"/>
      <c r="M7945" s="31" t="n">
        <v>0</v>
      </c>
      <c r="N7945" s="31" t="n">
        <v>0</v>
      </c>
      <c r="O7945" s="31" t="n"/>
      <c r="P7945" s="31" t="n"/>
      <c r="Q7945" s="31" t="n">
        <v>0</v>
      </c>
      <c r="R7945" s="31" t="n"/>
      <c r="S7945" s="32" t="n"/>
      <c r="T7945" s="32" t="n"/>
      <c r="V7945" t="inlineStr">
        <is>
          <t>06sqc</t>
        </is>
      </c>
      <c r="W7945" t="n">
        <v>7457</v>
      </c>
      <c r="Y7945" t="inlineStr">
        <is>
          <t>72f17338-536b-4e59-8fbb-aa32e0341aec</t>
        </is>
      </c>
      <c r="Z7945" t="inlineStr">
        <is>
          <t>Theo Stockselius (CGY LW)</t>
        </is>
      </c>
    </row>
    <row r="7946">
      <c r="A7946" t="inlineStr">
        <is>
          <t>Theo Wallberg</t>
        </is>
      </c>
      <c r="B7946" t="inlineStr">
        <is>
          <t>OTT</t>
        </is>
      </c>
      <c r="C7946" t="inlineStr">
        <is>
          <t>D</t>
        </is>
      </c>
      <c r="D7946" t="inlineStr">
        <is>
          <t>D</t>
        </is>
      </c>
      <c r="E7946" t="n">
        <v>22</v>
      </c>
      <c r="F7946" t="inlineStr">
        <is>
          <t>FA</t>
        </is>
      </c>
      <c r="G7946" t="inlineStr">
        <is>
          <t>FA</t>
        </is>
      </c>
      <c r="H7946" s="30" t="n">
        <v>1</v>
      </c>
      <c r="I7946" s="31" t="n">
        <v>0</v>
      </c>
      <c r="J7946" s="31" t="n"/>
      <c r="K7946" s="31" t="n">
        <v>0</v>
      </c>
      <c r="L7946" s="32" t="n"/>
      <c r="M7946" s="31" t="n">
        <v>0</v>
      </c>
      <c r="N7946" s="31" t="n">
        <v>0</v>
      </c>
      <c r="O7946" s="31" t="n"/>
      <c r="P7946" s="31" t="n"/>
      <c r="Q7946" s="31" t="n">
        <v>0</v>
      </c>
      <c r="R7946" s="31" t="n"/>
      <c r="S7946" s="32" t="n"/>
      <c r="T7946" s="32" t="n"/>
      <c r="V7946" t="inlineStr">
        <is>
          <t>062lg</t>
        </is>
      </c>
      <c r="Z7946" t="inlineStr">
        <is>
          <t>Theo Wallberg (OTT D)</t>
        </is>
      </c>
    </row>
    <row r="7947">
      <c r="A7947" t="inlineStr">
        <is>
          <t>Theodor Hallquisth</t>
        </is>
      </c>
      <c r="B7947" t="inlineStr">
        <is>
          <t>MIN</t>
        </is>
      </c>
      <c r="C7947" t="inlineStr">
        <is>
          <t>D</t>
        </is>
      </c>
      <c r="D7947" t="inlineStr">
        <is>
          <t>D</t>
        </is>
      </c>
      <c r="E7947" t="n">
        <v>19</v>
      </c>
      <c r="F7947" t="inlineStr">
        <is>
          <t>FA</t>
        </is>
      </c>
      <c r="G7947" t="inlineStr">
        <is>
          <t>FA</t>
        </is>
      </c>
      <c r="H7947" s="30" t="n">
        <v>1</v>
      </c>
      <c r="I7947" s="31" t="n">
        <v>0</v>
      </c>
      <c r="J7947" s="31" t="n"/>
      <c r="K7947" s="31" t="n">
        <v>0</v>
      </c>
      <c r="L7947" s="32" t="n"/>
      <c r="M7947" s="31" t="n">
        <v>0</v>
      </c>
      <c r="N7947" s="31" t="n">
        <v>0</v>
      </c>
      <c r="O7947" s="31" t="n"/>
      <c r="P7947" s="31" t="n"/>
      <c r="Q7947" s="31" t="n">
        <v>0</v>
      </c>
      <c r="R7947" s="31" t="n"/>
      <c r="S7947" s="32" t="n"/>
      <c r="T7947" s="32" t="n"/>
      <c r="V7947" t="inlineStr">
        <is>
          <t>06uhd</t>
        </is>
      </c>
      <c r="W7947" t="n">
        <v>7423</v>
      </c>
      <c r="Y7947" t="inlineStr">
        <is>
          <t>dbc630cd-c234-4f1a-af6f-0fef93b67f22</t>
        </is>
      </c>
      <c r="Z7947" t="inlineStr">
        <is>
          <t>Theodor Hallquisth (MIN D)</t>
        </is>
      </c>
    </row>
    <row r="7948">
      <c r="A7948" t="inlineStr">
        <is>
          <t>Theodor Johnsson</t>
        </is>
      </c>
      <c r="B7948" t="inlineStr">
        <is>
          <t>(N/A)</t>
        </is>
      </c>
      <c r="C7948" t="inlineStr">
        <is>
          <t>D</t>
        </is>
      </c>
      <c r="D7948" t="inlineStr">
        <is>
          <t>D</t>
        </is>
      </c>
      <c r="E7948" t="n">
        <v>23</v>
      </c>
      <c r="F7948" t="inlineStr">
        <is>
          <t>FA</t>
        </is>
      </c>
      <c r="G7948" t="inlineStr">
        <is>
          <t>FA</t>
        </is>
      </c>
      <c r="H7948" s="30" t="n">
        <v>1</v>
      </c>
      <c r="I7948" s="31" t="n">
        <v>0</v>
      </c>
      <c r="J7948" s="31" t="n"/>
      <c r="K7948" s="31" t="n">
        <v>0</v>
      </c>
      <c r="L7948" s="32" t="n"/>
      <c r="M7948" s="31" t="n">
        <v>0</v>
      </c>
      <c r="N7948" s="31" t="n">
        <v>0</v>
      </c>
      <c r="O7948" s="31" t="n"/>
      <c r="P7948" s="31" t="n"/>
      <c r="Q7948" s="31" t="n">
        <v>0</v>
      </c>
      <c r="R7948" s="31" t="n"/>
      <c r="S7948" s="32" t="n"/>
      <c r="T7948" s="32" t="n"/>
      <c r="V7948" t="inlineStr">
        <is>
          <t>061ky</t>
        </is>
      </c>
      <c r="Z7948" t="inlineStr">
        <is>
          <t>Theodor Johnsson ((N/A) D)</t>
        </is>
      </c>
    </row>
    <row r="7949">
      <c r="A7949" t="inlineStr">
        <is>
          <t>Theodor Knights</t>
        </is>
      </c>
      <c r="B7949" t="inlineStr">
        <is>
          <t>UTA</t>
        </is>
      </c>
      <c r="C7949" t="inlineStr">
        <is>
          <t>D</t>
        </is>
      </c>
      <c r="D7949" t="inlineStr">
        <is>
          <t>D</t>
        </is>
      </c>
      <c r="E7949" t="n">
        <v>18</v>
      </c>
      <c r="F7949" t="inlineStr">
        <is>
          <t>FA</t>
        </is>
      </c>
      <c r="G7949" t="inlineStr">
        <is>
          <t>FA</t>
        </is>
      </c>
      <c r="H7949" s="30" t="n">
        <v>1</v>
      </c>
      <c r="I7949" s="31" t="n">
        <v>0</v>
      </c>
      <c r="J7949" s="31" t="n"/>
      <c r="K7949" s="31" t="n">
        <v>0</v>
      </c>
      <c r="L7949" s="32" t="n"/>
      <c r="M7949" s="31" t="n">
        <v>0</v>
      </c>
      <c r="N7949" s="31" t="n">
        <v>0</v>
      </c>
      <c r="O7949" s="31" t="n"/>
      <c r="P7949" s="31" t="n"/>
      <c r="Q7949" s="31" t="n">
        <v>0</v>
      </c>
      <c r="R7949" s="31" t="n"/>
      <c r="S7949" s="32" t="n"/>
      <c r="T7949" s="32" t="n"/>
      <c r="V7949" t="inlineStr">
        <is>
          <t>076wn</t>
        </is>
      </c>
      <c r="Y7949" t="inlineStr">
        <is>
          <t>eb93d9bf-b7d9-4771-b885-e177e411c2e2</t>
        </is>
      </c>
      <c r="Z7949" t="inlineStr">
        <is>
          <t>Theodor Knights (UTA D)</t>
        </is>
      </c>
    </row>
    <row r="7950">
      <c r="A7950" t="inlineStr">
        <is>
          <t>Theodor Lennstrom</t>
        </is>
      </c>
      <c r="B7950" t="inlineStr">
        <is>
          <t>EDM</t>
        </is>
      </c>
      <c r="C7950" t="inlineStr">
        <is>
          <t>D</t>
        </is>
      </c>
      <c r="D7950" t="inlineStr">
        <is>
          <t>D</t>
        </is>
      </c>
      <c r="E7950" t="n">
        <v>32</v>
      </c>
      <c r="F7950" t="inlineStr">
        <is>
          <t>FA</t>
        </is>
      </c>
      <c r="G7950" t="inlineStr">
        <is>
          <t>FA</t>
        </is>
      </c>
      <c r="H7950" s="30" t="n">
        <v>1</v>
      </c>
      <c r="I7950" s="31" t="n">
        <v>0</v>
      </c>
      <c r="J7950" s="31" t="n"/>
      <c r="K7950" s="31" t="n">
        <v>0</v>
      </c>
      <c r="L7950" s="32" t="n"/>
      <c r="M7950" s="31" t="n">
        <v>0</v>
      </c>
      <c r="N7950" s="31" t="n">
        <v>0</v>
      </c>
      <c r="O7950" s="31" t="n"/>
      <c r="P7950" s="31" t="n"/>
      <c r="Q7950" s="31" t="n">
        <v>0</v>
      </c>
      <c r="R7950" s="31" t="n"/>
      <c r="S7950" s="32" t="n"/>
      <c r="T7950" s="32" t="n"/>
      <c r="V7950" t="inlineStr">
        <is>
          <t>05j9l</t>
        </is>
      </c>
      <c r="W7950" t="n">
        <v>6269</v>
      </c>
      <c r="X7950" t="n">
        <v>8611</v>
      </c>
      <c r="Y7950" t="inlineStr">
        <is>
          <t>b6f70836-6d1a-452d-9b2b-72aa8c3857b8</t>
        </is>
      </c>
      <c r="Z7950" t="inlineStr">
        <is>
          <t>Theodor Lennstrom (EDM D)</t>
        </is>
      </c>
    </row>
    <row r="7951">
      <c r="A7951" t="inlineStr">
        <is>
          <t>Theodor Niederbach</t>
        </is>
      </c>
      <c r="B7951" t="inlineStr">
        <is>
          <t>WSH</t>
        </is>
      </c>
      <c r="C7951" t="inlineStr">
        <is>
          <t>RW</t>
        </is>
      </c>
      <c r="D7951" t="inlineStr">
        <is>
          <t>F</t>
        </is>
      </c>
      <c r="E7951" t="n">
        <v>24</v>
      </c>
      <c r="F7951" t="inlineStr">
        <is>
          <t>T</t>
        </is>
      </c>
      <c r="G7951" t="inlineStr">
        <is>
          <t>Aznfungus</t>
        </is>
      </c>
      <c r="H7951" s="30" t="n">
        <v>1025000</v>
      </c>
      <c r="I7951" s="31" t="n">
        <v>0</v>
      </c>
      <c r="J7951" s="31" t="n"/>
      <c r="K7951" s="31" t="n">
        <v>0</v>
      </c>
      <c r="L7951" s="32" t="n"/>
      <c r="M7951" s="31" t="n">
        <v>0</v>
      </c>
      <c r="N7951" s="31" t="n">
        <v>0</v>
      </c>
      <c r="O7951" s="31" t="n"/>
      <c r="P7951" s="31" t="n"/>
      <c r="Q7951" s="31" t="n">
        <v>0</v>
      </c>
      <c r="R7951" s="31" t="n"/>
      <c r="S7951" s="32" t="n"/>
      <c r="T7951" s="32" t="n"/>
      <c r="V7951" t="inlineStr">
        <is>
          <t>05ku6</t>
        </is>
      </c>
      <c r="W7951" t="n">
        <v>6296</v>
      </c>
      <c r="Y7951" t="inlineStr">
        <is>
          <t>8aacabed-c25a-4283-b69c-35c500b1bc6e</t>
        </is>
      </c>
      <c r="Z7951" t="inlineStr">
        <is>
          <t>Theodor Niederbach (WSH RW)</t>
        </is>
      </c>
    </row>
    <row r="7952">
      <c r="A7952" t="inlineStr">
        <is>
          <t>Thibault Fatton</t>
        </is>
      </c>
      <c r="B7952" t="inlineStr">
        <is>
          <t>(N/A)</t>
        </is>
      </c>
      <c r="C7952" t="inlineStr">
        <is>
          <t>G</t>
        </is>
      </c>
      <c r="D7952" t="inlineStr">
        <is>
          <t>G</t>
        </is>
      </c>
      <c r="E7952" t="n">
        <v>24</v>
      </c>
      <c r="F7952" t="inlineStr">
        <is>
          <t>FA</t>
        </is>
      </c>
      <c r="G7952" t="inlineStr">
        <is>
          <t>FA</t>
        </is>
      </c>
      <c r="H7952" s="30" t="n">
        <v>1</v>
      </c>
      <c r="I7952" s="31" t="n">
        <v>0</v>
      </c>
      <c r="J7952" s="31" t="n"/>
      <c r="K7952" s="31" t="n">
        <v>0</v>
      </c>
      <c r="L7952" s="32" t="n"/>
      <c r="M7952" s="31" t="n">
        <v>0</v>
      </c>
      <c r="N7952" s="31" t="n">
        <v>0</v>
      </c>
      <c r="O7952" s="31" t="n"/>
      <c r="P7952" s="31" t="n"/>
      <c r="Q7952" s="31" t="n">
        <v>0</v>
      </c>
      <c r="R7952" s="31" t="n"/>
      <c r="S7952" s="32" t="n"/>
      <c r="T7952" s="32" t="n"/>
      <c r="V7952" t="inlineStr">
        <is>
          <t>05twl</t>
        </is>
      </c>
      <c r="Z7952" t="inlineStr">
        <is>
          <t>Thibault Fatton ((N/A) G)</t>
        </is>
      </c>
    </row>
    <row r="7953">
      <c r="A7953" t="inlineStr">
        <is>
          <t>Thimo Nickl</t>
        </is>
      </c>
      <c r="B7953" t="inlineStr">
        <is>
          <t>PIT</t>
        </is>
      </c>
      <c r="C7953" t="inlineStr">
        <is>
          <t>D</t>
        </is>
      </c>
      <c r="D7953" t="inlineStr">
        <is>
          <t>D</t>
        </is>
      </c>
      <c r="E7953" t="n">
        <v>24</v>
      </c>
      <c r="F7953" t="inlineStr">
        <is>
          <t>FA</t>
        </is>
      </c>
      <c r="G7953" t="inlineStr">
        <is>
          <t>FA</t>
        </is>
      </c>
      <c r="H7953" s="30" t="n">
        <v>1</v>
      </c>
      <c r="I7953" s="31" t="n">
        <v>0</v>
      </c>
      <c r="J7953" s="31" t="n"/>
      <c r="K7953" s="31" t="n">
        <v>0</v>
      </c>
      <c r="L7953" s="32" t="n"/>
      <c r="M7953" s="31" t="n">
        <v>0</v>
      </c>
      <c r="N7953" s="31" t="n">
        <v>0</v>
      </c>
      <c r="O7953" s="31" t="n"/>
      <c r="P7953" s="31" t="n"/>
      <c r="Q7953" s="31" t="n">
        <v>0</v>
      </c>
      <c r="R7953" s="31" t="n"/>
      <c r="S7953" s="32" t="n"/>
      <c r="T7953" s="32" t="n"/>
      <c r="V7953" t="inlineStr">
        <is>
          <t>05lto</t>
        </is>
      </c>
      <c r="W7953" t="n">
        <v>6889</v>
      </c>
      <c r="Y7953" t="inlineStr">
        <is>
          <t>1cc4cd99-cc36-4f96-b908-1c44292f9b6f</t>
        </is>
      </c>
      <c r="Z7953" t="inlineStr">
        <is>
          <t>Thimo Nickl (PIT D)</t>
        </is>
      </c>
    </row>
    <row r="7954">
      <c r="A7954" t="inlineStr">
        <is>
          <t>Thomas Beauregard</t>
        </is>
      </c>
      <c r="B7954" t="inlineStr">
        <is>
          <t>MTL</t>
        </is>
      </c>
      <c r="C7954" t="inlineStr">
        <is>
          <t>RW</t>
        </is>
      </c>
      <c r="D7954" t="inlineStr">
        <is>
          <t>F</t>
        </is>
      </c>
      <c r="E7954" t="n">
        <v>40</v>
      </c>
      <c r="F7954" t="inlineStr">
        <is>
          <t>FA</t>
        </is>
      </c>
      <c r="G7954" t="inlineStr">
        <is>
          <t>FA</t>
        </is>
      </c>
      <c r="H7954" s="30" t="n">
        <v>1</v>
      </c>
      <c r="I7954" s="31" t="n">
        <v>0</v>
      </c>
      <c r="J7954" s="31" t="n"/>
      <c r="K7954" s="31" t="n">
        <v>0</v>
      </c>
      <c r="L7954" s="32" t="n"/>
      <c r="M7954" s="31" t="n">
        <v>0</v>
      </c>
      <c r="N7954" s="31" t="n">
        <v>0</v>
      </c>
      <c r="O7954" s="31" t="n"/>
      <c r="P7954" s="31" t="n"/>
      <c r="Q7954" s="31" t="n">
        <v>0</v>
      </c>
      <c r="R7954" s="31" t="n"/>
      <c r="S7954" s="32" t="n"/>
      <c r="T7954" s="32" t="n"/>
      <c r="V7954" t="inlineStr">
        <is>
          <t>003uy</t>
        </is>
      </c>
      <c r="W7954" t="n">
        <v>2852</v>
      </c>
      <c r="X7954" t="n">
        <v>4322</v>
      </c>
      <c r="Z7954" t="inlineStr">
        <is>
          <t>Thomas Beauregard (MTL RW)</t>
        </is>
      </c>
    </row>
    <row r="7955">
      <c r="A7955" t="inlineStr">
        <is>
          <t>Thomas Bordeleau</t>
        </is>
      </c>
      <c r="B7955" t="inlineStr">
        <is>
          <t>(N/A)</t>
        </is>
      </c>
      <c r="C7955" t="inlineStr">
        <is>
          <t>C</t>
        </is>
      </c>
      <c r="D7955" t="inlineStr">
        <is>
          <t>F</t>
        </is>
      </c>
      <c r="E7955" t="n">
        <v>24</v>
      </c>
      <c r="F7955" t="inlineStr">
        <is>
          <t>FA</t>
        </is>
      </c>
      <c r="G7955" t="inlineStr">
        <is>
          <t>FA</t>
        </is>
      </c>
      <c r="H7955" s="30" t="n">
        <v>1</v>
      </c>
      <c r="I7955" s="31" t="n">
        <v>0</v>
      </c>
      <c r="J7955" s="31" t="n"/>
      <c r="K7955" s="31" t="n">
        <v>0</v>
      </c>
      <c r="L7955" s="32" t="n"/>
      <c r="M7955" s="31" t="n">
        <v>0</v>
      </c>
      <c r="N7955" s="31" t="n">
        <v>0</v>
      </c>
      <c r="O7955" s="31" t="n"/>
      <c r="P7955" s="31" t="n"/>
      <c r="Q7955" s="31" t="n">
        <v>0</v>
      </c>
      <c r="R7955" s="31" t="n"/>
      <c r="S7955" s="32" t="n"/>
      <c r="T7955" s="32" t="n"/>
      <c r="V7955" t="inlineStr">
        <is>
          <t>05kj5</t>
        </is>
      </c>
      <c r="W7955" t="n">
        <v>6205</v>
      </c>
      <c r="Y7955" t="inlineStr">
        <is>
          <t>1630155d-28c9-4c5f-b611-e848b5d10fba</t>
        </is>
      </c>
      <c r="Z7955" t="inlineStr">
        <is>
          <t>Thomas Bordeleau ((N/A) C)</t>
        </is>
      </c>
    </row>
    <row r="7956">
      <c r="A7956" t="inlineStr">
        <is>
          <t>Thomas Casey</t>
        </is>
      </c>
      <c r="B7956" t="inlineStr">
        <is>
          <t>(N/A)</t>
        </is>
      </c>
      <c r="C7956" t="inlineStr">
        <is>
          <t>LW</t>
        </is>
      </c>
      <c r="D7956" t="inlineStr">
        <is>
          <t>F</t>
        </is>
      </c>
      <c r="E7956" t="n">
        <v>26</v>
      </c>
      <c r="F7956" t="inlineStr">
        <is>
          <t>FA</t>
        </is>
      </c>
      <c r="G7956" t="inlineStr">
        <is>
          <t>FA</t>
        </is>
      </c>
      <c r="H7956" s="30" t="n">
        <v>1</v>
      </c>
      <c r="I7956" s="31" t="n">
        <v>0</v>
      </c>
      <c r="J7956" s="31" t="n"/>
      <c r="K7956" s="31" t="n">
        <v>0</v>
      </c>
      <c r="L7956" s="32" t="n"/>
      <c r="M7956" s="31" t="n">
        <v>0</v>
      </c>
      <c r="N7956" s="31" t="n">
        <v>0</v>
      </c>
      <c r="O7956" s="31" t="n"/>
      <c r="P7956" s="31" t="n"/>
      <c r="Q7956" s="31" t="n">
        <v>0</v>
      </c>
      <c r="R7956" s="31" t="n"/>
      <c r="S7956" s="32" t="n"/>
      <c r="T7956" s="32" t="n"/>
      <c r="V7956" t="inlineStr">
        <is>
          <t>0597v</t>
        </is>
      </c>
      <c r="X7956" t="n">
        <v>8517</v>
      </c>
      <c r="Z7956" t="inlineStr">
        <is>
          <t>Thomas Casey ((N/A) LW)</t>
        </is>
      </c>
    </row>
    <row r="7957">
      <c r="A7957" t="inlineStr">
        <is>
          <t>Thomas Desruisseaux</t>
        </is>
      </c>
      <c r="B7957" t="inlineStr">
        <is>
          <t>(N/A)</t>
        </is>
      </c>
      <c r="C7957" t="inlineStr">
        <is>
          <t>C</t>
        </is>
      </c>
      <c r="D7957" t="inlineStr">
        <is>
          <t>F</t>
        </is>
      </c>
      <c r="E7957" t="n">
        <v>20</v>
      </c>
      <c r="F7957" t="inlineStr">
        <is>
          <t>FA</t>
        </is>
      </c>
      <c r="G7957" t="inlineStr">
        <is>
          <t>FA</t>
        </is>
      </c>
      <c r="H7957" s="30" t="n">
        <v>1</v>
      </c>
      <c r="I7957" s="31" t="n">
        <v>0</v>
      </c>
      <c r="J7957" s="31" t="n"/>
      <c r="K7957" s="31" t="n">
        <v>0</v>
      </c>
      <c r="L7957" s="32" t="n"/>
      <c r="M7957" s="31" t="n">
        <v>0</v>
      </c>
      <c r="N7957" s="31" t="n">
        <v>0</v>
      </c>
      <c r="O7957" s="31" t="n"/>
      <c r="P7957" s="31" t="n"/>
      <c r="Q7957" s="31" t="n">
        <v>0</v>
      </c>
      <c r="R7957" s="31" t="n"/>
      <c r="S7957" s="32" t="n"/>
      <c r="T7957" s="32" t="n"/>
      <c r="V7957" t="inlineStr">
        <is>
          <t>06loh</t>
        </is>
      </c>
      <c r="Y7957" t="inlineStr">
        <is>
          <t>89f31170-dc30-4317-ad14-aae92583a048</t>
        </is>
      </c>
      <c r="Z7957" t="inlineStr">
        <is>
          <t>Thomas Desruisseaux ((N/A) C)</t>
        </is>
      </c>
    </row>
    <row r="7958">
      <c r="A7958" t="inlineStr">
        <is>
          <t>Thomas Di Pauli</t>
        </is>
      </c>
      <c r="B7958" t="inlineStr">
        <is>
          <t>(N/A)</t>
        </is>
      </c>
      <c r="C7958" t="inlineStr">
        <is>
          <t>RW</t>
        </is>
      </c>
      <c r="D7958" t="inlineStr">
        <is>
          <t>F</t>
        </is>
      </c>
      <c r="E7958" t="n">
        <v>32</v>
      </c>
      <c r="F7958" t="inlineStr">
        <is>
          <t>FA</t>
        </is>
      </c>
      <c r="G7958" t="inlineStr">
        <is>
          <t>FA</t>
        </is>
      </c>
      <c r="H7958" s="30" t="n">
        <v>1</v>
      </c>
      <c r="I7958" s="31" t="n">
        <v>0</v>
      </c>
      <c r="J7958" s="31" t="n"/>
      <c r="K7958" s="31" t="n">
        <v>0</v>
      </c>
      <c r="L7958" s="32" t="n"/>
      <c r="M7958" s="31" t="n">
        <v>0</v>
      </c>
      <c r="N7958" s="31" t="n">
        <v>0</v>
      </c>
      <c r="O7958" s="31" t="n"/>
      <c r="P7958" s="31" t="n"/>
      <c r="Q7958" s="31" t="n">
        <v>0</v>
      </c>
      <c r="R7958" s="31" t="n"/>
      <c r="S7958" s="32" t="n"/>
      <c r="T7958" s="32" t="n"/>
      <c r="V7958" t="inlineStr">
        <is>
          <t>02o74</t>
        </is>
      </c>
      <c r="W7958" t="n">
        <v>5276</v>
      </c>
      <c r="X7958" t="n">
        <v>5790</v>
      </c>
      <c r="Z7958" t="inlineStr">
        <is>
          <t>Thomas Di Pauli ((N/A) RW)</t>
        </is>
      </c>
    </row>
    <row r="7959">
      <c r="A7959" t="inlineStr">
        <is>
          <t>Thomas Ebbing</t>
        </is>
      </c>
      <c r="B7959" t="inlineStr">
        <is>
          <t>(N/A)</t>
        </is>
      </c>
      <c r="C7959" t="inlineStr">
        <is>
          <t>C</t>
        </is>
      </c>
      <c r="D7959" t="inlineStr">
        <is>
          <t>F</t>
        </is>
      </c>
      <c r="E7959" t="n">
        <v>31</v>
      </c>
      <c r="F7959" t="inlineStr">
        <is>
          <t>FA</t>
        </is>
      </c>
      <c r="G7959" t="inlineStr">
        <is>
          <t>FA</t>
        </is>
      </c>
      <c r="H7959" s="30" t="n">
        <v>1</v>
      </c>
      <c r="I7959" s="31" t="n">
        <v>0</v>
      </c>
      <c r="J7959" s="31" t="n"/>
      <c r="K7959" s="31" t="n">
        <v>0</v>
      </c>
      <c r="L7959" s="32" t="n"/>
      <c r="M7959" s="31" t="n">
        <v>0</v>
      </c>
      <c r="N7959" s="31" t="n">
        <v>0</v>
      </c>
      <c r="O7959" s="31" t="n"/>
      <c r="P7959" s="31" t="n"/>
      <c r="Q7959" s="31" t="n">
        <v>0</v>
      </c>
      <c r="R7959" s="31" t="n"/>
      <c r="S7959" s="32" t="n"/>
      <c r="T7959" s="32" t="n"/>
      <c r="V7959" t="inlineStr">
        <is>
          <t>04l7l</t>
        </is>
      </c>
      <c r="X7959" t="n">
        <v>7796</v>
      </c>
      <c r="Z7959" t="inlineStr">
        <is>
          <t>Thomas Ebbing ((N/A) C)</t>
        </is>
      </c>
    </row>
    <row r="7960">
      <c r="A7960" t="inlineStr">
        <is>
          <t>Thomas Fenton</t>
        </is>
      </c>
      <c r="B7960" t="inlineStr">
        <is>
          <t>(N/A)</t>
        </is>
      </c>
      <c r="C7960" t="inlineStr">
        <is>
          <t>G</t>
        </is>
      </c>
      <c r="D7960" t="inlineStr">
        <is>
          <t>G</t>
        </is>
      </c>
      <c r="E7960" t="n">
        <v>42</v>
      </c>
      <c r="F7960" t="inlineStr">
        <is>
          <t>FA</t>
        </is>
      </c>
      <c r="G7960" t="inlineStr">
        <is>
          <t>FA</t>
        </is>
      </c>
      <c r="H7960" s="30" t="n">
        <v>1</v>
      </c>
      <c r="I7960" s="31" t="n">
        <v>0</v>
      </c>
      <c r="J7960" s="31" t="n"/>
      <c r="K7960" s="31" t="n">
        <v>0</v>
      </c>
      <c r="L7960" s="32" t="n"/>
      <c r="M7960" s="31" t="n">
        <v>0</v>
      </c>
      <c r="N7960" s="31" t="n">
        <v>0</v>
      </c>
      <c r="O7960" s="31" t="n"/>
      <c r="P7960" s="31" t="n"/>
      <c r="Q7960" s="31" t="n">
        <v>0</v>
      </c>
      <c r="R7960" s="31" t="n"/>
      <c r="S7960" s="32" t="n"/>
      <c r="T7960" s="32" t="n"/>
      <c r="V7960" t="inlineStr">
        <is>
          <t>0258a</t>
        </is>
      </c>
      <c r="X7960" t="n">
        <v>5245</v>
      </c>
      <c r="Z7960" t="inlineStr">
        <is>
          <t>Thomas Fenton ((N/A) G)</t>
        </is>
      </c>
    </row>
    <row r="7961">
      <c r="A7961" t="inlineStr">
        <is>
          <t>Thomas Gregoire</t>
        </is>
      </c>
      <c r="B7961" t="inlineStr">
        <is>
          <t>SJS</t>
        </is>
      </c>
      <c r="C7961" t="inlineStr">
        <is>
          <t>D</t>
        </is>
      </c>
      <c r="D7961" t="inlineStr">
        <is>
          <t>D</t>
        </is>
      </c>
      <c r="E7961" t="n">
        <v>28</v>
      </c>
      <c r="F7961" t="inlineStr">
        <is>
          <t>FA</t>
        </is>
      </c>
      <c r="G7961" t="inlineStr">
        <is>
          <t>FA</t>
        </is>
      </c>
      <c r="H7961" s="30" t="n">
        <v>1</v>
      </c>
      <c r="I7961" s="31" t="n">
        <v>0</v>
      </c>
      <c r="J7961" s="31" t="n"/>
      <c r="K7961" s="31" t="n">
        <v>0</v>
      </c>
      <c r="L7961" s="32" t="n"/>
      <c r="M7961" s="31" t="n">
        <v>0</v>
      </c>
      <c r="N7961" s="31" t="n">
        <v>0</v>
      </c>
      <c r="O7961" s="31" t="n"/>
      <c r="P7961" s="31" t="n"/>
      <c r="Q7961" s="31" t="n">
        <v>0</v>
      </c>
      <c r="R7961" s="31" t="n"/>
      <c r="S7961" s="32" t="n"/>
      <c r="T7961" s="32" t="n"/>
      <c r="V7961" t="inlineStr">
        <is>
          <t>04l8u</t>
        </is>
      </c>
      <c r="X7961" t="n">
        <v>7825</v>
      </c>
      <c r="Z7961" t="inlineStr">
        <is>
          <t>Thomas Gregoire (SJS D)</t>
        </is>
      </c>
    </row>
    <row r="7962">
      <c r="A7962" t="inlineStr">
        <is>
          <t>Thomas Greiss</t>
        </is>
      </c>
      <c r="B7962" t="inlineStr">
        <is>
          <t>(N/A)</t>
        </is>
      </c>
      <c r="C7962" t="inlineStr">
        <is>
          <t>G</t>
        </is>
      </c>
      <c r="D7962" t="inlineStr">
        <is>
          <t>G</t>
        </is>
      </c>
      <c r="E7962" t="n">
        <v>40</v>
      </c>
      <c r="F7962" t="inlineStr">
        <is>
          <t>FA</t>
        </is>
      </c>
      <c r="G7962" t="inlineStr">
        <is>
          <t>FA</t>
        </is>
      </c>
      <c r="H7962" s="30" t="n">
        <v>1</v>
      </c>
      <c r="I7962" s="31" t="n">
        <v>0</v>
      </c>
      <c r="J7962" s="31" t="n"/>
      <c r="K7962" s="31" t="n">
        <v>0</v>
      </c>
      <c r="L7962" s="32" t="n"/>
      <c r="M7962" s="31" t="n">
        <v>0</v>
      </c>
      <c r="N7962" s="31" t="n">
        <v>0</v>
      </c>
      <c r="O7962" s="31" t="n"/>
      <c r="P7962" s="31" t="n"/>
      <c r="Q7962" s="31" t="n">
        <v>0</v>
      </c>
      <c r="R7962" s="31" t="n"/>
      <c r="S7962" s="32" t="n"/>
      <c r="T7962" s="32" t="n"/>
      <c r="V7962" t="inlineStr">
        <is>
          <t>0046d</t>
        </is>
      </c>
      <c r="W7962" t="n">
        <v>2762</v>
      </c>
      <c r="X7962" t="n">
        <v>3936</v>
      </c>
      <c r="Y7962" t="inlineStr">
        <is>
          <t>4292254e-0f24-11e2-8525-18a905767e44</t>
        </is>
      </c>
      <c r="Z7962" t="inlineStr">
        <is>
          <t>Thomas Greiss ((N/A) G)</t>
        </is>
      </c>
    </row>
    <row r="7963">
      <c r="A7963" t="inlineStr">
        <is>
          <t>Thomas Heemskerk</t>
        </is>
      </c>
      <c r="B7963" t="inlineStr">
        <is>
          <t>(N/A)</t>
        </is>
      </c>
      <c r="C7963" t="inlineStr">
        <is>
          <t>G</t>
        </is>
      </c>
      <c r="D7963" t="inlineStr">
        <is>
          <t>G</t>
        </is>
      </c>
      <c r="E7963" t="n">
        <v>36</v>
      </c>
      <c r="F7963" t="inlineStr">
        <is>
          <t>FA</t>
        </is>
      </c>
      <c r="G7963" t="inlineStr">
        <is>
          <t>FA</t>
        </is>
      </c>
      <c r="H7963" s="30" t="n">
        <v>1</v>
      </c>
      <c r="I7963" s="31" t="n">
        <v>0</v>
      </c>
      <c r="J7963" s="31" t="n"/>
      <c r="K7963" s="31" t="n">
        <v>0</v>
      </c>
      <c r="L7963" s="32" t="n"/>
      <c r="M7963" s="31" t="n">
        <v>0</v>
      </c>
      <c r="N7963" s="31" t="n">
        <v>0</v>
      </c>
      <c r="O7963" s="31" t="n"/>
      <c r="P7963" s="31" t="n"/>
      <c r="Q7963" s="31" t="n">
        <v>0</v>
      </c>
      <c r="R7963" s="31" t="n"/>
      <c r="S7963" s="32" t="n"/>
      <c r="T7963" s="32" t="n"/>
      <c r="V7963" t="inlineStr">
        <is>
          <t>01nao</t>
        </is>
      </c>
      <c r="W7963" t="n">
        <v>4095</v>
      </c>
      <c r="X7963" t="n">
        <v>4816</v>
      </c>
      <c r="Z7963" t="inlineStr">
        <is>
          <t>Thomas Heemskerk ((N/A) G)</t>
        </is>
      </c>
    </row>
    <row r="7964">
      <c r="A7964" t="inlineStr">
        <is>
          <t>Thomas Hickey</t>
        </is>
      </c>
      <c r="B7964" t="inlineStr">
        <is>
          <t>(N/A)</t>
        </is>
      </c>
      <c r="C7964" t="inlineStr">
        <is>
          <t>D</t>
        </is>
      </c>
      <c r="D7964" t="inlineStr">
        <is>
          <t>D</t>
        </is>
      </c>
      <c r="E7964" t="n">
        <v>37</v>
      </c>
      <c r="F7964" t="inlineStr">
        <is>
          <t>FA</t>
        </is>
      </c>
      <c r="G7964" t="inlineStr">
        <is>
          <t>FA</t>
        </is>
      </c>
      <c r="H7964" s="30" t="n">
        <v>1</v>
      </c>
      <c r="I7964" s="31" t="n">
        <v>0</v>
      </c>
      <c r="J7964" s="31" t="n"/>
      <c r="K7964" s="31" t="n">
        <v>0</v>
      </c>
      <c r="L7964" s="32" t="n"/>
      <c r="M7964" s="31" t="n">
        <v>0</v>
      </c>
      <c r="N7964" s="31" t="n">
        <v>0</v>
      </c>
      <c r="O7964" s="31" t="n"/>
      <c r="P7964" s="31" t="n"/>
      <c r="Q7964" s="31" t="n">
        <v>0</v>
      </c>
      <c r="R7964" s="31" t="n"/>
      <c r="S7964" s="32" t="n"/>
      <c r="T7964" s="32" t="n"/>
      <c r="V7964" t="inlineStr">
        <is>
          <t>004l7</t>
        </is>
      </c>
      <c r="W7964" t="n">
        <v>2805</v>
      </c>
      <c r="X7964" t="n">
        <v>4243</v>
      </c>
      <c r="Y7964" t="inlineStr">
        <is>
          <t>428254d7-0f24-11e2-8525-18a905767e44</t>
        </is>
      </c>
      <c r="Z7964" t="inlineStr">
        <is>
          <t>Thomas Hickey ((N/A) D)</t>
        </is>
      </c>
    </row>
    <row r="7965">
      <c r="A7965" t="inlineStr">
        <is>
          <t>Thomas Hodges</t>
        </is>
      </c>
      <c r="B7965" t="inlineStr">
        <is>
          <t>(N/A)</t>
        </is>
      </c>
      <c r="C7965" t="inlineStr">
        <is>
          <t>G</t>
        </is>
      </c>
      <c r="D7965" t="inlineStr">
        <is>
          <t>G</t>
        </is>
      </c>
      <c r="E7965" t="n">
        <v>33</v>
      </c>
      <c r="F7965" t="inlineStr">
        <is>
          <t>FA</t>
        </is>
      </c>
      <c r="G7965" t="inlineStr">
        <is>
          <t>FA</t>
        </is>
      </c>
      <c r="H7965" s="30" t="n">
        <v>1</v>
      </c>
      <c r="I7965" s="31" t="n">
        <v>0</v>
      </c>
      <c r="J7965" s="31" t="n"/>
      <c r="K7965" s="31" t="n">
        <v>0</v>
      </c>
      <c r="L7965" s="32" t="n"/>
      <c r="M7965" s="31" t="n">
        <v>0</v>
      </c>
      <c r="N7965" s="31" t="n">
        <v>0</v>
      </c>
      <c r="O7965" s="31" t="n"/>
      <c r="P7965" s="31" t="n"/>
      <c r="Q7965" s="31" t="n">
        <v>0</v>
      </c>
      <c r="R7965" s="31" t="n"/>
      <c r="S7965" s="32" t="n"/>
      <c r="T7965" s="32" t="n"/>
      <c r="V7965" t="inlineStr">
        <is>
          <t>060z7</t>
        </is>
      </c>
      <c r="Y7965" t="inlineStr">
        <is>
          <t>96121d69-7274-4afd-b644-9a07ad09991a</t>
        </is>
      </c>
      <c r="Z7965" t="inlineStr">
        <is>
          <t>Thomas Hodges ((N/A) G)</t>
        </is>
      </c>
    </row>
    <row r="7966">
      <c r="A7966" t="inlineStr">
        <is>
          <t>Thomas Kiesewetter</t>
        </is>
      </c>
      <c r="B7966" t="inlineStr">
        <is>
          <t>(N/A)</t>
        </is>
      </c>
      <c r="C7966" t="inlineStr">
        <is>
          <t>G</t>
        </is>
      </c>
      <c r="D7966" t="inlineStr">
        <is>
          <t>G</t>
        </is>
      </c>
      <c r="E7966" t="n">
        <v>21</v>
      </c>
      <c r="F7966" t="inlineStr">
        <is>
          <t>FA</t>
        </is>
      </c>
      <c r="G7966" t="inlineStr">
        <is>
          <t>FA</t>
        </is>
      </c>
      <c r="H7966" s="30" t="n">
        <v>1</v>
      </c>
      <c r="I7966" s="31" t="n">
        <v>0</v>
      </c>
      <c r="J7966" s="31" t="n"/>
      <c r="K7966" s="31" t="n">
        <v>0</v>
      </c>
      <c r="L7966" s="32" t="n"/>
      <c r="M7966" s="31" t="n">
        <v>0</v>
      </c>
      <c r="N7966" s="31" t="n">
        <v>0</v>
      </c>
      <c r="O7966" s="31" t="n"/>
      <c r="P7966" s="31" t="n"/>
      <c r="Q7966" s="31" t="n">
        <v>0</v>
      </c>
      <c r="R7966" s="31" t="n"/>
      <c r="S7966" s="32" t="n"/>
      <c r="T7966" s="32" t="n"/>
      <c r="V7966" t="inlineStr">
        <is>
          <t>06c99</t>
        </is>
      </c>
      <c r="Z7966" t="inlineStr">
        <is>
          <t>Thomas Kiesewetter ((N/A) G)</t>
        </is>
      </c>
    </row>
    <row r="7967">
      <c r="A7967" t="inlineStr">
        <is>
          <t>Thomas Larkin</t>
        </is>
      </c>
      <c r="B7967" t="inlineStr">
        <is>
          <t>(N/A)</t>
        </is>
      </c>
      <c r="C7967" t="inlineStr">
        <is>
          <t>D</t>
        </is>
      </c>
      <c r="D7967" t="inlineStr">
        <is>
          <t>D</t>
        </is>
      </c>
      <c r="E7967" t="n">
        <v>35</v>
      </c>
      <c r="F7967" t="inlineStr">
        <is>
          <t>FA</t>
        </is>
      </c>
      <c r="G7967" t="inlineStr">
        <is>
          <t>FA</t>
        </is>
      </c>
      <c r="H7967" s="30" t="n">
        <v>1</v>
      </c>
      <c r="I7967" s="31" t="n">
        <v>0</v>
      </c>
      <c r="J7967" s="31" t="n"/>
      <c r="K7967" s="31" t="n">
        <v>0</v>
      </c>
      <c r="L7967" s="32" t="n"/>
      <c r="M7967" s="31" t="n">
        <v>0</v>
      </c>
      <c r="N7967" s="31" t="n">
        <v>0</v>
      </c>
      <c r="O7967" s="31" t="n"/>
      <c r="P7967" s="31" t="n"/>
      <c r="Q7967" s="31" t="n">
        <v>0</v>
      </c>
      <c r="R7967" s="31" t="n"/>
      <c r="S7967" s="32" t="n"/>
      <c r="T7967" s="32" t="n"/>
      <c r="V7967" t="inlineStr">
        <is>
          <t>0243y</t>
        </is>
      </c>
      <c r="W7967" t="n">
        <v>4238</v>
      </c>
      <c r="X7967" t="n">
        <v>5974</v>
      </c>
      <c r="Z7967" t="inlineStr">
        <is>
          <t>Thomas Larkin ((N/A) D)</t>
        </is>
      </c>
    </row>
    <row r="7968">
      <c r="A7968" t="inlineStr">
        <is>
          <t>Thomas Lillie</t>
        </is>
      </c>
      <c r="B7968" t="inlineStr">
        <is>
          <t>(N/A)</t>
        </is>
      </c>
      <c r="C7968" t="inlineStr">
        <is>
          <t>G</t>
        </is>
      </c>
      <c r="D7968" t="inlineStr">
        <is>
          <t>G</t>
        </is>
      </c>
      <c r="E7968" t="n">
        <v>30</v>
      </c>
      <c r="F7968" t="inlineStr">
        <is>
          <t>FA</t>
        </is>
      </c>
      <c r="G7968" t="inlineStr">
        <is>
          <t>FA</t>
        </is>
      </c>
      <c r="H7968" s="30" t="n">
        <v>1</v>
      </c>
      <c r="I7968" s="31" t="n">
        <v>0</v>
      </c>
      <c r="J7968" s="31" t="n"/>
      <c r="K7968" s="31" t="n">
        <v>0</v>
      </c>
      <c r="L7968" s="32" t="n"/>
      <c r="M7968" s="31" t="n">
        <v>0</v>
      </c>
      <c r="N7968" s="31" t="n">
        <v>0</v>
      </c>
      <c r="O7968" s="31" t="n"/>
      <c r="P7968" s="31" t="n"/>
      <c r="Q7968" s="31" t="n">
        <v>0</v>
      </c>
      <c r="R7968" s="31" t="n"/>
      <c r="S7968" s="32" t="n"/>
      <c r="T7968" s="32" t="n"/>
      <c r="V7968" t="inlineStr">
        <is>
          <t>03yqd</t>
        </is>
      </c>
      <c r="Z7968" t="inlineStr">
        <is>
          <t>Thomas Lillie ((N/A) G)</t>
        </is>
      </c>
    </row>
    <row r="7969">
      <c r="A7969" t="inlineStr">
        <is>
          <t>Thomas Parisi</t>
        </is>
      </c>
      <c r="B7969" t="inlineStr">
        <is>
          <t>(N/A)</t>
        </is>
      </c>
      <c r="C7969" t="inlineStr">
        <is>
          <t>D</t>
        </is>
      </c>
      <c r="D7969" t="inlineStr">
        <is>
          <t>D</t>
        </is>
      </c>
      <c r="E7969" t="n">
        <v>33</v>
      </c>
      <c r="F7969" t="inlineStr">
        <is>
          <t>FA</t>
        </is>
      </c>
      <c r="G7969" t="inlineStr">
        <is>
          <t>FA</t>
        </is>
      </c>
      <c r="H7969" s="30" t="n">
        <v>1</v>
      </c>
      <c r="I7969" s="31" t="n">
        <v>0</v>
      </c>
      <c r="J7969" s="31" t="n"/>
      <c r="K7969" s="31" t="n">
        <v>0</v>
      </c>
      <c r="L7969" s="32" t="n"/>
      <c r="M7969" s="31" t="n">
        <v>0</v>
      </c>
      <c r="N7969" s="31" t="n">
        <v>0</v>
      </c>
      <c r="O7969" s="31" t="n"/>
      <c r="P7969" s="31" t="n"/>
      <c r="Q7969" s="31" t="n">
        <v>0</v>
      </c>
      <c r="R7969" s="31" t="n"/>
      <c r="S7969" s="32" t="n"/>
      <c r="T7969" s="32" t="n"/>
      <c r="V7969" t="inlineStr">
        <is>
          <t>03mwj</t>
        </is>
      </c>
      <c r="W7969" t="n">
        <v>5072</v>
      </c>
      <c r="X7969" t="n">
        <v>7078</v>
      </c>
      <c r="Z7969" t="inlineStr">
        <is>
          <t>Thomas Parisi ((N/A) D)</t>
        </is>
      </c>
    </row>
    <row r="7970">
      <c r="A7970" t="inlineStr">
        <is>
          <t>Thomas Raffl</t>
        </is>
      </c>
      <c r="B7970" t="inlineStr">
        <is>
          <t>(N/A)</t>
        </is>
      </c>
      <c r="C7970" t="inlineStr">
        <is>
          <t>LW</t>
        </is>
      </c>
      <c r="D7970" t="inlineStr">
        <is>
          <t>F</t>
        </is>
      </c>
      <c r="E7970" t="n">
        <v>40</v>
      </c>
      <c r="F7970" t="inlineStr">
        <is>
          <t>FA</t>
        </is>
      </c>
      <c r="G7970" t="inlineStr">
        <is>
          <t>FA</t>
        </is>
      </c>
      <c r="H7970" s="30" t="n">
        <v>1</v>
      </c>
      <c r="I7970" s="31" t="n">
        <v>0</v>
      </c>
      <c r="J7970" s="31" t="n"/>
      <c r="K7970" s="31" t="n">
        <v>0</v>
      </c>
      <c r="L7970" s="32" t="n"/>
      <c r="M7970" s="31" t="n">
        <v>0</v>
      </c>
      <c r="N7970" s="31" t="n">
        <v>0</v>
      </c>
      <c r="O7970" s="31" t="n"/>
      <c r="P7970" s="31" t="n"/>
      <c r="Q7970" s="31" t="n">
        <v>0</v>
      </c>
      <c r="R7970" s="31" t="n"/>
      <c r="S7970" s="32" t="n"/>
      <c r="T7970" s="32" t="n"/>
      <c r="V7970" t="inlineStr">
        <is>
          <t>03vlq</t>
        </is>
      </c>
      <c r="W7970" t="n">
        <v>5009</v>
      </c>
      <c r="X7970" t="n">
        <v>7035</v>
      </c>
      <c r="Z7970" t="inlineStr">
        <is>
          <t>Thomas Raffl ((N/A) LW)</t>
        </is>
      </c>
    </row>
    <row r="7971">
      <c r="A7971" t="inlineStr">
        <is>
          <t>Thomas Rousseau</t>
        </is>
      </c>
      <c r="B7971" t="inlineStr">
        <is>
          <t>(N/A)</t>
        </is>
      </c>
      <c r="C7971" t="inlineStr">
        <is>
          <t>RW</t>
        </is>
      </c>
      <c r="D7971" t="inlineStr">
        <is>
          <t>F</t>
        </is>
      </c>
      <c r="E7971" t="n">
        <v>18</v>
      </c>
      <c r="F7971" t="inlineStr">
        <is>
          <t>FA</t>
        </is>
      </c>
      <c r="G7971" t="inlineStr">
        <is>
          <t>FA</t>
        </is>
      </c>
      <c r="H7971" s="30" t="n">
        <v>1</v>
      </c>
      <c r="I7971" s="31" t="n">
        <v>0</v>
      </c>
      <c r="J7971" s="31" t="n"/>
      <c r="K7971" s="31" t="n">
        <v>0</v>
      </c>
      <c r="L7971" s="32" t="n"/>
      <c r="M7971" s="31" t="n">
        <v>0</v>
      </c>
      <c r="N7971" s="31" t="n">
        <v>0</v>
      </c>
      <c r="O7971" s="31" t="n"/>
      <c r="P7971" s="31" t="n"/>
      <c r="Q7971" s="31" t="n">
        <v>0</v>
      </c>
      <c r="R7971" s="31" t="n"/>
      <c r="S7971" s="32" t="n"/>
      <c r="T7971" s="32" t="n"/>
      <c r="V7971" t="inlineStr">
        <is>
          <t>07913</t>
        </is>
      </c>
      <c r="Z7971" t="inlineStr">
        <is>
          <t>Thomas Rousseau ((N/A) RW)</t>
        </is>
      </c>
    </row>
    <row r="7972">
      <c r="A7972" t="inlineStr">
        <is>
          <t>Thomas Schemitsch</t>
        </is>
      </c>
      <c r="B7972" t="inlineStr">
        <is>
          <t>CBJ</t>
        </is>
      </c>
      <c r="C7972" t="inlineStr">
        <is>
          <t>D</t>
        </is>
      </c>
      <c r="D7972" t="inlineStr">
        <is>
          <t>D</t>
        </is>
      </c>
      <c r="E7972" t="n">
        <v>29</v>
      </c>
      <c r="F7972" t="inlineStr">
        <is>
          <t>FA</t>
        </is>
      </c>
      <c r="G7972" t="inlineStr">
        <is>
          <t>FA</t>
        </is>
      </c>
      <c r="H7972" s="30" t="n">
        <v>1</v>
      </c>
      <c r="I7972" s="31" t="n">
        <v>0</v>
      </c>
      <c r="J7972" s="31" t="n"/>
      <c r="K7972" s="31" t="n">
        <v>0</v>
      </c>
      <c r="L7972" s="32" t="n"/>
      <c r="M7972" s="31" t="n">
        <v>0</v>
      </c>
      <c r="N7972" s="31" t="n">
        <v>0</v>
      </c>
      <c r="O7972" s="31" t="n"/>
      <c r="P7972" s="31" t="n"/>
      <c r="Q7972" s="31" t="n">
        <v>0</v>
      </c>
      <c r="R7972" s="31" t="n"/>
      <c r="S7972" s="32" t="n"/>
      <c r="T7972" s="32" t="n"/>
      <c r="V7972" t="inlineStr">
        <is>
          <t>03rg0</t>
        </is>
      </c>
      <c r="W7972" t="n">
        <v>4939</v>
      </c>
      <c r="X7972" t="n">
        <v>6830</v>
      </c>
      <c r="Y7972" t="inlineStr">
        <is>
          <t>f9e2a58e-04d8-4323-8886-6a6feffc6860</t>
        </is>
      </c>
      <c r="Z7972" t="inlineStr">
        <is>
          <t>Thomas Schemitsch (CBJ D)</t>
        </is>
      </c>
    </row>
    <row r="7973">
      <c r="A7973" t="inlineStr">
        <is>
          <t>Thomas Sinclair</t>
        </is>
      </c>
      <c r="B7973" t="inlineStr">
        <is>
          <t>(N/A)</t>
        </is>
      </c>
      <c r="C7973" t="inlineStr">
        <is>
          <t>C</t>
        </is>
      </c>
      <c r="D7973" t="inlineStr">
        <is>
          <t>F</t>
        </is>
      </c>
      <c r="E7973" t="n">
        <v>23</v>
      </c>
      <c r="F7973" t="inlineStr">
        <is>
          <t>FA</t>
        </is>
      </c>
      <c r="G7973" t="inlineStr">
        <is>
          <t>FA</t>
        </is>
      </c>
      <c r="H7973" s="30" t="n">
        <v>1</v>
      </c>
      <c r="I7973" s="31" t="n">
        <v>0</v>
      </c>
      <c r="J7973" s="31" t="n"/>
      <c r="K7973" s="31" t="n">
        <v>0</v>
      </c>
      <c r="L7973" s="32" t="n"/>
      <c r="M7973" s="31" t="n">
        <v>0</v>
      </c>
      <c r="N7973" s="31" t="n">
        <v>0</v>
      </c>
      <c r="O7973" s="31" t="n"/>
      <c r="P7973" s="31" t="n"/>
      <c r="Q7973" s="31" t="n">
        <v>0</v>
      </c>
      <c r="R7973" s="31" t="n"/>
      <c r="S7973" s="32" t="n"/>
      <c r="T7973" s="32" t="n"/>
      <c r="V7973" t="inlineStr">
        <is>
          <t>05uwv</t>
        </is>
      </c>
      <c r="Z7973" t="inlineStr">
        <is>
          <t>Thomas Sinclair ((N/A) C)</t>
        </is>
      </c>
    </row>
    <row r="7974">
      <c r="A7974" t="inlineStr">
        <is>
          <t>Thomas Spelling</t>
        </is>
      </c>
      <c r="B7974" t="inlineStr">
        <is>
          <t>NYR</t>
        </is>
      </c>
      <c r="C7974" t="inlineStr">
        <is>
          <t>RW</t>
        </is>
      </c>
      <c r="D7974" t="inlineStr">
        <is>
          <t>F</t>
        </is>
      </c>
      <c r="E7974" t="n">
        <v>33</v>
      </c>
      <c r="F7974" t="inlineStr">
        <is>
          <t>FA</t>
        </is>
      </c>
      <c r="G7974" t="inlineStr">
        <is>
          <t>FA</t>
        </is>
      </c>
      <c r="H7974" s="30" t="n">
        <v>1</v>
      </c>
      <c r="I7974" s="31" t="n">
        <v>0</v>
      </c>
      <c r="J7974" s="31" t="n"/>
      <c r="K7974" s="31" t="n">
        <v>0</v>
      </c>
      <c r="L7974" s="32" t="n"/>
      <c r="M7974" s="31" t="n">
        <v>0</v>
      </c>
      <c r="N7974" s="31" t="n">
        <v>0</v>
      </c>
      <c r="O7974" s="31" t="n"/>
      <c r="P7974" s="31" t="n"/>
      <c r="Q7974" s="31" t="n">
        <v>0</v>
      </c>
      <c r="R7974" s="31" t="n"/>
      <c r="S7974" s="32" t="n"/>
      <c r="T7974" s="32" t="n"/>
      <c r="V7974" t="inlineStr">
        <is>
          <t>02o83</t>
        </is>
      </c>
      <c r="Z7974" t="inlineStr">
        <is>
          <t>Thomas Spelling (NYR RW)</t>
        </is>
      </c>
    </row>
    <row r="7975">
      <c r="A7975" t="inlineStr">
        <is>
          <t>Thomas Vandenberg</t>
        </is>
      </c>
      <c r="B7975" t="inlineStr">
        <is>
          <t>LAK</t>
        </is>
      </c>
      <c r="C7975" t="inlineStr">
        <is>
          <t>C</t>
        </is>
      </c>
      <c r="D7975" t="inlineStr">
        <is>
          <t>F</t>
        </is>
      </c>
      <c r="E7975" t="n">
        <v>18</v>
      </c>
      <c r="F7975" t="inlineStr">
        <is>
          <t>FA</t>
        </is>
      </c>
      <c r="G7975" t="inlineStr">
        <is>
          <t>FA</t>
        </is>
      </c>
      <c r="H7975" s="30" t="n">
        <v>1</v>
      </c>
      <c r="I7975" s="31" t="n">
        <v>0</v>
      </c>
      <c r="J7975" s="31" t="n"/>
      <c r="K7975" s="31" t="n">
        <v>0</v>
      </c>
      <c r="L7975" s="32" t="n"/>
      <c r="M7975" s="31" t="n">
        <v>0</v>
      </c>
      <c r="N7975" s="31" t="n">
        <v>0</v>
      </c>
      <c r="O7975" s="31" t="n"/>
      <c r="P7975" s="31" t="n"/>
      <c r="Q7975" s="31" t="n">
        <v>0</v>
      </c>
      <c r="R7975" s="31" t="n"/>
      <c r="S7975" s="32" t="n"/>
      <c r="T7975" s="32" t="n"/>
      <c r="V7975" t="inlineStr">
        <is>
          <t>0760q</t>
        </is>
      </c>
      <c r="W7975" t="n">
        <v>7720</v>
      </c>
      <c r="Y7975" t="inlineStr">
        <is>
          <t>047a1639-2400-4084-aaef-03211d385708</t>
        </is>
      </c>
      <c r="Z7975" t="inlineStr">
        <is>
          <t>Thomas Vandenberg (LAK C)</t>
        </is>
      </c>
    </row>
    <row r="7976">
      <c r="A7976" t="inlineStr">
        <is>
          <t>Thomas Verdon</t>
        </is>
      </c>
      <c r="B7976" t="inlineStr">
        <is>
          <t>(N/A)</t>
        </is>
      </c>
      <c r="C7976" t="inlineStr">
        <is>
          <t>LW</t>
        </is>
      </c>
      <c r="D7976" t="inlineStr">
        <is>
          <t>F</t>
        </is>
      </c>
      <c r="E7976" t="n">
        <v>21</v>
      </c>
      <c r="F7976" t="inlineStr">
        <is>
          <t>FA</t>
        </is>
      </c>
      <c r="G7976" t="inlineStr">
        <is>
          <t>FA</t>
        </is>
      </c>
      <c r="H7976" s="30" t="n">
        <v>1</v>
      </c>
      <c r="I7976" s="31" t="n">
        <v>0</v>
      </c>
      <c r="J7976" s="31" t="n"/>
      <c r="K7976" s="31" t="n">
        <v>0</v>
      </c>
      <c r="L7976" s="32" t="n"/>
      <c r="M7976" s="31" t="n">
        <v>0</v>
      </c>
      <c r="N7976" s="31" t="n">
        <v>0</v>
      </c>
      <c r="O7976" s="31" t="n"/>
      <c r="P7976" s="31" t="n"/>
      <c r="Q7976" s="31" t="n">
        <v>0</v>
      </c>
      <c r="R7976" s="31" t="n"/>
      <c r="S7976" s="32" t="n"/>
      <c r="T7976" s="32" t="n"/>
      <c r="V7976" t="inlineStr">
        <is>
          <t>06chm</t>
        </is>
      </c>
      <c r="Z7976" t="inlineStr">
        <is>
          <t>Thomas Verdon ((N/A) LW)</t>
        </is>
      </c>
    </row>
    <row r="7977">
      <c r="A7977" t="inlineStr">
        <is>
          <t>Tij Iginla</t>
        </is>
      </c>
      <c r="B7977" t="inlineStr">
        <is>
          <t>UTA</t>
        </is>
      </c>
      <c r="C7977" t="inlineStr">
        <is>
          <t>LW</t>
        </is>
      </c>
      <c r="D7977" t="inlineStr">
        <is>
          <t>F</t>
        </is>
      </c>
      <c r="E7977" t="n">
        <v>20</v>
      </c>
      <c r="F7977" t="inlineStr">
        <is>
          <t>T</t>
        </is>
      </c>
      <c r="G7977" t="inlineStr">
        <is>
          <t>Deef-Fence</t>
        </is>
      </c>
      <c r="H7977" s="30" t="n">
        <v>942500</v>
      </c>
      <c r="I7977" s="31" t="n">
        <v>0</v>
      </c>
      <c r="J7977" s="31" t="n"/>
      <c r="K7977" s="31" t="n">
        <v>0</v>
      </c>
      <c r="L7977" s="32" t="n"/>
      <c r="M7977" s="31" t="n">
        <v>0</v>
      </c>
      <c r="N7977" s="31" t="n">
        <v>0</v>
      </c>
      <c r="O7977" s="31" t="n"/>
      <c r="P7977" s="31" t="n"/>
      <c r="Q7977" s="31" t="n">
        <v>0</v>
      </c>
      <c r="R7977" s="31" t="n"/>
      <c r="S7977" s="32" t="n"/>
      <c r="T7977" s="32" t="n"/>
      <c r="U7977" t="n">
        <v>291.7</v>
      </c>
      <c r="V7977" t="inlineStr">
        <is>
          <t>06jhc</t>
        </is>
      </c>
      <c r="W7977" t="n">
        <v>7142</v>
      </c>
      <c r="Y7977" t="inlineStr">
        <is>
          <t>62393da4-15b0-45ff-b215-3e11ffd885e0</t>
        </is>
      </c>
      <c r="Z7977" t="inlineStr">
        <is>
          <t>Tij Iginla (UTA LW)</t>
        </is>
      </c>
    </row>
    <row r="7978">
      <c r="A7978" t="inlineStr">
        <is>
          <t>Tikhon Chayka</t>
        </is>
      </c>
      <c r="B7978" t="inlineStr">
        <is>
          <t>(N/A)</t>
        </is>
      </c>
      <c r="C7978" t="inlineStr">
        <is>
          <t>G</t>
        </is>
      </c>
      <c r="D7978" t="inlineStr">
        <is>
          <t>G</t>
        </is>
      </c>
      <c r="E7978" t="n">
        <v>23</v>
      </c>
      <c r="F7978" t="inlineStr">
        <is>
          <t>FA</t>
        </is>
      </c>
      <c r="G7978" t="inlineStr">
        <is>
          <t>FA</t>
        </is>
      </c>
      <c r="H7978" s="30" t="n">
        <v>1</v>
      </c>
      <c r="I7978" s="31" t="n">
        <v>0</v>
      </c>
      <c r="J7978" s="31" t="n"/>
      <c r="K7978" s="31" t="n">
        <v>0</v>
      </c>
      <c r="L7978" s="32" t="n"/>
      <c r="M7978" s="31" t="n">
        <v>0</v>
      </c>
      <c r="N7978" s="31" t="n">
        <v>0</v>
      </c>
      <c r="O7978" s="31" t="n"/>
      <c r="P7978" s="31" t="n"/>
      <c r="Q7978" s="31" t="n">
        <v>0</v>
      </c>
      <c r="R7978" s="31" t="n"/>
      <c r="S7978" s="32" t="n"/>
      <c r="T7978" s="32" t="n"/>
      <c r="V7978" t="inlineStr">
        <is>
          <t>05xnd</t>
        </is>
      </c>
      <c r="Z7978" t="inlineStr">
        <is>
          <t>Tikhon Chayka ((N/A) G)</t>
        </is>
      </c>
    </row>
    <row r="7979">
      <c r="A7979" t="inlineStr">
        <is>
          <t>Tim Berni</t>
        </is>
      </c>
      <c r="B7979" t="inlineStr">
        <is>
          <t>CBJ</t>
        </is>
      </c>
      <c r="C7979" t="inlineStr">
        <is>
          <t>D</t>
        </is>
      </c>
      <c r="D7979" t="inlineStr">
        <is>
          <t>D</t>
        </is>
      </c>
      <c r="E7979" t="n">
        <v>26</v>
      </c>
      <c r="F7979" t="inlineStr">
        <is>
          <t>FA</t>
        </is>
      </c>
      <c r="G7979" t="inlineStr">
        <is>
          <t>FA</t>
        </is>
      </c>
      <c r="H7979" s="30" t="n">
        <v>1</v>
      </c>
      <c r="I7979" s="31" t="n">
        <v>0</v>
      </c>
      <c r="J7979" s="31" t="n"/>
      <c r="K7979" s="31" t="n">
        <v>0</v>
      </c>
      <c r="L7979" s="32" t="n"/>
      <c r="M7979" s="31" t="n">
        <v>0</v>
      </c>
      <c r="N7979" s="31" t="n">
        <v>0</v>
      </c>
      <c r="O7979" s="31" t="n"/>
      <c r="P7979" s="31" t="n"/>
      <c r="Q7979" s="31" t="n">
        <v>0</v>
      </c>
      <c r="R7979" s="31" t="n"/>
      <c r="S7979" s="32" t="n"/>
      <c r="T7979" s="32" t="n"/>
      <c r="V7979" t="inlineStr">
        <is>
          <t>04r0g</t>
        </is>
      </c>
      <c r="W7979" t="n">
        <v>6253</v>
      </c>
      <c r="X7979" t="n">
        <v>8056</v>
      </c>
      <c r="Y7979" t="inlineStr">
        <is>
          <t>b49d41cd-4e19-4876-ab9e-19b81b5511b8</t>
        </is>
      </c>
      <c r="Z7979" t="inlineStr">
        <is>
          <t>Tim Berni (CBJ D)</t>
        </is>
      </c>
    </row>
    <row r="7980">
      <c r="A7980" t="inlineStr">
        <is>
          <t>Tim Bozon</t>
        </is>
      </c>
      <c r="B7980" t="inlineStr">
        <is>
          <t>(N/A)</t>
        </is>
      </c>
      <c r="C7980" t="inlineStr">
        <is>
          <t>LW</t>
        </is>
      </c>
      <c r="D7980" t="inlineStr">
        <is>
          <t>F</t>
        </is>
      </c>
      <c r="E7980" t="n">
        <v>32</v>
      </c>
      <c r="F7980" t="inlineStr">
        <is>
          <t>FA</t>
        </is>
      </c>
      <c r="G7980" t="inlineStr">
        <is>
          <t>FA</t>
        </is>
      </c>
      <c r="H7980" s="30" t="n">
        <v>1</v>
      </c>
      <c r="I7980" s="31" t="n">
        <v>0</v>
      </c>
      <c r="J7980" s="31" t="n"/>
      <c r="K7980" s="31" t="n">
        <v>0</v>
      </c>
      <c r="L7980" s="32" t="n"/>
      <c r="M7980" s="31" t="n">
        <v>0</v>
      </c>
      <c r="N7980" s="31" t="n">
        <v>0</v>
      </c>
      <c r="O7980" s="31" t="n"/>
      <c r="P7980" s="31" t="n"/>
      <c r="Q7980" s="31" t="n">
        <v>0</v>
      </c>
      <c r="R7980" s="31" t="n"/>
      <c r="S7980" s="32" t="n"/>
      <c r="T7980" s="32" t="n"/>
      <c r="V7980" t="inlineStr">
        <is>
          <t>02npp</t>
        </is>
      </c>
      <c r="W7980" t="n">
        <v>4011</v>
      </c>
      <c r="X7980" t="n">
        <v>5755</v>
      </c>
      <c r="Z7980" t="inlineStr">
        <is>
          <t>Tim Bozon ((N/A) LW)</t>
        </is>
      </c>
    </row>
    <row r="7981">
      <c r="A7981" t="inlineStr">
        <is>
          <t>Tim Campbell</t>
        </is>
      </c>
      <c r="B7981" t="inlineStr">
        <is>
          <t>(N/A)</t>
        </is>
      </c>
      <c r="C7981" t="inlineStr">
        <is>
          <t>D</t>
        </is>
      </c>
      <c r="D7981" t="inlineStr">
        <is>
          <t>D</t>
        </is>
      </c>
      <c r="E7981" t="n">
        <v>35</v>
      </c>
      <c r="F7981" t="inlineStr">
        <is>
          <t>FA</t>
        </is>
      </c>
      <c r="G7981" t="inlineStr">
        <is>
          <t>FA</t>
        </is>
      </c>
      <c r="H7981" s="30" t="n">
        <v>1</v>
      </c>
      <c r="I7981" s="31" t="n">
        <v>0</v>
      </c>
      <c r="J7981" s="31" t="n"/>
      <c r="K7981" s="31" t="n">
        <v>0</v>
      </c>
      <c r="L7981" s="32" t="n"/>
      <c r="M7981" s="31" t="n">
        <v>0</v>
      </c>
      <c r="N7981" s="31" t="n">
        <v>0</v>
      </c>
      <c r="O7981" s="31" t="n"/>
      <c r="P7981" s="31" t="n"/>
      <c r="Q7981" s="31" t="n">
        <v>0</v>
      </c>
      <c r="R7981" s="31" t="n"/>
      <c r="S7981" s="32" t="n"/>
      <c r="T7981" s="32" t="n"/>
      <c r="V7981" t="inlineStr">
        <is>
          <t>04aro</t>
        </is>
      </c>
      <c r="Z7981" t="inlineStr">
        <is>
          <t>Tim Campbell ((N/A) D)</t>
        </is>
      </c>
    </row>
    <row r="7982">
      <c r="A7982" t="inlineStr">
        <is>
          <t>Tim Clifton</t>
        </is>
      </c>
      <c r="B7982" t="inlineStr">
        <is>
          <t>(N/A)</t>
        </is>
      </c>
      <c r="C7982" t="inlineStr">
        <is>
          <t>C</t>
        </is>
      </c>
      <c r="D7982" t="inlineStr">
        <is>
          <t>F</t>
        </is>
      </c>
      <c r="E7982" t="n">
        <v>34</v>
      </c>
      <c r="F7982" t="inlineStr">
        <is>
          <t>FA</t>
        </is>
      </c>
      <c r="G7982" t="inlineStr">
        <is>
          <t>FA</t>
        </is>
      </c>
      <c r="H7982" s="30" t="n">
        <v>1</v>
      </c>
      <c r="I7982" s="31" t="n">
        <v>0</v>
      </c>
      <c r="J7982" s="31" t="n"/>
      <c r="K7982" s="31" t="n">
        <v>0</v>
      </c>
      <c r="L7982" s="32" t="n"/>
      <c r="M7982" s="31" t="n">
        <v>0</v>
      </c>
      <c r="N7982" s="31" t="n">
        <v>0</v>
      </c>
      <c r="O7982" s="31" t="n"/>
      <c r="P7982" s="31" t="n"/>
      <c r="Q7982" s="31" t="n">
        <v>0</v>
      </c>
      <c r="R7982" s="31" t="n"/>
      <c r="S7982" s="32" t="n"/>
      <c r="T7982" s="32" t="n"/>
      <c r="V7982" t="inlineStr">
        <is>
          <t>0408i</t>
        </is>
      </c>
      <c r="W7982" t="n">
        <v>5349</v>
      </c>
      <c r="X7982" t="n">
        <v>7476</v>
      </c>
      <c r="Z7982" t="inlineStr">
        <is>
          <t>Tim Clifton ((N/A) C)</t>
        </is>
      </c>
    </row>
    <row r="7983">
      <c r="A7983" t="inlineStr">
        <is>
          <t>Tim Conboy</t>
        </is>
      </c>
      <c r="B7983" t="inlineStr">
        <is>
          <t>(N/A)</t>
        </is>
      </c>
      <c r="C7983" t="inlineStr">
        <is>
          <t>D</t>
        </is>
      </c>
      <c r="D7983" t="inlineStr">
        <is>
          <t>D</t>
        </is>
      </c>
      <c r="E7983" t="n">
        <v>44</v>
      </c>
      <c r="F7983" t="inlineStr">
        <is>
          <t>FA</t>
        </is>
      </c>
      <c r="G7983" t="inlineStr">
        <is>
          <t>FA</t>
        </is>
      </c>
      <c r="H7983" s="30" t="n">
        <v>1</v>
      </c>
      <c r="I7983" s="31" t="n">
        <v>0</v>
      </c>
      <c r="J7983" s="31" t="n"/>
      <c r="K7983" s="31" t="n">
        <v>0</v>
      </c>
      <c r="L7983" s="32" t="n"/>
      <c r="M7983" s="31" t="n">
        <v>0</v>
      </c>
      <c r="N7983" s="31" t="n">
        <v>0</v>
      </c>
      <c r="O7983" s="31" t="n"/>
      <c r="P7983" s="31" t="n"/>
      <c r="Q7983" s="31" t="n">
        <v>0</v>
      </c>
      <c r="R7983" s="31" t="n"/>
      <c r="S7983" s="32" t="n"/>
      <c r="T7983" s="32" t="n"/>
      <c r="V7983" t="inlineStr">
        <is>
          <t>003j1</t>
        </is>
      </c>
      <c r="W7983" t="n">
        <v>2642</v>
      </c>
      <c r="X7983" t="n">
        <v>3604</v>
      </c>
      <c r="Z7983" t="inlineStr">
        <is>
          <t>Tim Conboy ((N/A) D)</t>
        </is>
      </c>
    </row>
    <row r="7984">
      <c r="A7984" t="inlineStr">
        <is>
          <t>Tim Erixon</t>
        </is>
      </c>
      <c r="B7984" t="inlineStr">
        <is>
          <t>(N/A)</t>
        </is>
      </c>
      <c r="C7984" t="inlineStr">
        <is>
          <t>D</t>
        </is>
      </c>
      <c r="D7984" t="inlineStr">
        <is>
          <t>D</t>
        </is>
      </c>
      <c r="E7984" t="n">
        <v>35</v>
      </c>
      <c r="F7984" t="inlineStr">
        <is>
          <t>FA</t>
        </is>
      </c>
      <c r="G7984" t="inlineStr">
        <is>
          <t>FA</t>
        </is>
      </c>
      <c r="H7984" s="30" t="n">
        <v>1</v>
      </c>
      <c r="I7984" s="31" t="n">
        <v>0</v>
      </c>
      <c r="J7984" s="31" t="n"/>
      <c r="K7984" s="31" t="n">
        <v>0</v>
      </c>
      <c r="L7984" s="32" t="n"/>
      <c r="M7984" s="31" t="n">
        <v>0</v>
      </c>
      <c r="N7984" s="31" t="n">
        <v>0</v>
      </c>
      <c r="O7984" s="31" t="n"/>
      <c r="P7984" s="31" t="n"/>
      <c r="Q7984" s="31" t="n">
        <v>0</v>
      </c>
      <c r="R7984" s="31" t="n"/>
      <c r="S7984" s="32" t="n"/>
      <c r="T7984" s="32" t="n"/>
      <c r="V7984" t="inlineStr">
        <is>
          <t>01f63</t>
        </is>
      </c>
      <c r="W7984" t="n">
        <v>3278</v>
      </c>
      <c r="X7984" t="n">
        <v>4703</v>
      </c>
      <c r="Z7984" t="inlineStr">
        <is>
          <t>Tim Erixon ((N/A) D)</t>
        </is>
      </c>
    </row>
    <row r="7985">
      <c r="A7985" t="inlineStr">
        <is>
          <t>Tim Gettinger</t>
        </is>
      </c>
      <c r="B7985" t="inlineStr">
        <is>
          <t>DET</t>
        </is>
      </c>
      <c r="C7985" t="inlineStr">
        <is>
          <t>LW</t>
        </is>
      </c>
      <c r="D7985" t="inlineStr">
        <is>
          <t>F</t>
        </is>
      </c>
      <c r="E7985" t="n">
        <v>28</v>
      </c>
      <c r="F7985" t="inlineStr">
        <is>
          <t>FA</t>
        </is>
      </c>
      <c r="G7985" t="inlineStr">
        <is>
          <t>FA</t>
        </is>
      </c>
      <c r="H7985" s="30" t="n">
        <v>1</v>
      </c>
      <c r="I7985" s="31" t="n">
        <v>0</v>
      </c>
      <c r="J7985" s="31" t="n"/>
      <c r="K7985" s="31" t="n">
        <v>0</v>
      </c>
      <c r="L7985" s="32" t="n"/>
      <c r="M7985" s="31" t="n">
        <v>0</v>
      </c>
      <c r="N7985" s="31" t="n">
        <v>0</v>
      </c>
      <c r="O7985" s="31" t="n"/>
      <c r="P7985" s="31" t="n"/>
      <c r="Q7985" s="31" t="n">
        <v>0</v>
      </c>
      <c r="R7985" s="31" t="n"/>
      <c r="S7985" s="32" t="n"/>
      <c r="T7985" s="32" t="n"/>
      <c r="V7985" t="inlineStr">
        <is>
          <t>042xu</t>
        </is>
      </c>
      <c r="W7985" t="n">
        <v>5177</v>
      </c>
      <c r="X7985" t="n">
        <v>7247</v>
      </c>
      <c r="Y7985" t="inlineStr">
        <is>
          <t>3eaea946-5c6a-463d-8075-37d86e154f83</t>
        </is>
      </c>
      <c r="Z7985" t="inlineStr">
        <is>
          <t>Tim Gettinger (DET LW)</t>
        </is>
      </c>
    </row>
    <row r="7986">
      <c r="A7986" t="inlineStr">
        <is>
          <t>Tim Gleason</t>
        </is>
      </c>
      <c r="B7986" t="inlineStr">
        <is>
          <t>(N/A)</t>
        </is>
      </c>
      <c r="C7986" t="inlineStr">
        <is>
          <t>D</t>
        </is>
      </c>
      <c r="D7986" t="inlineStr">
        <is>
          <t>D</t>
        </is>
      </c>
      <c r="E7986" t="n">
        <v>43</v>
      </c>
      <c r="F7986" t="inlineStr">
        <is>
          <t>FA</t>
        </is>
      </c>
      <c r="G7986" t="inlineStr">
        <is>
          <t>FA</t>
        </is>
      </c>
      <c r="H7986" s="30" t="n">
        <v>1</v>
      </c>
      <c r="I7986" s="31" t="n">
        <v>0</v>
      </c>
      <c r="J7986" s="31" t="n"/>
      <c r="K7986" s="31" t="n">
        <v>0</v>
      </c>
      <c r="L7986" s="32" t="n"/>
      <c r="M7986" s="31" t="n">
        <v>0</v>
      </c>
      <c r="N7986" s="31" t="n">
        <v>0</v>
      </c>
      <c r="O7986" s="31" t="n"/>
      <c r="P7986" s="31" t="n"/>
      <c r="Q7986" s="31" t="n">
        <v>0</v>
      </c>
      <c r="R7986" s="31" t="n"/>
      <c r="S7986" s="32" t="n"/>
      <c r="T7986" s="32" t="n"/>
      <c r="V7986" t="inlineStr">
        <is>
          <t>003j6</t>
        </is>
      </c>
      <c r="W7986" t="n">
        <v>1475</v>
      </c>
      <c r="X7986" t="n">
        <v>2859</v>
      </c>
      <c r="Z7986" t="inlineStr">
        <is>
          <t>Tim Gleason ((N/A) D)</t>
        </is>
      </c>
    </row>
    <row r="7987">
      <c r="A7987" t="inlineStr">
        <is>
          <t>Tim Hambly</t>
        </is>
      </c>
      <c r="B7987" t="inlineStr">
        <is>
          <t>(N/A)</t>
        </is>
      </c>
      <c r="C7987" t="inlineStr">
        <is>
          <t>D</t>
        </is>
      </c>
      <c r="D7987" t="inlineStr">
        <is>
          <t>D</t>
        </is>
      </c>
      <c r="E7987" t="n">
        <v>43</v>
      </c>
      <c r="F7987" t="inlineStr">
        <is>
          <t>FA</t>
        </is>
      </c>
      <c r="G7987" t="inlineStr">
        <is>
          <t>FA</t>
        </is>
      </c>
      <c r="H7987" s="30" t="n">
        <v>1</v>
      </c>
      <c r="I7987" s="31" t="n">
        <v>0</v>
      </c>
      <c r="J7987" s="31" t="n"/>
      <c r="K7987" s="31" t="n">
        <v>0</v>
      </c>
      <c r="L7987" s="32" t="n"/>
      <c r="M7987" s="31" t="n">
        <v>0</v>
      </c>
      <c r="N7987" s="31" t="n">
        <v>0</v>
      </c>
      <c r="O7987" s="31" t="n"/>
      <c r="P7987" s="31" t="n"/>
      <c r="Q7987" s="31" t="n">
        <v>0</v>
      </c>
      <c r="R7987" s="31" t="n"/>
      <c r="S7987" s="32" t="n"/>
      <c r="T7987" s="32" t="n"/>
      <c r="V7987" t="inlineStr">
        <is>
          <t>005k5</t>
        </is>
      </c>
      <c r="W7987" t="n">
        <v>3148</v>
      </c>
      <c r="X7987" t="n">
        <v>4469</v>
      </c>
      <c r="Z7987" t="inlineStr">
        <is>
          <t>Tim Hambly ((N/A) D)</t>
        </is>
      </c>
    </row>
    <row r="7988">
      <c r="A7988" t="inlineStr">
        <is>
          <t>Tim Harrison</t>
        </is>
      </c>
      <c r="B7988" t="inlineStr">
        <is>
          <t>CGY</t>
        </is>
      </c>
      <c r="C7988" t="inlineStr">
        <is>
          <t>RW</t>
        </is>
      </c>
      <c r="D7988" t="inlineStr">
        <is>
          <t>F</t>
        </is>
      </c>
      <c r="E7988" t="n">
        <v>32</v>
      </c>
      <c r="F7988" t="inlineStr">
        <is>
          <t>FA</t>
        </is>
      </c>
      <c r="G7988" t="inlineStr">
        <is>
          <t>FA</t>
        </is>
      </c>
      <c r="H7988" s="30" t="n">
        <v>1</v>
      </c>
      <c r="I7988" s="31" t="n">
        <v>0</v>
      </c>
      <c r="J7988" s="31" t="n"/>
      <c r="K7988" s="31" t="n">
        <v>0</v>
      </c>
      <c r="L7988" s="32" t="n"/>
      <c r="M7988" s="31" t="n">
        <v>0</v>
      </c>
      <c r="N7988" s="31" t="n">
        <v>0</v>
      </c>
      <c r="O7988" s="31" t="n"/>
      <c r="P7988" s="31" t="n"/>
      <c r="Q7988" s="31" t="n">
        <v>0</v>
      </c>
      <c r="R7988" s="31" t="n"/>
      <c r="S7988" s="32" t="n"/>
      <c r="T7988" s="32" t="n"/>
      <c r="V7988" t="inlineStr">
        <is>
          <t>031sd</t>
        </is>
      </c>
      <c r="Z7988" t="inlineStr">
        <is>
          <t>Tim Harrison (CGY RW)</t>
        </is>
      </c>
    </row>
    <row r="7989">
      <c r="A7989" t="inlineStr">
        <is>
          <t>Tim Heed</t>
        </is>
      </c>
      <c r="B7989" t="inlineStr">
        <is>
          <t>(N/A)</t>
        </is>
      </c>
      <c r="C7989" t="inlineStr">
        <is>
          <t>D</t>
        </is>
      </c>
      <c r="D7989" t="inlineStr">
        <is>
          <t>D</t>
        </is>
      </c>
      <c r="E7989" t="n">
        <v>35</v>
      </c>
      <c r="F7989" t="inlineStr">
        <is>
          <t>FA</t>
        </is>
      </c>
      <c r="G7989" t="inlineStr">
        <is>
          <t>FA</t>
        </is>
      </c>
      <c r="H7989" s="30" t="n">
        <v>1</v>
      </c>
      <c r="I7989" s="31" t="n">
        <v>0</v>
      </c>
      <c r="J7989" s="31" t="n"/>
      <c r="K7989" s="31" t="n">
        <v>0</v>
      </c>
      <c r="L7989" s="32" t="n"/>
      <c r="M7989" s="31" t="n">
        <v>0</v>
      </c>
      <c r="N7989" s="31" t="n">
        <v>0</v>
      </c>
      <c r="O7989" s="31" t="n"/>
      <c r="P7989" s="31" t="n"/>
      <c r="Q7989" s="31" t="n">
        <v>0</v>
      </c>
      <c r="R7989" s="31" t="n"/>
      <c r="S7989" s="32" t="n"/>
      <c r="T7989" s="32" t="n"/>
      <c r="V7989" t="inlineStr">
        <is>
          <t>01zum</t>
        </is>
      </c>
      <c r="W7989" t="n">
        <v>5121</v>
      </c>
      <c r="X7989" t="n">
        <v>5105</v>
      </c>
      <c r="Y7989" t="inlineStr">
        <is>
          <t>d0e0fb00-83c3-428e-a1fc-3fa660976950</t>
        </is>
      </c>
      <c r="Z7989" t="inlineStr">
        <is>
          <t>Tim Heed ((N/A) D)</t>
        </is>
      </c>
    </row>
    <row r="7990">
      <c r="A7990" t="inlineStr">
        <is>
          <t>Tim Kennedy</t>
        </is>
      </c>
      <c r="B7990" t="inlineStr">
        <is>
          <t>(N/A)</t>
        </is>
      </c>
      <c r="C7990" t="inlineStr">
        <is>
          <t>LW</t>
        </is>
      </c>
      <c r="D7990" t="inlineStr">
        <is>
          <t>F</t>
        </is>
      </c>
      <c r="E7990" t="n">
        <v>40</v>
      </c>
      <c r="F7990" t="inlineStr">
        <is>
          <t>FA</t>
        </is>
      </c>
      <c r="G7990" t="inlineStr">
        <is>
          <t>FA</t>
        </is>
      </c>
      <c r="H7990" s="30" t="n">
        <v>1</v>
      </c>
      <c r="I7990" s="31" t="n">
        <v>0</v>
      </c>
      <c r="J7990" s="31" t="n"/>
      <c r="K7990" s="31" t="n">
        <v>0</v>
      </c>
      <c r="L7990" s="32" t="n"/>
      <c r="M7990" s="31" t="n">
        <v>0</v>
      </c>
      <c r="N7990" s="31" t="n">
        <v>0</v>
      </c>
      <c r="O7990" s="31" t="n"/>
      <c r="P7990" s="31" t="n"/>
      <c r="Q7990" s="31" t="n">
        <v>0</v>
      </c>
      <c r="R7990" s="31" t="n"/>
      <c r="S7990" s="32" t="n"/>
      <c r="T7990" s="32" t="n"/>
      <c r="V7990" t="inlineStr">
        <is>
          <t>0058g</t>
        </is>
      </c>
      <c r="W7990" t="n">
        <v>2425</v>
      </c>
      <c r="X7990" t="n">
        <v>3762</v>
      </c>
      <c r="Z7990" t="inlineStr">
        <is>
          <t>Tim Kennedy ((N/A) LW)</t>
        </is>
      </c>
    </row>
    <row r="7991">
      <c r="A7991" t="inlineStr">
        <is>
          <t>Tim Kirby</t>
        </is>
      </c>
      <c r="B7991" t="inlineStr">
        <is>
          <t>(N/A)</t>
        </is>
      </c>
      <c r="C7991" t="inlineStr">
        <is>
          <t>D</t>
        </is>
      </c>
      <c r="D7991" t="inlineStr">
        <is>
          <t>D</t>
        </is>
      </c>
      <c r="E7991" t="n">
        <v>38</v>
      </c>
      <c r="F7991" t="inlineStr">
        <is>
          <t>FA</t>
        </is>
      </c>
      <c r="G7991" t="inlineStr">
        <is>
          <t>FA</t>
        </is>
      </c>
      <c r="H7991" s="30" t="n">
        <v>1</v>
      </c>
      <c r="I7991" s="31" t="n">
        <v>0</v>
      </c>
      <c r="J7991" s="31" t="n"/>
      <c r="K7991" s="31" t="n">
        <v>0</v>
      </c>
      <c r="L7991" s="32" t="n"/>
      <c r="M7991" s="31" t="n">
        <v>0</v>
      </c>
      <c r="N7991" s="31" t="n">
        <v>0</v>
      </c>
      <c r="O7991" s="31" t="n"/>
      <c r="P7991" s="31" t="n"/>
      <c r="Q7991" s="31" t="n">
        <v>0</v>
      </c>
      <c r="R7991" s="31" t="n"/>
      <c r="S7991" s="32" t="n"/>
      <c r="T7991" s="32" t="n"/>
      <c r="V7991" t="inlineStr">
        <is>
          <t>02ug0</t>
        </is>
      </c>
      <c r="Z7991" t="inlineStr">
        <is>
          <t>Tim Kirby ((N/A) D)</t>
        </is>
      </c>
    </row>
    <row r="7992">
      <c r="A7992" t="inlineStr">
        <is>
          <t>Tim Lovell</t>
        </is>
      </c>
      <c r="B7992" t="inlineStr">
        <is>
          <t>NYR</t>
        </is>
      </c>
      <c r="C7992" t="inlineStr">
        <is>
          <t>D</t>
        </is>
      </c>
      <c r="D7992" t="inlineStr">
        <is>
          <t>D</t>
        </is>
      </c>
      <c r="E7992" t="n">
        <v>24</v>
      </c>
      <c r="F7992" t="inlineStr">
        <is>
          <t>FA</t>
        </is>
      </c>
      <c r="G7992" t="inlineStr">
        <is>
          <t>FA</t>
        </is>
      </c>
      <c r="H7992" s="30" t="n">
        <v>1</v>
      </c>
      <c r="I7992" s="31" t="n">
        <v>0</v>
      </c>
      <c r="J7992" s="31" t="n"/>
      <c r="K7992" s="31" t="n">
        <v>0</v>
      </c>
      <c r="L7992" s="32" t="n"/>
      <c r="M7992" s="31" t="n">
        <v>0</v>
      </c>
      <c r="N7992" s="31" t="n">
        <v>0</v>
      </c>
      <c r="O7992" s="31" t="n"/>
      <c r="P7992" s="31" t="n"/>
      <c r="Q7992" s="31" t="n">
        <v>0</v>
      </c>
      <c r="R7992" s="31" t="n"/>
      <c r="S7992" s="32" t="n"/>
      <c r="T7992" s="32" t="n"/>
      <c r="V7992" t="inlineStr">
        <is>
          <t>06kky</t>
        </is>
      </c>
      <c r="Y7992" t="inlineStr">
        <is>
          <t>d5843c85-52a9-45a1-bd3f-f2338d75a8b9</t>
        </is>
      </c>
      <c r="Z7992" t="inlineStr">
        <is>
          <t>Tim Lovell (NYR D)</t>
        </is>
      </c>
    </row>
    <row r="7993">
      <c r="A7993" t="inlineStr">
        <is>
          <t>Tim McGauley</t>
        </is>
      </c>
      <c r="B7993" t="inlineStr">
        <is>
          <t>(N/A)</t>
        </is>
      </c>
      <c r="C7993" t="inlineStr">
        <is>
          <t>C</t>
        </is>
      </c>
      <c r="D7993" t="inlineStr">
        <is>
          <t>F</t>
        </is>
      </c>
      <c r="E7993" t="n">
        <v>31</v>
      </c>
      <c r="F7993" t="inlineStr">
        <is>
          <t>FA</t>
        </is>
      </c>
      <c r="G7993" t="inlineStr">
        <is>
          <t>FA</t>
        </is>
      </c>
      <c r="H7993" s="30" t="n">
        <v>1</v>
      </c>
      <c r="I7993" s="31" t="n">
        <v>0</v>
      </c>
      <c r="J7993" s="31" t="n"/>
      <c r="K7993" s="31" t="n">
        <v>0</v>
      </c>
      <c r="L7993" s="32" t="n"/>
      <c r="M7993" s="31" t="n">
        <v>0</v>
      </c>
      <c r="N7993" s="31" t="n">
        <v>0</v>
      </c>
      <c r="O7993" s="31" t="n"/>
      <c r="P7993" s="31" t="n"/>
      <c r="Q7993" s="31" t="n">
        <v>0</v>
      </c>
      <c r="R7993" s="31" t="n"/>
      <c r="S7993" s="32" t="n"/>
      <c r="T7993" s="32" t="n"/>
      <c r="V7993" t="inlineStr">
        <is>
          <t>03mwo</t>
        </is>
      </c>
      <c r="W7993" t="n">
        <v>5026</v>
      </c>
      <c r="X7993" t="n">
        <v>7025</v>
      </c>
      <c r="Z7993" t="inlineStr">
        <is>
          <t>Tim McGauley ((N/A) C)</t>
        </is>
      </c>
    </row>
    <row r="7994">
      <c r="A7994" t="inlineStr">
        <is>
          <t>Tim Metzger</t>
        </is>
      </c>
      <c r="B7994" t="inlineStr">
        <is>
          <t>(N/A)</t>
        </is>
      </c>
      <c r="C7994" t="inlineStr">
        <is>
          <t>G</t>
        </is>
      </c>
      <c r="D7994" t="inlineStr">
        <is>
          <t>G</t>
        </is>
      </c>
      <c r="E7994" t="n">
        <v>21</v>
      </c>
      <c r="F7994" t="inlineStr">
        <is>
          <t>FA</t>
        </is>
      </c>
      <c r="G7994" t="inlineStr">
        <is>
          <t>FA</t>
        </is>
      </c>
      <c r="H7994" s="30" t="n">
        <v>1</v>
      </c>
      <c r="I7994" s="31" t="n">
        <v>0</v>
      </c>
      <c r="J7994" s="31" t="n"/>
      <c r="K7994" s="31" t="n">
        <v>0</v>
      </c>
      <c r="L7994" s="32" t="n"/>
      <c r="M7994" s="31" t="n">
        <v>0</v>
      </c>
      <c r="N7994" s="31" t="n">
        <v>0</v>
      </c>
      <c r="O7994" s="31" t="n"/>
      <c r="P7994" s="31" t="n"/>
      <c r="Q7994" s="31" t="n">
        <v>0</v>
      </c>
      <c r="R7994" s="31" t="n"/>
      <c r="S7994" s="32" t="n"/>
      <c r="T7994" s="32" t="n"/>
      <c r="V7994" t="inlineStr">
        <is>
          <t>06bnm</t>
        </is>
      </c>
      <c r="Z7994" t="inlineStr">
        <is>
          <t>Tim Metzger ((N/A) G)</t>
        </is>
      </c>
    </row>
    <row r="7995">
      <c r="A7995" t="inlineStr">
        <is>
          <t>Tim Ramholt</t>
        </is>
      </c>
      <c r="B7995" t="inlineStr">
        <is>
          <t>(N/A)</t>
        </is>
      </c>
      <c r="C7995" t="inlineStr">
        <is>
          <t>D</t>
        </is>
      </c>
      <c r="D7995" t="inlineStr">
        <is>
          <t>D</t>
        </is>
      </c>
      <c r="E7995" t="n">
        <v>41</v>
      </c>
      <c r="F7995" t="inlineStr">
        <is>
          <t>FA</t>
        </is>
      </c>
      <c r="G7995" t="inlineStr">
        <is>
          <t>FA</t>
        </is>
      </c>
      <c r="H7995" s="30" t="n">
        <v>1</v>
      </c>
      <c r="I7995" s="31" t="n">
        <v>0</v>
      </c>
      <c r="J7995" s="31" t="n"/>
      <c r="K7995" s="31" t="n">
        <v>0</v>
      </c>
      <c r="L7995" s="32" t="n"/>
      <c r="M7995" s="31" t="n">
        <v>0</v>
      </c>
      <c r="N7995" s="31" t="n">
        <v>0</v>
      </c>
      <c r="O7995" s="31" t="n"/>
      <c r="P7995" s="31" t="n"/>
      <c r="Q7995" s="31" t="n">
        <v>0</v>
      </c>
      <c r="R7995" s="31" t="n"/>
      <c r="S7995" s="32" t="n"/>
      <c r="T7995" s="32" t="n"/>
      <c r="V7995" t="inlineStr">
        <is>
          <t>003ih</t>
        </is>
      </c>
      <c r="W7995" t="n">
        <v>1944</v>
      </c>
      <c r="X7995" t="n">
        <v>3377</v>
      </c>
      <c r="Z7995" t="inlineStr">
        <is>
          <t>Tim Ramholt ((N/A) D)</t>
        </is>
      </c>
    </row>
    <row r="7996">
      <c r="A7996" t="inlineStr">
        <is>
          <t>Tim Schaller</t>
        </is>
      </c>
      <c r="B7996" t="inlineStr">
        <is>
          <t>(N/A)</t>
        </is>
      </c>
      <c r="C7996" t="inlineStr">
        <is>
          <t>C</t>
        </is>
      </c>
      <c r="D7996" t="inlineStr">
        <is>
          <t>F</t>
        </is>
      </c>
      <c r="E7996" t="n">
        <v>35</v>
      </c>
      <c r="F7996" t="inlineStr">
        <is>
          <t>FA</t>
        </is>
      </c>
      <c r="G7996" t="inlineStr">
        <is>
          <t>FA</t>
        </is>
      </c>
      <c r="H7996" s="30" t="n">
        <v>1</v>
      </c>
      <c r="I7996" s="31" t="n">
        <v>0</v>
      </c>
      <c r="J7996" s="31" t="n"/>
      <c r="K7996" s="31" t="n">
        <v>0</v>
      </c>
      <c r="L7996" s="32" t="n"/>
      <c r="M7996" s="31" t="n">
        <v>0</v>
      </c>
      <c r="N7996" s="31" t="n">
        <v>0</v>
      </c>
      <c r="O7996" s="31" t="n"/>
      <c r="P7996" s="31" t="n"/>
      <c r="Q7996" s="31" t="n">
        <v>0</v>
      </c>
      <c r="R7996" s="31" t="n"/>
      <c r="S7996" s="32" t="n"/>
      <c r="T7996" s="32" t="n"/>
      <c r="V7996" t="inlineStr">
        <is>
          <t>02yoo</t>
        </is>
      </c>
      <c r="W7996" t="n">
        <v>4537</v>
      </c>
      <c r="X7996" t="n">
        <v>5931</v>
      </c>
      <c r="Y7996" t="inlineStr">
        <is>
          <t>6a49255f-af25-40a9-9216-e1053fdfd6c8</t>
        </is>
      </c>
      <c r="Z7996" t="inlineStr">
        <is>
          <t>Tim Schaller ((N/A) C)</t>
        </is>
      </c>
    </row>
    <row r="7997">
      <c r="A7997" t="inlineStr">
        <is>
          <t>Tim Sestito</t>
        </is>
      </c>
      <c r="B7997" t="inlineStr">
        <is>
          <t>(N/A)</t>
        </is>
      </c>
      <c r="C7997" t="inlineStr">
        <is>
          <t>C</t>
        </is>
      </c>
      <c r="D7997" t="inlineStr">
        <is>
          <t>F</t>
        </is>
      </c>
      <c r="E7997" t="n">
        <v>42</v>
      </c>
      <c r="F7997" t="inlineStr">
        <is>
          <t>FA</t>
        </is>
      </c>
      <c r="G7997" t="inlineStr">
        <is>
          <t>FA</t>
        </is>
      </c>
      <c r="H7997" s="30" t="n">
        <v>1</v>
      </c>
      <c r="I7997" s="31" t="n">
        <v>0</v>
      </c>
      <c r="J7997" s="31" t="n"/>
      <c r="K7997" s="31" t="n">
        <v>0</v>
      </c>
      <c r="L7997" s="32" t="n"/>
      <c r="M7997" s="31" t="n">
        <v>0</v>
      </c>
      <c r="N7997" s="31" t="n">
        <v>0</v>
      </c>
      <c r="O7997" s="31" t="n"/>
      <c r="P7997" s="31" t="n"/>
      <c r="Q7997" s="31" t="n">
        <v>0</v>
      </c>
      <c r="R7997" s="31" t="n"/>
      <c r="S7997" s="32" t="n"/>
      <c r="T7997" s="32" t="n"/>
      <c r="V7997" t="inlineStr">
        <is>
          <t>003qx</t>
        </is>
      </c>
      <c r="W7997" t="n">
        <v>3165</v>
      </c>
      <c r="X7997" t="n">
        <v>4037</v>
      </c>
      <c r="Z7997" t="inlineStr">
        <is>
          <t>Tim Sestito ((N/A) C)</t>
        </is>
      </c>
    </row>
    <row r="7998">
      <c r="A7998" t="inlineStr">
        <is>
          <t>Tim Soderlund</t>
        </is>
      </c>
      <c r="B7998" t="inlineStr">
        <is>
          <t>(N/A)</t>
        </is>
      </c>
      <c r="C7998" t="inlineStr">
        <is>
          <t>C</t>
        </is>
      </c>
      <c r="D7998" t="inlineStr">
        <is>
          <t>F</t>
        </is>
      </c>
      <c r="E7998" t="n">
        <v>28</v>
      </c>
      <c r="F7998" t="inlineStr">
        <is>
          <t>FA</t>
        </is>
      </c>
      <c r="G7998" t="inlineStr">
        <is>
          <t>FA</t>
        </is>
      </c>
      <c r="H7998" s="30" t="n">
        <v>1</v>
      </c>
      <c r="I7998" s="31" t="n">
        <v>0</v>
      </c>
      <c r="J7998" s="31" t="n"/>
      <c r="K7998" s="31" t="n">
        <v>0</v>
      </c>
      <c r="L7998" s="32" t="n"/>
      <c r="M7998" s="31" t="n">
        <v>0</v>
      </c>
      <c r="N7998" s="31" t="n">
        <v>0</v>
      </c>
      <c r="O7998" s="31" t="n"/>
      <c r="P7998" s="31" t="n"/>
      <c r="Q7998" s="31" t="n">
        <v>0</v>
      </c>
      <c r="R7998" s="31" t="n"/>
      <c r="S7998" s="32" t="n"/>
      <c r="T7998" s="32" t="n"/>
      <c r="V7998" t="inlineStr">
        <is>
          <t>04f25</t>
        </is>
      </c>
      <c r="W7998" t="n">
        <v>5448</v>
      </c>
      <c r="X7998" t="n">
        <v>7627</v>
      </c>
      <c r="Y7998" t="inlineStr">
        <is>
          <t>d517339d-4454-42fe-8b6c-20dc1ed9012a</t>
        </is>
      </c>
      <c r="Z7998" t="inlineStr">
        <is>
          <t>Tim Soderlund ((N/A) C)</t>
        </is>
      </c>
    </row>
    <row r="7999">
      <c r="A7999" t="inlineStr">
        <is>
          <t>Tim Spencer</t>
        </is>
      </c>
      <c r="B7999" t="inlineStr">
        <is>
          <t>WSH</t>
        </is>
      </c>
      <c r="C7999" t="inlineStr">
        <is>
          <t>C</t>
        </is>
      </c>
      <c r="D7999" t="inlineStr">
        <is>
          <t>F</t>
        </is>
      </c>
      <c r="E7999" t="n">
        <v>40</v>
      </c>
      <c r="F7999" t="inlineStr">
        <is>
          <t>FA</t>
        </is>
      </c>
      <c r="G7999" t="inlineStr">
        <is>
          <t>FA</t>
        </is>
      </c>
      <c r="H7999" s="30" t="n">
        <v>1</v>
      </c>
      <c r="I7999" s="31" t="n">
        <v>0</v>
      </c>
      <c r="J7999" s="31" t="n"/>
      <c r="K7999" s="31" t="n">
        <v>0</v>
      </c>
      <c r="L7999" s="32" t="n"/>
      <c r="M7999" s="31" t="n">
        <v>0</v>
      </c>
      <c r="N7999" s="31" t="n">
        <v>0</v>
      </c>
      <c r="O7999" s="31" t="n"/>
      <c r="P7999" s="31" t="n"/>
      <c r="Q7999" s="31" t="n">
        <v>0</v>
      </c>
      <c r="R7999" s="31" t="n"/>
      <c r="S7999" s="32" t="n"/>
      <c r="T7999" s="32" t="n"/>
      <c r="V7999" t="inlineStr">
        <is>
          <t>023ot</t>
        </is>
      </c>
      <c r="X7999" t="n">
        <v>5204</v>
      </c>
      <c r="Z7999" t="inlineStr">
        <is>
          <t>Tim Spencer (WSH C)</t>
        </is>
      </c>
    </row>
    <row r="8000">
      <c r="A8000" t="inlineStr">
        <is>
          <t>Tim Thomsson</t>
        </is>
      </c>
      <c r="B8000" t="inlineStr">
        <is>
          <t>(N/A)</t>
        </is>
      </c>
      <c r="C8000" t="inlineStr">
        <is>
          <t>D</t>
        </is>
      </c>
      <c r="D8000" t="inlineStr">
        <is>
          <t>D</t>
        </is>
      </c>
      <c r="E8000" t="n">
        <v>19</v>
      </c>
      <c r="F8000" t="inlineStr">
        <is>
          <t>FA</t>
        </is>
      </c>
      <c r="G8000" t="inlineStr">
        <is>
          <t>FA</t>
        </is>
      </c>
      <c r="H8000" s="30" t="n">
        <v>1</v>
      </c>
      <c r="I8000" s="31" t="n">
        <v>0</v>
      </c>
      <c r="J8000" s="31" t="n"/>
      <c r="K8000" s="31" t="n">
        <v>0</v>
      </c>
      <c r="L8000" s="32" t="n"/>
      <c r="M8000" s="31" t="n">
        <v>0</v>
      </c>
      <c r="N8000" s="31" t="n">
        <v>0</v>
      </c>
      <c r="O8000" s="31" t="n"/>
      <c r="P8000" s="31" t="n"/>
      <c r="Q8000" s="31" t="n">
        <v>0</v>
      </c>
      <c r="R8000" s="31" t="n"/>
      <c r="S8000" s="32" t="n"/>
      <c r="T8000" s="32" t="n"/>
      <c r="V8000" t="inlineStr">
        <is>
          <t>072pz</t>
        </is>
      </c>
      <c r="Z8000" t="inlineStr">
        <is>
          <t>Tim Thomsson ((N/A) D)</t>
        </is>
      </c>
    </row>
    <row r="8001">
      <c r="A8001" t="inlineStr">
        <is>
          <t>Tim Wahlgren</t>
        </is>
      </c>
      <c r="B8001" t="inlineStr">
        <is>
          <t>(N/A)</t>
        </is>
      </c>
      <c r="C8001" t="inlineStr">
        <is>
          <t>C</t>
        </is>
      </c>
      <c r="D8001" t="inlineStr">
        <is>
          <t>F</t>
        </is>
      </c>
      <c r="E8001" t="n">
        <v>28</v>
      </c>
      <c r="F8001" t="inlineStr">
        <is>
          <t>FA</t>
        </is>
      </c>
      <c r="G8001" t="inlineStr">
        <is>
          <t>FA</t>
        </is>
      </c>
      <c r="H8001" s="30" t="n">
        <v>1</v>
      </c>
      <c r="I8001" s="31" t="n">
        <v>0</v>
      </c>
      <c r="J8001" s="31" t="n"/>
      <c r="K8001" s="31" t="n">
        <v>0</v>
      </c>
      <c r="L8001" s="32" t="n"/>
      <c r="M8001" s="31" t="n">
        <v>0</v>
      </c>
      <c r="N8001" s="31" t="n">
        <v>0</v>
      </c>
      <c r="O8001" s="31" t="n"/>
      <c r="P8001" s="31" t="n"/>
      <c r="Q8001" s="31" t="n">
        <v>0</v>
      </c>
      <c r="R8001" s="31" t="n"/>
      <c r="S8001" s="32" t="n"/>
      <c r="T8001" s="32" t="n"/>
      <c r="V8001" t="inlineStr">
        <is>
          <t>043ce</t>
        </is>
      </c>
      <c r="Z8001" t="inlineStr">
        <is>
          <t>Tim Wahlgren ((N/A) C)</t>
        </is>
      </c>
    </row>
    <row r="8002">
      <c r="A8002" t="inlineStr">
        <is>
          <t>Tim Wallace</t>
        </is>
      </c>
      <c r="B8002" t="inlineStr">
        <is>
          <t>(N/A)</t>
        </is>
      </c>
      <c r="C8002" t="inlineStr">
        <is>
          <t>RW</t>
        </is>
      </c>
      <c r="D8002" t="inlineStr">
        <is>
          <t>F</t>
        </is>
      </c>
      <c r="E8002" t="n">
        <v>42</v>
      </c>
      <c r="F8002" t="inlineStr">
        <is>
          <t>FA</t>
        </is>
      </c>
      <c r="G8002" t="inlineStr">
        <is>
          <t>FA</t>
        </is>
      </c>
      <c r="H8002" s="30" t="n">
        <v>1</v>
      </c>
      <c r="I8002" s="31" t="n">
        <v>0</v>
      </c>
      <c r="J8002" s="31" t="n"/>
      <c r="K8002" s="31" t="n">
        <v>0</v>
      </c>
      <c r="L8002" s="32" t="n"/>
      <c r="M8002" s="31" t="n">
        <v>0</v>
      </c>
      <c r="N8002" s="31" t="n">
        <v>0</v>
      </c>
      <c r="O8002" s="31" t="n"/>
      <c r="P8002" s="31" t="n"/>
      <c r="Q8002" s="31" t="n">
        <v>0</v>
      </c>
      <c r="R8002" s="31" t="n"/>
      <c r="S8002" s="32" t="n"/>
      <c r="T8002" s="32" t="n"/>
      <c r="V8002" t="inlineStr">
        <is>
          <t>00460</t>
        </is>
      </c>
      <c r="W8002" t="n">
        <v>2776</v>
      </c>
      <c r="X8002" t="n">
        <v>4196</v>
      </c>
      <c r="Z8002" t="inlineStr">
        <is>
          <t>Tim Wallace ((N/A) RW)</t>
        </is>
      </c>
    </row>
    <row r="8003">
      <c r="A8003" t="inlineStr">
        <is>
          <t>Timo Braus</t>
        </is>
      </c>
      <c r="B8003" t="inlineStr">
        <is>
          <t>(N/A)</t>
        </is>
      </c>
      <c r="C8003" t="inlineStr">
        <is>
          <t>LW</t>
        </is>
      </c>
      <c r="D8003" t="inlineStr">
        <is>
          <t>F</t>
        </is>
      </c>
      <c r="E8003" t="n">
        <v>26</v>
      </c>
      <c r="F8003" t="inlineStr">
        <is>
          <t>FA</t>
        </is>
      </c>
      <c r="G8003" t="inlineStr">
        <is>
          <t>FA</t>
        </is>
      </c>
      <c r="H8003" s="30" t="n">
        <v>1</v>
      </c>
      <c r="I8003" s="31" t="n">
        <v>0</v>
      </c>
      <c r="J8003" s="31" t="n"/>
      <c r="K8003" s="31" t="n">
        <v>0</v>
      </c>
      <c r="L8003" s="32" t="n"/>
      <c r="M8003" s="31" t="n">
        <v>0</v>
      </c>
      <c r="N8003" s="31" t="n">
        <v>0</v>
      </c>
      <c r="O8003" s="31" t="n"/>
      <c r="P8003" s="31" t="n"/>
      <c r="Q8003" s="31" t="n">
        <v>0</v>
      </c>
      <c r="R8003" s="31" t="n"/>
      <c r="S8003" s="32" t="n"/>
      <c r="T8003" s="32" t="n"/>
      <c r="V8003" t="inlineStr">
        <is>
          <t>05o6i</t>
        </is>
      </c>
      <c r="Z8003" t="inlineStr">
        <is>
          <t>Timo Braus ((N/A) LW)</t>
        </is>
      </c>
    </row>
    <row r="8004">
      <c r="A8004" t="inlineStr">
        <is>
          <t>Timo Haussener</t>
        </is>
      </c>
      <c r="B8004" t="inlineStr">
        <is>
          <t>(N/A)</t>
        </is>
      </c>
      <c r="C8004" t="inlineStr">
        <is>
          <t>C</t>
        </is>
      </c>
      <c r="D8004" t="inlineStr">
        <is>
          <t>F</t>
        </is>
      </c>
      <c r="E8004" t="n">
        <v>29</v>
      </c>
      <c r="F8004" t="inlineStr">
        <is>
          <t>FA</t>
        </is>
      </c>
      <c r="G8004" t="inlineStr">
        <is>
          <t>FA</t>
        </is>
      </c>
      <c r="H8004" s="30" t="n">
        <v>1</v>
      </c>
      <c r="I8004" s="31" t="n">
        <v>0</v>
      </c>
      <c r="J8004" s="31" t="n"/>
      <c r="K8004" s="31" t="n">
        <v>0</v>
      </c>
      <c r="L8004" s="32" t="n"/>
      <c r="M8004" s="31" t="n">
        <v>0</v>
      </c>
      <c r="N8004" s="31" t="n">
        <v>0</v>
      </c>
      <c r="O8004" s="31" t="n"/>
      <c r="P8004" s="31" t="n"/>
      <c r="Q8004" s="31" t="n">
        <v>0</v>
      </c>
      <c r="R8004" s="31" t="n"/>
      <c r="S8004" s="32" t="n"/>
      <c r="T8004" s="32" t="n"/>
      <c r="V8004" t="inlineStr">
        <is>
          <t>03sdd</t>
        </is>
      </c>
      <c r="Z8004" t="inlineStr">
        <is>
          <t>Timo Haussener ((N/A) C)</t>
        </is>
      </c>
    </row>
    <row r="8005">
      <c r="A8005" t="inlineStr">
        <is>
          <t>Timo Pielmeier</t>
        </is>
      </c>
      <c r="B8005" t="inlineStr">
        <is>
          <t>(N/A)</t>
        </is>
      </c>
      <c r="C8005" t="inlineStr">
        <is>
          <t>G</t>
        </is>
      </c>
      <c r="D8005" t="inlineStr">
        <is>
          <t>G</t>
        </is>
      </c>
      <c r="E8005" t="n">
        <v>37</v>
      </c>
      <c r="F8005" t="inlineStr">
        <is>
          <t>FA</t>
        </is>
      </c>
      <c r="G8005" t="inlineStr">
        <is>
          <t>FA</t>
        </is>
      </c>
      <c r="H8005" s="30" t="n">
        <v>1</v>
      </c>
      <c r="I8005" s="31" t="n">
        <v>0</v>
      </c>
      <c r="J8005" s="31" t="n"/>
      <c r="K8005" s="31" t="n">
        <v>0</v>
      </c>
      <c r="L8005" s="32" t="n"/>
      <c r="M8005" s="31" t="n">
        <v>0</v>
      </c>
      <c r="N8005" s="31" t="n">
        <v>0</v>
      </c>
      <c r="O8005" s="31" t="n"/>
      <c r="P8005" s="31" t="n"/>
      <c r="Q8005" s="31" t="n">
        <v>0</v>
      </c>
      <c r="R8005" s="31" t="n"/>
      <c r="S8005" s="32" t="n"/>
      <c r="T8005" s="32" t="n"/>
      <c r="V8005" t="inlineStr">
        <is>
          <t>00qry</t>
        </is>
      </c>
      <c r="W8005" t="n">
        <v>3660</v>
      </c>
      <c r="X8005" t="n">
        <v>4527</v>
      </c>
      <c r="Z8005" t="inlineStr">
        <is>
          <t>Timo Pielmeier ((N/A) G)</t>
        </is>
      </c>
    </row>
    <row r="8006">
      <c r="A8006" t="inlineStr">
        <is>
          <t>Timofei Davydov</t>
        </is>
      </c>
      <c r="B8006" t="inlineStr">
        <is>
          <t>(N/A)</t>
        </is>
      </c>
      <c r="C8006" t="inlineStr">
        <is>
          <t>D</t>
        </is>
      </c>
      <c r="D8006" t="inlineStr">
        <is>
          <t>D</t>
        </is>
      </c>
      <c r="E8006" t="n">
        <v>24</v>
      </c>
      <c r="F8006" t="inlineStr">
        <is>
          <t>FA</t>
        </is>
      </c>
      <c r="G8006" t="inlineStr">
        <is>
          <t>FA</t>
        </is>
      </c>
      <c r="H8006" s="30" t="n">
        <v>1</v>
      </c>
      <c r="I8006" s="31" t="n">
        <v>0</v>
      </c>
      <c r="J8006" s="31" t="n"/>
      <c r="K8006" s="31" t="n">
        <v>0</v>
      </c>
      <c r="L8006" s="32" t="n"/>
      <c r="M8006" s="31" t="n">
        <v>0</v>
      </c>
      <c r="N8006" s="31" t="n">
        <v>0</v>
      </c>
      <c r="O8006" s="31" t="n"/>
      <c r="P8006" s="31" t="n"/>
      <c r="Q8006" s="31" t="n">
        <v>0</v>
      </c>
      <c r="R8006" s="31" t="n"/>
      <c r="S8006" s="32" t="n"/>
      <c r="T8006" s="32" t="n"/>
      <c r="V8006" t="inlineStr">
        <is>
          <t>06hjc</t>
        </is>
      </c>
      <c r="Z8006" t="inlineStr">
        <is>
          <t>Timofei Davydov ((N/A) D)</t>
        </is>
      </c>
    </row>
    <row r="8007">
      <c r="A8007" t="inlineStr">
        <is>
          <t>Timofei Obvintsev</t>
        </is>
      </c>
      <c r="B8007" t="inlineStr">
        <is>
          <t>TOR</t>
        </is>
      </c>
      <c r="C8007" t="inlineStr">
        <is>
          <t>G</t>
        </is>
      </c>
      <c r="D8007" t="inlineStr">
        <is>
          <t>G</t>
        </is>
      </c>
      <c r="E8007" t="n">
        <v>21</v>
      </c>
      <c r="F8007" t="inlineStr">
        <is>
          <t>FA</t>
        </is>
      </c>
      <c r="G8007" t="inlineStr">
        <is>
          <t>FA</t>
        </is>
      </c>
      <c r="H8007" s="30" t="n">
        <v>1</v>
      </c>
      <c r="I8007" s="31" t="n">
        <v>0</v>
      </c>
      <c r="J8007" s="31" t="n"/>
      <c r="K8007" s="31" t="n">
        <v>0</v>
      </c>
      <c r="L8007" s="32" t="n"/>
      <c r="M8007" s="31" t="n">
        <v>0</v>
      </c>
      <c r="N8007" s="31" t="n">
        <v>0</v>
      </c>
      <c r="O8007" s="31" t="n"/>
      <c r="P8007" s="31" t="n"/>
      <c r="Q8007" s="31" t="n">
        <v>0</v>
      </c>
      <c r="R8007" s="31" t="n"/>
      <c r="S8007" s="32" t="n"/>
      <c r="T8007" s="32" t="n"/>
      <c r="V8007" t="inlineStr">
        <is>
          <t>06mpf</t>
        </is>
      </c>
      <c r="Y8007" t="inlineStr">
        <is>
          <t>0b78799c-511e-4666-aa71-d123b529e7ec</t>
        </is>
      </c>
      <c r="Z8007" t="inlineStr">
        <is>
          <t>Timofei Obvintsev (TOR G)</t>
        </is>
      </c>
    </row>
    <row r="8008">
      <c r="A8008" t="inlineStr">
        <is>
          <t>Timofei Runtso</t>
        </is>
      </c>
      <c r="B8008" t="inlineStr">
        <is>
          <t>MTL</t>
        </is>
      </c>
      <c r="C8008" t="inlineStr">
        <is>
          <t>D</t>
        </is>
      </c>
      <c r="D8008" t="inlineStr">
        <is>
          <t>D</t>
        </is>
      </c>
      <c r="E8008" t="n">
        <v>19</v>
      </c>
      <c r="F8008" t="inlineStr">
        <is>
          <t>FA</t>
        </is>
      </c>
      <c r="G8008" t="inlineStr">
        <is>
          <t>FA</t>
        </is>
      </c>
      <c r="H8008" s="30" t="n">
        <v>1</v>
      </c>
      <c r="I8008" s="31" t="n">
        <v>0</v>
      </c>
      <c r="J8008" s="31" t="n"/>
      <c r="K8008" s="31" t="n">
        <v>0</v>
      </c>
      <c r="L8008" s="32" t="n"/>
      <c r="M8008" s="31" t="n">
        <v>0</v>
      </c>
      <c r="N8008" s="31" t="n">
        <v>0</v>
      </c>
      <c r="O8008" s="31" t="n"/>
      <c r="P8008" s="31" t="n"/>
      <c r="Q8008" s="31" t="n">
        <v>0</v>
      </c>
      <c r="R8008" s="31" t="n"/>
      <c r="S8008" s="32" t="n"/>
      <c r="T8008" s="32" t="n"/>
      <c r="V8008" t="inlineStr">
        <is>
          <t>076kk</t>
        </is>
      </c>
      <c r="W8008" t="n">
        <v>7772</v>
      </c>
      <c r="Y8008" t="inlineStr">
        <is>
          <t>aac880ca-9028-4695-aad6-113cc48c50eb</t>
        </is>
      </c>
      <c r="Z8008" t="inlineStr">
        <is>
          <t>Timofei Runtso (MTL D)</t>
        </is>
      </c>
    </row>
    <row r="8009">
      <c r="A8009" t="inlineStr">
        <is>
          <t>Timofei Zhulin</t>
        </is>
      </c>
      <c r="B8009" t="inlineStr">
        <is>
          <t>(N/A)</t>
        </is>
      </c>
      <c r="C8009" t="inlineStr">
        <is>
          <t>LW</t>
        </is>
      </c>
      <c r="D8009" t="inlineStr">
        <is>
          <t>F</t>
        </is>
      </c>
      <c r="E8009" t="n">
        <v>20</v>
      </c>
      <c r="F8009" t="inlineStr">
        <is>
          <t>FA</t>
        </is>
      </c>
      <c r="G8009" t="inlineStr">
        <is>
          <t>FA</t>
        </is>
      </c>
      <c r="H8009" s="30" t="n">
        <v>1</v>
      </c>
      <c r="I8009" s="31" t="n">
        <v>0</v>
      </c>
      <c r="J8009" s="31" t="n"/>
      <c r="K8009" s="31" t="n">
        <v>0</v>
      </c>
      <c r="L8009" s="32" t="n"/>
      <c r="M8009" s="31" t="n">
        <v>0</v>
      </c>
      <c r="N8009" s="31" t="n">
        <v>0</v>
      </c>
      <c r="O8009" s="31" t="n"/>
      <c r="P8009" s="31" t="n"/>
      <c r="Q8009" s="31" t="n">
        <v>0</v>
      </c>
      <c r="R8009" s="31" t="n"/>
      <c r="S8009" s="32" t="n"/>
      <c r="T8009" s="32" t="n"/>
      <c r="V8009" t="inlineStr">
        <is>
          <t>06qw5</t>
        </is>
      </c>
      <c r="Z8009" t="inlineStr">
        <is>
          <t>Timofei Zhulin ((N/A) LW)</t>
        </is>
      </c>
    </row>
    <row r="8010">
      <c r="A8010" t="inlineStr">
        <is>
          <t>Timofey Spitserov</t>
        </is>
      </c>
      <c r="B8010" t="inlineStr">
        <is>
          <t>SJS</t>
        </is>
      </c>
      <c r="C8010" t="inlineStr">
        <is>
          <t>LW</t>
        </is>
      </c>
      <c r="D8010" t="inlineStr">
        <is>
          <t>F</t>
        </is>
      </c>
      <c r="E8010" t="n">
        <v>24</v>
      </c>
      <c r="F8010" t="inlineStr">
        <is>
          <t>FA</t>
        </is>
      </c>
      <c r="G8010" t="inlineStr">
        <is>
          <t>FA</t>
        </is>
      </c>
      <c r="H8010" s="30" t="n">
        <v>1</v>
      </c>
      <c r="I8010" s="31" t="n">
        <v>0</v>
      </c>
      <c r="J8010" s="31" t="n"/>
      <c r="K8010" s="31" t="n">
        <v>0</v>
      </c>
      <c r="L8010" s="32" t="n"/>
      <c r="M8010" s="31" t="n">
        <v>0</v>
      </c>
      <c r="N8010" s="31" t="n">
        <v>0</v>
      </c>
      <c r="O8010" s="31" t="n"/>
      <c r="P8010" s="31" t="n"/>
      <c r="Q8010" s="31" t="n">
        <v>0</v>
      </c>
      <c r="R8010" s="31" t="n"/>
      <c r="S8010" s="32" t="n"/>
      <c r="T8010" s="32" t="n"/>
      <c r="V8010" t="inlineStr">
        <is>
          <t>05oyj</t>
        </is>
      </c>
      <c r="Y8010" t="inlineStr">
        <is>
          <t>8dd53321-1a4f-4d0f-81dc-a7f40865df32</t>
        </is>
      </c>
      <c r="Z8010" t="inlineStr">
        <is>
          <t>Timofey Spitserov (SJS LW)</t>
        </is>
      </c>
    </row>
    <row r="8011">
      <c r="A8011" t="inlineStr">
        <is>
          <t>Timotej Sille</t>
        </is>
      </c>
      <c r="B8011" t="inlineStr">
        <is>
          <t>(N/A)</t>
        </is>
      </c>
      <c r="C8011" t="inlineStr">
        <is>
          <t>C</t>
        </is>
      </c>
      <c r="D8011" t="inlineStr">
        <is>
          <t>F</t>
        </is>
      </c>
      <c r="E8011" t="n">
        <v>31</v>
      </c>
      <c r="F8011" t="inlineStr">
        <is>
          <t>FA</t>
        </is>
      </c>
      <c r="G8011" t="inlineStr">
        <is>
          <t>FA</t>
        </is>
      </c>
      <c r="H8011" s="30" t="n">
        <v>1</v>
      </c>
      <c r="I8011" s="31" t="n">
        <v>0</v>
      </c>
      <c r="J8011" s="31" t="n"/>
      <c r="K8011" s="31" t="n">
        <v>0</v>
      </c>
      <c r="L8011" s="32" t="n"/>
      <c r="M8011" s="31" t="n">
        <v>0</v>
      </c>
      <c r="N8011" s="31" t="n">
        <v>0</v>
      </c>
      <c r="O8011" s="31" t="n"/>
      <c r="P8011" s="31" t="n"/>
      <c r="Q8011" s="31" t="n">
        <v>0</v>
      </c>
      <c r="R8011" s="31" t="n"/>
      <c r="S8011" s="32" t="n"/>
      <c r="T8011" s="32" t="n"/>
      <c r="V8011" t="inlineStr">
        <is>
          <t>04mtk</t>
        </is>
      </c>
      <c r="Z8011" t="inlineStr">
        <is>
          <t>Timotej Sille ((N/A) C)</t>
        </is>
      </c>
    </row>
    <row r="8012">
      <c r="A8012" t="inlineStr">
        <is>
          <t>Timothy Boyle</t>
        </is>
      </c>
      <c r="B8012" t="inlineStr">
        <is>
          <t>OTT</t>
        </is>
      </c>
      <c r="C8012" t="inlineStr">
        <is>
          <t>D</t>
        </is>
      </c>
      <c r="D8012" t="inlineStr">
        <is>
          <t>D</t>
        </is>
      </c>
      <c r="E8012" t="n">
        <v>33</v>
      </c>
      <c r="F8012" t="inlineStr">
        <is>
          <t>FA</t>
        </is>
      </c>
      <c r="G8012" t="inlineStr">
        <is>
          <t>FA</t>
        </is>
      </c>
      <c r="H8012" s="30" t="n">
        <v>1</v>
      </c>
      <c r="I8012" s="31" t="n">
        <v>0</v>
      </c>
      <c r="J8012" s="31" t="n"/>
      <c r="K8012" s="31" t="n">
        <v>0</v>
      </c>
      <c r="L8012" s="32" t="n"/>
      <c r="M8012" s="31" t="n">
        <v>0</v>
      </c>
      <c r="N8012" s="31" t="n">
        <v>0</v>
      </c>
      <c r="O8012" s="31" t="n"/>
      <c r="P8012" s="31" t="n"/>
      <c r="Q8012" s="31" t="n">
        <v>0</v>
      </c>
      <c r="R8012" s="31" t="n"/>
      <c r="S8012" s="32" t="n"/>
      <c r="T8012" s="32" t="n"/>
      <c r="V8012" t="inlineStr">
        <is>
          <t>02o79</t>
        </is>
      </c>
      <c r="Z8012" t="inlineStr">
        <is>
          <t>Timothy Boyle (OTT D)</t>
        </is>
      </c>
    </row>
    <row r="8013">
      <c r="A8013" t="inlineStr">
        <is>
          <t>Timothy Kazda</t>
        </is>
      </c>
      <c r="B8013" t="inlineStr">
        <is>
          <t>(N/A)</t>
        </is>
      </c>
      <c r="C8013" t="inlineStr">
        <is>
          <t>F</t>
        </is>
      </c>
      <c r="D8013" t="inlineStr">
        <is>
          <t>F</t>
        </is>
      </c>
      <c r="F8013" t="inlineStr">
        <is>
          <t>WW</t>
        </is>
      </c>
      <c r="G8013" t="inlineStr">
        <is>
          <t>FA</t>
        </is>
      </c>
      <c r="H8013" s="30" t="n"/>
      <c r="I8013" s="31" t="n"/>
      <c r="J8013" s="31" t="n"/>
      <c r="K8013" s="31" t="n"/>
      <c r="L8013" s="32" t="n"/>
      <c r="M8013" s="31" t="n"/>
      <c r="N8013" s="31" t="n"/>
      <c r="O8013" s="31" t="n"/>
      <c r="P8013" s="31" t="n"/>
      <c r="Q8013" s="31" t="n"/>
      <c r="R8013" s="31" t="n"/>
      <c r="S8013" s="32" t="n"/>
      <c r="T8013" s="32" t="n"/>
      <c r="V8013" t="inlineStr">
        <is>
          <t>07a2f</t>
        </is>
      </c>
      <c r="Z8013" t="inlineStr">
        <is>
          <t>Timothy Kazda ((N/A) F)</t>
        </is>
      </c>
    </row>
    <row r="8014">
      <c r="A8014" t="inlineStr">
        <is>
          <t>Timur Bilyalov</t>
        </is>
      </c>
      <c r="B8014" t="inlineStr">
        <is>
          <t>(N/A)</t>
        </is>
      </c>
      <c r="C8014" t="inlineStr">
        <is>
          <t>G</t>
        </is>
      </c>
      <c r="D8014" t="inlineStr">
        <is>
          <t>G</t>
        </is>
      </c>
      <c r="E8014" t="n">
        <v>31</v>
      </c>
      <c r="F8014" t="inlineStr">
        <is>
          <t>FA</t>
        </is>
      </c>
      <c r="G8014" t="inlineStr">
        <is>
          <t>FA</t>
        </is>
      </c>
      <c r="H8014" s="30" t="n">
        <v>1</v>
      </c>
      <c r="I8014" s="31" t="n">
        <v>0</v>
      </c>
      <c r="J8014" s="31" t="n"/>
      <c r="K8014" s="31" t="n">
        <v>0</v>
      </c>
      <c r="L8014" s="32" t="n"/>
      <c r="M8014" s="31" t="n">
        <v>0</v>
      </c>
      <c r="N8014" s="31" t="n">
        <v>0</v>
      </c>
      <c r="O8014" s="31" t="n"/>
      <c r="P8014" s="31" t="n"/>
      <c r="Q8014" s="31" t="n">
        <v>0</v>
      </c>
      <c r="R8014" s="31" t="n"/>
      <c r="S8014" s="32" t="n"/>
      <c r="T8014" s="32" t="n"/>
      <c r="V8014" t="inlineStr">
        <is>
          <t>05ad5</t>
        </is>
      </c>
      <c r="Z8014" t="inlineStr">
        <is>
          <t>Timur Bilyalov ((N/A) G)</t>
        </is>
      </c>
    </row>
    <row r="8015">
      <c r="A8015" t="inlineStr">
        <is>
          <t>Timur Ibragimov</t>
        </is>
      </c>
      <c r="B8015" t="inlineStr">
        <is>
          <t>(N/A)</t>
        </is>
      </c>
      <c r="C8015" t="inlineStr">
        <is>
          <t>LW</t>
        </is>
      </c>
      <c r="D8015" t="inlineStr">
        <is>
          <t>F</t>
        </is>
      </c>
      <c r="E8015" t="n">
        <v>25</v>
      </c>
      <c r="F8015" t="inlineStr">
        <is>
          <t>FA</t>
        </is>
      </c>
      <c r="G8015" t="inlineStr">
        <is>
          <t>FA</t>
        </is>
      </c>
      <c r="H8015" s="30" t="n">
        <v>1</v>
      </c>
      <c r="I8015" s="31" t="n">
        <v>0</v>
      </c>
      <c r="J8015" s="31" t="n"/>
      <c r="K8015" s="31" t="n">
        <v>0</v>
      </c>
      <c r="L8015" s="32" t="n"/>
      <c r="M8015" s="31" t="n">
        <v>0</v>
      </c>
      <c r="N8015" s="31" t="n">
        <v>0</v>
      </c>
      <c r="O8015" s="31" t="n"/>
      <c r="P8015" s="31" t="n"/>
      <c r="Q8015" s="31" t="n">
        <v>0</v>
      </c>
      <c r="R8015" s="31" t="n"/>
      <c r="S8015" s="32" t="n"/>
      <c r="T8015" s="32" t="n"/>
      <c r="V8015" t="inlineStr">
        <is>
          <t>051vc</t>
        </is>
      </c>
      <c r="W8015" t="n">
        <v>6307</v>
      </c>
      <c r="X8015" t="n">
        <v>8441</v>
      </c>
      <c r="Y8015" t="inlineStr">
        <is>
          <t>0d47132f-2783-4119-beb3-0fa76b51d7e5</t>
        </is>
      </c>
      <c r="Z8015" t="inlineStr">
        <is>
          <t>Timur Ibragimov ((N/A) LW)</t>
        </is>
      </c>
    </row>
    <row r="8016">
      <c r="A8016" t="inlineStr">
        <is>
          <t>Timur Kol</t>
        </is>
      </c>
      <c r="B8016" t="inlineStr">
        <is>
          <t>CAR</t>
        </is>
      </c>
      <c r="C8016" t="inlineStr">
        <is>
          <t>D</t>
        </is>
      </c>
      <c r="D8016" t="inlineStr">
        <is>
          <t>D</t>
        </is>
      </c>
      <c r="E8016" t="n">
        <v>20</v>
      </c>
      <c r="F8016" t="inlineStr">
        <is>
          <t>FA</t>
        </is>
      </c>
      <c r="G8016" t="inlineStr">
        <is>
          <t>FA</t>
        </is>
      </c>
      <c r="H8016" s="30" t="n">
        <v>1</v>
      </c>
      <c r="I8016" s="31" t="n">
        <v>0</v>
      </c>
      <c r="J8016" s="31" t="n"/>
      <c r="K8016" s="31" t="n">
        <v>0</v>
      </c>
      <c r="L8016" s="32" t="n"/>
      <c r="M8016" s="31" t="n">
        <v>0</v>
      </c>
      <c r="N8016" s="31" t="n">
        <v>0</v>
      </c>
      <c r="O8016" s="31" t="n"/>
      <c r="P8016" s="31" t="n"/>
      <c r="Q8016" s="31" t="n">
        <v>0</v>
      </c>
      <c r="R8016" s="31" t="n"/>
      <c r="S8016" s="32" t="n"/>
      <c r="T8016" s="32" t="n"/>
      <c r="V8016" t="inlineStr">
        <is>
          <t>06mhk</t>
        </is>
      </c>
      <c r="Y8016" t="inlineStr">
        <is>
          <t>707c666b-1c25-4b9a-96fb-8cae208ed7dd</t>
        </is>
      </c>
      <c r="Z8016" t="inlineStr">
        <is>
          <t>Timur Kol (CAR D)</t>
        </is>
      </c>
    </row>
    <row r="8017">
      <c r="A8017" t="inlineStr">
        <is>
          <t>Timur Mukhanov</t>
        </is>
      </c>
      <c r="B8017" t="inlineStr">
        <is>
          <t>CAR</t>
        </is>
      </c>
      <c r="C8017" t="inlineStr">
        <is>
          <t>LW</t>
        </is>
      </c>
      <c r="D8017" t="inlineStr">
        <is>
          <t>F</t>
        </is>
      </c>
      <c r="E8017" t="n">
        <v>21</v>
      </c>
      <c r="F8017" t="inlineStr">
        <is>
          <t>FA</t>
        </is>
      </c>
      <c r="G8017" t="inlineStr">
        <is>
          <t>FA</t>
        </is>
      </c>
      <c r="H8017" s="30" t="n">
        <v>1</v>
      </c>
      <c r="I8017" s="31" t="n">
        <v>0</v>
      </c>
      <c r="J8017" s="31" t="n"/>
      <c r="K8017" s="31" t="n">
        <v>0</v>
      </c>
      <c r="L8017" s="32" t="n"/>
      <c r="M8017" s="31" t="n">
        <v>0</v>
      </c>
      <c r="N8017" s="31" t="n">
        <v>0</v>
      </c>
      <c r="O8017" s="31" t="n"/>
      <c r="P8017" s="31" t="n"/>
      <c r="Q8017" s="31" t="n">
        <v>0</v>
      </c>
      <c r="R8017" s="31" t="n"/>
      <c r="S8017" s="32" t="n"/>
      <c r="T8017" s="32" t="n"/>
      <c r="V8017" t="inlineStr">
        <is>
          <t>06ay1</t>
        </is>
      </c>
      <c r="Y8017" t="inlineStr">
        <is>
          <t>b7ce7a93-3604-494e-9236-817f07b8da40</t>
        </is>
      </c>
      <c r="Z8017" t="inlineStr">
        <is>
          <t>Timur Mukhanov (CAR LW)</t>
        </is>
      </c>
    </row>
    <row r="8018">
      <c r="A8018" t="inlineStr">
        <is>
          <t>Tinus Luc Koblar</t>
        </is>
      </c>
      <c r="B8018" t="inlineStr">
        <is>
          <t>TOR</t>
        </is>
      </c>
      <c r="C8018" t="inlineStr">
        <is>
          <t>C</t>
        </is>
      </c>
      <c r="D8018" t="inlineStr">
        <is>
          <t>F</t>
        </is>
      </c>
      <c r="E8018" t="n">
        <v>19</v>
      </c>
      <c r="F8018" t="inlineStr">
        <is>
          <t>FA</t>
        </is>
      </c>
      <c r="G8018" t="inlineStr">
        <is>
          <t>FA</t>
        </is>
      </c>
      <c r="H8018" s="30" t="n">
        <v>1028333</v>
      </c>
      <c r="I8018" s="31" t="n">
        <v>0</v>
      </c>
      <c r="J8018" s="31" t="n"/>
      <c r="K8018" s="31" t="n">
        <v>0</v>
      </c>
      <c r="L8018" s="32" t="n"/>
      <c r="M8018" s="31" t="n">
        <v>0</v>
      </c>
      <c r="N8018" s="31" t="n">
        <v>0</v>
      </c>
      <c r="O8018" s="31" t="n"/>
      <c r="P8018" s="31" t="n"/>
      <c r="Q8018" s="31" t="n">
        <v>0</v>
      </c>
      <c r="R8018" s="31" t="n"/>
      <c r="S8018" s="32" t="n"/>
      <c r="T8018" s="32" t="n"/>
      <c r="V8018" t="inlineStr">
        <is>
          <t>06xvx</t>
        </is>
      </c>
      <c r="W8018" t="n">
        <v>7480</v>
      </c>
      <c r="Y8018" t="inlineStr">
        <is>
          <t>b5b492f7-ab7a-4604-a089-4a0e70f85146</t>
        </is>
      </c>
      <c r="Z8018" t="inlineStr">
        <is>
          <t>Tinus Luc Koblar (TOR C)</t>
        </is>
      </c>
    </row>
    <row r="8019">
      <c r="A8019" t="inlineStr">
        <is>
          <t>Tnias Mathurin</t>
        </is>
      </c>
      <c r="B8019" t="inlineStr">
        <is>
          <t>(N/A)</t>
        </is>
      </c>
      <c r="C8019" t="inlineStr">
        <is>
          <t>D</t>
        </is>
      </c>
      <c r="D8019" t="inlineStr">
        <is>
          <t>D</t>
        </is>
      </c>
      <c r="E8019" t="n">
        <v>22</v>
      </c>
      <c r="F8019" t="inlineStr">
        <is>
          <t>FA</t>
        </is>
      </c>
      <c r="G8019" t="inlineStr">
        <is>
          <t>FA</t>
        </is>
      </c>
      <c r="H8019" s="30" t="n">
        <v>1</v>
      </c>
      <c r="I8019" s="31" t="n">
        <v>0</v>
      </c>
      <c r="J8019" s="31" t="n"/>
      <c r="K8019" s="31" t="n">
        <v>0</v>
      </c>
      <c r="L8019" s="32" t="n"/>
      <c r="M8019" s="31" t="n">
        <v>0</v>
      </c>
      <c r="N8019" s="31" t="n">
        <v>0</v>
      </c>
      <c r="O8019" s="31" t="n"/>
      <c r="P8019" s="31" t="n"/>
      <c r="Q8019" s="31" t="n">
        <v>0</v>
      </c>
      <c r="R8019" s="31" t="n"/>
      <c r="S8019" s="32" t="n"/>
      <c r="T8019" s="32" t="n"/>
      <c r="V8019" t="inlineStr">
        <is>
          <t>061ly</t>
        </is>
      </c>
      <c r="Y8019" t="inlineStr">
        <is>
          <t>2c85f147-8ac6-4f95-aee2-48f83fc15c8d</t>
        </is>
      </c>
      <c r="Z8019" t="inlineStr">
        <is>
          <t>Tnias Mathurin ((N/A) D)</t>
        </is>
      </c>
    </row>
    <row r="8020">
      <c r="A8020" t="inlineStr">
        <is>
          <t>Tobias Eder</t>
        </is>
      </c>
      <c r="B8020" t="inlineStr">
        <is>
          <t>(N/A)</t>
        </is>
      </c>
      <c r="C8020" t="inlineStr">
        <is>
          <t>RW</t>
        </is>
      </c>
      <c r="D8020" t="inlineStr">
        <is>
          <t>F</t>
        </is>
      </c>
      <c r="E8020" t="n">
        <v>28</v>
      </c>
      <c r="F8020" t="inlineStr">
        <is>
          <t>FA</t>
        </is>
      </c>
      <c r="G8020" t="inlineStr">
        <is>
          <t>FA</t>
        </is>
      </c>
      <c r="H8020" s="30" t="n">
        <v>1</v>
      </c>
      <c r="I8020" s="31" t="n">
        <v>0</v>
      </c>
      <c r="J8020" s="31" t="n"/>
      <c r="K8020" s="31" t="n">
        <v>0</v>
      </c>
      <c r="L8020" s="32" t="n"/>
      <c r="M8020" s="31" t="n">
        <v>0</v>
      </c>
      <c r="N8020" s="31" t="n">
        <v>0</v>
      </c>
      <c r="O8020" s="31" t="n"/>
      <c r="P8020" s="31" t="n"/>
      <c r="Q8020" s="31" t="n">
        <v>0</v>
      </c>
      <c r="R8020" s="31" t="n"/>
      <c r="S8020" s="32" t="n"/>
      <c r="T8020" s="32" t="n"/>
      <c r="V8020" t="inlineStr">
        <is>
          <t>045za</t>
        </is>
      </c>
      <c r="Z8020" t="inlineStr">
        <is>
          <t>Tobias Eder ((N/A) RW)</t>
        </is>
      </c>
    </row>
    <row r="8021">
      <c r="A8021" t="inlineStr">
        <is>
          <t>Tobias Geisser</t>
        </is>
      </c>
      <c r="B8021" t="inlineStr">
        <is>
          <t>WSH</t>
        </is>
      </c>
      <c r="C8021" t="inlineStr">
        <is>
          <t>D</t>
        </is>
      </c>
      <c r="D8021" t="inlineStr">
        <is>
          <t>D</t>
        </is>
      </c>
      <c r="E8021" t="n">
        <v>27</v>
      </c>
      <c r="F8021" t="inlineStr">
        <is>
          <t>FA</t>
        </is>
      </c>
      <c r="G8021" t="inlineStr">
        <is>
          <t>FA</t>
        </is>
      </c>
      <c r="H8021" s="30" t="n">
        <v>1</v>
      </c>
      <c r="I8021" s="31" t="n">
        <v>0</v>
      </c>
      <c r="J8021" s="31" t="n"/>
      <c r="K8021" s="31" t="n">
        <v>0</v>
      </c>
      <c r="L8021" s="32" t="n"/>
      <c r="M8021" s="31" t="n">
        <v>0</v>
      </c>
      <c r="N8021" s="31" t="n">
        <v>0</v>
      </c>
      <c r="O8021" s="31" t="n"/>
      <c r="P8021" s="31" t="n"/>
      <c r="Q8021" s="31" t="n">
        <v>0</v>
      </c>
      <c r="R8021" s="31" t="n"/>
      <c r="S8021" s="32" t="n"/>
      <c r="T8021" s="32" t="n"/>
      <c r="V8021" t="inlineStr">
        <is>
          <t>04f2c</t>
        </is>
      </c>
      <c r="W8021" t="n">
        <v>5546</v>
      </c>
      <c r="X8021" t="n">
        <v>7635</v>
      </c>
      <c r="Y8021" t="inlineStr">
        <is>
          <t>2ca06175-7a52-43b0-9065-d925b20d9b5d</t>
        </is>
      </c>
      <c r="Z8021" t="inlineStr">
        <is>
          <t>Tobias Geisser (WSH D)</t>
        </is>
      </c>
    </row>
    <row r="8022">
      <c r="A8022" t="inlineStr">
        <is>
          <t>Tobias Krestan</t>
        </is>
      </c>
      <c r="B8022" t="inlineStr">
        <is>
          <t>LAK</t>
        </is>
      </c>
      <c r="C8022" t="inlineStr">
        <is>
          <t>RW</t>
        </is>
      </c>
      <c r="D8022" t="inlineStr">
        <is>
          <t>F</t>
        </is>
      </c>
      <c r="E8022" t="n">
        <v>18</v>
      </c>
      <c r="F8022" t="inlineStr">
        <is>
          <t>FA</t>
        </is>
      </c>
      <c r="G8022" t="inlineStr">
        <is>
          <t>FA</t>
        </is>
      </c>
      <c r="H8022" s="30" t="n">
        <v>1</v>
      </c>
      <c r="I8022" s="31" t="n">
        <v>0</v>
      </c>
      <c r="J8022" s="31" t="n"/>
      <c r="K8022" s="31" t="n">
        <v>0</v>
      </c>
      <c r="L8022" s="32" t="n"/>
      <c r="M8022" s="31" t="n">
        <v>0</v>
      </c>
      <c r="N8022" s="31" t="n">
        <v>0</v>
      </c>
      <c r="O8022" s="31" t="n"/>
      <c r="P8022" s="31" t="n"/>
      <c r="Q8022" s="31" t="n">
        <v>0</v>
      </c>
      <c r="R8022" s="31" t="n"/>
      <c r="S8022" s="32" t="n"/>
      <c r="T8022" s="32" t="n"/>
      <c r="V8022" t="inlineStr">
        <is>
          <t>076xs</t>
        </is>
      </c>
      <c r="Y8022" t="inlineStr">
        <is>
          <t>d34275ef-2fb5-4c7a-83cc-8c27cbe705e2</t>
        </is>
      </c>
      <c r="Z8022" t="inlineStr">
        <is>
          <t>Tobias Krestan (LAK RW)</t>
        </is>
      </c>
    </row>
    <row r="8023">
      <c r="A8023" t="inlineStr">
        <is>
          <t>Tobias Lindberg</t>
        </is>
      </c>
      <c r="B8023" t="inlineStr">
        <is>
          <t>(N/A)</t>
        </is>
      </c>
      <c r="C8023" t="inlineStr">
        <is>
          <t>RW</t>
        </is>
      </c>
      <c r="D8023" t="inlineStr">
        <is>
          <t>F</t>
        </is>
      </c>
      <c r="E8023" t="n">
        <v>31</v>
      </c>
      <c r="F8023" t="inlineStr">
        <is>
          <t>FA</t>
        </is>
      </c>
      <c r="G8023" t="inlineStr">
        <is>
          <t>FA</t>
        </is>
      </c>
      <c r="H8023" s="30" t="n">
        <v>1</v>
      </c>
      <c r="I8023" s="31" t="n">
        <v>0</v>
      </c>
      <c r="J8023" s="31" t="n"/>
      <c r="K8023" s="31" t="n">
        <v>0</v>
      </c>
      <c r="L8023" s="32" t="n"/>
      <c r="M8023" s="31" t="n">
        <v>0</v>
      </c>
      <c r="N8023" s="31" t="n">
        <v>0</v>
      </c>
      <c r="O8023" s="31" t="n"/>
      <c r="P8023" s="31" t="n"/>
      <c r="Q8023" s="31" t="n">
        <v>0</v>
      </c>
      <c r="R8023" s="31" t="n"/>
      <c r="S8023" s="32" t="n"/>
      <c r="T8023" s="32" t="n"/>
      <c r="V8023" t="inlineStr">
        <is>
          <t>031po</t>
        </is>
      </c>
      <c r="W8023" t="n">
        <v>4961</v>
      </c>
      <c r="X8023" t="n">
        <v>6081</v>
      </c>
      <c r="Z8023" t="inlineStr">
        <is>
          <t>Tobias Lindberg ((N/A) RW)</t>
        </is>
      </c>
    </row>
    <row r="8024">
      <c r="A8024" t="inlineStr">
        <is>
          <t>Tobias Normann</t>
        </is>
      </c>
      <c r="B8024" t="inlineStr">
        <is>
          <t>(N/A)</t>
        </is>
      </c>
      <c r="C8024" t="inlineStr">
        <is>
          <t>G</t>
        </is>
      </c>
      <c r="D8024" t="inlineStr">
        <is>
          <t>G</t>
        </is>
      </c>
      <c r="E8024" t="n">
        <v>25</v>
      </c>
      <c r="F8024" t="inlineStr">
        <is>
          <t>FA</t>
        </is>
      </c>
      <c r="G8024" t="inlineStr">
        <is>
          <t>FA</t>
        </is>
      </c>
      <c r="H8024" s="30" t="n">
        <v>1</v>
      </c>
      <c r="I8024" s="31" t="n">
        <v>0</v>
      </c>
      <c r="J8024" s="31" t="n"/>
      <c r="K8024" s="31" t="n">
        <v>0</v>
      </c>
      <c r="L8024" s="32" t="n"/>
      <c r="M8024" s="31" t="n">
        <v>0</v>
      </c>
      <c r="N8024" s="31" t="n">
        <v>0</v>
      </c>
      <c r="O8024" s="31" t="n"/>
      <c r="P8024" s="31" t="n"/>
      <c r="Q8024" s="31" t="n">
        <v>0</v>
      </c>
      <c r="R8024" s="31" t="n"/>
      <c r="S8024" s="32" t="n"/>
      <c r="T8024" s="32" t="n"/>
      <c r="V8024" t="inlineStr">
        <is>
          <t>06r67</t>
        </is>
      </c>
      <c r="Z8024" t="inlineStr">
        <is>
          <t>Tobias Normann ((N/A) G)</t>
        </is>
      </c>
    </row>
    <row r="8025">
      <c r="A8025" t="inlineStr">
        <is>
          <t>Tobias Pitka</t>
        </is>
      </c>
      <c r="B8025" t="inlineStr">
        <is>
          <t>(N/A)</t>
        </is>
      </c>
      <c r="C8025" t="inlineStr">
        <is>
          <t>C</t>
        </is>
      </c>
      <c r="D8025" t="inlineStr">
        <is>
          <t>F</t>
        </is>
      </c>
      <c r="F8025" t="inlineStr">
        <is>
          <t>FA</t>
        </is>
      </c>
      <c r="G8025" t="inlineStr">
        <is>
          <t>FA</t>
        </is>
      </c>
      <c r="H8025" s="30" t="n"/>
      <c r="I8025" s="31" t="n"/>
      <c r="J8025" s="31" t="n"/>
      <c r="K8025" s="31" t="n"/>
      <c r="L8025" s="32" t="n"/>
      <c r="M8025" s="31" t="n"/>
      <c r="N8025" s="31" t="n"/>
      <c r="O8025" s="31" t="n"/>
      <c r="P8025" s="31" t="n"/>
      <c r="Q8025" s="31" t="n"/>
      <c r="R8025" s="31" t="n"/>
      <c r="S8025" s="32" t="n"/>
      <c r="T8025" s="32" t="n"/>
      <c r="V8025" t="inlineStr">
        <is>
          <t>079wg</t>
        </is>
      </c>
      <c r="Z8025" t="inlineStr">
        <is>
          <t>Tobias Pitka ((N/A) C)</t>
        </is>
      </c>
    </row>
    <row r="8026">
      <c r="A8026" t="inlineStr">
        <is>
          <t>Tobias Rieder</t>
        </is>
      </c>
      <c r="B8026" t="inlineStr">
        <is>
          <t>(N/A)</t>
        </is>
      </c>
      <c r="C8026" t="inlineStr">
        <is>
          <t>RW</t>
        </is>
      </c>
      <c r="D8026" t="inlineStr">
        <is>
          <t>F</t>
        </is>
      </c>
      <c r="E8026" t="n">
        <v>33</v>
      </c>
      <c r="F8026" t="inlineStr">
        <is>
          <t>FA</t>
        </is>
      </c>
      <c r="G8026" t="inlineStr">
        <is>
          <t>FA</t>
        </is>
      </c>
      <c r="H8026" s="30" t="n">
        <v>1</v>
      </c>
      <c r="I8026" s="31" t="n">
        <v>0</v>
      </c>
      <c r="J8026" s="31" t="n"/>
      <c r="K8026" s="31" t="n">
        <v>0</v>
      </c>
      <c r="L8026" s="32" t="n"/>
      <c r="M8026" s="31" t="n">
        <v>0</v>
      </c>
      <c r="N8026" s="31" t="n">
        <v>0</v>
      </c>
      <c r="O8026" s="31" t="n"/>
      <c r="P8026" s="31" t="n"/>
      <c r="Q8026" s="31" t="n">
        <v>0</v>
      </c>
      <c r="R8026" s="31" t="n"/>
      <c r="S8026" s="32" t="n"/>
      <c r="T8026" s="32" t="n"/>
      <c r="V8026" t="inlineStr">
        <is>
          <t>02fqd</t>
        </is>
      </c>
      <c r="W8026" t="n">
        <v>4130</v>
      </c>
      <c r="X8026" t="n">
        <v>5480</v>
      </c>
      <c r="Y8026" t="inlineStr">
        <is>
          <t>cdc71795-3756-4e82-9b44-6c9c9f6087a3</t>
        </is>
      </c>
      <c r="Z8026" t="inlineStr">
        <is>
          <t>Tobias Rieder ((N/A) RW)</t>
        </is>
      </c>
    </row>
    <row r="8027">
      <c r="A8027" t="inlineStr">
        <is>
          <t>Tobias Tomik</t>
        </is>
      </c>
      <c r="B8027" t="inlineStr">
        <is>
          <t>(N/A)</t>
        </is>
      </c>
      <c r="C8027" t="inlineStr">
        <is>
          <t>C</t>
        </is>
      </c>
      <c r="D8027" t="inlineStr">
        <is>
          <t>F</t>
        </is>
      </c>
      <c r="E8027" t="n">
        <v>18</v>
      </c>
      <c r="F8027" t="inlineStr">
        <is>
          <t>FA</t>
        </is>
      </c>
      <c r="G8027" t="inlineStr">
        <is>
          <t>FA</t>
        </is>
      </c>
      <c r="H8027" s="30" t="n">
        <v>1</v>
      </c>
      <c r="I8027" s="31" t="n">
        <v>0</v>
      </c>
      <c r="J8027" s="31" t="n"/>
      <c r="K8027" s="31" t="n">
        <v>0</v>
      </c>
      <c r="L8027" s="32" t="n"/>
      <c r="M8027" s="31" t="n">
        <v>0</v>
      </c>
      <c r="N8027" s="31" t="n">
        <v>0</v>
      </c>
      <c r="O8027" s="31" t="n"/>
      <c r="P8027" s="31" t="n"/>
      <c r="Q8027" s="31" t="n">
        <v>0</v>
      </c>
      <c r="R8027" s="31" t="n"/>
      <c r="S8027" s="32" t="n"/>
      <c r="T8027" s="32" t="n"/>
      <c r="V8027" t="inlineStr">
        <is>
          <t>076ri</t>
        </is>
      </c>
      <c r="Z8027" t="inlineStr">
        <is>
          <t>Tobias Tomik ((N/A) C)</t>
        </is>
      </c>
    </row>
    <row r="8028">
      <c r="A8028" t="inlineStr">
        <is>
          <t>Tobias Tornqvist</t>
        </is>
      </c>
      <c r="B8028" t="inlineStr">
        <is>
          <t>(N/A)</t>
        </is>
      </c>
      <c r="C8028" t="inlineStr">
        <is>
          <t>RW</t>
        </is>
      </c>
      <c r="D8028" t="inlineStr">
        <is>
          <t>F</t>
        </is>
      </c>
      <c r="E8028" t="n">
        <v>32</v>
      </c>
      <c r="F8028" t="inlineStr">
        <is>
          <t>FA</t>
        </is>
      </c>
      <c r="G8028" t="inlineStr">
        <is>
          <t>FA</t>
        </is>
      </c>
      <c r="H8028" s="30" t="n">
        <v>1</v>
      </c>
      <c r="I8028" s="31" t="n">
        <v>0</v>
      </c>
      <c r="J8028" s="31" t="n"/>
      <c r="K8028" s="31" t="n">
        <v>0</v>
      </c>
      <c r="L8028" s="32" t="n"/>
      <c r="M8028" s="31" t="n">
        <v>0</v>
      </c>
      <c r="N8028" s="31" t="n">
        <v>0</v>
      </c>
      <c r="O8028" s="31" t="n"/>
      <c r="P8028" s="31" t="n"/>
      <c r="Q8028" s="31" t="n">
        <v>0</v>
      </c>
      <c r="R8028" s="31" t="n"/>
      <c r="S8028" s="32" t="n"/>
      <c r="T8028" s="32" t="n"/>
      <c r="V8028" t="inlineStr">
        <is>
          <t>02oz2</t>
        </is>
      </c>
      <c r="Z8028" t="inlineStr">
        <is>
          <t>Tobias Tornqvist ((N/A) RW)</t>
        </is>
      </c>
    </row>
    <row r="8029">
      <c r="A8029" t="inlineStr">
        <is>
          <t>Tobias Trejbal</t>
        </is>
      </c>
      <c r="B8029" t="inlineStr">
        <is>
          <t>CGY</t>
        </is>
      </c>
      <c r="C8029" t="inlineStr">
        <is>
          <t>G</t>
        </is>
      </c>
      <c r="D8029" t="inlineStr">
        <is>
          <t>G</t>
        </is>
      </c>
      <c r="E8029" t="n">
        <v>18</v>
      </c>
      <c r="F8029" t="inlineStr">
        <is>
          <t>FA</t>
        </is>
      </c>
      <c r="G8029" t="inlineStr">
        <is>
          <t>FA</t>
        </is>
      </c>
      <c r="H8029" s="30" t="n">
        <v>1</v>
      </c>
      <c r="I8029" s="31" t="n">
        <v>0</v>
      </c>
      <c r="J8029" s="31" t="n"/>
      <c r="K8029" s="31" t="n">
        <v>0</v>
      </c>
      <c r="L8029" s="32" t="n"/>
      <c r="M8029" s="31" t="n">
        <v>0</v>
      </c>
      <c r="N8029" s="31" t="n">
        <v>0</v>
      </c>
      <c r="O8029" s="31" t="n"/>
      <c r="P8029" s="31" t="n"/>
      <c r="Q8029" s="31" t="n">
        <v>0</v>
      </c>
      <c r="R8029" s="31" t="n"/>
      <c r="S8029" s="32" t="n"/>
      <c r="T8029" s="32" t="n"/>
      <c r="V8029" t="inlineStr">
        <is>
          <t>07337</t>
        </is>
      </c>
      <c r="W8029" t="n">
        <v>7694</v>
      </c>
      <c r="Y8029" t="inlineStr">
        <is>
          <t>8f448a8c-1d63-48a4-bf5a-164c3968b688</t>
        </is>
      </c>
      <c r="Z8029" t="inlineStr">
        <is>
          <t>Tobias Trejbal (CGY G)</t>
        </is>
      </c>
    </row>
    <row r="8030">
      <c r="A8030" t="inlineStr">
        <is>
          <t>Tobias Tvrznik</t>
        </is>
      </c>
      <c r="B8030" t="inlineStr">
        <is>
          <t>COL</t>
        </is>
      </c>
      <c r="C8030" t="inlineStr">
        <is>
          <t>G</t>
        </is>
      </c>
      <c r="D8030" t="inlineStr">
        <is>
          <t>G</t>
        </is>
      </c>
      <c r="E8030" t="n">
        <v>19</v>
      </c>
      <c r="F8030" t="inlineStr">
        <is>
          <t>FA</t>
        </is>
      </c>
      <c r="G8030" t="inlineStr">
        <is>
          <t>FA</t>
        </is>
      </c>
      <c r="H8030" s="30" t="n">
        <v>1</v>
      </c>
      <c r="I8030" s="31" t="n">
        <v>0</v>
      </c>
      <c r="J8030" s="31" t="n"/>
      <c r="K8030" s="31" t="n">
        <v>0</v>
      </c>
      <c r="L8030" s="32" t="n"/>
      <c r="M8030" s="31" t="n">
        <v>0</v>
      </c>
      <c r="N8030" s="31" t="n">
        <v>0</v>
      </c>
      <c r="O8030" s="31" t="n"/>
      <c r="P8030" s="31" t="n"/>
      <c r="Q8030" s="31" t="n">
        <v>0</v>
      </c>
      <c r="R8030" s="31" t="n"/>
      <c r="S8030" s="32" t="n"/>
      <c r="T8030" s="32" t="n"/>
      <c r="V8030" t="inlineStr">
        <is>
          <t>072h5</t>
        </is>
      </c>
      <c r="Y8030" t="inlineStr">
        <is>
          <t>feb5b94a-bb27-45d9-b905-f4f35df9b473</t>
        </is>
      </c>
      <c r="Z8030" t="inlineStr">
        <is>
          <t>Tobias Tvrznik (COL G)</t>
        </is>
      </c>
    </row>
    <row r="8031">
      <c r="A8031" t="inlineStr">
        <is>
          <t>Tobie Bisson</t>
        </is>
      </c>
      <c r="B8031" t="inlineStr">
        <is>
          <t>MTL</t>
        </is>
      </c>
      <c r="C8031" t="inlineStr">
        <is>
          <t>D</t>
        </is>
      </c>
      <c r="D8031" t="inlineStr">
        <is>
          <t>D</t>
        </is>
      </c>
      <c r="E8031" t="n">
        <v>29</v>
      </c>
      <c r="F8031" t="inlineStr">
        <is>
          <t>FA</t>
        </is>
      </c>
      <c r="G8031" t="inlineStr">
        <is>
          <t>FA</t>
        </is>
      </c>
      <c r="H8031" s="30" t="n">
        <v>1</v>
      </c>
      <c r="I8031" s="31" t="n">
        <v>0</v>
      </c>
      <c r="J8031" s="31" t="n"/>
      <c r="K8031" s="31" t="n">
        <v>0</v>
      </c>
      <c r="L8031" s="32" t="n"/>
      <c r="M8031" s="31" t="n">
        <v>0</v>
      </c>
      <c r="N8031" s="31" t="n">
        <v>0</v>
      </c>
      <c r="O8031" s="31" t="n"/>
      <c r="P8031" s="31" t="n"/>
      <c r="Q8031" s="31" t="n">
        <v>0</v>
      </c>
      <c r="R8031" s="31" t="n"/>
      <c r="S8031" s="32" t="n"/>
      <c r="T8031" s="32" t="n"/>
      <c r="V8031" t="inlineStr">
        <is>
          <t>05x9f</t>
        </is>
      </c>
      <c r="W8031" t="n">
        <v>6816</v>
      </c>
      <c r="Y8031" t="inlineStr">
        <is>
          <t>13a52e53-cbb4-4fdb-8762-c059499648c0</t>
        </is>
      </c>
      <c r="Z8031" t="inlineStr">
        <is>
          <t>Tobie Bisson (MTL D)</t>
        </is>
      </c>
    </row>
    <row r="8032">
      <c r="A8032" t="inlineStr">
        <is>
          <t>Toby Enstrom</t>
        </is>
      </c>
      <c r="B8032" t="inlineStr">
        <is>
          <t>(N/A)</t>
        </is>
      </c>
      <c r="C8032" t="inlineStr">
        <is>
          <t>D</t>
        </is>
      </c>
      <c r="D8032" t="inlineStr">
        <is>
          <t>D</t>
        </is>
      </c>
      <c r="E8032" t="n">
        <v>41</v>
      </c>
      <c r="F8032" t="inlineStr">
        <is>
          <t>FA</t>
        </is>
      </c>
      <c r="G8032" t="inlineStr">
        <is>
          <t>FA</t>
        </is>
      </c>
      <c r="H8032" s="30" t="n">
        <v>1</v>
      </c>
      <c r="I8032" s="31" t="n">
        <v>0</v>
      </c>
      <c r="J8032" s="31" t="n"/>
      <c r="K8032" s="31" t="n">
        <v>0</v>
      </c>
      <c r="L8032" s="32" t="n"/>
      <c r="M8032" s="31" t="n">
        <v>0</v>
      </c>
      <c r="N8032" s="31" t="n">
        <v>0</v>
      </c>
      <c r="O8032" s="31" t="n"/>
      <c r="P8032" s="31" t="n"/>
      <c r="Q8032" s="31" t="n">
        <v>0</v>
      </c>
      <c r="R8032" s="31" t="n"/>
      <c r="S8032" s="32" t="n"/>
      <c r="T8032" s="32" t="n"/>
      <c r="V8032" t="inlineStr">
        <is>
          <t>003eg</t>
        </is>
      </c>
      <c r="W8032" t="n">
        <v>2882</v>
      </c>
      <c r="X8032" t="n">
        <v>4235</v>
      </c>
      <c r="Z8032" t="inlineStr">
        <is>
          <t>Toby Enstrom ((N/A) D)</t>
        </is>
      </c>
    </row>
    <row r="8033">
      <c r="A8033" t="inlineStr">
        <is>
          <t>Todd Burgess</t>
        </is>
      </c>
      <c r="B8033" t="inlineStr">
        <is>
          <t>(N/A)</t>
        </is>
      </c>
      <c r="C8033" t="inlineStr">
        <is>
          <t>C</t>
        </is>
      </c>
      <c r="D8033" t="inlineStr">
        <is>
          <t>F</t>
        </is>
      </c>
      <c r="E8033" t="n">
        <v>30</v>
      </c>
      <c r="F8033" t="inlineStr">
        <is>
          <t>FA</t>
        </is>
      </c>
      <c r="G8033" t="inlineStr">
        <is>
          <t>FA</t>
        </is>
      </c>
      <c r="H8033" s="30" t="n">
        <v>1</v>
      </c>
      <c r="I8033" s="31" t="n">
        <v>0</v>
      </c>
      <c r="J8033" s="31" t="n"/>
      <c r="K8033" s="31" t="n">
        <v>0</v>
      </c>
      <c r="L8033" s="32" t="n"/>
      <c r="M8033" s="31" t="n">
        <v>0</v>
      </c>
      <c r="N8033" s="31" t="n">
        <v>0</v>
      </c>
      <c r="O8033" s="31" t="n"/>
      <c r="P8033" s="31" t="n"/>
      <c r="Q8033" s="31" t="n">
        <v>0</v>
      </c>
      <c r="R8033" s="31" t="n"/>
      <c r="S8033" s="32" t="n"/>
      <c r="T8033" s="32" t="n"/>
      <c r="V8033" t="inlineStr">
        <is>
          <t>042wx</t>
        </is>
      </c>
      <c r="X8033" t="n">
        <v>7210</v>
      </c>
      <c r="Y8033" t="inlineStr">
        <is>
          <t>7d4b78ba-dc1f-459d-a83d-75c1a00eb9ef</t>
        </is>
      </c>
      <c r="Z8033" t="inlineStr">
        <is>
          <t>Todd Burgess ((N/A) C)</t>
        </is>
      </c>
    </row>
    <row r="8034">
      <c r="A8034" t="inlineStr">
        <is>
          <t>Todd Fiddler</t>
        </is>
      </c>
      <c r="B8034" t="inlineStr">
        <is>
          <t>(N/A)</t>
        </is>
      </c>
      <c r="C8034" t="inlineStr">
        <is>
          <t>LW</t>
        </is>
      </c>
      <c r="D8034" t="inlineStr">
        <is>
          <t>F</t>
        </is>
      </c>
      <c r="E8034" t="n">
        <v>33</v>
      </c>
      <c r="F8034" t="inlineStr">
        <is>
          <t>FA</t>
        </is>
      </c>
      <c r="G8034" t="inlineStr">
        <is>
          <t>FA</t>
        </is>
      </c>
      <c r="H8034" s="30" t="n">
        <v>1</v>
      </c>
      <c r="I8034" s="31" t="n">
        <v>0</v>
      </c>
      <c r="J8034" s="31" t="n"/>
      <c r="K8034" s="31" t="n">
        <v>0</v>
      </c>
      <c r="L8034" s="32" t="n"/>
      <c r="M8034" s="31" t="n">
        <v>0</v>
      </c>
      <c r="N8034" s="31" t="n">
        <v>0</v>
      </c>
      <c r="O8034" s="31" t="n"/>
      <c r="P8034" s="31" t="n"/>
      <c r="Q8034" s="31" t="n">
        <v>0</v>
      </c>
      <c r="R8034" s="31" t="n"/>
      <c r="S8034" s="32" t="n"/>
      <c r="T8034" s="32" t="n"/>
      <c r="V8034" t="inlineStr">
        <is>
          <t>03d0y</t>
        </is>
      </c>
      <c r="Z8034" t="inlineStr">
        <is>
          <t>Todd Fiddler ((N/A) LW)</t>
        </is>
      </c>
    </row>
    <row r="8035">
      <c r="A8035" t="inlineStr">
        <is>
          <t>Todd Ford</t>
        </is>
      </c>
      <c r="B8035" t="inlineStr">
        <is>
          <t>(N/A)</t>
        </is>
      </c>
      <c r="C8035" t="inlineStr">
        <is>
          <t>G</t>
        </is>
      </c>
      <c r="D8035" t="inlineStr">
        <is>
          <t>G</t>
        </is>
      </c>
      <c r="E8035" t="n">
        <v>42</v>
      </c>
      <c r="F8035" t="inlineStr">
        <is>
          <t>FA</t>
        </is>
      </c>
      <c r="G8035" t="inlineStr">
        <is>
          <t>FA</t>
        </is>
      </c>
      <c r="H8035" s="30" t="n">
        <v>1</v>
      </c>
      <c r="I8035" s="31" t="n">
        <v>0</v>
      </c>
      <c r="J8035" s="31" t="n"/>
      <c r="K8035" s="31" t="n">
        <v>0</v>
      </c>
      <c r="L8035" s="32" t="n"/>
      <c r="M8035" s="31" t="n">
        <v>0</v>
      </c>
      <c r="N8035" s="31" t="n">
        <v>0</v>
      </c>
      <c r="O8035" s="31" t="n"/>
      <c r="P8035" s="31" t="n"/>
      <c r="Q8035" s="31" t="n">
        <v>0</v>
      </c>
      <c r="R8035" s="31" t="n"/>
      <c r="S8035" s="32" t="n"/>
      <c r="T8035" s="32" t="n"/>
      <c r="V8035" t="inlineStr">
        <is>
          <t>0049p</t>
        </is>
      </c>
      <c r="W8035" t="n">
        <v>2925</v>
      </c>
      <c r="X8035" t="n">
        <v>3593</v>
      </c>
      <c r="Z8035" t="inlineStr">
        <is>
          <t>Todd Ford ((N/A) G)</t>
        </is>
      </c>
    </row>
    <row r="8036">
      <c r="A8036" t="inlineStr">
        <is>
          <t>Todd Orlando</t>
        </is>
      </c>
      <c r="B8036" t="inlineStr">
        <is>
          <t>(N/A)</t>
        </is>
      </c>
      <c r="C8036" t="inlineStr">
        <is>
          <t>D</t>
        </is>
      </c>
      <c r="D8036" t="inlineStr">
        <is>
          <t>D</t>
        </is>
      </c>
      <c r="E8036" t="n">
        <v>40</v>
      </c>
      <c r="F8036" t="inlineStr">
        <is>
          <t>FA</t>
        </is>
      </c>
      <c r="G8036" t="inlineStr">
        <is>
          <t>FA</t>
        </is>
      </c>
      <c r="H8036" s="30" t="n">
        <v>1</v>
      </c>
      <c r="I8036" s="31" t="n">
        <v>0</v>
      </c>
      <c r="J8036" s="31" t="n"/>
      <c r="K8036" s="31" t="n">
        <v>0</v>
      </c>
      <c r="L8036" s="32" t="n"/>
      <c r="M8036" s="31" t="n">
        <v>0</v>
      </c>
      <c r="N8036" s="31" t="n">
        <v>0</v>
      </c>
      <c r="O8036" s="31" t="n"/>
      <c r="P8036" s="31" t="n"/>
      <c r="Q8036" s="31" t="n">
        <v>0</v>
      </c>
      <c r="R8036" s="31" t="n"/>
      <c r="S8036" s="32" t="n"/>
      <c r="T8036" s="32" t="n"/>
      <c r="V8036" t="inlineStr">
        <is>
          <t>038mo</t>
        </is>
      </c>
      <c r="X8036" t="n">
        <v>6261</v>
      </c>
      <c r="Z8036" t="inlineStr">
        <is>
          <t>Todd Orlando ((N/A) D)</t>
        </is>
      </c>
    </row>
    <row r="8037">
      <c r="A8037" t="inlineStr">
        <is>
          <t>Tom Aubrun</t>
        </is>
      </c>
      <c r="B8037" t="inlineStr">
        <is>
          <t>CHI</t>
        </is>
      </c>
      <c r="C8037" t="inlineStr">
        <is>
          <t>G</t>
        </is>
      </c>
      <c r="D8037" t="inlineStr">
        <is>
          <t>G</t>
        </is>
      </c>
      <c r="E8037" t="n">
        <v>31</v>
      </c>
      <c r="F8037" t="inlineStr">
        <is>
          <t>FA</t>
        </is>
      </c>
      <c r="G8037" t="inlineStr">
        <is>
          <t>FA</t>
        </is>
      </c>
      <c r="H8037" s="30" t="n">
        <v>1</v>
      </c>
      <c r="I8037" s="31" t="n">
        <v>0</v>
      </c>
      <c r="J8037" s="31" t="n"/>
      <c r="K8037" s="31" t="n">
        <v>0</v>
      </c>
      <c r="L8037" s="32" t="n"/>
      <c r="M8037" s="31" t="n">
        <v>0</v>
      </c>
      <c r="N8037" s="31" t="n">
        <v>0</v>
      </c>
      <c r="O8037" s="31" t="n"/>
      <c r="P8037" s="31" t="n"/>
      <c r="Q8037" s="31" t="n">
        <v>0</v>
      </c>
      <c r="R8037" s="31" t="n"/>
      <c r="S8037" s="32" t="n"/>
      <c r="T8037" s="32" t="n"/>
      <c r="V8037" t="inlineStr">
        <is>
          <t>05xde</t>
        </is>
      </c>
      <c r="Y8037" t="inlineStr">
        <is>
          <t>d3574688-f301-4ef5-a0e7-88c76b19efce</t>
        </is>
      </c>
      <c r="Z8037" t="inlineStr">
        <is>
          <t>Tom Aubrun (CHI G)</t>
        </is>
      </c>
    </row>
    <row r="8038">
      <c r="A8038" t="inlineStr">
        <is>
          <t>Tom Cavanagh</t>
        </is>
      </c>
      <c r="B8038" t="inlineStr">
        <is>
          <t>(N/A)</t>
        </is>
      </c>
      <c r="C8038" t="inlineStr">
        <is>
          <t>C</t>
        </is>
      </c>
      <c r="D8038" t="inlineStr">
        <is>
          <t>F</t>
        </is>
      </c>
      <c r="E8038" t="n">
        <v>44</v>
      </c>
      <c r="F8038" t="inlineStr">
        <is>
          <t>FA</t>
        </is>
      </c>
      <c r="G8038" t="inlineStr">
        <is>
          <t>FA</t>
        </is>
      </c>
      <c r="H8038" s="30" t="n">
        <v>1</v>
      </c>
      <c r="I8038" s="31" t="n">
        <v>0</v>
      </c>
      <c r="J8038" s="31" t="n"/>
      <c r="K8038" s="31" t="n">
        <v>0</v>
      </c>
      <c r="L8038" s="32" t="n"/>
      <c r="M8038" s="31" t="n">
        <v>0</v>
      </c>
      <c r="N8038" s="31" t="n">
        <v>0</v>
      </c>
      <c r="O8038" s="31" t="n"/>
      <c r="P8038" s="31" t="n"/>
      <c r="Q8038" s="31" t="n">
        <v>0</v>
      </c>
      <c r="R8038" s="31" t="n"/>
      <c r="S8038" s="32" t="n"/>
      <c r="T8038" s="32" t="n"/>
      <c r="V8038" t="inlineStr">
        <is>
          <t>004m6</t>
        </is>
      </c>
      <c r="W8038" t="n">
        <v>2968</v>
      </c>
      <c r="X8038" t="n">
        <v>3767</v>
      </c>
      <c r="Z8038" t="inlineStr">
        <is>
          <t>Tom Cavanagh ((N/A) C)</t>
        </is>
      </c>
    </row>
    <row r="8039">
      <c r="A8039" t="inlineStr">
        <is>
          <t>Tom Fritsche</t>
        </is>
      </c>
      <c r="B8039" t="inlineStr">
        <is>
          <t>(N/A)</t>
        </is>
      </c>
      <c r="C8039" t="inlineStr">
        <is>
          <t>LW</t>
        </is>
      </c>
      <c r="D8039" t="inlineStr">
        <is>
          <t>F</t>
        </is>
      </c>
      <c r="E8039" t="n">
        <v>39</v>
      </c>
      <c r="F8039" t="inlineStr">
        <is>
          <t>FA</t>
        </is>
      </c>
      <c r="G8039" t="inlineStr">
        <is>
          <t>FA</t>
        </is>
      </c>
      <c r="H8039" s="30" t="n">
        <v>1</v>
      </c>
      <c r="I8039" s="31" t="n">
        <v>0</v>
      </c>
      <c r="J8039" s="31" t="n"/>
      <c r="K8039" s="31" t="n">
        <v>0</v>
      </c>
      <c r="L8039" s="32" t="n"/>
      <c r="M8039" s="31" t="n">
        <v>0</v>
      </c>
      <c r="N8039" s="31" t="n">
        <v>0</v>
      </c>
      <c r="O8039" s="31" t="n"/>
      <c r="P8039" s="31" t="n"/>
      <c r="Q8039" s="31" t="n">
        <v>0</v>
      </c>
      <c r="R8039" s="31" t="n"/>
      <c r="S8039" s="32" t="n"/>
      <c r="T8039" s="32" t="n"/>
      <c r="V8039" t="inlineStr">
        <is>
          <t>01072</t>
        </is>
      </c>
      <c r="W8039" t="n">
        <v>2343</v>
      </c>
      <c r="X8039" t="n">
        <v>4535</v>
      </c>
      <c r="Z8039" t="inlineStr">
        <is>
          <t>Tom Fritsche ((N/A) LW)</t>
        </is>
      </c>
    </row>
    <row r="8040">
      <c r="A8040" t="inlineStr">
        <is>
          <t>Tom Gilbert</t>
        </is>
      </c>
      <c r="B8040" t="inlineStr">
        <is>
          <t>(N/A)</t>
        </is>
      </c>
      <c r="C8040" t="inlineStr">
        <is>
          <t>D</t>
        </is>
      </c>
      <c r="D8040" t="inlineStr">
        <is>
          <t>D</t>
        </is>
      </c>
      <c r="E8040" t="n">
        <v>43</v>
      </c>
      <c r="F8040" t="inlineStr">
        <is>
          <t>FA</t>
        </is>
      </c>
      <c r="G8040" t="inlineStr">
        <is>
          <t>FA</t>
        </is>
      </c>
      <c r="H8040" s="30" t="n">
        <v>1</v>
      </c>
      <c r="I8040" s="31" t="n">
        <v>0</v>
      </c>
      <c r="J8040" s="31" t="n"/>
      <c r="K8040" s="31" t="n">
        <v>0</v>
      </c>
      <c r="L8040" s="32" t="n"/>
      <c r="M8040" s="31" t="n">
        <v>0</v>
      </c>
      <c r="N8040" s="31" t="n">
        <v>0</v>
      </c>
      <c r="O8040" s="31" t="n"/>
      <c r="P8040" s="31" t="n"/>
      <c r="Q8040" s="31" t="n">
        <v>0</v>
      </c>
      <c r="R8040" s="31" t="n"/>
      <c r="S8040" s="32" t="n"/>
      <c r="T8040" s="32" t="n"/>
      <c r="V8040" t="inlineStr">
        <is>
          <t>003q8</t>
        </is>
      </c>
      <c r="W8040" t="n">
        <v>2638</v>
      </c>
      <c r="X8040" t="n">
        <v>3268</v>
      </c>
      <c r="Z8040" t="inlineStr">
        <is>
          <t>Tom Gilbert ((N/A) D)</t>
        </is>
      </c>
    </row>
    <row r="8041">
      <c r="A8041" t="inlineStr">
        <is>
          <t>Tom Kuhnhackl</t>
        </is>
      </c>
      <c r="B8041" t="inlineStr">
        <is>
          <t>NYI</t>
        </is>
      </c>
      <c r="C8041" t="inlineStr">
        <is>
          <t>RW</t>
        </is>
      </c>
      <c r="D8041" t="inlineStr">
        <is>
          <t>F</t>
        </is>
      </c>
      <c r="E8041" t="n">
        <v>34</v>
      </c>
      <c r="F8041" t="inlineStr">
        <is>
          <t>FA</t>
        </is>
      </c>
      <c r="G8041" t="inlineStr">
        <is>
          <t>FA</t>
        </is>
      </c>
      <c r="H8041" s="30" t="n">
        <v>1</v>
      </c>
      <c r="I8041" s="31" t="n">
        <v>0</v>
      </c>
      <c r="J8041" s="31" t="n"/>
      <c r="K8041" s="31" t="n">
        <v>0</v>
      </c>
      <c r="L8041" s="32" t="n"/>
      <c r="M8041" s="31" t="n">
        <v>0</v>
      </c>
      <c r="N8041" s="31" t="n">
        <v>0</v>
      </c>
      <c r="O8041" s="31" t="n"/>
      <c r="P8041" s="31" t="n"/>
      <c r="Q8041" s="31" t="n">
        <v>0</v>
      </c>
      <c r="R8041" s="31" t="n"/>
      <c r="S8041" s="32" t="n"/>
      <c r="T8041" s="32" t="n"/>
      <c r="V8041" t="inlineStr">
        <is>
          <t>01zt5</t>
        </is>
      </c>
      <c r="W8041" t="n">
        <v>3561</v>
      </c>
      <c r="X8041" t="n">
        <v>5083</v>
      </c>
      <c r="Y8041" t="inlineStr">
        <is>
          <t>3f949079-85d4-4ea8-b78a-d6dbfc6ae993</t>
        </is>
      </c>
      <c r="Z8041" t="inlineStr">
        <is>
          <t>Tom Kuhnhackl (NYI RW)</t>
        </is>
      </c>
    </row>
    <row r="8042">
      <c r="A8042" t="inlineStr">
        <is>
          <t>Tom McCollum</t>
        </is>
      </c>
      <c r="B8042" t="inlineStr">
        <is>
          <t>NYR</t>
        </is>
      </c>
      <c r="C8042" t="inlineStr">
        <is>
          <t>G</t>
        </is>
      </c>
      <c r="D8042" t="inlineStr">
        <is>
          <t>G</t>
        </is>
      </c>
      <c r="E8042" t="n">
        <v>36</v>
      </c>
      <c r="F8042" t="inlineStr">
        <is>
          <t>FA</t>
        </is>
      </c>
      <c r="G8042" t="inlineStr">
        <is>
          <t>FA</t>
        </is>
      </c>
      <c r="H8042" s="30" t="n">
        <v>1</v>
      </c>
      <c r="I8042" s="31" t="n">
        <v>0</v>
      </c>
      <c r="J8042" s="31" t="n"/>
      <c r="K8042" s="31" t="n">
        <v>0</v>
      </c>
      <c r="L8042" s="32" t="n"/>
      <c r="M8042" s="31" t="n">
        <v>0</v>
      </c>
      <c r="N8042" s="31" t="n">
        <v>0</v>
      </c>
      <c r="O8042" s="31" t="n"/>
      <c r="P8042" s="31" t="n"/>
      <c r="Q8042" s="31" t="n">
        <v>0</v>
      </c>
      <c r="R8042" s="31" t="n"/>
      <c r="S8042" s="32" t="n"/>
      <c r="T8042" s="32" t="n"/>
      <c r="V8042" t="inlineStr">
        <is>
          <t>015ou</t>
        </is>
      </c>
      <c r="W8042" t="n">
        <v>3026</v>
      </c>
      <c r="X8042" t="n">
        <v>4505</v>
      </c>
      <c r="Z8042" t="inlineStr">
        <is>
          <t>Tom McCollum (NYR G)</t>
        </is>
      </c>
    </row>
    <row r="8043">
      <c r="A8043" t="inlineStr">
        <is>
          <t>Tom Mediak</t>
        </is>
      </c>
      <c r="B8043" t="inlineStr">
        <is>
          <t>(N/A)</t>
        </is>
      </c>
      <c r="C8043" t="inlineStr">
        <is>
          <t>LW</t>
        </is>
      </c>
      <c r="D8043" t="inlineStr">
        <is>
          <t>F</t>
        </is>
      </c>
      <c r="E8043" t="n">
        <v>32</v>
      </c>
      <c r="F8043" t="inlineStr">
        <is>
          <t>FA</t>
        </is>
      </c>
      <c r="G8043" t="inlineStr">
        <is>
          <t>FA</t>
        </is>
      </c>
      <c r="H8043" s="30" t="n">
        <v>1</v>
      </c>
      <c r="I8043" s="31" t="n">
        <v>0</v>
      </c>
      <c r="J8043" s="31" t="n"/>
      <c r="K8043" s="31" t="n">
        <v>0</v>
      </c>
      <c r="L8043" s="32" t="n"/>
      <c r="M8043" s="31" t="n">
        <v>0</v>
      </c>
      <c r="N8043" s="31" t="n">
        <v>0</v>
      </c>
      <c r="O8043" s="31" t="n"/>
      <c r="P8043" s="31" t="n"/>
      <c r="Q8043" s="31" t="n">
        <v>0</v>
      </c>
      <c r="R8043" s="31" t="n"/>
      <c r="S8043" s="32" t="n"/>
      <c r="T8043" s="32" t="n"/>
      <c r="V8043" t="inlineStr">
        <is>
          <t>04m60</t>
        </is>
      </c>
      <c r="Z8043" t="inlineStr">
        <is>
          <t>Tom Mediak ((N/A) LW)</t>
        </is>
      </c>
    </row>
    <row r="8044">
      <c r="A8044" t="inlineStr">
        <is>
          <t>Tom Nilsson</t>
        </is>
      </c>
      <c r="B8044" t="inlineStr">
        <is>
          <t>(N/A)</t>
        </is>
      </c>
      <c r="C8044" t="inlineStr">
        <is>
          <t>D</t>
        </is>
      </c>
      <c r="D8044" t="inlineStr">
        <is>
          <t>D</t>
        </is>
      </c>
      <c r="E8044" t="n">
        <v>33</v>
      </c>
      <c r="F8044" t="inlineStr">
        <is>
          <t>FA</t>
        </is>
      </c>
      <c r="G8044" t="inlineStr">
        <is>
          <t>FA</t>
        </is>
      </c>
      <c r="H8044" s="30" t="n">
        <v>1</v>
      </c>
      <c r="I8044" s="31" t="n">
        <v>0</v>
      </c>
      <c r="J8044" s="31" t="n"/>
      <c r="K8044" s="31" t="n">
        <v>0</v>
      </c>
      <c r="L8044" s="32" t="n"/>
      <c r="M8044" s="31" t="n">
        <v>0</v>
      </c>
      <c r="N8044" s="31" t="n">
        <v>0</v>
      </c>
      <c r="O8044" s="31" t="n"/>
      <c r="P8044" s="31" t="n"/>
      <c r="Q8044" s="31" t="n">
        <v>0</v>
      </c>
      <c r="R8044" s="31" t="n"/>
      <c r="S8044" s="32" t="n"/>
      <c r="T8044" s="32" t="n"/>
      <c r="V8044" t="inlineStr">
        <is>
          <t>02g9b</t>
        </is>
      </c>
      <c r="W8044" t="n">
        <v>5186</v>
      </c>
      <c r="X8044" t="n">
        <v>5466</v>
      </c>
      <c r="Z8044" t="inlineStr">
        <is>
          <t>Tom Nilsson ((N/A) D)</t>
        </is>
      </c>
    </row>
    <row r="8045">
      <c r="A8045" t="inlineStr">
        <is>
          <t>Tom Pyatt</t>
        </is>
      </c>
      <c r="B8045" t="inlineStr">
        <is>
          <t>(N/A)</t>
        </is>
      </c>
      <c r="C8045" t="inlineStr">
        <is>
          <t>RW</t>
        </is>
      </c>
      <c r="D8045" t="inlineStr">
        <is>
          <t>F</t>
        </is>
      </c>
      <c r="E8045" t="n">
        <v>39</v>
      </c>
      <c r="F8045" t="inlineStr">
        <is>
          <t>FA</t>
        </is>
      </c>
      <c r="G8045" t="inlineStr">
        <is>
          <t>FA</t>
        </is>
      </c>
      <c r="H8045" s="30" t="n">
        <v>1</v>
      </c>
      <c r="I8045" s="31" t="n">
        <v>0</v>
      </c>
      <c r="J8045" s="31" t="n"/>
      <c r="K8045" s="31" t="n">
        <v>0</v>
      </c>
      <c r="L8045" s="32" t="n"/>
      <c r="M8045" s="31" t="n">
        <v>0</v>
      </c>
      <c r="N8045" s="31" t="n">
        <v>0</v>
      </c>
      <c r="O8045" s="31" t="n"/>
      <c r="P8045" s="31" t="n"/>
      <c r="Q8045" s="31" t="n">
        <v>0</v>
      </c>
      <c r="R8045" s="31" t="n"/>
      <c r="S8045" s="32" t="n"/>
      <c r="T8045" s="32" t="n"/>
      <c r="V8045" t="inlineStr">
        <is>
          <t>004lw</t>
        </is>
      </c>
      <c r="W8045" t="n">
        <v>3408</v>
      </c>
      <c r="X8045" t="n">
        <v>4121</v>
      </c>
      <c r="Z8045" t="inlineStr">
        <is>
          <t>Tom Pyatt ((N/A) RW)</t>
        </is>
      </c>
    </row>
    <row r="8046">
      <c r="A8046" t="inlineStr">
        <is>
          <t>Tom Walsh</t>
        </is>
      </c>
      <c r="B8046" t="inlineStr">
        <is>
          <t>SJS</t>
        </is>
      </c>
      <c r="C8046" t="inlineStr">
        <is>
          <t>D</t>
        </is>
      </c>
      <c r="D8046" t="inlineStr">
        <is>
          <t>D</t>
        </is>
      </c>
      <c r="E8046" t="n">
        <v>43</v>
      </c>
      <c r="F8046" t="inlineStr">
        <is>
          <t>FA</t>
        </is>
      </c>
      <c r="G8046" t="inlineStr">
        <is>
          <t>FA</t>
        </is>
      </c>
      <c r="H8046" s="30" t="n">
        <v>1</v>
      </c>
      <c r="I8046" s="31" t="n">
        <v>0</v>
      </c>
      <c r="J8046" s="31" t="n"/>
      <c r="K8046" s="31" t="n">
        <v>0</v>
      </c>
      <c r="L8046" s="32" t="n"/>
      <c r="M8046" s="31" t="n">
        <v>0</v>
      </c>
      <c r="N8046" s="31" t="n">
        <v>0</v>
      </c>
      <c r="O8046" s="31" t="n"/>
      <c r="P8046" s="31" t="n"/>
      <c r="Q8046" s="31" t="n">
        <v>0</v>
      </c>
      <c r="R8046" s="31" t="n"/>
      <c r="S8046" s="32" t="n"/>
      <c r="T8046" s="32" t="n"/>
      <c r="V8046" t="inlineStr">
        <is>
          <t>00478</t>
        </is>
      </c>
      <c r="X8046" t="n">
        <v>4327</v>
      </c>
      <c r="Z8046" t="inlineStr">
        <is>
          <t>Tom Walsh (SJS D)</t>
        </is>
      </c>
    </row>
    <row r="8047">
      <c r="A8047" t="inlineStr">
        <is>
          <t>Tom Wandell</t>
        </is>
      </c>
      <c r="B8047" t="inlineStr">
        <is>
          <t>(N/A)</t>
        </is>
      </c>
      <c r="C8047" t="inlineStr">
        <is>
          <t>C</t>
        </is>
      </c>
      <c r="D8047" t="inlineStr">
        <is>
          <t>F</t>
        </is>
      </c>
      <c r="E8047" t="n">
        <v>39</v>
      </c>
      <c r="F8047" t="inlineStr">
        <is>
          <t>FA</t>
        </is>
      </c>
      <c r="G8047" t="inlineStr">
        <is>
          <t>FA</t>
        </is>
      </c>
      <c r="H8047" s="30" t="n">
        <v>1</v>
      </c>
      <c r="I8047" s="31" t="n">
        <v>0</v>
      </c>
      <c r="J8047" s="31" t="n"/>
      <c r="K8047" s="31" t="n">
        <v>0</v>
      </c>
      <c r="L8047" s="32" t="n"/>
      <c r="M8047" s="31" t="n">
        <v>0</v>
      </c>
      <c r="N8047" s="31" t="n">
        <v>0</v>
      </c>
      <c r="O8047" s="31" t="n"/>
      <c r="P8047" s="31" t="n"/>
      <c r="Q8047" s="31" t="n">
        <v>0</v>
      </c>
      <c r="R8047" s="31" t="n"/>
      <c r="S8047" s="32" t="n"/>
      <c r="T8047" s="32" t="n"/>
      <c r="V8047" t="inlineStr">
        <is>
          <t>004lb</t>
        </is>
      </c>
      <c r="W8047" t="n">
        <v>3168</v>
      </c>
      <c r="X8047" t="n">
        <v>4171</v>
      </c>
      <c r="Z8047" t="inlineStr">
        <is>
          <t>Tom Wandell ((N/A) C)</t>
        </is>
      </c>
    </row>
    <row r="8048">
      <c r="A8048" t="inlineStr">
        <is>
          <t>Tomas Chlubna</t>
        </is>
      </c>
      <c r="B8048" t="inlineStr">
        <is>
          <t>(N/A)</t>
        </is>
      </c>
      <c r="C8048" t="inlineStr">
        <is>
          <t>RW</t>
        </is>
      </c>
      <c r="D8048" t="inlineStr">
        <is>
          <t>F</t>
        </is>
      </c>
      <c r="E8048" t="n">
        <v>24</v>
      </c>
      <c r="F8048" t="inlineStr">
        <is>
          <t>FA</t>
        </is>
      </c>
      <c r="G8048" t="inlineStr">
        <is>
          <t>FA</t>
        </is>
      </c>
      <c r="H8048" s="30" t="n">
        <v>1</v>
      </c>
      <c r="I8048" s="31" t="n">
        <v>0</v>
      </c>
      <c r="J8048" s="31" t="n"/>
      <c r="K8048" s="31" t="n">
        <v>0</v>
      </c>
      <c r="L8048" s="32" t="n"/>
      <c r="M8048" s="31" t="n">
        <v>0</v>
      </c>
      <c r="N8048" s="31" t="n">
        <v>0</v>
      </c>
      <c r="O8048" s="31" t="n"/>
      <c r="P8048" s="31" t="n"/>
      <c r="Q8048" s="31" t="n">
        <v>0</v>
      </c>
      <c r="R8048" s="31" t="n"/>
      <c r="S8048" s="32" t="n"/>
      <c r="T8048" s="32" t="n"/>
      <c r="V8048" t="inlineStr">
        <is>
          <t>05luk</t>
        </is>
      </c>
      <c r="Z8048" t="inlineStr">
        <is>
          <t>Tomas Chlubna ((N/A) RW)</t>
        </is>
      </c>
    </row>
    <row r="8049">
      <c r="A8049" t="inlineStr">
        <is>
          <t>Tomas Chrenko</t>
        </is>
      </c>
      <c r="B8049" t="inlineStr">
        <is>
          <t>NYR</t>
        </is>
      </c>
      <c r="C8049" t="inlineStr">
        <is>
          <t>C</t>
        </is>
      </c>
      <c r="D8049" t="inlineStr">
        <is>
          <t>F</t>
        </is>
      </c>
      <c r="E8049" t="n">
        <v>18</v>
      </c>
      <c r="F8049" t="inlineStr">
        <is>
          <t>FA</t>
        </is>
      </c>
      <c r="G8049" t="inlineStr">
        <is>
          <t>FA</t>
        </is>
      </c>
      <c r="H8049" s="30" t="n">
        <v>1</v>
      </c>
      <c r="I8049" s="31" t="n">
        <v>0</v>
      </c>
      <c r="J8049" s="31" t="n"/>
      <c r="K8049" s="31" t="n">
        <v>0</v>
      </c>
      <c r="L8049" s="32" t="n"/>
      <c r="M8049" s="31" t="n">
        <v>0</v>
      </c>
      <c r="N8049" s="31" t="n">
        <v>0</v>
      </c>
      <c r="O8049" s="31" t="n"/>
      <c r="P8049" s="31" t="n"/>
      <c r="Q8049" s="31" t="n">
        <v>0</v>
      </c>
      <c r="R8049" s="31" t="n"/>
      <c r="S8049" s="32" t="n"/>
      <c r="T8049" s="32" t="n"/>
      <c r="V8049" t="inlineStr">
        <is>
          <t>070fu</t>
        </is>
      </c>
      <c r="W8049" t="n">
        <v>7699</v>
      </c>
      <c r="Y8049" t="inlineStr">
        <is>
          <t>9d8aaa92-d7dd-41a7-b9b9-3a290f7b14be</t>
        </is>
      </c>
      <c r="Z8049" t="inlineStr">
        <is>
          <t>Tomas Chrenko (NYR C)</t>
        </is>
      </c>
    </row>
    <row r="8050">
      <c r="A8050" t="inlineStr">
        <is>
          <t>Tomas Cibulka</t>
        </is>
      </c>
      <c r="B8050" t="inlineStr">
        <is>
          <t>EDM</t>
        </is>
      </c>
      <c r="C8050" t="inlineStr">
        <is>
          <t>D</t>
        </is>
      </c>
      <c r="D8050" t="inlineStr">
        <is>
          <t>D</t>
        </is>
      </c>
      <c r="E8050" t="n">
        <v>23</v>
      </c>
      <c r="F8050" t="inlineStr">
        <is>
          <t>FA</t>
        </is>
      </c>
      <c r="G8050" t="inlineStr">
        <is>
          <t>FA</t>
        </is>
      </c>
      <c r="H8050" s="30" t="n">
        <v>955000</v>
      </c>
      <c r="I8050" s="31" t="n">
        <v>0</v>
      </c>
      <c r="J8050" s="31" t="n"/>
      <c r="K8050" s="31" t="n">
        <v>0</v>
      </c>
      <c r="L8050" s="32" t="n"/>
      <c r="M8050" s="31" t="n">
        <v>0</v>
      </c>
      <c r="N8050" s="31" t="n">
        <v>0</v>
      </c>
      <c r="O8050" s="31" t="n"/>
      <c r="P8050" s="31" t="n"/>
      <c r="Q8050" s="31" t="n">
        <v>0</v>
      </c>
      <c r="R8050" s="31" t="n"/>
      <c r="S8050" s="32" t="n"/>
      <c r="T8050" s="32" t="n"/>
      <c r="V8050" t="inlineStr">
        <is>
          <t>072ax</t>
        </is>
      </c>
      <c r="W8050" t="n">
        <v>7647</v>
      </c>
      <c r="Y8050" t="inlineStr">
        <is>
          <t>8c99fb82-98e1-46d1-839a-5662a773b2a8</t>
        </is>
      </c>
      <c r="Z8050" t="inlineStr">
        <is>
          <t>Tomas Cibulka (EDM D)</t>
        </is>
      </c>
    </row>
    <row r="8051">
      <c r="A8051" t="inlineStr">
        <is>
          <t>Tomas Fleischmann</t>
        </is>
      </c>
      <c r="B8051" t="inlineStr">
        <is>
          <t>(N/A)</t>
        </is>
      </c>
      <c r="C8051" t="inlineStr">
        <is>
          <t>LW</t>
        </is>
      </c>
      <c r="D8051" t="inlineStr">
        <is>
          <t>F</t>
        </is>
      </c>
      <c r="E8051" t="n">
        <v>42</v>
      </c>
      <c r="F8051" t="inlineStr">
        <is>
          <t>FA</t>
        </is>
      </c>
      <c r="G8051" t="inlineStr">
        <is>
          <t>FA</t>
        </is>
      </c>
      <c r="H8051" s="30" t="n">
        <v>1</v>
      </c>
      <c r="I8051" s="31" t="n">
        <v>0</v>
      </c>
      <c r="J8051" s="31" t="n"/>
      <c r="K8051" s="31" t="n">
        <v>0</v>
      </c>
      <c r="L8051" s="32" t="n"/>
      <c r="M8051" s="31" t="n">
        <v>0</v>
      </c>
      <c r="N8051" s="31" t="n">
        <v>0</v>
      </c>
      <c r="O8051" s="31" t="n"/>
      <c r="P8051" s="31" t="n"/>
      <c r="Q8051" s="31" t="n">
        <v>0</v>
      </c>
      <c r="R8051" s="31" t="n"/>
      <c r="S8051" s="32" t="n"/>
      <c r="T8051" s="32" t="n"/>
      <c r="V8051" t="inlineStr">
        <is>
          <t>004c9</t>
        </is>
      </c>
      <c r="W8051" t="n">
        <v>2149</v>
      </c>
      <c r="X8051" t="n">
        <v>3176</v>
      </c>
      <c r="Z8051" t="inlineStr">
        <is>
          <t>Tomas Fleischmann ((N/A) LW)</t>
        </is>
      </c>
    </row>
    <row r="8052">
      <c r="A8052" t="inlineStr">
        <is>
          <t>Tomas Galvas</t>
        </is>
      </c>
      <c r="B8052" t="inlineStr">
        <is>
          <t>PIT</t>
        </is>
      </c>
      <c r="C8052" t="inlineStr">
        <is>
          <t>D</t>
        </is>
      </c>
      <c r="D8052" t="inlineStr">
        <is>
          <t>D</t>
        </is>
      </c>
      <c r="E8052" t="n">
        <v>20</v>
      </c>
      <c r="F8052" t="inlineStr">
        <is>
          <t>FA</t>
        </is>
      </c>
      <c r="G8052" t="inlineStr">
        <is>
          <t>FA</t>
        </is>
      </c>
      <c r="H8052" s="30" t="n">
        <v>1</v>
      </c>
      <c r="I8052" s="31" t="n">
        <v>0</v>
      </c>
      <c r="J8052" s="31" t="n"/>
      <c r="K8052" s="31" t="n">
        <v>0</v>
      </c>
      <c r="L8052" s="32" t="n"/>
      <c r="M8052" s="31" t="n">
        <v>0</v>
      </c>
      <c r="N8052" s="31" t="n">
        <v>0</v>
      </c>
      <c r="O8052" s="31" t="n"/>
      <c r="P8052" s="31" t="n"/>
      <c r="Q8052" s="31" t="n">
        <v>0</v>
      </c>
      <c r="R8052" s="31" t="n"/>
      <c r="S8052" s="32" t="n"/>
      <c r="T8052" s="32" t="n"/>
      <c r="V8052" t="inlineStr">
        <is>
          <t>06mh7</t>
        </is>
      </c>
      <c r="W8052" t="n">
        <v>7180</v>
      </c>
      <c r="Y8052" t="inlineStr">
        <is>
          <t>9d892f9a-a659-4853-a968-2b9d043cf4c2</t>
        </is>
      </c>
      <c r="Z8052" t="inlineStr">
        <is>
          <t>Tomas Galvas (PIT D)</t>
        </is>
      </c>
    </row>
    <row r="8053">
      <c r="A8053" t="inlineStr">
        <is>
          <t>Tomas Hamara</t>
        </is>
      </c>
      <c r="B8053" t="inlineStr">
        <is>
          <t>OTT</t>
        </is>
      </c>
      <c r="C8053" t="inlineStr">
        <is>
          <t>D</t>
        </is>
      </c>
      <c r="D8053" t="inlineStr">
        <is>
          <t>D</t>
        </is>
      </c>
      <c r="E8053" t="n">
        <v>22</v>
      </c>
      <c r="F8053" t="inlineStr">
        <is>
          <t>FA</t>
        </is>
      </c>
      <c r="G8053" t="inlineStr">
        <is>
          <t>FA</t>
        </is>
      </c>
      <c r="H8053" s="30" t="n">
        <v>803334</v>
      </c>
      <c r="I8053" s="31" t="n">
        <v>0</v>
      </c>
      <c r="J8053" s="31" t="n"/>
      <c r="K8053" s="31" t="n">
        <v>0</v>
      </c>
      <c r="L8053" s="32" t="n"/>
      <c r="M8053" s="31" t="n">
        <v>0</v>
      </c>
      <c r="N8053" s="31" t="n">
        <v>0</v>
      </c>
      <c r="O8053" s="31" t="n"/>
      <c r="P8053" s="31" t="n"/>
      <c r="Q8053" s="31" t="n">
        <v>0</v>
      </c>
      <c r="R8053" s="31" t="n"/>
      <c r="S8053" s="32" t="n"/>
      <c r="T8053" s="32" t="n"/>
      <c r="V8053" t="inlineStr">
        <is>
          <t>05rj1</t>
        </is>
      </c>
      <c r="W8053" t="n">
        <v>6737</v>
      </c>
      <c r="Y8053" t="inlineStr">
        <is>
          <t>85c6eaf9-82f9-4b04-85e7-e20303f77b3f</t>
        </is>
      </c>
      <c r="Z8053" t="inlineStr">
        <is>
          <t>Tomas Hamara (OTT D)</t>
        </is>
      </c>
    </row>
    <row r="8054">
      <c r="A8054" t="inlineStr">
        <is>
          <t>Tomas Hyka</t>
        </is>
      </c>
      <c r="B8054" t="inlineStr">
        <is>
          <t>(N/A)</t>
        </is>
      </c>
      <c r="C8054" t="inlineStr">
        <is>
          <t>RW</t>
        </is>
      </c>
      <c r="D8054" t="inlineStr">
        <is>
          <t>F</t>
        </is>
      </c>
      <c r="E8054" t="n">
        <v>33</v>
      </c>
      <c r="F8054" t="inlineStr">
        <is>
          <t>FA</t>
        </is>
      </c>
      <c r="G8054" t="inlineStr">
        <is>
          <t>FA</t>
        </is>
      </c>
      <c r="H8054" s="30" t="n">
        <v>1</v>
      </c>
      <c r="I8054" s="31" t="n">
        <v>0</v>
      </c>
      <c r="J8054" s="31" t="n"/>
      <c r="K8054" s="31" t="n">
        <v>0</v>
      </c>
      <c r="L8054" s="32" t="n"/>
      <c r="M8054" s="31" t="n">
        <v>0</v>
      </c>
      <c r="N8054" s="31" t="n">
        <v>0</v>
      </c>
      <c r="O8054" s="31" t="n"/>
      <c r="P8054" s="31" t="n"/>
      <c r="Q8054" s="31" t="n">
        <v>0</v>
      </c>
      <c r="R8054" s="31" t="n"/>
      <c r="S8054" s="32" t="n"/>
      <c r="T8054" s="32" t="n"/>
      <c r="V8054" t="inlineStr">
        <is>
          <t>02fso</t>
        </is>
      </c>
      <c r="W8054" t="n">
        <v>4007</v>
      </c>
      <c r="X8054" t="n">
        <v>5593</v>
      </c>
      <c r="Z8054" t="inlineStr">
        <is>
          <t>Tomas Hyka ((N/A) RW)</t>
        </is>
      </c>
    </row>
    <row r="8055">
      <c r="A8055" t="inlineStr">
        <is>
          <t>Tomas Jurco</t>
        </is>
      </c>
      <c r="B8055" t="inlineStr">
        <is>
          <t>(N/A)</t>
        </is>
      </c>
      <c r="C8055" t="inlineStr">
        <is>
          <t>LW</t>
        </is>
      </c>
      <c r="D8055" t="inlineStr">
        <is>
          <t>F</t>
        </is>
      </c>
      <c r="E8055" t="n">
        <v>33</v>
      </c>
      <c r="F8055" t="inlineStr">
        <is>
          <t>FA</t>
        </is>
      </c>
      <c r="G8055" t="inlineStr">
        <is>
          <t>FA</t>
        </is>
      </c>
      <c r="H8055" s="30" t="n">
        <v>1</v>
      </c>
      <c r="I8055" s="31" t="n">
        <v>0</v>
      </c>
      <c r="J8055" s="31" t="n"/>
      <c r="K8055" s="31" t="n">
        <v>0</v>
      </c>
      <c r="L8055" s="32" t="n"/>
      <c r="M8055" s="31" t="n">
        <v>0</v>
      </c>
      <c r="N8055" s="31" t="n">
        <v>0</v>
      </c>
      <c r="O8055" s="31" t="n"/>
      <c r="P8055" s="31" t="n"/>
      <c r="Q8055" s="31" t="n">
        <v>0</v>
      </c>
      <c r="R8055" s="31" t="n"/>
      <c r="S8055" s="32" t="n"/>
      <c r="T8055" s="32" t="n"/>
      <c r="V8055" t="inlineStr">
        <is>
          <t>02b3u</t>
        </is>
      </c>
      <c r="W8055" t="n">
        <v>3769</v>
      </c>
      <c r="X8055" t="n">
        <v>5403</v>
      </c>
      <c r="Y8055" t="inlineStr">
        <is>
          <t>1dd92329-da38-4ad4-b7dc-344026fdd0e8</t>
        </is>
      </c>
      <c r="Z8055" t="inlineStr">
        <is>
          <t>Tomas Jurco ((N/A) LW)</t>
        </is>
      </c>
    </row>
    <row r="8056">
      <c r="A8056" t="inlineStr">
        <is>
          <t>Tomas Kana</t>
        </is>
      </c>
      <c r="B8056" t="inlineStr">
        <is>
          <t>(N/A)</t>
        </is>
      </c>
      <c r="C8056" t="inlineStr">
        <is>
          <t>C</t>
        </is>
      </c>
      <c r="D8056" t="inlineStr">
        <is>
          <t>F</t>
        </is>
      </c>
      <c r="E8056" t="n">
        <v>38</v>
      </c>
      <c r="F8056" t="inlineStr">
        <is>
          <t>FA</t>
        </is>
      </c>
      <c r="G8056" t="inlineStr">
        <is>
          <t>FA</t>
        </is>
      </c>
      <c r="H8056" s="30" t="n">
        <v>1</v>
      </c>
      <c r="I8056" s="31" t="n">
        <v>0</v>
      </c>
      <c r="J8056" s="31" t="n"/>
      <c r="K8056" s="31" t="n">
        <v>0</v>
      </c>
      <c r="L8056" s="32" t="n"/>
      <c r="M8056" s="31" t="n">
        <v>0</v>
      </c>
      <c r="N8056" s="31" t="n">
        <v>0</v>
      </c>
      <c r="O8056" s="31" t="n"/>
      <c r="P8056" s="31" t="n"/>
      <c r="Q8056" s="31" t="n">
        <v>0</v>
      </c>
      <c r="R8056" s="31" t="n"/>
      <c r="S8056" s="32" t="n"/>
      <c r="T8056" s="32" t="n"/>
      <c r="V8056" t="inlineStr">
        <is>
          <t>004mr</t>
        </is>
      </c>
      <c r="W8056" t="n">
        <v>2585</v>
      </c>
      <c r="X8056" t="n">
        <v>4185</v>
      </c>
      <c r="Z8056" t="inlineStr">
        <is>
          <t>Tomas Kana ((N/A) C)</t>
        </is>
      </c>
    </row>
    <row r="8057">
      <c r="A8057" t="inlineStr">
        <is>
          <t>Tomas Kralovic</t>
        </is>
      </c>
      <c r="B8057" t="inlineStr">
        <is>
          <t>TBL</t>
        </is>
      </c>
      <c r="C8057" t="inlineStr">
        <is>
          <t>D</t>
        </is>
      </c>
      <c r="D8057" t="inlineStr">
        <is>
          <t>D</t>
        </is>
      </c>
      <c r="E8057" t="n">
        <v>21</v>
      </c>
      <c r="F8057" t="inlineStr">
        <is>
          <t>FA</t>
        </is>
      </c>
      <c r="G8057" t="inlineStr">
        <is>
          <t>FA</t>
        </is>
      </c>
      <c r="H8057" s="30" t="n">
        <v>1</v>
      </c>
      <c r="I8057" s="31" t="n">
        <v>0</v>
      </c>
      <c r="J8057" s="31" t="n"/>
      <c r="K8057" s="31" t="n">
        <v>0</v>
      </c>
      <c r="L8057" s="32" t="n"/>
      <c r="M8057" s="31" t="n">
        <v>0</v>
      </c>
      <c r="N8057" s="31" t="n">
        <v>0</v>
      </c>
      <c r="O8057" s="31" t="n"/>
      <c r="P8057" s="31" t="n"/>
      <c r="Q8057" s="31" t="n">
        <v>0</v>
      </c>
      <c r="R8057" s="31" t="n"/>
      <c r="S8057" s="32" t="n"/>
      <c r="T8057" s="32" t="n"/>
      <c r="V8057" t="inlineStr">
        <is>
          <t>074mk</t>
        </is>
      </c>
      <c r="W8057" t="n">
        <v>7787</v>
      </c>
      <c r="Y8057" t="inlineStr">
        <is>
          <t>d40cea1f-3d30-4768-a034-89200f684ac0</t>
        </is>
      </c>
      <c r="Z8057" t="inlineStr">
        <is>
          <t>Tomas Kralovic (TBL D)</t>
        </is>
      </c>
    </row>
    <row r="8058">
      <c r="A8058" t="inlineStr">
        <is>
          <t>Tomas Kubalik</t>
        </is>
      </c>
      <c r="B8058" t="inlineStr">
        <is>
          <t>(N/A)</t>
        </is>
      </c>
      <c r="C8058" t="inlineStr">
        <is>
          <t>RW</t>
        </is>
      </c>
      <c r="D8058" t="inlineStr">
        <is>
          <t>F</t>
        </is>
      </c>
      <c r="E8058" t="n">
        <v>36</v>
      </c>
      <c r="F8058" t="inlineStr">
        <is>
          <t>FA</t>
        </is>
      </c>
      <c r="G8058" t="inlineStr">
        <is>
          <t>FA</t>
        </is>
      </c>
      <c r="H8058" s="30" t="n">
        <v>1</v>
      </c>
      <c r="I8058" s="31" t="n">
        <v>0</v>
      </c>
      <c r="J8058" s="31" t="n"/>
      <c r="K8058" s="31" t="n">
        <v>0</v>
      </c>
      <c r="L8058" s="32" t="n"/>
      <c r="M8058" s="31" t="n">
        <v>0</v>
      </c>
      <c r="N8058" s="31" t="n">
        <v>0</v>
      </c>
      <c r="O8058" s="31" t="n"/>
      <c r="P8058" s="31" t="n"/>
      <c r="Q8058" s="31" t="n">
        <v>0</v>
      </c>
      <c r="R8058" s="31" t="n"/>
      <c r="S8058" s="32" t="n"/>
      <c r="T8058" s="32" t="n"/>
      <c r="V8058" t="inlineStr">
        <is>
          <t>01ujl</t>
        </is>
      </c>
      <c r="W8058" t="n">
        <v>3621</v>
      </c>
      <c r="X8058" t="n">
        <v>4914</v>
      </c>
      <c r="Z8058" t="inlineStr">
        <is>
          <t>Tomas Kubalik ((N/A) RW)</t>
        </is>
      </c>
    </row>
    <row r="8059">
      <c r="A8059" t="inlineStr">
        <is>
          <t>Tomas Kudelka</t>
        </is>
      </c>
      <c r="B8059" t="inlineStr">
        <is>
          <t>(N/A)</t>
        </is>
      </c>
      <c r="C8059" t="inlineStr">
        <is>
          <t>D</t>
        </is>
      </c>
      <c r="D8059" t="inlineStr">
        <is>
          <t>D</t>
        </is>
      </c>
      <c r="E8059" t="n">
        <v>39</v>
      </c>
      <c r="F8059" t="inlineStr">
        <is>
          <t>FA</t>
        </is>
      </c>
      <c r="G8059" t="inlineStr">
        <is>
          <t>FA</t>
        </is>
      </c>
      <c r="H8059" s="30" t="n">
        <v>1</v>
      </c>
      <c r="I8059" s="31" t="n">
        <v>0</v>
      </c>
      <c r="J8059" s="31" t="n"/>
      <c r="K8059" s="31" t="n">
        <v>0</v>
      </c>
      <c r="L8059" s="32" t="n"/>
      <c r="M8059" s="31" t="n">
        <v>0</v>
      </c>
      <c r="N8059" s="31" t="n">
        <v>0</v>
      </c>
      <c r="O8059" s="31" t="n"/>
      <c r="P8059" s="31" t="n"/>
      <c r="Q8059" s="31" t="n">
        <v>0</v>
      </c>
      <c r="R8059" s="31" t="n"/>
      <c r="S8059" s="32" t="n"/>
      <c r="T8059" s="32" t="n"/>
      <c r="V8059" t="inlineStr">
        <is>
          <t>004m4</t>
        </is>
      </c>
      <c r="W8059" t="n">
        <v>3138</v>
      </c>
      <c r="X8059" t="n">
        <v>4063</v>
      </c>
      <c r="Z8059" t="inlineStr">
        <is>
          <t>Tomas Kudelka ((N/A) D)</t>
        </is>
      </c>
    </row>
    <row r="8060">
      <c r="A8060" t="inlineStr">
        <is>
          <t>Tomas Kundratek</t>
        </is>
      </c>
      <c r="B8060" t="inlineStr">
        <is>
          <t>(N/A)</t>
        </is>
      </c>
      <c r="C8060" t="inlineStr">
        <is>
          <t>D</t>
        </is>
      </c>
      <c r="D8060" t="inlineStr">
        <is>
          <t>D</t>
        </is>
      </c>
      <c r="E8060" t="n">
        <v>36</v>
      </c>
      <c r="F8060" t="inlineStr">
        <is>
          <t>FA</t>
        </is>
      </c>
      <c r="G8060" t="inlineStr">
        <is>
          <t>FA</t>
        </is>
      </c>
      <c r="H8060" s="30" t="n">
        <v>1</v>
      </c>
      <c r="I8060" s="31" t="n">
        <v>0</v>
      </c>
      <c r="J8060" s="31" t="n"/>
      <c r="K8060" s="31" t="n">
        <v>0</v>
      </c>
      <c r="L8060" s="32" t="n"/>
      <c r="M8060" s="31" t="n">
        <v>0</v>
      </c>
      <c r="N8060" s="31" t="n">
        <v>0</v>
      </c>
      <c r="O8060" s="31" t="n"/>
      <c r="P8060" s="31" t="n"/>
      <c r="Q8060" s="31" t="n">
        <v>0</v>
      </c>
      <c r="R8060" s="31" t="n"/>
      <c r="S8060" s="32" t="n"/>
      <c r="T8060" s="32" t="n"/>
      <c r="V8060" t="inlineStr">
        <is>
          <t>013b6</t>
        </is>
      </c>
      <c r="W8060" t="n">
        <v>3062</v>
      </c>
      <c r="X8060" t="n">
        <v>4540</v>
      </c>
      <c r="Z8060" t="inlineStr">
        <is>
          <t>Tomas Kundratek ((N/A) D)</t>
        </is>
      </c>
    </row>
    <row r="8061">
      <c r="A8061" t="inlineStr">
        <is>
          <t>Tomas Lavoie</t>
        </is>
      </c>
      <c r="B8061" t="inlineStr">
        <is>
          <t>UTA</t>
        </is>
      </c>
      <c r="C8061" t="inlineStr">
        <is>
          <t>D</t>
        </is>
      </c>
      <c r="D8061" t="inlineStr">
        <is>
          <t>D</t>
        </is>
      </c>
      <c r="E8061" t="n">
        <v>20</v>
      </c>
      <c r="F8061" t="inlineStr">
        <is>
          <t>FA</t>
        </is>
      </c>
      <c r="G8061" t="inlineStr">
        <is>
          <t>FA</t>
        </is>
      </c>
      <c r="H8061" s="30" t="n">
        <v>872500</v>
      </c>
      <c r="I8061" s="31" t="n">
        <v>0</v>
      </c>
      <c r="J8061" s="31" t="n"/>
      <c r="K8061" s="31" t="n">
        <v>0</v>
      </c>
      <c r="L8061" s="32" t="n"/>
      <c r="M8061" s="31" t="n">
        <v>0</v>
      </c>
      <c r="N8061" s="31" t="n">
        <v>0</v>
      </c>
      <c r="O8061" s="31" t="n"/>
      <c r="P8061" s="31" t="n"/>
      <c r="Q8061" s="31" t="n">
        <v>0</v>
      </c>
      <c r="R8061" s="31" t="n"/>
      <c r="S8061" s="32" t="n"/>
      <c r="T8061" s="32" t="n"/>
      <c r="V8061" t="inlineStr">
        <is>
          <t>06mgy</t>
        </is>
      </c>
      <c r="W8061" t="n">
        <v>7191</v>
      </c>
      <c r="Y8061" t="inlineStr">
        <is>
          <t>406ca312-3462-4e3c-8999-9336048b4cc1</t>
        </is>
      </c>
      <c r="Z8061" t="inlineStr">
        <is>
          <t>Tomas Lavoie (UTA D)</t>
        </is>
      </c>
    </row>
    <row r="8062">
      <c r="A8062" t="inlineStr">
        <is>
          <t>Tomas Machu</t>
        </is>
      </c>
      <c r="B8062" t="inlineStr">
        <is>
          <t>NYI</t>
        </is>
      </c>
      <c r="C8062" t="inlineStr">
        <is>
          <t>D</t>
        </is>
      </c>
      <c r="D8062" t="inlineStr">
        <is>
          <t>D</t>
        </is>
      </c>
      <c r="E8062" t="n">
        <v>23</v>
      </c>
      <c r="F8062" t="inlineStr">
        <is>
          <t>FA</t>
        </is>
      </c>
      <c r="G8062" t="inlineStr">
        <is>
          <t>FA</t>
        </is>
      </c>
      <c r="H8062" s="30" t="n">
        <v>1</v>
      </c>
      <c r="I8062" s="31" t="n">
        <v>0</v>
      </c>
      <c r="J8062" s="31" t="n"/>
      <c r="K8062" s="31" t="n">
        <v>0</v>
      </c>
      <c r="L8062" s="32" t="n"/>
      <c r="M8062" s="31" t="n">
        <v>0</v>
      </c>
      <c r="N8062" s="31" t="n">
        <v>0</v>
      </c>
      <c r="O8062" s="31" t="n"/>
      <c r="P8062" s="31" t="n"/>
      <c r="Q8062" s="31" t="n">
        <v>0</v>
      </c>
      <c r="R8062" s="31" t="n"/>
      <c r="S8062" s="32" t="n"/>
      <c r="T8062" s="32" t="n"/>
      <c r="V8062" t="inlineStr">
        <is>
          <t>05ugs</t>
        </is>
      </c>
      <c r="Y8062" t="inlineStr">
        <is>
          <t>5f4a8016-f1ca-4b3f-90a7-06faf12b6ac5</t>
        </is>
      </c>
      <c r="Z8062" t="inlineStr">
        <is>
          <t>Tomas Machu (NYI D)</t>
        </is>
      </c>
    </row>
    <row r="8063">
      <c r="A8063" t="inlineStr">
        <is>
          <t>Tomas Marcinko</t>
        </is>
      </c>
      <c r="B8063" t="inlineStr">
        <is>
          <t>(N/A)</t>
        </is>
      </c>
      <c r="C8063" t="inlineStr">
        <is>
          <t>C</t>
        </is>
      </c>
      <c r="D8063" t="inlineStr">
        <is>
          <t>F</t>
        </is>
      </c>
      <c r="E8063" t="n">
        <v>38</v>
      </c>
      <c r="F8063" t="inlineStr">
        <is>
          <t>FA</t>
        </is>
      </c>
      <c r="G8063" t="inlineStr">
        <is>
          <t>FA</t>
        </is>
      </c>
      <c r="H8063" s="30" t="n">
        <v>1</v>
      </c>
      <c r="I8063" s="31" t="n">
        <v>0</v>
      </c>
      <c r="J8063" s="31" t="n"/>
      <c r="K8063" s="31" t="n">
        <v>0</v>
      </c>
      <c r="L8063" s="32" t="n"/>
      <c r="M8063" s="31" t="n">
        <v>0</v>
      </c>
      <c r="N8063" s="31" t="n">
        <v>0</v>
      </c>
      <c r="O8063" s="31" t="n"/>
      <c r="P8063" s="31" t="n"/>
      <c r="Q8063" s="31" t="n">
        <v>0</v>
      </c>
      <c r="R8063" s="31" t="n"/>
      <c r="S8063" s="32" t="n"/>
      <c r="T8063" s="32" t="n"/>
      <c r="V8063" t="inlineStr">
        <is>
          <t>005gq</t>
        </is>
      </c>
      <c r="W8063" t="n">
        <v>2976</v>
      </c>
      <c r="X8063" t="n">
        <v>4429</v>
      </c>
      <c r="Z8063" t="inlineStr">
        <is>
          <t>Tomas Marcinko ((N/A) C)</t>
        </is>
      </c>
    </row>
    <row r="8064">
      <c r="A8064" t="inlineStr">
        <is>
          <t>Tomas Mazura</t>
        </is>
      </c>
      <c r="B8064" t="inlineStr">
        <is>
          <t>EDM</t>
        </is>
      </c>
      <c r="C8064" t="inlineStr">
        <is>
          <t>C</t>
        </is>
      </c>
      <c r="D8064" t="inlineStr">
        <is>
          <t>F</t>
        </is>
      </c>
      <c r="E8064" t="n">
        <v>25</v>
      </c>
      <c r="F8064" t="inlineStr">
        <is>
          <t>FA</t>
        </is>
      </c>
      <c r="G8064" t="inlineStr">
        <is>
          <t>FA</t>
        </is>
      </c>
      <c r="H8064" s="30" t="n">
        <v>1</v>
      </c>
      <c r="I8064" s="31" t="n">
        <v>0</v>
      </c>
      <c r="J8064" s="31" t="n"/>
      <c r="K8064" s="31" t="n">
        <v>0</v>
      </c>
      <c r="L8064" s="32" t="n"/>
      <c r="M8064" s="31" t="n">
        <v>0</v>
      </c>
      <c r="N8064" s="31" t="n">
        <v>0</v>
      </c>
      <c r="O8064" s="31" t="n"/>
      <c r="P8064" s="31" t="n"/>
      <c r="Q8064" s="31" t="n">
        <v>0</v>
      </c>
      <c r="R8064" s="31" t="n"/>
      <c r="S8064" s="32" t="n"/>
      <c r="T8064" s="32" t="n"/>
      <c r="V8064" t="inlineStr">
        <is>
          <t>051va</t>
        </is>
      </c>
      <c r="Z8064" t="inlineStr">
        <is>
          <t>Tomas Mazura (EDM C)</t>
        </is>
      </c>
    </row>
    <row r="8065">
      <c r="A8065" t="inlineStr">
        <is>
          <t>Tomas Mrsic</t>
        </is>
      </c>
      <c r="B8065" t="inlineStr">
        <is>
          <t>STL</t>
        </is>
      </c>
      <c r="C8065" t="inlineStr">
        <is>
          <t>C</t>
        </is>
      </c>
      <c r="D8065" t="inlineStr">
        <is>
          <t>F</t>
        </is>
      </c>
      <c r="E8065" t="n">
        <v>20</v>
      </c>
      <c r="F8065" t="inlineStr">
        <is>
          <t>FA</t>
        </is>
      </c>
      <c r="G8065" t="inlineStr">
        <is>
          <t>FA</t>
        </is>
      </c>
      <c r="H8065" s="30" t="n">
        <v>1</v>
      </c>
      <c r="I8065" s="31" t="n">
        <v>0</v>
      </c>
      <c r="J8065" s="31" t="n"/>
      <c r="K8065" s="31" t="n">
        <v>0</v>
      </c>
      <c r="L8065" s="32" t="n"/>
      <c r="M8065" s="31" t="n">
        <v>0</v>
      </c>
      <c r="N8065" s="31" t="n">
        <v>0</v>
      </c>
      <c r="O8065" s="31" t="n"/>
      <c r="P8065" s="31" t="n"/>
      <c r="Q8065" s="31" t="n">
        <v>0</v>
      </c>
      <c r="R8065" s="31" t="n"/>
      <c r="S8065" s="32" t="n"/>
      <c r="T8065" s="32" t="n"/>
      <c r="V8065" t="inlineStr">
        <is>
          <t>06mbj</t>
        </is>
      </c>
      <c r="Y8065" t="inlineStr">
        <is>
          <t>fc803cc2-b291-40a4-a596-9dd5a023846b</t>
        </is>
      </c>
      <c r="Z8065" t="inlineStr">
        <is>
          <t>Tomas Mrsic (STL C)</t>
        </is>
      </c>
    </row>
    <row r="8066">
      <c r="A8066" t="inlineStr">
        <is>
          <t>Tomas Plihal</t>
        </is>
      </c>
      <c r="B8066" t="inlineStr">
        <is>
          <t>(N/A)</t>
        </is>
      </c>
      <c r="C8066" t="inlineStr">
        <is>
          <t>LW</t>
        </is>
      </c>
      <c r="D8066" t="inlineStr">
        <is>
          <t>F</t>
        </is>
      </c>
      <c r="E8066" t="n">
        <v>43</v>
      </c>
      <c r="F8066" t="inlineStr">
        <is>
          <t>FA</t>
        </is>
      </c>
      <c r="G8066" t="inlineStr">
        <is>
          <t>FA</t>
        </is>
      </c>
      <c r="H8066" s="30" t="n">
        <v>1</v>
      </c>
      <c r="I8066" s="31" t="n">
        <v>0</v>
      </c>
      <c r="J8066" s="31" t="n"/>
      <c r="K8066" s="31" t="n">
        <v>0</v>
      </c>
      <c r="L8066" s="32" t="n"/>
      <c r="M8066" s="31" t="n">
        <v>0</v>
      </c>
      <c r="N8066" s="31" t="n">
        <v>0</v>
      </c>
      <c r="O8066" s="31" t="n"/>
      <c r="P8066" s="31" t="n"/>
      <c r="Q8066" s="31" t="n">
        <v>0</v>
      </c>
      <c r="R8066" s="31" t="n"/>
      <c r="S8066" s="32" t="n"/>
      <c r="T8066" s="32" t="n"/>
      <c r="V8066" t="inlineStr">
        <is>
          <t>0046v</t>
        </is>
      </c>
      <c r="W8066" t="n">
        <v>2636</v>
      </c>
      <c r="X8066" t="n">
        <v>3006</v>
      </c>
      <c r="Z8066" t="inlineStr">
        <is>
          <t>Tomas Plihal ((N/A) LW)</t>
        </is>
      </c>
    </row>
    <row r="8067">
      <c r="A8067" t="inlineStr">
        <is>
          <t>Tomas Pobezal</t>
        </is>
      </c>
      <c r="B8067" t="inlineStr">
        <is>
          <t>(N/A)</t>
        </is>
      </c>
      <c r="C8067" t="inlineStr">
        <is>
          <t>C</t>
        </is>
      </c>
      <c r="D8067" t="inlineStr">
        <is>
          <t>F</t>
        </is>
      </c>
      <c r="E8067" t="n">
        <v>19</v>
      </c>
      <c r="F8067" t="inlineStr">
        <is>
          <t>FA</t>
        </is>
      </c>
      <c r="G8067" t="inlineStr">
        <is>
          <t>FA</t>
        </is>
      </c>
      <c r="H8067" s="30" t="n">
        <v>1</v>
      </c>
      <c r="I8067" s="31" t="n">
        <v>0</v>
      </c>
      <c r="J8067" s="31" t="n"/>
      <c r="K8067" s="31" t="n">
        <v>0</v>
      </c>
      <c r="L8067" s="32" t="n"/>
      <c r="M8067" s="31" t="n">
        <v>0</v>
      </c>
      <c r="N8067" s="31" t="n">
        <v>0</v>
      </c>
      <c r="O8067" s="31" t="n"/>
      <c r="P8067" s="31" t="n"/>
      <c r="Q8067" s="31" t="n">
        <v>0</v>
      </c>
      <c r="R8067" s="31" t="n"/>
      <c r="S8067" s="32" t="n"/>
      <c r="T8067" s="32" t="n"/>
      <c r="V8067" t="inlineStr">
        <is>
          <t>06uk9</t>
        </is>
      </c>
      <c r="Z8067" t="inlineStr">
        <is>
          <t>Tomas Pobezal ((N/A) C)</t>
        </is>
      </c>
    </row>
    <row r="8068">
      <c r="A8068" t="inlineStr">
        <is>
          <t>Tomas Poletin</t>
        </is>
      </c>
      <c r="B8068" t="inlineStr">
        <is>
          <t>NYI</t>
        </is>
      </c>
      <c r="C8068" t="inlineStr">
        <is>
          <t>LW</t>
        </is>
      </c>
      <c r="D8068" t="inlineStr">
        <is>
          <t>F</t>
        </is>
      </c>
      <c r="E8068" t="n">
        <v>19</v>
      </c>
      <c r="F8068" t="inlineStr">
        <is>
          <t>FA</t>
        </is>
      </c>
      <c r="G8068" t="inlineStr">
        <is>
          <t>FA</t>
        </is>
      </c>
      <c r="H8068" s="30" t="n">
        <v>1</v>
      </c>
      <c r="I8068" s="31" t="n">
        <v>0</v>
      </c>
      <c r="J8068" s="31" t="n"/>
      <c r="K8068" s="31" t="n">
        <v>0</v>
      </c>
      <c r="L8068" s="32" t="n"/>
      <c r="M8068" s="31" t="n">
        <v>0</v>
      </c>
      <c r="N8068" s="31" t="n">
        <v>0</v>
      </c>
      <c r="O8068" s="31" t="n"/>
      <c r="P8068" s="31" t="n"/>
      <c r="Q8068" s="31" t="n">
        <v>0</v>
      </c>
      <c r="R8068" s="31" t="n"/>
      <c r="S8068" s="32" t="n"/>
      <c r="T8068" s="32" t="n"/>
      <c r="V8068" t="inlineStr">
        <is>
          <t>06uvh</t>
        </is>
      </c>
      <c r="W8068" t="n">
        <v>7449</v>
      </c>
      <c r="Y8068" t="inlineStr">
        <is>
          <t>2faa3613-4873-42bf-84a1-3839a9c5e1d1</t>
        </is>
      </c>
      <c r="Z8068" t="inlineStr">
        <is>
          <t>Tomas Poletin (NYI LW)</t>
        </is>
      </c>
    </row>
    <row r="8069">
      <c r="A8069" t="inlineStr">
        <is>
          <t>Tomas Popperle</t>
        </is>
      </c>
      <c r="B8069" t="inlineStr">
        <is>
          <t>(N/A)</t>
        </is>
      </c>
      <c r="C8069" t="inlineStr">
        <is>
          <t>G</t>
        </is>
      </c>
      <c r="D8069" t="inlineStr">
        <is>
          <t>G</t>
        </is>
      </c>
      <c r="E8069" t="n">
        <v>41</v>
      </c>
      <c r="F8069" t="inlineStr">
        <is>
          <t>FA</t>
        </is>
      </c>
      <c r="G8069" t="inlineStr">
        <is>
          <t>FA</t>
        </is>
      </c>
      <c r="H8069" s="30" t="n">
        <v>1</v>
      </c>
      <c r="I8069" s="31" t="n">
        <v>0</v>
      </c>
      <c r="J8069" s="31" t="n"/>
      <c r="K8069" s="31" t="n">
        <v>0</v>
      </c>
      <c r="L8069" s="32" t="n"/>
      <c r="M8069" s="31" t="n">
        <v>0</v>
      </c>
      <c r="N8069" s="31" t="n">
        <v>0</v>
      </c>
      <c r="O8069" s="31" t="n"/>
      <c r="P8069" s="31" t="n"/>
      <c r="Q8069" s="31" t="n">
        <v>0</v>
      </c>
      <c r="R8069" s="31" t="n"/>
      <c r="S8069" s="32" t="n"/>
      <c r="T8069" s="32" t="n"/>
      <c r="V8069" t="inlineStr">
        <is>
          <t>003n3</t>
        </is>
      </c>
      <c r="W8069" t="n">
        <v>2729</v>
      </c>
      <c r="X8069" t="n">
        <v>3775</v>
      </c>
      <c r="Z8069" t="inlineStr">
        <is>
          <t>Tomas Popperle ((N/A) G)</t>
        </is>
      </c>
    </row>
    <row r="8070">
      <c r="A8070" t="inlineStr">
        <is>
          <t>Tomas Selic</t>
        </is>
      </c>
      <c r="B8070" t="inlineStr">
        <is>
          <t>(N/A)</t>
        </is>
      </c>
      <c r="C8070" t="inlineStr">
        <is>
          <t>RW</t>
        </is>
      </c>
      <c r="D8070" t="inlineStr">
        <is>
          <t>F</t>
        </is>
      </c>
      <c r="F8070" t="inlineStr">
        <is>
          <t>WW</t>
        </is>
      </c>
      <c r="G8070" t="inlineStr">
        <is>
          <t>FA</t>
        </is>
      </c>
      <c r="H8070" s="30" t="n"/>
      <c r="I8070" s="31" t="n"/>
      <c r="J8070" s="31" t="n"/>
      <c r="K8070" s="31" t="n"/>
      <c r="L8070" s="32" t="n"/>
      <c r="M8070" s="31" t="n"/>
      <c r="N8070" s="31" t="n"/>
      <c r="O8070" s="31" t="n"/>
      <c r="P8070" s="31" t="n"/>
      <c r="Q8070" s="31" t="n"/>
      <c r="R8070" s="31" t="n"/>
      <c r="S8070" s="32" t="n"/>
      <c r="T8070" s="32" t="n"/>
      <c r="V8070" t="inlineStr">
        <is>
          <t>07a2m</t>
        </is>
      </c>
      <c r="Z8070" t="inlineStr">
        <is>
          <t>Tomas Selic ((N/A) RW)</t>
        </is>
      </c>
    </row>
    <row r="8071">
      <c r="A8071" t="inlineStr">
        <is>
          <t>Tomas Sholl</t>
        </is>
      </c>
      <c r="B8071" t="inlineStr">
        <is>
          <t>(N/A)</t>
        </is>
      </c>
      <c r="C8071" t="inlineStr">
        <is>
          <t>G</t>
        </is>
      </c>
      <c r="D8071" t="inlineStr">
        <is>
          <t>G</t>
        </is>
      </c>
      <c r="E8071" t="n">
        <v>32</v>
      </c>
      <c r="F8071" t="inlineStr">
        <is>
          <t>FA</t>
        </is>
      </c>
      <c r="G8071" t="inlineStr">
        <is>
          <t>FA</t>
        </is>
      </c>
      <c r="H8071" s="30" t="n">
        <v>1</v>
      </c>
      <c r="I8071" s="31" t="n">
        <v>0</v>
      </c>
      <c r="J8071" s="31" t="n"/>
      <c r="K8071" s="31" t="n">
        <v>0</v>
      </c>
      <c r="L8071" s="32" t="n"/>
      <c r="M8071" s="31" t="n">
        <v>0</v>
      </c>
      <c r="N8071" s="31" t="n">
        <v>0</v>
      </c>
      <c r="O8071" s="31" t="n"/>
      <c r="P8071" s="31" t="n"/>
      <c r="Q8071" s="31" t="n">
        <v>0</v>
      </c>
      <c r="R8071" s="31" t="n"/>
      <c r="S8071" s="32" t="n"/>
      <c r="T8071" s="32" t="n"/>
      <c r="V8071" t="inlineStr">
        <is>
          <t>04kyr</t>
        </is>
      </c>
      <c r="X8071" t="n">
        <v>7755</v>
      </c>
      <c r="Z8071" t="inlineStr">
        <is>
          <t>Tomas Sholl ((N/A) G)</t>
        </is>
      </c>
    </row>
    <row r="8072">
      <c r="A8072" t="inlineStr">
        <is>
          <t>Tomas Simonsen</t>
        </is>
      </c>
      <c r="B8072" t="inlineStr">
        <is>
          <t>(N/A)</t>
        </is>
      </c>
      <c r="C8072" t="inlineStr">
        <is>
          <t>RW</t>
        </is>
      </c>
      <c r="D8072" t="inlineStr">
        <is>
          <t>F</t>
        </is>
      </c>
      <c r="E8072" t="n">
        <v>23</v>
      </c>
      <c r="F8072" t="inlineStr">
        <is>
          <t>FA</t>
        </is>
      </c>
      <c r="G8072" t="inlineStr">
        <is>
          <t>FA</t>
        </is>
      </c>
      <c r="H8072" s="30" t="n">
        <v>1</v>
      </c>
      <c r="I8072" s="31" t="n">
        <v>0</v>
      </c>
      <c r="J8072" s="31" t="n"/>
      <c r="K8072" s="31" t="n">
        <v>0</v>
      </c>
      <c r="L8072" s="32" t="n"/>
      <c r="M8072" s="31" t="n">
        <v>0</v>
      </c>
      <c r="N8072" s="31" t="n">
        <v>0</v>
      </c>
      <c r="O8072" s="31" t="n"/>
      <c r="P8072" s="31" t="n"/>
      <c r="Q8072" s="31" t="n">
        <v>0</v>
      </c>
      <c r="R8072" s="31" t="n"/>
      <c r="S8072" s="32" t="n"/>
      <c r="T8072" s="32" t="n"/>
      <c r="V8072" t="inlineStr">
        <is>
          <t>060yd</t>
        </is>
      </c>
      <c r="Z8072" t="inlineStr">
        <is>
          <t>Tomas Simonsen ((N/A) RW)</t>
        </is>
      </c>
    </row>
    <row r="8073">
      <c r="A8073" t="inlineStr">
        <is>
          <t>Tomas Slovak</t>
        </is>
      </c>
      <c r="B8073" t="inlineStr">
        <is>
          <t>(N/A)</t>
        </is>
      </c>
      <c r="C8073" t="inlineStr">
        <is>
          <t>D</t>
        </is>
      </c>
      <c r="D8073" t="inlineStr">
        <is>
          <t>D</t>
        </is>
      </c>
      <c r="E8073" t="n">
        <v>43</v>
      </c>
      <c r="F8073" t="inlineStr">
        <is>
          <t>FA</t>
        </is>
      </c>
      <c r="G8073" t="inlineStr">
        <is>
          <t>FA</t>
        </is>
      </c>
      <c r="H8073" s="30" t="n">
        <v>1</v>
      </c>
      <c r="I8073" s="31" t="n">
        <v>0</v>
      </c>
      <c r="J8073" s="31" t="n"/>
      <c r="K8073" s="31" t="n">
        <v>0</v>
      </c>
      <c r="L8073" s="32" t="n"/>
      <c r="M8073" s="31" t="n">
        <v>0</v>
      </c>
      <c r="N8073" s="31" t="n">
        <v>0</v>
      </c>
      <c r="O8073" s="31" t="n"/>
      <c r="P8073" s="31" t="n"/>
      <c r="Q8073" s="31" t="n">
        <v>0</v>
      </c>
      <c r="R8073" s="31" t="n"/>
      <c r="S8073" s="32" t="n"/>
      <c r="T8073" s="32" t="n"/>
      <c r="V8073" t="inlineStr">
        <is>
          <t>02j0l</t>
        </is>
      </c>
      <c r="W8073" t="n">
        <v>1973</v>
      </c>
      <c r="Z8073" t="inlineStr">
        <is>
          <t>Tomas Slovak ((N/A) D)</t>
        </is>
      </c>
    </row>
    <row r="8074">
      <c r="A8074" t="inlineStr">
        <is>
          <t>Tomas Soustal</t>
        </is>
      </c>
      <c r="B8074" t="inlineStr">
        <is>
          <t>(N/A)</t>
        </is>
      </c>
      <c r="C8074" t="inlineStr">
        <is>
          <t>C</t>
        </is>
      </c>
      <c r="D8074" t="inlineStr">
        <is>
          <t>F</t>
        </is>
      </c>
      <c r="E8074" t="n">
        <v>29</v>
      </c>
      <c r="F8074" t="inlineStr">
        <is>
          <t>FA</t>
        </is>
      </c>
      <c r="G8074" t="inlineStr">
        <is>
          <t>FA</t>
        </is>
      </c>
      <c r="H8074" s="30" t="n">
        <v>1</v>
      </c>
      <c r="I8074" s="31" t="n">
        <v>0</v>
      </c>
      <c r="J8074" s="31" t="n"/>
      <c r="K8074" s="31" t="n">
        <v>0</v>
      </c>
      <c r="L8074" s="32" t="n"/>
      <c r="M8074" s="31" t="n">
        <v>0</v>
      </c>
      <c r="N8074" s="31" t="n">
        <v>0</v>
      </c>
      <c r="O8074" s="31" t="n"/>
      <c r="P8074" s="31" t="n"/>
      <c r="Q8074" s="31" t="n">
        <v>0</v>
      </c>
      <c r="R8074" s="31" t="n"/>
      <c r="S8074" s="32" t="n"/>
      <c r="T8074" s="32" t="n"/>
      <c r="V8074" t="inlineStr">
        <is>
          <t>045cl</t>
        </is>
      </c>
      <c r="X8074" t="n">
        <v>7819</v>
      </c>
      <c r="Z8074" t="inlineStr">
        <is>
          <t>Tomas Soustal ((N/A) C)</t>
        </is>
      </c>
    </row>
    <row r="8075">
      <c r="A8075" t="inlineStr">
        <is>
          <t>Tomas Suchanek</t>
        </is>
      </c>
      <c r="B8075" t="inlineStr">
        <is>
          <t>ANA</t>
        </is>
      </c>
      <c r="C8075" t="inlineStr">
        <is>
          <t>G</t>
        </is>
      </c>
      <c r="D8075" t="inlineStr">
        <is>
          <t>G</t>
        </is>
      </c>
      <c r="E8075" t="n">
        <v>23</v>
      </c>
      <c r="F8075" t="inlineStr">
        <is>
          <t>FA</t>
        </is>
      </c>
      <c r="G8075" t="inlineStr">
        <is>
          <t>FA</t>
        </is>
      </c>
      <c r="H8075" s="30" t="n">
        <v>870000</v>
      </c>
      <c r="I8075" s="31" t="n">
        <v>0</v>
      </c>
      <c r="J8075" s="31" t="n"/>
      <c r="K8075" s="31" t="n">
        <v>0</v>
      </c>
      <c r="L8075" s="32" t="n"/>
      <c r="M8075" s="31" t="n">
        <v>0</v>
      </c>
      <c r="N8075" s="31" t="n">
        <v>0</v>
      </c>
      <c r="O8075" s="31" t="n"/>
      <c r="P8075" s="31" t="n"/>
      <c r="Q8075" s="31" t="n">
        <v>0</v>
      </c>
      <c r="R8075" s="31" t="n"/>
      <c r="S8075" s="32" t="n"/>
      <c r="T8075" s="32" t="n"/>
      <c r="V8075" t="inlineStr">
        <is>
          <t>05tzr</t>
        </is>
      </c>
      <c r="W8075" t="n">
        <v>7091</v>
      </c>
      <c r="Y8075" t="inlineStr">
        <is>
          <t>38f254bf-7902-46a6-a696-48ff06859106</t>
        </is>
      </c>
      <c r="Z8075" t="inlineStr">
        <is>
          <t>Tomas Suchanek (ANA G)</t>
        </is>
      </c>
    </row>
    <row r="8076">
      <c r="A8076" t="inlineStr">
        <is>
          <t>Tomas Tatar</t>
        </is>
      </c>
      <c r="B8076" t="inlineStr">
        <is>
          <t>(N/A)</t>
        </is>
      </c>
      <c r="C8076" t="inlineStr">
        <is>
          <t>LW</t>
        </is>
      </c>
      <c r="D8076" t="inlineStr">
        <is>
          <t>F</t>
        </is>
      </c>
      <c r="E8076" t="n">
        <v>35</v>
      </c>
      <c r="F8076" t="inlineStr">
        <is>
          <t>FA</t>
        </is>
      </c>
      <c r="G8076" t="inlineStr">
        <is>
          <t>FA</t>
        </is>
      </c>
      <c r="H8076" s="30" t="n">
        <v>1</v>
      </c>
      <c r="I8076" s="31" t="n">
        <v>0</v>
      </c>
      <c r="J8076" s="31" t="n"/>
      <c r="K8076" s="31" t="n">
        <v>0</v>
      </c>
      <c r="L8076" s="32" t="n"/>
      <c r="M8076" s="31" t="n">
        <v>0</v>
      </c>
      <c r="N8076" s="31" t="n">
        <v>0</v>
      </c>
      <c r="O8076" s="31" t="n"/>
      <c r="P8076" s="31" t="n"/>
      <c r="Q8076" s="31" t="n">
        <v>0</v>
      </c>
      <c r="R8076" s="31" t="n"/>
      <c r="S8076" s="32" t="n"/>
      <c r="T8076" s="32" t="n"/>
      <c r="V8076" t="inlineStr">
        <is>
          <t>01gjh</t>
        </is>
      </c>
      <c r="W8076" t="n">
        <v>3297</v>
      </c>
      <c r="X8076" t="n">
        <v>4792</v>
      </c>
      <c r="Y8076" t="inlineStr">
        <is>
          <t>f06b20b4-9be3-4967-bca2-6723acdbf5d4</t>
        </is>
      </c>
      <c r="Z8076" t="inlineStr">
        <is>
          <t>Tomas Tatar ((N/A) LW)</t>
        </is>
      </c>
    </row>
    <row r="8077">
      <c r="A8077" t="inlineStr">
        <is>
          <t>Tomas Vincour</t>
        </is>
      </c>
      <c r="B8077" t="inlineStr">
        <is>
          <t>(N/A)</t>
        </is>
      </c>
      <c r="C8077" t="inlineStr">
        <is>
          <t>C</t>
        </is>
      </c>
      <c r="D8077" t="inlineStr">
        <is>
          <t>F</t>
        </is>
      </c>
      <c r="E8077" t="n">
        <v>35</v>
      </c>
      <c r="F8077" t="inlineStr">
        <is>
          <t>FA</t>
        </is>
      </c>
      <c r="G8077" t="inlineStr">
        <is>
          <t>FA</t>
        </is>
      </c>
      <c r="H8077" s="30" t="n">
        <v>1</v>
      </c>
      <c r="I8077" s="31" t="n">
        <v>0</v>
      </c>
      <c r="J8077" s="31" t="n"/>
      <c r="K8077" s="31" t="n">
        <v>0</v>
      </c>
      <c r="L8077" s="32" t="n"/>
      <c r="M8077" s="31" t="n">
        <v>0</v>
      </c>
      <c r="N8077" s="31" t="n">
        <v>0</v>
      </c>
      <c r="O8077" s="31" t="n"/>
      <c r="P8077" s="31" t="n"/>
      <c r="Q8077" s="31" t="n">
        <v>0</v>
      </c>
      <c r="R8077" s="31" t="n"/>
      <c r="S8077" s="32" t="n"/>
      <c r="T8077" s="32" t="n"/>
      <c r="V8077" t="inlineStr">
        <is>
          <t>01mja</t>
        </is>
      </c>
      <c r="W8077" t="n">
        <v>3663</v>
      </c>
      <c r="X8077" t="n">
        <v>4778</v>
      </c>
      <c r="Z8077" t="inlineStr">
        <is>
          <t>Tomas Vincour ((N/A) C)</t>
        </is>
      </c>
    </row>
    <row r="8078">
      <c r="A8078" t="inlineStr">
        <is>
          <t>Tomas Vomacka</t>
        </is>
      </c>
      <c r="B8078" t="inlineStr">
        <is>
          <t>(N/A)</t>
        </is>
      </c>
      <c r="C8078" t="inlineStr">
        <is>
          <t>G</t>
        </is>
      </c>
      <c r="D8078" t="inlineStr">
        <is>
          <t>G</t>
        </is>
      </c>
      <c r="E8078" t="n">
        <v>27</v>
      </c>
      <c r="F8078" t="inlineStr">
        <is>
          <t>FA</t>
        </is>
      </c>
      <c r="G8078" t="inlineStr">
        <is>
          <t>FA</t>
        </is>
      </c>
      <c r="H8078" s="30" t="n">
        <v>1</v>
      </c>
      <c r="I8078" s="31" t="n">
        <v>0</v>
      </c>
      <c r="J8078" s="31" t="n"/>
      <c r="K8078" s="31" t="n">
        <v>0</v>
      </c>
      <c r="L8078" s="32" t="n"/>
      <c r="M8078" s="31" t="n">
        <v>0</v>
      </c>
      <c r="N8078" s="31" t="n">
        <v>0</v>
      </c>
      <c r="O8078" s="31" t="n"/>
      <c r="P8078" s="31" t="n"/>
      <c r="Q8078" s="31" t="n">
        <v>0</v>
      </c>
      <c r="R8078" s="31" t="n"/>
      <c r="S8078" s="32" t="n"/>
      <c r="T8078" s="32" t="n"/>
      <c r="V8078" t="inlineStr">
        <is>
          <t>04f7k</t>
        </is>
      </c>
      <c r="W8078" t="n">
        <v>6172</v>
      </c>
      <c r="X8078" t="n">
        <v>7669</v>
      </c>
      <c r="Y8078" t="inlineStr">
        <is>
          <t>1510060a-fe34-498f-a398-a587d5edede2</t>
        </is>
      </c>
      <c r="Z8078" t="inlineStr">
        <is>
          <t>Tomas Vomacka ((N/A) G)</t>
        </is>
      </c>
    </row>
    <row r="8079">
      <c r="A8079" t="inlineStr">
        <is>
          <t>Tomi Karhunen</t>
        </is>
      </c>
      <c r="B8079" t="inlineStr">
        <is>
          <t>(N/A)</t>
        </is>
      </c>
      <c r="C8079" t="inlineStr">
        <is>
          <t>G</t>
        </is>
      </c>
      <c r="D8079" t="inlineStr">
        <is>
          <t>G</t>
        </is>
      </c>
      <c r="E8079" t="n">
        <v>36</v>
      </c>
      <c r="F8079" t="inlineStr">
        <is>
          <t>FA</t>
        </is>
      </c>
      <c r="G8079" t="inlineStr">
        <is>
          <t>FA</t>
        </is>
      </c>
      <c r="H8079" s="30" t="n">
        <v>1</v>
      </c>
      <c r="I8079" s="31" t="n">
        <v>0</v>
      </c>
      <c r="J8079" s="31" t="n"/>
      <c r="K8079" s="31" t="n">
        <v>0</v>
      </c>
      <c r="L8079" s="32" t="n"/>
      <c r="M8079" s="31" t="n">
        <v>0</v>
      </c>
      <c r="N8079" s="31" t="n">
        <v>0</v>
      </c>
      <c r="O8079" s="31" t="n"/>
      <c r="P8079" s="31" t="n"/>
      <c r="Q8079" s="31" t="n">
        <v>0</v>
      </c>
      <c r="R8079" s="31" t="n"/>
      <c r="S8079" s="32" t="n"/>
      <c r="T8079" s="32" t="n"/>
      <c r="V8079" t="inlineStr">
        <is>
          <t>040db</t>
        </is>
      </c>
      <c r="Z8079" t="inlineStr">
        <is>
          <t>Tomi Karhunen ((N/A) G)</t>
        </is>
      </c>
    </row>
    <row r="8080">
      <c r="A8080" t="inlineStr">
        <is>
          <t>Tomi Maki</t>
        </is>
      </c>
      <c r="B8080" t="inlineStr">
        <is>
          <t>(N/A)</t>
        </is>
      </c>
      <c r="C8080" t="inlineStr">
        <is>
          <t>RW</t>
        </is>
      </c>
      <c r="D8080" t="inlineStr">
        <is>
          <t>F</t>
        </is>
      </c>
      <c r="E8080" t="n">
        <v>43</v>
      </c>
      <c r="F8080" t="inlineStr">
        <is>
          <t>FA</t>
        </is>
      </c>
      <c r="G8080" t="inlineStr">
        <is>
          <t>FA</t>
        </is>
      </c>
      <c r="H8080" s="30" t="n">
        <v>1</v>
      </c>
      <c r="I8080" s="31" t="n">
        <v>0</v>
      </c>
      <c r="J8080" s="31" t="n"/>
      <c r="K8080" s="31" t="n">
        <v>0</v>
      </c>
      <c r="L8080" s="32" t="n"/>
      <c r="M8080" s="31" t="n">
        <v>0</v>
      </c>
      <c r="N8080" s="31" t="n">
        <v>0</v>
      </c>
      <c r="O8080" s="31" t="n"/>
      <c r="P8080" s="31" t="n"/>
      <c r="Q8080" s="31" t="n">
        <v>0</v>
      </c>
      <c r="R8080" s="31" t="n"/>
      <c r="S8080" s="32" t="n"/>
      <c r="T8080" s="32" t="n"/>
      <c r="V8080" t="inlineStr">
        <is>
          <t>003i4</t>
        </is>
      </c>
      <c r="W8080" t="n">
        <v>2711</v>
      </c>
      <c r="X8080" t="n">
        <v>3264</v>
      </c>
      <c r="Z8080" t="inlineStr">
        <is>
          <t>Tomi Maki ((N/A) RW)</t>
        </is>
      </c>
    </row>
    <row r="8081">
      <c r="A8081" t="inlineStr">
        <is>
          <t>Tomi Sallinen</t>
        </is>
      </c>
      <c r="B8081" t="inlineStr">
        <is>
          <t>(N/A)</t>
        </is>
      </c>
      <c r="C8081" t="inlineStr">
        <is>
          <t>LW</t>
        </is>
      </c>
      <c r="D8081" t="inlineStr">
        <is>
          <t>F</t>
        </is>
      </c>
      <c r="E8081" t="n">
        <v>37</v>
      </c>
      <c r="F8081" t="inlineStr">
        <is>
          <t>FA</t>
        </is>
      </c>
      <c r="G8081" t="inlineStr">
        <is>
          <t>FA</t>
        </is>
      </c>
      <c r="H8081" s="30" t="n">
        <v>1</v>
      </c>
      <c r="I8081" s="31" t="n">
        <v>0</v>
      </c>
      <c r="J8081" s="31" t="n"/>
      <c r="K8081" s="31" t="n">
        <v>0</v>
      </c>
      <c r="L8081" s="32" t="n"/>
      <c r="M8081" s="31" t="n">
        <v>0</v>
      </c>
      <c r="N8081" s="31" t="n">
        <v>0</v>
      </c>
      <c r="O8081" s="31" t="n"/>
      <c r="P8081" s="31" t="n"/>
      <c r="Q8081" s="31" t="n">
        <v>0</v>
      </c>
      <c r="R8081" s="31" t="n"/>
      <c r="S8081" s="32" t="n"/>
      <c r="T8081" s="32" t="n"/>
      <c r="V8081" t="inlineStr">
        <is>
          <t>03yrg</t>
        </is>
      </c>
      <c r="Z8081" t="inlineStr">
        <is>
          <t>Tomi Sallinen ((N/A) LW)</t>
        </is>
      </c>
    </row>
    <row r="8082">
      <c r="A8082" t="inlineStr">
        <is>
          <t>Tommaso De Luca</t>
        </is>
      </c>
      <c r="B8082" t="inlineStr">
        <is>
          <t>(N/A)</t>
        </is>
      </c>
      <c r="C8082" t="inlineStr">
        <is>
          <t>C</t>
        </is>
      </c>
      <c r="D8082" t="inlineStr">
        <is>
          <t>F</t>
        </is>
      </c>
      <c r="E8082" t="n">
        <v>21</v>
      </c>
      <c r="F8082" t="inlineStr">
        <is>
          <t>FA</t>
        </is>
      </c>
      <c r="G8082" t="inlineStr">
        <is>
          <t>FA</t>
        </is>
      </c>
      <c r="H8082" s="30" t="n">
        <v>1</v>
      </c>
      <c r="I8082" s="31" t="n">
        <v>0</v>
      </c>
      <c r="J8082" s="31" t="n"/>
      <c r="K8082" s="31" t="n">
        <v>0</v>
      </c>
      <c r="L8082" s="32" t="n"/>
      <c r="M8082" s="31" t="n">
        <v>0</v>
      </c>
      <c r="N8082" s="31" t="n">
        <v>0</v>
      </c>
      <c r="O8082" s="31" t="n"/>
      <c r="P8082" s="31" t="n"/>
      <c r="Q8082" s="31" t="n">
        <v>0</v>
      </c>
      <c r="R8082" s="31" t="n"/>
      <c r="S8082" s="32" t="n"/>
      <c r="T8082" s="32" t="n"/>
      <c r="V8082" t="inlineStr">
        <is>
          <t>06bnd</t>
        </is>
      </c>
      <c r="Z8082" t="inlineStr">
        <is>
          <t>Tommaso De Luca ((N/A) C)</t>
        </is>
      </c>
    </row>
    <row r="8083">
      <c r="A8083" t="inlineStr">
        <is>
          <t>Tommi Kivisto</t>
        </is>
      </c>
      <c r="B8083" t="inlineStr">
        <is>
          <t>(N/A)</t>
        </is>
      </c>
      <c r="C8083" t="inlineStr">
        <is>
          <t>D</t>
        </is>
      </c>
      <c r="D8083" t="inlineStr">
        <is>
          <t>D</t>
        </is>
      </c>
      <c r="E8083" t="n">
        <v>35</v>
      </c>
      <c r="F8083" t="inlineStr">
        <is>
          <t>FA</t>
        </is>
      </c>
      <c r="G8083" t="inlineStr">
        <is>
          <t>FA</t>
        </is>
      </c>
      <c r="H8083" s="30" t="n">
        <v>1</v>
      </c>
      <c r="I8083" s="31" t="n">
        <v>0</v>
      </c>
      <c r="J8083" s="31" t="n"/>
      <c r="K8083" s="31" t="n">
        <v>0</v>
      </c>
      <c r="L8083" s="32" t="n"/>
      <c r="M8083" s="31" t="n">
        <v>0</v>
      </c>
      <c r="N8083" s="31" t="n">
        <v>0</v>
      </c>
      <c r="O8083" s="31" t="n"/>
      <c r="P8083" s="31" t="n"/>
      <c r="Q8083" s="31" t="n">
        <v>0</v>
      </c>
      <c r="R8083" s="31" t="n"/>
      <c r="S8083" s="32" t="n"/>
      <c r="T8083" s="32" t="n"/>
      <c r="V8083" t="inlineStr">
        <is>
          <t>027c6</t>
        </is>
      </c>
      <c r="W8083" t="n">
        <v>3808</v>
      </c>
      <c r="X8083" t="n">
        <v>5351</v>
      </c>
      <c r="Z8083" t="inlineStr">
        <is>
          <t>Tommi Kivisto ((N/A) D)</t>
        </is>
      </c>
    </row>
    <row r="8084">
      <c r="A8084" t="inlineStr">
        <is>
          <t>Tommi Mannisto</t>
        </is>
      </c>
      <c r="B8084" t="inlineStr">
        <is>
          <t>(N/A)</t>
        </is>
      </c>
      <c r="C8084" t="inlineStr">
        <is>
          <t>RW</t>
        </is>
      </c>
      <c r="D8084" t="inlineStr">
        <is>
          <t>F</t>
        </is>
      </c>
      <c r="E8084" t="n">
        <v>22</v>
      </c>
      <c r="F8084" t="inlineStr">
        <is>
          <t>FA</t>
        </is>
      </c>
      <c r="G8084" t="inlineStr">
        <is>
          <t>FA</t>
        </is>
      </c>
      <c r="H8084" s="30" t="n">
        <v>1</v>
      </c>
      <c r="I8084" s="31" t="n">
        <v>0</v>
      </c>
      <c r="J8084" s="31" t="n"/>
      <c r="K8084" s="31" t="n">
        <v>0</v>
      </c>
      <c r="L8084" s="32" t="n"/>
      <c r="M8084" s="31" t="n">
        <v>0</v>
      </c>
      <c r="N8084" s="31" t="n">
        <v>0</v>
      </c>
      <c r="O8084" s="31" t="n"/>
      <c r="P8084" s="31" t="n"/>
      <c r="Q8084" s="31" t="n">
        <v>0</v>
      </c>
      <c r="R8084" s="31" t="n"/>
      <c r="S8084" s="32" t="n"/>
      <c r="T8084" s="32" t="n"/>
      <c r="V8084" t="inlineStr">
        <is>
          <t>06j7u</t>
        </is>
      </c>
      <c r="Z8084" t="inlineStr">
        <is>
          <t>Tommi Mannisto ((N/A) RW)</t>
        </is>
      </c>
    </row>
    <row r="8085">
      <c r="A8085" t="inlineStr">
        <is>
          <t>Tommy Apap</t>
        </is>
      </c>
      <c r="B8085" t="inlineStr">
        <is>
          <t>(N/A)</t>
        </is>
      </c>
      <c r="C8085" t="inlineStr">
        <is>
          <t>C</t>
        </is>
      </c>
      <c r="D8085" t="inlineStr">
        <is>
          <t>F</t>
        </is>
      </c>
      <c r="E8085" t="n">
        <v>30</v>
      </c>
      <c r="F8085" t="inlineStr">
        <is>
          <t>FA</t>
        </is>
      </c>
      <c r="G8085" t="inlineStr">
        <is>
          <t>FA</t>
        </is>
      </c>
      <c r="H8085" s="30" t="n">
        <v>1</v>
      </c>
      <c r="I8085" s="31" t="n">
        <v>0</v>
      </c>
      <c r="J8085" s="31" t="n"/>
      <c r="K8085" s="31" t="n">
        <v>0</v>
      </c>
      <c r="L8085" s="32" t="n"/>
      <c r="M8085" s="31" t="n">
        <v>0</v>
      </c>
      <c r="N8085" s="31" t="n">
        <v>0</v>
      </c>
      <c r="O8085" s="31" t="n"/>
      <c r="P8085" s="31" t="n"/>
      <c r="Q8085" s="31" t="n">
        <v>0</v>
      </c>
      <c r="R8085" s="31" t="n"/>
      <c r="S8085" s="32" t="n"/>
      <c r="T8085" s="32" t="n"/>
      <c r="V8085" t="inlineStr">
        <is>
          <t>064tt</t>
        </is>
      </c>
      <c r="Y8085" t="inlineStr">
        <is>
          <t>b94cceef-8536-4899-bc2e-19b9879f01de</t>
        </is>
      </c>
      <c r="Z8085" t="inlineStr">
        <is>
          <t>Tommy Apap ((N/A) C)</t>
        </is>
      </c>
    </row>
    <row r="8086">
      <c r="A8086" t="inlineStr">
        <is>
          <t>Tommy Bleyl</t>
        </is>
      </c>
      <c r="B8086" t="inlineStr">
        <is>
          <t>NSH</t>
        </is>
      </c>
      <c r="C8086" t="inlineStr">
        <is>
          <t>D</t>
        </is>
      </c>
      <c r="D8086" t="inlineStr">
        <is>
          <t>D</t>
        </is>
      </c>
      <c r="E8086" t="n">
        <v>18</v>
      </c>
      <c r="F8086" t="inlineStr">
        <is>
          <t>FA</t>
        </is>
      </c>
      <c r="G8086" t="inlineStr">
        <is>
          <t>FA</t>
        </is>
      </c>
      <c r="H8086" s="30" t="n">
        <v>1</v>
      </c>
      <c r="I8086" s="31" t="n">
        <v>0</v>
      </c>
      <c r="J8086" s="31" t="n"/>
      <c r="K8086" s="31" t="n">
        <v>0</v>
      </c>
      <c r="L8086" s="32" t="n"/>
      <c r="M8086" s="31" t="n">
        <v>0</v>
      </c>
      <c r="N8086" s="31" t="n">
        <v>0</v>
      </c>
      <c r="O8086" s="31" t="n"/>
      <c r="P8086" s="31" t="n"/>
      <c r="Q8086" s="31" t="n">
        <v>0</v>
      </c>
      <c r="R8086" s="31" t="n"/>
      <c r="S8086" s="32" t="n"/>
      <c r="T8086" s="32" t="n"/>
      <c r="V8086" t="inlineStr">
        <is>
          <t>074v1</t>
        </is>
      </c>
      <c r="W8086" t="n">
        <v>7703</v>
      </c>
      <c r="Y8086" t="inlineStr">
        <is>
          <t>dced7cca-c7bc-4c65-a8a5-7776a9b89a45</t>
        </is>
      </c>
      <c r="Z8086" t="inlineStr">
        <is>
          <t>Tommy Bleyl (NSH D)</t>
        </is>
      </c>
    </row>
    <row r="8087">
      <c r="A8087" t="inlineStr">
        <is>
          <t>Tommy Burke</t>
        </is>
      </c>
      <c r="B8087" t="inlineStr">
        <is>
          <t>(N/A)</t>
        </is>
      </c>
      <c r="C8087" t="inlineStr">
        <is>
          <t>G</t>
        </is>
      </c>
      <c r="D8087" t="inlineStr">
        <is>
          <t>G</t>
        </is>
      </c>
      <c r="E8087" t="n">
        <v>34</v>
      </c>
      <c r="F8087" t="inlineStr">
        <is>
          <t>FA</t>
        </is>
      </c>
      <c r="G8087" t="inlineStr">
        <is>
          <t>FA</t>
        </is>
      </c>
      <c r="H8087" s="30" t="n">
        <v>1</v>
      </c>
      <c r="I8087" s="31" t="n">
        <v>0</v>
      </c>
      <c r="J8087" s="31" t="n"/>
      <c r="K8087" s="31" t="n">
        <v>0</v>
      </c>
      <c r="L8087" s="32" t="n"/>
      <c r="M8087" s="31" t="n">
        <v>0</v>
      </c>
      <c r="N8087" s="31" t="n">
        <v>0</v>
      </c>
      <c r="O8087" s="31" t="n"/>
      <c r="P8087" s="31" t="n"/>
      <c r="Q8087" s="31" t="n">
        <v>0</v>
      </c>
      <c r="R8087" s="31" t="n"/>
      <c r="S8087" s="32" t="n"/>
      <c r="T8087" s="32" t="n"/>
      <c r="V8087" t="inlineStr">
        <is>
          <t>03nue</t>
        </is>
      </c>
      <c r="Z8087" t="inlineStr">
        <is>
          <t>Tommy Burke ((N/A) G)</t>
        </is>
      </c>
    </row>
    <row r="8088">
      <c r="A8088" t="inlineStr">
        <is>
          <t>Tommy Cormier</t>
        </is>
      </c>
      <c r="B8088" t="inlineStr">
        <is>
          <t>(N/A)</t>
        </is>
      </c>
      <c r="C8088" t="inlineStr">
        <is>
          <t>C</t>
        </is>
      </c>
      <c r="D8088" t="inlineStr">
        <is>
          <t>F</t>
        </is>
      </c>
      <c r="E8088" t="n">
        <v>23</v>
      </c>
      <c r="F8088" t="inlineStr">
        <is>
          <t>FA</t>
        </is>
      </c>
      <c r="G8088" t="inlineStr">
        <is>
          <t>FA</t>
        </is>
      </c>
      <c r="H8088" s="30" t="n">
        <v>1</v>
      </c>
      <c r="I8088" s="31" t="n">
        <v>0</v>
      </c>
      <c r="J8088" s="31" t="n"/>
      <c r="K8088" s="31" t="n">
        <v>0</v>
      </c>
      <c r="L8088" s="32" t="n"/>
      <c r="M8088" s="31" t="n">
        <v>0</v>
      </c>
      <c r="N8088" s="31" t="n">
        <v>0</v>
      </c>
      <c r="O8088" s="31" t="n"/>
      <c r="P8088" s="31" t="n"/>
      <c r="Q8088" s="31" t="n">
        <v>0</v>
      </c>
      <c r="R8088" s="31" t="n"/>
      <c r="S8088" s="32" t="n"/>
      <c r="T8088" s="32" t="n"/>
      <c r="V8088" t="inlineStr">
        <is>
          <t>06icq</t>
        </is>
      </c>
      <c r="Z8088" t="inlineStr">
        <is>
          <t>Tommy Cormier ((N/A) C)</t>
        </is>
      </c>
    </row>
    <row r="8089">
      <c r="A8089" t="inlineStr">
        <is>
          <t>Tommy Cross</t>
        </is>
      </c>
      <c r="B8089" t="inlineStr">
        <is>
          <t>STL</t>
        </is>
      </c>
      <c r="C8089" t="inlineStr">
        <is>
          <t>D</t>
        </is>
      </c>
      <c r="D8089" t="inlineStr">
        <is>
          <t>D</t>
        </is>
      </c>
      <c r="E8089" t="n">
        <v>36</v>
      </c>
      <c r="F8089" t="inlineStr">
        <is>
          <t>FA</t>
        </is>
      </c>
      <c r="G8089" t="inlineStr">
        <is>
          <t>FA</t>
        </is>
      </c>
      <c r="H8089" s="30" t="n">
        <v>1</v>
      </c>
      <c r="I8089" s="31" t="n">
        <v>0</v>
      </c>
      <c r="J8089" s="31" t="n"/>
      <c r="K8089" s="31" t="n">
        <v>0</v>
      </c>
      <c r="L8089" s="32" t="n"/>
      <c r="M8089" s="31" t="n">
        <v>0</v>
      </c>
      <c r="N8089" s="31" t="n">
        <v>0</v>
      </c>
      <c r="O8089" s="31" t="n"/>
      <c r="P8089" s="31" t="n"/>
      <c r="Q8089" s="31" t="n">
        <v>0</v>
      </c>
      <c r="R8089" s="31" t="n"/>
      <c r="S8089" s="32" t="n"/>
      <c r="T8089" s="32" t="n"/>
      <c r="V8089" t="inlineStr">
        <is>
          <t>024dc</t>
        </is>
      </c>
      <c r="W8089" t="n">
        <v>2812</v>
      </c>
      <c r="X8089" t="n">
        <v>5658</v>
      </c>
      <c r="Y8089" t="inlineStr">
        <is>
          <t>4fbf555f-5959-4388-bdb2-1b173689edc5</t>
        </is>
      </c>
      <c r="Z8089" t="inlineStr">
        <is>
          <t>Tommy Cross (STL D)</t>
        </is>
      </c>
    </row>
    <row r="8090">
      <c r="A8090" t="inlineStr">
        <is>
          <t>Tommy Grant</t>
        </is>
      </c>
      <c r="B8090" t="inlineStr">
        <is>
          <t>(N/A)</t>
        </is>
      </c>
      <c r="C8090" t="inlineStr">
        <is>
          <t>LW</t>
        </is>
      </c>
      <c r="D8090" t="inlineStr">
        <is>
          <t>F</t>
        </is>
      </c>
      <c r="E8090" t="n">
        <v>40</v>
      </c>
      <c r="F8090" t="inlineStr">
        <is>
          <t>FA</t>
        </is>
      </c>
      <c r="G8090" t="inlineStr">
        <is>
          <t>FA</t>
        </is>
      </c>
      <c r="H8090" s="30" t="n">
        <v>1</v>
      </c>
      <c r="I8090" s="31" t="n">
        <v>0</v>
      </c>
      <c r="J8090" s="31" t="n"/>
      <c r="K8090" s="31" t="n">
        <v>0</v>
      </c>
      <c r="L8090" s="32" t="n"/>
      <c r="M8090" s="31" t="n">
        <v>0</v>
      </c>
      <c r="N8090" s="31" t="n">
        <v>0</v>
      </c>
      <c r="O8090" s="31" t="n"/>
      <c r="P8090" s="31" t="n"/>
      <c r="Q8090" s="31" t="n">
        <v>0</v>
      </c>
      <c r="R8090" s="31" t="n"/>
      <c r="S8090" s="32" t="n"/>
      <c r="T8090" s="32" t="n"/>
      <c r="V8090" t="inlineStr">
        <is>
          <t>026h6</t>
        </is>
      </c>
      <c r="W8090" t="n">
        <v>3701</v>
      </c>
      <c r="X8090" t="n">
        <v>5284</v>
      </c>
      <c r="Z8090" t="inlineStr">
        <is>
          <t>Tommy Grant ((N/A) LW)</t>
        </is>
      </c>
    </row>
    <row r="8091">
      <c r="A8091" t="inlineStr">
        <is>
          <t>Tommy Hughes</t>
        </is>
      </c>
      <c r="B8091" t="inlineStr">
        <is>
          <t>(N/A)</t>
        </is>
      </c>
      <c r="C8091" t="inlineStr">
        <is>
          <t>D</t>
        </is>
      </c>
      <c r="D8091" t="inlineStr">
        <is>
          <t>D</t>
        </is>
      </c>
      <c r="E8091" t="n">
        <v>34</v>
      </c>
      <c r="F8091" t="inlineStr">
        <is>
          <t>FA</t>
        </is>
      </c>
      <c r="G8091" t="inlineStr">
        <is>
          <t>FA</t>
        </is>
      </c>
      <c r="H8091" s="30" t="n">
        <v>1</v>
      </c>
      <c r="I8091" s="31" t="n">
        <v>0</v>
      </c>
      <c r="J8091" s="31" t="n"/>
      <c r="K8091" s="31" t="n">
        <v>0</v>
      </c>
      <c r="L8091" s="32" t="n"/>
      <c r="M8091" s="31" t="n">
        <v>0</v>
      </c>
      <c r="N8091" s="31" t="n">
        <v>0</v>
      </c>
      <c r="O8091" s="31" t="n"/>
      <c r="P8091" s="31" t="n"/>
      <c r="Q8091" s="31" t="n">
        <v>0</v>
      </c>
      <c r="R8091" s="31" t="n"/>
      <c r="S8091" s="32" t="n"/>
      <c r="T8091" s="32" t="n"/>
      <c r="V8091" t="inlineStr">
        <is>
          <t>02zli</t>
        </is>
      </c>
      <c r="W8091" t="n">
        <v>4111</v>
      </c>
      <c r="X8091" t="n">
        <v>5930</v>
      </c>
      <c r="Z8091" t="inlineStr">
        <is>
          <t>Tommy Hughes ((N/A) D)</t>
        </is>
      </c>
    </row>
    <row r="8092">
      <c r="A8092" t="inlineStr">
        <is>
          <t>Tommy Lafreniere</t>
        </is>
      </c>
      <c r="B8092" t="inlineStr">
        <is>
          <t>EDM</t>
        </is>
      </c>
      <c r="C8092" t="inlineStr">
        <is>
          <t>C</t>
        </is>
      </c>
      <c r="D8092" t="inlineStr">
        <is>
          <t>F</t>
        </is>
      </c>
      <c r="E8092" t="n">
        <v>19</v>
      </c>
      <c r="F8092" t="inlineStr">
        <is>
          <t>FA</t>
        </is>
      </c>
      <c r="G8092" t="inlineStr">
        <is>
          <t>FA</t>
        </is>
      </c>
      <c r="H8092" s="30" t="n">
        <v>1</v>
      </c>
      <c r="I8092" s="31" t="n">
        <v>0</v>
      </c>
      <c r="J8092" s="31" t="n"/>
      <c r="K8092" s="31" t="n">
        <v>0</v>
      </c>
      <c r="L8092" s="32" t="n"/>
      <c r="M8092" s="31" t="n">
        <v>0</v>
      </c>
      <c r="N8092" s="31" t="n">
        <v>0</v>
      </c>
      <c r="O8092" s="31" t="n"/>
      <c r="P8092" s="31" t="n"/>
      <c r="Q8092" s="31" t="n">
        <v>0</v>
      </c>
      <c r="R8092" s="31" t="n"/>
      <c r="S8092" s="32" t="n"/>
      <c r="T8092" s="32" t="n"/>
      <c r="V8092" t="inlineStr">
        <is>
          <t>06sqr</t>
        </is>
      </c>
      <c r="W8092" t="n">
        <v>7490</v>
      </c>
      <c r="Y8092" t="inlineStr">
        <is>
          <t>9fa688b6-ade3-4667-82da-ca73b7f14286</t>
        </is>
      </c>
      <c r="Z8092" t="inlineStr">
        <is>
          <t>Tommy Lafreniere (EDM C)</t>
        </is>
      </c>
    </row>
    <row r="8093">
      <c r="A8093" t="inlineStr">
        <is>
          <t>Tommy Miller</t>
        </is>
      </c>
      <c r="B8093" t="inlineStr">
        <is>
          <t>TBL</t>
        </is>
      </c>
      <c r="C8093" t="inlineStr">
        <is>
          <t>D</t>
        </is>
      </c>
      <c r="D8093" t="inlineStr">
        <is>
          <t>D</t>
        </is>
      </c>
      <c r="E8093" t="n">
        <v>27</v>
      </c>
      <c r="F8093" t="inlineStr">
        <is>
          <t>FA</t>
        </is>
      </c>
      <c r="G8093" t="inlineStr">
        <is>
          <t>FA</t>
        </is>
      </c>
      <c r="H8093" s="30" t="n">
        <v>1</v>
      </c>
      <c r="I8093" s="31" t="n">
        <v>0</v>
      </c>
      <c r="J8093" s="31" t="n"/>
      <c r="K8093" s="31" t="n">
        <v>0</v>
      </c>
      <c r="L8093" s="32" t="n"/>
      <c r="M8093" s="31" t="n">
        <v>0</v>
      </c>
      <c r="N8093" s="31" t="n">
        <v>0</v>
      </c>
      <c r="O8093" s="31" t="n"/>
      <c r="P8093" s="31" t="n"/>
      <c r="Q8093" s="31" t="n">
        <v>0</v>
      </c>
      <c r="R8093" s="31" t="n"/>
      <c r="S8093" s="32" t="n"/>
      <c r="T8093" s="32" t="n"/>
      <c r="V8093" t="inlineStr">
        <is>
          <t>04ffr</t>
        </is>
      </c>
      <c r="Y8093" t="inlineStr">
        <is>
          <t>570b6b91-604d-4ad0-84ed-7496c8c845b2</t>
        </is>
      </c>
      <c r="Z8093" t="inlineStr">
        <is>
          <t>Tommy Miller (TBL D)</t>
        </is>
      </c>
    </row>
    <row r="8094">
      <c r="A8094" t="inlineStr">
        <is>
          <t>Tommy Nappier</t>
        </is>
      </c>
      <c r="B8094" t="inlineStr">
        <is>
          <t>PIT</t>
        </is>
      </c>
      <c r="C8094" t="inlineStr">
        <is>
          <t>G</t>
        </is>
      </c>
      <c r="D8094" t="inlineStr">
        <is>
          <t>G</t>
        </is>
      </c>
      <c r="E8094" t="n">
        <v>28</v>
      </c>
      <c r="F8094" t="inlineStr">
        <is>
          <t>FA</t>
        </is>
      </c>
      <c r="G8094" t="inlineStr">
        <is>
          <t>FA</t>
        </is>
      </c>
      <c r="H8094" s="30" t="n">
        <v>1</v>
      </c>
      <c r="I8094" s="31" t="n">
        <v>0</v>
      </c>
      <c r="J8094" s="31" t="n"/>
      <c r="K8094" s="31" t="n">
        <v>0</v>
      </c>
      <c r="L8094" s="32" t="n"/>
      <c r="M8094" s="31" t="n">
        <v>0</v>
      </c>
      <c r="N8094" s="31" t="n">
        <v>0</v>
      </c>
      <c r="O8094" s="31" t="n"/>
      <c r="P8094" s="31" t="n"/>
      <c r="Q8094" s="31" t="n">
        <v>0</v>
      </c>
      <c r="R8094" s="31" t="n"/>
      <c r="S8094" s="32" t="n"/>
      <c r="T8094" s="32" t="n"/>
      <c r="V8094" t="inlineStr">
        <is>
          <t>049vj</t>
        </is>
      </c>
      <c r="Y8094" t="inlineStr">
        <is>
          <t>33b26302-1c85-4d59-8966-95a8749550c2</t>
        </is>
      </c>
      <c r="Z8094" t="inlineStr">
        <is>
          <t>Tommy Nappier (PIT G)</t>
        </is>
      </c>
    </row>
    <row r="8095">
      <c r="A8095" t="inlineStr">
        <is>
          <t>Tommy Purdeller</t>
        </is>
      </c>
      <c r="B8095" t="inlineStr">
        <is>
          <t>(N/A)</t>
        </is>
      </c>
      <c r="C8095" t="inlineStr">
        <is>
          <t>LW</t>
        </is>
      </c>
      <c r="D8095" t="inlineStr">
        <is>
          <t>F</t>
        </is>
      </c>
      <c r="E8095" t="n">
        <v>22</v>
      </c>
      <c r="F8095" t="inlineStr">
        <is>
          <t>FA</t>
        </is>
      </c>
      <c r="G8095" t="inlineStr">
        <is>
          <t>FA</t>
        </is>
      </c>
      <c r="H8095" s="30" t="n">
        <v>1</v>
      </c>
      <c r="I8095" s="31" t="n">
        <v>0</v>
      </c>
      <c r="J8095" s="31" t="n"/>
      <c r="K8095" s="31" t="n">
        <v>0</v>
      </c>
      <c r="L8095" s="32" t="n"/>
      <c r="M8095" s="31" t="n">
        <v>0</v>
      </c>
      <c r="N8095" s="31" t="n">
        <v>0</v>
      </c>
      <c r="O8095" s="31" t="n"/>
      <c r="P8095" s="31" t="n"/>
      <c r="Q8095" s="31" t="n">
        <v>0</v>
      </c>
      <c r="R8095" s="31" t="n"/>
      <c r="S8095" s="32" t="n"/>
      <c r="T8095" s="32" t="n"/>
      <c r="V8095" t="inlineStr">
        <is>
          <t>066so</t>
        </is>
      </c>
      <c r="Z8095" t="inlineStr">
        <is>
          <t>Tommy Purdeller ((N/A) LW)</t>
        </is>
      </c>
    </row>
    <row r="8096">
      <c r="A8096" t="inlineStr">
        <is>
          <t>Tommy Scarfone</t>
        </is>
      </c>
      <c r="B8096" t="inlineStr">
        <is>
          <t>(N/A)</t>
        </is>
      </c>
      <c r="C8096" t="inlineStr">
        <is>
          <t>G</t>
        </is>
      </c>
      <c r="D8096" t="inlineStr">
        <is>
          <t>G</t>
        </is>
      </c>
      <c r="E8096" t="n">
        <v>25</v>
      </c>
      <c r="F8096" t="inlineStr">
        <is>
          <t>FA</t>
        </is>
      </c>
      <c r="G8096" t="inlineStr">
        <is>
          <t>FA</t>
        </is>
      </c>
      <c r="H8096" s="30" t="n">
        <v>1</v>
      </c>
      <c r="I8096" s="31" t="n">
        <v>0</v>
      </c>
      <c r="J8096" s="31" t="n"/>
      <c r="K8096" s="31" t="n">
        <v>0</v>
      </c>
      <c r="L8096" s="32" t="n"/>
      <c r="M8096" s="31" t="n">
        <v>0</v>
      </c>
      <c r="N8096" s="31" t="n">
        <v>0</v>
      </c>
      <c r="O8096" s="31" t="n"/>
      <c r="P8096" s="31" t="n"/>
      <c r="Q8096" s="31" t="n">
        <v>0</v>
      </c>
      <c r="R8096" s="31" t="n"/>
      <c r="S8096" s="32" t="n"/>
      <c r="T8096" s="32" t="n"/>
      <c r="V8096" t="inlineStr">
        <is>
          <t>066qf</t>
        </is>
      </c>
      <c r="Z8096" t="inlineStr">
        <is>
          <t>Tommy Scarfone ((N/A) G)</t>
        </is>
      </c>
    </row>
    <row r="8097">
      <c r="A8097" t="inlineStr">
        <is>
          <t>Tommy Vannelli</t>
        </is>
      </c>
      <c r="B8097" t="inlineStr">
        <is>
          <t>(N/A)</t>
        </is>
      </c>
      <c r="C8097" t="inlineStr">
        <is>
          <t>D</t>
        </is>
      </c>
      <c r="D8097" t="inlineStr">
        <is>
          <t>D</t>
        </is>
      </c>
      <c r="E8097" t="n">
        <v>31</v>
      </c>
      <c r="F8097" t="inlineStr">
        <is>
          <t>FA</t>
        </is>
      </c>
      <c r="G8097" t="inlineStr">
        <is>
          <t>FA</t>
        </is>
      </c>
      <c r="H8097" s="30" t="n">
        <v>1</v>
      </c>
      <c r="I8097" s="31" t="n">
        <v>0</v>
      </c>
      <c r="J8097" s="31" t="n"/>
      <c r="K8097" s="31" t="n">
        <v>0</v>
      </c>
      <c r="L8097" s="32" t="n"/>
      <c r="M8097" s="31" t="n">
        <v>0</v>
      </c>
      <c r="N8097" s="31" t="n">
        <v>0</v>
      </c>
      <c r="O8097" s="31" t="n"/>
      <c r="P8097" s="31" t="n"/>
      <c r="Q8097" s="31" t="n">
        <v>0</v>
      </c>
      <c r="R8097" s="31" t="n"/>
      <c r="S8097" s="32" t="n"/>
      <c r="T8097" s="32" t="n"/>
      <c r="V8097" t="inlineStr">
        <is>
          <t>031o7</t>
        </is>
      </c>
      <c r="W8097" t="n">
        <v>4177</v>
      </c>
      <c r="X8097" t="n">
        <v>6027</v>
      </c>
      <c r="Z8097" t="inlineStr">
        <is>
          <t>Tommy Vannelli ((N/A) D)</t>
        </is>
      </c>
    </row>
    <row r="8098">
      <c r="A8098" t="inlineStr">
        <is>
          <t>Tommy Veilleux</t>
        </is>
      </c>
      <c r="B8098" t="inlineStr">
        <is>
          <t>NSH</t>
        </is>
      </c>
      <c r="C8098" t="inlineStr">
        <is>
          <t>LW</t>
        </is>
      </c>
      <c r="D8098" t="inlineStr">
        <is>
          <t>F</t>
        </is>
      </c>
      <c r="E8098" t="n">
        <v>31</v>
      </c>
      <c r="F8098" t="inlineStr">
        <is>
          <t>FA</t>
        </is>
      </c>
      <c r="G8098" t="inlineStr">
        <is>
          <t>FA</t>
        </is>
      </c>
      <c r="H8098" s="30" t="n">
        <v>1</v>
      </c>
      <c r="I8098" s="31" t="n">
        <v>0</v>
      </c>
      <c r="J8098" s="31" t="n"/>
      <c r="K8098" s="31" t="n">
        <v>0</v>
      </c>
      <c r="L8098" s="32" t="n"/>
      <c r="M8098" s="31" t="n">
        <v>0</v>
      </c>
      <c r="N8098" s="31" t="n">
        <v>0</v>
      </c>
      <c r="O8098" s="31" t="n"/>
      <c r="P8098" s="31" t="n"/>
      <c r="Q8098" s="31" t="n">
        <v>0</v>
      </c>
      <c r="R8098" s="31" t="n"/>
      <c r="S8098" s="32" t="n"/>
      <c r="T8098" s="32" t="n"/>
      <c r="V8098" t="inlineStr">
        <is>
          <t>031sp</t>
        </is>
      </c>
      <c r="X8098" t="n">
        <v>6150</v>
      </c>
      <c r="Z8098" t="inlineStr">
        <is>
          <t>Tommy Veilleux (NSH LW)</t>
        </is>
      </c>
    </row>
    <row r="8099">
      <c r="A8099" t="inlineStr">
        <is>
          <t>Tommy Wingels</t>
        </is>
      </c>
      <c r="B8099" t="inlineStr">
        <is>
          <t>(N/A)</t>
        </is>
      </c>
      <c r="C8099" t="inlineStr">
        <is>
          <t>C</t>
        </is>
      </c>
      <c r="D8099" t="inlineStr">
        <is>
          <t>F</t>
        </is>
      </c>
      <c r="E8099" t="n">
        <v>38</v>
      </c>
      <c r="F8099" t="inlineStr">
        <is>
          <t>FA</t>
        </is>
      </c>
      <c r="G8099" t="inlineStr">
        <is>
          <t>FA</t>
        </is>
      </c>
      <c r="H8099" s="30" t="n">
        <v>1</v>
      </c>
      <c r="I8099" s="31" t="n">
        <v>0</v>
      </c>
      <c r="J8099" s="31" t="n"/>
      <c r="K8099" s="31" t="n">
        <v>0</v>
      </c>
      <c r="L8099" s="32" t="n"/>
      <c r="M8099" s="31" t="n">
        <v>0</v>
      </c>
      <c r="N8099" s="31" t="n">
        <v>0</v>
      </c>
      <c r="O8099" s="31" t="n"/>
      <c r="P8099" s="31" t="n"/>
      <c r="Q8099" s="31" t="n">
        <v>0</v>
      </c>
      <c r="R8099" s="31" t="n"/>
      <c r="S8099" s="32" t="n"/>
      <c r="T8099" s="32" t="n"/>
      <c r="V8099" t="inlineStr">
        <is>
          <t>01uop</t>
        </is>
      </c>
      <c r="W8099" t="n">
        <v>3502</v>
      </c>
      <c r="X8099" t="n">
        <v>4944</v>
      </c>
      <c r="Z8099" t="inlineStr">
        <is>
          <t>Tommy Wingels ((N/A) C)</t>
        </is>
      </c>
    </row>
    <row r="8100">
      <c r="A8100" t="inlineStr">
        <is>
          <t>Toni Rajala</t>
        </is>
      </c>
      <c r="B8100" t="inlineStr">
        <is>
          <t>EDM</t>
        </is>
      </c>
      <c r="C8100" t="inlineStr">
        <is>
          <t>RW</t>
        </is>
      </c>
      <c r="D8100" t="inlineStr">
        <is>
          <t>F</t>
        </is>
      </c>
      <c r="E8100" t="n">
        <v>35</v>
      </c>
      <c r="F8100" t="inlineStr">
        <is>
          <t>FA</t>
        </is>
      </c>
      <c r="G8100" t="inlineStr">
        <is>
          <t>FA</t>
        </is>
      </c>
      <c r="H8100" s="30" t="n">
        <v>1</v>
      </c>
      <c r="I8100" s="31" t="n">
        <v>0</v>
      </c>
      <c r="J8100" s="31" t="n"/>
      <c r="K8100" s="31" t="n">
        <v>0</v>
      </c>
      <c r="L8100" s="32" t="n"/>
      <c r="M8100" s="31" t="n">
        <v>0</v>
      </c>
      <c r="N8100" s="31" t="n">
        <v>0</v>
      </c>
      <c r="O8100" s="31" t="n"/>
      <c r="P8100" s="31" t="n"/>
      <c r="Q8100" s="31" t="n">
        <v>0</v>
      </c>
      <c r="R8100" s="31" t="n"/>
      <c r="S8100" s="32" t="n"/>
      <c r="T8100" s="32" t="n"/>
      <c r="V8100" t="inlineStr">
        <is>
          <t>01fui</t>
        </is>
      </c>
      <c r="W8100" t="n">
        <v>3295</v>
      </c>
      <c r="X8100" t="n">
        <v>4729</v>
      </c>
      <c r="Z8100" t="inlineStr">
        <is>
          <t>Toni Rajala (EDM RW)</t>
        </is>
      </c>
    </row>
    <row r="8101">
      <c r="A8101" t="inlineStr">
        <is>
          <t>Toni Utunen</t>
        </is>
      </c>
      <c r="B8101" t="inlineStr">
        <is>
          <t>VAN</t>
        </is>
      </c>
      <c r="C8101" t="inlineStr">
        <is>
          <t>D</t>
        </is>
      </c>
      <c r="D8101" t="inlineStr">
        <is>
          <t>D</t>
        </is>
      </c>
      <c r="E8101" t="n">
        <v>26</v>
      </c>
      <c r="F8101" t="inlineStr">
        <is>
          <t>FA</t>
        </is>
      </c>
      <c r="G8101" t="inlineStr">
        <is>
          <t>FA</t>
        </is>
      </c>
      <c r="H8101" s="30" t="n">
        <v>1</v>
      </c>
      <c r="I8101" s="31" t="n">
        <v>0</v>
      </c>
      <c r="J8101" s="31" t="n"/>
      <c r="K8101" s="31" t="n">
        <v>0</v>
      </c>
      <c r="L8101" s="32" t="n"/>
      <c r="M8101" s="31" t="n">
        <v>0</v>
      </c>
      <c r="N8101" s="31" t="n">
        <v>0</v>
      </c>
      <c r="O8101" s="31" t="n"/>
      <c r="P8101" s="31" t="n"/>
      <c r="Q8101" s="31" t="n">
        <v>0</v>
      </c>
      <c r="R8101" s="31" t="n"/>
      <c r="S8101" s="32" t="n"/>
      <c r="T8101" s="32" t="n"/>
      <c r="V8101" t="inlineStr">
        <is>
          <t>04qzw</t>
        </is>
      </c>
      <c r="Z8101" t="inlineStr">
        <is>
          <t>Toni Utunen (VAN D)</t>
        </is>
      </c>
    </row>
    <row r="8102">
      <c r="A8102" t="inlineStr">
        <is>
          <t>Tony Calderone</t>
        </is>
      </c>
      <c r="B8102" t="inlineStr">
        <is>
          <t>(N/A)</t>
        </is>
      </c>
      <c r="C8102" t="inlineStr">
        <is>
          <t>RW</t>
        </is>
      </c>
      <c r="D8102" t="inlineStr">
        <is>
          <t>F</t>
        </is>
      </c>
      <c r="E8102" t="n">
        <v>31</v>
      </c>
      <c r="F8102" t="inlineStr">
        <is>
          <t>FA</t>
        </is>
      </c>
      <c r="G8102" t="inlineStr">
        <is>
          <t>FA</t>
        </is>
      </c>
      <c r="H8102" s="30" t="n">
        <v>1</v>
      </c>
      <c r="I8102" s="31" t="n">
        <v>0</v>
      </c>
      <c r="J8102" s="31" t="n"/>
      <c r="K8102" s="31" t="n">
        <v>0</v>
      </c>
      <c r="L8102" s="32" t="n"/>
      <c r="M8102" s="31" t="n">
        <v>0</v>
      </c>
      <c r="N8102" s="31" t="n">
        <v>0</v>
      </c>
      <c r="O8102" s="31" t="n"/>
      <c r="P8102" s="31" t="n"/>
      <c r="Q8102" s="31" t="n">
        <v>0</v>
      </c>
      <c r="R8102" s="31" t="n"/>
      <c r="S8102" s="32" t="n"/>
      <c r="T8102" s="32" t="n"/>
      <c r="V8102" t="inlineStr">
        <is>
          <t>04ob3</t>
        </is>
      </c>
      <c r="W8102" t="n">
        <v>5666</v>
      </c>
      <c r="X8102" t="n">
        <v>7868</v>
      </c>
      <c r="Z8102" t="inlineStr">
        <is>
          <t>Tony Calderone ((N/A) RW)</t>
        </is>
      </c>
    </row>
    <row r="8103">
      <c r="A8103" t="inlineStr">
        <is>
          <t>Tony Cameranesi</t>
        </is>
      </c>
      <c r="B8103" t="inlineStr">
        <is>
          <t>TOR</t>
        </is>
      </c>
      <c r="C8103" t="inlineStr">
        <is>
          <t>C</t>
        </is>
      </c>
      <c r="D8103" t="inlineStr">
        <is>
          <t>F</t>
        </is>
      </c>
      <c r="E8103" t="n">
        <v>33</v>
      </c>
      <c r="F8103" t="inlineStr">
        <is>
          <t>FA</t>
        </is>
      </c>
      <c r="G8103" t="inlineStr">
        <is>
          <t>FA</t>
        </is>
      </c>
      <c r="H8103" s="30" t="n">
        <v>1</v>
      </c>
      <c r="I8103" s="31" t="n">
        <v>0</v>
      </c>
      <c r="J8103" s="31" t="n"/>
      <c r="K8103" s="31" t="n">
        <v>0</v>
      </c>
      <c r="L8103" s="32" t="n"/>
      <c r="M8103" s="31" t="n">
        <v>0</v>
      </c>
      <c r="N8103" s="31" t="n">
        <v>0</v>
      </c>
      <c r="O8103" s="31" t="n"/>
      <c r="P8103" s="31" t="n"/>
      <c r="Q8103" s="31" t="n">
        <v>0</v>
      </c>
      <c r="R8103" s="31" t="n"/>
      <c r="S8103" s="32" t="n"/>
      <c r="T8103" s="32" t="n"/>
      <c r="V8103" t="inlineStr">
        <is>
          <t>02g06</t>
        </is>
      </c>
      <c r="X8103" t="n">
        <v>5495</v>
      </c>
      <c r="Z8103" t="inlineStr">
        <is>
          <t>Tony Cameranesi (TOR C)</t>
        </is>
      </c>
    </row>
    <row r="8104">
      <c r="A8104" t="inlineStr">
        <is>
          <t>Tony Capobianco</t>
        </is>
      </c>
      <c r="B8104" t="inlineStr">
        <is>
          <t>LAK</t>
        </is>
      </c>
      <c r="C8104" t="inlineStr">
        <is>
          <t>G</t>
        </is>
      </c>
      <c r="D8104" t="inlineStr">
        <is>
          <t>G</t>
        </is>
      </c>
      <c r="E8104" t="n">
        <v>36</v>
      </c>
      <c r="F8104" t="inlineStr">
        <is>
          <t>FA</t>
        </is>
      </c>
      <c r="G8104" t="inlineStr">
        <is>
          <t>FA</t>
        </is>
      </c>
      <c r="H8104" s="30" t="n">
        <v>1</v>
      </c>
      <c r="I8104" s="31" t="n">
        <v>0</v>
      </c>
      <c r="J8104" s="31" t="n"/>
      <c r="K8104" s="31" t="n">
        <v>0</v>
      </c>
      <c r="L8104" s="32" t="n"/>
      <c r="M8104" s="31" t="n">
        <v>0</v>
      </c>
      <c r="N8104" s="31" t="n">
        <v>0</v>
      </c>
      <c r="O8104" s="31" t="n"/>
      <c r="P8104" s="31" t="n"/>
      <c r="Q8104" s="31" t="n">
        <v>0</v>
      </c>
      <c r="R8104" s="31" t="n"/>
      <c r="S8104" s="32" t="n"/>
      <c r="T8104" s="32" t="n"/>
      <c r="V8104" t="inlineStr">
        <is>
          <t>02yc8</t>
        </is>
      </c>
      <c r="X8104" t="n">
        <v>6650</v>
      </c>
      <c r="Z8104" t="inlineStr">
        <is>
          <t>Tony Capobianco (LAK G)</t>
        </is>
      </c>
    </row>
    <row r="8105">
      <c r="A8105" t="inlineStr">
        <is>
          <t>Tony DeHart</t>
        </is>
      </c>
      <c r="B8105" t="inlineStr">
        <is>
          <t>(N/A)</t>
        </is>
      </c>
      <c r="C8105" t="inlineStr">
        <is>
          <t>D</t>
        </is>
      </c>
      <c r="D8105" t="inlineStr">
        <is>
          <t>D</t>
        </is>
      </c>
      <c r="E8105" t="n">
        <v>36</v>
      </c>
      <c r="F8105" t="inlineStr">
        <is>
          <t>FA</t>
        </is>
      </c>
      <c r="G8105" t="inlineStr">
        <is>
          <t>FA</t>
        </is>
      </c>
      <c r="H8105" s="30" t="n">
        <v>1</v>
      </c>
      <c r="I8105" s="31" t="n">
        <v>0</v>
      </c>
      <c r="J8105" s="31" t="n"/>
      <c r="K8105" s="31" t="n">
        <v>0</v>
      </c>
      <c r="L8105" s="32" t="n"/>
      <c r="M8105" s="31" t="n">
        <v>0</v>
      </c>
      <c r="N8105" s="31" t="n">
        <v>0</v>
      </c>
      <c r="O8105" s="31" t="n"/>
      <c r="P8105" s="31" t="n"/>
      <c r="Q8105" s="31" t="n">
        <v>0</v>
      </c>
      <c r="R8105" s="31" t="n"/>
      <c r="S8105" s="32" t="n"/>
      <c r="T8105" s="32" t="n"/>
      <c r="V8105" t="inlineStr">
        <is>
          <t>01zua</t>
        </is>
      </c>
      <c r="X8105" t="n">
        <v>5098</v>
      </c>
      <c r="Z8105" t="inlineStr">
        <is>
          <t>Tony DeHart ((N/A) D)</t>
        </is>
      </c>
    </row>
    <row r="8106">
      <c r="A8106" t="inlineStr">
        <is>
          <t>Tony Lucia</t>
        </is>
      </c>
      <c r="B8106" t="inlineStr">
        <is>
          <t>(N/A)</t>
        </is>
      </c>
      <c r="C8106" t="inlineStr">
        <is>
          <t>LW</t>
        </is>
      </c>
      <c r="D8106" t="inlineStr">
        <is>
          <t>F</t>
        </is>
      </c>
      <c r="E8106" t="n">
        <v>39</v>
      </c>
      <c r="F8106" t="inlineStr">
        <is>
          <t>FA</t>
        </is>
      </c>
      <c r="G8106" t="inlineStr">
        <is>
          <t>FA</t>
        </is>
      </c>
      <c r="H8106" s="30" t="n">
        <v>1</v>
      </c>
      <c r="I8106" s="31" t="n">
        <v>0</v>
      </c>
      <c r="J8106" s="31" t="n"/>
      <c r="K8106" s="31" t="n">
        <v>0</v>
      </c>
      <c r="L8106" s="32" t="n"/>
      <c r="M8106" s="31" t="n">
        <v>0</v>
      </c>
      <c r="N8106" s="31" t="n">
        <v>0</v>
      </c>
      <c r="O8106" s="31" t="n"/>
      <c r="P8106" s="31" t="n"/>
      <c r="Q8106" s="31" t="n">
        <v>0</v>
      </c>
      <c r="R8106" s="31" t="n"/>
      <c r="S8106" s="32" t="n"/>
      <c r="T8106" s="32" t="n"/>
      <c r="V8106" t="inlineStr">
        <is>
          <t>01syx</t>
        </is>
      </c>
      <c r="W8106" t="n">
        <v>3441</v>
      </c>
      <c r="X8106" t="n">
        <v>4840</v>
      </c>
      <c r="Z8106" t="inlineStr">
        <is>
          <t>Tony Lucia ((N/A) LW)</t>
        </is>
      </c>
    </row>
    <row r="8107">
      <c r="A8107" t="inlineStr">
        <is>
          <t>Tony Romano</t>
        </is>
      </c>
      <c r="B8107" t="inlineStr">
        <is>
          <t>NYI</t>
        </is>
      </c>
      <c r="C8107" t="inlineStr">
        <is>
          <t>C</t>
        </is>
      </c>
      <c r="D8107" t="inlineStr">
        <is>
          <t>F</t>
        </is>
      </c>
      <c r="E8107" t="n">
        <v>38</v>
      </c>
      <c r="F8107" t="inlineStr">
        <is>
          <t>FA</t>
        </is>
      </c>
      <c r="G8107" t="inlineStr">
        <is>
          <t>FA</t>
        </is>
      </c>
      <c r="H8107" s="30" t="n">
        <v>1</v>
      </c>
      <c r="I8107" s="31" t="n">
        <v>0</v>
      </c>
      <c r="J8107" s="31" t="n"/>
      <c r="K8107" s="31" t="n">
        <v>0</v>
      </c>
      <c r="L8107" s="32" t="n"/>
      <c r="M8107" s="31" t="n">
        <v>0</v>
      </c>
      <c r="N8107" s="31" t="n">
        <v>0</v>
      </c>
      <c r="O8107" s="31" t="n"/>
      <c r="P8107" s="31" t="n"/>
      <c r="Q8107" s="31" t="n">
        <v>0</v>
      </c>
      <c r="R8107" s="31" t="n"/>
      <c r="S8107" s="32" t="n"/>
      <c r="T8107" s="32" t="n"/>
      <c r="V8107" t="inlineStr">
        <is>
          <t>02ir1</t>
        </is>
      </c>
      <c r="Z8107" t="inlineStr">
        <is>
          <t>Tony Romano (NYI C)</t>
        </is>
      </c>
    </row>
    <row r="8108">
      <c r="A8108" t="inlineStr">
        <is>
          <t>Tony Sund</t>
        </is>
      </c>
      <c r="B8108" t="inlineStr">
        <is>
          <t>MTL</t>
        </is>
      </c>
      <c r="C8108" t="inlineStr">
        <is>
          <t>D</t>
        </is>
      </c>
      <c r="D8108" t="inlineStr">
        <is>
          <t>D</t>
        </is>
      </c>
      <c r="E8108" t="n">
        <v>31</v>
      </c>
      <c r="F8108" t="inlineStr">
        <is>
          <t>FA</t>
        </is>
      </c>
      <c r="G8108" t="inlineStr">
        <is>
          <t>FA</t>
        </is>
      </c>
      <c r="H8108" s="30" t="n">
        <v>1</v>
      </c>
      <c r="I8108" s="31" t="n">
        <v>0</v>
      </c>
      <c r="J8108" s="31" t="n"/>
      <c r="K8108" s="31" t="n">
        <v>0</v>
      </c>
      <c r="L8108" s="32" t="n"/>
      <c r="M8108" s="31" t="n">
        <v>0</v>
      </c>
      <c r="N8108" s="31" t="n">
        <v>0</v>
      </c>
      <c r="O8108" s="31" t="n"/>
      <c r="P8108" s="31" t="n"/>
      <c r="Q8108" s="31" t="n">
        <v>0</v>
      </c>
      <c r="R8108" s="31" t="n"/>
      <c r="S8108" s="32" t="n"/>
      <c r="T8108" s="32" t="n"/>
      <c r="V8108" t="inlineStr">
        <is>
          <t>050hh</t>
        </is>
      </c>
      <c r="W8108" t="n">
        <v>6063</v>
      </c>
      <c r="X8108" t="n">
        <v>8267</v>
      </c>
      <c r="Y8108" t="inlineStr">
        <is>
          <t>f68f28b6-5f09-45eb-9bd8-31db7dbf92a1</t>
        </is>
      </c>
      <c r="Z8108" t="inlineStr">
        <is>
          <t>Tony Sund (MTL D)</t>
        </is>
      </c>
    </row>
    <row r="8109">
      <c r="A8109" t="inlineStr">
        <is>
          <t>Tony Turgeon</t>
        </is>
      </c>
      <c r="B8109" t="inlineStr">
        <is>
          <t>FLA</t>
        </is>
      </c>
      <c r="C8109" t="inlineStr">
        <is>
          <t>D</t>
        </is>
      </c>
      <c r="D8109" t="inlineStr">
        <is>
          <t>D</t>
        </is>
      </c>
      <c r="E8109" t="n">
        <v>36</v>
      </c>
      <c r="F8109" t="inlineStr">
        <is>
          <t>FA</t>
        </is>
      </c>
      <c r="G8109" t="inlineStr">
        <is>
          <t>FA</t>
        </is>
      </c>
      <c r="H8109" s="30" t="n">
        <v>1</v>
      </c>
      <c r="I8109" s="31" t="n">
        <v>0</v>
      </c>
      <c r="J8109" s="31" t="n"/>
      <c r="K8109" s="31" t="n">
        <v>0</v>
      </c>
      <c r="L8109" s="32" t="n"/>
      <c r="M8109" s="31" t="n">
        <v>0</v>
      </c>
      <c r="N8109" s="31" t="n">
        <v>0</v>
      </c>
      <c r="O8109" s="31" t="n"/>
      <c r="P8109" s="31" t="n"/>
      <c r="Q8109" s="31" t="n">
        <v>0</v>
      </c>
      <c r="R8109" s="31" t="n"/>
      <c r="S8109" s="32" t="n"/>
      <c r="T8109" s="32" t="n"/>
      <c r="V8109" t="inlineStr">
        <is>
          <t>038n5</t>
        </is>
      </c>
      <c r="X8109" t="n">
        <v>6279</v>
      </c>
      <c r="Z8109" t="inlineStr">
        <is>
          <t>Tony Turgeon (FLA D)</t>
        </is>
      </c>
    </row>
    <row r="8110">
      <c r="A8110" t="inlineStr">
        <is>
          <t>Topi Niemela</t>
        </is>
      </c>
      <c r="B8110" t="inlineStr">
        <is>
          <t>TOR</t>
        </is>
      </c>
      <c r="C8110" t="inlineStr">
        <is>
          <t>D</t>
        </is>
      </c>
      <c r="D8110" t="inlineStr">
        <is>
          <t>D</t>
        </is>
      </c>
      <c r="E8110" t="n">
        <v>24</v>
      </c>
      <c r="F8110" t="inlineStr">
        <is>
          <t>FA</t>
        </is>
      </c>
      <c r="G8110" t="inlineStr">
        <is>
          <t>FA</t>
        </is>
      </c>
      <c r="H8110" s="30" t="n">
        <v>1</v>
      </c>
      <c r="I8110" s="31" t="n">
        <v>0</v>
      </c>
      <c r="J8110" s="31" t="n"/>
      <c r="K8110" s="31" t="n">
        <v>0</v>
      </c>
      <c r="L8110" s="32" t="n"/>
      <c r="M8110" s="31" t="n">
        <v>0</v>
      </c>
      <c r="N8110" s="31" t="n">
        <v>0</v>
      </c>
      <c r="O8110" s="31" t="n"/>
      <c r="P8110" s="31" t="n"/>
      <c r="Q8110" s="31" t="n">
        <v>0</v>
      </c>
      <c r="R8110" s="31" t="n"/>
      <c r="S8110" s="32" t="n"/>
      <c r="T8110" s="32" t="n"/>
      <c r="V8110" t="inlineStr">
        <is>
          <t>05kj9</t>
        </is>
      </c>
      <c r="W8110" t="n">
        <v>6292</v>
      </c>
      <c r="Y8110" t="inlineStr">
        <is>
          <t>a020c4b1-a444-444b-8138-e52af74edd8a</t>
        </is>
      </c>
      <c r="Z8110" t="inlineStr">
        <is>
          <t>Topi Niemela (TOR D)</t>
        </is>
      </c>
    </row>
    <row r="8111">
      <c r="A8111" t="inlineStr">
        <is>
          <t>Topi Ronni</t>
        </is>
      </c>
      <c r="B8111" t="inlineStr">
        <is>
          <t>(N/A)</t>
        </is>
      </c>
      <c r="C8111" t="inlineStr">
        <is>
          <t>C</t>
        </is>
      </c>
      <c r="D8111" t="inlineStr">
        <is>
          <t>F</t>
        </is>
      </c>
      <c r="E8111" t="n">
        <v>22</v>
      </c>
      <c r="F8111" t="inlineStr">
        <is>
          <t>FA</t>
        </is>
      </c>
      <c r="G8111" t="inlineStr">
        <is>
          <t>FA</t>
        </is>
      </c>
      <c r="H8111" s="30" t="n">
        <v>1</v>
      </c>
      <c r="I8111" s="31" t="n">
        <v>0</v>
      </c>
      <c r="J8111" s="31" t="n"/>
      <c r="K8111" s="31" t="n">
        <v>0</v>
      </c>
      <c r="L8111" s="32" t="n"/>
      <c r="M8111" s="31" t="n">
        <v>0</v>
      </c>
      <c r="N8111" s="31" t="n">
        <v>0</v>
      </c>
      <c r="O8111" s="31" t="n"/>
      <c r="P8111" s="31" t="n"/>
      <c r="Q8111" s="31" t="n">
        <v>0</v>
      </c>
      <c r="R8111" s="31" t="n"/>
      <c r="S8111" s="32" t="n"/>
      <c r="T8111" s="32" t="n"/>
      <c r="V8111" t="inlineStr">
        <is>
          <t>060ng</t>
        </is>
      </c>
      <c r="W8111" t="n">
        <v>6751</v>
      </c>
      <c r="Y8111" t="inlineStr">
        <is>
          <t>30d099a2-640d-41ad-a76b-96ebbf8a9eef</t>
        </is>
      </c>
      <c r="Z8111" t="inlineStr">
        <is>
          <t>Topi Ronni ((N/A) C)</t>
        </is>
      </c>
    </row>
    <row r="8112">
      <c r="A8112" t="inlineStr">
        <is>
          <t>Topias Hynninen</t>
        </is>
      </c>
      <c r="B8112" t="inlineStr">
        <is>
          <t>(N/A)</t>
        </is>
      </c>
      <c r="C8112" t="inlineStr">
        <is>
          <t>LW</t>
        </is>
      </c>
      <c r="D8112" t="inlineStr">
        <is>
          <t>F</t>
        </is>
      </c>
      <c r="E8112" t="n">
        <v>20</v>
      </c>
      <c r="F8112" t="inlineStr">
        <is>
          <t>FA</t>
        </is>
      </c>
      <c r="G8112" t="inlineStr">
        <is>
          <t>FA</t>
        </is>
      </c>
      <c r="H8112" s="30" t="n">
        <v>1</v>
      </c>
      <c r="I8112" s="31" t="n">
        <v>0</v>
      </c>
      <c r="J8112" s="31" t="n"/>
      <c r="K8112" s="31" t="n">
        <v>0</v>
      </c>
      <c r="L8112" s="32" t="n"/>
      <c r="M8112" s="31" t="n">
        <v>0</v>
      </c>
      <c r="N8112" s="31" t="n">
        <v>0</v>
      </c>
      <c r="O8112" s="31" t="n"/>
      <c r="P8112" s="31" t="n"/>
      <c r="Q8112" s="31" t="n">
        <v>0</v>
      </c>
      <c r="R8112" s="31" t="n"/>
      <c r="S8112" s="32" t="n"/>
      <c r="T8112" s="32" t="n"/>
      <c r="V8112" t="inlineStr">
        <is>
          <t>06mhg</t>
        </is>
      </c>
      <c r="Z8112" t="inlineStr">
        <is>
          <t>Topias Hynninen ((N/A) LW)</t>
        </is>
      </c>
    </row>
    <row r="8113">
      <c r="A8113" t="inlineStr">
        <is>
          <t>Topias Leinonen</t>
        </is>
      </c>
      <c r="B8113" t="inlineStr">
        <is>
          <t>BUF</t>
        </is>
      </c>
      <c r="C8113" t="inlineStr">
        <is>
          <t>G</t>
        </is>
      </c>
      <c r="D8113" t="inlineStr">
        <is>
          <t>G</t>
        </is>
      </c>
      <c r="E8113" t="n">
        <v>22</v>
      </c>
      <c r="F8113" t="inlineStr">
        <is>
          <t>FA</t>
        </is>
      </c>
      <c r="G8113" t="inlineStr">
        <is>
          <t>FA</t>
        </is>
      </c>
      <c r="H8113" s="30" t="n">
        <v>886667</v>
      </c>
      <c r="I8113" s="31" t="n">
        <v>0</v>
      </c>
      <c r="J8113" s="31" t="n"/>
      <c r="K8113" s="31" t="n">
        <v>0</v>
      </c>
      <c r="L8113" s="32" t="n"/>
      <c r="M8113" s="31" t="n">
        <v>0</v>
      </c>
      <c r="N8113" s="31" t="n">
        <v>0</v>
      </c>
      <c r="O8113" s="31" t="n"/>
      <c r="P8113" s="31" t="n"/>
      <c r="Q8113" s="31" t="n">
        <v>0</v>
      </c>
      <c r="R8113" s="31" t="n"/>
      <c r="S8113" s="32" t="n"/>
      <c r="T8113" s="32" t="n"/>
      <c r="V8113" t="inlineStr">
        <is>
          <t>05ylu</t>
        </is>
      </c>
      <c r="W8113" t="n">
        <v>6742</v>
      </c>
      <c r="Y8113" t="inlineStr">
        <is>
          <t>447c0b0c-d19a-4f70-a6f3-30cf770f68b5</t>
        </is>
      </c>
      <c r="Z8113" t="inlineStr">
        <is>
          <t>Topias Leinonen (BUF G)</t>
        </is>
      </c>
    </row>
    <row r="8114">
      <c r="A8114" t="inlineStr">
        <is>
          <t>Torey Krug</t>
        </is>
      </c>
      <c r="B8114" t="inlineStr">
        <is>
          <t>STL</t>
        </is>
      </c>
      <c r="C8114" t="inlineStr">
        <is>
          <t>D</t>
        </is>
      </c>
      <c r="D8114" t="inlineStr">
        <is>
          <t>D</t>
        </is>
      </c>
      <c r="E8114" t="n">
        <v>35</v>
      </c>
      <c r="F8114" t="inlineStr">
        <is>
          <t>FA</t>
        </is>
      </c>
      <c r="G8114" t="inlineStr">
        <is>
          <t>FA</t>
        </is>
      </c>
      <c r="H8114" s="30" t="n">
        <v>6500000</v>
      </c>
      <c r="I8114" s="31" t="n">
        <v>0</v>
      </c>
      <c r="J8114" s="31" t="n"/>
      <c r="K8114" s="31" t="n">
        <v>0</v>
      </c>
      <c r="L8114" s="32" t="n"/>
      <c r="M8114" s="31" t="n">
        <v>0</v>
      </c>
      <c r="N8114" s="31" t="n">
        <v>0</v>
      </c>
      <c r="O8114" s="31" t="n"/>
      <c r="P8114" s="31" t="n"/>
      <c r="Q8114" s="31" t="n">
        <v>0</v>
      </c>
      <c r="R8114" s="31" t="n"/>
      <c r="S8114" s="32" t="n"/>
      <c r="T8114" s="32" t="n"/>
      <c r="V8114" t="inlineStr">
        <is>
          <t>02ib8</t>
        </is>
      </c>
      <c r="W8114" t="n">
        <v>3929</v>
      </c>
      <c r="X8114" t="n">
        <v>5632</v>
      </c>
      <c r="Y8114" t="inlineStr">
        <is>
          <t>436f36e3-0f24-11e2-8525-18a905767e44</t>
        </is>
      </c>
      <c r="Z8114" t="inlineStr">
        <is>
          <t>Torey Krug (STL D)</t>
        </is>
      </c>
    </row>
    <row r="8115">
      <c r="A8115" t="inlineStr">
        <is>
          <t>Torrey Mitchell</t>
        </is>
      </c>
      <c r="B8115" t="inlineStr">
        <is>
          <t>(N/A)</t>
        </is>
      </c>
      <c r="C8115" t="inlineStr">
        <is>
          <t>C</t>
        </is>
      </c>
      <c r="D8115" t="inlineStr">
        <is>
          <t>F</t>
        </is>
      </c>
      <c r="E8115" t="n">
        <v>41</v>
      </c>
      <c r="F8115" t="inlineStr">
        <is>
          <t>FA</t>
        </is>
      </c>
      <c r="G8115" t="inlineStr">
        <is>
          <t>FA</t>
        </is>
      </c>
      <c r="H8115" s="30" t="n">
        <v>1</v>
      </c>
      <c r="I8115" s="31" t="n">
        <v>0</v>
      </c>
      <c r="J8115" s="31" t="n"/>
      <c r="K8115" s="31" t="n">
        <v>0</v>
      </c>
      <c r="L8115" s="32" t="n"/>
      <c r="M8115" s="31" t="n">
        <v>0</v>
      </c>
      <c r="N8115" s="31" t="n">
        <v>0</v>
      </c>
      <c r="O8115" s="31" t="n"/>
      <c r="P8115" s="31" t="n"/>
      <c r="Q8115" s="31" t="n">
        <v>0</v>
      </c>
      <c r="R8115" s="31" t="n"/>
      <c r="S8115" s="32" t="n"/>
      <c r="T8115" s="32" t="n"/>
      <c r="V8115" t="inlineStr">
        <is>
          <t>0046n</t>
        </is>
      </c>
      <c r="W8115" t="n">
        <v>2744</v>
      </c>
      <c r="X8115" t="n">
        <v>4132</v>
      </c>
      <c r="Z8115" t="inlineStr">
        <is>
          <t>Torrey Mitchell ((N/A) C)</t>
        </is>
      </c>
    </row>
    <row r="8116">
      <c r="A8116" t="inlineStr">
        <is>
          <t>Torrie Jung</t>
        </is>
      </c>
      <c r="B8116" t="inlineStr">
        <is>
          <t>(N/A)</t>
        </is>
      </c>
      <c r="C8116" t="inlineStr">
        <is>
          <t>G</t>
        </is>
      </c>
      <c r="D8116" t="inlineStr">
        <is>
          <t>G</t>
        </is>
      </c>
      <c r="E8116" t="n">
        <v>37</v>
      </c>
      <c r="F8116" t="inlineStr">
        <is>
          <t>FA</t>
        </is>
      </c>
      <c r="G8116" t="inlineStr">
        <is>
          <t>FA</t>
        </is>
      </c>
      <c r="H8116" s="30" t="n">
        <v>1</v>
      </c>
      <c r="I8116" s="31" t="n">
        <v>0</v>
      </c>
      <c r="J8116" s="31" t="n"/>
      <c r="K8116" s="31" t="n">
        <v>0</v>
      </c>
      <c r="L8116" s="32" t="n"/>
      <c r="M8116" s="31" t="n">
        <v>0</v>
      </c>
      <c r="N8116" s="31" t="n">
        <v>0</v>
      </c>
      <c r="O8116" s="31" t="n"/>
      <c r="P8116" s="31" t="n"/>
      <c r="Q8116" s="31" t="n">
        <v>0</v>
      </c>
      <c r="R8116" s="31" t="n"/>
      <c r="S8116" s="32" t="n"/>
      <c r="T8116" s="32" t="n"/>
      <c r="V8116" t="inlineStr">
        <is>
          <t>01o7r</t>
        </is>
      </c>
      <c r="X8116" t="n">
        <v>4818</v>
      </c>
      <c r="Z8116" t="inlineStr">
        <is>
          <t>Torrie Jung ((N/A) G)</t>
        </is>
      </c>
    </row>
    <row r="8117">
      <c r="A8117" t="inlineStr">
        <is>
          <t>Tory Dello</t>
        </is>
      </c>
      <c r="B8117" t="inlineStr">
        <is>
          <t>NJD</t>
        </is>
      </c>
      <c r="C8117" t="inlineStr">
        <is>
          <t>D</t>
        </is>
      </c>
      <c r="D8117" t="inlineStr">
        <is>
          <t>D</t>
        </is>
      </c>
      <c r="E8117" t="n">
        <v>29</v>
      </c>
      <c r="F8117" t="inlineStr">
        <is>
          <t>FA</t>
        </is>
      </c>
      <c r="G8117" t="inlineStr">
        <is>
          <t>FA</t>
        </is>
      </c>
      <c r="H8117" s="30" t="n">
        <v>1</v>
      </c>
      <c r="I8117" s="31" t="n">
        <v>0</v>
      </c>
      <c r="J8117" s="31" t="n"/>
      <c r="K8117" s="31" t="n">
        <v>0</v>
      </c>
      <c r="L8117" s="32" t="n"/>
      <c r="M8117" s="31" t="n">
        <v>0</v>
      </c>
      <c r="N8117" s="31" t="n">
        <v>0</v>
      </c>
      <c r="O8117" s="31" t="n"/>
      <c r="P8117" s="31" t="n"/>
      <c r="Q8117" s="31" t="n">
        <v>0</v>
      </c>
      <c r="R8117" s="31" t="n"/>
      <c r="S8117" s="32" t="n"/>
      <c r="T8117" s="32" t="n"/>
      <c r="V8117" t="inlineStr">
        <is>
          <t>05x9b</t>
        </is>
      </c>
      <c r="W8117" t="n">
        <v>7263</v>
      </c>
      <c r="Y8117" t="inlineStr">
        <is>
          <t>288aeb91-416c-4011-94e4-d424de0fbeb6</t>
        </is>
      </c>
      <c r="Z8117" t="inlineStr">
        <is>
          <t>Tory Dello (NJD D)</t>
        </is>
      </c>
    </row>
    <row r="8118">
      <c r="A8118" t="inlineStr">
        <is>
          <t>Tory Pitner</t>
        </is>
      </c>
      <c r="B8118" t="inlineStr">
        <is>
          <t>COL</t>
        </is>
      </c>
      <c r="C8118" t="inlineStr">
        <is>
          <t>D</t>
        </is>
      </c>
      <c r="D8118" t="inlineStr">
        <is>
          <t>D</t>
        </is>
      </c>
      <c r="E8118" t="n">
        <v>20</v>
      </c>
      <c r="F8118" t="inlineStr">
        <is>
          <t>FA</t>
        </is>
      </c>
      <c r="G8118" t="inlineStr">
        <is>
          <t>FA</t>
        </is>
      </c>
      <c r="H8118" s="30" t="n">
        <v>1</v>
      </c>
      <c r="I8118" s="31" t="n">
        <v>0</v>
      </c>
      <c r="J8118" s="31" t="n"/>
      <c r="K8118" s="31" t="n">
        <v>0</v>
      </c>
      <c r="L8118" s="32" t="n"/>
      <c r="M8118" s="31" t="n">
        <v>0</v>
      </c>
      <c r="N8118" s="31" t="n">
        <v>0</v>
      </c>
      <c r="O8118" s="31" t="n"/>
      <c r="P8118" s="31" t="n"/>
      <c r="Q8118" s="31" t="n">
        <v>0</v>
      </c>
      <c r="R8118" s="31" t="n"/>
      <c r="S8118" s="32" t="n"/>
      <c r="T8118" s="32" t="n"/>
      <c r="V8118" t="inlineStr">
        <is>
          <t>06mgu</t>
        </is>
      </c>
      <c r="Y8118" t="inlineStr">
        <is>
          <t>4ed2c889-f285-42ab-9999-39cb48e43960</t>
        </is>
      </c>
      <c r="Z8118" t="inlineStr">
        <is>
          <t>Tory Pitner (COL D)</t>
        </is>
      </c>
    </row>
    <row r="8119">
      <c r="A8119" t="inlineStr">
        <is>
          <t>Travis Barron</t>
        </is>
      </c>
      <c r="B8119" t="inlineStr">
        <is>
          <t>UTA</t>
        </is>
      </c>
      <c r="C8119" t="inlineStr">
        <is>
          <t>LW</t>
        </is>
      </c>
      <c r="D8119" t="inlineStr">
        <is>
          <t>F</t>
        </is>
      </c>
      <c r="E8119" t="n">
        <v>28</v>
      </c>
      <c r="F8119" t="inlineStr">
        <is>
          <t>FA</t>
        </is>
      </c>
      <c r="G8119" t="inlineStr">
        <is>
          <t>FA</t>
        </is>
      </c>
      <c r="H8119" s="30" t="n">
        <v>1</v>
      </c>
      <c r="I8119" s="31" t="n">
        <v>0</v>
      </c>
      <c r="J8119" s="31" t="n"/>
      <c r="K8119" s="31" t="n">
        <v>0</v>
      </c>
      <c r="L8119" s="32" t="n"/>
      <c r="M8119" s="31" t="n">
        <v>0</v>
      </c>
      <c r="N8119" s="31" t="n">
        <v>0</v>
      </c>
      <c r="O8119" s="31" t="n"/>
      <c r="P8119" s="31" t="n"/>
      <c r="Q8119" s="31" t="n">
        <v>0</v>
      </c>
      <c r="R8119" s="31" t="n"/>
      <c r="S8119" s="32" t="n"/>
      <c r="T8119" s="32" t="n"/>
      <c r="V8119" t="inlineStr">
        <is>
          <t>0430f</t>
        </is>
      </c>
      <c r="W8119" t="n">
        <v>5202</v>
      </c>
      <c r="X8119" t="n">
        <v>7296</v>
      </c>
      <c r="Y8119" t="inlineStr">
        <is>
          <t>8e13bce9-984c-4a2f-b2ec-e8dd9492f2ce</t>
        </is>
      </c>
      <c r="Z8119" t="inlineStr">
        <is>
          <t>Travis Barron (UTA LW)</t>
        </is>
      </c>
    </row>
    <row r="8120">
      <c r="A8120" t="inlineStr">
        <is>
          <t>Travis Boyd</t>
        </is>
      </c>
      <c r="B8120" t="inlineStr">
        <is>
          <t>TOR</t>
        </is>
      </c>
      <c r="C8120" t="inlineStr">
        <is>
          <t>C</t>
        </is>
      </c>
      <c r="D8120" t="inlineStr">
        <is>
          <t>F</t>
        </is>
      </c>
      <c r="E8120" t="n">
        <v>32</v>
      </c>
      <c r="F8120" t="inlineStr">
        <is>
          <t>FA</t>
        </is>
      </c>
      <c r="G8120" t="inlineStr">
        <is>
          <t>FA</t>
        </is>
      </c>
      <c r="H8120" s="30" t="n">
        <v>775000</v>
      </c>
      <c r="I8120" s="31" t="n">
        <v>0</v>
      </c>
      <c r="J8120" s="31" t="n"/>
      <c r="K8120" s="31" t="n">
        <v>0</v>
      </c>
      <c r="L8120" s="32" t="n"/>
      <c r="M8120" s="31" t="n">
        <v>0</v>
      </c>
      <c r="N8120" s="31" t="n">
        <v>0</v>
      </c>
      <c r="O8120" s="31" t="n"/>
      <c r="P8120" s="31" t="n"/>
      <c r="Q8120" s="31" t="n">
        <v>0</v>
      </c>
      <c r="R8120" s="31" t="n"/>
      <c r="S8120" s="32" t="n"/>
      <c r="T8120" s="32" t="n"/>
      <c r="V8120" t="inlineStr">
        <is>
          <t>03el4</t>
        </is>
      </c>
      <c r="W8120" t="n">
        <v>5332</v>
      </c>
      <c r="X8120" t="n">
        <v>5542</v>
      </c>
      <c r="Y8120" t="inlineStr">
        <is>
          <t>e8ac699d-9b5f-4893-9a48-a4ae0f06bcd2</t>
        </is>
      </c>
      <c r="Z8120" t="inlineStr">
        <is>
          <t>Travis Boyd (TOR C)</t>
        </is>
      </c>
    </row>
    <row r="8121">
      <c r="A8121" t="inlineStr">
        <is>
          <t>Travis Brown</t>
        </is>
      </c>
      <c r="B8121" t="inlineStr">
        <is>
          <t>MTL</t>
        </is>
      </c>
      <c r="C8121" t="inlineStr">
        <is>
          <t>D</t>
        </is>
      </c>
      <c r="D8121" t="inlineStr">
        <is>
          <t>D</t>
        </is>
      </c>
      <c r="E8121" t="n">
        <v>32</v>
      </c>
      <c r="F8121" t="inlineStr">
        <is>
          <t>FA</t>
        </is>
      </c>
      <c r="G8121" t="inlineStr">
        <is>
          <t>FA</t>
        </is>
      </c>
      <c r="H8121" s="30" t="n">
        <v>1</v>
      </c>
      <c r="I8121" s="31" t="n">
        <v>0</v>
      </c>
      <c r="J8121" s="31" t="n"/>
      <c r="K8121" s="31" t="n">
        <v>0</v>
      </c>
      <c r="L8121" s="32" t="n"/>
      <c r="M8121" s="31" t="n">
        <v>0</v>
      </c>
      <c r="N8121" s="31" t="n">
        <v>0</v>
      </c>
      <c r="O8121" s="31" t="n"/>
      <c r="P8121" s="31" t="n"/>
      <c r="Q8121" s="31" t="n">
        <v>0</v>
      </c>
      <c r="R8121" s="31" t="n"/>
      <c r="S8121" s="32" t="n"/>
      <c r="T8121" s="32" t="n"/>
      <c r="V8121" t="inlineStr">
        <is>
          <t>02o8a</t>
        </is>
      </c>
      <c r="X8121" t="n">
        <v>5839</v>
      </c>
      <c r="Z8121" t="inlineStr">
        <is>
          <t>Travis Brown (MTL D)</t>
        </is>
      </c>
    </row>
    <row r="8122">
      <c r="A8122" t="inlineStr">
        <is>
          <t>Travis Dermott</t>
        </is>
      </c>
      <c r="B8122" t="inlineStr">
        <is>
          <t>EDM</t>
        </is>
      </c>
      <c r="C8122" t="inlineStr">
        <is>
          <t>D</t>
        </is>
      </c>
      <c r="D8122" t="inlineStr">
        <is>
          <t>D</t>
        </is>
      </c>
      <c r="E8122" t="n">
        <v>29</v>
      </c>
      <c r="F8122" t="inlineStr">
        <is>
          <t>FA</t>
        </is>
      </c>
      <c r="G8122" t="inlineStr">
        <is>
          <t>FA</t>
        </is>
      </c>
      <c r="H8122" s="30" t="n">
        <v>1</v>
      </c>
      <c r="I8122" s="31" t="n">
        <v>0</v>
      </c>
      <c r="J8122" s="31" t="n"/>
      <c r="K8122" s="31" t="n">
        <v>0</v>
      </c>
      <c r="L8122" s="32" t="n"/>
      <c r="M8122" s="31" t="n">
        <v>0</v>
      </c>
      <c r="N8122" s="31" t="n">
        <v>0</v>
      </c>
      <c r="O8122" s="31" t="n"/>
      <c r="P8122" s="31" t="n"/>
      <c r="Q8122" s="31" t="n">
        <v>0</v>
      </c>
      <c r="R8122" s="31" t="n"/>
      <c r="S8122" s="32" t="n"/>
      <c r="T8122" s="32" t="n"/>
      <c r="V8122" t="inlineStr">
        <is>
          <t>03rer</t>
        </is>
      </c>
      <c r="W8122" t="n">
        <v>4876</v>
      </c>
      <c r="X8122" t="n">
        <v>6776</v>
      </c>
      <c r="Y8122" t="inlineStr">
        <is>
          <t>29212452-aad3-4af3-987b-4b7f4321f5a8</t>
        </is>
      </c>
      <c r="Z8122" t="inlineStr">
        <is>
          <t>Travis Dermott (EDM D)</t>
        </is>
      </c>
    </row>
    <row r="8123">
      <c r="A8123" t="inlineStr">
        <is>
          <t>Travis Ehrhardt</t>
        </is>
      </c>
      <c r="B8123" t="inlineStr">
        <is>
          <t>(N/A)</t>
        </is>
      </c>
      <c r="C8123" t="inlineStr">
        <is>
          <t>D</t>
        </is>
      </c>
      <c r="D8123" t="inlineStr">
        <is>
          <t>D</t>
        </is>
      </c>
      <c r="E8123" t="n">
        <v>37</v>
      </c>
      <c r="F8123" t="inlineStr">
        <is>
          <t>FA</t>
        </is>
      </c>
      <c r="G8123" t="inlineStr">
        <is>
          <t>FA</t>
        </is>
      </c>
      <c r="H8123" s="30" t="n">
        <v>1</v>
      </c>
      <c r="I8123" s="31" t="n">
        <v>0</v>
      </c>
      <c r="J8123" s="31" t="n"/>
      <c r="K8123" s="31" t="n">
        <v>0</v>
      </c>
      <c r="L8123" s="32" t="n"/>
      <c r="M8123" s="31" t="n">
        <v>0</v>
      </c>
      <c r="N8123" s="31" t="n">
        <v>0</v>
      </c>
      <c r="O8123" s="31" t="n"/>
      <c r="P8123" s="31" t="n"/>
      <c r="Q8123" s="31" t="n">
        <v>0</v>
      </c>
      <c r="R8123" s="31" t="n"/>
      <c r="S8123" s="32" t="n"/>
      <c r="T8123" s="32" t="n"/>
      <c r="V8123" t="inlineStr">
        <is>
          <t>01f8q</t>
        </is>
      </c>
      <c r="X8123" t="n">
        <v>4719</v>
      </c>
      <c r="Z8123" t="inlineStr">
        <is>
          <t>Travis Ehrhardt ((N/A) D)</t>
        </is>
      </c>
    </row>
    <row r="8124">
      <c r="A8124" t="inlineStr">
        <is>
          <t>Travis Ewanyk</t>
        </is>
      </c>
      <c r="B8124" t="inlineStr">
        <is>
          <t>(N/A)</t>
        </is>
      </c>
      <c r="C8124" t="inlineStr">
        <is>
          <t>LW</t>
        </is>
      </c>
      <c r="D8124" t="inlineStr">
        <is>
          <t>F</t>
        </is>
      </c>
      <c r="E8124" t="n">
        <v>33</v>
      </c>
      <c r="F8124" t="inlineStr">
        <is>
          <t>FA</t>
        </is>
      </c>
      <c r="G8124" t="inlineStr">
        <is>
          <t>FA</t>
        </is>
      </c>
      <c r="H8124" s="30" t="n">
        <v>1</v>
      </c>
      <c r="I8124" s="31" t="n">
        <v>0</v>
      </c>
      <c r="J8124" s="31" t="n"/>
      <c r="K8124" s="31" t="n">
        <v>0</v>
      </c>
      <c r="L8124" s="32" t="n"/>
      <c r="M8124" s="31" t="n">
        <v>0</v>
      </c>
      <c r="N8124" s="31" t="n">
        <v>0</v>
      </c>
      <c r="O8124" s="31" t="n"/>
      <c r="P8124" s="31" t="n"/>
      <c r="Q8124" s="31" t="n">
        <v>0</v>
      </c>
      <c r="R8124" s="31" t="n"/>
      <c r="S8124" s="32" t="n"/>
      <c r="T8124" s="32" t="n"/>
      <c r="V8124" t="inlineStr">
        <is>
          <t>02ft6</t>
        </is>
      </c>
      <c r="W8124" t="n">
        <v>3839</v>
      </c>
      <c r="X8124" t="n">
        <v>5440</v>
      </c>
      <c r="Z8124" t="inlineStr">
        <is>
          <t>Travis Ewanyk ((N/A) LW)</t>
        </is>
      </c>
    </row>
    <row r="8125">
      <c r="A8125" t="inlineStr">
        <is>
          <t>Travis Hayes</t>
        </is>
      </c>
      <c r="B8125" t="inlineStr">
        <is>
          <t>PIT</t>
        </is>
      </c>
      <c r="C8125" t="inlineStr">
        <is>
          <t>RW</t>
        </is>
      </c>
      <c r="D8125" t="inlineStr">
        <is>
          <t>F</t>
        </is>
      </c>
      <c r="E8125" t="n">
        <v>19</v>
      </c>
      <c r="F8125" t="inlineStr">
        <is>
          <t>FA</t>
        </is>
      </c>
      <c r="G8125" t="inlineStr">
        <is>
          <t>FA</t>
        </is>
      </c>
      <c r="H8125" s="30" t="n">
        <v>1</v>
      </c>
      <c r="I8125" s="31" t="n">
        <v>0</v>
      </c>
      <c r="J8125" s="31" t="n"/>
      <c r="K8125" s="31" t="n">
        <v>0</v>
      </c>
      <c r="L8125" s="32" t="n"/>
      <c r="M8125" s="31" t="n">
        <v>0</v>
      </c>
      <c r="N8125" s="31" t="n">
        <v>0</v>
      </c>
      <c r="O8125" s="31" t="n"/>
      <c r="P8125" s="31" t="n"/>
      <c r="Q8125" s="31" t="n">
        <v>0</v>
      </c>
      <c r="R8125" s="31" t="n"/>
      <c r="S8125" s="32" t="n"/>
      <c r="T8125" s="32" t="n"/>
      <c r="V8125" t="inlineStr">
        <is>
          <t>06uz2</t>
        </is>
      </c>
      <c r="Y8125" t="inlineStr">
        <is>
          <t>5266113e-919b-4934-aa2b-8e2ce782354a</t>
        </is>
      </c>
      <c r="Z8125" t="inlineStr">
        <is>
          <t>Travis Hayes (PIT RW)</t>
        </is>
      </c>
    </row>
    <row r="8126">
      <c r="A8126" t="inlineStr">
        <is>
          <t>Travis Howe</t>
        </is>
      </c>
      <c r="B8126" t="inlineStr">
        <is>
          <t>(N/A)</t>
        </is>
      </c>
      <c r="C8126" t="inlineStr">
        <is>
          <t>LW</t>
        </is>
      </c>
      <c r="D8126" t="inlineStr">
        <is>
          <t>F</t>
        </is>
      </c>
      <c r="E8126" t="n">
        <v>32</v>
      </c>
      <c r="F8126" t="inlineStr">
        <is>
          <t>FA</t>
        </is>
      </c>
      <c r="G8126" t="inlineStr">
        <is>
          <t>FA</t>
        </is>
      </c>
      <c r="H8126" s="30" t="n">
        <v>1</v>
      </c>
      <c r="I8126" s="31" t="n">
        <v>0</v>
      </c>
      <c r="J8126" s="31" t="n"/>
      <c r="K8126" s="31" t="n">
        <v>0</v>
      </c>
      <c r="L8126" s="32" t="n"/>
      <c r="M8126" s="31" t="n">
        <v>0</v>
      </c>
      <c r="N8126" s="31" t="n">
        <v>0</v>
      </c>
      <c r="O8126" s="31" t="n"/>
      <c r="P8126" s="31" t="n"/>
      <c r="Q8126" s="31" t="n">
        <v>0</v>
      </c>
      <c r="R8126" s="31" t="n"/>
      <c r="S8126" s="32" t="n"/>
      <c r="T8126" s="32" t="n"/>
      <c r="V8126" t="inlineStr">
        <is>
          <t>06pos</t>
        </is>
      </c>
      <c r="Y8126" t="inlineStr">
        <is>
          <t>d89ba2dc-26e1-4d57-ba59-342bbb500f6e</t>
        </is>
      </c>
      <c r="Z8126" t="inlineStr">
        <is>
          <t>Travis Howe ((N/A) LW)</t>
        </is>
      </c>
    </row>
    <row r="8127">
      <c r="A8127" t="inlineStr">
        <is>
          <t>Travis Oleksuk</t>
        </is>
      </c>
      <c r="B8127" t="inlineStr">
        <is>
          <t>(N/A)</t>
        </is>
      </c>
      <c r="C8127" t="inlineStr">
        <is>
          <t>C</t>
        </is>
      </c>
      <c r="D8127" t="inlineStr">
        <is>
          <t>F</t>
        </is>
      </c>
      <c r="E8127" t="n">
        <v>37</v>
      </c>
      <c r="F8127" t="inlineStr">
        <is>
          <t>FA</t>
        </is>
      </c>
      <c r="G8127" t="inlineStr">
        <is>
          <t>FA</t>
        </is>
      </c>
      <c r="H8127" s="30" t="n">
        <v>1</v>
      </c>
      <c r="I8127" s="31" t="n">
        <v>0</v>
      </c>
      <c r="J8127" s="31" t="n"/>
      <c r="K8127" s="31" t="n">
        <v>0</v>
      </c>
      <c r="L8127" s="32" t="n"/>
      <c r="M8127" s="31" t="n">
        <v>0</v>
      </c>
      <c r="N8127" s="31" t="n">
        <v>0</v>
      </c>
      <c r="O8127" s="31" t="n"/>
      <c r="P8127" s="31" t="n"/>
      <c r="Q8127" s="31" t="n">
        <v>0</v>
      </c>
      <c r="R8127" s="31" t="n"/>
      <c r="S8127" s="32" t="n"/>
      <c r="T8127" s="32" t="n"/>
      <c r="V8127" t="inlineStr">
        <is>
          <t>02iye</t>
        </is>
      </c>
      <c r="W8127" t="n">
        <v>3938</v>
      </c>
      <c r="X8127" t="n">
        <v>5650</v>
      </c>
      <c r="Z8127" t="inlineStr">
        <is>
          <t>Travis Oleksuk ((N/A) C)</t>
        </is>
      </c>
    </row>
    <row r="8128">
      <c r="A8128" t="inlineStr">
        <is>
          <t>Travis Ramsey</t>
        </is>
      </c>
      <c r="B8128" t="inlineStr">
        <is>
          <t>(N/A)</t>
        </is>
      </c>
      <c r="C8128" t="inlineStr">
        <is>
          <t>D</t>
        </is>
      </c>
      <c r="D8128" t="inlineStr">
        <is>
          <t>D</t>
        </is>
      </c>
      <c r="E8128" t="n">
        <v>43</v>
      </c>
      <c r="F8128" t="inlineStr">
        <is>
          <t>FA</t>
        </is>
      </c>
      <c r="G8128" t="inlineStr">
        <is>
          <t>FA</t>
        </is>
      </c>
      <c r="H8128" s="30" t="n">
        <v>1</v>
      </c>
      <c r="I8128" s="31" t="n">
        <v>0</v>
      </c>
      <c r="J8128" s="31" t="n"/>
      <c r="K8128" s="31" t="n">
        <v>0</v>
      </c>
      <c r="L8128" s="32" t="n"/>
      <c r="M8128" s="31" t="n">
        <v>0</v>
      </c>
      <c r="N8128" s="31" t="n">
        <v>0</v>
      </c>
      <c r="O8128" s="31" t="n"/>
      <c r="P8128" s="31" t="n"/>
      <c r="Q8128" s="31" t="n">
        <v>0</v>
      </c>
      <c r="R8128" s="31" t="n"/>
      <c r="S8128" s="32" t="n"/>
      <c r="T8128" s="32" t="n"/>
      <c r="V8128" t="inlineStr">
        <is>
          <t>01mkd</t>
        </is>
      </c>
      <c r="X8128" t="n">
        <v>4790</v>
      </c>
      <c r="Z8128" t="inlineStr">
        <is>
          <t>Travis Ramsey ((N/A) D)</t>
        </is>
      </c>
    </row>
    <row r="8129">
      <c r="A8129" t="inlineStr">
        <is>
          <t>Travis St. Denis</t>
        </is>
      </c>
      <c r="B8129" t="inlineStr">
        <is>
          <t>(N/A)</t>
        </is>
      </c>
      <c r="C8129" t="inlineStr">
        <is>
          <t>RW</t>
        </is>
      </c>
      <c r="D8129" t="inlineStr">
        <is>
          <t>F</t>
        </is>
      </c>
      <c r="E8129" t="n">
        <v>33</v>
      </c>
      <c r="F8129" t="inlineStr">
        <is>
          <t>FA</t>
        </is>
      </c>
      <c r="G8129" t="inlineStr">
        <is>
          <t>FA</t>
        </is>
      </c>
      <c r="H8129" s="30" t="n">
        <v>1</v>
      </c>
      <c r="I8129" s="31" t="n">
        <v>0</v>
      </c>
      <c r="J8129" s="31" t="n"/>
      <c r="K8129" s="31" t="n">
        <v>0</v>
      </c>
      <c r="L8129" s="32" t="n"/>
      <c r="M8129" s="31" t="n">
        <v>0</v>
      </c>
      <c r="N8129" s="31" t="n">
        <v>0</v>
      </c>
      <c r="O8129" s="31" t="n"/>
      <c r="P8129" s="31" t="n"/>
      <c r="Q8129" s="31" t="n">
        <v>0</v>
      </c>
      <c r="R8129" s="31" t="n"/>
      <c r="S8129" s="32" t="n"/>
      <c r="T8129" s="32" t="n"/>
      <c r="V8129" t="inlineStr">
        <is>
          <t>04l7w</t>
        </is>
      </c>
      <c r="W8129" t="n">
        <v>5687</v>
      </c>
      <c r="X8129" t="n">
        <v>7809</v>
      </c>
      <c r="Z8129" t="inlineStr">
        <is>
          <t>Travis St. Denis ((N/A) RW)</t>
        </is>
      </c>
    </row>
    <row r="8130">
      <c r="A8130" t="inlineStr">
        <is>
          <t>Travis Treloar</t>
        </is>
      </c>
      <c r="B8130" t="inlineStr">
        <is>
          <t>(N/A)</t>
        </is>
      </c>
      <c r="C8130" t="inlineStr">
        <is>
          <t>C</t>
        </is>
      </c>
      <c r="D8130" t="inlineStr">
        <is>
          <t>F</t>
        </is>
      </c>
      <c r="E8130" t="n">
        <v>25</v>
      </c>
      <c r="F8130" t="inlineStr">
        <is>
          <t>FA</t>
        </is>
      </c>
      <c r="G8130" t="inlineStr">
        <is>
          <t>FA</t>
        </is>
      </c>
      <c r="H8130" s="30" t="n">
        <v>1</v>
      </c>
      <c r="I8130" s="31" t="n">
        <v>0</v>
      </c>
      <c r="J8130" s="31" t="n"/>
      <c r="K8130" s="31" t="n">
        <v>0</v>
      </c>
      <c r="L8130" s="32" t="n"/>
      <c r="M8130" s="31" t="n">
        <v>0</v>
      </c>
      <c r="N8130" s="31" t="n">
        <v>0</v>
      </c>
      <c r="O8130" s="31" t="n"/>
      <c r="P8130" s="31" t="n"/>
      <c r="Q8130" s="31" t="n">
        <v>0</v>
      </c>
      <c r="R8130" s="31" t="n"/>
      <c r="S8130" s="32" t="n"/>
      <c r="T8130" s="32" t="n"/>
      <c r="V8130" t="inlineStr">
        <is>
          <t>05uh2</t>
        </is>
      </c>
      <c r="Z8130" t="inlineStr">
        <is>
          <t>Travis Treloar ((N/A) C)</t>
        </is>
      </c>
    </row>
    <row r="8131">
      <c r="A8131" t="inlineStr">
        <is>
          <t>Travis Turnbull</t>
        </is>
      </c>
      <c r="B8131" t="inlineStr">
        <is>
          <t>(N/A)</t>
        </is>
      </c>
      <c r="C8131" t="inlineStr">
        <is>
          <t>C</t>
        </is>
      </c>
      <c r="D8131" t="inlineStr">
        <is>
          <t>F</t>
        </is>
      </c>
      <c r="E8131" t="n">
        <v>40</v>
      </c>
      <c r="F8131" t="inlineStr">
        <is>
          <t>FA</t>
        </is>
      </c>
      <c r="G8131" t="inlineStr">
        <is>
          <t>FA</t>
        </is>
      </c>
      <c r="H8131" s="30" t="n">
        <v>1</v>
      </c>
      <c r="I8131" s="31" t="n">
        <v>0</v>
      </c>
      <c r="J8131" s="31" t="n"/>
      <c r="K8131" s="31" t="n">
        <v>0</v>
      </c>
      <c r="L8131" s="32" t="n"/>
      <c r="M8131" s="31" t="n">
        <v>0</v>
      </c>
      <c r="N8131" s="31" t="n">
        <v>0</v>
      </c>
      <c r="O8131" s="31" t="n"/>
      <c r="P8131" s="31" t="n"/>
      <c r="Q8131" s="31" t="n">
        <v>0</v>
      </c>
      <c r="R8131" s="31" t="n"/>
      <c r="S8131" s="32" t="n"/>
      <c r="T8131" s="32" t="n"/>
      <c r="V8131" t="inlineStr">
        <is>
          <t>01cid</t>
        </is>
      </c>
      <c r="W8131" t="n">
        <v>3222</v>
      </c>
      <c r="X8131" t="n">
        <v>4634</v>
      </c>
      <c r="Z8131" t="inlineStr">
        <is>
          <t>Travis Turnbull ((N/A) C)</t>
        </is>
      </c>
    </row>
    <row r="8132">
      <c r="A8132" t="inlineStr">
        <is>
          <t>Trent Fox</t>
        </is>
      </c>
      <c r="B8132" t="inlineStr">
        <is>
          <t>(N/A)</t>
        </is>
      </c>
      <c r="C8132" t="inlineStr">
        <is>
          <t>LW</t>
        </is>
      </c>
      <c r="D8132" t="inlineStr">
        <is>
          <t>F</t>
        </is>
      </c>
      <c r="E8132" t="n">
        <v>29</v>
      </c>
      <c r="F8132" t="inlineStr">
        <is>
          <t>FA</t>
        </is>
      </c>
      <c r="G8132" t="inlineStr">
        <is>
          <t>FA</t>
        </is>
      </c>
      <c r="H8132" s="30" t="n">
        <v>1</v>
      </c>
      <c r="I8132" s="31" t="n">
        <v>0</v>
      </c>
      <c r="J8132" s="31" t="n"/>
      <c r="K8132" s="31" t="n">
        <v>0</v>
      </c>
      <c r="L8132" s="32" t="n"/>
      <c r="M8132" s="31" t="n">
        <v>0</v>
      </c>
      <c r="N8132" s="31" t="n">
        <v>0</v>
      </c>
      <c r="O8132" s="31" t="n"/>
      <c r="P8132" s="31" t="n"/>
      <c r="Q8132" s="31" t="n">
        <v>0</v>
      </c>
      <c r="R8132" s="31" t="n"/>
      <c r="S8132" s="32" t="n"/>
      <c r="T8132" s="32" t="n"/>
      <c r="V8132" t="inlineStr">
        <is>
          <t>04l7e</t>
        </is>
      </c>
      <c r="X8132" t="n">
        <v>7782</v>
      </c>
      <c r="Z8132" t="inlineStr">
        <is>
          <t>Trent Fox ((N/A) LW)</t>
        </is>
      </c>
    </row>
    <row r="8133">
      <c r="A8133" t="inlineStr">
        <is>
          <t>Trent Swick</t>
        </is>
      </c>
      <c r="B8133" t="inlineStr">
        <is>
          <t>VGK</t>
        </is>
      </c>
      <c r="C8133" t="inlineStr">
        <is>
          <t>LW</t>
        </is>
      </c>
      <c r="D8133" t="inlineStr">
        <is>
          <t>F</t>
        </is>
      </c>
      <c r="E8133" t="n">
        <v>22</v>
      </c>
      <c r="F8133" t="inlineStr">
        <is>
          <t>FA</t>
        </is>
      </c>
      <c r="G8133" t="inlineStr">
        <is>
          <t>FA</t>
        </is>
      </c>
      <c r="H8133" s="30" t="n">
        <v>850000</v>
      </c>
      <c r="I8133" s="31" t="n">
        <v>0</v>
      </c>
      <c r="J8133" s="31" t="n"/>
      <c r="K8133" s="31" t="n">
        <v>0</v>
      </c>
      <c r="L8133" s="32" t="n"/>
      <c r="M8133" s="31" t="n">
        <v>0</v>
      </c>
      <c r="N8133" s="31" t="n">
        <v>0</v>
      </c>
      <c r="O8133" s="31" t="n"/>
      <c r="P8133" s="31" t="n"/>
      <c r="Q8133" s="31" t="n">
        <v>0</v>
      </c>
      <c r="R8133" s="31" t="n"/>
      <c r="S8133" s="32" t="n"/>
      <c r="T8133" s="32" t="n"/>
      <c r="V8133" t="inlineStr">
        <is>
          <t>06lux</t>
        </is>
      </c>
      <c r="W8133" t="n">
        <v>7295</v>
      </c>
      <c r="Y8133" t="inlineStr">
        <is>
          <t>86c3d980-59ca-4f20-a951-592d37afcc57</t>
        </is>
      </c>
      <c r="Z8133" t="inlineStr">
        <is>
          <t>Trent Swick (VGK LW)</t>
        </is>
      </c>
    </row>
    <row r="8134">
      <c r="A8134" t="inlineStr">
        <is>
          <t>Trenten Bennett</t>
        </is>
      </c>
      <c r="B8134" t="inlineStr">
        <is>
          <t>NJD</t>
        </is>
      </c>
      <c r="C8134" t="inlineStr">
        <is>
          <t>G</t>
        </is>
      </c>
      <c r="D8134" t="inlineStr">
        <is>
          <t>G</t>
        </is>
      </c>
      <c r="E8134" t="n">
        <v>20</v>
      </c>
      <c r="F8134" t="inlineStr">
        <is>
          <t>FA</t>
        </is>
      </c>
      <c r="G8134" t="inlineStr">
        <is>
          <t>FA</t>
        </is>
      </c>
      <c r="H8134" s="30" t="n">
        <v>1</v>
      </c>
      <c r="I8134" s="31" t="n">
        <v>0</v>
      </c>
      <c r="J8134" s="31" t="n"/>
      <c r="K8134" s="31" t="n">
        <v>0</v>
      </c>
      <c r="L8134" s="32" t="n"/>
      <c r="M8134" s="31" t="n">
        <v>0</v>
      </c>
      <c r="N8134" s="31" t="n">
        <v>0</v>
      </c>
      <c r="O8134" s="31" t="n"/>
      <c r="P8134" s="31" t="n"/>
      <c r="Q8134" s="31" t="n">
        <v>0</v>
      </c>
      <c r="R8134" s="31" t="n"/>
      <c r="S8134" s="32" t="n"/>
      <c r="T8134" s="32" t="n"/>
      <c r="V8134" t="inlineStr">
        <is>
          <t>06tmj</t>
        </is>
      </c>
      <c r="Y8134" t="inlineStr">
        <is>
          <t>26aaf638-a8f0-4ca9-a58b-a6964efd9161</t>
        </is>
      </c>
      <c r="Z8134" t="inlineStr">
        <is>
          <t>Trenten Bennett (NJD G)</t>
        </is>
      </c>
    </row>
    <row r="8135">
      <c r="A8135" t="inlineStr">
        <is>
          <t>Trenton Bliss</t>
        </is>
      </c>
      <c r="B8135" t="inlineStr">
        <is>
          <t>(N/A)</t>
        </is>
      </c>
      <c r="C8135" t="inlineStr">
        <is>
          <t>LW</t>
        </is>
      </c>
      <c r="D8135" t="inlineStr">
        <is>
          <t>F</t>
        </is>
      </c>
      <c r="E8135" t="n">
        <v>28</v>
      </c>
      <c r="F8135" t="inlineStr">
        <is>
          <t>FA</t>
        </is>
      </c>
      <c r="G8135" t="inlineStr">
        <is>
          <t>FA</t>
        </is>
      </c>
      <c r="H8135" s="30" t="n">
        <v>1</v>
      </c>
      <c r="I8135" s="31" t="n">
        <v>0</v>
      </c>
      <c r="J8135" s="31" t="n"/>
      <c r="K8135" s="31" t="n">
        <v>0</v>
      </c>
      <c r="L8135" s="32" t="n"/>
      <c r="M8135" s="31" t="n">
        <v>0</v>
      </c>
      <c r="N8135" s="31" t="n">
        <v>0</v>
      </c>
      <c r="O8135" s="31" t="n"/>
      <c r="P8135" s="31" t="n"/>
      <c r="Q8135" s="31" t="n">
        <v>0</v>
      </c>
      <c r="R8135" s="31" t="n"/>
      <c r="S8135" s="32" t="n"/>
      <c r="T8135" s="32" t="n"/>
      <c r="V8135" t="inlineStr">
        <is>
          <t>060g8</t>
        </is>
      </c>
      <c r="Y8135" t="inlineStr">
        <is>
          <t>5f7f2543-7747-4b1b-bc70-f361d90cf682</t>
        </is>
      </c>
      <c r="Z8135" t="inlineStr">
        <is>
          <t>Trenton Bliss ((N/A) LW)</t>
        </is>
      </c>
    </row>
    <row r="8136">
      <c r="A8136" t="inlineStr">
        <is>
          <t>Trenton Bourque</t>
        </is>
      </c>
      <c r="B8136" t="inlineStr">
        <is>
          <t>(N/A)</t>
        </is>
      </c>
      <c r="C8136" t="inlineStr">
        <is>
          <t>D</t>
        </is>
      </c>
      <c r="D8136" t="inlineStr">
        <is>
          <t>D</t>
        </is>
      </c>
      <c r="E8136" t="n">
        <v>28</v>
      </c>
      <c r="F8136" t="inlineStr">
        <is>
          <t>FA</t>
        </is>
      </c>
      <c r="G8136" t="inlineStr">
        <is>
          <t>FA</t>
        </is>
      </c>
      <c r="H8136" s="30" t="n">
        <v>1</v>
      </c>
      <c r="I8136" s="31" t="n">
        <v>0</v>
      </c>
      <c r="J8136" s="31" t="n"/>
      <c r="K8136" s="31" t="n">
        <v>0</v>
      </c>
      <c r="L8136" s="32" t="n"/>
      <c r="M8136" s="31" t="n">
        <v>0</v>
      </c>
      <c r="N8136" s="31" t="n">
        <v>0</v>
      </c>
      <c r="O8136" s="31" t="n"/>
      <c r="P8136" s="31" t="n"/>
      <c r="Q8136" s="31" t="n">
        <v>0</v>
      </c>
      <c r="R8136" s="31" t="n"/>
      <c r="S8136" s="32" t="n"/>
      <c r="T8136" s="32" t="n"/>
      <c r="V8136" t="inlineStr">
        <is>
          <t>04f81</t>
        </is>
      </c>
      <c r="X8136" t="n">
        <v>7690</v>
      </c>
      <c r="Z8136" t="inlineStr">
        <is>
          <t>Trenton Bourque ((N/A) D)</t>
        </is>
      </c>
    </row>
    <row r="8137">
      <c r="A8137" t="inlineStr">
        <is>
          <t>Trevin Kozlowski</t>
        </is>
      </c>
      <c r="B8137" t="inlineStr">
        <is>
          <t>MIN</t>
        </is>
      </c>
      <c r="C8137" t="inlineStr">
        <is>
          <t>G</t>
        </is>
      </c>
      <c r="D8137" t="inlineStr">
        <is>
          <t>G</t>
        </is>
      </c>
      <c r="E8137" t="n">
        <v>29</v>
      </c>
      <c r="F8137" t="inlineStr">
        <is>
          <t>FA</t>
        </is>
      </c>
      <c r="G8137" t="inlineStr">
        <is>
          <t>FA</t>
        </is>
      </c>
      <c r="H8137" s="30" t="n">
        <v>1</v>
      </c>
      <c r="I8137" s="31" t="n">
        <v>0</v>
      </c>
      <c r="J8137" s="31" t="n"/>
      <c r="K8137" s="31" t="n">
        <v>0</v>
      </c>
      <c r="L8137" s="32" t="n"/>
      <c r="M8137" s="31" t="n">
        <v>0</v>
      </c>
      <c r="N8137" s="31" t="n">
        <v>0</v>
      </c>
      <c r="O8137" s="31" t="n"/>
      <c r="P8137" s="31" t="n"/>
      <c r="Q8137" s="31" t="n">
        <v>0</v>
      </c>
      <c r="R8137" s="31" t="n"/>
      <c r="S8137" s="32" t="n"/>
      <c r="T8137" s="32" t="n"/>
      <c r="V8137" t="inlineStr">
        <is>
          <t>05rzj</t>
        </is>
      </c>
      <c r="Y8137" t="inlineStr">
        <is>
          <t>24e9eb6f-d1b1-4e07-ae73-8882a19c3922</t>
        </is>
      </c>
      <c r="Z8137" t="inlineStr">
        <is>
          <t>Trevin Kozlowski (MIN G)</t>
        </is>
      </c>
    </row>
    <row r="8138">
      <c r="A8138" t="inlineStr">
        <is>
          <t>Trevor Bruess</t>
        </is>
      </c>
      <c r="B8138" t="inlineStr">
        <is>
          <t>(N/A)</t>
        </is>
      </c>
      <c r="C8138" t="inlineStr">
        <is>
          <t>C</t>
        </is>
      </c>
      <c r="D8138" t="inlineStr">
        <is>
          <t>F</t>
        </is>
      </c>
      <c r="E8138" t="n">
        <v>40</v>
      </c>
      <c r="F8138" t="inlineStr">
        <is>
          <t>FA</t>
        </is>
      </c>
      <c r="G8138" t="inlineStr">
        <is>
          <t>FA</t>
        </is>
      </c>
      <c r="H8138" s="30" t="n">
        <v>1</v>
      </c>
      <c r="I8138" s="31" t="n">
        <v>0</v>
      </c>
      <c r="J8138" s="31" t="n"/>
      <c r="K8138" s="31" t="n">
        <v>0</v>
      </c>
      <c r="L8138" s="32" t="n"/>
      <c r="M8138" s="31" t="n">
        <v>0</v>
      </c>
      <c r="N8138" s="31" t="n">
        <v>0</v>
      </c>
      <c r="O8138" s="31" t="n"/>
      <c r="P8138" s="31" t="n"/>
      <c r="Q8138" s="31" t="n">
        <v>0</v>
      </c>
      <c r="R8138" s="31" t="n"/>
      <c r="S8138" s="32" t="n"/>
      <c r="T8138" s="32" t="n"/>
      <c r="V8138" t="inlineStr">
        <is>
          <t>01c9p</t>
        </is>
      </c>
      <c r="W8138" t="n">
        <v>3202</v>
      </c>
      <c r="X8138" t="n">
        <v>4612</v>
      </c>
      <c r="Z8138" t="inlineStr">
        <is>
          <t>Trevor Bruess ((N/A) C)</t>
        </is>
      </c>
    </row>
    <row r="8139">
      <c r="A8139" t="inlineStr">
        <is>
          <t>Trevor Cann</t>
        </is>
      </c>
      <c r="B8139" t="inlineStr">
        <is>
          <t>(N/A)</t>
        </is>
      </c>
      <c r="C8139" t="inlineStr">
        <is>
          <t>G</t>
        </is>
      </c>
      <c r="D8139" t="inlineStr">
        <is>
          <t>G</t>
        </is>
      </c>
      <c r="E8139" t="n">
        <v>37</v>
      </c>
      <c r="F8139" t="inlineStr">
        <is>
          <t>FA</t>
        </is>
      </c>
      <c r="G8139" t="inlineStr">
        <is>
          <t>FA</t>
        </is>
      </c>
      <c r="H8139" s="30" t="n">
        <v>1</v>
      </c>
      <c r="I8139" s="31" t="n">
        <v>0</v>
      </c>
      <c r="J8139" s="31" t="n"/>
      <c r="K8139" s="31" t="n">
        <v>0</v>
      </c>
      <c r="L8139" s="32" t="n"/>
      <c r="M8139" s="31" t="n">
        <v>0</v>
      </c>
      <c r="N8139" s="31" t="n">
        <v>0</v>
      </c>
      <c r="O8139" s="31" t="n"/>
      <c r="P8139" s="31" t="n"/>
      <c r="Q8139" s="31" t="n">
        <v>0</v>
      </c>
      <c r="R8139" s="31" t="n"/>
      <c r="S8139" s="32" t="n"/>
      <c r="T8139" s="32" t="n"/>
      <c r="V8139" t="inlineStr">
        <is>
          <t>01dcb</t>
        </is>
      </c>
      <c r="W8139" t="n">
        <v>2802</v>
      </c>
      <c r="X8139" t="n">
        <v>4662</v>
      </c>
      <c r="Z8139" t="inlineStr">
        <is>
          <t>Trevor Cann ((N/A) G)</t>
        </is>
      </c>
    </row>
    <row r="8140">
      <c r="A8140" t="inlineStr">
        <is>
          <t>Trevor Carrick</t>
        </is>
      </c>
      <c r="B8140" t="inlineStr">
        <is>
          <t>FLA</t>
        </is>
      </c>
      <c r="C8140" t="inlineStr">
        <is>
          <t>D</t>
        </is>
      </c>
      <c r="D8140" t="inlineStr">
        <is>
          <t>D</t>
        </is>
      </c>
      <c r="E8140" t="n">
        <v>32</v>
      </c>
      <c r="F8140" t="inlineStr">
        <is>
          <t>FA</t>
        </is>
      </c>
      <c r="G8140" t="inlineStr">
        <is>
          <t>FA</t>
        </is>
      </c>
      <c r="H8140" s="30" t="n">
        <v>1</v>
      </c>
      <c r="I8140" s="31" t="n">
        <v>0</v>
      </c>
      <c r="J8140" s="31" t="n"/>
      <c r="K8140" s="31" t="n">
        <v>0</v>
      </c>
      <c r="L8140" s="32" t="n"/>
      <c r="M8140" s="31" t="n">
        <v>0</v>
      </c>
      <c r="N8140" s="31" t="n">
        <v>0</v>
      </c>
      <c r="O8140" s="31" t="n"/>
      <c r="P8140" s="31" t="n"/>
      <c r="Q8140" s="31" t="n">
        <v>0</v>
      </c>
      <c r="R8140" s="31" t="n"/>
      <c r="S8140" s="32" t="n"/>
      <c r="T8140" s="32" t="n"/>
      <c r="V8140" t="inlineStr">
        <is>
          <t>02o7h</t>
        </is>
      </c>
      <c r="W8140" t="n">
        <v>4290</v>
      </c>
      <c r="X8140" t="n">
        <v>5805</v>
      </c>
      <c r="Y8140" t="inlineStr">
        <is>
          <t>8018c86a-40a8-4e4b-ab87-ccd4acf402af</t>
        </is>
      </c>
      <c r="Z8140" t="inlineStr">
        <is>
          <t>Trevor Carrick (FLA D)</t>
        </is>
      </c>
    </row>
    <row r="8141">
      <c r="A8141" t="inlineStr">
        <is>
          <t>Trevor Cheek</t>
        </is>
      </c>
      <c r="B8141" t="inlineStr">
        <is>
          <t>(N/A)</t>
        </is>
      </c>
      <c r="C8141" t="inlineStr">
        <is>
          <t>LW</t>
        </is>
      </c>
      <c r="D8141" t="inlineStr">
        <is>
          <t>F</t>
        </is>
      </c>
      <c r="E8141" t="n">
        <v>33</v>
      </c>
      <c r="F8141" t="inlineStr">
        <is>
          <t>FA</t>
        </is>
      </c>
      <c r="G8141" t="inlineStr">
        <is>
          <t>FA</t>
        </is>
      </c>
      <c r="H8141" s="30" t="n">
        <v>1</v>
      </c>
      <c r="I8141" s="31" t="n">
        <v>0</v>
      </c>
      <c r="J8141" s="31" t="n"/>
      <c r="K8141" s="31" t="n">
        <v>0</v>
      </c>
      <c r="L8141" s="32" t="n"/>
      <c r="M8141" s="31" t="n">
        <v>0</v>
      </c>
      <c r="N8141" s="31" t="n">
        <v>0</v>
      </c>
      <c r="O8141" s="31" t="n"/>
      <c r="P8141" s="31" t="n"/>
      <c r="Q8141" s="31" t="n">
        <v>0</v>
      </c>
      <c r="R8141" s="31" t="n"/>
      <c r="S8141" s="32" t="n"/>
      <c r="T8141" s="32" t="n"/>
      <c r="V8141" t="inlineStr">
        <is>
          <t>037a9</t>
        </is>
      </c>
      <c r="X8141" t="n">
        <v>6198</v>
      </c>
      <c r="Z8141" t="inlineStr">
        <is>
          <t>Trevor Cheek ((N/A) LW)</t>
        </is>
      </c>
    </row>
    <row r="8142">
      <c r="A8142" t="inlineStr">
        <is>
          <t>Trevor Cosgrove</t>
        </is>
      </c>
      <c r="B8142" t="inlineStr">
        <is>
          <t>NYI</t>
        </is>
      </c>
      <c r="C8142" t="inlineStr">
        <is>
          <t>D</t>
        </is>
      </c>
      <c r="D8142" t="inlineStr">
        <is>
          <t>D</t>
        </is>
      </c>
      <c r="E8142" t="n">
        <v>29</v>
      </c>
      <c r="F8142" t="inlineStr">
        <is>
          <t>FA</t>
        </is>
      </c>
      <c r="G8142" t="inlineStr">
        <is>
          <t>FA</t>
        </is>
      </c>
      <c r="H8142" s="30" t="n">
        <v>1</v>
      </c>
      <c r="I8142" s="31" t="n">
        <v>0</v>
      </c>
      <c r="J8142" s="31" t="n"/>
      <c r="K8142" s="31" t="n">
        <v>0</v>
      </c>
      <c r="L8142" s="32" t="n"/>
      <c r="M8142" s="31" t="n">
        <v>0</v>
      </c>
      <c r="N8142" s="31" t="n">
        <v>0</v>
      </c>
      <c r="O8142" s="31" t="n"/>
      <c r="P8142" s="31" t="n"/>
      <c r="Q8142" s="31" t="n">
        <v>0</v>
      </c>
      <c r="R8142" s="31" t="n"/>
      <c r="S8142" s="32" t="n"/>
      <c r="T8142" s="32" t="n"/>
      <c r="V8142" t="inlineStr">
        <is>
          <t>065jn</t>
        </is>
      </c>
      <c r="Y8142" t="inlineStr">
        <is>
          <t>3af6a1e8-3cf3-480c-93c2-4c1298b62870</t>
        </is>
      </c>
      <c r="Z8142" t="inlineStr">
        <is>
          <t>Trevor Cosgrove (NYI D)</t>
        </is>
      </c>
    </row>
    <row r="8143">
      <c r="A8143" t="inlineStr">
        <is>
          <t>Trevor Cox</t>
        </is>
      </c>
      <c r="B8143" t="inlineStr">
        <is>
          <t>(N/A)</t>
        </is>
      </c>
      <c r="C8143" t="inlineStr">
        <is>
          <t>LW</t>
        </is>
      </c>
      <c r="D8143" t="inlineStr">
        <is>
          <t>F</t>
        </is>
      </c>
      <c r="E8143" t="n">
        <v>31</v>
      </c>
      <c r="F8143" t="inlineStr">
        <is>
          <t>FA</t>
        </is>
      </c>
      <c r="G8143" t="inlineStr">
        <is>
          <t>FA</t>
        </is>
      </c>
      <c r="H8143" s="30" t="n">
        <v>1</v>
      </c>
      <c r="I8143" s="31" t="n">
        <v>0</v>
      </c>
      <c r="J8143" s="31" t="n"/>
      <c r="K8143" s="31" t="n">
        <v>0</v>
      </c>
      <c r="L8143" s="32" t="n"/>
      <c r="M8143" s="31" t="n">
        <v>0</v>
      </c>
      <c r="N8143" s="31" t="n">
        <v>0</v>
      </c>
      <c r="O8143" s="31" t="n"/>
      <c r="P8143" s="31" t="n"/>
      <c r="Q8143" s="31" t="n">
        <v>0</v>
      </c>
      <c r="R8143" s="31" t="n"/>
      <c r="S8143" s="32" t="n"/>
      <c r="T8143" s="32" t="n"/>
      <c r="V8143" t="inlineStr">
        <is>
          <t>03mh0</t>
        </is>
      </c>
      <c r="X8143" t="n">
        <v>7023</v>
      </c>
      <c r="Z8143" t="inlineStr">
        <is>
          <t>Trevor Cox ((N/A) LW)</t>
        </is>
      </c>
    </row>
    <row r="8144">
      <c r="A8144" t="inlineStr">
        <is>
          <t>Trevor Hamilton</t>
        </is>
      </c>
      <c r="B8144" t="inlineStr">
        <is>
          <t>(N/A)</t>
        </is>
      </c>
      <c r="C8144" t="inlineStr">
        <is>
          <t>D</t>
        </is>
      </c>
      <c r="D8144" t="inlineStr">
        <is>
          <t>D</t>
        </is>
      </c>
      <c r="E8144" t="n">
        <v>31</v>
      </c>
      <c r="F8144" t="inlineStr">
        <is>
          <t>FA</t>
        </is>
      </c>
      <c r="G8144" t="inlineStr">
        <is>
          <t>FA</t>
        </is>
      </c>
      <c r="H8144" s="30" t="n">
        <v>1</v>
      </c>
      <c r="I8144" s="31" t="n">
        <v>0</v>
      </c>
      <c r="J8144" s="31" t="n"/>
      <c r="K8144" s="31" t="n">
        <v>0</v>
      </c>
      <c r="L8144" s="32" t="n"/>
      <c r="M8144" s="31" t="n">
        <v>0</v>
      </c>
      <c r="N8144" s="31" t="n">
        <v>0</v>
      </c>
      <c r="O8144" s="31" t="n"/>
      <c r="P8144" s="31" t="n"/>
      <c r="Q8144" s="31" t="n">
        <v>0</v>
      </c>
      <c r="R8144" s="31" t="n"/>
      <c r="S8144" s="32" t="n"/>
      <c r="T8144" s="32" t="n"/>
      <c r="V8144" t="inlineStr">
        <is>
          <t>04nst</t>
        </is>
      </c>
      <c r="X8144" t="n">
        <v>8177</v>
      </c>
      <c r="Z8144" t="inlineStr">
        <is>
          <t>Trevor Hamilton ((N/A) D)</t>
        </is>
      </c>
    </row>
    <row r="8145">
      <c r="A8145" t="inlineStr">
        <is>
          <t>Trevor Hendrikx</t>
        </is>
      </c>
      <c r="B8145" t="inlineStr">
        <is>
          <t>(N/A)</t>
        </is>
      </c>
      <c r="C8145" t="inlineStr">
        <is>
          <t>D</t>
        </is>
      </c>
      <c r="D8145" t="inlineStr">
        <is>
          <t>D</t>
        </is>
      </c>
      <c r="E8145" t="n">
        <v>41</v>
      </c>
      <c r="F8145" t="inlineStr">
        <is>
          <t>FA</t>
        </is>
      </c>
      <c r="G8145" t="inlineStr">
        <is>
          <t>FA</t>
        </is>
      </c>
      <c r="H8145" s="30" t="n">
        <v>1</v>
      </c>
      <c r="I8145" s="31" t="n">
        <v>0</v>
      </c>
      <c r="J8145" s="31" t="n"/>
      <c r="K8145" s="31" t="n">
        <v>0</v>
      </c>
      <c r="L8145" s="32" t="n"/>
      <c r="M8145" s="31" t="n">
        <v>0</v>
      </c>
      <c r="N8145" s="31" t="n">
        <v>0</v>
      </c>
      <c r="O8145" s="31" t="n"/>
      <c r="P8145" s="31" t="n"/>
      <c r="Q8145" s="31" t="n">
        <v>0</v>
      </c>
      <c r="R8145" s="31" t="n"/>
      <c r="S8145" s="32" t="n"/>
      <c r="T8145" s="32" t="n"/>
      <c r="V8145" t="inlineStr">
        <is>
          <t>003mj</t>
        </is>
      </c>
      <c r="W8145" t="n">
        <v>2660</v>
      </c>
      <c r="X8145" t="n">
        <v>4042</v>
      </c>
      <c r="Z8145" t="inlineStr">
        <is>
          <t>Trevor Hendrikx ((N/A) D)</t>
        </is>
      </c>
    </row>
    <row r="8146">
      <c r="A8146" t="inlineStr">
        <is>
          <t>Trevor Hoskin</t>
        </is>
      </c>
      <c r="B8146" t="inlineStr">
        <is>
          <t>CGY</t>
        </is>
      </c>
      <c r="C8146" t="inlineStr">
        <is>
          <t>RW</t>
        </is>
      </c>
      <c r="D8146" t="inlineStr">
        <is>
          <t>F</t>
        </is>
      </c>
      <c r="E8146" t="n">
        <v>22</v>
      </c>
      <c r="F8146" t="inlineStr">
        <is>
          <t>FA</t>
        </is>
      </c>
      <c r="G8146" t="inlineStr">
        <is>
          <t>FA</t>
        </is>
      </c>
      <c r="H8146" s="30" t="n">
        <v>1</v>
      </c>
      <c r="I8146" s="31" t="n">
        <v>0</v>
      </c>
      <c r="J8146" s="31" t="n"/>
      <c r="K8146" s="31" t="n">
        <v>0</v>
      </c>
      <c r="L8146" s="32" t="n"/>
      <c r="M8146" s="31" t="n">
        <v>0</v>
      </c>
      <c r="N8146" s="31" t="n">
        <v>0</v>
      </c>
      <c r="O8146" s="31" t="n"/>
      <c r="P8146" s="31" t="n"/>
      <c r="Q8146" s="31" t="n">
        <v>0</v>
      </c>
      <c r="R8146" s="31" t="n"/>
      <c r="S8146" s="32" t="n"/>
      <c r="T8146" s="32" t="n"/>
      <c r="V8146" t="inlineStr">
        <is>
          <t>06mqg</t>
        </is>
      </c>
      <c r="Y8146" t="inlineStr">
        <is>
          <t>78d599f6-cdcd-4946-8ecf-4ab06800ab11</t>
        </is>
      </c>
      <c r="Z8146" t="inlineStr">
        <is>
          <t>Trevor Hoskin (CGY RW)</t>
        </is>
      </c>
    </row>
    <row r="8147">
      <c r="A8147" t="inlineStr">
        <is>
          <t>Trevor Janicke</t>
        </is>
      </c>
      <c r="B8147" t="inlineStr">
        <is>
          <t>CGY</t>
        </is>
      </c>
      <c r="C8147" t="inlineStr">
        <is>
          <t>C</t>
        </is>
      </c>
      <c r="D8147" t="inlineStr">
        <is>
          <t>F</t>
        </is>
      </c>
      <c r="E8147" t="n">
        <v>25</v>
      </c>
      <c r="F8147" t="inlineStr">
        <is>
          <t>FA</t>
        </is>
      </c>
      <c r="G8147" t="inlineStr">
        <is>
          <t>FA</t>
        </is>
      </c>
      <c r="H8147" s="30" t="n">
        <v>1</v>
      </c>
      <c r="I8147" s="31" t="n">
        <v>0</v>
      </c>
      <c r="J8147" s="31" t="n"/>
      <c r="K8147" s="31" t="n">
        <v>0</v>
      </c>
      <c r="L8147" s="32" t="n"/>
      <c r="M8147" s="31" t="n">
        <v>0</v>
      </c>
      <c r="N8147" s="31" t="n">
        <v>0</v>
      </c>
      <c r="O8147" s="31" t="n"/>
      <c r="P8147" s="31" t="n"/>
      <c r="Q8147" s="31" t="n">
        <v>0</v>
      </c>
      <c r="R8147" s="31" t="n"/>
      <c r="S8147" s="32" t="n"/>
      <c r="T8147" s="32" t="n"/>
      <c r="V8147" t="inlineStr">
        <is>
          <t>051un</t>
        </is>
      </c>
      <c r="Y8147" t="inlineStr">
        <is>
          <t>3b23c596-f649-4b2d-b211-d75664c52f2c</t>
        </is>
      </c>
      <c r="Z8147" t="inlineStr">
        <is>
          <t>Trevor Janicke (CGY C)</t>
        </is>
      </c>
    </row>
    <row r="8148">
      <c r="A8148" t="inlineStr">
        <is>
          <t>Trevor Lewis</t>
        </is>
      </c>
      <c r="B8148" t="inlineStr">
        <is>
          <t>(N/A)</t>
        </is>
      </c>
      <c r="C8148" t="inlineStr">
        <is>
          <t>RW</t>
        </is>
      </c>
      <c r="D8148" t="inlineStr">
        <is>
          <t>F</t>
        </is>
      </c>
      <c r="E8148" t="n">
        <v>39</v>
      </c>
      <c r="F8148" t="inlineStr">
        <is>
          <t>FA</t>
        </is>
      </c>
      <c r="G8148" t="inlineStr">
        <is>
          <t>FA</t>
        </is>
      </c>
      <c r="H8148" s="30" t="n">
        <v>1</v>
      </c>
      <c r="I8148" s="31" t="n">
        <v>0</v>
      </c>
      <c r="J8148" s="31" t="n"/>
      <c r="K8148" s="31" t="n">
        <v>0</v>
      </c>
      <c r="L8148" s="32" t="n"/>
      <c r="M8148" s="31" t="n">
        <v>0</v>
      </c>
      <c r="N8148" s="31" t="n">
        <v>0</v>
      </c>
      <c r="O8148" s="31" t="n"/>
      <c r="P8148" s="31" t="n"/>
      <c r="Q8148" s="31" t="n">
        <v>0</v>
      </c>
      <c r="R8148" s="31" t="n"/>
      <c r="S8148" s="32" t="n"/>
      <c r="T8148" s="32" t="n"/>
      <c r="V8148" t="inlineStr">
        <is>
          <t>003t9</t>
        </is>
      </c>
      <c r="W8148" t="n">
        <v>2576</v>
      </c>
      <c r="X8148" t="n">
        <v>3990</v>
      </c>
      <c r="Y8148" t="inlineStr">
        <is>
          <t>427d4479-0f24-11e2-8525-18a905767e44</t>
        </is>
      </c>
      <c r="Z8148" t="inlineStr">
        <is>
          <t>Trevor Lewis ((N/A) RW)</t>
        </is>
      </c>
    </row>
    <row r="8149">
      <c r="A8149" t="inlineStr">
        <is>
          <t>Trevor Ludwig</t>
        </is>
      </c>
      <c r="B8149" t="inlineStr">
        <is>
          <t>(N/A)</t>
        </is>
      </c>
      <c r="C8149" t="inlineStr">
        <is>
          <t>D</t>
        </is>
      </c>
      <c r="D8149" t="inlineStr">
        <is>
          <t>D</t>
        </is>
      </c>
      <c r="E8149" t="n">
        <v>41</v>
      </c>
      <c r="F8149" t="inlineStr">
        <is>
          <t>FA</t>
        </is>
      </c>
      <c r="G8149" t="inlineStr">
        <is>
          <t>FA</t>
        </is>
      </c>
      <c r="H8149" s="30" t="n">
        <v>1</v>
      </c>
      <c r="I8149" s="31" t="n">
        <v>0</v>
      </c>
      <c r="J8149" s="31" t="n"/>
      <c r="K8149" s="31" t="n">
        <v>0</v>
      </c>
      <c r="L8149" s="32" t="n"/>
      <c r="M8149" s="31" t="n">
        <v>0</v>
      </c>
      <c r="N8149" s="31" t="n">
        <v>0</v>
      </c>
      <c r="O8149" s="31" t="n"/>
      <c r="P8149" s="31" t="n"/>
      <c r="Q8149" s="31" t="n">
        <v>0</v>
      </c>
      <c r="R8149" s="31" t="n"/>
      <c r="S8149" s="32" t="n"/>
      <c r="T8149" s="32" t="n"/>
      <c r="V8149" t="inlineStr">
        <is>
          <t>015z1</t>
        </is>
      </c>
      <c r="W8149" t="n">
        <v>3666</v>
      </c>
      <c r="X8149" t="n">
        <v>4583</v>
      </c>
      <c r="Z8149" t="inlineStr">
        <is>
          <t>Trevor Ludwig ((N/A) D)</t>
        </is>
      </c>
    </row>
    <row r="8150">
      <c r="A8150" t="inlineStr">
        <is>
          <t>Trevor Mingoia</t>
        </is>
      </c>
      <c r="B8150" t="inlineStr">
        <is>
          <t>(N/A)</t>
        </is>
      </c>
      <c r="C8150" t="inlineStr">
        <is>
          <t>RW</t>
        </is>
      </c>
      <c r="D8150" t="inlineStr">
        <is>
          <t>F</t>
        </is>
      </c>
      <c r="E8150" t="n">
        <v>34</v>
      </c>
      <c r="F8150" t="inlineStr">
        <is>
          <t>FA</t>
        </is>
      </c>
      <c r="G8150" t="inlineStr">
        <is>
          <t>FA</t>
        </is>
      </c>
      <c r="H8150" s="30" t="n">
        <v>1</v>
      </c>
      <c r="I8150" s="31" t="n">
        <v>0</v>
      </c>
      <c r="J8150" s="31" t="n"/>
      <c r="K8150" s="31" t="n">
        <v>0</v>
      </c>
      <c r="L8150" s="32" t="n"/>
      <c r="M8150" s="31" t="n">
        <v>0</v>
      </c>
      <c r="N8150" s="31" t="n">
        <v>0</v>
      </c>
      <c r="O8150" s="31" t="n"/>
      <c r="P8150" s="31" t="n"/>
      <c r="Q8150" s="31" t="n">
        <v>0</v>
      </c>
      <c r="R8150" s="31" t="n"/>
      <c r="S8150" s="32" t="n"/>
      <c r="T8150" s="32" t="n"/>
      <c r="V8150" t="inlineStr">
        <is>
          <t>0483l</t>
        </is>
      </c>
      <c r="X8150" t="n">
        <v>7325</v>
      </c>
      <c r="Z8150" t="inlineStr">
        <is>
          <t>Trevor Mingoia ((N/A) RW)</t>
        </is>
      </c>
    </row>
    <row r="8151">
      <c r="A8151" t="inlineStr">
        <is>
          <t>Trevor Murphy</t>
        </is>
      </c>
      <c r="B8151" t="inlineStr">
        <is>
          <t>(N/A)</t>
        </is>
      </c>
      <c r="C8151" t="inlineStr">
        <is>
          <t>D</t>
        </is>
      </c>
      <c r="D8151" t="inlineStr">
        <is>
          <t>D</t>
        </is>
      </c>
      <c r="E8151" t="n">
        <v>31</v>
      </c>
      <c r="F8151" t="inlineStr">
        <is>
          <t>FA</t>
        </is>
      </c>
      <c r="G8151" t="inlineStr">
        <is>
          <t>FA</t>
        </is>
      </c>
      <c r="H8151" s="30" t="n">
        <v>1</v>
      </c>
      <c r="I8151" s="31" t="n">
        <v>0</v>
      </c>
      <c r="J8151" s="31" t="n"/>
      <c r="K8151" s="31" t="n">
        <v>0</v>
      </c>
      <c r="L8151" s="32" t="n"/>
      <c r="M8151" s="31" t="n">
        <v>0</v>
      </c>
      <c r="N8151" s="31" t="n">
        <v>0</v>
      </c>
      <c r="O8151" s="31" t="n"/>
      <c r="P8151" s="31" t="n"/>
      <c r="Q8151" s="31" t="n">
        <v>0</v>
      </c>
      <c r="R8151" s="31" t="n"/>
      <c r="S8151" s="32" t="n"/>
      <c r="T8151" s="32" t="n"/>
      <c r="V8151" t="inlineStr">
        <is>
          <t>038mz</t>
        </is>
      </c>
      <c r="W8151" t="n">
        <v>5014</v>
      </c>
      <c r="X8151" t="n">
        <v>6271</v>
      </c>
      <c r="Z8151" t="inlineStr">
        <is>
          <t>Trevor Murphy ((N/A) D)</t>
        </is>
      </c>
    </row>
    <row r="8152">
      <c r="A8152" t="inlineStr">
        <is>
          <t>Trevor Parkes</t>
        </is>
      </c>
      <c r="B8152" t="inlineStr">
        <is>
          <t>SJS</t>
        </is>
      </c>
      <c r="C8152" t="inlineStr">
        <is>
          <t>RW</t>
        </is>
      </c>
      <c r="D8152" t="inlineStr">
        <is>
          <t>F</t>
        </is>
      </c>
      <c r="E8152" t="n">
        <v>35</v>
      </c>
      <c r="F8152" t="inlineStr">
        <is>
          <t>FA</t>
        </is>
      </c>
      <c r="G8152" t="inlineStr">
        <is>
          <t>FA</t>
        </is>
      </c>
      <c r="H8152" s="30" t="n">
        <v>1</v>
      </c>
      <c r="I8152" s="31" t="n">
        <v>0</v>
      </c>
      <c r="J8152" s="31" t="n"/>
      <c r="K8152" s="31" t="n">
        <v>0</v>
      </c>
      <c r="L8152" s="32" t="n"/>
      <c r="M8152" s="31" t="n">
        <v>0</v>
      </c>
      <c r="N8152" s="31" t="n">
        <v>0</v>
      </c>
      <c r="O8152" s="31" t="n"/>
      <c r="P8152" s="31" t="n"/>
      <c r="Q8152" s="31" t="n">
        <v>0</v>
      </c>
      <c r="R8152" s="31" t="n"/>
      <c r="S8152" s="32" t="n"/>
      <c r="T8152" s="32" t="n"/>
      <c r="V8152" t="inlineStr">
        <is>
          <t>023yu</t>
        </is>
      </c>
      <c r="W8152" t="n">
        <v>4287</v>
      </c>
      <c r="X8152" t="n">
        <v>5233</v>
      </c>
      <c r="Z8152" t="inlineStr">
        <is>
          <t>Trevor Parkes (SJS RW)</t>
        </is>
      </c>
    </row>
    <row r="8153">
      <c r="A8153" t="inlineStr">
        <is>
          <t>Trevor Simonick</t>
        </is>
      </c>
      <c r="B8153" t="inlineStr">
        <is>
          <t>(N/A)</t>
        </is>
      </c>
      <c r="C8153" t="inlineStr">
        <is>
          <t>D</t>
        </is>
      </c>
      <c r="D8153" t="inlineStr">
        <is>
          <t>D</t>
        </is>
      </c>
      <c r="E8153" t="n">
        <v>32</v>
      </c>
      <c r="F8153" t="inlineStr">
        <is>
          <t>FA</t>
        </is>
      </c>
      <c r="G8153" t="inlineStr">
        <is>
          <t>FA</t>
        </is>
      </c>
      <c r="H8153" s="30" t="n">
        <v>1</v>
      </c>
      <c r="I8153" s="31" t="n">
        <v>0</v>
      </c>
      <c r="J8153" s="31" t="n"/>
      <c r="K8153" s="31" t="n">
        <v>0</v>
      </c>
      <c r="L8153" s="32" t="n"/>
      <c r="M8153" s="31" t="n">
        <v>0</v>
      </c>
      <c r="N8153" s="31" t="n">
        <v>0</v>
      </c>
      <c r="O8153" s="31" t="n"/>
      <c r="P8153" s="31" t="n"/>
      <c r="Q8153" s="31" t="n">
        <v>0</v>
      </c>
      <c r="R8153" s="31" t="n"/>
      <c r="S8153" s="32" t="n"/>
      <c r="T8153" s="32" t="n"/>
      <c r="V8153" t="inlineStr">
        <is>
          <t>04m5y</t>
        </is>
      </c>
      <c r="Z8153" t="inlineStr">
        <is>
          <t>Trevor Simonick ((N/A) D)</t>
        </is>
      </c>
    </row>
    <row r="8154">
      <c r="A8154" t="inlineStr">
        <is>
          <t>Trevor Smith</t>
        </is>
      </c>
      <c r="B8154" t="inlineStr">
        <is>
          <t>STL</t>
        </is>
      </c>
      <c r="C8154" t="inlineStr">
        <is>
          <t>C</t>
        </is>
      </c>
      <c r="D8154" t="inlineStr">
        <is>
          <t>F</t>
        </is>
      </c>
      <c r="E8154" t="n">
        <v>41</v>
      </c>
      <c r="F8154" t="inlineStr">
        <is>
          <t>FA</t>
        </is>
      </c>
      <c r="G8154" t="inlineStr">
        <is>
          <t>FA</t>
        </is>
      </c>
      <c r="H8154" s="30" t="n">
        <v>1</v>
      </c>
      <c r="I8154" s="31" t="n">
        <v>0</v>
      </c>
      <c r="J8154" s="31" t="n"/>
      <c r="K8154" s="31" t="n">
        <v>0</v>
      </c>
      <c r="L8154" s="32" t="n"/>
      <c r="M8154" s="31" t="n">
        <v>0</v>
      </c>
      <c r="N8154" s="31" t="n">
        <v>0</v>
      </c>
      <c r="O8154" s="31" t="n"/>
      <c r="P8154" s="31" t="n"/>
      <c r="Q8154" s="31" t="n">
        <v>0</v>
      </c>
      <c r="R8154" s="31" t="n"/>
      <c r="S8154" s="32" t="n"/>
      <c r="T8154" s="32" t="n"/>
      <c r="V8154" t="inlineStr">
        <is>
          <t>004jr</t>
        </is>
      </c>
      <c r="W8154" t="n">
        <v>2751</v>
      </c>
      <c r="X8154" t="n">
        <v>4148</v>
      </c>
      <c r="Z8154" t="inlineStr">
        <is>
          <t>Trevor Smith (STL C)</t>
        </is>
      </c>
    </row>
    <row r="8155">
      <c r="A8155" t="inlineStr">
        <is>
          <t>Trevor Wong</t>
        </is>
      </c>
      <c r="B8155" t="inlineStr">
        <is>
          <t>(N/A)</t>
        </is>
      </c>
      <c r="C8155" t="inlineStr">
        <is>
          <t>C</t>
        </is>
      </c>
      <c r="D8155" t="inlineStr">
        <is>
          <t>F</t>
        </is>
      </c>
      <c r="E8155" t="n">
        <v>23</v>
      </c>
      <c r="F8155" t="inlineStr">
        <is>
          <t>FA</t>
        </is>
      </c>
      <c r="G8155" t="inlineStr">
        <is>
          <t>FA</t>
        </is>
      </c>
      <c r="H8155" s="30" t="n">
        <v>1</v>
      </c>
      <c r="I8155" s="31" t="n">
        <v>0</v>
      </c>
      <c r="J8155" s="31" t="n"/>
      <c r="K8155" s="31" t="n">
        <v>0</v>
      </c>
      <c r="L8155" s="32" t="n"/>
      <c r="M8155" s="31" t="n">
        <v>0</v>
      </c>
      <c r="N8155" s="31" t="n">
        <v>0</v>
      </c>
      <c r="O8155" s="31" t="n"/>
      <c r="P8155" s="31" t="n"/>
      <c r="Q8155" s="31" t="n">
        <v>0</v>
      </c>
      <c r="R8155" s="31" t="n"/>
      <c r="S8155" s="32" t="n"/>
      <c r="T8155" s="32" t="n"/>
      <c r="V8155" t="inlineStr">
        <is>
          <t>05u62</t>
        </is>
      </c>
      <c r="Z8155" t="inlineStr">
        <is>
          <t>Trevor Wong ((N/A) C)</t>
        </is>
      </c>
    </row>
    <row r="8156">
      <c r="A8156" t="inlineStr">
        <is>
          <t>Trevor Yates</t>
        </is>
      </c>
      <c r="B8156" t="inlineStr">
        <is>
          <t>(N/A)</t>
        </is>
      </c>
      <c r="C8156" t="inlineStr">
        <is>
          <t>C</t>
        </is>
      </c>
      <c r="D8156" t="inlineStr">
        <is>
          <t>F</t>
        </is>
      </c>
      <c r="E8156" t="n">
        <v>31</v>
      </c>
      <c r="F8156" t="inlineStr">
        <is>
          <t>FA</t>
        </is>
      </c>
      <c r="G8156" t="inlineStr">
        <is>
          <t>FA</t>
        </is>
      </c>
      <c r="H8156" s="30" t="n">
        <v>1</v>
      </c>
      <c r="I8156" s="31" t="n">
        <v>0</v>
      </c>
      <c r="J8156" s="31" t="n"/>
      <c r="K8156" s="31" t="n">
        <v>0</v>
      </c>
      <c r="L8156" s="32" t="n"/>
      <c r="M8156" s="31" t="n">
        <v>0</v>
      </c>
      <c r="N8156" s="31" t="n">
        <v>0</v>
      </c>
      <c r="O8156" s="31" t="n"/>
      <c r="P8156" s="31" t="n"/>
      <c r="Q8156" s="31" t="n">
        <v>0</v>
      </c>
      <c r="R8156" s="31" t="n"/>
      <c r="S8156" s="32" t="n"/>
      <c r="T8156" s="32" t="n"/>
      <c r="V8156" t="inlineStr">
        <is>
          <t>04xbi</t>
        </is>
      </c>
      <c r="X8156" t="n">
        <v>8174</v>
      </c>
      <c r="Z8156" t="inlineStr">
        <is>
          <t>Trevor Yates ((N/A) C)</t>
        </is>
      </c>
    </row>
    <row r="8157">
      <c r="A8157" t="inlineStr">
        <is>
          <t>Trey Augustine</t>
        </is>
      </c>
      <c r="B8157" t="inlineStr">
        <is>
          <t>DET</t>
        </is>
      </c>
      <c r="C8157" t="inlineStr">
        <is>
          <t>G</t>
        </is>
      </c>
      <c r="D8157" t="inlineStr">
        <is>
          <t>G</t>
        </is>
      </c>
      <c r="E8157" t="n">
        <v>21</v>
      </c>
      <c r="F8157" t="inlineStr">
        <is>
          <t>T</t>
        </is>
      </c>
      <c r="G8157" t="inlineStr">
        <is>
          <t>Deef-Fence</t>
        </is>
      </c>
      <c r="H8157" s="30" t="n">
        <v>1075000</v>
      </c>
      <c r="I8157" s="31" t="n">
        <v>0</v>
      </c>
      <c r="J8157" s="31" t="n"/>
      <c r="K8157" s="31" t="n">
        <v>0</v>
      </c>
      <c r="L8157" s="32" t="n"/>
      <c r="M8157" s="31" t="n">
        <v>0</v>
      </c>
      <c r="N8157" s="31" t="n">
        <v>0</v>
      </c>
      <c r="O8157" s="31" t="n"/>
      <c r="P8157" s="31" t="n"/>
      <c r="Q8157" s="31" t="n">
        <v>0</v>
      </c>
      <c r="R8157" s="31" t="n"/>
      <c r="S8157" s="32" t="n"/>
      <c r="T8157" s="32" t="n"/>
      <c r="V8157" t="inlineStr">
        <is>
          <t>068yu</t>
        </is>
      </c>
      <c r="W8157" t="n">
        <v>6984</v>
      </c>
      <c r="Y8157" t="inlineStr">
        <is>
          <t>2849758b-0eff-40a1-8b1f-eb1ce94e5e2c</t>
        </is>
      </c>
      <c r="Z8157" t="inlineStr">
        <is>
          <t>Trey Augustine (DET G)</t>
        </is>
      </c>
    </row>
    <row r="8158">
      <c r="A8158" t="inlineStr">
        <is>
          <t>Trey Fix-Wolansky</t>
        </is>
      </c>
      <c r="B8158" t="inlineStr">
        <is>
          <t>VAN</t>
        </is>
      </c>
      <c r="C8158" t="inlineStr">
        <is>
          <t>RW</t>
        </is>
      </c>
      <c r="D8158" t="inlineStr">
        <is>
          <t>F</t>
        </is>
      </c>
      <c r="E8158" t="n">
        <v>27</v>
      </c>
      <c r="F8158" t="inlineStr">
        <is>
          <t>FA</t>
        </is>
      </c>
      <c r="G8158" t="inlineStr">
        <is>
          <t>FA</t>
        </is>
      </c>
      <c r="H8158" s="30" t="n">
        <v>900000</v>
      </c>
      <c r="I8158" s="31" t="n">
        <v>0</v>
      </c>
      <c r="J8158" s="31" t="n"/>
      <c r="K8158" s="31" t="n">
        <v>0</v>
      </c>
      <c r="L8158" s="32" t="n"/>
      <c r="M8158" s="31" t="n">
        <v>0</v>
      </c>
      <c r="N8158" s="31" t="n">
        <v>0</v>
      </c>
      <c r="O8158" s="31" t="n"/>
      <c r="P8158" s="31" t="n"/>
      <c r="Q8158" s="31" t="n">
        <v>0</v>
      </c>
      <c r="R8158" s="31" t="n"/>
      <c r="S8158" s="32" t="n"/>
      <c r="T8158" s="32" t="n"/>
      <c r="U8158" t="n">
        <v>291.2</v>
      </c>
      <c r="V8158" t="inlineStr">
        <is>
          <t>04r1g</t>
        </is>
      </c>
      <c r="W8158" t="n">
        <v>5900</v>
      </c>
      <c r="X8158" t="n">
        <v>8101</v>
      </c>
      <c r="Y8158" t="inlineStr">
        <is>
          <t>2d4b6381-07bd-453f-951e-6c18bc5f5e11</t>
        </is>
      </c>
      <c r="Z8158" t="inlineStr">
        <is>
          <t>Trey Fix-Wolansky (VAN RW)</t>
        </is>
      </c>
    </row>
    <row r="8159">
      <c r="A8159" t="inlineStr">
        <is>
          <t>Trey Taylor</t>
        </is>
      </c>
      <c r="B8159" t="inlineStr">
        <is>
          <t>DAL</t>
        </is>
      </c>
      <c r="C8159" t="inlineStr">
        <is>
          <t>D</t>
        </is>
      </c>
      <c r="D8159" t="inlineStr">
        <is>
          <t>D</t>
        </is>
      </c>
      <c r="E8159" t="n">
        <v>24</v>
      </c>
      <c r="F8159" t="inlineStr">
        <is>
          <t>FA</t>
        </is>
      </c>
      <c r="G8159" t="inlineStr">
        <is>
          <t>FA</t>
        </is>
      </c>
      <c r="H8159" s="30" t="n">
        <v>975000</v>
      </c>
      <c r="I8159" s="31" t="n">
        <v>0</v>
      </c>
      <c r="J8159" s="31" t="n"/>
      <c r="K8159" s="31" t="n">
        <v>0</v>
      </c>
      <c r="L8159" s="32" t="n"/>
      <c r="M8159" s="31" t="n">
        <v>0</v>
      </c>
      <c r="N8159" s="31" t="n">
        <v>0</v>
      </c>
      <c r="O8159" s="31" t="n"/>
      <c r="P8159" s="31" t="n"/>
      <c r="Q8159" s="31" t="n">
        <v>0</v>
      </c>
      <c r="R8159" s="31" t="n"/>
      <c r="S8159" s="32" t="n"/>
      <c r="T8159" s="32" t="n"/>
      <c r="V8159" t="inlineStr">
        <is>
          <t>06rpp</t>
        </is>
      </c>
      <c r="W8159" t="n">
        <v>7524</v>
      </c>
      <c r="Y8159" t="inlineStr">
        <is>
          <t>0230c815-6ec6-4243-991f-c399a4f31d4d</t>
        </is>
      </c>
      <c r="Z8159" t="inlineStr">
        <is>
          <t>Trey Taylor (DAL D)</t>
        </is>
      </c>
    </row>
    <row r="8160">
      <c r="A8160" t="inlineStr">
        <is>
          <t>Tristan Allard</t>
        </is>
      </c>
      <c r="B8160" t="inlineStr">
        <is>
          <t>TBL</t>
        </is>
      </c>
      <c r="C8160" t="inlineStr">
        <is>
          <t>C</t>
        </is>
      </c>
      <c r="D8160" t="inlineStr">
        <is>
          <t>F</t>
        </is>
      </c>
      <c r="E8160" t="n">
        <v>24</v>
      </c>
      <c r="F8160" t="inlineStr">
        <is>
          <t>FA</t>
        </is>
      </c>
      <c r="G8160" t="inlineStr">
        <is>
          <t>FA</t>
        </is>
      </c>
      <c r="H8160" s="30" t="n">
        <v>872500</v>
      </c>
      <c r="I8160" s="31" t="n">
        <v>0</v>
      </c>
      <c r="J8160" s="31" t="n"/>
      <c r="K8160" s="31" t="n">
        <v>0</v>
      </c>
      <c r="L8160" s="32" t="n"/>
      <c r="M8160" s="31" t="n">
        <v>0</v>
      </c>
      <c r="N8160" s="31" t="n">
        <v>0</v>
      </c>
      <c r="O8160" s="31" t="n"/>
      <c r="P8160" s="31" t="n"/>
      <c r="Q8160" s="31" t="n">
        <v>0</v>
      </c>
      <c r="R8160" s="31" t="n"/>
      <c r="S8160" s="32" t="n"/>
      <c r="T8160" s="32" t="n"/>
      <c r="V8160" t="inlineStr">
        <is>
          <t>06b7e</t>
        </is>
      </c>
      <c r="W8160" t="n">
        <v>7500</v>
      </c>
      <c r="Y8160" t="inlineStr">
        <is>
          <t>2b6e4439-08ea-479e-9e52-b5acb2d94bf5</t>
        </is>
      </c>
      <c r="Z8160" t="inlineStr">
        <is>
          <t>Tristan Allard (TBL C)</t>
        </is>
      </c>
    </row>
    <row r="8161">
      <c r="A8161" t="inlineStr">
        <is>
          <t>Tristan Bertucci</t>
        </is>
      </c>
      <c r="B8161" t="inlineStr">
        <is>
          <t>DAL</t>
        </is>
      </c>
      <c r="C8161" t="inlineStr">
        <is>
          <t>D</t>
        </is>
      </c>
      <c r="D8161" t="inlineStr">
        <is>
          <t>D</t>
        </is>
      </c>
      <c r="E8161" t="n">
        <v>21</v>
      </c>
      <c r="F8161" t="inlineStr">
        <is>
          <t>FA</t>
        </is>
      </c>
      <c r="G8161" t="inlineStr">
        <is>
          <t>FA</t>
        </is>
      </c>
      <c r="H8161" s="30" t="n">
        <v>846666</v>
      </c>
      <c r="I8161" s="31" t="n">
        <v>0</v>
      </c>
      <c r="J8161" s="31" t="n"/>
      <c r="K8161" s="31" t="n">
        <v>0</v>
      </c>
      <c r="L8161" s="32" t="n"/>
      <c r="M8161" s="31" t="n">
        <v>0</v>
      </c>
      <c r="N8161" s="31" t="n">
        <v>0</v>
      </c>
      <c r="O8161" s="31" t="n"/>
      <c r="P8161" s="31" t="n"/>
      <c r="Q8161" s="31" t="n">
        <v>0</v>
      </c>
      <c r="R8161" s="31" t="n"/>
      <c r="S8161" s="32" t="n"/>
      <c r="T8161" s="32" t="n"/>
      <c r="V8161" t="inlineStr">
        <is>
          <t>06bah</t>
        </is>
      </c>
      <c r="W8161" t="n">
        <v>7012</v>
      </c>
      <c r="Y8161" t="inlineStr">
        <is>
          <t>deccf708-0ffb-4d31-9ad0-7a7038a867b7</t>
        </is>
      </c>
      <c r="Z8161" t="inlineStr">
        <is>
          <t>Tristan Bertucci (DAL D)</t>
        </is>
      </c>
    </row>
    <row r="8162">
      <c r="A8162" t="inlineStr">
        <is>
          <t>Tristan Broz</t>
        </is>
      </c>
      <c r="B8162" t="inlineStr">
        <is>
          <t>PIT</t>
        </is>
      </c>
      <c r="C8162" t="inlineStr">
        <is>
          <t>LW</t>
        </is>
      </c>
      <c r="D8162" t="inlineStr">
        <is>
          <t>F</t>
        </is>
      </c>
      <c r="E8162" t="n">
        <v>23</v>
      </c>
      <c r="F8162" t="inlineStr">
        <is>
          <t>T</t>
        </is>
      </c>
      <c r="G8162" t="inlineStr">
        <is>
          <t>Deef-Fence</t>
        </is>
      </c>
      <c r="H8162" s="30" t="n">
        <v>925000</v>
      </c>
      <c r="I8162" s="31" t="n">
        <v>0</v>
      </c>
      <c r="J8162" s="31" t="n"/>
      <c r="K8162" s="31" t="n">
        <v>0</v>
      </c>
      <c r="L8162" s="32" t="n"/>
      <c r="M8162" s="31" t="n">
        <v>0</v>
      </c>
      <c r="N8162" s="31" t="n">
        <v>0</v>
      </c>
      <c r="O8162" s="31" t="n"/>
      <c r="P8162" s="31" t="n"/>
      <c r="Q8162" s="31" t="n">
        <v>0</v>
      </c>
      <c r="R8162" s="31" t="n"/>
      <c r="S8162" s="32" t="n"/>
      <c r="T8162" s="32" t="n"/>
      <c r="V8162" t="inlineStr">
        <is>
          <t>05tqw</t>
        </is>
      </c>
      <c r="W8162" t="n">
        <v>6548</v>
      </c>
      <c r="Y8162" t="inlineStr">
        <is>
          <t>eeb62000-3513-4b3c-9365-1bc5576124fe</t>
        </is>
      </c>
      <c r="Z8162" t="inlineStr">
        <is>
          <t>Tristan Broz (PIT LW)</t>
        </is>
      </c>
    </row>
    <row r="8163">
      <c r="A8163" t="inlineStr">
        <is>
          <t>Tristan King</t>
        </is>
      </c>
      <c r="B8163" t="inlineStr">
        <is>
          <t>(N/A)</t>
        </is>
      </c>
      <c r="C8163" t="inlineStr">
        <is>
          <t>C</t>
        </is>
      </c>
      <c r="D8163" t="inlineStr">
        <is>
          <t>F</t>
        </is>
      </c>
      <c r="E8163" t="n">
        <v>35</v>
      </c>
      <c r="F8163" t="inlineStr">
        <is>
          <t>FA</t>
        </is>
      </c>
      <c r="G8163" t="inlineStr">
        <is>
          <t>FA</t>
        </is>
      </c>
      <c r="H8163" s="30" t="n">
        <v>1</v>
      </c>
      <c r="I8163" s="31" t="n">
        <v>0</v>
      </c>
      <c r="J8163" s="31" t="n"/>
      <c r="K8163" s="31" t="n">
        <v>0</v>
      </c>
      <c r="L8163" s="32" t="n"/>
      <c r="M8163" s="31" t="n">
        <v>0</v>
      </c>
      <c r="N8163" s="31" t="n">
        <v>0</v>
      </c>
      <c r="O8163" s="31" t="n"/>
      <c r="P8163" s="31" t="n"/>
      <c r="Q8163" s="31" t="n">
        <v>0</v>
      </c>
      <c r="R8163" s="31" t="n"/>
      <c r="S8163" s="32" t="n"/>
      <c r="T8163" s="32" t="n"/>
      <c r="V8163" t="inlineStr">
        <is>
          <t>01mw1</t>
        </is>
      </c>
      <c r="X8163" t="n">
        <v>4814</v>
      </c>
      <c r="Z8163" t="inlineStr">
        <is>
          <t>Tristan King ((N/A) C)</t>
        </is>
      </c>
    </row>
    <row r="8164">
      <c r="A8164" t="inlineStr">
        <is>
          <t>Tristan Langlois</t>
        </is>
      </c>
      <c r="B8164" t="inlineStr">
        <is>
          <t>(N/A)</t>
        </is>
      </c>
      <c r="C8164" t="inlineStr">
        <is>
          <t>D</t>
        </is>
      </c>
      <c r="D8164" t="inlineStr">
        <is>
          <t>D</t>
        </is>
      </c>
      <c r="E8164" t="n">
        <v>19</v>
      </c>
      <c r="F8164" t="inlineStr">
        <is>
          <t>FA</t>
        </is>
      </c>
      <c r="G8164" t="inlineStr">
        <is>
          <t>FA</t>
        </is>
      </c>
      <c r="H8164" s="30" t="n">
        <v>1</v>
      </c>
      <c r="I8164" s="31" t="n">
        <v>0</v>
      </c>
      <c r="J8164" s="31" t="n"/>
      <c r="K8164" s="31" t="n">
        <v>0</v>
      </c>
      <c r="L8164" s="32" t="n"/>
      <c r="M8164" s="31" t="n">
        <v>0</v>
      </c>
      <c r="N8164" s="31" t="n">
        <v>0</v>
      </c>
      <c r="O8164" s="31" t="n"/>
      <c r="P8164" s="31" t="n"/>
      <c r="Q8164" s="31" t="n">
        <v>0</v>
      </c>
      <c r="R8164" s="31" t="n"/>
      <c r="S8164" s="32" t="n"/>
      <c r="T8164" s="32" t="n"/>
      <c r="V8164" t="inlineStr">
        <is>
          <t>07910</t>
        </is>
      </c>
      <c r="Z8164" t="inlineStr">
        <is>
          <t>Tristan Langlois ((N/A) D)</t>
        </is>
      </c>
    </row>
    <row r="8165">
      <c r="A8165" t="inlineStr">
        <is>
          <t>Tristan Lennox</t>
        </is>
      </c>
      <c r="B8165" t="inlineStr">
        <is>
          <t>(N/A)</t>
        </is>
      </c>
      <c r="C8165" t="inlineStr">
        <is>
          <t>G</t>
        </is>
      </c>
      <c r="D8165" t="inlineStr">
        <is>
          <t>G</t>
        </is>
      </c>
      <c r="E8165" t="n">
        <v>23</v>
      </c>
      <c r="F8165" t="inlineStr">
        <is>
          <t>T</t>
        </is>
      </c>
      <c r="G8165" t="inlineStr">
        <is>
          <t>A Bunch of Dusters</t>
        </is>
      </c>
      <c r="H8165" s="30" t="n">
        <v>1</v>
      </c>
      <c r="I8165" s="31" t="n">
        <v>0</v>
      </c>
      <c r="J8165" s="31" t="n"/>
      <c r="K8165" s="31" t="n">
        <v>0</v>
      </c>
      <c r="L8165" s="32" t="n"/>
      <c r="M8165" s="31" t="n">
        <v>0</v>
      </c>
      <c r="N8165" s="31" t="n">
        <v>0</v>
      </c>
      <c r="O8165" s="31" t="n"/>
      <c r="P8165" s="31" t="n"/>
      <c r="Q8165" s="31" t="n">
        <v>0</v>
      </c>
      <c r="R8165" s="31" t="n"/>
      <c r="S8165" s="32" t="n"/>
      <c r="T8165" s="32" t="n"/>
      <c r="V8165" t="inlineStr">
        <is>
          <t>05r2h</t>
        </is>
      </c>
      <c r="W8165" t="n">
        <v>6539</v>
      </c>
      <c r="Y8165" t="inlineStr">
        <is>
          <t>e25ad12a-9847-404d-979f-5dc2dc65d63f</t>
        </is>
      </c>
      <c r="Z8165" t="inlineStr">
        <is>
          <t>Tristan Lennox ((N/A) G)</t>
        </is>
      </c>
    </row>
    <row r="8166">
      <c r="A8166" t="inlineStr">
        <is>
          <t>Tristan Mullin</t>
        </is>
      </c>
      <c r="B8166" t="inlineStr">
        <is>
          <t>SEA</t>
        </is>
      </c>
      <c r="C8166" t="inlineStr">
        <is>
          <t>LW</t>
        </is>
      </c>
      <c r="D8166" t="inlineStr">
        <is>
          <t>F</t>
        </is>
      </c>
      <c r="E8166" t="n">
        <v>29</v>
      </c>
      <c r="F8166" t="inlineStr">
        <is>
          <t>FA</t>
        </is>
      </c>
      <c r="G8166" t="inlineStr">
        <is>
          <t>FA</t>
        </is>
      </c>
      <c r="H8166" s="30" t="n">
        <v>1</v>
      </c>
      <c r="I8166" s="31" t="n">
        <v>0</v>
      </c>
      <c r="J8166" s="31" t="n"/>
      <c r="K8166" s="31" t="n">
        <v>0</v>
      </c>
      <c r="L8166" s="32" t="n"/>
      <c r="M8166" s="31" t="n">
        <v>0</v>
      </c>
      <c r="N8166" s="31" t="n">
        <v>0</v>
      </c>
      <c r="O8166" s="31" t="n"/>
      <c r="P8166" s="31" t="n"/>
      <c r="Q8166" s="31" t="n">
        <v>0</v>
      </c>
      <c r="R8166" s="31" t="n"/>
      <c r="S8166" s="32" t="n"/>
      <c r="T8166" s="32" t="n"/>
      <c r="V8166" t="inlineStr">
        <is>
          <t>05r2c</t>
        </is>
      </c>
      <c r="Y8166" t="inlineStr">
        <is>
          <t>cd55bda5-10fb-4861-a5ad-2cd63973e70c</t>
        </is>
      </c>
      <c r="Z8166" t="inlineStr">
        <is>
          <t>Tristan Mullin (SEA LW)</t>
        </is>
      </c>
    </row>
    <row r="8167">
      <c r="A8167" t="inlineStr">
        <is>
          <t>Tristan Sarsland</t>
        </is>
      </c>
      <c r="B8167" t="inlineStr">
        <is>
          <t>(N/A)</t>
        </is>
      </c>
      <c r="C8167" t="inlineStr">
        <is>
          <t>D</t>
        </is>
      </c>
      <c r="D8167" t="inlineStr">
        <is>
          <t>D</t>
        </is>
      </c>
      <c r="E8167" t="n">
        <v>22</v>
      </c>
      <c r="F8167" t="inlineStr">
        <is>
          <t>FA</t>
        </is>
      </c>
      <c r="G8167" t="inlineStr">
        <is>
          <t>FA</t>
        </is>
      </c>
      <c r="H8167" s="30" t="n">
        <v>1</v>
      </c>
      <c r="I8167" s="31" t="n">
        <v>0</v>
      </c>
      <c r="J8167" s="31" t="n"/>
      <c r="K8167" s="31" t="n">
        <v>0</v>
      </c>
      <c r="L8167" s="32" t="n"/>
      <c r="M8167" s="31" t="n">
        <v>0</v>
      </c>
      <c r="N8167" s="31" t="n">
        <v>0</v>
      </c>
      <c r="O8167" s="31" t="n"/>
      <c r="P8167" s="31" t="n"/>
      <c r="Q8167" s="31" t="n">
        <v>0</v>
      </c>
      <c r="R8167" s="31" t="n"/>
      <c r="S8167" s="32" t="n"/>
      <c r="T8167" s="32" t="n"/>
      <c r="V8167" t="inlineStr">
        <is>
          <t>060wr</t>
        </is>
      </c>
      <c r="Z8167" t="inlineStr">
        <is>
          <t>Tristan Sarsland ((N/A) D)</t>
        </is>
      </c>
    </row>
    <row r="8168">
      <c r="A8168" t="inlineStr">
        <is>
          <t>Tristan Scherwey</t>
        </is>
      </c>
      <c r="B8168" t="inlineStr">
        <is>
          <t>(N/A)</t>
        </is>
      </c>
      <c r="C8168" t="inlineStr">
        <is>
          <t>LW</t>
        </is>
      </c>
      <c r="D8168" t="inlineStr">
        <is>
          <t>F</t>
        </is>
      </c>
      <c r="E8168" t="n">
        <v>35</v>
      </c>
      <c r="F8168" t="inlineStr">
        <is>
          <t>FA</t>
        </is>
      </c>
      <c r="G8168" t="inlineStr">
        <is>
          <t>FA</t>
        </is>
      </c>
      <c r="H8168" s="30" t="n">
        <v>1</v>
      </c>
      <c r="I8168" s="31" t="n">
        <v>0</v>
      </c>
      <c r="J8168" s="31" t="n"/>
      <c r="K8168" s="31" t="n">
        <v>0</v>
      </c>
      <c r="L8168" s="32" t="n"/>
      <c r="M8168" s="31" t="n">
        <v>0</v>
      </c>
      <c r="N8168" s="31" t="n">
        <v>0</v>
      </c>
      <c r="O8168" s="31" t="n"/>
      <c r="P8168" s="31" t="n"/>
      <c r="Q8168" s="31" t="n">
        <v>0</v>
      </c>
      <c r="R8168" s="31" t="n"/>
      <c r="S8168" s="32" t="n"/>
      <c r="T8168" s="32" t="n"/>
      <c r="V8168" t="inlineStr">
        <is>
          <t>058oj</t>
        </is>
      </c>
      <c r="X8168" t="n">
        <v>8495</v>
      </c>
      <c r="Z8168" t="inlineStr">
        <is>
          <t>Tristan Scherwey ((N/A) LW)</t>
        </is>
      </c>
    </row>
    <row r="8169">
      <c r="A8169" t="inlineStr">
        <is>
          <t>Tristen Robins</t>
        </is>
      </c>
      <c r="B8169" t="inlineStr">
        <is>
          <t>OTT</t>
        </is>
      </c>
      <c r="C8169" t="inlineStr">
        <is>
          <t>RW</t>
        </is>
      </c>
      <c r="D8169" t="inlineStr">
        <is>
          <t>F</t>
        </is>
      </c>
      <c r="E8169" t="n">
        <v>24</v>
      </c>
      <c r="F8169" t="inlineStr">
        <is>
          <t>FA</t>
        </is>
      </c>
      <c r="G8169" t="inlineStr">
        <is>
          <t>FA</t>
        </is>
      </c>
      <c r="H8169" s="30" t="n">
        <v>1</v>
      </c>
      <c r="I8169" s="31" t="n">
        <v>0</v>
      </c>
      <c r="J8169" s="31" t="n"/>
      <c r="K8169" s="31" t="n">
        <v>0</v>
      </c>
      <c r="L8169" s="32" t="n"/>
      <c r="M8169" s="31" t="n">
        <v>0</v>
      </c>
      <c r="N8169" s="31" t="n">
        <v>0</v>
      </c>
      <c r="O8169" s="31" t="n"/>
      <c r="P8169" s="31" t="n"/>
      <c r="Q8169" s="31" t="n">
        <v>0</v>
      </c>
      <c r="R8169" s="31" t="n"/>
      <c r="S8169" s="32" t="n"/>
      <c r="T8169" s="32" t="n"/>
      <c r="V8169" t="inlineStr">
        <is>
          <t>05lta</t>
        </is>
      </c>
      <c r="W8169" t="n">
        <v>6339</v>
      </c>
      <c r="Y8169" t="inlineStr">
        <is>
          <t>6885af04-36ab-48af-a467-849ab21b5212</t>
        </is>
      </c>
      <c r="Z8169" t="inlineStr">
        <is>
          <t>Tristen Robins (OTT RW)</t>
        </is>
      </c>
    </row>
    <row r="8170">
      <c r="A8170" t="inlineStr">
        <is>
          <t>Tristin Langan</t>
        </is>
      </c>
      <c r="B8170" t="inlineStr">
        <is>
          <t>SJS</t>
        </is>
      </c>
      <c r="C8170" t="inlineStr">
        <is>
          <t>C</t>
        </is>
      </c>
      <c r="D8170" t="inlineStr">
        <is>
          <t>F</t>
        </is>
      </c>
      <c r="E8170" t="n">
        <v>27</v>
      </c>
      <c r="F8170" t="inlineStr">
        <is>
          <t>FA</t>
        </is>
      </c>
      <c r="G8170" t="inlineStr">
        <is>
          <t>FA</t>
        </is>
      </c>
      <c r="H8170" s="30" t="n">
        <v>1</v>
      </c>
      <c r="I8170" s="31" t="n">
        <v>0</v>
      </c>
      <c r="J8170" s="31" t="n"/>
      <c r="K8170" s="31" t="n">
        <v>0</v>
      </c>
      <c r="L8170" s="32" t="n"/>
      <c r="M8170" s="31" t="n">
        <v>0</v>
      </c>
      <c r="N8170" s="31" t="n">
        <v>0</v>
      </c>
      <c r="O8170" s="31" t="n"/>
      <c r="P8170" s="31" t="n"/>
      <c r="Q8170" s="31" t="n">
        <v>0</v>
      </c>
      <c r="R8170" s="31" t="n"/>
      <c r="S8170" s="32" t="n"/>
      <c r="T8170" s="32" t="n"/>
      <c r="V8170" t="inlineStr">
        <is>
          <t>04yas</t>
        </is>
      </c>
      <c r="X8170" t="n">
        <v>8564</v>
      </c>
      <c r="Z8170" t="inlineStr">
        <is>
          <t>Tristin Langan (SJS C)</t>
        </is>
      </c>
    </row>
    <row r="8171">
      <c r="A8171" t="inlineStr">
        <is>
          <t>Triston Grant</t>
        </is>
      </c>
      <c r="B8171" t="inlineStr">
        <is>
          <t>DET</t>
        </is>
      </c>
      <c r="C8171" t="inlineStr">
        <is>
          <t>LW</t>
        </is>
      </c>
      <c r="D8171" t="inlineStr">
        <is>
          <t>F</t>
        </is>
      </c>
      <c r="E8171" t="n">
        <v>42</v>
      </c>
      <c r="F8171" t="inlineStr">
        <is>
          <t>FA</t>
        </is>
      </c>
      <c r="G8171" t="inlineStr">
        <is>
          <t>FA</t>
        </is>
      </c>
      <c r="H8171" s="30" t="n">
        <v>1</v>
      </c>
      <c r="I8171" s="31" t="n">
        <v>0</v>
      </c>
      <c r="J8171" s="31" t="n"/>
      <c r="K8171" s="31" t="n">
        <v>0</v>
      </c>
      <c r="L8171" s="32" t="n"/>
      <c r="M8171" s="31" t="n">
        <v>0</v>
      </c>
      <c r="N8171" s="31" t="n">
        <v>0</v>
      </c>
      <c r="O8171" s="31" t="n"/>
      <c r="P8171" s="31" t="n"/>
      <c r="Q8171" s="31" t="n">
        <v>0</v>
      </c>
      <c r="R8171" s="31" t="n"/>
      <c r="S8171" s="32" t="n"/>
      <c r="T8171" s="32" t="n"/>
      <c r="V8171" t="inlineStr">
        <is>
          <t>0042u</t>
        </is>
      </c>
      <c r="W8171" t="n">
        <v>2697</v>
      </c>
      <c r="X8171" t="n">
        <v>3450</v>
      </c>
      <c r="Z8171" t="inlineStr">
        <is>
          <t>Triston Grant (DET LW)</t>
        </is>
      </c>
    </row>
    <row r="8172">
      <c r="A8172" t="inlineStr">
        <is>
          <t>Troy Bourke</t>
        </is>
      </c>
      <c r="B8172" t="inlineStr">
        <is>
          <t>(N/A)</t>
        </is>
      </c>
      <c r="C8172" t="inlineStr">
        <is>
          <t>C</t>
        </is>
      </c>
      <c r="D8172" t="inlineStr">
        <is>
          <t>F</t>
        </is>
      </c>
      <c r="E8172" t="n">
        <v>32</v>
      </c>
      <c r="F8172" t="inlineStr">
        <is>
          <t>FA</t>
        </is>
      </c>
      <c r="G8172" t="inlineStr">
        <is>
          <t>FA</t>
        </is>
      </c>
      <c r="H8172" s="30" t="n">
        <v>1</v>
      </c>
      <c r="I8172" s="31" t="n">
        <v>0</v>
      </c>
      <c r="J8172" s="31" t="n"/>
      <c r="K8172" s="31" t="n">
        <v>0</v>
      </c>
      <c r="L8172" s="32" t="n"/>
      <c r="M8172" s="31" t="n">
        <v>0</v>
      </c>
      <c r="N8172" s="31" t="n">
        <v>0</v>
      </c>
      <c r="O8172" s="31" t="n"/>
      <c r="P8172" s="31" t="n"/>
      <c r="Q8172" s="31" t="n">
        <v>0</v>
      </c>
      <c r="R8172" s="31" t="n"/>
      <c r="S8172" s="32" t="n"/>
      <c r="T8172" s="32" t="n"/>
      <c r="V8172" t="inlineStr">
        <is>
          <t>02npx</t>
        </is>
      </c>
      <c r="X8172" t="n">
        <v>5763</v>
      </c>
      <c r="Z8172" t="inlineStr">
        <is>
          <t>Troy Bourke ((N/A) C)</t>
        </is>
      </c>
    </row>
    <row r="8173">
      <c r="A8173" t="inlineStr">
        <is>
          <t>Troy Brouwer</t>
        </is>
      </c>
      <c r="B8173" t="inlineStr">
        <is>
          <t>(N/A)</t>
        </is>
      </c>
      <c r="C8173" t="inlineStr">
        <is>
          <t>RW</t>
        </is>
      </c>
      <c r="D8173" t="inlineStr">
        <is>
          <t>F</t>
        </is>
      </c>
      <c r="E8173" t="n">
        <v>41</v>
      </c>
      <c r="F8173" t="inlineStr">
        <is>
          <t>FA</t>
        </is>
      </c>
      <c r="G8173" t="inlineStr">
        <is>
          <t>FA</t>
        </is>
      </c>
      <c r="H8173" s="30" t="n">
        <v>1</v>
      </c>
      <c r="I8173" s="31" t="n">
        <v>0</v>
      </c>
      <c r="J8173" s="31" t="n"/>
      <c r="K8173" s="31" t="n">
        <v>0</v>
      </c>
      <c r="L8173" s="32" t="n"/>
      <c r="M8173" s="31" t="n">
        <v>0</v>
      </c>
      <c r="N8173" s="31" t="n">
        <v>0</v>
      </c>
      <c r="O8173" s="31" t="n"/>
      <c r="P8173" s="31" t="n"/>
      <c r="Q8173" s="31" t="n">
        <v>0</v>
      </c>
      <c r="R8173" s="31" t="n"/>
      <c r="S8173" s="32" t="n"/>
      <c r="T8173" s="32" t="n"/>
      <c r="V8173" t="inlineStr">
        <is>
          <t>003k3</t>
        </is>
      </c>
      <c r="W8173" t="n">
        <v>2715</v>
      </c>
      <c r="X8173" t="n">
        <v>3947</v>
      </c>
      <c r="Y8173" t="inlineStr">
        <is>
          <t>434dfb9c-0f24-11e2-8525-18a905767e44</t>
        </is>
      </c>
      <c r="Z8173" t="inlineStr">
        <is>
          <t>Troy Brouwer ((N/A) RW)</t>
        </is>
      </c>
    </row>
    <row r="8174">
      <c r="A8174" t="inlineStr">
        <is>
          <t>Troy Crema</t>
        </is>
      </c>
      <c r="B8174" t="inlineStr">
        <is>
          <t>(N/A)</t>
        </is>
      </c>
      <c r="C8174" t="inlineStr">
        <is>
          <t>RW</t>
        </is>
      </c>
      <c r="D8174" t="inlineStr">
        <is>
          <t>F</t>
        </is>
      </c>
      <c r="E8174" t="n">
        <v>31</v>
      </c>
      <c r="F8174" t="inlineStr">
        <is>
          <t>FA</t>
        </is>
      </c>
      <c r="G8174" t="inlineStr">
        <is>
          <t>FA</t>
        </is>
      </c>
      <c r="H8174" s="30" t="n">
        <v>1</v>
      </c>
      <c r="I8174" s="31" t="n">
        <v>0</v>
      </c>
      <c r="J8174" s="31" t="n"/>
      <c r="K8174" s="31" t="n">
        <v>0</v>
      </c>
      <c r="L8174" s="32" t="n"/>
      <c r="M8174" s="31" t="n">
        <v>0</v>
      </c>
      <c r="N8174" s="31" t="n">
        <v>0</v>
      </c>
      <c r="O8174" s="31" t="n"/>
      <c r="P8174" s="31" t="n"/>
      <c r="Q8174" s="31" t="n">
        <v>0</v>
      </c>
      <c r="R8174" s="31" t="n"/>
      <c r="S8174" s="32" t="n"/>
      <c r="T8174" s="32" t="n"/>
      <c r="V8174" t="inlineStr">
        <is>
          <t>04juw</t>
        </is>
      </c>
      <c r="Z8174" t="inlineStr">
        <is>
          <t>Troy Crema ((N/A) RW)</t>
        </is>
      </c>
    </row>
    <row r="8175">
      <c r="A8175" t="inlineStr">
        <is>
          <t>Troy Donnay</t>
        </is>
      </c>
      <c r="B8175" t="inlineStr">
        <is>
          <t>(N/A)</t>
        </is>
      </c>
      <c r="C8175" t="inlineStr">
        <is>
          <t>D</t>
        </is>
      </c>
      <c r="D8175" t="inlineStr">
        <is>
          <t>D</t>
        </is>
      </c>
      <c r="E8175" t="n">
        <v>32</v>
      </c>
      <c r="F8175" t="inlineStr">
        <is>
          <t>FA</t>
        </is>
      </c>
      <c r="G8175" t="inlineStr">
        <is>
          <t>FA</t>
        </is>
      </c>
      <c r="H8175" s="30" t="n">
        <v>1</v>
      </c>
      <c r="I8175" s="31" t="n">
        <v>0</v>
      </c>
      <c r="J8175" s="31" t="n"/>
      <c r="K8175" s="31" t="n">
        <v>0</v>
      </c>
      <c r="L8175" s="32" t="n"/>
      <c r="M8175" s="31" t="n">
        <v>0</v>
      </c>
      <c r="N8175" s="31" t="n">
        <v>0</v>
      </c>
      <c r="O8175" s="31" t="n"/>
      <c r="P8175" s="31" t="n"/>
      <c r="Q8175" s="31" t="n">
        <v>0</v>
      </c>
      <c r="R8175" s="31" t="n"/>
      <c r="S8175" s="32" t="n"/>
      <c r="T8175" s="32" t="n"/>
      <c r="V8175" t="inlineStr">
        <is>
          <t>0340k</t>
        </is>
      </c>
      <c r="W8175" t="n">
        <v>4256</v>
      </c>
      <c r="X8175" t="n">
        <v>6192</v>
      </c>
      <c r="Z8175" t="inlineStr">
        <is>
          <t>Troy Donnay ((N/A) D)</t>
        </is>
      </c>
    </row>
    <row r="8176">
      <c r="A8176" t="inlineStr">
        <is>
          <t>Troy Grosenick</t>
        </is>
      </c>
      <c r="B8176" t="inlineStr">
        <is>
          <t>MIN</t>
        </is>
      </c>
      <c r="C8176" t="inlineStr">
        <is>
          <t>G</t>
        </is>
      </c>
      <c r="D8176" t="inlineStr">
        <is>
          <t>G</t>
        </is>
      </c>
      <c r="E8176" t="n">
        <v>37</v>
      </c>
      <c r="F8176" t="inlineStr">
        <is>
          <t>FA</t>
        </is>
      </c>
      <c r="G8176" t="inlineStr">
        <is>
          <t>FA</t>
        </is>
      </c>
      <c r="H8176" s="30" t="n">
        <v>1</v>
      </c>
      <c r="I8176" s="31" t="n">
        <v>0</v>
      </c>
      <c r="J8176" s="31" t="n"/>
      <c r="K8176" s="31" t="n">
        <v>0</v>
      </c>
      <c r="L8176" s="32" t="n"/>
      <c r="M8176" s="31" t="n">
        <v>0</v>
      </c>
      <c r="N8176" s="31" t="n">
        <v>0</v>
      </c>
      <c r="O8176" s="31" t="n"/>
      <c r="P8176" s="31" t="n"/>
      <c r="Q8176" s="31" t="n">
        <v>0</v>
      </c>
      <c r="R8176" s="31" t="n"/>
      <c r="S8176" s="32" t="n"/>
      <c r="T8176" s="32" t="n"/>
      <c r="V8176" t="inlineStr">
        <is>
          <t>02ia4</t>
        </is>
      </c>
      <c r="W8176" t="n">
        <v>4122</v>
      </c>
      <c r="X8176" t="n">
        <v>5944</v>
      </c>
      <c r="Y8176" t="inlineStr">
        <is>
          <t>fda0d0b0-56aa-4fa5-82f8-96197e3312bf</t>
        </is>
      </c>
      <c r="Z8176" t="inlineStr">
        <is>
          <t>Troy Grosenick (MIN G)</t>
        </is>
      </c>
    </row>
    <row r="8177">
      <c r="A8177" t="inlineStr">
        <is>
          <t>Troy Josephs</t>
        </is>
      </c>
      <c r="B8177" t="inlineStr">
        <is>
          <t>PIT</t>
        </is>
      </c>
      <c r="C8177" t="inlineStr">
        <is>
          <t>LW</t>
        </is>
      </c>
      <c r="D8177" t="inlineStr">
        <is>
          <t>F</t>
        </is>
      </c>
      <c r="E8177" t="n">
        <v>32</v>
      </c>
      <c r="F8177" t="inlineStr">
        <is>
          <t>FA</t>
        </is>
      </c>
      <c r="G8177" t="inlineStr">
        <is>
          <t>FA</t>
        </is>
      </c>
      <c r="H8177" s="30" t="n">
        <v>1</v>
      </c>
      <c r="I8177" s="31" t="n">
        <v>0</v>
      </c>
      <c r="J8177" s="31" t="n"/>
      <c r="K8177" s="31" t="n">
        <v>0</v>
      </c>
      <c r="L8177" s="32" t="n"/>
      <c r="M8177" s="31" t="n">
        <v>0</v>
      </c>
      <c r="N8177" s="31" t="n">
        <v>0</v>
      </c>
      <c r="O8177" s="31" t="n"/>
      <c r="P8177" s="31" t="n"/>
      <c r="Q8177" s="31" t="n">
        <v>0</v>
      </c>
      <c r="R8177" s="31" t="n"/>
      <c r="S8177" s="32" t="n"/>
      <c r="T8177" s="32" t="n"/>
      <c r="V8177" t="inlineStr">
        <is>
          <t>031v8</t>
        </is>
      </c>
      <c r="X8177" t="n">
        <v>6187</v>
      </c>
      <c r="Z8177" t="inlineStr">
        <is>
          <t>Troy Josephs (PIT LW)</t>
        </is>
      </c>
    </row>
    <row r="8178">
      <c r="A8178" t="inlineStr">
        <is>
          <t>Troy Loggins</t>
        </is>
      </c>
      <c r="B8178" t="inlineStr">
        <is>
          <t>(N/A)</t>
        </is>
      </c>
      <c r="C8178" t="inlineStr">
        <is>
          <t>LW</t>
        </is>
      </c>
      <c r="D8178" t="inlineStr">
        <is>
          <t>F</t>
        </is>
      </c>
      <c r="E8178" t="n">
        <v>31</v>
      </c>
      <c r="F8178" t="inlineStr">
        <is>
          <t>FA</t>
        </is>
      </c>
      <c r="G8178" t="inlineStr">
        <is>
          <t>FA</t>
        </is>
      </c>
      <c r="H8178" s="30" t="n">
        <v>1</v>
      </c>
      <c r="I8178" s="31" t="n">
        <v>0</v>
      </c>
      <c r="J8178" s="31" t="n"/>
      <c r="K8178" s="31" t="n">
        <v>0</v>
      </c>
      <c r="L8178" s="32" t="n"/>
      <c r="M8178" s="31" t="n">
        <v>0</v>
      </c>
      <c r="N8178" s="31" t="n">
        <v>0</v>
      </c>
      <c r="O8178" s="31" t="n"/>
      <c r="P8178" s="31" t="n"/>
      <c r="Q8178" s="31" t="n">
        <v>0</v>
      </c>
      <c r="R8178" s="31" t="n"/>
      <c r="S8178" s="32" t="n"/>
      <c r="T8178" s="32" t="n"/>
      <c r="V8178" t="inlineStr">
        <is>
          <t>0597t</t>
        </is>
      </c>
      <c r="X8178" t="n">
        <v>8515</v>
      </c>
      <c r="Z8178" t="inlineStr">
        <is>
          <t>Troy Loggins ((N/A) LW)</t>
        </is>
      </c>
    </row>
    <row r="8179">
      <c r="A8179" t="inlineStr">
        <is>
          <t>Troy Rutkowski</t>
        </is>
      </c>
      <c r="B8179" t="inlineStr">
        <is>
          <t>(N/A)</t>
        </is>
      </c>
      <c r="C8179" t="inlineStr">
        <is>
          <t>D</t>
        </is>
      </c>
      <c r="D8179" t="inlineStr">
        <is>
          <t>D</t>
        </is>
      </c>
      <c r="E8179" t="n">
        <v>34</v>
      </c>
      <c r="F8179" t="inlineStr">
        <is>
          <t>FA</t>
        </is>
      </c>
      <c r="G8179" t="inlineStr">
        <is>
          <t>FA</t>
        </is>
      </c>
      <c r="H8179" s="30" t="n">
        <v>1</v>
      </c>
      <c r="I8179" s="31" t="n">
        <v>0</v>
      </c>
      <c r="J8179" s="31" t="n"/>
      <c r="K8179" s="31" t="n">
        <v>0</v>
      </c>
      <c r="L8179" s="32" t="n"/>
      <c r="M8179" s="31" t="n">
        <v>0</v>
      </c>
      <c r="N8179" s="31" t="n">
        <v>0</v>
      </c>
      <c r="O8179" s="31" t="n"/>
      <c r="P8179" s="31" t="n"/>
      <c r="Q8179" s="31" t="n">
        <v>0</v>
      </c>
      <c r="R8179" s="31" t="n"/>
      <c r="S8179" s="32" t="n"/>
      <c r="T8179" s="32" t="n"/>
      <c r="V8179" t="inlineStr">
        <is>
          <t>01zue</t>
        </is>
      </c>
      <c r="W8179" t="n">
        <v>3874</v>
      </c>
      <c r="X8179" t="n">
        <v>5110</v>
      </c>
      <c r="Z8179" t="inlineStr">
        <is>
          <t>Troy Rutkowski ((N/A) D)</t>
        </is>
      </c>
    </row>
    <row r="8180">
      <c r="A8180" t="inlineStr">
        <is>
          <t>Troy Trombley</t>
        </is>
      </c>
      <c r="B8180" t="inlineStr">
        <is>
          <t>(N/A)</t>
        </is>
      </c>
      <c r="C8180" t="inlineStr">
        <is>
          <t>G</t>
        </is>
      </c>
      <c r="D8180" t="inlineStr">
        <is>
          <t>G</t>
        </is>
      </c>
      <c r="E8180" t="n">
        <v>31</v>
      </c>
      <c r="F8180" t="inlineStr">
        <is>
          <t>FA</t>
        </is>
      </c>
      <c r="G8180" t="inlineStr">
        <is>
          <t>FA</t>
        </is>
      </c>
      <c r="H8180" s="30" t="n">
        <v>1</v>
      </c>
      <c r="I8180" s="31" t="n">
        <v>0</v>
      </c>
      <c r="J8180" s="31" t="n"/>
      <c r="K8180" s="31" t="n">
        <v>0</v>
      </c>
      <c r="L8180" s="32" t="n"/>
      <c r="M8180" s="31" t="n">
        <v>0</v>
      </c>
      <c r="N8180" s="31" t="n">
        <v>0</v>
      </c>
      <c r="O8180" s="31" t="n"/>
      <c r="P8180" s="31" t="n"/>
      <c r="Q8180" s="31" t="n">
        <v>0</v>
      </c>
      <c r="R8180" s="31" t="n"/>
      <c r="S8180" s="32" t="n"/>
      <c r="T8180" s="32" t="n"/>
      <c r="V8180" t="inlineStr">
        <is>
          <t>03d0l</t>
        </is>
      </c>
      <c r="Z8180" t="inlineStr">
        <is>
          <t>Troy Trombley ((N/A) G)</t>
        </is>
      </c>
    </row>
    <row r="8181">
      <c r="A8181" t="inlineStr">
        <is>
          <t>Troy Vance</t>
        </is>
      </c>
      <c r="B8181" t="inlineStr">
        <is>
          <t>(N/A)</t>
        </is>
      </c>
      <c r="C8181" t="inlineStr">
        <is>
          <t>D</t>
        </is>
      </c>
      <c r="D8181" t="inlineStr">
        <is>
          <t>D</t>
        </is>
      </c>
      <c r="E8181" t="n">
        <v>33</v>
      </c>
      <c r="F8181" t="inlineStr">
        <is>
          <t>FA</t>
        </is>
      </c>
      <c r="G8181" t="inlineStr">
        <is>
          <t>FA</t>
        </is>
      </c>
      <c r="H8181" s="30" t="n">
        <v>1</v>
      </c>
      <c r="I8181" s="31" t="n">
        <v>0</v>
      </c>
      <c r="J8181" s="31" t="n"/>
      <c r="K8181" s="31" t="n">
        <v>0</v>
      </c>
      <c r="L8181" s="32" t="n"/>
      <c r="M8181" s="31" t="n">
        <v>0</v>
      </c>
      <c r="N8181" s="31" t="n">
        <v>0</v>
      </c>
      <c r="O8181" s="31" t="n"/>
      <c r="P8181" s="31" t="n"/>
      <c r="Q8181" s="31" t="n">
        <v>0</v>
      </c>
      <c r="R8181" s="31" t="n"/>
      <c r="S8181" s="32" t="n"/>
      <c r="T8181" s="32" t="n"/>
      <c r="V8181" t="inlineStr">
        <is>
          <t>02g30</t>
        </is>
      </c>
      <c r="W8181" t="n">
        <v>4055</v>
      </c>
      <c r="X8181" t="n">
        <v>5500</v>
      </c>
      <c r="Z8181" t="inlineStr">
        <is>
          <t>Troy Vance ((N/A) D)</t>
        </is>
      </c>
    </row>
    <row r="8182">
      <c r="A8182" t="inlineStr">
        <is>
          <t>Tucker Poolman</t>
        </is>
      </c>
      <c r="B8182" t="inlineStr">
        <is>
          <t>COL</t>
        </is>
      </c>
      <c r="C8182" t="inlineStr">
        <is>
          <t>D</t>
        </is>
      </c>
      <c r="D8182" t="inlineStr">
        <is>
          <t>D</t>
        </is>
      </c>
      <c r="E8182" t="n">
        <v>33</v>
      </c>
      <c r="F8182" t="inlineStr">
        <is>
          <t>FA</t>
        </is>
      </c>
      <c r="G8182" t="inlineStr">
        <is>
          <t>FA</t>
        </is>
      </c>
      <c r="H8182" s="30" t="n">
        <v>1</v>
      </c>
      <c r="I8182" s="31" t="n">
        <v>0</v>
      </c>
      <c r="J8182" s="31" t="n"/>
      <c r="K8182" s="31" t="n">
        <v>0</v>
      </c>
      <c r="L8182" s="32" t="n"/>
      <c r="M8182" s="31" t="n">
        <v>0</v>
      </c>
      <c r="N8182" s="31" t="n">
        <v>0</v>
      </c>
      <c r="O8182" s="31" t="n"/>
      <c r="P8182" s="31" t="n"/>
      <c r="Q8182" s="31" t="n">
        <v>0</v>
      </c>
      <c r="R8182" s="31" t="n"/>
      <c r="S8182" s="32" t="n"/>
      <c r="T8182" s="32" t="n"/>
      <c r="V8182" t="inlineStr">
        <is>
          <t>031qd</t>
        </is>
      </c>
      <c r="W8182" t="n">
        <v>5367</v>
      </c>
      <c r="X8182" t="n">
        <v>6107</v>
      </c>
      <c r="Y8182" t="inlineStr">
        <is>
          <t>1bd8d308-d6a1-4370-b1c4-b9832fc3cbc0</t>
        </is>
      </c>
      <c r="Z8182" t="inlineStr">
        <is>
          <t>Tucker Poolman (COL D)</t>
        </is>
      </c>
    </row>
    <row r="8183">
      <c r="A8183" t="inlineStr">
        <is>
          <t>Tucker Robertson</t>
        </is>
      </c>
      <c r="B8183" t="inlineStr">
        <is>
          <t>(N/A)</t>
        </is>
      </c>
      <c r="C8183" t="inlineStr">
        <is>
          <t>C</t>
        </is>
      </c>
      <c r="D8183" t="inlineStr">
        <is>
          <t>F</t>
        </is>
      </c>
      <c r="E8183" t="n">
        <v>23</v>
      </c>
      <c r="F8183" t="inlineStr">
        <is>
          <t>FA</t>
        </is>
      </c>
      <c r="G8183" t="inlineStr">
        <is>
          <t>FA</t>
        </is>
      </c>
      <c r="H8183" s="30" t="n">
        <v>1</v>
      </c>
      <c r="I8183" s="31" t="n">
        <v>0</v>
      </c>
      <c r="J8183" s="31" t="n"/>
      <c r="K8183" s="31" t="n">
        <v>0</v>
      </c>
      <c r="L8183" s="32" t="n"/>
      <c r="M8183" s="31" t="n">
        <v>0</v>
      </c>
      <c r="N8183" s="31" t="n">
        <v>0</v>
      </c>
      <c r="O8183" s="31" t="n"/>
      <c r="P8183" s="31" t="n"/>
      <c r="Q8183" s="31" t="n">
        <v>0</v>
      </c>
      <c r="R8183" s="31" t="n"/>
      <c r="S8183" s="32" t="n"/>
      <c r="T8183" s="32" t="n"/>
      <c r="V8183" t="inlineStr">
        <is>
          <t>05xyi</t>
        </is>
      </c>
      <c r="W8183" t="n">
        <v>7042</v>
      </c>
      <c r="Y8183" t="inlineStr">
        <is>
          <t>10090686-d5f3-49ce-b48f-092b64ae6568</t>
        </is>
      </c>
      <c r="Z8183" t="inlineStr">
        <is>
          <t>Tucker Robertson ((N/A) C)</t>
        </is>
      </c>
    </row>
    <row r="8184">
      <c r="A8184" t="inlineStr">
        <is>
          <t>Tucker Tynan</t>
        </is>
      </c>
      <c r="B8184" t="inlineStr">
        <is>
          <t>(N/A)</t>
        </is>
      </c>
      <c r="C8184" t="inlineStr">
        <is>
          <t>G</t>
        </is>
      </c>
      <c r="D8184" t="inlineStr">
        <is>
          <t>G</t>
        </is>
      </c>
      <c r="E8184" t="n">
        <v>24</v>
      </c>
      <c r="F8184" t="inlineStr">
        <is>
          <t>FA</t>
        </is>
      </c>
      <c r="G8184" t="inlineStr">
        <is>
          <t>FA</t>
        </is>
      </c>
      <c r="H8184" s="30" t="n">
        <v>1</v>
      </c>
      <c r="I8184" s="31" t="n">
        <v>0</v>
      </c>
      <c r="J8184" s="31" t="n"/>
      <c r="K8184" s="31" t="n">
        <v>0</v>
      </c>
      <c r="L8184" s="32" t="n"/>
      <c r="M8184" s="31" t="n">
        <v>0</v>
      </c>
      <c r="N8184" s="31" t="n">
        <v>0</v>
      </c>
      <c r="O8184" s="31" t="n"/>
      <c r="P8184" s="31" t="n"/>
      <c r="Q8184" s="31" t="n">
        <v>0</v>
      </c>
      <c r="R8184" s="31" t="n"/>
      <c r="S8184" s="32" t="n"/>
      <c r="T8184" s="32" t="n"/>
      <c r="V8184" t="inlineStr">
        <is>
          <t>05lur</t>
        </is>
      </c>
      <c r="Z8184" t="inlineStr">
        <is>
          <t>Tucker Tynan ((N/A) G)</t>
        </is>
      </c>
    </row>
    <row r="8185">
      <c r="A8185" t="inlineStr">
        <is>
          <t>Tuomas Kiiskinen</t>
        </is>
      </c>
      <c r="B8185" t="inlineStr">
        <is>
          <t>(N/A)</t>
        </is>
      </c>
      <c r="C8185" t="inlineStr">
        <is>
          <t>LW</t>
        </is>
      </c>
      <c r="D8185" t="inlineStr">
        <is>
          <t>F</t>
        </is>
      </c>
      <c r="E8185" t="n">
        <v>39</v>
      </c>
      <c r="F8185" t="inlineStr">
        <is>
          <t>FA</t>
        </is>
      </c>
      <c r="G8185" t="inlineStr">
        <is>
          <t>FA</t>
        </is>
      </c>
      <c r="H8185" s="30" t="n">
        <v>1</v>
      </c>
      <c r="I8185" s="31" t="n">
        <v>0</v>
      </c>
      <c r="J8185" s="31" t="n"/>
      <c r="K8185" s="31" t="n">
        <v>0</v>
      </c>
      <c r="L8185" s="32" t="n"/>
      <c r="M8185" s="31" t="n">
        <v>0</v>
      </c>
      <c r="N8185" s="31" t="n">
        <v>0</v>
      </c>
      <c r="O8185" s="31" t="n"/>
      <c r="P8185" s="31" t="n"/>
      <c r="Q8185" s="31" t="n">
        <v>0</v>
      </c>
      <c r="R8185" s="31" t="n"/>
      <c r="S8185" s="32" t="n"/>
      <c r="T8185" s="32" t="n"/>
      <c r="V8185" t="inlineStr">
        <is>
          <t>01sw1</t>
        </is>
      </c>
      <c r="Z8185" t="inlineStr">
        <is>
          <t>Tuomas Kiiskinen ((N/A) LW)</t>
        </is>
      </c>
    </row>
    <row r="8186">
      <c r="A8186" t="inlineStr">
        <is>
          <t>Tuomas Suoniemi</t>
        </is>
      </c>
      <c r="B8186" t="inlineStr">
        <is>
          <t>(N/A)</t>
        </is>
      </c>
      <c r="C8186" t="inlineStr">
        <is>
          <t>C</t>
        </is>
      </c>
      <c r="D8186" t="inlineStr">
        <is>
          <t>F</t>
        </is>
      </c>
      <c r="E8186" t="n">
        <v>20</v>
      </c>
      <c r="F8186" t="inlineStr">
        <is>
          <t>FA</t>
        </is>
      </c>
      <c r="G8186" t="inlineStr">
        <is>
          <t>FA</t>
        </is>
      </c>
      <c r="H8186" s="30" t="n">
        <v>1</v>
      </c>
      <c r="I8186" s="31" t="n">
        <v>0</v>
      </c>
      <c r="J8186" s="31" t="n"/>
      <c r="K8186" s="31" t="n">
        <v>0</v>
      </c>
      <c r="L8186" s="32" t="n"/>
      <c r="M8186" s="31" t="n">
        <v>0</v>
      </c>
      <c r="N8186" s="31" t="n">
        <v>0</v>
      </c>
      <c r="O8186" s="31" t="n"/>
      <c r="P8186" s="31" t="n"/>
      <c r="Q8186" s="31" t="n">
        <v>0</v>
      </c>
      <c r="R8186" s="31" t="n"/>
      <c r="S8186" s="32" t="n"/>
      <c r="T8186" s="32" t="n"/>
      <c r="V8186" t="inlineStr">
        <is>
          <t>06mbe</t>
        </is>
      </c>
      <c r="Z8186" t="inlineStr">
        <is>
          <t>Tuomas Suoniemi ((N/A) C)</t>
        </is>
      </c>
    </row>
    <row r="8187">
      <c r="A8187" t="inlineStr">
        <is>
          <t>Tuomas Uronen</t>
        </is>
      </c>
      <c r="B8187" t="inlineStr">
        <is>
          <t>VGK</t>
        </is>
      </c>
      <c r="C8187" t="inlineStr">
        <is>
          <t>RW</t>
        </is>
      </c>
      <c r="D8187" t="inlineStr">
        <is>
          <t>F</t>
        </is>
      </c>
      <c r="E8187" t="n">
        <v>21</v>
      </c>
      <c r="F8187" t="inlineStr">
        <is>
          <t>FA</t>
        </is>
      </c>
      <c r="G8187" t="inlineStr">
        <is>
          <t>FA</t>
        </is>
      </c>
      <c r="H8187" s="30" t="n">
        <v>852500</v>
      </c>
      <c r="I8187" s="31" t="n">
        <v>0</v>
      </c>
      <c r="J8187" s="31" t="n"/>
      <c r="K8187" s="31" t="n">
        <v>0</v>
      </c>
      <c r="L8187" s="32" t="n"/>
      <c r="M8187" s="31" t="n">
        <v>0</v>
      </c>
      <c r="N8187" s="31" t="n">
        <v>0</v>
      </c>
      <c r="O8187" s="31" t="n"/>
      <c r="P8187" s="31" t="n"/>
      <c r="Q8187" s="31" t="n">
        <v>0</v>
      </c>
      <c r="R8187" s="31" t="n"/>
      <c r="S8187" s="32" t="n"/>
      <c r="T8187" s="32" t="n"/>
      <c r="V8187" t="inlineStr">
        <is>
          <t>06c1v</t>
        </is>
      </c>
      <c r="W8187" t="n">
        <v>7369</v>
      </c>
      <c r="Y8187" t="inlineStr">
        <is>
          <t>4c3224fd-b2e6-4cef-84d8-97d32a6a43ca</t>
        </is>
      </c>
      <c r="Z8187" t="inlineStr">
        <is>
          <t>Tuomas Uronen (VGK RW)</t>
        </is>
      </c>
    </row>
    <row r="8188">
      <c r="A8188" t="inlineStr">
        <is>
          <t>Tuomo Ruutu</t>
        </is>
      </c>
      <c r="B8188" t="inlineStr">
        <is>
          <t>(N/A)</t>
        </is>
      </c>
      <c r="C8188" t="inlineStr">
        <is>
          <t>LW</t>
        </is>
      </c>
      <c r="D8188" t="inlineStr">
        <is>
          <t>F</t>
        </is>
      </c>
      <c r="E8188" t="n">
        <v>43</v>
      </c>
      <c r="F8188" t="inlineStr">
        <is>
          <t>FA</t>
        </is>
      </c>
      <c r="G8188" t="inlineStr">
        <is>
          <t>FA</t>
        </is>
      </c>
      <c r="H8188" s="30" t="n">
        <v>1</v>
      </c>
      <c r="I8188" s="31" t="n">
        <v>0</v>
      </c>
      <c r="J8188" s="31" t="n"/>
      <c r="K8188" s="31" t="n">
        <v>0</v>
      </c>
      <c r="L8188" s="32" t="n"/>
      <c r="M8188" s="31" t="n">
        <v>0</v>
      </c>
      <c r="N8188" s="31" t="n">
        <v>0</v>
      </c>
      <c r="O8188" s="31" t="n"/>
      <c r="P8188" s="31" t="n"/>
      <c r="Q8188" s="31" t="n">
        <v>0</v>
      </c>
      <c r="R8188" s="31" t="n"/>
      <c r="S8188" s="32" t="n"/>
      <c r="T8188" s="32" t="n"/>
      <c r="V8188" t="inlineStr">
        <is>
          <t>003kq</t>
        </is>
      </c>
      <c r="W8188" t="n">
        <v>1461</v>
      </c>
      <c r="X8188" t="n">
        <v>2845</v>
      </c>
      <c r="Z8188" t="inlineStr">
        <is>
          <t>Tuomo Ruutu ((N/A) LW)</t>
        </is>
      </c>
    </row>
    <row r="8189">
      <c r="A8189" t="inlineStr">
        <is>
          <t>Turner Elson</t>
        </is>
      </c>
      <c r="B8189" t="inlineStr">
        <is>
          <t>(N/A)</t>
        </is>
      </c>
      <c r="C8189" t="inlineStr">
        <is>
          <t>C</t>
        </is>
      </c>
      <c r="D8189" t="inlineStr">
        <is>
          <t>F</t>
        </is>
      </c>
      <c r="E8189" t="n">
        <v>33</v>
      </c>
      <c r="F8189" t="inlineStr">
        <is>
          <t>FA</t>
        </is>
      </c>
      <c r="G8189" t="inlineStr">
        <is>
          <t>FA</t>
        </is>
      </c>
      <c r="H8189" s="30" t="n">
        <v>1</v>
      </c>
      <c r="I8189" s="31" t="n">
        <v>0</v>
      </c>
      <c r="J8189" s="31" t="n"/>
      <c r="K8189" s="31" t="n">
        <v>0</v>
      </c>
      <c r="L8189" s="32" t="n"/>
      <c r="M8189" s="31" t="n">
        <v>0</v>
      </c>
      <c r="N8189" s="31" t="n">
        <v>0</v>
      </c>
      <c r="O8189" s="31" t="n"/>
      <c r="P8189" s="31" t="n"/>
      <c r="Q8189" s="31" t="n">
        <v>0</v>
      </c>
      <c r="R8189" s="31" t="n"/>
      <c r="S8189" s="32" t="n"/>
      <c r="T8189" s="32" t="n"/>
      <c r="V8189" t="inlineStr">
        <is>
          <t>02fr9</t>
        </is>
      </c>
      <c r="W8189" t="n">
        <v>4503</v>
      </c>
      <c r="X8189" t="n">
        <v>5588</v>
      </c>
      <c r="Y8189" t="inlineStr">
        <is>
          <t>57be5347-e115-4bbb-8e2f-03a99f2e1520</t>
        </is>
      </c>
      <c r="Z8189" t="inlineStr">
        <is>
          <t>Turner Elson ((N/A) C)</t>
        </is>
      </c>
    </row>
    <row r="8190">
      <c r="A8190" t="inlineStr">
        <is>
          <t>Turner Ottenbreit</t>
        </is>
      </c>
      <c r="B8190" t="inlineStr">
        <is>
          <t>MIN</t>
        </is>
      </c>
      <c r="C8190" t="inlineStr">
        <is>
          <t>D</t>
        </is>
      </c>
      <c r="D8190" t="inlineStr">
        <is>
          <t>D</t>
        </is>
      </c>
      <c r="E8190" t="n">
        <v>29</v>
      </c>
      <c r="F8190" t="inlineStr">
        <is>
          <t>FA</t>
        </is>
      </c>
      <c r="G8190" t="inlineStr">
        <is>
          <t>FA</t>
        </is>
      </c>
      <c r="H8190" s="30" t="n">
        <v>1</v>
      </c>
      <c r="I8190" s="31" t="n">
        <v>0</v>
      </c>
      <c r="J8190" s="31" t="n"/>
      <c r="K8190" s="31" t="n">
        <v>0</v>
      </c>
      <c r="L8190" s="32" t="n"/>
      <c r="M8190" s="31" t="n">
        <v>0</v>
      </c>
      <c r="N8190" s="31" t="n">
        <v>0</v>
      </c>
      <c r="O8190" s="31" t="n"/>
      <c r="P8190" s="31" t="n"/>
      <c r="Q8190" s="31" t="n">
        <v>0</v>
      </c>
      <c r="R8190" s="31" t="n"/>
      <c r="S8190" s="32" t="n"/>
      <c r="T8190" s="32" t="n"/>
      <c r="V8190" t="inlineStr">
        <is>
          <t>04l81</t>
        </is>
      </c>
      <c r="X8190" t="n">
        <v>7814</v>
      </c>
      <c r="Y8190" t="inlineStr">
        <is>
          <t>b3cfbf67-78f4-442b-afd6-f2cc24c0e4fc</t>
        </is>
      </c>
      <c r="Z8190" t="inlineStr">
        <is>
          <t>Turner Ottenbreit (MIN D)</t>
        </is>
      </c>
    </row>
    <row r="8191">
      <c r="A8191" t="inlineStr">
        <is>
          <t>Tuukka Tieksola</t>
        </is>
      </c>
      <c r="B8191" t="inlineStr">
        <is>
          <t>CAR</t>
        </is>
      </c>
      <c r="C8191" t="inlineStr">
        <is>
          <t>RW</t>
        </is>
      </c>
      <c r="D8191" t="inlineStr">
        <is>
          <t>F</t>
        </is>
      </c>
      <c r="E8191" t="n">
        <v>25</v>
      </c>
      <c r="F8191" t="inlineStr">
        <is>
          <t>FA</t>
        </is>
      </c>
      <c r="G8191" t="inlineStr">
        <is>
          <t>FA</t>
        </is>
      </c>
      <c r="H8191" s="30" t="n">
        <v>1</v>
      </c>
      <c r="I8191" s="31" t="n">
        <v>0</v>
      </c>
      <c r="J8191" s="31" t="n"/>
      <c r="K8191" s="31" t="n">
        <v>0</v>
      </c>
      <c r="L8191" s="32" t="n"/>
      <c r="M8191" s="31" t="n">
        <v>0</v>
      </c>
      <c r="N8191" s="31" t="n">
        <v>0</v>
      </c>
      <c r="O8191" s="31" t="n"/>
      <c r="P8191" s="31" t="n"/>
      <c r="Q8191" s="31" t="n">
        <v>0</v>
      </c>
      <c r="R8191" s="31" t="n"/>
      <c r="S8191" s="32" t="n"/>
      <c r="T8191" s="32" t="n"/>
      <c r="V8191" t="inlineStr">
        <is>
          <t>04zpb</t>
        </is>
      </c>
      <c r="W8191" t="n">
        <v>6087</v>
      </c>
      <c r="Y8191" t="inlineStr">
        <is>
          <t>b3e9b9be-74be-479e-8d33-8aa66a9f55fa</t>
        </is>
      </c>
      <c r="Z8191" t="inlineStr">
        <is>
          <t>Tuukka Tieksola (CAR RW)</t>
        </is>
      </c>
    </row>
    <row r="8192">
      <c r="A8192" t="inlineStr">
        <is>
          <t>Ty Amonte</t>
        </is>
      </c>
      <c r="B8192" t="inlineStr">
        <is>
          <t>(N/A)</t>
        </is>
      </c>
      <c r="C8192" t="inlineStr">
        <is>
          <t>RW</t>
        </is>
      </c>
      <c r="D8192" t="inlineStr">
        <is>
          <t>F</t>
        </is>
      </c>
      <c r="E8192" t="n">
        <v>28</v>
      </c>
      <c r="F8192" t="inlineStr">
        <is>
          <t>FA</t>
        </is>
      </c>
      <c r="G8192" t="inlineStr">
        <is>
          <t>FA</t>
        </is>
      </c>
      <c r="H8192" s="30" t="n">
        <v>1</v>
      </c>
      <c r="I8192" s="31" t="n">
        <v>0</v>
      </c>
      <c r="J8192" s="31" t="n"/>
      <c r="K8192" s="31" t="n">
        <v>0</v>
      </c>
      <c r="L8192" s="32" t="n"/>
      <c r="M8192" s="31" t="n">
        <v>0</v>
      </c>
      <c r="N8192" s="31" t="n">
        <v>0</v>
      </c>
      <c r="O8192" s="31" t="n"/>
      <c r="P8192" s="31" t="n"/>
      <c r="Q8192" s="31" t="n">
        <v>0</v>
      </c>
      <c r="R8192" s="31" t="n"/>
      <c r="S8192" s="32" t="n"/>
      <c r="T8192" s="32" t="n"/>
      <c r="V8192" t="inlineStr">
        <is>
          <t>0440q</t>
        </is>
      </c>
      <c r="Z8192" t="inlineStr">
        <is>
          <t>Ty Amonte ((N/A) RW)</t>
        </is>
      </c>
    </row>
    <row r="8193">
      <c r="A8193" t="inlineStr">
        <is>
          <t>Ty Bilcke</t>
        </is>
      </c>
      <c r="B8193" t="inlineStr">
        <is>
          <t>(N/A)</t>
        </is>
      </c>
      <c r="C8193" t="inlineStr">
        <is>
          <t>RW</t>
        </is>
      </c>
      <c r="D8193" t="inlineStr">
        <is>
          <t>F</t>
        </is>
      </c>
      <c r="E8193" t="n">
        <v>32</v>
      </c>
      <c r="F8193" t="inlineStr">
        <is>
          <t>FA</t>
        </is>
      </c>
      <c r="G8193" t="inlineStr">
        <is>
          <t>FA</t>
        </is>
      </c>
      <c r="H8193" s="30" t="n">
        <v>1</v>
      </c>
      <c r="I8193" s="31" t="n">
        <v>0</v>
      </c>
      <c r="J8193" s="31" t="n"/>
      <c r="K8193" s="31" t="n">
        <v>0</v>
      </c>
      <c r="L8193" s="32" t="n"/>
      <c r="M8193" s="31" t="n">
        <v>0</v>
      </c>
      <c r="N8193" s="31" t="n">
        <v>0</v>
      </c>
      <c r="O8193" s="31" t="n"/>
      <c r="P8193" s="31" t="n"/>
      <c r="Q8193" s="31" t="n">
        <v>0</v>
      </c>
      <c r="R8193" s="31" t="n"/>
      <c r="S8193" s="32" t="n"/>
      <c r="T8193" s="32" t="n"/>
      <c r="V8193" t="inlineStr">
        <is>
          <t>038la</t>
        </is>
      </c>
      <c r="X8193" t="n">
        <v>6244</v>
      </c>
      <c r="Z8193" t="inlineStr">
        <is>
          <t>Ty Bilcke ((N/A) RW)</t>
        </is>
      </c>
    </row>
    <row r="8194">
      <c r="A8194" t="inlineStr">
        <is>
          <t>Ty Campbell</t>
        </is>
      </c>
      <c r="B8194" t="inlineStr">
        <is>
          <t>(N/A)</t>
        </is>
      </c>
      <c r="C8194" t="inlineStr">
        <is>
          <t>D</t>
        </is>
      </c>
      <c r="D8194" t="inlineStr">
        <is>
          <t>D</t>
        </is>
      </c>
      <c r="E8194" t="n">
        <v>21</v>
      </c>
      <c r="F8194" t="inlineStr">
        <is>
          <t>FA</t>
        </is>
      </c>
      <c r="G8194" t="inlineStr">
        <is>
          <t>FA</t>
        </is>
      </c>
      <c r="H8194" s="30" t="n">
        <v>1</v>
      </c>
      <c r="I8194" s="31" t="n">
        <v>0</v>
      </c>
      <c r="J8194" s="31" t="n"/>
      <c r="K8194" s="31" t="n">
        <v>0</v>
      </c>
      <c r="L8194" s="32" t="n"/>
      <c r="M8194" s="31" t="n">
        <v>0</v>
      </c>
      <c r="N8194" s="31" t="n">
        <v>0</v>
      </c>
      <c r="O8194" s="31" t="n"/>
      <c r="P8194" s="31" t="n"/>
      <c r="Q8194" s="31" t="n">
        <v>0</v>
      </c>
      <c r="R8194" s="31" t="n"/>
      <c r="S8194" s="32" t="n"/>
      <c r="T8194" s="32" t="n"/>
      <c r="V8194" t="inlineStr">
        <is>
          <t>06cut</t>
        </is>
      </c>
      <c r="Z8194" t="inlineStr">
        <is>
          <t>Ty Campbell ((N/A) D)</t>
        </is>
      </c>
    </row>
    <row r="8195">
      <c r="A8195" t="inlineStr">
        <is>
          <t>Ty Cheveldayoff</t>
        </is>
      </c>
      <c r="B8195" t="inlineStr">
        <is>
          <t>BUF</t>
        </is>
      </c>
      <c r="C8195" t="inlineStr">
        <is>
          <t>LW</t>
        </is>
      </c>
      <c r="D8195" t="inlineStr">
        <is>
          <t>F</t>
        </is>
      </c>
      <c r="E8195" t="n">
        <v>23</v>
      </c>
      <c r="F8195" t="inlineStr">
        <is>
          <t>FA</t>
        </is>
      </c>
      <c r="G8195" t="inlineStr">
        <is>
          <t>FA</t>
        </is>
      </c>
      <c r="H8195" s="30" t="n">
        <v>1</v>
      </c>
      <c r="I8195" s="31" t="n">
        <v>0</v>
      </c>
      <c r="J8195" s="31" t="n"/>
      <c r="K8195" s="31" t="n">
        <v>0</v>
      </c>
      <c r="L8195" s="32" t="n"/>
      <c r="M8195" s="31" t="n">
        <v>0</v>
      </c>
      <c r="N8195" s="31" t="n">
        <v>0</v>
      </c>
      <c r="O8195" s="31" t="n"/>
      <c r="P8195" s="31" t="n"/>
      <c r="Q8195" s="31" t="n">
        <v>0</v>
      </c>
      <c r="R8195" s="31" t="n"/>
      <c r="S8195" s="32" t="n"/>
      <c r="T8195" s="32" t="n"/>
      <c r="V8195" t="inlineStr">
        <is>
          <t>06h6v</t>
        </is>
      </c>
      <c r="Y8195" t="inlineStr">
        <is>
          <t>3a540321-5baa-4868-aea0-88ab1a7cb360</t>
        </is>
      </c>
      <c r="Z8195" t="inlineStr">
        <is>
          <t>Ty Cheveldayoff (BUF LW)</t>
        </is>
      </c>
    </row>
    <row r="8196">
      <c r="A8196" t="inlineStr">
        <is>
          <t>Ty Daneault</t>
        </is>
      </c>
      <c r="B8196" t="inlineStr">
        <is>
          <t>(N/A)</t>
        </is>
      </c>
      <c r="C8196" t="inlineStr">
        <is>
          <t>RW</t>
        </is>
      </c>
      <c r="D8196" t="inlineStr">
        <is>
          <t>F</t>
        </is>
      </c>
      <c r="E8196" t="n">
        <v>21</v>
      </c>
      <c r="F8196" t="inlineStr">
        <is>
          <t>FA</t>
        </is>
      </c>
      <c r="G8196" t="inlineStr">
        <is>
          <t>FA</t>
        </is>
      </c>
      <c r="H8196" s="30" t="n">
        <v>1</v>
      </c>
      <c r="I8196" s="31" t="n">
        <v>0</v>
      </c>
      <c r="J8196" s="31" t="n"/>
      <c r="K8196" s="31" t="n">
        <v>0</v>
      </c>
      <c r="L8196" s="32" t="n"/>
      <c r="M8196" s="31" t="n">
        <v>0</v>
      </c>
      <c r="N8196" s="31" t="n">
        <v>0</v>
      </c>
      <c r="O8196" s="31" t="n"/>
      <c r="P8196" s="31" t="n"/>
      <c r="Q8196" s="31" t="n">
        <v>0</v>
      </c>
      <c r="R8196" s="31" t="n"/>
      <c r="S8196" s="32" t="n"/>
      <c r="T8196" s="32" t="n"/>
      <c r="V8196" t="inlineStr">
        <is>
          <t>06mhc</t>
        </is>
      </c>
      <c r="Z8196" t="inlineStr">
        <is>
          <t>Ty Daneault ((N/A) RW)</t>
        </is>
      </c>
    </row>
    <row r="8197">
      <c r="A8197" t="inlineStr">
        <is>
          <t>Ty Edmonds</t>
        </is>
      </c>
      <c r="B8197" t="inlineStr">
        <is>
          <t>(N/A)</t>
        </is>
      </c>
      <c r="C8197" t="inlineStr">
        <is>
          <t>G</t>
        </is>
      </c>
      <c r="D8197" t="inlineStr">
        <is>
          <t>G</t>
        </is>
      </c>
      <c r="E8197" t="n">
        <v>30</v>
      </c>
      <c r="F8197" t="inlineStr">
        <is>
          <t>FA</t>
        </is>
      </c>
      <c r="G8197" t="inlineStr">
        <is>
          <t>FA</t>
        </is>
      </c>
      <c r="H8197" s="30" t="n">
        <v>1</v>
      </c>
      <c r="I8197" s="31" t="n">
        <v>0</v>
      </c>
      <c r="J8197" s="31" t="n"/>
      <c r="K8197" s="31" t="n">
        <v>0</v>
      </c>
      <c r="L8197" s="32" t="n"/>
      <c r="M8197" s="31" t="n">
        <v>0</v>
      </c>
      <c r="N8197" s="31" t="n">
        <v>0</v>
      </c>
      <c r="O8197" s="31" t="n"/>
      <c r="P8197" s="31" t="n"/>
      <c r="Q8197" s="31" t="n">
        <v>0</v>
      </c>
      <c r="R8197" s="31" t="n"/>
      <c r="S8197" s="32" t="n"/>
      <c r="T8197" s="32" t="n"/>
      <c r="V8197" t="inlineStr">
        <is>
          <t>03i5r</t>
        </is>
      </c>
      <c r="Z8197" t="inlineStr">
        <is>
          <t>Ty Edmonds ((N/A) G)</t>
        </is>
      </c>
    </row>
    <row r="8198">
      <c r="A8198" t="inlineStr">
        <is>
          <t>Ty Gallagher</t>
        </is>
      </c>
      <c r="B8198" t="inlineStr">
        <is>
          <t>BOS</t>
        </is>
      </c>
      <c r="C8198" t="inlineStr">
        <is>
          <t>D</t>
        </is>
      </c>
      <c r="D8198" t="inlineStr">
        <is>
          <t>D</t>
        </is>
      </c>
      <c r="E8198" t="n">
        <v>23</v>
      </c>
      <c r="F8198" t="inlineStr">
        <is>
          <t>FA</t>
        </is>
      </c>
      <c r="G8198" t="inlineStr">
        <is>
          <t>FA</t>
        </is>
      </c>
      <c r="H8198" s="30" t="n">
        <v>1</v>
      </c>
      <c r="I8198" s="31" t="n">
        <v>0</v>
      </c>
      <c r="J8198" s="31" t="n"/>
      <c r="K8198" s="31" t="n">
        <v>0</v>
      </c>
      <c r="L8198" s="32" t="n"/>
      <c r="M8198" s="31" t="n">
        <v>0</v>
      </c>
      <c r="N8198" s="31" t="n">
        <v>0</v>
      </c>
      <c r="O8198" s="31" t="n"/>
      <c r="P8198" s="31" t="n"/>
      <c r="Q8198" s="31" t="n">
        <v>0</v>
      </c>
      <c r="R8198" s="31" t="n"/>
      <c r="S8198" s="32" t="n"/>
      <c r="T8198" s="32" t="n"/>
      <c r="V8198" t="inlineStr">
        <is>
          <t>05u0q</t>
        </is>
      </c>
      <c r="Y8198" t="inlineStr">
        <is>
          <t>3f1e87b4-81cd-4a9d-825d-61a2db8807bf</t>
        </is>
      </c>
      <c r="Z8198" t="inlineStr">
        <is>
          <t>Ty Gallagher (BOS D)</t>
        </is>
      </c>
    </row>
    <row r="8199">
      <c r="A8199" t="inlineStr">
        <is>
          <t>Ty Glover</t>
        </is>
      </c>
      <c r="B8199" t="inlineStr">
        <is>
          <t>(N/A)</t>
        </is>
      </c>
      <c r="C8199" t="inlineStr">
        <is>
          <t>LW</t>
        </is>
      </c>
      <c r="D8199" t="inlineStr">
        <is>
          <t>F</t>
        </is>
      </c>
      <c r="E8199" t="n">
        <v>25</v>
      </c>
      <c r="F8199" t="inlineStr">
        <is>
          <t>FA</t>
        </is>
      </c>
      <c r="G8199" t="inlineStr">
        <is>
          <t>FA</t>
        </is>
      </c>
      <c r="H8199" s="30" t="n">
        <v>1</v>
      </c>
      <c r="I8199" s="31" t="n">
        <v>0</v>
      </c>
      <c r="J8199" s="31" t="n"/>
      <c r="K8199" s="31" t="n">
        <v>0</v>
      </c>
      <c r="L8199" s="32" t="n"/>
      <c r="M8199" s="31" t="n">
        <v>0</v>
      </c>
      <c r="N8199" s="31" t="n">
        <v>0</v>
      </c>
      <c r="O8199" s="31" t="n"/>
      <c r="P8199" s="31" t="n"/>
      <c r="Q8199" s="31" t="n">
        <v>0</v>
      </c>
      <c r="R8199" s="31" t="n"/>
      <c r="S8199" s="32" t="n"/>
      <c r="T8199" s="32" t="n"/>
      <c r="V8199" t="inlineStr">
        <is>
          <t>060qj</t>
        </is>
      </c>
      <c r="W8199" t="n">
        <v>6634</v>
      </c>
      <c r="Y8199" t="inlineStr">
        <is>
          <t>9ce03ce6-08de-427d-99e8-cbce369278e1</t>
        </is>
      </c>
      <c r="Z8199" t="inlineStr">
        <is>
          <t>Ty Glover ((N/A) LW)</t>
        </is>
      </c>
    </row>
    <row r="8200">
      <c r="A8200" t="inlineStr">
        <is>
          <t>Ty Halaburda</t>
        </is>
      </c>
      <c r="B8200" t="inlineStr">
        <is>
          <t>(N/A)</t>
        </is>
      </c>
      <c r="C8200" t="inlineStr">
        <is>
          <t>RW</t>
        </is>
      </c>
      <c r="D8200" t="inlineStr">
        <is>
          <t>F</t>
        </is>
      </c>
      <c r="E8200" t="n">
        <v>21</v>
      </c>
      <c r="F8200" t="inlineStr">
        <is>
          <t>FA</t>
        </is>
      </c>
      <c r="G8200" t="inlineStr">
        <is>
          <t>FA</t>
        </is>
      </c>
      <c r="H8200" s="30" t="n">
        <v>1</v>
      </c>
      <c r="I8200" s="31" t="n">
        <v>0</v>
      </c>
      <c r="J8200" s="31" t="n"/>
      <c r="K8200" s="31" t="n">
        <v>0</v>
      </c>
      <c r="L8200" s="32" t="n"/>
      <c r="M8200" s="31" t="n">
        <v>0</v>
      </c>
      <c r="N8200" s="31" t="n">
        <v>0</v>
      </c>
      <c r="O8200" s="31" t="n"/>
      <c r="P8200" s="31" t="n"/>
      <c r="Q8200" s="31" t="n">
        <v>0</v>
      </c>
      <c r="R8200" s="31" t="n"/>
      <c r="S8200" s="32" t="n"/>
      <c r="T8200" s="32" t="n"/>
      <c r="V8200" t="inlineStr">
        <is>
          <t>06bdu</t>
        </is>
      </c>
      <c r="Y8200" t="inlineStr">
        <is>
          <t>5e32c98b-22d9-40bc-a597-b8a4451fe829</t>
        </is>
      </c>
      <c r="Z8200" t="inlineStr">
        <is>
          <t>Ty Halaburda ((N/A) RW)</t>
        </is>
      </c>
    </row>
    <row r="8201">
      <c r="A8201" t="inlineStr">
        <is>
          <t>Ty Hanson</t>
        </is>
      </c>
      <c r="B8201" t="inlineStr">
        <is>
          <t>(N/A)</t>
        </is>
      </c>
      <c r="C8201" t="inlineStr">
        <is>
          <t>D</t>
        </is>
      </c>
      <c r="D8201" t="inlineStr">
        <is>
          <t>D</t>
        </is>
      </c>
      <c r="E8201" t="n">
        <v>21</v>
      </c>
      <c r="F8201" t="inlineStr">
        <is>
          <t>FA</t>
        </is>
      </c>
      <c r="G8201" t="inlineStr">
        <is>
          <t>FA</t>
        </is>
      </c>
      <c r="H8201" s="30" t="n">
        <v>1</v>
      </c>
      <c r="I8201" s="31" t="n">
        <v>0</v>
      </c>
      <c r="J8201" s="31" t="n"/>
      <c r="K8201" s="31" t="n">
        <v>0</v>
      </c>
      <c r="L8201" s="32" t="n"/>
      <c r="M8201" s="31" t="n">
        <v>0</v>
      </c>
      <c r="N8201" s="31" t="n">
        <v>0</v>
      </c>
      <c r="O8201" s="31" t="n"/>
      <c r="P8201" s="31" t="n"/>
      <c r="Q8201" s="31" t="n">
        <v>0</v>
      </c>
      <c r="R8201" s="31" t="n"/>
      <c r="S8201" s="32" t="n"/>
      <c r="T8201" s="32" t="n"/>
      <c r="V8201" t="inlineStr">
        <is>
          <t>072fi</t>
        </is>
      </c>
      <c r="Z8201" t="inlineStr">
        <is>
          <t>Ty Hanson ((N/A) D)</t>
        </is>
      </c>
    </row>
    <row r="8202">
      <c r="A8202" t="inlineStr">
        <is>
          <t>Ty Henricks</t>
        </is>
      </c>
      <c r="B8202" t="inlineStr">
        <is>
          <t>NYR</t>
        </is>
      </c>
      <c r="C8202" t="inlineStr">
        <is>
          <t>LW</t>
        </is>
      </c>
      <c r="D8202" t="inlineStr">
        <is>
          <t>F</t>
        </is>
      </c>
      <c r="E8202" t="n">
        <v>21</v>
      </c>
      <c r="F8202" t="inlineStr">
        <is>
          <t>FA</t>
        </is>
      </c>
      <c r="G8202" t="inlineStr">
        <is>
          <t>FA</t>
        </is>
      </c>
      <c r="H8202" s="30" t="n">
        <v>1</v>
      </c>
      <c r="I8202" s="31" t="n">
        <v>0</v>
      </c>
      <c r="J8202" s="31" t="n"/>
      <c r="K8202" s="31" t="n">
        <v>0</v>
      </c>
      <c r="L8202" s="32" t="n"/>
      <c r="M8202" s="31" t="n">
        <v>0</v>
      </c>
      <c r="N8202" s="31" t="n">
        <v>0</v>
      </c>
      <c r="O8202" s="31" t="n"/>
      <c r="P8202" s="31" t="n"/>
      <c r="Q8202" s="31" t="n">
        <v>0</v>
      </c>
      <c r="R8202" s="31" t="n"/>
      <c r="S8202" s="32" t="n"/>
      <c r="T8202" s="32" t="n"/>
      <c r="V8202" t="inlineStr">
        <is>
          <t>06ckw</t>
        </is>
      </c>
      <c r="Y8202" t="inlineStr">
        <is>
          <t>e9ee8877-a7ec-4523-8ada-8bfc5816c443</t>
        </is>
      </c>
      <c r="Z8202" t="inlineStr">
        <is>
          <t>Ty Henricks (NYR LW)</t>
        </is>
      </c>
    </row>
    <row r="8203">
      <c r="A8203" t="inlineStr">
        <is>
          <t>Ty Henry</t>
        </is>
      </c>
      <c r="B8203" t="inlineStr">
        <is>
          <t>CHI</t>
        </is>
      </c>
      <c r="C8203" t="inlineStr">
        <is>
          <t>D</t>
        </is>
      </c>
      <c r="D8203" t="inlineStr">
        <is>
          <t>D</t>
        </is>
      </c>
      <c r="E8203" t="n">
        <v>20</v>
      </c>
      <c r="F8203" t="inlineStr">
        <is>
          <t>FA</t>
        </is>
      </c>
      <c r="G8203" t="inlineStr">
        <is>
          <t>FA</t>
        </is>
      </c>
      <c r="H8203" s="30" t="n">
        <v>1</v>
      </c>
      <c r="I8203" s="31" t="n">
        <v>0</v>
      </c>
      <c r="J8203" s="31" t="n"/>
      <c r="K8203" s="31" t="n">
        <v>0</v>
      </c>
      <c r="L8203" s="32" t="n"/>
      <c r="M8203" s="31" t="n">
        <v>0</v>
      </c>
      <c r="N8203" s="31" t="n">
        <v>0</v>
      </c>
      <c r="O8203" s="31" t="n"/>
      <c r="P8203" s="31" t="n"/>
      <c r="Q8203" s="31" t="n">
        <v>0</v>
      </c>
      <c r="R8203" s="31" t="n"/>
      <c r="S8203" s="32" t="n"/>
      <c r="T8203" s="32" t="n"/>
      <c r="V8203" t="inlineStr">
        <is>
          <t>06mqy</t>
        </is>
      </c>
      <c r="Y8203" t="inlineStr">
        <is>
          <t>924d96e1-9ea7-48e9-b891-a604d5d81c4f</t>
        </is>
      </c>
      <c r="Z8203" t="inlineStr">
        <is>
          <t>Ty Henry (CHI D)</t>
        </is>
      </c>
    </row>
    <row r="8204">
      <c r="A8204" t="inlineStr">
        <is>
          <t>Ty Higgins</t>
        </is>
      </c>
      <c r="B8204" t="inlineStr">
        <is>
          <t>(N/A)</t>
        </is>
      </c>
      <c r="C8204" t="inlineStr">
        <is>
          <t>D</t>
        </is>
      </c>
      <c r="D8204" t="inlineStr">
        <is>
          <t>D</t>
        </is>
      </c>
      <c r="E8204" t="n">
        <v>21</v>
      </c>
      <c r="F8204" t="inlineStr">
        <is>
          <t>FA</t>
        </is>
      </c>
      <c r="G8204" t="inlineStr">
        <is>
          <t>FA</t>
        </is>
      </c>
      <c r="H8204" s="30" t="n">
        <v>1</v>
      </c>
      <c r="I8204" s="31" t="n">
        <v>0</v>
      </c>
      <c r="J8204" s="31" t="n"/>
      <c r="K8204" s="31" t="n">
        <v>0</v>
      </c>
      <c r="L8204" s="32" t="n"/>
      <c r="M8204" s="31" t="n">
        <v>0</v>
      </c>
      <c r="N8204" s="31" t="n">
        <v>0</v>
      </c>
      <c r="O8204" s="31" t="n"/>
      <c r="P8204" s="31" t="n"/>
      <c r="Q8204" s="31" t="n">
        <v>0</v>
      </c>
      <c r="R8204" s="31" t="n"/>
      <c r="S8204" s="32" t="n"/>
      <c r="T8204" s="32" t="n"/>
      <c r="V8204" t="inlineStr">
        <is>
          <t>06cf7</t>
        </is>
      </c>
      <c r="Z8204" t="inlineStr">
        <is>
          <t>Ty Higgins ((N/A) D)</t>
        </is>
      </c>
    </row>
    <row r="8205">
      <c r="A8205" t="inlineStr">
        <is>
          <t>Ty Jackson</t>
        </is>
      </c>
      <c r="B8205" t="inlineStr">
        <is>
          <t>(N/A)</t>
        </is>
      </c>
      <c r="C8205" t="inlineStr">
        <is>
          <t>C</t>
        </is>
      </c>
      <c r="D8205" t="inlineStr">
        <is>
          <t>F</t>
        </is>
      </c>
      <c r="E8205" t="n">
        <v>25</v>
      </c>
      <c r="F8205" t="inlineStr">
        <is>
          <t>FA</t>
        </is>
      </c>
      <c r="G8205" t="inlineStr">
        <is>
          <t>FA</t>
        </is>
      </c>
      <c r="H8205" s="30" t="n">
        <v>1</v>
      </c>
      <c r="I8205" s="31" t="n">
        <v>0</v>
      </c>
      <c r="J8205" s="31" t="n"/>
      <c r="K8205" s="31" t="n">
        <v>0</v>
      </c>
      <c r="L8205" s="32" t="n"/>
      <c r="M8205" s="31" t="n">
        <v>0</v>
      </c>
      <c r="N8205" s="31" t="n">
        <v>0</v>
      </c>
      <c r="O8205" s="31" t="n"/>
      <c r="P8205" s="31" t="n"/>
      <c r="Q8205" s="31" t="n">
        <v>0</v>
      </c>
      <c r="R8205" s="31" t="n"/>
      <c r="S8205" s="32" t="n"/>
      <c r="T8205" s="32" t="n"/>
      <c r="V8205" t="inlineStr">
        <is>
          <t>05m69</t>
        </is>
      </c>
      <c r="Z8205" t="inlineStr">
        <is>
          <t>Ty Jackson ((N/A) C)</t>
        </is>
      </c>
    </row>
    <row r="8206">
      <c r="A8206" t="inlineStr">
        <is>
          <t>Ty Lewis</t>
        </is>
      </c>
      <c r="B8206" t="inlineStr">
        <is>
          <t>COL</t>
        </is>
      </c>
      <c r="C8206" t="inlineStr">
        <is>
          <t>LW</t>
        </is>
      </c>
      <c r="D8206" t="inlineStr">
        <is>
          <t>F</t>
        </is>
      </c>
      <c r="E8206" t="n">
        <v>28</v>
      </c>
      <c r="F8206" t="inlineStr">
        <is>
          <t>FA</t>
        </is>
      </c>
      <c r="G8206" t="inlineStr">
        <is>
          <t>FA</t>
        </is>
      </c>
      <c r="H8206" s="30" t="n">
        <v>1</v>
      </c>
      <c r="I8206" s="31" t="n">
        <v>0</v>
      </c>
      <c r="J8206" s="31" t="n"/>
      <c r="K8206" s="31" t="n">
        <v>0</v>
      </c>
      <c r="L8206" s="32" t="n"/>
      <c r="M8206" s="31" t="n">
        <v>0</v>
      </c>
      <c r="N8206" s="31" t="n">
        <v>0</v>
      </c>
      <c r="O8206" s="31" t="n"/>
      <c r="P8206" s="31" t="n"/>
      <c r="Q8206" s="31" t="n">
        <v>0</v>
      </c>
      <c r="R8206" s="31" t="n"/>
      <c r="S8206" s="32" t="n"/>
      <c r="T8206" s="32" t="n"/>
      <c r="V8206" t="inlineStr">
        <is>
          <t>04ffs</t>
        </is>
      </c>
      <c r="W8206" t="n">
        <v>5602</v>
      </c>
      <c r="X8206" t="n">
        <v>7826</v>
      </c>
      <c r="Z8206" t="inlineStr">
        <is>
          <t>Ty Lewis (COL LW)</t>
        </is>
      </c>
    </row>
    <row r="8207">
      <c r="A8207" t="inlineStr">
        <is>
          <t>Ty Loney</t>
        </is>
      </c>
      <c r="B8207" t="inlineStr">
        <is>
          <t>(N/A)</t>
        </is>
      </c>
      <c r="C8207" t="inlineStr">
        <is>
          <t>RW</t>
        </is>
      </c>
      <c r="D8207" t="inlineStr">
        <is>
          <t>F</t>
        </is>
      </c>
      <c r="E8207" t="n">
        <v>34</v>
      </c>
      <c r="F8207" t="inlineStr">
        <is>
          <t>FA</t>
        </is>
      </c>
      <c r="G8207" t="inlineStr">
        <is>
          <t>FA</t>
        </is>
      </c>
      <c r="H8207" s="30" t="n">
        <v>1</v>
      </c>
      <c r="I8207" s="31" t="n">
        <v>0</v>
      </c>
      <c r="J8207" s="31" t="n"/>
      <c r="K8207" s="31" t="n">
        <v>0</v>
      </c>
      <c r="L8207" s="32" t="n"/>
      <c r="M8207" s="31" t="n">
        <v>0</v>
      </c>
      <c r="N8207" s="31" t="n">
        <v>0</v>
      </c>
      <c r="O8207" s="31" t="n"/>
      <c r="P8207" s="31" t="n"/>
      <c r="Q8207" s="31" t="n">
        <v>0</v>
      </c>
      <c r="R8207" s="31" t="n"/>
      <c r="S8207" s="32" t="n"/>
      <c r="T8207" s="32" t="n"/>
      <c r="V8207" t="inlineStr">
        <is>
          <t>03sa5</t>
        </is>
      </c>
      <c r="W8207" t="n">
        <v>4951</v>
      </c>
      <c r="X8207" t="n">
        <v>7742</v>
      </c>
      <c r="Z8207" t="inlineStr">
        <is>
          <t>Ty Loney ((N/A) RW)</t>
        </is>
      </c>
    </row>
    <row r="8208">
      <c r="A8208" t="inlineStr">
        <is>
          <t>Ty Nelson</t>
        </is>
      </c>
      <c r="B8208" t="inlineStr">
        <is>
          <t>SEA</t>
        </is>
      </c>
      <c r="C8208" t="inlineStr">
        <is>
          <t>D</t>
        </is>
      </c>
      <c r="D8208" t="inlineStr">
        <is>
          <t>D</t>
        </is>
      </c>
      <c r="E8208" t="n">
        <v>22</v>
      </c>
      <c r="F8208" t="inlineStr">
        <is>
          <t>T</t>
        </is>
      </c>
      <c r="G8208" t="inlineStr">
        <is>
          <t>Brown Noesen</t>
        </is>
      </c>
      <c r="H8208" s="30" t="n">
        <v>836667</v>
      </c>
      <c r="I8208" s="31" t="n">
        <v>0</v>
      </c>
      <c r="J8208" s="31" t="n"/>
      <c r="K8208" s="31" t="n">
        <v>0</v>
      </c>
      <c r="L8208" s="32" t="n"/>
      <c r="M8208" s="31" t="n">
        <v>0</v>
      </c>
      <c r="N8208" s="31" t="n">
        <v>0</v>
      </c>
      <c r="O8208" s="31" t="n"/>
      <c r="P8208" s="31" t="n"/>
      <c r="Q8208" s="31" t="n">
        <v>0</v>
      </c>
      <c r="R8208" s="31" t="n"/>
      <c r="S8208" s="32" t="n"/>
      <c r="T8208" s="32" t="n"/>
      <c r="V8208" t="inlineStr">
        <is>
          <t>05rjf</t>
        </is>
      </c>
      <c r="W8208" t="n">
        <v>6753</v>
      </c>
      <c r="Y8208" t="inlineStr">
        <is>
          <t>e8a36dda-d6fa-487e-8b1b-184477eece37</t>
        </is>
      </c>
      <c r="Z8208" t="inlineStr">
        <is>
          <t>Ty Nelson (SEA D)</t>
        </is>
      </c>
    </row>
    <row r="8209">
      <c r="A8209" t="inlineStr">
        <is>
          <t>Ty Pelton-Byce</t>
        </is>
      </c>
      <c r="B8209" t="inlineStr">
        <is>
          <t>(N/A)</t>
        </is>
      </c>
      <c r="C8209" t="inlineStr">
        <is>
          <t>LW</t>
        </is>
      </c>
      <c r="D8209" t="inlineStr">
        <is>
          <t>F</t>
        </is>
      </c>
      <c r="E8209" t="n">
        <v>29</v>
      </c>
      <c r="F8209" t="inlineStr">
        <is>
          <t>FA</t>
        </is>
      </c>
      <c r="G8209" t="inlineStr">
        <is>
          <t>FA</t>
        </is>
      </c>
      <c r="H8209" s="30" t="n">
        <v>1</v>
      </c>
      <c r="I8209" s="31" t="n">
        <v>0</v>
      </c>
      <c r="J8209" s="31" t="n"/>
      <c r="K8209" s="31" t="n">
        <v>0</v>
      </c>
      <c r="L8209" s="32" t="n"/>
      <c r="M8209" s="31" t="n">
        <v>0</v>
      </c>
      <c r="N8209" s="31" t="n">
        <v>0</v>
      </c>
      <c r="O8209" s="31" t="n"/>
      <c r="P8209" s="31" t="n"/>
      <c r="Q8209" s="31" t="n">
        <v>0</v>
      </c>
      <c r="R8209" s="31" t="n"/>
      <c r="S8209" s="32" t="n"/>
      <c r="T8209" s="32" t="n"/>
      <c r="V8209" t="inlineStr">
        <is>
          <t>05rg4</t>
        </is>
      </c>
      <c r="Z8209" t="inlineStr">
        <is>
          <t>Ty Pelton-Byce ((N/A) LW)</t>
        </is>
      </c>
    </row>
    <row r="8210">
      <c r="A8210" t="inlineStr">
        <is>
          <t>Ty Rattie</t>
        </is>
      </c>
      <c r="B8210" t="inlineStr">
        <is>
          <t>(N/A)</t>
        </is>
      </c>
      <c r="C8210" t="inlineStr">
        <is>
          <t>RW</t>
        </is>
      </c>
      <c r="D8210" t="inlineStr">
        <is>
          <t>F</t>
        </is>
      </c>
      <c r="E8210" t="n">
        <v>33</v>
      </c>
      <c r="F8210" t="inlineStr">
        <is>
          <t>FA</t>
        </is>
      </c>
      <c r="G8210" t="inlineStr">
        <is>
          <t>FA</t>
        </is>
      </c>
      <c r="H8210" s="30" t="n">
        <v>1</v>
      </c>
      <c r="I8210" s="31" t="n">
        <v>0</v>
      </c>
      <c r="J8210" s="31" t="n"/>
      <c r="K8210" s="31" t="n">
        <v>0</v>
      </c>
      <c r="L8210" s="32" t="n"/>
      <c r="M8210" s="31" t="n">
        <v>0</v>
      </c>
      <c r="N8210" s="31" t="n">
        <v>0</v>
      </c>
      <c r="O8210" s="31" t="n"/>
      <c r="P8210" s="31" t="n"/>
      <c r="Q8210" s="31" t="n">
        <v>0</v>
      </c>
      <c r="R8210" s="31" t="n"/>
      <c r="S8210" s="32" t="n"/>
      <c r="T8210" s="32" t="n"/>
      <c r="V8210" t="inlineStr">
        <is>
          <t>025hx</t>
        </is>
      </c>
      <c r="W8210" t="n">
        <v>3774</v>
      </c>
      <c r="X8210" t="n">
        <v>5400</v>
      </c>
      <c r="Z8210" t="inlineStr">
        <is>
          <t>Ty Rattie ((N/A) RW)</t>
        </is>
      </c>
    </row>
    <row r="8211">
      <c r="A8211" t="inlineStr">
        <is>
          <t>Ty Rimmer</t>
        </is>
      </c>
      <c r="B8211" t="inlineStr">
        <is>
          <t>(N/A)</t>
        </is>
      </c>
      <c r="C8211" t="inlineStr">
        <is>
          <t>G</t>
        </is>
      </c>
      <c r="D8211" t="inlineStr">
        <is>
          <t>G</t>
        </is>
      </c>
      <c r="E8211" t="n">
        <v>34</v>
      </c>
      <c r="F8211" t="inlineStr">
        <is>
          <t>FA</t>
        </is>
      </c>
      <c r="G8211" t="inlineStr">
        <is>
          <t>FA</t>
        </is>
      </c>
      <c r="H8211" s="30" t="n">
        <v>1</v>
      </c>
      <c r="I8211" s="31" t="n">
        <v>0</v>
      </c>
      <c r="J8211" s="31" t="n"/>
      <c r="K8211" s="31" t="n">
        <v>0</v>
      </c>
      <c r="L8211" s="32" t="n"/>
      <c r="M8211" s="31" t="n">
        <v>0</v>
      </c>
      <c r="N8211" s="31" t="n">
        <v>0</v>
      </c>
      <c r="O8211" s="31" t="n"/>
      <c r="P8211" s="31" t="n"/>
      <c r="Q8211" s="31" t="n">
        <v>0</v>
      </c>
      <c r="R8211" s="31" t="n"/>
      <c r="S8211" s="32" t="n"/>
      <c r="T8211" s="32" t="n"/>
      <c r="V8211" t="inlineStr">
        <is>
          <t>0321j</t>
        </is>
      </c>
      <c r="X8211" t="n">
        <v>6242</v>
      </c>
      <c r="Z8211" t="inlineStr">
        <is>
          <t>Ty Rimmer ((N/A) G)</t>
        </is>
      </c>
    </row>
    <row r="8212">
      <c r="A8212" t="inlineStr">
        <is>
          <t>Ty Ronning</t>
        </is>
      </c>
      <c r="B8212" t="inlineStr">
        <is>
          <t>MIN</t>
        </is>
      </c>
      <c r="C8212" t="inlineStr">
        <is>
          <t>RW</t>
        </is>
      </c>
      <c r="D8212" t="inlineStr">
        <is>
          <t>F</t>
        </is>
      </c>
      <c r="E8212" t="n">
        <v>28</v>
      </c>
      <c r="F8212" t="inlineStr">
        <is>
          <t>FA</t>
        </is>
      </c>
      <c r="G8212" t="inlineStr">
        <is>
          <t>FA</t>
        </is>
      </c>
      <c r="H8212" s="30" t="n">
        <v>1</v>
      </c>
      <c r="I8212" s="31" t="n">
        <v>0</v>
      </c>
      <c r="J8212" s="31" t="n"/>
      <c r="K8212" s="31" t="n">
        <v>0</v>
      </c>
      <c r="L8212" s="32" t="n"/>
      <c r="M8212" s="31" t="n">
        <v>0</v>
      </c>
      <c r="N8212" s="31" t="n">
        <v>0</v>
      </c>
      <c r="O8212" s="31" t="n"/>
      <c r="P8212" s="31" t="n"/>
      <c r="Q8212" s="31" t="n">
        <v>0</v>
      </c>
      <c r="R8212" s="31" t="n"/>
      <c r="S8212" s="32" t="n"/>
      <c r="T8212" s="32" t="n"/>
      <c r="V8212" t="inlineStr">
        <is>
          <t>0430n</t>
        </is>
      </c>
      <c r="W8212" t="n">
        <v>5611</v>
      </c>
      <c r="X8212" t="n">
        <v>7304</v>
      </c>
      <c r="Y8212" t="inlineStr">
        <is>
          <t>ec5d66c9-8c94-4e81-ae70-a8f7461f911f</t>
        </is>
      </c>
      <c r="Z8212" t="inlineStr">
        <is>
          <t>Ty Ronning (MIN RW)</t>
        </is>
      </c>
    </row>
    <row r="8213">
      <c r="A8213" t="inlineStr">
        <is>
          <t>Ty Schultz</t>
        </is>
      </c>
      <c r="B8213" t="inlineStr">
        <is>
          <t>(N/A)</t>
        </is>
      </c>
      <c r="C8213" t="inlineStr">
        <is>
          <t>D</t>
        </is>
      </c>
      <c r="D8213" t="inlineStr">
        <is>
          <t>D</t>
        </is>
      </c>
      <c r="E8213" t="n">
        <v>29</v>
      </c>
      <c r="F8213" t="inlineStr">
        <is>
          <t>FA</t>
        </is>
      </c>
      <c r="G8213" t="inlineStr">
        <is>
          <t>FA</t>
        </is>
      </c>
      <c r="H8213" s="30" t="n">
        <v>1</v>
      </c>
      <c r="I8213" s="31" t="n">
        <v>0</v>
      </c>
      <c r="J8213" s="31" t="n"/>
      <c r="K8213" s="31" t="n">
        <v>0</v>
      </c>
      <c r="L8213" s="32" t="n"/>
      <c r="M8213" s="31" t="n">
        <v>0</v>
      </c>
      <c r="N8213" s="31" t="n">
        <v>0</v>
      </c>
      <c r="O8213" s="31" t="n"/>
      <c r="P8213" s="31" t="n"/>
      <c r="Q8213" s="31" t="n">
        <v>0</v>
      </c>
      <c r="R8213" s="31" t="n"/>
      <c r="S8213" s="32" t="n"/>
      <c r="T8213" s="32" t="n"/>
      <c r="V8213" t="inlineStr">
        <is>
          <t>05ykd</t>
        </is>
      </c>
      <c r="Z8213" t="inlineStr">
        <is>
          <t>Ty Schultz ((N/A) D)</t>
        </is>
      </c>
    </row>
    <row r="8214">
      <c r="A8214" t="inlineStr">
        <is>
          <t>Ty Smilanic</t>
        </is>
      </c>
      <c r="B8214" t="inlineStr">
        <is>
          <t>MTL</t>
        </is>
      </c>
      <c r="C8214" t="inlineStr">
        <is>
          <t>C</t>
        </is>
      </c>
      <c r="D8214" t="inlineStr">
        <is>
          <t>F</t>
        </is>
      </c>
      <c r="E8214" t="n">
        <v>24</v>
      </c>
      <c r="F8214" t="inlineStr">
        <is>
          <t>FA</t>
        </is>
      </c>
      <c r="G8214" t="inlineStr">
        <is>
          <t>FA</t>
        </is>
      </c>
      <c r="H8214" s="30" t="n">
        <v>1</v>
      </c>
      <c r="I8214" s="31" t="n">
        <v>0</v>
      </c>
      <c r="J8214" s="31" t="n"/>
      <c r="K8214" s="31" t="n">
        <v>0</v>
      </c>
      <c r="L8214" s="32" t="n"/>
      <c r="M8214" s="31" t="n">
        <v>0</v>
      </c>
      <c r="N8214" s="31" t="n">
        <v>0</v>
      </c>
      <c r="O8214" s="31" t="n"/>
      <c r="P8214" s="31" t="n"/>
      <c r="Q8214" s="31" t="n">
        <v>0</v>
      </c>
      <c r="R8214" s="31" t="n"/>
      <c r="S8214" s="32" t="n"/>
      <c r="T8214" s="32" t="n"/>
      <c r="V8214" t="inlineStr">
        <is>
          <t>05kek</t>
        </is>
      </c>
      <c r="W8214" t="n">
        <v>6285</v>
      </c>
      <c r="Y8214" t="inlineStr">
        <is>
          <t>03c9cd6d-731d-4862-90be-84b656249f0d</t>
        </is>
      </c>
      <c r="Z8214" t="inlineStr">
        <is>
          <t>Ty Smilanic (MTL C)</t>
        </is>
      </c>
    </row>
    <row r="8215">
      <c r="A8215" t="inlineStr">
        <is>
          <t>Ty Smith</t>
        </is>
      </c>
      <c r="B8215" t="inlineStr">
        <is>
          <t>(N/A)</t>
        </is>
      </c>
      <c r="C8215" t="inlineStr">
        <is>
          <t>D</t>
        </is>
      </c>
      <c r="D8215" t="inlineStr">
        <is>
          <t>D</t>
        </is>
      </c>
      <c r="E8215" t="n">
        <v>26</v>
      </c>
      <c r="F8215" t="inlineStr">
        <is>
          <t>FA</t>
        </is>
      </c>
      <c r="G8215" t="inlineStr">
        <is>
          <t>FA</t>
        </is>
      </c>
      <c r="H8215" s="30" t="n">
        <v>1</v>
      </c>
      <c r="I8215" s="31" t="n">
        <v>0</v>
      </c>
      <c r="J8215" s="31" t="n"/>
      <c r="K8215" s="31" t="n">
        <v>0</v>
      </c>
      <c r="L8215" s="32" t="n"/>
      <c r="M8215" s="31" t="n">
        <v>0</v>
      </c>
      <c r="N8215" s="31" t="n">
        <v>0</v>
      </c>
      <c r="O8215" s="31" t="n"/>
      <c r="P8215" s="31" t="n"/>
      <c r="Q8215" s="31" t="n">
        <v>0</v>
      </c>
      <c r="R8215" s="31" t="n"/>
      <c r="S8215" s="32" t="n"/>
      <c r="T8215" s="32" t="n"/>
      <c r="V8215" t="inlineStr">
        <is>
          <t>04lby</t>
        </is>
      </c>
      <c r="W8215" t="n">
        <v>5701</v>
      </c>
      <c r="X8215" t="n">
        <v>7915</v>
      </c>
      <c r="Y8215" t="inlineStr">
        <is>
          <t>b9099d67-798e-4c9e-874e-694f51d68622</t>
        </is>
      </c>
      <c r="Z8215" t="inlineStr">
        <is>
          <t>Ty Smith ((N/A) D)</t>
        </is>
      </c>
    </row>
    <row r="8216">
      <c r="A8216" t="inlineStr">
        <is>
          <t>Ty Stanton</t>
        </is>
      </c>
      <c r="B8216" t="inlineStr">
        <is>
          <t>TOR</t>
        </is>
      </c>
      <c r="C8216" t="inlineStr">
        <is>
          <t>D</t>
        </is>
      </c>
      <c r="D8216" t="inlineStr">
        <is>
          <t>D</t>
        </is>
      </c>
      <c r="E8216" t="n">
        <v>31</v>
      </c>
      <c r="F8216" t="inlineStr">
        <is>
          <t>FA</t>
        </is>
      </c>
      <c r="G8216" t="inlineStr">
        <is>
          <t>FA</t>
        </is>
      </c>
      <c r="H8216" s="30" t="n">
        <v>1</v>
      </c>
      <c r="I8216" s="31" t="n">
        <v>0</v>
      </c>
      <c r="J8216" s="31" t="n"/>
      <c r="K8216" s="31" t="n">
        <v>0</v>
      </c>
      <c r="L8216" s="32" t="n"/>
      <c r="M8216" s="31" t="n">
        <v>0</v>
      </c>
      <c r="N8216" s="31" t="n">
        <v>0</v>
      </c>
      <c r="O8216" s="31" t="n"/>
      <c r="P8216" s="31" t="n"/>
      <c r="Q8216" s="31" t="n">
        <v>0</v>
      </c>
      <c r="R8216" s="31" t="n"/>
      <c r="S8216" s="32" t="n"/>
      <c r="T8216" s="32" t="n"/>
      <c r="V8216" t="inlineStr">
        <is>
          <t>03kns</t>
        </is>
      </c>
      <c r="X8216" t="n">
        <v>6672</v>
      </c>
      <c r="Z8216" t="inlineStr">
        <is>
          <t>Ty Stanton (TOR D)</t>
        </is>
      </c>
    </row>
    <row r="8217">
      <c r="A8217" t="inlineStr">
        <is>
          <t>Ty Taylor</t>
        </is>
      </c>
      <c r="B8217" t="inlineStr">
        <is>
          <t>TBL</t>
        </is>
      </c>
      <c r="C8217" t="inlineStr">
        <is>
          <t>G</t>
        </is>
      </c>
      <c r="D8217" t="inlineStr">
        <is>
          <t>G</t>
        </is>
      </c>
      <c r="E8217" t="n">
        <v>27</v>
      </c>
      <c r="F8217" t="inlineStr">
        <is>
          <t>FA</t>
        </is>
      </c>
      <c r="G8217" t="inlineStr">
        <is>
          <t>FA</t>
        </is>
      </c>
      <c r="H8217" s="30" t="n">
        <v>1</v>
      </c>
      <c r="I8217" s="31" t="n">
        <v>0</v>
      </c>
      <c r="J8217" s="31" t="n"/>
      <c r="K8217" s="31" t="n">
        <v>0</v>
      </c>
      <c r="L8217" s="32" t="n"/>
      <c r="M8217" s="31" t="n">
        <v>0</v>
      </c>
      <c r="N8217" s="31" t="n">
        <v>0</v>
      </c>
      <c r="O8217" s="31" t="n"/>
      <c r="P8217" s="31" t="n"/>
      <c r="Q8217" s="31" t="n">
        <v>0</v>
      </c>
      <c r="R8217" s="31" t="n"/>
      <c r="S8217" s="32" t="n"/>
      <c r="T8217" s="32" t="n"/>
      <c r="V8217" t="inlineStr">
        <is>
          <t>04n90</t>
        </is>
      </c>
      <c r="Z8217" t="inlineStr">
        <is>
          <t>Ty Taylor (TBL G)</t>
        </is>
      </c>
    </row>
    <row r="8218">
      <c r="A8218" t="inlineStr">
        <is>
          <t>Ty Voit</t>
        </is>
      </c>
      <c r="B8218" t="inlineStr">
        <is>
          <t>(N/A)</t>
        </is>
      </c>
      <c r="C8218" t="inlineStr">
        <is>
          <t>C</t>
        </is>
      </c>
      <c r="D8218" t="inlineStr">
        <is>
          <t>F</t>
        </is>
      </c>
      <c r="E8218" t="n">
        <v>23</v>
      </c>
      <c r="F8218" t="inlineStr">
        <is>
          <t>FA</t>
        </is>
      </c>
      <c r="G8218" t="inlineStr">
        <is>
          <t>FA</t>
        </is>
      </c>
      <c r="H8218" s="30" t="n">
        <v>1</v>
      </c>
      <c r="I8218" s="31" t="n">
        <v>0</v>
      </c>
      <c r="J8218" s="31" t="n"/>
      <c r="K8218" s="31" t="n">
        <v>0</v>
      </c>
      <c r="L8218" s="32" t="n"/>
      <c r="M8218" s="31" t="n">
        <v>0</v>
      </c>
      <c r="N8218" s="31" t="n">
        <v>0</v>
      </c>
      <c r="O8218" s="31" t="n"/>
      <c r="P8218" s="31" t="n"/>
      <c r="Q8218" s="31" t="n">
        <v>0</v>
      </c>
      <c r="R8218" s="31" t="n"/>
      <c r="S8218" s="32" t="n"/>
      <c r="T8218" s="32" t="n"/>
      <c r="V8218" t="inlineStr">
        <is>
          <t>05td8</t>
        </is>
      </c>
      <c r="W8218" t="n">
        <v>6596</v>
      </c>
      <c r="Y8218" t="inlineStr">
        <is>
          <t>6157d9e3-65c5-4c88-b92c-b354c8429373</t>
        </is>
      </c>
      <c r="Z8218" t="inlineStr">
        <is>
          <t>Ty Voit ((N/A) C)</t>
        </is>
      </c>
    </row>
    <row r="8219">
      <c r="A8219" t="inlineStr">
        <is>
          <t>Ty Wishart</t>
        </is>
      </c>
      <c r="B8219" t="inlineStr">
        <is>
          <t>(N/A)</t>
        </is>
      </c>
      <c r="C8219" t="inlineStr">
        <is>
          <t>D</t>
        </is>
      </c>
      <c r="D8219" t="inlineStr">
        <is>
          <t>D</t>
        </is>
      </c>
      <c r="E8219" t="n">
        <v>38</v>
      </c>
      <c r="F8219" t="inlineStr">
        <is>
          <t>FA</t>
        </is>
      </c>
      <c r="G8219" t="inlineStr">
        <is>
          <t>FA</t>
        </is>
      </c>
      <c r="H8219" s="30" t="n">
        <v>1</v>
      </c>
      <c r="I8219" s="31" t="n">
        <v>0</v>
      </c>
      <c r="J8219" s="31" t="n"/>
      <c r="K8219" s="31" t="n">
        <v>0</v>
      </c>
      <c r="L8219" s="32" t="n"/>
      <c r="M8219" s="31" t="n">
        <v>0</v>
      </c>
      <c r="N8219" s="31" t="n">
        <v>0</v>
      </c>
      <c r="O8219" s="31" t="n"/>
      <c r="P8219" s="31" t="n"/>
      <c r="Q8219" s="31" t="n">
        <v>0</v>
      </c>
      <c r="R8219" s="31" t="n"/>
      <c r="S8219" s="32" t="n"/>
      <c r="T8219" s="32" t="n"/>
      <c r="V8219" t="inlineStr">
        <is>
          <t>00479</t>
        </is>
      </c>
      <c r="W8219" t="n">
        <v>2566</v>
      </c>
      <c r="X8219" t="n">
        <v>3997</v>
      </c>
      <c r="Z8219" t="inlineStr">
        <is>
          <t>Ty Wishart ((N/A) D)</t>
        </is>
      </c>
    </row>
    <row r="8220">
      <c r="A8220" t="inlineStr">
        <is>
          <t>Ty Young</t>
        </is>
      </c>
      <c r="B8220" t="inlineStr">
        <is>
          <t>VAN</t>
        </is>
      </c>
      <c r="C8220" t="inlineStr">
        <is>
          <t>G</t>
        </is>
      </c>
      <c r="D8220" t="inlineStr">
        <is>
          <t>G</t>
        </is>
      </c>
      <c r="E8220" t="n">
        <v>22</v>
      </c>
      <c r="F8220" t="inlineStr">
        <is>
          <t>FA</t>
        </is>
      </c>
      <c r="G8220" t="inlineStr">
        <is>
          <t>FA</t>
        </is>
      </c>
      <c r="H8220" s="30" t="n">
        <v>825000</v>
      </c>
      <c r="I8220" s="31" t="n">
        <v>0</v>
      </c>
      <c r="J8220" s="31" t="n"/>
      <c r="K8220" s="31" t="n">
        <v>0</v>
      </c>
      <c r="L8220" s="32" t="n"/>
      <c r="M8220" s="31" t="n">
        <v>0</v>
      </c>
      <c r="N8220" s="31" t="n">
        <v>0</v>
      </c>
      <c r="O8220" s="31" t="n"/>
      <c r="P8220" s="31" t="n"/>
      <c r="Q8220" s="31" t="n">
        <v>0</v>
      </c>
      <c r="R8220" s="31" t="n"/>
      <c r="S8220" s="32" t="n"/>
      <c r="T8220" s="32" t="n"/>
      <c r="V8220" t="inlineStr">
        <is>
          <t>061lr</t>
        </is>
      </c>
      <c r="W8220" t="n">
        <v>7054</v>
      </c>
      <c r="Y8220" t="inlineStr">
        <is>
          <t>1e970ea0-f519-49c9-a965-62132ba35683</t>
        </is>
      </c>
      <c r="Z8220" t="inlineStr">
        <is>
          <t>Ty Young (VAN G)</t>
        </is>
      </c>
    </row>
    <row r="8221">
      <c r="A8221" t="inlineStr">
        <is>
          <t>Tyce Thompson</t>
        </is>
      </c>
      <c r="B8221" t="inlineStr">
        <is>
          <t>NYI</t>
        </is>
      </c>
      <c r="C8221" t="inlineStr">
        <is>
          <t>RW</t>
        </is>
      </c>
      <c r="D8221" t="inlineStr">
        <is>
          <t>F</t>
        </is>
      </c>
      <c r="E8221" t="n">
        <v>27</v>
      </c>
      <c r="F8221" t="inlineStr">
        <is>
          <t>FA</t>
        </is>
      </c>
      <c r="G8221" t="inlineStr">
        <is>
          <t>FA</t>
        </is>
      </c>
      <c r="H8221" s="30" t="n">
        <v>1</v>
      </c>
      <c r="I8221" s="31" t="n">
        <v>0</v>
      </c>
      <c r="J8221" s="31" t="n"/>
      <c r="K8221" s="31" t="n">
        <v>0</v>
      </c>
      <c r="L8221" s="32" t="n"/>
      <c r="M8221" s="31" t="n">
        <v>0</v>
      </c>
      <c r="N8221" s="31" t="n">
        <v>0</v>
      </c>
      <c r="O8221" s="31" t="n"/>
      <c r="P8221" s="31" t="n"/>
      <c r="Q8221" s="31" t="n">
        <v>0</v>
      </c>
      <c r="R8221" s="31" t="n"/>
      <c r="S8221" s="32" t="n"/>
      <c r="T8221" s="32" t="n"/>
      <c r="V8221" t="inlineStr">
        <is>
          <t>051u0</t>
        </is>
      </c>
      <c r="W8221" t="n">
        <v>6184</v>
      </c>
      <c r="Y8221" t="inlineStr">
        <is>
          <t>3e0ccb3a-e968-49c4-82c4-9fd032d040b5</t>
        </is>
      </c>
      <c r="Z8221" t="inlineStr">
        <is>
          <t>Tyce Thompson (NYI RW)</t>
        </is>
      </c>
    </row>
    <row r="8222">
      <c r="A8222" t="inlineStr">
        <is>
          <t>Tye Austin</t>
        </is>
      </c>
      <c r="B8222" t="inlineStr">
        <is>
          <t>(N/A)</t>
        </is>
      </c>
      <c r="C8222" t="inlineStr">
        <is>
          <t>G</t>
        </is>
      </c>
      <c r="D8222" t="inlineStr">
        <is>
          <t>G</t>
        </is>
      </c>
      <c r="E8222" t="n">
        <v>24</v>
      </c>
      <c r="F8222" t="inlineStr">
        <is>
          <t>FA</t>
        </is>
      </c>
      <c r="G8222" t="inlineStr">
        <is>
          <t>FA</t>
        </is>
      </c>
      <c r="H8222" s="30" t="n">
        <v>1</v>
      </c>
      <c r="I8222" s="31" t="n">
        <v>0</v>
      </c>
      <c r="J8222" s="31" t="n"/>
      <c r="K8222" s="31" t="n">
        <v>0</v>
      </c>
      <c r="L8222" s="32" t="n"/>
      <c r="M8222" s="31" t="n">
        <v>0</v>
      </c>
      <c r="N8222" s="31" t="n">
        <v>0</v>
      </c>
      <c r="O8222" s="31" t="n"/>
      <c r="P8222" s="31" t="n"/>
      <c r="Q8222" s="31" t="n">
        <v>0</v>
      </c>
      <c r="R8222" s="31" t="n"/>
      <c r="S8222" s="32" t="n"/>
      <c r="T8222" s="32" t="n"/>
      <c r="V8222" t="inlineStr">
        <is>
          <t>05rag</t>
        </is>
      </c>
      <c r="Z8222" t="inlineStr">
        <is>
          <t>Tye Austin ((N/A) G)</t>
        </is>
      </c>
    </row>
    <row r="8223">
      <c r="A8223" t="inlineStr">
        <is>
          <t>Tye Felhaber</t>
        </is>
      </c>
      <c r="B8223" t="inlineStr">
        <is>
          <t>COL</t>
        </is>
      </c>
      <c r="C8223" t="inlineStr">
        <is>
          <t>LW</t>
        </is>
      </c>
      <c r="D8223" t="inlineStr">
        <is>
          <t>F</t>
        </is>
      </c>
      <c r="E8223" t="n">
        <v>28</v>
      </c>
      <c r="F8223" t="inlineStr">
        <is>
          <t>FA</t>
        </is>
      </c>
      <c r="G8223" t="inlineStr">
        <is>
          <t>FA</t>
        </is>
      </c>
      <c r="H8223" s="30" t="n">
        <v>850000</v>
      </c>
      <c r="I8223" s="31" t="n">
        <v>0</v>
      </c>
      <c r="J8223" s="31" t="n"/>
      <c r="K8223" s="31" t="n">
        <v>0</v>
      </c>
      <c r="L8223" s="32" t="n"/>
      <c r="M8223" s="31" t="n">
        <v>0</v>
      </c>
      <c r="N8223" s="31" t="n">
        <v>0</v>
      </c>
      <c r="O8223" s="31" t="n"/>
      <c r="P8223" s="31" t="n"/>
      <c r="Q8223" s="31" t="n">
        <v>0</v>
      </c>
      <c r="R8223" s="31" t="n"/>
      <c r="S8223" s="32" t="n"/>
      <c r="T8223" s="32" t="n"/>
      <c r="V8223" t="inlineStr">
        <is>
          <t>048zm</t>
        </is>
      </c>
      <c r="W8223" t="n">
        <v>5920</v>
      </c>
      <c r="X8223" t="n">
        <v>7449</v>
      </c>
      <c r="Y8223" t="inlineStr">
        <is>
          <t>b3287716-4f8a-49b7-b9ed-fdb544aa53a3</t>
        </is>
      </c>
      <c r="Z8223" t="inlineStr">
        <is>
          <t>Tye Felhaber (COL LW)</t>
        </is>
      </c>
    </row>
    <row r="8224">
      <c r="A8224" t="inlineStr">
        <is>
          <t>Tye McGinn</t>
        </is>
      </c>
      <c r="B8224" t="inlineStr">
        <is>
          <t>TBL</t>
        </is>
      </c>
      <c r="C8224" t="inlineStr">
        <is>
          <t>LW</t>
        </is>
      </c>
      <c r="D8224" t="inlineStr">
        <is>
          <t>F</t>
        </is>
      </c>
      <c r="E8224" t="n">
        <v>36</v>
      </c>
      <c r="F8224" t="inlineStr">
        <is>
          <t>FA</t>
        </is>
      </c>
      <c r="G8224" t="inlineStr">
        <is>
          <t>FA</t>
        </is>
      </c>
      <c r="H8224" s="30" t="n">
        <v>1</v>
      </c>
      <c r="I8224" s="31" t="n">
        <v>0</v>
      </c>
      <c r="J8224" s="31" t="n"/>
      <c r="K8224" s="31" t="n">
        <v>0</v>
      </c>
      <c r="L8224" s="32" t="n"/>
      <c r="M8224" s="31" t="n">
        <v>0</v>
      </c>
      <c r="N8224" s="31" t="n">
        <v>0</v>
      </c>
      <c r="O8224" s="31" t="n"/>
      <c r="P8224" s="31" t="n"/>
      <c r="Q8224" s="31" t="n">
        <v>0</v>
      </c>
      <c r="R8224" s="31" t="n"/>
      <c r="S8224" s="32" t="n"/>
      <c r="T8224" s="32" t="n"/>
      <c r="V8224" t="inlineStr">
        <is>
          <t>01zsq</t>
        </is>
      </c>
      <c r="W8224" t="n">
        <v>3591</v>
      </c>
      <c r="X8224" t="n">
        <v>5092</v>
      </c>
      <c r="Z8224" t="inlineStr">
        <is>
          <t>Tye McGinn (TBL LW)</t>
        </is>
      </c>
    </row>
    <row r="8225">
      <c r="A8225" t="inlineStr">
        <is>
          <t>Tye McSorley</t>
        </is>
      </c>
      <c r="B8225" t="inlineStr">
        <is>
          <t>PHI</t>
        </is>
      </c>
      <c r="C8225" t="inlineStr">
        <is>
          <t>RW</t>
        </is>
      </c>
      <c r="D8225" t="inlineStr">
        <is>
          <t>F</t>
        </is>
      </c>
      <c r="E8225" t="n">
        <v>25</v>
      </c>
      <c r="F8225" t="inlineStr">
        <is>
          <t>FA</t>
        </is>
      </c>
      <c r="G8225" t="inlineStr">
        <is>
          <t>FA</t>
        </is>
      </c>
      <c r="H8225" s="30" t="n">
        <v>1</v>
      </c>
      <c r="I8225" s="31" t="n">
        <v>0</v>
      </c>
      <c r="J8225" s="31" t="n"/>
      <c r="K8225" s="31" t="n">
        <v>0</v>
      </c>
      <c r="L8225" s="32" t="n"/>
      <c r="M8225" s="31" t="n">
        <v>0</v>
      </c>
      <c r="N8225" s="31" t="n">
        <v>0</v>
      </c>
      <c r="O8225" s="31" t="n"/>
      <c r="P8225" s="31" t="n"/>
      <c r="Q8225" s="31" t="n">
        <v>0</v>
      </c>
      <c r="R8225" s="31" t="n"/>
      <c r="S8225" s="32" t="n"/>
      <c r="T8225" s="32" t="n"/>
      <c r="V8225" t="inlineStr">
        <is>
          <t>05xcy</t>
        </is>
      </c>
      <c r="Y8225" t="inlineStr">
        <is>
          <t>bb623e88-2e0c-4f4a-ab36-0373ab3866cf</t>
        </is>
      </c>
      <c r="Z8225" t="inlineStr">
        <is>
          <t>Tye McSorley (PHI RW)</t>
        </is>
      </c>
    </row>
    <row r="8226">
      <c r="A8226" t="inlineStr">
        <is>
          <t>Tyler Angle</t>
        </is>
      </c>
      <c r="B8226" t="inlineStr">
        <is>
          <t>(N/A)</t>
        </is>
      </c>
      <c r="C8226" t="inlineStr">
        <is>
          <t>C</t>
        </is>
      </c>
      <c r="D8226" t="inlineStr">
        <is>
          <t>F</t>
        </is>
      </c>
      <c r="E8226" t="n">
        <v>25</v>
      </c>
      <c r="F8226" t="inlineStr">
        <is>
          <t>FA</t>
        </is>
      </c>
      <c r="G8226" t="inlineStr">
        <is>
          <t>FA</t>
        </is>
      </c>
      <c r="H8226" s="30" t="n">
        <v>1</v>
      </c>
      <c r="I8226" s="31" t="n">
        <v>0</v>
      </c>
      <c r="J8226" s="31" t="n"/>
      <c r="K8226" s="31" t="n">
        <v>0</v>
      </c>
      <c r="L8226" s="32" t="n"/>
      <c r="M8226" s="31" t="n">
        <v>0</v>
      </c>
      <c r="N8226" s="31" t="n">
        <v>0</v>
      </c>
      <c r="O8226" s="31" t="n"/>
      <c r="P8226" s="31" t="n"/>
      <c r="Q8226" s="31" t="n">
        <v>0</v>
      </c>
      <c r="R8226" s="31" t="n"/>
      <c r="S8226" s="32" t="n"/>
      <c r="T8226" s="32" t="n"/>
      <c r="V8226" t="inlineStr">
        <is>
          <t>051wd</t>
        </is>
      </c>
      <c r="W8226" t="n">
        <v>6400</v>
      </c>
      <c r="X8226" t="n">
        <v>8487</v>
      </c>
      <c r="Y8226" t="inlineStr">
        <is>
          <t>23c98f10-a387-4cbb-a5e2-b2828ae0265a</t>
        </is>
      </c>
      <c r="Z8226" t="inlineStr">
        <is>
          <t>Tyler Angle ((N/A) C)</t>
        </is>
      </c>
    </row>
    <row r="8227">
      <c r="A8227" t="inlineStr">
        <is>
          <t>Tyler Barnes</t>
        </is>
      </c>
      <c r="B8227" t="inlineStr">
        <is>
          <t>(N/A)</t>
        </is>
      </c>
      <c r="C8227" t="inlineStr">
        <is>
          <t>RW</t>
        </is>
      </c>
      <c r="D8227" t="inlineStr">
        <is>
          <t>F</t>
        </is>
      </c>
      <c r="E8227" t="n">
        <v>36</v>
      </c>
      <c r="F8227" t="inlineStr">
        <is>
          <t>FA</t>
        </is>
      </c>
      <c r="G8227" t="inlineStr">
        <is>
          <t>FA</t>
        </is>
      </c>
      <c r="H8227" s="30" t="n">
        <v>1</v>
      </c>
      <c r="I8227" s="31" t="n">
        <v>0</v>
      </c>
      <c r="J8227" s="31" t="n"/>
      <c r="K8227" s="31" t="n">
        <v>0</v>
      </c>
      <c r="L8227" s="32" t="n"/>
      <c r="M8227" s="31" t="n">
        <v>0</v>
      </c>
      <c r="N8227" s="31" t="n">
        <v>0</v>
      </c>
      <c r="O8227" s="31" t="n"/>
      <c r="P8227" s="31" t="n"/>
      <c r="Q8227" s="31" t="n">
        <v>0</v>
      </c>
      <c r="R8227" s="31" t="n"/>
      <c r="S8227" s="32" t="n"/>
      <c r="T8227" s="32" t="n"/>
      <c r="V8227" t="inlineStr">
        <is>
          <t>03anl</t>
        </is>
      </c>
      <c r="X8227" t="n">
        <v>6667</v>
      </c>
      <c r="Z8227" t="inlineStr">
        <is>
          <t>Tyler Barnes ((N/A) RW)</t>
        </is>
      </c>
    </row>
    <row r="8228">
      <c r="A8228" t="inlineStr">
        <is>
          <t>Tyler Benson</t>
        </is>
      </c>
      <c r="B8228" t="inlineStr">
        <is>
          <t>(N/A)</t>
        </is>
      </c>
      <c r="C8228" t="inlineStr">
        <is>
          <t>LW</t>
        </is>
      </c>
      <c r="D8228" t="inlineStr">
        <is>
          <t>F</t>
        </is>
      </c>
      <c r="E8228" t="n">
        <v>28</v>
      </c>
      <c r="F8228" t="inlineStr">
        <is>
          <t>FA</t>
        </is>
      </c>
      <c r="G8228" t="inlineStr">
        <is>
          <t>FA</t>
        </is>
      </c>
      <c r="H8228" s="30" t="n">
        <v>1</v>
      </c>
      <c r="I8228" s="31" t="n">
        <v>0</v>
      </c>
      <c r="J8228" s="31" t="n"/>
      <c r="K8228" s="31" t="n">
        <v>0</v>
      </c>
      <c r="L8228" s="32" t="n"/>
      <c r="M8228" s="31" t="n">
        <v>0</v>
      </c>
      <c r="N8228" s="31" t="n">
        <v>0</v>
      </c>
      <c r="O8228" s="31" t="n"/>
      <c r="P8228" s="31" t="n"/>
      <c r="Q8228" s="31" t="n">
        <v>0</v>
      </c>
      <c r="R8228" s="31" t="n"/>
      <c r="S8228" s="32" t="n"/>
      <c r="T8228" s="32" t="n"/>
      <c r="V8228" t="inlineStr">
        <is>
          <t>037aa</t>
        </is>
      </c>
      <c r="W8228" t="n">
        <v>5175</v>
      </c>
      <c r="X8228" t="n">
        <v>7140</v>
      </c>
      <c r="Y8228" t="inlineStr">
        <is>
          <t>d70b3f19-9e98-4cd8-bcb2-94534899a951</t>
        </is>
      </c>
      <c r="Z8228" t="inlineStr">
        <is>
          <t>Tyler Benson ((N/A) LW)</t>
        </is>
      </c>
    </row>
    <row r="8229">
      <c r="A8229" t="inlineStr">
        <is>
          <t>Tyler Beskorowany</t>
        </is>
      </c>
      <c r="B8229" t="inlineStr">
        <is>
          <t>UTA</t>
        </is>
      </c>
      <c r="C8229" t="inlineStr">
        <is>
          <t>G</t>
        </is>
      </c>
      <c r="D8229" t="inlineStr">
        <is>
          <t>G</t>
        </is>
      </c>
      <c r="E8229" t="n">
        <v>36</v>
      </c>
      <c r="F8229" t="inlineStr">
        <is>
          <t>FA</t>
        </is>
      </c>
      <c r="G8229" t="inlineStr">
        <is>
          <t>FA</t>
        </is>
      </c>
      <c r="H8229" s="30" t="n">
        <v>1</v>
      </c>
      <c r="I8229" s="31" t="n">
        <v>0</v>
      </c>
      <c r="J8229" s="31" t="n"/>
      <c r="K8229" s="31" t="n">
        <v>0</v>
      </c>
      <c r="L8229" s="32" t="n"/>
      <c r="M8229" s="31" t="n">
        <v>0</v>
      </c>
      <c r="N8229" s="31" t="n">
        <v>0</v>
      </c>
      <c r="O8229" s="31" t="n"/>
      <c r="P8229" s="31" t="n"/>
      <c r="Q8229" s="31" t="n">
        <v>0</v>
      </c>
      <c r="R8229" s="31" t="n"/>
      <c r="S8229" s="32" t="n"/>
      <c r="T8229" s="32" t="n"/>
      <c r="V8229" t="inlineStr">
        <is>
          <t>01mj9</t>
        </is>
      </c>
      <c r="W8229" t="n">
        <v>3079</v>
      </c>
      <c r="X8229" t="n">
        <v>4768</v>
      </c>
      <c r="Z8229" t="inlineStr">
        <is>
          <t>Tyler Beskorowany (UTA G)</t>
        </is>
      </c>
    </row>
    <row r="8230">
      <c r="A8230" t="inlineStr">
        <is>
          <t>Tyler Biggs</t>
        </is>
      </c>
      <c r="B8230" t="inlineStr">
        <is>
          <t>(N/A)</t>
        </is>
      </c>
      <c r="C8230" t="inlineStr">
        <is>
          <t>RW</t>
        </is>
      </c>
      <c r="D8230" t="inlineStr">
        <is>
          <t>F</t>
        </is>
      </c>
      <c r="E8230" t="n">
        <v>33</v>
      </c>
      <c r="F8230" t="inlineStr">
        <is>
          <t>FA</t>
        </is>
      </c>
      <c r="G8230" t="inlineStr">
        <is>
          <t>FA</t>
        </is>
      </c>
      <c r="H8230" s="30" t="n">
        <v>1</v>
      </c>
      <c r="I8230" s="31" t="n">
        <v>0</v>
      </c>
      <c r="J8230" s="31" t="n"/>
      <c r="K8230" s="31" t="n">
        <v>0</v>
      </c>
      <c r="L8230" s="32" t="n"/>
      <c r="M8230" s="31" t="n">
        <v>0</v>
      </c>
      <c r="N8230" s="31" t="n">
        <v>0</v>
      </c>
      <c r="O8230" s="31" t="n"/>
      <c r="P8230" s="31" t="n"/>
      <c r="Q8230" s="31" t="n">
        <v>0</v>
      </c>
      <c r="R8230" s="31" t="n"/>
      <c r="S8230" s="32" t="n"/>
      <c r="T8230" s="32" t="n"/>
      <c r="V8230" t="inlineStr">
        <is>
          <t>025hy</t>
        </is>
      </c>
      <c r="W8230" t="n">
        <v>3761</v>
      </c>
      <c r="X8230" t="n">
        <v>5383</v>
      </c>
      <c r="Z8230" t="inlineStr">
        <is>
          <t>Tyler Biggs ((N/A) RW)</t>
        </is>
      </c>
    </row>
    <row r="8231">
      <c r="A8231" t="inlineStr">
        <is>
          <t>Tyler Bird</t>
        </is>
      </c>
      <c r="B8231" t="inlineStr">
        <is>
          <t>(N/A)</t>
        </is>
      </c>
      <c r="C8231" t="inlineStr">
        <is>
          <t>RW</t>
        </is>
      </c>
      <c r="D8231" t="inlineStr">
        <is>
          <t>F</t>
        </is>
      </c>
      <c r="E8231" t="n">
        <v>30</v>
      </c>
      <c r="F8231" t="inlineStr">
        <is>
          <t>FA</t>
        </is>
      </c>
      <c r="G8231" t="inlineStr">
        <is>
          <t>FA</t>
        </is>
      </c>
      <c r="H8231" s="30" t="n">
        <v>1</v>
      </c>
      <c r="I8231" s="31" t="n">
        <v>0</v>
      </c>
      <c r="J8231" s="31" t="n"/>
      <c r="K8231" s="31" t="n">
        <v>0</v>
      </c>
      <c r="L8231" s="32" t="n"/>
      <c r="M8231" s="31" t="n">
        <v>0</v>
      </c>
      <c r="N8231" s="31" t="n">
        <v>0</v>
      </c>
      <c r="O8231" s="31" t="n"/>
      <c r="P8231" s="31" t="n"/>
      <c r="Q8231" s="31" t="n">
        <v>0</v>
      </c>
      <c r="R8231" s="31" t="n"/>
      <c r="S8231" s="32" t="n"/>
      <c r="T8231" s="32" t="n"/>
      <c r="V8231" t="inlineStr">
        <is>
          <t>03ecv</t>
        </is>
      </c>
      <c r="Z8231" t="inlineStr">
        <is>
          <t>Tyler Bird ((N/A) RW)</t>
        </is>
      </c>
    </row>
    <row r="8232">
      <c r="A8232" t="inlineStr">
        <is>
          <t>Tyler Boland</t>
        </is>
      </c>
      <c r="B8232" t="inlineStr">
        <is>
          <t>(N/A)</t>
        </is>
      </c>
      <c r="C8232" t="inlineStr">
        <is>
          <t>C</t>
        </is>
      </c>
      <c r="D8232" t="inlineStr">
        <is>
          <t>F</t>
        </is>
      </c>
      <c r="E8232" t="n">
        <v>29</v>
      </c>
      <c r="F8232" t="inlineStr">
        <is>
          <t>FA</t>
        </is>
      </c>
      <c r="G8232" t="inlineStr">
        <is>
          <t>FA</t>
        </is>
      </c>
      <c r="H8232" s="30" t="n">
        <v>1</v>
      </c>
      <c r="I8232" s="31" t="n">
        <v>0</v>
      </c>
      <c r="J8232" s="31" t="n"/>
      <c r="K8232" s="31" t="n">
        <v>0</v>
      </c>
      <c r="L8232" s="32" t="n"/>
      <c r="M8232" s="31" t="n">
        <v>0</v>
      </c>
      <c r="N8232" s="31" t="n">
        <v>0</v>
      </c>
      <c r="O8232" s="31" t="n"/>
      <c r="P8232" s="31" t="n"/>
      <c r="Q8232" s="31" t="n">
        <v>0</v>
      </c>
      <c r="R8232" s="31" t="n"/>
      <c r="S8232" s="32" t="n"/>
      <c r="T8232" s="32" t="n"/>
      <c r="V8232" t="inlineStr">
        <is>
          <t>04aou</t>
        </is>
      </c>
      <c r="Z8232" t="inlineStr">
        <is>
          <t>Tyler Boland ((N/A) C)</t>
        </is>
      </c>
    </row>
    <row r="8233">
      <c r="A8233" t="inlineStr">
        <is>
          <t>Tyler Borgula</t>
        </is>
      </c>
      <c r="B8233" t="inlineStr">
        <is>
          <t>(N/A)</t>
        </is>
      </c>
      <c r="C8233" t="inlineStr">
        <is>
          <t>RW</t>
        </is>
      </c>
      <c r="D8233" t="inlineStr">
        <is>
          <t>F</t>
        </is>
      </c>
      <c r="E8233" t="n">
        <v>20</v>
      </c>
      <c r="F8233" t="inlineStr">
        <is>
          <t>FA</t>
        </is>
      </c>
      <c r="G8233" t="inlineStr">
        <is>
          <t>FA</t>
        </is>
      </c>
      <c r="H8233" s="30" t="n">
        <v>1</v>
      </c>
      <c r="I8233" s="31" t="n">
        <v>0</v>
      </c>
      <c r="J8233" s="31" t="n"/>
      <c r="K8233" s="31" t="n">
        <v>0</v>
      </c>
      <c r="L8233" s="32" t="n"/>
      <c r="M8233" s="31" t="n">
        <v>0</v>
      </c>
      <c r="N8233" s="31" t="n">
        <v>0</v>
      </c>
      <c r="O8233" s="31" t="n"/>
      <c r="P8233" s="31" t="n"/>
      <c r="Q8233" s="31" t="n">
        <v>0</v>
      </c>
      <c r="R8233" s="31" t="n"/>
      <c r="S8233" s="32" t="n"/>
      <c r="T8233" s="32" t="n"/>
      <c r="V8233" t="inlineStr">
        <is>
          <t>06lv9</t>
        </is>
      </c>
      <c r="Z8233" t="inlineStr">
        <is>
          <t>Tyler Borgula ((N/A) RW)</t>
        </is>
      </c>
    </row>
    <row r="8234">
      <c r="A8234" t="inlineStr">
        <is>
          <t>Tyler Boucher</t>
        </is>
      </c>
      <c r="B8234" t="inlineStr">
        <is>
          <t>OTT</t>
        </is>
      </c>
      <c r="C8234" t="inlineStr">
        <is>
          <t>RW</t>
        </is>
      </c>
      <c r="D8234" t="inlineStr">
        <is>
          <t>F</t>
        </is>
      </c>
      <c r="E8234" t="n">
        <v>23</v>
      </c>
      <c r="F8234" t="inlineStr">
        <is>
          <t>T</t>
        </is>
      </c>
      <c r="G8234" t="inlineStr">
        <is>
          <t>The Last Place Lukes</t>
        </is>
      </c>
      <c r="H8234" s="30" t="n">
        <v>863334</v>
      </c>
      <c r="I8234" s="31" t="n">
        <v>0</v>
      </c>
      <c r="J8234" s="31" t="n"/>
      <c r="K8234" s="31" t="n">
        <v>0</v>
      </c>
      <c r="L8234" s="32" t="n"/>
      <c r="M8234" s="31" t="n">
        <v>0</v>
      </c>
      <c r="N8234" s="31" t="n">
        <v>0</v>
      </c>
      <c r="O8234" s="31" t="n"/>
      <c r="P8234" s="31" t="n"/>
      <c r="Q8234" s="31" t="n">
        <v>0</v>
      </c>
      <c r="R8234" s="31" t="n"/>
      <c r="S8234" s="32" t="n"/>
      <c r="T8234" s="32" t="n"/>
      <c r="V8234" t="inlineStr">
        <is>
          <t>05tuh</t>
        </is>
      </c>
      <c r="W8234" t="n">
        <v>6489</v>
      </c>
      <c r="Y8234" t="inlineStr">
        <is>
          <t>7b2e27e0-4c2a-4c75-b4d2-51be32c0fb17</t>
        </is>
      </c>
      <c r="Z8234" t="inlineStr">
        <is>
          <t>Tyler Boucher (OTT RW)</t>
        </is>
      </c>
    </row>
    <row r="8235">
      <c r="A8235" t="inlineStr">
        <is>
          <t>Tyler Bozak</t>
        </is>
      </c>
      <c r="B8235" t="inlineStr">
        <is>
          <t>(N/A)</t>
        </is>
      </c>
      <c r="C8235" t="inlineStr">
        <is>
          <t>C</t>
        </is>
      </c>
      <c r="D8235" t="inlineStr">
        <is>
          <t>F</t>
        </is>
      </c>
      <c r="E8235" t="n">
        <v>40</v>
      </c>
      <c r="F8235" t="inlineStr">
        <is>
          <t>FA</t>
        </is>
      </c>
      <c r="G8235" t="inlineStr">
        <is>
          <t>FA</t>
        </is>
      </c>
      <c r="H8235" s="30" t="n">
        <v>1</v>
      </c>
      <c r="I8235" s="31" t="n">
        <v>0</v>
      </c>
      <c r="J8235" s="31" t="n"/>
      <c r="K8235" s="31" t="n">
        <v>0</v>
      </c>
      <c r="L8235" s="32" t="n"/>
      <c r="M8235" s="31" t="n">
        <v>0</v>
      </c>
      <c r="N8235" s="31" t="n">
        <v>0</v>
      </c>
      <c r="O8235" s="31" t="n"/>
      <c r="P8235" s="31" t="n"/>
      <c r="Q8235" s="31" t="n">
        <v>0</v>
      </c>
      <c r="R8235" s="31" t="n"/>
      <c r="S8235" s="32" t="n"/>
      <c r="T8235" s="32" t="n"/>
      <c r="V8235" t="inlineStr">
        <is>
          <t>01cht</t>
        </is>
      </c>
      <c r="W8235" t="n">
        <v>3213</v>
      </c>
      <c r="X8235" t="n">
        <v>4629</v>
      </c>
      <c r="Y8235" t="inlineStr">
        <is>
          <t>43128c5d-0f24-11e2-8525-18a905767e44</t>
        </is>
      </c>
      <c r="Z8235" t="inlineStr">
        <is>
          <t>Tyler Bozak ((N/A) C)</t>
        </is>
      </c>
    </row>
    <row r="8236">
      <c r="A8236" t="inlineStr">
        <is>
          <t>Tyler Brennan</t>
        </is>
      </c>
      <c r="B8236" t="inlineStr">
        <is>
          <t>(N/A)</t>
        </is>
      </c>
      <c r="C8236" t="inlineStr">
        <is>
          <t>G</t>
        </is>
      </c>
      <c r="D8236" t="inlineStr">
        <is>
          <t>G</t>
        </is>
      </c>
      <c r="E8236" t="n">
        <v>22</v>
      </c>
      <c r="F8236" t="inlineStr">
        <is>
          <t>FA</t>
        </is>
      </c>
      <c r="G8236" t="inlineStr">
        <is>
          <t>FA</t>
        </is>
      </c>
      <c r="H8236" s="30" t="n">
        <v>1</v>
      </c>
      <c r="I8236" s="31" t="n">
        <v>0</v>
      </c>
      <c r="J8236" s="31" t="n"/>
      <c r="K8236" s="31" t="n">
        <v>0</v>
      </c>
      <c r="L8236" s="32" t="n"/>
      <c r="M8236" s="31" t="n">
        <v>0</v>
      </c>
      <c r="N8236" s="31" t="n">
        <v>0</v>
      </c>
      <c r="O8236" s="31" t="n"/>
      <c r="P8236" s="31" t="n"/>
      <c r="Q8236" s="31" t="n">
        <v>0</v>
      </c>
      <c r="R8236" s="31" t="n"/>
      <c r="S8236" s="32" t="n"/>
      <c r="T8236" s="32" t="n"/>
      <c r="V8236" t="inlineStr">
        <is>
          <t>05rf9</t>
        </is>
      </c>
      <c r="W8236" t="n">
        <v>6743</v>
      </c>
      <c r="Y8236" t="inlineStr">
        <is>
          <t>062a0933-7720-456d-97c4-4886aed41eec</t>
        </is>
      </c>
      <c r="Z8236" t="inlineStr">
        <is>
          <t>Tyler Brennan ((N/A) G)</t>
        </is>
      </c>
    </row>
    <row r="8237">
      <c r="A8237" t="inlineStr">
        <is>
          <t>Tyler Brenner</t>
        </is>
      </c>
      <c r="B8237" t="inlineStr">
        <is>
          <t>(N/A)</t>
        </is>
      </c>
      <c r="C8237" t="inlineStr">
        <is>
          <t>RW</t>
        </is>
      </c>
      <c r="D8237" t="inlineStr">
        <is>
          <t>F</t>
        </is>
      </c>
      <c r="E8237" t="n">
        <v>38</v>
      </c>
      <c r="F8237" t="inlineStr">
        <is>
          <t>FA</t>
        </is>
      </c>
      <c r="G8237" t="inlineStr">
        <is>
          <t>FA</t>
        </is>
      </c>
      <c r="H8237" s="30" t="n">
        <v>1</v>
      </c>
      <c r="I8237" s="31" t="n">
        <v>0</v>
      </c>
      <c r="J8237" s="31" t="n"/>
      <c r="K8237" s="31" t="n">
        <v>0</v>
      </c>
      <c r="L8237" s="32" t="n"/>
      <c r="M8237" s="31" t="n">
        <v>0</v>
      </c>
      <c r="N8237" s="31" t="n">
        <v>0</v>
      </c>
      <c r="O8237" s="31" t="n"/>
      <c r="P8237" s="31" t="n"/>
      <c r="Q8237" s="31" t="n">
        <v>0</v>
      </c>
      <c r="R8237" s="31" t="n"/>
      <c r="S8237" s="32" t="n"/>
      <c r="T8237" s="32" t="n"/>
      <c r="V8237" t="inlineStr">
        <is>
          <t>02673</t>
        </is>
      </c>
      <c r="W8237" t="n">
        <v>3695</v>
      </c>
      <c r="X8237" t="n">
        <v>5273</v>
      </c>
      <c r="Z8237" t="inlineStr">
        <is>
          <t>Tyler Brenner ((N/A) RW)</t>
        </is>
      </c>
    </row>
    <row r="8238">
      <c r="A8238" t="inlineStr">
        <is>
          <t>Tyler Brown</t>
        </is>
      </c>
      <c r="B8238" t="inlineStr">
        <is>
          <t>(N/A)</t>
        </is>
      </c>
      <c r="C8238" t="inlineStr">
        <is>
          <t>LW</t>
        </is>
      </c>
      <c r="D8238" t="inlineStr">
        <is>
          <t>F</t>
        </is>
      </c>
      <c r="E8238" t="n">
        <v>36</v>
      </c>
      <c r="F8238" t="inlineStr">
        <is>
          <t>FA</t>
        </is>
      </c>
      <c r="G8238" t="inlineStr">
        <is>
          <t>FA</t>
        </is>
      </c>
      <c r="H8238" s="30" t="n">
        <v>1</v>
      </c>
      <c r="I8238" s="31" t="n">
        <v>0</v>
      </c>
      <c r="J8238" s="31" t="n"/>
      <c r="K8238" s="31" t="n">
        <v>0</v>
      </c>
      <c r="L8238" s="32" t="n"/>
      <c r="M8238" s="31" t="n">
        <v>0</v>
      </c>
      <c r="N8238" s="31" t="n">
        <v>0</v>
      </c>
      <c r="O8238" s="31" t="n"/>
      <c r="P8238" s="31" t="n"/>
      <c r="Q8238" s="31" t="n">
        <v>0</v>
      </c>
      <c r="R8238" s="31" t="n"/>
      <c r="S8238" s="32" t="n"/>
      <c r="T8238" s="32" t="n"/>
      <c r="V8238" t="inlineStr">
        <is>
          <t>025mh</t>
        </is>
      </c>
      <c r="X8238" t="n">
        <v>5253</v>
      </c>
      <c r="Z8238" t="inlineStr">
        <is>
          <t>Tyler Brown ((N/A) LW)</t>
        </is>
      </c>
    </row>
    <row r="8239">
      <c r="A8239" t="inlineStr">
        <is>
          <t>Tyler Bunz</t>
        </is>
      </c>
      <c r="B8239" t="inlineStr">
        <is>
          <t>(N/A)</t>
        </is>
      </c>
      <c r="C8239" t="inlineStr">
        <is>
          <t>G</t>
        </is>
      </c>
      <c r="D8239" t="inlineStr">
        <is>
          <t>G</t>
        </is>
      </c>
      <c r="E8239" t="n">
        <v>34</v>
      </c>
      <c r="F8239" t="inlineStr">
        <is>
          <t>FA</t>
        </is>
      </c>
      <c r="G8239" t="inlineStr">
        <is>
          <t>FA</t>
        </is>
      </c>
      <c r="H8239" s="30" t="n">
        <v>1</v>
      </c>
      <c r="I8239" s="31" t="n">
        <v>0</v>
      </c>
      <c r="J8239" s="31" t="n"/>
      <c r="K8239" s="31" t="n">
        <v>0</v>
      </c>
      <c r="L8239" s="32" t="n"/>
      <c r="M8239" s="31" t="n">
        <v>0</v>
      </c>
      <c r="N8239" s="31" t="n">
        <v>0</v>
      </c>
      <c r="O8239" s="31" t="n"/>
      <c r="P8239" s="31" t="n"/>
      <c r="Q8239" s="31" t="n">
        <v>0</v>
      </c>
      <c r="R8239" s="31" t="n"/>
      <c r="S8239" s="32" t="n"/>
      <c r="T8239" s="32" t="n"/>
      <c r="V8239" t="inlineStr">
        <is>
          <t>01zrx</t>
        </is>
      </c>
      <c r="W8239" t="n">
        <v>4760</v>
      </c>
      <c r="X8239" t="n">
        <v>5094</v>
      </c>
      <c r="Z8239" t="inlineStr">
        <is>
          <t>Tyler Bunz ((N/A) G)</t>
        </is>
      </c>
    </row>
    <row r="8240">
      <c r="A8240" t="inlineStr">
        <is>
          <t>Tyler Cuma</t>
        </is>
      </c>
      <c r="B8240" t="inlineStr">
        <is>
          <t>(N/A)</t>
        </is>
      </c>
      <c r="C8240" t="inlineStr">
        <is>
          <t>D</t>
        </is>
      </c>
      <c r="D8240" t="inlineStr">
        <is>
          <t>D</t>
        </is>
      </c>
      <c r="E8240" t="n">
        <v>36</v>
      </c>
      <c r="F8240" t="inlineStr">
        <is>
          <t>FA</t>
        </is>
      </c>
      <c r="G8240" t="inlineStr">
        <is>
          <t>FA</t>
        </is>
      </c>
      <c r="H8240" s="30" t="n">
        <v>1</v>
      </c>
      <c r="I8240" s="31" t="n">
        <v>0</v>
      </c>
      <c r="J8240" s="31" t="n"/>
      <c r="K8240" s="31" t="n">
        <v>0</v>
      </c>
      <c r="L8240" s="32" t="n"/>
      <c r="M8240" s="31" t="n">
        <v>0</v>
      </c>
      <c r="N8240" s="31" t="n">
        <v>0</v>
      </c>
      <c r="O8240" s="31" t="n"/>
      <c r="P8240" s="31" t="n"/>
      <c r="Q8240" s="31" t="n">
        <v>0</v>
      </c>
      <c r="R8240" s="31" t="n"/>
      <c r="S8240" s="32" t="n"/>
      <c r="T8240" s="32" t="n"/>
      <c r="V8240" t="inlineStr">
        <is>
          <t>015x4</t>
        </is>
      </c>
      <c r="W8240" t="n">
        <v>3017</v>
      </c>
      <c r="X8240" t="n">
        <v>4499</v>
      </c>
      <c r="Z8240" t="inlineStr">
        <is>
          <t>Tyler Cuma ((N/A) D)</t>
        </is>
      </c>
    </row>
    <row r="8241">
      <c r="A8241" t="inlineStr">
        <is>
          <t>Tyler Deakos</t>
        </is>
      </c>
      <c r="B8241" t="inlineStr">
        <is>
          <t>MTL</t>
        </is>
      </c>
      <c r="C8241" t="inlineStr">
        <is>
          <t>RW</t>
        </is>
      </c>
      <c r="D8241" t="inlineStr">
        <is>
          <t>F</t>
        </is>
      </c>
      <c r="E8241" t="n">
        <v>19</v>
      </c>
      <c r="F8241" t="inlineStr">
        <is>
          <t>FA</t>
        </is>
      </c>
      <c r="G8241" t="inlineStr">
        <is>
          <t>FA</t>
        </is>
      </c>
      <c r="H8241" s="30" t="n">
        <v>1</v>
      </c>
      <c r="I8241" s="31" t="n">
        <v>0</v>
      </c>
      <c r="J8241" s="31" t="n"/>
      <c r="K8241" s="31" t="n">
        <v>0</v>
      </c>
      <c r="L8241" s="32" t="n"/>
      <c r="M8241" s="31" t="n">
        <v>0</v>
      </c>
      <c r="N8241" s="31" t="n">
        <v>0</v>
      </c>
      <c r="O8241" s="31" t="n"/>
      <c r="P8241" s="31" t="n"/>
      <c r="Q8241" s="31" t="n">
        <v>0</v>
      </c>
      <c r="R8241" s="31" t="n"/>
      <c r="S8241" s="32" t="n"/>
      <c r="T8241" s="32" t="n"/>
      <c r="V8241" t="inlineStr">
        <is>
          <t>076y5</t>
        </is>
      </c>
      <c r="Y8241" t="inlineStr">
        <is>
          <t>96c42409-081d-4b65-8f8c-5bdd7dc9c154</t>
        </is>
      </c>
      <c r="Z8241" t="inlineStr">
        <is>
          <t>Tyler Deakos (MTL RW)</t>
        </is>
      </c>
    </row>
    <row r="8242">
      <c r="A8242" t="inlineStr">
        <is>
          <t>Tyler Donati</t>
        </is>
      </c>
      <c r="B8242" t="inlineStr">
        <is>
          <t>OTT</t>
        </is>
      </c>
      <c r="C8242" t="inlineStr">
        <is>
          <t>RW</t>
        </is>
      </c>
      <c r="D8242" t="inlineStr">
        <is>
          <t>F</t>
        </is>
      </c>
      <c r="E8242" t="n">
        <v>39</v>
      </c>
      <c r="F8242" t="inlineStr">
        <is>
          <t>FA</t>
        </is>
      </c>
      <c r="G8242" t="inlineStr">
        <is>
          <t>FA</t>
        </is>
      </c>
      <c r="H8242" s="30" t="n">
        <v>1</v>
      </c>
      <c r="I8242" s="31" t="n">
        <v>0</v>
      </c>
      <c r="J8242" s="31" t="n"/>
      <c r="K8242" s="31" t="n">
        <v>0</v>
      </c>
      <c r="L8242" s="32" t="n"/>
      <c r="M8242" s="31" t="n">
        <v>0</v>
      </c>
      <c r="N8242" s="31" t="n">
        <v>0</v>
      </c>
      <c r="O8242" s="31" t="n"/>
      <c r="P8242" s="31" t="n"/>
      <c r="Q8242" s="31" t="n">
        <v>0</v>
      </c>
      <c r="R8242" s="31" t="n"/>
      <c r="S8242" s="32" t="n"/>
      <c r="T8242" s="32" t="n"/>
      <c r="V8242" t="inlineStr">
        <is>
          <t>0041g</t>
        </is>
      </c>
      <c r="X8242" t="n">
        <v>4349</v>
      </c>
      <c r="Z8242" t="inlineStr">
        <is>
          <t>Tyler Donati (OTT RW)</t>
        </is>
      </c>
    </row>
    <row r="8243">
      <c r="A8243" t="inlineStr">
        <is>
          <t>Tyler Duke</t>
        </is>
      </c>
      <c r="B8243" t="inlineStr">
        <is>
          <t>(N/A)</t>
        </is>
      </c>
      <c r="C8243" t="inlineStr">
        <is>
          <t>D</t>
        </is>
      </c>
      <c r="D8243" t="inlineStr">
        <is>
          <t>D</t>
        </is>
      </c>
      <c r="E8243" t="n">
        <v>22</v>
      </c>
      <c r="F8243" t="inlineStr">
        <is>
          <t>FA</t>
        </is>
      </c>
      <c r="G8243" t="inlineStr">
        <is>
          <t>FA</t>
        </is>
      </c>
      <c r="H8243" s="30" t="n">
        <v>1</v>
      </c>
      <c r="I8243" s="31" t="n">
        <v>0</v>
      </c>
      <c r="J8243" s="31" t="n"/>
      <c r="K8243" s="31" t="n">
        <v>0</v>
      </c>
      <c r="L8243" s="32" t="n"/>
      <c r="M8243" s="31" t="n">
        <v>0</v>
      </c>
      <c r="N8243" s="31" t="n">
        <v>0</v>
      </c>
      <c r="O8243" s="31" t="n"/>
      <c r="P8243" s="31" t="n"/>
      <c r="Q8243" s="31" t="n">
        <v>0</v>
      </c>
      <c r="R8243" s="31" t="n"/>
      <c r="S8243" s="32" t="n"/>
      <c r="T8243" s="32" t="n"/>
      <c r="V8243" t="inlineStr">
        <is>
          <t>061l1</t>
        </is>
      </c>
      <c r="Y8243" t="inlineStr">
        <is>
          <t>be50b6b5-5ad1-43af-9cf5-35344b149244</t>
        </is>
      </c>
      <c r="Z8243" t="inlineStr">
        <is>
          <t>Tyler Duke ((N/A) D)</t>
        </is>
      </c>
    </row>
    <row r="8244">
      <c r="A8244" t="inlineStr">
        <is>
          <t>Tyler Dunbar</t>
        </is>
      </c>
      <c r="B8244" t="inlineStr">
        <is>
          <t>(N/A)</t>
        </is>
      </c>
      <c r="C8244" t="inlineStr">
        <is>
          <t>D</t>
        </is>
      </c>
      <c r="D8244" t="inlineStr">
        <is>
          <t>D</t>
        </is>
      </c>
      <c r="E8244" t="n">
        <v>22</v>
      </c>
      <c r="F8244" t="inlineStr">
        <is>
          <t>FA</t>
        </is>
      </c>
      <c r="G8244" t="inlineStr">
        <is>
          <t>FA</t>
        </is>
      </c>
      <c r="H8244" s="30" t="n">
        <v>1</v>
      </c>
      <c r="I8244" s="31" t="n">
        <v>0</v>
      </c>
      <c r="J8244" s="31" t="n"/>
      <c r="K8244" s="31" t="n">
        <v>0</v>
      </c>
      <c r="L8244" s="32" t="n"/>
      <c r="M8244" s="31" t="n">
        <v>0</v>
      </c>
      <c r="N8244" s="31" t="n">
        <v>0</v>
      </c>
      <c r="O8244" s="31" t="n"/>
      <c r="P8244" s="31" t="n"/>
      <c r="Q8244" s="31" t="n">
        <v>0</v>
      </c>
      <c r="R8244" s="31" t="n"/>
      <c r="S8244" s="32" t="n"/>
      <c r="T8244" s="32" t="n"/>
      <c r="V8244" t="inlineStr">
        <is>
          <t>0733c</t>
        </is>
      </c>
      <c r="Z8244" t="inlineStr">
        <is>
          <t>Tyler Dunbar ((N/A) D)</t>
        </is>
      </c>
    </row>
    <row r="8245">
      <c r="A8245" t="inlineStr">
        <is>
          <t>Tyler Eckford</t>
        </is>
      </c>
      <c r="B8245" t="inlineStr">
        <is>
          <t>(N/A)</t>
        </is>
      </c>
      <c r="C8245" t="inlineStr">
        <is>
          <t>D</t>
        </is>
      </c>
      <c r="D8245" t="inlineStr">
        <is>
          <t>D</t>
        </is>
      </c>
      <c r="E8245" t="n">
        <v>41</v>
      </c>
      <c r="F8245" t="inlineStr">
        <is>
          <t>FA</t>
        </is>
      </c>
      <c r="G8245" t="inlineStr">
        <is>
          <t>FA</t>
        </is>
      </c>
      <c r="H8245" s="30" t="n">
        <v>1</v>
      </c>
      <c r="I8245" s="31" t="n">
        <v>0</v>
      </c>
      <c r="J8245" s="31" t="n"/>
      <c r="K8245" s="31" t="n">
        <v>0</v>
      </c>
      <c r="L8245" s="32" t="n"/>
      <c r="M8245" s="31" t="n">
        <v>0</v>
      </c>
      <c r="N8245" s="31" t="n">
        <v>0</v>
      </c>
      <c r="O8245" s="31" t="n"/>
      <c r="P8245" s="31" t="n"/>
      <c r="Q8245" s="31" t="n">
        <v>0</v>
      </c>
      <c r="R8245" s="31" t="n"/>
      <c r="S8245" s="32" t="n"/>
      <c r="T8245" s="32" t="n"/>
      <c r="V8245" t="inlineStr">
        <is>
          <t>0055o</t>
        </is>
      </c>
      <c r="W8245" t="n">
        <v>2951</v>
      </c>
      <c r="X8245" t="n">
        <v>4367</v>
      </c>
      <c r="Z8245" t="inlineStr">
        <is>
          <t>Tyler Eckford ((N/A) D)</t>
        </is>
      </c>
    </row>
    <row r="8246">
      <c r="A8246" t="inlineStr">
        <is>
          <t>Tyler Ennis</t>
        </is>
      </c>
      <c r="B8246" t="inlineStr">
        <is>
          <t>(N/A)</t>
        </is>
      </c>
      <c r="C8246" t="inlineStr">
        <is>
          <t>RW</t>
        </is>
      </c>
      <c r="D8246" t="inlineStr">
        <is>
          <t>F</t>
        </is>
      </c>
      <c r="E8246" t="n">
        <v>36</v>
      </c>
      <c r="F8246" t="inlineStr">
        <is>
          <t>FA</t>
        </is>
      </c>
      <c r="G8246" t="inlineStr">
        <is>
          <t>FA</t>
        </is>
      </c>
      <c r="H8246" s="30" t="n">
        <v>1</v>
      </c>
      <c r="I8246" s="31" t="n">
        <v>0</v>
      </c>
      <c r="J8246" s="31" t="n"/>
      <c r="K8246" s="31" t="n">
        <v>0</v>
      </c>
      <c r="L8246" s="32" t="n"/>
      <c r="M8246" s="31" t="n">
        <v>0</v>
      </c>
      <c r="N8246" s="31" t="n">
        <v>0</v>
      </c>
      <c r="O8246" s="31" t="n"/>
      <c r="P8246" s="31" t="n"/>
      <c r="Q8246" s="31" t="n">
        <v>0</v>
      </c>
      <c r="R8246" s="31" t="n"/>
      <c r="S8246" s="32" t="n"/>
      <c r="T8246" s="32" t="n"/>
      <c r="V8246" t="inlineStr">
        <is>
          <t>015j5</t>
        </is>
      </c>
      <c r="W8246" t="n">
        <v>3029</v>
      </c>
      <c r="X8246" t="n">
        <v>4502</v>
      </c>
      <c r="Y8246" t="inlineStr">
        <is>
          <t>42f13341-0f24-11e2-8525-18a905767e44</t>
        </is>
      </c>
      <c r="Z8246" t="inlineStr">
        <is>
          <t>Tyler Ennis ((N/A) RW)</t>
        </is>
      </c>
    </row>
    <row r="8247">
      <c r="A8247" t="inlineStr">
        <is>
          <t>Tyler Ganly</t>
        </is>
      </c>
      <c r="B8247" t="inlineStr">
        <is>
          <t>(N/A)</t>
        </is>
      </c>
      <c r="C8247" t="inlineStr">
        <is>
          <t>D</t>
        </is>
      </c>
      <c r="D8247" t="inlineStr">
        <is>
          <t>D</t>
        </is>
      </c>
      <c r="E8247" t="n">
        <v>31</v>
      </c>
      <c r="F8247" t="inlineStr">
        <is>
          <t>FA</t>
        </is>
      </c>
      <c r="G8247" t="inlineStr">
        <is>
          <t>FA</t>
        </is>
      </c>
      <c r="H8247" s="30" t="n">
        <v>1</v>
      </c>
      <c r="I8247" s="31" t="n">
        <v>0</v>
      </c>
      <c r="J8247" s="31" t="n"/>
      <c r="K8247" s="31" t="n">
        <v>0</v>
      </c>
      <c r="L8247" s="32" t="n"/>
      <c r="M8247" s="31" t="n">
        <v>0</v>
      </c>
      <c r="N8247" s="31" t="n">
        <v>0</v>
      </c>
      <c r="O8247" s="31" t="n"/>
      <c r="P8247" s="31" t="n"/>
      <c r="Q8247" s="31" t="n">
        <v>0</v>
      </c>
      <c r="R8247" s="31" t="n"/>
      <c r="S8247" s="32" t="n"/>
      <c r="T8247" s="32" t="n"/>
      <c r="V8247" t="inlineStr">
        <is>
          <t>031sc</t>
        </is>
      </c>
      <c r="W8247" t="n">
        <v>4632</v>
      </c>
      <c r="X8247" t="n">
        <v>6136</v>
      </c>
      <c r="Z8247" t="inlineStr">
        <is>
          <t>Tyler Ganly ((N/A) D)</t>
        </is>
      </c>
    </row>
    <row r="8248">
      <c r="A8248" t="inlineStr">
        <is>
          <t>Tyler Gaudet</t>
        </is>
      </c>
      <c r="B8248" t="inlineStr">
        <is>
          <t>TOR</t>
        </is>
      </c>
      <c r="C8248" t="inlineStr">
        <is>
          <t>C</t>
        </is>
      </c>
      <c r="D8248" t="inlineStr">
        <is>
          <t>F</t>
        </is>
      </c>
      <c r="E8248" t="n">
        <v>33</v>
      </c>
      <c r="F8248" t="inlineStr">
        <is>
          <t>FA</t>
        </is>
      </c>
      <c r="G8248" t="inlineStr">
        <is>
          <t>FA</t>
        </is>
      </c>
      <c r="H8248" s="30" t="n">
        <v>1</v>
      </c>
      <c r="I8248" s="31" t="n">
        <v>0</v>
      </c>
      <c r="J8248" s="31" t="n"/>
      <c r="K8248" s="31" t="n">
        <v>0</v>
      </c>
      <c r="L8248" s="32" t="n"/>
      <c r="M8248" s="31" t="n">
        <v>0</v>
      </c>
      <c r="N8248" s="31" t="n">
        <v>0</v>
      </c>
      <c r="O8248" s="31" t="n"/>
      <c r="P8248" s="31" t="n"/>
      <c r="Q8248" s="31" t="n">
        <v>0</v>
      </c>
      <c r="R8248" s="31" t="n"/>
      <c r="S8248" s="32" t="n"/>
      <c r="T8248" s="32" t="n"/>
      <c r="V8248" t="inlineStr">
        <is>
          <t>039vs</t>
        </is>
      </c>
      <c r="W8248" t="n">
        <v>4284</v>
      </c>
      <c r="X8248" t="n">
        <v>6322</v>
      </c>
      <c r="Y8248" t="inlineStr">
        <is>
          <t>e59dc0e6-1d48-487b-aa5f-f995e47461c9</t>
        </is>
      </c>
      <c r="Z8248" t="inlineStr">
        <is>
          <t>Tyler Gaudet (TOR C)</t>
        </is>
      </c>
    </row>
    <row r="8249">
      <c r="A8249" t="inlineStr">
        <is>
          <t>Tyler Graovac</t>
        </is>
      </c>
      <c r="B8249" t="inlineStr">
        <is>
          <t>(N/A)</t>
        </is>
      </c>
      <c r="C8249" t="inlineStr">
        <is>
          <t>C</t>
        </is>
      </c>
      <c r="D8249" t="inlineStr">
        <is>
          <t>F</t>
        </is>
      </c>
      <c r="E8249" t="n">
        <v>33</v>
      </c>
      <c r="F8249" t="inlineStr">
        <is>
          <t>FA</t>
        </is>
      </c>
      <c r="G8249" t="inlineStr">
        <is>
          <t>FA</t>
        </is>
      </c>
      <c r="H8249" s="30" t="n">
        <v>1</v>
      </c>
      <c r="I8249" s="31" t="n">
        <v>0</v>
      </c>
      <c r="J8249" s="31" t="n"/>
      <c r="K8249" s="31" t="n">
        <v>0</v>
      </c>
      <c r="L8249" s="32" t="n"/>
      <c r="M8249" s="31" t="n">
        <v>0</v>
      </c>
      <c r="N8249" s="31" t="n">
        <v>0</v>
      </c>
      <c r="O8249" s="31" t="n"/>
      <c r="P8249" s="31" t="n"/>
      <c r="Q8249" s="31" t="n">
        <v>0</v>
      </c>
      <c r="R8249" s="31" t="n"/>
      <c r="S8249" s="32" t="n"/>
      <c r="T8249" s="32" t="n"/>
      <c r="V8249" t="inlineStr">
        <is>
          <t>02fq1</t>
        </is>
      </c>
      <c r="W8249" t="n">
        <v>4366</v>
      </c>
      <c r="X8249" t="n">
        <v>5556</v>
      </c>
      <c r="Y8249" t="inlineStr">
        <is>
          <t>759658e9-3517-41bf-8892-53a0a22d2168</t>
        </is>
      </c>
      <c r="Z8249" t="inlineStr">
        <is>
          <t>Tyler Graovac ((N/A) C)</t>
        </is>
      </c>
    </row>
    <row r="8250">
      <c r="A8250" t="inlineStr">
        <is>
          <t>Tyler Gron</t>
        </is>
      </c>
      <c r="B8250" t="inlineStr">
        <is>
          <t>(N/A)</t>
        </is>
      </c>
      <c r="C8250" t="inlineStr">
        <is>
          <t>C</t>
        </is>
      </c>
      <c r="D8250" t="inlineStr">
        <is>
          <t>F</t>
        </is>
      </c>
      <c r="E8250" t="n">
        <v>36</v>
      </c>
      <c r="F8250" t="inlineStr">
        <is>
          <t>FA</t>
        </is>
      </c>
      <c r="G8250" t="inlineStr">
        <is>
          <t>FA</t>
        </is>
      </c>
      <c r="H8250" s="30" t="n">
        <v>1</v>
      </c>
      <c r="I8250" s="31" t="n">
        <v>0</v>
      </c>
      <c r="J8250" s="31" t="n"/>
      <c r="K8250" s="31" t="n">
        <v>0</v>
      </c>
      <c r="L8250" s="32" t="n"/>
      <c r="M8250" s="31" t="n">
        <v>0</v>
      </c>
      <c r="N8250" s="31" t="n">
        <v>0</v>
      </c>
      <c r="O8250" s="31" t="n"/>
      <c r="P8250" s="31" t="n"/>
      <c r="Q8250" s="31" t="n">
        <v>0</v>
      </c>
      <c r="R8250" s="31" t="n"/>
      <c r="S8250" s="32" t="n"/>
      <c r="T8250" s="32" t="n"/>
      <c r="V8250" t="inlineStr">
        <is>
          <t>03d0b</t>
        </is>
      </c>
      <c r="Z8250" t="inlineStr">
        <is>
          <t>Tyler Gron ((N/A) C)</t>
        </is>
      </c>
    </row>
    <row r="8251">
      <c r="A8251" t="inlineStr">
        <is>
          <t>Tyler Haskins</t>
        </is>
      </c>
      <c r="B8251" t="inlineStr">
        <is>
          <t>NYI</t>
        </is>
      </c>
      <c r="C8251" t="inlineStr">
        <is>
          <t>RW</t>
        </is>
      </c>
      <c r="D8251" t="inlineStr">
        <is>
          <t>F</t>
        </is>
      </c>
      <c r="E8251" t="n">
        <v>40</v>
      </c>
      <c r="F8251" t="inlineStr">
        <is>
          <t>FA</t>
        </is>
      </c>
      <c r="G8251" t="inlineStr">
        <is>
          <t>FA</t>
        </is>
      </c>
      <c r="H8251" s="30" t="n">
        <v>1</v>
      </c>
      <c r="I8251" s="31" t="n">
        <v>0</v>
      </c>
      <c r="J8251" s="31" t="n"/>
      <c r="K8251" s="31" t="n">
        <v>0</v>
      </c>
      <c r="L8251" s="32" t="n"/>
      <c r="M8251" s="31" t="n">
        <v>0</v>
      </c>
      <c r="N8251" s="31" t="n">
        <v>0</v>
      </c>
      <c r="O8251" s="31" t="n"/>
      <c r="P8251" s="31" t="n"/>
      <c r="Q8251" s="31" t="n">
        <v>0</v>
      </c>
      <c r="R8251" s="31" t="n"/>
      <c r="S8251" s="32" t="n"/>
      <c r="T8251" s="32" t="n"/>
      <c r="V8251" t="inlineStr">
        <is>
          <t>01mjg</t>
        </is>
      </c>
      <c r="X8251" t="n">
        <v>4772</v>
      </c>
      <c r="Z8251" t="inlineStr">
        <is>
          <t>Tyler Haskins (NYI RW)</t>
        </is>
      </c>
    </row>
    <row r="8252">
      <c r="A8252" t="inlineStr">
        <is>
          <t>Tyler Hill</t>
        </is>
      </c>
      <c r="B8252" t="inlineStr">
        <is>
          <t>(N/A)</t>
        </is>
      </c>
      <c r="C8252" t="inlineStr">
        <is>
          <t>RW</t>
        </is>
      </c>
      <c r="D8252" t="inlineStr">
        <is>
          <t>F</t>
        </is>
      </c>
      <c r="E8252" t="n">
        <v>31</v>
      </c>
      <c r="F8252" t="inlineStr">
        <is>
          <t>FA</t>
        </is>
      </c>
      <c r="G8252" t="inlineStr">
        <is>
          <t>FA</t>
        </is>
      </c>
      <c r="H8252" s="30" t="n">
        <v>1</v>
      </c>
      <c r="I8252" s="31" t="n">
        <v>0</v>
      </c>
      <c r="J8252" s="31" t="n"/>
      <c r="K8252" s="31" t="n">
        <v>0</v>
      </c>
      <c r="L8252" s="32" t="n"/>
      <c r="M8252" s="31" t="n">
        <v>0</v>
      </c>
      <c r="N8252" s="31" t="n">
        <v>0</v>
      </c>
      <c r="O8252" s="31" t="n"/>
      <c r="P8252" s="31" t="n"/>
      <c r="Q8252" s="31" t="n">
        <v>0</v>
      </c>
      <c r="R8252" s="31" t="n"/>
      <c r="S8252" s="32" t="n"/>
      <c r="T8252" s="32" t="n"/>
      <c r="V8252" t="inlineStr">
        <is>
          <t>032dd</t>
        </is>
      </c>
      <c r="Z8252" t="inlineStr">
        <is>
          <t>Tyler Hill ((N/A) RW)</t>
        </is>
      </c>
    </row>
    <row r="8253">
      <c r="A8253" t="inlineStr">
        <is>
          <t>Tyler Hopkins</t>
        </is>
      </c>
      <c r="B8253" t="inlineStr">
        <is>
          <t>TOR</t>
        </is>
      </c>
      <c r="C8253" t="inlineStr">
        <is>
          <t>C</t>
        </is>
      </c>
      <c r="D8253" t="inlineStr">
        <is>
          <t>F</t>
        </is>
      </c>
      <c r="E8253" t="n">
        <v>19</v>
      </c>
      <c r="F8253" t="inlineStr">
        <is>
          <t>FA</t>
        </is>
      </c>
      <c r="G8253" t="inlineStr">
        <is>
          <t>FA</t>
        </is>
      </c>
      <c r="H8253" s="30" t="n">
        <v>1</v>
      </c>
      <c r="I8253" s="31" t="n">
        <v>0</v>
      </c>
      <c r="J8253" s="31" t="n"/>
      <c r="K8253" s="31" t="n">
        <v>0</v>
      </c>
      <c r="L8253" s="32" t="n"/>
      <c r="M8253" s="31" t="n">
        <v>0</v>
      </c>
      <c r="N8253" s="31" t="n">
        <v>0</v>
      </c>
      <c r="O8253" s="31" t="n"/>
      <c r="P8253" s="31" t="n"/>
      <c r="Q8253" s="31" t="n">
        <v>0</v>
      </c>
      <c r="R8253" s="31" t="n"/>
      <c r="S8253" s="32" t="n"/>
      <c r="T8253" s="32" t="n"/>
      <c r="V8253" t="inlineStr">
        <is>
          <t>06sq7</t>
        </is>
      </c>
      <c r="W8253" t="n">
        <v>7426</v>
      </c>
      <c r="Y8253" t="inlineStr">
        <is>
          <t>5372ff3c-54a8-484f-92bb-a31f4b34c23f</t>
        </is>
      </c>
      <c r="Z8253" t="inlineStr">
        <is>
          <t>Tyler Hopkins (TOR C)</t>
        </is>
      </c>
    </row>
    <row r="8254">
      <c r="A8254" t="inlineStr">
        <is>
          <t>Tyler Hostetter</t>
        </is>
      </c>
      <c r="B8254" t="inlineStr">
        <is>
          <t>(N/A)</t>
        </is>
      </c>
      <c r="C8254" t="inlineStr">
        <is>
          <t>D</t>
        </is>
      </c>
      <c r="D8254" t="inlineStr">
        <is>
          <t>D</t>
        </is>
      </c>
      <c r="E8254" t="n">
        <v>35</v>
      </c>
      <c r="F8254" t="inlineStr">
        <is>
          <t>FA</t>
        </is>
      </c>
      <c r="G8254" t="inlineStr">
        <is>
          <t>FA</t>
        </is>
      </c>
      <c r="H8254" s="30" t="n">
        <v>1</v>
      </c>
      <c r="I8254" s="31" t="n">
        <v>0</v>
      </c>
      <c r="J8254" s="31" t="n"/>
      <c r="K8254" s="31" t="n">
        <v>0</v>
      </c>
      <c r="L8254" s="32" t="n"/>
      <c r="M8254" s="31" t="n">
        <v>0</v>
      </c>
      <c r="N8254" s="31" t="n">
        <v>0</v>
      </c>
      <c r="O8254" s="31" t="n"/>
      <c r="P8254" s="31" t="n"/>
      <c r="Q8254" s="31" t="n">
        <v>0</v>
      </c>
      <c r="R8254" s="31" t="n"/>
      <c r="S8254" s="32" t="n"/>
      <c r="T8254" s="32" t="n"/>
      <c r="V8254" t="inlineStr">
        <is>
          <t>01mo1</t>
        </is>
      </c>
      <c r="X8254" t="n">
        <v>4811</v>
      </c>
      <c r="Z8254" t="inlineStr">
        <is>
          <t>Tyler Hostetter ((N/A) D)</t>
        </is>
      </c>
    </row>
    <row r="8255">
      <c r="A8255" t="inlineStr">
        <is>
          <t>Tyler Inamoto</t>
        </is>
      </c>
      <c r="B8255" t="inlineStr">
        <is>
          <t>(N/A)</t>
        </is>
      </c>
      <c r="C8255" t="inlineStr">
        <is>
          <t>D</t>
        </is>
      </c>
      <c r="D8255" t="inlineStr">
        <is>
          <t>D</t>
        </is>
      </c>
      <c r="E8255" t="n">
        <v>27</v>
      </c>
      <c r="F8255" t="inlineStr">
        <is>
          <t>FA</t>
        </is>
      </c>
      <c r="G8255" t="inlineStr">
        <is>
          <t>FA</t>
        </is>
      </c>
      <c r="H8255" s="30" t="n">
        <v>1</v>
      </c>
      <c r="I8255" s="31" t="n">
        <v>0</v>
      </c>
      <c r="J8255" s="31" t="n"/>
      <c r="K8255" s="31" t="n">
        <v>0</v>
      </c>
      <c r="L8255" s="32" t="n"/>
      <c r="M8255" s="31" t="n">
        <v>0</v>
      </c>
      <c r="N8255" s="31" t="n">
        <v>0</v>
      </c>
      <c r="O8255" s="31" t="n"/>
      <c r="P8255" s="31" t="n"/>
      <c r="Q8255" s="31" t="n">
        <v>0</v>
      </c>
      <c r="R8255" s="31" t="n"/>
      <c r="S8255" s="32" t="n"/>
      <c r="T8255" s="32" t="n"/>
      <c r="V8255" t="inlineStr">
        <is>
          <t>04f71</t>
        </is>
      </c>
      <c r="W8255" t="n">
        <v>6623</v>
      </c>
      <c r="X8255" t="n">
        <v>7648</v>
      </c>
      <c r="Y8255" t="inlineStr">
        <is>
          <t>e64a2ca0-ffdb-4e54-ae36-b70ae45e356d</t>
        </is>
      </c>
      <c r="Z8255" t="inlineStr">
        <is>
          <t>Tyler Inamoto ((N/A) D)</t>
        </is>
      </c>
    </row>
    <row r="8256">
      <c r="A8256" t="inlineStr">
        <is>
          <t>Tyler Kelleher</t>
        </is>
      </c>
      <c r="B8256" t="inlineStr">
        <is>
          <t>DAL</t>
        </is>
      </c>
      <c r="C8256" t="inlineStr">
        <is>
          <t>RW</t>
        </is>
      </c>
      <c r="D8256" t="inlineStr">
        <is>
          <t>F</t>
        </is>
      </c>
      <c r="E8256" t="n">
        <v>31</v>
      </c>
      <c r="F8256" t="inlineStr">
        <is>
          <t>FA</t>
        </is>
      </c>
      <c r="G8256" t="inlineStr">
        <is>
          <t>FA</t>
        </is>
      </c>
      <c r="H8256" s="30" t="n">
        <v>1</v>
      </c>
      <c r="I8256" s="31" t="n">
        <v>0</v>
      </c>
      <c r="J8256" s="31" t="n"/>
      <c r="K8256" s="31" t="n">
        <v>0</v>
      </c>
      <c r="L8256" s="32" t="n"/>
      <c r="M8256" s="31" t="n">
        <v>0</v>
      </c>
      <c r="N8256" s="31" t="n">
        <v>0</v>
      </c>
      <c r="O8256" s="31" t="n"/>
      <c r="P8256" s="31" t="n"/>
      <c r="Q8256" s="31" t="n">
        <v>0</v>
      </c>
      <c r="R8256" s="31" t="n"/>
      <c r="S8256" s="32" t="n"/>
      <c r="T8256" s="32" t="n"/>
      <c r="V8256" t="inlineStr">
        <is>
          <t>03xms</t>
        </is>
      </c>
      <c r="X8256" t="n">
        <v>7801</v>
      </c>
      <c r="Z8256" t="inlineStr">
        <is>
          <t>Tyler Kelleher (DAL RW)</t>
        </is>
      </c>
    </row>
    <row r="8257">
      <c r="A8257" t="inlineStr">
        <is>
          <t>Tyler Kennedy</t>
        </is>
      </c>
      <c r="B8257" t="inlineStr">
        <is>
          <t>(N/A)</t>
        </is>
      </c>
      <c r="C8257" t="inlineStr">
        <is>
          <t>LW</t>
        </is>
      </c>
      <c r="D8257" t="inlineStr">
        <is>
          <t>F</t>
        </is>
      </c>
      <c r="E8257" t="n">
        <v>40</v>
      </c>
      <c r="F8257" t="inlineStr">
        <is>
          <t>FA</t>
        </is>
      </c>
      <c r="G8257" t="inlineStr">
        <is>
          <t>FA</t>
        </is>
      </c>
      <c r="H8257" s="30" t="n">
        <v>1</v>
      </c>
      <c r="I8257" s="31" t="n">
        <v>0</v>
      </c>
      <c r="J8257" s="31" t="n"/>
      <c r="K8257" s="31" t="n">
        <v>0</v>
      </c>
      <c r="L8257" s="32" t="n"/>
      <c r="M8257" s="31" t="n">
        <v>0</v>
      </c>
      <c r="N8257" s="31" t="n">
        <v>0</v>
      </c>
      <c r="O8257" s="31" t="n"/>
      <c r="P8257" s="31" t="n"/>
      <c r="Q8257" s="31" t="n">
        <v>0</v>
      </c>
      <c r="R8257" s="31" t="n"/>
      <c r="S8257" s="32" t="n"/>
      <c r="T8257" s="32" t="n"/>
      <c r="V8257" t="inlineStr">
        <is>
          <t>0045g</t>
        </is>
      </c>
      <c r="W8257" t="n">
        <v>2903</v>
      </c>
      <c r="X8257" t="n">
        <v>3895</v>
      </c>
      <c r="Z8257" t="inlineStr">
        <is>
          <t>Tyler Kennedy ((N/A) LW)</t>
        </is>
      </c>
    </row>
    <row r="8258">
      <c r="A8258" t="inlineStr">
        <is>
          <t>Tyler Kopff</t>
        </is>
      </c>
      <c r="B8258" t="inlineStr">
        <is>
          <t>WSH</t>
        </is>
      </c>
      <c r="C8258" t="inlineStr">
        <is>
          <t>LW</t>
        </is>
      </c>
      <c r="D8258" t="inlineStr">
        <is>
          <t>F</t>
        </is>
      </c>
      <c r="E8258" t="n">
        <v>23</v>
      </c>
      <c r="F8258" t="inlineStr">
        <is>
          <t>FA</t>
        </is>
      </c>
      <c r="G8258" t="inlineStr">
        <is>
          <t>FA</t>
        </is>
      </c>
      <c r="H8258" s="30" t="n">
        <v>975000</v>
      </c>
      <c r="I8258" s="31" t="n">
        <v>0</v>
      </c>
      <c r="J8258" s="31" t="n"/>
      <c r="K8258" s="31" t="n">
        <v>0</v>
      </c>
      <c r="L8258" s="32" t="n"/>
      <c r="M8258" s="31" t="n">
        <v>0</v>
      </c>
      <c r="N8258" s="31" t="n">
        <v>0</v>
      </c>
      <c r="O8258" s="31" t="n"/>
      <c r="P8258" s="31" t="n"/>
      <c r="Q8258" s="31" t="n">
        <v>0</v>
      </c>
      <c r="R8258" s="31" t="n"/>
      <c r="S8258" s="32" t="n"/>
      <c r="T8258" s="32" t="n"/>
      <c r="V8258" t="inlineStr">
        <is>
          <t>06rup</t>
        </is>
      </c>
      <c r="W8258" t="n">
        <v>7321</v>
      </c>
      <c r="Y8258" t="inlineStr">
        <is>
          <t>d78b7cd6-45b4-4b86-a02b-451344586372</t>
        </is>
      </c>
      <c r="Z8258" t="inlineStr">
        <is>
          <t>Tyler Kopff (WSH LW)</t>
        </is>
      </c>
    </row>
    <row r="8259">
      <c r="A8259" t="inlineStr">
        <is>
          <t>Tyler Lewington</t>
        </is>
      </c>
      <c r="B8259" t="inlineStr">
        <is>
          <t>BOS</t>
        </is>
      </c>
      <c r="C8259" t="inlineStr">
        <is>
          <t>D</t>
        </is>
      </c>
      <c r="D8259" t="inlineStr">
        <is>
          <t>D</t>
        </is>
      </c>
      <c r="E8259" t="n">
        <v>31</v>
      </c>
      <c r="F8259" t="inlineStr">
        <is>
          <t>FA</t>
        </is>
      </c>
      <c r="G8259" t="inlineStr">
        <is>
          <t>FA</t>
        </is>
      </c>
      <c r="H8259" s="30" t="n">
        <v>1</v>
      </c>
      <c r="I8259" s="31" t="n">
        <v>0</v>
      </c>
      <c r="J8259" s="31" t="n"/>
      <c r="K8259" s="31" t="n">
        <v>0</v>
      </c>
      <c r="L8259" s="32" t="n"/>
      <c r="M8259" s="31" t="n">
        <v>0</v>
      </c>
      <c r="N8259" s="31" t="n">
        <v>0</v>
      </c>
      <c r="O8259" s="31" t="n"/>
      <c r="P8259" s="31" t="n"/>
      <c r="Q8259" s="31" t="n">
        <v>0</v>
      </c>
      <c r="R8259" s="31" t="n"/>
      <c r="S8259" s="32" t="n"/>
      <c r="T8259" s="32" t="n"/>
      <c r="V8259" t="inlineStr">
        <is>
          <t>031v4</t>
        </is>
      </c>
      <c r="W8259" t="n">
        <v>4735</v>
      </c>
      <c r="X8259" t="n">
        <v>6182</v>
      </c>
      <c r="Y8259" t="inlineStr">
        <is>
          <t>2717a7c8-f71a-44cd-8c2b-435b0e38ef3f</t>
        </is>
      </c>
      <c r="Z8259" t="inlineStr">
        <is>
          <t>Tyler Lewington (BOS D)</t>
        </is>
      </c>
    </row>
    <row r="8260">
      <c r="A8260" t="inlineStr">
        <is>
          <t>Tyler Madden</t>
        </is>
      </c>
      <c r="B8260" t="inlineStr">
        <is>
          <t>MIN</t>
        </is>
      </c>
      <c r="C8260" t="inlineStr">
        <is>
          <t>RW</t>
        </is>
      </c>
      <c r="D8260" t="inlineStr">
        <is>
          <t>F</t>
        </is>
      </c>
      <c r="E8260" t="n">
        <v>26</v>
      </c>
      <c r="F8260" t="inlineStr">
        <is>
          <t>FA</t>
        </is>
      </c>
      <c r="G8260" t="inlineStr">
        <is>
          <t>FA</t>
        </is>
      </c>
      <c r="H8260" s="30" t="n">
        <v>1</v>
      </c>
      <c r="I8260" s="31" t="n">
        <v>0</v>
      </c>
      <c r="J8260" s="31" t="n"/>
      <c r="K8260" s="31" t="n">
        <v>0</v>
      </c>
      <c r="L8260" s="32" t="n"/>
      <c r="M8260" s="31" t="n">
        <v>0</v>
      </c>
      <c r="N8260" s="31" t="n">
        <v>0</v>
      </c>
      <c r="O8260" s="31" t="n"/>
      <c r="P8260" s="31" t="n"/>
      <c r="Q8260" s="31" t="n">
        <v>0</v>
      </c>
      <c r="R8260" s="31" t="n"/>
      <c r="S8260" s="32" t="n"/>
      <c r="T8260" s="32" t="n"/>
      <c r="V8260" t="inlineStr">
        <is>
          <t>04qyh</t>
        </is>
      </c>
      <c r="W8260" t="n">
        <v>5798</v>
      </c>
      <c r="X8260" t="n">
        <v>7966</v>
      </c>
      <c r="Y8260" t="inlineStr">
        <is>
          <t>ab3a4a15-eaa8-4025-9cbd-a144d1487fd5</t>
        </is>
      </c>
      <c r="Z8260" t="inlineStr">
        <is>
          <t>Tyler Madden (MIN RW)</t>
        </is>
      </c>
    </row>
    <row r="8261">
      <c r="A8261" t="inlineStr">
        <is>
          <t>Tyler McNeely</t>
        </is>
      </c>
      <c r="B8261" t="inlineStr">
        <is>
          <t>(N/A)</t>
        </is>
      </c>
      <c r="C8261" t="inlineStr">
        <is>
          <t>LW</t>
        </is>
      </c>
      <c r="D8261" t="inlineStr">
        <is>
          <t>F</t>
        </is>
      </c>
      <c r="E8261" t="n">
        <v>39</v>
      </c>
      <c r="F8261" t="inlineStr">
        <is>
          <t>FA</t>
        </is>
      </c>
      <c r="G8261" t="inlineStr">
        <is>
          <t>FA</t>
        </is>
      </c>
      <c r="H8261" s="30" t="n">
        <v>1</v>
      </c>
      <c r="I8261" s="31" t="n">
        <v>0</v>
      </c>
      <c r="J8261" s="31" t="n"/>
      <c r="K8261" s="31" t="n">
        <v>0</v>
      </c>
      <c r="L8261" s="32" t="n"/>
      <c r="M8261" s="31" t="n">
        <v>0</v>
      </c>
      <c r="N8261" s="31" t="n">
        <v>0</v>
      </c>
      <c r="O8261" s="31" t="n"/>
      <c r="P8261" s="31" t="n"/>
      <c r="Q8261" s="31" t="n">
        <v>0</v>
      </c>
      <c r="R8261" s="31" t="n"/>
      <c r="S8261" s="32" t="n"/>
      <c r="T8261" s="32" t="n"/>
      <c r="V8261" t="inlineStr">
        <is>
          <t>026sy</t>
        </is>
      </c>
      <c r="W8261" t="n">
        <v>3725</v>
      </c>
      <c r="X8261" t="n">
        <v>5318</v>
      </c>
      <c r="Z8261" t="inlineStr">
        <is>
          <t>Tyler McNeely ((N/A) LW)</t>
        </is>
      </c>
    </row>
    <row r="8262">
      <c r="A8262" t="inlineStr">
        <is>
          <t>Tyler Morley</t>
        </is>
      </c>
      <c r="B8262" t="inlineStr">
        <is>
          <t>(N/A)</t>
        </is>
      </c>
      <c r="C8262" t="inlineStr">
        <is>
          <t>C</t>
        </is>
      </c>
      <c r="D8262" t="inlineStr">
        <is>
          <t>F</t>
        </is>
      </c>
      <c r="E8262" t="n">
        <v>34</v>
      </c>
      <c r="F8262" t="inlineStr">
        <is>
          <t>FA</t>
        </is>
      </c>
      <c r="G8262" t="inlineStr">
        <is>
          <t>FA</t>
        </is>
      </c>
      <c r="H8262" s="30" t="n">
        <v>1</v>
      </c>
      <c r="I8262" s="31" t="n">
        <v>0</v>
      </c>
      <c r="J8262" s="31" t="n"/>
      <c r="K8262" s="31" t="n">
        <v>0</v>
      </c>
      <c r="L8262" s="32" t="n"/>
      <c r="M8262" s="31" t="n">
        <v>0</v>
      </c>
      <c r="N8262" s="31" t="n">
        <v>0</v>
      </c>
      <c r="O8262" s="31" t="n"/>
      <c r="P8262" s="31" t="n"/>
      <c r="Q8262" s="31" t="n">
        <v>0</v>
      </c>
      <c r="R8262" s="31" t="n"/>
      <c r="S8262" s="32" t="n"/>
      <c r="T8262" s="32" t="n"/>
      <c r="V8262" t="inlineStr">
        <is>
          <t>048vu</t>
        </is>
      </c>
      <c r="X8262" t="n">
        <v>7385</v>
      </c>
      <c r="Z8262" t="inlineStr">
        <is>
          <t>Tyler Morley ((N/A) C)</t>
        </is>
      </c>
    </row>
    <row r="8263">
      <c r="A8263" t="inlineStr">
        <is>
          <t>Tyler Motte</t>
        </is>
      </c>
      <c r="B8263" t="inlineStr">
        <is>
          <t>FLA</t>
        </is>
      </c>
      <c r="C8263" t="inlineStr">
        <is>
          <t>RW</t>
        </is>
      </c>
      <c r="D8263" t="inlineStr">
        <is>
          <t>F</t>
        </is>
      </c>
      <c r="E8263" t="n">
        <v>31</v>
      </c>
      <c r="F8263" t="inlineStr">
        <is>
          <t>FA</t>
        </is>
      </c>
      <c r="G8263" t="inlineStr">
        <is>
          <t>FA</t>
        </is>
      </c>
      <c r="H8263" s="30" t="n">
        <v>1</v>
      </c>
      <c r="I8263" s="31" t="n">
        <v>0</v>
      </c>
      <c r="J8263" s="31" t="n"/>
      <c r="K8263" s="31" t="n">
        <v>0</v>
      </c>
      <c r="L8263" s="32" t="n"/>
      <c r="M8263" s="31" t="n">
        <v>0</v>
      </c>
      <c r="N8263" s="31" t="n">
        <v>0</v>
      </c>
      <c r="O8263" s="31" t="n"/>
      <c r="P8263" s="31" t="n"/>
      <c r="Q8263" s="31" t="n">
        <v>0</v>
      </c>
      <c r="R8263" s="31" t="n"/>
      <c r="S8263" s="32" t="n"/>
      <c r="T8263" s="32" t="n"/>
      <c r="V8263" t="inlineStr">
        <is>
          <t>031q7</t>
        </is>
      </c>
      <c r="W8263" t="n">
        <v>5091</v>
      </c>
      <c r="X8263" t="n">
        <v>6100</v>
      </c>
      <c r="Y8263" t="inlineStr">
        <is>
          <t>e4c0e933-9f09-4cb9-a5d6-44357581dc2c</t>
        </is>
      </c>
      <c r="Z8263" t="inlineStr">
        <is>
          <t>Tyler Motte (FLA RW)</t>
        </is>
      </c>
    </row>
    <row r="8264">
      <c r="A8264" t="inlineStr">
        <is>
          <t>Tyler Moy</t>
        </is>
      </c>
      <c r="B8264" t="inlineStr">
        <is>
          <t>(N/A)</t>
        </is>
      </c>
      <c r="C8264" t="inlineStr">
        <is>
          <t>C</t>
        </is>
      </c>
      <c r="D8264" t="inlineStr">
        <is>
          <t>F</t>
        </is>
      </c>
      <c r="E8264" t="n">
        <v>31</v>
      </c>
      <c r="F8264" t="inlineStr">
        <is>
          <t>FA</t>
        </is>
      </c>
      <c r="G8264" t="inlineStr">
        <is>
          <t>FA</t>
        </is>
      </c>
      <c r="H8264" s="30" t="n">
        <v>1</v>
      </c>
      <c r="I8264" s="31" t="n">
        <v>0</v>
      </c>
      <c r="J8264" s="31" t="n"/>
      <c r="K8264" s="31" t="n">
        <v>0</v>
      </c>
      <c r="L8264" s="32" t="n"/>
      <c r="M8264" s="31" t="n">
        <v>0</v>
      </c>
      <c r="N8264" s="31" t="n">
        <v>0</v>
      </c>
      <c r="O8264" s="31" t="n"/>
      <c r="P8264" s="31" t="n"/>
      <c r="Q8264" s="31" t="n">
        <v>0</v>
      </c>
      <c r="R8264" s="31" t="n"/>
      <c r="S8264" s="32" t="n"/>
      <c r="T8264" s="32" t="n"/>
      <c r="V8264" t="inlineStr">
        <is>
          <t>03rj7</t>
        </is>
      </c>
      <c r="W8264" t="n">
        <v>5378</v>
      </c>
      <c r="X8264" t="n">
        <v>6917</v>
      </c>
      <c r="Z8264" t="inlineStr">
        <is>
          <t>Tyler Moy ((N/A) C)</t>
        </is>
      </c>
    </row>
    <row r="8265">
      <c r="A8265" t="inlineStr">
        <is>
          <t>Tyler Mueller</t>
        </is>
      </c>
      <c r="B8265" t="inlineStr">
        <is>
          <t>(N/A)</t>
        </is>
      </c>
      <c r="C8265" t="inlineStr">
        <is>
          <t>D</t>
        </is>
      </c>
      <c r="D8265" t="inlineStr">
        <is>
          <t>D</t>
        </is>
      </c>
      <c r="E8265" t="n">
        <v>32</v>
      </c>
      <c r="F8265" t="inlineStr">
        <is>
          <t>FA</t>
        </is>
      </c>
      <c r="G8265" t="inlineStr">
        <is>
          <t>FA</t>
        </is>
      </c>
      <c r="H8265" s="30" t="n">
        <v>1</v>
      </c>
      <c r="I8265" s="31" t="n">
        <v>0</v>
      </c>
      <c r="J8265" s="31" t="n"/>
      <c r="K8265" s="31" t="n">
        <v>0</v>
      </c>
      <c r="L8265" s="32" t="n"/>
      <c r="M8265" s="31" t="n">
        <v>0</v>
      </c>
      <c r="N8265" s="31" t="n">
        <v>0</v>
      </c>
      <c r="O8265" s="31" t="n"/>
      <c r="P8265" s="31" t="n"/>
      <c r="Q8265" s="31" t="n">
        <v>0</v>
      </c>
      <c r="R8265" s="31" t="n"/>
      <c r="S8265" s="32" t="n"/>
      <c r="T8265" s="32" t="n"/>
      <c r="V8265" t="inlineStr">
        <is>
          <t>04xcn</t>
        </is>
      </c>
      <c r="X8265" t="n">
        <v>8215</v>
      </c>
      <c r="Z8265" t="inlineStr">
        <is>
          <t>Tyler Mueller ((N/A) D)</t>
        </is>
      </c>
    </row>
    <row r="8266">
      <c r="A8266" t="inlineStr">
        <is>
          <t>Tyler Muszelik</t>
        </is>
      </c>
      <c r="B8266" t="inlineStr">
        <is>
          <t>FLA</t>
        </is>
      </c>
      <c r="C8266" t="inlineStr">
        <is>
          <t>G</t>
        </is>
      </c>
      <c r="D8266" t="inlineStr">
        <is>
          <t>G</t>
        </is>
      </c>
      <c r="E8266" t="n">
        <v>22</v>
      </c>
      <c r="F8266" t="inlineStr">
        <is>
          <t>FA</t>
        </is>
      </c>
      <c r="G8266" t="inlineStr">
        <is>
          <t>FA</t>
        </is>
      </c>
      <c r="H8266" s="30" t="n">
        <v>960000</v>
      </c>
      <c r="I8266" s="31" t="n">
        <v>0</v>
      </c>
      <c r="J8266" s="31" t="n"/>
      <c r="K8266" s="31" t="n">
        <v>0</v>
      </c>
      <c r="L8266" s="32" t="n"/>
      <c r="M8266" s="31" t="n">
        <v>0</v>
      </c>
      <c r="N8266" s="31" t="n">
        <v>0</v>
      </c>
      <c r="O8266" s="31" t="n"/>
      <c r="P8266" s="31" t="n"/>
      <c r="Q8266" s="31" t="n">
        <v>0</v>
      </c>
      <c r="R8266" s="31" t="n"/>
      <c r="S8266" s="32" t="n"/>
      <c r="T8266" s="32" t="n"/>
      <c r="V8266" t="inlineStr">
        <is>
          <t>060nx</t>
        </is>
      </c>
      <c r="W8266" t="n">
        <v>7629</v>
      </c>
      <c r="Y8266" t="inlineStr">
        <is>
          <t>6b3b32f5-6d2d-4b69-8e42-c8684a058dc2</t>
        </is>
      </c>
      <c r="Z8266" t="inlineStr">
        <is>
          <t>Tyler Muszelik (FLA G)</t>
        </is>
      </c>
    </row>
    <row r="8267">
      <c r="A8267" t="inlineStr">
        <is>
          <t>Tyler Nanne</t>
        </is>
      </c>
      <c r="B8267" t="inlineStr">
        <is>
          <t>NYR</t>
        </is>
      </c>
      <c r="C8267" t="inlineStr">
        <is>
          <t>D</t>
        </is>
      </c>
      <c r="D8267" t="inlineStr">
        <is>
          <t>D</t>
        </is>
      </c>
      <c r="E8267" t="n">
        <v>30</v>
      </c>
      <c r="F8267" t="inlineStr">
        <is>
          <t>FA</t>
        </is>
      </c>
      <c r="G8267" t="inlineStr">
        <is>
          <t>FA</t>
        </is>
      </c>
      <c r="H8267" s="30" t="n">
        <v>1</v>
      </c>
      <c r="I8267" s="31" t="n">
        <v>0</v>
      </c>
      <c r="J8267" s="31" t="n"/>
      <c r="K8267" s="31" t="n">
        <v>0</v>
      </c>
      <c r="L8267" s="32" t="n"/>
      <c r="M8267" s="31" t="n">
        <v>0</v>
      </c>
      <c r="N8267" s="31" t="n">
        <v>0</v>
      </c>
      <c r="O8267" s="31" t="n"/>
      <c r="P8267" s="31" t="n"/>
      <c r="Q8267" s="31" t="n">
        <v>0</v>
      </c>
      <c r="R8267" s="31" t="n"/>
      <c r="S8267" s="32" t="n"/>
      <c r="T8267" s="32" t="n"/>
      <c r="V8267" t="inlineStr">
        <is>
          <t>03ed0</t>
        </is>
      </c>
      <c r="Z8267" t="inlineStr">
        <is>
          <t>Tyler Nanne (NYR D)</t>
        </is>
      </c>
    </row>
    <row r="8268">
      <c r="A8268" t="inlineStr">
        <is>
          <t>Tyler Nother</t>
        </is>
      </c>
      <c r="B8268" t="inlineStr">
        <is>
          <t>(N/A)</t>
        </is>
      </c>
      <c r="C8268" t="inlineStr">
        <is>
          <t>D</t>
        </is>
      </c>
      <c r="D8268" t="inlineStr">
        <is>
          <t>D</t>
        </is>
      </c>
      <c r="E8268" t="n">
        <v>28</v>
      </c>
      <c r="F8268" t="inlineStr">
        <is>
          <t>FA</t>
        </is>
      </c>
      <c r="G8268" t="inlineStr">
        <is>
          <t>FA</t>
        </is>
      </c>
      <c r="H8268" s="30" t="n">
        <v>1</v>
      </c>
      <c r="I8268" s="31" t="n">
        <v>0</v>
      </c>
      <c r="J8268" s="31" t="n"/>
      <c r="K8268" s="31" t="n">
        <v>0</v>
      </c>
      <c r="L8268" s="32" t="n"/>
      <c r="M8268" s="31" t="n">
        <v>0</v>
      </c>
      <c r="N8268" s="31" t="n">
        <v>0</v>
      </c>
      <c r="O8268" s="31" t="n"/>
      <c r="P8268" s="31" t="n"/>
      <c r="Q8268" s="31" t="n">
        <v>0</v>
      </c>
      <c r="R8268" s="31" t="n"/>
      <c r="S8268" s="32" t="n"/>
      <c r="T8268" s="32" t="n"/>
      <c r="V8268" t="inlineStr">
        <is>
          <t>048vq</t>
        </is>
      </c>
      <c r="X8268" t="n">
        <v>7379</v>
      </c>
      <c r="Z8268" t="inlineStr">
        <is>
          <t>Tyler Nother ((N/A) D)</t>
        </is>
      </c>
    </row>
    <row r="8269">
      <c r="A8269" t="inlineStr">
        <is>
          <t>Tyler Parks</t>
        </is>
      </c>
      <c r="B8269" t="inlineStr">
        <is>
          <t>(N/A)</t>
        </is>
      </c>
      <c r="C8269" t="inlineStr">
        <is>
          <t>G</t>
        </is>
      </c>
      <c r="D8269" t="inlineStr">
        <is>
          <t>G</t>
        </is>
      </c>
      <c r="E8269" t="n">
        <v>34</v>
      </c>
      <c r="F8269" t="inlineStr">
        <is>
          <t>FA</t>
        </is>
      </c>
      <c r="G8269" t="inlineStr">
        <is>
          <t>FA</t>
        </is>
      </c>
      <c r="H8269" s="30" t="n">
        <v>1</v>
      </c>
      <c r="I8269" s="31" t="n">
        <v>0</v>
      </c>
      <c r="J8269" s="31" t="n"/>
      <c r="K8269" s="31" t="n">
        <v>0</v>
      </c>
      <c r="L8269" s="32" t="n"/>
      <c r="M8269" s="31" t="n">
        <v>0</v>
      </c>
      <c r="N8269" s="31" t="n">
        <v>0</v>
      </c>
      <c r="O8269" s="31" t="n"/>
      <c r="P8269" s="31" t="n"/>
      <c r="Q8269" s="31" t="n">
        <v>0</v>
      </c>
      <c r="R8269" s="31" t="n"/>
      <c r="S8269" s="32" t="n"/>
      <c r="T8269" s="32" t="n"/>
      <c r="V8269" t="inlineStr">
        <is>
          <t>03za0</t>
        </is>
      </c>
      <c r="Z8269" t="inlineStr">
        <is>
          <t>Tyler Parks ((N/A) G)</t>
        </is>
      </c>
    </row>
    <row r="8270">
      <c r="A8270" t="inlineStr">
        <is>
          <t>Tyler Parsons</t>
        </is>
      </c>
      <c r="B8270" t="inlineStr">
        <is>
          <t>CGY</t>
        </is>
      </c>
      <c r="C8270" t="inlineStr">
        <is>
          <t>G</t>
        </is>
      </c>
      <c r="D8270" t="inlineStr">
        <is>
          <t>G</t>
        </is>
      </c>
      <c r="E8270" t="n">
        <v>28</v>
      </c>
      <c r="F8270" t="inlineStr">
        <is>
          <t>FA</t>
        </is>
      </c>
      <c r="G8270" t="inlineStr">
        <is>
          <t>FA</t>
        </is>
      </c>
      <c r="H8270" s="30" t="n">
        <v>1</v>
      </c>
      <c r="I8270" s="31" t="n">
        <v>0</v>
      </c>
      <c r="J8270" s="31" t="n"/>
      <c r="K8270" s="31" t="n">
        <v>0</v>
      </c>
      <c r="L8270" s="32" t="n"/>
      <c r="M8270" s="31" t="n">
        <v>0</v>
      </c>
      <c r="N8270" s="31" t="n">
        <v>0</v>
      </c>
      <c r="O8270" s="31" t="n"/>
      <c r="P8270" s="31" t="n"/>
      <c r="Q8270" s="31" t="n">
        <v>0</v>
      </c>
      <c r="R8270" s="31" t="n"/>
      <c r="S8270" s="32" t="n"/>
      <c r="T8270" s="32" t="n"/>
      <c r="V8270" t="inlineStr">
        <is>
          <t>042vy</t>
        </is>
      </c>
      <c r="W8270" t="n">
        <v>5208</v>
      </c>
      <c r="X8270" t="n">
        <v>7162</v>
      </c>
      <c r="Y8270" t="inlineStr">
        <is>
          <t>8fb151c0-8145-476f-a711-6cffa41f9724</t>
        </is>
      </c>
      <c r="Z8270" t="inlineStr">
        <is>
          <t>Tyler Parsons (CGY G)</t>
        </is>
      </c>
    </row>
    <row r="8271">
      <c r="A8271" t="inlineStr">
        <is>
          <t>Tyler Peddle</t>
        </is>
      </c>
      <c r="B8271" t="inlineStr">
        <is>
          <t>CBJ</t>
        </is>
      </c>
      <c r="C8271" t="inlineStr">
        <is>
          <t>LW</t>
        </is>
      </c>
      <c r="D8271" t="inlineStr">
        <is>
          <t>F</t>
        </is>
      </c>
      <c r="E8271" t="n">
        <v>21</v>
      </c>
      <c r="F8271" t="inlineStr">
        <is>
          <t>FA</t>
        </is>
      </c>
      <c r="G8271" t="inlineStr">
        <is>
          <t>FA</t>
        </is>
      </c>
      <c r="H8271" s="30" t="n">
        <v>1</v>
      </c>
      <c r="I8271" s="31" t="n">
        <v>0</v>
      </c>
      <c r="J8271" s="31" t="n"/>
      <c r="K8271" s="31" t="n">
        <v>0</v>
      </c>
      <c r="L8271" s="32" t="n"/>
      <c r="M8271" s="31" t="n">
        <v>0</v>
      </c>
      <c r="N8271" s="31" t="n">
        <v>0</v>
      </c>
      <c r="O8271" s="31" t="n"/>
      <c r="P8271" s="31" t="n"/>
      <c r="Q8271" s="31" t="n">
        <v>0</v>
      </c>
      <c r="R8271" s="31" t="n"/>
      <c r="S8271" s="32" t="n"/>
      <c r="T8271" s="32" t="n"/>
      <c r="V8271" t="inlineStr">
        <is>
          <t>064g6</t>
        </is>
      </c>
      <c r="Y8271" t="inlineStr">
        <is>
          <t>148cd6cd-e022-4b88-baf9-cb8805efcf9f</t>
        </is>
      </c>
      <c r="Z8271" t="inlineStr">
        <is>
          <t>Tyler Peddle (CBJ LW)</t>
        </is>
      </c>
    </row>
    <row r="8272">
      <c r="A8272" t="inlineStr">
        <is>
          <t>Tyler Plante</t>
        </is>
      </c>
      <c r="B8272" t="inlineStr">
        <is>
          <t>(N/A)</t>
        </is>
      </c>
      <c r="C8272" t="inlineStr">
        <is>
          <t>G</t>
        </is>
      </c>
      <c r="D8272" t="inlineStr">
        <is>
          <t>G</t>
        </is>
      </c>
      <c r="E8272" t="n">
        <v>39</v>
      </c>
      <c r="F8272" t="inlineStr">
        <is>
          <t>FA</t>
        </is>
      </c>
      <c r="G8272" t="inlineStr">
        <is>
          <t>FA</t>
        </is>
      </c>
      <c r="H8272" s="30" t="n">
        <v>1</v>
      </c>
      <c r="I8272" s="31" t="n">
        <v>0</v>
      </c>
      <c r="J8272" s="31" t="n"/>
      <c r="K8272" s="31" t="n">
        <v>0</v>
      </c>
      <c r="L8272" s="32" t="n"/>
      <c r="M8272" s="31" t="n">
        <v>0</v>
      </c>
      <c r="N8272" s="31" t="n">
        <v>0</v>
      </c>
      <c r="O8272" s="31" t="n"/>
      <c r="P8272" s="31" t="n"/>
      <c r="Q8272" s="31" t="n">
        <v>0</v>
      </c>
      <c r="R8272" s="31" t="n"/>
      <c r="S8272" s="32" t="n"/>
      <c r="T8272" s="32" t="n"/>
      <c r="V8272" t="inlineStr">
        <is>
          <t>003s7</t>
        </is>
      </c>
      <c r="W8272" t="n">
        <v>2329</v>
      </c>
      <c r="X8272" t="n">
        <v>4231</v>
      </c>
      <c r="Z8272" t="inlineStr">
        <is>
          <t>Tyler Plante ((N/A) G)</t>
        </is>
      </c>
    </row>
    <row r="8273">
      <c r="A8273" t="inlineStr">
        <is>
          <t>Tyler Randell</t>
        </is>
      </c>
      <c r="B8273" t="inlineStr">
        <is>
          <t>(N/A)</t>
        </is>
      </c>
      <c r="C8273" t="inlineStr">
        <is>
          <t>RW</t>
        </is>
      </c>
      <c r="D8273" t="inlineStr">
        <is>
          <t>F</t>
        </is>
      </c>
      <c r="E8273" t="n">
        <v>35</v>
      </c>
      <c r="F8273" t="inlineStr">
        <is>
          <t>FA</t>
        </is>
      </c>
      <c r="G8273" t="inlineStr">
        <is>
          <t>FA</t>
        </is>
      </c>
      <c r="H8273" s="30" t="n">
        <v>1</v>
      </c>
      <c r="I8273" s="31" t="n">
        <v>0</v>
      </c>
      <c r="J8273" s="31" t="n"/>
      <c r="K8273" s="31" t="n">
        <v>0</v>
      </c>
      <c r="L8273" s="32" t="n"/>
      <c r="M8273" s="31" t="n">
        <v>0</v>
      </c>
      <c r="N8273" s="31" t="n">
        <v>0</v>
      </c>
      <c r="O8273" s="31" t="n"/>
      <c r="P8273" s="31" t="n"/>
      <c r="Q8273" s="31" t="n">
        <v>0</v>
      </c>
      <c r="R8273" s="31" t="n"/>
      <c r="S8273" s="32" t="n"/>
      <c r="T8273" s="32" t="n"/>
      <c r="V8273" t="inlineStr">
        <is>
          <t>026mk</t>
        </is>
      </c>
      <c r="W8273" t="n">
        <v>4534</v>
      </c>
      <c r="X8273" t="n">
        <v>5315</v>
      </c>
      <c r="Z8273" t="inlineStr">
        <is>
          <t>Tyler Randell ((N/A) RW)</t>
        </is>
      </c>
    </row>
    <row r="8274">
      <c r="A8274" t="inlineStr">
        <is>
          <t>Tyler Ruegsegger</t>
        </is>
      </c>
      <c r="B8274" t="inlineStr">
        <is>
          <t>TOR</t>
        </is>
      </c>
      <c r="C8274" t="inlineStr">
        <is>
          <t>C</t>
        </is>
      </c>
      <c r="D8274" t="inlineStr">
        <is>
          <t>F</t>
        </is>
      </c>
      <c r="E8274" t="n">
        <v>38</v>
      </c>
      <c r="F8274" t="inlineStr">
        <is>
          <t>FA</t>
        </is>
      </c>
      <c r="G8274" t="inlineStr">
        <is>
          <t>FA</t>
        </is>
      </c>
      <c r="H8274" s="30" t="n">
        <v>1</v>
      </c>
      <c r="I8274" s="31" t="n">
        <v>0</v>
      </c>
      <c r="J8274" s="31" t="n"/>
      <c r="K8274" s="31" t="n">
        <v>0</v>
      </c>
      <c r="L8274" s="32" t="n"/>
      <c r="M8274" s="31" t="n">
        <v>0</v>
      </c>
      <c r="N8274" s="31" t="n">
        <v>0</v>
      </c>
      <c r="O8274" s="31" t="n"/>
      <c r="P8274" s="31" t="n"/>
      <c r="Q8274" s="31" t="n">
        <v>0</v>
      </c>
      <c r="R8274" s="31" t="n"/>
      <c r="S8274" s="32" t="n"/>
      <c r="T8274" s="32" t="n"/>
      <c r="V8274" t="inlineStr">
        <is>
          <t>01s85</t>
        </is>
      </c>
      <c r="Z8274" t="inlineStr">
        <is>
          <t>Tyler Ruegsegger (TOR C)</t>
        </is>
      </c>
    </row>
    <row r="8275">
      <c r="A8275" t="inlineStr">
        <is>
          <t>Tyler Savard</t>
        </is>
      </c>
      <c r="B8275" t="inlineStr">
        <is>
          <t>(N/A)</t>
        </is>
      </c>
      <c r="C8275" t="inlineStr">
        <is>
          <t>LW</t>
        </is>
      </c>
      <c r="D8275" t="inlineStr">
        <is>
          <t>F</t>
        </is>
      </c>
      <c r="E8275" t="n">
        <v>23</v>
      </c>
      <c r="F8275" t="inlineStr">
        <is>
          <t>FA</t>
        </is>
      </c>
      <c r="G8275" t="inlineStr">
        <is>
          <t>FA</t>
        </is>
      </c>
      <c r="H8275" s="30" t="n">
        <v>1</v>
      </c>
      <c r="I8275" s="31" t="n">
        <v>0</v>
      </c>
      <c r="J8275" s="31" t="n"/>
      <c r="K8275" s="31" t="n">
        <v>0</v>
      </c>
      <c r="L8275" s="32" t="n"/>
      <c r="M8275" s="31" t="n">
        <v>0</v>
      </c>
      <c r="N8275" s="31" t="n">
        <v>0</v>
      </c>
      <c r="O8275" s="31" t="n"/>
      <c r="P8275" s="31" t="n"/>
      <c r="Q8275" s="31" t="n">
        <v>0</v>
      </c>
      <c r="R8275" s="31" t="n"/>
      <c r="S8275" s="32" t="n"/>
      <c r="T8275" s="32" t="n"/>
      <c r="V8275" t="inlineStr">
        <is>
          <t>065ar</t>
        </is>
      </c>
      <c r="Y8275" t="inlineStr">
        <is>
          <t>1a2b5d31-72de-4731-bd5c-331b4c508062</t>
        </is>
      </c>
      <c r="Z8275" t="inlineStr">
        <is>
          <t>Tyler Savard ((N/A) LW)</t>
        </is>
      </c>
    </row>
    <row r="8276">
      <c r="A8276" t="inlineStr">
        <is>
          <t>Tyler Shattock</t>
        </is>
      </c>
      <c r="B8276" t="inlineStr">
        <is>
          <t>(N/A)</t>
        </is>
      </c>
      <c r="C8276" t="inlineStr">
        <is>
          <t>RW</t>
        </is>
      </c>
      <c r="D8276" t="inlineStr">
        <is>
          <t>F</t>
        </is>
      </c>
      <c r="E8276" t="n">
        <v>36</v>
      </c>
      <c r="F8276" t="inlineStr">
        <is>
          <t>FA</t>
        </is>
      </c>
      <c r="G8276" t="inlineStr">
        <is>
          <t>FA</t>
        </is>
      </c>
      <c r="H8276" s="30" t="n">
        <v>1</v>
      </c>
      <c r="I8276" s="31" t="n">
        <v>0</v>
      </c>
      <c r="J8276" s="31" t="n"/>
      <c r="K8276" s="31" t="n">
        <v>0</v>
      </c>
      <c r="L8276" s="32" t="n"/>
      <c r="M8276" s="31" t="n">
        <v>0</v>
      </c>
      <c r="N8276" s="31" t="n">
        <v>0</v>
      </c>
      <c r="O8276" s="31" t="n"/>
      <c r="P8276" s="31" t="n"/>
      <c r="Q8276" s="31" t="n">
        <v>0</v>
      </c>
      <c r="R8276" s="31" t="n"/>
      <c r="S8276" s="32" t="n"/>
      <c r="T8276" s="32" t="n"/>
      <c r="V8276" t="inlineStr">
        <is>
          <t>01n8d</t>
        </is>
      </c>
      <c r="W8276" t="n">
        <v>3488</v>
      </c>
      <c r="X8276" t="n">
        <v>4906</v>
      </c>
      <c r="Z8276" t="inlineStr">
        <is>
          <t>Tyler Shattock ((N/A) RW)</t>
        </is>
      </c>
    </row>
    <row r="8277">
      <c r="A8277" t="inlineStr">
        <is>
          <t>Tyler Sheehy</t>
        </is>
      </c>
      <c r="B8277" t="inlineStr">
        <is>
          <t>MIN</t>
        </is>
      </c>
      <c r="C8277" t="inlineStr">
        <is>
          <t>C</t>
        </is>
      </c>
      <c r="D8277" t="inlineStr">
        <is>
          <t>F</t>
        </is>
      </c>
      <c r="E8277" t="n">
        <v>30</v>
      </c>
      <c r="F8277" t="inlineStr">
        <is>
          <t>FA</t>
        </is>
      </c>
      <c r="G8277" t="inlineStr">
        <is>
          <t>FA</t>
        </is>
      </c>
      <c r="H8277" s="30" t="n">
        <v>1</v>
      </c>
      <c r="I8277" s="31" t="n">
        <v>0</v>
      </c>
      <c r="J8277" s="31" t="n"/>
      <c r="K8277" s="31" t="n">
        <v>0</v>
      </c>
      <c r="L8277" s="32" t="n"/>
      <c r="M8277" s="31" t="n">
        <v>0</v>
      </c>
      <c r="N8277" s="31" t="n">
        <v>0</v>
      </c>
      <c r="O8277" s="31" t="n"/>
      <c r="P8277" s="31" t="n"/>
      <c r="Q8277" s="31" t="n">
        <v>0</v>
      </c>
      <c r="R8277" s="31" t="n"/>
      <c r="S8277" s="32" t="n"/>
      <c r="T8277" s="32" t="n"/>
      <c r="V8277" t="inlineStr">
        <is>
          <t>03g48</t>
        </is>
      </c>
      <c r="X8277" t="n">
        <v>8508</v>
      </c>
      <c r="Z8277" t="inlineStr">
        <is>
          <t>Tyler Sheehy (MIN C)</t>
        </is>
      </c>
    </row>
    <row r="8278">
      <c r="A8278" t="inlineStr">
        <is>
          <t>Tyler Shelast</t>
        </is>
      </c>
      <c r="B8278" t="inlineStr">
        <is>
          <t>(N/A)</t>
        </is>
      </c>
      <c r="C8278" t="inlineStr">
        <is>
          <t>RW</t>
        </is>
      </c>
      <c r="D8278" t="inlineStr">
        <is>
          <t>F</t>
        </is>
      </c>
      <c r="E8278" t="n">
        <v>41</v>
      </c>
      <c r="F8278" t="inlineStr">
        <is>
          <t>FA</t>
        </is>
      </c>
      <c r="G8278" t="inlineStr">
        <is>
          <t>FA</t>
        </is>
      </c>
      <c r="H8278" s="30" t="n">
        <v>1</v>
      </c>
      <c r="I8278" s="31" t="n">
        <v>0</v>
      </c>
      <c r="J8278" s="31" t="n"/>
      <c r="K8278" s="31" t="n">
        <v>0</v>
      </c>
      <c r="L8278" s="32" t="n"/>
      <c r="M8278" s="31" t="n">
        <v>0</v>
      </c>
      <c r="N8278" s="31" t="n">
        <v>0</v>
      </c>
      <c r="O8278" s="31" t="n"/>
      <c r="P8278" s="31" t="n"/>
      <c r="Q8278" s="31" t="n">
        <v>0</v>
      </c>
      <c r="R8278" s="31" t="n"/>
      <c r="S8278" s="32" t="n"/>
      <c r="T8278" s="32" t="n"/>
      <c r="V8278" t="inlineStr">
        <is>
          <t>0055f</t>
        </is>
      </c>
      <c r="X8278" t="n">
        <v>4374</v>
      </c>
      <c r="Z8278" t="inlineStr">
        <is>
          <t>Tyler Shelast ((N/A) RW)</t>
        </is>
      </c>
    </row>
    <row r="8279">
      <c r="A8279" t="inlineStr">
        <is>
          <t>Tyler Sikura</t>
        </is>
      </c>
      <c r="B8279" t="inlineStr">
        <is>
          <t>CBJ</t>
        </is>
      </c>
      <c r="C8279" t="inlineStr">
        <is>
          <t>C</t>
        </is>
      </c>
      <c r="D8279" t="inlineStr">
        <is>
          <t>F</t>
        </is>
      </c>
      <c r="E8279" t="n">
        <v>34</v>
      </c>
      <c r="F8279" t="inlineStr">
        <is>
          <t>FA</t>
        </is>
      </c>
      <c r="G8279" t="inlineStr">
        <is>
          <t>FA</t>
        </is>
      </c>
      <c r="H8279" s="30" t="n">
        <v>1</v>
      </c>
      <c r="I8279" s="31" t="n">
        <v>0</v>
      </c>
      <c r="J8279" s="31" t="n"/>
      <c r="K8279" s="31" t="n">
        <v>0</v>
      </c>
      <c r="L8279" s="32" t="n"/>
      <c r="M8279" s="31" t="n">
        <v>0</v>
      </c>
      <c r="N8279" s="31" t="n">
        <v>0</v>
      </c>
      <c r="O8279" s="31" t="n"/>
      <c r="P8279" s="31" t="n"/>
      <c r="Q8279" s="31" t="n">
        <v>0</v>
      </c>
      <c r="R8279" s="31" t="n"/>
      <c r="S8279" s="32" t="n"/>
      <c r="T8279" s="32" t="n"/>
      <c r="V8279" t="inlineStr">
        <is>
          <t>04kyg</t>
        </is>
      </c>
      <c r="W8279" t="n">
        <v>5630</v>
      </c>
      <c r="X8279" t="n">
        <v>7744</v>
      </c>
      <c r="Y8279" t="inlineStr">
        <is>
          <t>a76d9647-2722-4071-b03a-da1e3d06c230</t>
        </is>
      </c>
      <c r="Z8279" t="inlineStr">
        <is>
          <t>Tyler Sikura (CBJ C)</t>
        </is>
      </c>
    </row>
    <row r="8280">
      <c r="A8280" t="inlineStr">
        <is>
          <t>Tyler Soy</t>
        </is>
      </c>
      <c r="B8280" t="inlineStr">
        <is>
          <t>(N/A)</t>
        </is>
      </c>
      <c r="C8280" t="inlineStr">
        <is>
          <t>C</t>
        </is>
      </c>
      <c r="D8280" t="inlineStr">
        <is>
          <t>F</t>
        </is>
      </c>
      <c r="E8280" t="n">
        <v>29</v>
      </c>
      <c r="F8280" t="inlineStr">
        <is>
          <t>FA</t>
        </is>
      </c>
      <c r="G8280" t="inlineStr">
        <is>
          <t>FA</t>
        </is>
      </c>
      <c r="H8280" s="30" t="n">
        <v>1</v>
      </c>
      <c r="I8280" s="31" t="n">
        <v>0</v>
      </c>
      <c r="J8280" s="31" t="n"/>
      <c r="K8280" s="31" t="n">
        <v>0</v>
      </c>
      <c r="L8280" s="32" t="n"/>
      <c r="M8280" s="31" t="n">
        <v>0</v>
      </c>
      <c r="N8280" s="31" t="n">
        <v>0</v>
      </c>
      <c r="O8280" s="31" t="n"/>
      <c r="P8280" s="31" t="n"/>
      <c r="Q8280" s="31" t="n">
        <v>0</v>
      </c>
      <c r="R8280" s="31" t="n"/>
      <c r="S8280" s="32" t="n"/>
      <c r="T8280" s="32" t="n"/>
      <c r="V8280" t="inlineStr">
        <is>
          <t>03sd9</t>
        </is>
      </c>
      <c r="X8280" t="n">
        <v>7308</v>
      </c>
      <c r="Z8280" t="inlineStr">
        <is>
          <t>Tyler Soy ((N/A) C)</t>
        </is>
      </c>
    </row>
    <row r="8281">
      <c r="A8281" t="inlineStr">
        <is>
          <t>Tyler Spezia</t>
        </is>
      </c>
      <c r="B8281" t="inlineStr">
        <is>
          <t>DET</t>
        </is>
      </c>
      <c r="C8281" t="inlineStr">
        <is>
          <t>LW</t>
        </is>
      </c>
      <c r="D8281" t="inlineStr">
        <is>
          <t>F</t>
        </is>
      </c>
      <c r="E8281" t="n">
        <v>33</v>
      </c>
      <c r="F8281" t="inlineStr">
        <is>
          <t>FA</t>
        </is>
      </c>
      <c r="G8281" t="inlineStr">
        <is>
          <t>FA</t>
        </is>
      </c>
      <c r="H8281" s="30" t="n">
        <v>1</v>
      </c>
      <c r="I8281" s="31" t="n">
        <v>0</v>
      </c>
      <c r="J8281" s="31" t="n"/>
      <c r="K8281" s="31" t="n">
        <v>0</v>
      </c>
      <c r="L8281" s="32" t="n"/>
      <c r="M8281" s="31" t="n">
        <v>0</v>
      </c>
      <c r="N8281" s="31" t="n">
        <v>0</v>
      </c>
      <c r="O8281" s="31" t="n"/>
      <c r="P8281" s="31" t="n"/>
      <c r="Q8281" s="31" t="n">
        <v>0</v>
      </c>
      <c r="R8281" s="31" t="n"/>
      <c r="S8281" s="32" t="n"/>
      <c r="T8281" s="32" t="n"/>
      <c r="V8281" t="inlineStr">
        <is>
          <t>0597w</t>
        </is>
      </c>
      <c r="X8281" t="n">
        <v>8518</v>
      </c>
      <c r="Y8281" t="inlineStr">
        <is>
          <t>fdd65304-87c8-4a6c-90e0-0698b9f1973a</t>
        </is>
      </c>
      <c r="Z8281" t="inlineStr">
        <is>
          <t>Tyler Spezia (DET LW)</t>
        </is>
      </c>
    </row>
    <row r="8282">
      <c r="A8282" t="inlineStr">
        <is>
          <t>Tyler Spurgeon</t>
        </is>
      </c>
      <c r="B8282" t="inlineStr">
        <is>
          <t>(N/A)</t>
        </is>
      </c>
      <c r="C8282" t="inlineStr">
        <is>
          <t>C</t>
        </is>
      </c>
      <c r="D8282" t="inlineStr">
        <is>
          <t>F</t>
        </is>
      </c>
      <c r="E8282" t="n">
        <v>40</v>
      </c>
      <c r="F8282" t="inlineStr">
        <is>
          <t>FA</t>
        </is>
      </c>
      <c r="G8282" t="inlineStr">
        <is>
          <t>FA</t>
        </is>
      </c>
      <c r="H8282" s="30" t="n">
        <v>1</v>
      </c>
      <c r="I8282" s="31" t="n">
        <v>0</v>
      </c>
      <c r="J8282" s="31" t="n"/>
      <c r="K8282" s="31" t="n">
        <v>0</v>
      </c>
      <c r="L8282" s="32" t="n"/>
      <c r="M8282" s="31" t="n">
        <v>0</v>
      </c>
      <c r="N8282" s="31" t="n">
        <v>0</v>
      </c>
      <c r="O8282" s="31" t="n"/>
      <c r="P8282" s="31" t="n"/>
      <c r="Q8282" s="31" t="n">
        <v>0</v>
      </c>
      <c r="R8282" s="31" t="n"/>
      <c r="S8282" s="32" t="n"/>
      <c r="T8282" s="32" t="n"/>
      <c r="V8282" t="inlineStr">
        <is>
          <t>003r2</t>
        </is>
      </c>
      <c r="W8282" t="n">
        <v>2899</v>
      </c>
      <c r="X8282" t="n">
        <v>3882</v>
      </c>
      <c r="Z8282" t="inlineStr">
        <is>
          <t>Tyler Spurgeon ((N/A) C)</t>
        </is>
      </c>
    </row>
    <row r="8283">
      <c r="A8283" t="inlineStr">
        <is>
          <t>Tyler Stahl</t>
        </is>
      </c>
      <c r="B8283" t="inlineStr">
        <is>
          <t>CAR</t>
        </is>
      </c>
      <c r="C8283" t="inlineStr">
        <is>
          <t>D</t>
        </is>
      </c>
      <c r="D8283" t="inlineStr">
        <is>
          <t>D</t>
        </is>
      </c>
      <c r="E8283" t="n">
        <v>34</v>
      </c>
      <c r="F8283" t="inlineStr">
        <is>
          <t>FA</t>
        </is>
      </c>
      <c r="G8283" t="inlineStr">
        <is>
          <t>FA</t>
        </is>
      </c>
      <c r="H8283" s="30" t="n">
        <v>1</v>
      </c>
      <c r="I8283" s="31" t="n">
        <v>0</v>
      </c>
      <c r="J8283" s="31" t="n"/>
      <c r="K8283" s="31" t="n">
        <v>0</v>
      </c>
      <c r="L8283" s="32" t="n"/>
      <c r="M8283" s="31" t="n">
        <v>0</v>
      </c>
      <c r="N8283" s="31" t="n">
        <v>0</v>
      </c>
      <c r="O8283" s="31" t="n"/>
      <c r="P8283" s="31" t="n"/>
      <c r="Q8283" s="31" t="n">
        <v>0</v>
      </c>
      <c r="R8283" s="31" t="n"/>
      <c r="S8283" s="32" t="n"/>
      <c r="T8283" s="32" t="n"/>
      <c r="V8283" t="inlineStr">
        <is>
          <t>01zu2</t>
        </is>
      </c>
      <c r="Z8283" t="inlineStr">
        <is>
          <t>Tyler Stahl (CAR D)</t>
        </is>
      </c>
    </row>
    <row r="8284">
      <c r="A8284" t="inlineStr">
        <is>
          <t>Tyler Steenbergen</t>
        </is>
      </c>
      <c r="B8284" t="inlineStr">
        <is>
          <t>LAK</t>
        </is>
      </c>
      <c r="C8284" t="inlineStr">
        <is>
          <t>C</t>
        </is>
      </c>
      <c r="D8284" t="inlineStr">
        <is>
          <t>F</t>
        </is>
      </c>
      <c r="E8284" t="n">
        <v>28</v>
      </c>
      <c r="F8284" t="inlineStr">
        <is>
          <t>FA</t>
        </is>
      </c>
      <c r="G8284" t="inlineStr">
        <is>
          <t>FA</t>
        </is>
      </c>
      <c r="H8284" s="30" t="n">
        <v>1</v>
      </c>
      <c r="I8284" s="31" t="n">
        <v>0</v>
      </c>
      <c r="J8284" s="31" t="n"/>
      <c r="K8284" s="31" t="n">
        <v>0</v>
      </c>
      <c r="L8284" s="32" t="n"/>
      <c r="M8284" s="31" t="n">
        <v>0</v>
      </c>
      <c r="N8284" s="31" t="n">
        <v>0</v>
      </c>
      <c r="O8284" s="31" t="n"/>
      <c r="P8284" s="31" t="n"/>
      <c r="Q8284" s="31" t="n">
        <v>0</v>
      </c>
      <c r="R8284" s="31" t="n"/>
      <c r="S8284" s="32" t="n"/>
      <c r="T8284" s="32" t="n"/>
      <c r="V8284" t="inlineStr">
        <is>
          <t>04a56</t>
        </is>
      </c>
      <c r="W8284" t="n">
        <v>5450</v>
      </c>
      <c r="X8284" t="n">
        <v>7643</v>
      </c>
      <c r="Y8284" t="inlineStr">
        <is>
          <t>c87cb0a8-bb8f-467c-b319-8747b2c4d746</t>
        </is>
      </c>
      <c r="Z8284" t="inlineStr">
        <is>
          <t>Tyler Steenbergen (LAK C)</t>
        </is>
      </c>
    </row>
    <row r="8285">
      <c r="A8285" t="inlineStr">
        <is>
          <t>Tyler Stewart</t>
        </is>
      </c>
      <c r="B8285" t="inlineStr">
        <is>
          <t>(N/A)</t>
        </is>
      </c>
      <c r="C8285" t="inlineStr">
        <is>
          <t>G</t>
        </is>
      </c>
      <c r="D8285" t="inlineStr">
        <is>
          <t>G</t>
        </is>
      </c>
      <c r="E8285" t="n">
        <v>34</v>
      </c>
      <c r="F8285" t="inlineStr">
        <is>
          <t>FA</t>
        </is>
      </c>
      <c r="G8285" t="inlineStr">
        <is>
          <t>FA</t>
        </is>
      </c>
      <c r="H8285" s="30" t="n">
        <v>1</v>
      </c>
      <c r="I8285" s="31" t="n">
        <v>0</v>
      </c>
      <c r="J8285" s="31" t="n"/>
      <c r="K8285" s="31" t="n">
        <v>0</v>
      </c>
      <c r="L8285" s="32" t="n"/>
      <c r="M8285" s="31" t="n">
        <v>0</v>
      </c>
      <c r="N8285" s="31" t="n">
        <v>0</v>
      </c>
      <c r="O8285" s="31" t="n"/>
      <c r="P8285" s="31" t="n"/>
      <c r="Q8285" s="31" t="n">
        <v>0</v>
      </c>
      <c r="R8285" s="31" t="n"/>
      <c r="S8285" s="32" t="n"/>
      <c r="T8285" s="32" t="n"/>
      <c r="V8285" t="inlineStr">
        <is>
          <t>04mdg</t>
        </is>
      </c>
      <c r="W8285" t="n">
        <v>5614</v>
      </c>
      <c r="X8285" t="n">
        <v>7846</v>
      </c>
      <c r="Z8285" t="inlineStr">
        <is>
          <t>Tyler Stewart ((N/A) G)</t>
        </is>
      </c>
    </row>
    <row r="8286">
      <c r="A8286" t="inlineStr">
        <is>
          <t>Tyler Thorpe</t>
        </is>
      </c>
      <c r="B8286" t="inlineStr">
        <is>
          <t>MTL</t>
        </is>
      </c>
      <c r="C8286" t="inlineStr">
        <is>
          <t>RW</t>
        </is>
      </c>
      <c r="D8286" t="inlineStr">
        <is>
          <t>F</t>
        </is>
      </c>
      <c r="E8286" t="n">
        <v>21</v>
      </c>
      <c r="F8286" t="inlineStr">
        <is>
          <t>FA</t>
        </is>
      </c>
      <c r="G8286" t="inlineStr">
        <is>
          <t>FA</t>
        </is>
      </c>
      <c r="H8286" s="30" t="n">
        <v>868333</v>
      </c>
      <c r="I8286" s="31" t="n">
        <v>0</v>
      </c>
      <c r="J8286" s="31" t="n"/>
      <c r="K8286" s="31" t="n">
        <v>0</v>
      </c>
      <c r="L8286" s="32" t="n"/>
      <c r="M8286" s="31" t="n">
        <v>0</v>
      </c>
      <c r="N8286" s="31" t="n">
        <v>0</v>
      </c>
      <c r="O8286" s="31" t="n"/>
      <c r="P8286" s="31" t="n"/>
      <c r="Q8286" s="31" t="n">
        <v>0</v>
      </c>
      <c r="R8286" s="31" t="n"/>
      <c r="S8286" s="32" t="n"/>
      <c r="T8286" s="32" t="n"/>
      <c r="V8286" t="inlineStr">
        <is>
          <t>06mj0</t>
        </is>
      </c>
      <c r="W8286" t="n">
        <v>7346</v>
      </c>
      <c r="Y8286" t="inlineStr">
        <is>
          <t>6621e2d7-51f8-47cf-ac32-b052afb37a93</t>
        </is>
      </c>
      <c r="Z8286" t="inlineStr">
        <is>
          <t>Tyler Thorpe (MTL RW)</t>
        </is>
      </c>
    </row>
    <row r="8287">
      <c r="A8287" t="inlineStr">
        <is>
          <t>Tyler Tullio</t>
        </is>
      </c>
      <c r="B8287" t="inlineStr">
        <is>
          <t>UTA</t>
        </is>
      </c>
      <c r="C8287" t="inlineStr">
        <is>
          <t>RW</t>
        </is>
      </c>
      <c r="D8287" t="inlineStr">
        <is>
          <t>F</t>
        </is>
      </c>
      <c r="E8287" t="n">
        <v>24</v>
      </c>
      <c r="F8287" t="inlineStr">
        <is>
          <t>FA</t>
        </is>
      </c>
      <c r="G8287" t="inlineStr">
        <is>
          <t>FA</t>
        </is>
      </c>
      <c r="H8287" s="30" t="n">
        <v>1</v>
      </c>
      <c r="I8287" s="31" t="n">
        <v>0</v>
      </c>
      <c r="J8287" s="31" t="n"/>
      <c r="K8287" s="31" t="n">
        <v>0</v>
      </c>
      <c r="L8287" s="32" t="n"/>
      <c r="M8287" s="31" t="n">
        <v>0</v>
      </c>
      <c r="N8287" s="31" t="n">
        <v>0</v>
      </c>
      <c r="O8287" s="31" t="n"/>
      <c r="P8287" s="31" t="n"/>
      <c r="Q8287" s="31" t="n">
        <v>0</v>
      </c>
      <c r="R8287" s="31" t="n"/>
      <c r="S8287" s="32" t="n"/>
      <c r="T8287" s="32" t="n"/>
      <c r="V8287" t="inlineStr">
        <is>
          <t>05ku8</t>
        </is>
      </c>
      <c r="W8287" t="n">
        <v>6310</v>
      </c>
      <c r="Y8287" t="inlineStr">
        <is>
          <t>c583cba9-e07b-4143-9fb7-1204a7e832de</t>
        </is>
      </c>
      <c r="Z8287" t="inlineStr">
        <is>
          <t>Tyler Tullio (UTA RW)</t>
        </is>
      </c>
    </row>
    <row r="8288">
      <c r="A8288" t="inlineStr">
        <is>
          <t>Tyler Vesel</t>
        </is>
      </c>
      <c r="B8288" t="inlineStr">
        <is>
          <t>(N/A)</t>
        </is>
      </c>
      <c r="C8288" t="inlineStr">
        <is>
          <t>C</t>
        </is>
      </c>
      <c r="D8288" t="inlineStr">
        <is>
          <t>F</t>
        </is>
      </c>
      <c r="E8288" t="n">
        <v>32</v>
      </c>
      <c r="F8288" t="inlineStr">
        <is>
          <t>FA</t>
        </is>
      </c>
      <c r="G8288" t="inlineStr">
        <is>
          <t>FA</t>
        </is>
      </c>
      <c r="H8288" s="30" t="n">
        <v>1</v>
      </c>
      <c r="I8288" s="31" t="n">
        <v>0</v>
      </c>
      <c r="J8288" s="31" t="n"/>
      <c r="K8288" s="31" t="n">
        <v>0</v>
      </c>
      <c r="L8288" s="32" t="n"/>
      <c r="M8288" s="31" t="n">
        <v>0</v>
      </c>
      <c r="N8288" s="31" t="n">
        <v>0</v>
      </c>
      <c r="O8288" s="31" t="n"/>
      <c r="P8288" s="31" t="n"/>
      <c r="Q8288" s="31" t="n">
        <v>0</v>
      </c>
      <c r="R8288" s="31" t="n"/>
      <c r="S8288" s="32" t="n"/>
      <c r="T8288" s="32" t="n"/>
      <c r="V8288" t="inlineStr">
        <is>
          <t>03edb</t>
        </is>
      </c>
      <c r="W8288" t="n">
        <v>5686</v>
      </c>
      <c r="X8288" t="n">
        <v>6521</v>
      </c>
      <c r="Z8288" t="inlineStr">
        <is>
          <t>Tyler Vesel ((N/A) C)</t>
        </is>
      </c>
    </row>
    <row r="8289">
      <c r="A8289" t="inlineStr">
        <is>
          <t>Tyler Wall</t>
        </is>
      </c>
      <c r="B8289" t="inlineStr">
        <is>
          <t>PHI</t>
        </is>
      </c>
      <c r="C8289" t="inlineStr">
        <is>
          <t>G</t>
        </is>
      </c>
      <c r="D8289" t="inlineStr">
        <is>
          <t>G</t>
        </is>
      </c>
      <c r="E8289" t="n">
        <v>28</v>
      </c>
      <c r="F8289" t="inlineStr">
        <is>
          <t>FA</t>
        </is>
      </c>
      <c r="G8289" t="inlineStr">
        <is>
          <t>FA</t>
        </is>
      </c>
      <c r="H8289" s="30" t="n">
        <v>1</v>
      </c>
      <c r="I8289" s="31" t="n">
        <v>0</v>
      </c>
      <c r="J8289" s="31" t="n"/>
      <c r="K8289" s="31" t="n">
        <v>0</v>
      </c>
      <c r="L8289" s="32" t="n"/>
      <c r="M8289" s="31" t="n">
        <v>0</v>
      </c>
      <c r="N8289" s="31" t="n">
        <v>0</v>
      </c>
      <c r="O8289" s="31" t="n"/>
      <c r="P8289" s="31" t="n"/>
      <c r="Q8289" s="31" t="n">
        <v>0</v>
      </c>
      <c r="R8289" s="31" t="n"/>
      <c r="S8289" s="32" t="n"/>
      <c r="T8289" s="32" t="n"/>
      <c r="V8289" t="inlineStr">
        <is>
          <t>042yq</t>
        </is>
      </c>
      <c r="W8289" t="n">
        <v>5609</v>
      </c>
      <c r="X8289" t="n">
        <v>7279</v>
      </c>
      <c r="Y8289" t="inlineStr">
        <is>
          <t>d05b72e4-32c4-4744-99dc-6f878d899555</t>
        </is>
      </c>
      <c r="Z8289" t="inlineStr">
        <is>
          <t>Tyler Wall (PHI G)</t>
        </is>
      </c>
    </row>
    <row r="8290">
      <c r="A8290" t="inlineStr">
        <is>
          <t>Tyler Wallace</t>
        </is>
      </c>
      <c r="B8290" t="inlineStr">
        <is>
          <t>(N/A)</t>
        </is>
      </c>
      <c r="C8290" t="inlineStr">
        <is>
          <t>C</t>
        </is>
      </c>
      <c r="D8290" t="inlineStr">
        <is>
          <t>F</t>
        </is>
      </c>
      <c r="E8290" t="n">
        <v>24</v>
      </c>
      <c r="F8290" t="inlineStr">
        <is>
          <t>FA</t>
        </is>
      </c>
      <c r="G8290" t="inlineStr">
        <is>
          <t>FA</t>
        </is>
      </c>
      <c r="H8290" s="30" t="n">
        <v>1</v>
      </c>
      <c r="I8290" s="31" t="n">
        <v>0</v>
      </c>
      <c r="J8290" s="31" t="n"/>
      <c r="K8290" s="31" t="n">
        <v>0</v>
      </c>
      <c r="L8290" s="32" t="n"/>
      <c r="M8290" s="31" t="n">
        <v>0</v>
      </c>
      <c r="N8290" s="31" t="n">
        <v>0</v>
      </c>
      <c r="O8290" s="31" t="n"/>
      <c r="P8290" s="31" t="n"/>
      <c r="Q8290" s="31" t="n">
        <v>0</v>
      </c>
      <c r="R8290" s="31" t="n"/>
      <c r="S8290" s="32" t="n"/>
      <c r="T8290" s="32" t="n"/>
      <c r="V8290" t="inlineStr">
        <is>
          <t>06ajq</t>
        </is>
      </c>
      <c r="Z8290" t="inlineStr">
        <is>
          <t>Tyler Wallace ((N/A) C)</t>
        </is>
      </c>
    </row>
    <row r="8291">
      <c r="A8291" t="inlineStr">
        <is>
          <t>Tyler Weiss</t>
        </is>
      </c>
      <c r="B8291" t="inlineStr">
        <is>
          <t>WSH</t>
        </is>
      </c>
      <c r="C8291" t="inlineStr">
        <is>
          <t>LW</t>
        </is>
      </c>
      <c r="D8291" t="inlineStr">
        <is>
          <t>F</t>
        </is>
      </c>
      <c r="E8291" t="n">
        <v>26</v>
      </c>
      <c r="F8291" t="inlineStr">
        <is>
          <t>FA</t>
        </is>
      </c>
      <c r="G8291" t="inlineStr">
        <is>
          <t>FA</t>
        </is>
      </c>
      <c r="H8291" s="30" t="n">
        <v>1</v>
      </c>
      <c r="I8291" s="31" t="n">
        <v>0</v>
      </c>
      <c r="J8291" s="31" t="n"/>
      <c r="K8291" s="31" t="n">
        <v>0</v>
      </c>
      <c r="L8291" s="32" t="n"/>
      <c r="M8291" s="31" t="n">
        <v>0</v>
      </c>
      <c r="N8291" s="31" t="n">
        <v>0</v>
      </c>
      <c r="O8291" s="31" t="n"/>
      <c r="P8291" s="31" t="n"/>
      <c r="Q8291" s="31" t="n">
        <v>0</v>
      </c>
      <c r="R8291" s="31" t="n"/>
      <c r="S8291" s="32" t="n"/>
      <c r="T8291" s="32" t="n"/>
      <c r="V8291" t="inlineStr">
        <is>
          <t>04qze</t>
        </is>
      </c>
      <c r="Y8291" t="inlineStr">
        <is>
          <t>87b1894d-a815-48d1-9e56-568388237f45</t>
        </is>
      </c>
      <c r="Z8291" t="inlineStr">
        <is>
          <t>Tyler Weiss (WSH LW)</t>
        </is>
      </c>
    </row>
    <row r="8292">
      <c r="A8292" t="inlineStr">
        <is>
          <t>Tyler Wong</t>
        </is>
      </c>
      <c r="B8292" t="inlineStr">
        <is>
          <t>(N/A)</t>
        </is>
      </c>
      <c r="C8292" t="inlineStr">
        <is>
          <t>RW</t>
        </is>
      </c>
      <c r="D8292" t="inlineStr">
        <is>
          <t>F</t>
        </is>
      </c>
      <c r="E8292" t="n">
        <v>30</v>
      </c>
      <c r="F8292" t="inlineStr">
        <is>
          <t>FA</t>
        </is>
      </c>
      <c r="G8292" t="inlineStr">
        <is>
          <t>FA</t>
        </is>
      </c>
      <c r="H8292" s="30" t="n">
        <v>1</v>
      </c>
      <c r="I8292" s="31" t="n">
        <v>0</v>
      </c>
      <c r="J8292" s="31" t="n"/>
      <c r="K8292" s="31" t="n">
        <v>0</v>
      </c>
      <c r="L8292" s="32" t="n"/>
      <c r="M8292" s="31" t="n">
        <v>0</v>
      </c>
      <c r="N8292" s="31" t="n">
        <v>0</v>
      </c>
      <c r="O8292" s="31" t="n"/>
      <c r="P8292" s="31" t="n"/>
      <c r="Q8292" s="31" t="n">
        <v>0</v>
      </c>
      <c r="R8292" s="31" t="n"/>
      <c r="S8292" s="32" t="n"/>
      <c r="T8292" s="32" t="n"/>
      <c r="V8292" t="inlineStr">
        <is>
          <t>043r3</t>
        </is>
      </c>
      <c r="W8292" t="n">
        <v>5593</v>
      </c>
      <c r="X8292" t="n">
        <v>7452</v>
      </c>
      <c r="Z8292" t="inlineStr">
        <is>
          <t>Tyler Wong ((N/A) RW)</t>
        </is>
      </c>
    </row>
    <row r="8293">
      <c r="A8293" t="inlineStr">
        <is>
          <t>Tyler Wotherspoon</t>
        </is>
      </c>
      <c r="B8293" t="inlineStr">
        <is>
          <t>(N/A)</t>
        </is>
      </c>
      <c r="C8293" t="inlineStr">
        <is>
          <t>D</t>
        </is>
      </c>
      <c r="D8293" t="inlineStr">
        <is>
          <t>D</t>
        </is>
      </c>
      <c r="E8293" t="n">
        <v>33</v>
      </c>
      <c r="F8293" t="inlineStr">
        <is>
          <t>FA</t>
        </is>
      </c>
      <c r="G8293" t="inlineStr">
        <is>
          <t>FA</t>
        </is>
      </c>
      <c r="H8293" s="30" t="n">
        <v>1</v>
      </c>
      <c r="I8293" s="31" t="n">
        <v>0</v>
      </c>
      <c r="J8293" s="31" t="n"/>
      <c r="K8293" s="31" t="n">
        <v>0</v>
      </c>
      <c r="L8293" s="32" t="n"/>
      <c r="M8293" s="31" t="n">
        <v>0</v>
      </c>
      <c r="N8293" s="31" t="n">
        <v>0</v>
      </c>
      <c r="O8293" s="31" t="n"/>
      <c r="P8293" s="31" t="n"/>
      <c r="Q8293" s="31" t="n">
        <v>0</v>
      </c>
      <c r="R8293" s="31" t="n"/>
      <c r="S8293" s="32" t="n"/>
      <c r="T8293" s="32" t="n"/>
      <c r="V8293" t="inlineStr">
        <is>
          <t>02b6z</t>
        </is>
      </c>
      <c r="W8293" t="n">
        <v>3785</v>
      </c>
      <c r="X8293" t="n">
        <v>5424</v>
      </c>
      <c r="Y8293" t="inlineStr">
        <is>
          <t>d71167d6-9a54-45b1-a222-a71e7b43e9fe</t>
        </is>
      </c>
      <c r="Z8293" t="inlineStr">
        <is>
          <t>Tyler Wotherspoon ((N/A) D)</t>
        </is>
      </c>
    </row>
    <row r="8294">
      <c r="A8294" t="inlineStr">
        <is>
          <t>Tylor Spink</t>
        </is>
      </c>
      <c r="B8294" t="inlineStr">
        <is>
          <t>(N/A)</t>
        </is>
      </c>
      <c r="C8294" t="inlineStr">
        <is>
          <t>C</t>
        </is>
      </c>
      <c r="D8294" t="inlineStr">
        <is>
          <t>F</t>
        </is>
      </c>
      <c r="E8294" t="n">
        <v>33</v>
      </c>
      <c r="F8294" t="inlineStr">
        <is>
          <t>FA</t>
        </is>
      </c>
      <c r="G8294" t="inlineStr">
        <is>
          <t>FA</t>
        </is>
      </c>
      <c r="H8294" s="30" t="n">
        <v>1</v>
      </c>
      <c r="I8294" s="31" t="n">
        <v>0</v>
      </c>
      <c r="J8294" s="31" t="n"/>
      <c r="K8294" s="31" t="n">
        <v>0</v>
      </c>
      <c r="L8294" s="32" t="n"/>
      <c r="M8294" s="31" t="n">
        <v>0</v>
      </c>
      <c r="N8294" s="31" t="n">
        <v>0</v>
      </c>
      <c r="O8294" s="31" t="n"/>
      <c r="P8294" s="31" t="n"/>
      <c r="Q8294" s="31" t="n">
        <v>0</v>
      </c>
      <c r="R8294" s="31" t="n"/>
      <c r="S8294" s="32" t="n"/>
      <c r="T8294" s="32" t="n"/>
      <c r="V8294" t="inlineStr">
        <is>
          <t>03z66</t>
        </is>
      </c>
      <c r="X8294" t="n">
        <v>7333</v>
      </c>
      <c r="Z8294" t="inlineStr">
        <is>
          <t>Tylor Spink ((N/A) C)</t>
        </is>
      </c>
    </row>
    <row r="8295">
      <c r="A8295" t="inlineStr">
        <is>
          <t>Tynan Lawrence</t>
        </is>
      </c>
      <c r="B8295" t="inlineStr">
        <is>
          <t>STL</t>
        </is>
      </c>
      <c r="C8295" t="inlineStr">
        <is>
          <t>C</t>
        </is>
      </c>
      <c r="D8295" t="inlineStr">
        <is>
          <t>F</t>
        </is>
      </c>
      <c r="E8295" t="n">
        <v>18</v>
      </c>
      <c r="F8295" t="inlineStr">
        <is>
          <t>FA</t>
        </is>
      </c>
      <c r="G8295" t="inlineStr">
        <is>
          <t>FA</t>
        </is>
      </c>
      <c r="H8295" s="30" t="n">
        <v>1</v>
      </c>
      <c r="I8295" s="31" t="n">
        <v>0</v>
      </c>
      <c r="J8295" s="31" t="n"/>
      <c r="K8295" s="31" t="n">
        <v>0</v>
      </c>
      <c r="L8295" s="32" t="n"/>
      <c r="M8295" s="31" t="n">
        <v>0</v>
      </c>
      <c r="N8295" s="31" t="n">
        <v>0</v>
      </c>
      <c r="O8295" s="31" t="n"/>
      <c r="P8295" s="31" t="n"/>
      <c r="Q8295" s="31" t="n">
        <v>0</v>
      </c>
      <c r="R8295" s="31" t="n"/>
      <c r="S8295" s="32" t="n"/>
      <c r="T8295" s="32" t="n"/>
      <c r="V8295" t="inlineStr">
        <is>
          <t>06r63</t>
        </is>
      </c>
      <c r="W8295" t="n">
        <v>7663</v>
      </c>
      <c r="Y8295" t="inlineStr">
        <is>
          <t>91fdb644-8d4c-414c-a2cb-fef18b72161d</t>
        </is>
      </c>
      <c r="Z8295" t="inlineStr">
        <is>
          <t>Tynan Lawrence (STL C)</t>
        </is>
      </c>
    </row>
    <row r="8296">
      <c r="A8296" t="inlineStr">
        <is>
          <t>Tyrel Bauer</t>
        </is>
      </c>
      <c r="B8296" t="inlineStr">
        <is>
          <t>WPG</t>
        </is>
      </c>
      <c r="C8296" t="inlineStr">
        <is>
          <t>D</t>
        </is>
      </c>
      <c r="D8296" t="inlineStr">
        <is>
          <t>D</t>
        </is>
      </c>
      <c r="E8296" t="n">
        <v>24</v>
      </c>
      <c r="F8296" t="inlineStr">
        <is>
          <t>FA</t>
        </is>
      </c>
      <c r="G8296" t="inlineStr">
        <is>
          <t>FA</t>
        </is>
      </c>
      <c r="H8296" s="30" t="n">
        <v>775000</v>
      </c>
      <c r="I8296" s="31" t="n">
        <v>0</v>
      </c>
      <c r="J8296" s="31" t="n"/>
      <c r="K8296" s="31" t="n">
        <v>0</v>
      </c>
      <c r="L8296" s="32" t="n"/>
      <c r="M8296" s="31" t="n">
        <v>0</v>
      </c>
      <c r="N8296" s="31" t="n">
        <v>0</v>
      </c>
      <c r="O8296" s="31" t="n"/>
      <c r="P8296" s="31" t="n"/>
      <c r="Q8296" s="31" t="n">
        <v>0</v>
      </c>
      <c r="R8296" s="31" t="n"/>
      <c r="S8296" s="32" t="n"/>
      <c r="T8296" s="32" t="n"/>
      <c r="V8296" t="inlineStr">
        <is>
          <t>05oy0</t>
        </is>
      </c>
      <c r="W8296" t="n">
        <v>6672</v>
      </c>
      <c r="Y8296" t="inlineStr">
        <is>
          <t>560708f2-6834-4d10-89ec-f720f89ddd1b</t>
        </is>
      </c>
      <c r="Z8296" t="inlineStr">
        <is>
          <t>Tyrel Bauer (WPG D)</t>
        </is>
      </c>
    </row>
    <row r="8297">
      <c r="A8297" t="inlineStr">
        <is>
          <t>Tyrel Seaman</t>
        </is>
      </c>
      <c r="B8297" t="inlineStr">
        <is>
          <t>STL</t>
        </is>
      </c>
      <c r="C8297" t="inlineStr">
        <is>
          <t>C</t>
        </is>
      </c>
      <c r="D8297" t="inlineStr">
        <is>
          <t>F</t>
        </is>
      </c>
      <c r="E8297" t="n">
        <v>32</v>
      </c>
      <c r="F8297" t="inlineStr">
        <is>
          <t>FA</t>
        </is>
      </c>
      <c r="G8297" t="inlineStr">
        <is>
          <t>FA</t>
        </is>
      </c>
      <c r="H8297" s="30" t="n">
        <v>1</v>
      </c>
      <c r="I8297" s="31" t="n">
        <v>0</v>
      </c>
      <c r="J8297" s="31" t="n"/>
      <c r="K8297" s="31" t="n">
        <v>0</v>
      </c>
      <c r="L8297" s="32" t="n"/>
      <c r="M8297" s="31" t="n">
        <v>0</v>
      </c>
      <c r="N8297" s="31" t="n">
        <v>0</v>
      </c>
      <c r="O8297" s="31" t="n"/>
      <c r="P8297" s="31" t="n"/>
      <c r="Q8297" s="31" t="n">
        <v>0</v>
      </c>
      <c r="R8297" s="31" t="n"/>
      <c r="S8297" s="32" t="n"/>
      <c r="T8297" s="32" t="n"/>
      <c r="V8297" t="inlineStr">
        <is>
          <t>02oe3</t>
        </is>
      </c>
      <c r="Z8297" t="inlineStr">
        <is>
          <t>Tyrel Seaman (STL C)</t>
        </is>
      </c>
    </row>
    <row r="8298">
      <c r="A8298" t="inlineStr">
        <is>
          <t>Tyrell Boucher</t>
        </is>
      </c>
      <c r="B8298" t="inlineStr">
        <is>
          <t>(N/A)</t>
        </is>
      </c>
      <c r="C8298" t="inlineStr">
        <is>
          <t>D</t>
        </is>
      </c>
      <c r="D8298" t="inlineStr">
        <is>
          <t>D</t>
        </is>
      </c>
      <c r="E8298" t="n">
        <v>27</v>
      </c>
      <c r="F8298" t="inlineStr">
        <is>
          <t>FA</t>
        </is>
      </c>
      <c r="G8298" t="inlineStr">
        <is>
          <t>FA</t>
        </is>
      </c>
      <c r="H8298" s="30" t="n">
        <v>1</v>
      </c>
      <c r="I8298" s="31" t="n">
        <v>0</v>
      </c>
      <c r="J8298" s="31" t="n"/>
      <c r="K8298" s="31" t="n">
        <v>0</v>
      </c>
      <c r="L8298" s="32" t="n"/>
      <c r="M8298" s="31" t="n">
        <v>0</v>
      </c>
      <c r="N8298" s="31" t="n">
        <v>0</v>
      </c>
      <c r="O8298" s="31" t="n"/>
      <c r="P8298" s="31" t="n"/>
      <c r="Q8298" s="31" t="n">
        <v>0</v>
      </c>
      <c r="R8298" s="31" t="n"/>
      <c r="S8298" s="32" t="n"/>
      <c r="T8298" s="32" t="n"/>
      <c r="V8298" t="inlineStr">
        <is>
          <t>05rj7</t>
        </is>
      </c>
      <c r="Z8298" t="inlineStr">
        <is>
          <t>Tyrell Boucher ((N/A) D)</t>
        </is>
      </c>
    </row>
    <row r="8299">
      <c r="A8299" t="inlineStr">
        <is>
          <t>Tyrell Goulbourne</t>
        </is>
      </c>
      <c r="B8299" t="inlineStr">
        <is>
          <t>OTT</t>
        </is>
      </c>
      <c r="C8299" t="inlineStr">
        <is>
          <t>LW</t>
        </is>
      </c>
      <c r="D8299" t="inlineStr">
        <is>
          <t>F</t>
        </is>
      </c>
      <c r="E8299" t="n">
        <v>32</v>
      </c>
      <c r="F8299" t="inlineStr">
        <is>
          <t>FA</t>
        </is>
      </c>
      <c r="G8299" t="inlineStr">
        <is>
          <t>FA</t>
        </is>
      </c>
      <c r="H8299" s="30" t="n">
        <v>1</v>
      </c>
      <c r="I8299" s="31" t="n">
        <v>0</v>
      </c>
      <c r="J8299" s="31" t="n"/>
      <c r="K8299" s="31" t="n">
        <v>0</v>
      </c>
      <c r="L8299" s="32" t="n"/>
      <c r="M8299" s="31" t="n">
        <v>0</v>
      </c>
      <c r="N8299" s="31" t="n">
        <v>0</v>
      </c>
      <c r="O8299" s="31" t="n"/>
      <c r="P8299" s="31" t="n"/>
      <c r="Q8299" s="31" t="n">
        <v>0</v>
      </c>
      <c r="R8299" s="31" t="n"/>
      <c r="S8299" s="32" t="n"/>
      <c r="T8299" s="32" t="n"/>
      <c r="V8299" t="inlineStr">
        <is>
          <t>031ow</t>
        </is>
      </c>
      <c r="W8299" t="n">
        <v>4220</v>
      </c>
      <c r="X8299" t="n">
        <v>6052</v>
      </c>
      <c r="Y8299" t="inlineStr">
        <is>
          <t>6007d4fb-071e-4766-a91b-6d04fa087503</t>
        </is>
      </c>
      <c r="Z8299" t="inlineStr">
        <is>
          <t>Tyrell Goulbourne (OTT LW)</t>
        </is>
      </c>
    </row>
    <row r="8300">
      <c r="A8300" t="inlineStr">
        <is>
          <t>Tyson Baillie</t>
        </is>
      </c>
      <c r="B8300" t="inlineStr">
        <is>
          <t>CGY</t>
        </is>
      </c>
      <c r="C8300" t="inlineStr">
        <is>
          <t>C</t>
        </is>
      </c>
      <c r="D8300" t="inlineStr">
        <is>
          <t>F</t>
        </is>
      </c>
      <c r="E8300" t="n">
        <v>30</v>
      </c>
      <c r="F8300" t="inlineStr">
        <is>
          <t>FA</t>
        </is>
      </c>
      <c r="G8300" t="inlineStr">
        <is>
          <t>FA</t>
        </is>
      </c>
      <c r="H8300" s="30" t="n">
        <v>1</v>
      </c>
      <c r="I8300" s="31" t="n">
        <v>0</v>
      </c>
      <c r="J8300" s="31" t="n"/>
      <c r="K8300" s="31" t="n">
        <v>0</v>
      </c>
      <c r="L8300" s="32" t="n"/>
      <c r="M8300" s="31" t="n">
        <v>0</v>
      </c>
      <c r="N8300" s="31" t="n">
        <v>0</v>
      </c>
      <c r="O8300" s="31" t="n"/>
      <c r="P8300" s="31" t="n"/>
      <c r="Q8300" s="31" t="n">
        <v>0</v>
      </c>
      <c r="R8300" s="31" t="n"/>
      <c r="S8300" s="32" t="n"/>
      <c r="T8300" s="32" t="n"/>
      <c r="V8300" t="inlineStr">
        <is>
          <t>03emu</t>
        </is>
      </c>
      <c r="X8300" t="n">
        <v>6586</v>
      </c>
      <c r="Z8300" t="inlineStr">
        <is>
          <t>Tyson Baillie (CGY C)</t>
        </is>
      </c>
    </row>
    <row r="8301">
      <c r="A8301" t="inlineStr">
        <is>
          <t>Tyson Dyck</t>
        </is>
      </c>
      <c r="B8301" t="inlineStr">
        <is>
          <t>OTT</t>
        </is>
      </c>
      <c r="C8301" t="inlineStr">
        <is>
          <t>LW</t>
        </is>
      </c>
      <c r="D8301" t="inlineStr">
        <is>
          <t>F</t>
        </is>
      </c>
      <c r="E8301" t="n">
        <v>22</v>
      </c>
      <c r="F8301" t="inlineStr">
        <is>
          <t>FA</t>
        </is>
      </c>
      <c r="G8301" t="inlineStr">
        <is>
          <t>FA</t>
        </is>
      </c>
      <c r="H8301" s="30" t="n">
        <v>1</v>
      </c>
      <c r="I8301" s="31" t="n">
        <v>0</v>
      </c>
      <c r="J8301" s="31" t="n"/>
      <c r="K8301" s="31" t="n">
        <v>0</v>
      </c>
      <c r="L8301" s="32" t="n"/>
      <c r="M8301" s="31" t="n">
        <v>0</v>
      </c>
      <c r="N8301" s="31" t="n">
        <v>0</v>
      </c>
      <c r="O8301" s="31" t="n"/>
      <c r="P8301" s="31" t="n"/>
      <c r="Q8301" s="31" t="n">
        <v>0</v>
      </c>
      <c r="R8301" s="31" t="n"/>
      <c r="S8301" s="32" t="n"/>
      <c r="T8301" s="32" t="n"/>
      <c r="V8301" t="inlineStr">
        <is>
          <t>061ia</t>
        </is>
      </c>
      <c r="Z8301" t="inlineStr">
        <is>
          <t>Tyson Dyck (OTT LW)</t>
        </is>
      </c>
    </row>
    <row r="8302">
      <c r="A8302" t="inlineStr">
        <is>
          <t>Tyson Feist</t>
        </is>
      </c>
      <c r="B8302" t="inlineStr">
        <is>
          <t>TBL</t>
        </is>
      </c>
      <c r="C8302" t="inlineStr">
        <is>
          <t>D</t>
        </is>
      </c>
      <c r="D8302" t="inlineStr">
        <is>
          <t>D</t>
        </is>
      </c>
      <c r="E8302" t="n">
        <v>25</v>
      </c>
      <c r="F8302" t="inlineStr">
        <is>
          <t>FA</t>
        </is>
      </c>
      <c r="G8302" t="inlineStr">
        <is>
          <t>FA</t>
        </is>
      </c>
      <c r="H8302" s="30" t="n">
        <v>1</v>
      </c>
      <c r="I8302" s="31" t="n">
        <v>0</v>
      </c>
      <c r="J8302" s="31" t="n"/>
      <c r="K8302" s="31" t="n">
        <v>0</v>
      </c>
      <c r="L8302" s="32" t="n"/>
      <c r="M8302" s="31" t="n">
        <v>0</v>
      </c>
      <c r="N8302" s="31" t="n">
        <v>0</v>
      </c>
      <c r="O8302" s="31" t="n"/>
      <c r="P8302" s="31" t="n"/>
      <c r="Q8302" s="31" t="n">
        <v>0</v>
      </c>
      <c r="R8302" s="31" t="n"/>
      <c r="S8302" s="32" t="n"/>
      <c r="T8302" s="32" t="n"/>
      <c r="V8302" t="inlineStr">
        <is>
          <t>065d7</t>
        </is>
      </c>
      <c r="Y8302" t="inlineStr">
        <is>
          <t>2df0c1cc-f179-48fe-904f-4085dada7618</t>
        </is>
      </c>
      <c r="Z8302" t="inlineStr">
        <is>
          <t>Tyson Feist (TBL D)</t>
        </is>
      </c>
    </row>
    <row r="8303">
      <c r="A8303" t="inlineStr">
        <is>
          <t>Tyson Galloway</t>
        </is>
      </c>
      <c r="B8303" t="inlineStr">
        <is>
          <t>(N/A)</t>
        </is>
      </c>
      <c r="C8303" t="inlineStr">
        <is>
          <t>D</t>
        </is>
      </c>
      <c r="D8303" t="inlineStr">
        <is>
          <t>D</t>
        </is>
      </c>
      <c r="E8303" t="n">
        <v>23</v>
      </c>
      <c r="F8303" t="inlineStr">
        <is>
          <t>FA</t>
        </is>
      </c>
      <c r="G8303" t="inlineStr">
        <is>
          <t>FA</t>
        </is>
      </c>
      <c r="H8303" s="30" t="n">
        <v>1</v>
      </c>
      <c r="I8303" s="31" t="n">
        <v>0</v>
      </c>
      <c r="J8303" s="31" t="n"/>
      <c r="K8303" s="31" t="n">
        <v>0</v>
      </c>
      <c r="L8303" s="32" t="n"/>
      <c r="M8303" s="31" t="n">
        <v>0</v>
      </c>
      <c r="N8303" s="31" t="n">
        <v>0</v>
      </c>
      <c r="O8303" s="31" t="n"/>
      <c r="P8303" s="31" t="n"/>
      <c r="Q8303" s="31" t="n">
        <v>0</v>
      </c>
      <c r="R8303" s="31" t="n"/>
      <c r="S8303" s="32" t="n"/>
      <c r="T8303" s="32" t="n"/>
      <c r="V8303" t="inlineStr">
        <is>
          <t>05ufp</t>
        </is>
      </c>
      <c r="Y8303" t="inlineStr">
        <is>
          <t>ec1d0d42-9add-4370-ba62-c769d0fcdde2</t>
        </is>
      </c>
      <c r="Z8303" t="inlineStr">
        <is>
          <t>Tyson Galloway ((N/A) D)</t>
        </is>
      </c>
    </row>
    <row r="8304">
      <c r="A8304" t="inlineStr">
        <is>
          <t>Tyson Helgesen</t>
        </is>
      </c>
      <c r="B8304" t="inlineStr">
        <is>
          <t>CGY</t>
        </is>
      </c>
      <c r="C8304" t="inlineStr">
        <is>
          <t>D</t>
        </is>
      </c>
      <c r="D8304" t="inlineStr">
        <is>
          <t>D</t>
        </is>
      </c>
      <c r="E8304" t="n">
        <v>29</v>
      </c>
      <c r="F8304" t="inlineStr">
        <is>
          <t>FA</t>
        </is>
      </c>
      <c r="G8304" t="inlineStr">
        <is>
          <t>FA</t>
        </is>
      </c>
      <c r="H8304" s="30" t="n">
        <v>1</v>
      </c>
      <c r="I8304" s="31" t="n">
        <v>0</v>
      </c>
      <c r="J8304" s="31" t="n"/>
      <c r="K8304" s="31" t="n">
        <v>0</v>
      </c>
      <c r="L8304" s="32" t="n"/>
      <c r="M8304" s="31" t="n">
        <v>0</v>
      </c>
      <c r="N8304" s="31" t="n">
        <v>0</v>
      </c>
      <c r="O8304" s="31" t="n"/>
      <c r="P8304" s="31" t="n"/>
      <c r="Q8304" s="31" t="n">
        <v>0</v>
      </c>
      <c r="R8304" s="31" t="n"/>
      <c r="S8304" s="32" t="n"/>
      <c r="T8304" s="32" t="n"/>
      <c r="V8304" t="inlineStr">
        <is>
          <t>04l7i</t>
        </is>
      </c>
      <c r="X8304" t="n">
        <v>7790</v>
      </c>
      <c r="Z8304" t="inlineStr">
        <is>
          <t>Tyson Helgesen (CGY D)</t>
        </is>
      </c>
    </row>
    <row r="8305">
      <c r="A8305" t="inlineStr">
        <is>
          <t>Tyson Jugnauth</t>
        </is>
      </c>
      <c r="B8305" t="inlineStr">
        <is>
          <t>SEA</t>
        </is>
      </c>
      <c r="C8305" t="inlineStr">
        <is>
          <t>D</t>
        </is>
      </c>
      <c r="D8305" t="inlineStr">
        <is>
          <t>D</t>
        </is>
      </c>
      <c r="E8305" t="n">
        <v>22</v>
      </c>
      <c r="F8305" t="inlineStr">
        <is>
          <t>FA</t>
        </is>
      </c>
      <c r="G8305" t="inlineStr">
        <is>
          <t>FA</t>
        </is>
      </c>
      <c r="H8305" s="30" t="n">
        <v>950000</v>
      </c>
      <c r="I8305" s="31" t="n">
        <v>0</v>
      </c>
      <c r="J8305" s="31" t="n"/>
      <c r="K8305" s="31" t="n">
        <v>0</v>
      </c>
      <c r="L8305" s="32" t="n"/>
      <c r="M8305" s="31" t="n">
        <v>0</v>
      </c>
      <c r="N8305" s="31" t="n">
        <v>0</v>
      </c>
      <c r="O8305" s="31" t="n"/>
      <c r="P8305" s="31" t="n"/>
      <c r="Q8305" s="31" t="n">
        <v>0</v>
      </c>
      <c r="R8305" s="31" t="n"/>
      <c r="S8305" s="32" t="n"/>
      <c r="T8305" s="32" t="n"/>
      <c r="V8305" t="inlineStr">
        <is>
          <t>061bc</t>
        </is>
      </c>
      <c r="W8305" t="n">
        <v>7374</v>
      </c>
      <c r="Y8305" t="inlineStr">
        <is>
          <t>72e45a15-86c1-4686-b319-3820c1fef971</t>
        </is>
      </c>
      <c r="Z8305" t="inlineStr">
        <is>
          <t>Tyson Jugnauth (SEA D)</t>
        </is>
      </c>
    </row>
    <row r="8306">
      <c r="A8306" t="inlineStr">
        <is>
          <t>Tyson Orr</t>
        </is>
      </c>
      <c r="B8306" t="inlineStr">
        <is>
          <t>(N/A)</t>
        </is>
      </c>
      <c r="C8306" t="inlineStr">
        <is>
          <t>RW</t>
        </is>
      </c>
      <c r="D8306" t="inlineStr">
        <is>
          <t>F</t>
        </is>
      </c>
      <c r="E8306" t="n">
        <v>15</v>
      </c>
      <c r="F8306" t="inlineStr">
        <is>
          <t>FA</t>
        </is>
      </c>
      <c r="G8306" t="inlineStr">
        <is>
          <t>FA</t>
        </is>
      </c>
      <c r="H8306" s="30" t="n">
        <v>1</v>
      </c>
      <c r="I8306" s="31" t="n">
        <v>0</v>
      </c>
      <c r="J8306" s="31" t="n"/>
      <c r="K8306" s="31" t="n">
        <v>0</v>
      </c>
      <c r="L8306" s="32" t="n"/>
      <c r="M8306" s="31" t="n">
        <v>0</v>
      </c>
      <c r="N8306" s="31" t="n">
        <v>0</v>
      </c>
      <c r="O8306" s="31" t="n"/>
      <c r="P8306" s="31" t="n"/>
      <c r="Q8306" s="31" t="n">
        <v>0</v>
      </c>
      <c r="R8306" s="31" t="n"/>
      <c r="S8306" s="32" t="n"/>
      <c r="T8306" s="32" t="n"/>
      <c r="V8306" t="inlineStr">
        <is>
          <t>0770t</t>
        </is>
      </c>
      <c r="Z8306" t="inlineStr">
        <is>
          <t>Tyson Orr ((N/A) RW)</t>
        </is>
      </c>
    </row>
    <row r="8307">
      <c r="A8307" t="inlineStr">
        <is>
          <t>Tyson Sexsmith</t>
        </is>
      </c>
      <c r="B8307" t="inlineStr">
        <is>
          <t>(N/A)</t>
        </is>
      </c>
      <c r="C8307" t="inlineStr">
        <is>
          <t>G</t>
        </is>
      </c>
      <c r="D8307" t="inlineStr">
        <is>
          <t>G</t>
        </is>
      </c>
      <c r="E8307" t="n">
        <v>37</v>
      </c>
      <c r="F8307" t="inlineStr">
        <is>
          <t>FA</t>
        </is>
      </c>
      <c r="G8307" t="inlineStr">
        <is>
          <t>FA</t>
        </is>
      </c>
      <c r="H8307" s="30" t="n">
        <v>1</v>
      </c>
      <c r="I8307" s="31" t="n">
        <v>0</v>
      </c>
      <c r="J8307" s="31" t="n"/>
      <c r="K8307" s="31" t="n">
        <v>0</v>
      </c>
      <c r="L8307" s="32" t="n"/>
      <c r="M8307" s="31" t="n">
        <v>0</v>
      </c>
      <c r="N8307" s="31" t="n">
        <v>0</v>
      </c>
      <c r="O8307" s="31" t="n"/>
      <c r="P8307" s="31" t="n"/>
      <c r="Q8307" s="31" t="n">
        <v>0</v>
      </c>
      <c r="R8307" s="31" t="n"/>
      <c r="S8307" s="32" t="n"/>
      <c r="T8307" s="32" t="n"/>
      <c r="V8307" t="inlineStr">
        <is>
          <t>00qrx</t>
        </is>
      </c>
      <c r="W8307" t="n">
        <v>3125</v>
      </c>
      <c r="X8307" t="n">
        <v>4526</v>
      </c>
      <c r="Z8307" t="inlineStr">
        <is>
          <t>Tyson Sexsmith ((N/A) G)</t>
        </is>
      </c>
    </row>
    <row r="8308">
      <c r="A8308" t="inlineStr">
        <is>
          <t>Tyson Spink</t>
        </is>
      </c>
      <c r="B8308" t="inlineStr">
        <is>
          <t>(N/A)</t>
        </is>
      </c>
      <c r="C8308" t="inlineStr">
        <is>
          <t>LW</t>
        </is>
      </c>
      <c r="D8308" t="inlineStr">
        <is>
          <t>F</t>
        </is>
      </c>
      <c r="E8308" t="n">
        <v>33</v>
      </c>
      <c r="F8308" t="inlineStr">
        <is>
          <t>FA</t>
        </is>
      </c>
      <c r="G8308" t="inlineStr">
        <is>
          <t>FA</t>
        </is>
      </c>
      <c r="H8308" s="30" t="n">
        <v>1</v>
      </c>
      <c r="I8308" s="31" t="n">
        <v>0</v>
      </c>
      <c r="J8308" s="31" t="n"/>
      <c r="K8308" s="31" t="n">
        <v>0</v>
      </c>
      <c r="L8308" s="32" t="n"/>
      <c r="M8308" s="31" t="n">
        <v>0</v>
      </c>
      <c r="N8308" s="31" t="n">
        <v>0</v>
      </c>
      <c r="O8308" s="31" t="n"/>
      <c r="P8308" s="31" t="n"/>
      <c r="Q8308" s="31" t="n">
        <v>0</v>
      </c>
      <c r="R8308" s="31" t="n"/>
      <c r="S8308" s="32" t="n"/>
      <c r="T8308" s="32" t="n"/>
      <c r="V8308" t="inlineStr">
        <is>
          <t>03z83</t>
        </is>
      </c>
      <c r="X8308" t="n">
        <v>7334</v>
      </c>
      <c r="Z8308" t="inlineStr">
        <is>
          <t>Tyson Spink ((N/A) LW)</t>
        </is>
      </c>
    </row>
    <row r="8309">
      <c r="A8309" t="inlineStr">
        <is>
          <t>Tyson Strachan</t>
        </is>
      </c>
      <c r="B8309" t="inlineStr">
        <is>
          <t>(N/A)</t>
        </is>
      </c>
      <c r="C8309" t="inlineStr">
        <is>
          <t>D</t>
        </is>
      </c>
      <c r="D8309" t="inlineStr">
        <is>
          <t>D</t>
        </is>
      </c>
      <c r="E8309" t="n">
        <v>41</v>
      </c>
      <c r="F8309" t="inlineStr">
        <is>
          <t>FA</t>
        </is>
      </c>
      <c r="G8309" t="inlineStr">
        <is>
          <t>FA</t>
        </is>
      </c>
      <c r="H8309" s="30" t="n">
        <v>1</v>
      </c>
      <c r="I8309" s="31" t="n">
        <v>0</v>
      </c>
      <c r="J8309" s="31" t="n"/>
      <c r="K8309" s="31" t="n">
        <v>0</v>
      </c>
      <c r="L8309" s="32" t="n"/>
      <c r="M8309" s="31" t="n">
        <v>0</v>
      </c>
      <c r="N8309" s="31" t="n">
        <v>0</v>
      </c>
      <c r="O8309" s="31" t="n"/>
      <c r="P8309" s="31" t="n"/>
      <c r="Q8309" s="31" t="n">
        <v>0</v>
      </c>
      <c r="R8309" s="31" t="n"/>
      <c r="S8309" s="32" t="n"/>
      <c r="T8309" s="32" t="n"/>
      <c r="V8309" t="inlineStr">
        <is>
          <t>015td</t>
        </is>
      </c>
      <c r="W8309" t="n">
        <v>3155</v>
      </c>
      <c r="X8309" t="n">
        <v>4574</v>
      </c>
      <c r="Z8309" t="inlineStr">
        <is>
          <t>Tyson Strachan ((N/A) D)</t>
        </is>
      </c>
    </row>
    <row r="8310">
      <c r="A8310" t="inlineStr">
        <is>
          <t>Tyson Teichmann</t>
        </is>
      </c>
      <c r="B8310" t="inlineStr">
        <is>
          <t>(N/A)</t>
        </is>
      </c>
      <c r="C8310" t="inlineStr">
        <is>
          <t>G</t>
        </is>
      </c>
      <c r="D8310" t="inlineStr">
        <is>
          <t>G</t>
        </is>
      </c>
      <c r="E8310" t="n">
        <v>33</v>
      </c>
      <c r="F8310" t="inlineStr">
        <is>
          <t>FA</t>
        </is>
      </c>
      <c r="G8310" t="inlineStr">
        <is>
          <t>FA</t>
        </is>
      </c>
      <c r="H8310" s="30" t="n">
        <v>1</v>
      </c>
      <c r="I8310" s="31" t="n">
        <v>0</v>
      </c>
      <c r="J8310" s="31" t="n"/>
      <c r="K8310" s="31" t="n">
        <v>0</v>
      </c>
      <c r="L8310" s="32" t="n"/>
      <c r="M8310" s="31" t="n">
        <v>0</v>
      </c>
      <c r="N8310" s="31" t="n">
        <v>0</v>
      </c>
      <c r="O8310" s="31" t="n"/>
      <c r="P8310" s="31" t="n"/>
      <c r="Q8310" s="31" t="n">
        <v>0</v>
      </c>
      <c r="R8310" s="31" t="n"/>
      <c r="S8310" s="32" t="n"/>
      <c r="T8310" s="32" t="n"/>
      <c r="V8310" t="inlineStr">
        <is>
          <t>02yeo</t>
        </is>
      </c>
      <c r="Z8310" t="inlineStr">
        <is>
          <t>Tyson Teichmann ((N/A) G)</t>
        </is>
      </c>
    </row>
    <row r="8311">
      <c r="A8311" t="inlineStr">
        <is>
          <t>Tyson Zimmer</t>
        </is>
      </c>
      <c r="B8311" t="inlineStr">
        <is>
          <t>(N/A)</t>
        </is>
      </c>
      <c r="C8311" t="inlineStr">
        <is>
          <t>RW</t>
        </is>
      </c>
      <c r="D8311" t="inlineStr">
        <is>
          <t>F</t>
        </is>
      </c>
      <c r="E8311" t="n">
        <v>22</v>
      </c>
      <c r="F8311" t="inlineStr">
        <is>
          <t>FA</t>
        </is>
      </c>
      <c r="G8311" t="inlineStr">
        <is>
          <t>FA</t>
        </is>
      </c>
      <c r="H8311" s="30" t="n">
        <v>1</v>
      </c>
      <c r="I8311" s="31" t="n">
        <v>0</v>
      </c>
      <c r="J8311" s="31" t="n"/>
      <c r="K8311" s="31" t="n">
        <v>0</v>
      </c>
      <c r="L8311" s="32" t="n"/>
      <c r="M8311" s="31" t="n">
        <v>0</v>
      </c>
      <c r="N8311" s="31" t="n">
        <v>0</v>
      </c>
      <c r="O8311" s="31" t="n"/>
      <c r="P8311" s="31" t="n"/>
      <c r="Q8311" s="31" t="n">
        <v>0</v>
      </c>
      <c r="R8311" s="31" t="n"/>
      <c r="S8311" s="32" t="n"/>
      <c r="T8311" s="32" t="n"/>
      <c r="V8311" t="inlineStr">
        <is>
          <t>06chl</t>
        </is>
      </c>
      <c r="Z8311" t="inlineStr">
        <is>
          <t>Tyson Zimmer ((N/A) RW)</t>
        </is>
      </c>
    </row>
    <row r="8312">
      <c r="A8312" t="inlineStr">
        <is>
          <t>Tyus Sparks</t>
        </is>
      </c>
      <c r="B8312" t="inlineStr">
        <is>
          <t>WSH</t>
        </is>
      </c>
      <c r="C8312" t="inlineStr">
        <is>
          <t>RW</t>
        </is>
      </c>
      <c r="D8312" t="inlineStr">
        <is>
          <t>F</t>
        </is>
      </c>
      <c r="E8312" t="n">
        <v>18</v>
      </c>
      <c r="F8312" t="inlineStr">
        <is>
          <t>FA</t>
        </is>
      </c>
      <c r="G8312" t="inlineStr">
        <is>
          <t>FA</t>
        </is>
      </c>
      <c r="H8312" s="30" t="n">
        <v>1</v>
      </c>
      <c r="I8312" s="31" t="n">
        <v>0</v>
      </c>
      <c r="J8312" s="31" t="n"/>
      <c r="K8312" s="31" t="n">
        <v>0</v>
      </c>
      <c r="L8312" s="32" t="n"/>
      <c r="M8312" s="31" t="n">
        <v>0</v>
      </c>
      <c r="N8312" s="31" t="n">
        <v>0</v>
      </c>
      <c r="O8312" s="31" t="n"/>
      <c r="P8312" s="31" t="n"/>
      <c r="Q8312" s="31" t="n">
        <v>0</v>
      </c>
      <c r="R8312" s="31" t="n"/>
      <c r="S8312" s="32" t="n"/>
      <c r="T8312" s="32" t="n"/>
      <c r="V8312" t="inlineStr">
        <is>
          <t>076wr</t>
        </is>
      </c>
      <c r="Y8312" t="inlineStr">
        <is>
          <t>530d1990-a573-49e0-a0ac-3de7b347028e</t>
        </is>
      </c>
      <c r="Z8312" t="inlineStr">
        <is>
          <t>Tyus Sparks (WSH RW)</t>
        </is>
      </c>
    </row>
    <row r="8313">
      <c r="A8313" t="inlineStr">
        <is>
          <t>Urban Podrekar</t>
        </is>
      </c>
      <c r="B8313" t="inlineStr">
        <is>
          <t>(N/A)</t>
        </is>
      </c>
      <c r="C8313" t="inlineStr">
        <is>
          <t>D</t>
        </is>
      </c>
      <c r="D8313" t="inlineStr">
        <is>
          <t>D</t>
        </is>
      </c>
      <c r="E8313" t="n">
        <v>21</v>
      </c>
      <c r="F8313" t="inlineStr">
        <is>
          <t>FA</t>
        </is>
      </c>
      <c r="G8313" t="inlineStr">
        <is>
          <t>FA</t>
        </is>
      </c>
      <c r="H8313" s="30" t="n">
        <v>1</v>
      </c>
      <c r="I8313" s="31" t="n">
        <v>0</v>
      </c>
      <c r="J8313" s="31" t="n"/>
      <c r="K8313" s="31" t="n">
        <v>0</v>
      </c>
      <c r="L8313" s="32" t="n"/>
      <c r="M8313" s="31" t="n">
        <v>0</v>
      </c>
      <c r="N8313" s="31" t="n">
        <v>0</v>
      </c>
      <c r="O8313" s="31" t="n"/>
      <c r="P8313" s="31" t="n"/>
      <c r="Q8313" s="31" t="n">
        <v>0</v>
      </c>
      <c r="R8313" s="31" t="n"/>
      <c r="S8313" s="32" t="n"/>
      <c r="T8313" s="32" t="n"/>
      <c r="V8313" t="inlineStr">
        <is>
          <t>073ka</t>
        </is>
      </c>
      <c r="Z8313" t="inlineStr">
        <is>
          <t>Urban Podrekar ((N/A) D)</t>
        </is>
      </c>
    </row>
    <row r="8314">
      <c r="A8314" t="inlineStr">
        <is>
          <t>VIT Zahejsky</t>
        </is>
      </c>
      <c r="B8314" t="inlineStr">
        <is>
          <t>(N/A)</t>
        </is>
      </c>
      <c r="C8314" t="inlineStr">
        <is>
          <t>C</t>
        </is>
      </c>
      <c r="D8314" t="inlineStr">
        <is>
          <t>F</t>
        </is>
      </c>
      <c r="E8314" t="n">
        <v>19</v>
      </c>
      <c r="F8314" t="inlineStr">
        <is>
          <t>FA</t>
        </is>
      </c>
      <c r="G8314" t="inlineStr">
        <is>
          <t>FA</t>
        </is>
      </c>
      <c r="H8314" s="30" t="n">
        <v>1</v>
      </c>
      <c r="I8314" s="31" t="n">
        <v>0</v>
      </c>
      <c r="J8314" s="31" t="n"/>
      <c r="K8314" s="31" t="n">
        <v>0</v>
      </c>
      <c r="L8314" s="32" t="n"/>
      <c r="M8314" s="31" t="n">
        <v>0</v>
      </c>
      <c r="N8314" s="31" t="n">
        <v>0</v>
      </c>
      <c r="O8314" s="31" t="n"/>
      <c r="P8314" s="31" t="n"/>
      <c r="Q8314" s="31" t="n">
        <v>0</v>
      </c>
      <c r="R8314" s="31" t="n"/>
      <c r="S8314" s="32" t="n"/>
      <c r="T8314" s="32" t="n"/>
      <c r="V8314" t="inlineStr">
        <is>
          <t>070g3</t>
        </is>
      </c>
      <c r="Z8314" t="inlineStr">
        <is>
          <t>VIT Zahejsky ((N/A) C)</t>
        </is>
      </c>
    </row>
    <row r="8315">
      <c r="A8315" t="inlineStr">
        <is>
          <t>Vaclav Karabacek</t>
        </is>
      </c>
      <c r="B8315" t="inlineStr">
        <is>
          <t>(N/A)</t>
        </is>
      </c>
      <c r="C8315" t="inlineStr">
        <is>
          <t>RW</t>
        </is>
      </c>
      <c r="D8315" t="inlineStr">
        <is>
          <t>F</t>
        </is>
      </c>
      <c r="E8315" t="n">
        <v>30</v>
      </c>
      <c r="F8315" t="inlineStr">
        <is>
          <t>FA</t>
        </is>
      </c>
      <c r="G8315" t="inlineStr">
        <is>
          <t>FA</t>
        </is>
      </c>
      <c r="H8315" s="30" t="n">
        <v>1</v>
      </c>
      <c r="I8315" s="31" t="n">
        <v>0</v>
      </c>
      <c r="J8315" s="31" t="n"/>
      <c r="K8315" s="31" t="n">
        <v>0</v>
      </c>
      <c r="L8315" s="32" t="n"/>
      <c r="M8315" s="31" t="n">
        <v>0</v>
      </c>
      <c r="N8315" s="31" t="n">
        <v>0</v>
      </c>
      <c r="O8315" s="31" t="n"/>
      <c r="P8315" s="31" t="n"/>
      <c r="Q8315" s="31" t="n">
        <v>0</v>
      </c>
      <c r="R8315" s="31" t="n"/>
      <c r="S8315" s="32" t="n"/>
      <c r="T8315" s="32" t="n"/>
      <c r="V8315" t="inlineStr">
        <is>
          <t>03eaw</t>
        </is>
      </c>
      <c r="W8315" t="n">
        <v>4457</v>
      </c>
      <c r="X8315" t="n">
        <v>6418</v>
      </c>
      <c r="Z8315" t="inlineStr">
        <is>
          <t>Vaclav Karabacek ((N/A) RW)</t>
        </is>
      </c>
    </row>
    <row r="8316">
      <c r="A8316" t="inlineStr">
        <is>
          <t>Vaclav Nestrasil</t>
        </is>
      </c>
      <c r="B8316" t="inlineStr">
        <is>
          <t>CHI</t>
        </is>
      </c>
      <c r="C8316" t="inlineStr">
        <is>
          <t>RW</t>
        </is>
      </c>
      <c r="D8316" t="inlineStr">
        <is>
          <t>F</t>
        </is>
      </c>
      <c r="E8316" t="n">
        <v>19</v>
      </c>
      <c r="F8316" t="inlineStr">
        <is>
          <t>T</t>
        </is>
      </c>
      <c r="G8316" t="inlineStr">
        <is>
          <t>Le Duke of Dangles</t>
        </is>
      </c>
      <c r="H8316" s="30" t="n">
        <v>1</v>
      </c>
      <c r="I8316" s="31" t="n">
        <v>0</v>
      </c>
      <c r="J8316" s="31" t="n"/>
      <c r="K8316" s="31" t="n">
        <v>0</v>
      </c>
      <c r="L8316" s="32" t="n"/>
      <c r="M8316" s="31" t="n">
        <v>0</v>
      </c>
      <c r="N8316" s="31" t="n">
        <v>0</v>
      </c>
      <c r="O8316" s="31" t="n"/>
      <c r="P8316" s="31" t="n"/>
      <c r="Q8316" s="31" t="n">
        <v>0</v>
      </c>
      <c r="R8316" s="31" t="n"/>
      <c r="S8316" s="32" t="n"/>
      <c r="T8316" s="32" t="n"/>
      <c r="V8316" t="inlineStr">
        <is>
          <t>06sqp</t>
        </is>
      </c>
      <c r="W8316" t="n">
        <v>7444</v>
      </c>
      <c r="Y8316" t="inlineStr">
        <is>
          <t>6b5d5a21-8396-45e5-a6af-bec6b53f6d75</t>
        </is>
      </c>
      <c r="Z8316" t="inlineStr">
        <is>
          <t>Vaclav Nestrasil (CHI RW)</t>
        </is>
      </c>
    </row>
    <row r="8317">
      <c r="A8317" t="inlineStr">
        <is>
          <t>Vadim Krasnoslobodtsev</t>
        </is>
      </c>
      <c r="B8317" t="inlineStr">
        <is>
          <t>(N/A)</t>
        </is>
      </c>
      <c r="C8317" t="inlineStr">
        <is>
          <t>LW</t>
        </is>
      </c>
      <c r="D8317" t="inlineStr">
        <is>
          <t>F</t>
        </is>
      </c>
      <c r="E8317" t="n">
        <v>43</v>
      </c>
      <c r="F8317" t="inlineStr">
        <is>
          <t>FA</t>
        </is>
      </c>
      <c r="G8317" t="inlineStr">
        <is>
          <t>FA</t>
        </is>
      </c>
      <c r="H8317" s="30" t="n">
        <v>1</v>
      </c>
      <c r="I8317" s="31" t="n">
        <v>0</v>
      </c>
      <c r="J8317" s="31" t="n"/>
      <c r="K8317" s="31" t="n">
        <v>0</v>
      </c>
      <c r="L8317" s="32" t="n"/>
      <c r="M8317" s="31" t="n">
        <v>0</v>
      </c>
      <c r="N8317" s="31" t="n">
        <v>0</v>
      </c>
      <c r="O8317" s="31" t="n"/>
      <c r="P8317" s="31" t="n"/>
      <c r="Q8317" s="31" t="n">
        <v>0</v>
      </c>
      <c r="R8317" s="31" t="n"/>
      <c r="S8317" s="32" t="n"/>
      <c r="T8317" s="32" t="n"/>
      <c r="V8317" t="inlineStr">
        <is>
          <t>024dk</t>
        </is>
      </c>
      <c r="Z8317" t="inlineStr">
        <is>
          <t>Vadim Krasnoslobodtsev ((N/A) LW)</t>
        </is>
      </c>
    </row>
    <row r="8318">
      <c r="A8318" t="inlineStr">
        <is>
          <t>Vadim Kudako</t>
        </is>
      </c>
      <c r="B8318" t="inlineStr">
        <is>
          <t>(N/A)</t>
        </is>
      </c>
      <c r="C8318" t="inlineStr">
        <is>
          <t>D</t>
        </is>
      </c>
      <c r="D8318" t="inlineStr">
        <is>
          <t>D</t>
        </is>
      </c>
      <c r="E8318" t="n">
        <v>29</v>
      </c>
      <c r="F8318" t="inlineStr">
        <is>
          <t>FA</t>
        </is>
      </c>
      <c r="G8318" t="inlineStr">
        <is>
          <t>FA</t>
        </is>
      </c>
      <c r="H8318" s="30" t="n">
        <v>1</v>
      </c>
      <c r="I8318" s="31" t="n">
        <v>0</v>
      </c>
      <c r="J8318" s="31" t="n"/>
      <c r="K8318" s="31" t="n">
        <v>0</v>
      </c>
      <c r="L8318" s="32" t="n"/>
      <c r="M8318" s="31" t="n">
        <v>0</v>
      </c>
      <c r="N8318" s="31" t="n">
        <v>0</v>
      </c>
      <c r="O8318" s="31" t="n"/>
      <c r="P8318" s="31" t="n"/>
      <c r="Q8318" s="31" t="n">
        <v>0</v>
      </c>
      <c r="R8318" s="31" t="n"/>
      <c r="S8318" s="32" t="n"/>
      <c r="T8318" s="32" t="n"/>
      <c r="V8318" t="inlineStr">
        <is>
          <t>04auc</t>
        </is>
      </c>
      <c r="Z8318" t="inlineStr">
        <is>
          <t>Vadim Kudako ((N/A) D)</t>
        </is>
      </c>
    </row>
    <row r="8319">
      <c r="A8319" t="inlineStr">
        <is>
          <t>Vadim Moroz</t>
        </is>
      </c>
      <c r="B8319" t="inlineStr">
        <is>
          <t>UTA</t>
        </is>
      </c>
      <c r="C8319" t="inlineStr">
        <is>
          <t>RW</t>
        </is>
      </c>
      <c r="D8319" t="inlineStr">
        <is>
          <t>F</t>
        </is>
      </c>
      <c r="E8319" t="n">
        <v>22</v>
      </c>
      <c r="F8319" t="inlineStr">
        <is>
          <t>FA</t>
        </is>
      </c>
      <c r="G8319" t="inlineStr">
        <is>
          <t>FA</t>
        </is>
      </c>
      <c r="H8319" s="30" t="n">
        <v>1013750</v>
      </c>
      <c r="I8319" s="31" t="n">
        <v>0</v>
      </c>
      <c r="J8319" s="31" t="n"/>
      <c r="K8319" s="31" t="n">
        <v>0</v>
      </c>
      <c r="L8319" s="32" t="n"/>
      <c r="M8319" s="31" t="n">
        <v>0</v>
      </c>
      <c r="N8319" s="31" t="n">
        <v>0</v>
      </c>
      <c r="O8319" s="31" t="n"/>
      <c r="P8319" s="31" t="n"/>
      <c r="Q8319" s="31" t="n">
        <v>0</v>
      </c>
      <c r="R8319" s="31" t="n"/>
      <c r="S8319" s="32" t="n"/>
      <c r="T8319" s="32" t="n"/>
      <c r="V8319" t="inlineStr">
        <is>
          <t>066rc</t>
        </is>
      </c>
      <c r="W8319" t="n">
        <v>7026</v>
      </c>
      <c r="Y8319" t="inlineStr">
        <is>
          <t>ce71ee2d-0fc0-4807-bf7a-67f14ca562cd</t>
        </is>
      </c>
      <c r="Z8319" t="inlineStr">
        <is>
          <t>Vadim Moroz (UTA RW)</t>
        </is>
      </c>
    </row>
    <row r="8320">
      <c r="A8320" t="inlineStr">
        <is>
          <t>Vadim Shipachyov</t>
        </is>
      </c>
      <c r="B8320" t="inlineStr">
        <is>
          <t>(N/A)</t>
        </is>
      </c>
      <c r="C8320" t="inlineStr">
        <is>
          <t>C</t>
        </is>
      </c>
      <c r="D8320" t="inlineStr">
        <is>
          <t>F</t>
        </is>
      </c>
      <c r="E8320" t="n">
        <v>39</v>
      </c>
      <c r="F8320" t="inlineStr">
        <is>
          <t>FA</t>
        </is>
      </c>
      <c r="G8320" t="inlineStr">
        <is>
          <t>FA</t>
        </is>
      </c>
      <c r="H8320" s="30" t="n">
        <v>1</v>
      </c>
      <c r="I8320" s="31" t="n">
        <v>0</v>
      </c>
      <c r="J8320" s="31" t="n"/>
      <c r="K8320" s="31" t="n">
        <v>0</v>
      </c>
      <c r="L8320" s="32" t="n"/>
      <c r="M8320" s="31" t="n">
        <v>0</v>
      </c>
      <c r="N8320" s="31" t="n">
        <v>0</v>
      </c>
      <c r="O8320" s="31" t="n"/>
      <c r="P8320" s="31" t="n"/>
      <c r="Q8320" s="31" t="n">
        <v>0</v>
      </c>
      <c r="R8320" s="31" t="n"/>
      <c r="S8320" s="32" t="n"/>
      <c r="T8320" s="32" t="n"/>
      <c r="V8320" t="inlineStr">
        <is>
          <t>03l0w</t>
        </is>
      </c>
      <c r="W8320" t="n">
        <v>5434</v>
      </c>
      <c r="X8320" t="n">
        <v>7515</v>
      </c>
      <c r="Z8320" t="inlineStr">
        <is>
          <t>Vadim Shipachyov ((N/A) C)</t>
        </is>
      </c>
    </row>
    <row r="8321">
      <c r="A8321" t="inlineStr">
        <is>
          <t>Vadim Zherenko</t>
        </is>
      </c>
      <c r="B8321" t="inlineStr">
        <is>
          <t>STL</t>
        </is>
      </c>
      <c r="C8321" t="inlineStr">
        <is>
          <t>G</t>
        </is>
      </c>
      <c r="D8321" t="inlineStr">
        <is>
          <t>G</t>
        </is>
      </c>
      <c r="E8321" t="n">
        <v>25</v>
      </c>
      <c r="F8321" t="inlineStr">
        <is>
          <t>FA</t>
        </is>
      </c>
      <c r="G8321" t="inlineStr">
        <is>
          <t>FA</t>
        </is>
      </c>
      <c r="H8321" s="30" t="n">
        <v>775000</v>
      </c>
      <c r="I8321" s="31" t="n">
        <v>0</v>
      </c>
      <c r="J8321" s="31" t="n"/>
      <c r="K8321" s="31" t="n">
        <v>0</v>
      </c>
      <c r="L8321" s="32" t="n"/>
      <c r="M8321" s="31" t="n">
        <v>0</v>
      </c>
      <c r="N8321" s="31" t="n">
        <v>0</v>
      </c>
      <c r="O8321" s="31" t="n"/>
      <c r="P8321" s="31" t="n"/>
      <c r="Q8321" s="31" t="n">
        <v>0</v>
      </c>
      <c r="R8321" s="31" t="n"/>
      <c r="S8321" s="32" t="n"/>
      <c r="T8321" s="32" t="n"/>
      <c r="V8321" t="inlineStr">
        <is>
          <t>051wa</t>
        </is>
      </c>
      <c r="W8321" t="n">
        <v>6164</v>
      </c>
      <c r="Y8321" t="inlineStr">
        <is>
          <t>c665abb8-1925-4d53-9faf-db1b4824cbca</t>
        </is>
      </c>
      <c r="Z8321" t="inlineStr">
        <is>
          <t>Vadim Zherenko (STL G)</t>
        </is>
      </c>
    </row>
    <row r="8322">
      <c r="A8322" t="inlineStr">
        <is>
          <t>Valdemar Johansson</t>
        </is>
      </c>
      <c r="B8322" t="inlineStr">
        <is>
          <t>(N/A)</t>
        </is>
      </c>
      <c r="C8322" t="inlineStr">
        <is>
          <t>C</t>
        </is>
      </c>
      <c r="D8322" t="inlineStr">
        <is>
          <t>F</t>
        </is>
      </c>
      <c r="E8322" t="n">
        <v>23</v>
      </c>
      <c r="F8322" t="inlineStr">
        <is>
          <t>FA</t>
        </is>
      </c>
      <c r="G8322" t="inlineStr">
        <is>
          <t>FA</t>
        </is>
      </c>
      <c r="H8322" s="30" t="n">
        <v>1</v>
      </c>
      <c r="I8322" s="31" t="n">
        <v>0</v>
      </c>
      <c r="J8322" s="31" t="n"/>
      <c r="K8322" s="31" t="n">
        <v>0</v>
      </c>
      <c r="L8322" s="32" t="n"/>
      <c r="M8322" s="31" t="n">
        <v>0</v>
      </c>
      <c r="N8322" s="31" t="n">
        <v>0</v>
      </c>
      <c r="O8322" s="31" t="n"/>
      <c r="P8322" s="31" t="n"/>
      <c r="Q8322" s="31" t="n">
        <v>0</v>
      </c>
      <c r="R8322" s="31" t="n"/>
      <c r="S8322" s="32" t="n"/>
      <c r="T8322" s="32" t="n"/>
      <c r="V8322" t="inlineStr">
        <is>
          <t>06cf8</t>
        </is>
      </c>
      <c r="Z8322" t="inlineStr">
        <is>
          <t>Valdemar Johansson ((N/A) C)</t>
        </is>
      </c>
    </row>
    <row r="8323">
      <c r="A8323" t="inlineStr">
        <is>
          <t>Valentin Nussbaumer</t>
        </is>
      </c>
      <c r="B8323" t="inlineStr">
        <is>
          <t>UTA</t>
        </is>
      </c>
      <c r="C8323" t="inlineStr">
        <is>
          <t>C</t>
        </is>
      </c>
      <c r="D8323" t="inlineStr">
        <is>
          <t>F</t>
        </is>
      </c>
      <c r="E8323" t="n">
        <v>25</v>
      </c>
      <c r="F8323" t="inlineStr">
        <is>
          <t>FA</t>
        </is>
      </c>
      <c r="G8323" t="inlineStr">
        <is>
          <t>FA</t>
        </is>
      </c>
      <c r="H8323" s="30" t="n">
        <v>1</v>
      </c>
      <c r="I8323" s="31" t="n">
        <v>0</v>
      </c>
      <c r="J8323" s="31" t="n"/>
      <c r="K8323" s="31" t="n">
        <v>0</v>
      </c>
      <c r="L8323" s="32" t="n"/>
      <c r="M8323" s="31" t="n">
        <v>0</v>
      </c>
      <c r="N8323" s="31" t="n">
        <v>0</v>
      </c>
      <c r="O8323" s="31" t="n"/>
      <c r="P8323" s="31" t="n"/>
      <c r="Q8323" s="31" t="n">
        <v>0</v>
      </c>
      <c r="R8323" s="31" t="n"/>
      <c r="S8323" s="32" t="n"/>
      <c r="T8323" s="32" t="n"/>
      <c r="V8323" t="inlineStr">
        <is>
          <t>04xeg</t>
        </is>
      </c>
      <c r="X8323" t="n">
        <v>8483</v>
      </c>
      <c r="Z8323" t="inlineStr">
        <is>
          <t>Valentin Nussbaumer (UTA C)</t>
        </is>
      </c>
    </row>
    <row r="8324">
      <c r="A8324" t="inlineStr">
        <is>
          <t>Valentin Zykov</t>
        </is>
      </c>
      <c r="B8324" t="inlineStr">
        <is>
          <t>(N/A)</t>
        </is>
      </c>
      <c r="C8324" t="inlineStr">
        <is>
          <t>LW</t>
        </is>
      </c>
      <c r="D8324" t="inlineStr">
        <is>
          <t>F</t>
        </is>
      </c>
      <c r="E8324" t="n">
        <v>31</v>
      </c>
      <c r="F8324" t="inlineStr">
        <is>
          <t>FA</t>
        </is>
      </c>
      <c r="G8324" t="inlineStr">
        <is>
          <t>FA</t>
        </is>
      </c>
      <c r="H8324" s="30" t="n">
        <v>1</v>
      </c>
      <c r="I8324" s="31" t="n">
        <v>0</v>
      </c>
      <c r="J8324" s="31" t="n"/>
      <c r="K8324" s="31" t="n">
        <v>0</v>
      </c>
      <c r="L8324" s="32" t="n"/>
      <c r="M8324" s="31" t="n">
        <v>0</v>
      </c>
      <c r="N8324" s="31" t="n">
        <v>0</v>
      </c>
      <c r="O8324" s="31" t="n"/>
      <c r="P8324" s="31" t="n"/>
      <c r="Q8324" s="31" t="n">
        <v>0</v>
      </c>
      <c r="R8324" s="31" t="n"/>
      <c r="S8324" s="32" t="n"/>
      <c r="T8324" s="32" t="n"/>
      <c r="V8324" t="inlineStr">
        <is>
          <t>02yjr</t>
        </is>
      </c>
      <c r="W8324" t="n">
        <v>4171</v>
      </c>
      <c r="X8324" t="n">
        <v>6017</v>
      </c>
      <c r="Z8324" t="inlineStr">
        <is>
          <t>Valentin Zykov ((N/A) LW)</t>
        </is>
      </c>
    </row>
    <row r="8325">
      <c r="A8325" t="inlineStr">
        <is>
          <t>Valeri Orekhov</t>
        </is>
      </c>
      <c r="B8325" t="inlineStr">
        <is>
          <t>(N/A)</t>
        </is>
      </c>
      <c r="C8325" t="inlineStr">
        <is>
          <t>D</t>
        </is>
      </c>
      <c r="D8325" t="inlineStr">
        <is>
          <t>D</t>
        </is>
      </c>
      <c r="E8325" t="n">
        <v>27</v>
      </c>
      <c r="F8325" t="inlineStr">
        <is>
          <t>FA</t>
        </is>
      </c>
      <c r="G8325" t="inlineStr">
        <is>
          <t>FA</t>
        </is>
      </c>
      <c r="H8325" s="30" t="n">
        <v>1</v>
      </c>
      <c r="I8325" s="31" t="n">
        <v>0</v>
      </c>
      <c r="J8325" s="31" t="n"/>
      <c r="K8325" s="31" t="n">
        <v>0</v>
      </c>
      <c r="L8325" s="32" t="n"/>
      <c r="M8325" s="31" t="n">
        <v>0</v>
      </c>
      <c r="N8325" s="31" t="n">
        <v>0</v>
      </c>
      <c r="O8325" s="31" t="n"/>
      <c r="P8325" s="31" t="n"/>
      <c r="Q8325" s="31" t="n">
        <v>0</v>
      </c>
      <c r="R8325" s="31" t="n"/>
      <c r="S8325" s="32" t="n"/>
      <c r="T8325" s="32" t="n"/>
      <c r="V8325" t="inlineStr">
        <is>
          <t>04ylz</t>
        </is>
      </c>
      <c r="Z8325" t="inlineStr">
        <is>
          <t>Valeri Orekhov ((N/A) D)</t>
        </is>
      </c>
    </row>
    <row r="8326">
      <c r="A8326" t="inlineStr">
        <is>
          <t>Valeri Vasiliev</t>
        </is>
      </c>
      <c r="B8326" t="inlineStr">
        <is>
          <t>(N/A)</t>
        </is>
      </c>
      <c r="C8326" t="inlineStr">
        <is>
          <t>D</t>
        </is>
      </c>
      <c r="D8326" t="inlineStr">
        <is>
          <t>D</t>
        </is>
      </c>
      <c r="E8326" t="n">
        <v>32</v>
      </c>
      <c r="F8326" t="inlineStr">
        <is>
          <t>FA</t>
        </is>
      </c>
      <c r="G8326" t="inlineStr">
        <is>
          <t>FA</t>
        </is>
      </c>
      <c r="H8326" s="30" t="n">
        <v>1</v>
      </c>
      <c r="I8326" s="31" t="n">
        <v>0</v>
      </c>
      <c r="J8326" s="31" t="n"/>
      <c r="K8326" s="31" t="n">
        <v>0</v>
      </c>
      <c r="L8326" s="32" t="n"/>
      <c r="M8326" s="31" t="n">
        <v>0</v>
      </c>
      <c r="N8326" s="31" t="n">
        <v>0</v>
      </c>
      <c r="O8326" s="31" t="n"/>
      <c r="P8326" s="31" t="n"/>
      <c r="Q8326" s="31" t="n">
        <v>0</v>
      </c>
      <c r="R8326" s="31" t="n"/>
      <c r="S8326" s="32" t="n"/>
      <c r="T8326" s="32" t="n"/>
      <c r="V8326" t="inlineStr">
        <is>
          <t>02odz</t>
        </is>
      </c>
      <c r="X8326" t="n">
        <v>5890</v>
      </c>
      <c r="Z8326" t="inlineStr">
        <is>
          <t>Valeri Vasiliev ((N/A) D)</t>
        </is>
      </c>
    </row>
    <row r="8327">
      <c r="A8327" t="inlineStr">
        <is>
          <t>Valter Lindberg</t>
        </is>
      </c>
      <c r="B8327" t="inlineStr">
        <is>
          <t>(N/A)</t>
        </is>
      </c>
      <c r="C8327" t="inlineStr">
        <is>
          <t>C</t>
        </is>
      </c>
      <c r="D8327" t="inlineStr">
        <is>
          <t>F</t>
        </is>
      </c>
      <c r="E8327" t="n">
        <v>20</v>
      </c>
      <c r="F8327" t="inlineStr">
        <is>
          <t>FA</t>
        </is>
      </c>
      <c r="G8327" t="inlineStr">
        <is>
          <t>FA</t>
        </is>
      </c>
      <c r="H8327" s="30" t="n">
        <v>1</v>
      </c>
      <c r="I8327" s="31" t="n">
        <v>0</v>
      </c>
      <c r="J8327" s="31" t="n"/>
      <c r="K8327" s="31" t="n">
        <v>0</v>
      </c>
      <c r="L8327" s="32" t="n"/>
      <c r="M8327" s="31" t="n">
        <v>0</v>
      </c>
      <c r="N8327" s="31" t="n">
        <v>0</v>
      </c>
      <c r="O8327" s="31" t="n"/>
      <c r="P8327" s="31" t="n"/>
      <c r="Q8327" s="31" t="n">
        <v>0</v>
      </c>
      <c r="R8327" s="31" t="n"/>
      <c r="S8327" s="32" t="n"/>
      <c r="T8327" s="32" t="n"/>
      <c r="V8327" t="inlineStr">
        <is>
          <t>06rod</t>
        </is>
      </c>
      <c r="Z8327" t="inlineStr">
        <is>
          <t>Valter Lindberg ((N/A) C)</t>
        </is>
      </c>
    </row>
    <row r="8328">
      <c r="A8328" t="inlineStr">
        <is>
          <t>Valtteri Filppula</t>
        </is>
      </c>
      <c r="B8328" t="inlineStr">
        <is>
          <t>(N/A)</t>
        </is>
      </c>
      <c r="C8328" t="inlineStr">
        <is>
          <t>C</t>
        </is>
      </c>
      <c r="D8328" t="inlineStr">
        <is>
          <t>F</t>
        </is>
      </c>
      <c r="E8328" t="n">
        <v>42</v>
      </c>
      <c r="F8328" t="inlineStr">
        <is>
          <t>FA</t>
        </is>
      </c>
      <c r="G8328" t="inlineStr">
        <is>
          <t>FA</t>
        </is>
      </c>
      <c r="H8328" s="30" t="n">
        <v>1</v>
      </c>
      <c r="I8328" s="31" t="n">
        <v>0</v>
      </c>
      <c r="J8328" s="31" t="n"/>
      <c r="K8328" s="31" t="n">
        <v>0</v>
      </c>
      <c r="L8328" s="32" t="n"/>
      <c r="M8328" s="31" t="n">
        <v>0</v>
      </c>
      <c r="N8328" s="31" t="n">
        <v>0</v>
      </c>
      <c r="O8328" s="31" t="n"/>
      <c r="P8328" s="31" t="n"/>
      <c r="Q8328" s="31" t="n">
        <v>0</v>
      </c>
      <c r="R8328" s="31" t="n"/>
      <c r="S8328" s="32" t="n"/>
      <c r="T8328" s="32" t="n"/>
      <c r="V8328" t="inlineStr">
        <is>
          <t>003p4</t>
        </is>
      </c>
      <c r="W8328" t="n">
        <v>2379</v>
      </c>
      <c r="X8328" t="n">
        <v>3759</v>
      </c>
      <c r="Y8328" t="inlineStr">
        <is>
          <t>42e017d1-0f24-11e2-8525-18a905767e44</t>
        </is>
      </c>
      <c r="Z8328" t="inlineStr">
        <is>
          <t>Valtteri Filppula ((N/A) C)</t>
        </is>
      </c>
    </row>
    <row r="8329">
      <c r="A8329" t="inlineStr">
        <is>
          <t>Valtteri Koskela</t>
        </is>
      </c>
      <c r="B8329" t="inlineStr">
        <is>
          <t>(N/A)</t>
        </is>
      </c>
      <c r="C8329" t="inlineStr">
        <is>
          <t>D</t>
        </is>
      </c>
      <c r="D8329" t="inlineStr">
        <is>
          <t>D</t>
        </is>
      </c>
      <c r="E8329" t="n">
        <v>23</v>
      </c>
      <c r="F8329" t="inlineStr">
        <is>
          <t>FA</t>
        </is>
      </c>
      <c r="G8329" t="inlineStr">
        <is>
          <t>FA</t>
        </is>
      </c>
      <c r="H8329" s="30" t="n">
        <v>1</v>
      </c>
      <c r="I8329" s="31" t="n">
        <v>0</v>
      </c>
      <c r="J8329" s="31" t="n"/>
      <c r="K8329" s="31" t="n">
        <v>0</v>
      </c>
      <c r="L8329" s="32" t="n"/>
      <c r="M8329" s="31" t="n">
        <v>0</v>
      </c>
      <c r="N8329" s="31" t="n">
        <v>0</v>
      </c>
      <c r="O8329" s="31" t="n"/>
      <c r="P8329" s="31" t="n"/>
      <c r="Q8329" s="31" t="n">
        <v>0</v>
      </c>
      <c r="R8329" s="31" t="n"/>
      <c r="S8329" s="32" t="n"/>
      <c r="T8329" s="32" t="n"/>
      <c r="V8329" t="inlineStr">
        <is>
          <t>05u33</t>
        </is>
      </c>
      <c r="Z8329" t="inlineStr">
        <is>
          <t>Valtteri Koskela ((N/A) D)</t>
        </is>
      </c>
    </row>
    <row r="8330">
      <c r="A8330" t="inlineStr">
        <is>
          <t>Valtteri Pulli</t>
        </is>
      </c>
      <c r="B8330" t="inlineStr">
        <is>
          <t>SJS</t>
        </is>
      </c>
      <c r="C8330" t="inlineStr">
        <is>
          <t>D</t>
        </is>
      </c>
      <c r="D8330" t="inlineStr">
        <is>
          <t>D</t>
        </is>
      </c>
      <c r="E8330" t="n">
        <v>25</v>
      </c>
      <c r="F8330" t="inlineStr">
        <is>
          <t>FA</t>
        </is>
      </c>
      <c r="G8330" t="inlineStr">
        <is>
          <t>FA</t>
        </is>
      </c>
      <c r="H8330" s="30" t="n">
        <v>1</v>
      </c>
      <c r="I8330" s="31" t="n">
        <v>0</v>
      </c>
      <c r="J8330" s="31" t="n"/>
      <c r="K8330" s="31" t="n">
        <v>0</v>
      </c>
      <c r="L8330" s="32" t="n"/>
      <c r="M8330" s="31" t="n">
        <v>0</v>
      </c>
      <c r="N8330" s="31" t="n">
        <v>0</v>
      </c>
      <c r="O8330" s="31" t="n"/>
      <c r="P8330" s="31" t="n"/>
      <c r="Q8330" s="31" t="n">
        <v>0</v>
      </c>
      <c r="R8330" s="31" t="n"/>
      <c r="S8330" s="32" t="n"/>
      <c r="T8330" s="32" t="n"/>
      <c r="V8330" t="inlineStr">
        <is>
          <t>06616</t>
        </is>
      </c>
      <c r="W8330" t="n">
        <v>6870</v>
      </c>
      <c r="Y8330" t="inlineStr">
        <is>
          <t>637e2f2e-7450-4e00-a06f-ab3ec6f87f44</t>
        </is>
      </c>
      <c r="Z8330" t="inlineStr">
        <is>
          <t>Valtteri Pulli (SJS D)</t>
        </is>
      </c>
    </row>
    <row r="8331">
      <c r="A8331" t="inlineStr">
        <is>
          <t>Valtteri Puustinen</t>
        </is>
      </c>
      <c r="B8331" t="inlineStr">
        <is>
          <t>COL</t>
        </is>
      </c>
      <c r="C8331" t="inlineStr">
        <is>
          <t>RW</t>
        </is>
      </c>
      <c r="D8331" t="inlineStr">
        <is>
          <t>F</t>
        </is>
      </c>
      <c r="E8331" t="n">
        <v>27</v>
      </c>
      <c r="F8331" t="inlineStr">
        <is>
          <t>FA</t>
        </is>
      </c>
      <c r="G8331" t="inlineStr">
        <is>
          <t>FA</t>
        </is>
      </c>
      <c r="H8331" s="30" t="n">
        <v>775000</v>
      </c>
      <c r="I8331" s="31" t="n">
        <v>0</v>
      </c>
      <c r="J8331" s="31" t="n"/>
      <c r="K8331" s="31" t="n">
        <v>0</v>
      </c>
      <c r="L8331" s="32" t="n"/>
      <c r="M8331" s="31" t="n">
        <v>0</v>
      </c>
      <c r="N8331" s="31" t="n">
        <v>0</v>
      </c>
      <c r="O8331" s="31" t="n"/>
      <c r="P8331" s="31" t="n"/>
      <c r="Q8331" s="31" t="n">
        <v>0</v>
      </c>
      <c r="R8331" s="31" t="n"/>
      <c r="S8331" s="32" t="n"/>
      <c r="T8331" s="32" t="n"/>
      <c r="V8331" t="inlineStr">
        <is>
          <t>051w6</t>
        </is>
      </c>
      <c r="W8331" t="n">
        <v>6433</v>
      </c>
      <c r="Y8331" t="inlineStr">
        <is>
          <t>5fc0ea28-0bba-4e4e-b06e-8eaf25fe6028</t>
        </is>
      </c>
      <c r="Z8331" t="inlineStr">
        <is>
          <t>Valtteri Puustinen (COL RW)</t>
        </is>
      </c>
    </row>
    <row r="8332">
      <c r="A8332" t="inlineStr">
        <is>
          <t>Valtteri Viirret</t>
        </is>
      </c>
      <c r="B8332" t="inlineStr">
        <is>
          <t>(N/A)</t>
        </is>
      </c>
      <c r="C8332" t="inlineStr">
        <is>
          <t>D</t>
        </is>
      </c>
      <c r="D8332" t="inlineStr">
        <is>
          <t>D</t>
        </is>
      </c>
      <c r="E8332" t="n">
        <v>23</v>
      </c>
      <c r="F8332" t="inlineStr">
        <is>
          <t>FA</t>
        </is>
      </c>
      <c r="G8332" t="inlineStr">
        <is>
          <t>FA</t>
        </is>
      </c>
      <c r="H8332" s="30" t="n">
        <v>1</v>
      </c>
      <c r="I8332" s="31" t="n">
        <v>0</v>
      </c>
      <c r="J8332" s="31" t="n"/>
      <c r="K8332" s="31" t="n">
        <v>0</v>
      </c>
      <c r="L8332" s="32" t="n"/>
      <c r="M8332" s="31" t="n">
        <v>0</v>
      </c>
      <c r="N8332" s="31" t="n">
        <v>0</v>
      </c>
      <c r="O8332" s="31" t="n"/>
      <c r="P8332" s="31" t="n"/>
      <c r="Q8332" s="31" t="n">
        <v>0</v>
      </c>
      <c r="R8332" s="31" t="n"/>
      <c r="S8332" s="32" t="n"/>
      <c r="T8332" s="32" t="n"/>
      <c r="V8332" t="inlineStr">
        <is>
          <t>06800</t>
        </is>
      </c>
      <c r="Z8332" t="inlineStr">
        <is>
          <t>Valtteri Viirret ((N/A) D)</t>
        </is>
      </c>
    </row>
    <row r="8333">
      <c r="A8333" t="inlineStr">
        <is>
          <t>Vashek Blanar</t>
        </is>
      </c>
      <c r="B8333" t="inlineStr">
        <is>
          <t>BOS</t>
        </is>
      </c>
      <c r="C8333" t="inlineStr">
        <is>
          <t>D</t>
        </is>
      </c>
      <c r="D8333" t="inlineStr">
        <is>
          <t>D</t>
        </is>
      </c>
      <c r="E8333" t="n">
        <v>19</v>
      </c>
      <c r="F8333" t="inlineStr">
        <is>
          <t>FA</t>
        </is>
      </c>
      <c r="G8333" t="inlineStr">
        <is>
          <t>FA</t>
        </is>
      </c>
      <c r="H8333" s="30" t="n">
        <v>1</v>
      </c>
      <c r="I8333" s="31" t="n">
        <v>0</v>
      </c>
      <c r="J8333" s="31" t="n"/>
      <c r="K8333" s="31" t="n">
        <v>0</v>
      </c>
      <c r="L8333" s="32" t="n"/>
      <c r="M8333" s="31" t="n">
        <v>0</v>
      </c>
      <c r="N8333" s="31" t="n">
        <v>0</v>
      </c>
      <c r="O8333" s="31" t="n"/>
      <c r="P8333" s="31" t="n"/>
      <c r="Q8333" s="31" t="n">
        <v>0</v>
      </c>
      <c r="R8333" s="31" t="n"/>
      <c r="S8333" s="32" t="n"/>
      <c r="T8333" s="32" t="n"/>
      <c r="V8333" t="inlineStr">
        <is>
          <t>06xxf</t>
        </is>
      </c>
      <c r="Y8333" t="inlineStr">
        <is>
          <t>ac0ab845-c87b-4b2a-b009-1453d01f4334</t>
        </is>
      </c>
      <c r="Z8333" t="inlineStr">
        <is>
          <t>Vashek Blanar (BOS D)</t>
        </is>
      </c>
    </row>
    <row r="8334">
      <c r="A8334" t="inlineStr">
        <is>
          <t>Vasili Atanasov</t>
        </is>
      </c>
      <c r="B8334" t="inlineStr">
        <is>
          <t>(N/A)</t>
        </is>
      </c>
      <c r="C8334" t="inlineStr">
        <is>
          <t>LW</t>
        </is>
      </c>
      <c r="D8334" t="inlineStr">
        <is>
          <t>F</t>
        </is>
      </c>
      <c r="E8334" t="n">
        <v>23</v>
      </c>
      <c r="F8334" t="inlineStr">
        <is>
          <t>FA</t>
        </is>
      </c>
      <c r="G8334" t="inlineStr">
        <is>
          <t>FA</t>
        </is>
      </c>
      <c r="H8334" s="30" t="n">
        <v>1</v>
      </c>
      <c r="I8334" s="31" t="n">
        <v>0</v>
      </c>
      <c r="J8334" s="31" t="n"/>
      <c r="K8334" s="31" t="n">
        <v>0</v>
      </c>
      <c r="L8334" s="32" t="n"/>
      <c r="M8334" s="31" t="n">
        <v>0</v>
      </c>
      <c r="N8334" s="31" t="n">
        <v>0</v>
      </c>
      <c r="O8334" s="31" t="n"/>
      <c r="P8334" s="31" t="n"/>
      <c r="Q8334" s="31" t="n">
        <v>0</v>
      </c>
      <c r="R8334" s="31" t="n"/>
      <c r="S8334" s="32" t="n"/>
      <c r="T8334" s="32" t="n"/>
      <c r="V8334" t="inlineStr">
        <is>
          <t>05ua4</t>
        </is>
      </c>
      <c r="Z8334" t="inlineStr">
        <is>
          <t>Vasili Atanasov ((N/A) LW)</t>
        </is>
      </c>
    </row>
    <row r="8335">
      <c r="A8335" t="inlineStr">
        <is>
          <t>Vasili Demchenko</t>
        </is>
      </c>
      <c r="B8335" t="inlineStr">
        <is>
          <t>MTL</t>
        </is>
      </c>
      <c r="C8335" t="inlineStr">
        <is>
          <t>G</t>
        </is>
      </c>
      <c r="D8335" t="inlineStr">
        <is>
          <t>G</t>
        </is>
      </c>
      <c r="E8335" t="n">
        <v>32</v>
      </c>
      <c r="F8335" t="inlineStr">
        <is>
          <t>FA</t>
        </is>
      </c>
      <c r="G8335" t="inlineStr">
        <is>
          <t>FA</t>
        </is>
      </c>
      <c r="H8335" s="30" t="n">
        <v>1</v>
      </c>
      <c r="I8335" s="31" t="n">
        <v>0</v>
      </c>
      <c r="J8335" s="31" t="n"/>
      <c r="K8335" s="31" t="n">
        <v>0</v>
      </c>
      <c r="L8335" s="32" t="n"/>
      <c r="M8335" s="31" t="n">
        <v>0</v>
      </c>
      <c r="N8335" s="31" t="n">
        <v>0</v>
      </c>
      <c r="O8335" s="31" t="n"/>
      <c r="P8335" s="31" t="n"/>
      <c r="Q8335" s="31" t="n">
        <v>0</v>
      </c>
      <c r="R8335" s="31" t="n"/>
      <c r="S8335" s="32" t="n"/>
      <c r="T8335" s="32" t="n"/>
      <c r="V8335" t="inlineStr">
        <is>
          <t>03wqk</t>
        </is>
      </c>
      <c r="W8335" t="n">
        <v>6265</v>
      </c>
      <c r="X8335" t="n">
        <v>8608</v>
      </c>
      <c r="Y8335" t="inlineStr">
        <is>
          <t>dfd57a9b-2f0f-48bb-ab42-59d5b91101fb</t>
        </is>
      </c>
      <c r="Z8335" t="inlineStr">
        <is>
          <t>Vasili Demchenko (MTL G)</t>
        </is>
      </c>
    </row>
    <row r="8336">
      <c r="A8336" t="inlineStr">
        <is>
          <t>Vasili Dronyk</t>
        </is>
      </c>
      <c r="B8336" t="inlineStr">
        <is>
          <t>(N/A)</t>
        </is>
      </c>
      <c r="C8336" t="inlineStr">
        <is>
          <t>RW</t>
        </is>
      </c>
      <c r="D8336" t="inlineStr">
        <is>
          <t>F</t>
        </is>
      </c>
      <c r="E8336" t="n">
        <v>23</v>
      </c>
      <c r="F8336" t="inlineStr">
        <is>
          <t>FA</t>
        </is>
      </c>
      <c r="G8336" t="inlineStr">
        <is>
          <t>FA</t>
        </is>
      </c>
      <c r="H8336" s="30" t="n">
        <v>1</v>
      </c>
      <c r="I8336" s="31" t="n">
        <v>0</v>
      </c>
      <c r="J8336" s="31" t="n"/>
      <c r="K8336" s="31" t="n">
        <v>0</v>
      </c>
      <c r="L8336" s="32" t="n"/>
      <c r="M8336" s="31" t="n">
        <v>0</v>
      </c>
      <c r="N8336" s="31" t="n">
        <v>0</v>
      </c>
      <c r="O8336" s="31" t="n"/>
      <c r="P8336" s="31" t="n"/>
      <c r="Q8336" s="31" t="n">
        <v>0</v>
      </c>
      <c r="R8336" s="31" t="n"/>
      <c r="S8336" s="32" t="n"/>
      <c r="T8336" s="32" t="n"/>
      <c r="V8336" t="inlineStr">
        <is>
          <t>06iah</t>
        </is>
      </c>
      <c r="Z8336" t="inlineStr">
        <is>
          <t>Vasili Dronyk ((N/A) RW)</t>
        </is>
      </c>
    </row>
    <row r="8337">
      <c r="A8337" t="inlineStr">
        <is>
          <t>Vasili Machulin</t>
        </is>
      </c>
      <c r="B8337" t="inlineStr">
        <is>
          <t>(N/A)</t>
        </is>
      </c>
      <c r="C8337" t="inlineStr">
        <is>
          <t>D</t>
        </is>
      </c>
      <c r="D8337" t="inlineStr">
        <is>
          <t>D</t>
        </is>
      </c>
      <c r="E8337" t="n">
        <v>24</v>
      </c>
      <c r="F8337" t="inlineStr">
        <is>
          <t>FA</t>
        </is>
      </c>
      <c r="G8337" t="inlineStr">
        <is>
          <t>FA</t>
        </is>
      </c>
      <c r="H8337" s="30" t="n">
        <v>1</v>
      </c>
      <c r="I8337" s="31" t="n">
        <v>0</v>
      </c>
      <c r="J8337" s="31" t="n"/>
      <c r="K8337" s="31" t="n">
        <v>0</v>
      </c>
      <c r="L8337" s="32" t="n"/>
      <c r="M8337" s="31" t="n">
        <v>0</v>
      </c>
      <c r="N8337" s="31" t="n">
        <v>0</v>
      </c>
      <c r="O8337" s="31" t="n"/>
      <c r="P8337" s="31" t="n"/>
      <c r="Q8337" s="31" t="n">
        <v>0</v>
      </c>
      <c r="R8337" s="31" t="n"/>
      <c r="S8337" s="32" t="n"/>
      <c r="T8337" s="32" t="n"/>
      <c r="V8337" t="inlineStr">
        <is>
          <t>06cfp</t>
        </is>
      </c>
      <c r="Z8337" t="inlineStr">
        <is>
          <t>Vasili Machulin ((N/A) D)</t>
        </is>
      </c>
    </row>
    <row r="8338">
      <c r="A8338" t="inlineStr">
        <is>
          <t>Vasili Ponomarev</t>
        </is>
      </c>
      <c r="B8338" t="inlineStr">
        <is>
          <t>PIT</t>
        </is>
      </c>
      <c r="C8338" t="inlineStr">
        <is>
          <t>C</t>
        </is>
      </c>
      <c r="D8338" t="inlineStr">
        <is>
          <t>F</t>
        </is>
      </c>
      <c r="E8338" t="n">
        <v>24</v>
      </c>
      <c r="F8338" t="inlineStr">
        <is>
          <t>FA</t>
        </is>
      </c>
      <c r="G8338" t="inlineStr">
        <is>
          <t>FA</t>
        </is>
      </c>
      <c r="H8338" s="30" t="n">
        <v>1</v>
      </c>
      <c r="I8338" s="31" t="n">
        <v>0</v>
      </c>
      <c r="J8338" s="31" t="n"/>
      <c r="K8338" s="31" t="n">
        <v>0</v>
      </c>
      <c r="L8338" s="32" t="n"/>
      <c r="M8338" s="31" t="n">
        <v>0</v>
      </c>
      <c r="N8338" s="31" t="n">
        <v>0</v>
      </c>
      <c r="O8338" s="31" t="n"/>
      <c r="P8338" s="31" t="n"/>
      <c r="Q8338" s="31" t="n">
        <v>0</v>
      </c>
      <c r="R8338" s="31" t="n"/>
      <c r="S8338" s="32" t="n"/>
      <c r="T8338" s="32" t="n"/>
      <c r="V8338" t="inlineStr">
        <is>
          <t>05k8g</t>
        </is>
      </c>
      <c r="W8338" t="n">
        <v>6283</v>
      </c>
      <c r="Y8338" t="inlineStr">
        <is>
          <t>b2497b8d-1f60-4d6c-bdfc-e19f3e3da181</t>
        </is>
      </c>
      <c r="Z8338" t="inlineStr">
        <is>
          <t>Vasili Ponomarev (PIT C)</t>
        </is>
      </c>
    </row>
    <row r="8339">
      <c r="A8339" t="inlineStr">
        <is>
          <t>Vasili Zelenov</t>
        </is>
      </c>
      <c r="B8339" t="inlineStr">
        <is>
          <t>BUF</t>
        </is>
      </c>
      <c r="C8339" t="inlineStr">
        <is>
          <t>LW</t>
        </is>
      </c>
      <c r="D8339" t="inlineStr">
        <is>
          <t>F</t>
        </is>
      </c>
      <c r="E8339" t="n">
        <v>20</v>
      </c>
      <c r="F8339" t="inlineStr">
        <is>
          <t>FA</t>
        </is>
      </c>
      <c r="G8339" t="inlineStr">
        <is>
          <t>FA</t>
        </is>
      </c>
      <c r="H8339" s="30" t="n">
        <v>1</v>
      </c>
      <c r="I8339" s="31" t="n">
        <v>0</v>
      </c>
      <c r="J8339" s="31" t="n"/>
      <c r="K8339" s="31" t="n">
        <v>0</v>
      </c>
      <c r="L8339" s="32" t="n"/>
      <c r="M8339" s="31" t="n">
        <v>0</v>
      </c>
      <c r="N8339" s="31" t="n">
        <v>0</v>
      </c>
      <c r="O8339" s="31" t="n"/>
      <c r="P8339" s="31" t="n"/>
      <c r="Q8339" s="31" t="n">
        <v>0</v>
      </c>
      <c r="R8339" s="31" t="n"/>
      <c r="S8339" s="32" t="n"/>
      <c r="T8339" s="32" t="n"/>
      <c r="V8339" t="inlineStr">
        <is>
          <t>06l29</t>
        </is>
      </c>
      <c r="Y8339" t="inlineStr">
        <is>
          <t>96252c96-1dbb-40b8-b089-0d55c66f65d3</t>
        </is>
      </c>
      <c r="Z8339" t="inlineStr">
        <is>
          <t>Vasili Zelenov (BUF LW)</t>
        </is>
      </c>
    </row>
    <row r="8340">
      <c r="A8340" t="inlineStr">
        <is>
          <t>Vasily Glotov</t>
        </is>
      </c>
      <c r="B8340" t="inlineStr">
        <is>
          <t>BUF</t>
        </is>
      </c>
      <c r="C8340" t="inlineStr">
        <is>
          <t>C</t>
        </is>
      </c>
      <c r="D8340" t="inlineStr">
        <is>
          <t>F</t>
        </is>
      </c>
      <c r="E8340" t="n">
        <v>29</v>
      </c>
      <c r="F8340" t="inlineStr">
        <is>
          <t>FA</t>
        </is>
      </c>
      <c r="G8340" t="inlineStr">
        <is>
          <t>FA</t>
        </is>
      </c>
      <c r="H8340" s="30" t="n">
        <v>1</v>
      </c>
      <c r="I8340" s="31" t="n">
        <v>0</v>
      </c>
      <c r="J8340" s="31" t="n"/>
      <c r="K8340" s="31" t="n">
        <v>0</v>
      </c>
      <c r="L8340" s="32" t="n"/>
      <c r="M8340" s="31" t="n">
        <v>0</v>
      </c>
      <c r="N8340" s="31" t="n">
        <v>0</v>
      </c>
      <c r="O8340" s="31" t="n"/>
      <c r="P8340" s="31" t="n"/>
      <c r="Q8340" s="31" t="n">
        <v>0</v>
      </c>
      <c r="R8340" s="31" t="n"/>
      <c r="S8340" s="32" t="n"/>
      <c r="T8340" s="32" t="n"/>
      <c r="V8340" t="inlineStr">
        <is>
          <t>041fb</t>
        </is>
      </c>
      <c r="X8340" t="n">
        <v>7295</v>
      </c>
      <c r="Z8340" t="inlineStr">
        <is>
          <t>Vasily Glotov (BUF C)</t>
        </is>
      </c>
    </row>
    <row r="8341">
      <c r="A8341" t="inlineStr">
        <is>
          <t>Vasily Koshechkin</t>
        </is>
      </c>
      <c r="B8341" t="inlineStr">
        <is>
          <t>(N/A)</t>
        </is>
      </c>
      <c r="C8341" t="inlineStr">
        <is>
          <t>G</t>
        </is>
      </c>
      <c r="D8341" t="inlineStr">
        <is>
          <t>G</t>
        </is>
      </c>
      <c r="E8341" t="n">
        <v>43</v>
      </c>
      <c r="F8341" t="inlineStr">
        <is>
          <t>FA</t>
        </is>
      </c>
      <c r="G8341" t="inlineStr">
        <is>
          <t>FA</t>
        </is>
      </c>
      <c r="H8341" s="30" t="n">
        <v>1</v>
      </c>
      <c r="I8341" s="31" t="n">
        <v>0</v>
      </c>
      <c r="J8341" s="31" t="n"/>
      <c r="K8341" s="31" t="n">
        <v>0</v>
      </c>
      <c r="L8341" s="32" t="n"/>
      <c r="M8341" s="31" t="n">
        <v>0</v>
      </c>
      <c r="N8341" s="31" t="n">
        <v>0</v>
      </c>
      <c r="O8341" s="31" t="n"/>
      <c r="P8341" s="31" t="n"/>
      <c r="Q8341" s="31" t="n">
        <v>0</v>
      </c>
      <c r="R8341" s="31" t="n"/>
      <c r="S8341" s="32" t="n"/>
      <c r="T8341" s="32" t="n"/>
      <c r="V8341" t="inlineStr">
        <is>
          <t>04aoh</t>
        </is>
      </c>
      <c r="Z8341" t="inlineStr">
        <is>
          <t>Vasily Koshechkin ((N/A) G)</t>
        </is>
      </c>
    </row>
    <row r="8342">
      <c r="A8342" t="inlineStr">
        <is>
          <t>Veeti Louhivaara</t>
        </is>
      </c>
      <c r="B8342" t="inlineStr">
        <is>
          <t>NJD</t>
        </is>
      </c>
      <c r="C8342" t="inlineStr">
        <is>
          <t>G</t>
        </is>
      </c>
      <c r="D8342" t="inlineStr">
        <is>
          <t>G</t>
        </is>
      </c>
      <c r="E8342" t="n">
        <v>20</v>
      </c>
      <c r="F8342" t="inlineStr">
        <is>
          <t>FA</t>
        </is>
      </c>
      <c r="G8342" t="inlineStr">
        <is>
          <t>FA</t>
        </is>
      </c>
      <c r="H8342" s="30" t="n">
        <v>1</v>
      </c>
      <c r="I8342" s="31" t="n">
        <v>0</v>
      </c>
      <c r="J8342" s="31" t="n"/>
      <c r="K8342" s="31" t="n">
        <v>0</v>
      </c>
      <c r="L8342" s="32" t="n"/>
      <c r="M8342" s="31" t="n">
        <v>0</v>
      </c>
      <c r="N8342" s="31" t="n">
        <v>0</v>
      </c>
      <c r="O8342" s="31" t="n"/>
      <c r="P8342" s="31" t="n"/>
      <c r="Q8342" s="31" t="n">
        <v>0</v>
      </c>
      <c r="R8342" s="31" t="n"/>
      <c r="S8342" s="32" t="n"/>
      <c r="T8342" s="32" t="n"/>
      <c r="V8342" t="inlineStr">
        <is>
          <t>06md2</t>
        </is>
      </c>
      <c r="Y8342" t="inlineStr">
        <is>
          <t>35f2fcd2-4313-4f36-8772-37466e7ae950</t>
        </is>
      </c>
      <c r="Z8342" t="inlineStr">
        <is>
          <t>Veeti Louhivaara (NJD G)</t>
        </is>
      </c>
    </row>
    <row r="8343">
      <c r="A8343" t="inlineStr">
        <is>
          <t>Veeti Miettinen</t>
        </is>
      </c>
      <c r="B8343" t="inlineStr">
        <is>
          <t>TOR</t>
        </is>
      </c>
      <c r="C8343" t="inlineStr">
        <is>
          <t>RW</t>
        </is>
      </c>
      <c r="D8343" t="inlineStr">
        <is>
          <t>F</t>
        </is>
      </c>
      <c r="E8343" t="n">
        <v>24</v>
      </c>
      <c r="F8343" t="inlineStr">
        <is>
          <t>FA</t>
        </is>
      </c>
      <c r="G8343" t="inlineStr">
        <is>
          <t>FA</t>
        </is>
      </c>
      <c r="H8343" s="30" t="n">
        <v>1</v>
      </c>
      <c r="I8343" s="31" t="n">
        <v>0</v>
      </c>
      <c r="J8343" s="31" t="n"/>
      <c r="K8343" s="31" t="n">
        <v>0</v>
      </c>
      <c r="L8343" s="32" t="n"/>
      <c r="M8343" s="31" t="n">
        <v>0</v>
      </c>
      <c r="N8343" s="31" t="n">
        <v>0</v>
      </c>
      <c r="O8343" s="31" t="n"/>
      <c r="P8343" s="31" t="n"/>
      <c r="Q8343" s="31" t="n">
        <v>0</v>
      </c>
      <c r="R8343" s="31" t="n"/>
      <c r="S8343" s="32" t="n"/>
      <c r="T8343" s="32" t="n"/>
      <c r="V8343" t="inlineStr">
        <is>
          <t>05k8d</t>
        </is>
      </c>
      <c r="Y8343" t="inlineStr">
        <is>
          <t>5b33d11a-dddc-41d3-9c0a-042d63cd2d22</t>
        </is>
      </c>
      <c r="Z8343" t="inlineStr">
        <is>
          <t>Veeti Miettinen (TOR RW)</t>
        </is>
      </c>
    </row>
    <row r="8344">
      <c r="A8344" t="inlineStr">
        <is>
          <t>Veeti Vainio</t>
        </is>
      </c>
      <c r="B8344" t="inlineStr">
        <is>
          <t>(N/A)</t>
        </is>
      </c>
      <c r="C8344" t="inlineStr">
        <is>
          <t>D</t>
        </is>
      </c>
      <c r="D8344" t="inlineStr">
        <is>
          <t>D</t>
        </is>
      </c>
      <c r="E8344" t="n">
        <v>29</v>
      </c>
      <c r="F8344" t="inlineStr">
        <is>
          <t>FA</t>
        </is>
      </c>
      <c r="G8344" t="inlineStr">
        <is>
          <t>FA</t>
        </is>
      </c>
      <c r="H8344" s="30" t="n">
        <v>1</v>
      </c>
      <c r="I8344" s="31" t="n">
        <v>0</v>
      </c>
      <c r="J8344" s="31" t="n"/>
      <c r="K8344" s="31" t="n">
        <v>0</v>
      </c>
      <c r="L8344" s="32" t="n"/>
      <c r="M8344" s="31" t="n">
        <v>0</v>
      </c>
      <c r="N8344" s="31" t="n">
        <v>0</v>
      </c>
      <c r="O8344" s="31" t="n"/>
      <c r="P8344" s="31" t="n"/>
      <c r="Q8344" s="31" t="n">
        <v>0</v>
      </c>
      <c r="R8344" s="31" t="n"/>
      <c r="S8344" s="32" t="n"/>
      <c r="T8344" s="32" t="n"/>
      <c r="V8344" t="inlineStr">
        <is>
          <t>03rid</t>
        </is>
      </c>
      <c r="X8344" t="n">
        <v>6883</v>
      </c>
      <c r="Z8344" t="inlineStr">
        <is>
          <t>Veeti Vainio ((N/A) D)</t>
        </is>
      </c>
    </row>
    <row r="8345">
      <c r="A8345" t="inlineStr">
        <is>
          <t>Veeti Vaisanen</t>
        </is>
      </c>
      <c r="B8345" t="inlineStr">
        <is>
          <t>UTA</t>
        </is>
      </c>
      <c r="C8345" t="inlineStr">
        <is>
          <t>D</t>
        </is>
      </c>
      <c r="D8345" t="inlineStr">
        <is>
          <t>D</t>
        </is>
      </c>
      <c r="E8345" t="n">
        <v>20</v>
      </c>
      <c r="F8345" t="inlineStr">
        <is>
          <t>FA</t>
        </is>
      </c>
      <c r="G8345" t="inlineStr">
        <is>
          <t>FA</t>
        </is>
      </c>
      <c r="H8345" s="30" t="n">
        <v>1</v>
      </c>
      <c r="I8345" s="31" t="n">
        <v>0</v>
      </c>
      <c r="J8345" s="31" t="n"/>
      <c r="K8345" s="31" t="n">
        <v>0</v>
      </c>
      <c r="L8345" s="32" t="n"/>
      <c r="M8345" s="31" t="n">
        <v>0</v>
      </c>
      <c r="N8345" s="31" t="n">
        <v>0</v>
      </c>
      <c r="O8345" s="31" t="n"/>
      <c r="P8345" s="31" t="n"/>
      <c r="Q8345" s="31" t="n">
        <v>0</v>
      </c>
      <c r="R8345" s="31" t="n"/>
      <c r="S8345" s="32" t="n"/>
      <c r="T8345" s="32" t="n"/>
      <c r="V8345" t="inlineStr">
        <is>
          <t>06hcu</t>
        </is>
      </c>
      <c r="W8345" t="n">
        <v>7214</v>
      </c>
      <c r="Y8345" t="inlineStr">
        <is>
          <t>279583df-f0bc-4286-9e16-1cbb044d2217</t>
        </is>
      </c>
      <c r="Z8345" t="inlineStr">
        <is>
          <t>Veeti Vaisanen (UTA D)</t>
        </is>
      </c>
    </row>
    <row r="8346">
      <c r="A8346" t="inlineStr">
        <is>
          <t>Veini Vehvilainen</t>
        </is>
      </c>
      <c r="B8346" t="inlineStr">
        <is>
          <t>TOR</t>
        </is>
      </c>
      <c r="C8346" t="inlineStr">
        <is>
          <t>G</t>
        </is>
      </c>
      <c r="D8346" t="inlineStr">
        <is>
          <t>G</t>
        </is>
      </c>
      <c r="E8346" t="n">
        <v>29</v>
      </c>
      <c r="F8346" t="inlineStr">
        <is>
          <t>FA</t>
        </is>
      </c>
      <c r="G8346" t="inlineStr">
        <is>
          <t>FA</t>
        </is>
      </c>
      <c r="H8346" s="30" t="n">
        <v>1</v>
      </c>
      <c r="I8346" s="31" t="n">
        <v>0</v>
      </c>
      <c r="J8346" s="31" t="n"/>
      <c r="K8346" s="31" t="n">
        <v>0</v>
      </c>
      <c r="L8346" s="32" t="n"/>
      <c r="M8346" s="31" t="n">
        <v>0</v>
      </c>
      <c r="N8346" s="31" t="n">
        <v>0</v>
      </c>
      <c r="O8346" s="31" t="n"/>
      <c r="P8346" s="31" t="n"/>
      <c r="Q8346" s="31" t="n">
        <v>0</v>
      </c>
      <c r="R8346" s="31" t="n"/>
      <c r="S8346" s="32" t="n"/>
      <c r="T8346" s="32" t="n"/>
      <c r="V8346" t="inlineStr">
        <is>
          <t>03rro</t>
        </is>
      </c>
      <c r="W8346" t="n">
        <v>4832</v>
      </c>
      <c r="X8346" t="n">
        <v>8071</v>
      </c>
      <c r="Y8346" t="inlineStr">
        <is>
          <t>26c270f3-aef6-4acf-9b58-a64db4ccfdb4</t>
        </is>
      </c>
      <c r="Z8346" t="inlineStr">
        <is>
          <t>Veini Vehvilainen (TOR G)</t>
        </is>
      </c>
    </row>
    <row r="8347">
      <c r="A8347" t="inlineStr">
        <is>
          <t>Veit Oswald</t>
        </is>
      </c>
      <c r="B8347" t="inlineStr">
        <is>
          <t>(N/A)</t>
        </is>
      </c>
      <c r="C8347" t="inlineStr">
        <is>
          <t>RW</t>
        </is>
      </c>
      <c r="D8347" t="inlineStr">
        <is>
          <t>F</t>
        </is>
      </c>
      <c r="E8347" t="n">
        <v>22</v>
      </c>
      <c r="F8347" t="inlineStr">
        <is>
          <t>FA</t>
        </is>
      </c>
      <c r="G8347" t="inlineStr">
        <is>
          <t>FA</t>
        </is>
      </c>
      <c r="H8347" s="30" t="n">
        <v>1</v>
      </c>
      <c r="I8347" s="31" t="n">
        <v>0</v>
      </c>
      <c r="J8347" s="31" t="n"/>
      <c r="K8347" s="31" t="n">
        <v>0</v>
      </c>
      <c r="L8347" s="32" t="n"/>
      <c r="M8347" s="31" t="n">
        <v>0</v>
      </c>
      <c r="N8347" s="31" t="n">
        <v>0</v>
      </c>
      <c r="O8347" s="31" t="n"/>
      <c r="P8347" s="31" t="n"/>
      <c r="Q8347" s="31" t="n">
        <v>0</v>
      </c>
      <c r="R8347" s="31" t="n"/>
      <c r="S8347" s="32" t="n"/>
      <c r="T8347" s="32" t="n"/>
      <c r="V8347" t="inlineStr">
        <is>
          <t>062ip</t>
        </is>
      </c>
      <c r="Z8347" t="inlineStr">
        <is>
          <t>Veit Oswald ((N/A) RW)</t>
        </is>
      </c>
    </row>
    <row r="8348">
      <c r="A8348" t="inlineStr">
        <is>
          <t>Veli-Matti Savinainen</t>
        </is>
      </c>
      <c r="B8348" t="inlineStr">
        <is>
          <t>(N/A)</t>
        </is>
      </c>
      <c r="C8348" t="inlineStr">
        <is>
          <t>LW</t>
        </is>
      </c>
      <c r="D8348" t="inlineStr">
        <is>
          <t>F</t>
        </is>
      </c>
      <c r="E8348" t="n">
        <v>40</v>
      </c>
      <c r="F8348" t="inlineStr">
        <is>
          <t>FA</t>
        </is>
      </c>
      <c r="G8348" t="inlineStr">
        <is>
          <t>FA</t>
        </is>
      </c>
      <c r="H8348" s="30" t="n">
        <v>1</v>
      </c>
      <c r="I8348" s="31" t="n">
        <v>0</v>
      </c>
      <c r="J8348" s="31" t="n"/>
      <c r="K8348" s="31" t="n">
        <v>0</v>
      </c>
      <c r="L8348" s="32" t="n"/>
      <c r="M8348" s="31" t="n">
        <v>0</v>
      </c>
      <c r="N8348" s="31" t="n">
        <v>0</v>
      </c>
      <c r="O8348" s="31" t="n"/>
      <c r="P8348" s="31" t="n"/>
      <c r="Q8348" s="31" t="n">
        <v>0</v>
      </c>
      <c r="R8348" s="31" t="n"/>
      <c r="S8348" s="32" t="n"/>
      <c r="T8348" s="32" t="n"/>
      <c r="V8348" t="inlineStr">
        <is>
          <t>04dzc</t>
        </is>
      </c>
      <c r="Z8348" t="inlineStr">
        <is>
          <t>Veli-Matti Savinainen ((N/A) LW)</t>
        </is>
      </c>
    </row>
    <row r="8349">
      <c r="A8349" t="inlineStr">
        <is>
          <t>Venyamin Baranov</t>
        </is>
      </c>
      <c r="B8349" t="inlineStr">
        <is>
          <t>(N/A)</t>
        </is>
      </c>
      <c r="C8349" t="inlineStr">
        <is>
          <t>D</t>
        </is>
      </c>
      <c r="D8349" t="inlineStr">
        <is>
          <t>D</t>
        </is>
      </c>
      <c r="E8349" t="n">
        <v>27</v>
      </c>
      <c r="F8349" t="inlineStr">
        <is>
          <t>FA</t>
        </is>
      </c>
      <c r="G8349" t="inlineStr">
        <is>
          <t>FA</t>
        </is>
      </c>
      <c r="H8349" s="30" t="n">
        <v>1</v>
      </c>
      <c r="I8349" s="31" t="n">
        <v>0</v>
      </c>
      <c r="J8349" s="31" t="n"/>
      <c r="K8349" s="31" t="n">
        <v>0</v>
      </c>
      <c r="L8349" s="32" t="n"/>
      <c r="M8349" s="31" t="n">
        <v>0</v>
      </c>
      <c r="N8349" s="31" t="n">
        <v>0</v>
      </c>
      <c r="O8349" s="31" t="n"/>
      <c r="P8349" s="31" t="n"/>
      <c r="Q8349" s="31" t="n">
        <v>0</v>
      </c>
      <c r="R8349" s="31" t="n"/>
      <c r="S8349" s="32" t="n"/>
      <c r="T8349" s="32" t="n"/>
      <c r="V8349" t="inlineStr">
        <is>
          <t>04fh7</t>
        </is>
      </c>
      <c r="Z8349" t="inlineStr">
        <is>
          <t>Venyamin Baranov ((N/A) D)</t>
        </is>
      </c>
    </row>
    <row r="8350">
      <c r="A8350" t="inlineStr">
        <is>
          <t>Verner Miettinen</t>
        </is>
      </c>
      <c r="B8350" t="inlineStr">
        <is>
          <t>(N/A)</t>
        </is>
      </c>
      <c r="C8350" t="inlineStr">
        <is>
          <t>C</t>
        </is>
      </c>
      <c r="D8350" t="inlineStr">
        <is>
          <t>F</t>
        </is>
      </c>
      <c r="E8350" t="n">
        <v>23</v>
      </c>
      <c r="F8350" t="inlineStr">
        <is>
          <t>FA</t>
        </is>
      </c>
      <c r="G8350" t="inlineStr">
        <is>
          <t>FA</t>
        </is>
      </c>
      <c r="H8350" s="30" t="n">
        <v>1</v>
      </c>
      <c r="I8350" s="31" t="n">
        <v>0</v>
      </c>
      <c r="J8350" s="31" t="n"/>
      <c r="K8350" s="31" t="n">
        <v>0</v>
      </c>
      <c r="L8350" s="32" t="n"/>
      <c r="M8350" s="31" t="n">
        <v>0</v>
      </c>
      <c r="N8350" s="31" t="n">
        <v>0</v>
      </c>
      <c r="O8350" s="31" t="n"/>
      <c r="P8350" s="31" t="n"/>
      <c r="Q8350" s="31" t="n">
        <v>0</v>
      </c>
      <c r="R8350" s="31" t="n"/>
      <c r="S8350" s="32" t="n"/>
      <c r="T8350" s="32" t="n"/>
      <c r="V8350" t="inlineStr">
        <is>
          <t>05ux8</t>
        </is>
      </c>
      <c r="Z8350" t="inlineStr">
        <is>
          <t>Verner Miettinen ((N/A) C)</t>
        </is>
      </c>
    </row>
    <row r="8351">
      <c r="A8351" t="inlineStr">
        <is>
          <t>Vertti Svensk</t>
        </is>
      </c>
      <c r="B8351" t="inlineStr">
        <is>
          <t>LAK</t>
        </is>
      </c>
      <c r="C8351" t="inlineStr">
        <is>
          <t>D</t>
        </is>
      </c>
      <c r="D8351" t="inlineStr">
        <is>
          <t>D</t>
        </is>
      </c>
      <c r="E8351" t="n">
        <v>18</v>
      </c>
      <c r="F8351" t="inlineStr">
        <is>
          <t>FA</t>
        </is>
      </c>
      <c r="G8351" t="inlineStr">
        <is>
          <t>FA</t>
        </is>
      </c>
      <c r="H8351" s="30" t="n">
        <v>1</v>
      </c>
      <c r="I8351" s="31" t="n">
        <v>0</v>
      </c>
      <c r="J8351" s="31" t="n"/>
      <c r="K8351" s="31" t="n">
        <v>0</v>
      </c>
      <c r="L8351" s="32" t="n"/>
      <c r="M8351" s="31" t="n">
        <v>0</v>
      </c>
      <c r="N8351" s="31" t="n">
        <v>0</v>
      </c>
      <c r="O8351" s="31" t="n"/>
      <c r="P8351" s="31" t="n"/>
      <c r="Q8351" s="31" t="n">
        <v>0</v>
      </c>
      <c r="R8351" s="31" t="n"/>
      <c r="S8351" s="32" t="n"/>
      <c r="T8351" s="32" t="n"/>
      <c r="V8351" t="inlineStr">
        <is>
          <t>076kn</t>
        </is>
      </c>
      <c r="W8351" t="n">
        <v>7722</v>
      </c>
      <c r="Y8351" t="inlineStr">
        <is>
          <t>65df7716-d432-4b3d-bfc5-62225e89ffae</t>
        </is>
      </c>
      <c r="Z8351" t="inlineStr">
        <is>
          <t>Vertti Svensk (LAK D)</t>
        </is>
      </c>
    </row>
    <row r="8352">
      <c r="A8352" t="inlineStr">
        <is>
          <t>Victor Antipin</t>
        </is>
      </c>
      <c r="B8352" t="inlineStr">
        <is>
          <t>(N/A)</t>
        </is>
      </c>
      <c r="C8352" t="inlineStr">
        <is>
          <t>D</t>
        </is>
      </c>
      <c r="D8352" t="inlineStr">
        <is>
          <t>D</t>
        </is>
      </c>
      <c r="E8352" t="n">
        <v>33</v>
      </c>
      <c r="F8352" t="inlineStr">
        <is>
          <t>FA</t>
        </is>
      </c>
      <c r="G8352" t="inlineStr">
        <is>
          <t>FA</t>
        </is>
      </c>
      <c r="H8352" s="30" t="n">
        <v>1</v>
      </c>
      <c r="I8352" s="31" t="n">
        <v>0</v>
      </c>
      <c r="J8352" s="31" t="n"/>
      <c r="K8352" s="31" t="n">
        <v>0</v>
      </c>
      <c r="L8352" s="32" t="n"/>
      <c r="M8352" s="31" t="n">
        <v>0</v>
      </c>
      <c r="N8352" s="31" t="n">
        <v>0</v>
      </c>
      <c r="O8352" s="31" t="n"/>
      <c r="P8352" s="31" t="n"/>
      <c r="Q8352" s="31" t="n">
        <v>0</v>
      </c>
      <c r="R8352" s="31" t="n"/>
      <c r="S8352" s="32" t="n"/>
      <c r="T8352" s="32" t="n"/>
      <c r="V8352" t="inlineStr">
        <is>
          <t>02yev</t>
        </is>
      </c>
      <c r="W8352" t="n">
        <v>5396</v>
      </c>
      <c r="X8352" t="n">
        <v>7503</v>
      </c>
      <c r="Z8352" t="inlineStr">
        <is>
          <t>Victor Antipin ((N/A) D)</t>
        </is>
      </c>
    </row>
    <row r="8353">
      <c r="A8353" t="inlineStr">
        <is>
          <t>Victor Bartley</t>
        </is>
      </c>
      <c r="B8353" t="inlineStr">
        <is>
          <t>(N/A)</t>
        </is>
      </c>
      <c r="C8353" t="inlineStr">
        <is>
          <t>D</t>
        </is>
      </c>
      <c r="D8353" t="inlineStr">
        <is>
          <t>D</t>
        </is>
      </c>
      <c r="E8353" t="n">
        <v>38</v>
      </c>
      <c r="F8353" t="inlineStr">
        <is>
          <t>FA</t>
        </is>
      </c>
      <c r="G8353" t="inlineStr">
        <is>
          <t>FA</t>
        </is>
      </c>
      <c r="H8353" s="30" t="n">
        <v>1</v>
      </c>
      <c r="I8353" s="31" t="n">
        <v>0</v>
      </c>
      <c r="J8353" s="31" t="n"/>
      <c r="K8353" s="31" t="n">
        <v>0</v>
      </c>
      <c r="L8353" s="32" t="n"/>
      <c r="M8353" s="31" t="n">
        <v>0</v>
      </c>
      <c r="N8353" s="31" t="n">
        <v>0</v>
      </c>
      <c r="O8353" s="31" t="n"/>
      <c r="P8353" s="31" t="n"/>
      <c r="Q8353" s="31" t="n">
        <v>0</v>
      </c>
      <c r="R8353" s="31" t="n"/>
      <c r="S8353" s="32" t="n"/>
      <c r="T8353" s="32" t="n"/>
      <c r="V8353" t="inlineStr">
        <is>
          <t>02776</t>
        </is>
      </c>
      <c r="W8353" t="n">
        <v>3737</v>
      </c>
      <c r="X8353" t="n">
        <v>5335</v>
      </c>
      <c r="Z8353" t="inlineStr">
        <is>
          <t>Victor Bartley ((N/A) D)</t>
        </is>
      </c>
    </row>
    <row r="8354">
      <c r="A8354" t="inlineStr">
        <is>
          <t>Victor Berglind</t>
        </is>
      </c>
      <c r="B8354" t="inlineStr">
        <is>
          <t>(N/A)</t>
        </is>
      </c>
      <c r="C8354" t="inlineStr">
        <is>
          <t>D</t>
        </is>
      </c>
      <c r="D8354" t="inlineStr">
        <is>
          <t>D</t>
        </is>
      </c>
      <c r="E8354" t="n">
        <v>33</v>
      </c>
      <c r="F8354" t="inlineStr">
        <is>
          <t>FA</t>
        </is>
      </c>
      <c r="G8354" t="inlineStr">
        <is>
          <t>FA</t>
        </is>
      </c>
      <c r="H8354" s="30" t="n">
        <v>1</v>
      </c>
      <c r="I8354" s="31" t="n">
        <v>0</v>
      </c>
      <c r="J8354" s="31" t="n"/>
      <c r="K8354" s="31" t="n">
        <v>0</v>
      </c>
      <c r="L8354" s="32" t="n"/>
      <c r="M8354" s="31" t="n">
        <v>0</v>
      </c>
      <c r="N8354" s="31" t="n">
        <v>0</v>
      </c>
      <c r="O8354" s="31" t="n"/>
      <c r="P8354" s="31" t="n"/>
      <c r="Q8354" s="31" t="n">
        <v>0</v>
      </c>
      <c r="R8354" s="31" t="n"/>
      <c r="S8354" s="32" t="n"/>
      <c r="T8354" s="32" t="n"/>
      <c r="V8354" t="inlineStr">
        <is>
          <t>02g2v</t>
        </is>
      </c>
      <c r="Z8354" t="inlineStr">
        <is>
          <t>Victor Berglind ((N/A) D)</t>
        </is>
      </c>
    </row>
    <row r="8355">
      <c r="A8355" t="inlineStr">
        <is>
          <t>Victor Berglund</t>
        </is>
      </c>
      <c r="B8355" t="inlineStr">
        <is>
          <t>(N/A)</t>
        </is>
      </c>
      <c r="C8355" t="inlineStr">
        <is>
          <t>D</t>
        </is>
      </c>
      <c r="D8355" t="inlineStr">
        <is>
          <t>D</t>
        </is>
      </c>
      <c r="E8355" t="n">
        <v>27</v>
      </c>
      <c r="F8355" t="inlineStr">
        <is>
          <t>FA</t>
        </is>
      </c>
      <c r="G8355" t="inlineStr">
        <is>
          <t>FA</t>
        </is>
      </c>
      <c r="H8355" s="30" t="n">
        <v>1</v>
      </c>
      <c r="I8355" s="31" t="n">
        <v>0</v>
      </c>
      <c r="J8355" s="31" t="n"/>
      <c r="K8355" s="31" t="n">
        <v>0</v>
      </c>
      <c r="L8355" s="32" t="n"/>
      <c r="M8355" s="31" t="n">
        <v>0</v>
      </c>
      <c r="N8355" s="31" t="n">
        <v>0</v>
      </c>
      <c r="O8355" s="31" t="n"/>
      <c r="P8355" s="31" t="n"/>
      <c r="Q8355" s="31" t="n">
        <v>0</v>
      </c>
      <c r="R8355" s="31" t="n"/>
      <c r="S8355" s="32" t="n"/>
      <c r="T8355" s="32" t="n"/>
      <c r="V8355" t="inlineStr">
        <is>
          <t>04f8f</t>
        </is>
      </c>
      <c r="W8355" t="n">
        <v>6353</v>
      </c>
      <c r="X8355" t="n">
        <v>7709</v>
      </c>
      <c r="Y8355" t="inlineStr">
        <is>
          <t>bfe0074f-d070-4fac-8020-f5aa90cd7d0e</t>
        </is>
      </c>
      <c r="Z8355" t="inlineStr">
        <is>
          <t>Victor Berglund ((N/A) D)</t>
        </is>
      </c>
    </row>
    <row r="8356">
      <c r="A8356" t="inlineStr">
        <is>
          <t>Victor Brattstrom</t>
        </is>
      </c>
      <c r="B8356" t="inlineStr">
        <is>
          <t>DET</t>
        </is>
      </c>
      <c r="C8356" t="inlineStr">
        <is>
          <t>G</t>
        </is>
      </c>
      <c r="D8356" t="inlineStr">
        <is>
          <t>G</t>
        </is>
      </c>
      <c r="E8356" t="n">
        <v>29</v>
      </c>
      <c r="F8356" t="inlineStr">
        <is>
          <t>FA</t>
        </is>
      </c>
      <c r="G8356" t="inlineStr">
        <is>
          <t>FA</t>
        </is>
      </c>
      <c r="H8356" s="30" t="n">
        <v>1</v>
      </c>
      <c r="I8356" s="31" t="n">
        <v>0</v>
      </c>
      <c r="J8356" s="31" t="n"/>
      <c r="K8356" s="31" t="n">
        <v>0</v>
      </c>
      <c r="L8356" s="32" t="n"/>
      <c r="M8356" s="31" t="n">
        <v>0</v>
      </c>
      <c r="N8356" s="31" t="n">
        <v>0</v>
      </c>
      <c r="O8356" s="31" t="n"/>
      <c r="P8356" s="31" t="n"/>
      <c r="Q8356" s="31" t="n">
        <v>0</v>
      </c>
      <c r="R8356" s="31" t="n"/>
      <c r="S8356" s="32" t="n"/>
      <c r="T8356" s="32" t="n"/>
      <c r="V8356" t="inlineStr">
        <is>
          <t>04nb3</t>
        </is>
      </c>
      <c r="W8356" t="n">
        <v>6271</v>
      </c>
      <c r="X8356" t="n">
        <v>8057</v>
      </c>
      <c r="Y8356" t="inlineStr">
        <is>
          <t>33bb7dfd-2790-4660-964f-351d64b843bf</t>
        </is>
      </c>
      <c r="Z8356" t="inlineStr">
        <is>
          <t>Victor Brattstrom (DET G)</t>
        </is>
      </c>
    </row>
    <row r="8357">
      <c r="A8357" t="inlineStr">
        <is>
          <t>Victor Crus Rydberg</t>
        </is>
      </c>
      <c r="B8357" t="inlineStr">
        <is>
          <t>NYI</t>
        </is>
      </c>
      <c r="C8357" t="inlineStr">
        <is>
          <t>C</t>
        </is>
      </c>
      <c r="D8357" t="inlineStr">
        <is>
          <t>F</t>
        </is>
      </c>
      <c r="E8357" t="n">
        <v>31</v>
      </c>
      <c r="F8357" t="inlineStr">
        <is>
          <t>FA</t>
        </is>
      </c>
      <c r="G8357" t="inlineStr">
        <is>
          <t>FA</t>
        </is>
      </c>
      <c r="H8357" s="30" t="n">
        <v>1</v>
      </c>
      <c r="I8357" s="31" t="n">
        <v>0</v>
      </c>
      <c r="J8357" s="31" t="n"/>
      <c r="K8357" s="31" t="n">
        <v>0</v>
      </c>
      <c r="L8357" s="32" t="n"/>
      <c r="M8357" s="31" t="n">
        <v>0</v>
      </c>
      <c r="N8357" s="31" t="n">
        <v>0</v>
      </c>
      <c r="O8357" s="31" t="n"/>
      <c r="P8357" s="31" t="n"/>
      <c r="Q8357" s="31" t="n">
        <v>0</v>
      </c>
      <c r="R8357" s="31" t="n"/>
      <c r="S8357" s="32" t="n"/>
      <c r="T8357" s="32" t="n"/>
      <c r="V8357" t="inlineStr">
        <is>
          <t>031qm</t>
        </is>
      </c>
      <c r="X8357" t="n">
        <v>6116</v>
      </c>
      <c r="Z8357" t="inlineStr">
        <is>
          <t>Victor Crus Rydberg (NYI C)</t>
        </is>
      </c>
    </row>
    <row r="8358">
      <c r="A8358" t="inlineStr">
        <is>
          <t>Victor Ejdsell</t>
        </is>
      </c>
      <c r="B8358" t="inlineStr">
        <is>
          <t>(N/A)</t>
        </is>
      </c>
      <c r="C8358" t="inlineStr">
        <is>
          <t>C</t>
        </is>
      </c>
      <c r="D8358" t="inlineStr">
        <is>
          <t>F</t>
        </is>
      </c>
      <c r="E8358" t="n">
        <v>31</v>
      </c>
      <c r="F8358" t="inlineStr">
        <is>
          <t>FA</t>
        </is>
      </c>
      <c r="G8358" t="inlineStr">
        <is>
          <t>FA</t>
        </is>
      </c>
      <c r="H8358" s="30" t="n">
        <v>1</v>
      </c>
      <c r="I8358" s="31" t="n">
        <v>0</v>
      </c>
      <c r="J8358" s="31" t="n"/>
      <c r="K8358" s="31" t="n">
        <v>0</v>
      </c>
      <c r="L8358" s="32" t="n"/>
      <c r="M8358" s="31" t="n">
        <v>0</v>
      </c>
      <c r="N8358" s="31" t="n">
        <v>0</v>
      </c>
      <c r="O8358" s="31" t="n"/>
      <c r="P8358" s="31" t="n"/>
      <c r="Q8358" s="31" t="n">
        <v>0</v>
      </c>
      <c r="R8358" s="31" t="n"/>
      <c r="S8358" s="32" t="n"/>
      <c r="T8358" s="32" t="n"/>
      <c r="V8358" t="inlineStr">
        <is>
          <t>04akz</t>
        </is>
      </c>
      <c r="W8358" t="n">
        <v>5441</v>
      </c>
      <c r="X8358" t="n">
        <v>7504</v>
      </c>
      <c r="Z8358" t="inlineStr">
        <is>
          <t>Victor Ejdsell ((N/A) C)</t>
        </is>
      </c>
    </row>
    <row r="8359">
      <c r="A8359" t="inlineStr">
        <is>
          <t>Victor Johansson</t>
        </is>
      </c>
      <c r="B8359" t="inlineStr">
        <is>
          <t>TOR</t>
        </is>
      </c>
      <c r="C8359" t="inlineStr">
        <is>
          <t>D</t>
        </is>
      </c>
      <c r="D8359" t="inlineStr">
        <is>
          <t>D</t>
        </is>
      </c>
      <c r="E8359" t="n">
        <v>20</v>
      </c>
      <c r="F8359" t="inlineStr">
        <is>
          <t>FA</t>
        </is>
      </c>
      <c r="G8359" t="inlineStr">
        <is>
          <t>FA</t>
        </is>
      </c>
      <c r="H8359" s="30" t="n">
        <v>1</v>
      </c>
      <c r="I8359" s="31" t="n">
        <v>0</v>
      </c>
      <c r="J8359" s="31" t="n"/>
      <c r="K8359" s="31" t="n">
        <v>0</v>
      </c>
      <c r="L8359" s="32" t="n"/>
      <c r="M8359" s="31" t="n">
        <v>0</v>
      </c>
      <c r="N8359" s="31" t="n">
        <v>0</v>
      </c>
      <c r="O8359" s="31" t="n"/>
      <c r="P8359" s="31" t="n"/>
      <c r="Q8359" s="31" t="n">
        <v>0</v>
      </c>
      <c r="R8359" s="31" t="n"/>
      <c r="S8359" s="32" t="n"/>
      <c r="T8359" s="32" t="n"/>
      <c r="V8359" t="inlineStr">
        <is>
          <t>06mr2</t>
        </is>
      </c>
      <c r="Y8359" t="inlineStr">
        <is>
          <t>47f6370c-4bf9-4081-a1ab-3911584e020e</t>
        </is>
      </c>
      <c r="Z8359" t="inlineStr">
        <is>
          <t>Victor Johansson (TOR D)</t>
        </is>
      </c>
    </row>
    <row r="8360">
      <c r="A8360" t="inlineStr">
        <is>
          <t>Victor Mete</t>
        </is>
      </c>
      <c r="B8360" t="inlineStr">
        <is>
          <t>PHI</t>
        </is>
      </c>
      <c r="C8360" t="inlineStr">
        <is>
          <t>D</t>
        </is>
      </c>
      <c r="D8360" t="inlineStr">
        <is>
          <t>D</t>
        </is>
      </c>
      <c r="E8360" t="n">
        <v>28</v>
      </c>
      <c r="F8360" t="inlineStr">
        <is>
          <t>FA</t>
        </is>
      </c>
      <c r="G8360" t="inlineStr">
        <is>
          <t>FA</t>
        </is>
      </c>
      <c r="H8360" s="30" t="n">
        <v>1</v>
      </c>
      <c r="I8360" s="31" t="n">
        <v>0</v>
      </c>
      <c r="J8360" s="31" t="n"/>
      <c r="K8360" s="31" t="n">
        <v>0</v>
      </c>
      <c r="L8360" s="32" t="n"/>
      <c r="M8360" s="31" t="n">
        <v>0</v>
      </c>
      <c r="N8360" s="31" t="n">
        <v>0</v>
      </c>
      <c r="O8360" s="31" t="n"/>
      <c r="P8360" s="31" t="n"/>
      <c r="Q8360" s="31" t="n">
        <v>0</v>
      </c>
      <c r="R8360" s="31" t="n"/>
      <c r="S8360" s="32" t="n"/>
      <c r="T8360" s="32" t="n"/>
      <c r="V8360" t="inlineStr">
        <is>
          <t>042wu</t>
        </is>
      </c>
      <c r="W8360" t="n">
        <v>5169</v>
      </c>
      <c r="X8360" t="n">
        <v>7207</v>
      </c>
      <c r="Y8360" t="inlineStr">
        <is>
          <t>bdcd833e-ff8f-4e77-84a3-035bf2f32fcb</t>
        </is>
      </c>
      <c r="Z8360" t="inlineStr">
        <is>
          <t>Victor Mete (PHI D)</t>
        </is>
      </c>
    </row>
    <row r="8361">
      <c r="A8361" t="inlineStr">
        <is>
          <t>Victor Ohman</t>
        </is>
      </c>
      <c r="B8361" t="inlineStr">
        <is>
          <t>(N/A)</t>
        </is>
      </c>
      <c r="C8361" t="inlineStr">
        <is>
          <t>C</t>
        </is>
      </c>
      <c r="D8361" t="inlineStr">
        <is>
          <t>F</t>
        </is>
      </c>
      <c r="E8361" t="n">
        <v>34</v>
      </c>
      <c r="F8361" t="inlineStr">
        <is>
          <t>FA</t>
        </is>
      </c>
      <c r="G8361" t="inlineStr">
        <is>
          <t>FA</t>
        </is>
      </c>
      <c r="H8361" s="30" t="n">
        <v>1</v>
      </c>
      <c r="I8361" s="31" t="n">
        <v>0</v>
      </c>
      <c r="J8361" s="31" t="n"/>
      <c r="K8361" s="31" t="n">
        <v>0</v>
      </c>
      <c r="L8361" s="32" t="n"/>
      <c r="M8361" s="31" t="n">
        <v>0</v>
      </c>
      <c r="N8361" s="31" t="n">
        <v>0</v>
      </c>
      <c r="O8361" s="31" t="n"/>
      <c r="P8361" s="31" t="n"/>
      <c r="Q8361" s="31" t="n">
        <v>0</v>
      </c>
      <c r="R8361" s="31" t="n"/>
      <c r="S8361" s="32" t="n"/>
      <c r="T8361" s="32" t="n"/>
      <c r="V8361" t="inlineStr">
        <is>
          <t>024d2</t>
        </is>
      </c>
      <c r="Z8361" t="inlineStr">
        <is>
          <t>Victor Ohman ((N/A) C)</t>
        </is>
      </c>
    </row>
    <row r="8362">
      <c r="A8362" t="inlineStr">
        <is>
          <t>Victor Oreskovich</t>
        </is>
      </c>
      <c r="B8362" t="inlineStr">
        <is>
          <t>(N/A)</t>
        </is>
      </c>
      <c r="C8362" t="inlineStr">
        <is>
          <t>RW</t>
        </is>
      </c>
      <c r="D8362" t="inlineStr">
        <is>
          <t>F</t>
        </is>
      </c>
      <c r="E8362" t="n">
        <v>40</v>
      </c>
      <c r="F8362" t="inlineStr">
        <is>
          <t>FA</t>
        </is>
      </c>
      <c r="G8362" t="inlineStr">
        <is>
          <t>FA</t>
        </is>
      </c>
      <c r="H8362" s="30" t="n">
        <v>1</v>
      </c>
      <c r="I8362" s="31" t="n">
        <v>0</v>
      </c>
      <c r="J8362" s="31" t="n"/>
      <c r="K8362" s="31" t="n">
        <v>0</v>
      </c>
      <c r="L8362" s="32" t="n"/>
      <c r="M8362" s="31" t="n">
        <v>0</v>
      </c>
      <c r="N8362" s="31" t="n">
        <v>0</v>
      </c>
      <c r="O8362" s="31" t="n"/>
      <c r="P8362" s="31" t="n"/>
      <c r="Q8362" s="31" t="n">
        <v>0</v>
      </c>
      <c r="R8362" s="31" t="n"/>
      <c r="S8362" s="32" t="n"/>
      <c r="T8362" s="32" t="n"/>
      <c r="V8362" t="inlineStr">
        <is>
          <t>004ke</t>
        </is>
      </c>
      <c r="W8362" t="n">
        <v>3398</v>
      </c>
      <c r="X8362" t="n">
        <v>4068</v>
      </c>
      <c r="Z8362" t="inlineStr">
        <is>
          <t>Victor Oreskovich ((N/A) RW)</t>
        </is>
      </c>
    </row>
    <row r="8363">
      <c r="A8363" t="inlineStr">
        <is>
          <t>Victor Plante</t>
        </is>
      </c>
      <c r="B8363" t="inlineStr">
        <is>
          <t>DET</t>
        </is>
      </c>
      <c r="C8363" t="inlineStr">
        <is>
          <t>LW</t>
        </is>
      </c>
      <c r="D8363" t="inlineStr">
        <is>
          <t>F</t>
        </is>
      </c>
      <c r="E8363" t="n">
        <v>18</v>
      </c>
      <c r="F8363" t="inlineStr">
        <is>
          <t>FA</t>
        </is>
      </c>
      <c r="G8363" t="inlineStr">
        <is>
          <t>FA</t>
        </is>
      </c>
      <c r="H8363" s="30" t="n">
        <v>1</v>
      </c>
      <c r="I8363" s="31" t="n">
        <v>0</v>
      </c>
      <c r="J8363" s="31" t="n"/>
      <c r="K8363" s="31" t="n">
        <v>0</v>
      </c>
      <c r="L8363" s="32" t="n"/>
      <c r="M8363" s="31" t="n">
        <v>0</v>
      </c>
      <c r="N8363" s="31" t="n">
        <v>0</v>
      </c>
      <c r="O8363" s="31" t="n"/>
      <c r="P8363" s="31" t="n"/>
      <c r="Q8363" s="31" t="n">
        <v>0</v>
      </c>
      <c r="R8363" s="31" t="n"/>
      <c r="S8363" s="32" t="n"/>
      <c r="T8363" s="32" t="n"/>
      <c r="V8363" t="inlineStr">
        <is>
          <t>0760p</t>
        </is>
      </c>
      <c r="W8363" t="n">
        <v>7728</v>
      </c>
      <c r="Y8363" t="inlineStr">
        <is>
          <t>dd9a4e30-807b-4391-94e0-5d5f7cf9b440</t>
        </is>
      </c>
      <c r="Z8363" t="inlineStr">
        <is>
          <t>Victor Plante (DET LW)</t>
        </is>
      </c>
    </row>
    <row r="8364">
      <c r="A8364" t="inlineStr">
        <is>
          <t>Victor Raftheim</t>
        </is>
      </c>
      <c r="B8364" t="inlineStr">
        <is>
          <t>CBJ</t>
        </is>
      </c>
      <c r="C8364" t="inlineStr">
        <is>
          <t>D</t>
        </is>
      </c>
      <c r="D8364" t="inlineStr">
        <is>
          <t>D</t>
        </is>
      </c>
      <c r="E8364" t="n">
        <v>19</v>
      </c>
      <c r="F8364" t="inlineStr">
        <is>
          <t>FA</t>
        </is>
      </c>
      <c r="G8364" t="inlineStr">
        <is>
          <t>FA</t>
        </is>
      </c>
      <c r="H8364" s="30" t="n">
        <v>1</v>
      </c>
      <c r="I8364" s="31" t="n">
        <v>0</v>
      </c>
      <c r="J8364" s="31" t="n"/>
      <c r="K8364" s="31" t="n">
        <v>0</v>
      </c>
      <c r="L8364" s="32" t="n"/>
      <c r="M8364" s="31" t="n">
        <v>0</v>
      </c>
      <c r="N8364" s="31" t="n">
        <v>0</v>
      </c>
      <c r="O8364" s="31" t="n"/>
      <c r="P8364" s="31" t="n"/>
      <c r="Q8364" s="31" t="n">
        <v>0</v>
      </c>
      <c r="R8364" s="31" t="n"/>
      <c r="S8364" s="32" t="n"/>
      <c r="T8364" s="32" t="n"/>
      <c r="V8364" t="inlineStr">
        <is>
          <t>06xwm</t>
        </is>
      </c>
      <c r="Y8364" t="inlineStr">
        <is>
          <t>9dffee00-95de-497d-852c-15574773bf5e</t>
        </is>
      </c>
      <c r="Z8364" t="inlineStr">
        <is>
          <t>Victor Raftheim (CBJ D)</t>
        </is>
      </c>
    </row>
    <row r="8365">
      <c r="A8365" t="inlineStr">
        <is>
          <t>Victor Rask</t>
        </is>
      </c>
      <c r="B8365" t="inlineStr">
        <is>
          <t>(N/A)</t>
        </is>
      </c>
      <c r="C8365" t="inlineStr">
        <is>
          <t>C</t>
        </is>
      </c>
      <c r="D8365" t="inlineStr">
        <is>
          <t>F</t>
        </is>
      </c>
      <c r="E8365" t="n">
        <v>33</v>
      </c>
      <c r="F8365" t="inlineStr">
        <is>
          <t>FA</t>
        </is>
      </c>
      <c r="G8365" t="inlineStr">
        <is>
          <t>FA</t>
        </is>
      </c>
      <c r="H8365" s="30" t="n">
        <v>1</v>
      </c>
      <c r="I8365" s="31" t="n">
        <v>0</v>
      </c>
      <c r="J8365" s="31" t="n"/>
      <c r="K8365" s="31" t="n">
        <v>0</v>
      </c>
      <c r="L8365" s="32" t="n"/>
      <c r="M8365" s="31" t="n">
        <v>0</v>
      </c>
      <c r="N8365" s="31" t="n">
        <v>0</v>
      </c>
      <c r="O8365" s="31" t="n"/>
      <c r="P8365" s="31" t="n"/>
      <c r="Q8365" s="31" t="n">
        <v>0</v>
      </c>
      <c r="R8365" s="31" t="n"/>
      <c r="S8365" s="32" t="n"/>
      <c r="T8365" s="32" t="n"/>
      <c r="V8365" t="inlineStr">
        <is>
          <t>02430</t>
        </is>
      </c>
      <c r="W8365" t="n">
        <v>3795</v>
      </c>
      <c r="X8365" t="n">
        <v>5410</v>
      </c>
      <c r="Y8365" t="inlineStr">
        <is>
          <t>0594a496-d67c-4249-9638-acc796405ea8</t>
        </is>
      </c>
      <c r="Z8365" t="inlineStr">
        <is>
          <t>Victor Rask ((N/A) C)</t>
        </is>
      </c>
    </row>
    <row r="8366">
      <c r="A8366" t="inlineStr">
        <is>
          <t>Victor Sjoholm</t>
        </is>
      </c>
      <c r="B8366" t="inlineStr">
        <is>
          <t>(N/A)</t>
        </is>
      </c>
      <c r="C8366" t="inlineStr">
        <is>
          <t>D</t>
        </is>
      </c>
      <c r="D8366" t="inlineStr">
        <is>
          <t>D</t>
        </is>
      </c>
      <c r="E8366" t="n">
        <v>23</v>
      </c>
      <c r="F8366" t="inlineStr">
        <is>
          <t>FA</t>
        </is>
      </c>
      <c r="G8366" t="inlineStr">
        <is>
          <t>FA</t>
        </is>
      </c>
      <c r="H8366" s="30" t="n">
        <v>1</v>
      </c>
      <c r="I8366" s="31" t="n">
        <v>0</v>
      </c>
      <c r="J8366" s="31" t="n"/>
      <c r="K8366" s="31" t="n">
        <v>0</v>
      </c>
      <c r="L8366" s="32" t="n"/>
      <c r="M8366" s="31" t="n">
        <v>0</v>
      </c>
      <c r="N8366" s="31" t="n">
        <v>0</v>
      </c>
      <c r="O8366" s="31" t="n"/>
      <c r="P8366" s="31" t="n"/>
      <c r="Q8366" s="31" t="n">
        <v>0</v>
      </c>
      <c r="R8366" s="31" t="n"/>
      <c r="S8366" s="32" t="n"/>
      <c r="T8366" s="32" t="n"/>
      <c r="V8366" t="inlineStr">
        <is>
          <t>05uhd</t>
        </is>
      </c>
      <c r="Z8366" t="inlineStr">
        <is>
          <t>Victor Sjoholm ((N/A) D)</t>
        </is>
      </c>
    </row>
    <row r="8367">
      <c r="A8367" t="inlineStr">
        <is>
          <t>Victor Stjernborg</t>
        </is>
      </c>
      <c r="B8367" t="inlineStr">
        <is>
          <t>CHI</t>
        </is>
      </c>
      <c r="C8367" t="inlineStr">
        <is>
          <t>C</t>
        </is>
      </c>
      <c r="D8367" t="inlineStr">
        <is>
          <t>F</t>
        </is>
      </c>
      <c r="E8367" t="n">
        <v>23</v>
      </c>
      <c r="F8367" t="inlineStr">
        <is>
          <t>FA</t>
        </is>
      </c>
      <c r="G8367" t="inlineStr">
        <is>
          <t>FA</t>
        </is>
      </c>
      <c r="H8367" s="30" t="n">
        <v>1</v>
      </c>
      <c r="I8367" s="31" t="n">
        <v>0</v>
      </c>
      <c r="J8367" s="31" t="n"/>
      <c r="K8367" s="31" t="n">
        <v>0</v>
      </c>
      <c r="L8367" s="32" t="n"/>
      <c r="M8367" s="31" t="n">
        <v>0</v>
      </c>
      <c r="N8367" s="31" t="n">
        <v>0</v>
      </c>
      <c r="O8367" s="31" t="n"/>
      <c r="P8367" s="31" t="n"/>
      <c r="Q8367" s="31" t="n">
        <v>0</v>
      </c>
      <c r="R8367" s="31" t="n"/>
      <c r="S8367" s="32" t="n"/>
      <c r="T8367" s="32" t="n"/>
      <c r="V8367" t="inlineStr">
        <is>
          <t>05tqr</t>
        </is>
      </c>
      <c r="Y8367" t="inlineStr">
        <is>
          <t>c3d0d0b9-abb4-4d52-8c09-a1f4c950ee41</t>
        </is>
      </c>
      <c r="Z8367" t="inlineStr">
        <is>
          <t>Victor Stjernborg (CHI C)</t>
        </is>
      </c>
    </row>
    <row r="8368">
      <c r="A8368" t="inlineStr">
        <is>
          <t>Viggo Andren</t>
        </is>
      </c>
      <c r="B8368" t="inlineStr">
        <is>
          <t>(N/A)</t>
        </is>
      </c>
      <c r="C8368" t="inlineStr">
        <is>
          <t>G</t>
        </is>
      </c>
      <c r="D8368" t="inlineStr">
        <is>
          <t>G</t>
        </is>
      </c>
      <c r="E8368" t="n">
        <v>23</v>
      </c>
      <c r="F8368" t="inlineStr">
        <is>
          <t>FA</t>
        </is>
      </c>
      <c r="G8368" t="inlineStr">
        <is>
          <t>FA</t>
        </is>
      </c>
      <c r="H8368" s="30" t="n">
        <v>1</v>
      </c>
      <c r="I8368" s="31" t="n">
        <v>0</v>
      </c>
      <c r="J8368" s="31" t="n"/>
      <c r="K8368" s="31" t="n">
        <v>0</v>
      </c>
      <c r="L8368" s="32" t="n"/>
      <c r="M8368" s="31" t="n">
        <v>0</v>
      </c>
      <c r="N8368" s="31" t="n">
        <v>0</v>
      </c>
      <c r="O8368" s="31" t="n"/>
      <c r="P8368" s="31" t="n"/>
      <c r="Q8368" s="31" t="n">
        <v>0</v>
      </c>
      <c r="R8368" s="31" t="n"/>
      <c r="S8368" s="32" t="n"/>
      <c r="T8368" s="32" t="n"/>
      <c r="V8368" t="inlineStr">
        <is>
          <t>05uw0</t>
        </is>
      </c>
      <c r="Z8368" t="inlineStr">
        <is>
          <t>Viggo Andren ((N/A) G)</t>
        </is>
      </c>
    </row>
    <row r="8369">
      <c r="A8369" t="inlineStr">
        <is>
          <t>Viggo Gustafsson</t>
        </is>
      </c>
      <c r="B8369" t="inlineStr">
        <is>
          <t>NSH</t>
        </is>
      </c>
      <c r="C8369" t="inlineStr">
        <is>
          <t>D</t>
        </is>
      </c>
      <c r="D8369" t="inlineStr">
        <is>
          <t>D</t>
        </is>
      </c>
      <c r="E8369" t="n">
        <v>20</v>
      </c>
      <c r="F8369" t="inlineStr">
        <is>
          <t>FA</t>
        </is>
      </c>
      <c r="G8369" t="inlineStr">
        <is>
          <t>FA</t>
        </is>
      </c>
      <c r="H8369" s="30" t="n">
        <v>1</v>
      </c>
      <c r="I8369" s="31" t="n">
        <v>0</v>
      </c>
      <c r="J8369" s="31" t="n"/>
      <c r="K8369" s="31" t="n">
        <v>0</v>
      </c>
      <c r="L8369" s="32" t="n"/>
      <c r="M8369" s="31" t="n">
        <v>0</v>
      </c>
      <c r="N8369" s="31" t="n">
        <v>0</v>
      </c>
      <c r="O8369" s="31" t="n"/>
      <c r="P8369" s="31" t="n"/>
      <c r="Q8369" s="31" t="n">
        <v>0</v>
      </c>
      <c r="R8369" s="31" t="n"/>
      <c r="S8369" s="32" t="n"/>
      <c r="T8369" s="32" t="n"/>
      <c r="V8369" t="inlineStr">
        <is>
          <t>06mjm</t>
        </is>
      </c>
      <c r="W8369" t="n">
        <v>7247</v>
      </c>
      <c r="Y8369" t="inlineStr">
        <is>
          <t>ada97f01-3eda-4cc7-9e7d-db5898077831</t>
        </is>
      </c>
      <c r="Z8369" t="inlineStr">
        <is>
          <t>Viggo Gustafsson (NSH D)</t>
        </is>
      </c>
    </row>
    <row r="8370">
      <c r="A8370" t="inlineStr">
        <is>
          <t>Viggo Nordlund</t>
        </is>
      </c>
      <c r="B8370" t="inlineStr">
        <is>
          <t>CAR</t>
        </is>
      </c>
      <c r="C8370" t="inlineStr">
        <is>
          <t>LW</t>
        </is>
      </c>
      <c r="D8370" t="inlineStr">
        <is>
          <t>F</t>
        </is>
      </c>
      <c r="E8370" t="n">
        <v>19</v>
      </c>
      <c r="F8370" t="inlineStr">
        <is>
          <t>FA</t>
        </is>
      </c>
      <c r="G8370" t="inlineStr">
        <is>
          <t>FA</t>
        </is>
      </c>
      <c r="H8370" s="30" t="n">
        <v>1</v>
      </c>
      <c r="I8370" s="31" t="n">
        <v>0</v>
      </c>
      <c r="J8370" s="31" t="n"/>
      <c r="K8370" s="31" t="n">
        <v>0</v>
      </c>
      <c r="L8370" s="32" t="n"/>
      <c r="M8370" s="31" t="n">
        <v>0</v>
      </c>
      <c r="N8370" s="31" t="n">
        <v>0</v>
      </c>
      <c r="O8370" s="31" t="n"/>
      <c r="P8370" s="31" t="n"/>
      <c r="Q8370" s="31" t="n">
        <v>0</v>
      </c>
      <c r="R8370" s="31" t="n"/>
      <c r="S8370" s="32" t="n"/>
      <c r="T8370" s="32" t="n"/>
      <c r="V8370" t="inlineStr">
        <is>
          <t>06xv8</t>
        </is>
      </c>
      <c r="Y8370" t="inlineStr">
        <is>
          <t>3f8c4816-9dea-4a7e-8fcf-57315b88cb98</t>
        </is>
      </c>
      <c r="Z8370" t="inlineStr">
        <is>
          <t>Viggo Nordlund (CAR LW)</t>
        </is>
      </c>
    </row>
    <row r="8371">
      <c r="A8371" t="inlineStr">
        <is>
          <t>Viggo Tamm</t>
        </is>
      </c>
      <c r="B8371" t="inlineStr">
        <is>
          <t>(N/A)</t>
        </is>
      </c>
      <c r="C8371" t="inlineStr">
        <is>
          <t>G</t>
        </is>
      </c>
      <c r="D8371" t="inlineStr">
        <is>
          <t>G</t>
        </is>
      </c>
      <c r="E8371" t="n">
        <v>18</v>
      </c>
      <c r="F8371" t="inlineStr">
        <is>
          <t>FA</t>
        </is>
      </c>
      <c r="G8371" t="inlineStr">
        <is>
          <t>FA</t>
        </is>
      </c>
      <c r="H8371" s="30" t="n">
        <v>1</v>
      </c>
      <c r="I8371" s="31" t="n">
        <v>0</v>
      </c>
      <c r="J8371" s="31" t="n"/>
      <c r="K8371" s="31" t="n">
        <v>0</v>
      </c>
      <c r="L8371" s="32" t="n"/>
      <c r="M8371" s="31" t="n">
        <v>0</v>
      </c>
      <c r="N8371" s="31" t="n">
        <v>0</v>
      </c>
      <c r="O8371" s="31" t="n"/>
      <c r="P8371" s="31" t="n"/>
      <c r="Q8371" s="31" t="n">
        <v>0</v>
      </c>
      <c r="R8371" s="31" t="n"/>
      <c r="S8371" s="32" t="n"/>
      <c r="T8371" s="32" t="n"/>
      <c r="V8371" t="inlineStr">
        <is>
          <t>076ko</t>
        </is>
      </c>
      <c r="Z8371" t="inlineStr">
        <is>
          <t>Viggo Tamm ((N/A) G)</t>
        </is>
      </c>
    </row>
    <row r="8372">
      <c r="A8372" t="inlineStr">
        <is>
          <t>Viktor Alexandrov</t>
        </is>
      </c>
      <c r="B8372" t="inlineStr">
        <is>
          <t>(N/A)</t>
        </is>
      </c>
      <c r="C8372" t="inlineStr">
        <is>
          <t>RW</t>
        </is>
      </c>
      <c r="D8372" t="inlineStr">
        <is>
          <t>F</t>
        </is>
      </c>
      <c r="E8372" t="n">
        <v>40</v>
      </c>
      <c r="F8372" t="inlineStr">
        <is>
          <t>FA</t>
        </is>
      </c>
      <c r="G8372" t="inlineStr">
        <is>
          <t>FA</t>
        </is>
      </c>
      <c r="H8372" s="30" t="n">
        <v>1</v>
      </c>
      <c r="I8372" s="31" t="n">
        <v>0</v>
      </c>
      <c r="J8372" s="31" t="n"/>
      <c r="K8372" s="31" t="n">
        <v>0</v>
      </c>
      <c r="L8372" s="32" t="n"/>
      <c r="M8372" s="31" t="n">
        <v>0</v>
      </c>
      <c r="N8372" s="31" t="n">
        <v>0</v>
      </c>
      <c r="O8372" s="31" t="n"/>
      <c r="P8372" s="31" t="n"/>
      <c r="Q8372" s="31" t="n">
        <v>0</v>
      </c>
      <c r="R8372" s="31" t="n"/>
      <c r="S8372" s="32" t="n"/>
      <c r="T8372" s="32" t="n"/>
      <c r="V8372" t="inlineStr">
        <is>
          <t>0244w</t>
        </is>
      </c>
      <c r="W8372" t="n">
        <v>2198</v>
      </c>
      <c r="Z8372" t="inlineStr">
        <is>
          <t>Viktor Alexandrov ((N/A) RW)</t>
        </is>
      </c>
    </row>
    <row r="8373">
      <c r="A8373" t="inlineStr">
        <is>
          <t>Viktor Andren</t>
        </is>
      </c>
      <c r="B8373" t="inlineStr">
        <is>
          <t>(N/A)</t>
        </is>
      </c>
      <c r="C8373" t="inlineStr">
        <is>
          <t>G</t>
        </is>
      </c>
      <c r="D8373" t="inlineStr">
        <is>
          <t>G</t>
        </is>
      </c>
      <c r="E8373" t="n">
        <v>32</v>
      </c>
      <c r="F8373" t="inlineStr">
        <is>
          <t>FA</t>
        </is>
      </c>
      <c r="G8373" t="inlineStr">
        <is>
          <t>FA</t>
        </is>
      </c>
      <c r="H8373" s="30" t="n">
        <v>1</v>
      </c>
      <c r="I8373" s="31" t="n">
        <v>0</v>
      </c>
      <c r="J8373" s="31" t="n"/>
      <c r="K8373" s="31" t="n">
        <v>0</v>
      </c>
      <c r="L8373" s="32" t="n"/>
      <c r="M8373" s="31" t="n">
        <v>0</v>
      </c>
      <c r="N8373" s="31" t="n">
        <v>0</v>
      </c>
      <c r="O8373" s="31" t="n"/>
      <c r="P8373" s="31" t="n"/>
      <c r="Q8373" s="31" t="n">
        <v>0</v>
      </c>
      <c r="R8373" s="31" t="n"/>
      <c r="S8373" s="32" t="n"/>
      <c r="T8373" s="32" t="n"/>
      <c r="V8373" t="inlineStr">
        <is>
          <t>04ofx</t>
        </is>
      </c>
      <c r="Z8373" t="inlineStr">
        <is>
          <t>Viktor Andren ((N/A) G)</t>
        </is>
      </c>
    </row>
    <row r="8374">
      <c r="A8374" t="inlineStr">
        <is>
          <t>Viktor Dovgan</t>
        </is>
      </c>
      <c r="B8374" t="inlineStr">
        <is>
          <t>(N/A)</t>
        </is>
      </c>
      <c r="C8374" t="inlineStr">
        <is>
          <t>D</t>
        </is>
      </c>
      <c r="D8374" t="inlineStr">
        <is>
          <t>D</t>
        </is>
      </c>
      <c r="E8374" t="n">
        <v>39</v>
      </c>
      <c r="F8374" t="inlineStr">
        <is>
          <t>FA</t>
        </is>
      </c>
      <c r="G8374" t="inlineStr">
        <is>
          <t>FA</t>
        </is>
      </c>
      <c r="H8374" s="30" t="n">
        <v>1</v>
      </c>
      <c r="I8374" s="31" t="n">
        <v>0</v>
      </c>
      <c r="J8374" s="31" t="n"/>
      <c r="K8374" s="31" t="n">
        <v>0</v>
      </c>
      <c r="L8374" s="32" t="n"/>
      <c r="M8374" s="31" t="n">
        <v>0</v>
      </c>
      <c r="N8374" s="31" t="n">
        <v>0</v>
      </c>
      <c r="O8374" s="31" t="n"/>
      <c r="P8374" s="31" t="n"/>
      <c r="Q8374" s="31" t="n">
        <v>0</v>
      </c>
      <c r="R8374" s="31" t="n"/>
      <c r="S8374" s="32" t="n"/>
      <c r="T8374" s="32" t="n"/>
      <c r="V8374" t="inlineStr">
        <is>
          <t>015px</t>
        </is>
      </c>
      <c r="X8374" t="n">
        <v>4108</v>
      </c>
      <c r="Z8374" t="inlineStr">
        <is>
          <t>Viktor Dovgan ((N/A) D)</t>
        </is>
      </c>
    </row>
    <row r="8375">
      <c r="A8375" t="inlineStr">
        <is>
          <t>Viktor Fasth</t>
        </is>
      </c>
      <c r="B8375" t="inlineStr">
        <is>
          <t>(N/A)</t>
        </is>
      </c>
      <c r="C8375" t="inlineStr">
        <is>
          <t>G</t>
        </is>
      </c>
      <c r="D8375" t="inlineStr">
        <is>
          <t>G</t>
        </is>
      </c>
      <c r="E8375" t="n">
        <v>44</v>
      </c>
      <c r="F8375" t="inlineStr">
        <is>
          <t>FA</t>
        </is>
      </c>
      <c r="G8375" t="inlineStr">
        <is>
          <t>FA</t>
        </is>
      </c>
      <c r="H8375" s="30" t="n">
        <v>1</v>
      </c>
      <c r="I8375" s="31" t="n">
        <v>0</v>
      </c>
      <c r="J8375" s="31" t="n"/>
      <c r="K8375" s="31" t="n">
        <v>0</v>
      </c>
      <c r="L8375" s="32" t="n"/>
      <c r="M8375" s="31" t="n">
        <v>0</v>
      </c>
      <c r="N8375" s="31" t="n">
        <v>0</v>
      </c>
      <c r="O8375" s="31" t="n"/>
      <c r="P8375" s="31" t="n"/>
      <c r="Q8375" s="31" t="n">
        <v>0</v>
      </c>
      <c r="R8375" s="31" t="n"/>
      <c r="S8375" s="32" t="n"/>
      <c r="T8375" s="32" t="n"/>
      <c r="V8375" t="inlineStr">
        <is>
          <t>024zw</t>
        </is>
      </c>
      <c r="W8375" t="n">
        <v>3732</v>
      </c>
      <c r="X8375" t="n">
        <v>5669</v>
      </c>
      <c r="Z8375" t="inlineStr">
        <is>
          <t>Viktor Fasth ((N/A) G)</t>
        </is>
      </c>
    </row>
    <row r="8376">
      <c r="A8376" t="inlineStr">
        <is>
          <t>Viktor Fedorov</t>
        </is>
      </c>
      <c r="B8376" t="inlineStr">
        <is>
          <t>SEA</t>
        </is>
      </c>
      <c r="C8376" t="inlineStr">
        <is>
          <t>C</t>
        </is>
      </c>
      <c r="D8376" t="inlineStr">
        <is>
          <t>F</t>
        </is>
      </c>
      <c r="E8376" t="n">
        <v>18</v>
      </c>
      <c r="F8376" t="inlineStr">
        <is>
          <t>FA</t>
        </is>
      </c>
      <c r="G8376" t="inlineStr">
        <is>
          <t>FA</t>
        </is>
      </c>
      <c r="H8376" s="30" t="n">
        <v>1</v>
      </c>
      <c r="I8376" s="31" t="n">
        <v>0</v>
      </c>
      <c r="J8376" s="31" t="n"/>
      <c r="K8376" s="31" t="n">
        <v>0</v>
      </c>
      <c r="L8376" s="32" t="n"/>
      <c r="M8376" s="31" t="n">
        <v>0</v>
      </c>
      <c r="N8376" s="31" t="n">
        <v>0</v>
      </c>
      <c r="O8376" s="31" t="n"/>
      <c r="P8376" s="31" t="n"/>
      <c r="Q8376" s="31" t="n">
        <v>0</v>
      </c>
      <c r="R8376" s="31" t="n"/>
      <c r="S8376" s="32" t="n"/>
      <c r="T8376" s="32" t="n"/>
      <c r="V8376" t="inlineStr">
        <is>
          <t>06ydq</t>
        </is>
      </c>
      <c r="W8376" t="n">
        <v>7746</v>
      </c>
      <c r="Y8376" t="inlineStr">
        <is>
          <t>2e5ba9e5-088a-457f-89e4-68d5ab4016bc</t>
        </is>
      </c>
      <c r="Z8376" t="inlineStr">
        <is>
          <t>Viktor Fedorov (SEA C)</t>
        </is>
      </c>
    </row>
    <row r="8377">
      <c r="A8377" t="inlineStr">
        <is>
          <t>Viktor Hurtig</t>
        </is>
      </c>
      <c r="B8377" t="inlineStr">
        <is>
          <t>NJD</t>
        </is>
      </c>
      <c r="C8377" t="inlineStr">
        <is>
          <t>D</t>
        </is>
      </c>
      <c r="D8377" t="inlineStr">
        <is>
          <t>D</t>
        </is>
      </c>
      <c r="E8377" t="n">
        <v>24</v>
      </c>
      <c r="F8377" t="inlineStr">
        <is>
          <t>FA</t>
        </is>
      </c>
      <c r="G8377" t="inlineStr">
        <is>
          <t>FA</t>
        </is>
      </c>
      <c r="H8377" s="30" t="n">
        <v>1</v>
      </c>
      <c r="I8377" s="31" t="n">
        <v>0</v>
      </c>
      <c r="J8377" s="31" t="n"/>
      <c r="K8377" s="31" t="n">
        <v>0</v>
      </c>
      <c r="L8377" s="32" t="n"/>
      <c r="M8377" s="31" t="n">
        <v>0</v>
      </c>
      <c r="N8377" s="31" t="n">
        <v>0</v>
      </c>
      <c r="O8377" s="31" t="n"/>
      <c r="P8377" s="31" t="n"/>
      <c r="Q8377" s="31" t="n">
        <v>0</v>
      </c>
      <c r="R8377" s="31" t="n"/>
      <c r="S8377" s="32" t="n"/>
      <c r="T8377" s="32" t="n"/>
      <c r="V8377" t="inlineStr">
        <is>
          <t>05ufu</t>
        </is>
      </c>
      <c r="Y8377" t="inlineStr">
        <is>
          <t>64f4ecf9-dae6-4b40-a25c-11282abf4910</t>
        </is>
      </c>
      <c r="Z8377" t="inlineStr">
        <is>
          <t>Viktor Hurtig (NJD D)</t>
        </is>
      </c>
    </row>
    <row r="8378">
      <c r="A8378" t="inlineStr">
        <is>
          <t>Viktor Klingsell</t>
        </is>
      </c>
      <c r="B8378" t="inlineStr">
        <is>
          <t>WPG</t>
        </is>
      </c>
      <c r="C8378" t="inlineStr">
        <is>
          <t>LW</t>
        </is>
      </c>
      <c r="D8378" t="inlineStr">
        <is>
          <t>F</t>
        </is>
      </c>
      <c r="E8378" t="n">
        <v>19</v>
      </c>
      <c r="F8378" t="inlineStr">
        <is>
          <t>FA</t>
        </is>
      </c>
      <c r="G8378" t="inlineStr">
        <is>
          <t>FA</t>
        </is>
      </c>
      <c r="H8378" s="30" t="n">
        <v>1</v>
      </c>
      <c r="I8378" s="31" t="n">
        <v>0</v>
      </c>
      <c r="J8378" s="31" t="n"/>
      <c r="K8378" s="31" t="n">
        <v>0</v>
      </c>
      <c r="L8378" s="32" t="n"/>
      <c r="M8378" s="31" t="n">
        <v>0</v>
      </c>
      <c r="N8378" s="31" t="n">
        <v>0</v>
      </c>
      <c r="O8378" s="31" t="n"/>
      <c r="P8378" s="31" t="n"/>
      <c r="Q8378" s="31" t="n">
        <v>0</v>
      </c>
      <c r="R8378" s="31" t="n"/>
      <c r="S8378" s="32" t="n"/>
      <c r="T8378" s="32" t="n"/>
      <c r="V8378" t="inlineStr">
        <is>
          <t>06pyn</t>
        </is>
      </c>
      <c r="Y8378" t="inlineStr">
        <is>
          <t>720c17dc-e0ea-486a-86e3-a2d43a2e38b4</t>
        </is>
      </c>
      <c r="Z8378" t="inlineStr">
        <is>
          <t>Viktor Klingsell (WPG LW)</t>
        </is>
      </c>
    </row>
    <row r="8379">
      <c r="A8379" t="inlineStr">
        <is>
          <t>Viktor Lodin</t>
        </is>
      </c>
      <c r="B8379" t="inlineStr">
        <is>
          <t>(N/A)</t>
        </is>
      </c>
      <c r="C8379" t="inlineStr">
        <is>
          <t>C</t>
        </is>
      </c>
      <c r="D8379" t="inlineStr">
        <is>
          <t>F</t>
        </is>
      </c>
      <c r="E8379" t="n">
        <v>27</v>
      </c>
      <c r="F8379" t="inlineStr">
        <is>
          <t>FA</t>
        </is>
      </c>
      <c r="G8379" t="inlineStr">
        <is>
          <t>FA</t>
        </is>
      </c>
      <c r="H8379" s="30" t="n">
        <v>1</v>
      </c>
      <c r="I8379" s="31" t="n">
        <v>0</v>
      </c>
      <c r="J8379" s="31" t="n"/>
      <c r="K8379" s="31" t="n">
        <v>0</v>
      </c>
      <c r="L8379" s="32" t="n"/>
      <c r="M8379" s="31" t="n">
        <v>0</v>
      </c>
      <c r="N8379" s="31" t="n">
        <v>0</v>
      </c>
      <c r="O8379" s="31" t="n"/>
      <c r="P8379" s="31" t="n"/>
      <c r="Q8379" s="31" t="n">
        <v>0</v>
      </c>
      <c r="R8379" s="31" t="n"/>
      <c r="S8379" s="32" t="n"/>
      <c r="T8379" s="32" t="n"/>
      <c r="V8379" t="inlineStr">
        <is>
          <t>051tz</t>
        </is>
      </c>
      <c r="W8379" t="n">
        <v>6449</v>
      </c>
      <c r="Y8379" t="inlineStr">
        <is>
          <t>d3036ba9-ea52-46f8-b6bc-74b3dc4d41c9</t>
        </is>
      </c>
      <c r="Z8379" t="inlineStr">
        <is>
          <t>Viktor Lodin ((N/A) C)</t>
        </is>
      </c>
    </row>
    <row r="8380">
      <c r="A8380" t="inlineStr">
        <is>
          <t>Viktor Loov</t>
        </is>
      </c>
      <c r="B8380" t="inlineStr">
        <is>
          <t>(N/A)</t>
        </is>
      </c>
      <c r="C8380" t="inlineStr">
        <is>
          <t>D</t>
        </is>
      </c>
      <c r="D8380" t="inlineStr">
        <is>
          <t>D</t>
        </is>
      </c>
      <c r="E8380" t="n">
        <v>33</v>
      </c>
      <c r="F8380" t="inlineStr">
        <is>
          <t>FA</t>
        </is>
      </c>
      <c r="G8380" t="inlineStr">
        <is>
          <t>FA</t>
        </is>
      </c>
      <c r="H8380" s="30" t="n">
        <v>1</v>
      </c>
      <c r="I8380" s="31" t="n">
        <v>0</v>
      </c>
      <c r="J8380" s="31" t="n"/>
      <c r="K8380" s="31" t="n">
        <v>0</v>
      </c>
      <c r="L8380" s="32" t="n"/>
      <c r="M8380" s="31" t="n">
        <v>0</v>
      </c>
      <c r="N8380" s="31" t="n">
        <v>0</v>
      </c>
      <c r="O8380" s="31" t="n"/>
      <c r="P8380" s="31" t="n"/>
      <c r="Q8380" s="31" t="n">
        <v>0</v>
      </c>
      <c r="R8380" s="31" t="n"/>
      <c r="S8380" s="32" t="n"/>
      <c r="T8380" s="32" t="n"/>
      <c r="V8380" t="inlineStr">
        <is>
          <t>02oe6</t>
        </is>
      </c>
      <c r="W8380" t="n">
        <v>4364</v>
      </c>
      <c r="X8380" t="n">
        <v>5898</v>
      </c>
      <c r="Z8380" t="inlineStr">
        <is>
          <t>Viktor Loov ((N/A) D)</t>
        </is>
      </c>
    </row>
    <row r="8381">
      <c r="A8381" t="inlineStr">
        <is>
          <t>Viktor Neuchev</t>
        </is>
      </c>
      <c r="B8381" t="inlineStr">
        <is>
          <t>CAR</t>
        </is>
      </c>
      <c r="C8381" t="inlineStr">
        <is>
          <t>LW</t>
        </is>
      </c>
      <c r="D8381" t="inlineStr">
        <is>
          <t>F</t>
        </is>
      </c>
      <c r="E8381" t="n">
        <v>22</v>
      </c>
      <c r="F8381" t="inlineStr">
        <is>
          <t>FA</t>
        </is>
      </c>
      <c r="G8381" t="inlineStr">
        <is>
          <t>FA</t>
        </is>
      </c>
      <c r="H8381" s="30" t="n">
        <v>1</v>
      </c>
      <c r="I8381" s="31" t="n">
        <v>0</v>
      </c>
      <c r="J8381" s="31" t="n"/>
      <c r="K8381" s="31" t="n">
        <v>0</v>
      </c>
      <c r="L8381" s="32" t="n"/>
      <c r="M8381" s="31" t="n">
        <v>0</v>
      </c>
      <c r="N8381" s="31" t="n">
        <v>0</v>
      </c>
      <c r="O8381" s="31" t="n"/>
      <c r="P8381" s="31" t="n"/>
      <c r="Q8381" s="31" t="n">
        <v>0</v>
      </c>
      <c r="R8381" s="31" t="n"/>
      <c r="S8381" s="32" t="n"/>
      <c r="T8381" s="32" t="n"/>
      <c r="V8381" t="inlineStr">
        <is>
          <t>06h25</t>
        </is>
      </c>
      <c r="W8381" t="n">
        <v>6713</v>
      </c>
      <c r="Y8381" t="inlineStr">
        <is>
          <t>1df079c2-ff78-4742-b346-94770fe46559</t>
        </is>
      </c>
      <c r="Z8381" t="inlineStr">
        <is>
          <t>Viktor Neuchev (CAR LW)</t>
        </is>
      </c>
    </row>
    <row r="8382">
      <c r="A8382" t="inlineStr">
        <is>
          <t>Viktor Norringer</t>
        </is>
      </c>
      <c r="B8382" t="inlineStr">
        <is>
          <t>NSH</t>
        </is>
      </c>
      <c r="C8382" t="inlineStr">
        <is>
          <t>LW</t>
        </is>
      </c>
      <c r="D8382" t="inlineStr">
        <is>
          <t>F</t>
        </is>
      </c>
      <c r="E8382" t="n">
        <v>20</v>
      </c>
      <c r="F8382" t="inlineStr">
        <is>
          <t>FA</t>
        </is>
      </c>
      <c r="G8382" t="inlineStr">
        <is>
          <t>FA</t>
        </is>
      </c>
      <c r="H8382" s="30" t="n">
        <v>1</v>
      </c>
      <c r="I8382" s="31" t="n">
        <v>0</v>
      </c>
      <c r="J8382" s="31" t="n"/>
      <c r="K8382" s="31" t="n">
        <v>0</v>
      </c>
      <c r="L8382" s="32" t="n"/>
      <c r="M8382" s="31" t="n">
        <v>0</v>
      </c>
      <c r="N8382" s="31" t="n">
        <v>0</v>
      </c>
      <c r="O8382" s="31" t="n"/>
      <c r="P8382" s="31" t="n"/>
      <c r="Q8382" s="31" t="n">
        <v>0</v>
      </c>
      <c r="R8382" s="31" t="n"/>
      <c r="S8382" s="32" t="n"/>
      <c r="T8382" s="32" t="n"/>
      <c r="V8382" t="inlineStr">
        <is>
          <t>06mqa</t>
        </is>
      </c>
      <c r="Y8382" t="inlineStr">
        <is>
          <t>2de4a54c-b063-454f-bd43-59440da63248</t>
        </is>
      </c>
      <c r="Z8382" t="inlineStr">
        <is>
          <t>Viktor Norringer (NSH LW)</t>
        </is>
      </c>
    </row>
    <row r="8383">
      <c r="A8383" t="inlineStr">
        <is>
          <t>Viktor Persson</t>
        </is>
      </c>
      <c r="B8383" t="inlineStr">
        <is>
          <t>(N/A)</t>
        </is>
      </c>
      <c r="C8383" t="inlineStr">
        <is>
          <t>D</t>
        </is>
      </c>
      <c r="D8383" t="inlineStr">
        <is>
          <t>D</t>
        </is>
      </c>
      <c r="E8383" t="n">
        <v>24</v>
      </c>
      <c r="F8383" t="inlineStr">
        <is>
          <t>FA</t>
        </is>
      </c>
      <c r="G8383" t="inlineStr">
        <is>
          <t>FA</t>
        </is>
      </c>
      <c r="H8383" s="30" t="n">
        <v>1</v>
      </c>
      <c r="I8383" s="31" t="n">
        <v>0</v>
      </c>
      <c r="J8383" s="31" t="n"/>
      <c r="K8383" s="31" t="n">
        <v>0</v>
      </c>
      <c r="L8383" s="32" t="n"/>
      <c r="M8383" s="31" t="n">
        <v>0</v>
      </c>
      <c r="N8383" s="31" t="n">
        <v>0</v>
      </c>
      <c r="O8383" s="31" t="n"/>
      <c r="P8383" s="31" t="n"/>
      <c r="Q8383" s="31" t="n">
        <v>0</v>
      </c>
      <c r="R8383" s="31" t="n"/>
      <c r="S8383" s="32" t="n"/>
      <c r="T8383" s="32" t="n"/>
      <c r="V8383" t="inlineStr">
        <is>
          <t>05kdz</t>
        </is>
      </c>
      <c r="Y8383" t="inlineStr">
        <is>
          <t>b8833fc2-ee47-47c3-8084-b3638ea05d17</t>
        </is>
      </c>
      <c r="Z8383" t="inlineStr">
        <is>
          <t>Viktor Persson ((N/A) D)</t>
        </is>
      </c>
    </row>
    <row r="8384">
      <c r="A8384" t="inlineStr">
        <is>
          <t>Viktor Stalberg</t>
        </is>
      </c>
      <c r="B8384" t="inlineStr">
        <is>
          <t>(N/A)</t>
        </is>
      </c>
      <c r="C8384" t="inlineStr">
        <is>
          <t>LW</t>
        </is>
      </c>
      <c r="D8384" t="inlineStr">
        <is>
          <t>F</t>
        </is>
      </c>
      <c r="E8384" t="n">
        <v>40</v>
      </c>
      <c r="F8384" t="inlineStr">
        <is>
          <t>FA</t>
        </is>
      </c>
      <c r="G8384" t="inlineStr">
        <is>
          <t>FA</t>
        </is>
      </c>
      <c r="H8384" s="30" t="n">
        <v>1</v>
      </c>
      <c r="I8384" s="31" t="n">
        <v>0</v>
      </c>
      <c r="J8384" s="31" t="n"/>
      <c r="K8384" s="31" t="n">
        <v>0</v>
      </c>
      <c r="L8384" s="32" t="n"/>
      <c r="M8384" s="31" t="n">
        <v>0</v>
      </c>
      <c r="N8384" s="31" t="n">
        <v>0</v>
      </c>
      <c r="O8384" s="31" t="n"/>
      <c r="P8384" s="31" t="n"/>
      <c r="Q8384" s="31" t="n">
        <v>0</v>
      </c>
      <c r="R8384" s="31" t="n"/>
      <c r="S8384" s="32" t="n"/>
      <c r="T8384" s="32" t="n"/>
      <c r="V8384" t="inlineStr">
        <is>
          <t>01cwi</t>
        </is>
      </c>
      <c r="W8384" t="n">
        <v>3370</v>
      </c>
      <c r="X8384" t="n">
        <v>4645</v>
      </c>
      <c r="Z8384" t="inlineStr">
        <is>
          <t>Viktor Stalberg ((N/A) LW)</t>
        </is>
      </c>
    </row>
    <row r="8385">
      <c r="A8385" t="inlineStr">
        <is>
          <t>Viktor Svedberg</t>
        </is>
      </c>
      <c r="B8385" t="inlineStr">
        <is>
          <t>(N/A)</t>
        </is>
      </c>
      <c r="C8385" t="inlineStr">
        <is>
          <t>D</t>
        </is>
      </c>
      <c r="D8385" t="inlineStr">
        <is>
          <t>D</t>
        </is>
      </c>
      <c r="E8385" t="n">
        <v>35</v>
      </c>
      <c r="F8385" t="inlineStr">
        <is>
          <t>FA</t>
        </is>
      </c>
      <c r="G8385" t="inlineStr">
        <is>
          <t>FA</t>
        </is>
      </c>
      <c r="H8385" s="30" t="n">
        <v>1</v>
      </c>
      <c r="I8385" s="31" t="n">
        <v>0</v>
      </c>
      <c r="J8385" s="31" t="n"/>
      <c r="K8385" s="31" t="n">
        <v>0</v>
      </c>
      <c r="L8385" s="32" t="n"/>
      <c r="M8385" s="31" t="n">
        <v>0</v>
      </c>
      <c r="N8385" s="31" t="n">
        <v>0</v>
      </c>
      <c r="O8385" s="31" t="n"/>
      <c r="P8385" s="31" t="n"/>
      <c r="Q8385" s="31" t="n">
        <v>0</v>
      </c>
      <c r="R8385" s="31" t="n"/>
      <c r="S8385" s="32" t="n"/>
      <c r="T8385" s="32" t="n"/>
      <c r="V8385" t="inlineStr">
        <is>
          <t>038t5</t>
        </is>
      </c>
      <c r="W8385" t="n">
        <v>4672</v>
      </c>
      <c r="X8385" t="n">
        <v>6309</v>
      </c>
      <c r="Z8385" t="inlineStr">
        <is>
          <t>Viktor Svedberg ((N/A) D)</t>
        </is>
      </c>
    </row>
    <row r="8386">
      <c r="A8386" t="inlineStr">
        <is>
          <t>Viktor Tikhonov</t>
        </is>
      </c>
      <c r="B8386" t="inlineStr">
        <is>
          <t>(N/A)</t>
        </is>
      </c>
      <c r="C8386" t="inlineStr">
        <is>
          <t>RW</t>
        </is>
      </c>
      <c r="D8386" t="inlineStr">
        <is>
          <t>F</t>
        </is>
      </c>
      <c r="E8386" t="n">
        <v>38</v>
      </c>
      <c r="F8386" t="inlineStr">
        <is>
          <t>FA</t>
        </is>
      </c>
      <c r="G8386" t="inlineStr">
        <is>
          <t>FA</t>
        </is>
      </c>
      <c r="H8386" s="30" t="n">
        <v>1</v>
      </c>
      <c r="I8386" s="31" t="n">
        <v>0</v>
      </c>
      <c r="J8386" s="31" t="n"/>
      <c r="K8386" s="31" t="n">
        <v>0</v>
      </c>
      <c r="L8386" s="32" t="n"/>
      <c r="M8386" s="31" t="n">
        <v>0</v>
      </c>
      <c r="N8386" s="31" t="n">
        <v>0</v>
      </c>
      <c r="O8386" s="31" t="n"/>
      <c r="P8386" s="31" t="n"/>
      <c r="Q8386" s="31" t="n">
        <v>0</v>
      </c>
      <c r="R8386" s="31" t="n"/>
      <c r="S8386" s="32" t="n"/>
      <c r="T8386" s="32" t="n"/>
      <c r="V8386" t="inlineStr">
        <is>
          <t>00qkp</t>
        </is>
      </c>
      <c r="W8386" t="n">
        <v>3075</v>
      </c>
      <c r="X8386" t="n">
        <v>4488</v>
      </c>
      <c r="Z8386" t="inlineStr">
        <is>
          <t>Viktor Tikhonov ((N/A) RW)</t>
        </is>
      </c>
    </row>
    <row r="8387">
      <c r="A8387" t="inlineStr">
        <is>
          <t>Vilho Vanhatalo</t>
        </is>
      </c>
      <c r="B8387" t="inlineStr">
        <is>
          <t>FLA</t>
        </is>
      </c>
      <c r="C8387" t="inlineStr">
        <is>
          <t>LW</t>
        </is>
      </c>
      <c r="D8387" t="inlineStr">
        <is>
          <t>F</t>
        </is>
      </c>
      <c r="E8387" t="n">
        <v>18</v>
      </c>
      <c r="F8387" t="inlineStr">
        <is>
          <t>FA</t>
        </is>
      </c>
      <c r="G8387" t="inlineStr">
        <is>
          <t>FA</t>
        </is>
      </c>
      <c r="H8387" s="30" t="n">
        <v>1</v>
      </c>
      <c r="I8387" s="31" t="n">
        <v>0</v>
      </c>
      <c r="J8387" s="31" t="n"/>
      <c r="K8387" s="31" t="n">
        <v>0</v>
      </c>
      <c r="L8387" s="32" t="n"/>
      <c r="M8387" s="31" t="n">
        <v>0</v>
      </c>
      <c r="N8387" s="31" t="n">
        <v>0</v>
      </c>
      <c r="O8387" s="31" t="n"/>
      <c r="P8387" s="31" t="n"/>
      <c r="Q8387" s="31" t="n">
        <v>0</v>
      </c>
      <c r="R8387" s="31" t="n"/>
      <c r="S8387" s="32" t="n"/>
      <c r="T8387" s="32" t="n"/>
      <c r="V8387" t="inlineStr">
        <is>
          <t>076re</t>
        </is>
      </c>
      <c r="Y8387" t="inlineStr">
        <is>
          <t>6e8e5b94-502f-40b3-9328-27bcbcf22154</t>
        </is>
      </c>
      <c r="Z8387" t="inlineStr">
        <is>
          <t>Vilho Vanhatalo (FLA LW)</t>
        </is>
      </c>
    </row>
    <row r="8388">
      <c r="A8388" t="inlineStr">
        <is>
          <t>Vili Saarijarvi</t>
        </is>
      </c>
      <c r="B8388" t="inlineStr">
        <is>
          <t>CHI</t>
        </is>
      </c>
      <c r="C8388" t="inlineStr">
        <is>
          <t>D</t>
        </is>
      </c>
      <c r="D8388" t="inlineStr">
        <is>
          <t>D</t>
        </is>
      </c>
      <c r="E8388" t="n">
        <v>29</v>
      </c>
      <c r="F8388" t="inlineStr">
        <is>
          <t>FA</t>
        </is>
      </c>
      <c r="G8388" t="inlineStr">
        <is>
          <t>FA</t>
        </is>
      </c>
      <c r="H8388" s="30" t="n">
        <v>1</v>
      </c>
      <c r="I8388" s="31" t="n">
        <v>0</v>
      </c>
      <c r="J8388" s="31" t="n"/>
      <c r="K8388" s="31" t="n">
        <v>0</v>
      </c>
      <c r="L8388" s="32" t="n"/>
      <c r="M8388" s="31" t="n">
        <v>0</v>
      </c>
      <c r="N8388" s="31" t="n">
        <v>0</v>
      </c>
      <c r="O8388" s="31" t="n"/>
      <c r="P8388" s="31" t="n"/>
      <c r="Q8388" s="31" t="n">
        <v>0</v>
      </c>
      <c r="R8388" s="31" t="n"/>
      <c r="S8388" s="32" t="n"/>
      <c r="T8388" s="32" t="n"/>
      <c r="V8388" t="inlineStr">
        <is>
          <t>03rfm</t>
        </is>
      </c>
      <c r="W8388" t="n">
        <v>4974</v>
      </c>
      <c r="X8388" t="n">
        <v>6815</v>
      </c>
      <c r="Z8388" t="inlineStr">
        <is>
          <t>Vili Saarijarvi (CHI D)</t>
        </is>
      </c>
    </row>
    <row r="8389">
      <c r="A8389" t="inlineStr">
        <is>
          <t>Viliam Kmec</t>
        </is>
      </c>
      <c r="B8389" t="inlineStr">
        <is>
          <t>VGK</t>
        </is>
      </c>
      <c r="C8389" t="inlineStr">
        <is>
          <t>D</t>
        </is>
      </c>
      <c r="D8389" t="inlineStr">
        <is>
          <t>D</t>
        </is>
      </c>
      <c r="E8389" t="n">
        <v>22</v>
      </c>
      <c r="F8389" t="inlineStr">
        <is>
          <t>FA</t>
        </is>
      </c>
      <c r="G8389" t="inlineStr">
        <is>
          <t>FA</t>
        </is>
      </c>
      <c r="H8389" s="30" t="n">
        <v>833333</v>
      </c>
      <c r="I8389" s="31" t="n">
        <v>0</v>
      </c>
      <c r="J8389" s="31" t="n"/>
      <c r="K8389" s="31" t="n">
        <v>0</v>
      </c>
      <c r="L8389" s="32" t="n"/>
      <c r="M8389" s="31" t="n">
        <v>0</v>
      </c>
      <c r="N8389" s="31" t="n">
        <v>0</v>
      </c>
      <c r="O8389" s="31" t="n"/>
      <c r="P8389" s="31" t="n"/>
      <c r="Q8389" s="31" t="n">
        <v>0</v>
      </c>
      <c r="R8389" s="31" t="n"/>
      <c r="S8389" s="32" t="n"/>
      <c r="T8389" s="32" t="n"/>
      <c r="V8389" t="inlineStr">
        <is>
          <t>060x9</t>
        </is>
      </c>
      <c r="W8389" t="n">
        <v>7271</v>
      </c>
      <c r="Y8389" t="inlineStr">
        <is>
          <t>83971db0-b4c2-4544-8eaf-f11721fbc423</t>
        </is>
      </c>
      <c r="Z8389" t="inlineStr">
        <is>
          <t>Viliam Kmec (VGK D)</t>
        </is>
      </c>
    </row>
    <row r="8390">
      <c r="A8390" t="inlineStr">
        <is>
          <t>Viljami Juusola</t>
        </is>
      </c>
      <c r="B8390" t="inlineStr">
        <is>
          <t>(N/A)</t>
        </is>
      </c>
      <c r="C8390" t="inlineStr">
        <is>
          <t>D</t>
        </is>
      </c>
      <c r="D8390" t="inlineStr">
        <is>
          <t>D</t>
        </is>
      </c>
      <c r="E8390" t="n">
        <v>23</v>
      </c>
      <c r="F8390" t="inlineStr">
        <is>
          <t>FA</t>
        </is>
      </c>
      <c r="G8390" t="inlineStr">
        <is>
          <t>FA</t>
        </is>
      </c>
      <c r="H8390" s="30" t="n">
        <v>1</v>
      </c>
      <c r="I8390" s="31" t="n">
        <v>0</v>
      </c>
      <c r="J8390" s="31" t="n"/>
      <c r="K8390" s="31" t="n">
        <v>0</v>
      </c>
      <c r="L8390" s="32" t="n"/>
      <c r="M8390" s="31" t="n">
        <v>0</v>
      </c>
      <c r="N8390" s="31" t="n">
        <v>0</v>
      </c>
      <c r="O8390" s="31" t="n"/>
      <c r="P8390" s="31" t="n"/>
      <c r="Q8390" s="31" t="n">
        <v>0</v>
      </c>
      <c r="R8390" s="31" t="n"/>
      <c r="S8390" s="32" t="n"/>
      <c r="T8390" s="32" t="n"/>
      <c r="V8390" t="inlineStr">
        <is>
          <t>05u2i</t>
        </is>
      </c>
      <c r="Z8390" t="inlineStr">
        <is>
          <t>Viljami Juusola ((N/A) D)</t>
        </is>
      </c>
    </row>
    <row r="8391">
      <c r="A8391" t="inlineStr">
        <is>
          <t>Viljami Marjala</t>
        </is>
      </c>
      <c r="B8391" t="inlineStr">
        <is>
          <t>EDM</t>
        </is>
      </c>
      <c r="C8391" t="inlineStr">
        <is>
          <t>LW</t>
        </is>
      </c>
      <c r="D8391" t="inlineStr">
        <is>
          <t>F</t>
        </is>
      </c>
      <c r="E8391" t="n">
        <v>23</v>
      </c>
      <c r="F8391" t="inlineStr">
        <is>
          <t>FA</t>
        </is>
      </c>
      <c r="G8391" t="inlineStr">
        <is>
          <t>FA</t>
        </is>
      </c>
      <c r="H8391" s="30" t="n">
        <v>872500</v>
      </c>
      <c r="I8391" s="31" t="n">
        <v>0</v>
      </c>
      <c r="J8391" s="31" t="n"/>
      <c r="K8391" s="31" t="n">
        <v>0</v>
      </c>
      <c r="L8391" s="32" t="n"/>
      <c r="M8391" s="31" t="n">
        <v>0</v>
      </c>
      <c r="N8391" s="31" t="n">
        <v>0</v>
      </c>
      <c r="O8391" s="31" t="n"/>
      <c r="P8391" s="31" t="n"/>
      <c r="Q8391" s="31" t="n">
        <v>0</v>
      </c>
      <c r="R8391" s="31" t="n"/>
      <c r="S8391" s="32" t="n"/>
      <c r="T8391" s="32" t="n"/>
      <c r="V8391" t="inlineStr">
        <is>
          <t>05ubc</t>
        </is>
      </c>
      <c r="W8391" t="n">
        <v>7465</v>
      </c>
      <c r="Y8391" t="inlineStr">
        <is>
          <t>56f974fc-f8d2-485d-8673-f660b0c42f28</t>
        </is>
      </c>
      <c r="Z8391" t="inlineStr">
        <is>
          <t>Viljami Marjala (EDM LW)</t>
        </is>
      </c>
    </row>
    <row r="8392">
      <c r="A8392" t="inlineStr">
        <is>
          <t>Viljo Kahkonen</t>
        </is>
      </c>
      <c r="B8392" t="inlineStr">
        <is>
          <t>(N/A)</t>
        </is>
      </c>
      <c r="C8392" t="inlineStr">
        <is>
          <t>F</t>
        </is>
      </c>
      <c r="D8392" t="inlineStr">
        <is>
          <t>F</t>
        </is>
      </c>
      <c r="F8392" t="inlineStr">
        <is>
          <t>WW</t>
        </is>
      </c>
      <c r="G8392" t="inlineStr">
        <is>
          <t>FA</t>
        </is>
      </c>
      <c r="H8392" s="30" t="n"/>
      <c r="I8392" s="31" t="n"/>
      <c r="J8392" s="31" t="n"/>
      <c r="K8392" s="31" t="n"/>
      <c r="L8392" s="32" t="n"/>
      <c r="M8392" s="31" t="n"/>
      <c r="N8392" s="31" t="n"/>
      <c r="O8392" s="31" t="n"/>
      <c r="P8392" s="31" t="n"/>
      <c r="Q8392" s="31" t="n"/>
      <c r="R8392" s="31" t="n"/>
      <c r="S8392" s="32" t="n"/>
      <c r="T8392" s="32" t="n"/>
      <c r="V8392" t="inlineStr">
        <is>
          <t>079zz</t>
        </is>
      </c>
      <c r="Z8392" t="inlineStr">
        <is>
          <t>Viljo Kahkonen ((N/A) F)</t>
        </is>
      </c>
    </row>
    <row r="8393">
      <c r="A8393" t="inlineStr">
        <is>
          <t>Ville Kolppanen</t>
        </is>
      </c>
      <c r="B8393" t="inlineStr">
        <is>
          <t>(N/A)</t>
        </is>
      </c>
      <c r="C8393" t="inlineStr">
        <is>
          <t>G</t>
        </is>
      </c>
      <c r="D8393" t="inlineStr">
        <is>
          <t>G</t>
        </is>
      </c>
      <c r="E8393" t="n">
        <v>34</v>
      </c>
      <c r="F8393" t="inlineStr">
        <is>
          <t>FA</t>
        </is>
      </c>
      <c r="G8393" t="inlineStr">
        <is>
          <t>FA</t>
        </is>
      </c>
      <c r="H8393" s="30" t="n">
        <v>1</v>
      </c>
      <c r="I8393" s="31" t="n">
        <v>0</v>
      </c>
      <c r="J8393" s="31" t="n"/>
      <c r="K8393" s="31" t="n">
        <v>0</v>
      </c>
      <c r="L8393" s="32" t="n"/>
      <c r="M8393" s="31" t="n">
        <v>0</v>
      </c>
      <c r="N8393" s="31" t="n">
        <v>0</v>
      </c>
      <c r="O8393" s="31" t="n"/>
      <c r="P8393" s="31" t="n"/>
      <c r="Q8393" s="31" t="n">
        <v>0</v>
      </c>
      <c r="R8393" s="31" t="n"/>
      <c r="S8393" s="32" t="n"/>
      <c r="T8393" s="32" t="n"/>
      <c r="V8393" t="inlineStr">
        <is>
          <t>03a8k</t>
        </is>
      </c>
      <c r="Z8393" t="inlineStr">
        <is>
          <t>Ville Kolppanen ((N/A) G)</t>
        </is>
      </c>
    </row>
    <row r="8394">
      <c r="A8394" t="inlineStr">
        <is>
          <t>Ville Leskinen</t>
        </is>
      </c>
      <c r="B8394" t="inlineStr">
        <is>
          <t>(N/A)</t>
        </is>
      </c>
      <c r="C8394" t="inlineStr">
        <is>
          <t>RW</t>
        </is>
      </c>
      <c r="D8394" t="inlineStr">
        <is>
          <t>F</t>
        </is>
      </c>
      <c r="E8394" t="n">
        <v>32</v>
      </c>
      <c r="F8394" t="inlineStr">
        <is>
          <t>FA</t>
        </is>
      </c>
      <c r="G8394" t="inlineStr">
        <is>
          <t>FA</t>
        </is>
      </c>
      <c r="H8394" s="30" t="n">
        <v>1</v>
      </c>
      <c r="I8394" s="31" t="n">
        <v>0</v>
      </c>
      <c r="J8394" s="31" t="n"/>
      <c r="K8394" s="31" t="n">
        <v>0</v>
      </c>
      <c r="L8394" s="32" t="n"/>
      <c r="M8394" s="31" t="n">
        <v>0</v>
      </c>
      <c r="N8394" s="31" t="n">
        <v>0</v>
      </c>
      <c r="O8394" s="31" t="n"/>
      <c r="P8394" s="31" t="n"/>
      <c r="Q8394" s="31" t="n">
        <v>0</v>
      </c>
      <c r="R8394" s="31" t="n"/>
      <c r="S8394" s="32" t="n"/>
      <c r="T8394" s="32" t="n"/>
      <c r="V8394" t="inlineStr">
        <is>
          <t>04n0c</t>
        </is>
      </c>
      <c r="Z8394" t="inlineStr">
        <is>
          <t>Ville Leskinen ((N/A) RW)</t>
        </is>
      </c>
    </row>
    <row r="8395">
      <c r="A8395" t="inlineStr">
        <is>
          <t>Ville Meskanen</t>
        </is>
      </c>
      <c r="B8395" t="inlineStr">
        <is>
          <t>(N/A)</t>
        </is>
      </c>
      <c r="C8395" t="inlineStr">
        <is>
          <t>C</t>
        </is>
      </c>
      <c r="D8395" t="inlineStr">
        <is>
          <t>F</t>
        </is>
      </c>
      <c r="E8395" t="n">
        <v>30</v>
      </c>
      <c r="F8395" t="inlineStr">
        <is>
          <t>FA</t>
        </is>
      </c>
      <c r="G8395" t="inlineStr">
        <is>
          <t>FA</t>
        </is>
      </c>
      <c r="H8395" s="30" t="n">
        <v>1</v>
      </c>
      <c r="I8395" s="31" t="n">
        <v>0</v>
      </c>
      <c r="J8395" s="31" t="n"/>
      <c r="K8395" s="31" t="n">
        <v>0</v>
      </c>
      <c r="L8395" s="32" t="n"/>
      <c r="M8395" s="31" t="n">
        <v>0</v>
      </c>
      <c r="N8395" s="31" t="n">
        <v>0</v>
      </c>
      <c r="O8395" s="31" t="n"/>
      <c r="P8395" s="31" t="n"/>
      <c r="Q8395" s="31" t="n">
        <v>0</v>
      </c>
      <c r="R8395" s="31" t="n"/>
      <c r="S8395" s="32" t="n"/>
      <c r="T8395" s="32" t="n"/>
      <c r="V8395" t="inlineStr">
        <is>
          <t>04mfa</t>
        </is>
      </c>
      <c r="W8395" t="n">
        <v>5680</v>
      </c>
      <c r="X8395" t="n">
        <v>7877</v>
      </c>
      <c r="Z8395" t="inlineStr">
        <is>
          <t>Ville Meskanen ((N/A) C)</t>
        </is>
      </c>
    </row>
    <row r="8396">
      <c r="A8396" t="inlineStr">
        <is>
          <t>Ville Ottavainen</t>
        </is>
      </c>
      <c r="B8396" t="inlineStr">
        <is>
          <t>SEA</t>
        </is>
      </c>
      <c r="C8396" t="inlineStr">
        <is>
          <t>D</t>
        </is>
      </c>
      <c r="D8396" t="inlineStr">
        <is>
          <t>D</t>
        </is>
      </c>
      <c r="E8396" t="n">
        <v>24</v>
      </c>
      <c r="F8396" t="inlineStr">
        <is>
          <t>FA</t>
        </is>
      </c>
      <c r="G8396" t="inlineStr">
        <is>
          <t>FA</t>
        </is>
      </c>
      <c r="H8396" s="30" t="n">
        <v>867500</v>
      </c>
      <c r="I8396" s="31" t="n">
        <v>0</v>
      </c>
      <c r="J8396" s="31" t="n"/>
      <c r="K8396" s="31" t="n">
        <v>0</v>
      </c>
      <c r="L8396" s="32" t="n"/>
      <c r="M8396" s="31" t="n">
        <v>0</v>
      </c>
      <c r="N8396" s="31" t="n">
        <v>0</v>
      </c>
      <c r="O8396" s="31" t="n"/>
      <c r="P8396" s="31" t="n"/>
      <c r="Q8396" s="31" t="n">
        <v>0</v>
      </c>
      <c r="R8396" s="31" t="n"/>
      <c r="S8396" s="32" t="n"/>
      <c r="T8396" s="32" t="n"/>
      <c r="V8396" t="inlineStr">
        <is>
          <t>05uhf</t>
        </is>
      </c>
      <c r="W8396" t="n">
        <v>6875</v>
      </c>
      <c r="Y8396" t="inlineStr">
        <is>
          <t>8524b19c-dafd-49c4-b249-89ea0ddfc4da</t>
        </is>
      </c>
      <c r="Z8396" t="inlineStr">
        <is>
          <t>Ville Ottavainen (SEA D)</t>
        </is>
      </c>
    </row>
    <row r="8397">
      <c r="A8397" t="inlineStr">
        <is>
          <t>Ville Petman</t>
        </is>
      </c>
      <c r="B8397" t="inlineStr">
        <is>
          <t>(N/A)</t>
        </is>
      </c>
      <c r="C8397" t="inlineStr">
        <is>
          <t>LW</t>
        </is>
      </c>
      <c r="D8397" t="inlineStr">
        <is>
          <t>F</t>
        </is>
      </c>
      <c r="E8397" t="n">
        <v>26</v>
      </c>
      <c r="F8397" t="inlineStr">
        <is>
          <t>FA</t>
        </is>
      </c>
      <c r="G8397" t="inlineStr">
        <is>
          <t>FA</t>
        </is>
      </c>
      <c r="H8397" s="30" t="n">
        <v>1</v>
      </c>
      <c r="I8397" s="31" t="n">
        <v>0</v>
      </c>
      <c r="J8397" s="31" t="n"/>
      <c r="K8397" s="31" t="n">
        <v>0</v>
      </c>
      <c r="L8397" s="32" t="n"/>
      <c r="M8397" s="31" t="n">
        <v>0</v>
      </c>
      <c r="N8397" s="31" t="n">
        <v>0</v>
      </c>
      <c r="O8397" s="31" t="n"/>
      <c r="P8397" s="31" t="n"/>
      <c r="Q8397" s="31" t="n">
        <v>0</v>
      </c>
      <c r="R8397" s="31" t="n"/>
      <c r="S8397" s="32" t="n"/>
      <c r="T8397" s="32" t="n"/>
      <c r="V8397" t="inlineStr">
        <is>
          <t>061wc</t>
        </is>
      </c>
      <c r="W8397" t="n">
        <v>6721</v>
      </c>
      <c r="Y8397" t="inlineStr">
        <is>
          <t>3aabdc0a-237a-4538-9c23-9f9d4fd30782</t>
        </is>
      </c>
      <c r="Z8397" t="inlineStr">
        <is>
          <t>Ville Petman ((N/A) LW)</t>
        </is>
      </c>
    </row>
    <row r="8398">
      <c r="A8398" t="inlineStr">
        <is>
          <t>Ville Pokka</t>
        </is>
      </c>
      <c r="B8398" t="inlineStr">
        <is>
          <t>(N/A)</t>
        </is>
      </c>
      <c r="C8398" t="inlineStr">
        <is>
          <t>D</t>
        </is>
      </c>
      <c r="D8398" t="inlineStr">
        <is>
          <t>D</t>
        </is>
      </c>
      <c r="E8398" t="n">
        <v>32</v>
      </c>
      <c r="F8398" t="inlineStr">
        <is>
          <t>FA</t>
        </is>
      </c>
      <c r="G8398" t="inlineStr">
        <is>
          <t>FA</t>
        </is>
      </c>
      <c r="H8398" s="30" t="n">
        <v>1</v>
      </c>
      <c r="I8398" s="31" t="n">
        <v>0</v>
      </c>
      <c r="J8398" s="31" t="n"/>
      <c r="K8398" s="31" t="n">
        <v>0</v>
      </c>
      <c r="L8398" s="32" t="n"/>
      <c r="M8398" s="31" t="n">
        <v>0</v>
      </c>
      <c r="N8398" s="31" t="n">
        <v>0</v>
      </c>
      <c r="O8398" s="31" t="n"/>
      <c r="P8398" s="31" t="n"/>
      <c r="Q8398" s="31" t="n">
        <v>0</v>
      </c>
      <c r="R8398" s="31" t="n"/>
      <c r="S8398" s="32" t="n"/>
      <c r="T8398" s="32" t="n"/>
      <c r="V8398" t="inlineStr">
        <is>
          <t>02nox</t>
        </is>
      </c>
      <c r="W8398" t="n">
        <v>3996</v>
      </c>
      <c r="X8398" t="n">
        <v>5723</v>
      </c>
      <c r="Z8398" t="inlineStr">
        <is>
          <t>Ville Pokka ((N/A) D)</t>
        </is>
      </c>
    </row>
    <row r="8399">
      <c r="A8399" t="inlineStr">
        <is>
          <t>Ville Rasanen</t>
        </is>
      </c>
      <c r="B8399" t="inlineStr">
        <is>
          <t>CAR</t>
        </is>
      </c>
      <c r="C8399" t="inlineStr">
        <is>
          <t>D</t>
        </is>
      </c>
      <c r="D8399" t="inlineStr">
        <is>
          <t>D</t>
        </is>
      </c>
      <c r="E8399" t="n">
        <v>27</v>
      </c>
      <c r="F8399" t="inlineStr">
        <is>
          <t>FA</t>
        </is>
      </c>
      <c r="G8399" t="inlineStr">
        <is>
          <t>FA</t>
        </is>
      </c>
      <c r="H8399" s="30" t="n">
        <v>1</v>
      </c>
      <c r="I8399" s="31" t="n">
        <v>0</v>
      </c>
      <c r="J8399" s="31" t="n"/>
      <c r="K8399" s="31" t="n">
        <v>0</v>
      </c>
      <c r="L8399" s="32" t="n"/>
      <c r="M8399" s="31" t="n">
        <v>0</v>
      </c>
      <c r="N8399" s="31" t="n">
        <v>0</v>
      </c>
      <c r="O8399" s="31" t="n"/>
      <c r="P8399" s="31" t="n"/>
      <c r="Q8399" s="31" t="n">
        <v>0</v>
      </c>
      <c r="R8399" s="31" t="n"/>
      <c r="S8399" s="32" t="n"/>
      <c r="T8399" s="32" t="n"/>
      <c r="V8399" t="inlineStr">
        <is>
          <t>04f8h</t>
        </is>
      </c>
      <c r="X8399" t="n">
        <v>7711</v>
      </c>
      <c r="Z8399" t="inlineStr">
        <is>
          <t>Ville Rasanen (CAR D)</t>
        </is>
      </c>
    </row>
    <row r="8400">
      <c r="A8400" t="inlineStr">
        <is>
          <t>Ville Viitanen</t>
        </is>
      </c>
      <c r="B8400" t="inlineStr">
        <is>
          <t>(N/A)</t>
        </is>
      </c>
      <c r="C8400" t="inlineStr">
        <is>
          <t>LW</t>
        </is>
      </c>
      <c r="D8400" t="inlineStr">
        <is>
          <t>F</t>
        </is>
      </c>
      <c r="E8400" t="n">
        <v>24</v>
      </c>
      <c r="F8400" t="inlineStr">
        <is>
          <t>FA</t>
        </is>
      </c>
      <c r="G8400" t="inlineStr">
        <is>
          <t>FA</t>
        </is>
      </c>
      <c r="H8400" s="30" t="n">
        <v>1</v>
      </c>
      <c r="I8400" s="31" t="n">
        <v>0</v>
      </c>
      <c r="J8400" s="31" t="n"/>
      <c r="K8400" s="31" t="n">
        <v>0</v>
      </c>
      <c r="L8400" s="32" t="n"/>
      <c r="M8400" s="31" t="n">
        <v>0</v>
      </c>
      <c r="N8400" s="31" t="n">
        <v>0</v>
      </c>
      <c r="O8400" s="31" t="n"/>
      <c r="P8400" s="31" t="n"/>
      <c r="Q8400" s="31" t="n">
        <v>0</v>
      </c>
      <c r="R8400" s="31" t="n"/>
      <c r="S8400" s="32" t="n"/>
      <c r="T8400" s="32" t="n"/>
      <c r="V8400" t="inlineStr">
        <is>
          <t>06lus</t>
        </is>
      </c>
      <c r="Z8400" t="inlineStr">
        <is>
          <t>Ville Viitanen ((N/A) LW)</t>
        </is>
      </c>
    </row>
    <row r="8401">
      <c r="A8401" t="inlineStr">
        <is>
          <t>Vilmer Alriksson</t>
        </is>
      </c>
      <c r="B8401" t="inlineStr">
        <is>
          <t>VAN</t>
        </is>
      </c>
      <c r="C8401" t="inlineStr">
        <is>
          <t>LW</t>
        </is>
      </c>
      <c r="D8401" t="inlineStr">
        <is>
          <t>F</t>
        </is>
      </c>
      <c r="E8401" t="n">
        <v>21</v>
      </c>
      <c r="F8401" t="inlineStr">
        <is>
          <t>FA</t>
        </is>
      </c>
      <c r="G8401" t="inlineStr">
        <is>
          <t>FA</t>
        </is>
      </c>
      <c r="H8401" s="30" t="n">
        <v>831667</v>
      </c>
      <c r="I8401" s="31" t="n">
        <v>0</v>
      </c>
      <c r="J8401" s="31" t="n"/>
      <c r="K8401" s="31" t="n">
        <v>0</v>
      </c>
      <c r="L8401" s="32" t="n"/>
      <c r="M8401" s="31" t="n">
        <v>0</v>
      </c>
      <c r="N8401" s="31" t="n">
        <v>0</v>
      </c>
      <c r="O8401" s="31" t="n"/>
      <c r="P8401" s="31" t="n"/>
      <c r="Q8401" s="31" t="n">
        <v>0</v>
      </c>
      <c r="R8401" s="31" t="n"/>
      <c r="S8401" s="32" t="n"/>
      <c r="T8401" s="32" t="n"/>
      <c r="V8401" t="inlineStr">
        <is>
          <t>06c5o</t>
        </is>
      </c>
      <c r="W8401" t="n">
        <v>7276</v>
      </c>
      <c r="Y8401" t="inlineStr">
        <is>
          <t>0745e45a-9ee6-4745-9d02-90423531e7f8</t>
        </is>
      </c>
      <c r="Z8401" t="inlineStr">
        <is>
          <t>Vilmer Alriksson (VAN LW)</t>
        </is>
      </c>
    </row>
    <row r="8402">
      <c r="A8402" t="inlineStr">
        <is>
          <t>Vince Elie</t>
        </is>
      </c>
      <c r="B8402" t="inlineStr">
        <is>
          <t>(N/A)</t>
        </is>
      </c>
      <c r="C8402" t="inlineStr">
        <is>
          <t>C</t>
        </is>
      </c>
      <c r="D8402" t="inlineStr">
        <is>
          <t>F</t>
        </is>
      </c>
      <c r="E8402" t="n">
        <v>21</v>
      </c>
      <c r="F8402" t="inlineStr">
        <is>
          <t>FA</t>
        </is>
      </c>
      <c r="G8402" t="inlineStr">
        <is>
          <t>FA</t>
        </is>
      </c>
      <c r="H8402" s="30" t="n">
        <v>1</v>
      </c>
      <c r="I8402" s="31" t="n">
        <v>0</v>
      </c>
      <c r="J8402" s="31" t="n"/>
      <c r="K8402" s="31" t="n">
        <v>0</v>
      </c>
      <c r="L8402" s="32" t="n"/>
      <c r="M8402" s="31" t="n">
        <v>0</v>
      </c>
      <c r="N8402" s="31" t="n">
        <v>0</v>
      </c>
      <c r="O8402" s="31" t="n"/>
      <c r="P8402" s="31" t="n"/>
      <c r="Q8402" s="31" t="n">
        <v>0</v>
      </c>
      <c r="R8402" s="31" t="n"/>
      <c r="S8402" s="32" t="n"/>
      <c r="T8402" s="32" t="n"/>
      <c r="V8402" t="inlineStr">
        <is>
          <t>06q38</t>
        </is>
      </c>
      <c r="Z8402" t="inlineStr">
        <is>
          <t>Vince Elie ((N/A) C)</t>
        </is>
      </c>
    </row>
    <row r="8403">
      <c r="A8403" t="inlineStr">
        <is>
          <t>Vincent Arseneau</t>
        </is>
      </c>
      <c r="B8403" t="inlineStr">
        <is>
          <t>MTL</t>
        </is>
      </c>
      <c r="C8403" t="inlineStr">
        <is>
          <t>LW</t>
        </is>
      </c>
      <c r="D8403" t="inlineStr">
        <is>
          <t>F</t>
        </is>
      </c>
      <c r="E8403" t="n">
        <v>34</v>
      </c>
      <c r="F8403" t="inlineStr">
        <is>
          <t>FA</t>
        </is>
      </c>
      <c r="G8403" t="inlineStr">
        <is>
          <t>FA</t>
        </is>
      </c>
      <c r="H8403" s="30" t="n">
        <v>1</v>
      </c>
      <c r="I8403" s="31" t="n">
        <v>0</v>
      </c>
      <c r="J8403" s="31" t="n"/>
      <c r="K8403" s="31" t="n">
        <v>0</v>
      </c>
      <c r="L8403" s="32" t="n"/>
      <c r="M8403" s="31" t="n">
        <v>0</v>
      </c>
      <c r="N8403" s="31" t="n">
        <v>0</v>
      </c>
      <c r="O8403" s="31" t="n"/>
      <c r="P8403" s="31" t="n"/>
      <c r="Q8403" s="31" t="n">
        <v>0</v>
      </c>
      <c r="R8403" s="31" t="n"/>
      <c r="S8403" s="32" t="n"/>
      <c r="T8403" s="32" t="n"/>
      <c r="V8403" t="inlineStr">
        <is>
          <t>03km0</t>
        </is>
      </c>
      <c r="W8403" t="n">
        <v>4573</v>
      </c>
      <c r="X8403" t="n">
        <v>6645</v>
      </c>
      <c r="Y8403" t="inlineStr">
        <is>
          <t>51f359ea-6b8d-4595-ad4e-921518339e67</t>
        </is>
      </c>
      <c r="Z8403" t="inlineStr">
        <is>
          <t>Vincent Arseneau (MTL LW)</t>
        </is>
      </c>
    </row>
    <row r="8404">
      <c r="A8404" t="inlineStr">
        <is>
          <t>Vincent Desjardins</t>
        </is>
      </c>
      <c r="B8404" t="inlineStr">
        <is>
          <t>(N/A)</t>
        </is>
      </c>
      <c r="C8404" t="inlineStr">
        <is>
          <t>C</t>
        </is>
      </c>
      <c r="D8404" t="inlineStr">
        <is>
          <t>F</t>
        </is>
      </c>
      <c r="E8404" t="n">
        <v>20</v>
      </c>
      <c r="F8404" t="inlineStr">
        <is>
          <t>FA</t>
        </is>
      </c>
      <c r="G8404" t="inlineStr">
        <is>
          <t>FA</t>
        </is>
      </c>
      <c r="H8404" s="30" t="n">
        <v>1</v>
      </c>
      <c r="I8404" s="31" t="n">
        <v>0</v>
      </c>
      <c r="J8404" s="31" t="n"/>
      <c r="K8404" s="31" t="n">
        <v>0</v>
      </c>
      <c r="L8404" s="32" t="n"/>
      <c r="M8404" s="31" t="n">
        <v>0</v>
      </c>
      <c r="N8404" s="31" t="n">
        <v>0</v>
      </c>
      <c r="O8404" s="31" t="n"/>
      <c r="P8404" s="31" t="n"/>
      <c r="Q8404" s="31" t="n">
        <v>0</v>
      </c>
      <c r="R8404" s="31" t="n"/>
      <c r="S8404" s="32" t="n"/>
      <c r="T8404" s="32" t="n"/>
      <c r="V8404" t="inlineStr">
        <is>
          <t>06pdw</t>
        </is>
      </c>
      <c r="Y8404" t="inlineStr">
        <is>
          <t>98159bed-276d-421c-92f3-b266dcac29ea</t>
        </is>
      </c>
      <c r="Z8404" t="inlineStr">
        <is>
          <t>Vincent Desjardins ((N/A) C)</t>
        </is>
      </c>
    </row>
    <row r="8405">
      <c r="A8405" t="inlineStr">
        <is>
          <t>Vincent Dunn</t>
        </is>
      </c>
      <c r="B8405" t="inlineStr">
        <is>
          <t>(N/A)</t>
        </is>
      </c>
      <c r="C8405" t="inlineStr">
        <is>
          <t>C</t>
        </is>
      </c>
      <c r="D8405" t="inlineStr">
        <is>
          <t>F</t>
        </is>
      </c>
      <c r="E8405" t="n">
        <v>30</v>
      </c>
      <c r="F8405" t="inlineStr">
        <is>
          <t>FA</t>
        </is>
      </c>
      <c r="G8405" t="inlineStr">
        <is>
          <t>FA</t>
        </is>
      </c>
      <c r="H8405" s="30" t="n">
        <v>1</v>
      </c>
      <c r="I8405" s="31" t="n">
        <v>0</v>
      </c>
      <c r="J8405" s="31" t="n"/>
      <c r="K8405" s="31" t="n">
        <v>0</v>
      </c>
      <c r="L8405" s="32" t="n"/>
      <c r="M8405" s="31" t="n">
        <v>0</v>
      </c>
      <c r="N8405" s="31" t="n">
        <v>0</v>
      </c>
      <c r="O8405" s="31" t="n"/>
      <c r="P8405" s="31" t="n"/>
      <c r="Q8405" s="31" t="n">
        <v>0</v>
      </c>
      <c r="R8405" s="31" t="n"/>
      <c r="S8405" s="32" t="n"/>
      <c r="T8405" s="32" t="n"/>
      <c r="V8405" t="inlineStr">
        <is>
          <t>031qo</t>
        </is>
      </c>
      <c r="W8405" t="n">
        <v>5322</v>
      </c>
      <c r="X8405" t="n">
        <v>6118</v>
      </c>
      <c r="Z8405" t="inlineStr">
        <is>
          <t>Vincent Dunn ((N/A) C)</t>
        </is>
      </c>
    </row>
    <row r="8406">
      <c r="A8406" t="inlineStr">
        <is>
          <t>Vincent Duplessis</t>
        </is>
      </c>
      <c r="B8406" t="inlineStr">
        <is>
          <t>COL</t>
        </is>
      </c>
      <c r="C8406" t="inlineStr">
        <is>
          <t>G</t>
        </is>
      </c>
      <c r="D8406" t="inlineStr">
        <is>
          <t>G</t>
        </is>
      </c>
      <c r="E8406" t="n">
        <v>27</v>
      </c>
      <c r="F8406" t="inlineStr">
        <is>
          <t>FA</t>
        </is>
      </c>
      <c r="G8406" t="inlineStr">
        <is>
          <t>FA</t>
        </is>
      </c>
      <c r="H8406" s="30" t="n">
        <v>1</v>
      </c>
      <c r="I8406" s="31" t="n">
        <v>0</v>
      </c>
      <c r="J8406" s="31" t="n"/>
      <c r="K8406" s="31" t="n">
        <v>0</v>
      </c>
      <c r="L8406" s="32" t="n"/>
      <c r="M8406" s="31" t="n">
        <v>0</v>
      </c>
      <c r="N8406" s="31" t="n">
        <v>0</v>
      </c>
      <c r="O8406" s="31" t="n"/>
      <c r="P8406" s="31" t="n"/>
      <c r="Q8406" s="31" t="n">
        <v>0</v>
      </c>
      <c r="R8406" s="31" t="n"/>
      <c r="S8406" s="32" t="n"/>
      <c r="T8406" s="32" t="n"/>
      <c r="V8406" t="inlineStr">
        <is>
          <t>05xug</t>
        </is>
      </c>
      <c r="Y8406" t="inlineStr">
        <is>
          <t>2ceec993-5b2d-404f-a353-9b4a3ac91865</t>
        </is>
      </c>
      <c r="Z8406" t="inlineStr">
        <is>
          <t>Vincent Duplessis (COL G)</t>
        </is>
      </c>
    </row>
    <row r="8407">
      <c r="A8407" t="inlineStr">
        <is>
          <t>Vincent Filion</t>
        </is>
      </c>
      <c r="B8407" t="inlineStr">
        <is>
          <t>(N/A)</t>
        </is>
      </c>
      <c r="C8407" t="inlineStr">
        <is>
          <t>G</t>
        </is>
      </c>
      <c r="D8407" t="inlineStr">
        <is>
          <t>G</t>
        </is>
      </c>
      <c r="E8407" t="n">
        <v>22</v>
      </c>
      <c r="F8407" t="inlineStr">
        <is>
          <t>FA</t>
        </is>
      </c>
      <c r="G8407" t="inlineStr">
        <is>
          <t>FA</t>
        </is>
      </c>
      <c r="H8407" s="30" t="n">
        <v>1</v>
      </c>
      <c r="I8407" s="31" t="n">
        <v>0</v>
      </c>
      <c r="J8407" s="31" t="n"/>
      <c r="K8407" s="31" t="n">
        <v>0</v>
      </c>
      <c r="L8407" s="32" t="n"/>
      <c r="M8407" s="31" t="n">
        <v>0</v>
      </c>
      <c r="N8407" s="31" t="n">
        <v>0</v>
      </c>
      <c r="O8407" s="31" t="n"/>
      <c r="P8407" s="31" t="n"/>
      <c r="Q8407" s="31" t="n">
        <v>0</v>
      </c>
      <c r="R8407" s="31" t="n"/>
      <c r="S8407" s="32" t="n"/>
      <c r="T8407" s="32" t="n"/>
      <c r="V8407" t="inlineStr">
        <is>
          <t>060y8</t>
        </is>
      </c>
      <c r="Z8407" t="inlineStr">
        <is>
          <t>Vincent Filion ((N/A) G)</t>
        </is>
      </c>
    </row>
    <row r="8408">
      <c r="A8408" t="inlineStr">
        <is>
          <t>Vincent Labelle</t>
        </is>
      </c>
      <c r="B8408" t="inlineStr">
        <is>
          <t>(N/A)</t>
        </is>
      </c>
      <c r="C8408" t="inlineStr">
        <is>
          <t>C</t>
        </is>
      </c>
      <c r="D8408" t="inlineStr">
        <is>
          <t>F</t>
        </is>
      </c>
      <c r="E8408" t="n">
        <v>24</v>
      </c>
      <c r="F8408" t="inlineStr">
        <is>
          <t>FA</t>
        </is>
      </c>
      <c r="G8408" t="inlineStr">
        <is>
          <t>FA</t>
        </is>
      </c>
      <c r="H8408" s="30" t="n">
        <v>1</v>
      </c>
      <c r="I8408" s="31" t="n">
        <v>0</v>
      </c>
      <c r="J8408" s="31" t="n"/>
      <c r="K8408" s="31" t="n">
        <v>0</v>
      </c>
      <c r="L8408" s="32" t="n"/>
      <c r="M8408" s="31" t="n">
        <v>0</v>
      </c>
      <c r="N8408" s="31" t="n">
        <v>0</v>
      </c>
      <c r="O8408" s="31" t="n"/>
      <c r="P8408" s="31" t="n"/>
      <c r="Q8408" s="31" t="n">
        <v>0</v>
      </c>
      <c r="R8408" s="31" t="n"/>
      <c r="S8408" s="32" t="n"/>
      <c r="T8408" s="32" t="n"/>
      <c r="V8408" t="inlineStr">
        <is>
          <t>05r1k</t>
        </is>
      </c>
      <c r="Z8408" t="inlineStr">
        <is>
          <t>Vincent Labelle ((N/A) C)</t>
        </is>
      </c>
    </row>
    <row r="8409">
      <c r="A8409" t="inlineStr">
        <is>
          <t>Vincent LoVerde</t>
        </is>
      </c>
      <c r="B8409" t="inlineStr">
        <is>
          <t>NYR</t>
        </is>
      </c>
      <c r="C8409" t="inlineStr">
        <is>
          <t>D</t>
        </is>
      </c>
      <c r="D8409" t="inlineStr">
        <is>
          <t>D</t>
        </is>
      </c>
      <c r="E8409" t="n">
        <v>37</v>
      </c>
      <c r="F8409" t="inlineStr">
        <is>
          <t>FA</t>
        </is>
      </c>
      <c r="G8409" t="inlineStr">
        <is>
          <t>FA</t>
        </is>
      </c>
      <c r="H8409" s="30" t="n">
        <v>1</v>
      </c>
      <c r="I8409" s="31" t="n">
        <v>0</v>
      </c>
      <c r="J8409" s="31" t="n"/>
      <c r="K8409" s="31" t="n">
        <v>0</v>
      </c>
      <c r="L8409" s="32" t="n"/>
      <c r="M8409" s="31" t="n">
        <v>0</v>
      </c>
      <c r="N8409" s="31" t="n">
        <v>0</v>
      </c>
      <c r="O8409" s="31" t="n"/>
      <c r="P8409" s="31" t="n"/>
      <c r="Q8409" s="31" t="n">
        <v>0</v>
      </c>
      <c r="R8409" s="31" t="n"/>
      <c r="S8409" s="32" t="n"/>
      <c r="T8409" s="32" t="n"/>
      <c r="V8409" t="inlineStr">
        <is>
          <t>038lf</t>
        </is>
      </c>
      <c r="W8409" t="n">
        <v>4377</v>
      </c>
      <c r="X8409" t="n">
        <v>6249</v>
      </c>
      <c r="Z8409" t="inlineStr">
        <is>
          <t>Vincent LoVerde (NYR D)</t>
        </is>
      </c>
    </row>
    <row r="8410">
      <c r="A8410" t="inlineStr">
        <is>
          <t>Vincent Marleau</t>
        </is>
      </c>
      <c r="B8410" t="inlineStr">
        <is>
          <t>(N/A)</t>
        </is>
      </c>
      <c r="C8410" t="inlineStr">
        <is>
          <t>RW</t>
        </is>
      </c>
      <c r="D8410" t="inlineStr">
        <is>
          <t>F</t>
        </is>
      </c>
      <c r="E8410" t="n">
        <v>27</v>
      </c>
      <c r="F8410" t="inlineStr">
        <is>
          <t>FA</t>
        </is>
      </c>
      <c r="G8410" t="inlineStr">
        <is>
          <t>FA</t>
        </is>
      </c>
      <c r="H8410" s="30" t="n">
        <v>1</v>
      </c>
      <c r="I8410" s="31" t="n">
        <v>0</v>
      </c>
      <c r="J8410" s="31" t="n"/>
      <c r="K8410" s="31" t="n">
        <v>0</v>
      </c>
      <c r="L8410" s="32" t="n"/>
      <c r="M8410" s="31" t="n">
        <v>0</v>
      </c>
      <c r="N8410" s="31" t="n">
        <v>0</v>
      </c>
      <c r="O8410" s="31" t="n"/>
      <c r="P8410" s="31" t="n"/>
      <c r="Q8410" s="31" t="n">
        <v>0</v>
      </c>
      <c r="R8410" s="31" t="n"/>
      <c r="S8410" s="32" t="n"/>
      <c r="T8410" s="32" t="n"/>
      <c r="V8410" t="inlineStr">
        <is>
          <t>05x70</t>
        </is>
      </c>
      <c r="Y8410" t="inlineStr">
        <is>
          <t>57304fc0-3afe-4499-8a8c-cc366260499f</t>
        </is>
      </c>
      <c r="Z8410" t="inlineStr">
        <is>
          <t>Vincent Marleau ((N/A) RW)</t>
        </is>
      </c>
    </row>
    <row r="8411">
      <c r="A8411" t="inlineStr">
        <is>
          <t>Vincent Praplan</t>
        </is>
      </c>
      <c r="B8411" t="inlineStr">
        <is>
          <t>(N/A)</t>
        </is>
      </c>
      <c r="C8411" t="inlineStr">
        <is>
          <t>C</t>
        </is>
      </c>
      <c r="D8411" t="inlineStr">
        <is>
          <t>F</t>
        </is>
      </c>
      <c r="E8411" t="n">
        <v>32</v>
      </c>
      <c r="F8411" t="inlineStr">
        <is>
          <t>FA</t>
        </is>
      </c>
      <c r="G8411" t="inlineStr">
        <is>
          <t>FA</t>
        </is>
      </c>
      <c r="H8411" s="30" t="n">
        <v>1</v>
      </c>
      <c r="I8411" s="31" t="n">
        <v>0</v>
      </c>
      <c r="J8411" s="31" t="n"/>
      <c r="K8411" s="31" t="n">
        <v>0</v>
      </c>
      <c r="L8411" s="32" t="n"/>
      <c r="M8411" s="31" t="n">
        <v>0</v>
      </c>
      <c r="N8411" s="31" t="n">
        <v>0</v>
      </c>
      <c r="O8411" s="31" t="n"/>
      <c r="P8411" s="31" t="n"/>
      <c r="Q8411" s="31" t="n">
        <v>0</v>
      </c>
      <c r="R8411" s="31" t="n"/>
      <c r="S8411" s="32" t="n"/>
      <c r="T8411" s="32" t="n"/>
      <c r="V8411" t="inlineStr">
        <is>
          <t>04dj4</t>
        </is>
      </c>
      <c r="W8411" t="n">
        <v>5627</v>
      </c>
      <c r="X8411" t="n">
        <v>7834</v>
      </c>
      <c r="Z8411" t="inlineStr">
        <is>
          <t>Vincent Praplan ((N/A) C)</t>
        </is>
      </c>
    </row>
    <row r="8412">
      <c r="A8412" t="inlineStr">
        <is>
          <t>Vincent Sevigny</t>
        </is>
      </c>
      <c r="B8412" t="inlineStr">
        <is>
          <t>MTL</t>
        </is>
      </c>
      <c r="C8412" t="inlineStr">
        <is>
          <t>D</t>
        </is>
      </c>
      <c r="D8412" t="inlineStr">
        <is>
          <t>D</t>
        </is>
      </c>
      <c r="E8412" t="n">
        <v>25</v>
      </c>
      <c r="F8412" t="inlineStr">
        <is>
          <t>FA</t>
        </is>
      </c>
      <c r="G8412" t="inlineStr">
        <is>
          <t>FA</t>
        </is>
      </c>
      <c r="H8412" s="30" t="n">
        <v>1</v>
      </c>
      <c r="I8412" s="31" t="n">
        <v>0</v>
      </c>
      <c r="J8412" s="31" t="n"/>
      <c r="K8412" s="31" t="n">
        <v>0</v>
      </c>
      <c r="L8412" s="32" t="n"/>
      <c r="M8412" s="31" t="n">
        <v>0</v>
      </c>
      <c r="N8412" s="31" t="n">
        <v>0</v>
      </c>
      <c r="O8412" s="31" t="n"/>
      <c r="P8412" s="31" t="n"/>
      <c r="Q8412" s="31" t="n">
        <v>0</v>
      </c>
      <c r="R8412" s="31" t="n"/>
      <c r="S8412" s="32" t="n"/>
      <c r="T8412" s="32" t="n"/>
      <c r="V8412" t="inlineStr">
        <is>
          <t>065jo</t>
        </is>
      </c>
      <c r="Y8412" t="inlineStr">
        <is>
          <t>45bd776c-5093-43b4-9e00-b8c2de842914</t>
        </is>
      </c>
      <c r="Z8412" t="inlineStr">
        <is>
          <t>Vincent Sevigny (MTL D)</t>
        </is>
      </c>
    </row>
    <row r="8413">
      <c r="A8413" t="inlineStr">
        <is>
          <t>Vinni Lettieri</t>
        </is>
      </c>
      <c r="B8413" t="inlineStr">
        <is>
          <t>TOR</t>
        </is>
      </c>
      <c r="C8413" t="inlineStr">
        <is>
          <t>C</t>
        </is>
      </c>
      <c r="D8413" t="inlineStr">
        <is>
          <t>F</t>
        </is>
      </c>
      <c r="E8413" t="n">
        <v>31</v>
      </c>
      <c r="F8413" t="inlineStr">
        <is>
          <t>FA</t>
        </is>
      </c>
      <c r="G8413" t="inlineStr">
        <is>
          <t>FA</t>
        </is>
      </c>
      <c r="H8413" s="30" t="n">
        <v>850000</v>
      </c>
      <c r="I8413" s="31" t="n">
        <v>0</v>
      </c>
      <c r="J8413" s="31" t="n"/>
      <c r="K8413" s="31" t="n">
        <v>0</v>
      </c>
      <c r="L8413" s="32" t="n"/>
      <c r="M8413" s="31" t="n">
        <v>0</v>
      </c>
      <c r="N8413" s="31" t="n">
        <v>0</v>
      </c>
      <c r="O8413" s="31" t="n"/>
      <c r="P8413" s="31" t="n"/>
      <c r="Q8413" s="31" t="n">
        <v>0</v>
      </c>
      <c r="R8413" s="31" t="n"/>
      <c r="S8413" s="32" t="n"/>
      <c r="T8413" s="32" t="n"/>
      <c r="V8413" t="inlineStr">
        <is>
          <t>04bdc</t>
        </is>
      </c>
      <c r="W8413" t="n">
        <v>5358</v>
      </c>
      <c r="X8413" t="n">
        <v>7481</v>
      </c>
      <c r="Y8413" t="inlineStr">
        <is>
          <t>4ad4c4db-797c-4d43-b67a-1f6d5e3a5758</t>
        </is>
      </c>
      <c r="Z8413" t="inlineStr">
        <is>
          <t>Vinni Lettieri (TOR C)</t>
        </is>
      </c>
    </row>
    <row r="8414">
      <c r="A8414" t="inlineStr">
        <is>
          <t>Vinny Borgesi</t>
        </is>
      </c>
      <c r="B8414" t="inlineStr">
        <is>
          <t>TOR</t>
        </is>
      </c>
      <c r="C8414" t="inlineStr">
        <is>
          <t>D</t>
        </is>
      </c>
      <c r="D8414" t="inlineStr">
        <is>
          <t>D</t>
        </is>
      </c>
      <c r="E8414" t="n">
        <v>22</v>
      </c>
      <c r="F8414" t="inlineStr">
        <is>
          <t>FA</t>
        </is>
      </c>
      <c r="G8414" t="inlineStr">
        <is>
          <t>FA</t>
        </is>
      </c>
      <c r="H8414" s="30" t="n">
        <v>987500</v>
      </c>
      <c r="I8414" s="31" t="n">
        <v>0</v>
      </c>
      <c r="J8414" s="31" t="n"/>
      <c r="K8414" s="31" t="n">
        <v>0</v>
      </c>
      <c r="L8414" s="32" t="n"/>
      <c r="M8414" s="31" t="n">
        <v>0</v>
      </c>
      <c r="N8414" s="31" t="n">
        <v>0</v>
      </c>
      <c r="O8414" s="31" t="n"/>
      <c r="P8414" s="31" t="n"/>
      <c r="Q8414" s="31" t="n">
        <v>0</v>
      </c>
      <c r="R8414" s="31" t="n"/>
      <c r="S8414" s="32" t="n"/>
      <c r="T8414" s="32" t="n"/>
      <c r="V8414" t="inlineStr">
        <is>
          <t>0622p</t>
        </is>
      </c>
      <c r="W8414" t="n">
        <v>7638</v>
      </c>
      <c r="Y8414" t="inlineStr">
        <is>
          <t>e5681868-68b8-484d-8607-b501701abf49</t>
        </is>
      </c>
      <c r="Z8414" t="inlineStr">
        <is>
          <t>Vinny Borgesi (TOR D)</t>
        </is>
      </c>
    </row>
    <row r="8415">
      <c r="A8415" t="inlineStr">
        <is>
          <t>Vinny Saponari</t>
        </is>
      </c>
      <c r="B8415" t="inlineStr">
        <is>
          <t>(N/A)</t>
        </is>
      </c>
      <c r="C8415" t="inlineStr">
        <is>
          <t>RW</t>
        </is>
      </c>
      <c r="D8415" t="inlineStr">
        <is>
          <t>F</t>
        </is>
      </c>
      <c r="E8415" t="n">
        <v>36</v>
      </c>
      <c r="F8415" t="inlineStr">
        <is>
          <t>FA</t>
        </is>
      </c>
      <c r="G8415" t="inlineStr">
        <is>
          <t>FA</t>
        </is>
      </c>
      <c r="H8415" s="30" t="n">
        <v>1</v>
      </c>
      <c r="I8415" s="31" t="n">
        <v>0</v>
      </c>
      <c r="J8415" s="31" t="n"/>
      <c r="K8415" s="31" t="n">
        <v>0</v>
      </c>
      <c r="L8415" s="32" t="n"/>
      <c r="M8415" s="31" t="n">
        <v>0</v>
      </c>
      <c r="N8415" s="31" t="n">
        <v>0</v>
      </c>
      <c r="O8415" s="31" t="n"/>
      <c r="P8415" s="31" t="n"/>
      <c r="Q8415" s="31" t="n">
        <v>0</v>
      </c>
      <c r="R8415" s="31" t="n"/>
      <c r="S8415" s="32" t="n"/>
      <c r="T8415" s="32" t="n"/>
      <c r="V8415" t="inlineStr">
        <is>
          <t>02z2y</t>
        </is>
      </c>
      <c r="X8415" t="n">
        <v>6208</v>
      </c>
      <c r="Z8415" t="inlineStr">
        <is>
          <t>Vinny Saponari ((N/A) RW)</t>
        </is>
      </c>
    </row>
    <row r="8416">
      <c r="A8416" t="inlineStr">
        <is>
          <t>Vinzenz Rohrer</t>
        </is>
      </c>
      <c r="B8416" t="inlineStr">
        <is>
          <t>MTL</t>
        </is>
      </c>
      <c r="C8416" t="inlineStr">
        <is>
          <t>RW</t>
        </is>
      </c>
      <c r="D8416" t="inlineStr">
        <is>
          <t>F</t>
        </is>
      </c>
      <c r="E8416" t="n">
        <v>22</v>
      </c>
      <c r="F8416" t="inlineStr">
        <is>
          <t>FA</t>
        </is>
      </c>
      <c r="G8416" t="inlineStr">
        <is>
          <t>FA</t>
        </is>
      </c>
      <c r="H8416" s="30" t="n">
        <v>950000</v>
      </c>
      <c r="I8416" s="31" t="n">
        <v>0</v>
      </c>
      <c r="J8416" s="31" t="n"/>
      <c r="K8416" s="31" t="n">
        <v>0</v>
      </c>
      <c r="L8416" s="32" t="n"/>
      <c r="M8416" s="31" t="n">
        <v>0</v>
      </c>
      <c r="N8416" s="31" t="n">
        <v>0</v>
      </c>
      <c r="O8416" s="31" t="n"/>
      <c r="P8416" s="31" t="n"/>
      <c r="Q8416" s="31" t="n">
        <v>0</v>
      </c>
      <c r="R8416" s="31" t="n"/>
      <c r="S8416" s="32" t="n"/>
      <c r="T8416" s="32" t="n"/>
      <c r="V8416" t="inlineStr">
        <is>
          <t>060jb</t>
        </is>
      </c>
      <c r="W8416" t="n">
        <v>6770</v>
      </c>
      <c r="Y8416" t="inlineStr">
        <is>
          <t>33ce727a-f4db-4e3f-84b2-eb01b7faaed5</t>
        </is>
      </c>
      <c r="Z8416" t="inlineStr">
        <is>
          <t>Vinzenz Rohrer (MTL RW)</t>
        </is>
      </c>
    </row>
    <row r="8417">
      <c r="A8417" t="inlineStr">
        <is>
          <t>Visa Vedenpaa</t>
        </is>
      </c>
      <c r="B8417" t="inlineStr">
        <is>
          <t>SEA</t>
        </is>
      </c>
      <c r="C8417" t="inlineStr">
        <is>
          <t>G</t>
        </is>
      </c>
      <c r="D8417" t="inlineStr">
        <is>
          <t>G</t>
        </is>
      </c>
      <c r="E8417" t="n">
        <v>21</v>
      </c>
      <c r="F8417" t="inlineStr">
        <is>
          <t>FA</t>
        </is>
      </c>
      <c r="G8417" t="inlineStr">
        <is>
          <t>FA</t>
        </is>
      </c>
      <c r="H8417" s="30" t="n">
        <v>1</v>
      </c>
      <c r="I8417" s="31" t="n">
        <v>0</v>
      </c>
      <c r="J8417" s="31" t="n"/>
      <c r="K8417" s="31" t="n">
        <v>0</v>
      </c>
      <c r="L8417" s="32" t="n"/>
      <c r="M8417" s="31" t="n">
        <v>0</v>
      </c>
      <c r="N8417" s="31" t="n">
        <v>0</v>
      </c>
      <c r="O8417" s="31" t="n"/>
      <c r="P8417" s="31" t="n"/>
      <c r="Q8417" s="31" t="n">
        <v>0</v>
      </c>
      <c r="R8417" s="31" t="n"/>
      <c r="S8417" s="32" t="n"/>
      <c r="T8417" s="32" t="n"/>
      <c r="V8417" t="inlineStr">
        <is>
          <t>06c51</t>
        </is>
      </c>
      <c r="Y8417" t="inlineStr">
        <is>
          <t>65180228-3c93-4454-9b48-1c50468beb88</t>
        </is>
      </c>
      <c r="Z8417" t="inlineStr">
        <is>
          <t>Visa Vedenpaa (SEA G)</t>
        </is>
      </c>
    </row>
    <row r="8418">
      <c r="A8418" t="inlineStr">
        <is>
          <t>Vitali Kravtsov</t>
        </is>
      </c>
      <c r="B8418" t="inlineStr">
        <is>
          <t>(N/A)</t>
        </is>
      </c>
      <c r="C8418" t="inlineStr">
        <is>
          <t>RW</t>
        </is>
      </c>
      <c r="D8418" t="inlineStr">
        <is>
          <t>F</t>
        </is>
      </c>
      <c r="E8418" t="n">
        <v>26</v>
      </c>
      <c r="F8418" t="inlineStr">
        <is>
          <t>FA</t>
        </is>
      </c>
      <c r="G8418" t="inlineStr">
        <is>
          <t>FA</t>
        </is>
      </c>
      <c r="H8418" s="30" t="n">
        <v>1</v>
      </c>
      <c r="I8418" s="31" t="n">
        <v>0</v>
      </c>
      <c r="J8418" s="31" t="n"/>
      <c r="K8418" s="31" t="n">
        <v>0</v>
      </c>
      <c r="L8418" s="32" t="n"/>
      <c r="M8418" s="31" t="n">
        <v>0</v>
      </c>
      <c r="N8418" s="31" t="n">
        <v>0</v>
      </c>
      <c r="O8418" s="31" t="n"/>
      <c r="P8418" s="31" t="n"/>
      <c r="Q8418" s="31" t="n">
        <v>0</v>
      </c>
      <c r="R8418" s="31" t="n"/>
      <c r="S8418" s="32" t="n"/>
      <c r="T8418" s="32" t="n"/>
      <c r="V8418" t="inlineStr">
        <is>
          <t>04ld8</t>
        </is>
      </c>
      <c r="W8418" t="n">
        <v>5702</v>
      </c>
      <c r="X8418" t="n">
        <v>7907</v>
      </c>
      <c r="Y8418" t="inlineStr">
        <is>
          <t>c34191f9-c007-4310-a4bc-db5777b0c18b</t>
        </is>
      </c>
      <c r="Z8418" t="inlineStr">
        <is>
          <t>Vitali Kravtsov ((N/A) RW)</t>
        </is>
      </c>
    </row>
    <row r="8419">
      <c r="A8419" t="inlineStr">
        <is>
          <t>Vitaly Abramov</t>
        </is>
      </c>
      <c r="B8419" t="inlineStr">
        <is>
          <t>OTT</t>
        </is>
      </c>
      <c r="C8419" t="inlineStr">
        <is>
          <t>RW</t>
        </is>
      </c>
      <c r="D8419" t="inlineStr">
        <is>
          <t>F</t>
        </is>
      </c>
      <c r="E8419" t="n">
        <v>28</v>
      </c>
      <c r="F8419" t="inlineStr">
        <is>
          <t>FA</t>
        </is>
      </c>
      <c r="G8419" t="inlineStr">
        <is>
          <t>FA</t>
        </is>
      </c>
      <c r="H8419" s="30" t="n">
        <v>1</v>
      </c>
      <c r="I8419" s="31" t="n">
        <v>0</v>
      </c>
      <c r="J8419" s="31" t="n"/>
      <c r="K8419" s="31" t="n">
        <v>0</v>
      </c>
      <c r="L8419" s="32" t="n"/>
      <c r="M8419" s="31" t="n">
        <v>0</v>
      </c>
      <c r="N8419" s="31" t="n">
        <v>0</v>
      </c>
      <c r="O8419" s="31" t="n"/>
      <c r="P8419" s="31" t="n"/>
      <c r="Q8419" s="31" t="n">
        <v>0</v>
      </c>
      <c r="R8419" s="31" t="n"/>
      <c r="S8419" s="32" t="n"/>
      <c r="T8419" s="32" t="n"/>
      <c r="V8419" t="inlineStr">
        <is>
          <t>03yua</t>
        </is>
      </c>
      <c r="W8419" t="n">
        <v>5154</v>
      </c>
      <c r="X8419" t="n">
        <v>7173</v>
      </c>
      <c r="Y8419" t="inlineStr">
        <is>
          <t>5dbc8ba4-b231-4557-adc7-fe97b0f3978a</t>
        </is>
      </c>
      <c r="Z8419" t="inlineStr">
        <is>
          <t>Vitaly Abramov (OTT RW)</t>
        </is>
      </c>
    </row>
    <row r="8420">
      <c r="A8420" t="inlineStr">
        <is>
          <t>Vitaly Anikeyenko</t>
        </is>
      </c>
      <c r="B8420" t="inlineStr">
        <is>
          <t>OTT</t>
        </is>
      </c>
      <c r="C8420" t="inlineStr">
        <is>
          <t>D</t>
        </is>
      </c>
      <c r="D8420" t="inlineStr">
        <is>
          <t>D</t>
        </is>
      </c>
      <c r="E8420" t="n">
        <v>39</v>
      </c>
      <c r="F8420" t="inlineStr">
        <is>
          <t>FA</t>
        </is>
      </c>
      <c r="G8420" t="inlineStr">
        <is>
          <t>FA</t>
        </is>
      </c>
      <c r="H8420" s="30" t="n">
        <v>1</v>
      </c>
      <c r="I8420" s="31" t="n">
        <v>0</v>
      </c>
      <c r="J8420" s="31" t="n"/>
      <c r="K8420" s="31" t="n">
        <v>0</v>
      </c>
      <c r="L8420" s="32" t="n"/>
      <c r="M8420" s="31" t="n">
        <v>0</v>
      </c>
      <c r="N8420" s="31" t="n">
        <v>0</v>
      </c>
      <c r="O8420" s="31" t="n"/>
      <c r="P8420" s="31" t="n"/>
      <c r="Q8420" s="31" t="n">
        <v>0</v>
      </c>
      <c r="R8420" s="31" t="n"/>
      <c r="S8420" s="32" t="n"/>
      <c r="T8420" s="32" t="n"/>
      <c r="V8420" t="inlineStr">
        <is>
          <t>0243t</t>
        </is>
      </c>
      <c r="Z8420" t="inlineStr">
        <is>
          <t>Vitaly Anikeyenko (OTT D)</t>
        </is>
      </c>
    </row>
    <row r="8421">
      <c r="A8421" t="inlineStr">
        <is>
          <t>Vjateslav Buravchikov</t>
        </is>
      </c>
      <c r="B8421" t="inlineStr">
        <is>
          <t>BUF</t>
        </is>
      </c>
      <c r="C8421" t="inlineStr">
        <is>
          <t>D</t>
        </is>
      </c>
      <c r="D8421" t="inlineStr">
        <is>
          <t>D</t>
        </is>
      </c>
      <c r="E8421" t="n">
        <v>39</v>
      </c>
      <c r="F8421" t="inlineStr">
        <is>
          <t>FA</t>
        </is>
      </c>
      <c r="G8421" t="inlineStr">
        <is>
          <t>FA</t>
        </is>
      </c>
      <c r="H8421" s="30" t="n">
        <v>1</v>
      </c>
      <c r="I8421" s="31" t="n">
        <v>0</v>
      </c>
      <c r="J8421" s="31" t="n"/>
      <c r="K8421" s="31" t="n">
        <v>0</v>
      </c>
      <c r="L8421" s="32" t="n"/>
      <c r="M8421" s="31" t="n">
        <v>0</v>
      </c>
      <c r="N8421" s="31" t="n">
        <v>0</v>
      </c>
      <c r="O8421" s="31" t="n"/>
      <c r="P8421" s="31" t="n"/>
      <c r="Q8421" s="31" t="n">
        <v>0</v>
      </c>
      <c r="R8421" s="31" t="n"/>
      <c r="S8421" s="32" t="n"/>
      <c r="T8421" s="32" t="n"/>
      <c r="V8421" t="inlineStr">
        <is>
          <t>024y2</t>
        </is>
      </c>
      <c r="Z8421" t="inlineStr">
        <is>
          <t>Vjateslav Buravchikov (BUF D)</t>
        </is>
      </c>
    </row>
    <row r="8422">
      <c r="A8422" t="inlineStr">
        <is>
          <t>Vladimir Alistrov</t>
        </is>
      </c>
      <c r="B8422" t="inlineStr">
        <is>
          <t>(N/A)</t>
        </is>
      </c>
      <c r="C8422" t="inlineStr">
        <is>
          <t>LW</t>
        </is>
      </c>
      <c r="D8422" t="inlineStr">
        <is>
          <t>F</t>
        </is>
      </c>
      <c r="E8422" t="n">
        <v>25</v>
      </c>
      <c r="F8422" t="inlineStr">
        <is>
          <t>FA</t>
        </is>
      </c>
      <c r="G8422" t="inlineStr">
        <is>
          <t>FA</t>
        </is>
      </c>
      <c r="H8422" s="30" t="n">
        <v>1</v>
      </c>
      <c r="I8422" s="31" t="n">
        <v>0</v>
      </c>
      <c r="J8422" s="31" t="n"/>
      <c r="K8422" s="31" t="n">
        <v>0</v>
      </c>
      <c r="L8422" s="32" t="n"/>
      <c r="M8422" s="31" t="n">
        <v>0</v>
      </c>
      <c r="N8422" s="31" t="n">
        <v>0</v>
      </c>
      <c r="O8422" s="31" t="n"/>
      <c r="P8422" s="31" t="n"/>
      <c r="Q8422" s="31" t="n">
        <v>0</v>
      </c>
      <c r="R8422" s="31" t="n"/>
      <c r="S8422" s="32" t="n"/>
      <c r="T8422" s="32" t="n"/>
      <c r="V8422" t="inlineStr">
        <is>
          <t>059da</t>
        </is>
      </c>
      <c r="Z8422" t="inlineStr">
        <is>
          <t>Vladimir Alistrov ((N/A) LW)</t>
        </is>
      </c>
    </row>
    <row r="8423">
      <c r="A8423" t="inlineStr">
        <is>
          <t>Vladimir Bobylev</t>
        </is>
      </c>
      <c r="B8423" t="inlineStr">
        <is>
          <t>TOR</t>
        </is>
      </c>
      <c r="C8423" t="inlineStr">
        <is>
          <t>RW</t>
        </is>
      </c>
      <c r="D8423" t="inlineStr">
        <is>
          <t>F</t>
        </is>
      </c>
      <c r="E8423" t="n">
        <v>29</v>
      </c>
      <c r="F8423" t="inlineStr">
        <is>
          <t>FA</t>
        </is>
      </c>
      <c r="G8423" t="inlineStr">
        <is>
          <t>FA</t>
        </is>
      </c>
      <c r="H8423" s="30" t="n">
        <v>1</v>
      </c>
      <c r="I8423" s="31" t="n">
        <v>0</v>
      </c>
      <c r="J8423" s="31" t="n"/>
      <c r="K8423" s="31" t="n">
        <v>0</v>
      </c>
      <c r="L8423" s="32" t="n"/>
      <c r="M8423" s="31" t="n">
        <v>0</v>
      </c>
      <c r="N8423" s="31" t="n">
        <v>0</v>
      </c>
      <c r="O8423" s="31" t="n"/>
      <c r="P8423" s="31" t="n"/>
      <c r="Q8423" s="31" t="n">
        <v>0</v>
      </c>
      <c r="R8423" s="31" t="n"/>
      <c r="S8423" s="32" t="n"/>
      <c r="T8423" s="32" t="n"/>
      <c r="V8423" t="inlineStr">
        <is>
          <t>042xd</t>
        </is>
      </c>
      <c r="X8423" t="n">
        <v>7228</v>
      </c>
      <c r="Z8423" t="inlineStr">
        <is>
          <t>Vladimir Bobylev (TOR RW)</t>
        </is>
      </c>
    </row>
    <row r="8424">
      <c r="A8424" t="inlineStr">
        <is>
          <t>Vladimir Bryukvin</t>
        </is>
      </c>
      <c r="B8424" t="inlineStr">
        <is>
          <t>(N/A)</t>
        </is>
      </c>
      <c r="C8424" t="inlineStr">
        <is>
          <t>RW</t>
        </is>
      </c>
      <c r="D8424" t="inlineStr">
        <is>
          <t>F</t>
        </is>
      </c>
      <c r="E8424" t="n">
        <v>31</v>
      </c>
      <c r="F8424" t="inlineStr">
        <is>
          <t>FA</t>
        </is>
      </c>
      <c r="G8424" t="inlineStr">
        <is>
          <t>FA</t>
        </is>
      </c>
      <c r="H8424" s="30" t="n">
        <v>1</v>
      </c>
      <c r="I8424" s="31" t="n">
        <v>0</v>
      </c>
      <c r="J8424" s="31" t="n"/>
      <c r="K8424" s="31" t="n">
        <v>0</v>
      </c>
      <c r="L8424" s="32" t="n"/>
      <c r="M8424" s="31" t="n">
        <v>0</v>
      </c>
      <c r="N8424" s="31" t="n">
        <v>0</v>
      </c>
      <c r="O8424" s="31" t="n"/>
      <c r="P8424" s="31" t="n"/>
      <c r="Q8424" s="31" t="n">
        <v>0</v>
      </c>
      <c r="R8424" s="31" t="n"/>
      <c r="S8424" s="32" t="n"/>
      <c r="T8424" s="32" t="n"/>
      <c r="V8424" t="inlineStr">
        <is>
          <t>04zi9</t>
        </is>
      </c>
      <c r="Z8424" t="inlineStr">
        <is>
          <t>Vladimir Bryukvin ((N/A) RW)</t>
        </is>
      </c>
    </row>
    <row r="8425">
      <c r="A8425" t="inlineStr">
        <is>
          <t>Vladimir Denisov</t>
        </is>
      </c>
      <c r="B8425" t="inlineStr">
        <is>
          <t>(N/A)</t>
        </is>
      </c>
      <c r="C8425" t="inlineStr">
        <is>
          <t>D</t>
        </is>
      </c>
      <c r="D8425" t="inlineStr">
        <is>
          <t>D</t>
        </is>
      </c>
      <c r="E8425" t="n">
        <v>42</v>
      </c>
      <c r="F8425" t="inlineStr">
        <is>
          <t>FA</t>
        </is>
      </c>
      <c r="G8425" t="inlineStr">
        <is>
          <t>FA</t>
        </is>
      </c>
      <c r="H8425" s="30" t="n">
        <v>1</v>
      </c>
      <c r="I8425" s="31" t="n">
        <v>0</v>
      </c>
      <c r="J8425" s="31" t="n"/>
      <c r="K8425" s="31" t="n">
        <v>0</v>
      </c>
      <c r="L8425" s="32" t="n"/>
      <c r="M8425" s="31" t="n">
        <v>0</v>
      </c>
      <c r="N8425" s="31" t="n">
        <v>0</v>
      </c>
      <c r="O8425" s="31" t="n"/>
      <c r="P8425" s="31" t="n"/>
      <c r="Q8425" s="31" t="n">
        <v>0</v>
      </c>
      <c r="R8425" s="31" t="n"/>
      <c r="S8425" s="32" t="n"/>
      <c r="T8425" s="32" t="n"/>
      <c r="V8425" t="inlineStr">
        <is>
          <t>00qs8</t>
        </is>
      </c>
      <c r="W8425" t="n">
        <v>3112</v>
      </c>
      <c r="X8425" t="n">
        <v>4521</v>
      </c>
      <c r="Z8425" t="inlineStr">
        <is>
          <t>Vladimir Denisov ((N/A) D)</t>
        </is>
      </c>
    </row>
    <row r="8426">
      <c r="A8426" t="inlineStr">
        <is>
          <t>Vladimir Dravecky</t>
        </is>
      </c>
      <c r="B8426" t="inlineStr">
        <is>
          <t>NYI</t>
        </is>
      </c>
      <c r="C8426" t="inlineStr">
        <is>
          <t>D</t>
        </is>
      </c>
      <c r="D8426" t="inlineStr">
        <is>
          <t>D</t>
        </is>
      </c>
      <c r="E8426" t="n">
        <v>18</v>
      </c>
      <c r="F8426" t="inlineStr">
        <is>
          <t>FA</t>
        </is>
      </c>
      <c r="G8426" t="inlineStr">
        <is>
          <t>FA</t>
        </is>
      </c>
      <c r="H8426" s="30" t="n">
        <v>1</v>
      </c>
      <c r="I8426" s="31" t="n">
        <v>0</v>
      </c>
      <c r="J8426" s="31" t="n"/>
      <c r="K8426" s="31" t="n">
        <v>0</v>
      </c>
      <c r="L8426" s="32" t="n"/>
      <c r="M8426" s="31" t="n">
        <v>0</v>
      </c>
      <c r="N8426" s="31" t="n">
        <v>0</v>
      </c>
      <c r="O8426" s="31" t="n"/>
      <c r="P8426" s="31" t="n"/>
      <c r="Q8426" s="31" t="n">
        <v>0</v>
      </c>
      <c r="R8426" s="31" t="n"/>
      <c r="S8426" s="32" t="n"/>
      <c r="T8426" s="32" t="n"/>
      <c r="V8426" t="inlineStr">
        <is>
          <t>076q3</t>
        </is>
      </c>
      <c r="W8426" t="n">
        <v>7712</v>
      </c>
      <c r="Y8426" t="inlineStr">
        <is>
          <t>9b3f46af-c31a-41e2-8196-c3267a2316c9</t>
        </is>
      </c>
      <c r="Z8426" t="inlineStr">
        <is>
          <t>Vladimir Dravecky (NYI D)</t>
        </is>
      </c>
    </row>
    <row r="8427">
      <c r="A8427" t="inlineStr">
        <is>
          <t>Vladimir Dravecky</t>
        </is>
      </c>
      <c r="B8427" t="inlineStr">
        <is>
          <t>(N/A)</t>
        </is>
      </c>
      <c r="C8427" t="inlineStr">
        <is>
          <t>RW</t>
        </is>
      </c>
      <c r="D8427" t="inlineStr">
        <is>
          <t>F</t>
        </is>
      </c>
      <c r="E8427" t="n">
        <v>41</v>
      </c>
      <c r="F8427" t="inlineStr">
        <is>
          <t>FA</t>
        </is>
      </c>
      <c r="G8427" t="inlineStr">
        <is>
          <t>FA</t>
        </is>
      </c>
      <c r="H8427" s="30" t="n">
        <v>1</v>
      </c>
      <c r="I8427" s="31" t="n">
        <v>0</v>
      </c>
      <c r="J8427" s="31" t="n"/>
      <c r="K8427" s="31" t="n">
        <v>0</v>
      </c>
      <c r="L8427" s="32" t="n"/>
      <c r="M8427" s="31" t="n">
        <v>0</v>
      </c>
      <c r="N8427" s="31" t="n">
        <v>0</v>
      </c>
      <c r="O8427" s="31" t="n"/>
      <c r="P8427" s="31" t="n"/>
      <c r="Q8427" s="31" t="n">
        <v>0</v>
      </c>
      <c r="R8427" s="31" t="n"/>
      <c r="S8427" s="32" t="n"/>
      <c r="T8427" s="32" t="n"/>
      <c r="V8427" t="inlineStr">
        <is>
          <t>004on</t>
        </is>
      </c>
      <c r="X8427" t="n">
        <v>4203</v>
      </c>
      <c r="Z8427" t="inlineStr">
        <is>
          <t>Vladimir Dravecky ((N/A) RW)</t>
        </is>
      </c>
    </row>
    <row r="8428">
      <c r="A8428" t="inlineStr">
        <is>
          <t>Vladimir Galkin</t>
        </is>
      </c>
      <c r="B8428" t="inlineStr">
        <is>
          <t>(N/A)</t>
        </is>
      </c>
      <c r="C8428" t="inlineStr">
        <is>
          <t>G</t>
        </is>
      </c>
      <c r="D8428" t="inlineStr">
        <is>
          <t>G</t>
        </is>
      </c>
      <c r="E8428" t="n">
        <v>26</v>
      </c>
      <c r="F8428" t="inlineStr">
        <is>
          <t>FA</t>
        </is>
      </c>
      <c r="G8428" t="inlineStr">
        <is>
          <t>FA</t>
        </is>
      </c>
      <c r="H8428" s="30" t="n">
        <v>1</v>
      </c>
      <c r="I8428" s="31" t="n">
        <v>0</v>
      </c>
      <c r="J8428" s="31" t="n"/>
      <c r="K8428" s="31" t="n">
        <v>0</v>
      </c>
      <c r="L8428" s="32" t="n"/>
      <c r="M8428" s="31" t="n">
        <v>0</v>
      </c>
      <c r="N8428" s="31" t="n">
        <v>0</v>
      </c>
      <c r="O8428" s="31" t="n"/>
      <c r="P8428" s="31" t="n"/>
      <c r="Q8428" s="31" t="n">
        <v>0</v>
      </c>
      <c r="R8428" s="31" t="n"/>
      <c r="S8428" s="32" t="n"/>
      <c r="T8428" s="32" t="n"/>
      <c r="V8428" t="inlineStr">
        <is>
          <t>05xwq</t>
        </is>
      </c>
      <c r="Z8428" t="inlineStr">
        <is>
          <t>Vladimir Galkin ((N/A) G)</t>
        </is>
      </c>
    </row>
    <row r="8429">
      <c r="A8429" t="inlineStr">
        <is>
          <t>Vladimir Grudinin</t>
        </is>
      </c>
      <c r="B8429" t="inlineStr">
        <is>
          <t>CAR</t>
        </is>
      </c>
      <c r="C8429" t="inlineStr">
        <is>
          <t>D</t>
        </is>
      </c>
      <c r="D8429" t="inlineStr">
        <is>
          <t>D</t>
        </is>
      </c>
      <c r="E8429" t="n">
        <v>22</v>
      </c>
      <c r="F8429" t="inlineStr">
        <is>
          <t>FA</t>
        </is>
      </c>
      <c r="G8429" t="inlineStr">
        <is>
          <t>FA</t>
        </is>
      </c>
      <c r="H8429" s="30" t="n">
        <v>1</v>
      </c>
      <c r="I8429" s="31" t="n">
        <v>0</v>
      </c>
      <c r="J8429" s="31" t="n"/>
      <c r="K8429" s="31" t="n">
        <v>0</v>
      </c>
      <c r="L8429" s="32" t="n"/>
      <c r="M8429" s="31" t="n">
        <v>0</v>
      </c>
      <c r="N8429" s="31" t="n">
        <v>0</v>
      </c>
      <c r="O8429" s="31" t="n"/>
      <c r="P8429" s="31" t="n"/>
      <c r="Q8429" s="31" t="n">
        <v>0</v>
      </c>
      <c r="R8429" s="31" t="n"/>
      <c r="S8429" s="32" t="n"/>
      <c r="T8429" s="32" t="n"/>
      <c r="V8429" t="inlineStr">
        <is>
          <t>060oq</t>
        </is>
      </c>
      <c r="W8429" t="n">
        <v>6783</v>
      </c>
      <c r="Z8429" t="inlineStr">
        <is>
          <t>Vladimir Grudinin (CAR D)</t>
        </is>
      </c>
    </row>
    <row r="8430">
      <c r="A8430" t="inlineStr">
        <is>
          <t>Vladimir Kuznetsov</t>
        </is>
      </c>
      <c r="B8430" t="inlineStr">
        <is>
          <t>(N/A)</t>
        </is>
      </c>
      <c r="C8430" t="inlineStr">
        <is>
          <t>RW</t>
        </is>
      </c>
      <c r="D8430" t="inlineStr">
        <is>
          <t>F</t>
        </is>
      </c>
      <c r="E8430" t="n">
        <v>28</v>
      </c>
      <c r="F8430" t="inlineStr">
        <is>
          <t>FA</t>
        </is>
      </c>
      <c r="G8430" t="inlineStr">
        <is>
          <t>FA</t>
        </is>
      </c>
      <c r="H8430" s="30" t="n">
        <v>1</v>
      </c>
      <c r="I8430" s="31" t="n">
        <v>0</v>
      </c>
      <c r="J8430" s="31" t="n"/>
      <c r="K8430" s="31" t="n">
        <v>0</v>
      </c>
      <c r="L8430" s="32" t="n"/>
      <c r="M8430" s="31" t="n">
        <v>0</v>
      </c>
      <c r="N8430" s="31" t="n">
        <v>0</v>
      </c>
      <c r="O8430" s="31" t="n"/>
      <c r="P8430" s="31" t="n"/>
      <c r="Q8430" s="31" t="n">
        <v>0</v>
      </c>
      <c r="R8430" s="31" t="n"/>
      <c r="S8430" s="32" t="n"/>
      <c r="T8430" s="32" t="n"/>
      <c r="V8430" t="inlineStr">
        <is>
          <t>04339</t>
        </is>
      </c>
      <c r="Z8430" t="inlineStr">
        <is>
          <t>Vladimir Kuznetsov ((N/A) RW)</t>
        </is>
      </c>
    </row>
    <row r="8431">
      <c r="A8431" t="inlineStr">
        <is>
          <t>Vladimir Mihalik</t>
        </is>
      </c>
      <c r="B8431" t="inlineStr">
        <is>
          <t>(N/A)</t>
        </is>
      </c>
      <c r="C8431" t="inlineStr">
        <is>
          <t>D</t>
        </is>
      </c>
      <c r="D8431" t="inlineStr">
        <is>
          <t>D</t>
        </is>
      </c>
      <c r="E8431" t="n">
        <v>39</v>
      </c>
      <c r="F8431" t="inlineStr">
        <is>
          <t>FA</t>
        </is>
      </c>
      <c r="G8431" t="inlineStr">
        <is>
          <t>FA</t>
        </is>
      </c>
      <c r="H8431" s="30" t="n">
        <v>1</v>
      </c>
      <c r="I8431" s="31" t="n">
        <v>0</v>
      </c>
      <c r="J8431" s="31" t="n"/>
      <c r="K8431" s="31" t="n">
        <v>0</v>
      </c>
      <c r="L8431" s="32" t="n"/>
      <c r="M8431" s="31" t="n">
        <v>0</v>
      </c>
      <c r="N8431" s="31" t="n">
        <v>0</v>
      </c>
      <c r="O8431" s="31" t="n"/>
      <c r="P8431" s="31" t="n"/>
      <c r="Q8431" s="31" t="n">
        <v>0</v>
      </c>
      <c r="R8431" s="31" t="n"/>
      <c r="S8431" s="32" t="n"/>
      <c r="T8431" s="32" t="n"/>
      <c r="V8431" t="inlineStr">
        <is>
          <t>004ju</t>
        </is>
      </c>
      <c r="W8431" t="n">
        <v>2327</v>
      </c>
      <c r="X8431" t="n">
        <v>3807</v>
      </c>
      <c r="Z8431" t="inlineStr">
        <is>
          <t>Vladimir Mihalik ((N/A) D)</t>
        </is>
      </c>
    </row>
    <row r="8432">
      <c r="A8432" t="inlineStr">
        <is>
          <t>Vladimir Mikhalyov</t>
        </is>
      </c>
      <c r="B8432" t="inlineStr">
        <is>
          <t>(N/A)</t>
        </is>
      </c>
      <c r="C8432" t="inlineStr">
        <is>
          <t>LW</t>
        </is>
      </c>
      <c r="D8432" t="inlineStr">
        <is>
          <t>F</t>
        </is>
      </c>
      <c r="E8432" t="n">
        <v>21</v>
      </c>
      <c r="F8432" t="inlineStr">
        <is>
          <t>FA</t>
        </is>
      </c>
      <c r="G8432" t="inlineStr">
        <is>
          <t>FA</t>
        </is>
      </c>
      <c r="H8432" s="30" t="n">
        <v>1</v>
      </c>
      <c r="I8432" s="31" t="n">
        <v>0</v>
      </c>
      <c r="J8432" s="31" t="n"/>
      <c r="K8432" s="31" t="n">
        <v>0</v>
      </c>
      <c r="L8432" s="32" t="n"/>
      <c r="M8432" s="31" t="n">
        <v>0</v>
      </c>
      <c r="N8432" s="31" t="n">
        <v>0</v>
      </c>
      <c r="O8432" s="31" t="n"/>
      <c r="P8432" s="31" t="n"/>
      <c r="Q8432" s="31" t="n">
        <v>0</v>
      </c>
      <c r="R8432" s="31" t="n"/>
      <c r="S8432" s="32" t="n"/>
      <c r="T8432" s="32" t="n"/>
      <c r="V8432" t="inlineStr">
        <is>
          <t>06pdy</t>
        </is>
      </c>
      <c r="Z8432" t="inlineStr">
        <is>
          <t>Vladimir Mikhalyov ((N/A) LW)</t>
        </is>
      </c>
    </row>
    <row r="8433">
      <c r="A8433" t="inlineStr">
        <is>
          <t>Vladimir Nikitin</t>
        </is>
      </c>
      <c r="B8433" t="inlineStr">
        <is>
          <t>OTT</t>
        </is>
      </c>
      <c r="C8433" t="inlineStr">
        <is>
          <t>G</t>
        </is>
      </c>
      <c r="D8433" t="inlineStr">
        <is>
          <t>G</t>
        </is>
      </c>
      <c r="E8433" t="n">
        <v>21</v>
      </c>
      <c r="F8433" t="inlineStr">
        <is>
          <t>FA</t>
        </is>
      </c>
      <c r="G8433" t="inlineStr">
        <is>
          <t>FA</t>
        </is>
      </c>
      <c r="H8433" s="30" t="n">
        <v>1</v>
      </c>
      <c r="I8433" s="31" t="n">
        <v>0</v>
      </c>
      <c r="J8433" s="31" t="n"/>
      <c r="K8433" s="31" t="n">
        <v>0</v>
      </c>
      <c r="L8433" s="32" t="n"/>
      <c r="M8433" s="31" t="n">
        <v>0</v>
      </c>
      <c r="N8433" s="31" t="n">
        <v>0</v>
      </c>
      <c r="O8433" s="31" t="n"/>
      <c r="P8433" s="31" t="n"/>
      <c r="Q8433" s="31" t="n">
        <v>0</v>
      </c>
      <c r="R8433" s="31" t="n"/>
      <c r="S8433" s="32" t="n"/>
      <c r="T8433" s="32" t="n"/>
      <c r="V8433" t="inlineStr">
        <is>
          <t>06cld</t>
        </is>
      </c>
      <c r="Y8433" t="inlineStr">
        <is>
          <t>98c475c0-767e-405a-95c9-eeba3b780675</t>
        </is>
      </c>
      <c r="Z8433" t="inlineStr">
        <is>
          <t>Vladimir Nikitin (OTT G)</t>
        </is>
      </c>
    </row>
    <row r="8434">
      <c r="A8434" t="inlineStr">
        <is>
          <t>Vladimir Proskurin</t>
        </is>
      </c>
      <c r="B8434" t="inlineStr">
        <is>
          <t>STL</t>
        </is>
      </c>
      <c r="C8434" t="inlineStr">
        <is>
          <t>G</t>
        </is>
      </c>
      <c r="D8434" t="inlineStr">
        <is>
          <t>G</t>
        </is>
      </c>
      <c r="E8434" t="n">
        <v>18</v>
      </c>
      <c r="F8434" t="inlineStr">
        <is>
          <t>FA</t>
        </is>
      </c>
      <c r="G8434" t="inlineStr">
        <is>
          <t>FA</t>
        </is>
      </c>
      <c r="H8434" s="30" t="n">
        <v>1</v>
      </c>
      <c r="I8434" s="31" t="n">
        <v>0</v>
      </c>
      <c r="J8434" s="31" t="n"/>
      <c r="K8434" s="31" t="n">
        <v>0</v>
      </c>
      <c r="L8434" s="32" t="n"/>
      <c r="M8434" s="31" t="n">
        <v>0</v>
      </c>
      <c r="N8434" s="31" t="n">
        <v>0</v>
      </c>
      <c r="O8434" s="31" t="n"/>
      <c r="P8434" s="31" t="n"/>
      <c r="Q8434" s="31" t="n">
        <v>0</v>
      </c>
      <c r="R8434" s="31" t="n"/>
      <c r="S8434" s="32" t="n"/>
      <c r="T8434" s="32" t="n"/>
      <c r="V8434" t="inlineStr">
        <is>
          <t>076qa</t>
        </is>
      </c>
      <c r="Y8434" t="inlineStr">
        <is>
          <t>fb1852d3-4eee-4ba5-b497-c769c55ee601</t>
        </is>
      </c>
      <c r="Z8434" t="inlineStr">
        <is>
          <t>Vladimir Proskurin (STL G)</t>
        </is>
      </c>
    </row>
    <row r="8435">
      <c r="A8435" t="inlineStr">
        <is>
          <t>Vladimir Ruzicka</t>
        </is>
      </c>
      <c r="B8435" t="inlineStr">
        <is>
          <t>UTA</t>
        </is>
      </c>
      <c r="C8435" t="inlineStr">
        <is>
          <t>C</t>
        </is>
      </c>
      <c r="D8435" t="inlineStr">
        <is>
          <t>F</t>
        </is>
      </c>
      <c r="E8435" t="n">
        <v>37</v>
      </c>
      <c r="F8435" t="inlineStr">
        <is>
          <t>FA</t>
        </is>
      </c>
      <c r="G8435" t="inlineStr">
        <is>
          <t>FA</t>
        </is>
      </c>
      <c r="H8435" s="30" t="n">
        <v>1</v>
      </c>
      <c r="I8435" s="31" t="n">
        <v>0</v>
      </c>
      <c r="J8435" s="31" t="n"/>
      <c r="K8435" s="31" t="n">
        <v>0</v>
      </c>
      <c r="L8435" s="32" t="n"/>
      <c r="M8435" s="31" t="n">
        <v>0</v>
      </c>
      <c r="N8435" s="31" t="n">
        <v>0</v>
      </c>
      <c r="O8435" s="31" t="n"/>
      <c r="P8435" s="31" t="n"/>
      <c r="Q8435" s="31" t="n">
        <v>0</v>
      </c>
      <c r="R8435" s="31" t="n"/>
      <c r="S8435" s="32" t="n"/>
      <c r="T8435" s="32" t="n"/>
      <c r="V8435" t="inlineStr">
        <is>
          <t>01mkj</t>
        </is>
      </c>
      <c r="Z8435" t="inlineStr">
        <is>
          <t>Vladimir Ruzicka (UTA C)</t>
        </is>
      </c>
    </row>
    <row r="8436">
      <c r="A8436" t="inlineStr">
        <is>
          <t>Vladimir Shtyrkhunov</t>
        </is>
      </c>
      <c r="B8436" t="inlineStr">
        <is>
          <t>(N/A)</t>
        </is>
      </c>
      <c r="C8436" t="inlineStr">
        <is>
          <t>D</t>
        </is>
      </c>
      <c r="D8436" t="inlineStr">
        <is>
          <t>D</t>
        </is>
      </c>
      <c r="E8436" t="n">
        <v>17</v>
      </c>
      <c r="F8436" t="inlineStr">
        <is>
          <t>FA</t>
        </is>
      </c>
      <c r="G8436" t="inlineStr">
        <is>
          <t>FA</t>
        </is>
      </c>
      <c r="H8436" s="30" t="n">
        <v>1</v>
      </c>
      <c r="I8436" s="31" t="n">
        <v>0</v>
      </c>
      <c r="J8436" s="31" t="n"/>
      <c r="K8436" s="31" t="n">
        <v>0</v>
      </c>
      <c r="L8436" s="32" t="n"/>
      <c r="M8436" s="31" t="n">
        <v>0</v>
      </c>
      <c r="N8436" s="31" t="n">
        <v>0</v>
      </c>
      <c r="O8436" s="31" t="n"/>
      <c r="P8436" s="31" t="n"/>
      <c r="Q8436" s="31" t="n">
        <v>0</v>
      </c>
      <c r="R8436" s="31" t="n"/>
      <c r="S8436" s="32" t="n"/>
      <c r="T8436" s="32" t="n"/>
      <c r="V8436" t="inlineStr">
        <is>
          <t>074v5</t>
        </is>
      </c>
      <c r="Z8436" t="inlineStr">
        <is>
          <t>Vladimir Shtyrkhunov ((N/A) D)</t>
        </is>
      </c>
    </row>
    <row r="8437">
      <c r="A8437" t="inlineStr">
        <is>
          <t>Vladimir Sobotka</t>
        </is>
      </c>
      <c r="B8437" t="inlineStr">
        <is>
          <t>(N/A)</t>
        </is>
      </c>
      <c r="C8437" t="inlineStr">
        <is>
          <t>LW</t>
        </is>
      </c>
      <c r="D8437" t="inlineStr">
        <is>
          <t>F</t>
        </is>
      </c>
      <c r="E8437" t="n">
        <v>39</v>
      </c>
      <c r="F8437" t="inlineStr">
        <is>
          <t>FA</t>
        </is>
      </c>
      <c r="G8437" t="inlineStr">
        <is>
          <t>FA</t>
        </is>
      </c>
      <c r="H8437" s="30" t="n">
        <v>1</v>
      </c>
      <c r="I8437" s="31" t="n">
        <v>0</v>
      </c>
      <c r="J8437" s="31" t="n"/>
      <c r="K8437" s="31" t="n">
        <v>0</v>
      </c>
      <c r="L8437" s="32" t="n"/>
      <c r="M8437" s="31" t="n">
        <v>0</v>
      </c>
      <c r="N8437" s="31" t="n">
        <v>0</v>
      </c>
      <c r="O8437" s="31" t="n"/>
      <c r="P8437" s="31" t="n"/>
      <c r="Q8437" s="31" t="n">
        <v>0</v>
      </c>
      <c r="R8437" s="31" t="n"/>
      <c r="S8437" s="32" t="n"/>
      <c r="T8437" s="32" t="n"/>
      <c r="V8437" t="inlineStr">
        <is>
          <t>003ge</t>
        </is>
      </c>
      <c r="W8437" t="n">
        <v>2913</v>
      </c>
      <c r="X8437" t="n">
        <v>4202</v>
      </c>
      <c r="Y8437" t="inlineStr">
        <is>
          <t>42d0c7ba-0f24-11e2-8525-18a905767e44</t>
        </is>
      </c>
      <c r="Z8437" t="inlineStr">
        <is>
          <t>Vladimir Sobotka ((N/A) LW)</t>
        </is>
      </c>
    </row>
    <row r="8438">
      <c r="A8438" t="inlineStr">
        <is>
          <t>Vladimir Sychyov</t>
        </is>
      </c>
      <c r="B8438" t="inlineStr">
        <is>
          <t>(N/A)</t>
        </is>
      </c>
      <c r="C8438" t="inlineStr">
        <is>
          <t>RW</t>
        </is>
      </c>
      <c r="D8438" t="inlineStr">
        <is>
          <t>F</t>
        </is>
      </c>
      <c r="E8438" t="n">
        <v>23</v>
      </c>
      <c r="F8438" t="inlineStr">
        <is>
          <t>FA</t>
        </is>
      </c>
      <c r="G8438" t="inlineStr">
        <is>
          <t>FA</t>
        </is>
      </c>
      <c r="H8438" s="30" t="n">
        <v>1</v>
      </c>
      <c r="I8438" s="31" t="n">
        <v>0</v>
      </c>
      <c r="J8438" s="31" t="n"/>
      <c r="K8438" s="31" t="n">
        <v>0</v>
      </c>
      <c r="L8438" s="32" t="n"/>
      <c r="M8438" s="31" t="n">
        <v>0</v>
      </c>
      <c r="N8438" s="31" t="n">
        <v>0</v>
      </c>
      <c r="O8438" s="31" t="n"/>
      <c r="P8438" s="31" t="n"/>
      <c r="Q8438" s="31" t="n">
        <v>0</v>
      </c>
      <c r="R8438" s="31" t="n"/>
      <c r="S8438" s="32" t="n"/>
      <c r="T8438" s="32" t="n"/>
      <c r="V8438" t="inlineStr">
        <is>
          <t>05tda</t>
        </is>
      </c>
      <c r="Z8438" t="inlineStr">
        <is>
          <t>Vladimir Sychyov ((N/A) RW)</t>
        </is>
      </c>
    </row>
    <row r="8439">
      <c r="A8439" t="inlineStr">
        <is>
          <t>Vladimir Tkachev</t>
        </is>
      </c>
      <c r="B8439" t="inlineStr">
        <is>
          <t>(N/A)</t>
        </is>
      </c>
      <c r="C8439" t="inlineStr">
        <is>
          <t>LW</t>
        </is>
      </c>
      <c r="D8439" t="inlineStr">
        <is>
          <t>F</t>
        </is>
      </c>
      <c r="E8439" t="n">
        <v>30</v>
      </c>
      <c r="F8439" t="inlineStr">
        <is>
          <t>FA</t>
        </is>
      </c>
      <c r="G8439" t="inlineStr">
        <is>
          <t>FA</t>
        </is>
      </c>
      <c r="H8439" s="30" t="n">
        <v>1</v>
      </c>
      <c r="I8439" s="31" t="n">
        <v>0</v>
      </c>
      <c r="J8439" s="31" t="n"/>
      <c r="K8439" s="31" t="n">
        <v>0</v>
      </c>
      <c r="L8439" s="32" t="n"/>
      <c r="M8439" s="31" t="n">
        <v>0</v>
      </c>
      <c r="N8439" s="31" t="n">
        <v>0</v>
      </c>
      <c r="O8439" s="31" t="n"/>
      <c r="P8439" s="31" t="n"/>
      <c r="Q8439" s="31" t="n">
        <v>0</v>
      </c>
      <c r="R8439" s="31" t="n"/>
      <c r="S8439" s="32" t="n"/>
      <c r="T8439" s="32" t="n"/>
      <c r="V8439" t="inlineStr">
        <is>
          <t>03eq3</t>
        </is>
      </c>
      <c r="W8439" t="n">
        <v>6444</v>
      </c>
      <c r="X8439" t="n">
        <v>6693</v>
      </c>
      <c r="Y8439" t="inlineStr">
        <is>
          <t>6b0cb12c-c14d-4df0-af8a-b530e13cff88</t>
        </is>
      </c>
      <c r="Z8439" t="inlineStr">
        <is>
          <t>Vladimir Tkachev ((N/A) LW)</t>
        </is>
      </c>
    </row>
    <row r="8440">
      <c r="A8440" t="inlineStr">
        <is>
          <t>Vladimir Zharkov</t>
        </is>
      </c>
      <c r="B8440" t="inlineStr">
        <is>
          <t>(N/A)</t>
        </is>
      </c>
      <c r="C8440" t="inlineStr">
        <is>
          <t>RW</t>
        </is>
      </c>
      <c r="D8440" t="inlineStr">
        <is>
          <t>F</t>
        </is>
      </c>
      <c r="E8440" t="n">
        <v>38</v>
      </c>
      <c r="F8440" t="inlineStr">
        <is>
          <t>FA</t>
        </is>
      </c>
      <c r="G8440" t="inlineStr">
        <is>
          <t>FA</t>
        </is>
      </c>
      <c r="H8440" s="30" t="n">
        <v>1</v>
      </c>
      <c r="I8440" s="31" t="n">
        <v>0</v>
      </c>
      <c r="J8440" s="31" t="n"/>
      <c r="K8440" s="31" t="n">
        <v>0</v>
      </c>
      <c r="L8440" s="32" t="n"/>
      <c r="M8440" s="31" t="n">
        <v>0</v>
      </c>
      <c r="N8440" s="31" t="n">
        <v>0</v>
      </c>
      <c r="O8440" s="31" t="n"/>
      <c r="P8440" s="31" t="n"/>
      <c r="Q8440" s="31" t="n">
        <v>0</v>
      </c>
      <c r="R8440" s="31" t="n"/>
      <c r="S8440" s="32" t="n"/>
      <c r="T8440" s="32" t="n"/>
      <c r="V8440" t="inlineStr">
        <is>
          <t>00qlb</t>
        </is>
      </c>
      <c r="W8440" t="n">
        <v>3386</v>
      </c>
      <c r="X8440" t="n">
        <v>4479</v>
      </c>
      <c r="Z8440" t="inlineStr">
        <is>
          <t>Vladimir Zharkov ((N/A) RW)</t>
        </is>
      </c>
    </row>
    <row r="8441">
      <c r="A8441" t="inlineStr">
        <is>
          <t>Vladislav Bryzgalov</t>
        </is>
      </c>
      <c r="B8441" t="inlineStr">
        <is>
          <t>(N/A)</t>
        </is>
      </c>
      <c r="C8441" t="inlineStr">
        <is>
          <t>G</t>
        </is>
      </c>
      <c r="D8441" t="inlineStr">
        <is>
          <t>G</t>
        </is>
      </c>
      <c r="E8441" t="n">
        <v>20</v>
      </c>
      <c r="F8441" t="inlineStr">
        <is>
          <t>FA</t>
        </is>
      </c>
      <c r="G8441" t="inlineStr">
        <is>
          <t>FA</t>
        </is>
      </c>
      <c r="H8441" s="30" t="n">
        <v>1</v>
      </c>
      <c r="I8441" s="31" t="n">
        <v>0</v>
      </c>
      <c r="J8441" s="31" t="n"/>
      <c r="K8441" s="31" t="n">
        <v>0</v>
      </c>
      <c r="L8441" s="32" t="n"/>
      <c r="M8441" s="31" t="n">
        <v>0</v>
      </c>
      <c r="N8441" s="31" t="n">
        <v>0</v>
      </c>
      <c r="O8441" s="31" t="n"/>
      <c r="P8441" s="31" t="n"/>
      <c r="Q8441" s="31" t="n">
        <v>0</v>
      </c>
      <c r="R8441" s="31" t="n"/>
      <c r="S8441" s="32" t="n"/>
      <c r="T8441" s="32" t="n"/>
      <c r="V8441" t="inlineStr">
        <is>
          <t>06kwq</t>
        </is>
      </c>
      <c r="Z8441" t="inlineStr">
        <is>
          <t>Vladislav Bryzgalov ((N/A) G)</t>
        </is>
      </c>
    </row>
    <row r="8442">
      <c r="A8442" t="inlineStr">
        <is>
          <t>Vladislav Firstov</t>
        </is>
      </c>
      <c r="B8442" t="inlineStr">
        <is>
          <t>(N/A)</t>
        </is>
      </c>
      <c r="C8442" t="inlineStr">
        <is>
          <t>LW</t>
        </is>
      </c>
      <c r="D8442" t="inlineStr">
        <is>
          <t>F</t>
        </is>
      </c>
      <c r="E8442" t="n">
        <v>25</v>
      </c>
      <c r="F8442" t="inlineStr">
        <is>
          <t>T</t>
        </is>
      </c>
      <c r="G8442" t="inlineStr">
        <is>
          <t>Mike</t>
        </is>
      </c>
      <c r="H8442" s="30" t="n">
        <v>1</v>
      </c>
      <c r="I8442" s="31" t="n">
        <v>0</v>
      </c>
      <c r="J8442" s="31" t="n"/>
      <c r="K8442" s="31" t="n">
        <v>0</v>
      </c>
      <c r="L8442" s="32" t="n"/>
      <c r="M8442" s="31" t="n">
        <v>0</v>
      </c>
      <c r="N8442" s="31" t="n">
        <v>0</v>
      </c>
      <c r="O8442" s="31" t="n"/>
      <c r="P8442" s="31" t="n"/>
      <c r="Q8442" s="31" t="n">
        <v>0</v>
      </c>
      <c r="R8442" s="31" t="n"/>
      <c r="S8442" s="32" t="n"/>
      <c r="T8442" s="32" t="n"/>
      <c r="V8442" t="inlineStr">
        <is>
          <t>0511p</t>
        </is>
      </c>
      <c r="W8442" t="n">
        <v>6068</v>
      </c>
      <c r="Y8442" t="inlineStr">
        <is>
          <t>dba3b97e-58d5-4233-87c7-a76878a4e09b</t>
        </is>
      </c>
      <c r="Z8442" t="inlineStr">
        <is>
          <t>Vladislav Firstov ((N/A) LW)</t>
        </is>
      </c>
    </row>
    <row r="8443">
      <c r="A8443" t="inlineStr">
        <is>
          <t>Vladislav Kamenev</t>
        </is>
      </c>
      <c r="B8443" t="inlineStr">
        <is>
          <t>(N/A)</t>
        </is>
      </c>
      <c r="C8443" t="inlineStr">
        <is>
          <t>RW</t>
        </is>
      </c>
      <c r="D8443" t="inlineStr">
        <is>
          <t>F</t>
        </is>
      </c>
      <c r="E8443" t="n">
        <v>30</v>
      </c>
      <c r="F8443" t="inlineStr">
        <is>
          <t>FA</t>
        </is>
      </c>
      <c r="G8443" t="inlineStr">
        <is>
          <t>FA</t>
        </is>
      </c>
      <c r="H8443" s="30" t="n">
        <v>1</v>
      </c>
      <c r="I8443" s="31" t="n">
        <v>0</v>
      </c>
      <c r="J8443" s="31" t="n"/>
      <c r="K8443" s="31" t="n">
        <v>0</v>
      </c>
      <c r="L8443" s="32" t="n"/>
      <c r="M8443" s="31" t="n">
        <v>0</v>
      </c>
      <c r="N8443" s="31" t="n">
        <v>0</v>
      </c>
      <c r="O8443" s="31" t="n"/>
      <c r="P8443" s="31" t="n"/>
      <c r="Q8443" s="31" t="n">
        <v>0</v>
      </c>
      <c r="R8443" s="31" t="n"/>
      <c r="S8443" s="32" t="n"/>
      <c r="T8443" s="32" t="n"/>
      <c r="V8443" t="inlineStr">
        <is>
          <t>03e1o</t>
        </is>
      </c>
      <c r="W8443" t="n">
        <v>4438</v>
      </c>
      <c r="X8443" t="n">
        <v>6411</v>
      </c>
      <c r="Z8443" t="inlineStr">
        <is>
          <t>Vladislav Kamenev ((N/A) RW)</t>
        </is>
      </c>
    </row>
    <row r="8444">
      <c r="A8444" t="inlineStr">
        <is>
          <t>Vladislav Kara</t>
        </is>
      </c>
      <c r="B8444" t="inlineStr">
        <is>
          <t>TOR</t>
        </is>
      </c>
      <c r="C8444" t="inlineStr">
        <is>
          <t>LW</t>
        </is>
      </c>
      <c r="D8444" t="inlineStr">
        <is>
          <t>F</t>
        </is>
      </c>
      <c r="E8444" t="n">
        <v>28</v>
      </c>
      <c r="F8444" t="inlineStr">
        <is>
          <t>FA</t>
        </is>
      </c>
      <c r="G8444" t="inlineStr">
        <is>
          <t>FA</t>
        </is>
      </c>
      <c r="H8444" s="30" t="n">
        <v>1</v>
      </c>
      <c r="I8444" s="31" t="n">
        <v>0</v>
      </c>
      <c r="J8444" s="31" t="n"/>
      <c r="K8444" s="31" t="n">
        <v>0</v>
      </c>
      <c r="L8444" s="32" t="n"/>
      <c r="M8444" s="31" t="n">
        <v>0</v>
      </c>
      <c r="N8444" s="31" t="n">
        <v>0</v>
      </c>
      <c r="O8444" s="31" t="n"/>
      <c r="P8444" s="31" t="n"/>
      <c r="Q8444" s="31" t="n">
        <v>0</v>
      </c>
      <c r="R8444" s="31" t="n"/>
      <c r="S8444" s="32" t="n"/>
      <c r="T8444" s="32" t="n"/>
      <c r="V8444" t="inlineStr">
        <is>
          <t>04f2f</t>
        </is>
      </c>
      <c r="X8444" t="n">
        <v>7638</v>
      </c>
      <c r="Z8444" t="inlineStr">
        <is>
          <t>Vladislav Kara (TOR LW)</t>
        </is>
      </c>
    </row>
    <row r="8445">
      <c r="A8445" t="inlineStr">
        <is>
          <t>Vladislav Kotkov</t>
        </is>
      </c>
      <c r="B8445" t="inlineStr">
        <is>
          <t>SJS</t>
        </is>
      </c>
      <c r="C8445" t="inlineStr">
        <is>
          <t>LW</t>
        </is>
      </c>
      <c r="D8445" t="inlineStr">
        <is>
          <t>F</t>
        </is>
      </c>
      <c r="E8445" t="n">
        <v>26</v>
      </c>
      <c r="F8445" t="inlineStr">
        <is>
          <t>FA</t>
        </is>
      </c>
      <c r="G8445" t="inlineStr">
        <is>
          <t>FA</t>
        </is>
      </c>
      <c r="H8445" s="30" t="n">
        <v>1</v>
      </c>
      <c r="I8445" s="31" t="n">
        <v>0</v>
      </c>
      <c r="J8445" s="31" t="n"/>
      <c r="K8445" s="31" t="n">
        <v>0</v>
      </c>
      <c r="L8445" s="32" t="n"/>
      <c r="M8445" s="31" t="n">
        <v>0</v>
      </c>
      <c r="N8445" s="31" t="n">
        <v>0</v>
      </c>
      <c r="O8445" s="31" t="n"/>
      <c r="P8445" s="31" t="n"/>
      <c r="Q8445" s="31" t="n">
        <v>0</v>
      </c>
      <c r="R8445" s="31" t="n"/>
      <c r="S8445" s="32" t="n"/>
      <c r="T8445" s="32" t="n"/>
      <c r="V8445" t="inlineStr">
        <is>
          <t>04r7d</t>
        </is>
      </c>
      <c r="W8445" t="n">
        <v>5769</v>
      </c>
      <c r="X8445" t="n">
        <v>8117</v>
      </c>
      <c r="Z8445" t="inlineStr">
        <is>
          <t>Vladislav Kotkov (SJS LW)</t>
        </is>
      </c>
    </row>
    <row r="8446">
      <c r="A8446" t="inlineStr">
        <is>
          <t>Vladislav Lukashevich</t>
        </is>
      </c>
      <c r="B8446" t="inlineStr">
        <is>
          <t>FLA</t>
        </is>
      </c>
      <c r="C8446" t="inlineStr">
        <is>
          <t>D</t>
        </is>
      </c>
      <c r="D8446" t="inlineStr">
        <is>
          <t>D</t>
        </is>
      </c>
      <c r="E8446" t="n">
        <v>23</v>
      </c>
      <c r="F8446" t="inlineStr">
        <is>
          <t>FA</t>
        </is>
      </c>
      <c r="G8446" t="inlineStr">
        <is>
          <t>FA</t>
        </is>
      </c>
      <c r="H8446" s="30" t="n">
        <v>1</v>
      </c>
      <c r="I8446" s="31" t="n">
        <v>0</v>
      </c>
      <c r="J8446" s="31" t="n"/>
      <c r="K8446" s="31" t="n">
        <v>0</v>
      </c>
      <c r="L8446" s="32" t="n"/>
      <c r="M8446" s="31" t="n">
        <v>0</v>
      </c>
      <c r="N8446" s="31" t="n">
        <v>0</v>
      </c>
      <c r="O8446" s="31" t="n"/>
      <c r="P8446" s="31" t="n"/>
      <c r="Q8446" s="31" t="n">
        <v>0</v>
      </c>
      <c r="R8446" s="31" t="n"/>
      <c r="S8446" s="32" t="n"/>
      <c r="T8446" s="32" t="n"/>
      <c r="V8446" t="inlineStr">
        <is>
          <t>05u13</t>
        </is>
      </c>
      <c r="W8446" t="n">
        <v>6523</v>
      </c>
      <c r="Y8446" t="inlineStr">
        <is>
          <t>697878d1-92a7-4107-a3e8-13f11987cf78</t>
        </is>
      </c>
      <c r="Z8446" t="inlineStr">
        <is>
          <t>Vladislav Lukashevich (FLA D)</t>
        </is>
      </c>
    </row>
    <row r="8447">
      <c r="A8447" t="inlineStr">
        <is>
          <t>Vladislav Pashuto</t>
        </is>
      </c>
      <c r="B8447" t="inlineStr">
        <is>
          <t>(N/A)</t>
        </is>
      </c>
      <c r="C8447" t="inlineStr">
        <is>
          <t>D</t>
        </is>
      </c>
      <c r="D8447" t="inlineStr">
        <is>
          <t>D</t>
        </is>
      </c>
      <c r="E8447" t="n">
        <v>22</v>
      </c>
      <c r="F8447" t="inlineStr">
        <is>
          <t>FA</t>
        </is>
      </c>
      <c r="G8447" t="inlineStr">
        <is>
          <t>FA</t>
        </is>
      </c>
      <c r="H8447" s="30" t="n">
        <v>1</v>
      </c>
      <c r="I8447" s="31" t="n">
        <v>0</v>
      </c>
      <c r="J8447" s="31" t="n"/>
      <c r="K8447" s="31" t="n">
        <v>0</v>
      </c>
      <c r="L8447" s="32" t="n"/>
      <c r="M8447" s="31" t="n">
        <v>0</v>
      </c>
      <c r="N8447" s="31" t="n">
        <v>0</v>
      </c>
      <c r="O8447" s="31" t="n"/>
      <c r="P8447" s="31" t="n"/>
      <c r="Q8447" s="31" t="n">
        <v>0</v>
      </c>
      <c r="R8447" s="31" t="n"/>
      <c r="S8447" s="32" t="n"/>
      <c r="T8447" s="32" t="n"/>
      <c r="V8447" t="inlineStr">
        <is>
          <t>061kw</t>
        </is>
      </c>
      <c r="Z8447" t="inlineStr">
        <is>
          <t>Vladislav Pashuto ((N/A) D)</t>
        </is>
      </c>
    </row>
    <row r="8448">
      <c r="A8448" t="inlineStr">
        <is>
          <t>Vladislav Podyapolsky</t>
        </is>
      </c>
      <c r="B8448" t="inlineStr">
        <is>
          <t>(N/A)</t>
        </is>
      </c>
      <c r="C8448" t="inlineStr">
        <is>
          <t>G</t>
        </is>
      </c>
      <c r="D8448" t="inlineStr">
        <is>
          <t>G</t>
        </is>
      </c>
      <c r="E8448" t="n">
        <v>31</v>
      </c>
      <c r="F8448" t="inlineStr">
        <is>
          <t>FA</t>
        </is>
      </c>
      <c r="G8448" t="inlineStr">
        <is>
          <t>FA</t>
        </is>
      </c>
      <c r="H8448" s="30" t="n">
        <v>1</v>
      </c>
      <c r="I8448" s="31" t="n">
        <v>0</v>
      </c>
      <c r="J8448" s="31" t="n"/>
      <c r="K8448" s="31" t="n">
        <v>0</v>
      </c>
      <c r="L8448" s="32" t="n"/>
      <c r="M8448" s="31" t="n">
        <v>0</v>
      </c>
      <c r="N8448" s="31" t="n">
        <v>0</v>
      </c>
      <c r="O8448" s="31" t="n"/>
      <c r="P8448" s="31" t="n"/>
      <c r="Q8448" s="31" t="n">
        <v>0</v>
      </c>
      <c r="R8448" s="31" t="n"/>
      <c r="S8448" s="32" t="n"/>
      <c r="T8448" s="32" t="n"/>
      <c r="V8448" t="inlineStr">
        <is>
          <t>03yjp</t>
        </is>
      </c>
      <c r="Z8448" t="inlineStr">
        <is>
          <t>Vladislav Podyapolsky ((N/A) G)</t>
        </is>
      </c>
    </row>
    <row r="8449">
      <c r="A8449" t="inlineStr">
        <is>
          <t>Vladislav Provolnev</t>
        </is>
      </c>
      <c r="B8449" t="inlineStr">
        <is>
          <t>UTA</t>
        </is>
      </c>
      <c r="C8449" t="inlineStr">
        <is>
          <t>D</t>
        </is>
      </c>
      <c r="D8449" t="inlineStr">
        <is>
          <t>D</t>
        </is>
      </c>
      <c r="E8449" t="n">
        <v>31</v>
      </c>
      <c r="F8449" t="inlineStr">
        <is>
          <t>FA</t>
        </is>
      </c>
      <c r="G8449" t="inlineStr">
        <is>
          <t>FA</t>
        </is>
      </c>
      <c r="H8449" s="30" t="n">
        <v>1</v>
      </c>
      <c r="I8449" s="31" t="n">
        <v>0</v>
      </c>
      <c r="J8449" s="31" t="n"/>
      <c r="K8449" s="31" t="n">
        <v>0</v>
      </c>
      <c r="L8449" s="32" t="n"/>
      <c r="M8449" s="31" t="n">
        <v>0</v>
      </c>
      <c r="N8449" s="31" t="n">
        <v>0</v>
      </c>
      <c r="O8449" s="31" t="n"/>
      <c r="P8449" s="31" t="n"/>
      <c r="Q8449" s="31" t="n">
        <v>0</v>
      </c>
      <c r="R8449" s="31" t="n"/>
      <c r="S8449" s="32" t="n"/>
      <c r="T8449" s="32" t="n"/>
      <c r="V8449" t="inlineStr">
        <is>
          <t>05rfr</t>
        </is>
      </c>
      <c r="W8449" t="n">
        <v>6397</v>
      </c>
      <c r="Y8449" t="inlineStr">
        <is>
          <t>6a654b27-a49f-4ea0-a696-1f4d747c0bef</t>
        </is>
      </c>
      <c r="Z8449" t="inlineStr">
        <is>
          <t>Vladislav Provolnev (UTA D)</t>
        </is>
      </c>
    </row>
    <row r="8450">
      <c r="A8450" t="inlineStr">
        <is>
          <t>Vladislav Romanov</t>
        </is>
      </c>
      <c r="B8450" t="inlineStr">
        <is>
          <t>(N/A)</t>
        </is>
      </c>
      <c r="C8450" t="inlineStr">
        <is>
          <t>F</t>
        </is>
      </c>
      <c r="D8450" t="inlineStr">
        <is>
          <t>F</t>
        </is>
      </c>
      <c r="E8450" t="n">
        <v>22</v>
      </c>
      <c r="F8450" t="inlineStr">
        <is>
          <t>FA</t>
        </is>
      </c>
      <c r="G8450" t="inlineStr">
        <is>
          <t>FA</t>
        </is>
      </c>
      <c r="H8450" s="30" t="n">
        <v>1</v>
      </c>
      <c r="I8450" s="31" t="n">
        <v>0</v>
      </c>
      <c r="J8450" s="31" t="n"/>
      <c r="K8450" s="31" t="n">
        <v>0</v>
      </c>
      <c r="L8450" s="32" t="n"/>
      <c r="M8450" s="31" t="n">
        <v>0</v>
      </c>
      <c r="N8450" s="31" t="n">
        <v>0</v>
      </c>
      <c r="O8450" s="31" t="n"/>
      <c r="P8450" s="31" t="n"/>
      <c r="Q8450" s="31" t="n">
        <v>0</v>
      </c>
      <c r="R8450" s="31" t="n"/>
      <c r="S8450" s="32" t="n"/>
      <c r="T8450" s="32" t="n"/>
      <c r="V8450" t="inlineStr">
        <is>
          <t>060xl</t>
        </is>
      </c>
      <c r="Z8450" t="inlineStr">
        <is>
          <t>Vladislav Romanov ((N/A) F)</t>
        </is>
      </c>
    </row>
    <row r="8451">
      <c r="A8451" t="inlineStr">
        <is>
          <t>Vladislav Sukhachkyov</t>
        </is>
      </c>
      <c r="B8451" t="inlineStr">
        <is>
          <t>(N/A)</t>
        </is>
      </c>
      <c r="C8451" t="inlineStr">
        <is>
          <t>G</t>
        </is>
      </c>
      <c r="D8451" t="inlineStr">
        <is>
          <t>G</t>
        </is>
      </c>
      <c r="E8451" t="n">
        <v>28</v>
      </c>
      <c r="F8451" t="inlineStr">
        <is>
          <t>FA</t>
        </is>
      </c>
      <c r="G8451" t="inlineStr">
        <is>
          <t>FA</t>
        </is>
      </c>
      <c r="H8451" s="30" t="n">
        <v>1</v>
      </c>
      <c r="I8451" s="31" t="n">
        <v>0</v>
      </c>
      <c r="J8451" s="31" t="n"/>
      <c r="K8451" s="31" t="n">
        <v>0</v>
      </c>
      <c r="L8451" s="32" t="n"/>
      <c r="M8451" s="31" t="n">
        <v>0</v>
      </c>
      <c r="N8451" s="31" t="n">
        <v>0</v>
      </c>
      <c r="O8451" s="31" t="n"/>
      <c r="P8451" s="31" t="n"/>
      <c r="Q8451" s="31" t="n">
        <v>0</v>
      </c>
      <c r="R8451" s="31" t="n"/>
      <c r="S8451" s="32" t="n"/>
      <c r="T8451" s="32" t="n"/>
      <c r="V8451" t="inlineStr">
        <is>
          <t>043cf</t>
        </is>
      </c>
      <c r="Z8451" t="inlineStr">
        <is>
          <t>Vladislav Sukhachkyov ((N/A) G)</t>
        </is>
      </c>
    </row>
    <row r="8452">
      <c r="A8452" t="inlineStr">
        <is>
          <t>Vladislav Syomin</t>
        </is>
      </c>
      <c r="B8452" t="inlineStr">
        <is>
          <t>(N/A)</t>
        </is>
      </c>
      <c r="C8452" t="inlineStr">
        <is>
          <t>D</t>
        </is>
      </c>
      <c r="D8452" t="inlineStr">
        <is>
          <t>D</t>
        </is>
      </c>
      <c r="E8452" t="n">
        <v>28</v>
      </c>
      <c r="F8452" t="inlineStr">
        <is>
          <t>FA</t>
        </is>
      </c>
      <c r="G8452" t="inlineStr">
        <is>
          <t>FA</t>
        </is>
      </c>
      <c r="H8452" s="30" t="n">
        <v>1</v>
      </c>
      <c r="I8452" s="31" t="n">
        <v>0</v>
      </c>
      <c r="J8452" s="31" t="n"/>
      <c r="K8452" s="31" t="n">
        <v>0</v>
      </c>
      <c r="L8452" s="32" t="n"/>
      <c r="M8452" s="31" t="n">
        <v>0</v>
      </c>
      <c r="N8452" s="31" t="n">
        <v>0</v>
      </c>
      <c r="O8452" s="31" t="n"/>
      <c r="P8452" s="31" t="n"/>
      <c r="Q8452" s="31" t="n">
        <v>0</v>
      </c>
      <c r="R8452" s="31" t="n"/>
      <c r="S8452" s="32" t="n"/>
      <c r="T8452" s="32" t="n"/>
      <c r="V8452" t="inlineStr">
        <is>
          <t>04mku</t>
        </is>
      </c>
      <c r="Z8452" t="inlineStr">
        <is>
          <t>Vladislav Syomin ((N/A) D)</t>
        </is>
      </c>
    </row>
    <row r="8453">
      <c r="A8453" t="inlineStr">
        <is>
          <t>Vladislav Yermolenko</t>
        </is>
      </c>
      <c r="B8453" t="inlineStr">
        <is>
          <t>(N/A)</t>
        </is>
      </c>
      <c r="C8453" t="inlineStr">
        <is>
          <t>G</t>
        </is>
      </c>
      <c r="D8453" t="inlineStr">
        <is>
          <t>G</t>
        </is>
      </c>
      <c r="E8453" t="n">
        <v>18</v>
      </c>
      <c r="F8453" t="inlineStr">
        <is>
          <t>FA</t>
        </is>
      </c>
      <c r="G8453" t="inlineStr">
        <is>
          <t>FA</t>
        </is>
      </c>
      <c r="H8453" s="30" t="n">
        <v>1</v>
      </c>
      <c r="I8453" s="31" t="n">
        <v>0</v>
      </c>
      <c r="J8453" s="31" t="n"/>
      <c r="K8453" s="31" t="n">
        <v>0</v>
      </c>
      <c r="L8453" s="32" t="n"/>
      <c r="M8453" s="31" t="n">
        <v>0</v>
      </c>
      <c r="N8453" s="31" t="n">
        <v>0</v>
      </c>
      <c r="O8453" s="31" t="n"/>
      <c r="P8453" s="31" t="n"/>
      <c r="Q8453" s="31" t="n">
        <v>0</v>
      </c>
      <c r="R8453" s="31" t="n"/>
      <c r="S8453" s="32" t="n"/>
      <c r="T8453" s="32" t="n"/>
      <c r="V8453" t="inlineStr">
        <is>
          <t>0791g</t>
        </is>
      </c>
      <c r="Z8453" t="inlineStr">
        <is>
          <t>Vladislav Yermolenko ((N/A) G)</t>
        </is>
      </c>
    </row>
    <row r="8454">
      <c r="A8454" t="inlineStr">
        <is>
          <t>Vladislav Yeryomenko</t>
        </is>
      </c>
      <c r="B8454" t="inlineStr">
        <is>
          <t>NSH</t>
        </is>
      </c>
      <c r="C8454" t="inlineStr">
        <is>
          <t>D</t>
        </is>
      </c>
      <c r="D8454" t="inlineStr">
        <is>
          <t>D</t>
        </is>
      </c>
      <c r="E8454" t="n">
        <v>27</v>
      </c>
      <c r="F8454" t="inlineStr">
        <is>
          <t>FA</t>
        </is>
      </c>
      <c r="G8454" t="inlineStr">
        <is>
          <t>FA</t>
        </is>
      </c>
      <c r="H8454" s="30" t="n">
        <v>1</v>
      </c>
      <c r="I8454" s="31" t="n">
        <v>0</v>
      </c>
      <c r="J8454" s="31" t="n"/>
      <c r="K8454" s="31" t="n">
        <v>0</v>
      </c>
      <c r="L8454" s="32" t="n"/>
      <c r="M8454" s="31" t="n">
        <v>0</v>
      </c>
      <c r="N8454" s="31" t="n">
        <v>0</v>
      </c>
      <c r="O8454" s="31" t="n"/>
      <c r="P8454" s="31" t="n"/>
      <c r="Q8454" s="31" t="n">
        <v>0</v>
      </c>
      <c r="R8454" s="31" t="n"/>
      <c r="S8454" s="32" t="n"/>
      <c r="T8454" s="32" t="n"/>
      <c r="V8454" t="inlineStr">
        <is>
          <t>04fps</t>
        </is>
      </c>
      <c r="X8454" t="n">
        <v>8048</v>
      </c>
      <c r="Z8454" t="inlineStr">
        <is>
          <t>Vladislav Yeryomenko (NSH D)</t>
        </is>
      </c>
    </row>
    <row r="8455">
      <c r="A8455" t="inlineStr">
        <is>
          <t>Vojtech Budik</t>
        </is>
      </c>
      <c r="B8455" t="inlineStr">
        <is>
          <t>(N/A)</t>
        </is>
      </c>
      <c r="C8455" t="inlineStr">
        <is>
          <t>D</t>
        </is>
      </c>
      <c r="D8455" t="inlineStr">
        <is>
          <t>D</t>
        </is>
      </c>
      <c r="E8455" t="n">
        <v>28</v>
      </c>
      <c r="F8455" t="inlineStr">
        <is>
          <t>FA</t>
        </is>
      </c>
      <c r="G8455" t="inlineStr">
        <is>
          <t>FA</t>
        </is>
      </c>
      <c r="H8455" s="30" t="n">
        <v>1</v>
      </c>
      <c r="I8455" s="31" t="n">
        <v>0</v>
      </c>
      <c r="J8455" s="31" t="n"/>
      <c r="K8455" s="31" t="n">
        <v>0</v>
      </c>
      <c r="L8455" s="32" t="n"/>
      <c r="M8455" s="31" t="n">
        <v>0</v>
      </c>
      <c r="N8455" s="31" t="n">
        <v>0</v>
      </c>
      <c r="O8455" s="31" t="n"/>
      <c r="P8455" s="31" t="n"/>
      <c r="Q8455" s="31" t="n">
        <v>0</v>
      </c>
      <c r="R8455" s="31" t="n"/>
      <c r="S8455" s="32" t="n"/>
      <c r="T8455" s="32" t="n"/>
      <c r="V8455" t="inlineStr">
        <is>
          <t>042xk</t>
        </is>
      </c>
      <c r="X8455" t="n">
        <v>7236</v>
      </c>
      <c r="Z8455" t="inlineStr">
        <is>
          <t>Vojtech Budik ((N/A) D)</t>
        </is>
      </c>
    </row>
    <row r="8456">
      <c r="A8456" t="inlineStr">
        <is>
          <t>Vojtech Cihar</t>
        </is>
      </c>
      <c r="B8456" t="inlineStr">
        <is>
          <t>LAK</t>
        </is>
      </c>
      <c r="C8456" t="inlineStr">
        <is>
          <t>LW</t>
        </is>
      </c>
      <c r="D8456" t="inlineStr">
        <is>
          <t>F</t>
        </is>
      </c>
      <c r="E8456" t="n">
        <v>19</v>
      </c>
      <c r="F8456" t="inlineStr">
        <is>
          <t>FA</t>
        </is>
      </c>
      <c r="G8456" t="inlineStr">
        <is>
          <t>FA</t>
        </is>
      </c>
      <c r="H8456" s="30" t="n">
        <v>974167</v>
      </c>
      <c r="I8456" s="31" t="n">
        <v>0</v>
      </c>
      <c r="J8456" s="31" t="n"/>
      <c r="K8456" s="31" t="n">
        <v>0</v>
      </c>
      <c r="L8456" s="32" t="n"/>
      <c r="M8456" s="31" t="n">
        <v>0</v>
      </c>
      <c r="N8456" s="31" t="n">
        <v>0</v>
      </c>
      <c r="O8456" s="31" t="n"/>
      <c r="P8456" s="31" t="n"/>
      <c r="Q8456" s="31" t="n">
        <v>0</v>
      </c>
      <c r="R8456" s="31" t="n"/>
      <c r="S8456" s="32" t="n"/>
      <c r="T8456" s="32" t="n"/>
      <c r="V8456" t="inlineStr">
        <is>
          <t>06spt</t>
        </is>
      </c>
      <c r="W8456" t="n">
        <v>7412</v>
      </c>
      <c r="Y8456" t="inlineStr">
        <is>
          <t>816190d8-951d-4ff8-9f7a-df80a0ff3cfa</t>
        </is>
      </c>
      <c r="Z8456" t="inlineStr">
        <is>
          <t>Vojtech Cihar (LAK LW)</t>
        </is>
      </c>
    </row>
    <row r="8457">
      <c r="A8457" t="inlineStr">
        <is>
          <t>Vojtech Hambalek</t>
        </is>
      </c>
      <c r="B8457" t="inlineStr">
        <is>
          <t>(N/A)</t>
        </is>
      </c>
      <c r="C8457" t="inlineStr">
        <is>
          <t>G</t>
        </is>
      </c>
      <c r="D8457" t="inlineStr">
        <is>
          <t>G</t>
        </is>
      </c>
      <c r="E8457" t="n">
        <v>20</v>
      </c>
      <c r="F8457" t="inlineStr">
        <is>
          <t>FA</t>
        </is>
      </c>
      <c r="G8457" t="inlineStr">
        <is>
          <t>FA</t>
        </is>
      </c>
      <c r="H8457" s="30" t="n">
        <v>1</v>
      </c>
      <c r="I8457" s="31" t="n">
        <v>0</v>
      </c>
      <c r="J8457" s="31" t="n"/>
      <c r="K8457" s="31" t="n">
        <v>0</v>
      </c>
      <c r="L8457" s="32" t="n"/>
      <c r="M8457" s="31" t="n">
        <v>0</v>
      </c>
      <c r="N8457" s="31" t="n">
        <v>0</v>
      </c>
      <c r="O8457" s="31" t="n"/>
      <c r="P8457" s="31" t="n"/>
      <c r="Q8457" s="31" t="n">
        <v>0</v>
      </c>
      <c r="R8457" s="31" t="n"/>
      <c r="S8457" s="32" t="n"/>
      <c r="T8457" s="32" t="n"/>
      <c r="V8457" t="inlineStr">
        <is>
          <t>06md1</t>
        </is>
      </c>
      <c r="Z8457" t="inlineStr">
        <is>
          <t>Vojtech Hambalek ((N/A) G)</t>
        </is>
      </c>
    </row>
    <row r="8458">
      <c r="A8458" t="inlineStr">
        <is>
          <t>Vojtech Hradec</t>
        </is>
      </c>
      <c r="B8458" t="inlineStr">
        <is>
          <t>UTA</t>
        </is>
      </c>
      <c r="C8458" t="inlineStr">
        <is>
          <t>C</t>
        </is>
      </c>
      <c r="D8458" t="inlineStr">
        <is>
          <t>F</t>
        </is>
      </c>
      <c r="E8458" t="n">
        <v>20</v>
      </c>
      <c r="F8458" t="inlineStr">
        <is>
          <t>FA</t>
        </is>
      </c>
      <c r="G8458" t="inlineStr">
        <is>
          <t>FA</t>
        </is>
      </c>
      <c r="H8458" s="30" t="n">
        <v>1</v>
      </c>
      <c r="I8458" s="31" t="n">
        <v>0</v>
      </c>
      <c r="J8458" s="31" t="n"/>
      <c r="K8458" s="31" t="n">
        <v>0</v>
      </c>
      <c r="L8458" s="32" t="n"/>
      <c r="M8458" s="31" t="n">
        <v>0</v>
      </c>
      <c r="N8458" s="31" t="n">
        <v>0</v>
      </c>
      <c r="O8458" s="31" t="n"/>
      <c r="P8458" s="31" t="n"/>
      <c r="Q8458" s="31" t="n">
        <v>0</v>
      </c>
      <c r="R8458" s="31" t="n"/>
      <c r="S8458" s="32" t="n"/>
      <c r="T8458" s="32" t="n"/>
      <c r="V8458" t="inlineStr">
        <is>
          <t>06mgs</t>
        </is>
      </c>
      <c r="Y8458" t="inlineStr">
        <is>
          <t>40e2bb49-d2bd-4c89-a525-b5785d8c05b8</t>
        </is>
      </c>
      <c r="Z8458" t="inlineStr">
        <is>
          <t>Vojtech Hradec (UTA C)</t>
        </is>
      </c>
    </row>
    <row r="8459">
      <c r="A8459" t="inlineStr">
        <is>
          <t>Vojtech Mozik</t>
        </is>
      </c>
      <c r="B8459" t="inlineStr">
        <is>
          <t>(N/A)</t>
        </is>
      </c>
      <c r="C8459" t="inlineStr">
        <is>
          <t>D</t>
        </is>
      </c>
      <c r="D8459" t="inlineStr">
        <is>
          <t>D</t>
        </is>
      </c>
      <c r="E8459" t="n">
        <v>33</v>
      </c>
      <c r="F8459" t="inlineStr">
        <is>
          <t>FA</t>
        </is>
      </c>
      <c r="G8459" t="inlineStr">
        <is>
          <t>FA</t>
        </is>
      </c>
      <c r="H8459" s="30" t="n">
        <v>1</v>
      </c>
      <c r="I8459" s="31" t="n">
        <v>0</v>
      </c>
      <c r="J8459" s="31" t="n"/>
      <c r="K8459" s="31" t="n">
        <v>0</v>
      </c>
      <c r="L8459" s="32" t="n"/>
      <c r="M8459" s="31" t="n">
        <v>0</v>
      </c>
      <c r="N8459" s="31" t="n">
        <v>0</v>
      </c>
      <c r="O8459" s="31" t="n"/>
      <c r="P8459" s="31" t="n"/>
      <c r="Q8459" s="31" t="n">
        <v>0</v>
      </c>
      <c r="R8459" s="31" t="n"/>
      <c r="S8459" s="32" t="n"/>
      <c r="T8459" s="32" t="n"/>
      <c r="V8459" t="inlineStr">
        <is>
          <t>03qba</t>
        </is>
      </c>
      <c r="W8459" t="n">
        <v>4958</v>
      </c>
      <c r="X8459" t="n">
        <v>6742</v>
      </c>
      <c r="Z8459" t="inlineStr">
        <is>
          <t>Vojtech Mozik ((N/A) D)</t>
        </is>
      </c>
    </row>
    <row r="8460">
      <c r="A8460" t="inlineStr">
        <is>
          <t>Vojtech Polak</t>
        </is>
      </c>
      <c r="B8460" t="inlineStr">
        <is>
          <t>(N/A)</t>
        </is>
      </c>
      <c r="C8460" t="inlineStr">
        <is>
          <t>LW</t>
        </is>
      </c>
      <c r="D8460" t="inlineStr">
        <is>
          <t>F</t>
        </is>
      </c>
      <c r="E8460" t="n">
        <v>41</v>
      </c>
      <c r="F8460" t="inlineStr">
        <is>
          <t>FA</t>
        </is>
      </c>
      <c r="G8460" t="inlineStr">
        <is>
          <t>FA</t>
        </is>
      </c>
      <c r="H8460" s="30" t="n">
        <v>1</v>
      </c>
      <c r="I8460" s="31" t="n">
        <v>0</v>
      </c>
      <c r="J8460" s="31" t="n"/>
      <c r="K8460" s="31" t="n">
        <v>0</v>
      </c>
      <c r="L8460" s="32" t="n"/>
      <c r="M8460" s="31" t="n">
        <v>0</v>
      </c>
      <c r="N8460" s="31" t="n">
        <v>0</v>
      </c>
      <c r="O8460" s="31" t="n"/>
      <c r="P8460" s="31" t="n"/>
      <c r="Q8460" s="31" t="n">
        <v>0</v>
      </c>
      <c r="R8460" s="31" t="n"/>
      <c r="S8460" s="32" t="n"/>
      <c r="T8460" s="32" t="n"/>
      <c r="V8460" t="inlineStr">
        <is>
          <t>003oc</t>
        </is>
      </c>
      <c r="W8460" t="n">
        <v>1941</v>
      </c>
      <c r="X8460" t="n">
        <v>3374</v>
      </c>
      <c r="Z8460" t="inlineStr">
        <is>
          <t>Vojtech Polak ((N/A) LW)</t>
        </is>
      </c>
    </row>
    <row r="8461">
      <c r="A8461" t="inlineStr">
        <is>
          <t>Vojtech Port</t>
        </is>
      </c>
      <c r="B8461" t="inlineStr">
        <is>
          <t>ANA</t>
        </is>
      </c>
      <c r="C8461" t="inlineStr">
        <is>
          <t>D</t>
        </is>
      </c>
      <c r="D8461" t="inlineStr">
        <is>
          <t>D</t>
        </is>
      </c>
      <c r="E8461" t="n">
        <v>21</v>
      </c>
      <c r="F8461" t="inlineStr">
        <is>
          <t>FA</t>
        </is>
      </c>
      <c r="G8461" t="inlineStr">
        <is>
          <t>FA</t>
        </is>
      </c>
      <c r="H8461" s="30" t="n">
        <v>1</v>
      </c>
      <c r="I8461" s="31" t="n">
        <v>0</v>
      </c>
      <c r="J8461" s="31" t="n"/>
      <c r="K8461" s="31" t="n">
        <v>0</v>
      </c>
      <c r="L8461" s="32" t="n"/>
      <c r="M8461" s="31" t="n">
        <v>0</v>
      </c>
      <c r="N8461" s="31" t="n">
        <v>0</v>
      </c>
      <c r="O8461" s="31" t="n"/>
      <c r="P8461" s="31" t="n"/>
      <c r="Q8461" s="31" t="n">
        <v>0</v>
      </c>
      <c r="R8461" s="31" t="n"/>
      <c r="S8461" s="32" t="n"/>
      <c r="T8461" s="32" t="n"/>
      <c r="V8461" t="inlineStr">
        <is>
          <t>06bea</t>
        </is>
      </c>
      <c r="Y8461" t="inlineStr">
        <is>
          <t>e77d71d4-2cfc-4fd3-b367-8e5893af18f9</t>
        </is>
      </c>
      <c r="Z8461" t="inlineStr">
        <is>
          <t>Vojtech Port (ANA D)</t>
        </is>
      </c>
    </row>
    <row r="8462">
      <c r="A8462" t="inlineStr">
        <is>
          <t>Vojtech Strondala</t>
        </is>
      </c>
      <c r="B8462" t="inlineStr">
        <is>
          <t>(N/A)</t>
        </is>
      </c>
      <c r="C8462" t="inlineStr">
        <is>
          <t>C</t>
        </is>
      </c>
      <c r="D8462" t="inlineStr">
        <is>
          <t>F</t>
        </is>
      </c>
      <c r="E8462" t="n">
        <v>25</v>
      </c>
      <c r="F8462" t="inlineStr">
        <is>
          <t>FA</t>
        </is>
      </c>
      <c r="G8462" t="inlineStr">
        <is>
          <t>FA</t>
        </is>
      </c>
      <c r="H8462" s="30" t="n">
        <v>1</v>
      </c>
      <c r="I8462" s="31" t="n">
        <v>0</v>
      </c>
      <c r="J8462" s="31" t="n"/>
      <c r="K8462" s="31" t="n">
        <v>0</v>
      </c>
      <c r="L8462" s="32" t="n"/>
      <c r="M8462" s="31" t="n">
        <v>0</v>
      </c>
      <c r="N8462" s="31" t="n">
        <v>0</v>
      </c>
      <c r="O8462" s="31" t="n"/>
      <c r="P8462" s="31" t="n"/>
      <c r="Q8462" s="31" t="n">
        <v>0</v>
      </c>
      <c r="R8462" s="31" t="n"/>
      <c r="S8462" s="32" t="n"/>
      <c r="T8462" s="32" t="n"/>
      <c r="V8462" t="inlineStr">
        <is>
          <t>04zp1</t>
        </is>
      </c>
      <c r="Z8462" t="inlineStr">
        <is>
          <t>Vojtech Strondala ((N/A) C)</t>
        </is>
      </c>
    </row>
    <row r="8463">
      <c r="A8463" t="inlineStr">
        <is>
          <t>Vojtech Zelenak</t>
        </is>
      </c>
      <c r="B8463" t="inlineStr">
        <is>
          <t>(N/A)</t>
        </is>
      </c>
      <c r="C8463" t="inlineStr">
        <is>
          <t>D</t>
        </is>
      </c>
      <c r="D8463" t="inlineStr">
        <is>
          <t>D</t>
        </is>
      </c>
      <c r="E8463" t="n">
        <v>28</v>
      </c>
      <c r="F8463" t="inlineStr">
        <is>
          <t>FA</t>
        </is>
      </c>
      <c r="G8463" t="inlineStr">
        <is>
          <t>FA</t>
        </is>
      </c>
      <c r="H8463" s="30" t="n">
        <v>1</v>
      </c>
      <c r="I8463" s="31" t="n">
        <v>0</v>
      </c>
      <c r="J8463" s="31" t="n"/>
      <c r="K8463" s="31" t="n">
        <v>0</v>
      </c>
      <c r="L8463" s="32" t="n"/>
      <c r="M8463" s="31" t="n">
        <v>0</v>
      </c>
      <c r="N8463" s="31" t="n">
        <v>0</v>
      </c>
      <c r="O8463" s="31" t="n"/>
      <c r="P8463" s="31" t="n"/>
      <c r="Q8463" s="31" t="n">
        <v>0</v>
      </c>
      <c r="R8463" s="31" t="n"/>
      <c r="S8463" s="32" t="n"/>
      <c r="T8463" s="32" t="n"/>
      <c r="V8463" t="inlineStr">
        <is>
          <t>0464t</t>
        </is>
      </c>
      <c r="Z8463" t="inlineStr">
        <is>
          <t>Vojtech Zelenak ((N/A) D)</t>
        </is>
      </c>
    </row>
    <row r="8464">
      <c r="A8464" t="inlineStr">
        <is>
          <t>Vsevolod Komarov</t>
        </is>
      </c>
      <c r="B8464" t="inlineStr">
        <is>
          <t>BUF</t>
        </is>
      </c>
      <c r="C8464" t="inlineStr">
        <is>
          <t>D</t>
        </is>
      </c>
      <c r="D8464" t="inlineStr">
        <is>
          <t>D</t>
        </is>
      </c>
      <c r="E8464" t="n">
        <v>22</v>
      </c>
      <c r="F8464" t="inlineStr">
        <is>
          <t>FA</t>
        </is>
      </c>
      <c r="G8464" t="inlineStr">
        <is>
          <t>FA</t>
        </is>
      </c>
      <c r="H8464" s="30" t="n">
        <v>835000</v>
      </c>
      <c r="I8464" s="31" t="n">
        <v>0</v>
      </c>
      <c r="J8464" s="31" t="n"/>
      <c r="K8464" s="31" t="n">
        <v>0</v>
      </c>
      <c r="L8464" s="32" t="n"/>
      <c r="M8464" s="31" t="n">
        <v>0</v>
      </c>
      <c r="N8464" s="31" t="n">
        <v>0</v>
      </c>
      <c r="O8464" s="31" t="n"/>
      <c r="P8464" s="31" t="n"/>
      <c r="Q8464" s="31" t="n">
        <v>0</v>
      </c>
      <c r="R8464" s="31" t="n"/>
      <c r="S8464" s="32" t="n"/>
      <c r="T8464" s="32" t="n"/>
      <c r="V8464" t="inlineStr">
        <is>
          <t>062si</t>
        </is>
      </c>
      <c r="W8464" t="n">
        <v>6915</v>
      </c>
      <c r="Y8464" t="inlineStr">
        <is>
          <t>e87799cd-9034-48cf-bd55-bb39b89c68ed</t>
        </is>
      </c>
      <c r="Z8464" t="inlineStr">
        <is>
          <t>Vsevolod Komarov (BUF D)</t>
        </is>
      </c>
    </row>
    <row r="8465">
      <c r="A8465" t="inlineStr">
        <is>
          <t>Vsevolod Matveyev</t>
        </is>
      </c>
      <c r="B8465" t="inlineStr">
        <is>
          <t>(N/A)</t>
        </is>
      </c>
      <c r="C8465" t="inlineStr">
        <is>
          <t>D</t>
        </is>
      </c>
      <c r="D8465" t="inlineStr">
        <is>
          <t>D</t>
        </is>
      </c>
      <c r="E8465" t="n">
        <v>18</v>
      </c>
      <c r="F8465" t="inlineStr">
        <is>
          <t>FA</t>
        </is>
      </c>
      <c r="G8465" t="inlineStr">
        <is>
          <t>FA</t>
        </is>
      </c>
      <c r="H8465" s="30" t="n">
        <v>1</v>
      </c>
      <c r="I8465" s="31" t="n">
        <v>0</v>
      </c>
      <c r="J8465" s="31" t="n"/>
      <c r="K8465" s="31" t="n">
        <v>0</v>
      </c>
      <c r="L8465" s="32" t="n"/>
      <c r="M8465" s="31" t="n">
        <v>0</v>
      </c>
      <c r="N8465" s="31" t="n">
        <v>0</v>
      </c>
      <c r="O8465" s="31" t="n"/>
      <c r="P8465" s="31" t="n"/>
      <c r="Q8465" s="31" t="n">
        <v>0</v>
      </c>
      <c r="R8465" s="31" t="n"/>
      <c r="S8465" s="32" t="n"/>
      <c r="T8465" s="32" t="n"/>
      <c r="V8465" t="inlineStr">
        <is>
          <t>077bh</t>
        </is>
      </c>
      <c r="Z8465" t="inlineStr">
        <is>
          <t>Vsevolod Matveyev ((N/A) D)</t>
        </is>
      </c>
    </row>
    <row r="8466">
      <c r="A8466" t="inlineStr">
        <is>
          <t>Vsevolod Skotnikov</t>
        </is>
      </c>
      <c r="B8466" t="inlineStr">
        <is>
          <t>(N/A)</t>
        </is>
      </c>
      <c r="C8466" t="inlineStr">
        <is>
          <t>G</t>
        </is>
      </c>
      <c r="D8466" t="inlineStr">
        <is>
          <t>G</t>
        </is>
      </c>
      <c r="E8466" t="n">
        <v>24</v>
      </c>
      <c r="F8466" t="inlineStr">
        <is>
          <t>FA</t>
        </is>
      </c>
      <c r="G8466" t="inlineStr">
        <is>
          <t>FA</t>
        </is>
      </c>
      <c r="H8466" s="30" t="n">
        <v>1</v>
      </c>
      <c r="I8466" s="31" t="n">
        <v>0</v>
      </c>
      <c r="J8466" s="31" t="n"/>
      <c r="K8466" s="31" t="n">
        <v>0</v>
      </c>
      <c r="L8466" s="32" t="n"/>
      <c r="M8466" s="31" t="n">
        <v>0</v>
      </c>
      <c r="N8466" s="31" t="n">
        <v>0</v>
      </c>
      <c r="O8466" s="31" t="n"/>
      <c r="P8466" s="31" t="n"/>
      <c r="Q8466" s="31" t="n">
        <v>0</v>
      </c>
      <c r="R8466" s="31" t="n"/>
      <c r="S8466" s="32" t="n"/>
      <c r="T8466" s="32" t="n"/>
      <c r="V8466" t="inlineStr">
        <is>
          <t>05n1g</t>
        </is>
      </c>
      <c r="Z8466" t="inlineStr">
        <is>
          <t>Vsevolod Skotnikov ((N/A) G)</t>
        </is>
      </c>
    </row>
    <row r="8467">
      <c r="A8467" t="inlineStr">
        <is>
          <t>Vyacheslav Leshchenko</t>
        </is>
      </c>
      <c r="B8467" t="inlineStr">
        <is>
          <t>(N/A)</t>
        </is>
      </c>
      <c r="C8467" t="inlineStr">
        <is>
          <t>RW</t>
        </is>
      </c>
      <c r="D8467" t="inlineStr">
        <is>
          <t>F</t>
        </is>
      </c>
      <c r="E8467" t="n">
        <v>31</v>
      </c>
      <c r="F8467" t="inlineStr">
        <is>
          <t>FA</t>
        </is>
      </c>
      <c r="G8467" t="inlineStr">
        <is>
          <t>FA</t>
        </is>
      </c>
      <c r="H8467" s="30" t="n">
        <v>1</v>
      </c>
      <c r="I8467" s="31" t="n">
        <v>0</v>
      </c>
      <c r="J8467" s="31" t="n"/>
      <c r="K8467" s="31" t="n">
        <v>0</v>
      </c>
      <c r="L8467" s="32" t="n"/>
      <c r="M8467" s="31" t="n">
        <v>0</v>
      </c>
      <c r="N8467" s="31" t="n">
        <v>0</v>
      </c>
      <c r="O8467" s="31" t="n"/>
      <c r="P8467" s="31" t="n"/>
      <c r="Q8467" s="31" t="n">
        <v>0</v>
      </c>
      <c r="R8467" s="31" t="n"/>
      <c r="S8467" s="32" t="n"/>
      <c r="T8467" s="32" t="n"/>
      <c r="V8467" t="inlineStr">
        <is>
          <t>032gs</t>
        </is>
      </c>
      <c r="Z8467" t="inlineStr">
        <is>
          <t>Vyacheslav Leshchenko ((N/A) RW)</t>
        </is>
      </c>
    </row>
    <row r="8468">
      <c r="A8468" t="inlineStr">
        <is>
          <t>Vyacheslav Malov</t>
        </is>
      </c>
      <c r="B8468" t="inlineStr">
        <is>
          <t>(N/A)</t>
        </is>
      </c>
      <c r="C8468" t="inlineStr">
        <is>
          <t>RW</t>
        </is>
      </c>
      <c r="D8468" t="inlineStr">
        <is>
          <t>F</t>
        </is>
      </c>
      <c r="E8468" t="n">
        <v>22</v>
      </c>
      <c r="F8468" t="inlineStr">
        <is>
          <t>FA</t>
        </is>
      </c>
      <c r="G8468" t="inlineStr">
        <is>
          <t>FA</t>
        </is>
      </c>
      <c r="H8468" s="30" t="n">
        <v>1</v>
      </c>
      <c r="I8468" s="31" t="n">
        <v>0</v>
      </c>
      <c r="J8468" s="31" t="n"/>
      <c r="K8468" s="31" t="n">
        <v>0</v>
      </c>
      <c r="L8468" s="32" t="n"/>
      <c r="M8468" s="31" t="n">
        <v>0</v>
      </c>
      <c r="N8468" s="31" t="n">
        <v>0</v>
      </c>
      <c r="O8468" s="31" t="n"/>
      <c r="P8468" s="31" t="n"/>
      <c r="Q8468" s="31" t="n">
        <v>0</v>
      </c>
      <c r="R8468" s="31" t="n"/>
      <c r="S8468" s="32" t="n"/>
      <c r="T8468" s="32" t="n"/>
      <c r="V8468" t="inlineStr">
        <is>
          <t>06cfu</t>
        </is>
      </c>
      <c r="Z8468" t="inlineStr">
        <is>
          <t>Vyacheslav Malov ((N/A) RW)</t>
        </is>
      </c>
    </row>
    <row r="8469">
      <c r="A8469" t="inlineStr">
        <is>
          <t>Vyacheslav Osnovin</t>
        </is>
      </c>
      <c r="B8469" t="inlineStr">
        <is>
          <t>(N/A)</t>
        </is>
      </c>
      <c r="C8469" t="inlineStr">
        <is>
          <t>C</t>
        </is>
      </c>
      <c r="D8469" t="inlineStr">
        <is>
          <t>F</t>
        </is>
      </c>
      <c r="E8469" t="n">
        <v>32</v>
      </c>
      <c r="F8469" t="inlineStr">
        <is>
          <t>FA</t>
        </is>
      </c>
      <c r="G8469" t="inlineStr">
        <is>
          <t>FA</t>
        </is>
      </c>
      <c r="H8469" s="30" t="n">
        <v>1</v>
      </c>
      <c r="I8469" s="31" t="n">
        <v>0</v>
      </c>
      <c r="J8469" s="31" t="n"/>
      <c r="K8469" s="31" t="n">
        <v>0</v>
      </c>
      <c r="L8469" s="32" t="n"/>
      <c r="M8469" s="31" t="n">
        <v>0</v>
      </c>
      <c r="N8469" s="31" t="n">
        <v>0</v>
      </c>
      <c r="O8469" s="31" t="n"/>
      <c r="P8469" s="31" t="n"/>
      <c r="Q8469" s="31" t="n">
        <v>0</v>
      </c>
      <c r="R8469" s="31" t="n"/>
      <c r="S8469" s="32" t="n"/>
      <c r="T8469" s="32" t="n"/>
      <c r="V8469" t="inlineStr">
        <is>
          <t>03cbb</t>
        </is>
      </c>
      <c r="Z8469" t="inlineStr">
        <is>
          <t>Vyacheslav Osnovin ((N/A) C)</t>
        </is>
      </c>
    </row>
    <row r="8470">
      <c r="A8470" t="inlineStr">
        <is>
          <t>Vyacheslav Peksa</t>
        </is>
      </c>
      <c r="B8470" t="inlineStr">
        <is>
          <t>TOR</t>
        </is>
      </c>
      <c r="C8470" t="inlineStr">
        <is>
          <t>G</t>
        </is>
      </c>
      <c r="D8470" t="inlineStr">
        <is>
          <t>G</t>
        </is>
      </c>
      <c r="E8470" t="n">
        <v>24</v>
      </c>
      <c r="F8470" t="inlineStr">
        <is>
          <t>FA</t>
        </is>
      </c>
      <c r="G8470" t="inlineStr">
        <is>
          <t>FA</t>
        </is>
      </c>
      <c r="H8470" s="30" t="n">
        <v>851667</v>
      </c>
      <c r="I8470" s="31" t="n">
        <v>0</v>
      </c>
      <c r="J8470" s="31" t="n"/>
      <c r="K8470" s="31" t="n">
        <v>0</v>
      </c>
      <c r="L8470" s="32" t="n"/>
      <c r="M8470" s="31" t="n">
        <v>0</v>
      </c>
      <c r="N8470" s="31" t="n">
        <v>0</v>
      </c>
      <c r="O8470" s="31" t="n"/>
      <c r="P8470" s="31" t="n"/>
      <c r="Q8470" s="31" t="n">
        <v>0</v>
      </c>
      <c r="R8470" s="31" t="n"/>
      <c r="S8470" s="32" t="n"/>
      <c r="T8470" s="32" t="n"/>
      <c r="V8470" t="inlineStr">
        <is>
          <t>05ug6</t>
        </is>
      </c>
      <c r="W8470" t="n">
        <v>6910</v>
      </c>
      <c r="Y8470" t="inlineStr">
        <is>
          <t>ed5226a5-0c63-4b23-897c-1c0cbcea162a</t>
        </is>
      </c>
      <c r="Z8470" t="inlineStr">
        <is>
          <t>Vyacheslav Peksa (TOR G)</t>
        </is>
      </c>
    </row>
    <row r="8471">
      <c r="A8471" t="inlineStr">
        <is>
          <t>Vyacheslav Trukhno</t>
        </is>
      </c>
      <c r="B8471" t="inlineStr">
        <is>
          <t>(N/A)</t>
        </is>
      </c>
      <c r="C8471" t="inlineStr">
        <is>
          <t>LW</t>
        </is>
      </c>
      <c r="D8471" t="inlineStr">
        <is>
          <t>F</t>
        </is>
      </c>
      <c r="E8471" t="n">
        <v>39</v>
      </c>
      <c r="F8471" t="inlineStr">
        <is>
          <t>FA</t>
        </is>
      </c>
      <c r="G8471" t="inlineStr">
        <is>
          <t>FA</t>
        </is>
      </c>
      <c r="H8471" s="30" t="n">
        <v>1</v>
      </c>
      <c r="I8471" s="31" t="n">
        <v>0</v>
      </c>
      <c r="J8471" s="31" t="n"/>
      <c r="K8471" s="31" t="n">
        <v>0</v>
      </c>
      <c r="L8471" s="32" t="n"/>
      <c r="M8471" s="31" t="n">
        <v>0</v>
      </c>
      <c r="N8471" s="31" t="n">
        <v>0</v>
      </c>
      <c r="O8471" s="31" t="n"/>
      <c r="P8471" s="31" t="n"/>
      <c r="Q8471" s="31" t="n">
        <v>0</v>
      </c>
      <c r="R8471" s="31" t="n"/>
      <c r="S8471" s="32" t="n"/>
      <c r="T8471" s="32" t="n"/>
      <c r="V8471" t="inlineStr">
        <is>
          <t>003r9</t>
        </is>
      </c>
      <c r="W8471" t="n">
        <v>2720</v>
      </c>
      <c r="X8471" t="n">
        <v>4048</v>
      </c>
      <c r="Z8471" t="inlineStr">
        <is>
          <t>Vyacheslav Trukhno ((N/A) LW)</t>
        </is>
      </c>
    </row>
    <row r="8472">
      <c r="A8472" t="inlineStr">
        <is>
          <t>Wacey Hamilton</t>
        </is>
      </c>
      <c r="B8472" t="inlineStr">
        <is>
          <t>VAN</t>
        </is>
      </c>
      <c r="C8472" t="inlineStr">
        <is>
          <t>RW</t>
        </is>
      </c>
      <c r="D8472" t="inlineStr">
        <is>
          <t>F</t>
        </is>
      </c>
      <c r="E8472" t="n">
        <v>36</v>
      </c>
      <c r="F8472" t="inlineStr">
        <is>
          <t>FA</t>
        </is>
      </c>
      <c r="G8472" t="inlineStr">
        <is>
          <t>FA</t>
        </is>
      </c>
      <c r="H8472" s="30" t="n">
        <v>1</v>
      </c>
      <c r="I8472" s="31" t="n">
        <v>0</v>
      </c>
      <c r="J8472" s="31" t="n"/>
      <c r="K8472" s="31" t="n">
        <v>0</v>
      </c>
      <c r="L8472" s="32" t="n"/>
      <c r="M8472" s="31" t="n">
        <v>0</v>
      </c>
      <c r="N8472" s="31" t="n">
        <v>0</v>
      </c>
      <c r="O8472" s="31" t="n"/>
      <c r="P8472" s="31" t="n"/>
      <c r="Q8472" s="31" t="n">
        <v>0</v>
      </c>
      <c r="R8472" s="31" t="n"/>
      <c r="S8472" s="32" t="n"/>
      <c r="T8472" s="32" t="n"/>
      <c r="V8472" t="inlineStr">
        <is>
          <t>025t2</t>
        </is>
      </c>
      <c r="W8472" t="n">
        <v>3674</v>
      </c>
      <c r="X8472" t="n">
        <v>5258</v>
      </c>
      <c r="Y8472" t="inlineStr">
        <is>
          <t>34e3e74e-2da4-4f26-9cd3-55e8a421f202</t>
        </is>
      </c>
      <c r="Z8472" t="inlineStr">
        <is>
          <t>Wacey Hamilton (VAN RW)</t>
        </is>
      </c>
    </row>
    <row r="8473">
      <c r="A8473" t="inlineStr">
        <is>
          <t>Wacey Rabbit</t>
        </is>
      </c>
      <c r="B8473" t="inlineStr">
        <is>
          <t>(N/A)</t>
        </is>
      </c>
      <c r="C8473" t="inlineStr">
        <is>
          <t>C</t>
        </is>
      </c>
      <c r="D8473" t="inlineStr">
        <is>
          <t>F</t>
        </is>
      </c>
      <c r="E8473" t="n">
        <v>39</v>
      </c>
      <c r="F8473" t="inlineStr">
        <is>
          <t>FA</t>
        </is>
      </c>
      <c r="G8473" t="inlineStr">
        <is>
          <t>FA</t>
        </is>
      </c>
      <c r="H8473" s="30" t="n">
        <v>1</v>
      </c>
      <c r="I8473" s="31" t="n">
        <v>0</v>
      </c>
      <c r="J8473" s="31" t="n"/>
      <c r="K8473" s="31" t="n">
        <v>0</v>
      </c>
      <c r="L8473" s="32" t="n"/>
      <c r="M8473" s="31" t="n">
        <v>0</v>
      </c>
      <c r="N8473" s="31" t="n">
        <v>0</v>
      </c>
      <c r="O8473" s="31" t="n"/>
      <c r="P8473" s="31" t="n"/>
      <c r="Q8473" s="31" t="n">
        <v>0</v>
      </c>
      <c r="R8473" s="31" t="n"/>
      <c r="S8473" s="32" t="n"/>
      <c r="T8473" s="32" t="n"/>
      <c r="V8473" t="inlineStr">
        <is>
          <t>004l5</t>
        </is>
      </c>
      <c r="W8473" t="n">
        <v>2659</v>
      </c>
      <c r="X8473" t="n">
        <v>4041</v>
      </c>
      <c r="Z8473" t="inlineStr">
        <is>
          <t>Wacey Rabbit ((N/A) C)</t>
        </is>
      </c>
    </row>
    <row r="8474">
      <c r="A8474" t="inlineStr">
        <is>
          <t>Wade Allison</t>
        </is>
      </c>
      <c r="B8474" t="inlineStr">
        <is>
          <t>(N/A)</t>
        </is>
      </c>
      <c r="C8474" t="inlineStr">
        <is>
          <t>RW</t>
        </is>
      </c>
      <c r="D8474" t="inlineStr">
        <is>
          <t>F</t>
        </is>
      </c>
      <c r="E8474" t="n">
        <v>28</v>
      </c>
      <c r="F8474" t="inlineStr">
        <is>
          <t>FA</t>
        </is>
      </c>
      <c r="G8474" t="inlineStr">
        <is>
          <t>FA</t>
        </is>
      </c>
      <c r="H8474" s="30" t="n">
        <v>1</v>
      </c>
      <c r="I8474" s="31" t="n">
        <v>0</v>
      </c>
      <c r="J8474" s="31" t="n"/>
      <c r="K8474" s="31" t="n">
        <v>0</v>
      </c>
      <c r="L8474" s="32" t="n"/>
      <c r="M8474" s="31" t="n">
        <v>0</v>
      </c>
      <c r="N8474" s="31" t="n">
        <v>0</v>
      </c>
      <c r="O8474" s="31" t="n"/>
      <c r="P8474" s="31" t="n"/>
      <c r="Q8474" s="31" t="n">
        <v>0</v>
      </c>
      <c r="R8474" s="31" t="n"/>
      <c r="S8474" s="32" t="n"/>
      <c r="T8474" s="32" t="n"/>
      <c r="V8474" t="inlineStr">
        <is>
          <t>042vw</t>
        </is>
      </c>
      <c r="W8474" t="n">
        <v>5201</v>
      </c>
      <c r="X8474" t="n">
        <v>7160</v>
      </c>
      <c r="Y8474" t="inlineStr">
        <is>
          <t>cdab3dfb-0088-40b3-9613-2b8f38fc0103</t>
        </is>
      </c>
      <c r="Z8474" t="inlineStr">
        <is>
          <t>Wade Allison ((N/A) RW)</t>
        </is>
      </c>
    </row>
    <row r="8475">
      <c r="A8475" t="inlineStr">
        <is>
          <t>Wade Epp</t>
        </is>
      </c>
      <c r="B8475" t="inlineStr">
        <is>
          <t>WSH</t>
        </is>
      </c>
      <c r="C8475" t="inlineStr">
        <is>
          <t>D</t>
        </is>
      </c>
      <c r="D8475" t="inlineStr">
        <is>
          <t>D</t>
        </is>
      </c>
      <c r="E8475" t="n">
        <v>37</v>
      </c>
      <c r="F8475" t="inlineStr">
        <is>
          <t>FA</t>
        </is>
      </c>
      <c r="G8475" t="inlineStr">
        <is>
          <t>FA</t>
        </is>
      </c>
      <c r="H8475" s="30" t="n">
        <v>1</v>
      </c>
      <c r="I8475" s="31" t="n">
        <v>0</v>
      </c>
      <c r="J8475" s="31" t="n"/>
      <c r="K8475" s="31" t="n">
        <v>0</v>
      </c>
      <c r="L8475" s="32" t="n"/>
      <c r="M8475" s="31" t="n">
        <v>0</v>
      </c>
      <c r="N8475" s="31" t="n">
        <v>0</v>
      </c>
      <c r="O8475" s="31" t="n"/>
      <c r="P8475" s="31" t="n"/>
      <c r="Q8475" s="31" t="n">
        <v>0</v>
      </c>
      <c r="R8475" s="31" t="n"/>
      <c r="S8475" s="32" t="n"/>
      <c r="T8475" s="32" t="n"/>
      <c r="V8475" t="inlineStr">
        <is>
          <t>03kil</t>
        </is>
      </c>
      <c r="X8475" t="n">
        <v>6619</v>
      </c>
      <c r="Z8475" t="inlineStr">
        <is>
          <t>Wade Epp (WSH D)</t>
        </is>
      </c>
    </row>
    <row r="8476">
      <c r="A8476" t="inlineStr">
        <is>
          <t>Wade Murphy</t>
        </is>
      </c>
      <c r="B8476" t="inlineStr">
        <is>
          <t>NSH</t>
        </is>
      </c>
      <c r="C8476" t="inlineStr">
        <is>
          <t>RW</t>
        </is>
      </c>
      <c r="D8476" t="inlineStr">
        <is>
          <t>F</t>
        </is>
      </c>
      <c r="E8476" t="n">
        <v>32</v>
      </c>
      <c r="F8476" t="inlineStr">
        <is>
          <t>FA</t>
        </is>
      </c>
      <c r="G8476" t="inlineStr">
        <is>
          <t>FA</t>
        </is>
      </c>
      <c r="H8476" s="30" t="n">
        <v>1</v>
      </c>
      <c r="I8476" s="31" t="n">
        <v>0</v>
      </c>
      <c r="J8476" s="31" t="n"/>
      <c r="K8476" s="31" t="n">
        <v>0</v>
      </c>
      <c r="L8476" s="32" t="n"/>
      <c r="M8476" s="31" t="n">
        <v>0</v>
      </c>
      <c r="N8476" s="31" t="n">
        <v>0</v>
      </c>
      <c r="O8476" s="31" t="n"/>
      <c r="P8476" s="31" t="n"/>
      <c r="Q8476" s="31" t="n">
        <v>0</v>
      </c>
      <c r="R8476" s="31" t="n"/>
      <c r="S8476" s="32" t="n"/>
      <c r="T8476" s="32" t="n"/>
      <c r="V8476" t="inlineStr">
        <is>
          <t>031um</t>
        </is>
      </c>
      <c r="Z8476" t="inlineStr">
        <is>
          <t>Wade Murphy (NSH RW)</t>
        </is>
      </c>
    </row>
    <row r="8477">
      <c r="A8477" t="inlineStr">
        <is>
          <t>Walter Flower</t>
        </is>
      </c>
      <c r="B8477" t="inlineStr">
        <is>
          <t>TBL</t>
        </is>
      </c>
      <c r="C8477" t="inlineStr">
        <is>
          <t>D</t>
        </is>
      </c>
      <c r="D8477" t="inlineStr">
        <is>
          <t>D</t>
        </is>
      </c>
      <c r="E8477" t="n">
        <v>27</v>
      </c>
      <c r="F8477" t="inlineStr">
        <is>
          <t>FA</t>
        </is>
      </c>
      <c r="G8477" t="inlineStr">
        <is>
          <t>FA</t>
        </is>
      </c>
      <c r="H8477" s="30" t="n">
        <v>1</v>
      </c>
      <c r="I8477" s="31" t="n">
        <v>0</v>
      </c>
      <c r="J8477" s="31" t="n"/>
      <c r="K8477" s="31" t="n">
        <v>0</v>
      </c>
      <c r="L8477" s="32" t="n"/>
      <c r="M8477" s="31" t="n">
        <v>0</v>
      </c>
      <c r="N8477" s="31" t="n">
        <v>0</v>
      </c>
      <c r="O8477" s="31" t="n"/>
      <c r="P8477" s="31" t="n"/>
      <c r="Q8477" s="31" t="n">
        <v>0</v>
      </c>
      <c r="R8477" s="31" t="n"/>
      <c r="S8477" s="32" t="n"/>
      <c r="T8477" s="32" t="n"/>
      <c r="V8477" t="inlineStr">
        <is>
          <t>04xap</t>
        </is>
      </c>
      <c r="X8477" t="n">
        <v>8149</v>
      </c>
      <c r="Z8477" t="inlineStr">
        <is>
          <t>Walter Flower (TBL D)</t>
        </is>
      </c>
    </row>
    <row r="8478">
      <c r="A8478" t="inlineStr">
        <is>
          <t>Waltteri Hopponen</t>
        </is>
      </c>
      <c r="B8478" t="inlineStr">
        <is>
          <t>(N/A)</t>
        </is>
      </c>
      <c r="C8478" t="inlineStr">
        <is>
          <t>RW</t>
        </is>
      </c>
      <c r="D8478" t="inlineStr">
        <is>
          <t>F</t>
        </is>
      </c>
      <c r="E8478" t="n">
        <v>30</v>
      </c>
      <c r="F8478" t="inlineStr">
        <is>
          <t>FA</t>
        </is>
      </c>
      <c r="G8478" t="inlineStr">
        <is>
          <t>FA</t>
        </is>
      </c>
      <c r="H8478" s="30" t="n">
        <v>1</v>
      </c>
      <c r="I8478" s="31" t="n">
        <v>0</v>
      </c>
      <c r="J8478" s="31" t="n"/>
      <c r="K8478" s="31" t="n">
        <v>0</v>
      </c>
      <c r="L8478" s="32" t="n"/>
      <c r="M8478" s="31" t="n">
        <v>0</v>
      </c>
      <c r="N8478" s="31" t="n">
        <v>0</v>
      </c>
      <c r="O8478" s="31" t="n"/>
      <c r="P8478" s="31" t="n"/>
      <c r="Q8478" s="31" t="n">
        <v>0</v>
      </c>
      <c r="R8478" s="31" t="n"/>
      <c r="S8478" s="32" t="n"/>
      <c r="T8478" s="32" t="n"/>
      <c r="V8478" t="inlineStr">
        <is>
          <t>03g47</t>
        </is>
      </c>
      <c r="Z8478" t="inlineStr">
        <is>
          <t>Waltteri Hopponen ((N/A) RW)</t>
        </is>
      </c>
    </row>
    <row r="8479">
      <c r="A8479" t="inlineStr">
        <is>
          <t>Waltteri Ignatjew</t>
        </is>
      </c>
      <c r="B8479" t="inlineStr">
        <is>
          <t>(N/A)</t>
        </is>
      </c>
      <c r="C8479" t="inlineStr">
        <is>
          <t>G</t>
        </is>
      </c>
      <c r="D8479" t="inlineStr">
        <is>
          <t>G</t>
        </is>
      </c>
      <c r="E8479" t="n">
        <v>26</v>
      </c>
      <c r="F8479" t="inlineStr">
        <is>
          <t>FA</t>
        </is>
      </c>
      <c r="G8479" t="inlineStr">
        <is>
          <t>FA</t>
        </is>
      </c>
      <c r="H8479" s="30" t="n">
        <v>1</v>
      </c>
      <c r="I8479" s="31" t="n">
        <v>0</v>
      </c>
      <c r="J8479" s="31" t="n"/>
      <c r="K8479" s="31" t="n">
        <v>0</v>
      </c>
      <c r="L8479" s="32" t="n"/>
      <c r="M8479" s="31" t="n">
        <v>0</v>
      </c>
      <c r="N8479" s="31" t="n">
        <v>0</v>
      </c>
      <c r="O8479" s="31" t="n"/>
      <c r="P8479" s="31" t="n"/>
      <c r="Q8479" s="31" t="n">
        <v>0</v>
      </c>
      <c r="R8479" s="31" t="n"/>
      <c r="S8479" s="32" t="n"/>
      <c r="T8479" s="32" t="n"/>
      <c r="V8479" t="inlineStr">
        <is>
          <t>06idn</t>
        </is>
      </c>
      <c r="W8479" t="n">
        <v>7117</v>
      </c>
      <c r="Y8479" t="inlineStr">
        <is>
          <t>d188b9e4-f004-4116-a4e3-8c38ee3b2088</t>
        </is>
      </c>
      <c r="Z8479" t="inlineStr">
        <is>
          <t>Waltteri Ignatjew ((N/A) G)</t>
        </is>
      </c>
    </row>
    <row r="8480">
      <c r="A8480" t="inlineStr">
        <is>
          <t>Waltteri Merela</t>
        </is>
      </c>
      <c r="B8480" t="inlineStr">
        <is>
          <t>TBL</t>
        </is>
      </c>
      <c r="C8480" t="inlineStr">
        <is>
          <t>RW</t>
        </is>
      </c>
      <c r="D8480" t="inlineStr">
        <is>
          <t>F</t>
        </is>
      </c>
      <c r="E8480" t="n">
        <v>28</v>
      </c>
      <c r="F8480" t="inlineStr">
        <is>
          <t>FA</t>
        </is>
      </c>
      <c r="G8480" t="inlineStr">
        <is>
          <t>FA</t>
        </is>
      </c>
      <c r="H8480" s="30" t="n">
        <v>1</v>
      </c>
      <c r="I8480" s="31" t="n">
        <v>0</v>
      </c>
      <c r="J8480" s="31" t="n"/>
      <c r="K8480" s="31" t="n">
        <v>0</v>
      </c>
      <c r="L8480" s="32" t="n"/>
      <c r="M8480" s="31" t="n">
        <v>0</v>
      </c>
      <c r="N8480" s="31" t="n">
        <v>0</v>
      </c>
      <c r="O8480" s="31" t="n"/>
      <c r="P8480" s="31" t="n"/>
      <c r="Q8480" s="31" t="n">
        <v>0</v>
      </c>
      <c r="R8480" s="31" t="n"/>
      <c r="S8480" s="32" t="n"/>
      <c r="T8480" s="32" t="n"/>
      <c r="V8480" t="inlineStr">
        <is>
          <t>06aw6</t>
        </is>
      </c>
      <c r="W8480" t="n">
        <v>7000</v>
      </c>
      <c r="Y8480" t="inlineStr">
        <is>
          <t>58e1a8ac-f52b-4ffc-883a-2825469d588b</t>
        </is>
      </c>
      <c r="Z8480" t="inlineStr">
        <is>
          <t>Waltteri Merela (TBL RW)</t>
        </is>
      </c>
    </row>
    <row r="8481">
      <c r="A8481" t="inlineStr">
        <is>
          <t>Warren Clark</t>
        </is>
      </c>
      <c r="B8481" t="inlineStr">
        <is>
          <t>TBL</t>
        </is>
      </c>
      <c r="C8481" t="inlineStr">
        <is>
          <t>D</t>
        </is>
      </c>
      <c r="D8481" t="inlineStr">
        <is>
          <t>D</t>
        </is>
      </c>
      <c r="E8481" t="n">
        <v>22</v>
      </c>
      <c r="F8481" t="inlineStr">
        <is>
          <t>FA</t>
        </is>
      </c>
      <c r="G8481" t="inlineStr">
        <is>
          <t>FA</t>
        </is>
      </c>
      <c r="H8481" s="30" t="n">
        <v>1</v>
      </c>
      <c r="I8481" s="31" t="n">
        <v>0</v>
      </c>
      <c r="J8481" s="31" t="n"/>
      <c r="K8481" s="31" t="n">
        <v>0</v>
      </c>
      <c r="L8481" s="32" t="n"/>
      <c r="M8481" s="31" t="n">
        <v>0</v>
      </c>
      <c r="N8481" s="31" t="n">
        <v>0</v>
      </c>
      <c r="O8481" s="31" t="n"/>
      <c r="P8481" s="31" t="n"/>
      <c r="Q8481" s="31" t="n">
        <v>0</v>
      </c>
      <c r="R8481" s="31" t="n"/>
      <c r="S8481" s="32" t="n"/>
      <c r="T8481" s="32" t="n"/>
      <c r="V8481" t="inlineStr">
        <is>
          <t>06cky</t>
        </is>
      </c>
      <c r="Y8481" t="inlineStr">
        <is>
          <t>fed95d07-03ba-48aa-887e-1f0e80308283</t>
        </is>
      </c>
      <c r="Z8481" t="inlineStr">
        <is>
          <t>Warren Clark (TBL D)</t>
        </is>
      </c>
    </row>
    <row r="8482">
      <c r="A8482" t="inlineStr">
        <is>
          <t>Wayne Simmonds</t>
        </is>
      </c>
      <c r="B8482" t="inlineStr">
        <is>
          <t>(N/A)</t>
        </is>
      </c>
      <c r="C8482" t="inlineStr">
        <is>
          <t>RW</t>
        </is>
      </c>
      <c r="D8482" t="inlineStr">
        <is>
          <t>F</t>
        </is>
      </c>
      <c r="E8482" t="n">
        <v>38</v>
      </c>
      <c r="F8482" t="inlineStr">
        <is>
          <t>FA</t>
        </is>
      </c>
      <c r="G8482" t="inlineStr">
        <is>
          <t>FA</t>
        </is>
      </c>
      <c r="H8482" s="30" t="n">
        <v>1</v>
      </c>
      <c r="I8482" s="31" t="n">
        <v>0</v>
      </c>
      <c r="J8482" s="31" t="n"/>
      <c r="K8482" s="31" t="n">
        <v>0</v>
      </c>
      <c r="L8482" s="32" t="n"/>
      <c r="M8482" s="31" t="n">
        <v>0</v>
      </c>
      <c r="N8482" s="31" t="n">
        <v>0</v>
      </c>
      <c r="O8482" s="31" t="n"/>
      <c r="P8482" s="31" t="n"/>
      <c r="Q8482" s="31" t="n">
        <v>0</v>
      </c>
      <c r="R8482" s="31" t="n"/>
      <c r="S8482" s="32" t="n"/>
      <c r="T8482" s="32" t="n"/>
      <c r="V8482" t="inlineStr">
        <is>
          <t>003tl</t>
        </is>
      </c>
      <c r="W8482" t="n">
        <v>2844</v>
      </c>
      <c r="X8482" t="n">
        <v>4328</v>
      </c>
      <c r="Y8482" t="inlineStr">
        <is>
          <t>4338ec3d-0f24-11e2-8525-18a905767e44</t>
        </is>
      </c>
      <c r="Z8482" t="inlineStr">
        <is>
          <t>Wayne Simmonds ((N/A) RW)</t>
        </is>
      </c>
    </row>
    <row r="8483">
      <c r="A8483" t="inlineStr">
        <is>
          <t>Wayne Simpson</t>
        </is>
      </c>
      <c r="B8483" t="inlineStr">
        <is>
          <t>(N/A)</t>
        </is>
      </c>
      <c r="C8483" t="inlineStr">
        <is>
          <t>RW</t>
        </is>
      </c>
      <c r="D8483" t="inlineStr">
        <is>
          <t>F</t>
        </is>
      </c>
      <c r="E8483" t="n">
        <v>36</v>
      </c>
      <c r="F8483" t="inlineStr">
        <is>
          <t>FA</t>
        </is>
      </c>
      <c r="G8483" t="inlineStr">
        <is>
          <t>FA</t>
        </is>
      </c>
      <c r="H8483" s="30" t="n">
        <v>1</v>
      </c>
      <c r="I8483" s="31" t="n">
        <v>0</v>
      </c>
      <c r="J8483" s="31" t="n"/>
      <c r="K8483" s="31" t="n">
        <v>0</v>
      </c>
      <c r="L8483" s="32" t="n"/>
      <c r="M8483" s="31" t="n">
        <v>0</v>
      </c>
      <c r="N8483" s="31" t="n">
        <v>0</v>
      </c>
      <c r="O8483" s="31" t="n"/>
      <c r="P8483" s="31" t="n"/>
      <c r="Q8483" s="31" t="n">
        <v>0</v>
      </c>
      <c r="R8483" s="31" t="n"/>
      <c r="S8483" s="32" t="n"/>
      <c r="T8483" s="32" t="n"/>
      <c r="V8483" t="inlineStr">
        <is>
          <t>04g3m</t>
        </is>
      </c>
      <c r="W8483" t="n">
        <v>5576</v>
      </c>
      <c r="X8483" t="n">
        <v>7734</v>
      </c>
      <c r="Z8483" t="inlineStr">
        <is>
          <t>Wayne Simpson ((N/A) RW)</t>
        </is>
      </c>
    </row>
    <row r="8484">
      <c r="A8484" t="inlineStr">
        <is>
          <t>Wes O'Neill</t>
        </is>
      </c>
      <c r="B8484" t="inlineStr">
        <is>
          <t>(N/A)</t>
        </is>
      </c>
      <c r="C8484" t="inlineStr">
        <is>
          <t>D</t>
        </is>
      </c>
      <c r="D8484" t="inlineStr">
        <is>
          <t>D</t>
        </is>
      </c>
      <c r="E8484" t="n">
        <v>40</v>
      </c>
      <c r="F8484" t="inlineStr">
        <is>
          <t>FA</t>
        </is>
      </c>
      <c r="G8484" t="inlineStr">
        <is>
          <t>FA</t>
        </is>
      </c>
      <c r="H8484" s="30" t="n">
        <v>1</v>
      </c>
      <c r="I8484" s="31" t="n">
        <v>0</v>
      </c>
      <c r="J8484" s="31" t="n"/>
      <c r="K8484" s="31" t="n">
        <v>0</v>
      </c>
      <c r="L8484" s="32" t="n"/>
      <c r="M8484" s="31" t="n">
        <v>0</v>
      </c>
      <c r="N8484" s="31" t="n">
        <v>0</v>
      </c>
      <c r="O8484" s="31" t="n"/>
      <c r="P8484" s="31" t="n"/>
      <c r="Q8484" s="31" t="n">
        <v>0</v>
      </c>
      <c r="R8484" s="31" t="n"/>
      <c r="S8484" s="32" t="n"/>
      <c r="T8484" s="32" t="n"/>
      <c r="V8484" t="inlineStr">
        <is>
          <t>004pa</t>
        </is>
      </c>
      <c r="W8484" t="n">
        <v>2878</v>
      </c>
      <c r="X8484" t="n">
        <v>4311</v>
      </c>
      <c r="Z8484" t="inlineStr">
        <is>
          <t>Wes O'Neill ((N/A) D)</t>
        </is>
      </c>
    </row>
    <row r="8485">
      <c r="A8485" t="inlineStr">
        <is>
          <t>Wesley Myron</t>
        </is>
      </c>
      <c r="B8485" t="inlineStr">
        <is>
          <t>(N/A)</t>
        </is>
      </c>
      <c r="C8485" t="inlineStr">
        <is>
          <t>LW</t>
        </is>
      </c>
      <c r="D8485" t="inlineStr">
        <is>
          <t>F</t>
        </is>
      </c>
      <c r="E8485" t="n">
        <v>34</v>
      </c>
      <c r="F8485" t="inlineStr">
        <is>
          <t>FA</t>
        </is>
      </c>
      <c r="G8485" t="inlineStr">
        <is>
          <t>FA</t>
        </is>
      </c>
      <c r="H8485" s="30" t="n">
        <v>1</v>
      </c>
      <c r="I8485" s="31" t="n">
        <v>0</v>
      </c>
      <c r="J8485" s="31" t="n"/>
      <c r="K8485" s="31" t="n">
        <v>0</v>
      </c>
      <c r="L8485" s="32" t="n"/>
      <c r="M8485" s="31" t="n">
        <v>0</v>
      </c>
      <c r="N8485" s="31" t="n">
        <v>0</v>
      </c>
      <c r="O8485" s="31" t="n"/>
      <c r="P8485" s="31" t="n"/>
      <c r="Q8485" s="31" t="n">
        <v>0</v>
      </c>
      <c r="R8485" s="31" t="n"/>
      <c r="S8485" s="32" t="n"/>
      <c r="T8485" s="32" t="n"/>
      <c r="V8485" t="inlineStr">
        <is>
          <t>02ob3</t>
        </is>
      </c>
      <c r="X8485" t="n">
        <v>5866</v>
      </c>
      <c r="Z8485" t="inlineStr">
        <is>
          <t>Wesley Myron ((N/A) LW)</t>
        </is>
      </c>
    </row>
    <row r="8486">
      <c r="A8486" t="inlineStr">
        <is>
          <t>Wesley Royston</t>
        </is>
      </c>
      <c r="B8486" t="inlineStr">
        <is>
          <t>MTL</t>
        </is>
      </c>
      <c r="C8486" t="inlineStr">
        <is>
          <t>RW</t>
        </is>
      </c>
      <c r="D8486" t="inlineStr">
        <is>
          <t>F</t>
        </is>
      </c>
      <c r="E8486" t="n">
        <v>18</v>
      </c>
      <c r="F8486" t="inlineStr">
        <is>
          <t>FA</t>
        </is>
      </c>
      <c r="G8486" t="inlineStr">
        <is>
          <t>FA</t>
        </is>
      </c>
      <c r="H8486" s="30" t="n">
        <v>1</v>
      </c>
      <c r="I8486" s="31" t="n">
        <v>0</v>
      </c>
      <c r="J8486" s="31" t="n"/>
      <c r="K8486" s="31" t="n">
        <v>0</v>
      </c>
      <c r="L8486" s="32" t="n"/>
      <c r="M8486" s="31" t="n">
        <v>0</v>
      </c>
      <c r="N8486" s="31" t="n">
        <v>0</v>
      </c>
      <c r="O8486" s="31" t="n"/>
      <c r="P8486" s="31" t="n"/>
      <c r="Q8486" s="31" t="n">
        <v>0</v>
      </c>
      <c r="R8486" s="31" t="n"/>
      <c r="S8486" s="32" t="n"/>
      <c r="T8486" s="32" t="n"/>
      <c r="V8486" t="inlineStr">
        <is>
          <t>076yp</t>
        </is>
      </c>
      <c r="Y8486" t="inlineStr">
        <is>
          <t>c47c5ea0-6e51-41e5-820e-b746bfc8e739</t>
        </is>
      </c>
      <c r="Z8486" t="inlineStr">
        <is>
          <t>Wesley Royston (MTL RW)</t>
        </is>
      </c>
    </row>
    <row r="8487">
      <c r="A8487" t="inlineStr">
        <is>
          <t>Wiggo Sorensson</t>
        </is>
      </c>
      <c r="B8487" t="inlineStr">
        <is>
          <t>CAR</t>
        </is>
      </c>
      <c r="C8487" t="inlineStr">
        <is>
          <t>C</t>
        </is>
      </c>
      <c r="D8487" t="inlineStr">
        <is>
          <t>F</t>
        </is>
      </c>
      <c r="E8487" t="n">
        <v>18</v>
      </c>
      <c r="F8487" t="inlineStr">
        <is>
          <t>FA</t>
        </is>
      </c>
      <c r="G8487" t="inlineStr">
        <is>
          <t>FA</t>
        </is>
      </c>
      <c r="H8487" s="30" t="n">
        <v>1</v>
      </c>
      <c r="I8487" s="31" t="n">
        <v>0</v>
      </c>
      <c r="J8487" s="31" t="n"/>
      <c r="K8487" s="31" t="n">
        <v>0</v>
      </c>
      <c r="L8487" s="32" t="n"/>
      <c r="M8487" s="31" t="n">
        <v>0</v>
      </c>
      <c r="N8487" s="31" t="n">
        <v>0</v>
      </c>
      <c r="O8487" s="31" t="n"/>
      <c r="P8487" s="31" t="n"/>
      <c r="Q8487" s="31" t="n">
        <v>0</v>
      </c>
      <c r="R8487" s="31" t="n"/>
      <c r="S8487" s="32" t="n"/>
      <c r="T8487" s="32" t="n"/>
      <c r="V8487" t="inlineStr">
        <is>
          <t>075k8</t>
        </is>
      </c>
      <c r="W8487" t="n">
        <v>7777</v>
      </c>
      <c r="Y8487" t="inlineStr">
        <is>
          <t>c237715b-8069-44b6-a252-f0bed747e52a</t>
        </is>
      </c>
      <c r="Z8487" t="inlineStr">
        <is>
          <t>Wiggo Sorensson (CAR C)</t>
        </is>
      </c>
    </row>
    <row r="8488">
      <c r="A8488" t="inlineStr">
        <is>
          <t>Wiktor Nilsson</t>
        </is>
      </c>
      <c r="B8488" t="inlineStr">
        <is>
          <t>(N/A)</t>
        </is>
      </c>
      <c r="C8488" t="inlineStr">
        <is>
          <t>RW</t>
        </is>
      </c>
      <c r="D8488" t="inlineStr">
        <is>
          <t>F</t>
        </is>
      </c>
      <c r="E8488" t="n">
        <v>24</v>
      </c>
      <c r="F8488" t="inlineStr">
        <is>
          <t>FA</t>
        </is>
      </c>
      <c r="G8488" t="inlineStr">
        <is>
          <t>FA</t>
        </is>
      </c>
      <c r="H8488" s="30" t="n">
        <v>1</v>
      </c>
      <c r="I8488" s="31" t="n">
        <v>0</v>
      </c>
      <c r="J8488" s="31" t="n"/>
      <c r="K8488" s="31" t="n">
        <v>0</v>
      </c>
      <c r="L8488" s="32" t="n"/>
      <c r="M8488" s="31" t="n">
        <v>0</v>
      </c>
      <c r="N8488" s="31" t="n">
        <v>0</v>
      </c>
      <c r="O8488" s="31" t="n"/>
      <c r="P8488" s="31" t="n"/>
      <c r="Q8488" s="31" t="n">
        <v>0</v>
      </c>
      <c r="R8488" s="31" t="n"/>
      <c r="S8488" s="32" t="n"/>
      <c r="T8488" s="32" t="n"/>
      <c r="V8488" t="inlineStr">
        <is>
          <t>06jhb</t>
        </is>
      </c>
      <c r="Z8488" t="inlineStr">
        <is>
          <t>Wiktor Nilsson ((N/A) RW)</t>
        </is>
      </c>
    </row>
    <row r="8489">
      <c r="A8489" t="inlineStr">
        <is>
          <t>Wiley Sherman</t>
        </is>
      </c>
      <c r="B8489" t="inlineStr">
        <is>
          <t>(N/A)</t>
        </is>
      </c>
      <c r="C8489" t="inlineStr">
        <is>
          <t>D</t>
        </is>
      </c>
      <c r="D8489" t="inlineStr">
        <is>
          <t>D</t>
        </is>
      </c>
      <c r="E8489" t="n">
        <v>31</v>
      </c>
      <c r="F8489" t="inlineStr">
        <is>
          <t>FA</t>
        </is>
      </c>
      <c r="G8489" t="inlineStr">
        <is>
          <t>FA</t>
        </is>
      </c>
      <c r="H8489" s="30" t="n">
        <v>1</v>
      </c>
      <c r="I8489" s="31" t="n">
        <v>0</v>
      </c>
      <c r="J8489" s="31" t="n"/>
      <c r="K8489" s="31" t="n">
        <v>0</v>
      </c>
      <c r="L8489" s="32" t="n"/>
      <c r="M8489" s="31" t="n">
        <v>0</v>
      </c>
      <c r="N8489" s="31" t="n">
        <v>0</v>
      </c>
      <c r="O8489" s="31" t="n"/>
      <c r="P8489" s="31" t="n"/>
      <c r="Q8489" s="31" t="n">
        <v>0</v>
      </c>
      <c r="R8489" s="31" t="n"/>
      <c r="S8489" s="32" t="n"/>
      <c r="T8489" s="32" t="n"/>
      <c r="V8489" t="inlineStr">
        <is>
          <t>031qz</t>
        </is>
      </c>
      <c r="W8489" t="n">
        <v>5069</v>
      </c>
      <c r="X8489" t="n">
        <v>6130</v>
      </c>
      <c r="Z8489" t="inlineStr">
        <is>
          <t>Wiley Sherman ((N/A) D)</t>
        </is>
      </c>
    </row>
    <row r="8490">
      <c r="A8490" t="inlineStr">
        <is>
          <t>Wilhelm Westlund</t>
        </is>
      </c>
      <c r="B8490" t="inlineStr">
        <is>
          <t>(N/A)</t>
        </is>
      </c>
      <c r="C8490" t="inlineStr">
        <is>
          <t>D</t>
        </is>
      </c>
      <c r="D8490" t="inlineStr">
        <is>
          <t>D</t>
        </is>
      </c>
      <c r="E8490" t="n">
        <v>31</v>
      </c>
      <c r="F8490" t="inlineStr">
        <is>
          <t>FA</t>
        </is>
      </c>
      <c r="G8490" t="inlineStr">
        <is>
          <t>FA</t>
        </is>
      </c>
      <c r="H8490" s="30" t="n">
        <v>1</v>
      </c>
      <c r="I8490" s="31" t="n">
        <v>0</v>
      </c>
      <c r="J8490" s="31" t="n"/>
      <c r="K8490" s="31" t="n">
        <v>0</v>
      </c>
      <c r="L8490" s="32" t="n"/>
      <c r="M8490" s="31" t="n">
        <v>0</v>
      </c>
      <c r="N8490" s="31" t="n">
        <v>0</v>
      </c>
      <c r="O8490" s="31" t="n"/>
      <c r="P8490" s="31" t="n"/>
      <c r="Q8490" s="31" t="n">
        <v>0</v>
      </c>
      <c r="R8490" s="31" t="n"/>
      <c r="S8490" s="32" t="n"/>
      <c r="T8490" s="32" t="n"/>
      <c r="V8490" t="inlineStr">
        <is>
          <t>031uk</t>
        </is>
      </c>
      <c r="X8490" t="n">
        <v>6162</v>
      </c>
      <c r="Z8490" t="inlineStr">
        <is>
          <t>Wilhelm Westlund ((N/A) D)</t>
        </is>
      </c>
    </row>
    <row r="8491">
      <c r="A8491" t="inlineStr">
        <is>
          <t>Will Acton</t>
        </is>
      </c>
      <c r="B8491" t="inlineStr">
        <is>
          <t>(N/A)</t>
        </is>
      </c>
      <c r="C8491" t="inlineStr">
        <is>
          <t>C</t>
        </is>
      </c>
      <c r="D8491" t="inlineStr">
        <is>
          <t>F</t>
        </is>
      </c>
      <c r="E8491" t="n">
        <v>39</v>
      </c>
      <c r="F8491" t="inlineStr">
        <is>
          <t>FA</t>
        </is>
      </c>
      <c r="G8491" t="inlineStr">
        <is>
          <t>FA</t>
        </is>
      </c>
      <c r="H8491" s="30" t="n">
        <v>1</v>
      </c>
      <c r="I8491" s="31" t="n">
        <v>0</v>
      </c>
      <c r="J8491" s="31" t="n"/>
      <c r="K8491" s="31" t="n">
        <v>0</v>
      </c>
      <c r="L8491" s="32" t="n"/>
      <c r="M8491" s="31" t="n">
        <v>0</v>
      </c>
      <c r="N8491" s="31" t="n">
        <v>0</v>
      </c>
      <c r="O8491" s="31" t="n"/>
      <c r="P8491" s="31" t="n"/>
      <c r="Q8491" s="31" t="n">
        <v>0</v>
      </c>
      <c r="R8491" s="31" t="n"/>
      <c r="S8491" s="32" t="n"/>
      <c r="T8491" s="32" t="n"/>
      <c r="V8491" t="inlineStr">
        <is>
          <t>031vd</t>
        </is>
      </c>
      <c r="W8491" t="n">
        <v>4237</v>
      </c>
      <c r="X8491" t="n">
        <v>5973</v>
      </c>
      <c r="Z8491" t="inlineStr">
        <is>
          <t>Will Acton ((N/A) C)</t>
        </is>
      </c>
    </row>
    <row r="8492">
      <c r="A8492" t="inlineStr">
        <is>
          <t>Will Bitten</t>
        </is>
      </c>
      <c r="B8492" t="inlineStr">
        <is>
          <t>(N/A)</t>
        </is>
      </c>
      <c r="C8492" t="inlineStr">
        <is>
          <t>C</t>
        </is>
      </c>
      <c r="D8492" t="inlineStr">
        <is>
          <t>F</t>
        </is>
      </c>
      <c r="E8492" t="n">
        <v>28</v>
      </c>
      <c r="F8492" t="inlineStr">
        <is>
          <t>FA</t>
        </is>
      </c>
      <c r="G8492" t="inlineStr">
        <is>
          <t>FA</t>
        </is>
      </c>
      <c r="H8492" s="30" t="n">
        <v>1</v>
      </c>
      <c r="I8492" s="31" t="n">
        <v>0</v>
      </c>
      <c r="J8492" s="31" t="n"/>
      <c r="K8492" s="31" t="n">
        <v>0</v>
      </c>
      <c r="L8492" s="32" t="n"/>
      <c r="M8492" s="31" t="n">
        <v>0</v>
      </c>
      <c r="N8492" s="31" t="n">
        <v>0</v>
      </c>
      <c r="O8492" s="31" t="n"/>
      <c r="P8492" s="31" t="n"/>
      <c r="Q8492" s="31" t="n">
        <v>0</v>
      </c>
      <c r="R8492" s="31" t="n"/>
      <c r="S8492" s="32" t="n"/>
      <c r="T8492" s="32" t="n"/>
      <c r="V8492" t="inlineStr">
        <is>
          <t>042w8</t>
        </is>
      </c>
      <c r="W8492" t="n">
        <v>5173</v>
      </c>
      <c r="X8492" t="n">
        <v>7178</v>
      </c>
      <c r="Y8492" t="inlineStr">
        <is>
          <t>74f66e7f-bd28-4ec7-a540-2b9c028fc074</t>
        </is>
      </c>
      <c r="Z8492" t="inlineStr">
        <is>
          <t>Will Bitten ((N/A) C)</t>
        </is>
      </c>
    </row>
    <row r="8493">
      <c r="A8493" t="inlineStr">
        <is>
          <t>Will Butcher</t>
        </is>
      </c>
      <c r="B8493" t="inlineStr">
        <is>
          <t>(N/A)</t>
        </is>
      </c>
      <c r="C8493" t="inlineStr">
        <is>
          <t>D</t>
        </is>
      </c>
      <c r="D8493" t="inlineStr">
        <is>
          <t>D</t>
        </is>
      </c>
      <c r="E8493" t="n">
        <v>31</v>
      </c>
      <c r="F8493" t="inlineStr">
        <is>
          <t>FA</t>
        </is>
      </c>
      <c r="G8493" t="inlineStr">
        <is>
          <t>FA</t>
        </is>
      </c>
      <c r="H8493" s="30" t="n">
        <v>1</v>
      </c>
      <c r="I8493" s="31" t="n">
        <v>0</v>
      </c>
      <c r="J8493" s="31" t="n"/>
      <c r="K8493" s="31" t="n">
        <v>0</v>
      </c>
      <c r="L8493" s="32" t="n"/>
      <c r="M8493" s="31" t="n">
        <v>0</v>
      </c>
      <c r="N8493" s="31" t="n">
        <v>0</v>
      </c>
      <c r="O8493" s="31" t="n"/>
      <c r="P8493" s="31" t="n"/>
      <c r="Q8493" s="31" t="n">
        <v>0</v>
      </c>
      <c r="R8493" s="31" t="n"/>
      <c r="S8493" s="32" t="n"/>
      <c r="T8493" s="32" t="n"/>
      <c r="V8493" t="inlineStr">
        <is>
          <t>031q9</t>
        </is>
      </c>
      <c r="W8493" t="n">
        <v>4292</v>
      </c>
      <c r="X8493" t="n">
        <v>6103</v>
      </c>
      <c r="Y8493" t="inlineStr">
        <is>
          <t>5a1b9720-3095-4c8e-9ae7-f3654e2724db</t>
        </is>
      </c>
      <c r="Z8493" t="inlineStr">
        <is>
          <t>Will Butcher ((N/A) D)</t>
        </is>
      </c>
    </row>
    <row r="8494">
      <c r="A8494" t="inlineStr">
        <is>
          <t>Will Calverley</t>
        </is>
      </c>
      <c r="B8494" t="inlineStr">
        <is>
          <t>(N/A)</t>
        </is>
      </c>
      <c r="C8494" t="inlineStr">
        <is>
          <t>C</t>
        </is>
      </c>
      <c r="D8494" t="inlineStr">
        <is>
          <t>F</t>
        </is>
      </c>
      <c r="E8494" t="n">
        <v>28</v>
      </c>
      <c r="F8494" t="inlineStr">
        <is>
          <t>FA</t>
        </is>
      </c>
      <c r="G8494" t="inlineStr">
        <is>
          <t>FA</t>
        </is>
      </c>
      <c r="H8494" s="30" t="n">
        <v>1</v>
      </c>
      <c r="I8494" s="31" t="n">
        <v>0</v>
      </c>
      <c r="J8494" s="31" t="n"/>
      <c r="K8494" s="31" t="n">
        <v>0</v>
      </c>
      <c r="L8494" s="32" t="n"/>
      <c r="M8494" s="31" t="n">
        <v>0</v>
      </c>
      <c r="N8494" s="31" t="n">
        <v>0</v>
      </c>
      <c r="O8494" s="31" t="n"/>
      <c r="P8494" s="31" t="n"/>
      <c r="Q8494" s="31" t="n">
        <v>0</v>
      </c>
      <c r="R8494" s="31" t="n"/>
      <c r="S8494" s="32" t="n"/>
      <c r="T8494" s="32" t="n"/>
      <c r="V8494" t="inlineStr">
        <is>
          <t>05rj8</t>
        </is>
      </c>
      <c r="Z8494" t="inlineStr">
        <is>
          <t>Will Calverley ((N/A) C)</t>
        </is>
      </c>
    </row>
    <row r="8495">
      <c r="A8495" t="inlineStr">
        <is>
          <t>Will Cranley</t>
        </is>
      </c>
      <c r="B8495" t="inlineStr">
        <is>
          <t>STL</t>
        </is>
      </c>
      <c r="C8495" t="inlineStr">
        <is>
          <t>G</t>
        </is>
      </c>
      <c r="D8495" t="inlineStr">
        <is>
          <t>G</t>
        </is>
      </c>
      <c r="E8495" t="n">
        <v>24</v>
      </c>
      <c r="F8495" t="inlineStr">
        <is>
          <t>FA</t>
        </is>
      </c>
      <c r="G8495" t="inlineStr">
        <is>
          <t>FA</t>
        </is>
      </c>
      <c r="H8495" s="30" t="n">
        <v>850000</v>
      </c>
      <c r="I8495" s="31" t="n">
        <v>0</v>
      </c>
      <c r="J8495" s="31" t="n"/>
      <c r="K8495" s="31" t="n">
        <v>0</v>
      </c>
      <c r="L8495" s="32" t="n"/>
      <c r="M8495" s="31" t="n">
        <v>0</v>
      </c>
      <c r="N8495" s="31" t="n">
        <v>0</v>
      </c>
      <c r="O8495" s="31" t="n"/>
      <c r="P8495" s="31" t="n"/>
      <c r="Q8495" s="31" t="n">
        <v>0</v>
      </c>
      <c r="R8495" s="31" t="n"/>
      <c r="S8495" s="32" t="n"/>
      <c r="T8495" s="32" t="n"/>
      <c r="V8495" t="inlineStr">
        <is>
          <t>05kdy</t>
        </is>
      </c>
      <c r="W8495" t="n">
        <v>6609</v>
      </c>
      <c r="Y8495" t="inlineStr">
        <is>
          <t>b98086fb-95e7-45ae-b3f0-8fbdd850a5c1</t>
        </is>
      </c>
      <c r="Z8495" t="inlineStr">
        <is>
          <t>Will Cranley (STL G)</t>
        </is>
      </c>
    </row>
    <row r="8496">
      <c r="A8496" t="inlineStr">
        <is>
          <t>Will Cullen</t>
        </is>
      </c>
      <c r="B8496" t="inlineStr">
        <is>
          <t>(N/A)</t>
        </is>
      </c>
      <c r="C8496" t="inlineStr">
        <is>
          <t>D</t>
        </is>
      </c>
      <c r="D8496" t="inlineStr">
        <is>
          <t>D</t>
        </is>
      </c>
      <c r="E8496" t="n">
        <v>30</v>
      </c>
      <c r="F8496" t="inlineStr">
        <is>
          <t>FA</t>
        </is>
      </c>
      <c r="G8496" t="inlineStr">
        <is>
          <t>FA</t>
        </is>
      </c>
      <c r="H8496" s="30" t="n">
        <v>1</v>
      </c>
      <c r="I8496" s="31" t="n">
        <v>0</v>
      </c>
      <c r="J8496" s="31" t="n"/>
      <c r="K8496" s="31" t="n">
        <v>0</v>
      </c>
      <c r="L8496" s="32" t="n"/>
      <c r="M8496" s="31" t="n">
        <v>0</v>
      </c>
      <c r="N8496" s="31" t="n">
        <v>0</v>
      </c>
      <c r="O8496" s="31" t="n"/>
      <c r="P8496" s="31" t="n"/>
      <c r="Q8496" s="31" t="n">
        <v>0</v>
      </c>
      <c r="R8496" s="31" t="n"/>
      <c r="S8496" s="32" t="n"/>
      <c r="T8496" s="32" t="n"/>
      <c r="V8496" t="inlineStr">
        <is>
          <t>05rgf</t>
        </is>
      </c>
      <c r="Z8496" t="inlineStr">
        <is>
          <t>Will Cullen ((N/A) D)</t>
        </is>
      </c>
    </row>
    <row r="8497">
      <c r="A8497" t="inlineStr">
        <is>
          <t>Will Elger</t>
        </is>
      </c>
      <c r="B8497" t="inlineStr">
        <is>
          <t>(N/A)</t>
        </is>
      </c>
      <c r="C8497" t="inlineStr">
        <is>
          <t>RW</t>
        </is>
      </c>
      <c r="D8497" t="inlineStr">
        <is>
          <t>F</t>
        </is>
      </c>
      <c r="E8497" t="n">
        <v>21</v>
      </c>
      <c r="F8497" t="inlineStr">
        <is>
          <t>FA</t>
        </is>
      </c>
      <c r="G8497" t="inlineStr">
        <is>
          <t>FA</t>
        </is>
      </c>
      <c r="H8497" s="30" t="n">
        <v>1</v>
      </c>
      <c r="I8497" s="31" t="n">
        <v>0</v>
      </c>
      <c r="J8497" s="31" t="n"/>
      <c r="K8497" s="31" t="n">
        <v>0</v>
      </c>
      <c r="L8497" s="32" t="n"/>
      <c r="M8497" s="31" t="n">
        <v>0</v>
      </c>
      <c r="N8497" s="31" t="n">
        <v>0</v>
      </c>
      <c r="O8497" s="31" t="n"/>
      <c r="P8497" s="31" t="n"/>
      <c r="Q8497" s="31" t="n">
        <v>0</v>
      </c>
      <c r="R8497" s="31" t="n"/>
      <c r="S8497" s="32" t="n"/>
      <c r="T8497" s="32" t="n"/>
      <c r="V8497" t="inlineStr">
        <is>
          <t>06qw4</t>
        </is>
      </c>
      <c r="Z8497" t="inlineStr">
        <is>
          <t>Will Elger ((N/A) RW)</t>
        </is>
      </c>
    </row>
    <row r="8498">
      <c r="A8498" t="inlineStr">
        <is>
          <t>Will Felicio</t>
        </is>
      </c>
      <c r="B8498" t="inlineStr">
        <is>
          <t>(N/A)</t>
        </is>
      </c>
      <c r="C8498" t="inlineStr">
        <is>
          <t>D</t>
        </is>
      </c>
      <c r="D8498" t="inlineStr">
        <is>
          <t>D</t>
        </is>
      </c>
      <c r="E8498" t="n">
        <v>20</v>
      </c>
      <c r="F8498" t="inlineStr">
        <is>
          <t>FA</t>
        </is>
      </c>
      <c r="G8498" t="inlineStr">
        <is>
          <t>FA</t>
        </is>
      </c>
      <c r="H8498" s="30" t="n">
        <v>1</v>
      </c>
      <c r="I8498" s="31" t="n">
        <v>0</v>
      </c>
      <c r="J8498" s="31" t="n"/>
      <c r="K8498" s="31" t="n">
        <v>0</v>
      </c>
      <c r="L8498" s="32" t="n"/>
      <c r="M8498" s="31" t="n">
        <v>0</v>
      </c>
      <c r="N8498" s="31" t="n">
        <v>0</v>
      </c>
      <c r="O8498" s="31" t="n"/>
      <c r="P8498" s="31" t="n"/>
      <c r="Q8498" s="31" t="n">
        <v>0</v>
      </c>
      <c r="R8498" s="31" t="n"/>
      <c r="S8498" s="32" t="n"/>
      <c r="T8498" s="32" t="n"/>
      <c r="V8498" t="inlineStr">
        <is>
          <t>06pws</t>
        </is>
      </c>
      <c r="Z8498" t="inlineStr">
        <is>
          <t>Will Felicio ((N/A) D)</t>
        </is>
      </c>
    </row>
    <row r="8499">
      <c r="A8499" t="inlineStr">
        <is>
          <t>Will Graber</t>
        </is>
      </c>
      <c r="B8499" t="inlineStr">
        <is>
          <t>(N/A)</t>
        </is>
      </c>
      <c r="C8499" t="inlineStr">
        <is>
          <t>C</t>
        </is>
      </c>
      <c r="D8499" t="inlineStr">
        <is>
          <t>F</t>
        </is>
      </c>
      <c r="E8499" t="n">
        <v>30</v>
      </c>
      <c r="F8499" t="inlineStr">
        <is>
          <t>FA</t>
        </is>
      </c>
      <c r="G8499" t="inlineStr">
        <is>
          <t>FA</t>
        </is>
      </c>
      <c r="H8499" s="30" t="n">
        <v>1</v>
      </c>
      <c r="I8499" s="31" t="n">
        <v>0</v>
      </c>
      <c r="J8499" s="31" t="n"/>
      <c r="K8499" s="31" t="n">
        <v>0</v>
      </c>
      <c r="L8499" s="32" t="n"/>
      <c r="M8499" s="31" t="n">
        <v>0</v>
      </c>
      <c r="N8499" s="31" t="n">
        <v>0</v>
      </c>
      <c r="O8499" s="31" t="n"/>
      <c r="P8499" s="31" t="n"/>
      <c r="Q8499" s="31" t="n">
        <v>0</v>
      </c>
      <c r="R8499" s="31" t="n"/>
      <c r="S8499" s="32" t="n"/>
      <c r="T8499" s="32" t="n"/>
      <c r="V8499" t="inlineStr">
        <is>
          <t>05o4h</t>
        </is>
      </c>
      <c r="Z8499" t="inlineStr">
        <is>
          <t>Will Graber ((N/A) C)</t>
        </is>
      </c>
    </row>
    <row r="8500">
      <c r="A8500" t="inlineStr">
        <is>
          <t>Will Lochead</t>
        </is>
      </c>
      <c r="B8500" t="inlineStr">
        <is>
          <t>FLA</t>
        </is>
      </c>
      <c r="C8500" t="inlineStr">
        <is>
          <t>D</t>
        </is>
      </c>
      <c r="D8500" t="inlineStr">
        <is>
          <t>D</t>
        </is>
      </c>
      <c r="E8500" t="n">
        <v>28</v>
      </c>
      <c r="F8500" t="inlineStr">
        <is>
          <t>FA</t>
        </is>
      </c>
      <c r="G8500" t="inlineStr">
        <is>
          <t>FA</t>
        </is>
      </c>
      <c r="H8500" s="30" t="n">
        <v>1</v>
      </c>
      <c r="I8500" s="31" t="n">
        <v>0</v>
      </c>
      <c r="J8500" s="31" t="n"/>
      <c r="K8500" s="31" t="n">
        <v>0</v>
      </c>
      <c r="L8500" s="32" t="n"/>
      <c r="M8500" s="31" t="n">
        <v>0</v>
      </c>
      <c r="N8500" s="31" t="n">
        <v>0</v>
      </c>
      <c r="O8500" s="31" t="n"/>
      <c r="P8500" s="31" t="n"/>
      <c r="Q8500" s="31" t="n">
        <v>0</v>
      </c>
      <c r="R8500" s="31" t="n"/>
      <c r="S8500" s="32" t="n"/>
      <c r="T8500" s="32" t="n"/>
      <c r="V8500" t="inlineStr">
        <is>
          <t>0598g</t>
        </is>
      </c>
      <c r="X8500" t="n">
        <v>8545</v>
      </c>
      <c r="Z8500" t="inlineStr">
        <is>
          <t>Will Lochead (FLA D)</t>
        </is>
      </c>
    </row>
    <row r="8501">
      <c r="A8501" t="inlineStr">
        <is>
          <t>Will MacKinnon</t>
        </is>
      </c>
      <c r="B8501" t="inlineStr">
        <is>
          <t>PHI</t>
        </is>
      </c>
      <c r="C8501" t="inlineStr">
        <is>
          <t>D</t>
        </is>
      </c>
      <c r="D8501" t="inlineStr">
        <is>
          <t>D</t>
        </is>
      </c>
      <c r="E8501" t="n">
        <v>26</v>
      </c>
      <c r="F8501" t="inlineStr">
        <is>
          <t>FA</t>
        </is>
      </c>
      <c r="G8501" t="inlineStr">
        <is>
          <t>FA</t>
        </is>
      </c>
      <c r="H8501" s="30" t="n">
        <v>1</v>
      </c>
      <c r="I8501" s="31" t="n">
        <v>0</v>
      </c>
      <c r="J8501" s="31" t="n"/>
      <c r="K8501" s="31" t="n">
        <v>0</v>
      </c>
      <c r="L8501" s="32" t="n"/>
      <c r="M8501" s="31" t="n">
        <v>0</v>
      </c>
      <c r="N8501" s="31" t="n">
        <v>0</v>
      </c>
      <c r="O8501" s="31" t="n"/>
      <c r="P8501" s="31" t="n"/>
      <c r="Q8501" s="31" t="n">
        <v>0</v>
      </c>
      <c r="R8501" s="31" t="n"/>
      <c r="S8501" s="32" t="n"/>
      <c r="T8501" s="32" t="n"/>
      <c r="V8501" t="inlineStr">
        <is>
          <t>065as</t>
        </is>
      </c>
      <c r="Y8501" t="inlineStr">
        <is>
          <t>637052ff-e7d9-4564-91ef-1cdfd7b36384</t>
        </is>
      </c>
      <c r="Z8501" t="inlineStr">
        <is>
          <t>Will MacKinnon (PHI D)</t>
        </is>
      </c>
    </row>
    <row r="8502">
      <c r="A8502" t="inlineStr">
        <is>
          <t>Will MacKinnon</t>
        </is>
      </c>
      <c r="B8502" t="inlineStr">
        <is>
          <t>CBJ</t>
        </is>
      </c>
      <c r="C8502" t="inlineStr">
        <is>
          <t>D</t>
        </is>
      </c>
      <c r="D8502" t="inlineStr">
        <is>
          <t>D</t>
        </is>
      </c>
      <c r="E8502" t="n">
        <v>26</v>
      </c>
      <c r="F8502" t="inlineStr">
        <is>
          <t>FA</t>
        </is>
      </c>
      <c r="G8502" t="inlineStr">
        <is>
          <t>FA</t>
        </is>
      </c>
      <c r="H8502" s="30" t="n">
        <v>1</v>
      </c>
      <c r="I8502" s="31" t="n">
        <v>0</v>
      </c>
      <c r="J8502" s="31" t="n"/>
      <c r="K8502" s="31" t="n">
        <v>0</v>
      </c>
      <c r="L8502" s="32" t="n"/>
      <c r="M8502" s="31" t="n">
        <v>0</v>
      </c>
      <c r="N8502" s="31" t="n">
        <v>0</v>
      </c>
      <c r="O8502" s="31" t="n"/>
      <c r="P8502" s="31" t="n"/>
      <c r="Q8502" s="31" t="n">
        <v>0</v>
      </c>
      <c r="R8502" s="31" t="n"/>
      <c r="S8502" s="32" t="n"/>
      <c r="T8502" s="32" t="n"/>
      <c r="V8502" t="inlineStr">
        <is>
          <t>065js</t>
        </is>
      </c>
      <c r="Y8502" t="inlineStr">
        <is>
          <t>0becb7ff-2c18-4c46-a785-1d5ef9992624</t>
        </is>
      </c>
      <c r="Z8502" t="inlineStr">
        <is>
          <t>Will MacKinnon (CBJ D)</t>
        </is>
      </c>
    </row>
    <row r="8503">
      <c r="A8503" t="inlineStr">
        <is>
          <t>Will McLaughlin</t>
        </is>
      </c>
      <c r="B8503" t="inlineStr">
        <is>
          <t>VGK</t>
        </is>
      </c>
      <c r="C8503" t="inlineStr">
        <is>
          <t>D</t>
        </is>
      </c>
      <c r="D8503" t="inlineStr">
        <is>
          <t>D</t>
        </is>
      </c>
      <c r="E8503" t="n">
        <v>18</v>
      </c>
      <c r="F8503" t="inlineStr">
        <is>
          <t>FA</t>
        </is>
      </c>
      <c r="G8503" t="inlineStr">
        <is>
          <t>FA</t>
        </is>
      </c>
      <c r="H8503" s="30" t="n">
        <v>1</v>
      </c>
      <c r="I8503" s="31" t="n">
        <v>0</v>
      </c>
      <c r="J8503" s="31" t="n"/>
      <c r="K8503" s="31" t="n">
        <v>0</v>
      </c>
      <c r="L8503" s="32" t="n"/>
      <c r="M8503" s="31" t="n">
        <v>0</v>
      </c>
      <c r="N8503" s="31" t="n">
        <v>0</v>
      </c>
      <c r="O8503" s="31" t="n"/>
      <c r="P8503" s="31" t="n"/>
      <c r="Q8503" s="31" t="n">
        <v>0</v>
      </c>
      <c r="R8503" s="31" t="n"/>
      <c r="S8503" s="32" t="n"/>
      <c r="T8503" s="32" t="n"/>
      <c r="V8503" t="inlineStr">
        <is>
          <t>076y7</t>
        </is>
      </c>
      <c r="Y8503" t="inlineStr">
        <is>
          <t>79a7534f-d0ea-43b5-9560-9609c265b82b</t>
        </is>
      </c>
      <c r="Z8503" t="inlineStr">
        <is>
          <t>Will McLaughlin (VGK D)</t>
        </is>
      </c>
    </row>
    <row r="8504">
      <c r="A8504" t="inlineStr">
        <is>
          <t>Will Murphy</t>
        </is>
      </c>
      <c r="B8504" t="inlineStr">
        <is>
          <t>DET</t>
        </is>
      </c>
      <c r="C8504" t="inlineStr">
        <is>
          <t>D</t>
        </is>
      </c>
      <c r="D8504" t="inlineStr">
        <is>
          <t>D</t>
        </is>
      </c>
      <c r="E8504" t="n">
        <v>19</v>
      </c>
      <c r="F8504" t="inlineStr">
        <is>
          <t>FA</t>
        </is>
      </c>
      <c r="G8504" t="inlineStr">
        <is>
          <t>FA</t>
        </is>
      </c>
      <c r="H8504" s="30" t="n">
        <v>1</v>
      </c>
      <c r="I8504" s="31" t="n">
        <v>0</v>
      </c>
      <c r="J8504" s="31" t="n"/>
      <c r="K8504" s="31" t="n">
        <v>0</v>
      </c>
      <c r="L8504" s="32" t="n"/>
      <c r="M8504" s="31" t="n">
        <v>0</v>
      </c>
      <c r="N8504" s="31" t="n">
        <v>0</v>
      </c>
      <c r="O8504" s="31" t="n"/>
      <c r="P8504" s="31" t="n"/>
      <c r="Q8504" s="31" t="n">
        <v>0</v>
      </c>
      <c r="R8504" s="31" t="n"/>
      <c r="S8504" s="32" t="n"/>
      <c r="T8504" s="32" t="n"/>
      <c r="V8504" t="inlineStr">
        <is>
          <t>06xxv</t>
        </is>
      </c>
      <c r="Y8504" t="inlineStr">
        <is>
          <t>0be6e63f-d218-4fd9-b49d-3c22eb8389c4</t>
        </is>
      </c>
      <c r="Z8504" t="inlineStr">
        <is>
          <t>Will Murphy (DET D)</t>
        </is>
      </c>
    </row>
    <row r="8505">
      <c r="A8505" t="inlineStr">
        <is>
          <t>Will O'Neill</t>
        </is>
      </c>
      <c r="B8505" t="inlineStr">
        <is>
          <t>(N/A)</t>
        </is>
      </c>
      <c r="C8505" t="inlineStr">
        <is>
          <t>D</t>
        </is>
      </c>
      <c r="D8505" t="inlineStr">
        <is>
          <t>D</t>
        </is>
      </c>
      <c r="E8505" t="n">
        <v>38</v>
      </c>
      <c r="F8505" t="inlineStr">
        <is>
          <t>FA</t>
        </is>
      </c>
      <c r="G8505" t="inlineStr">
        <is>
          <t>FA</t>
        </is>
      </c>
      <c r="H8505" s="30" t="n">
        <v>1</v>
      </c>
      <c r="I8505" s="31" t="n">
        <v>0</v>
      </c>
      <c r="J8505" s="31" t="n"/>
      <c r="K8505" s="31" t="n">
        <v>0</v>
      </c>
      <c r="L8505" s="32" t="n"/>
      <c r="M8505" s="31" t="n">
        <v>0</v>
      </c>
      <c r="N8505" s="31" t="n">
        <v>0</v>
      </c>
      <c r="O8505" s="31" t="n"/>
      <c r="P8505" s="31" t="n"/>
      <c r="Q8505" s="31" t="n">
        <v>0</v>
      </c>
      <c r="R8505" s="31" t="n"/>
      <c r="S8505" s="32" t="n"/>
      <c r="T8505" s="32" t="n"/>
      <c r="V8505" t="inlineStr">
        <is>
          <t>02j0g</t>
        </is>
      </c>
      <c r="W8505" t="n">
        <v>4495</v>
      </c>
      <c r="X8505" t="n">
        <v>5633</v>
      </c>
      <c r="Z8505" t="inlineStr">
        <is>
          <t>Will O'Neill ((N/A) D)</t>
        </is>
      </c>
    </row>
    <row r="8506">
      <c r="A8506" t="inlineStr">
        <is>
          <t>Will Reilly</t>
        </is>
      </c>
      <c r="B8506" t="inlineStr">
        <is>
          <t>PIT</t>
        </is>
      </c>
      <c r="C8506" t="inlineStr">
        <is>
          <t>D</t>
        </is>
      </c>
      <c r="D8506" t="inlineStr">
        <is>
          <t>D</t>
        </is>
      </c>
      <c r="E8506" t="n">
        <v>29</v>
      </c>
      <c r="F8506" t="inlineStr">
        <is>
          <t>FA</t>
        </is>
      </c>
      <c r="G8506" t="inlineStr">
        <is>
          <t>FA</t>
        </is>
      </c>
      <c r="H8506" s="30" t="n">
        <v>1</v>
      </c>
      <c r="I8506" s="31" t="n">
        <v>0</v>
      </c>
      <c r="J8506" s="31" t="n"/>
      <c r="K8506" s="31" t="n">
        <v>0</v>
      </c>
      <c r="L8506" s="32" t="n"/>
      <c r="M8506" s="31" t="n">
        <v>0</v>
      </c>
      <c r="N8506" s="31" t="n">
        <v>0</v>
      </c>
      <c r="O8506" s="31" t="n"/>
      <c r="P8506" s="31" t="n"/>
      <c r="Q8506" s="31" t="n">
        <v>0</v>
      </c>
      <c r="R8506" s="31" t="n"/>
      <c r="S8506" s="32" t="n"/>
      <c r="T8506" s="32" t="n"/>
      <c r="V8506" t="inlineStr">
        <is>
          <t>04f90</t>
        </is>
      </c>
      <c r="W8506" t="n">
        <v>6171</v>
      </c>
      <c r="X8506" t="n">
        <v>7731</v>
      </c>
      <c r="Y8506" t="inlineStr">
        <is>
          <t>527a5a44-35b6-4c23-868a-d2addcdcc033</t>
        </is>
      </c>
      <c r="Z8506" t="inlineStr">
        <is>
          <t>Will Reilly (PIT D)</t>
        </is>
      </c>
    </row>
    <row r="8507">
      <c r="A8507" t="inlineStr">
        <is>
          <t>Will Reynolds</t>
        </is>
      </c>
      <c r="B8507" t="inlineStr">
        <is>
          <t>SEA</t>
        </is>
      </c>
      <c r="C8507" t="inlineStr">
        <is>
          <t>D</t>
        </is>
      </c>
      <c r="D8507" t="inlineStr">
        <is>
          <t>D</t>
        </is>
      </c>
      <c r="E8507" t="n">
        <v>19</v>
      </c>
      <c r="F8507" t="inlineStr">
        <is>
          <t>FA</t>
        </is>
      </c>
      <c r="G8507" t="inlineStr">
        <is>
          <t>FA</t>
        </is>
      </c>
      <c r="H8507" s="30" t="n">
        <v>1</v>
      </c>
      <c r="I8507" s="31" t="n">
        <v>0</v>
      </c>
      <c r="J8507" s="31" t="n"/>
      <c r="K8507" s="31" t="n">
        <v>0</v>
      </c>
      <c r="L8507" s="32" t="n"/>
      <c r="M8507" s="31" t="n">
        <v>0</v>
      </c>
      <c r="N8507" s="31" t="n">
        <v>0</v>
      </c>
      <c r="O8507" s="31" t="n"/>
      <c r="P8507" s="31" t="n"/>
      <c r="Q8507" s="31" t="n">
        <v>0</v>
      </c>
      <c r="R8507" s="31" t="n"/>
      <c r="S8507" s="32" t="n"/>
      <c r="T8507" s="32" t="n"/>
      <c r="V8507" t="inlineStr">
        <is>
          <t>06uhc</t>
        </is>
      </c>
      <c r="W8507" t="n">
        <v>7482</v>
      </c>
      <c r="Y8507" t="inlineStr">
        <is>
          <t>5d95f518-73d4-40dc-9a99-080ef6f60291</t>
        </is>
      </c>
      <c r="Z8507" t="inlineStr">
        <is>
          <t>Will Reynolds (SEA D)</t>
        </is>
      </c>
    </row>
    <row r="8508">
      <c r="A8508" t="inlineStr">
        <is>
          <t>Will Riedell</t>
        </is>
      </c>
      <c r="B8508" t="inlineStr">
        <is>
          <t>(N/A)</t>
        </is>
      </c>
      <c r="C8508" t="inlineStr">
        <is>
          <t>D</t>
        </is>
      </c>
      <c r="D8508" t="inlineStr">
        <is>
          <t>D</t>
        </is>
      </c>
      <c r="E8508" t="n">
        <v>29</v>
      </c>
      <c r="F8508" t="inlineStr">
        <is>
          <t>FA</t>
        </is>
      </c>
      <c r="G8508" t="inlineStr">
        <is>
          <t>FA</t>
        </is>
      </c>
      <c r="H8508" s="30" t="n">
        <v>1</v>
      </c>
      <c r="I8508" s="31" t="n">
        <v>0</v>
      </c>
      <c r="J8508" s="31" t="n"/>
      <c r="K8508" s="31" t="n">
        <v>0</v>
      </c>
      <c r="L8508" s="32" t="n"/>
      <c r="M8508" s="31" t="n">
        <v>0</v>
      </c>
      <c r="N8508" s="31" t="n">
        <v>0</v>
      </c>
      <c r="O8508" s="31" t="n"/>
      <c r="P8508" s="31" t="n"/>
      <c r="Q8508" s="31" t="n">
        <v>0</v>
      </c>
      <c r="R8508" s="31" t="n"/>
      <c r="S8508" s="32" t="n"/>
      <c r="T8508" s="32" t="n"/>
      <c r="V8508" t="inlineStr">
        <is>
          <t>065in</t>
        </is>
      </c>
      <c r="Y8508" t="inlineStr">
        <is>
          <t>588b81ec-e7ee-4b39-825a-2e5023525fe6</t>
        </is>
      </c>
      <c r="Z8508" t="inlineStr">
        <is>
          <t>Will Riedell ((N/A) D)</t>
        </is>
      </c>
    </row>
    <row r="8509">
      <c r="A8509" t="inlineStr">
        <is>
          <t>Will Sharpe</t>
        </is>
      </c>
      <c r="B8509" t="inlineStr">
        <is>
          <t>LAK</t>
        </is>
      </c>
      <c r="C8509" t="inlineStr">
        <is>
          <t>D</t>
        </is>
      </c>
      <c r="D8509" t="inlineStr">
        <is>
          <t>D</t>
        </is>
      </c>
      <c r="E8509" t="n">
        <v>19</v>
      </c>
      <c r="F8509" t="inlineStr">
        <is>
          <t>FA</t>
        </is>
      </c>
      <c r="G8509" t="inlineStr">
        <is>
          <t>FA</t>
        </is>
      </c>
      <c r="H8509" s="30" t="n">
        <v>1</v>
      </c>
      <c r="I8509" s="31" t="n">
        <v>0</v>
      </c>
      <c r="J8509" s="31" t="n"/>
      <c r="K8509" s="31" t="n">
        <v>0</v>
      </c>
      <c r="L8509" s="32" t="n"/>
      <c r="M8509" s="31" t="n">
        <v>0</v>
      </c>
      <c r="N8509" s="31" t="n">
        <v>0</v>
      </c>
      <c r="O8509" s="31" t="n"/>
      <c r="P8509" s="31" t="n"/>
      <c r="Q8509" s="31" t="n">
        <v>0</v>
      </c>
      <c r="R8509" s="31" t="n"/>
      <c r="S8509" s="32" t="n"/>
      <c r="T8509" s="32" t="n"/>
      <c r="V8509" t="inlineStr">
        <is>
          <t>06sqg</t>
        </is>
      </c>
      <c r="Y8509" t="inlineStr">
        <is>
          <t>75572df8-e01f-4f22-b8de-737e9dee9ae9</t>
        </is>
      </c>
      <c r="Z8509" t="inlineStr">
        <is>
          <t>Will Sharpe (LAK D)</t>
        </is>
      </c>
    </row>
    <row r="8510">
      <c r="A8510" t="inlineStr">
        <is>
          <t>Will Skahan</t>
        </is>
      </c>
      <c r="B8510" t="inlineStr">
        <is>
          <t>UTA</t>
        </is>
      </c>
      <c r="C8510" t="inlineStr">
        <is>
          <t>D</t>
        </is>
      </c>
      <c r="D8510" t="inlineStr">
        <is>
          <t>D</t>
        </is>
      </c>
      <c r="E8510" t="n">
        <v>20</v>
      </c>
      <c r="F8510" t="inlineStr">
        <is>
          <t>FA</t>
        </is>
      </c>
      <c r="G8510" t="inlineStr">
        <is>
          <t>FA</t>
        </is>
      </c>
      <c r="H8510" s="30" t="n">
        <v>1</v>
      </c>
      <c r="I8510" s="31" t="n">
        <v>0</v>
      </c>
      <c r="J8510" s="31" t="n"/>
      <c r="K8510" s="31" t="n">
        <v>0</v>
      </c>
      <c r="L8510" s="32" t="n"/>
      <c r="M8510" s="31" t="n">
        <v>0</v>
      </c>
      <c r="N8510" s="31" t="n">
        <v>0</v>
      </c>
      <c r="O8510" s="31" t="n"/>
      <c r="P8510" s="31" t="n"/>
      <c r="Q8510" s="31" t="n">
        <v>0</v>
      </c>
      <c r="R8510" s="31" t="n"/>
      <c r="S8510" s="32" t="n"/>
      <c r="T8510" s="32" t="n"/>
      <c r="V8510" t="inlineStr">
        <is>
          <t>06hcx</t>
        </is>
      </c>
      <c r="W8510" t="n">
        <v>7209</v>
      </c>
      <c r="Y8510" t="inlineStr">
        <is>
          <t>d349c16d-8977-4406-82fc-2d9aecef0f15</t>
        </is>
      </c>
      <c r="Z8510" t="inlineStr">
        <is>
          <t>Will Skahan (UTA D)</t>
        </is>
      </c>
    </row>
    <row r="8511">
      <c r="A8511" t="inlineStr">
        <is>
          <t>Will Vote</t>
        </is>
      </c>
      <c r="B8511" t="inlineStr">
        <is>
          <t>(N/A)</t>
        </is>
      </c>
      <c r="C8511" t="inlineStr">
        <is>
          <t>RW</t>
        </is>
      </c>
      <c r="D8511" t="inlineStr">
        <is>
          <t>F</t>
        </is>
      </c>
      <c r="E8511" t="n">
        <v>21</v>
      </c>
      <c r="F8511" t="inlineStr">
        <is>
          <t>FA</t>
        </is>
      </c>
      <c r="G8511" t="inlineStr">
        <is>
          <t>FA</t>
        </is>
      </c>
      <c r="H8511" s="30" t="n">
        <v>1</v>
      </c>
      <c r="I8511" s="31" t="n">
        <v>0</v>
      </c>
      <c r="J8511" s="31" t="n"/>
      <c r="K8511" s="31" t="n">
        <v>0</v>
      </c>
      <c r="L8511" s="32" t="n"/>
      <c r="M8511" s="31" t="n">
        <v>0</v>
      </c>
      <c r="N8511" s="31" t="n">
        <v>0</v>
      </c>
      <c r="O8511" s="31" t="n"/>
      <c r="P8511" s="31" t="n"/>
      <c r="Q8511" s="31" t="n">
        <v>0</v>
      </c>
      <c r="R8511" s="31" t="n"/>
      <c r="S8511" s="32" t="n"/>
      <c r="T8511" s="32" t="n"/>
      <c r="V8511" t="inlineStr">
        <is>
          <t>06bdp</t>
        </is>
      </c>
      <c r="Z8511" t="inlineStr">
        <is>
          <t>Will Vote ((N/A) RW)</t>
        </is>
      </c>
    </row>
    <row r="8512">
      <c r="A8512" t="inlineStr">
        <is>
          <t>Will Warm</t>
        </is>
      </c>
      <c r="B8512" t="inlineStr">
        <is>
          <t>(N/A)</t>
        </is>
      </c>
      <c r="C8512" t="inlineStr">
        <is>
          <t>D</t>
        </is>
      </c>
      <c r="D8512" t="inlineStr">
        <is>
          <t>D</t>
        </is>
      </c>
      <c r="E8512" t="n">
        <v>27</v>
      </c>
      <c r="F8512" t="inlineStr">
        <is>
          <t>FA</t>
        </is>
      </c>
      <c r="G8512" t="inlineStr">
        <is>
          <t>FA</t>
        </is>
      </c>
      <c r="H8512" s="30" t="n">
        <v>1</v>
      </c>
      <c r="I8512" s="31" t="n">
        <v>0</v>
      </c>
      <c r="J8512" s="31" t="n"/>
      <c r="K8512" s="31" t="n">
        <v>0</v>
      </c>
      <c r="L8512" s="32" t="n"/>
      <c r="M8512" s="31" t="n">
        <v>0</v>
      </c>
      <c r="N8512" s="31" t="n">
        <v>0</v>
      </c>
      <c r="O8512" s="31" t="n"/>
      <c r="P8512" s="31" t="n"/>
      <c r="Q8512" s="31" t="n">
        <v>0</v>
      </c>
      <c r="R8512" s="31" t="n"/>
      <c r="S8512" s="32" t="n"/>
      <c r="T8512" s="32" t="n"/>
      <c r="V8512" t="inlineStr">
        <is>
          <t>04kyi</t>
        </is>
      </c>
      <c r="X8512" t="n">
        <v>7747</v>
      </c>
      <c r="Z8512" t="inlineStr">
        <is>
          <t>Will Warm ((N/A) D)</t>
        </is>
      </c>
    </row>
    <row r="8513">
      <c r="A8513" t="inlineStr">
        <is>
          <t>Will Weber</t>
        </is>
      </c>
      <c r="B8513" t="inlineStr">
        <is>
          <t>(N/A)</t>
        </is>
      </c>
      <c r="C8513" t="inlineStr">
        <is>
          <t>D</t>
        </is>
      </c>
      <c r="D8513" t="inlineStr">
        <is>
          <t>D</t>
        </is>
      </c>
      <c r="E8513" t="n">
        <v>37</v>
      </c>
      <c r="F8513" t="inlineStr">
        <is>
          <t>FA</t>
        </is>
      </c>
      <c r="G8513" t="inlineStr">
        <is>
          <t>FA</t>
        </is>
      </c>
      <c r="H8513" s="30" t="n">
        <v>1</v>
      </c>
      <c r="I8513" s="31" t="n">
        <v>0</v>
      </c>
      <c r="J8513" s="31" t="n"/>
      <c r="K8513" s="31" t="n">
        <v>0</v>
      </c>
      <c r="L8513" s="32" t="n"/>
      <c r="M8513" s="31" t="n">
        <v>0</v>
      </c>
      <c r="N8513" s="31" t="n">
        <v>0</v>
      </c>
      <c r="O8513" s="31" t="n"/>
      <c r="P8513" s="31" t="n"/>
      <c r="Q8513" s="31" t="n">
        <v>0</v>
      </c>
      <c r="R8513" s="31" t="n"/>
      <c r="S8513" s="32" t="n"/>
      <c r="T8513" s="32" t="n"/>
      <c r="V8513" t="inlineStr">
        <is>
          <t>01nli</t>
        </is>
      </c>
      <c r="W8513" t="n">
        <v>2837</v>
      </c>
      <c r="X8513" t="n">
        <v>5656</v>
      </c>
      <c r="Z8513" t="inlineStr">
        <is>
          <t>Will Weber ((N/A) D)</t>
        </is>
      </c>
    </row>
    <row r="8514">
      <c r="A8514" t="inlineStr">
        <is>
          <t>Will Zmolek</t>
        </is>
      </c>
      <c r="B8514" t="inlineStr">
        <is>
          <t>MIN</t>
        </is>
      </c>
      <c r="C8514" t="inlineStr">
        <is>
          <t>D</t>
        </is>
      </c>
      <c r="D8514" t="inlineStr">
        <is>
          <t>D</t>
        </is>
      </c>
      <c r="E8514" t="n">
        <v>27</v>
      </c>
      <c r="F8514" t="inlineStr">
        <is>
          <t>FA</t>
        </is>
      </c>
      <c r="G8514" t="inlineStr">
        <is>
          <t>FA</t>
        </is>
      </c>
      <c r="H8514" s="30" t="n">
        <v>1</v>
      </c>
      <c r="I8514" s="31" t="n">
        <v>0</v>
      </c>
      <c r="J8514" s="31" t="n"/>
      <c r="K8514" s="31" t="n">
        <v>0</v>
      </c>
      <c r="L8514" s="32" t="n"/>
      <c r="M8514" s="31" t="n">
        <v>0</v>
      </c>
      <c r="N8514" s="31" t="n">
        <v>0</v>
      </c>
      <c r="O8514" s="31" t="n"/>
      <c r="P8514" s="31" t="n"/>
      <c r="Q8514" s="31" t="n">
        <v>0</v>
      </c>
      <c r="R8514" s="31" t="n"/>
      <c r="S8514" s="32" t="n"/>
      <c r="T8514" s="32" t="n"/>
      <c r="V8514" t="inlineStr">
        <is>
          <t>06ak4</t>
        </is>
      </c>
      <c r="W8514" t="n">
        <v>6863</v>
      </c>
      <c r="Y8514" t="inlineStr">
        <is>
          <t>6b105c36-c716-410b-95aa-880482972b9d</t>
        </is>
      </c>
      <c r="Z8514" t="inlineStr">
        <is>
          <t>Will Zmolek (MIN D)</t>
        </is>
      </c>
    </row>
    <row r="8515">
      <c r="A8515" t="inlineStr">
        <is>
          <t>William Belle</t>
        </is>
      </c>
      <c r="B8515" t="inlineStr">
        <is>
          <t>TOR</t>
        </is>
      </c>
      <c r="C8515" t="inlineStr">
        <is>
          <t>RW</t>
        </is>
      </c>
      <c r="D8515" t="inlineStr">
        <is>
          <t>F</t>
        </is>
      </c>
      <c r="E8515" t="n">
        <v>19</v>
      </c>
      <c r="F8515" t="inlineStr">
        <is>
          <t>FA</t>
        </is>
      </c>
      <c r="G8515" t="inlineStr">
        <is>
          <t>FA</t>
        </is>
      </c>
      <c r="H8515" s="30" t="n">
        <v>1</v>
      </c>
      <c r="I8515" s="31" t="n">
        <v>0</v>
      </c>
      <c r="J8515" s="31" t="n"/>
      <c r="K8515" s="31" t="n">
        <v>0</v>
      </c>
      <c r="L8515" s="32" t="n"/>
      <c r="M8515" s="31" t="n">
        <v>0</v>
      </c>
      <c r="N8515" s="31" t="n">
        <v>0</v>
      </c>
      <c r="O8515" s="31" t="n"/>
      <c r="P8515" s="31" t="n"/>
      <c r="Q8515" s="31" t="n">
        <v>0</v>
      </c>
      <c r="R8515" s="31" t="n"/>
      <c r="S8515" s="32" t="n"/>
      <c r="T8515" s="32" t="n"/>
      <c r="V8515" t="inlineStr">
        <is>
          <t>06tmt</t>
        </is>
      </c>
      <c r="Y8515" t="inlineStr">
        <is>
          <t>d1bf343a-2c7b-446a-a507-5a242d689990</t>
        </is>
      </c>
      <c r="Z8515" t="inlineStr">
        <is>
          <t>William Belle (TOR RW)</t>
        </is>
      </c>
    </row>
    <row r="8516">
      <c r="A8516" t="inlineStr">
        <is>
          <t>William Bundgaard</t>
        </is>
      </c>
      <c r="B8516" t="inlineStr">
        <is>
          <t>(N/A)</t>
        </is>
      </c>
      <c r="C8516" t="inlineStr">
        <is>
          <t>RW</t>
        </is>
      </c>
      <c r="D8516" t="inlineStr">
        <is>
          <t>F</t>
        </is>
      </c>
      <c r="E8516" t="n">
        <v>19</v>
      </c>
      <c r="F8516" t="inlineStr">
        <is>
          <t>FA</t>
        </is>
      </c>
      <c r="G8516" t="inlineStr">
        <is>
          <t>FA</t>
        </is>
      </c>
      <c r="H8516" s="30" t="n">
        <v>1</v>
      </c>
      <c r="I8516" s="31" t="n">
        <v>0</v>
      </c>
      <c r="J8516" s="31" t="n"/>
      <c r="K8516" s="31" t="n">
        <v>0</v>
      </c>
      <c r="L8516" s="32" t="n"/>
      <c r="M8516" s="31" t="n">
        <v>0</v>
      </c>
      <c r="N8516" s="31" t="n">
        <v>0</v>
      </c>
      <c r="O8516" s="31" t="n"/>
      <c r="P8516" s="31" t="n"/>
      <c r="Q8516" s="31" t="n">
        <v>0</v>
      </c>
      <c r="R8516" s="31" t="n"/>
      <c r="S8516" s="32" t="n"/>
      <c r="T8516" s="32" t="n"/>
      <c r="V8516" t="inlineStr">
        <is>
          <t>070g4</t>
        </is>
      </c>
      <c r="Z8516" t="inlineStr">
        <is>
          <t>William Bundgaard ((N/A) RW)</t>
        </is>
      </c>
    </row>
    <row r="8517">
      <c r="A8517" t="inlineStr">
        <is>
          <t>William Corrin</t>
        </is>
      </c>
      <c r="B8517" t="inlineStr">
        <is>
          <t>(N/A)</t>
        </is>
      </c>
      <c r="C8517" t="inlineStr">
        <is>
          <t>D</t>
        </is>
      </c>
      <c r="D8517" t="inlineStr">
        <is>
          <t>D</t>
        </is>
      </c>
      <c r="E8517" t="n">
        <v>35</v>
      </c>
      <c r="F8517" t="inlineStr">
        <is>
          <t>FA</t>
        </is>
      </c>
      <c r="G8517" t="inlineStr">
        <is>
          <t>FA</t>
        </is>
      </c>
      <c r="H8517" s="30" t="n">
        <v>1</v>
      </c>
      <c r="I8517" s="31" t="n">
        <v>0</v>
      </c>
      <c r="J8517" s="31" t="n"/>
      <c r="K8517" s="31" t="n">
        <v>0</v>
      </c>
      <c r="L8517" s="32" t="n"/>
      <c r="M8517" s="31" t="n">
        <v>0</v>
      </c>
      <c r="N8517" s="31" t="n">
        <v>0</v>
      </c>
      <c r="O8517" s="31" t="n"/>
      <c r="P8517" s="31" t="n"/>
      <c r="Q8517" s="31" t="n">
        <v>0</v>
      </c>
      <c r="R8517" s="31" t="n"/>
      <c r="S8517" s="32" t="n"/>
      <c r="T8517" s="32" t="n"/>
      <c r="V8517" t="inlineStr">
        <is>
          <t>048zo</t>
        </is>
      </c>
      <c r="X8517" t="n">
        <v>7451</v>
      </c>
      <c r="Z8517" t="inlineStr">
        <is>
          <t>William Corrin ((N/A) D)</t>
        </is>
      </c>
    </row>
    <row r="8518">
      <c r="A8518" t="inlineStr">
        <is>
          <t>William Dufour</t>
        </is>
      </c>
      <c r="B8518" t="inlineStr">
        <is>
          <t>(N/A)</t>
        </is>
      </c>
      <c r="C8518" t="inlineStr">
        <is>
          <t>RW</t>
        </is>
      </c>
      <c r="D8518" t="inlineStr">
        <is>
          <t>F</t>
        </is>
      </c>
      <c r="E8518" t="n">
        <v>24</v>
      </c>
      <c r="F8518" t="inlineStr">
        <is>
          <t>FA</t>
        </is>
      </c>
      <c r="G8518" t="inlineStr">
        <is>
          <t>FA</t>
        </is>
      </c>
      <c r="H8518" s="30" t="n">
        <v>1</v>
      </c>
      <c r="I8518" s="31" t="n">
        <v>0</v>
      </c>
      <c r="J8518" s="31" t="n"/>
      <c r="K8518" s="31" t="n">
        <v>0</v>
      </c>
      <c r="L8518" s="32" t="n"/>
      <c r="M8518" s="31" t="n">
        <v>0</v>
      </c>
      <c r="N8518" s="31" t="n">
        <v>0</v>
      </c>
      <c r="O8518" s="31" t="n"/>
      <c r="P8518" s="31" t="n"/>
      <c r="Q8518" s="31" t="n">
        <v>0</v>
      </c>
      <c r="R8518" s="31" t="n"/>
      <c r="S8518" s="32" t="n"/>
      <c r="T8518" s="32" t="n"/>
      <c r="V8518" t="inlineStr">
        <is>
          <t>05nfy</t>
        </is>
      </c>
      <c r="W8518" t="n">
        <v>6652</v>
      </c>
      <c r="Y8518" t="inlineStr">
        <is>
          <t>70ffea8e-32db-4190-bd15-8c685d452426</t>
        </is>
      </c>
      <c r="Z8518" t="inlineStr">
        <is>
          <t>William Dufour ((N/A) RW)</t>
        </is>
      </c>
    </row>
    <row r="8519">
      <c r="A8519" t="inlineStr">
        <is>
          <t>William Forsberg</t>
        </is>
      </c>
      <c r="B8519" t="inlineStr">
        <is>
          <t>(N/A)</t>
        </is>
      </c>
      <c r="C8519" t="inlineStr">
        <is>
          <t>G</t>
        </is>
      </c>
      <c r="D8519" t="inlineStr">
        <is>
          <t>G</t>
        </is>
      </c>
      <c r="E8519" t="n">
        <v>19</v>
      </c>
      <c r="F8519" t="inlineStr">
        <is>
          <t>FA</t>
        </is>
      </c>
      <c r="G8519" t="inlineStr">
        <is>
          <t>FA</t>
        </is>
      </c>
      <c r="H8519" s="30" t="n">
        <v>1</v>
      </c>
      <c r="I8519" s="31" t="n">
        <v>0</v>
      </c>
      <c r="J8519" s="31" t="n"/>
      <c r="K8519" s="31" t="n">
        <v>0</v>
      </c>
      <c r="L8519" s="32" t="n"/>
      <c r="M8519" s="31" t="n">
        <v>0</v>
      </c>
      <c r="N8519" s="31" t="n">
        <v>0</v>
      </c>
      <c r="O8519" s="31" t="n"/>
      <c r="P8519" s="31" t="n"/>
      <c r="Q8519" s="31" t="n">
        <v>0</v>
      </c>
      <c r="R8519" s="31" t="n"/>
      <c r="S8519" s="32" t="n"/>
      <c r="T8519" s="32" t="n"/>
      <c r="V8519" t="inlineStr">
        <is>
          <t>06jhf</t>
        </is>
      </c>
      <c r="Z8519" t="inlineStr">
        <is>
          <t>William Forsberg ((N/A) G)</t>
        </is>
      </c>
    </row>
    <row r="8520">
      <c r="A8520" t="inlineStr">
        <is>
          <t>William Francis</t>
        </is>
      </c>
      <c r="B8520" t="inlineStr">
        <is>
          <t>(N/A)</t>
        </is>
      </c>
      <c r="C8520" t="inlineStr">
        <is>
          <t>D</t>
        </is>
      </c>
      <c r="D8520" t="inlineStr">
        <is>
          <t>D</t>
        </is>
      </c>
      <c r="E8520" t="n">
        <v>25</v>
      </c>
      <c r="F8520" t="inlineStr">
        <is>
          <t>FA</t>
        </is>
      </c>
      <c r="G8520" t="inlineStr">
        <is>
          <t>FA</t>
        </is>
      </c>
      <c r="H8520" s="30" t="n">
        <v>1</v>
      </c>
      <c r="I8520" s="31" t="n">
        <v>0</v>
      </c>
      <c r="J8520" s="31" t="n"/>
      <c r="K8520" s="31" t="n">
        <v>0</v>
      </c>
      <c r="L8520" s="32" t="n"/>
      <c r="M8520" s="31" t="n">
        <v>0</v>
      </c>
      <c r="N8520" s="31" t="n">
        <v>0</v>
      </c>
      <c r="O8520" s="31" t="n"/>
      <c r="P8520" s="31" t="n"/>
      <c r="Q8520" s="31" t="n">
        <v>0</v>
      </c>
      <c r="R8520" s="31" t="n"/>
      <c r="S8520" s="32" t="n"/>
      <c r="T8520" s="32" t="n"/>
      <c r="V8520" t="inlineStr">
        <is>
          <t>051vb</t>
        </is>
      </c>
      <c r="Y8520" t="inlineStr">
        <is>
          <t>1a8e7291-a804-4e8f-98a5-239c5c6a2185</t>
        </is>
      </c>
      <c r="Z8520" t="inlineStr">
        <is>
          <t>William Francis ((N/A) D)</t>
        </is>
      </c>
    </row>
    <row r="8521">
      <c r="A8521" t="inlineStr">
        <is>
          <t>William Gammals</t>
        </is>
      </c>
      <c r="B8521" t="inlineStr">
        <is>
          <t>(N/A)</t>
        </is>
      </c>
      <c r="C8521" t="inlineStr">
        <is>
          <t>G</t>
        </is>
      </c>
      <c r="D8521" t="inlineStr">
        <is>
          <t>G</t>
        </is>
      </c>
      <c r="E8521" t="n">
        <v>18</v>
      </c>
      <c r="F8521" t="inlineStr">
        <is>
          <t>FA</t>
        </is>
      </c>
      <c r="G8521" t="inlineStr">
        <is>
          <t>FA</t>
        </is>
      </c>
      <c r="H8521" s="30" t="n">
        <v>1</v>
      </c>
      <c r="I8521" s="31" t="n">
        <v>0</v>
      </c>
      <c r="J8521" s="31" t="n"/>
      <c r="K8521" s="31" t="n">
        <v>0</v>
      </c>
      <c r="L8521" s="32" t="n"/>
      <c r="M8521" s="31" t="n">
        <v>0</v>
      </c>
      <c r="N8521" s="31" t="n">
        <v>0</v>
      </c>
      <c r="O8521" s="31" t="n"/>
      <c r="P8521" s="31" t="n"/>
      <c r="Q8521" s="31" t="n">
        <v>0</v>
      </c>
      <c r="R8521" s="31" t="n"/>
      <c r="S8521" s="32" t="n"/>
      <c r="T8521" s="32" t="n"/>
      <c r="V8521" t="inlineStr">
        <is>
          <t>078r5</t>
        </is>
      </c>
      <c r="Z8521" t="inlineStr">
        <is>
          <t>William Gammals ((N/A) G)</t>
        </is>
      </c>
    </row>
    <row r="8522">
      <c r="A8522" t="inlineStr">
        <is>
          <t>William Gramme</t>
        </is>
      </c>
      <c r="B8522" t="inlineStr">
        <is>
          <t>(N/A)</t>
        </is>
      </c>
      <c r="C8522" t="inlineStr">
        <is>
          <t>G</t>
        </is>
      </c>
      <c r="D8522" t="inlineStr">
        <is>
          <t>G</t>
        </is>
      </c>
      <c r="E8522" t="n">
        <v>24</v>
      </c>
      <c r="F8522" t="inlineStr">
        <is>
          <t>FA</t>
        </is>
      </c>
      <c r="G8522" t="inlineStr">
        <is>
          <t>FA</t>
        </is>
      </c>
      <c r="H8522" s="30" t="n">
        <v>1</v>
      </c>
      <c r="I8522" s="31" t="n">
        <v>0</v>
      </c>
      <c r="J8522" s="31" t="n"/>
      <c r="K8522" s="31" t="n">
        <v>0</v>
      </c>
      <c r="L8522" s="32" t="n"/>
      <c r="M8522" s="31" t="n">
        <v>0</v>
      </c>
      <c r="N8522" s="31" t="n">
        <v>0</v>
      </c>
      <c r="O8522" s="31" t="n"/>
      <c r="P8522" s="31" t="n"/>
      <c r="Q8522" s="31" t="n">
        <v>0</v>
      </c>
      <c r="R8522" s="31" t="n"/>
      <c r="S8522" s="32" t="n"/>
      <c r="T8522" s="32" t="n"/>
      <c r="V8522" t="inlineStr">
        <is>
          <t>06cg7</t>
        </is>
      </c>
      <c r="Z8522" t="inlineStr">
        <is>
          <t>William Gramme ((N/A) G)</t>
        </is>
      </c>
    </row>
    <row r="8523">
      <c r="A8523" t="inlineStr">
        <is>
          <t>William Hakansson</t>
        </is>
      </c>
      <c r="B8523" t="inlineStr">
        <is>
          <t>CAR</t>
        </is>
      </c>
      <c r="C8523" t="inlineStr">
        <is>
          <t>D</t>
        </is>
      </c>
      <c r="D8523" t="inlineStr">
        <is>
          <t>D</t>
        </is>
      </c>
      <c r="E8523" t="n">
        <v>18</v>
      </c>
      <c r="F8523" t="inlineStr">
        <is>
          <t>FA</t>
        </is>
      </c>
      <c r="G8523" t="inlineStr">
        <is>
          <t>FA</t>
        </is>
      </c>
      <c r="H8523" s="30" t="n">
        <v>1</v>
      </c>
      <c r="I8523" s="31" t="n">
        <v>0</v>
      </c>
      <c r="J8523" s="31" t="n"/>
      <c r="K8523" s="31" t="n">
        <v>0</v>
      </c>
      <c r="L8523" s="32" t="n"/>
      <c r="M8523" s="31" t="n">
        <v>0</v>
      </c>
      <c r="N8523" s="31" t="n">
        <v>0</v>
      </c>
      <c r="O8523" s="31" t="n"/>
      <c r="P8523" s="31" t="n"/>
      <c r="Q8523" s="31" t="n">
        <v>0</v>
      </c>
      <c r="R8523" s="31" t="n"/>
      <c r="S8523" s="32" t="n"/>
      <c r="T8523" s="32" t="n"/>
      <c r="V8523" t="inlineStr">
        <is>
          <t>0760v</t>
        </is>
      </c>
      <c r="W8523" t="n">
        <v>7696</v>
      </c>
      <c r="Y8523" t="inlineStr">
        <is>
          <t>202b365f-e96f-4d28-baf3-387e357f617f</t>
        </is>
      </c>
      <c r="Z8523" t="inlineStr">
        <is>
          <t>William Hakansson (CAR D)</t>
        </is>
      </c>
    </row>
    <row r="8524">
      <c r="A8524" t="inlineStr">
        <is>
          <t>William Horcoff</t>
        </is>
      </c>
      <c r="B8524" t="inlineStr">
        <is>
          <t>PIT</t>
        </is>
      </c>
      <c r="C8524" t="inlineStr">
        <is>
          <t>C</t>
        </is>
      </c>
      <c r="D8524" t="inlineStr">
        <is>
          <t>F</t>
        </is>
      </c>
      <c r="E8524" t="n">
        <v>19</v>
      </c>
      <c r="F8524" t="inlineStr">
        <is>
          <t>T</t>
        </is>
      </c>
      <c r="G8524" t="inlineStr">
        <is>
          <t>Brost</t>
        </is>
      </c>
      <c r="H8524" s="30" t="n">
        <v>1</v>
      </c>
      <c r="I8524" s="31" t="n">
        <v>0</v>
      </c>
      <c r="J8524" s="31" t="n"/>
      <c r="K8524" s="31" t="n">
        <v>0</v>
      </c>
      <c r="L8524" s="32" t="n"/>
      <c r="M8524" s="31" t="n">
        <v>0</v>
      </c>
      <c r="N8524" s="31" t="n">
        <v>0</v>
      </c>
      <c r="O8524" s="31" t="n"/>
      <c r="P8524" s="31" t="n"/>
      <c r="Q8524" s="31" t="n">
        <v>0</v>
      </c>
      <c r="R8524" s="31" t="n"/>
      <c r="S8524" s="32" t="n"/>
      <c r="T8524" s="32" t="n"/>
      <c r="V8524" t="inlineStr">
        <is>
          <t>06axx</t>
        </is>
      </c>
      <c r="W8524" t="n">
        <v>7427</v>
      </c>
      <c r="Y8524" t="inlineStr">
        <is>
          <t>7d152104-e2fc-4611-9c1c-c224a5d32d90</t>
        </is>
      </c>
      <c r="Z8524" t="inlineStr">
        <is>
          <t>William Horcoff (PIT C)</t>
        </is>
      </c>
    </row>
    <row r="8525">
      <c r="A8525" t="inlineStr">
        <is>
          <t>William Knierim</t>
        </is>
      </c>
      <c r="B8525" t="inlineStr">
        <is>
          <t>(N/A)</t>
        </is>
      </c>
      <c r="C8525" t="inlineStr">
        <is>
          <t>RW</t>
        </is>
      </c>
      <c r="D8525" t="inlineStr">
        <is>
          <t>F</t>
        </is>
      </c>
      <c r="E8525" t="n">
        <v>28</v>
      </c>
      <c r="F8525" t="inlineStr">
        <is>
          <t>FA</t>
        </is>
      </c>
      <c r="G8525" t="inlineStr">
        <is>
          <t>FA</t>
        </is>
      </c>
      <c r="H8525" s="30" t="n">
        <v>1</v>
      </c>
      <c r="I8525" s="31" t="n">
        <v>0</v>
      </c>
      <c r="J8525" s="31" t="n"/>
      <c r="K8525" s="31" t="n">
        <v>0</v>
      </c>
      <c r="L8525" s="32" t="n"/>
      <c r="M8525" s="31" t="n">
        <v>0</v>
      </c>
      <c r="N8525" s="31" t="n">
        <v>0</v>
      </c>
      <c r="O8525" s="31" t="n"/>
      <c r="P8525" s="31" t="n"/>
      <c r="Q8525" s="31" t="n">
        <v>0</v>
      </c>
      <c r="R8525" s="31" t="n"/>
      <c r="S8525" s="32" t="n"/>
      <c r="T8525" s="32" t="n"/>
      <c r="V8525" t="inlineStr">
        <is>
          <t>043c4</t>
        </is>
      </c>
      <c r="Z8525" t="inlineStr">
        <is>
          <t>William Knierim ((N/A) RW)</t>
        </is>
      </c>
    </row>
    <row r="8526">
      <c r="A8526" t="inlineStr">
        <is>
          <t>William Lacelle</t>
        </is>
      </c>
      <c r="B8526" t="inlineStr">
        <is>
          <t>(N/A)</t>
        </is>
      </c>
      <c r="C8526" t="inlineStr">
        <is>
          <t>G</t>
        </is>
      </c>
      <c r="D8526" t="inlineStr">
        <is>
          <t>G</t>
        </is>
      </c>
      <c r="E8526" t="n">
        <v>18</v>
      </c>
      <c r="F8526" t="inlineStr">
        <is>
          <t>FA</t>
        </is>
      </c>
      <c r="G8526" t="inlineStr">
        <is>
          <t>FA</t>
        </is>
      </c>
      <c r="H8526" s="30" t="n">
        <v>1</v>
      </c>
      <c r="I8526" s="31" t="n">
        <v>0</v>
      </c>
      <c r="J8526" s="31" t="n"/>
      <c r="K8526" s="31" t="n">
        <v>0</v>
      </c>
      <c r="L8526" s="32" t="n"/>
      <c r="M8526" s="31" t="n">
        <v>0</v>
      </c>
      <c r="N8526" s="31" t="n">
        <v>0</v>
      </c>
      <c r="O8526" s="31" t="n"/>
      <c r="P8526" s="31" t="n"/>
      <c r="Q8526" s="31" t="n">
        <v>0</v>
      </c>
      <c r="R8526" s="31" t="n"/>
      <c r="S8526" s="32" t="n"/>
      <c r="T8526" s="32" t="n"/>
      <c r="V8526" t="inlineStr">
        <is>
          <t>072ya</t>
        </is>
      </c>
      <c r="Z8526" t="inlineStr">
        <is>
          <t>William Lacelle ((N/A) G)</t>
        </is>
      </c>
    </row>
    <row r="8527">
      <c r="A8527" t="inlineStr">
        <is>
          <t>William Lagesson</t>
        </is>
      </c>
      <c r="B8527" t="inlineStr">
        <is>
          <t>DET</t>
        </is>
      </c>
      <c r="C8527" t="inlineStr">
        <is>
          <t>D</t>
        </is>
      </c>
      <c r="D8527" t="inlineStr">
        <is>
          <t>D</t>
        </is>
      </c>
      <c r="E8527" t="n">
        <v>30</v>
      </c>
      <c r="F8527" t="inlineStr">
        <is>
          <t>FA</t>
        </is>
      </c>
      <c r="G8527" t="inlineStr">
        <is>
          <t>FA</t>
        </is>
      </c>
      <c r="H8527" s="30" t="n">
        <v>775000</v>
      </c>
      <c r="I8527" s="31" t="n">
        <v>0</v>
      </c>
      <c r="J8527" s="31" t="n"/>
      <c r="K8527" s="31" t="n">
        <v>0</v>
      </c>
      <c r="L8527" s="32" t="n"/>
      <c r="M8527" s="31" t="n">
        <v>0</v>
      </c>
      <c r="N8527" s="31" t="n">
        <v>0</v>
      </c>
      <c r="O8527" s="31" t="n"/>
      <c r="P8527" s="31" t="n"/>
      <c r="Q8527" s="31" t="n">
        <v>0</v>
      </c>
      <c r="R8527" s="31" t="n"/>
      <c r="S8527" s="32" t="n"/>
      <c r="T8527" s="32" t="n"/>
      <c r="V8527" t="inlineStr">
        <is>
          <t>03ebs</t>
        </is>
      </c>
      <c r="W8527" t="n">
        <v>5372</v>
      </c>
      <c r="X8527" t="n">
        <v>6459</v>
      </c>
      <c r="Y8527" t="inlineStr">
        <is>
          <t>7769b797-c9fc-406b-8dc6-14f343571ae4</t>
        </is>
      </c>
      <c r="Z8527" t="inlineStr">
        <is>
          <t>William Lagesson (DET D)</t>
        </is>
      </c>
    </row>
    <row r="8528">
      <c r="A8528" t="inlineStr">
        <is>
          <t>William LoSauro</t>
        </is>
      </c>
      <c r="B8528" t="inlineStr">
        <is>
          <t>(N/A)</t>
        </is>
      </c>
      <c r="C8528" t="inlineStr">
        <is>
          <t>LW</t>
        </is>
      </c>
      <c r="D8528" t="inlineStr">
        <is>
          <t>F</t>
        </is>
      </c>
      <c r="E8528" t="n">
        <v>16</v>
      </c>
      <c r="F8528" t="inlineStr">
        <is>
          <t>FA</t>
        </is>
      </c>
      <c r="G8528" t="inlineStr">
        <is>
          <t>FA</t>
        </is>
      </c>
      <c r="H8528" s="30" t="n">
        <v>1</v>
      </c>
      <c r="I8528" s="31" t="n">
        <v>0</v>
      </c>
      <c r="J8528" s="31" t="n"/>
      <c r="K8528" s="31" t="n">
        <v>0</v>
      </c>
      <c r="L8528" s="32" t="n"/>
      <c r="M8528" s="31" t="n">
        <v>0</v>
      </c>
      <c r="N8528" s="31" t="n">
        <v>0</v>
      </c>
      <c r="O8528" s="31" t="n"/>
      <c r="P8528" s="31" t="n"/>
      <c r="Q8528" s="31" t="n">
        <v>0</v>
      </c>
      <c r="R8528" s="31" t="n"/>
      <c r="S8528" s="32" t="n"/>
      <c r="T8528" s="32" t="n"/>
      <c r="V8528" t="inlineStr">
        <is>
          <t>07258</t>
        </is>
      </c>
      <c r="Z8528" t="inlineStr">
        <is>
          <t>William LoSauro ((N/A) LW)</t>
        </is>
      </c>
    </row>
    <row r="8529">
      <c r="A8529" t="inlineStr">
        <is>
          <t>William Lockwood</t>
        </is>
      </c>
      <c r="B8529" t="inlineStr">
        <is>
          <t>FLA</t>
        </is>
      </c>
      <c r="C8529" t="inlineStr">
        <is>
          <t>RW</t>
        </is>
      </c>
      <c r="D8529" t="inlineStr">
        <is>
          <t>F</t>
        </is>
      </c>
      <c r="E8529" t="n">
        <v>28</v>
      </c>
      <c r="F8529" t="inlineStr">
        <is>
          <t>FA</t>
        </is>
      </c>
      <c r="G8529" t="inlineStr">
        <is>
          <t>FA</t>
        </is>
      </c>
      <c r="H8529" s="30" t="n">
        <v>1</v>
      </c>
      <c r="I8529" s="31" t="n">
        <v>0</v>
      </c>
      <c r="J8529" s="31" t="n"/>
      <c r="K8529" s="31" t="n">
        <v>0</v>
      </c>
      <c r="L8529" s="32" t="n"/>
      <c r="M8529" s="31" t="n">
        <v>0</v>
      </c>
      <c r="N8529" s="31" t="n">
        <v>0</v>
      </c>
      <c r="O8529" s="31" t="n"/>
      <c r="P8529" s="31" t="n"/>
      <c r="Q8529" s="31" t="n">
        <v>0</v>
      </c>
      <c r="R8529" s="31" t="n"/>
      <c r="S8529" s="32" t="n"/>
      <c r="T8529" s="32" t="n"/>
      <c r="V8529" t="inlineStr">
        <is>
          <t>042w3</t>
        </is>
      </c>
      <c r="W8529" t="n">
        <v>5242</v>
      </c>
      <c r="X8529" t="n">
        <v>7172</v>
      </c>
      <c r="Y8529" t="inlineStr">
        <is>
          <t>adc2a2c9-a9d4-493d-a2ee-2a921809f255</t>
        </is>
      </c>
      <c r="Z8529" t="inlineStr">
        <is>
          <t>William Lockwood (FLA RW)</t>
        </is>
      </c>
    </row>
    <row r="8530">
      <c r="A8530" t="inlineStr">
        <is>
          <t>William Lundqvist</t>
        </is>
      </c>
      <c r="B8530" t="inlineStr">
        <is>
          <t>(N/A)</t>
        </is>
      </c>
      <c r="C8530" t="inlineStr">
        <is>
          <t>D</t>
        </is>
      </c>
      <c r="D8530" t="inlineStr">
        <is>
          <t>D</t>
        </is>
      </c>
      <c r="E8530" t="n">
        <v>18</v>
      </c>
      <c r="F8530" t="inlineStr">
        <is>
          <t>FA</t>
        </is>
      </c>
      <c r="G8530" t="inlineStr">
        <is>
          <t>FA</t>
        </is>
      </c>
      <c r="H8530" s="30" t="n">
        <v>1</v>
      </c>
      <c r="I8530" s="31" t="n">
        <v>0</v>
      </c>
      <c r="J8530" s="31" t="n"/>
      <c r="K8530" s="31" t="n">
        <v>0</v>
      </c>
      <c r="L8530" s="32" t="n"/>
      <c r="M8530" s="31" t="n">
        <v>0</v>
      </c>
      <c r="N8530" s="31" t="n">
        <v>0</v>
      </c>
      <c r="O8530" s="31" t="n"/>
      <c r="P8530" s="31" t="n"/>
      <c r="Q8530" s="31" t="n">
        <v>0</v>
      </c>
      <c r="R8530" s="31" t="n"/>
      <c r="S8530" s="32" t="n"/>
      <c r="T8530" s="32" t="n"/>
      <c r="V8530" t="inlineStr">
        <is>
          <t>07917</t>
        </is>
      </c>
      <c r="Z8530" t="inlineStr">
        <is>
          <t>William Lundqvist ((N/A) D)</t>
        </is>
      </c>
    </row>
    <row r="8531">
      <c r="A8531" t="inlineStr">
        <is>
          <t>William Manchuso</t>
        </is>
      </c>
      <c r="B8531" t="inlineStr">
        <is>
          <t>(N/A)</t>
        </is>
      </c>
      <c r="C8531" t="inlineStr">
        <is>
          <t>C</t>
        </is>
      </c>
      <c r="D8531" t="inlineStr">
        <is>
          <t>F</t>
        </is>
      </c>
      <c r="E8531" t="n">
        <v>18</v>
      </c>
      <c r="F8531" t="inlineStr">
        <is>
          <t>FA</t>
        </is>
      </c>
      <c r="G8531" t="inlineStr">
        <is>
          <t>FA</t>
        </is>
      </c>
      <c r="H8531" s="30" t="n">
        <v>1</v>
      </c>
      <c r="I8531" s="31" t="n">
        <v>0</v>
      </c>
      <c r="J8531" s="31" t="n"/>
      <c r="K8531" s="31" t="n">
        <v>0</v>
      </c>
      <c r="L8531" s="32" t="n"/>
      <c r="M8531" s="31" t="n">
        <v>0</v>
      </c>
      <c r="N8531" s="31" t="n">
        <v>0</v>
      </c>
      <c r="O8531" s="31" t="n"/>
      <c r="P8531" s="31" t="n"/>
      <c r="Q8531" s="31" t="n">
        <v>0</v>
      </c>
      <c r="R8531" s="31" t="n"/>
      <c r="S8531" s="32" t="n"/>
      <c r="T8531" s="32" t="n"/>
      <c r="V8531" t="inlineStr">
        <is>
          <t>076rh</t>
        </is>
      </c>
      <c r="Z8531" t="inlineStr">
        <is>
          <t>William Manchuso ((N/A) C)</t>
        </is>
      </c>
    </row>
    <row r="8532">
      <c r="A8532" t="inlineStr">
        <is>
          <t>William McIsaac</t>
        </is>
      </c>
      <c r="B8532" t="inlineStr">
        <is>
          <t>STL</t>
        </is>
      </c>
      <c r="C8532" t="inlineStr">
        <is>
          <t>D</t>
        </is>
      </c>
      <c r="D8532" t="inlineStr">
        <is>
          <t>D</t>
        </is>
      </c>
      <c r="E8532" t="n">
        <v>20</v>
      </c>
      <c r="F8532" t="inlineStr">
        <is>
          <t>FA</t>
        </is>
      </c>
      <c r="G8532" t="inlineStr">
        <is>
          <t>FA</t>
        </is>
      </c>
      <c r="H8532" s="30" t="n">
        <v>1</v>
      </c>
      <c r="I8532" s="31" t="n">
        <v>0</v>
      </c>
      <c r="J8532" s="31" t="n"/>
      <c r="K8532" s="31" t="n">
        <v>0</v>
      </c>
      <c r="L8532" s="32" t="n"/>
      <c r="M8532" s="31" t="n">
        <v>0</v>
      </c>
      <c r="N8532" s="31" t="n">
        <v>0</v>
      </c>
      <c r="O8532" s="31" t="n"/>
      <c r="P8532" s="31" t="n"/>
      <c r="Q8532" s="31" t="n">
        <v>0</v>
      </c>
      <c r="R8532" s="31" t="n"/>
      <c r="S8532" s="32" t="n"/>
      <c r="T8532" s="32" t="n"/>
      <c r="V8532" t="inlineStr">
        <is>
          <t>06mr0</t>
        </is>
      </c>
      <c r="Y8532" t="inlineStr">
        <is>
          <t>100c386b-3f32-432a-bbd8-b081d9719152</t>
        </is>
      </c>
      <c r="Z8532" t="inlineStr">
        <is>
          <t>William McIsaac (STL D)</t>
        </is>
      </c>
    </row>
    <row r="8533">
      <c r="A8533" t="inlineStr">
        <is>
          <t>William Moore</t>
        </is>
      </c>
      <c r="B8533" t="inlineStr">
        <is>
          <t>BOS</t>
        </is>
      </c>
      <c r="C8533" t="inlineStr">
        <is>
          <t>C</t>
        </is>
      </c>
      <c r="D8533" t="inlineStr">
        <is>
          <t>F</t>
        </is>
      </c>
      <c r="E8533" t="n">
        <v>19</v>
      </c>
      <c r="F8533" t="inlineStr">
        <is>
          <t>T</t>
        </is>
      </c>
      <c r="G8533" t="inlineStr">
        <is>
          <t>Anybody but the Leafs</t>
        </is>
      </c>
      <c r="H8533" s="30" t="n">
        <v>1</v>
      </c>
      <c r="I8533" s="31" t="n">
        <v>0</v>
      </c>
      <c r="J8533" s="31" t="n"/>
      <c r="K8533" s="31" t="n">
        <v>0</v>
      </c>
      <c r="L8533" s="32" t="n"/>
      <c r="M8533" s="31" t="n">
        <v>0</v>
      </c>
      <c r="N8533" s="31" t="n">
        <v>0</v>
      </c>
      <c r="O8533" s="31" t="n"/>
      <c r="P8533" s="31" t="n"/>
      <c r="Q8533" s="31" t="n">
        <v>0</v>
      </c>
      <c r="R8533" s="31" t="n"/>
      <c r="S8533" s="32" t="n"/>
      <c r="T8533" s="32" t="n"/>
      <c r="V8533" t="inlineStr">
        <is>
          <t>06hj8</t>
        </is>
      </c>
      <c r="W8533" t="n">
        <v>7441</v>
      </c>
      <c r="Y8533" t="inlineStr">
        <is>
          <t>1472786d-8bf9-4209-bcc3-5a05c8a844f8</t>
        </is>
      </c>
      <c r="Z8533" t="inlineStr">
        <is>
          <t>William Moore (BOS C)</t>
        </is>
      </c>
    </row>
    <row r="8534">
      <c r="A8534" t="inlineStr">
        <is>
          <t>William Nicholl</t>
        </is>
      </c>
      <c r="B8534" t="inlineStr">
        <is>
          <t>EDM</t>
        </is>
      </c>
      <c r="C8534" t="inlineStr">
        <is>
          <t>C</t>
        </is>
      </c>
      <c r="D8534" t="inlineStr">
        <is>
          <t>F</t>
        </is>
      </c>
      <c r="E8534" t="n">
        <v>20</v>
      </c>
      <c r="F8534" t="inlineStr">
        <is>
          <t>FA</t>
        </is>
      </c>
      <c r="G8534" t="inlineStr">
        <is>
          <t>FA</t>
        </is>
      </c>
      <c r="H8534" s="30" t="n">
        <v>985000</v>
      </c>
      <c r="I8534" s="31" t="n">
        <v>0</v>
      </c>
      <c r="J8534" s="31" t="n"/>
      <c r="K8534" s="31" t="n">
        <v>0</v>
      </c>
      <c r="L8534" s="32" t="n"/>
      <c r="M8534" s="31" t="n">
        <v>0</v>
      </c>
      <c r="N8534" s="31" t="n">
        <v>0</v>
      </c>
      <c r="O8534" s="31" t="n"/>
      <c r="P8534" s="31" t="n"/>
      <c r="Q8534" s="31" t="n">
        <v>0</v>
      </c>
      <c r="R8534" s="31" t="n"/>
      <c r="S8534" s="32" t="n"/>
      <c r="T8534" s="32" t="n"/>
      <c r="V8534" t="inlineStr">
        <is>
          <t>06mjr</t>
        </is>
      </c>
      <c r="W8534" t="n">
        <v>7654</v>
      </c>
      <c r="Y8534" t="inlineStr">
        <is>
          <t>9256d0d4-c11b-4733-ba51-bbc545fdb575</t>
        </is>
      </c>
      <c r="Z8534" t="inlineStr">
        <is>
          <t>William Nicholl (EDM C)</t>
        </is>
      </c>
    </row>
    <row r="8535">
      <c r="A8535" t="inlineStr">
        <is>
          <t>William Pelletier</t>
        </is>
      </c>
      <c r="B8535" t="inlineStr">
        <is>
          <t>MTL</t>
        </is>
      </c>
      <c r="C8535" t="inlineStr">
        <is>
          <t>LW</t>
        </is>
      </c>
      <c r="D8535" t="inlineStr">
        <is>
          <t>F</t>
        </is>
      </c>
      <c r="E8535" t="n">
        <v>33</v>
      </c>
      <c r="F8535" t="inlineStr">
        <is>
          <t>FA</t>
        </is>
      </c>
      <c r="G8535" t="inlineStr">
        <is>
          <t>FA</t>
        </is>
      </c>
      <c r="H8535" s="30" t="n">
        <v>1</v>
      </c>
      <c r="I8535" s="31" t="n">
        <v>0</v>
      </c>
      <c r="J8535" s="31" t="n"/>
      <c r="K8535" s="31" t="n">
        <v>0</v>
      </c>
      <c r="L8535" s="32" t="n"/>
      <c r="M8535" s="31" t="n">
        <v>0</v>
      </c>
      <c r="N8535" s="31" t="n">
        <v>0</v>
      </c>
      <c r="O8535" s="31" t="n"/>
      <c r="P8535" s="31" t="n"/>
      <c r="Q8535" s="31" t="n">
        <v>0</v>
      </c>
      <c r="R8535" s="31" t="n"/>
      <c r="S8535" s="32" t="n"/>
      <c r="T8535" s="32" t="n"/>
      <c r="V8535" t="inlineStr">
        <is>
          <t>04kyf</t>
        </is>
      </c>
      <c r="X8535" t="n">
        <v>7743</v>
      </c>
      <c r="Z8535" t="inlineStr">
        <is>
          <t>William Pelletier (MTL LW)</t>
        </is>
      </c>
    </row>
    <row r="8536">
      <c r="A8536" t="inlineStr">
        <is>
          <t>William Pethrus</t>
        </is>
      </c>
      <c r="B8536" t="inlineStr">
        <is>
          <t>(N/A)</t>
        </is>
      </c>
      <c r="C8536" t="inlineStr">
        <is>
          <t>D</t>
        </is>
      </c>
      <c r="D8536" t="inlineStr">
        <is>
          <t>D</t>
        </is>
      </c>
      <c r="E8536" t="n">
        <v>28</v>
      </c>
      <c r="F8536" t="inlineStr">
        <is>
          <t>FA</t>
        </is>
      </c>
      <c r="G8536" t="inlineStr">
        <is>
          <t>FA</t>
        </is>
      </c>
      <c r="H8536" s="30" t="n">
        <v>1</v>
      </c>
      <c r="I8536" s="31" t="n">
        <v>0</v>
      </c>
      <c r="J8536" s="31" t="n"/>
      <c r="K8536" s="31" t="n">
        <v>0</v>
      </c>
      <c r="L8536" s="32" t="n"/>
      <c r="M8536" s="31" t="n">
        <v>0</v>
      </c>
      <c r="N8536" s="31" t="n">
        <v>0</v>
      </c>
      <c r="O8536" s="31" t="n"/>
      <c r="P8536" s="31" t="n"/>
      <c r="Q8536" s="31" t="n">
        <v>0</v>
      </c>
      <c r="R8536" s="31" t="n"/>
      <c r="S8536" s="32" t="n"/>
      <c r="T8536" s="32" t="n"/>
      <c r="V8536" t="inlineStr">
        <is>
          <t>049fr</t>
        </is>
      </c>
      <c r="Z8536" t="inlineStr">
        <is>
          <t>William Pethrus ((N/A) D)</t>
        </is>
      </c>
    </row>
    <row r="8537">
      <c r="A8537" t="inlineStr">
        <is>
          <t>William Proos</t>
        </is>
      </c>
      <c r="B8537" t="inlineStr">
        <is>
          <t>(N/A)</t>
        </is>
      </c>
      <c r="C8537" t="inlineStr">
        <is>
          <t>LW</t>
        </is>
      </c>
      <c r="D8537" t="inlineStr">
        <is>
          <t>F</t>
        </is>
      </c>
      <c r="E8537" t="n">
        <v>22</v>
      </c>
      <c r="F8537" t="inlineStr">
        <is>
          <t>FA</t>
        </is>
      </c>
      <c r="G8537" t="inlineStr">
        <is>
          <t>FA</t>
        </is>
      </c>
      <c r="H8537" s="30" t="n">
        <v>1</v>
      </c>
      <c r="I8537" s="31" t="n">
        <v>0</v>
      </c>
      <c r="J8537" s="31" t="n"/>
      <c r="K8537" s="31" t="n">
        <v>0</v>
      </c>
      <c r="L8537" s="32" t="n"/>
      <c r="M8537" s="31" t="n">
        <v>0</v>
      </c>
      <c r="N8537" s="31" t="n">
        <v>0</v>
      </c>
      <c r="O8537" s="31" t="n"/>
      <c r="P8537" s="31" t="n"/>
      <c r="Q8537" s="31" t="n">
        <v>0</v>
      </c>
      <c r="R8537" s="31" t="n"/>
      <c r="S8537" s="32" t="n"/>
      <c r="T8537" s="32" t="n"/>
      <c r="V8537" t="inlineStr">
        <is>
          <t>0620v</t>
        </is>
      </c>
      <c r="Z8537" t="inlineStr">
        <is>
          <t>William Proos ((N/A) LW)</t>
        </is>
      </c>
    </row>
    <row r="8538">
      <c r="A8538" t="inlineStr">
        <is>
          <t>William Rousseau</t>
        </is>
      </c>
      <c r="B8538" t="inlineStr">
        <is>
          <t>MIN</t>
        </is>
      </c>
      <c r="C8538" t="inlineStr">
        <is>
          <t>G</t>
        </is>
      </c>
      <c r="D8538" t="inlineStr">
        <is>
          <t>G</t>
        </is>
      </c>
      <c r="E8538" t="n">
        <v>23</v>
      </c>
      <c r="F8538" t="inlineStr">
        <is>
          <t>FA</t>
        </is>
      </c>
      <c r="G8538" t="inlineStr">
        <is>
          <t>FA</t>
        </is>
      </c>
      <c r="H8538" s="30" t="n">
        <v>1</v>
      </c>
      <c r="I8538" s="31" t="n">
        <v>0</v>
      </c>
      <c r="J8538" s="31" t="n"/>
      <c r="K8538" s="31" t="n">
        <v>0</v>
      </c>
      <c r="L8538" s="32" t="n"/>
      <c r="M8538" s="31" t="n">
        <v>0</v>
      </c>
      <c r="N8538" s="31" t="n">
        <v>0</v>
      </c>
      <c r="O8538" s="31" t="n"/>
      <c r="P8538" s="31" t="n"/>
      <c r="Q8538" s="31" t="n">
        <v>0</v>
      </c>
      <c r="R8538" s="31" t="n"/>
      <c r="S8538" s="32" t="n"/>
      <c r="T8538" s="32" t="n"/>
      <c r="V8538" t="inlineStr">
        <is>
          <t>05gdc</t>
        </is>
      </c>
      <c r="Y8538" t="inlineStr">
        <is>
          <t>8c56ebc6-3be7-4109-a385-5d236f0cd8ad</t>
        </is>
      </c>
      <c r="Z8538" t="inlineStr">
        <is>
          <t>William Rousseau (MIN G)</t>
        </is>
      </c>
    </row>
    <row r="8539">
      <c r="A8539" t="inlineStr">
        <is>
          <t>William Samuelsson</t>
        </is>
      </c>
      <c r="B8539" t="inlineStr">
        <is>
          <t>DAL</t>
        </is>
      </c>
      <c r="C8539" t="inlineStr">
        <is>
          <t>C</t>
        </is>
      </c>
      <c r="D8539" t="inlineStr">
        <is>
          <t>F</t>
        </is>
      </c>
      <c r="E8539" t="n">
        <v>20</v>
      </c>
      <c r="F8539" t="inlineStr">
        <is>
          <t>FA</t>
        </is>
      </c>
      <c r="G8539" t="inlineStr">
        <is>
          <t>FA</t>
        </is>
      </c>
      <c r="H8539" s="30" t="n">
        <v>1</v>
      </c>
      <c r="I8539" s="31" t="n">
        <v>0</v>
      </c>
      <c r="J8539" s="31" t="n"/>
      <c r="K8539" s="31" t="n">
        <v>0</v>
      </c>
      <c r="L8539" s="32" t="n"/>
      <c r="M8539" s="31" t="n">
        <v>0</v>
      </c>
      <c r="N8539" s="31" t="n">
        <v>0</v>
      </c>
      <c r="O8539" s="31" t="n"/>
      <c r="P8539" s="31" t="n"/>
      <c r="Q8539" s="31" t="n">
        <v>0</v>
      </c>
      <c r="R8539" s="31" t="n"/>
      <c r="S8539" s="32" t="n"/>
      <c r="T8539" s="32" t="n"/>
      <c r="V8539" t="inlineStr">
        <is>
          <t>06mqb</t>
        </is>
      </c>
      <c r="Y8539" t="inlineStr">
        <is>
          <t>39049b44-4801-4df2-b66c-54a51baf89d4</t>
        </is>
      </c>
      <c r="Z8539" t="inlineStr">
        <is>
          <t>William Samuelsson (DAL C)</t>
        </is>
      </c>
    </row>
    <row r="8540">
      <c r="A8540" t="inlineStr">
        <is>
          <t>William Schneid</t>
        </is>
      </c>
      <c r="B8540" t="inlineStr">
        <is>
          <t>(N/A)</t>
        </is>
      </c>
      <c r="C8540" t="inlineStr">
        <is>
          <t>RW</t>
        </is>
      </c>
      <c r="D8540" t="inlineStr">
        <is>
          <t>F</t>
        </is>
      </c>
      <c r="E8540" t="n">
        <v>19</v>
      </c>
      <c r="F8540" t="inlineStr">
        <is>
          <t>FA</t>
        </is>
      </c>
      <c r="G8540" t="inlineStr">
        <is>
          <t>FA</t>
        </is>
      </c>
      <c r="H8540" s="30" t="n">
        <v>1</v>
      </c>
      <c r="I8540" s="31" t="n">
        <v>0</v>
      </c>
      <c r="J8540" s="31" t="n"/>
      <c r="K8540" s="31" t="n">
        <v>0</v>
      </c>
      <c r="L8540" s="32" t="n"/>
      <c r="M8540" s="31" t="n">
        <v>0</v>
      </c>
      <c r="N8540" s="31" t="n">
        <v>0</v>
      </c>
      <c r="O8540" s="31" t="n"/>
      <c r="P8540" s="31" t="n"/>
      <c r="Q8540" s="31" t="n">
        <v>0</v>
      </c>
      <c r="R8540" s="31" t="n"/>
      <c r="S8540" s="32" t="n"/>
      <c r="T8540" s="32" t="n"/>
      <c r="V8540" t="inlineStr">
        <is>
          <t>070fz</t>
        </is>
      </c>
      <c r="Z8540" t="inlineStr">
        <is>
          <t>William Schneid ((N/A) RW)</t>
        </is>
      </c>
    </row>
    <row r="8541">
      <c r="A8541" t="inlineStr">
        <is>
          <t>William Sorbrand</t>
        </is>
      </c>
      <c r="B8541" t="inlineStr">
        <is>
          <t>CHI</t>
        </is>
      </c>
      <c r="C8541" t="inlineStr">
        <is>
          <t>C</t>
        </is>
      </c>
      <c r="D8541" t="inlineStr">
        <is>
          <t>F</t>
        </is>
      </c>
      <c r="E8541" t="n">
        <v>18</v>
      </c>
      <c r="F8541" t="inlineStr">
        <is>
          <t>FA</t>
        </is>
      </c>
      <c r="G8541" t="inlineStr">
        <is>
          <t>FA</t>
        </is>
      </c>
      <c r="H8541" s="30" t="n">
        <v>1</v>
      </c>
      <c r="I8541" s="31" t="n">
        <v>0</v>
      </c>
      <c r="J8541" s="31" t="n"/>
      <c r="K8541" s="31" t="n">
        <v>0</v>
      </c>
      <c r="L8541" s="32" t="n"/>
      <c r="M8541" s="31" t="n">
        <v>0</v>
      </c>
      <c r="N8541" s="31" t="n">
        <v>0</v>
      </c>
      <c r="O8541" s="31" t="n"/>
      <c r="P8541" s="31" t="n"/>
      <c r="Q8541" s="31" t="n">
        <v>0</v>
      </c>
      <c r="R8541" s="31" t="n"/>
      <c r="S8541" s="32" t="n"/>
      <c r="T8541" s="32" t="n"/>
      <c r="V8541" t="inlineStr">
        <is>
          <t>076xh</t>
        </is>
      </c>
      <c r="Y8541" t="inlineStr">
        <is>
          <t>29e25e3c-5f9a-4925-9e65-f42f3d9873dd</t>
        </is>
      </c>
      <c r="Z8541" t="inlineStr">
        <is>
          <t>William Sorbrand (CHI C)</t>
        </is>
      </c>
    </row>
    <row r="8542">
      <c r="A8542" t="inlineStr">
        <is>
          <t>William Stromgren</t>
        </is>
      </c>
      <c r="B8542" t="inlineStr">
        <is>
          <t>CGY</t>
        </is>
      </c>
      <c r="C8542" t="inlineStr">
        <is>
          <t>LW</t>
        </is>
      </c>
      <c r="D8542" t="inlineStr">
        <is>
          <t>F</t>
        </is>
      </c>
      <c r="E8542" t="n">
        <v>23</v>
      </c>
      <c r="F8542" t="inlineStr">
        <is>
          <t>T</t>
        </is>
      </c>
      <c r="G8542" t="inlineStr">
        <is>
          <t>A Bunch of Dusters</t>
        </is>
      </c>
      <c r="H8542" s="30" t="n">
        <v>850000</v>
      </c>
      <c r="I8542" s="31" t="n">
        <v>0</v>
      </c>
      <c r="J8542" s="31" t="n"/>
      <c r="K8542" s="31" t="n">
        <v>0</v>
      </c>
      <c r="L8542" s="32" t="n"/>
      <c r="M8542" s="31" t="n">
        <v>0</v>
      </c>
      <c r="N8542" s="31" t="n">
        <v>0</v>
      </c>
      <c r="O8542" s="31" t="n"/>
      <c r="P8542" s="31" t="n"/>
      <c r="Q8542" s="31" t="n">
        <v>0</v>
      </c>
      <c r="R8542" s="31" t="n"/>
      <c r="S8542" s="32" t="n"/>
      <c r="T8542" s="32" t="n"/>
      <c r="V8542" t="inlineStr">
        <is>
          <t>05tdb</t>
        </is>
      </c>
      <c r="W8542" t="n">
        <v>6487</v>
      </c>
      <c r="Y8542" t="inlineStr">
        <is>
          <t>5d2d60bf-f299-40b5-8d3c-37e2a619022a</t>
        </is>
      </c>
      <c r="Z8542" t="inlineStr">
        <is>
          <t>William Stromgren (CGY LW)</t>
        </is>
      </c>
    </row>
    <row r="8543">
      <c r="A8543" t="inlineStr">
        <is>
          <t>William Tomko</t>
        </is>
      </c>
      <c r="B8543" t="inlineStr">
        <is>
          <t>SEA</t>
        </is>
      </c>
      <c r="C8543" t="inlineStr">
        <is>
          <t>RW</t>
        </is>
      </c>
      <c r="D8543" t="inlineStr">
        <is>
          <t>F</t>
        </is>
      </c>
      <c r="E8543" t="n">
        <v>19</v>
      </c>
      <c r="F8543" t="inlineStr">
        <is>
          <t>FA</t>
        </is>
      </c>
      <c r="G8543" t="inlineStr">
        <is>
          <t>FA</t>
        </is>
      </c>
      <c r="H8543" s="30" t="n">
        <v>1</v>
      </c>
      <c r="I8543" s="31" t="n">
        <v>0</v>
      </c>
      <c r="J8543" s="31" t="n"/>
      <c r="K8543" s="31" t="n">
        <v>0</v>
      </c>
      <c r="L8543" s="32" t="n"/>
      <c r="M8543" s="31" t="n">
        <v>0</v>
      </c>
      <c r="N8543" s="31" t="n">
        <v>0</v>
      </c>
      <c r="O8543" s="31" t="n"/>
      <c r="P8543" s="31" t="n"/>
      <c r="Q8543" s="31" t="n">
        <v>0</v>
      </c>
      <c r="R8543" s="31" t="n"/>
      <c r="S8543" s="32" t="n"/>
      <c r="T8543" s="32" t="n"/>
      <c r="V8543" t="inlineStr">
        <is>
          <t>076xl</t>
        </is>
      </c>
      <c r="Y8543" t="inlineStr">
        <is>
          <t>4cfc710c-26e3-4648-95f8-4429bce724a8</t>
        </is>
      </c>
      <c r="Z8543" t="inlineStr">
        <is>
          <t>William Tomko (SEA RW)</t>
        </is>
      </c>
    </row>
    <row r="8544">
      <c r="A8544" t="inlineStr">
        <is>
          <t>William Trudeau</t>
        </is>
      </c>
      <c r="B8544" t="inlineStr">
        <is>
          <t>NYR</t>
        </is>
      </c>
      <c r="C8544" t="inlineStr">
        <is>
          <t>D</t>
        </is>
      </c>
      <c r="D8544" t="inlineStr">
        <is>
          <t>D</t>
        </is>
      </c>
      <c r="E8544" t="n">
        <v>23</v>
      </c>
      <c r="F8544" t="inlineStr">
        <is>
          <t>FA</t>
        </is>
      </c>
      <c r="G8544" t="inlineStr">
        <is>
          <t>FA</t>
        </is>
      </c>
      <c r="H8544" s="30" t="n">
        <v>775000</v>
      </c>
      <c r="I8544" s="31" t="n">
        <v>0</v>
      </c>
      <c r="J8544" s="31" t="n"/>
      <c r="K8544" s="31" t="n">
        <v>0</v>
      </c>
      <c r="L8544" s="32" t="n"/>
      <c r="M8544" s="31" t="n">
        <v>0</v>
      </c>
      <c r="N8544" s="31" t="n">
        <v>0</v>
      </c>
      <c r="O8544" s="31" t="n"/>
      <c r="P8544" s="31" t="n"/>
      <c r="Q8544" s="31" t="n">
        <v>0</v>
      </c>
      <c r="R8544" s="31" t="n"/>
      <c r="S8544" s="32" t="n"/>
      <c r="T8544" s="32" t="n"/>
      <c r="V8544" t="inlineStr">
        <is>
          <t>05u4d</t>
        </is>
      </c>
      <c r="W8544" t="n">
        <v>6541</v>
      </c>
      <c r="Y8544" t="inlineStr">
        <is>
          <t>1c69eb8c-8517-4d63-8a3e-55b4b928c8d9</t>
        </is>
      </c>
      <c r="Z8544" t="inlineStr">
        <is>
          <t>William Trudeau (NYR D)</t>
        </is>
      </c>
    </row>
    <row r="8545">
      <c r="A8545" t="inlineStr">
        <is>
          <t>William Wallinder</t>
        </is>
      </c>
      <c r="B8545" t="inlineStr">
        <is>
          <t>DET</t>
        </is>
      </c>
      <c r="C8545" t="inlineStr">
        <is>
          <t>D</t>
        </is>
      </c>
      <c r="D8545" t="inlineStr">
        <is>
          <t>D</t>
        </is>
      </c>
      <c r="E8545" t="n">
        <v>24</v>
      </c>
      <c r="F8545" t="inlineStr">
        <is>
          <t>FA</t>
        </is>
      </c>
      <c r="G8545" t="inlineStr">
        <is>
          <t>FA</t>
        </is>
      </c>
      <c r="H8545" s="30" t="n">
        <v>875000</v>
      </c>
      <c r="I8545" s="31" t="n">
        <v>0</v>
      </c>
      <c r="J8545" s="31" t="n"/>
      <c r="K8545" s="31" t="n">
        <v>0</v>
      </c>
      <c r="L8545" s="32" t="n"/>
      <c r="M8545" s="31" t="n">
        <v>0</v>
      </c>
      <c r="N8545" s="31" t="n">
        <v>0</v>
      </c>
      <c r="O8545" s="31" t="n"/>
      <c r="P8545" s="31" t="n"/>
      <c r="Q8545" s="31" t="n">
        <v>0</v>
      </c>
      <c r="R8545" s="31" t="n"/>
      <c r="S8545" s="32" t="n"/>
      <c r="T8545" s="32" t="n"/>
      <c r="V8545" t="inlineStr">
        <is>
          <t>05af9</t>
        </is>
      </c>
      <c r="W8545" t="n">
        <v>6204</v>
      </c>
      <c r="Y8545" t="inlineStr">
        <is>
          <t>4c16629d-7d45-410f-b9af-a409b2ad4170</t>
        </is>
      </c>
      <c r="Z8545" t="inlineStr">
        <is>
          <t>William Wallinder (DET D)</t>
        </is>
      </c>
    </row>
    <row r="8546">
      <c r="A8546" t="inlineStr">
        <is>
          <t>William Whitelaw</t>
        </is>
      </c>
      <c r="B8546" t="inlineStr">
        <is>
          <t>CBJ</t>
        </is>
      </c>
      <c r="C8546" t="inlineStr">
        <is>
          <t>RW</t>
        </is>
      </c>
      <c r="D8546" t="inlineStr">
        <is>
          <t>F</t>
        </is>
      </c>
      <c r="E8546" t="n">
        <v>21</v>
      </c>
      <c r="F8546" t="inlineStr">
        <is>
          <t>T</t>
        </is>
      </c>
      <c r="G8546" t="inlineStr">
        <is>
          <t>Kurtis</t>
        </is>
      </c>
      <c r="H8546" s="30" t="n">
        <v>1</v>
      </c>
      <c r="I8546" s="31" t="n">
        <v>0</v>
      </c>
      <c r="J8546" s="31" t="n"/>
      <c r="K8546" s="31" t="n">
        <v>0</v>
      </c>
      <c r="L8546" s="32" t="n"/>
      <c r="M8546" s="31" t="n">
        <v>0</v>
      </c>
      <c r="N8546" s="31" t="n">
        <v>0</v>
      </c>
      <c r="O8546" s="31" t="n"/>
      <c r="P8546" s="31" t="n"/>
      <c r="Q8546" s="31" t="n">
        <v>0</v>
      </c>
      <c r="R8546" s="31" t="n"/>
      <c r="S8546" s="32" t="n"/>
      <c r="T8546" s="32" t="n"/>
      <c r="V8546" t="inlineStr">
        <is>
          <t>064wn</t>
        </is>
      </c>
      <c r="W8546" t="n">
        <v>6998</v>
      </c>
      <c r="Y8546" t="inlineStr">
        <is>
          <t>d8b0d5e5-4e12-49a6-9531-f3b1bda5697e</t>
        </is>
      </c>
      <c r="Z8546" t="inlineStr">
        <is>
          <t>William Whitelaw (CBJ RW)</t>
        </is>
      </c>
    </row>
    <row r="8547">
      <c r="A8547" t="inlineStr">
        <is>
          <t>William Worge Kreu</t>
        </is>
      </c>
      <c r="B8547" t="inlineStr">
        <is>
          <t>BUF</t>
        </is>
      </c>
      <c r="C8547" t="inlineStr">
        <is>
          <t>D</t>
        </is>
      </c>
      <c r="D8547" t="inlineStr">
        <is>
          <t>D</t>
        </is>
      </c>
      <c r="E8547" t="n">
        <v>26</v>
      </c>
      <c r="F8547" t="inlineStr">
        <is>
          <t>FA</t>
        </is>
      </c>
      <c r="G8547" t="inlineStr">
        <is>
          <t>FA</t>
        </is>
      </c>
      <c r="H8547" s="30" t="n">
        <v>1</v>
      </c>
      <c r="I8547" s="31" t="n">
        <v>0</v>
      </c>
      <c r="J8547" s="31" t="n"/>
      <c r="K8547" s="31" t="n">
        <v>0</v>
      </c>
      <c r="L8547" s="32" t="n"/>
      <c r="M8547" s="31" t="n">
        <v>0</v>
      </c>
      <c r="N8547" s="31" t="n">
        <v>0</v>
      </c>
      <c r="O8547" s="31" t="n"/>
      <c r="P8547" s="31" t="n"/>
      <c r="Q8547" s="31" t="n">
        <v>0</v>
      </c>
      <c r="R8547" s="31" t="n"/>
      <c r="S8547" s="32" t="n"/>
      <c r="T8547" s="32" t="n"/>
      <c r="V8547" t="inlineStr">
        <is>
          <t>04r10</t>
        </is>
      </c>
      <c r="Z8547" t="inlineStr">
        <is>
          <t>William Worge Kreu (BUF D)</t>
        </is>
      </c>
    </row>
    <row r="8548">
      <c r="A8548" t="inlineStr">
        <is>
          <t>William Wrenn</t>
        </is>
      </c>
      <c r="B8548" t="inlineStr">
        <is>
          <t>SJS</t>
        </is>
      </c>
      <c r="C8548" t="inlineStr">
        <is>
          <t>D</t>
        </is>
      </c>
      <c r="D8548" t="inlineStr">
        <is>
          <t>D</t>
        </is>
      </c>
      <c r="E8548" t="n">
        <v>35</v>
      </c>
      <c r="F8548" t="inlineStr">
        <is>
          <t>FA</t>
        </is>
      </c>
      <c r="G8548" t="inlineStr">
        <is>
          <t>FA</t>
        </is>
      </c>
      <c r="H8548" s="30" t="n">
        <v>1</v>
      </c>
      <c r="I8548" s="31" t="n">
        <v>0</v>
      </c>
      <c r="J8548" s="31" t="n"/>
      <c r="K8548" s="31" t="n">
        <v>0</v>
      </c>
      <c r="L8548" s="32" t="n"/>
      <c r="M8548" s="31" t="n">
        <v>0</v>
      </c>
      <c r="N8548" s="31" t="n">
        <v>0</v>
      </c>
      <c r="O8548" s="31" t="n"/>
      <c r="P8548" s="31" t="n"/>
      <c r="Q8548" s="31" t="n">
        <v>0</v>
      </c>
      <c r="R8548" s="31" t="n"/>
      <c r="S8548" s="32" t="n"/>
      <c r="T8548" s="32" t="n"/>
      <c r="V8548" t="inlineStr">
        <is>
          <t>01mnt</t>
        </is>
      </c>
      <c r="W8548" t="n">
        <v>3320</v>
      </c>
      <c r="Z8548" t="inlineStr">
        <is>
          <t>William Wrenn (SJS D)</t>
        </is>
      </c>
    </row>
    <row r="8549">
      <c r="A8549" t="inlineStr">
        <is>
          <t>William Zellers</t>
        </is>
      </c>
      <c r="B8549" t="inlineStr">
        <is>
          <t>BOS</t>
        </is>
      </c>
      <c r="C8549" t="inlineStr">
        <is>
          <t>LW</t>
        </is>
      </c>
      <c r="D8549" t="inlineStr">
        <is>
          <t>F</t>
        </is>
      </c>
      <c r="E8549" t="n">
        <v>20</v>
      </c>
      <c r="F8549" t="inlineStr">
        <is>
          <t>FA</t>
        </is>
      </c>
      <c r="G8549" t="inlineStr">
        <is>
          <t>FA</t>
        </is>
      </c>
      <c r="H8549" s="30" t="n">
        <v>1</v>
      </c>
      <c r="I8549" s="31" t="n">
        <v>0</v>
      </c>
      <c r="J8549" s="31" t="n"/>
      <c r="K8549" s="31" t="n">
        <v>0</v>
      </c>
      <c r="L8549" s="32" t="n"/>
      <c r="M8549" s="31" t="n">
        <v>0</v>
      </c>
      <c r="N8549" s="31" t="n">
        <v>0</v>
      </c>
      <c r="O8549" s="31" t="n"/>
      <c r="P8549" s="31" t="n"/>
      <c r="Q8549" s="31" t="n">
        <v>0</v>
      </c>
      <c r="R8549" s="31" t="n"/>
      <c r="S8549" s="32" t="n"/>
      <c r="T8549" s="32" t="n"/>
      <c r="V8549" t="inlineStr">
        <is>
          <t>06loa</t>
        </is>
      </c>
      <c r="W8549" t="n">
        <v>7246</v>
      </c>
      <c r="Y8549" t="inlineStr">
        <is>
          <t>0b0c56c2-2e84-4859-9a41-4261c243fabb</t>
        </is>
      </c>
      <c r="Z8549" t="inlineStr">
        <is>
          <t>William Zellers (BOS LW)</t>
        </is>
      </c>
    </row>
    <row r="8550">
      <c r="A8550" t="inlineStr">
        <is>
          <t>William von Barnekow</t>
        </is>
      </c>
      <c r="B8550" t="inlineStr">
        <is>
          <t>BUF</t>
        </is>
      </c>
      <c r="C8550" t="inlineStr">
        <is>
          <t>LW</t>
        </is>
      </c>
      <c r="D8550" t="inlineStr">
        <is>
          <t>F</t>
        </is>
      </c>
      <c r="E8550" t="n">
        <v>23</v>
      </c>
      <c r="F8550" t="inlineStr">
        <is>
          <t>FA</t>
        </is>
      </c>
      <c r="G8550" t="inlineStr">
        <is>
          <t>FA</t>
        </is>
      </c>
      <c r="H8550" s="30" t="n">
        <v>1</v>
      </c>
      <c r="I8550" s="31" t="n">
        <v>0</v>
      </c>
      <c r="J8550" s="31" t="n"/>
      <c r="K8550" s="31" t="n">
        <v>0</v>
      </c>
      <c r="L8550" s="32" t="n"/>
      <c r="M8550" s="31" t="n">
        <v>0</v>
      </c>
      <c r="N8550" s="31" t="n">
        <v>0</v>
      </c>
      <c r="O8550" s="31" t="n"/>
      <c r="P8550" s="31" t="n"/>
      <c r="Q8550" s="31" t="n">
        <v>0</v>
      </c>
      <c r="R8550" s="31" t="n"/>
      <c r="S8550" s="32" t="n"/>
      <c r="T8550" s="32" t="n"/>
      <c r="V8550" t="inlineStr">
        <is>
          <t>05u0j</t>
        </is>
      </c>
      <c r="Y8550" t="inlineStr">
        <is>
          <t>28b94011-092c-4faf-b280-2998e6e50404</t>
        </is>
      </c>
      <c r="Z8550" t="inlineStr">
        <is>
          <t>William von Barnekow (BUF LW)</t>
        </is>
      </c>
    </row>
    <row r="8551">
      <c r="A8551" t="inlineStr">
        <is>
          <t>Willie Coetzee</t>
        </is>
      </c>
      <c r="B8551" t="inlineStr">
        <is>
          <t>(N/A)</t>
        </is>
      </c>
      <c r="C8551" t="inlineStr">
        <is>
          <t>RW</t>
        </is>
      </c>
      <c r="D8551" t="inlineStr">
        <is>
          <t>F</t>
        </is>
      </c>
      <c r="E8551" t="n">
        <v>35</v>
      </c>
      <c r="F8551" t="inlineStr">
        <is>
          <t>FA</t>
        </is>
      </c>
      <c r="G8551" t="inlineStr">
        <is>
          <t>FA</t>
        </is>
      </c>
      <c r="H8551" s="30" t="n">
        <v>1</v>
      </c>
      <c r="I8551" s="31" t="n">
        <v>0</v>
      </c>
      <c r="J8551" s="31" t="n"/>
      <c r="K8551" s="31" t="n">
        <v>0</v>
      </c>
      <c r="L8551" s="32" t="n"/>
      <c r="M8551" s="31" t="n">
        <v>0</v>
      </c>
      <c r="N8551" s="31" t="n">
        <v>0</v>
      </c>
      <c r="O8551" s="31" t="n"/>
      <c r="P8551" s="31" t="n"/>
      <c r="Q8551" s="31" t="n">
        <v>0</v>
      </c>
      <c r="R8551" s="31" t="n"/>
      <c r="S8551" s="32" t="n"/>
      <c r="T8551" s="32" t="n"/>
      <c r="V8551" t="inlineStr">
        <is>
          <t>01mlq</t>
        </is>
      </c>
      <c r="W8551" t="n">
        <v>3628</v>
      </c>
      <c r="X8551" t="n">
        <v>4796</v>
      </c>
      <c r="Z8551" t="inlineStr">
        <is>
          <t>Willie Coetzee ((N/A) RW)</t>
        </is>
      </c>
    </row>
    <row r="8552">
      <c r="A8552" t="inlineStr">
        <is>
          <t>Wilson Bjorck</t>
        </is>
      </c>
      <c r="B8552" t="inlineStr">
        <is>
          <t>VAN</t>
        </is>
      </c>
      <c r="C8552" t="inlineStr">
        <is>
          <t>LW</t>
        </is>
      </c>
      <c r="D8552" t="inlineStr">
        <is>
          <t>F</t>
        </is>
      </c>
      <c r="E8552" t="n">
        <v>20</v>
      </c>
      <c r="F8552" t="inlineStr">
        <is>
          <t>FA</t>
        </is>
      </c>
      <c r="G8552" t="inlineStr">
        <is>
          <t>FA</t>
        </is>
      </c>
      <c r="H8552" s="30" t="n">
        <v>1</v>
      </c>
      <c r="I8552" s="31" t="n">
        <v>0</v>
      </c>
      <c r="J8552" s="31" t="n"/>
      <c r="K8552" s="31" t="n">
        <v>0</v>
      </c>
      <c r="L8552" s="32" t="n"/>
      <c r="M8552" s="31" t="n">
        <v>0</v>
      </c>
      <c r="N8552" s="31" t="n">
        <v>0</v>
      </c>
      <c r="O8552" s="31" t="n"/>
      <c r="P8552" s="31" t="n"/>
      <c r="Q8552" s="31" t="n">
        <v>0</v>
      </c>
      <c r="R8552" s="31" t="n"/>
      <c r="S8552" s="32" t="n"/>
      <c r="T8552" s="32" t="n"/>
      <c r="V8552" t="inlineStr">
        <is>
          <t>06rqn</t>
        </is>
      </c>
      <c r="Y8552" t="inlineStr">
        <is>
          <t>af403614-cd03-4468-abff-69974167b374</t>
        </is>
      </c>
      <c r="Z8552" t="inlineStr">
        <is>
          <t>Wilson Bjorck (VAN LW)</t>
        </is>
      </c>
    </row>
    <row r="8553">
      <c r="A8553" t="inlineStr">
        <is>
          <t>Wojciech Stachowiak</t>
        </is>
      </c>
      <c r="B8553" t="inlineStr">
        <is>
          <t>(N/A)</t>
        </is>
      </c>
      <c r="C8553" t="inlineStr">
        <is>
          <t>LW</t>
        </is>
      </c>
      <c r="D8553" t="inlineStr">
        <is>
          <t>F</t>
        </is>
      </c>
      <c r="E8553" t="n">
        <v>27</v>
      </c>
      <c r="F8553" t="inlineStr">
        <is>
          <t>FA</t>
        </is>
      </c>
      <c r="G8553" t="inlineStr">
        <is>
          <t>FA</t>
        </is>
      </c>
      <c r="H8553" s="30" t="n">
        <v>1</v>
      </c>
      <c r="I8553" s="31" t="n">
        <v>0</v>
      </c>
      <c r="J8553" s="31" t="n"/>
      <c r="K8553" s="31" t="n">
        <v>0</v>
      </c>
      <c r="L8553" s="32" t="n"/>
      <c r="M8553" s="31" t="n">
        <v>0</v>
      </c>
      <c r="N8553" s="31" t="n">
        <v>0</v>
      </c>
      <c r="O8553" s="31" t="n"/>
      <c r="P8553" s="31" t="n"/>
      <c r="Q8553" s="31" t="n">
        <v>0</v>
      </c>
      <c r="R8553" s="31" t="n"/>
      <c r="S8553" s="32" t="n"/>
      <c r="T8553" s="32" t="n"/>
      <c r="V8553" t="inlineStr">
        <is>
          <t>06uha</t>
        </is>
      </c>
      <c r="W8553" t="n">
        <v>7372</v>
      </c>
      <c r="Y8553" t="inlineStr">
        <is>
          <t>6b39ee58-ce06-4fb7-bb05-368a7b7da76b</t>
        </is>
      </c>
      <c r="Z8553" t="inlineStr">
        <is>
          <t>Wojciech Stachowiak ((N/A) LW)</t>
        </is>
      </c>
    </row>
    <row r="8554">
      <c r="A8554" t="inlineStr">
        <is>
          <t>Wojtek Wolski</t>
        </is>
      </c>
      <c r="B8554" t="inlineStr">
        <is>
          <t>(N/A)</t>
        </is>
      </c>
      <c r="C8554" t="inlineStr">
        <is>
          <t>LW</t>
        </is>
      </c>
      <c r="D8554" t="inlineStr">
        <is>
          <t>F</t>
        </is>
      </c>
      <c r="E8554" t="n">
        <v>40</v>
      </c>
      <c r="F8554" t="inlineStr">
        <is>
          <t>FA</t>
        </is>
      </c>
      <c r="G8554" t="inlineStr">
        <is>
          <t>FA</t>
        </is>
      </c>
      <c r="H8554" s="30" t="n">
        <v>1</v>
      </c>
      <c r="I8554" s="31" t="n">
        <v>0</v>
      </c>
      <c r="J8554" s="31" t="n"/>
      <c r="K8554" s="31" t="n">
        <v>0</v>
      </c>
      <c r="L8554" s="32" t="n"/>
      <c r="M8554" s="31" t="n">
        <v>0</v>
      </c>
      <c r="N8554" s="31" t="n">
        <v>0</v>
      </c>
      <c r="O8554" s="31" t="n"/>
      <c r="P8554" s="31" t="n"/>
      <c r="Q8554" s="31" t="n">
        <v>0</v>
      </c>
      <c r="R8554" s="31" t="n"/>
      <c r="S8554" s="32" t="n"/>
      <c r="T8554" s="32" t="n"/>
      <c r="V8554" t="inlineStr">
        <is>
          <t>003m7</t>
        </is>
      </c>
      <c r="W8554" t="n">
        <v>2172</v>
      </c>
      <c r="X8554" t="n">
        <v>3658</v>
      </c>
      <c r="Z8554" t="inlineStr">
        <is>
          <t>Wojtek Wolski ((N/A) LW)</t>
        </is>
      </c>
    </row>
    <row r="8555">
      <c r="A8555" t="inlineStr">
        <is>
          <t>Wouter Peeters</t>
        </is>
      </c>
      <c r="B8555" t="inlineStr">
        <is>
          <t>CHI</t>
        </is>
      </c>
      <c r="C8555" t="inlineStr">
        <is>
          <t>G</t>
        </is>
      </c>
      <c r="D8555" t="inlineStr">
        <is>
          <t>G</t>
        </is>
      </c>
      <c r="E8555" t="n">
        <v>28</v>
      </c>
      <c r="F8555" t="inlineStr">
        <is>
          <t>FA</t>
        </is>
      </c>
      <c r="G8555" t="inlineStr">
        <is>
          <t>FA</t>
        </is>
      </c>
      <c r="H8555" s="30" t="n">
        <v>1</v>
      </c>
      <c r="I8555" s="31" t="n">
        <v>0</v>
      </c>
      <c r="J8555" s="31" t="n"/>
      <c r="K8555" s="31" t="n">
        <v>0</v>
      </c>
      <c r="L8555" s="32" t="n"/>
      <c r="M8555" s="31" t="n">
        <v>0</v>
      </c>
      <c r="N8555" s="31" t="n">
        <v>0</v>
      </c>
      <c r="O8555" s="31" t="n"/>
      <c r="P8555" s="31" t="n"/>
      <c r="Q8555" s="31" t="n">
        <v>0</v>
      </c>
      <c r="R8555" s="31" t="n"/>
      <c r="S8555" s="32" t="n"/>
      <c r="T8555" s="32" t="n"/>
      <c r="V8555" t="inlineStr">
        <is>
          <t>042wi</t>
        </is>
      </c>
      <c r="X8555" t="n">
        <v>7191</v>
      </c>
      <c r="Z8555" t="inlineStr">
        <is>
          <t>Wouter Peeters (CHI G)</t>
        </is>
      </c>
    </row>
    <row r="8556">
      <c r="A8556" t="inlineStr">
        <is>
          <t>Wyatt Aamodt</t>
        </is>
      </c>
      <c r="B8556" t="inlineStr">
        <is>
          <t>COL</t>
        </is>
      </c>
      <c r="C8556" t="inlineStr">
        <is>
          <t>D</t>
        </is>
      </c>
      <c r="D8556" t="inlineStr">
        <is>
          <t>D</t>
        </is>
      </c>
      <c r="E8556" t="n">
        <v>28</v>
      </c>
      <c r="F8556" t="inlineStr">
        <is>
          <t>FA</t>
        </is>
      </c>
      <c r="G8556" t="inlineStr">
        <is>
          <t>FA</t>
        </is>
      </c>
      <c r="H8556" s="30" t="n">
        <v>775000</v>
      </c>
      <c r="I8556" s="31" t="n">
        <v>0</v>
      </c>
      <c r="J8556" s="31" t="n"/>
      <c r="K8556" s="31" t="n">
        <v>0</v>
      </c>
      <c r="L8556" s="32" t="n"/>
      <c r="M8556" s="31" t="n">
        <v>0</v>
      </c>
      <c r="N8556" s="31" t="n">
        <v>0</v>
      </c>
      <c r="O8556" s="31" t="n"/>
      <c r="P8556" s="31" t="n"/>
      <c r="Q8556" s="31" t="n">
        <v>0</v>
      </c>
      <c r="R8556" s="31" t="n"/>
      <c r="S8556" s="32" t="n"/>
      <c r="T8556" s="32" t="n"/>
      <c r="V8556" t="inlineStr">
        <is>
          <t>060w9</t>
        </is>
      </c>
      <c r="W8556" t="n">
        <v>6648</v>
      </c>
      <c r="Y8556" t="inlineStr">
        <is>
          <t>145e13b6-5d2b-475c-b460-7627958c1d7f</t>
        </is>
      </c>
      <c r="Z8556" t="inlineStr">
        <is>
          <t>Wyatt Aamodt (COL D)</t>
        </is>
      </c>
    </row>
    <row r="8557">
      <c r="A8557" t="inlineStr">
        <is>
          <t>Wyatt Bongiovanni</t>
        </is>
      </c>
      <c r="B8557" t="inlineStr">
        <is>
          <t>WSH</t>
        </is>
      </c>
      <c r="C8557" t="inlineStr">
        <is>
          <t>C</t>
        </is>
      </c>
      <c r="D8557" t="inlineStr">
        <is>
          <t>F</t>
        </is>
      </c>
      <c r="E8557" t="n">
        <v>27</v>
      </c>
      <c r="F8557" t="inlineStr">
        <is>
          <t>FA</t>
        </is>
      </c>
      <c r="G8557" t="inlineStr">
        <is>
          <t>FA</t>
        </is>
      </c>
      <c r="H8557" s="30" t="n">
        <v>775000</v>
      </c>
      <c r="I8557" s="31" t="n">
        <v>0</v>
      </c>
      <c r="J8557" s="31" t="n"/>
      <c r="K8557" s="31" t="n">
        <v>0</v>
      </c>
      <c r="L8557" s="32" t="n"/>
      <c r="M8557" s="31" t="n">
        <v>0</v>
      </c>
      <c r="N8557" s="31" t="n">
        <v>0</v>
      </c>
      <c r="O8557" s="31" t="n"/>
      <c r="P8557" s="31" t="n"/>
      <c r="Q8557" s="31" t="n">
        <v>0</v>
      </c>
      <c r="R8557" s="31" t="n"/>
      <c r="S8557" s="32" t="n"/>
      <c r="T8557" s="32" t="n"/>
      <c r="V8557" t="inlineStr">
        <is>
          <t>060x7</t>
        </is>
      </c>
      <c r="W8557" t="n">
        <v>6650</v>
      </c>
      <c r="Y8557" t="inlineStr">
        <is>
          <t>bcc692ae-3dc9-4d4d-b657-e61a200a105c</t>
        </is>
      </c>
      <c r="Z8557" t="inlineStr">
        <is>
          <t>Wyatt Bongiovanni (WSH C)</t>
        </is>
      </c>
    </row>
    <row r="8558">
      <c r="A8558" t="inlineStr">
        <is>
          <t>Wyatt Cota</t>
        </is>
      </c>
      <c r="B8558" t="inlineStr">
        <is>
          <t>(N/A)</t>
        </is>
      </c>
      <c r="C8558" t="inlineStr">
        <is>
          <t>D</t>
        </is>
      </c>
      <c r="D8558" t="inlineStr">
        <is>
          <t>D</t>
        </is>
      </c>
      <c r="E8558" t="n">
        <v>31</v>
      </c>
      <c r="F8558" t="inlineStr">
        <is>
          <t>FA</t>
        </is>
      </c>
      <c r="G8558" t="inlineStr">
        <is>
          <t>FA</t>
        </is>
      </c>
      <c r="H8558" s="30" t="n">
        <v>1</v>
      </c>
      <c r="I8558" s="31" t="n">
        <v>0</v>
      </c>
      <c r="J8558" s="31" t="n"/>
      <c r="K8558" s="31" t="n">
        <v>0</v>
      </c>
      <c r="L8558" s="32" t="n"/>
      <c r="M8558" s="31" t="n">
        <v>0</v>
      </c>
      <c r="N8558" s="31" t="n">
        <v>0</v>
      </c>
      <c r="O8558" s="31" t="n"/>
      <c r="P8558" s="31" t="n"/>
      <c r="Q8558" s="31" t="n">
        <v>0</v>
      </c>
      <c r="R8558" s="31" t="n"/>
      <c r="S8558" s="32" t="n"/>
      <c r="T8558" s="32" t="n"/>
      <c r="V8558" t="inlineStr">
        <is>
          <t>03vlr</t>
        </is>
      </c>
      <c r="Z8558" t="inlineStr">
        <is>
          <t>Wyatt Cota ((N/A) D)</t>
        </is>
      </c>
    </row>
    <row r="8559">
      <c r="A8559" t="inlineStr">
        <is>
          <t>Wyatt Cullen</t>
        </is>
      </c>
      <c r="B8559" t="inlineStr">
        <is>
          <t>NSH</t>
        </is>
      </c>
      <c r="C8559" t="inlineStr">
        <is>
          <t>LW</t>
        </is>
      </c>
      <c r="D8559" t="inlineStr">
        <is>
          <t>F</t>
        </is>
      </c>
      <c r="E8559" t="n">
        <v>18</v>
      </c>
      <c r="F8559" t="inlineStr">
        <is>
          <t>FA</t>
        </is>
      </c>
      <c r="G8559" t="inlineStr">
        <is>
          <t>FA</t>
        </is>
      </c>
      <c r="H8559" s="30" t="n">
        <v>1</v>
      </c>
      <c r="I8559" s="31" t="n">
        <v>0</v>
      </c>
      <c r="J8559" s="31" t="n"/>
      <c r="K8559" s="31" t="n">
        <v>0</v>
      </c>
      <c r="L8559" s="32" t="n"/>
      <c r="M8559" s="31" t="n">
        <v>0</v>
      </c>
      <c r="N8559" s="31" t="n">
        <v>0</v>
      </c>
      <c r="O8559" s="31" t="n"/>
      <c r="P8559" s="31" t="n"/>
      <c r="Q8559" s="31" t="n">
        <v>0</v>
      </c>
      <c r="R8559" s="31" t="n"/>
      <c r="S8559" s="32" t="n"/>
      <c r="T8559" s="32" t="n"/>
      <c r="V8559" t="inlineStr">
        <is>
          <t>075ko</t>
        </is>
      </c>
      <c r="W8559" t="n">
        <v>7702</v>
      </c>
      <c r="Y8559" t="inlineStr">
        <is>
          <t>5465e5ca-43b8-41f2-b70b-5929796f5bfe</t>
        </is>
      </c>
      <c r="Z8559" t="inlineStr">
        <is>
          <t>Wyatt Cullen (NSH LW)</t>
        </is>
      </c>
    </row>
    <row r="8560">
      <c r="A8560" t="inlineStr">
        <is>
          <t>Wyatt Johnson</t>
        </is>
      </c>
      <c r="B8560" t="inlineStr">
        <is>
          <t>(N/A)</t>
        </is>
      </c>
      <c r="C8560" t="inlineStr">
        <is>
          <t>C</t>
        </is>
      </c>
      <c r="D8560" t="inlineStr">
        <is>
          <t>F</t>
        </is>
      </c>
      <c r="E8560" t="n">
        <v>31</v>
      </c>
      <c r="F8560" t="inlineStr">
        <is>
          <t>FA</t>
        </is>
      </c>
      <c r="G8560" t="inlineStr">
        <is>
          <t>FA</t>
        </is>
      </c>
      <c r="H8560" s="30" t="n">
        <v>1</v>
      </c>
      <c r="I8560" s="31" t="n">
        <v>0</v>
      </c>
      <c r="J8560" s="31" t="n"/>
      <c r="K8560" s="31" t="n">
        <v>0</v>
      </c>
      <c r="L8560" s="32" t="n"/>
      <c r="M8560" s="31" t="n">
        <v>0</v>
      </c>
      <c r="N8560" s="31" t="n">
        <v>0</v>
      </c>
      <c r="O8560" s="31" t="n"/>
      <c r="P8560" s="31" t="n"/>
      <c r="Q8560" s="31" t="n">
        <v>0</v>
      </c>
      <c r="R8560" s="31" t="n"/>
      <c r="S8560" s="32" t="n"/>
      <c r="T8560" s="32" t="n"/>
      <c r="V8560" t="inlineStr">
        <is>
          <t>03wki</t>
        </is>
      </c>
      <c r="W8560" t="n">
        <v>6496</v>
      </c>
      <c r="X8560" t="n">
        <v>6970</v>
      </c>
      <c r="Z8560" t="inlineStr">
        <is>
          <t>Wyatt Johnson ((N/A) C)</t>
        </is>
      </c>
    </row>
    <row r="8561">
      <c r="A8561" t="inlineStr">
        <is>
          <t>Wyatt Kalynuk</t>
        </is>
      </c>
      <c r="B8561" t="inlineStr">
        <is>
          <t>STL</t>
        </is>
      </c>
      <c r="C8561" t="inlineStr">
        <is>
          <t>D</t>
        </is>
      </c>
      <c r="D8561" t="inlineStr">
        <is>
          <t>D</t>
        </is>
      </c>
      <c r="E8561" t="n">
        <v>29</v>
      </c>
      <c r="F8561" t="inlineStr">
        <is>
          <t>T</t>
        </is>
      </c>
      <c r="G8561" t="inlineStr">
        <is>
          <t>Mike</t>
        </is>
      </c>
      <c r="H8561" s="30" t="n">
        <v>1</v>
      </c>
      <c r="I8561" s="31" t="n">
        <v>0</v>
      </c>
      <c r="J8561" s="31" t="n"/>
      <c r="K8561" s="31" t="n">
        <v>0</v>
      </c>
      <c r="L8561" s="32" t="n"/>
      <c r="M8561" s="31" t="n">
        <v>0</v>
      </c>
      <c r="N8561" s="31" t="n">
        <v>0</v>
      </c>
      <c r="O8561" s="31" t="n"/>
      <c r="P8561" s="31" t="n"/>
      <c r="Q8561" s="31" t="n">
        <v>0</v>
      </c>
      <c r="R8561" s="31" t="n"/>
      <c r="S8561" s="32" t="n"/>
      <c r="T8561" s="32" t="n"/>
      <c r="V8561" t="inlineStr">
        <is>
          <t>04f8g</t>
        </is>
      </c>
      <c r="W8561" t="n">
        <v>5905</v>
      </c>
      <c r="X8561" t="n">
        <v>7710</v>
      </c>
      <c r="Y8561" t="inlineStr">
        <is>
          <t>3e85f756-1af6-476a-9a84-426c1e3b92c4</t>
        </is>
      </c>
      <c r="Z8561" t="inlineStr">
        <is>
          <t>Wyatt Kalynuk (STL D)</t>
        </is>
      </c>
    </row>
    <row r="8562">
      <c r="A8562" t="inlineStr">
        <is>
          <t>Wyatt McLeod</t>
        </is>
      </c>
      <c r="B8562" t="inlineStr">
        <is>
          <t>TBL</t>
        </is>
      </c>
      <c r="C8562" t="inlineStr">
        <is>
          <t>D</t>
        </is>
      </c>
      <c r="D8562" t="inlineStr">
        <is>
          <t>D</t>
        </is>
      </c>
      <c r="E8562" t="n">
        <v>26</v>
      </c>
      <c r="F8562" t="inlineStr">
        <is>
          <t>FA</t>
        </is>
      </c>
      <c r="G8562" t="inlineStr">
        <is>
          <t>FA</t>
        </is>
      </c>
      <c r="H8562" s="30" t="n">
        <v>1</v>
      </c>
      <c r="I8562" s="31" t="n">
        <v>0</v>
      </c>
      <c r="J8562" s="31" t="n"/>
      <c r="K8562" s="31" t="n">
        <v>0</v>
      </c>
      <c r="L8562" s="32" t="n"/>
      <c r="M8562" s="31" t="n">
        <v>0</v>
      </c>
      <c r="N8562" s="31" t="n">
        <v>0</v>
      </c>
      <c r="O8562" s="31" t="n"/>
      <c r="P8562" s="31" t="n"/>
      <c r="Q8562" s="31" t="n">
        <v>0</v>
      </c>
      <c r="R8562" s="31" t="n"/>
      <c r="S8562" s="32" t="n"/>
      <c r="T8562" s="32" t="n"/>
      <c r="V8562" t="inlineStr">
        <is>
          <t>05x9y</t>
        </is>
      </c>
      <c r="Y8562" t="inlineStr">
        <is>
          <t>b2a59d3f-3307-4164-a795-68a613d4d32a</t>
        </is>
      </c>
      <c r="Z8562" t="inlineStr">
        <is>
          <t>Wyatt McLeod (TBL D)</t>
        </is>
      </c>
    </row>
    <row r="8563">
      <c r="A8563" t="inlineStr">
        <is>
          <t>Wyatt Newpower</t>
        </is>
      </c>
      <c r="B8563" t="inlineStr">
        <is>
          <t>MIN</t>
        </is>
      </c>
      <c r="C8563" t="inlineStr">
        <is>
          <t>D</t>
        </is>
      </c>
      <c r="D8563" t="inlineStr">
        <is>
          <t>D</t>
        </is>
      </c>
      <c r="E8563" t="n">
        <v>28</v>
      </c>
      <c r="F8563" t="inlineStr">
        <is>
          <t>FA</t>
        </is>
      </c>
      <c r="G8563" t="inlineStr">
        <is>
          <t>FA</t>
        </is>
      </c>
      <c r="H8563" s="30" t="n">
        <v>1</v>
      </c>
      <c r="I8563" s="31" t="n">
        <v>0</v>
      </c>
      <c r="J8563" s="31" t="n"/>
      <c r="K8563" s="31" t="n">
        <v>0</v>
      </c>
      <c r="L8563" s="32" t="n"/>
      <c r="M8563" s="31" t="n">
        <v>0</v>
      </c>
      <c r="N8563" s="31" t="n">
        <v>0</v>
      </c>
      <c r="O8563" s="31" t="n"/>
      <c r="P8563" s="31" t="n"/>
      <c r="Q8563" s="31" t="n">
        <v>0</v>
      </c>
      <c r="R8563" s="31" t="n"/>
      <c r="S8563" s="32" t="n"/>
      <c r="T8563" s="32" t="n"/>
      <c r="V8563" t="inlineStr">
        <is>
          <t>05tat</t>
        </is>
      </c>
      <c r="W8563" t="n">
        <v>6447</v>
      </c>
      <c r="Y8563" t="inlineStr">
        <is>
          <t>d8322153-2d65-404a-ae6d-447b0a3fbecb</t>
        </is>
      </c>
      <c r="Z8563" t="inlineStr">
        <is>
          <t>Wyatt Newpower (MIN D)</t>
        </is>
      </c>
    </row>
    <row r="8564">
      <c r="A8564" t="inlineStr">
        <is>
          <t>Wyatt Schingoethe</t>
        </is>
      </c>
      <c r="B8564" t="inlineStr">
        <is>
          <t>TOR</t>
        </is>
      </c>
      <c r="C8564" t="inlineStr">
        <is>
          <t>C</t>
        </is>
      </c>
      <c r="D8564" t="inlineStr">
        <is>
          <t>F</t>
        </is>
      </c>
      <c r="E8564" t="n">
        <v>24</v>
      </c>
      <c r="F8564" t="inlineStr">
        <is>
          <t>FA</t>
        </is>
      </c>
      <c r="G8564" t="inlineStr">
        <is>
          <t>FA</t>
        </is>
      </c>
      <c r="H8564" s="30" t="n">
        <v>1</v>
      </c>
      <c r="I8564" s="31" t="n">
        <v>0</v>
      </c>
      <c r="J8564" s="31" t="n"/>
      <c r="K8564" s="31" t="n">
        <v>0</v>
      </c>
      <c r="L8564" s="32" t="n"/>
      <c r="M8564" s="31" t="n">
        <v>0</v>
      </c>
      <c r="N8564" s="31" t="n">
        <v>0</v>
      </c>
      <c r="O8564" s="31" t="n"/>
      <c r="P8564" s="31" t="n"/>
      <c r="Q8564" s="31" t="n">
        <v>0</v>
      </c>
      <c r="R8564" s="31" t="n"/>
      <c r="S8564" s="32" t="n"/>
      <c r="T8564" s="32" t="n"/>
      <c r="V8564" t="inlineStr">
        <is>
          <t>05n1j</t>
        </is>
      </c>
      <c r="Y8564" t="inlineStr">
        <is>
          <t>c3f08e02-9a05-4788-b15e-408c77464fa6</t>
        </is>
      </c>
      <c r="Z8564" t="inlineStr">
        <is>
          <t>Wyatt Schingoethe (TOR C)</t>
        </is>
      </c>
    </row>
    <row r="8565">
      <c r="A8565" t="inlineStr">
        <is>
          <t>Wyatte Wylie</t>
        </is>
      </c>
      <c r="B8565" t="inlineStr">
        <is>
          <t>MTL</t>
        </is>
      </c>
      <c r="C8565" t="inlineStr">
        <is>
          <t>D</t>
        </is>
      </c>
      <c r="D8565" t="inlineStr">
        <is>
          <t>D</t>
        </is>
      </c>
      <c r="E8565" t="n">
        <v>26</v>
      </c>
      <c r="F8565" t="inlineStr">
        <is>
          <t>FA</t>
        </is>
      </c>
      <c r="G8565" t="inlineStr">
        <is>
          <t>FA</t>
        </is>
      </c>
      <c r="H8565" s="30" t="n">
        <v>1</v>
      </c>
      <c r="I8565" s="31" t="n">
        <v>0</v>
      </c>
      <c r="J8565" s="31" t="n"/>
      <c r="K8565" s="31" t="n">
        <v>0</v>
      </c>
      <c r="L8565" s="32" t="n"/>
      <c r="M8565" s="31" t="n">
        <v>0</v>
      </c>
      <c r="N8565" s="31" t="n">
        <v>0</v>
      </c>
      <c r="O8565" s="31" t="n"/>
      <c r="P8565" s="31" t="n"/>
      <c r="Q8565" s="31" t="n">
        <v>0</v>
      </c>
      <c r="R8565" s="31" t="n"/>
      <c r="S8565" s="32" t="n"/>
      <c r="T8565" s="32" t="n"/>
      <c r="V8565" t="inlineStr">
        <is>
          <t>04qzu</t>
        </is>
      </c>
      <c r="W8565" t="n">
        <v>6227</v>
      </c>
      <c r="X8565" t="n">
        <v>8024</v>
      </c>
      <c r="Y8565" t="inlineStr">
        <is>
          <t>fe3395fc-736e-4e73-bc71-107d5ec84780</t>
        </is>
      </c>
      <c r="Z8565" t="inlineStr">
        <is>
          <t>Wyatte Wylie (MTL D)</t>
        </is>
      </c>
    </row>
    <row r="8566">
      <c r="A8566" t="inlineStr">
        <is>
          <t>Xavier Bernard</t>
        </is>
      </c>
      <c r="B8566" t="inlineStr">
        <is>
          <t>EDM</t>
        </is>
      </c>
      <c r="C8566" t="inlineStr">
        <is>
          <t>D</t>
        </is>
      </c>
      <c r="D8566" t="inlineStr">
        <is>
          <t>D</t>
        </is>
      </c>
      <c r="E8566" t="n">
        <v>26</v>
      </c>
      <c r="F8566" t="inlineStr">
        <is>
          <t>FA</t>
        </is>
      </c>
      <c r="G8566" t="inlineStr">
        <is>
          <t>FA</t>
        </is>
      </c>
      <c r="H8566" s="30" t="n">
        <v>1</v>
      </c>
      <c r="I8566" s="31" t="n">
        <v>0</v>
      </c>
      <c r="J8566" s="31" t="n"/>
      <c r="K8566" s="31" t="n">
        <v>0</v>
      </c>
      <c r="L8566" s="32" t="n"/>
      <c r="M8566" s="31" t="n">
        <v>0</v>
      </c>
      <c r="N8566" s="31" t="n">
        <v>0</v>
      </c>
      <c r="O8566" s="31" t="n"/>
      <c r="P8566" s="31" t="n"/>
      <c r="Q8566" s="31" t="n">
        <v>0</v>
      </c>
      <c r="R8566" s="31" t="n"/>
      <c r="S8566" s="32" t="n"/>
      <c r="T8566" s="32" t="n"/>
      <c r="V8566" t="inlineStr">
        <is>
          <t>04qzf</t>
        </is>
      </c>
      <c r="X8566" t="n">
        <v>8007</v>
      </c>
      <c r="Y8566" t="inlineStr">
        <is>
          <t>a8a7cf25-5044-450c-860b-8ac87381561d</t>
        </is>
      </c>
      <c r="Z8566" t="inlineStr">
        <is>
          <t>Xavier Bernard (EDM D)</t>
        </is>
      </c>
    </row>
    <row r="8567">
      <c r="A8567" t="inlineStr">
        <is>
          <t>Xavier Bouchard</t>
        </is>
      </c>
      <c r="B8567" t="inlineStr">
        <is>
          <t>(N/A)</t>
        </is>
      </c>
      <c r="C8567" t="inlineStr">
        <is>
          <t>D</t>
        </is>
      </c>
      <c r="D8567" t="inlineStr">
        <is>
          <t>D</t>
        </is>
      </c>
      <c r="E8567" t="n">
        <v>26</v>
      </c>
      <c r="F8567" t="inlineStr">
        <is>
          <t>FA</t>
        </is>
      </c>
      <c r="G8567" t="inlineStr">
        <is>
          <t>FA</t>
        </is>
      </c>
      <c r="H8567" s="30" t="n">
        <v>1</v>
      </c>
      <c r="I8567" s="31" t="n">
        <v>0</v>
      </c>
      <c r="J8567" s="31" t="n"/>
      <c r="K8567" s="31" t="n">
        <v>0</v>
      </c>
      <c r="L8567" s="32" t="n"/>
      <c r="M8567" s="31" t="n">
        <v>0</v>
      </c>
      <c r="N8567" s="31" t="n">
        <v>0</v>
      </c>
      <c r="O8567" s="31" t="n"/>
      <c r="P8567" s="31" t="n"/>
      <c r="Q8567" s="31" t="n">
        <v>0</v>
      </c>
      <c r="R8567" s="31" t="n"/>
      <c r="S8567" s="32" t="n"/>
      <c r="T8567" s="32" t="n"/>
      <c r="V8567" t="inlineStr">
        <is>
          <t>04lch</t>
        </is>
      </c>
      <c r="X8567" t="n">
        <v>8083</v>
      </c>
      <c r="Y8567" t="inlineStr">
        <is>
          <t>60170293-fe4a-4981-b1d4-24a6cf89f636</t>
        </is>
      </c>
      <c r="Z8567" t="inlineStr">
        <is>
          <t>Xavier Bouchard ((N/A) D)</t>
        </is>
      </c>
    </row>
    <row r="8568">
      <c r="A8568" t="inlineStr">
        <is>
          <t>Xavier Cormier</t>
        </is>
      </c>
      <c r="B8568" t="inlineStr">
        <is>
          <t>TBL</t>
        </is>
      </c>
      <c r="C8568" t="inlineStr">
        <is>
          <t>C</t>
        </is>
      </c>
      <c r="D8568" t="inlineStr">
        <is>
          <t>F</t>
        </is>
      </c>
      <c r="E8568" t="n">
        <v>25</v>
      </c>
      <c r="F8568" t="inlineStr">
        <is>
          <t>FA</t>
        </is>
      </c>
      <c r="G8568" t="inlineStr">
        <is>
          <t>FA</t>
        </is>
      </c>
      <c r="H8568" s="30" t="n">
        <v>1</v>
      </c>
      <c r="I8568" s="31" t="n">
        <v>0</v>
      </c>
      <c r="J8568" s="31" t="n"/>
      <c r="K8568" s="31" t="n">
        <v>0</v>
      </c>
      <c r="L8568" s="32" t="n"/>
      <c r="M8568" s="31" t="n">
        <v>0</v>
      </c>
      <c r="N8568" s="31" t="n">
        <v>0</v>
      </c>
      <c r="O8568" s="31" t="n"/>
      <c r="P8568" s="31" t="n"/>
      <c r="Q8568" s="31" t="n">
        <v>0</v>
      </c>
      <c r="R8568" s="31" t="n"/>
      <c r="S8568" s="32" t="n"/>
      <c r="T8568" s="32" t="n"/>
      <c r="V8568" t="inlineStr">
        <is>
          <t>05x9u</t>
        </is>
      </c>
      <c r="Y8568" t="inlineStr">
        <is>
          <t>dae8283f-c39b-4b58-9179-01de18184175</t>
        </is>
      </c>
      <c r="Z8568" t="inlineStr">
        <is>
          <t>Xavier Cormier (TBL C)</t>
        </is>
      </c>
    </row>
    <row r="8569">
      <c r="A8569" t="inlineStr">
        <is>
          <t>Xavier Ouellet</t>
        </is>
      </c>
      <c r="B8569" t="inlineStr">
        <is>
          <t>PIT</t>
        </is>
      </c>
      <c r="C8569" t="inlineStr">
        <is>
          <t>D</t>
        </is>
      </c>
      <c r="D8569" t="inlineStr">
        <is>
          <t>D</t>
        </is>
      </c>
      <c r="E8569" t="n">
        <v>33</v>
      </c>
      <c r="F8569" t="inlineStr">
        <is>
          <t>FA</t>
        </is>
      </c>
      <c r="G8569" t="inlineStr">
        <is>
          <t>FA</t>
        </is>
      </c>
      <c r="H8569" s="30" t="n">
        <v>1</v>
      </c>
      <c r="I8569" s="31" t="n">
        <v>0</v>
      </c>
      <c r="J8569" s="31" t="n"/>
      <c r="K8569" s="31" t="n">
        <v>0</v>
      </c>
      <c r="L8569" s="32" t="n"/>
      <c r="M8569" s="31" t="n">
        <v>0</v>
      </c>
      <c r="N8569" s="31" t="n">
        <v>0</v>
      </c>
      <c r="O8569" s="31" t="n"/>
      <c r="P8569" s="31" t="n"/>
      <c r="Q8569" s="31" t="n">
        <v>0</v>
      </c>
      <c r="R8569" s="31" t="n"/>
      <c r="S8569" s="32" t="n"/>
      <c r="T8569" s="32" t="n"/>
      <c r="V8569" t="inlineStr">
        <is>
          <t>02b44</t>
        </is>
      </c>
      <c r="W8569" t="n">
        <v>3821</v>
      </c>
      <c r="X8569" t="n">
        <v>5416</v>
      </c>
      <c r="Y8569" t="inlineStr">
        <is>
          <t>1a5ddefe-1c96-4ff0-bd89-60f2c2cf5e77</t>
        </is>
      </c>
      <c r="Z8569" t="inlineStr">
        <is>
          <t>Xavier Ouellet (PIT D)</t>
        </is>
      </c>
    </row>
    <row r="8570">
      <c r="A8570" t="inlineStr">
        <is>
          <t>Xavier Simoneau</t>
        </is>
      </c>
      <c r="B8570" t="inlineStr">
        <is>
          <t>MTL</t>
        </is>
      </c>
      <c r="C8570" t="inlineStr">
        <is>
          <t>C</t>
        </is>
      </c>
      <c r="D8570" t="inlineStr">
        <is>
          <t>F</t>
        </is>
      </c>
      <c r="E8570" t="n">
        <v>25</v>
      </c>
      <c r="F8570" t="inlineStr">
        <is>
          <t>FA</t>
        </is>
      </c>
      <c r="G8570" t="inlineStr">
        <is>
          <t>FA</t>
        </is>
      </c>
      <c r="H8570" s="30" t="n">
        <v>1</v>
      </c>
      <c r="I8570" s="31" t="n">
        <v>0</v>
      </c>
      <c r="J8570" s="31" t="n"/>
      <c r="K8570" s="31" t="n">
        <v>0</v>
      </c>
      <c r="L8570" s="32" t="n"/>
      <c r="M8570" s="31" t="n">
        <v>0</v>
      </c>
      <c r="N8570" s="31" t="n">
        <v>0</v>
      </c>
      <c r="O8570" s="31" t="n"/>
      <c r="P8570" s="31" t="n"/>
      <c r="Q8570" s="31" t="n">
        <v>0</v>
      </c>
      <c r="R8570" s="31" t="n"/>
      <c r="S8570" s="32" t="n"/>
      <c r="T8570" s="32" t="n"/>
      <c r="V8570" t="inlineStr">
        <is>
          <t>051xk</t>
        </is>
      </c>
      <c r="W8570" t="n">
        <v>6851</v>
      </c>
      <c r="Y8570" t="inlineStr">
        <is>
          <t>c5a6f242-5189-4a7b-ae99-a4679b43145b</t>
        </is>
      </c>
      <c r="Z8570" t="inlineStr">
        <is>
          <t>Xavier Simoneau (MTL C)</t>
        </is>
      </c>
    </row>
    <row r="8571">
      <c r="A8571" t="inlineStr">
        <is>
          <t>Xavier Veilleux</t>
        </is>
      </c>
      <c r="B8571" t="inlineStr">
        <is>
          <t>NYI</t>
        </is>
      </c>
      <c r="C8571" t="inlineStr">
        <is>
          <t>D</t>
        </is>
      </c>
      <c r="D8571" t="inlineStr">
        <is>
          <t>D</t>
        </is>
      </c>
      <c r="E8571" t="n">
        <v>20</v>
      </c>
      <c r="F8571" t="inlineStr">
        <is>
          <t>FA</t>
        </is>
      </c>
      <c r="G8571" t="inlineStr">
        <is>
          <t>FA</t>
        </is>
      </c>
      <c r="H8571" s="30" t="n">
        <v>1</v>
      </c>
      <c r="I8571" s="31" t="n">
        <v>0</v>
      </c>
      <c r="J8571" s="31" t="n"/>
      <c r="K8571" s="31" t="n">
        <v>0</v>
      </c>
      <c r="L8571" s="32" t="n"/>
      <c r="M8571" s="31" t="n">
        <v>0</v>
      </c>
      <c r="N8571" s="31" t="n">
        <v>0</v>
      </c>
      <c r="O8571" s="31" t="n"/>
      <c r="P8571" s="31" t="n"/>
      <c r="Q8571" s="31" t="n">
        <v>0</v>
      </c>
      <c r="R8571" s="31" t="n"/>
      <c r="S8571" s="32" t="n"/>
      <c r="T8571" s="32" t="n"/>
      <c r="V8571" t="inlineStr">
        <is>
          <t>06lo5</t>
        </is>
      </c>
      <c r="Y8571" t="inlineStr">
        <is>
          <t>69ec22f8-8729-4345-955a-7ab66f644c84</t>
        </is>
      </c>
      <c r="Z8571" t="inlineStr">
        <is>
          <t>Xavier Veilleux (NYI D)</t>
        </is>
      </c>
    </row>
    <row r="8572">
      <c r="A8572" t="inlineStr">
        <is>
          <t>Xavier Villeneuve</t>
        </is>
      </c>
      <c r="B8572" t="inlineStr">
        <is>
          <t>CHI</t>
        </is>
      </c>
      <c r="C8572" t="inlineStr">
        <is>
          <t>D</t>
        </is>
      </c>
      <c r="D8572" t="inlineStr">
        <is>
          <t>D</t>
        </is>
      </c>
      <c r="E8572" t="n">
        <v>18</v>
      </c>
      <c r="F8572" t="inlineStr">
        <is>
          <t>FA</t>
        </is>
      </c>
      <c r="G8572" t="inlineStr">
        <is>
          <t>FA</t>
        </is>
      </c>
      <c r="H8572" s="30" t="n">
        <v>1</v>
      </c>
      <c r="I8572" s="31" t="n">
        <v>0</v>
      </c>
      <c r="J8572" s="31" t="n"/>
      <c r="K8572" s="31" t="n">
        <v>0</v>
      </c>
      <c r="L8572" s="32" t="n"/>
      <c r="M8572" s="31" t="n">
        <v>0</v>
      </c>
      <c r="N8572" s="31" t="n">
        <v>0</v>
      </c>
      <c r="O8572" s="31" t="n"/>
      <c r="P8572" s="31" t="n"/>
      <c r="Q8572" s="31" t="n">
        <v>0</v>
      </c>
      <c r="R8572" s="31" t="n"/>
      <c r="S8572" s="32" t="n"/>
      <c r="T8572" s="32" t="n"/>
      <c r="V8572" t="inlineStr">
        <is>
          <t>070fr</t>
        </is>
      </c>
      <c r="W8572" t="n">
        <v>7671</v>
      </c>
      <c r="Y8572" t="inlineStr">
        <is>
          <t>dd653850-6ad1-485b-a0b5-706d2d6a6a60</t>
        </is>
      </c>
      <c r="Z8572" t="inlineStr">
        <is>
          <t>Xavier Villeneuve (CHI D)</t>
        </is>
      </c>
    </row>
    <row r="8573">
      <c r="A8573" t="inlineStr">
        <is>
          <t>Xavier Wendt</t>
        </is>
      </c>
      <c r="B8573" t="inlineStr">
        <is>
          <t>(N/A)</t>
        </is>
      </c>
      <c r="C8573" t="inlineStr">
        <is>
          <t>G</t>
        </is>
      </c>
      <c r="D8573" t="inlineStr">
        <is>
          <t>G</t>
        </is>
      </c>
      <c r="E8573" t="n">
        <v>18</v>
      </c>
      <c r="F8573" t="inlineStr">
        <is>
          <t>FA</t>
        </is>
      </c>
      <c r="G8573" t="inlineStr">
        <is>
          <t>FA</t>
        </is>
      </c>
      <c r="H8573" s="30" t="n">
        <v>1</v>
      </c>
      <c r="I8573" s="31" t="n">
        <v>0</v>
      </c>
      <c r="J8573" s="31" t="n"/>
      <c r="K8573" s="31" t="n">
        <v>0</v>
      </c>
      <c r="L8573" s="32" t="n"/>
      <c r="M8573" s="31" t="n">
        <v>0</v>
      </c>
      <c r="N8573" s="31" t="n">
        <v>0</v>
      </c>
      <c r="O8573" s="31" t="n"/>
      <c r="P8573" s="31" t="n"/>
      <c r="Q8573" s="31" t="n">
        <v>0</v>
      </c>
      <c r="R8573" s="31" t="n"/>
      <c r="S8573" s="32" t="n"/>
      <c r="T8573" s="32" t="n"/>
      <c r="V8573" t="inlineStr">
        <is>
          <t>078cf</t>
        </is>
      </c>
      <c r="Z8573" t="inlineStr">
        <is>
          <t>Xavier Wendt ((N/A) G)</t>
        </is>
      </c>
    </row>
    <row r="8574">
      <c r="A8574" t="inlineStr">
        <is>
          <t>Xudong Xiang</t>
        </is>
      </c>
      <c r="B8574" t="inlineStr">
        <is>
          <t>(N/A)</t>
        </is>
      </c>
      <c r="C8574" t="inlineStr">
        <is>
          <t>F</t>
        </is>
      </c>
      <c r="D8574" t="inlineStr">
        <is>
          <t>F</t>
        </is>
      </c>
      <c r="E8574" t="n">
        <v>31</v>
      </c>
      <c r="F8574" t="inlineStr">
        <is>
          <t>FA</t>
        </is>
      </c>
      <c r="G8574" t="inlineStr">
        <is>
          <t>FA</t>
        </is>
      </c>
      <c r="H8574" s="30" t="n">
        <v>1</v>
      </c>
      <c r="I8574" s="31" t="n">
        <v>0</v>
      </c>
      <c r="J8574" s="31" t="n"/>
      <c r="K8574" s="31" t="n">
        <v>0</v>
      </c>
      <c r="L8574" s="32" t="n"/>
      <c r="M8574" s="31" t="n">
        <v>0</v>
      </c>
      <c r="N8574" s="31" t="n">
        <v>0</v>
      </c>
      <c r="O8574" s="31" t="n"/>
      <c r="P8574" s="31" t="n"/>
      <c r="Q8574" s="31" t="n">
        <v>0</v>
      </c>
      <c r="R8574" s="31" t="n"/>
      <c r="S8574" s="32" t="n"/>
      <c r="T8574" s="32" t="n"/>
      <c r="V8574" t="inlineStr">
        <is>
          <t>05yk9</t>
        </is>
      </c>
      <c r="Z8574" t="inlineStr">
        <is>
          <t>Xudong Xiang ((N/A) F)</t>
        </is>
      </c>
    </row>
    <row r="8575">
      <c r="A8575" t="inlineStr">
        <is>
          <t>Yan Matveiko</t>
        </is>
      </c>
      <c r="B8575" t="inlineStr">
        <is>
          <t>CGY</t>
        </is>
      </c>
      <c r="C8575" t="inlineStr">
        <is>
          <t>C</t>
        </is>
      </c>
      <c r="D8575" t="inlineStr">
        <is>
          <t>F</t>
        </is>
      </c>
      <c r="E8575" t="n">
        <v>20</v>
      </c>
      <c r="F8575" t="inlineStr">
        <is>
          <t>FA</t>
        </is>
      </c>
      <c r="G8575" t="inlineStr">
        <is>
          <t>FA</t>
        </is>
      </c>
      <c r="H8575" s="30" t="n">
        <v>1</v>
      </c>
      <c r="I8575" s="31" t="n">
        <v>0</v>
      </c>
      <c r="J8575" s="31" t="n"/>
      <c r="K8575" s="31" t="n">
        <v>0</v>
      </c>
      <c r="L8575" s="32" t="n"/>
      <c r="M8575" s="31" t="n">
        <v>0</v>
      </c>
      <c r="N8575" s="31" t="n">
        <v>0</v>
      </c>
      <c r="O8575" s="31" t="n"/>
      <c r="P8575" s="31" t="n"/>
      <c r="Q8575" s="31" t="n">
        <v>0</v>
      </c>
      <c r="R8575" s="31" t="n"/>
      <c r="S8575" s="32" t="n"/>
      <c r="T8575" s="32" t="n"/>
      <c r="V8575" t="inlineStr">
        <is>
          <t>06xwr</t>
        </is>
      </c>
      <c r="Y8575" t="inlineStr">
        <is>
          <t>d9678b41-84cd-4300-9987-e160e17e7506</t>
        </is>
      </c>
      <c r="Z8575" t="inlineStr">
        <is>
          <t>Yan Matveiko (CGY C)</t>
        </is>
      </c>
    </row>
    <row r="8576">
      <c r="A8576" t="inlineStr">
        <is>
          <t>Yan Melnikov</t>
        </is>
      </c>
      <c r="B8576" t="inlineStr">
        <is>
          <t>(N/A)</t>
        </is>
      </c>
      <c r="C8576" t="inlineStr">
        <is>
          <t>LW</t>
        </is>
      </c>
      <c r="D8576" t="inlineStr">
        <is>
          <t>F</t>
        </is>
      </c>
      <c r="E8576" t="n">
        <v>18</v>
      </c>
      <c r="F8576" t="inlineStr">
        <is>
          <t>FA</t>
        </is>
      </c>
      <c r="G8576" t="inlineStr">
        <is>
          <t>FA</t>
        </is>
      </c>
      <c r="H8576" s="30" t="n">
        <v>1</v>
      </c>
      <c r="I8576" s="31" t="n">
        <v>0</v>
      </c>
      <c r="J8576" s="31" t="n"/>
      <c r="K8576" s="31" t="n">
        <v>0</v>
      </c>
      <c r="L8576" s="32" t="n"/>
      <c r="M8576" s="31" t="n">
        <v>0</v>
      </c>
      <c r="N8576" s="31" t="n">
        <v>0</v>
      </c>
      <c r="O8576" s="31" t="n"/>
      <c r="P8576" s="31" t="n"/>
      <c r="Q8576" s="31" t="n">
        <v>0</v>
      </c>
      <c r="R8576" s="31" t="n"/>
      <c r="S8576" s="32" t="n"/>
      <c r="T8576" s="32" t="n"/>
      <c r="V8576" t="inlineStr">
        <is>
          <t>0770w</t>
        </is>
      </c>
      <c r="Z8576" t="inlineStr">
        <is>
          <t>Yan Melnikov ((N/A) LW)</t>
        </is>
      </c>
    </row>
    <row r="8577">
      <c r="A8577" t="inlineStr">
        <is>
          <t>Yan Pavel Laplante</t>
        </is>
      </c>
      <c r="B8577" t="inlineStr">
        <is>
          <t>(N/A)</t>
        </is>
      </c>
      <c r="C8577" t="inlineStr">
        <is>
          <t>LW</t>
        </is>
      </c>
      <c r="D8577" t="inlineStr">
        <is>
          <t>F</t>
        </is>
      </c>
      <c r="E8577" t="n">
        <v>31</v>
      </c>
      <c r="F8577" t="inlineStr">
        <is>
          <t>FA</t>
        </is>
      </c>
      <c r="G8577" t="inlineStr">
        <is>
          <t>FA</t>
        </is>
      </c>
      <c r="H8577" s="30" t="n">
        <v>1</v>
      </c>
      <c r="I8577" s="31" t="n">
        <v>0</v>
      </c>
      <c r="J8577" s="31" t="n"/>
      <c r="K8577" s="31" t="n">
        <v>0</v>
      </c>
      <c r="L8577" s="32" t="n"/>
      <c r="M8577" s="31" t="n">
        <v>0</v>
      </c>
      <c r="N8577" s="31" t="n">
        <v>0</v>
      </c>
      <c r="O8577" s="31" t="n"/>
      <c r="P8577" s="31" t="n"/>
      <c r="Q8577" s="31" t="n">
        <v>0</v>
      </c>
      <c r="R8577" s="31" t="n"/>
      <c r="S8577" s="32" t="n"/>
      <c r="T8577" s="32" t="n"/>
      <c r="V8577" t="inlineStr">
        <is>
          <t>031oj</t>
        </is>
      </c>
      <c r="W8577" t="n">
        <v>4210</v>
      </c>
      <c r="X8577" t="n">
        <v>6042</v>
      </c>
      <c r="Z8577" t="inlineStr">
        <is>
          <t>Yan Pavel Laplante ((N/A) LW)</t>
        </is>
      </c>
    </row>
    <row r="8578">
      <c r="A8578" t="inlineStr">
        <is>
          <t>Yan Shostak</t>
        </is>
      </c>
      <c r="B8578" t="inlineStr">
        <is>
          <t>(N/A)</t>
        </is>
      </c>
      <c r="C8578" t="inlineStr">
        <is>
          <t>G</t>
        </is>
      </c>
      <c r="D8578" t="inlineStr">
        <is>
          <t>G</t>
        </is>
      </c>
      <c r="E8578" t="n">
        <v>22</v>
      </c>
      <c r="F8578" t="inlineStr">
        <is>
          <t>FA</t>
        </is>
      </c>
      <c r="G8578" t="inlineStr">
        <is>
          <t>FA</t>
        </is>
      </c>
      <c r="H8578" s="30" t="n">
        <v>1</v>
      </c>
      <c r="I8578" s="31" t="n">
        <v>0</v>
      </c>
      <c r="J8578" s="31" t="n"/>
      <c r="K8578" s="31" t="n">
        <v>0</v>
      </c>
      <c r="L8578" s="32" t="n"/>
      <c r="M8578" s="31" t="n">
        <v>0</v>
      </c>
      <c r="N8578" s="31" t="n">
        <v>0</v>
      </c>
      <c r="O8578" s="31" t="n"/>
      <c r="P8578" s="31" t="n"/>
      <c r="Q8578" s="31" t="n">
        <v>0</v>
      </c>
      <c r="R8578" s="31" t="n"/>
      <c r="S8578" s="32" t="n"/>
      <c r="T8578" s="32" t="n"/>
      <c r="V8578" t="inlineStr">
        <is>
          <t>06qpb</t>
        </is>
      </c>
      <c r="Z8578" t="inlineStr">
        <is>
          <t>Yan Shostak ((N/A) G)</t>
        </is>
      </c>
    </row>
    <row r="8579">
      <c r="A8579" t="inlineStr">
        <is>
          <t>Yanick Turcotte</t>
        </is>
      </c>
      <c r="B8579" t="inlineStr">
        <is>
          <t>(N/A)</t>
        </is>
      </c>
      <c r="C8579" t="inlineStr">
        <is>
          <t>LW</t>
        </is>
      </c>
      <c r="D8579" t="inlineStr">
        <is>
          <t>F</t>
        </is>
      </c>
      <c r="E8579" t="n">
        <v>30</v>
      </c>
      <c r="F8579" t="inlineStr">
        <is>
          <t>FA</t>
        </is>
      </c>
      <c r="G8579" t="inlineStr">
        <is>
          <t>FA</t>
        </is>
      </c>
      <c r="H8579" s="30" t="n">
        <v>1</v>
      </c>
      <c r="I8579" s="31" t="n">
        <v>0</v>
      </c>
      <c r="J8579" s="31" t="n"/>
      <c r="K8579" s="31" t="n">
        <v>0</v>
      </c>
      <c r="L8579" s="32" t="n"/>
      <c r="M8579" s="31" t="n">
        <v>0</v>
      </c>
      <c r="N8579" s="31" t="n">
        <v>0</v>
      </c>
      <c r="O8579" s="31" t="n"/>
      <c r="P8579" s="31" t="n"/>
      <c r="Q8579" s="31" t="n">
        <v>0</v>
      </c>
      <c r="R8579" s="31" t="n"/>
      <c r="S8579" s="32" t="n"/>
      <c r="T8579" s="32" t="n"/>
      <c r="V8579" t="inlineStr">
        <is>
          <t>04l7x</t>
        </is>
      </c>
      <c r="X8579" t="n">
        <v>7810</v>
      </c>
      <c r="Y8579" t="inlineStr">
        <is>
          <t>5380fca6-31c8-4977-b7bb-d16c351b4095</t>
        </is>
      </c>
      <c r="Z8579" t="inlineStr">
        <is>
          <t>Yanick Turcotte ((N/A) LW)</t>
        </is>
      </c>
    </row>
    <row r="8580">
      <c r="A8580" t="inlineStr">
        <is>
          <t>Yaniv Perets</t>
        </is>
      </c>
      <c r="B8580" t="inlineStr">
        <is>
          <t>(N/A)</t>
        </is>
      </c>
      <c r="C8580" t="inlineStr">
        <is>
          <t>G</t>
        </is>
      </c>
      <c r="D8580" t="inlineStr">
        <is>
          <t>G</t>
        </is>
      </c>
      <c r="E8580" t="n">
        <v>26</v>
      </c>
      <c r="F8580" t="inlineStr">
        <is>
          <t>FA</t>
        </is>
      </c>
      <c r="G8580" t="inlineStr">
        <is>
          <t>FA</t>
        </is>
      </c>
      <c r="H8580" s="30" t="n">
        <v>1</v>
      </c>
      <c r="I8580" s="31" t="n">
        <v>0</v>
      </c>
      <c r="J8580" s="31" t="n"/>
      <c r="K8580" s="31" t="n">
        <v>0</v>
      </c>
      <c r="L8580" s="32" t="n"/>
      <c r="M8580" s="31" t="n">
        <v>0</v>
      </c>
      <c r="N8580" s="31" t="n">
        <v>0</v>
      </c>
      <c r="O8580" s="31" t="n"/>
      <c r="P8580" s="31" t="n"/>
      <c r="Q8580" s="31" t="n">
        <v>0</v>
      </c>
      <c r="R8580" s="31" t="n"/>
      <c r="S8580" s="32" t="n"/>
      <c r="T8580" s="32" t="n"/>
      <c r="V8580" t="inlineStr">
        <is>
          <t>05y5p</t>
        </is>
      </c>
      <c r="W8580" t="n">
        <v>6897</v>
      </c>
      <c r="Y8580" t="inlineStr">
        <is>
          <t>5838fff1-3a11-44ca-a8fb-2b10d6c49586</t>
        </is>
      </c>
      <c r="Z8580" t="inlineStr">
        <is>
          <t>Yaniv Perets ((N/A) G)</t>
        </is>
      </c>
    </row>
    <row r="8581">
      <c r="A8581" t="inlineStr">
        <is>
          <t>Yann Sauve</t>
        </is>
      </c>
      <c r="B8581" t="inlineStr">
        <is>
          <t>(N/A)</t>
        </is>
      </c>
      <c r="C8581" t="inlineStr">
        <is>
          <t>D</t>
        </is>
      </c>
      <c r="D8581" t="inlineStr">
        <is>
          <t>D</t>
        </is>
      </c>
      <c r="E8581" t="n">
        <v>36</v>
      </c>
      <c r="F8581" t="inlineStr">
        <is>
          <t>FA</t>
        </is>
      </c>
      <c r="G8581" t="inlineStr">
        <is>
          <t>FA</t>
        </is>
      </c>
      <c r="H8581" s="30" t="n">
        <v>1</v>
      </c>
      <c r="I8581" s="31" t="n">
        <v>0</v>
      </c>
      <c r="J8581" s="31" t="n"/>
      <c r="K8581" s="31" t="n">
        <v>0</v>
      </c>
      <c r="L8581" s="32" t="n"/>
      <c r="M8581" s="31" t="n">
        <v>0</v>
      </c>
      <c r="N8581" s="31" t="n">
        <v>0</v>
      </c>
      <c r="O8581" s="31" t="n"/>
      <c r="P8581" s="31" t="n"/>
      <c r="Q8581" s="31" t="n">
        <v>0</v>
      </c>
      <c r="R8581" s="31" t="n"/>
      <c r="S8581" s="32" t="n"/>
      <c r="T8581" s="32" t="n"/>
      <c r="V8581" t="inlineStr">
        <is>
          <t>015p4</t>
        </is>
      </c>
      <c r="W8581" t="n">
        <v>3012</v>
      </c>
      <c r="X8581" t="n">
        <v>4555</v>
      </c>
      <c r="Z8581" t="inlineStr">
        <is>
          <t>Yann Sauve ((N/A) D)</t>
        </is>
      </c>
    </row>
    <row r="8582">
      <c r="A8582" t="inlineStr">
        <is>
          <t>Yanni Kaldis</t>
        </is>
      </c>
      <c r="B8582" t="inlineStr">
        <is>
          <t>EDM</t>
        </is>
      </c>
      <c r="C8582" t="inlineStr">
        <is>
          <t>D</t>
        </is>
      </c>
      <c r="D8582" t="inlineStr">
        <is>
          <t>D</t>
        </is>
      </c>
      <c r="E8582" t="n">
        <v>30</v>
      </c>
      <c r="F8582" t="inlineStr">
        <is>
          <t>FA</t>
        </is>
      </c>
      <c r="G8582" t="inlineStr">
        <is>
          <t>FA</t>
        </is>
      </c>
      <c r="H8582" s="30" t="n">
        <v>1</v>
      </c>
      <c r="I8582" s="31" t="n">
        <v>0</v>
      </c>
      <c r="J8582" s="31" t="n"/>
      <c r="K8582" s="31" t="n">
        <v>0</v>
      </c>
      <c r="L8582" s="32" t="n"/>
      <c r="M8582" s="31" t="n">
        <v>0</v>
      </c>
      <c r="N8582" s="31" t="n">
        <v>0</v>
      </c>
      <c r="O8582" s="31" t="n"/>
      <c r="P8582" s="31" t="n"/>
      <c r="Q8582" s="31" t="n">
        <v>0</v>
      </c>
      <c r="R8582" s="31" t="n"/>
      <c r="S8582" s="32" t="n"/>
      <c r="T8582" s="32" t="n"/>
      <c r="V8582" t="inlineStr">
        <is>
          <t>05x1e</t>
        </is>
      </c>
      <c r="Y8582" t="inlineStr">
        <is>
          <t>5e17acdb-6d3a-4be3-b834-3f7c72a2d2a6</t>
        </is>
      </c>
      <c r="Z8582" t="inlineStr">
        <is>
          <t>Yanni Kaldis (EDM D)</t>
        </is>
      </c>
    </row>
    <row r="8583">
      <c r="A8583" t="inlineStr">
        <is>
          <t>Yannick Bruschweiler</t>
        </is>
      </c>
      <c r="B8583" t="inlineStr">
        <is>
          <t>(N/A)</t>
        </is>
      </c>
      <c r="C8583" t="inlineStr">
        <is>
          <t>LW</t>
        </is>
      </c>
      <c r="D8583" t="inlineStr">
        <is>
          <t>F</t>
        </is>
      </c>
      <c r="E8583" t="n">
        <v>27</v>
      </c>
      <c r="F8583" t="inlineStr">
        <is>
          <t>FA</t>
        </is>
      </c>
      <c r="G8583" t="inlineStr">
        <is>
          <t>FA</t>
        </is>
      </c>
      <c r="H8583" s="30" t="n">
        <v>1</v>
      </c>
      <c r="I8583" s="31" t="n">
        <v>0</v>
      </c>
      <c r="J8583" s="31" t="n"/>
      <c r="K8583" s="31" t="n">
        <v>0</v>
      </c>
      <c r="L8583" s="32" t="n"/>
      <c r="M8583" s="31" t="n">
        <v>0</v>
      </c>
      <c r="N8583" s="31" t="n">
        <v>0</v>
      </c>
      <c r="O8583" s="31" t="n"/>
      <c r="P8583" s="31" t="n"/>
      <c r="Q8583" s="31" t="n">
        <v>0</v>
      </c>
      <c r="R8583" s="31" t="n"/>
      <c r="S8583" s="32" t="n"/>
      <c r="T8583" s="32" t="n"/>
      <c r="V8583" t="inlineStr">
        <is>
          <t>05nb1</t>
        </is>
      </c>
      <c r="Z8583" t="inlineStr">
        <is>
          <t>Yannick Bruschweiler ((N/A) LW)</t>
        </is>
      </c>
    </row>
    <row r="8584">
      <c r="A8584" t="inlineStr">
        <is>
          <t>Yannick Rathgeb</t>
        </is>
      </c>
      <c r="B8584" t="inlineStr">
        <is>
          <t>(N/A)</t>
        </is>
      </c>
      <c r="C8584" t="inlineStr">
        <is>
          <t>D</t>
        </is>
      </c>
      <c r="D8584" t="inlineStr">
        <is>
          <t>D</t>
        </is>
      </c>
      <c r="E8584" t="n">
        <v>30</v>
      </c>
      <c r="F8584" t="inlineStr">
        <is>
          <t>FA</t>
        </is>
      </c>
      <c r="G8584" t="inlineStr">
        <is>
          <t>FA</t>
        </is>
      </c>
      <c r="H8584" s="30" t="n">
        <v>1</v>
      </c>
      <c r="I8584" s="31" t="n">
        <v>0</v>
      </c>
      <c r="J8584" s="31" t="n"/>
      <c r="K8584" s="31" t="n">
        <v>0</v>
      </c>
      <c r="L8584" s="32" t="n"/>
      <c r="M8584" s="31" t="n">
        <v>0</v>
      </c>
      <c r="N8584" s="31" t="n">
        <v>0</v>
      </c>
      <c r="O8584" s="31" t="n"/>
      <c r="P8584" s="31" t="n"/>
      <c r="Q8584" s="31" t="n">
        <v>0</v>
      </c>
      <c r="R8584" s="31" t="n"/>
      <c r="S8584" s="32" t="n"/>
      <c r="T8584" s="32" t="n"/>
      <c r="V8584" t="inlineStr">
        <is>
          <t>03xu3</t>
        </is>
      </c>
      <c r="W8584" t="n">
        <v>5664</v>
      </c>
      <c r="X8584" t="n">
        <v>7867</v>
      </c>
      <c r="Z8584" t="inlineStr">
        <is>
          <t>Yannick Rathgeb ((N/A) D)</t>
        </is>
      </c>
    </row>
    <row r="8585">
      <c r="A8585" t="inlineStr">
        <is>
          <t>Yannick Veilleux</t>
        </is>
      </c>
      <c r="B8585" t="inlineStr">
        <is>
          <t>(N/A)</t>
        </is>
      </c>
      <c r="C8585" t="inlineStr">
        <is>
          <t>LW</t>
        </is>
      </c>
      <c r="D8585" t="inlineStr">
        <is>
          <t>F</t>
        </is>
      </c>
      <c r="E8585" t="n">
        <v>33</v>
      </c>
      <c r="F8585" t="inlineStr">
        <is>
          <t>FA</t>
        </is>
      </c>
      <c r="G8585" t="inlineStr">
        <is>
          <t>FA</t>
        </is>
      </c>
      <c r="H8585" s="30" t="n">
        <v>1</v>
      </c>
      <c r="I8585" s="31" t="n">
        <v>0</v>
      </c>
      <c r="J8585" s="31" t="n"/>
      <c r="K8585" s="31" t="n">
        <v>0</v>
      </c>
      <c r="L8585" s="32" t="n"/>
      <c r="M8585" s="31" t="n">
        <v>0</v>
      </c>
      <c r="N8585" s="31" t="n">
        <v>0</v>
      </c>
      <c r="O8585" s="31" t="n"/>
      <c r="P8585" s="31" t="n"/>
      <c r="Q8585" s="31" t="n">
        <v>0</v>
      </c>
      <c r="R8585" s="31" t="n"/>
      <c r="S8585" s="32" t="n"/>
      <c r="T8585" s="32" t="n"/>
      <c r="V8585" t="inlineStr">
        <is>
          <t>02frm</t>
        </is>
      </c>
      <c r="W8585" t="n">
        <v>4093</v>
      </c>
      <c r="X8585" t="n">
        <v>5468</v>
      </c>
      <c r="Z8585" t="inlineStr">
        <is>
          <t>Yannick Veilleux ((N/A) LW)</t>
        </is>
      </c>
    </row>
    <row r="8586">
      <c r="A8586" t="inlineStr">
        <is>
          <t>Yaroslav Alexeyev</t>
        </is>
      </c>
      <c r="B8586" t="inlineStr">
        <is>
          <t>(N/A)</t>
        </is>
      </c>
      <c r="C8586" t="inlineStr">
        <is>
          <t>LW</t>
        </is>
      </c>
      <c r="D8586" t="inlineStr">
        <is>
          <t>F</t>
        </is>
      </c>
      <c r="E8586" t="n">
        <v>27</v>
      </c>
      <c r="F8586" t="inlineStr">
        <is>
          <t>FA</t>
        </is>
      </c>
      <c r="G8586" t="inlineStr">
        <is>
          <t>FA</t>
        </is>
      </c>
      <c r="H8586" s="30" t="n">
        <v>1</v>
      </c>
      <c r="I8586" s="31" t="n">
        <v>0</v>
      </c>
      <c r="J8586" s="31" t="n"/>
      <c r="K8586" s="31" t="n">
        <v>0</v>
      </c>
      <c r="L8586" s="32" t="n"/>
      <c r="M8586" s="31" t="n">
        <v>0</v>
      </c>
      <c r="N8586" s="31" t="n">
        <v>0</v>
      </c>
      <c r="O8586" s="31" t="n"/>
      <c r="P8586" s="31" t="n"/>
      <c r="Q8586" s="31" t="n">
        <v>0</v>
      </c>
      <c r="R8586" s="31" t="n"/>
      <c r="S8586" s="32" t="n"/>
      <c r="T8586" s="32" t="n"/>
      <c r="V8586" t="inlineStr">
        <is>
          <t>04ggj</t>
        </is>
      </c>
      <c r="Z8586" t="inlineStr">
        <is>
          <t>Yaroslav Alexeyev ((N/A) LW)</t>
        </is>
      </c>
    </row>
    <row r="8587">
      <c r="A8587" t="inlineStr">
        <is>
          <t>Yaroslav Bryzgalov</t>
        </is>
      </c>
      <c r="B8587" t="inlineStr">
        <is>
          <t>VAN</t>
        </is>
      </c>
      <c r="C8587" t="inlineStr">
        <is>
          <t>LW</t>
        </is>
      </c>
      <c r="D8587" t="inlineStr">
        <is>
          <t>F</t>
        </is>
      </c>
      <c r="E8587" t="n">
        <v>19</v>
      </c>
      <c r="F8587" t="inlineStr">
        <is>
          <t>FA</t>
        </is>
      </c>
      <c r="G8587" t="inlineStr">
        <is>
          <t>FA</t>
        </is>
      </c>
      <c r="H8587" s="30" t="n">
        <v>1</v>
      </c>
      <c r="I8587" s="31" t="n">
        <v>0</v>
      </c>
      <c r="J8587" s="31" t="n"/>
      <c r="K8587" s="31" t="n">
        <v>0</v>
      </c>
      <c r="L8587" s="32" t="n"/>
      <c r="M8587" s="31" t="n">
        <v>0</v>
      </c>
      <c r="N8587" s="31" t="n">
        <v>0</v>
      </c>
      <c r="O8587" s="31" t="n"/>
      <c r="P8587" s="31" t="n"/>
      <c r="Q8587" s="31" t="n">
        <v>0</v>
      </c>
      <c r="R8587" s="31" t="n"/>
      <c r="S8587" s="32" t="n"/>
      <c r="T8587" s="32" t="n"/>
      <c r="V8587" t="inlineStr">
        <is>
          <t>076wq</t>
        </is>
      </c>
      <c r="Y8587" t="inlineStr">
        <is>
          <t>967fea99-e6e0-4b70-a985-cbe6c0bba152</t>
        </is>
      </c>
      <c r="Z8587" t="inlineStr">
        <is>
          <t>Yaroslav Bryzgalov (VAN LW)</t>
        </is>
      </c>
    </row>
    <row r="8588">
      <c r="A8588" t="inlineStr">
        <is>
          <t>Yaroslav Busygin</t>
        </is>
      </c>
      <c r="B8588" t="inlineStr">
        <is>
          <t>(N/A)</t>
        </is>
      </c>
      <c r="C8588" t="inlineStr">
        <is>
          <t>D</t>
        </is>
      </c>
      <c r="D8588" t="inlineStr">
        <is>
          <t>D</t>
        </is>
      </c>
      <c r="E8588" t="n">
        <v>23</v>
      </c>
      <c r="F8588" t="inlineStr">
        <is>
          <t>FA</t>
        </is>
      </c>
      <c r="G8588" t="inlineStr">
        <is>
          <t>FA</t>
        </is>
      </c>
      <c r="H8588" s="30" t="n">
        <v>1</v>
      </c>
      <c r="I8588" s="31" t="n">
        <v>0</v>
      </c>
      <c r="J8588" s="31" t="n"/>
      <c r="K8588" s="31" t="n">
        <v>0</v>
      </c>
      <c r="L8588" s="32" t="n"/>
      <c r="M8588" s="31" t="n">
        <v>0</v>
      </c>
      <c r="N8588" s="31" t="n">
        <v>0</v>
      </c>
      <c r="O8588" s="31" t="n"/>
      <c r="P8588" s="31" t="n"/>
      <c r="Q8588" s="31" t="n">
        <v>0</v>
      </c>
      <c r="R8588" s="31" t="n"/>
      <c r="S8588" s="32" t="n"/>
      <c r="T8588" s="32" t="n"/>
      <c r="V8588" t="inlineStr">
        <is>
          <t>05xt3</t>
        </is>
      </c>
      <c r="Z8588" t="inlineStr">
        <is>
          <t>Yaroslav Busygin ((N/A) D)</t>
        </is>
      </c>
    </row>
    <row r="8589">
      <c r="A8589" t="inlineStr">
        <is>
          <t>Yaroslav Dyblenko</t>
        </is>
      </c>
      <c r="B8589" t="inlineStr">
        <is>
          <t>(N/A)</t>
        </is>
      </c>
      <c r="C8589" t="inlineStr">
        <is>
          <t>D</t>
        </is>
      </c>
      <c r="D8589" t="inlineStr">
        <is>
          <t>D</t>
        </is>
      </c>
      <c r="E8589" t="n">
        <v>32</v>
      </c>
      <c r="F8589" t="inlineStr">
        <is>
          <t>FA</t>
        </is>
      </c>
      <c r="G8589" t="inlineStr">
        <is>
          <t>FA</t>
        </is>
      </c>
      <c r="H8589" s="30" t="n">
        <v>1</v>
      </c>
      <c r="I8589" s="31" t="n">
        <v>0</v>
      </c>
      <c r="J8589" s="31" t="n"/>
      <c r="K8589" s="31" t="n">
        <v>0</v>
      </c>
      <c r="L8589" s="32" t="n"/>
      <c r="M8589" s="31" t="n">
        <v>0</v>
      </c>
      <c r="N8589" s="31" t="n">
        <v>0</v>
      </c>
      <c r="O8589" s="31" t="n"/>
      <c r="P8589" s="31" t="n"/>
      <c r="Q8589" s="31" t="n">
        <v>0</v>
      </c>
      <c r="R8589" s="31" t="n"/>
      <c r="S8589" s="32" t="n"/>
      <c r="T8589" s="32" t="n"/>
      <c r="V8589" t="inlineStr">
        <is>
          <t>04c35</t>
        </is>
      </c>
      <c r="W8589" t="n">
        <v>5386</v>
      </c>
      <c r="X8589" t="n">
        <v>7494</v>
      </c>
      <c r="Z8589" t="inlineStr">
        <is>
          <t>Yaroslav Dyblenko ((N/A) D)</t>
        </is>
      </c>
    </row>
    <row r="8590">
      <c r="A8590" t="inlineStr">
        <is>
          <t>Yaroslav Fedoseyev</t>
        </is>
      </c>
      <c r="B8590" t="inlineStr">
        <is>
          <t>TOR</t>
        </is>
      </c>
      <c r="C8590" t="inlineStr">
        <is>
          <t>D</t>
        </is>
      </c>
      <c r="D8590" t="inlineStr">
        <is>
          <t>D</t>
        </is>
      </c>
      <c r="E8590" t="n">
        <v>18</v>
      </c>
      <c r="F8590" t="inlineStr">
        <is>
          <t>FA</t>
        </is>
      </c>
      <c r="G8590" t="inlineStr">
        <is>
          <t>FA</t>
        </is>
      </c>
      <c r="H8590" s="30" t="n">
        <v>1</v>
      </c>
      <c r="I8590" s="31" t="n">
        <v>0</v>
      </c>
      <c r="J8590" s="31" t="n"/>
      <c r="K8590" s="31" t="n">
        <v>0</v>
      </c>
      <c r="L8590" s="32" t="n"/>
      <c r="M8590" s="31" t="n">
        <v>0</v>
      </c>
      <c r="N8590" s="31" t="n">
        <v>0</v>
      </c>
      <c r="O8590" s="31" t="n"/>
      <c r="P8590" s="31" t="n"/>
      <c r="Q8590" s="31" t="n">
        <v>0</v>
      </c>
      <c r="R8590" s="31" t="n"/>
      <c r="S8590" s="32" t="n"/>
      <c r="T8590" s="32" t="n"/>
      <c r="V8590" t="inlineStr">
        <is>
          <t>076xj</t>
        </is>
      </c>
      <c r="Y8590" t="inlineStr">
        <is>
          <t>06f3a52f-426b-4350-8349-12bf57cbbeac</t>
        </is>
      </c>
      <c r="Z8590" t="inlineStr">
        <is>
          <t>Yaroslav Fedoseyev (TOR D)</t>
        </is>
      </c>
    </row>
    <row r="8591">
      <c r="A8591" t="inlineStr">
        <is>
          <t>Yaroslav Korostelyov</t>
        </is>
      </c>
      <c r="B8591" t="inlineStr">
        <is>
          <t>SJS</t>
        </is>
      </c>
      <c r="C8591" t="inlineStr">
        <is>
          <t>G</t>
        </is>
      </c>
      <c r="D8591" t="inlineStr">
        <is>
          <t>G</t>
        </is>
      </c>
      <c r="E8591" t="n">
        <v>21</v>
      </c>
      <c r="F8591" t="inlineStr">
        <is>
          <t>FA</t>
        </is>
      </c>
      <c r="G8591" t="inlineStr">
        <is>
          <t>FA</t>
        </is>
      </c>
      <c r="H8591" s="30" t="n">
        <v>1</v>
      </c>
      <c r="I8591" s="31" t="n">
        <v>0</v>
      </c>
      <c r="J8591" s="31" t="n"/>
      <c r="K8591" s="31" t="n">
        <v>0</v>
      </c>
      <c r="L8591" s="32" t="n"/>
      <c r="M8591" s="31" t="n">
        <v>0</v>
      </c>
      <c r="N8591" s="31" t="n">
        <v>0</v>
      </c>
      <c r="O8591" s="31" t="n"/>
      <c r="P8591" s="31" t="n"/>
      <c r="Q8591" s="31" t="n">
        <v>0</v>
      </c>
      <c r="R8591" s="31" t="n"/>
      <c r="S8591" s="32" t="n"/>
      <c r="T8591" s="32" t="n"/>
      <c r="V8591" t="inlineStr">
        <is>
          <t>06mqu</t>
        </is>
      </c>
      <c r="Y8591" t="inlineStr">
        <is>
          <t>7ad0b238-1c27-40d5-860a-4b0784fc198e</t>
        </is>
      </c>
      <c r="Z8591" t="inlineStr">
        <is>
          <t>Yaroslav Korostelyov (SJS G)</t>
        </is>
      </c>
    </row>
    <row r="8592">
      <c r="A8592" t="inlineStr">
        <is>
          <t>Yaroslav Kosov</t>
        </is>
      </c>
      <c r="B8592" t="inlineStr">
        <is>
          <t>FLA</t>
        </is>
      </c>
      <c r="C8592" t="inlineStr">
        <is>
          <t>LW</t>
        </is>
      </c>
      <c r="D8592" t="inlineStr">
        <is>
          <t>F</t>
        </is>
      </c>
      <c r="E8592" t="n">
        <v>33</v>
      </c>
      <c r="F8592" t="inlineStr">
        <is>
          <t>FA</t>
        </is>
      </c>
      <c r="G8592" t="inlineStr">
        <is>
          <t>FA</t>
        </is>
      </c>
      <c r="H8592" s="30" t="n">
        <v>1</v>
      </c>
      <c r="I8592" s="31" t="n">
        <v>0</v>
      </c>
      <c r="J8592" s="31" t="n"/>
      <c r="K8592" s="31" t="n">
        <v>0</v>
      </c>
      <c r="L8592" s="32" t="n"/>
      <c r="M8592" s="31" t="n">
        <v>0</v>
      </c>
      <c r="N8592" s="31" t="n">
        <v>0</v>
      </c>
      <c r="O8592" s="31" t="n"/>
      <c r="P8592" s="31" t="n"/>
      <c r="Q8592" s="31" t="n">
        <v>0</v>
      </c>
      <c r="R8592" s="31" t="n"/>
      <c r="S8592" s="32" t="n"/>
      <c r="T8592" s="32" t="n"/>
      <c r="V8592" t="inlineStr">
        <is>
          <t>02fzn</t>
        </is>
      </c>
      <c r="Z8592" t="inlineStr">
        <is>
          <t>Yaroslav Kosov (FLA LW)</t>
        </is>
      </c>
    </row>
    <row r="8593">
      <c r="A8593" t="inlineStr">
        <is>
          <t>Yaroslav Likhachyov</t>
        </is>
      </c>
      <c r="B8593" t="inlineStr">
        <is>
          <t>(N/A)</t>
        </is>
      </c>
      <c r="C8593" t="inlineStr">
        <is>
          <t>RW</t>
        </is>
      </c>
      <c r="D8593" t="inlineStr">
        <is>
          <t>F</t>
        </is>
      </c>
      <c r="E8593" t="n">
        <v>25</v>
      </c>
      <c r="F8593" t="inlineStr">
        <is>
          <t>FA</t>
        </is>
      </c>
      <c r="G8593" t="inlineStr">
        <is>
          <t>FA</t>
        </is>
      </c>
      <c r="H8593" s="30" t="n">
        <v>1</v>
      </c>
      <c r="I8593" s="31" t="n">
        <v>0</v>
      </c>
      <c r="J8593" s="31" t="n"/>
      <c r="K8593" s="31" t="n">
        <v>0</v>
      </c>
      <c r="L8593" s="32" t="n"/>
      <c r="M8593" s="31" t="n">
        <v>0</v>
      </c>
      <c r="N8593" s="31" t="n">
        <v>0</v>
      </c>
      <c r="O8593" s="31" t="n"/>
      <c r="P8593" s="31" t="n"/>
      <c r="Q8593" s="31" t="n">
        <v>0</v>
      </c>
      <c r="R8593" s="31" t="n"/>
      <c r="S8593" s="32" t="n"/>
      <c r="T8593" s="32" t="n"/>
      <c r="V8593" t="inlineStr">
        <is>
          <t>04xln</t>
        </is>
      </c>
      <c r="Z8593" t="inlineStr">
        <is>
          <t>Yaroslav Likhachyov ((N/A) RW)</t>
        </is>
      </c>
    </row>
    <row r="8594">
      <c r="A8594" t="inlineStr">
        <is>
          <t>Yaroslav Matyev</t>
        </is>
      </c>
      <c r="B8594" t="inlineStr">
        <is>
          <t>(N/A)</t>
        </is>
      </c>
      <c r="C8594" t="inlineStr">
        <is>
          <t>D</t>
        </is>
      </c>
      <c r="D8594" t="inlineStr">
        <is>
          <t>D</t>
        </is>
      </c>
      <c r="E8594" t="n">
        <v>18</v>
      </c>
      <c r="F8594" t="inlineStr">
        <is>
          <t>FA</t>
        </is>
      </c>
      <c r="G8594" t="inlineStr">
        <is>
          <t>FA</t>
        </is>
      </c>
      <c r="H8594" s="30" t="n">
        <v>1</v>
      </c>
      <c r="I8594" s="31" t="n">
        <v>0</v>
      </c>
      <c r="J8594" s="31" t="n"/>
      <c r="K8594" s="31" t="n">
        <v>0</v>
      </c>
      <c r="L8594" s="32" t="n"/>
      <c r="M8594" s="31" t="n">
        <v>0</v>
      </c>
      <c r="N8594" s="31" t="n">
        <v>0</v>
      </c>
      <c r="O8594" s="31" t="n"/>
      <c r="P8594" s="31" t="n"/>
      <c r="Q8594" s="31" t="n">
        <v>0</v>
      </c>
      <c r="R8594" s="31" t="n"/>
      <c r="S8594" s="32" t="n"/>
      <c r="T8594" s="32" t="n"/>
      <c r="V8594" t="inlineStr">
        <is>
          <t>078bn</t>
        </is>
      </c>
      <c r="Z8594" t="inlineStr">
        <is>
          <t>Yaroslav Matyev ((N/A) D)</t>
        </is>
      </c>
    </row>
    <row r="8595">
      <c r="A8595" t="inlineStr">
        <is>
          <t>Yaroslav Mukhranov</t>
        </is>
      </c>
      <c r="B8595" t="inlineStr">
        <is>
          <t>(N/A)</t>
        </is>
      </c>
      <c r="C8595" t="inlineStr">
        <is>
          <t>D</t>
        </is>
      </c>
      <c r="D8595" t="inlineStr">
        <is>
          <t>D</t>
        </is>
      </c>
      <c r="E8595" t="n">
        <v>21</v>
      </c>
      <c r="F8595" t="inlineStr">
        <is>
          <t>FA</t>
        </is>
      </c>
      <c r="G8595" t="inlineStr">
        <is>
          <t>FA</t>
        </is>
      </c>
      <c r="H8595" s="30" t="n">
        <v>1</v>
      </c>
      <c r="I8595" s="31" t="n">
        <v>0</v>
      </c>
      <c r="J8595" s="31" t="n"/>
      <c r="K8595" s="31" t="n">
        <v>0</v>
      </c>
      <c r="L8595" s="32" t="n"/>
      <c r="M8595" s="31" t="n">
        <v>0</v>
      </c>
      <c r="N8595" s="31" t="n">
        <v>0</v>
      </c>
      <c r="O8595" s="31" t="n"/>
      <c r="P8595" s="31" t="n"/>
      <c r="Q8595" s="31" t="n">
        <v>0</v>
      </c>
      <c r="R8595" s="31" t="n"/>
      <c r="S8595" s="32" t="n"/>
      <c r="T8595" s="32" t="n"/>
      <c r="V8595" t="inlineStr">
        <is>
          <t>074ah</t>
        </is>
      </c>
      <c r="Z8595" t="inlineStr">
        <is>
          <t>Yaroslav Mukhranov ((N/A) D)</t>
        </is>
      </c>
    </row>
    <row r="8596">
      <c r="A8596" t="inlineStr">
        <is>
          <t>Yaroslav Tsulygin</t>
        </is>
      </c>
      <c r="B8596" t="inlineStr">
        <is>
          <t>(N/A)</t>
        </is>
      </c>
      <c r="C8596" t="inlineStr">
        <is>
          <t>D</t>
        </is>
      </c>
      <c r="D8596" t="inlineStr">
        <is>
          <t>D</t>
        </is>
      </c>
      <c r="E8596" t="n">
        <v>22</v>
      </c>
      <c r="F8596" t="inlineStr">
        <is>
          <t>FA</t>
        </is>
      </c>
      <c r="G8596" t="inlineStr">
        <is>
          <t>FA</t>
        </is>
      </c>
      <c r="H8596" s="30" t="n">
        <v>1</v>
      </c>
      <c r="I8596" s="31" t="n">
        <v>0</v>
      </c>
      <c r="J8596" s="31" t="n"/>
      <c r="K8596" s="31" t="n">
        <v>0</v>
      </c>
      <c r="L8596" s="32" t="n"/>
      <c r="M8596" s="31" t="n">
        <v>0</v>
      </c>
      <c r="N8596" s="31" t="n">
        <v>0</v>
      </c>
      <c r="O8596" s="31" t="n"/>
      <c r="P8596" s="31" t="n"/>
      <c r="Q8596" s="31" t="n">
        <v>0</v>
      </c>
      <c r="R8596" s="31" t="n"/>
      <c r="S8596" s="32" t="n"/>
      <c r="T8596" s="32" t="n"/>
      <c r="V8596" t="inlineStr">
        <is>
          <t>06c9c</t>
        </is>
      </c>
      <c r="Z8596" t="inlineStr">
        <is>
          <t>Yaroslav Tsulygin ((N/A) D)</t>
        </is>
      </c>
    </row>
    <row r="8597">
      <c r="A8597" t="inlineStr">
        <is>
          <t>Yaroslav Yapparov</t>
        </is>
      </c>
      <c r="B8597" t="inlineStr">
        <is>
          <t>(N/A)</t>
        </is>
      </c>
      <c r="C8597" t="inlineStr">
        <is>
          <t>LW</t>
        </is>
      </c>
      <c r="D8597" t="inlineStr">
        <is>
          <t>F</t>
        </is>
      </c>
      <c r="E8597" t="n">
        <v>22</v>
      </c>
      <c r="F8597" t="inlineStr">
        <is>
          <t>FA</t>
        </is>
      </c>
      <c r="G8597" t="inlineStr">
        <is>
          <t>FA</t>
        </is>
      </c>
      <c r="H8597" s="30" t="n">
        <v>1</v>
      </c>
      <c r="I8597" s="31" t="n">
        <v>0</v>
      </c>
      <c r="J8597" s="31" t="n"/>
      <c r="K8597" s="31" t="n">
        <v>0</v>
      </c>
      <c r="L8597" s="32" t="n"/>
      <c r="M8597" s="31" t="n">
        <v>0</v>
      </c>
      <c r="N8597" s="31" t="n">
        <v>0</v>
      </c>
      <c r="O8597" s="31" t="n"/>
      <c r="P8597" s="31" t="n"/>
      <c r="Q8597" s="31" t="n">
        <v>0</v>
      </c>
      <c r="R8597" s="31" t="n"/>
      <c r="S8597" s="32" t="n"/>
      <c r="T8597" s="32" t="n"/>
      <c r="V8597" t="inlineStr">
        <is>
          <t>061be</t>
        </is>
      </c>
      <c r="Z8597" t="inlineStr">
        <is>
          <t>Yaroslav Yapparov ((N/A) LW)</t>
        </is>
      </c>
    </row>
    <row r="8598">
      <c r="A8598" t="inlineStr">
        <is>
          <t>Yasin Ehliz</t>
        </is>
      </c>
      <c r="B8598" t="inlineStr">
        <is>
          <t>(N/A)</t>
        </is>
      </c>
      <c r="C8598" t="inlineStr">
        <is>
          <t>LW</t>
        </is>
      </c>
      <c r="D8598" t="inlineStr">
        <is>
          <t>F</t>
        </is>
      </c>
      <c r="E8598" t="n">
        <v>33</v>
      </c>
      <c r="F8598" t="inlineStr">
        <is>
          <t>FA</t>
        </is>
      </c>
      <c r="G8598" t="inlineStr">
        <is>
          <t>FA</t>
        </is>
      </c>
      <c r="H8598" s="30" t="n">
        <v>1</v>
      </c>
      <c r="I8598" s="31" t="n">
        <v>0</v>
      </c>
      <c r="J8598" s="31" t="n"/>
      <c r="K8598" s="31" t="n">
        <v>0</v>
      </c>
      <c r="L8598" s="32" t="n"/>
      <c r="M8598" s="31" t="n">
        <v>0</v>
      </c>
      <c r="N8598" s="31" t="n">
        <v>0</v>
      </c>
      <c r="O8598" s="31" t="n"/>
      <c r="P8598" s="31" t="n"/>
      <c r="Q8598" s="31" t="n">
        <v>0</v>
      </c>
      <c r="R8598" s="31" t="n"/>
      <c r="S8598" s="32" t="n"/>
      <c r="T8598" s="32" t="n"/>
      <c r="V8598" t="inlineStr">
        <is>
          <t>04q8e</t>
        </is>
      </c>
      <c r="W8598" t="n">
        <v>5850</v>
      </c>
      <c r="X8598" t="n">
        <v>7895</v>
      </c>
      <c r="Z8598" t="inlineStr">
        <is>
          <t>Yasin Ehliz ((N/A) LW)</t>
        </is>
      </c>
    </row>
    <row r="8599">
      <c r="A8599" t="inlineStr">
        <is>
          <t>Yegor Babenko</t>
        </is>
      </c>
      <c r="B8599" t="inlineStr">
        <is>
          <t>(N/A)</t>
        </is>
      </c>
      <c r="C8599" t="inlineStr">
        <is>
          <t>RW</t>
        </is>
      </c>
      <c r="D8599" t="inlineStr">
        <is>
          <t>F</t>
        </is>
      </c>
      <c r="E8599" t="n">
        <v>29</v>
      </c>
      <c r="F8599" t="inlineStr">
        <is>
          <t>FA</t>
        </is>
      </c>
      <c r="G8599" t="inlineStr">
        <is>
          <t>FA</t>
        </is>
      </c>
      <c r="H8599" s="30" t="n">
        <v>1</v>
      </c>
      <c r="I8599" s="31" t="n">
        <v>0</v>
      </c>
      <c r="J8599" s="31" t="n"/>
      <c r="K8599" s="31" t="n">
        <v>0</v>
      </c>
      <c r="L8599" s="32" t="n"/>
      <c r="M8599" s="31" t="n">
        <v>0</v>
      </c>
      <c r="N8599" s="31" t="n">
        <v>0</v>
      </c>
      <c r="O8599" s="31" t="n"/>
      <c r="P8599" s="31" t="n"/>
      <c r="Q8599" s="31" t="n">
        <v>0</v>
      </c>
      <c r="R8599" s="31" t="n"/>
      <c r="S8599" s="32" t="n"/>
      <c r="T8599" s="32" t="n"/>
      <c r="V8599" t="inlineStr">
        <is>
          <t>043po</t>
        </is>
      </c>
      <c r="X8599" t="n">
        <v>7342</v>
      </c>
      <c r="Z8599" t="inlineStr">
        <is>
          <t>Yegor Babenko ((N/A) RW)</t>
        </is>
      </c>
    </row>
    <row r="8600">
      <c r="A8600" t="inlineStr">
        <is>
          <t>Yegor Borikov</t>
        </is>
      </c>
      <c r="B8600" t="inlineStr">
        <is>
          <t>UTA</t>
        </is>
      </c>
      <c r="C8600" t="inlineStr">
        <is>
          <t>RW</t>
        </is>
      </c>
      <c r="D8600" t="inlineStr">
        <is>
          <t>F</t>
        </is>
      </c>
      <c r="E8600" t="n">
        <v>21</v>
      </c>
      <c r="F8600" t="inlineStr">
        <is>
          <t>FA</t>
        </is>
      </c>
      <c r="G8600" t="inlineStr">
        <is>
          <t>FA</t>
        </is>
      </c>
      <c r="H8600" s="30" t="n">
        <v>995000</v>
      </c>
      <c r="I8600" s="31" t="n">
        <v>0</v>
      </c>
      <c r="J8600" s="31" t="n"/>
      <c r="K8600" s="31" t="n">
        <v>0</v>
      </c>
      <c r="L8600" s="32" t="n"/>
      <c r="M8600" s="31" t="n">
        <v>0</v>
      </c>
      <c r="N8600" s="31" t="n">
        <v>0</v>
      </c>
      <c r="O8600" s="31" t="n"/>
      <c r="P8600" s="31" t="n"/>
      <c r="Q8600" s="31" t="n">
        <v>0</v>
      </c>
      <c r="R8600" s="31" t="n"/>
      <c r="S8600" s="32" t="n"/>
      <c r="T8600" s="32" t="n"/>
      <c r="V8600" t="inlineStr">
        <is>
          <t>06uh8</t>
        </is>
      </c>
      <c r="W8600" t="n">
        <v>7733</v>
      </c>
      <c r="Y8600" t="inlineStr">
        <is>
          <t>5c90bb7e-fb31-44e4-815d-528a9607e74b</t>
        </is>
      </c>
      <c r="Z8600" t="inlineStr">
        <is>
          <t>Yegor Borikov (UTA RW)</t>
        </is>
      </c>
    </row>
    <row r="8601">
      <c r="A8601" t="inlineStr">
        <is>
          <t>Yegor Chizhikov</t>
        </is>
      </c>
      <c r="B8601" t="inlineStr">
        <is>
          <t>(N/A)</t>
        </is>
      </c>
      <c r="C8601" t="inlineStr">
        <is>
          <t>LW</t>
        </is>
      </c>
      <c r="D8601" t="inlineStr">
        <is>
          <t>F</t>
        </is>
      </c>
      <c r="E8601" t="n">
        <v>25</v>
      </c>
      <c r="F8601" t="inlineStr">
        <is>
          <t>FA</t>
        </is>
      </c>
      <c r="G8601" t="inlineStr">
        <is>
          <t>FA</t>
        </is>
      </c>
      <c r="H8601" s="30" t="n">
        <v>1</v>
      </c>
      <c r="I8601" s="31" t="n">
        <v>0</v>
      </c>
      <c r="J8601" s="31" t="n"/>
      <c r="K8601" s="31" t="n">
        <v>0</v>
      </c>
      <c r="L8601" s="32" t="n"/>
      <c r="M8601" s="31" t="n">
        <v>0</v>
      </c>
      <c r="N8601" s="31" t="n">
        <v>0</v>
      </c>
      <c r="O8601" s="31" t="n"/>
      <c r="P8601" s="31" t="n"/>
      <c r="Q8601" s="31" t="n">
        <v>0</v>
      </c>
      <c r="R8601" s="31" t="n"/>
      <c r="S8601" s="32" t="n"/>
      <c r="T8601" s="32" t="n"/>
      <c r="V8601" t="inlineStr">
        <is>
          <t>05o6s</t>
        </is>
      </c>
      <c r="Z8601" t="inlineStr">
        <is>
          <t>Yegor Chizhikov ((N/A) LW)</t>
        </is>
      </c>
    </row>
    <row r="8602">
      <c r="A8602" t="inlineStr">
        <is>
          <t>Yegor Graf</t>
        </is>
      </c>
      <c r="B8602" t="inlineStr">
        <is>
          <t>(N/A)</t>
        </is>
      </c>
      <c r="C8602" t="inlineStr">
        <is>
          <t>C</t>
        </is>
      </c>
      <c r="D8602" t="inlineStr">
        <is>
          <t>F</t>
        </is>
      </c>
      <c r="E8602" t="n">
        <v>20</v>
      </c>
      <c r="F8602" t="inlineStr">
        <is>
          <t>FA</t>
        </is>
      </c>
      <c r="G8602" t="inlineStr">
        <is>
          <t>FA</t>
        </is>
      </c>
      <c r="H8602" s="30" t="n">
        <v>1</v>
      </c>
      <c r="I8602" s="31" t="n">
        <v>0</v>
      </c>
      <c r="J8602" s="31" t="n"/>
      <c r="K8602" s="31" t="n">
        <v>0</v>
      </c>
      <c r="L8602" s="32" t="n"/>
      <c r="M8602" s="31" t="n">
        <v>0</v>
      </c>
      <c r="N8602" s="31" t="n">
        <v>0</v>
      </c>
      <c r="O8602" s="31" t="n"/>
      <c r="P8602" s="31" t="n"/>
      <c r="Q8602" s="31" t="n">
        <v>0</v>
      </c>
      <c r="R8602" s="31" t="n"/>
      <c r="S8602" s="32" t="n"/>
      <c r="T8602" s="32" t="n"/>
      <c r="V8602" t="inlineStr">
        <is>
          <t>06mhp</t>
        </is>
      </c>
      <c r="Z8602" t="inlineStr">
        <is>
          <t>Yegor Graf ((N/A) C)</t>
        </is>
      </c>
    </row>
    <row r="8603">
      <c r="A8603" t="inlineStr">
        <is>
          <t>Yegor Guskov</t>
        </is>
      </c>
      <c r="B8603" t="inlineStr">
        <is>
          <t>(N/A)</t>
        </is>
      </c>
      <c r="C8603" t="inlineStr">
        <is>
          <t>G</t>
        </is>
      </c>
      <c r="D8603" t="inlineStr">
        <is>
          <t>G</t>
        </is>
      </c>
      <c r="E8603" t="n">
        <v>24</v>
      </c>
      <c r="F8603" t="inlineStr">
        <is>
          <t>FA</t>
        </is>
      </c>
      <c r="G8603" t="inlineStr">
        <is>
          <t>FA</t>
        </is>
      </c>
      <c r="H8603" s="30" t="n">
        <v>1</v>
      </c>
      <c r="I8603" s="31" t="n">
        <v>0</v>
      </c>
      <c r="J8603" s="31" t="n"/>
      <c r="K8603" s="31" t="n">
        <v>0</v>
      </c>
      <c r="L8603" s="32" t="n"/>
      <c r="M8603" s="31" t="n">
        <v>0</v>
      </c>
      <c r="N8603" s="31" t="n">
        <v>0</v>
      </c>
      <c r="O8603" s="31" t="n"/>
      <c r="P8603" s="31" t="n"/>
      <c r="Q8603" s="31" t="n">
        <v>0</v>
      </c>
      <c r="R8603" s="31" t="n"/>
      <c r="S8603" s="32" t="n"/>
      <c r="T8603" s="32" t="n"/>
      <c r="V8603" t="inlineStr">
        <is>
          <t>05r1f</t>
        </is>
      </c>
      <c r="Z8603" t="inlineStr">
        <is>
          <t>Yegor Guskov ((N/A) G)</t>
        </is>
      </c>
    </row>
    <row r="8604">
      <c r="A8604" t="inlineStr">
        <is>
          <t>Yegor Klimovich</t>
        </is>
      </c>
      <c r="B8604" t="inlineStr">
        <is>
          <t>(N/A)</t>
        </is>
      </c>
      <c r="C8604" t="inlineStr">
        <is>
          <t>C</t>
        </is>
      </c>
      <c r="D8604" t="inlineStr">
        <is>
          <t>F</t>
        </is>
      </c>
      <c r="E8604" t="n">
        <v>21</v>
      </c>
      <c r="F8604" t="inlineStr">
        <is>
          <t>FA</t>
        </is>
      </c>
      <c r="G8604" t="inlineStr">
        <is>
          <t>FA</t>
        </is>
      </c>
      <c r="H8604" s="30" t="n">
        <v>1</v>
      </c>
      <c r="I8604" s="31" t="n">
        <v>0</v>
      </c>
      <c r="J8604" s="31" t="n"/>
      <c r="K8604" s="31" t="n">
        <v>0</v>
      </c>
      <c r="L8604" s="32" t="n"/>
      <c r="M8604" s="31" t="n">
        <v>0</v>
      </c>
      <c r="N8604" s="31" t="n">
        <v>0</v>
      </c>
      <c r="O8604" s="31" t="n"/>
      <c r="P8604" s="31" t="n"/>
      <c r="Q8604" s="31" t="n">
        <v>0</v>
      </c>
      <c r="R8604" s="31" t="n"/>
      <c r="S8604" s="32" t="n"/>
      <c r="T8604" s="32" t="n"/>
      <c r="V8604" t="inlineStr">
        <is>
          <t>06bdf</t>
        </is>
      </c>
      <c r="Z8604" t="inlineStr">
        <is>
          <t>Yegor Klimovich ((N/A) C)</t>
        </is>
      </c>
    </row>
    <row r="8605">
      <c r="A8605" t="inlineStr">
        <is>
          <t>Yegor Kramzin</t>
        </is>
      </c>
      <c r="B8605" t="inlineStr">
        <is>
          <t>(N/A)</t>
        </is>
      </c>
      <c r="C8605" t="inlineStr">
        <is>
          <t>G</t>
        </is>
      </c>
      <c r="D8605" t="inlineStr">
        <is>
          <t>G</t>
        </is>
      </c>
      <c r="F8605" t="inlineStr">
        <is>
          <t>FA</t>
        </is>
      </c>
      <c r="G8605" t="inlineStr">
        <is>
          <t>FA</t>
        </is>
      </c>
      <c r="H8605" s="30" t="n"/>
      <c r="I8605" s="31" t="n"/>
      <c r="J8605" s="31" t="n"/>
      <c r="K8605" s="31" t="n"/>
      <c r="L8605" s="32" t="n"/>
      <c r="M8605" s="31" t="n"/>
      <c r="N8605" s="31" t="n"/>
      <c r="O8605" s="31" t="n"/>
      <c r="P8605" s="31" t="n"/>
      <c r="Q8605" s="31" t="n"/>
      <c r="R8605" s="31" t="n"/>
      <c r="S8605" s="32" t="n"/>
      <c r="T8605" s="32" t="n"/>
      <c r="V8605" t="inlineStr">
        <is>
          <t>079wo</t>
        </is>
      </c>
      <c r="Z8605" t="inlineStr">
        <is>
          <t>Yegor Kramzin ((N/A) G)</t>
        </is>
      </c>
    </row>
    <row r="8606">
      <c r="A8606" t="inlineStr">
        <is>
          <t>Yegor Kuimov</t>
        </is>
      </c>
      <c r="B8606" t="inlineStr">
        <is>
          <t>(N/A)</t>
        </is>
      </c>
      <c r="C8606" t="inlineStr">
        <is>
          <t>LW</t>
        </is>
      </c>
      <c r="D8606" t="inlineStr">
        <is>
          <t>F</t>
        </is>
      </c>
      <c r="E8606" t="n">
        <v>23</v>
      </c>
      <c r="F8606" t="inlineStr">
        <is>
          <t>FA</t>
        </is>
      </c>
      <c r="G8606" t="inlineStr">
        <is>
          <t>FA</t>
        </is>
      </c>
      <c r="H8606" s="30" t="n">
        <v>1</v>
      </c>
      <c r="I8606" s="31" t="n">
        <v>0</v>
      </c>
      <c r="J8606" s="31" t="n"/>
      <c r="K8606" s="31" t="n">
        <v>0</v>
      </c>
      <c r="L8606" s="32" t="n"/>
      <c r="M8606" s="31" t="n">
        <v>0</v>
      </c>
      <c r="N8606" s="31" t="n">
        <v>0</v>
      </c>
      <c r="O8606" s="31" t="n"/>
      <c r="P8606" s="31" t="n"/>
      <c r="Q8606" s="31" t="n">
        <v>0</v>
      </c>
      <c r="R8606" s="31" t="n"/>
      <c r="S8606" s="32" t="n"/>
      <c r="T8606" s="32" t="n"/>
      <c r="V8606" t="inlineStr">
        <is>
          <t>060wq</t>
        </is>
      </c>
      <c r="Z8606" t="inlineStr">
        <is>
          <t>Yegor Kuimov ((N/A) LW)</t>
        </is>
      </c>
    </row>
    <row r="8607">
      <c r="A8607" t="inlineStr">
        <is>
          <t>Yegor Midlak</t>
        </is>
      </c>
      <c r="B8607" t="inlineStr">
        <is>
          <t>FLA</t>
        </is>
      </c>
      <c r="C8607" t="inlineStr">
        <is>
          <t>G</t>
        </is>
      </c>
      <c r="D8607" t="inlineStr">
        <is>
          <t>G</t>
        </is>
      </c>
      <c r="E8607" t="n">
        <v>19</v>
      </c>
      <c r="F8607" t="inlineStr">
        <is>
          <t>FA</t>
        </is>
      </c>
      <c r="G8607" t="inlineStr">
        <is>
          <t>FA</t>
        </is>
      </c>
      <c r="H8607" s="30" t="n">
        <v>1</v>
      </c>
      <c r="I8607" s="31" t="n">
        <v>0</v>
      </c>
      <c r="J8607" s="31" t="n"/>
      <c r="K8607" s="31" t="n">
        <v>0</v>
      </c>
      <c r="L8607" s="32" t="n"/>
      <c r="M8607" s="31" t="n">
        <v>0</v>
      </c>
      <c r="N8607" s="31" t="n">
        <v>0</v>
      </c>
      <c r="O8607" s="31" t="n"/>
      <c r="P8607" s="31" t="n"/>
      <c r="Q8607" s="31" t="n">
        <v>0</v>
      </c>
      <c r="R8607" s="31" t="n"/>
      <c r="S8607" s="32" t="n"/>
      <c r="T8607" s="32" t="n"/>
      <c r="V8607" t="inlineStr">
        <is>
          <t>06xxu</t>
        </is>
      </c>
      <c r="Y8607" t="inlineStr">
        <is>
          <t>3f3f127f-66b7-4eb8-9a2d-83e3ab252641</t>
        </is>
      </c>
      <c r="Z8607" t="inlineStr">
        <is>
          <t>Yegor Midlak (FLA G)</t>
        </is>
      </c>
    </row>
    <row r="8608">
      <c r="A8608" t="inlineStr">
        <is>
          <t>Yegor Morozov</t>
        </is>
      </c>
      <c r="B8608" t="inlineStr">
        <is>
          <t>(N/A)</t>
        </is>
      </c>
      <c r="C8608" t="inlineStr">
        <is>
          <t>RW</t>
        </is>
      </c>
      <c r="D8608" t="inlineStr">
        <is>
          <t>F</t>
        </is>
      </c>
      <c r="E8608" t="n">
        <v>31</v>
      </c>
      <c r="F8608" t="inlineStr">
        <is>
          <t>FA</t>
        </is>
      </c>
      <c r="G8608" t="inlineStr">
        <is>
          <t>FA</t>
        </is>
      </c>
      <c r="H8608" s="30" t="n">
        <v>1</v>
      </c>
      <c r="I8608" s="31" t="n">
        <v>0</v>
      </c>
      <c r="J8608" s="31" t="n"/>
      <c r="K8608" s="31" t="n">
        <v>0</v>
      </c>
      <c r="L8608" s="32" t="n"/>
      <c r="M8608" s="31" t="n">
        <v>0</v>
      </c>
      <c r="N8608" s="31" t="n">
        <v>0</v>
      </c>
      <c r="O8608" s="31" t="n"/>
      <c r="P8608" s="31" t="n"/>
      <c r="Q8608" s="31" t="n">
        <v>0</v>
      </c>
      <c r="R8608" s="31" t="n"/>
      <c r="S8608" s="32" t="n"/>
      <c r="T8608" s="32" t="n"/>
      <c r="V8608" t="inlineStr">
        <is>
          <t>04n4o</t>
        </is>
      </c>
      <c r="Z8608" t="inlineStr">
        <is>
          <t>Yegor Morozov ((N/A) RW)</t>
        </is>
      </c>
    </row>
    <row r="8609">
      <c r="A8609" t="inlineStr">
        <is>
          <t>Yegor Naumov</t>
        </is>
      </c>
      <c r="B8609" t="inlineStr">
        <is>
          <t>CAR</t>
        </is>
      </c>
      <c r="C8609" t="inlineStr">
        <is>
          <t>G</t>
        </is>
      </c>
      <c r="D8609" t="inlineStr">
        <is>
          <t>G</t>
        </is>
      </c>
      <c r="E8609" t="n">
        <v>23</v>
      </c>
      <c r="F8609" t="inlineStr">
        <is>
          <t>FA</t>
        </is>
      </c>
      <c r="G8609" t="inlineStr">
        <is>
          <t>FA</t>
        </is>
      </c>
      <c r="H8609" s="30" t="n">
        <v>1</v>
      </c>
      <c r="I8609" s="31" t="n">
        <v>0</v>
      </c>
      <c r="J8609" s="31" t="n"/>
      <c r="K8609" s="31" t="n">
        <v>0</v>
      </c>
      <c r="L8609" s="32" t="n"/>
      <c r="M8609" s="31" t="n">
        <v>0</v>
      </c>
      <c r="N8609" s="31" t="n">
        <v>0</v>
      </c>
      <c r="O8609" s="31" t="n"/>
      <c r="P8609" s="31" t="n"/>
      <c r="Q8609" s="31" t="n">
        <v>0</v>
      </c>
      <c r="R8609" s="31" t="n"/>
      <c r="S8609" s="32" t="n"/>
      <c r="T8609" s="32" t="n"/>
      <c r="V8609" t="inlineStr">
        <is>
          <t>05ugo</t>
        </is>
      </c>
      <c r="Y8609" t="inlineStr">
        <is>
          <t>e9ff40d5-1563-4abd-9452-6bd20a0c5941</t>
        </is>
      </c>
      <c r="Z8609" t="inlineStr">
        <is>
          <t>Yegor Naumov (CAR G)</t>
        </is>
      </c>
    </row>
    <row r="8610">
      <c r="A8610" t="inlineStr">
        <is>
          <t>Yegor Rimashevskiy</t>
        </is>
      </c>
      <c r="B8610" t="inlineStr">
        <is>
          <t>SJS</t>
        </is>
      </c>
      <c r="C8610" t="inlineStr">
        <is>
          <t>RW</t>
        </is>
      </c>
      <c r="D8610" t="inlineStr">
        <is>
          <t>F</t>
        </is>
      </c>
      <c r="E8610" t="n">
        <v>21</v>
      </c>
      <c r="F8610" t="inlineStr">
        <is>
          <t>FA</t>
        </is>
      </c>
      <c r="G8610" t="inlineStr">
        <is>
          <t>FA</t>
        </is>
      </c>
      <c r="H8610" s="30" t="n">
        <v>1</v>
      </c>
      <c r="I8610" s="31" t="n">
        <v>0</v>
      </c>
      <c r="J8610" s="31" t="n"/>
      <c r="K8610" s="31" t="n">
        <v>0</v>
      </c>
      <c r="L8610" s="32" t="n"/>
      <c r="M8610" s="31" t="n">
        <v>0</v>
      </c>
      <c r="N8610" s="31" t="n">
        <v>0</v>
      </c>
      <c r="O8610" s="31" t="n"/>
      <c r="P8610" s="31" t="n"/>
      <c r="Q8610" s="31" t="n">
        <v>0</v>
      </c>
      <c r="R8610" s="31" t="n"/>
      <c r="S8610" s="32" t="n"/>
      <c r="T8610" s="32" t="n"/>
      <c r="V8610" t="inlineStr">
        <is>
          <t>06clh</t>
        </is>
      </c>
      <c r="Y8610" t="inlineStr">
        <is>
          <t>2abe436e-3d0a-4c39-bb75-49d73e672dba</t>
        </is>
      </c>
      <c r="Z8610" t="inlineStr">
        <is>
          <t>Yegor Rimashevskiy (SJS RW)</t>
        </is>
      </c>
    </row>
    <row r="8611">
      <c r="A8611" t="inlineStr">
        <is>
          <t>Yegor Rybkin</t>
        </is>
      </c>
      <c r="B8611" t="inlineStr">
        <is>
          <t>LAK</t>
        </is>
      </c>
      <c r="C8611" t="inlineStr">
        <is>
          <t>G</t>
        </is>
      </c>
      <c r="D8611" t="inlineStr">
        <is>
          <t>G</t>
        </is>
      </c>
      <c r="E8611" t="n">
        <v>18</v>
      </c>
      <c r="F8611" t="inlineStr">
        <is>
          <t>FA</t>
        </is>
      </c>
      <c r="G8611" t="inlineStr">
        <is>
          <t>FA</t>
        </is>
      </c>
      <c r="H8611" s="30" t="n">
        <v>1</v>
      </c>
      <c r="I8611" s="31" t="n">
        <v>0</v>
      </c>
      <c r="J8611" s="31" t="n"/>
      <c r="K8611" s="31" t="n">
        <v>0</v>
      </c>
      <c r="L8611" s="32" t="n"/>
      <c r="M8611" s="31" t="n">
        <v>0</v>
      </c>
      <c r="N8611" s="31" t="n">
        <v>0</v>
      </c>
      <c r="O8611" s="31" t="n"/>
      <c r="P8611" s="31" t="n"/>
      <c r="Q8611" s="31" t="n">
        <v>0</v>
      </c>
      <c r="R8611" s="31" t="n"/>
      <c r="S8611" s="32" t="n"/>
      <c r="T8611" s="32" t="n"/>
      <c r="V8611" t="inlineStr">
        <is>
          <t>076km</t>
        </is>
      </c>
      <c r="W8611" t="n">
        <v>7786</v>
      </c>
      <c r="Y8611" t="inlineStr">
        <is>
          <t>2c4f73a2-a8ad-4a9b-aa42-aaafbba5e47c</t>
        </is>
      </c>
      <c r="Z8611" t="inlineStr">
        <is>
          <t>Yegor Rybkin (LAK G)</t>
        </is>
      </c>
    </row>
    <row r="8612">
      <c r="A8612" t="inlineStr">
        <is>
          <t>Yegor Rykov</t>
        </is>
      </c>
      <c r="B8612" t="inlineStr">
        <is>
          <t>(N/A)</t>
        </is>
      </c>
      <c r="C8612" t="inlineStr">
        <is>
          <t>D</t>
        </is>
      </c>
      <c r="D8612" t="inlineStr">
        <is>
          <t>D</t>
        </is>
      </c>
      <c r="E8612" t="n">
        <v>29</v>
      </c>
      <c r="F8612" t="inlineStr">
        <is>
          <t>FA</t>
        </is>
      </c>
      <c r="G8612" t="inlineStr">
        <is>
          <t>FA</t>
        </is>
      </c>
      <c r="H8612" s="30" t="n">
        <v>1</v>
      </c>
      <c r="I8612" s="31" t="n">
        <v>0</v>
      </c>
      <c r="J8612" s="31" t="n"/>
      <c r="K8612" s="31" t="n">
        <v>0</v>
      </c>
      <c r="L8612" s="32" t="n"/>
      <c r="M8612" s="31" t="n">
        <v>0</v>
      </c>
      <c r="N8612" s="31" t="n">
        <v>0</v>
      </c>
      <c r="O8612" s="31" t="n"/>
      <c r="P8612" s="31" t="n"/>
      <c r="Q8612" s="31" t="n">
        <v>0</v>
      </c>
      <c r="R8612" s="31" t="n"/>
      <c r="S8612" s="32" t="n"/>
      <c r="T8612" s="32" t="n"/>
      <c r="V8612" t="inlineStr">
        <is>
          <t>03wqg</t>
        </is>
      </c>
      <c r="W8612" t="n">
        <v>4895</v>
      </c>
      <c r="X8612" t="n">
        <v>8585</v>
      </c>
      <c r="Z8612" t="inlineStr">
        <is>
          <t>Yegor Rykov ((N/A) D)</t>
        </is>
      </c>
    </row>
    <row r="8613">
      <c r="A8613" t="inlineStr">
        <is>
          <t>Yegor Savikov</t>
        </is>
      </c>
      <c r="B8613" t="inlineStr">
        <is>
          <t>(N/A)</t>
        </is>
      </c>
      <c r="C8613" t="inlineStr">
        <is>
          <t>D</t>
        </is>
      </c>
      <c r="D8613" t="inlineStr">
        <is>
          <t>D</t>
        </is>
      </c>
      <c r="E8613" t="n">
        <v>23</v>
      </c>
      <c r="F8613" t="inlineStr">
        <is>
          <t>FA</t>
        </is>
      </c>
      <c r="G8613" t="inlineStr">
        <is>
          <t>FA</t>
        </is>
      </c>
      <c r="H8613" s="30" t="n">
        <v>1</v>
      </c>
      <c r="I8613" s="31" t="n">
        <v>0</v>
      </c>
      <c r="J8613" s="31" t="n"/>
      <c r="K8613" s="31" t="n">
        <v>0</v>
      </c>
      <c r="L8613" s="32" t="n"/>
      <c r="M8613" s="31" t="n">
        <v>0</v>
      </c>
      <c r="N8613" s="31" t="n">
        <v>0</v>
      </c>
      <c r="O8613" s="31" t="n"/>
      <c r="P8613" s="31" t="n"/>
      <c r="Q8613" s="31" t="n">
        <v>0</v>
      </c>
      <c r="R8613" s="31" t="n"/>
      <c r="S8613" s="32" t="n"/>
      <c r="T8613" s="32" t="n"/>
      <c r="V8613" t="inlineStr">
        <is>
          <t>05uxj</t>
        </is>
      </c>
      <c r="Z8613" t="inlineStr">
        <is>
          <t>Yegor Savikov ((N/A) D)</t>
        </is>
      </c>
    </row>
    <row r="8614">
      <c r="A8614" t="inlineStr">
        <is>
          <t>Yegor Shilov</t>
        </is>
      </c>
      <c r="B8614" t="inlineStr">
        <is>
          <t>COL</t>
        </is>
      </c>
      <c r="C8614" t="inlineStr">
        <is>
          <t>C</t>
        </is>
      </c>
      <c r="D8614" t="inlineStr">
        <is>
          <t>F</t>
        </is>
      </c>
      <c r="E8614" t="n">
        <v>18</v>
      </c>
      <c r="F8614" t="inlineStr">
        <is>
          <t>FA</t>
        </is>
      </c>
      <c r="G8614" t="inlineStr">
        <is>
          <t>FA</t>
        </is>
      </c>
      <c r="H8614" s="30" t="n">
        <v>1</v>
      </c>
      <c r="I8614" s="31" t="n">
        <v>0</v>
      </c>
      <c r="J8614" s="31" t="n"/>
      <c r="K8614" s="31" t="n">
        <v>0</v>
      </c>
      <c r="L8614" s="32" t="n"/>
      <c r="M8614" s="31" t="n">
        <v>0</v>
      </c>
      <c r="N8614" s="31" t="n">
        <v>0</v>
      </c>
      <c r="O8614" s="31" t="n"/>
      <c r="P8614" s="31" t="n"/>
      <c r="Q8614" s="31" t="n">
        <v>0</v>
      </c>
      <c r="R8614" s="31" t="n"/>
      <c r="S8614" s="32" t="n"/>
      <c r="T8614" s="32" t="n"/>
      <c r="V8614" t="inlineStr">
        <is>
          <t>071wp</t>
        </is>
      </c>
      <c r="W8614" t="n">
        <v>7695</v>
      </c>
      <c r="Y8614" t="inlineStr">
        <is>
          <t>a82040cd-d8cf-4934-8326-b778c3e45da2</t>
        </is>
      </c>
      <c r="Z8614" t="inlineStr">
        <is>
          <t>Yegor Shilov (COL C)</t>
        </is>
      </c>
    </row>
    <row r="8615">
      <c r="A8615" t="inlineStr">
        <is>
          <t>Yegor Sidorov</t>
        </is>
      </c>
      <c r="B8615" t="inlineStr">
        <is>
          <t>ANA</t>
        </is>
      </c>
      <c r="C8615" t="inlineStr">
        <is>
          <t>RW</t>
        </is>
      </c>
      <c r="D8615" t="inlineStr">
        <is>
          <t>F</t>
        </is>
      </c>
      <c r="E8615" t="n">
        <v>22</v>
      </c>
      <c r="F8615" t="inlineStr">
        <is>
          <t>T</t>
        </is>
      </c>
      <c r="G8615" t="inlineStr">
        <is>
          <t>A Bunch of Dusters</t>
        </is>
      </c>
      <c r="H8615" s="30" t="n">
        <v>865000</v>
      </c>
      <c r="I8615" s="31" t="n">
        <v>0</v>
      </c>
      <c r="J8615" s="31" t="n"/>
      <c r="K8615" s="31" t="n">
        <v>0</v>
      </c>
      <c r="L8615" s="32" t="n"/>
      <c r="M8615" s="31" t="n">
        <v>0</v>
      </c>
      <c r="N8615" s="31" t="n">
        <v>0</v>
      </c>
      <c r="O8615" s="31" t="n"/>
      <c r="P8615" s="31" t="n"/>
      <c r="Q8615" s="31" t="n">
        <v>0</v>
      </c>
      <c r="R8615" s="31" t="n"/>
      <c r="S8615" s="32" t="n"/>
      <c r="T8615" s="32" t="n"/>
      <c r="V8615" t="inlineStr">
        <is>
          <t>0618l</t>
        </is>
      </c>
      <c r="W8615" t="n">
        <v>7024</v>
      </c>
      <c r="Y8615" t="inlineStr">
        <is>
          <t>c20528f7-dd26-4639-90e3-4e4b1ae5bc76</t>
        </is>
      </c>
      <c r="Z8615" t="inlineStr">
        <is>
          <t>Yegor Sidorov (ANA RW)</t>
        </is>
      </c>
    </row>
    <row r="8616">
      <c r="A8616" t="inlineStr">
        <is>
          <t>Yegor Smirnov</t>
        </is>
      </c>
      <c r="B8616" t="inlineStr">
        <is>
          <t>(N/A)</t>
        </is>
      </c>
      <c r="C8616" t="inlineStr">
        <is>
          <t>D</t>
        </is>
      </c>
      <c r="D8616" t="inlineStr">
        <is>
          <t>D</t>
        </is>
      </c>
      <c r="E8616" t="n">
        <v>24</v>
      </c>
      <c r="F8616" t="inlineStr">
        <is>
          <t>FA</t>
        </is>
      </c>
      <c r="G8616" t="inlineStr">
        <is>
          <t>FA</t>
        </is>
      </c>
      <c r="H8616" s="30" t="n">
        <v>1</v>
      </c>
      <c r="I8616" s="31" t="n">
        <v>0</v>
      </c>
      <c r="J8616" s="31" t="n"/>
      <c r="K8616" s="31" t="n">
        <v>0</v>
      </c>
      <c r="L8616" s="32" t="n"/>
      <c r="M8616" s="31" t="n">
        <v>0</v>
      </c>
      <c r="N8616" s="31" t="n">
        <v>0</v>
      </c>
      <c r="O8616" s="31" t="n"/>
      <c r="P8616" s="31" t="n"/>
      <c r="Q8616" s="31" t="n">
        <v>0</v>
      </c>
      <c r="R8616" s="31" t="n"/>
      <c r="S8616" s="32" t="n"/>
      <c r="T8616" s="32" t="n"/>
      <c r="V8616" t="inlineStr">
        <is>
          <t>05no7</t>
        </is>
      </c>
      <c r="Z8616" t="inlineStr">
        <is>
          <t>Yegor Smirnov ((N/A) D)</t>
        </is>
      </c>
    </row>
    <row r="8617">
      <c r="A8617" t="inlineStr">
        <is>
          <t>Yegor Spiridonov</t>
        </is>
      </c>
      <c r="B8617" t="inlineStr">
        <is>
          <t>SJS</t>
        </is>
      </c>
      <c r="C8617" t="inlineStr">
        <is>
          <t>C</t>
        </is>
      </c>
      <c r="D8617" t="inlineStr">
        <is>
          <t>F</t>
        </is>
      </c>
      <c r="E8617" t="n">
        <v>25</v>
      </c>
      <c r="F8617" t="inlineStr">
        <is>
          <t>FA</t>
        </is>
      </c>
      <c r="G8617" t="inlineStr">
        <is>
          <t>FA</t>
        </is>
      </c>
      <c r="H8617" s="30" t="n">
        <v>1</v>
      </c>
      <c r="I8617" s="31" t="n">
        <v>0</v>
      </c>
      <c r="J8617" s="31" t="n"/>
      <c r="K8617" s="31" t="n">
        <v>0</v>
      </c>
      <c r="L8617" s="32" t="n"/>
      <c r="M8617" s="31" t="n">
        <v>0</v>
      </c>
      <c r="N8617" s="31" t="n">
        <v>0</v>
      </c>
      <c r="O8617" s="31" t="n"/>
      <c r="P8617" s="31" t="n"/>
      <c r="Q8617" s="31" t="n">
        <v>0</v>
      </c>
      <c r="R8617" s="31" t="n"/>
      <c r="S8617" s="32" t="n"/>
      <c r="T8617" s="32" t="n"/>
      <c r="V8617" t="inlineStr">
        <is>
          <t>04zov</t>
        </is>
      </c>
      <c r="W8617" t="n">
        <v>6090</v>
      </c>
      <c r="Z8617" t="inlineStr">
        <is>
          <t>Yegor Spiridonov (SJS C)</t>
        </is>
      </c>
    </row>
    <row r="8618">
      <c r="A8618" t="inlineStr">
        <is>
          <t>Yegor Suchkov</t>
        </is>
      </c>
      <c r="B8618" t="inlineStr">
        <is>
          <t>(N/A)</t>
        </is>
      </c>
      <c r="C8618" t="inlineStr">
        <is>
          <t>LW</t>
        </is>
      </c>
      <c r="D8618" t="inlineStr">
        <is>
          <t>F</t>
        </is>
      </c>
      <c r="E8618" t="n">
        <v>25</v>
      </c>
      <c r="F8618" t="inlineStr">
        <is>
          <t>FA</t>
        </is>
      </c>
      <c r="G8618" t="inlineStr">
        <is>
          <t>FA</t>
        </is>
      </c>
      <c r="H8618" s="30" t="n">
        <v>1</v>
      </c>
      <c r="I8618" s="31" t="n">
        <v>0</v>
      </c>
      <c r="J8618" s="31" t="n"/>
      <c r="K8618" s="31" t="n">
        <v>0</v>
      </c>
      <c r="L8618" s="32" t="n"/>
      <c r="M8618" s="31" t="n">
        <v>0</v>
      </c>
      <c r="N8618" s="31" t="n">
        <v>0</v>
      </c>
      <c r="O8618" s="31" t="n"/>
      <c r="P8618" s="31" t="n"/>
      <c r="Q8618" s="31" t="n">
        <v>0</v>
      </c>
      <c r="R8618" s="31" t="n"/>
      <c r="S8618" s="32" t="n"/>
      <c r="T8618" s="32" t="n"/>
      <c r="V8618" t="inlineStr">
        <is>
          <t>05lnm</t>
        </is>
      </c>
      <c r="Z8618" t="inlineStr">
        <is>
          <t>Yegor Suchkov ((N/A) LW)</t>
        </is>
      </c>
    </row>
    <row r="8619">
      <c r="A8619" t="inlineStr">
        <is>
          <t>Yegor Surin</t>
        </is>
      </c>
      <c r="B8619" t="inlineStr">
        <is>
          <t>NSH</t>
        </is>
      </c>
      <c r="C8619" t="inlineStr">
        <is>
          <t>RW</t>
        </is>
      </c>
      <c r="D8619" t="inlineStr">
        <is>
          <t>F</t>
        </is>
      </c>
      <c r="E8619" t="n">
        <v>20</v>
      </c>
      <c r="F8619" t="inlineStr">
        <is>
          <t>T</t>
        </is>
      </c>
      <c r="G8619" t="inlineStr">
        <is>
          <t>Sidizen Kanes</t>
        </is>
      </c>
      <c r="H8619" s="30" t="n">
        <v>1</v>
      </c>
      <c r="I8619" s="31" t="n">
        <v>0</v>
      </c>
      <c r="J8619" s="31" t="n"/>
      <c r="K8619" s="31" t="n">
        <v>0</v>
      </c>
      <c r="L8619" s="32" t="n"/>
      <c r="M8619" s="31" t="n">
        <v>0</v>
      </c>
      <c r="N8619" s="31" t="n">
        <v>0</v>
      </c>
      <c r="O8619" s="31" t="n"/>
      <c r="P8619" s="31" t="n"/>
      <c r="Q8619" s="31" t="n">
        <v>0</v>
      </c>
      <c r="R8619" s="31" t="n"/>
      <c r="S8619" s="32" t="n"/>
      <c r="T8619" s="32" t="n"/>
      <c r="V8619" t="inlineStr">
        <is>
          <t>06loc</t>
        </is>
      </c>
      <c r="W8619" t="n">
        <v>7147</v>
      </c>
      <c r="Y8619" t="inlineStr">
        <is>
          <t>01936ade-80d5-44c1-b822-0ea7c3a4d3ee</t>
        </is>
      </c>
      <c r="Z8619" t="inlineStr">
        <is>
          <t>Yegor Surin (NSH RW)</t>
        </is>
      </c>
    </row>
    <row r="8620">
      <c r="A8620" t="inlineStr">
        <is>
          <t>Yegor Velmakin</t>
        </is>
      </c>
      <c r="B8620" t="inlineStr">
        <is>
          <t>CAR</t>
        </is>
      </c>
      <c r="C8620" t="inlineStr">
        <is>
          <t>G</t>
        </is>
      </c>
      <c r="D8620" t="inlineStr">
        <is>
          <t>G</t>
        </is>
      </c>
      <c r="E8620" t="n">
        <v>23</v>
      </c>
      <c r="F8620" t="inlineStr">
        <is>
          <t>FA</t>
        </is>
      </c>
      <c r="G8620" t="inlineStr">
        <is>
          <t>FA</t>
        </is>
      </c>
      <c r="H8620" s="30" t="n">
        <v>1</v>
      </c>
      <c r="I8620" s="31" t="n">
        <v>0</v>
      </c>
      <c r="J8620" s="31" t="n"/>
      <c r="K8620" s="31" t="n">
        <v>0</v>
      </c>
      <c r="L8620" s="32" t="n"/>
      <c r="M8620" s="31" t="n">
        <v>0</v>
      </c>
      <c r="N8620" s="31" t="n">
        <v>0</v>
      </c>
      <c r="O8620" s="31" t="n"/>
      <c r="P8620" s="31" t="n"/>
      <c r="Q8620" s="31" t="n">
        <v>0</v>
      </c>
      <c r="R8620" s="31" t="n"/>
      <c r="S8620" s="32" t="n"/>
      <c r="T8620" s="32" t="n"/>
      <c r="V8620" t="inlineStr">
        <is>
          <t>06cln</t>
        </is>
      </c>
      <c r="Y8620" t="inlineStr">
        <is>
          <t>8e3aa544-4583-4931-ba76-5d58676769e7</t>
        </is>
      </c>
      <c r="Z8620" t="inlineStr">
        <is>
          <t>Yegor Velmakin (CAR G)</t>
        </is>
      </c>
    </row>
    <row r="8621">
      <c r="A8621" t="inlineStr">
        <is>
          <t>Yegor Vinogradov</t>
        </is>
      </c>
      <c r="B8621" t="inlineStr">
        <is>
          <t>(N/A)</t>
        </is>
      </c>
      <c r="C8621" t="inlineStr">
        <is>
          <t>C</t>
        </is>
      </c>
      <c r="D8621" t="inlineStr">
        <is>
          <t>F</t>
        </is>
      </c>
      <c r="E8621" t="n">
        <v>23</v>
      </c>
      <c r="F8621" t="inlineStr">
        <is>
          <t>FA</t>
        </is>
      </c>
      <c r="G8621" t="inlineStr">
        <is>
          <t>FA</t>
        </is>
      </c>
      <c r="H8621" s="30" t="n">
        <v>1</v>
      </c>
      <c r="I8621" s="31" t="n">
        <v>0</v>
      </c>
      <c r="J8621" s="31" t="n"/>
      <c r="K8621" s="31" t="n">
        <v>0</v>
      </c>
      <c r="L8621" s="32" t="n"/>
      <c r="M8621" s="31" t="n">
        <v>0</v>
      </c>
      <c r="N8621" s="31" t="n">
        <v>0</v>
      </c>
      <c r="O8621" s="31" t="n"/>
      <c r="P8621" s="31" t="n"/>
      <c r="Q8621" s="31" t="n">
        <v>0</v>
      </c>
      <c r="R8621" s="31" t="n"/>
      <c r="S8621" s="32" t="n"/>
      <c r="T8621" s="32" t="n"/>
      <c r="V8621" t="inlineStr">
        <is>
          <t>0725y</t>
        </is>
      </c>
      <c r="Z8621" t="inlineStr">
        <is>
          <t>Yegor Vinogradov ((N/A) C)</t>
        </is>
      </c>
    </row>
    <row r="8622">
      <c r="A8622" t="inlineStr">
        <is>
          <t>Yegor Yegorov</t>
        </is>
      </c>
      <c r="B8622" t="inlineStr">
        <is>
          <t>CGY</t>
        </is>
      </c>
      <c r="C8622" t="inlineStr">
        <is>
          <t>G</t>
        </is>
      </c>
      <c r="D8622" t="inlineStr">
        <is>
          <t>G</t>
        </is>
      </c>
      <c r="E8622" t="n">
        <v>21</v>
      </c>
      <c r="F8622" t="inlineStr">
        <is>
          <t>FA</t>
        </is>
      </c>
      <c r="G8622" t="inlineStr">
        <is>
          <t>FA</t>
        </is>
      </c>
      <c r="H8622" s="30" t="n">
        <v>1</v>
      </c>
      <c r="I8622" s="31" t="n">
        <v>0</v>
      </c>
      <c r="J8622" s="31" t="n"/>
      <c r="K8622" s="31" t="n">
        <v>0</v>
      </c>
      <c r="L8622" s="32" t="n"/>
      <c r="M8622" s="31" t="n">
        <v>0</v>
      </c>
      <c r="N8622" s="31" t="n">
        <v>0</v>
      </c>
      <c r="O8622" s="31" t="n"/>
      <c r="P8622" s="31" t="n"/>
      <c r="Q8622" s="31" t="n">
        <v>0</v>
      </c>
      <c r="R8622" s="31" t="n"/>
      <c r="S8622" s="32" t="n"/>
      <c r="T8622" s="32" t="n"/>
      <c r="V8622" t="inlineStr">
        <is>
          <t>06cdq</t>
        </is>
      </c>
      <c r="Y8622" t="inlineStr">
        <is>
          <t>1a21e90c-c20e-46b8-96e4-50413eb9bf03</t>
        </is>
      </c>
      <c r="Z8622" t="inlineStr">
        <is>
          <t>Yegor Yegorov (CGY G)</t>
        </is>
      </c>
    </row>
    <row r="8623">
      <c r="A8623" t="inlineStr">
        <is>
          <t>Yegor Zaitsev</t>
        </is>
      </c>
      <c r="B8623" t="inlineStr">
        <is>
          <t>NJD</t>
        </is>
      </c>
      <c r="C8623" t="inlineStr">
        <is>
          <t>D</t>
        </is>
      </c>
      <c r="D8623" t="inlineStr">
        <is>
          <t>D</t>
        </is>
      </c>
      <c r="E8623" t="n">
        <v>28</v>
      </c>
      <c r="F8623" t="inlineStr">
        <is>
          <t>FA</t>
        </is>
      </c>
      <c r="G8623" t="inlineStr">
        <is>
          <t>FA</t>
        </is>
      </c>
      <c r="H8623" s="30" t="n">
        <v>1</v>
      </c>
      <c r="I8623" s="31" t="n">
        <v>0</v>
      </c>
      <c r="J8623" s="31" t="n"/>
      <c r="K8623" s="31" t="n">
        <v>0</v>
      </c>
      <c r="L8623" s="32" t="n"/>
      <c r="M8623" s="31" t="n">
        <v>0</v>
      </c>
      <c r="N8623" s="31" t="n">
        <v>0</v>
      </c>
      <c r="O8623" s="31" t="n"/>
      <c r="P8623" s="31" t="n"/>
      <c r="Q8623" s="31" t="n">
        <v>0</v>
      </c>
      <c r="R8623" s="31" t="n"/>
      <c r="S8623" s="32" t="n"/>
      <c r="T8623" s="32" t="n"/>
      <c r="V8623" t="inlineStr">
        <is>
          <t>04f8o</t>
        </is>
      </c>
      <c r="X8623" t="n">
        <v>7719</v>
      </c>
      <c r="Z8623" t="inlineStr">
        <is>
          <t>Yegor Zaitsev (NJD D)</t>
        </is>
      </c>
    </row>
    <row r="8624">
      <c r="A8624" t="inlineStr">
        <is>
          <t>Yegor Zavragin</t>
        </is>
      </c>
      <c r="B8624" t="inlineStr">
        <is>
          <t>PHI</t>
        </is>
      </c>
      <c r="C8624" t="inlineStr">
        <is>
          <t>G</t>
        </is>
      </c>
      <c r="D8624" t="inlineStr">
        <is>
          <t>G</t>
        </is>
      </c>
      <c r="E8624" t="n">
        <v>21</v>
      </c>
      <c r="F8624" t="inlineStr">
        <is>
          <t>T</t>
        </is>
      </c>
      <c r="G8624" t="inlineStr">
        <is>
          <t>Le Duke of Dangles</t>
        </is>
      </c>
      <c r="H8624" s="30" t="n">
        <v>1</v>
      </c>
      <c r="I8624" s="31" t="n">
        <v>0</v>
      </c>
      <c r="J8624" s="31" t="n"/>
      <c r="K8624" s="31" t="n">
        <v>0</v>
      </c>
      <c r="L8624" s="32" t="n"/>
      <c r="M8624" s="31" t="n">
        <v>0</v>
      </c>
      <c r="N8624" s="31" t="n">
        <v>0</v>
      </c>
      <c r="O8624" s="31" t="n"/>
      <c r="P8624" s="31" t="n"/>
      <c r="Q8624" s="31" t="n">
        <v>0</v>
      </c>
      <c r="R8624" s="31" t="n"/>
      <c r="S8624" s="32" t="n"/>
      <c r="T8624" s="32" t="n"/>
      <c r="V8624" t="inlineStr">
        <is>
          <t>06c40</t>
        </is>
      </c>
      <c r="W8624" t="n">
        <v>7288</v>
      </c>
      <c r="Y8624" t="inlineStr">
        <is>
          <t>d3b7c3fd-f998-4c65-ba24-5a5464070ad9</t>
        </is>
      </c>
      <c r="Z8624" t="inlineStr">
        <is>
          <t>Yegor Zavragin (PHI G)</t>
        </is>
      </c>
    </row>
    <row r="8625">
      <c r="A8625" t="inlineStr">
        <is>
          <t>Yelisei Ryabkin</t>
        </is>
      </c>
      <c r="B8625" t="inlineStr">
        <is>
          <t>(N/A)</t>
        </is>
      </c>
      <c r="C8625" t="inlineStr">
        <is>
          <t>D</t>
        </is>
      </c>
      <c r="D8625" t="inlineStr">
        <is>
          <t>D</t>
        </is>
      </c>
      <c r="E8625" t="n">
        <v>18</v>
      </c>
      <c r="F8625" t="inlineStr">
        <is>
          <t>FA</t>
        </is>
      </c>
      <c r="G8625" t="inlineStr">
        <is>
          <t>FA</t>
        </is>
      </c>
      <c r="H8625" s="30" t="n">
        <v>1</v>
      </c>
      <c r="I8625" s="31" t="n">
        <v>0</v>
      </c>
      <c r="J8625" s="31" t="n"/>
      <c r="K8625" s="31" t="n">
        <v>0</v>
      </c>
      <c r="L8625" s="32" t="n"/>
      <c r="M8625" s="31" t="n">
        <v>0</v>
      </c>
      <c r="N8625" s="31" t="n">
        <v>0</v>
      </c>
      <c r="O8625" s="31" t="n"/>
      <c r="P8625" s="31" t="n"/>
      <c r="Q8625" s="31" t="n">
        <v>0</v>
      </c>
      <c r="R8625" s="31" t="n"/>
      <c r="S8625" s="32" t="n"/>
      <c r="T8625" s="32" t="n"/>
      <c r="V8625" t="inlineStr">
        <is>
          <t>077wm</t>
        </is>
      </c>
      <c r="Z8625" t="inlineStr">
        <is>
          <t>Yelisei Ryabkin ((N/A) D)</t>
        </is>
      </c>
    </row>
    <row r="8626">
      <c r="A8626" t="inlineStr">
        <is>
          <t>Yelisei Ryabykin</t>
        </is>
      </c>
      <c r="B8626" t="inlineStr">
        <is>
          <t>(N/A)</t>
        </is>
      </c>
      <c r="C8626" t="inlineStr">
        <is>
          <t>D</t>
        </is>
      </c>
      <c r="D8626" t="inlineStr">
        <is>
          <t>D</t>
        </is>
      </c>
      <c r="E8626" t="n">
        <v>18</v>
      </c>
      <c r="F8626" t="inlineStr">
        <is>
          <t>FA</t>
        </is>
      </c>
      <c r="G8626" t="inlineStr">
        <is>
          <t>FA</t>
        </is>
      </c>
      <c r="H8626" s="30" t="n">
        <v>1</v>
      </c>
      <c r="I8626" s="31" t="n">
        <v>0</v>
      </c>
      <c r="J8626" s="31" t="n"/>
      <c r="K8626" s="31" t="n">
        <v>0</v>
      </c>
      <c r="L8626" s="32" t="n"/>
      <c r="M8626" s="31" t="n">
        <v>0</v>
      </c>
      <c r="N8626" s="31" t="n">
        <v>0</v>
      </c>
      <c r="O8626" s="31" t="n"/>
      <c r="P8626" s="31" t="n"/>
      <c r="Q8626" s="31" t="n">
        <v>0</v>
      </c>
      <c r="R8626" s="31" t="n"/>
      <c r="S8626" s="32" t="n"/>
      <c r="T8626" s="32" t="n"/>
      <c r="V8626" t="inlineStr">
        <is>
          <t>076g0</t>
        </is>
      </c>
      <c r="Z8626" t="inlineStr">
        <is>
          <t>Yelisei Ryabykin ((N/A) D)</t>
        </is>
      </c>
    </row>
    <row r="8627">
      <c r="A8627" t="inlineStr">
        <is>
          <t>Yevgeni Ivannikov</t>
        </is>
      </c>
      <c r="B8627" t="inlineStr">
        <is>
          <t>(N/A)</t>
        </is>
      </c>
      <c r="C8627" t="inlineStr">
        <is>
          <t>G</t>
        </is>
      </c>
      <c r="D8627" t="inlineStr">
        <is>
          <t>G</t>
        </is>
      </c>
      <c r="E8627" t="n">
        <v>35</v>
      </c>
      <c r="F8627" t="inlineStr">
        <is>
          <t>FA</t>
        </is>
      </c>
      <c r="G8627" t="inlineStr">
        <is>
          <t>FA</t>
        </is>
      </c>
      <c r="H8627" s="30" t="n">
        <v>1</v>
      </c>
      <c r="I8627" s="31" t="n">
        <v>0</v>
      </c>
      <c r="J8627" s="31" t="n"/>
      <c r="K8627" s="31" t="n">
        <v>0</v>
      </c>
      <c r="L8627" s="32" t="n"/>
      <c r="M8627" s="31" t="n">
        <v>0</v>
      </c>
      <c r="N8627" s="31" t="n">
        <v>0</v>
      </c>
      <c r="O8627" s="31" t="n"/>
      <c r="P8627" s="31" t="n"/>
      <c r="Q8627" s="31" t="n">
        <v>0</v>
      </c>
      <c r="R8627" s="31" t="n"/>
      <c r="S8627" s="32" t="n"/>
      <c r="T8627" s="32" t="n"/>
      <c r="V8627" t="inlineStr">
        <is>
          <t>03bqj</t>
        </is>
      </c>
      <c r="Z8627" t="inlineStr">
        <is>
          <t>Yevgeni Ivannikov ((N/A) G)</t>
        </is>
      </c>
    </row>
    <row r="8628">
      <c r="A8628" t="inlineStr">
        <is>
          <t>Yevgeni Krutikov</t>
        </is>
      </c>
      <c r="B8628" t="inlineStr">
        <is>
          <t>(N/A)</t>
        </is>
      </c>
      <c r="C8628" t="inlineStr">
        <is>
          <t>LW</t>
        </is>
      </c>
      <c r="D8628" t="inlineStr">
        <is>
          <t>F</t>
        </is>
      </c>
      <c r="E8628" t="n">
        <v>32</v>
      </c>
      <c r="F8628" t="inlineStr">
        <is>
          <t>FA</t>
        </is>
      </c>
      <c r="G8628" t="inlineStr">
        <is>
          <t>FA</t>
        </is>
      </c>
      <c r="H8628" s="30" t="n">
        <v>1</v>
      </c>
      <c r="I8628" s="31" t="n">
        <v>0</v>
      </c>
      <c r="J8628" s="31" t="n"/>
      <c r="K8628" s="31" t="n">
        <v>0</v>
      </c>
      <c r="L8628" s="32" t="n"/>
      <c r="M8628" s="31" t="n">
        <v>0</v>
      </c>
      <c r="N8628" s="31" t="n">
        <v>0</v>
      </c>
      <c r="O8628" s="31" t="n"/>
      <c r="P8628" s="31" t="n"/>
      <c r="Q8628" s="31" t="n">
        <v>0</v>
      </c>
      <c r="R8628" s="31" t="n"/>
      <c r="S8628" s="32" t="n"/>
      <c r="T8628" s="32" t="n"/>
      <c r="V8628" t="inlineStr">
        <is>
          <t>03d07</t>
        </is>
      </c>
      <c r="Z8628" t="inlineStr">
        <is>
          <t>Yevgeni Krutikov ((N/A) LW)</t>
        </is>
      </c>
    </row>
    <row r="8629">
      <c r="A8629" t="inlineStr">
        <is>
          <t>Yevgeni Oksentyuk</t>
        </is>
      </c>
      <c r="B8629" t="inlineStr">
        <is>
          <t>DAL</t>
        </is>
      </c>
      <c r="C8629" t="inlineStr">
        <is>
          <t>LW</t>
        </is>
      </c>
      <c r="D8629" t="inlineStr">
        <is>
          <t>F</t>
        </is>
      </c>
      <c r="E8629" t="n">
        <v>25</v>
      </c>
      <c r="F8629" t="inlineStr">
        <is>
          <t>FA</t>
        </is>
      </c>
      <c r="G8629" t="inlineStr">
        <is>
          <t>FA</t>
        </is>
      </c>
      <c r="H8629" s="30" t="n">
        <v>1</v>
      </c>
      <c r="I8629" s="31" t="n">
        <v>0</v>
      </c>
      <c r="J8629" s="31" t="n"/>
      <c r="K8629" s="31" t="n">
        <v>0</v>
      </c>
      <c r="L8629" s="32" t="n"/>
      <c r="M8629" s="31" t="n">
        <v>0</v>
      </c>
      <c r="N8629" s="31" t="n">
        <v>0</v>
      </c>
      <c r="O8629" s="31" t="n"/>
      <c r="P8629" s="31" t="n"/>
      <c r="Q8629" s="31" t="n">
        <v>0</v>
      </c>
      <c r="R8629" s="31" t="n"/>
      <c r="S8629" s="32" t="n"/>
      <c r="T8629" s="32" t="n"/>
      <c r="V8629" t="inlineStr">
        <is>
          <t>051x9</t>
        </is>
      </c>
      <c r="W8629" t="n">
        <v>6453</v>
      </c>
      <c r="Y8629" t="inlineStr">
        <is>
          <t>5021ef61-d4f3-4d51-a540-d2ced253e950</t>
        </is>
      </c>
      <c r="Z8629" t="inlineStr">
        <is>
          <t>Yevgeni Oksentyuk (DAL LW)</t>
        </is>
      </c>
    </row>
    <row r="8630">
      <c r="A8630" t="inlineStr">
        <is>
          <t>Yevgeni Prokhorov</t>
        </is>
      </c>
      <c r="B8630" t="inlineStr">
        <is>
          <t>BUF</t>
        </is>
      </c>
      <c r="C8630" t="inlineStr">
        <is>
          <t>G</t>
        </is>
      </c>
      <c r="D8630" t="inlineStr">
        <is>
          <t>G</t>
        </is>
      </c>
      <c r="E8630" t="n">
        <v>19</v>
      </c>
      <c r="F8630" t="inlineStr">
        <is>
          <t>FA</t>
        </is>
      </c>
      <c r="G8630" t="inlineStr">
        <is>
          <t>FA</t>
        </is>
      </c>
      <c r="H8630" s="30" t="n">
        <v>1</v>
      </c>
      <c r="I8630" s="31" t="n">
        <v>0</v>
      </c>
      <c r="J8630" s="31" t="n"/>
      <c r="K8630" s="31" t="n">
        <v>0</v>
      </c>
      <c r="L8630" s="32" t="n"/>
      <c r="M8630" s="31" t="n">
        <v>0</v>
      </c>
      <c r="N8630" s="31" t="n">
        <v>0</v>
      </c>
      <c r="O8630" s="31" t="n"/>
      <c r="P8630" s="31" t="n"/>
      <c r="Q8630" s="31" t="n">
        <v>0</v>
      </c>
      <c r="R8630" s="31" t="n"/>
      <c r="S8630" s="32" t="n"/>
      <c r="T8630" s="32" t="n"/>
      <c r="V8630" t="inlineStr">
        <is>
          <t>06xwe</t>
        </is>
      </c>
      <c r="Y8630" t="inlineStr">
        <is>
          <t>19b7bfa2-eee2-499c-bb98-c472aee89534</t>
        </is>
      </c>
      <c r="Z8630" t="inlineStr">
        <is>
          <t>Yevgeni Prokhorov (BUF G)</t>
        </is>
      </c>
    </row>
    <row r="8631">
      <c r="A8631" t="inlineStr">
        <is>
          <t>Yevgeni Volokhin</t>
        </is>
      </c>
      <c r="B8631" t="inlineStr">
        <is>
          <t>MTL</t>
        </is>
      </c>
      <c r="C8631" t="inlineStr">
        <is>
          <t>G</t>
        </is>
      </c>
      <c r="D8631" t="inlineStr">
        <is>
          <t>G</t>
        </is>
      </c>
      <c r="E8631" t="n">
        <v>21</v>
      </c>
      <c r="F8631" t="inlineStr">
        <is>
          <t>T</t>
        </is>
      </c>
      <c r="G8631" t="inlineStr">
        <is>
          <t>Le Duke of Dangles</t>
        </is>
      </c>
      <c r="H8631" s="30" t="n">
        <v>1</v>
      </c>
      <c r="I8631" s="31" t="n">
        <v>0</v>
      </c>
      <c r="J8631" s="31" t="n"/>
      <c r="K8631" s="31" t="n">
        <v>0</v>
      </c>
      <c r="L8631" s="32" t="n"/>
      <c r="M8631" s="31" t="n">
        <v>0</v>
      </c>
      <c r="N8631" s="31" t="n">
        <v>0</v>
      </c>
      <c r="O8631" s="31" t="n"/>
      <c r="P8631" s="31" t="n"/>
      <c r="Q8631" s="31" t="n">
        <v>0</v>
      </c>
      <c r="R8631" s="31" t="n"/>
      <c r="S8631" s="32" t="n"/>
      <c r="T8631" s="32" t="n"/>
      <c r="V8631" t="inlineStr">
        <is>
          <t>06c91</t>
        </is>
      </c>
      <c r="Y8631" t="inlineStr">
        <is>
          <t>96ceceb0-9344-4428-81c1-2dd4b02f4a6e</t>
        </is>
      </c>
      <c r="Z8631" t="inlineStr">
        <is>
          <t>Yevgeni Volokhin (MTL G)</t>
        </is>
      </c>
    </row>
    <row r="8632">
      <c r="A8632" t="inlineStr">
        <is>
          <t>Yevgeni Yakunin</t>
        </is>
      </c>
      <c r="B8632" t="inlineStr">
        <is>
          <t>(N/A)</t>
        </is>
      </c>
      <c r="C8632" t="inlineStr">
        <is>
          <t>C</t>
        </is>
      </c>
      <c r="D8632" t="inlineStr">
        <is>
          <t>F</t>
        </is>
      </c>
      <c r="F8632" t="inlineStr">
        <is>
          <t>WW</t>
        </is>
      </c>
      <c r="G8632" t="inlineStr">
        <is>
          <t>FA</t>
        </is>
      </c>
      <c r="H8632" s="30" t="n"/>
      <c r="I8632" s="31" t="n"/>
      <c r="J8632" s="31" t="n"/>
      <c r="K8632" s="31" t="n"/>
      <c r="L8632" s="32" t="n"/>
      <c r="M8632" s="31" t="n"/>
      <c r="N8632" s="31" t="n"/>
      <c r="O8632" s="31" t="n"/>
      <c r="P8632" s="31" t="n"/>
      <c r="Q8632" s="31" t="n"/>
      <c r="R8632" s="31" t="n"/>
      <c r="S8632" s="32" t="n"/>
      <c r="T8632" s="32" t="n"/>
      <c r="V8632" t="inlineStr">
        <is>
          <t>07a2r</t>
        </is>
      </c>
      <c r="Z8632" t="inlineStr">
        <is>
          <t>Yevgeni Yakunin ((N/A) C)</t>
        </is>
      </c>
    </row>
    <row r="8633">
      <c r="A8633" t="inlineStr">
        <is>
          <t>Yoan Loshing</t>
        </is>
      </c>
      <c r="B8633" t="inlineStr">
        <is>
          <t>(N/A)</t>
        </is>
      </c>
      <c r="C8633" t="inlineStr">
        <is>
          <t>C</t>
        </is>
      </c>
      <c r="D8633" t="inlineStr">
        <is>
          <t>F</t>
        </is>
      </c>
      <c r="E8633" t="n">
        <v>22</v>
      </c>
      <c r="F8633" t="inlineStr">
        <is>
          <t>FA</t>
        </is>
      </c>
      <c r="G8633" t="inlineStr">
        <is>
          <t>FA</t>
        </is>
      </c>
      <c r="H8633" s="30" t="n">
        <v>1</v>
      </c>
      <c r="I8633" s="31" t="n">
        <v>0</v>
      </c>
      <c r="J8633" s="31" t="n"/>
      <c r="K8633" s="31" t="n">
        <v>0</v>
      </c>
      <c r="L8633" s="32" t="n"/>
      <c r="M8633" s="31" t="n">
        <v>0</v>
      </c>
      <c r="N8633" s="31" t="n">
        <v>0</v>
      </c>
      <c r="O8633" s="31" t="n"/>
      <c r="P8633" s="31" t="n"/>
      <c r="Q8633" s="31" t="n">
        <v>0</v>
      </c>
      <c r="R8633" s="31" t="n"/>
      <c r="S8633" s="32" t="n"/>
      <c r="T8633" s="32" t="n"/>
      <c r="V8633" t="inlineStr">
        <is>
          <t>066el</t>
        </is>
      </c>
      <c r="Z8633" t="inlineStr">
        <is>
          <t>Yoan Loshing ((N/A) C)</t>
        </is>
      </c>
    </row>
    <row r="8634">
      <c r="A8634" t="inlineStr">
        <is>
          <t>Yohann Auvitu</t>
        </is>
      </c>
      <c r="B8634" t="inlineStr">
        <is>
          <t>(N/A)</t>
        </is>
      </c>
      <c r="C8634" t="inlineStr">
        <is>
          <t>D</t>
        </is>
      </c>
      <c r="D8634" t="inlineStr">
        <is>
          <t>D</t>
        </is>
      </c>
      <c r="E8634" t="n">
        <v>37</v>
      </c>
      <c r="F8634" t="inlineStr">
        <is>
          <t>FA</t>
        </is>
      </c>
      <c r="G8634" t="inlineStr">
        <is>
          <t>FA</t>
        </is>
      </c>
      <c r="H8634" s="30" t="n">
        <v>1</v>
      </c>
      <c r="I8634" s="31" t="n">
        <v>0</v>
      </c>
      <c r="J8634" s="31" t="n"/>
      <c r="K8634" s="31" t="n">
        <v>0</v>
      </c>
      <c r="L8634" s="32" t="n"/>
      <c r="M8634" s="31" t="n">
        <v>0</v>
      </c>
      <c r="N8634" s="31" t="n">
        <v>0</v>
      </c>
      <c r="O8634" s="31" t="n"/>
      <c r="P8634" s="31" t="n"/>
      <c r="Q8634" s="31" t="n">
        <v>0</v>
      </c>
      <c r="R8634" s="31" t="n"/>
      <c r="S8634" s="32" t="n"/>
      <c r="T8634" s="32" t="n"/>
      <c r="V8634" t="inlineStr">
        <is>
          <t>04110</t>
        </is>
      </c>
      <c r="W8634" t="n">
        <v>5189</v>
      </c>
      <c r="X8634" t="n">
        <v>7106</v>
      </c>
      <c r="Z8634" t="inlineStr">
        <is>
          <t>Yohann Auvitu ((N/A) D)</t>
        </is>
      </c>
    </row>
    <row r="8635">
      <c r="A8635" t="inlineStr">
        <is>
          <t>Yuki Miura</t>
        </is>
      </c>
      <c r="B8635" t="inlineStr">
        <is>
          <t>(N/A)</t>
        </is>
      </c>
      <c r="C8635" t="inlineStr">
        <is>
          <t>C</t>
        </is>
      </c>
      <c r="D8635" t="inlineStr">
        <is>
          <t>F</t>
        </is>
      </c>
      <c r="E8635" t="n">
        <v>30</v>
      </c>
      <c r="F8635" t="inlineStr">
        <is>
          <t>FA</t>
        </is>
      </c>
      <c r="G8635" t="inlineStr">
        <is>
          <t>FA</t>
        </is>
      </c>
      <c r="H8635" s="30" t="n">
        <v>1</v>
      </c>
      <c r="I8635" s="31" t="n">
        <v>0</v>
      </c>
      <c r="J8635" s="31" t="n"/>
      <c r="K8635" s="31" t="n">
        <v>0</v>
      </c>
      <c r="L8635" s="32" t="n"/>
      <c r="M8635" s="31" t="n">
        <v>0</v>
      </c>
      <c r="N8635" s="31" t="n">
        <v>0</v>
      </c>
      <c r="O8635" s="31" t="n"/>
      <c r="P8635" s="31" t="n"/>
      <c r="Q8635" s="31" t="n">
        <v>0</v>
      </c>
      <c r="R8635" s="31" t="n"/>
      <c r="S8635" s="32" t="n"/>
      <c r="T8635" s="32" t="n"/>
      <c r="V8635" t="inlineStr">
        <is>
          <t>06chg</t>
        </is>
      </c>
      <c r="Z8635" t="inlineStr">
        <is>
          <t>Yuki Miura ((N/A) C)</t>
        </is>
      </c>
    </row>
    <row r="8636">
      <c r="A8636" t="inlineStr">
        <is>
          <t>Yuri Ivanov</t>
        </is>
      </c>
      <c r="B8636" t="inlineStr">
        <is>
          <t>BOS</t>
        </is>
      </c>
      <c r="C8636" t="inlineStr">
        <is>
          <t>G</t>
        </is>
      </c>
      <c r="D8636" t="inlineStr">
        <is>
          <t>G</t>
        </is>
      </c>
      <c r="E8636" t="n">
        <v>17</v>
      </c>
      <c r="F8636" t="inlineStr">
        <is>
          <t>FA</t>
        </is>
      </c>
      <c r="G8636" t="inlineStr">
        <is>
          <t>FA</t>
        </is>
      </c>
      <c r="H8636" s="30" t="n">
        <v>1</v>
      </c>
      <c r="I8636" s="31" t="n">
        <v>0</v>
      </c>
      <c r="J8636" s="31" t="n"/>
      <c r="K8636" s="31" t="n">
        <v>0</v>
      </c>
      <c r="L8636" s="32" t="n"/>
      <c r="M8636" s="31" t="n">
        <v>0</v>
      </c>
      <c r="N8636" s="31" t="n">
        <v>0</v>
      </c>
      <c r="O8636" s="31" t="n"/>
      <c r="P8636" s="31" t="n"/>
      <c r="Q8636" s="31" t="n">
        <v>0</v>
      </c>
      <c r="R8636" s="31" t="n"/>
      <c r="S8636" s="32" t="n"/>
      <c r="T8636" s="32" t="n"/>
      <c r="V8636" t="inlineStr">
        <is>
          <t>076wk</t>
        </is>
      </c>
      <c r="W8636" t="n">
        <v>7776</v>
      </c>
      <c r="Y8636" t="inlineStr">
        <is>
          <t>d166d36a-83e9-4b76-a7c8-296bb12cfcc5</t>
        </is>
      </c>
      <c r="Z8636" t="inlineStr">
        <is>
          <t>Yuri Ivanov (BOS G)</t>
        </is>
      </c>
    </row>
    <row r="8637">
      <c r="A8637" t="inlineStr">
        <is>
          <t>Yuri Terao</t>
        </is>
      </c>
      <c r="B8637" t="inlineStr">
        <is>
          <t>(N/A)</t>
        </is>
      </c>
      <c r="C8637" t="inlineStr">
        <is>
          <t>RW</t>
        </is>
      </c>
      <c r="D8637" t="inlineStr">
        <is>
          <t>F</t>
        </is>
      </c>
      <c r="E8637" t="n">
        <v>31</v>
      </c>
      <c r="F8637" t="inlineStr">
        <is>
          <t>FA</t>
        </is>
      </c>
      <c r="G8637" t="inlineStr">
        <is>
          <t>FA</t>
        </is>
      </c>
      <c r="H8637" s="30" t="n">
        <v>1</v>
      </c>
      <c r="I8637" s="31" t="n">
        <v>0</v>
      </c>
      <c r="J8637" s="31" t="n"/>
      <c r="K8637" s="31" t="n">
        <v>0</v>
      </c>
      <c r="L8637" s="32" t="n"/>
      <c r="M8637" s="31" t="n">
        <v>0</v>
      </c>
      <c r="N8637" s="31" t="n">
        <v>0</v>
      </c>
      <c r="O8637" s="31" t="n"/>
      <c r="P8637" s="31" t="n"/>
      <c r="Q8637" s="31" t="n">
        <v>0</v>
      </c>
      <c r="R8637" s="31" t="n"/>
      <c r="S8637" s="32" t="n"/>
      <c r="T8637" s="32" t="n"/>
      <c r="V8637" t="inlineStr">
        <is>
          <t>03f28</t>
        </is>
      </c>
      <c r="Z8637" t="inlineStr">
        <is>
          <t>Yuri Terao ((N/A) RW)</t>
        </is>
      </c>
    </row>
    <row r="8638">
      <c r="A8638" t="inlineStr">
        <is>
          <t>Yury Alexandrov</t>
        </is>
      </c>
      <c r="B8638" t="inlineStr">
        <is>
          <t>(N/A)</t>
        </is>
      </c>
      <c r="C8638" t="inlineStr">
        <is>
          <t>D</t>
        </is>
      </c>
      <c r="D8638" t="inlineStr">
        <is>
          <t>D</t>
        </is>
      </c>
      <c r="E8638" t="n">
        <v>38</v>
      </c>
      <c r="F8638" t="inlineStr">
        <is>
          <t>FA</t>
        </is>
      </c>
      <c r="G8638" t="inlineStr">
        <is>
          <t>FA</t>
        </is>
      </c>
      <c r="H8638" s="30" t="n">
        <v>1</v>
      </c>
      <c r="I8638" s="31" t="n">
        <v>0</v>
      </c>
      <c r="J8638" s="31" t="n"/>
      <c r="K8638" s="31" t="n">
        <v>0</v>
      </c>
      <c r="L8638" s="32" t="n"/>
      <c r="M8638" s="31" t="n">
        <v>0</v>
      </c>
      <c r="N8638" s="31" t="n">
        <v>0</v>
      </c>
      <c r="O8638" s="31" t="n"/>
      <c r="P8638" s="31" t="n"/>
      <c r="Q8638" s="31" t="n">
        <v>0</v>
      </c>
      <c r="R8638" s="31" t="n"/>
      <c r="S8638" s="32" t="n"/>
      <c r="T8638" s="32" t="n"/>
      <c r="V8638" t="inlineStr">
        <is>
          <t>01uog</t>
        </is>
      </c>
      <c r="W8638" t="n">
        <v>2591</v>
      </c>
      <c r="X8638" t="n">
        <v>4933</v>
      </c>
      <c r="Z8638" t="inlineStr">
        <is>
          <t>Yury Alexandrov ((N/A) D)</t>
        </is>
      </c>
    </row>
    <row r="8639">
      <c r="A8639" t="inlineStr">
        <is>
          <t>Yusaku Ando</t>
        </is>
      </c>
      <c r="B8639" t="inlineStr">
        <is>
          <t>(N/A)</t>
        </is>
      </c>
      <c r="C8639" t="inlineStr">
        <is>
          <t>RW</t>
        </is>
      </c>
      <c r="D8639" t="inlineStr">
        <is>
          <t>F</t>
        </is>
      </c>
      <c r="E8639" t="n">
        <v>23</v>
      </c>
      <c r="F8639" t="inlineStr">
        <is>
          <t>FA</t>
        </is>
      </c>
      <c r="G8639" t="inlineStr">
        <is>
          <t>FA</t>
        </is>
      </c>
      <c r="H8639" s="30" t="n">
        <v>1</v>
      </c>
      <c r="I8639" s="31" t="n">
        <v>0</v>
      </c>
      <c r="J8639" s="31" t="n"/>
      <c r="K8639" s="31" t="n">
        <v>0</v>
      </c>
      <c r="L8639" s="32" t="n"/>
      <c r="M8639" s="31" t="n">
        <v>0</v>
      </c>
      <c r="N8639" s="31" t="n">
        <v>0</v>
      </c>
      <c r="O8639" s="31" t="n"/>
      <c r="P8639" s="31" t="n"/>
      <c r="Q8639" s="31" t="n">
        <v>0</v>
      </c>
      <c r="R8639" s="31" t="n"/>
      <c r="S8639" s="32" t="n"/>
      <c r="T8639" s="32" t="n"/>
      <c r="V8639" t="inlineStr">
        <is>
          <t>05rim</t>
        </is>
      </c>
      <c r="Z8639" t="inlineStr">
        <is>
          <t>Yusaku Ando ((N/A) RW)</t>
        </is>
      </c>
    </row>
    <row r="8640">
      <c r="A8640" t="inlineStr">
        <is>
          <t>Yushiro Hirano</t>
        </is>
      </c>
      <c r="B8640" t="inlineStr">
        <is>
          <t>VAN</t>
        </is>
      </c>
      <c r="C8640" t="inlineStr">
        <is>
          <t>RW</t>
        </is>
      </c>
      <c r="D8640" t="inlineStr">
        <is>
          <t>F</t>
        </is>
      </c>
      <c r="E8640" t="n">
        <v>31</v>
      </c>
      <c r="F8640" t="inlineStr">
        <is>
          <t>FA</t>
        </is>
      </c>
      <c r="G8640" t="inlineStr">
        <is>
          <t>FA</t>
        </is>
      </c>
      <c r="H8640" s="30" t="n">
        <v>1</v>
      </c>
      <c r="I8640" s="31" t="n">
        <v>0</v>
      </c>
      <c r="J8640" s="31" t="n"/>
      <c r="K8640" s="31" t="n">
        <v>0</v>
      </c>
      <c r="L8640" s="32" t="n"/>
      <c r="M8640" s="31" t="n">
        <v>0</v>
      </c>
      <c r="N8640" s="31" t="n">
        <v>0</v>
      </c>
      <c r="O8640" s="31" t="n"/>
      <c r="P8640" s="31" t="n"/>
      <c r="Q8640" s="31" t="n">
        <v>0</v>
      </c>
      <c r="R8640" s="31" t="n"/>
      <c r="S8640" s="32" t="n"/>
      <c r="T8640" s="32" t="n"/>
      <c r="V8640" t="inlineStr">
        <is>
          <t>065im</t>
        </is>
      </c>
      <c r="Y8640" t="inlineStr">
        <is>
          <t>de4a51d7-f7f3-4544-a056-90db78c5c704</t>
        </is>
      </c>
      <c r="Z8640" t="inlineStr">
        <is>
          <t>Yushiro Hirano (VAN RW)</t>
        </is>
      </c>
    </row>
    <row r="8641">
      <c r="A8641" t="inlineStr">
        <is>
          <t>Zac Dalpe</t>
        </is>
      </c>
      <c r="B8641" t="inlineStr">
        <is>
          <t>(N/A)</t>
        </is>
      </c>
      <c r="C8641" t="inlineStr">
        <is>
          <t>C</t>
        </is>
      </c>
      <c r="D8641" t="inlineStr">
        <is>
          <t>F</t>
        </is>
      </c>
      <c r="E8641" t="n">
        <v>36</v>
      </c>
      <c r="F8641" t="inlineStr">
        <is>
          <t>FA</t>
        </is>
      </c>
      <c r="G8641" t="inlineStr">
        <is>
          <t>FA</t>
        </is>
      </c>
      <c r="H8641" s="30" t="n">
        <v>1</v>
      </c>
      <c r="I8641" s="31" t="n">
        <v>0</v>
      </c>
      <c r="J8641" s="31" t="n"/>
      <c r="K8641" s="31" t="n">
        <v>0</v>
      </c>
      <c r="L8641" s="32" t="n"/>
      <c r="M8641" s="31" t="n">
        <v>0</v>
      </c>
      <c r="N8641" s="31" t="n">
        <v>0</v>
      </c>
      <c r="O8641" s="31" t="n"/>
      <c r="P8641" s="31" t="n"/>
      <c r="Q8641" s="31" t="n">
        <v>0</v>
      </c>
      <c r="R8641" s="31" t="n"/>
      <c r="S8641" s="32" t="n"/>
      <c r="T8641" s="32" t="n"/>
      <c r="V8641" t="inlineStr">
        <is>
          <t>01bvm</t>
        </is>
      </c>
      <c r="W8641" t="n">
        <v>3018</v>
      </c>
      <c r="X8641" t="n">
        <v>4834</v>
      </c>
      <c r="Y8641" t="inlineStr">
        <is>
          <t>099beb40-4306-4b6e-ac6d-73a5864c28f4</t>
        </is>
      </c>
      <c r="Z8641" t="inlineStr">
        <is>
          <t>Zac Dalpe ((N/A) C)</t>
        </is>
      </c>
    </row>
    <row r="8642">
      <c r="A8642" t="inlineStr">
        <is>
          <t>Zac Funk</t>
        </is>
      </c>
      <c r="B8642" t="inlineStr">
        <is>
          <t>BUF</t>
        </is>
      </c>
      <c r="C8642" t="inlineStr">
        <is>
          <t>RW</t>
        </is>
      </c>
      <c r="D8642" t="inlineStr">
        <is>
          <t>F</t>
        </is>
      </c>
      <c r="E8642" t="n">
        <v>23</v>
      </c>
      <c r="F8642" t="inlineStr">
        <is>
          <t>FA</t>
        </is>
      </c>
      <c r="G8642" t="inlineStr">
        <is>
          <t>FA</t>
        </is>
      </c>
      <c r="H8642" s="30" t="n">
        <v>905000</v>
      </c>
      <c r="I8642" s="31" t="n">
        <v>0</v>
      </c>
      <c r="J8642" s="31" t="n"/>
      <c r="K8642" s="31" t="n">
        <v>0</v>
      </c>
      <c r="L8642" s="32" t="n"/>
      <c r="M8642" s="31" t="n">
        <v>0</v>
      </c>
      <c r="N8642" s="31" t="n">
        <v>0</v>
      </c>
      <c r="O8642" s="31" t="n"/>
      <c r="P8642" s="31" t="n"/>
      <c r="Q8642" s="31" t="n">
        <v>0</v>
      </c>
      <c r="R8642" s="31" t="n"/>
      <c r="S8642" s="32" t="n"/>
      <c r="T8642" s="32" t="n"/>
      <c r="V8642" t="inlineStr">
        <is>
          <t>06hk5</t>
        </is>
      </c>
      <c r="W8642" t="n">
        <v>7071</v>
      </c>
      <c r="Y8642" t="inlineStr">
        <is>
          <t>6d1276c3-106b-4a07-9516-c32732f5069d</t>
        </is>
      </c>
      <c r="Z8642" t="inlineStr">
        <is>
          <t>Zac Funk (BUF RW)</t>
        </is>
      </c>
    </row>
    <row r="8643">
      <c r="A8643" t="inlineStr">
        <is>
          <t>Zac Jordan</t>
        </is>
      </c>
      <c r="B8643" t="inlineStr">
        <is>
          <t>CBJ</t>
        </is>
      </c>
      <c r="C8643" t="inlineStr">
        <is>
          <t>RW</t>
        </is>
      </c>
      <c r="D8643" t="inlineStr">
        <is>
          <t>F</t>
        </is>
      </c>
      <c r="E8643" t="n">
        <v>29</v>
      </c>
      <c r="F8643" t="inlineStr">
        <is>
          <t>FA</t>
        </is>
      </c>
      <c r="G8643" t="inlineStr">
        <is>
          <t>FA</t>
        </is>
      </c>
      <c r="H8643" s="30" t="n">
        <v>1</v>
      </c>
      <c r="I8643" s="31" t="n">
        <v>0</v>
      </c>
      <c r="J8643" s="31" t="n"/>
      <c r="K8643" s="31" t="n">
        <v>0</v>
      </c>
      <c r="L8643" s="32" t="n"/>
      <c r="M8643" s="31" t="n">
        <v>0</v>
      </c>
      <c r="N8643" s="31" t="n">
        <v>0</v>
      </c>
      <c r="O8643" s="31" t="n"/>
      <c r="P8643" s="31" t="n"/>
      <c r="Q8643" s="31" t="n">
        <v>0</v>
      </c>
      <c r="R8643" s="31" t="n"/>
      <c r="S8643" s="32" t="n"/>
      <c r="T8643" s="32" t="n"/>
      <c r="V8643" t="inlineStr">
        <is>
          <t>05xcs</t>
        </is>
      </c>
      <c r="Y8643" t="inlineStr">
        <is>
          <t>6cb135a9-0784-42a9-8865-c53c371b0559</t>
        </is>
      </c>
      <c r="Z8643" t="inlineStr">
        <is>
          <t>Zac Jordan (CBJ RW)</t>
        </is>
      </c>
    </row>
    <row r="8644">
      <c r="A8644" t="inlineStr">
        <is>
          <t>Zac Larraza</t>
        </is>
      </c>
      <c r="B8644" t="inlineStr">
        <is>
          <t>UTA</t>
        </is>
      </c>
      <c r="C8644" t="inlineStr">
        <is>
          <t>LW</t>
        </is>
      </c>
      <c r="D8644" t="inlineStr">
        <is>
          <t>F</t>
        </is>
      </c>
      <c r="E8644" t="n">
        <v>33</v>
      </c>
      <c r="F8644" t="inlineStr">
        <is>
          <t>FA</t>
        </is>
      </c>
      <c r="G8644" t="inlineStr">
        <is>
          <t>FA</t>
        </is>
      </c>
      <c r="H8644" s="30" t="n">
        <v>1</v>
      </c>
      <c r="I8644" s="31" t="n">
        <v>0</v>
      </c>
      <c r="J8644" s="31" t="n"/>
      <c r="K8644" s="31" t="n">
        <v>0</v>
      </c>
      <c r="L8644" s="32" t="n"/>
      <c r="M8644" s="31" t="n">
        <v>0</v>
      </c>
      <c r="N8644" s="31" t="n">
        <v>0</v>
      </c>
      <c r="O8644" s="31" t="n"/>
      <c r="P8644" s="31" t="n"/>
      <c r="Q8644" s="31" t="n">
        <v>0</v>
      </c>
      <c r="R8644" s="31" t="n"/>
      <c r="S8644" s="32" t="n"/>
      <c r="T8644" s="32" t="n"/>
      <c r="V8644" t="inlineStr">
        <is>
          <t>02z9a</t>
        </is>
      </c>
      <c r="Z8644" t="inlineStr">
        <is>
          <t>Zac Larraza (UTA LW)</t>
        </is>
      </c>
    </row>
    <row r="8645">
      <c r="A8645" t="inlineStr">
        <is>
          <t>Zac Lynch</t>
        </is>
      </c>
      <c r="B8645" t="inlineStr">
        <is>
          <t>(N/A)</t>
        </is>
      </c>
      <c r="C8645" t="inlineStr">
        <is>
          <t>LW</t>
        </is>
      </c>
      <c r="D8645" t="inlineStr">
        <is>
          <t>F</t>
        </is>
      </c>
      <c r="E8645" t="n">
        <v>34</v>
      </c>
      <c r="F8645" t="inlineStr">
        <is>
          <t>FA</t>
        </is>
      </c>
      <c r="G8645" t="inlineStr">
        <is>
          <t>FA</t>
        </is>
      </c>
      <c r="H8645" s="30" t="n">
        <v>1</v>
      </c>
      <c r="I8645" s="31" t="n">
        <v>0</v>
      </c>
      <c r="J8645" s="31" t="n"/>
      <c r="K8645" s="31" t="n">
        <v>0</v>
      </c>
      <c r="L8645" s="32" t="n"/>
      <c r="M8645" s="31" t="n">
        <v>0</v>
      </c>
      <c r="N8645" s="31" t="n">
        <v>0</v>
      </c>
      <c r="O8645" s="31" t="n"/>
      <c r="P8645" s="31" t="n"/>
      <c r="Q8645" s="31" t="n">
        <v>0</v>
      </c>
      <c r="R8645" s="31" t="n"/>
      <c r="S8645" s="32" t="n"/>
      <c r="T8645" s="32" t="n"/>
      <c r="V8645" t="inlineStr">
        <is>
          <t>03ym2</t>
        </is>
      </c>
      <c r="X8645" t="n">
        <v>7383</v>
      </c>
      <c r="Z8645" t="inlineStr">
        <is>
          <t>Zac Lynch ((N/A) LW)</t>
        </is>
      </c>
    </row>
    <row r="8646">
      <c r="A8646" t="inlineStr">
        <is>
          <t>Zac Rinaldo</t>
        </is>
      </c>
      <c r="B8646" t="inlineStr">
        <is>
          <t>(N/A)</t>
        </is>
      </c>
      <c r="C8646" t="inlineStr">
        <is>
          <t>LW</t>
        </is>
      </c>
      <c r="D8646" t="inlineStr">
        <is>
          <t>F</t>
        </is>
      </c>
      <c r="E8646" t="n">
        <v>36</v>
      </c>
      <c r="F8646" t="inlineStr">
        <is>
          <t>FA</t>
        </is>
      </c>
      <c r="G8646" t="inlineStr">
        <is>
          <t>FA</t>
        </is>
      </c>
      <c r="H8646" s="30" t="n">
        <v>1</v>
      </c>
      <c r="I8646" s="31" t="n">
        <v>0</v>
      </c>
      <c r="J8646" s="31" t="n"/>
      <c r="K8646" s="31" t="n">
        <v>0</v>
      </c>
      <c r="L8646" s="32" t="n"/>
      <c r="M8646" s="31" t="n">
        <v>0</v>
      </c>
      <c r="N8646" s="31" t="n">
        <v>0</v>
      </c>
      <c r="O8646" s="31" t="n"/>
      <c r="P8646" s="31" t="n"/>
      <c r="Q8646" s="31" t="n">
        <v>0</v>
      </c>
      <c r="R8646" s="31" t="n"/>
      <c r="S8646" s="32" t="n"/>
      <c r="T8646" s="32" t="n"/>
      <c r="V8646" t="inlineStr">
        <is>
          <t>01h4l</t>
        </is>
      </c>
      <c r="W8646" t="n">
        <v>3727</v>
      </c>
      <c r="X8646" t="n">
        <v>4748</v>
      </c>
      <c r="Y8646" t="inlineStr">
        <is>
          <t>43357e7e-0f24-11e2-8525-18a905767e44</t>
        </is>
      </c>
      <c r="Z8646" t="inlineStr">
        <is>
          <t>Zac Rinaldo ((N/A) LW)</t>
        </is>
      </c>
    </row>
    <row r="8647">
      <c r="A8647" t="inlineStr">
        <is>
          <t>Zaccharaya Wisdom</t>
        </is>
      </c>
      <c r="B8647" t="inlineStr">
        <is>
          <t>SEA</t>
        </is>
      </c>
      <c r="C8647" t="inlineStr">
        <is>
          <t>RW</t>
        </is>
      </c>
      <c r="D8647" t="inlineStr">
        <is>
          <t>F</t>
        </is>
      </c>
      <c r="E8647" t="n">
        <v>22</v>
      </c>
      <c r="F8647" t="inlineStr">
        <is>
          <t>FA</t>
        </is>
      </c>
      <c r="G8647" t="inlineStr">
        <is>
          <t>FA</t>
        </is>
      </c>
      <c r="H8647" s="30" t="n">
        <v>1</v>
      </c>
      <c r="I8647" s="31" t="n">
        <v>0</v>
      </c>
      <c r="J8647" s="31" t="n"/>
      <c r="K8647" s="31" t="n">
        <v>0</v>
      </c>
      <c r="L8647" s="32" t="n"/>
      <c r="M8647" s="31" t="n">
        <v>0</v>
      </c>
      <c r="N8647" s="31" t="n">
        <v>0</v>
      </c>
      <c r="O8647" s="31" t="n"/>
      <c r="P8647" s="31" t="n"/>
      <c r="Q8647" s="31" t="n">
        <v>0</v>
      </c>
      <c r="R8647" s="31" t="n"/>
      <c r="S8647" s="32" t="n"/>
      <c r="T8647" s="32" t="n"/>
      <c r="V8647" t="inlineStr">
        <is>
          <t>06c45</t>
        </is>
      </c>
      <c r="Y8647" t="inlineStr">
        <is>
          <t>540d3b7e-0b37-459e-bf96-8bb110bd5ee1</t>
        </is>
      </c>
      <c r="Z8647" t="inlineStr">
        <is>
          <t>Zaccharaya Wisdom (SEA RW)</t>
        </is>
      </c>
    </row>
    <row r="8648">
      <c r="A8648" t="inlineStr">
        <is>
          <t>Zach Bookman</t>
        </is>
      </c>
      <c r="B8648" t="inlineStr">
        <is>
          <t>(N/A)</t>
        </is>
      </c>
      <c r="C8648" t="inlineStr">
        <is>
          <t>D</t>
        </is>
      </c>
      <c r="D8648" t="inlineStr">
        <is>
          <t>D</t>
        </is>
      </c>
      <c r="E8648" t="n">
        <v>24</v>
      </c>
      <c r="F8648" t="inlineStr">
        <is>
          <t>FA</t>
        </is>
      </c>
      <c r="G8648" t="inlineStr">
        <is>
          <t>FA</t>
        </is>
      </c>
      <c r="H8648" s="30" t="n">
        <v>1</v>
      </c>
      <c r="I8648" s="31" t="n">
        <v>0</v>
      </c>
      <c r="J8648" s="31" t="n"/>
      <c r="K8648" s="31" t="n">
        <v>0</v>
      </c>
      <c r="L8648" s="32" t="n"/>
      <c r="M8648" s="31" t="n">
        <v>0</v>
      </c>
      <c r="N8648" s="31" t="n">
        <v>0</v>
      </c>
      <c r="O8648" s="31" t="n"/>
      <c r="P8648" s="31" t="n"/>
      <c r="Q8648" s="31" t="n">
        <v>0</v>
      </c>
      <c r="R8648" s="31" t="n"/>
      <c r="S8648" s="32" t="n"/>
      <c r="T8648" s="32" t="n"/>
      <c r="V8648" t="inlineStr">
        <is>
          <t>061l2</t>
        </is>
      </c>
      <c r="Y8648" t="inlineStr">
        <is>
          <t>8f6bc779-ece3-4fdc-ba82-73c89637dea8</t>
        </is>
      </c>
      <c r="Z8648" t="inlineStr">
        <is>
          <t>Zach Bookman ((N/A) D)</t>
        </is>
      </c>
    </row>
    <row r="8649">
      <c r="A8649" t="inlineStr">
        <is>
          <t>Zach Boychuk</t>
        </is>
      </c>
      <c r="B8649" t="inlineStr">
        <is>
          <t>(N/A)</t>
        </is>
      </c>
      <c r="C8649" t="inlineStr">
        <is>
          <t>C</t>
        </is>
      </c>
      <c r="D8649" t="inlineStr">
        <is>
          <t>F</t>
        </is>
      </c>
      <c r="E8649" t="n">
        <v>36</v>
      </c>
      <c r="F8649" t="inlineStr">
        <is>
          <t>FA</t>
        </is>
      </c>
      <c r="G8649" t="inlineStr">
        <is>
          <t>FA</t>
        </is>
      </c>
      <c r="H8649" s="30" t="n">
        <v>1</v>
      </c>
      <c r="I8649" s="31" t="n">
        <v>0</v>
      </c>
      <c r="J8649" s="31" t="n"/>
      <c r="K8649" s="31" t="n">
        <v>0</v>
      </c>
      <c r="L8649" s="32" t="n"/>
      <c r="M8649" s="31" t="n">
        <v>0</v>
      </c>
      <c r="N8649" s="31" t="n">
        <v>0</v>
      </c>
      <c r="O8649" s="31" t="n"/>
      <c r="P8649" s="31" t="n"/>
      <c r="Q8649" s="31" t="n">
        <v>0</v>
      </c>
      <c r="R8649" s="31" t="n"/>
      <c r="S8649" s="32" t="n"/>
      <c r="T8649" s="32" t="n"/>
      <c r="U8649" t="n">
        <v>293</v>
      </c>
      <c r="V8649" t="inlineStr">
        <is>
          <t>015ox</t>
        </is>
      </c>
      <c r="W8649" t="n">
        <v>3001</v>
      </c>
      <c r="X8649" t="n">
        <v>4490</v>
      </c>
      <c r="Z8649" t="inlineStr">
        <is>
          <t>Zach Boychuk ((N/A) C)</t>
        </is>
      </c>
    </row>
    <row r="8650">
      <c r="A8650" t="inlineStr">
        <is>
          <t>Zach Budish</t>
        </is>
      </c>
      <c r="B8650" t="inlineStr">
        <is>
          <t>(N/A)</t>
        </is>
      </c>
      <c r="C8650" t="inlineStr">
        <is>
          <t>RW</t>
        </is>
      </c>
      <c r="D8650" t="inlineStr">
        <is>
          <t>F</t>
        </is>
      </c>
      <c r="E8650" t="n">
        <v>35</v>
      </c>
      <c r="F8650" t="inlineStr">
        <is>
          <t>FA</t>
        </is>
      </c>
      <c r="G8650" t="inlineStr">
        <is>
          <t>FA</t>
        </is>
      </c>
      <c r="H8650" s="30" t="n">
        <v>1</v>
      </c>
      <c r="I8650" s="31" t="n">
        <v>0</v>
      </c>
      <c r="J8650" s="31" t="n"/>
      <c r="K8650" s="31" t="n">
        <v>0</v>
      </c>
      <c r="L8650" s="32" t="n"/>
      <c r="M8650" s="31" t="n">
        <v>0</v>
      </c>
      <c r="N8650" s="31" t="n">
        <v>0</v>
      </c>
      <c r="O8650" s="31" t="n"/>
      <c r="P8650" s="31" t="n"/>
      <c r="Q8650" s="31" t="n">
        <v>0</v>
      </c>
      <c r="R8650" s="31" t="n"/>
      <c r="S8650" s="32" t="n"/>
      <c r="T8650" s="32" t="n"/>
      <c r="V8650" t="inlineStr">
        <is>
          <t>01f6m</t>
        </is>
      </c>
      <c r="W8650" t="n">
        <v>3290</v>
      </c>
      <c r="X8650" t="n">
        <v>5937</v>
      </c>
      <c r="Z8650" t="inlineStr">
        <is>
          <t>Zach Budish ((N/A) RW)</t>
        </is>
      </c>
    </row>
    <row r="8651">
      <c r="A8651" t="inlineStr">
        <is>
          <t>Zach Cohen</t>
        </is>
      </c>
      <c r="B8651" t="inlineStr">
        <is>
          <t>(N/A)</t>
        </is>
      </c>
      <c r="C8651" t="inlineStr">
        <is>
          <t>LW</t>
        </is>
      </c>
      <c r="D8651" t="inlineStr">
        <is>
          <t>F</t>
        </is>
      </c>
      <c r="E8651" t="n">
        <v>39</v>
      </c>
      <c r="F8651" t="inlineStr">
        <is>
          <t>FA</t>
        </is>
      </c>
      <c r="G8651" t="inlineStr">
        <is>
          <t>FA</t>
        </is>
      </c>
      <c r="H8651" s="30" t="n">
        <v>1</v>
      </c>
      <c r="I8651" s="31" t="n">
        <v>0</v>
      </c>
      <c r="J8651" s="31" t="n"/>
      <c r="K8651" s="31" t="n">
        <v>0</v>
      </c>
      <c r="L8651" s="32" t="n"/>
      <c r="M8651" s="31" t="n">
        <v>0</v>
      </c>
      <c r="N8651" s="31" t="n">
        <v>0</v>
      </c>
      <c r="O8651" s="31" t="n"/>
      <c r="P8651" s="31" t="n"/>
      <c r="Q8651" s="31" t="n">
        <v>0</v>
      </c>
      <c r="R8651" s="31" t="n"/>
      <c r="S8651" s="32" t="n"/>
      <c r="T8651" s="32" t="n"/>
      <c r="V8651" t="inlineStr">
        <is>
          <t>01szh</t>
        </is>
      </c>
      <c r="W8651" t="n">
        <v>3444</v>
      </c>
      <c r="X8651" t="n">
        <v>4843</v>
      </c>
      <c r="Z8651" t="inlineStr">
        <is>
          <t>Zach Cohen ((N/A) LW)</t>
        </is>
      </c>
    </row>
    <row r="8652">
      <c r="A8652" t="inlineStr">
        <is>
          <t>Zach Dean</t>
        </is>
      </c>
      <c r="B8652" t="inlineStr">
        <is>
          <t>STL</t>
        </is>
      </c>
      <c r="C8652" t="inlineStr">
        <is>
          <t>C</t>
        </is>
      </c>
      <c r="D8652" t="inlineStr">
        <is>
          <t>F</t>
        </is>
      </c>
      <c r="E8652" t="n">
        <v>23</v>
      </c>
      <c r="F8652" t="inlineStr">
        <is>
          <t>T</t>
        </is>
      </c>
      <c r="G8652" t="inlineStr">
        <is>
          <t>Kurtis</t>
        </is>
      </c>
      <c r="H8652" s="30" t="n">
        <v>850000</v>
      </c>
      <c r="I8652" s="31" t="n">
        <v>0</v>
      </c>
      <c r="J8652" s="31" t="n"/>
      <c r="K8652" s="31" t="n">
        <v>0</v>
      </c>
      <c r="L8652" s="32" t="n"/>
      <c r="M8652" s="31" t="n">
        <v>0</v>
      </c>
      <c r="N8652" s="31" t="n">
        <v>0</v>
      </c>
      <c r="O8652" s="31" t="n"/>
      <c r="P8652" s="31" t="n"/>
      <c r="Q8652" s="31" t="n">
        <v>0</v>
      </c>
      <c r="R8652" s="31" t="n"/>
      <c r="S8652" s="32" t="n"/>
      <c r="T8652" s="32" t="n"/>
      <c r="V8652" t="inlineStr">
        <is>
          <t>05r2l</t>
        </is>
      </c>
      <c r="W8652" t="n">
        <v>6482</v>
      </c>
      <c r="Y8652" t="inlineStr">
        <is>
          <t>565f4561-8cd7-46f8-9cf1-6bcc1102f53b</t>
        </is>
      </c>
      <c r="Z8652" t="inlineStr">
        <is>
          <t>Zach Dean (STL C)</t>
        </is>
      </c>
    </row>
    <row r="8653">
      <c r="A8653" t="inlineStr">
        <is>
          <t>Zach Driscoll</t>
        </is>
      </c>
      <c r="B8653" t="inlineStr">
        <is>
          <t>(N/A)</t>
        </is>
      </c>
      <c r="C8653" t="inlineStr">
        <is>
          <t>G</t>
        </is>
      </c>
      <c r="D8653" t="inlineStr">
        <is>
          <t>G</t>
        </is>
      </c>
      <c r="E8653" t="n">
        <v>29</v>
      </c>
      <c r="F8653" t="inlineStr">
        <is>
          <t>FA</t>
        </is>
      </c>
      <c r="G8653" t="inlineStr">
        <is>
          <t>FA</t>
        </is>
      </c>
      <c r="H8653" s="30" t="n">
        <v>1</v>
      </c>
      <c r="I8653" s="31" t="n">
        <v>0</v>
      </c>
      <c r="J8653" s="31" t="n"/>
      <c r="K8653" s="31" t="n">
        <v>0</v>
      </c>
      <c r="L8653" s="32" t="n"/>
      <c r="M8653" s="31" t="n">
        <v>0</v>
      </c>
      <c r="N8653" s="31" t="n">
        <v>0</v>
      </c>
      <c r="O8653" s="31" t="n"/>
      <c r="P8653" s="31" t="n"/>
      <c r="Q8653" s="31" t="n">
        <v>0</v>
      </c>
      <c r="R8653" s="31" t="n"/>
      <c r="S8653" s="32" t="n"/>
      <c r="T8653" s="32" t="n"/>
      <c r="V8653" t="inlineStr">
        <is>
          <t>05gsu</t>
        </is>
      </c>
      <c r="Z8653" t="inlineStr">
        <is>
          <t>Zach Driscoll ((N/A) G)</t>
        </is>
      </c>
    </row>
    <row r="8654">
      <c r="A8654" t="inlineStr">
        <is>
          <t>Zach Fischer</t>
        </is>
      </c>
      <c r="B8654" t="inlineStr">
        <is>
          <t>CGY</t>
        </is>
      </c>
      <c r="C8654" t="inlineStr">
        <is>
          <t>RW</t>
        </is>
      </c>
      <c r="D8654" t="inlineStr">
        <is>
          <t>F</t>
        </is>
      </c>
      <c r="E8654" t="n">
        <v>29</v>
      </c>
      <c r="F8654" t="inlineStr">
        <is>
          <t>FA</t>
        </is>
      </c>
      <c r="G8654" t="inlineStr">
        <is>
          <t>FA</t>
        </is>
      </c>
      <c r="H8654" s="30" t="n">
        <v>1</v>
      </c>
      <c r="I8654" s="31" t="n">
        <v>0</v>
      </c>
      <c r="J8654" s="31" t="n"/>
      <c r="K8654" s="31" t="n">
        <v>0</v>
      </c>
      <c r="L8654" s="32" t="n"/>
      <c r="M8654" s="31" t="n">
        <v>0</v>
      </c>
      <c r="N8654" s="31" t="n">
        <v>0</v>
      </c>
      <c r="O8654" s="31" t="n"/>
      <c r="P8654" s="31" t="n"/>
      <c r="Q8654" s="31" t="n">
        <v>0</v>
      </c>
      <c r="R8654" s="31" t="n"/>
      <c r="S8654" s="32" t="n"/>
      <c r="T8654" s="32" t="n"/>
      <c r="V8654" t="inlineStr">
        <is>
          <t>04f77</t>
        </is>
      </c>
      <c r="X8654" t="n">
        <v>7655</v>
      </c>
      <c r="Z8654" t="inlineStr">
        <is>
          <t>Zach Fischer (CGY RW)</t>
        </is>
      </c>
    </row>
    <row r="8655">
      <c r="A8655" t="inlineStr">
        <is>
          <t>Zach Frye</t>
        </is>
      </c>
      <c r="B8655" t="inlineStr">
        <is>
          <t>VAN</t>
        </is>
      </c>
      <c r="C8655" t="inlineStr">
        <is>
          <t>D</t>
        </is>
      </c>
      <c r="D8655" t="inlineStr">
        <is>
          <t>D</t>
        </is>
      </c>
      <c r="E8655" t="n">
        <v>32</v>
      </c>
      <c r="F8655" t="inlineStr">
        <is>
          <t>FA</t>
        </is>
      </c>
      <c r="G8655" t="inlineStr">
        <is>
          <t>FA</t>
        </is>
      </c>
      <c r="H8655" s="30" t="n">
        <v>1</v>
      </c>
      <c r="I8655" s="31" t="n">
        <v>0</v>
      </c>
      <c r="J8655" s="31" t="n"/>
      <c r="K8655" s="31" t="n">
        <v>0</v>
      </c>
      <c r="L8655" s="32" t="n"/>
      <c r="M8655" s="31" t="n">
        <v>0</v>
      </c>
      <c r="N8655" s="31" t="n">
        <v>0</v>
      </c>
      <c r="O8655" s="31" t="n"/>
      <c r="P8655" s="31" t="n"/>
      <c r="Q8655" s="31" t="n">
        <v>0</v>
      </c>
      <c r="R8655" s="31" t="n"/>
      <c r="S8655" s="32" t="n"/>
      <c r="T8655" s="32" t="n"/>
      <c r="V8655" t="inlineStr">
        <is>
          <t>04xcg</t>
        </is>
      </c>
      <c r="X8655" t="n">
        <v>8206</v>
      </c>
      <c r="Z8655" t="inlineStr">
        <is>
          <t>Zach Frye (VAN D)</t>
        </is>
      </c>
    </row>
    <row r="8656">
      <c r="A8656" t="inlineStr">
        <is>
          <t>Zach Fucale</t>
        </is>
      </c>
      <c r="B8656" t="inlineStr">
        <is>
          <t>(N/A)</t>
        </is>
      </c>
      <c r="C8656" t="inlineStr">
        <is>
          <t>G</t>
        </is>
      </c>
      <c r="D8656" t="inlineStr">
        <is>
          <t>G</t>
        </is>
      </c>
      <c r="E8656" t="n">
        <v>31</v>
      </c>
      <c r="F8656" t="inlineStr">
        <is>
          <t>FA</t>
        </is>
      </c>
      <c r="G8656" t="inlineStr">
        <is>
          <t>FA</t>
        </is>
      </c>
      <c r="H8656" s="30" t="n">
        <v>1</v>
      </c>
      <c r="I8656" s="31" t="n">
        <v>0</v>
      </c>
      <c r="J8656" s="31" t="n"/>
      <c r="K8656" s="31" t="n">
        <v>0</v>
      </c>
      <c r="L8656" s="32" t="n"/>
      <c r="M8656" s="31" t="n">
        <v>0</v>
      </c>
      <c r="N8656" s="31" t="n">
        <v>0</v>
      </c>
      <c r="O8656" s="31" t="n"/>
      <c r="P8656" s="31" t="n"/>
      <c r="Q8656" s="31" t="n">
        <v>0</v>
      </c>
      <c r="R8656" s="31" t="n"/>
      <c r="S8656" s="32" t="n"/>
      <c r="T8656" s="32" t="n"/>
      <c r="V8656" t="inlineStr">
        <is>
          <t>02ycq</t>
        </is>
      </c>
      <c r="W8656" t="n">
        <v>4193</v>
      </c>
      <c r="X8656" t="n">
        <v>6016</v>
      </c>
      <c r="Y8656" t="inlineStr">
        <is>
          <t>a0be4f12-0eb2-4d6e-816d-26c3dcd85298</t>
        </is>
      </c>
      <c r="Z8656" t="inlineStr">
        <is>
          <t>Zach Fucale ((N/A) G)</t>
        </is>
      </c>
    </row>
    <row r="8657">
      <c r="A8657" t="inlineStr">
        <is>
          <t>Zach Gallant</t>
        </is>
      </c>
      <c r="B8657" t="inlineStr">
        <is>
          <t>PIT</t>
        </is>
      </c>
      <c r="C8657" t="inlineStr">
        <is>
          <t>C</t>
        </is>
      </c>
      <c r="D8657" t="inlineStr">
        <is>
          <t>F</t>
        </is>
      </c>
      <c r="E8657" t="n">
        <v>27</v>
      </c>
      <c r="F8657" t="inlineStr">
        <is>
          <t>FA</t>
        </is>
      </c>
      <c r="G8657" t="inlineStr">
        <is>
          <t>FA</t>
        </is>
      </c>
      <c r="H8657" s="30" t="n">
        <v>1</v>
      </c>
      <c r="I8657" s="31" t="n">
        <v>0</v>
      </c>
      <c r="J8657" s="31" t="n"/>
      <c r="K8657" s="31" t="n">
        <v>0</v>
      </c>
      <c r="L8657" s="32" t="n"/>
      <c r="M8657" s="31" t="n">
        <v>0</v>
      </c>
      <c r="N8657" s="31" t="n">
        <v>0</v>
      </c>
      <c r="O8657" s="31" t="n"/>
      <c r="P8657" s="31" t="n"/>
      <c r="Q8657" s="31" t="n">
        <v>0</v>
      </c>
      <c r="R8657" s="31" t="n"/>
      <c r="S8657" s="32" t="n"/>
      <c r="T8657" s="32" t="n"/>
      <c r="V8657" t="inlineStr">
        <is>
          <t>04f1k</t>
        </is>
      </c>
      <c r="W8657" t="n">
        <v>5552</v>
      </c>
      <c r="X8657" t="n">
        <v>7598</v>
      </c>
      <c r="Y8657" t="inlineStr">
        <is>
          <t>419c4b14-0142-4dc1-b077-6311877b8918</t>
        </is>
      </c>
      <c r="Z8657" t="inlineStr">
        <is>
          <t>Zach Gallant (PIT C)</t>
        </is>
      </c>
    </row>
    <row r="8658">
      <c r="A8658" t="inlineStr">
        <is>
          <t>Zach Giuttari</t>
        </is>
      </c>
      <c r="B8658" t="inlineStr">
        <is>
          <t>NYR</t>
        </is>
      </c>
      <c r="C8658" t="inlineStr">
        <is>
          <t>D</t>
        </is>
      </c>
      <c r="D8658" t="inlineStr">
        <is>
          <t>D</t>
        </is>
      </c>
      <c r="E8658" t="n">
        <v>30</v>
      </c>
      <c r="F8658" t="inlineStr">
        <is>
          <t>FA</t>
        </is>
      </c>
      <c r="G8658" t="inlineStr">
        <is>
          <t>FA</t>
        </is>
      </c>
      <c r="H8658" s="30" t="n">
        <v>1</v>
      </c>
      <c r="I8658" s="31" t="n">
        <v>0</v>
      </c>
      <c r="J8658" s="31" t="n"/>
      <c r="K8658" s="31" t="n">
        <v>0</v>
      </c>
      <c r="L8658" s="32" t="n"/>
      <c r="M8658" s="31" t="n">
        <v>0</v>
      </c>
      <c r="N8658" s="31" t="n">
        <v>0</v>
      </c>
      <c r="O8658" s="31" t="n"/>
      <c r="P8658" s="31" t="n"/>
      <c r="Q8658" s="31" t="n">
        <v>0</v>
      </c>
      <c r="R8658" s="31" t="n"/>
      <c r="S8658" s="32" t="n"/>
      <c r="T8658" s="32" t="n"/>
      <c r="V8658" t="inlineStr">
        <is>
          <t>05nfo</t>
        </is>
      </c>
      <c r="Y8658" t="inlineStr">
        <is>
          <t>e4f2c9f7-e9df-4e07-8d6b-316ec007a304</t>
        </is>
      </c>
      <c r="Z8658" t="inlineStr">
        <is>
          <t>Zach Giuttari (NYR D)</t>
        </is>
      </c>
    </row>
    <row r="8659">
      <c r="A8659" t="inlineStr">
        <is>
          <t>Zach Hall</t>
        </is>
      </c>
      <c r="B8659" t="inlineStr">
        <is>
          <t>(N/A)</t>
        </is>
      </c>
      <c r="C8659" t="inlineStr">
        <is>
          <t>C</t>
        </is>
      </c>
      <c r="D8659" t="inlineStr">
        <is>
          <t>F</t>
        </is>
      </c>
      <c r="E8659" t="n">
        <v>33</v>
      </c>
      <c r="F8659" t="inlineStr">
        <is>
          <t>FA</t>
        </is>
      </c>
      <c r="G8659" t="inlineStr">
        <is>
          <t>FA</t>
        </is>
      </c>
      <c r="H8659" s="30" t="n">
        <v>1</v>
      </c>
      <c r="I8659" s="31" t="n">
        <v>0</v>
      </c>
      <c r="J8659" s="31" t="n"/>
      <c r="K8659" s="31" t="n">
        <v>0</v>
      </c>
      <c r="L8659" s="32" t="n"/>
      <c r="M8659" s="31" t="n">
        <v>0</v>
      </c>
      <c r="N8659" s="31" t="n">
        <v>0</v>
      </c>
      <c r="O8659" s="31" t="n"/>
      <c r="P8659" s="31" t="n"/>
      <c r="Q8659" s="31" t="n">
        <v>0</v>
      </c>
      <c r="R8659" s="31" t="n"/>
      <c r="S8659" s="32" t="n"/>
      <c r="T8659" s="32" t="n"/>
      <c r="V8659" t="inlineStr">
        <is>
          <t>030wi</t>
        </is>
      </c>
      <c r="Z8659" t="inlineStr">
        <is>
          <t>Zach Hall ((N/A) C)</t>
        </is>
      </c>
    </row>
    <row r="8660">
      <c r="A8660" t="inlineStr">
        <is>
          <t>Zach Hamill</t>
        </is>
      </c>
      <c r="B8660" t="inlineStr">
        <is>
          <t>(N/A)</t>
        </is>
      </c>
      <c r="C8660" t="inlineStr">
        <is>
          <t>C</t>
        </is>
      </c>
      <c r="D8660" t="inlineStr">
        <is>
          <t>F</t>
        </is>
      </c>
      <c r="E8660" t="n">
        <v>37</v>
      </c>
      <c r="F8660" t="inlineStr">
        <is>
          <t>FA</t>
        </is>
      </c>
      <c r="G8660" t="inlineStr">
        <is>
          <t>FA</t>
        </is>
      </c>
      <c r="H8660" s="30" t="n">
        <v>1</v>
      </c>
      <c r="I8660" s="31" t="n">
        <v>0</v>
      </c>
      <c r="J8660" s="31" t="n"/>
      <c r="K8660" s="31" t="n">
        <v>0</v>
      </c>
      <c r="L8660" s="32" t="n"/>
      <c r="M8660" s="31" t="n">
        <v>0</v>
      </c>
      <c r="N8660" s="31" t="n">
        <v>0</v>
      </c>
      <c r="O8660" s="31" t="n"/>
      <c r="P8660" s="31" t="n"/>
      <c r="Q8660" s="31" t="n">
        <v>0</v>
      </c>
      <c r="R8660" s="31" t="n"/>
      <c r="S8660" s="32" t="n"/>
      <c r="T8660" s="32" t="n"/>
      <c r="V8660" t="inlineStr">
        <is>
          <t>003fq</t>
        </is>
      </c>
      <c r="W8660" t="n">
        <v>2791</v>
      </c>
      <c r="X8660" t="n">
        <v>4247</v>
      </c>
      <c r="Z8660" t="inlineStr">
        <is>
          <t>Zach Hamill ((N/A) C)</t>
        </is>
      </c>
    </row>
    <row r="8661">
      <c r="A8661" t="inlineStr">
        <is>
          <t>Zach Harnden</t>
        </is>
      </c>
      <c r="B8661" t="inlineStr">
        <is>
          <t>(N/A)</t>
        </is>
      </c>
      <c r="C8661" t="inlineStr">
        <is>
          <t>LW</t>
        </is>
      </c>
      <c r="D8661" t="inlineStr">
        <is>
          <t>F</t>
        </is>
      </c>
      <c r="E8661" t="n">
        <v>36</v>
      </c>
      <c r="F8661" t="inlineStr">
        <is>
          <t>FA</t>
        </is>
      </c>
      <c r="G8661" t="inlineStr">
        <is>
          <t>FA</t>
        </is>
      </c>
      <c r="H8661" s="30" t="n">
        <v>1</v>
      </c>
      <c r="I8661" s="31" t="n">
        <v>0</v>
      </c>
      <c r="J8661" s="31" t="n"/>
      <c r="K8661" s="31" t="n">
        <v>0</v>
      </c>
      <c r="L8661" s="32" t="n"/>
      <c r="M8661" s="31" t="n">
        <v>0</v>
      </c>
      <c r="N8661" s="31" t="n">
        <v>0</v>
      </c>
      <c r="O8661" s="31" t="n"/>
      <c r="P8661" s="31" t="n"/>
      <c r="Q8661" s="31" t="n">
        <v>0</v>
      </c>
      <c r="R8661" s="31" t="n"/>
      <c r="S8661" s="32" t="n"/>
      <c r="T8661" s="32" t="n"/>
      <c r="V8661" t="inlineStr">
        <is>
          <t>038k3</t>
        </is>
      </c>
      <c r="X8661" t="n">
        <v>6227</v>
      </c>
      <c r="Z8661" t="inlineStr">
        <is>
          <t>Zach Harnden ((N/A) LW)</t>
        </is>
      </c>
    </row>
    <row r="8662">
      <c r="A8662" t="inlineStr">
        <is>
          <t>Zach Lansard</t>
        </is>
      </c>
      <c r="B8662" t="inlineStr">
        <is>
          <t>CAR</t>
        </is>
      </c>
      <c r="C8662" t="inlineStr">
        <is>
          <t>RW</t>
        </is>
      </c>
      <c r="D8662" t="inlineStr">
        <is>
          <t>F</t>
        </is>
      </c>
      <c r="E8662" t="n">
        <v>18</v>
      </c>
      <c r="F8662" t="inlineStr">
        <is>
          <t>FA</t>
        </is>
      </c>
      <c r="G8662" t="inlineStr">
        <is>
          <t>FA</t>
        </is>
      </c>
      <c r="H8662" s="30" t="n">
        <v>1</v>
      </c>
      <c r="I8662" s="31" t="n">
        <v>0</v>
      </c>
      <c r="J8662" s="31" t="n"/>
      <c r="K8662" s="31" t="n">
        <v>0</v>
      </c>
      <c r="L8662" s="32" t="n"/>
      <c r="M8662" s="31" t="n">
        <v>0</v>
      </c>
      <c r="N8662" s="31" t="n">
        <v>0</v>
      </c>
      <c r="O8662" s="31" t="n"/>
      <c r="P8662" s="31" t="n"/>
      <c r="Q8662" s="31" t="n">
        <v>0</v>
      </c>
      <c r="R8662" s="31" t="n"/>
      <c r="S8662" s="32" t="n"/>
      <c r="T8662" s="32" t="n"/>
      <c r="V8662" t="inlineStr">
        <is>
          <t>0760s</t>
        </is>
      </c>
      <c r="W8662" t="n">
        <v>7780</v>
      </c>
      <c r="Y8662" t="inlineStr">
        <is>
          <t>101d35ac-47aa-4704-b232-74f2a3461c0f</t>
        </is>
      </c>
      <c r="Z8662" t="inlineStr">
        <is>
          <t>Zach Lansard (CAR RW)</t>
        </is>
      </c>
    </row>
    <row r="8663">
      <c r="A8663" t="inlineStr">
        <is>
          <t>Zach Leslie</t>
        </is>
      </c>
      <c r="B8663" t="inlineStr">
        <is>
          <t>OTT</t>
        </is>
      </c>
      <c r="C8663" t="inlineStr">
        <is>
          <t>D</t>
        </is>
      </c>
      <c r="D8663" t="inlineStr">
        <is>
          <t>D</t>
        </is>
      </c>
      <c r="E8663" t="n">
        <v>32</v>
      </c>
      <c r="F8663" t="inlineStr">
        <is>
          <t>FA</t>
        </is>
      </c>
      <c r="G8663" t="inlineStr">
        <is>
          <t>FA</t>
        </is>
      </c>
      <c r="H8663" s="30" t="n">
        <v>1</v>
      </c>
      <c r="I8663" s="31" t="n">
        <v>0</v>
      </c>
      <c r="J8663" s="31" t="n"/>
      <c r="K8663" s="31" t="n">
        <v>0</v>
      </c>
      <c r="L8663" s="32" t="n"/>
      <c r="M8663" s="31" t="n">
        <v>0</v>
      </c>
      <c r="N8663" s="31" t="n">
        <v>0</v>
      </c>
      <c r="O8663" s="31" t="n"/>
      <c r="P8663" s="31" t="n"/>
      <c r="Q8663" s="31" t="n">
        <v>0</v>
      </c>
      <c r="R8663" s="31" t="n"/>
      <c r="S8663" s="32" t="n"/>
      <c r="T8663" s="32" t="n"/>
      <c r="V8663" t="inlineStr">
        <is>
          <t>031sw</t>
        </is>
      </c>
      <c r="W8663" t="n">
        <v>4705</v>
      </c>
      <c r="X8663" t="n">
        <v>6157</v>
      </c>
      <c r="Y8663" t="inlineStr">
        <is>
          <t>6e83114c-efdb-4b9a-bd69-5da98dfcbbbd</t>
        </is>
      </c>
      <c r="Z8663" t="inlineStr">
        <is>
          <t>Zach Leslie (OTT D)</t>
        </is>
      </c>
    </row>
    <row r="8664">
      <c r="A8664" t="inlineStr">
        <is>
          <t>Zach McKelvie</t>
        </is>
      </c>
      <c r="B8664" t="inlineStr">
        <is>
          <t>CGY</t>
        </is>
      </c>
      <c r="C8664" t="inlineStr">
        <is>
          <t>D</t>
        </is>
      </c>
      <c r="D8664" t="inlineStr">
        <is>
          <t>D</t>
        </is>
      </c>
      <c r="E8664" t="n">
        <v>41</v>
      </c>
      <c r="F8664" t="inlineStr">
        <is>
          <t>FA</t>
        </is>
      </c>
      <c r="G8664" t="inlineStr">
        <is>
          <t>FA</t>
        </is>
      </c>
      <c r="H8664" s="30" t="n">
        <v>1</v>
      </c>
      <c r="I8664" s="31" t="n">
        <v>0</v>
      </c>
      <c r="J8664" s="31" t="n"/>
      <c r="K8664" s="31" t="n">
        <v>0</v>
      </c>
      <c r="L8664" s="32" t="n"/>
      <c r="M8664" s="31" t="n">
        <v>0</v>
      </c>
      <c r="N8664" s="31" t="n">
        <v>0</v>
      </c>
      <c r="O8664" s="31" t="n"/>
      <c r="P8664" s="31" t="n"/>
      <c r="Q8664" s="31" t="n">
        <v>0</v>
      </c>
      <c r="R8664" s="31" t="n"/>
      <c r="S8664" s="32" t="n"/>
      <c r="T8664" s="32" t="n"/>
      <c r="V8664" t="inlineStr">
        <is>
          <t>01fj7</t>
        </is>
      </c>
      <c r="W8664" t="n">
        <v>3355</v>
      </c>
      <c r="X8664" t="n">
        <v>4728</v>
      </c>
      <c r="Z8664" t="inlineStr">
        <is>
          <t>Zach McKelvie (CGY D)</t>
        </is>
      </c>
    </row>
    <row r="8665">
      <c r="A8665" t="inlineStr">
        <is>
          <t>Zach Miskovic</t>
        </is>
      </c>
      <c r="B8665" t="inlineStr">
        <is>
          <t>(N/A)</t>
        </is>
      </c>
      <c r="C8665" t="inlineStr">
        <is>
          <t>D</t>
        </is>
      </c>
      <c r="D8665" t="inlineStr">
        <is>
          <t>D</t>
        </is>
      </c>
      <c r="E8665" t="n">
        <v>41</v>
      </c>
      <c r="F8665" t="inlineStr">
        <is>
          <t>FA</t>
        </is>
      </c>
      <c r="G8665" t="inlineStr">
        <is>
          <t>FA</t>
        </is>
      </c>
      <c r="H8665" s="30" t="n">
        <v>1</v>
      </c>
      <c r="I8665" s="31" t="n">
        <v>0</v>
      </c>
      <c r="J8665" s="31" t="n"/>
      <c r="K8665" s="31" t="n">
        <v>0</v>
      </c>
      <c r="L8665" s="32" t="n"/>
      <c r="M8665" s="31" t="n">
        <v>0</v>
      </c>
      <c r="N8665" s="31" t="n">
        <v>0</v>
      </c>
      <c r="O8665" s="31" t="n"/>
      <c r="P8665" s="31" t="n"/>
      <c r="Q8665" s="31" t="n">
        <v>0</v>
      </c>
      <c r="R8665" s="31" t="n"/>
      <c r="S8665" s="32" t="n"/>
      <c r="T8665" s="32" t="n"/>
      <c r="V8665" t="inlineStr">
        <is>
          <t>01cdl</t>
        </is>
      </c>
      <c r="X8665" t="n">
        <v>4614</v>
      </c>
      <c r="Z8665" t="inlineStr">
        <is>
          <t>Zach Miskovic ((N/A) D)</t>
        </is>
      </c>
    </row>
    <row r="8666">
      <c r="A8666" t="inlineStr">
        <is>
          <t>Zach Nastasiuk</t>
        </is>
      </c>
      <c r="B8666" t="inlineStr">
        <is>
          <t>STL</t>
        </is>
      </c>
      <c r="C8666" t="inlineStr">
        <is>
          <t>RW</t>
        </is>
      </c>
      <c r="D8666" t="inlineStr">
        <is>
          <t>F</t>
        </is>
      </c>
      <c r="E8666" t="n">
        <v>31</v>
      </c>
      <c r="F8666" t="inlineStr">
        <is>
          <t>FA</t>
        </is>
      </c>
      <c r="G8666" t="inlineStr">
        <is>
          <t>FA</t>
        </is>
      </c>
      <c r="H8666" s="30" t="n">
        <v>1</v>
      </c>
      <c r="I8666" s="31" t="n">
        <v>0</v>
      </c>
      <c r="J8666" s="31" t="n"/>
      <c r="K8666" s="31" t="n">
        <v>0</v>
      </c>
      <c r="L8666" s="32" t="n"/>
      <c r="M8666" s="31" t="n">
        <v>0</v>
      </c>
      <c r="N8666" s="31" t="n">
        <v>0</v>
      </c>
      <c r="O8666" s="31" t="n"/>
      <c r="P8666" s="31" t="n"/>
      <c r="Q8666" s="31" t="n">
        <v>0</v>
      </c>
      <c r="R8666" s="31" t="n"/>
      <c r="S8666" s="32" t="n"/>
      <c r="T8666" s="32" t="n"/>
      <c r="V8666" t="inlineStr">
        <is>
          <t>031o8</t>
        </is>
      </c>
      <c r="W8666" t="n">
        <v>4179</v>
      </c>
      <c r="X8666" t="n">
        <v>6028</v>
      </c>
      <c r="Z8666" t="inlineStr">
        <is>
          <t>Zach Nastasiuk (STL RW)</t>
        </is>
      </c>
    </row>
    <row r="8667">
      <c r="A8667" t="inlineStr">
        <is>
          <t>Zach O'Brien</t>
        </is>
      </c>
      <c r="B8667" t="inlineStr">
        <is>
          <t>TOR</t>
        </is>
      </c>
      <c r="C8667" t="inlineStr">
        <is>
          <t>RW</t>
        </is>
      </c>
      <c r="D8667" t="inlineStr">
        <is>
          <t>F</t>
        </is>
      </c>
      <c r="E8667" t="n">
        <v>34</v>
      </c>
      <c r="F8667" t="inlineStr">
        <is>
          <t>FA</t>
        </is>
      </c>
      <c r="G8667" t="inlineStr">
        <is>
          <t>FA</t>
        </is>
      </c>
      <c r="H8667" s="30" t="n">
        <v>1</v>
      </c>
      <c r="I8667" s="31" t="n">
        <v>0</v>
      </c>
      <c r="J8667" s="31" t="n"/>
      <c r="K8667" s="31" t="n">
        <v>0</v>
      </c>
      <c r="L8667" s="32" t="n"/>
      <c r="M8667" s="31" t="n">
        <v>0</v>
      </c>
      <c r="N8667" s="31" t="n">
        <v>0</v>
      </c>
      <c r="O8667" s="31" t="n"/>
      <c r="P8667" s="31" t="n"/>
      <c r="Q8667" s="31" t="n">
        <v>0</v>
      </c>
      <c r="R8667" s="31" t="n"/>
      <c r="S8667" s="32" t="n"/>
      <c r="T8667" s="32" t="n"/>
      <c r="V8667" t="inlineStr">
        <is>
          <t>02g02</t>
        </is>
      </c>
      <c r="X8667" t="n">
        <v>6644</v>
      </c>
      <c r="Z8667" t="inlineStr">
        <is>
          <t>Zach O'Brien (TOR RW)</t>
        </is>
      </c>
    </row>
    <row r="8668">
      <c r="A8668" t="inlineStr">
        <is>
          <t>Zach Olsen</t>
        </is>
      </c>
      <c r="B8668" t="inlineStr">
        <is>
          <t>TOR</t>
        </is>
      </c>
      <c r="C8668" t="inlineStr">
        <is>
          <t>RW</t>
        </is>
      </c>
      <c r="D8668" t="inlineStr">
        <is>
          <t>F</t>
        </is>
      </c>
      <c r="E8668" t="n">
        <v>18</v>
      </c>
      <c r="F8668" t="inlineStr">
        <is>
          <t>FA</t>
        </is>
      </c>
      <c r="G8668" t="inlineStr">
        <is>
          <t>FA</t>
        </is>
      </c>
      <c r="H8668" s="30" t="n">
        <v>1</v>
      </c>
      <c r="I8668" s="31" t="n">
        <v>0</v>
      </c>
      <c r="J8668" s="31" t="n"/>
      <c r="K8668" s="31" t="n">
        <v>0</v>
      </c>
      <c r="L8668" s="32" t="n"/>
      <c r="M8668" s="31" t="n">
        <v>0</v>
      </c>
      <c r="N8668" s="31" t="n">
        <v>0</v>
      </c>
      <c r="O8668" s="31" t="n"/>
      <c r="P8668" s="31" t="n"/>
      <c r="Q8668" s="31" t="n">
        <v>0</v>
      </c>
      <c r="R8668" s="31" t="n"/>
      <c r="S8668" s="32" t="n"/>
      <c r="T8668" s="32" t="n"/>
      <c r="V8668" t="inlineStr">
        <is>
          <t>076rl</t>
        </is>
      </c>
      <c r="W8668" t="n">
        <v>7751</v>
      </c>
      <c r="Y8668" t="inlineStr">
        <is>
          <t>3831e4ca-5ea9-4ce3-8009-f30d976c14bc</t>
        </is>
      </c>
      <c r="Z8668" t="inlineStr">
        <is>
          <t>Zach Olsen (TOR RW)</t>
        </is>
      </c>
    </row>
    <row r="8669">
      <c r="A8669" t="inlineStr">
        <is>
          <t>Zach Palmquist</t>
        </is>
      </c>
      <c r="B8669" t="inlineStr">
        <is>
          <t>(N/A)</t>
        </is>
      </c>
      <c r="C8669" t="inlineStr">
        <is>
          <t>D</t>
        </is>
      </c>
      <c r="D8669" t="inlineStr">
        <is>
          <t>D</t>
        </is>
      </c>
      <c r="E8669" t="n">
        <v>35</v>
      </c>
      <c r="F8669" t="inlineStr">
        <is>
          <t>FA</t>
        </is>
      </c>
      <c r="G8669" t="inlineStr">
        <is>
          <t>FA</t>
        </is>
      </c>
      <c r="H8669" s="30" t="n">
        <v>1</v>
      </c>
      <c r="I8669" s="31" t="n">
        <v>0</v>
      </c>
      <c r="J8669" s="31" t="n"/>
      <c r="K8669" s="31" t="n">
        <v>0</v>
      </c>
      <c r="L8669" s="32" t="n"/>
      <c r="M8669" s="31" t="n">
        <v>0</v>
      </c>
      <c r="N8669" s="31" t="n">
        <v>0</v>
      </c>
      <c r="O8669" s="31" t="n"/>
      <c r="P8669" s="31" t="n"/>
      <c r="Q8669" s="31" t="n">
        <v>0</v>
      </c>
      <c r="R8669" s="31" t="n"/>
      <c r="S8669" s="32" t="n"/>
      <c r="T8669" s="32" t="n"/>
      <c r="V8669" t="inlineStr">
        <is>
          <t>03mpt</t>
        </is>
      </c>
      <c r="W8669" t="n">
        <v>4757</v>
      </c>
      <c r="X8669" t="n">
        <v>6720</v>
      </c>
      <c r="Z8669" t="inlineStr">
        <is>
          <t>Zach Palmquist ((N/A) D)</t>
        </is>
      </c>
    </row>
    <row r="8670">
      <c r="A8670" t="inlineStr">
        <is>
          <t>Zach Pelletier</t>
        </is>
      </c>
      <c r="B8670" t="inlineStr">
        <is>
          <t>(N/A)</t>
        </is>
      </c>
      <c r="C8670" t="inlineStr">
        <is>
          <t>G</t>
        </is>
      </c>
      <c r="D8670" t="inlineStr">
        <is>
          <t>G</t>
        </is>
      </c>
      <c r="E8670" t="n">
        <v>20</v>
      </c>
      <c r="F8670" t="inlineStr">
        <is>
          <t>FA</t>
        </is>
      </c>
      <c r="G8670" t="inlineStr">
        <is>
          <t>FA</t>
        </is>
      </c>
      <c r="H8670" s="30" t="n">
        <v>1</v>
      </c>
      <c r="I8670" s="31" t="n">
        <v>0</v>
      </c>
      <c r="J8670" s="31" t="n"/>
      <c r="K8670" s="31" t="n">
        <v>0</v>
      </c>
      <c r="L8670" s="32" t="n"/>
      <c r="M8670" s="31" t="n">
        <v>0</v>
      </c>
      <c r="N8670" s="31" t="n">
        <v>0</v>
      </c>
      <c r="O8670" s="31" t="n"/>
      <c r="P8670" s="31" t="n"/>
      <c r="Q8670" s="31" t="n">
        <v>0</v>
      </c>
      <c r="R8670" s="31" t="n"/>
      <c r="S8670" s="32" t="n"/>
      <c r="T8670" s="32" t="n"/>
      <c r="V8670" t="inlineStr">
        <is>
          <t>06pdt</t>
        </is>
      </c>
      <c r="Y8670" t="inlineStr">
        <is>
          <t>9e68d378-480a-4590-93bf-feabedee027e</t>
        </is>
      </c>
      <c r="Z8670" t="inlineStr">
        <is>
          <t>Zach Pelletier ((N/A) G)</t>
        </is>
      </c>
    </row>
    <row r="8671">
      <c r="A8671" t="inlineStr">
        <is>
          <t>Zach Pochiro</t>
        </is>
      </c>
      <c r="B8671" t="inlineStr">
        <is>
          <t>(N/A)</t>
        </is>
      </c>
      <c r="C8671" t="inlineStr">
        <is>
          <t>LW</t>
        </is>
      </c>
      <c r="D8671" t="inlineStr">
        <is>
          <t>F</t>
        </is>
      </c>
      <c r="E8671" t="n">
        <v>32</v>
      </c>
      <c r="F8671" t="inlineStr">
        <is>
          <t>FA</t>
        </is>
      </c>
      <c r="G8671" t="inlineStr">
        <is>
          <t>FA</t>
        </is>
      </c>
      <c r="H8671" s="30" t="n">
        <v>1</v>
      </c>
      <c r="I8671" s="31" t="n">
        <v>0</v>
      </c>
      <c r="J8671" s="31" t="n"/>
      <c r="K8671" s="31" t="n">
        <v>0</v>
      </c>
      <c r="L8671" s="32" t="n"/>
      <c r="M8671" s="31" t="n">
        <v>0</v>
      </c>
      <c r="N8671" s="31" t="n">
        <v>0</v>
      </c>
      <c r="O8671" s="31" t="n"/>
      <c r="P8671" s="31" t="n"/>
      <c r="Q8671" s="31" t="n">
        <v>0</v>
      </c>
      <c r="R8671" s="31" t="n"/>
      <c r="S8671" s="32" t="n"/>
      <c r="T8671" s="32" t="n"/>
      <c r="V8671" t="inlineStr">
        <is>
          <t>031py</t>
        </is>
      </c>
      <c r="W8671" t="n">
        <v>4326</v>
      </c>
      <c r="X8671" t="n">
        <v>6091</v>
      </c>
      <c r="Z8671" t="inlineStr">
        <is>
          <t>Zach Pochiro ((N/A) LW)</t>
        </is>
      </c>
    </row>
    <row r="8672">
      <c r="A8672" t="inlineStr">
        <is>
          <t>Zach Redmond</t>
        </is>
      </c>
      <c r="B8672" t="inlineStr">
        <is>
          <t>(N/A)</t>
        </is>
      </c>
      <c r="C8672" t="inlineStr">
        <is>
          <t>D</t>
        </is>
      </c>
      <c r="D8672" t="inlineStr">
        <is>
          <t>D</t>
        </is>
      </c>
      <c r="E8672" t="n">
        <v>38</v>
      </c>
      <c r="F8672" t="inlineStr">
        <is>
          <t>FA</t>
        </is>
      </c>
      <c r="G8672" t="inlineStr">
        <is>
          <t>FA</t>
        </is>
      </c>
      <c r="H8672" s="30" t="n">
        <v>1</v>
      </c>
      <c r="I8672" s="31" t="n">
        <v>0</v>
      </c>
      <c r="J8672" s="31" t="n"/>
      <c r="K8672" s="31" t="n">
        <v>0</v>
      </c>
      <c r="L8672" s="32" t="n"/>
      <c r="M8672" s="31" t="n">
        <v>0</v>
      </c>
      <c r="N8672" s="31" t="n">
        <v>0</v>
      </c>
      <c r="O8672" s="31" t="n"/>
      <c r="P8672" s="31" t="n"/>
      <c r="Q8672" s="31" t="n">
        <v>0</v>
      </c>
      <c r="R8672" s="31" t="n"/>
      <c r="S8672" s="32" t="n"/>
      <c r="T8672" s="32" t="n"/>
      <c r="V8672" t="inlineStr">
        <is>
          <t>0244r</t>
        </is>
      </c>
      <c r="W8672" t="n">
        <v>4077</v>
      </c>
      <c r="X8672" t="n">
        <v>5295</v>
      </c>
      <c r="Z8672" t="inlineStr">
        <is>
          <t>Zach Redmond ((N/A) D)</t>
        </is>
      </c>
    </row>
    <row r="8673">
      <c r="A8673" t="inlineStr">
        <is>
          <t>Zach Saar</t>
        </is>
      </c>
      <c r="B8673" t="inlineStr">
        <is>
          <t>(N/A)</t>
        </is>
      </c>
      <c r="C8673" t="inlineStr">
        <is>
          <t>RW</t>
        </is>
      </c>
      <c r="D8673" t="inlineStr">
        <is>
          <t>F</t>
        </is>
      </c>
      <c r="E8673" t="n">
        <v>33</v>
      </c>
      <c r="F8673" t="inlineStr">
        <is>
          <t>FA</t>
        </is>
      </c>
      <c r="G8673" t="inlineStr">
        <is>
          <t>FA</t>
        </is>
      </c>
      <c r="H8673" s="30" t="n">
        <v>1</v>
      </c>
      <c r="I8673" s="31" t="n">
        <v>0</v>
      </c>
      <c r="J8673" s="31" t="n"/>
      <c r="K8673" s="31" t="n">
        <v>0</v>
      </c>
      <c r="L8673" s="32" t="n"/>
      <c r="M8673" s="31" t="n">
        <v>0</v>
      </c>
      <c r="N8673" s="31" t="n">
        <v>0</v>
      </c>
      <c r="O8673" s="31" t="n"/>
      <c r="P8673" s="31" t="n"/>
      <c r="Q8673" s="31" t="n">
        <v>0</v>
      </c>
      <c r="R8673" s="31" t="n"/>
      <c r="S8673" s="32" t="n"/>
      <c r="T8673" s="32" t="n"/>
      <c r="V8673" t="inlineStr">
        <is>
          <t>03b0n</t>
        </is>
      </c>
      <c r="X8673" t="n">
        <v>7812</v>
      </c>
      <c r="Z8673" t="inlineStr">
        <is>
          <t>Zach Saar ((N/A) RW)</t>
        </is>
      </c>
    </row>
    <row r="8674">
      <c r="A8674" t="inlineStr">
        <is>
          <t>Zach Sanford</t>
        </is>
      </c>
      <c r="B8674" t="inlineStr">
        <is>
          <t>CHI</t>
        </is>
      </c>
      <c r="C8674" t="inlineStr">
        <is>
          <t>LW</t>
        </is>
      </c>
      <c r="D8674" t="inlineStr">
        <is>
          <t>F</t>
        </is>
      </c>
      <c r="E8674" t="n">
        <v>31</v>
      </c>
      <c r="F8674" t="inlineStr">
        <is>
          <t>FA</t>
        </is>
      </c>
      <c r="G8674" t="inlineStr">
        <is>
          <t>FA</t>
        </is>
      </c>
      <c r="H8674" s="30" t="n">
        <v>1</v>
      </c>
      <c r="I8674" s="31" t="n">
        <v>0</v>
      </c>
      <c r="J8674" s="31" t="n"/>
      <c r="K8674" s="31" t="n">
        <v>0</v>
      </c>
      <c r="L8674" s="32" t="n"/>
      <c r="M8674" s="31" t="n">
        <v>0</v>
      </c>
      <c r="N8674" s="31" t="n">
        <v>0</v>
      </c>
      <c r="O8674" s="31" t="n"/>
      <c r="P8674" s="31" t="n"/>
      <c r="Q8674" s="31" t="n">
        <v>0</v>
      </c>
      <c r="R8674" s="31" t="n"/>
      <c r="S8674" s="32" t="n"/>
      <c r="T8674" s="32" t="n"/>
      <c r="V8674" t="inlineStr">
        <is>
          <t>031oi</t>
        </is>
      </c>
      <c r="W8674" t="n">
        <v>4207</v>
      </c>
      <c r="X8674" t="n">
        <v>6041</v>
      </c>
      <c r="Y8674" t="inlineStr">
        <is>
          <t>df87b465-825e-4810-b31b-baa59bd211af</t>
        </is>
      </c>
      <c r="Z8674" t="inlineStr">
        <is>
          <t>Zach Sanford (CHI LW)</t>
        </is>
      </c>
    </row>
    <row r="8675">
      <c r="A8675" t="inlineStr">
        <is>
          <t>Zach Schroeder</t>
        </is>
      </c>
      <c r="B8675" t="inlineStr">
        <is>
          <t>(N/A)</t>
        </is>
      </c>
      <c r="C8675" t="inlineStr">
        <is>
          <t>RW</t>
        </is>
      </c>
      <c r="D8675" t="inlineStr">
        <is>
          <t>F</t>
        </is>
      </c>
      <c r="E8675" t="n">
        <v>34</v>
      </c>
      <c r="F8675" t="inlineStr">
        <is>
          <t>FA</t>
        </is>
      </c>
      <c r="G8675" t="inlineStr">
        <is>
          <t>FA</t>
        </is>
      </c>
      <c r="H8675" s="30" t="n">
        <v>1</v>
      </c>
      <c r="I8675" s="31" t="n">
        <v>0</v>
      </c>
      <c r="J8675" s="31" t="n"/>
      <c r="K8675" s="31" t="n">
        <v>0</v>
      </c>
      <c r="L8675" s="32" t="n"/>
      <c r="M8675" s="31" t="n">
        <v>0</v>
      </c>
      <c r="N8675" s="31" t="n">
        <v>0</v>
      </c>
      <c r="O8675" s="31" t="n"/>
      <c r="P8675" s="31" t="n"/>
      <c r="Q8675" s="31" t="n">
        <v>0</v>
      </c>
      <c r="R8675" s="31" t="n"/>
      <c r="S8675" s="32" t="n"/>
      <c r="T8675" s="32" t="n"/>
      <c r="V8675" t="inlineStr">
        <is>
          <t>048tb</t>
        </is>
      </c>
      <c r="X8675" t="n">
        <v>7367</v>
      </c>
      <c r="Z8675" t="inlineStr">
        <is>
          <t>Zach Schroeder ((N/A) RW)</t>
        </is>
      </c>
    </row>
    <row r="8676">
      <c r="A8676" t="inlineStr">
        <is>
          <t>Zach Schulz</t>
        </is>
      </c>
      <c r="B8676" t="inlineStr">
        <is>
          <t>NYI</t>
        </is>
      </c>
      <c r="C8676" t="inlineStr">
        <is>
          <t>D</t>
        </is>
      </c>
      <c r="D8676" t="inlineStr">
        <is>
          <t>D</t>
        </is>
      </c>
      <c r="E8676" t="n">
        <v>21</v>
      </c>
      <c r="F8676" t="inlineStr">
        <is>
          <t>FA</t>
        </is>
      </c>
      <c r="G8676" t="inlineStr">
        <is>
          <t>FA</t>
        </is>
      </c>
      <c r="H8676" s="30" t="n">
        <v>1</v>
      </c>
      <c r="I8676" s="31" t="n">
        <v>0</v>
      </c>
      <c r="J8676" s="31" t="n"/>
      <c r="K8676" s="31" t="n">
        <v>0</v>
      </c>
      <c r="L8676" s="32" t="n"/>
      <c r="M8676" s="31" t="n">
        <v>0</v>
      </c>
      <c r="N8676" s="31" t="n">
        <v>0</v>
      </c>
      <c r="O8676" s="31" t="n"/>
      <c r="P8676" s="31" t="n"/>
      <c r="Q8676" s="31" t="n">
        <v>0</v>
      </c>
      <c r="R8676" s="31" t="n"/>
      <c r="S8676" s="32" t="n"/>
      <c r="T8676" s="32" t="n"/>
      <c r="V8676" t="inlineStr">
        <is>
          <t>06be0</t>
        </is>
      </c>
      <c r="Y8676" t="inlineStr">
        <is>
          <t>c381aa76-ede3-412c-b6f9-84c69571b217</t>
        </is>
      </c>
      <c r="Z8676" t="inlineStr">
        <is>
          <t>Zach Schulz (NYI D)</t>
        </is>
      </c>
    </row>
    <row r="8677">
      <c r="A8677" t="inlineStr">
        <is>
          <t>Zach Senyshyn</t>
        </is>
      </c>
      <c r="B8677" t="inlineStr">
        <is>
          <t>(N/A)</t>
        </is>
      </c>
      <c r="C8677" t="inlineStr">
        <is>
          <t>RW</t>
        </is>
      </c>
      <c r="D8677" t="inlineStr">
        <is>
          <t>F</t>
        </is>
      </c>
      <c r="E8677" t="n">
        <v>29</v>
      </c>
      <c r="F8677" t="inlineStr">
        <is>
          <t>FA</t>
        </is>
      </c>
      <c r="G8677" t="inlineStr">
        <is>
          <t>FA</t>
        </is>
      </c>
      <c r="H8677" s="30" t="n">
        <v>1</v>
      </c>
      <c r="I8677" s="31" t="n">
        <v>0</v>
      </c>
      <c r="J8677" s="31" t="n"/>
      <c r="K8677" s="31" t="n">
        <v>0</v>
      </c>
      <c r="L8677" s="32" t="n"/>
      <c r="M8677" s="31" t="n">
        <v>0</v>
      </c>
      <c r="N8677" s="31" t="n">
        <v>0</v>
      </c>
      <c r="O8677" s="31" t="n"/>
      <c r="P8677" s="31" t="n"/>
      <c r="Q8677" s="31" t="n">
        <v>0</v>
      </c>
      <c r="R8677" s="31" t="n"/>
      <c r="S8677" s="32" t="n"/>
      <c r="T8677" s="32" t="n"/>
      <c r="V8677" t="inlineStr">
        <is>
          <t>03rac</t>
        </is>
      </c>
      <c r="W8677" t="n">
        <v>4921</v>
      </c>
      <c r="X8677" t="n">
        <v>6757</v>
      </c>
      <c r="Y8677" t="inlineStr">
        <is>
          <t>99c46ff4-d064-4df8-8ec4-2c3c4ad0aaef</t>
        </is>
      </c>
      <c r="Z8677" t="inlineStr">
        <is>
          <t>Zach Senyshyn ((N/A) RW)</t>
        </is>
      </c>
    </row>
    <row r="8678">
      <c r="A8678" t="inlineStr">
        <is>
          <t>Zach Sill</t>
        </is>
      </c>
      <c r="B8678" t="inlineStr">
        <is>
          <t>(N/A)</t>
        </is>
      </c>
      <c r="C8678" t="inlineStr">
        <is>
          <t>C</t>
        </is>
      </c>
      <c r="D8678" t="inlineStr">
        <is>
          <t>F</t>
        </is>
      </c>
      <c r="E8678" t="n">
        <v>38</v>
      </c>
      <c r="F8678" t="inlineStr">
        <is>
          <t>FA</t>
        </is>
      </c>
      <c r="G8678" t="inlineStr">
        <is>
          <t>FA</t>
        </is>
      </c>
      <c r="H8678" s="30" t="n">
        <v>1</v>
      </c>
      <c r="I8678" s="31" t="n">
        <v>0</v>
      </c>
      <c r="J8678" s="31" t="n"/>
      <c r="K8678" s="31" t="n">
        <v>0</v>
      </c>
      <c r="L8678" s="32" t="n"/>
      <c r="M8678" s="31" t="n">
        <v>0</v>
      </c>
      <c r="N8678" s="31" t="n">
        <v>0</v>
      </c>
      <c r="O8678" s="31" t="n"/>
      <c r="P8678" s="31" t="n"/>
      <c r="Q8678" s="31" t="n">
        <v>0</v>
      </c>
      <c r="R8678" s="31" t="n"/>
      <c r="S8678" s="32" t="n"/>
      <c r="T8678" s="32" t="n"/>
      <c r="V8678" t="inlineStr">
        <is>
          <t>01mev</t>
        </is>
      </c>
      <c r="W8678" t="n">
        <v>4286</v>
      </c>
      <c r="X8678" t="n">
        <v>4759</v>
      </c>
      <c r="Z8678" t="inlineStr">
        <is>
          <t>Zach Sill ((N/A) C)</t>
        </is>
      </c>
    </row>
    <row r="8679">
      <c r="A8679" t="inlineStr">
        <is>
          <t>Zach Solow</t>
        </is>
      </c>
      <c r="B8679" t="inlineStr">
        <is>
          <t>TOR</t>
        </is>
      </c>
      <c r="C8679" t="inlineStr">
        <is>
          <t>C</t>
        </is>
      </c>
      <c r="D8679" t="inlineStr">
        <is>
          <t>F</t>
        </is>
      </c>
      <c r="E8679" t="n">
        <v>27</v>
      </c>
      <c r="F8679" t="inlineStr">
        <is>
          <t>FA</t>
        </is>
      </c>
      <c r="G8679" t="inlineStr">
        <is>
          <t>FA</t>
        </is>
      </c>
      <c r="H8679" s="30" t="n">
        <v>1</v>
      </c>
      <c r="I8679" s="31" t="n">
        <v>0</v>
      </c>
      <c r="J8679" s="31" t="n"/>
      <c r="K8679" s="31" t="n">
        <v>0</v>
      </c>
      <c r="L8679" s="32" t="n"/>
      <c r="M8679" s="31" t="n">
        <v>0</v>
      </c>
      <c r="N8679" s="31" t="n">
        <v>0</v>
      </c>
      <c r="O8679" s="31" t="n"/>
      <c r="P8679" s="31" t="n"/>
      <c r="Q8679" s="31" t="n">
        <v>0</v>
      </c>
      <c r="R8679" s="31" t="n"/>
      <c r="S8679" s="32" t="n"/>
      <c r="T8679" s="32" t="n"/>
      <c r="V8679" t="inlineStr">
        <is>
          <t>04fpn</t>
        </is>
      </c>
      <c r="Y8679" t="inlineStr">
        <is>
          <t>15972dbb-4337-4d59-ad99-67cbd49443a2</t>
        </is>
      </c>
      <c r="Z8679" t="inlineStr">
        <is>
          <t>Zach Solow (TOR C)</t>
        </is>
      </c>
    </row>
    <row r="8680">
      <c r="A8680" t="inlineStr">
        <is>
          <t>Zach Trotman</t>
        </is>
      </c>
      <c r="B8680" t="inlineStr">
        <is>
          <t>PIT</t>
        </is>
      </c>
      <c r="C8680" t="inlineStr">
        <is>
          <t>D</t>
        </is>
      </c>
      <c r="D8680" t="inlineStr">
        <is>
          <t>D</t>
        </is>
      </c>
      <c r="E8680" t="n">
        <v>36</v>
      </c>
      <c r="F8680" t="inlineStr">
        <is>
          <t>FA</t>
        </is>
      </c>
      <c r="G8680" t="inlineStr">
        <is>
          <t>FA</t>
        </is>
      </c>
      <c r="H8680" s="30" t="n">
        <v>1</v>
      </c>
      <c r="I8680" s="31" t="n">
        <v>0</v>
      </c>
      <c r="J8680" s="31" t="n"/>
      <c r="K8680" s="31" t="n">
        <v>0</v>
      </c>
      <c r="L8680" s="32" t="n"/>
      <c r="M8680" s="31" t="n">
        <v>0</v>
      </c>
      <c r="N8680" s="31" t="n">
        <v>0</v>
      </c>
      <c r="O8680" s="31" t="n"/>
      <c r="P8680" s="31" t="n"/>
      <c r="Q8680" s="31" t="n">
        <v>0</v>
      </c>
      <c r="R8680" s="31" t="n"/>
      <c r="S8680" s="32" t="n"/>
      <c r="T8680" s="32" t="n"/>
      <c r="V8680" t="inlineStr">
        <is>
          <t>01ztu</t>
        </is>
      </c>
      <c r="W8680" t="n">
        <v>3931</v>
      </c>
      <c r="X8680" t="n">
        <v>5184</v>
      </c>
      <c r="Z8680" t="inlineStr">
        <is>
          <t>Zach Trotman (PIT D)</t>
        </is>
      </c>
    </row>
    <row r="8681">
      <c r="A8681" t="inlineStr">
        <is>
          <t>Zach Uens</t>
        </is>
      </c>
      <c r="B8681" t="inlineStr">
        <is>
          <t>FLA</t>
        </is>
      </c>
      <c r="C8681" t="inlineStr">
        <is>
          <t>D</t>
        </is>
      </c>
      <c r="D8681" t="inlineStr">
        <is>
          <t>D</t>
        </is>
      </c>
      <c r="E8681" t="n">
        <v>25</v>
      </c>
      <c r="F8681" t="inlineStr">
        <is>
          <t>FA</t>
        </is>
      </c>
      <c r="G8681" t="inlineStr">
        <is>
          <t>FA</t>
        </is>
      </c>
      <c r="H8681" s="30" t="n">
        <v>1</v>
      </c>
      <c r="I8681" s="31" t="n">
        <v>0</v>
      </c>
      <c r="J8681" s="31" t="n"/>
      <c r="K8681" s="31" t="n">
        <v>0</v>
      </c>
      <c r="L8681" s="32" t="n"/>
      <c r="M8681" s="31" t="n">
        <v>0</v>
      </c>
      <c r="N8681" s="31" t="n">
        <v>0</v>
      </c>
      <c r="O8681" s="31" t="n"/>
      <c r="P8681" s="31" t="n"/>
      <c r="Q8681" s="31" t="n">
        <v>0</v>
      </c>
      <c r="R8681" s="31" t="n"/>
      <c r="S8681" s="32" t="n"/>
      <c r="T8681" s="32" t="n"/>
      <c r="V8681" t="inlineStr">
        <is>
          <t>05gt3</t>
        </is>
      </c>
      <c r="Y8681" t="inlineStr">
        <is>
          <t>1e9020a4-6cda-4dcf-aa0e-2f7a61c0566b</t>
        </is>
      </c>
      <c r="Z8681" t="inlineStr">
        <is>
          <t>Zach Uens (FLA D)</t>
        </is>
      </c>
    </row>
    <row r="8682">
      <c r="A8682" t="inlineStr">
        <is>
          <t>Zach Urdahl</t>
        </is>
      </c>
      <c r="B8682" t="inlineStr">
        <is>
          <t>PIT</t>
        </is>
      </c>
      <c r="C8682" t="inlineStr">
        <is>
          <t>LW</t>
        </is>
      </c>
      <c r="D8682" t="inlineStr">
        <is>
          <t>F</t>
        </is>
      </c>
      <c r="E8682" t="n">
        <v>24</v>
      </c>
      <c r="F8682" t="inlineStr">
        <is>
          <t>FA</t>
        </is>
      </c>
      <c r="G8682" t="inlineStr">
        <is>
          <t>FA</t>
        </is>
      </c>
      <c r="H8682" s="30" t="n">
        <v>1</v>
      </c>
      <c r="I8682" s="31" t="n">
        <v>0</v>
      </c>
      <c r="J8682" s="31" t="n"/>
      <c r="K8682" s="31" t="n">
        <v>0</v>
      </c>
      <c r="L8682" s="32" t="n"/>
      <c r="M8682" s="31" t="n">
        <v>0</v>
      </c>
      <c r="N8682" s="31" t="n">
        <v>0</v>
      </c>
      <c r="O8682" s="31" t="n"/>
      <c r="P8682" s="31" t="n"/>
      <c r="Q8682" s="31" t="n">
        <v>0</v>
      </c>
      <c r="R8682" s="31" t="n"/>
      <c r="S8682" s="32" t="n"/>
      <c r="T8682" s="32" t="n"/>
      <c r="V8682" t="inlineStr">
        <is>
          <t>06sn1</t>
        </is>
      </c>
      <c r="Y8682" t="inlineStr">
        <is>
          <t>83d35be7-3165-4c82-a89c-7713df01efa0</t>
        </is>
      </c>
      <c r="Z8682" t="inlineStr">
        <is>
          <t>Zach Urdahl (PIT LW)</t>
        </is>
      </c>
    </row>
    <row r="8683">
      <c r="A8683" t="inlineStr">
        <is>
          <t>Zach Wooten</t>
        </is>
      </c>
      <c r="B8683" t="inlineStr">
        <is>
          <t>WPG</t>
        </is>
      </c>
      <c r="C8683" t="inlineStr">
        <is>
          <t>C</t>
        </is>
      </c>
      <c r="D8683" t="inlineStr">
        <is>
          <t>F</t>
        </is>
      </c>
      <c r="E8683" t="n">
        <v>20</v>
      </c>
      <c r="F8683" t="inlineStr">
        <is>
          <t>FA</t>
        </is>
      </c>
      <c r="G8683" t="inlineStr">
        <is>
          <t>FA</t>
        </is>
      </c>
      <c r="H8683" s="30" t="n">
        <v>1</v>
      </c>
      <c r="I8683" s="31" t="n">
        <v>0</v>
      </c>
      <c r="J8683" s="31" t="n"/>
      <c r="K8683" s="31" t="n">
        <v>0</v>
      </c>
      <c r="L8683" s="32" t="n"/>
      <c r="M8683" s="31" t="n">
        <v>0</v>
      </c>
      <c r="N8683" s="31" t="n">
        <v>0</v>
      </c>
      <c r="O8683" s="31" t="n"/>
      <c r="P8683" s="31" t="n"/>
      <c r="Q8683" s="31" t="n">
        <v>0</v>
      </c>
      <c r="R8683" s="31" t="n"/>
      <c r="S8683" s="32" t="n"/>
      <c r="T8683" s="32" t="n"/>
      <c r="V8683" t="inlineStr">
        <is>
          <t>0769u</t>
        </is>
      </c>
      <c r="Y8683" t="inlineStr">
        <is>
          <t>de0971ad-9a36-4a13-9e09-29cbb4d00ad8</t>
        </is>
      </c>
      <c r="Z8683" t="inlineStr">
        <is>
          <t>Zach Wooten (WPG C)</t>
        </is>
      </c>
    </row>
    <row r="8684">
      <c r="A8684" t="inlineStr">
        <is>
          <t>Zachary Berzolla</t>
        </is>
      </c>
      <c r="B8684" t="inlineStr">
        <is>
          <t>(N/A)</t>
        </is>
      </c>
      <c r="C8684" t="inlineStr">
        <is>
          <t>D</t>
        </is>
      </c>
      <c r="D8684" t="inlineStr">
        <is>
          <t>D</t>
        </is>
      </c>
      <c r="E8684" t="n">
        <v>28</v>
      </c>
      <c r="F8684" t="inlineStr">
        <is>
          <t>FA</t>
        </is>
      </c>
      <c r="G8684" t="inlineStr">
        <is>
          <t>FA</t>
        </is>
      </c>
      <c r="H8684" s="30" t="n">
        <v>1</v>
      </c>
      <c r="I8684" s="31" t="n">
        <v>0</v>
      </c>
      <c r="J8684" s="31" t="n"/>
      <c r="K8684" s="31" t="n">
        <v>0</v>
      </c>
      <c r="L8684" s="32" t="n"/>
      <c r="M8684" s="31" t="n">
        <v>0</v>
      </c>
      <c r="N8684" s="31" t="n">
        <v>0</v>
      </c>
      <c r="O8684" s="31" t="n"/>
      <c r="P8684" s="31" t="n"/>
      <c r="Q8684" s="31" t="n">
        <v>0</v>
      </c>
      <c r="R8684" s="31" t="n"/>
      <c r="S8684" s="32" t="n"/>
      <c r="T8684" s="32" t="n"/>
      <c r="V8684" t="inlineStr">
        <is>
          <t>05x9s</t>
        </is>
      </c>
      <c r="Y8684" t="inlineStr">
        <is>
          <t>552a38a2-d882-422f-a75b-1dd691757800</t>
        </is>
      </c>
      <c r="Z8684" t="inlineStr">
        <is>
          <t>Zachary Berzolla ((N/A) D)</t>
        </is>
      </c>
    </row>
    <row r="8685">
      <c r="A8685" t="inlineStr">
        <is>
          <t>Zachary Borgiel</t>
        </is>
      </c>
      <c r="B8685" t="inlineStr">
        <is>
          <t>(N/A)</t>
        </is>
      </c>
      <c r="C8685" t="inlineStr">
        <is>
          <t>G</t>
        </is>
      </c>
      <c r="D8685" t="inlineStr">
        <is>
          <t>G</t>
        </is>
      </c>
      <c r="E8685" t="n">
        <v>26</v>
      </c>
      <c r="F8685" t="inlineStr">
        <is>
          <t>FA</t>
        </is>
      </c>
      <c r="G8685" t="inlineStr">
        <is>
          <t>FA</t>
        </is>
      </c>
      <c r="H8685" s="30" t="n">
        <v>1</v>
      </c>
      <c r="I8685" s="31" t="n">
        <v>0</v>
      </c>
      <c r="J8685" s="31" t="n"/>
      <c r="K8685" s="31" t="n">
        <v>0</v>
      </c>
      <c r="L8685" s="32" t="n"/>
      <c r="M8685" s="31" t="n">
        <v>0</v>
      </c>
      <c r="N8685" s="31" t="n">
        <v>0</v>
      </c>
      <c r="O8685" s="31" t="n"/>
      <c r="P8685" s="31" t="n"/>
      <c r="Q8685" s="31" t="n">
        <v>0</v>
      </c>
      <c r="R8685" s="31" t="n"/>
      <c r="S8685" s="32" t="n"/>
      <c r="T8685" s="32" t="n"/>
      <c r="V8685" t="inlineStr">
        <is>
          <t>066c9</t>
        </is>
      </c>
      <c r="Z8685" t="inlineStr">
        <is>
          <t>Zachary Borgiel ((N/A) G)</t>
        </is>
      </c>
    </row>
    <row r="8686">
      <c r="A8686" t="inlineStr">
        <is>
          <t>Zachary Bouthillier</t>
        </is>
      </c>
      <c r="B8686" t="inlineStr">
        <is>
          <t>TOR</t>
        </is>
      </c>
      <c r="C8686" t="inlineStr">
        <is>
          <t>G</t>
        </is>
      </c>
      <c r="D8686" t="inlineStr">
        <is>
          <t>G</t>
        </is>
      </c>
      <c r="E8686" t="n">
        <v>26</v>
      </c>
      <c r="F8686" t="inlineStr">
        <is>
          <t>FA</t>
        </is>
      </c>
      <c r="G8686" t="inlineStr">
        <is>
          <t>FA</t>
        </is>
      </c>
      <c r="H8686" s="30" t="n">
        <v>1</v>
      </c>
      <c r="I8686" s="31" t="n">
        <v>0</v>
      </c>
      <c r="J8686" s="31" t="n"/>
      <c r="K8686" s="31" t="n">
        <v>0</v>
      </c>
      <c r="L8686" s="32" t="n"/>
      <c r="M8686" s="31" t="n">
        <v>0</v>
      </c>
      <c r="N8686" s="31" t="n">
        <v>0</v>
      </c>
      <c r="O8686" s="31" t="n"/>
      <c r="P8686" s="31" t="n"/>
      <c r="Q8686" s="31" t="n">
        <v>0</v>
      </c>
      <c r="R8686" s="31" t="n"/>
      <c r="S8686" s="32" t="n"/>
      <c r="T8686" s="32" t="n"/>
      <c r="V8686" t="inlineStr">
        <is>
          <t>04r1k</t>
        </is>
      </c>
      <c r="X8686" t="n">
        <v>8106</v>
      </c>
      <c r="Z8686" t="inlineStr">
        <is>
          <t>Zachary Bouthillier (TOR G)</t>
        </is>
      </c>
    </row>
    <row r="8687">
      <c r="A8687" t="inlineStr">
        <is>
          <t>Zachary Emond</t>
        </is>
      </c>
      <c r="B8687" t="inlineStr">
        <is>
          <t>(N/A)</t>
        </is>
      </c>
      <c r="C8687" t="inlineStr">
        <is>
          <t>G</t>
        </is>
      </c>
      <c r="D8687" t="inlineStr">
        <is>
          <t>G</t>
        </is>
      </c>
      <c r="E8687" t="n">
        <v>26</v>
      </c>
      <c r="F8687" t="inlineStr">
        <is>
          <t>FA</t>
        </is>
      </c>
      <c r="G8687" t="inlineStr">
        <is>
          <t>FA</t>
        </is>
      </c>
      <c r="H8687" s="30" t="n">
        <v>1</v>
      </c>
      <c r="I8687" s="31" t="n">
        <v>0</v>
      </c>
      <c r="J8687" s="31" t="n"/>
      <c r="K8687" s="31" t="n">
        <v>0</v>
      </c>
      <c r="L8687" s="32" t="n"/>
      <c r="M8687" s="31" t="n">
        <v>0</v>
      </c>
      <c r="N8687" s="31" t="n">
        <v>0</v>
      </c>
      <c r="O8687" s="31" t="n"/>
      <c r="P8687" s="31" t="n"/>
      <c r="Q8687" s="31" t="n">
        <v>0</v>
      </c>
      <c r="R8687" s="31" t="n"/>
      <c r="S8687" s="32" t="n"/>
      <c r="T8687" s="32" t="n"/>
      <c r="V8687" t="inlineStr">
        <is>
          <t>04r0t</t>
        </is>
      </c>
      <c r="W8687" t="n">
        <v>6124</v>
      </c>
      <c r="X8687" t="n">
        <v>8074</v>
      </c>
      <c r="Y8687" t="inlineStr">
        <is>
          <t>6878125a-680f-46dd-85fa-d8bd69e98cf6</t>
        </is>
      </c>
      <c r="Z8687" t="inlineStr">
        <is>
          <t>Zachary Emond ((N/A) G)</t>
        </is>
      </c>
    </row>
    <row r="8688">
      <c r="A8688" t="inlineStr">
        <is>
          <t>Zachary Jones</t>
        </is>
      </c>
      <c r="B8688" t="inlineStr">
        <is>
          <t>UTA</t>
        </is>
      </c>
      <c r="C8688" t="inlineStr">
        <is>
          <t>D</t>
        </is>
      </c>
      <c r="D8688" t="inlineStr">
        <is>
          <t>D</t>
        </is>
      </c>
      <c r="E8688" t="n">
        <v>25</v>
      </c>
      <c r="F8688" t="inlineStr">
        <is>
          <t>FA</t>
        </is>
      </c>
      <c r="G8688" t="inlineStr">
        <is>
          <t>FA</t>
        </is>
      </c>
      <c r="H8688" s="30" t="n">
        <v>875000</v>
      </c>
      <c r="I8688" s="31" t="n">
        <v>0</v>
      </c>
      <c r="J8688" s="31" t="n"/>
      <c r="K8688" s="31" t="n">
        <v>0</v>
      </c>
      <c r="L8688" s="32" t="n"/>
      <c r="M8688" s="31" t="n">
        <v>0</v>
      </c>
      <c r="N8688" s="31" t="n">
        <v>0</v>
      </c>
      <c r="O8688" s="31" t="n"/>
      <c r="P8688" s="31" t="n"/>
      <c r="Q8688" s="31" t="n">
        <v>0</v>
      </c>
      <c r="R8688" s="31" t="n"/>
      <c r="S8688" s="32" t="n"/>
      <c r="T8688" s="32" t="n"/>
      <c r="V8688" t="inlineStr">
        <is>
          <t>051tm</t>
        </is>
      </c>
      <c r="W8688" t="n">
        <v>6080</v>
      </c>
      <c r="Y8688" t="inlineStr">
        <is>
          <t>ea688978-623a-49d7-84a3-773b339d3297</t>
        </is>
      </c>
      <c r="Z8688" t="inlineStr">
        <is>
          <t>Zachary Jones (UTA D)</t>
        </is>
      </c>
    </row>
    <row r="8689">
      <c r="A8689" t="inlineStr">
        <is>
          <t>Zachary Jovanovski</t>
        </is>
      </c>
      <c r="B8689" t="inlineStr">
        <is>
          <t>CAR</t>
        </is>
      </c>
      <c r="C8689" t="inlineStr">
        <is>
          <t>G</t>
        </is>
      </c>
      <c r="D8689" t="inlineStr">
        <is>
          <t>G</t>
        </is>
      </c>
      <c r="E8689" t="n">
        <v>18</v>
      </c>
      <c r="F8689" t="inlineStr">
        <is>
          <t>FA</t>
        </is>
      </c>
      <c r="G8689" t="inlineStr">
        <is>
          <t>FA</t>
        </is>
      </c>
      <c r="H8689" s="30" t="n">
        <v>1</v>
      </c>
      <c r="I8689" s="31" t="n">
        <v>0</v>
      </c>
      <c r="J8689" s="31" t="n"/>
      <c r="K8689" s="31" t="n">
        <v>0</v>
      </c>
      <c r="L8689" s="32" t="n"/>
      <c r="M8689" s="31" t="n">
        <v>0</v>
      </c>
      <c r="N8689" s="31" t="n">
        <v>0</v>
      </c>
      <c r="O8689" s="31" t="n"/>
      <c r="P8689" s="31" t="n"/>
      <c r="Q8689" s="31" t="n">
        <v>0</v>
      </c>
      <c r="R8689" s="31" t="n"/>
      <c r="S8689" s="32" t="n"/>
      <c r="T8689" s="32" t="n"/>
      <c r="V8689" t="inlineStr">
        <is>
          <t>076y8</t>
        </is>
      </c>
      <c r="Y8689" t="inlineStr">
        <is>
          <t>bc590aa1-cf15-4569-afce-db586d3ce6f6</t>
        </is>
      </c>
      <c r="Z8689" t="inlineStr">
        <is>
          <t>Zachary Jovanovski (CAR G)</t>
        </is>
      </c>
    </row>
    <row r="8690">
      <c r="A8690" t="inlineStr">
        <is>
          <t>Zachary Magwood</t>
        </is>
      </c>
      <c r="B8690" t="inlineStr">
        <is>
          <t>NSH</t>
        </is>
      </c>
      <c r="C8690" t="inlineStr">
        <is>
          <t>C</t>
        </is>
      </c>
      <c r="D8690" t="inlineStr">
        <is>
          <t>F</t>
        </is>
      </c>
      <c r="E8690" t="n">
        <v>28</v>
      </c>
      <c r="F8690" t="inlineStr">
        <is>
          <t>FA</t>
        </is>
      </c>
      <c r="G8690" t="inlineStr">
        <is>
          <t>FA</t>
        </is>
      </c>
      <c r="H8690" s="30" t="n">
        <v>1</v>
      </c>
      <c r="I8690" s="31" t="n">
        <v>0</v>
      </c>
      <c r="J8690" s="31" t="n"/>
      <c r="K8690" s="31" t="n">
        <v>0</v>
      </c>
      <c r="L8690" s="32" t="n"/>
      <c r="M8690" s="31" t="n">
        <v>0</v>
      </c>
      <c r="N8690" s="31" t="n">
        <v>0</v>
      </c>
      <c r="O8690" s="31" t="n"/>
      <c r="P8690" s="31" t="n"/>
      <c r="Q8690" s="31" t="n">
        <v>0</v>
      </c>
      <c r="R8690" s="31" t="n"/>
      <c r="S8690" s="32" t="n"/>
      <c r="T8690" s="32" t="n"/>
      <c r="V8690" t="inlineStr">
        <is>
          <t>04rnm</t>
        </is>
      </c>
      <c r="W8690" t="n">
        <v>5874</v>
      </c>
      <c r="X8690" t="n">
        <v>8116</v>
      </c>
      <c r="Z8690" t="inlineStr">
        <is>
          <t>Zachary Magwood (NSH C)</t>
        </is>
      </c>
    </row>
    <row r="8691">
      <c r="A8691" t="inlineStr">
        <is>
          <t>Zachary Massicotte</t>
        </is>
      </c>
      <c r="B8691" t="inlineStr">
        <is>
          <t>OTT</t>
        </is>
      </c>
      <c r="C8691" t="inlineStr">
        <is>
          <t>D</t>
        </is>
      </c>
      <c r="D8691" t="inlineStr">
        <is>
          <t>D</t>
        </is>
      </c>
      <c r="E8691" t="n">
        <v>25</v>
      </c>
      <c r="F8691" t="inlineStr">
        <is>
          <t>FA</t>
        </is>
      </c>
      <c r="G8691" t="inlineStr">
        <is>
          <t>FA</t>
        </is>
      </c>
      <c r="H8691" s="30" t="n">
        <v>1</v>
      </c>
      <c r="I8691" s="31" t="n">
        <v>0</v>
      </c>
      <c r="J8691" s="31" t="n"/>
      <c r="K8691" s="31" t="n">
        <v>0</v>
      </c>
      <c r="L8691" s="32" t="n"/>
      <c r="M8691" s="31" t="n">
        <v>0</v>
      </c>
      <c r="N8691" s="31" t="n">
        <v>0</v>
      </c>
      <c r="O8691" s="31" t="n"/>
      <c r="P8691" s="31" t="n"/>
      <c r="Q8691" s="31" t="n">
        <v>0</v>
      </c>
      <c r="R8691" s="31" t="n"/>
      <c r="S8691" s="32" t="n"/>
      <c r="T8691" s="32" t="n"/>
      <c r="V8691" t="inlineStr">
        <is>
          <t>065ge</t>
        </is>
      </c>
      <c r="Y8691" t="inlineStr">
        <is>
          <t>8493e593-79b0-497b-8411-4f500fe55619</t>
        </is>
      </c>
      <c r="Z8691" t="inlineStr">
        <is>
          <t>Zachary Massicotte (OTT D)</t>
        </is>
      </c>
    </row>
    <row r="8692">
      <c r="A8692" t="inlineStr">
        <is>
          <t>Zachary Morin</t>
        </is>
      </c>
      <c r="B8692" t="inlineStr">
        <is>
          <t>(N/A)</t>
        </is>
      </c>
      <c r="C8692" t="inlineStr">
        <is>
          <t>LW</t>
        </is>
      </c>
      <c r="D8692" t="inlineStr">
        <is>
          <t>F</t>
        </is>
      </c>
      <c r="E8692" t="n">
        <v>19</v>
      </c>
      <c r="F8692" t="inlineStr">
        <is>
          <t>FA</t>
        </is>
      </c>
      <c r="G8692" t="inlineStr">
        <is>
          <t>FA</t>
        </is>
      </c>
      <c r="H8692" s="30" t="n">
        <v>1</v>
      </c>
      <c r="I8692" s="31" t="n">
        <v>0</v>
      </c>
      <c r="J8692" s="31" t="n"/>
      <c r="K8692" s="31" t="n">
        <v>0</v>
      </c>
      <c r="L8692" s="32" t="n"/>
      <c r="M8692" s="31" t="n">
        <v>0</v>
      </c>
      <c r="N8692" s="31" t="n">
        <v>0</v>
      </c>
      <c r="O8692" s="31" t="n"/>
      <c r="P8692" s="31" t="n"/>
      <c r="Q8692" s="31" t="n">
        <v>0</v>
      </c>
      <c r="R8692" s="31" t="n"/>
      <c r="S8692" s="32" t="n"/>
      <c r="T8692" s="32" t="n"/>
      <c r="V8692" t="inlineStr">
        <is>
          <t>06tz3</t>
        </is>
      </c>
      <c r="Z8692" t="inlineStr">
        <is>
          <t>Zachary Morin ((N/A) LW)</t>
        </is>
      </c>
    </row>
    <row r="8693">
      <c r="A8693" t="inlineStr">
        <is>
          <t>Zachary Nagelvoort</t>
        </is>
      </c>
      <c r="B8693" t="inlineStr">
        <is>
          <t>EDM</t>
        </is>
      </c>
      <c r="C8693" t="inlineStr">
        <is>
          <t>G</t>
        </is>
      </c>
      <c r="D8693" t="inlineStr">
        <is>
          <t>G</t>
        </is>
      </c>
      <c r="E8693" t="n">
        <v>32</v>
      </c>
      <c r="F8693" t="inlineStr">
        <is>
          <t>FA</t>
        </is>
      </c>
      <c r="G8693" t="inlineStr">
        <is>
          <t>FA</t>
        </is>
      </c>
      <c r="H8693" s="30" t="n">
        <v>1</v>
      </c>
      <c r="I8693" s="31" t="n">
        <v>0</v>
      </c>
      <c r="J8693" s="31" t="n"/>
      <c r="K8693" s="31" t="n">
        <v>0</v>
      </c>
      <c r="L8693" s="32" t="n"/>
      <c r="M8693" s="31" t="n">
        <v>0</v>
      </c>
      <c r="N8693" s="31" t="n">
        <v>0</v>
      </c>
      <c r="O8693" s="31" t="n"/>
      <c r="P8693" s="31" t="n"/>
      <c r="Q8693" s="31" t="n">
        <v>0</v>
      </c>
      <c r="R8693" s="31" t="n"/>
      <c r="S8693" s="32" t="n"/>
      <c r="T8693" s="32" t="n"/>
      <c r="V8693" t="inlineStr">
        <is>
          <t>03ec9</t>
        </is>
      </c>
      <c r="Z8693" t="inlineStr">
        <is>
          <t>Zachary Nagelvoort (EDM G)</t>
        </is>
      </c>
    </row>
    <row r="8694">
      <c r="A8694" t="inlineStr">
        <is>
          <t>Zachary Nehring</t>
        </is>
      </c>
      <c r="B8694" t="inlineStr">
        <is>
          <t>WPG</t>
        </is>
      </c>
      <c r="C8694" t="inlineStr">
        <is>
          <t>RW</t>
        </is>
      </c>
      <c r="D8694" t="inlineStr">
        <is>
          <t>F</t>
        </is>
      </c>
      <c r="E8694" t="n">
        <v>21</v>
      </c>
      <c r="F8694" t="inlineStr">
        <is>
          <t>FA</t>
        </is>
      </c>
      <c r="G8694" t="inlineStr">
        <is>
          <t>FA</t>
        </is>
      </c>
      <c r="H8694" s="30" t="n">
        <v>1</v>
      </c>
      <c r="I8694" s="31" t="n">
        <v>0</v>
      </c>
      <c r="J8694" s="31" t="n"/>
      <c r="K8694" s="31" t="n">
        <v>0</v>
      </c>
      <c r="L8694" s="32" t="n"/>
      <c r="M8694" s="31" t="n">
        <v>0</v>
      </c>
      <c r="N8694" s="31" t="n">
        <v>0</v>
      </c>
      <c r="O8694" s="31" t="n"/>
      <c r="P8694" s="31" t="n"/>
      <c r="Q8694" s="31" t="n">
        <v>0</v>
      </c>
      <c r="R8694" s="31" t="n"/>
      <c r="S8694" s="32" t="n"/>
      <c r="T8694" s="32" t="n"/>
      <c r="V8694" t="inlineStr">
        <is>
          <t>06c1s</t>
        </is>
      </c>
      <c r="W8694" t="n">
        <v>7022</v>
      </c>
      <c r="Y8694" t="inlineStr">
        <is>
          <t>0186bea2-ae42-47bc-a249-77b4fd8adfd9</t>
        </is>
      </c>
      <c r="Z8694" t="inlineStr">
        <is>
          <t>Zachary Nehring (WPG RW)</t>
        </is>
      </c>
    </row>
    <row r="8695">
      <c r="A8695" t="inlineStr">
        <is>
          <t>Zachary Okabe</t>
        </is>
      </c>
      <c r="B8695" t="inlineStr">
        <is>
          <t>(N/A)</t>
        </is>
      </c>
      <c r="C8695" t="inlineStr">
        <is>
          <t>RW</t>
        </is>
      </c>
      <c r="D8695" t="inlineStr">
        <is>
          <t>F</t>
        </is>
      </c>
      <c r="E8695" t="n">
        <v>25</v>
      </c>
      <c r="F8695" t="inlineStr">
        <is>
          <t>FA</t>
        </is>
      </c>
      <c r="G8695" t="inlineStr">
        <is>
          <t>FA</t>
        </is>
      </c>
      <c r="H8695" s="30" t="n">
        <v>1</v>
      </c>
      <c r="I8695" s="31" t="n">
        <v>0</v>
      </c>
      <c r="J8695" s="31" t="n"/>
      <c r="K8695" s="31" t="n">
        <v>0</v>
      </c>
      <c r="L8695" s="32" t="n"/>
      <c r="M8695" s="31" t="n">
        <v>0</v>
      </c>
      <c r="N8695" s="31" t="n">
        <v>0</v>
      </c>
      <c r="O8695" s="31" t="n"/>
      <c r="P8695" s="31" t="n"/>
      <c r="Q8695" s="31" t="n">
        <v>0</v>
      </c>
      <c r="R8695" s="31" t="n"/>
      <c r="S8695" s="32" t="n"/>
      <c r="T8695" s="32" t="n"/>
      <c r="V8695" t="inlineStr">
        <is>
          <t>051wy</t>
        </is>
      </c>
      <c r="Z8695" t="inlineStr">
        <is>
          <t>Zachary Okabe ((N/A) RW)</t>
        </is>
      </c>
    </row>
    <row r="8696">
      <c r="A8696" t="inlineStr">
        <is>
          <t>Zachary Paputsakis</t>
        </is>
      </c>
      <c r="B8696" t="inlineStr">
        <is>
          <t>(N/A)</t>
        </is>
      </c>
      <c r="C8696" t="inlineStr">
        <is>
          <t>G</t>
        </is>
      </c>
      <c r="D8696" t="inlineStr">
        <is>
          <t>G</t>
        </is>
      </c>
      <c r="E8696" t="n">
        <v>24</v>
      </c>
      <c r="F8696" t="inlineStr">
        <is>
          <t>FA</t>
        </is>
      </c>
      <c r="G8696" t="inlineStr">
        <is>
          <t>FA</t>
        </is>
      </c>
      <c r="H8696" s="30" t="n">
        <v>1</v>
      </c>
      <c r="I8696" s="31" t="n">
        <v>0</v>
      </c>
      <c r="J8696" s="31" t="n"/>
      <c r="K8696" s="31" t="n">
        <v>0</v>
      </c>
      <c r="L8696" s="32" t="n"/>
      <c r="M8696" s="31" t="n">
        <v>0</v>
      </c>
      <c r="N8696" s="31" t="n">
        <v>0</v>
      </c>
      <c r="O8696" s="31" t="n"/>
      <c r="P8696" s="31" t="n"/>
      <c r="Q8696" s="31" t="n">
        <v>0</v>
      </c>
      <c r="R8696" s="31" t="n"/>
      <c r="S8696" s="32" t="n"/>
      <c r="T8696" s="32" t="n"/>
      <c r="V8696" t="inlineStr">
        <is>
          <t>05oj8</t>
        </is>
      </c>
      <c r="Z8696" t="inlineStr">
        <is>
          <t>Zachary Paputsakis ((N/A) G)</t>
        </is>
      </c>
    </row>
    <row r="8697">
      <c r="A8697" t="inlineStr">
        <is>
          <t>Zachary Roberts</t>
        </is>
      </c>
      <c r="B8697" t="inlineStr">
        <is>
          <t>(N/A)</t>
        </is>
      </c>
      <c r="C8697" t="inlineStr">
        <is>
          <t>LW</t>
        </is>
      </c>
      <c r="D8697" t="inlineStr">
        <is>
          <t>F</t>
        </is>
      </c>
      <c r="E8697" t="n">
        <v>27</v>
      </c>
      <c r="F8697" t="inlineStr">
        <is>
          <t>FA</t>
        </is>
      </c>
      <c r="G8697" t="inlineStr">
        <is>
          <t>FA</t>
        </is>
      </c>
      <c r="H8697" s="30" t="n">
        <v>1</v>
      </c>
      <c r="I8697" s="31" t="n">
        <v>0</v>
      </c>
      <c r="J8697" s="31" t="n"/>
      <c r="K8697" s="31" t="n">
        <v>0</v>
      </c>
      <c r="L8697" s="32" t="n"/>
      <c r="M8697" s="31" t="n">
        <v>0</v>
      </c>
      <c r="N8697" s="31" t="n">
        <v>0</v>
      </c>
      <c r="O8697" s="31" t="n"/>
      <c r="P8697" s="31" t="n"/>
      <c r="Q8697" s="31" t="n">
        <v>0</v>
      </c>
      <c r="R8697" s="31" t="n"/>
      <c r="S8697" s="32" t="n"/>
      <c r="T8697" s="32" t="n"/>
      <c r="V8697" t="inlineStr">
        <is>
          <t>04l83</t>
        </is>
      </c>
      <c r="X8697" t="n">
        <v>7818</v>
      </c>
      <c r="Z8697" t="inlineStr">
        <is>
          <t>Zachary Roberts ((N/A) LW)</t>
        </is>
      </c>
    </row>
    <row r="8698">
      <c r="A8698" t="inlineStr">
        <is>
          <t>Zachary Sawchenko</t>
        </is>
      </c>
      <c r="B8698" t="inlineStr">
        <is>
          <t>CAR</t>
        </is>
      </c>
      <c r="C8698" t="inlineStr">
        <is>
          <t>G</t>
        </is>
      </c>
      <c r="D8698" t="inlineStr">
        <is>
          <t>G</t>
        </is>
      </c>
      <c r="E8698" t="n">
        <v>28</v>
      </c>
      <c r="F8698" t="inlineStr">
        <is>
          <t>FA</t>
        </is>
      </c>
      <c r="G8698" t="inlineStr">
        <is>
          <t>FA</t>
        </is>
      </c>
      <c r="H8698" s="30" t="n">
        <v>850000</v>
      </c>
      <c r="I8698" s="31" t="n">
        <v>0</v>
      </c>
      <c r="J8698" s="31" t="n"/>
      <c r="K8698" s="31" t="n">
        <v>0</v>
      </c>
      <c r="L8698" s="32" t="n"/>
      <c r="M8698" s="31" t="n">
        <v>0</v>
      </c>
      <c r="N8698" s="31" t="n">
        <v>0</v>
      </c>
      <c r="O8698" s="31" t="n"/>
      <c r="P8698" s="31" t="n"/>
      <c r="Q8698" s="31" t="n">
        <v>0</v>
      </c>
      <c r="R8698" s="31" t="n"/>
      <c r="S8698" s="32" t="n"/>
      <c r="T8698" s="32" t="n"/>
      <c r="V8698" t="inlineStr">
        <is>
          <t>043c8</t>
        </is>
      </c>
      <c r="W8698" t="n">
        <v>5183</v>
      </c>
      <c r="X8698" t="n">
        <v>7338</v>
      </c>
      <c r="Y8698" t="inlineStr">
        <is>
          <t>2f36805c-89b1-4e43-bad8-1ee23516151d</t>
        </is>
      </c>
      <c r="Z8698" t="inlineStr">
        <is>
          <t>Zachary Sawchenko (CAR G)</t>
        </is>
      </c>
    </row>
    <row r="8699">
      <c r="A8699" t="inlineStr">
        <is>
          <t>Zachary Sharp</t>
        </is>
      </c>
      <c r="B8699" t="inlineStr">
        <is>
          <t>EDM</t>
        </is>
      </c>
      <c r="C8699" t="inlineStr">
        <is>
          <t>D</t>
        </is>
      </c>
      <c r="D8699" t="inlineStr">
        <is>
          <t>D</t>
        </is>
      </c>
      <c r="E8699" t="n">
        <v>21</v>
      </c>
      <c r="F8699" t="inlineStr">
        <is>
          <t>FA</t>
        </is>
      </c>
      <c r="G8699" t="inlineStr">
        <is>
          <t>FA</t>
        </is>
      </c>
      <c r="H8699" s="30" t="n">
        <v>1</v>
      </c>
      <c r="I8699" s="31" t="n">
        <v>0</v>
      </c>
      <c r="J8699" s="31" t="n"/>
      <c r="K8699" s="31" t="n">
        <v>0</v>
      </c>
      <c r="L8699" s="32" t="n"/>
      <c r="M8699" s="31" t="n">
        <v>0</v>
      </c>
      <c r="N8699" s="31" t="n">
        <v>0</v>
      </c>
      <c r="O8699" s="31" t="n"/>
      <c r="P8699" s="31" t="n"/>
      <c r="Q8699" s="31" t="n">
        <v>0</v>
      </c>
      <c r="R8699" s="31" t="n"/>
      <c r="S8699" s="32" t="n"/>
      <c r="T8699" s="32" t="n"/>
      <c r="V8699" t="inlineStr">
        <is>
          <t>06xy2</t>
        </is>
      </c>
      <c r="Y8699" t="inlineStr">
        <is>
          <t>bc3afa4f-8f4f-4ab7-8afe-d57f73c89141</t>
        </is>
      </c>
      <c r="Z8699" t="inlineStr">
        <is>
          <t>Zachary Sharp (EDM D)</t>
        </is>
      </c>
    </row>
    <row r="8700">
      <c r="A8700" t="inlineStr">
        <is>
          <t>Zachary Stepan</t>
        </is>
      </c>
      <c r="B8700" t="inlineStr">
        <is>
          <t>NSH</t>
        </is>
      </c>
      <c r="C8700" t="inlineStr">
        <is>
          <t>C</t>
        </is>
      </c>
      <c r="D8700" t="inlineStr">
        <is>
          <t>F</t>
        </is>
      </c>
      <c r="E8700" t="n">
        <v>32</v>
      </c>
      <c r="F8700" t="inlineStr">
        <is>
          <t>FA</t>
        </is>
      </c>
      <c r="G8700" t="inlineStr">
        <is>
          <t>FA</t>
        </is>
      </c>
      <c r="H8700" s="30" t="n">
        <v>1</v>
      </c>
      <c r="I8700" s="31" t="n">
        <v>0</v>
      </c>
      <c r="J8700" s="31" t="n"/>
      <c r="K8700" s="31" t="n">
        <v>0</v>
      </c>
      <c r="L8700" s="32" t="n"/>
      <c r="M8700" s="31" t="n">
        <v>0</v>
      </c>
      <c r="N8700" s="31" t="n">
        <v>0</v>
      </c>
      <c r="O8700" s="31" t="n"/>
      <c r="P8700" s="31" t="n"/>
      <c r="Q8700" s="31" t="n">
        <v>0</v>
      </c>
      <c r="R8700" s="31" t="n"/>
      <c r="S8700" s="32" t="n"/>
      <c r="T8700" s="32" t="n"/>
      <c r="V8700" t="inlineStr">
        <is>
          <t>02o7e</t>
        </is>
      </c>
      <c r="Z8700" t="inlineStr">
        <is>
          <t>Zachary Stepan (NSH C)</t>
        </is>
      </c>
    </row>
    <row r="8701">
      <c r="A8701" t="inlineStr">
        <is>
          <t>Zachary Yuen</t>
        </is>
      </c>
      <c r="B8701" t="inlineStr">
        <is>
          <t>(N/A)</t>
        </is>
      </c>
      <c r="C8701" t="inlineStr">
        <is>
          <t>D</t>
        </is>
      </c>
      <c r="D8701" t="inlineStr">
        <is>
          <t>D</t>
        </is>
      </c>
      <c r="E8701" t="n">
        <v>33</v>
      </c>
      <c r="F8701" t="inlineStr">
        <is>
          <t>FA</t>
        </is>
      </c>
      <c r="G8701" t="inlineStr">
        <is>
          <t>FA</t>
        </is>
      </c>
      <c r="H8701" s="30" t="n">
        <v>1</v>
      </c>
      <c r="I8701" s="31" t="n">
        <v>0</v>
      </c>
      <c r="J8701" s="31" t="n"/>
      <c r="K8701" s="31" t="n">
        <v>0</v>
      </c>
      <c r="L8701" s="32" t="n"/>
      <c r="M8701" s="31" t="n">
        <v>0</v>
      </c>
      <c r="N8701" s="31" t="n">
        <v>0</v>
      </c>
      <c r="O8701" s="31" t="n"/>
      <c r="P8701" s="31" t="n"/>
      <c r="Q8701" s="31" t="n">
        <v>0</v>
      </c>
      <c r="R8701" s="31" t="n"/>
      <c r="S8701" s="32" t="n"/>
      <c r="T8701" s="32" t="n"/>
      <c r="V8701" t="inlineStr">
        <is>
          <t>02frp</t>
        </is>
      </c>
      <c r="X8701" t="n">
        <v>5484</v>
      </c>
      <c r="Z8701" t="inlineStr">
        <is>
          <t>Zachary Yuen ((N/A) D)</t>
        </is>
      </c>
    </row>
    <row r="8702">
      <c r="A8702" t="inlineStr">
        <is>
          <t>Zack Bleick</t>
        </is>
      </c>
      <c r="B8702" t="inlineStr">
        <is>
          <t>WSH</t>
        </is>
      </c>
      <c r="C8702" t="inlineStr">
        <is>
          <t>D</t>
        </is>
      </c>
      <c r="D8702" t="inlineStr">
        <is>
          <t>D</t>
        </is>
      </c>
      <c r="E8702" t="n">
        <v>18</v>
      </c>
      <c r="F8702" t="inlineStr">
        <is>
          <t>FA</t>
        </is>
      </c>
      <c r="G8702" t="inlineStr">
        <is>
          <t>FA</t>
        </is>
      </c>
      <c r="H8702" s="30" t="n">
        <v>1</v>
      </c>
      <c r="I8702" s="31" t="n">
        <v>0</v>
      </c>
      <c r="J8702" s="31" t="n"/>
      <c r="K8702" s="31" t="n">
        <v>0</v>
      </c>
      <c r="L8702" s="32" t="n"/>
      <c r="M8702" s="31" t="n">
        <v>0</v>
      </c>
      <c r="N8702" s="31" t="n">
        <v>0</v>
      </c>
      <c r="O8702" s="31" t="n"/>
      <c r="P8702" s="31" t="n"/>
      <c r="Q8702" s="31" t="n">
        <v>0</v>
      </c>
      <c r="R8702" s="31" t="n"/>
      <c r="S8702" s="32" t="n"/>
      <c r="T8702" s="32" t="n"/>
      <c r="V8702" t="inlineStr">
        <is>
          <t>079ga</t>
        </is>
      </c>
      <c r="Y8702" t="inlineStr">
        <is>
          <t>e423ef7d-6ef3-461a-b6c3-d60905332171</t>
        </is>
      </c>
      <c r="Z8702" t="inlineStr">
        <is>
          <t>Zack Bleick (WSH D)</t>
        </is>
      </c>
    </row>
    <row r="8703">
      <c r="A8703" t="inlineStr">
        <is>
          <t>Zack Hayes</t>
        </is>
      </c>
      <c r="B8703" t="inlineStr">
        <is>
          <t>NSH</t>
        </is>
      </c>
      <c r="C8703" t="inlineStr">
        <is>
          <t>D</t>
        </is>
      </c>
      <c r="D8703" t="inlineStr">
        <is>
          <t>D</t>
        </is>
      </c>
      <c r="E8703" t="n">
        <v>27</v>
      </c>
      <c r="F8703" t="inlineStr">
        <is>
          <t>FA</t>
        </is>
      </c>
      <c r="G8703" t="inlineStr">
        <is>
          <t>FA</t>
        </is>
      </c>
      <c r="H8703" s="30" t="n">
        <v>1</v>
      </c>
      <c r="I8703" s="31" t="n">
        <v>0</v>
      </c>
      <c r="J8703" s="31" t="n"/>
      <c r="K8703" s="31" t="n">
        <v>0</v>
      </c>
      <c r="L8703" s="32" t="n"/>
      <c r="M8703" s="31" t="n">
        <v>0</v>
      </c>
      <c r="N8703" s="31" t="n">
        <v>0</v>
      </c>
      <c r="O8703" s="31" t="n"/>
      <c r="P8703" s="31" t="n"/>
      <c r="Q8703" s="31" t="n">
        <v>0</v>
      </c>
      <c r="R8703" s="31" t="n"/>
      <c r="S8703" s="32" t="n"/>
      <c r="T8703" s="32" t="n"/>
      <c r="V8703" t="inlineStr">
        <is>
          <t>059a7</t>
        </is>
      </c>
      <c r="W8703" t="n">
        <v>6403</v>
      </c>
      <c r="X8703" t="n">
        <v>8575</v>
      </c>
      <c r="Y8703" t="inlineStr">
        <is>
          <t>960dc98a-c228-4852-9912-1971a52f6875</t>
        </is>
      </c>
      <c r="Z8703" t="inlineStr">
        <is>
          <t>Zack Hayes (NSH D)</t>
        </is>
      </c>
    </row>
    <row r="8704">
      <c r="A8704" t="inlineStr">
        <is>
          <t>Zack Kassian</t>
        </is>
      </c>
      <c r="B8704" t="inlineStr">
        <is>
          <t>(N/A)</t>
        </is>
      </c>
      <c r="C8704" t="inlineStr">
        <is>
          <t>RW</t>
        </is>
      </c>
      <c r="D8704" t="inlineStr">
        <is>
          <t>F</t>
        </is>
      </c>
      <c r="E8704" t="n">
        <v>35</v>
      </c>
      <c r="F8704" t="inlineStr">
        <is>
          <t>FA</t>
        </is>
      </c>
      <c r="G8704" t="inlineStr">
        <is>
          <t>FA</t>
        </is>
      </c>
      <c r="H8704" s="30" t="n">
        <v>1</v>
      </c>
      <c r="I8704" s="31" t="n">
        <v>0</v>
      </c>
      <c r="J8704" s="31" t="n"/>
      <c r="K8704" s="31" t="n">
        <v>0</v>
      </c>
      <c r="L8704" s="32" t="n"/>
      <c r="M8704" s="31" t="n">
        <v>0</v>
      </c>
      <c r="N8704" s="31" t="n">
        <v>0</v>
      </c>
      <c r="O8704" s="31" t="n"/>
      <c r="P8704" s="31" t="n"/>
      <c r="Q8704" s="31" t="n">
        <v>0</v>
      </c>
      <c r="R8704" s="31" t="n"/>
      <c r="S8704" s="32" t="n"/>
      <c r="T8704" s="32" t="n"/>
      <c r="V8704" t="inlineStr">
        <is>
          <t>01f3k</t>
        </is>
      </c>
      <c r="W8704" t="n">
        <v>3262</v>
      </c>
      <c r="X8704" t="n">
        <v>4693</v>
      </c>
      <c r="Y8704" t="inlineStr">
        <is>
          <t>436a6c0e-0f24-11e2-8525-18a905767e44</t>
        </is>
      </c>
      <c r="Z8704" t="inlineStr">
        <is>
          <t>Zack Kassian ((N/A) RW)</t>
        </is>
      </c>
    </row>
    <row r="8705">
      <c r="A8705" t="inlineStr">
        <is>
          <t>Zack Mitchell</t>
        </is>
      </c>
      <c r="B8705" t="inlineStr">
        <is>
          <t>(N/A)</t>
        </is>
      </c>
      <c r="C8705" t="inlineStr">
        <is>
          <t>RW</t>
        </is>
      </c>
      <c r="D8705" t="inlineStr">
        <is>
          <t>F</t>
        </is>
      </c>
      <c r="E8705" t="n">
        <v>33</v>
      </c>
      <c r="F8705" t="inlineStr">
        <is>
          <t>FA</t>
        </is>
      </c>
      <c r="G8705" t="inlineStr">
        <is>
          <t>FA</t>
        </is>
      </c>
      <c r="H8705" s="30" t="n">
        <v>1</v>
      </c>
      <c r="I8705" s="31" t="n">
        <v>0</v>
      </c>
      <c r="J8705" s="31" t="n"/>
      <c r="K8705" s="31" t="n">
        <v>0</v>
      </c>
      <c r="L8705" s="32" t="n"/>
      <c r="M8705" s="31" t="n">
        <v>0</v>
      </c>
      <c r="N8705" s="31" t="n">
        <v>0</v>
      </c>
      <c r="O8705" s="31" t="n"/>
      <c r="P8705" s="31" t="n"/>
      <c r="Q8705" s="31" t="n">
        <v>0</v>
      </c>
      <c r="R8705" s="31" t="n"/>
      <c r="S8705" s="32" t="n"/>
      <c r="T8705" s="32" t="n"/>
      <c r="V8705" t="inlineStr">
        <is>
          <t>03bfk</t>
        </is>
      </c>
      <c r="W8705" t="n">
        <v>4320</v>
      </c>
      <c r="X8705" t="n">
        <v>6327</v>
      </c>
      <c r="Z8705" t="inlineStr">
        <is>
          <t>Zack Mitchell ((N/A) RW)</t>
        </is>
      </c>
    </row>
    <row r="8706">
      <c r="A8706" t="inlineStr">
        <is>
          <t>Zack Phillips</t>
        </is>
      </c>
      <c r="B8706" t="inlineStr">
        <is>
          <t>(N/A)</t>
        </is>
      </c>
      <c r="C8706" t="inlineStr">
        <is>
          <t>C</t>
        </is>
      </c>
      <c r="D8706" t="inlineStr">
        <is>
          <t>F</t>
        </is>
      </c>
      <c r="E8706" t="n">
        <v>33</v>
      </c>
      <c r="F8706" t="inlineStr">
        <is>
          <t>FA</t>
        </is>
      </c>
      <c r="G8706" t="inlineStr">
        <is>
          <t>FA</t>
        </is>
      </c>
      <c r="H8706" s="30" t="n">
        <v>1</v>
      </c>
      <c r="I8706" s="31" t="n">
        <v>0</v>
      </c>
      <c r="J8706" s="31" t="n"/>
      <c r="K8706" s="31" t="n">
        <v>0</v>
      </c>
      <c r="L8706" s="32" t="n"/>
      <c r="M8706" s="31" t="n">
        <v>0</v>
      </c>
      <c r="N8706" s="31" t="n">
        <v>0</v>
      </c>
      <c r="O8706" s="31" t="n"/>
      <c r="P8706" s="31" t="n"/>
      <c r="Q8706" s="31" t="n">
        <v>0</v>
      </c>
      <c r="R8706" s="31" t="n"/>
      <c r="S8706" s="32" t="n"/>
      <c r="T8706" s="32" t="n"/>
      <c r="V8706" t="inlineStr">
        <is>
          <t>02b3m</t>
        </is>
      </c>
      <c r="W8706" t="n">
        <v>3750</v>
      </c>
      <c r="X8706" t="n">
        <v>5389</v>
      </c>
      <c r="Z8706" t="inlineStr">
        <is>
          <t>Zack Phillips ((N/A) C)</t>
        </is>
      </c>
    </row>
    <row r="8707">
      <c r="A8707" t="inlineStr">
        <is>
          <t>Zack Stringer</t>
        </is>
      </c>
      <c r="B8707" t="inlineStr">
        <is>
          <t>(N/A)</t>
        </is>
      </c>
      <c r="C8707" t="inlineStr">
        <is>
          <t>LW</t>
        </is>
      </c>
      <c r="D8707" t="inlineStr">
        <is>
          <t>F</t>
        </is>
      </c>
      <c r="E8707" t="n">
        <v>23</v>
      </c>
      <c r="F8707" t="inlineStr">
        <is>
          <t>FA</t>
        </is>
      </c>
      <c r="G8707" t="inlineStr">
        <is>
          <t>FA</t>
        </is>
      </c>
      <c r="H8707" s="30" t="n">
        <v>1</v>
      </c>
      <c r="I8707" s="31" t="n">
        <v>0</v>
      </c>
      <c r="J8707" s="31" t="n"/>
      <c r="K8707" s="31" t="n">
        <v>0</v>
      </c>
      <c r="L8707" s="32" t="n"/>
      <c r="M8707" s="31" t="n">
        <v>0</v>
      </c>
      <c r="N8707" s="31" t="n">
        <v>0</v>
      </c>
      <c r="O8707" s="31" t="n"/>
      <c r="P8707" s="31" t="n"/>
      <c r="Q8707" s="31" t="n">
        <v>0</v>
      </c>
      <c r="R8707" s="31" t="n"/>
      <c r="S8707" s="32" t="n"/>
      <c r="T8707" s="32" t="n"/>
      <c r="V8707" t="inlineStr">
        <is>
          <t>05uno</t>
        </is>
      </c>
      <c r="Z8707" t="inlineStr">
        <is>
          <t>Zack Stringer ((N/A) LW)</t>
        </is>
      </c>
    </row>
    <row r="8708">
      <c r="A8708" t="inlineStr">
        <is>
          <t>Zack Torquato</t>
        </is>
      </c>
      <c r="B8708" t="inlineStr">
        <is>
          <t>(N/A)</t>
        </is>
      </c>
      <c r="C8708" t="inlineStr">
        <is>
          <t>C</t>
        </is>
      </c>
      <c r="D8708" t="inlineStr">
        <is>
          <t>F</t>
        </is>
      </c>
      <c r="E8708" t="n">
        <v>37</v>
      </c>
      <c r="F8708" t="inlineStr">
        <is>
          <t>FA</t>
        </is>
      </c>
      <c r="G8708" t="inlineStr">
        <is>
          <t>FA</t>
        </is>
      </c>
      <c r="H8708" s="30" t="n">
        <v>1</v>
      </c>
      <c r="I8708" s="31" t="n">
        <v>0</v>
      </c>
      <c r="J8708" s="31" t="n"/>
      <c r="K8708" s="31" t="n">
        <v>0</v>
      </c>
      <c r="L8708" s="32" t="n"/>
      <c r="M8708" s="31" t="n">
        <v>0</v>
      </c>
      <c r="N8708" s="31" t="n">
        <v>0</v>
      </c>
      <c r="O8708" s="31" t="n"/>
      <c r="P8708" s="31" t="n"/>
      <c r="Q8708" s="31" t="n">
        <v>0</v>
      </c>
      <c r="R8708" s="31" t="n"/>
      <c r="S8708" s="32" t="n"/>
      <c r="T8708" s="32" t="n"/>
      <c r="V8708" t="inlineStr">
        <is>
          <t>0219i</t>
        </is>
      </c>
      <c r="Z8708" t="inlineStr">
        <is>
          <t>Zack Torquato ((N/A) C)</t>
        </is>
      </c>
    </row>
    <row r="8709">
      <c r="A8709" t="inlineStr">
        <is>
          <t>Zakary Karpa</t>
        </is>
      </c>
      <c r="B8709" t="inlineStr">
        <is>
          <t>NYR</t>
        </is>
      </c>
      <c r="C8709" t="inlineStr">
        <is>
          <t>C</t>
        </is>
      </c>
      <c r="D8709" t="inlineStr">
        <is>
          <t>F</t>
        </is>
      </c>
      <c r="E8709" t="n">
        <v>24</v>
      </c>
      <c r="F8709" t="inlineStr">
        <is>
          <t>FA</t>
        </is>
      </c>
      <c r="G8709" t="inlineStr">
        <is>
          <t>FA</t>
        </is>
      </c>
      <c r="H8709" s="30" t="n">
        <v>1</v>
      </c>
      <c r="I8709" s="31" t="n">
        <v>0</v>
      </c>
      <c r="J8709" s="31" t="n"/>
      <c r="K8709" s="31" t="n">
        <v>0</v>
      </c>
      <c r="L8709" s="32" t="n"/>
      <c r="M8709" s="31" t="n">
        <v>0</v>
      </c>
      <c r="N8709" s="31" t="n">
        <v>0</v>
      </c>
      <c r="O8709" s="31" t="n"/>
      <c r="P8709" s="31" t="n"/>
      <c r="Q8709" s="31" t="n">
        <v>0</v>
      </c>
      <c r="R8709" s="31" t="n"/>
      <c r="S8709" s="32" t="n"/>
      <c r="T8709" s="32" t="n"/>
      <c r="V8709" t="inlineStr">
        <is>
          <t>062q5</t>
        </is>
      </c>
      <c r="Y8709" t="inlineStr">
        <is>
          <t>3d107a5c-f5cf-4c5d-8110-362953ec59d9</t>
        </is>
      </c>
      <c r="Z8709" t="inlineStr">
        <is>
          <t>Zakary Karpa (NYR C)</t>
        </is>
      </c>
    </row>
    <row r="8710">
      <c r="A8710" t="inlineStr">
        <is>
          <t>Zakary Lavoie</t>
        </is>
      </c>
      <c r="B8710" t="inlineStr">
        <is>
          <t>(N/A)</t>
        </is>
      </c>
      <c r="C8710" t="inlineStr">
        <is>
          <t>RW</t>
        </is>
      </c>
      <c r="D8710" t="inlineStr">
        <is>
          <t>F</t>
        </is>
      </c>
      <c r="E8710" t="n">
        <v>22</v>
      </c>
      <c r="F8710" t="inlineStr">
        <is>
          <t>FA</t>
        </is>
      </c>
      <c r="G8710" t="inlineStr">
        <is>
          <t>FA</t>
        </is>
      </c>
      <c r="H8710" s="30" t="n">
        <v>1</v>
      </c>
      <c r="I8710" s="31" t="n">
        <v>0</v>
      </c>
      <c r="J8710" s="31" t="n"/>
      <c r="K8710" s="31" t="n">
        <v>0</v>
      </c>
      <c r="L8710" s="32" t="n"/>
      <c r="M8710" s="31" t="n">
        <v>0</v>
      </c>
      <c r="N8710" s="31" t="n">
        <v>0</v>
      </c>
      <c r="O8710" s="31" t="n"/>
      <c r="P8710" s="31" t="n"/>
      <c r="Q8710" s="31" t="n">
        <v>0</v>
      </c>
      <c r="R8710" s="31" t="n"/>
      <c r="S8710" s="32" t="n"/>
      <c r="T8710" s="32" t="n"/>
      <c r="V8710" t="inlineStr">
        <is>
          <t>062li</t>
        </is>
      </c>
      <c r="Y8710" t="inlineStr">
        <is>
          <t>091d5ca0-d0b1-4829-ab48-01bf085fe301</t>
        </is>
      </c>
      <c r="Z8710" t="inlineStr">
        <is>
          <t>Zakary Lavoie ((N/A) RW)</t>
        </is>
      </c>
    </row>
    <row r="8711">
      <c r="A8711" t="inlineStr">
        <is>
          <t>Zakhar Polshakov</t>
        </is>
      </c>
      <c r="B8711" t="inlineStr">
        <is>
          <t>(N/A)</t>
        </is>
      </c>
      <c r="C8711" t="inlineStr">
        <is>
          <t>C</t>
        </is>
      </c>
      <c r="D8711" t="inlineStr">
        <is>
          <t>F</t>
        </is>
      </c>
      <c r="E8711" t="n">
        <v>22</v>
      </c>
      <c r="F8711" t="inlineStr">
        <is>
          <t>FA</t>
        </is>
      </c>
      <c r="G8711" t="inlineStr">
        <is>
          <t>FA</t>
        </is>
      </c>
      <c r="H8711" s="30" t="n">
        <v>1</v>
      </c>
      <c r="I8711" s="31" t="n">
        <v>0</v>
      </c>
      <c r="J8711" s="31" t="n"/>
      <c r="K8711" s="31" t="n">
        <v>0</v>
      </c>
      <c r="L8711" s="32" t="n"/>
      <c r="M8711" s="31" t="n">
        <v>0</v>
      </c>
      <c r="N8711" s="31" t="n">
        <v>0</v>
      </c>
      <c r="O8711" s="31" t="n"/>
      <c r="P8711" s="31" t="n"/>
      <c r="Q8711" s="31" t="n">
        <v>0</v>
      </c>
      <c r="R8711" s="31" t="n"/>
      <c r="S8711" s="32" t="n"/>
      <c r="T8711" s="32" t="n"/>
      <c r="V8711" t="inlineStr">
        <is>
          <t>060xe</t>
        </is>
      </c>
      <c r="Z8711" t="inlineStr">
        <is>
          <t>Zakhar Polshakov ((N/A) C)</t>
        </is>
      </c>
    </row>
    <row r="8712">
      <c r="A8712" t="inlineStr">
        <is>
          <t>Zam Plante</t>
        </is>
      </c>
      <c r="B8712" t="inlineStr">
        <is>
          <t>PIT</t>
        </is>
      </c>
      <c r="C8712" t="inlineStr">
        <is>
          <t>C</t>
        </is>
      </c>
      <c r="D8712" t="inlineStr">
        <is>
          <t>F</t>
        </is>
      </c>
      <c r="E8712" t="n">
        <v>22</v>
      </c>
      <c r="F8712" t="inlineStr">
        <is>
          <t>FA</t>
        </is>
      </c>
      <c r="G8712" t="inlineStr">
        <is>
          <t>FA</t>
        </is>
      </c>
      <c r="H8712" s="30" t="n">
        <v>1</v>
      </c>
      <c r="I8712" s="31" t="n">
        <v>0</v>
      </c>
      <c r="J8712" s="31" t="n"/>
      <c r="K8712" s="31" t="n">
        <v>0</v>
      </c>
      <c r="L8712" s="32" t="n"/>
      <c r="M8712" s="31" t="n">
        <v>0</v>
      </c>
      <c r="N8712" s="31" t="n">
        <v>0</v>
      </c>
      <c r="O8712" s="31" t="n"/>
      <c r="P8712" s="31" t="n"/>
      <c r="Q8712" s="31" t="n">
        <v>0</v>
      </c>
      <c r="R8712" s="31" t="n"/>
      <c r="S8712" s="32" t="n"/>
      <c r="T8712" s="32" t="n"/>
      <c r="V8712" t="inlineStr">
        <is>
          <t>05yn7</t>
        </is>
      </c>
      <c r="Z8712" t="inlineStr">
        <is>
          <t>Zam Plante (PIT C)</t>
        </is>
      </c>
    </row>
    <row r="8713">
      <c r="A8713" t="inlineStr">
        <is>
          <t>Zane Kalemba</t>
        </is>
      </c>
      <c r="B8713" t="inlineStr">
        <is>
          <t>(N/A)</t>
        </is>
      </c>
      <c r="C8713" t="inlineStr">
        <is>
          <t>G</t>
        </is>
      </c>
      <c r="D8713" t="inlineStr">
        <is>
          <t>G</t>
        </is>
      </c>
      <c r="E8713" t="n">
        <v>40</v>
      </c>
      <c r="F8713" t="inlineStr">
        <is>
          <t>FA</t>
        </is>
      </c>
      <c r="G8713" t="inlineStr">
        <is>
          <t>FA</t>
        </is>
      </c>
      <c r="H8713" s="30" t="n">
        <v>1</v>
      </c>
      <c r="I8713" s="31" t="n">
        <v>0</v>
      </c>
      <c r="J8713" s="31" t="n"/>
      <c r="K8713" s="31" t="n">
        <v>0</v>
      </c>
      <c r="L8713" s="32" t="n"/>
      <c r="M8713" s="31" t="n">
        <v>0</v>
      </c>
      <c r="N8713" s="31" t="n">
        <v>0</v>
      </c>
      <c r="O8713" s="31" t="n"/>
      <c r="P8713" s="31" t="n"/>
      <c r="Q8713" s="31" t="n">
        <v>0</v>
      </c>
      <c r="R8713" s="31" t="n"/>
      <c r="S8713" s="32" t="n"/>
      <c r="T8713" s="32" t="n"/>
      <c r="V8713" t="inlineStr">
        <is>
          <t>04n73</t>
        </is>
      </c>
      <c r="X8713" t="n">
        <v>7852</v>
      </c>
      <c r="Z8713" t="inlineStr">
        <is>
          <t>Zane Kalemba ((N/A) G)</t>
        </is>
      </c>
    </row>
    <row r="8714">
      <c r="A8714" t="inlineStr">
        <is>
          <t>Zane McIntyre</t>
        </is>
      </c>
      <c r="B8714" t="inlineStr">
        <is>
          <t>MIN</t>
        </is>
      </c>
      <c r="C8714" t="inlineStr">
        <is>
          <t>G</t>
        </is>
      </c>
      <c r="D8714" t="inlineStr">
        <is>
          <t>G</t>
        </is>
      </c>
      <c r="E8714" t="n">
        <v>34</v>
      </c>
      <c r="F8714" t="inlineStr">
        <is>
          <t>FA</t>
        </is>
      </c>
      <c r="G8714" t="inlineStr">
        <is>
          <t>FA</t>
        </is>
      </c>
      <c r="H8714" s="30" t="n">
        <v>1</v>
      </c>
      <c r="I8714" s="31" t="n">
        <v>0</v>
      </c>
      <c r="J8714" s="31" t="n"/>
      <c r="K8714" s="31" t="n">
        <v>0</v>
      </c>
      <c r="L8714" s="32" t="n"/>
      <c r="M8714" s="31" t="n">
        <v>0</v>
      </c>
      <c r="N8714" s="31" t="n">
        <v>0</v>
      </c>
      <c r="O8714" s="31" t="n"/>
      <c r="P8714" s="31" t="n"/>
      <c r="Q8714" s="31" t="n">
        <v>0</v>
      </c>
      <c r="R8714" s="31" t="n"/>
      <c r="S8714" s="32" t="n"/>
      <c r="T8714" s="32" t="n"/>
      <c r="V8714" t="inlineStr">
        <is>
          <t>01zrv</t>
        </is>
      </c>
      <c r="W8714" t="n">
        <v>4768</v>
      </c>
      <c r="X8714" t="n">
        <v>5139</v>
      </c>
      <c r="Y8714" t="inlineStr">
        <is>
          <t>935c8c48-7d3c-46fd-a6a4-07bf5195495a</t>
        </is>
      </c>
      <c r="Z8714" t="inlineStr">
        <is>
          <t>Zane McIntyre (MIN G)</t>
        </is>
      </c>
    </row>
    <row r="8715">
      <c r="A8715" t="inlineStr">
        <is>
          <t>Zayde Wisdom</t>
        </is>
      </c>
      <c r="B8715" t="inlineStr">
        <is>
          <t>(N/A)</t>
        </is>
      </c>
      <c r="C8715" t="inlineStr">
        <is>
          <t>RW</t>
        </is>
      </c>
      <c r="D8715" t="inlineStr">
        <is>
          <t>F</t>
        </is>
      </c>
      <c r="E8715" t="n">
        <v>24</v>
      </c>
      <c r="F8715" t="inlineStr">
        <is>
          <t>FA</t>
        </is>
      </c>
      <c r="G8715" t="inlineStr">
        <is>
          <t>FA</t>
        </is>
      </c>
      <c r="H8715" s="30" t="n">
        <v>1</v>
      </c>
      <c r="I8715" s="31" t="n">
        <v>0</v>
      </c>
      <c r="J8715" s="31" t="n"/>
      <c r="K8715" s="31" t="n">
        <v>0</v>
      </c>
      <c r="L8715" s="32" t="n"/>
      <c r="M8715" s="31" t="n">
        <v>0</v>
      </c>
      <c r="N8715" s="31" t="n">
        <v>0</v>
      </c>
      <c r="O8715" s="31" t="n"/>
      <c r="P8715" s="31" t="n"/>
      <c r="Q8715" s="31" t="n">
        <v>0</v>
      </c>
      <c r="R8715" s="31" t="n"/>
      <c r="S8715" s="32" t="n"/>
      <c r="T8715" s="32" t="n"/>
      <c r="V8715" t="inlineStr">
        <is>
          <t>05ltc</t>
        </is>
      </c>
      <c r="W8715" t="n">
        <v>6380</v>
      </c>
      <c r="Y8715" t="inlineStr">
        <is>
          <t>32395a7a-8533-4b74-99c1-007720f30307</t>
        </is>
      </c>
      <c r="Z8715" t="inlineStr">
        <is>
          <t>Zayde Wisdom ((N/A) RW)</t>
        </is>
      </c>
    </row>
    <row r="8716">
      <c r="A8716" t="inlineStr">
        <is>
          <t>Zeb Forsfjall</t>
        </is>
      </c>
      <c r="B8716" t="inlineStr">
        <is>
          <t>SEA</t>
        </is>
      </c>
      <c r="C8716" t="inlineStr">
        <is>
          <t>C</t>
        </is>
      </c>
      <c r="D8716" t="inlineStr">
        <is>
          <t>F</t>
        </is>
      </c>
      <c r="E8716" t="n">
        <v>21</v>
      </c>
      <c r="F8716" t="inlineStr">
        <is>
          <t>FA</t>
        </is>
      </c>
      <c r="G8716" t="inlineStr">
        <is>
          <t>FA</t>
        </is>
      </c>
      <c r="H8716" s="30" t="n">
        <v>1</v>
      </c>
      <c r="I8716" s="31" t="n">
        <v>0</v>
      </c>
      <c r="J8716" s="31" t="n"/>
      <c r="K8716" s="31" t="n">
        <v>0</v>
      </c>
      <c r="L8716" s="32" t="n"/>
      <c r="M8716" s="31" t="n">
        <v>0</v>
      </c>
      <c r="N8716" s="31" t="n">
        <v>0</v>
      </c>
      <c r="O8716" s="31" t="n"/>
      <c r="P8716" s="31" t="n"/>
      <c r="Q8716" s="31" t="n">
        <v>0</v>
      </c>
      <c r="R8716" s="31" t="n"/>
      <c r="S8716" s="32" t="n"/>
      <c r="T8716" s="32" t="n"/>
      <c r="V8716" t="inlineStr">
        <is>
          <t>06bnk</t>
        </is>
      </c>
      <c r="Y8716" t="inlineStr">
        <is>
          <t>0f14843b-be9e-489a-9818-26f855f579e2</t>
        </is>
      </c>
      <c r="Z8716" t="inlineStr">
        <is>
          <t>Zeb Forsfjall (SEA C)</t>
        </is>
      </c>
    </row>
    <row r="8717">
      <c r="A8717" t="inlineStr">
        <is>
          <t>Zeb Lindgren</t>
        </is>
      </c>
      <c r="B8717" t="inlineStr">
        <is>
          <t>NYR</t>
        </is>
      </c>
      <c r="C8717" t="inlineStr">
        <is>
          <t>D</t>
        </is>
      </c>
      <c r="D8717" t="inlineStr">
        <is>
          <t>D</t>
        </is>
      </c>
      <c r="E8717" t="n">
        <v>19</v>
      </c>
      <c r="F8717" t="inlineStr">
        <is>
          <t>FA</t>
        </is>
      </c>
      <c r="G8717" t="inlineStr">
        <is>
          <t>FA</t>
        </is>
      </c>
      <c r="H8717" s="30" t="n">
        <v>1</v>
      </c>
      <c r="I8717" s="31" t="n">
        <v>0</v>
      </c>
      <c r="J8717" s="31" t="n"/>
      <c r="K8717" s="31" t="n">
        <v>0</v>
      </c>
      <c r="L8717" s="32" t="n"/>
      <c r="M8717" s="31" t="n">
        <v>0</v>
      </c>
      <c r="N8717" s="31" t="n">
        <v>0</v>
      </c>
      <c r="O8717" s="31" t="n"/>
      <c r="P8717" s="31" t="n"/>
      <c r="Q8717" s="31" t="n">
        <v>0</v>
      </c>
      <c r="R8717" s="31" t="n"/>
      <c r="S8717" s="32" t="n"/>
      <c r="T8717" s="32" t="n"/>
      <c r="V8717" t="inlineStr">
        <is>
          <t>06sqe</t>
        </is>
      </c>
      <c r="Y8717" t="inlineStr">
        <is>
          <t>88948394-14ba-4c54-b4be-cafa4a8e2aa2</t>
        </is>
      </c>
      <c r="Z8717" t="inlineStr">
        <is>
          <t>Zeb Lindgren (NYR D)</t>
        </is>
      </c>
    </row>
    <row r="8718">
      <c r="A8718" t="inlineStr">
        <is>
          <t>Zehao Sun</t>
        </is>
      </c>
      <c r="B8718" t="inlineStr">
        <is>
          <t>(N/A)</t>
        </is>
      </c>
      <c r="C8718" t="inlineStr">
        <is>
          <t>G</t>
        </is>
      </c>
      <c r="D8718" t="inlineStr">
        <is>
          <t>G</t>
        </is>
      </c>
      <c r="E8718" t="n">
        <v>30</v>
      </c>
      <c r="F8718" t="inlineStr">
        <is>
          <t>FA</t>
        </is>
      </c>
      <c r="G8718" t="inlineStr">
        <is>
          <t>FA</t>
        </is>
      </c>
      <c r="H8718" s="30" t="n">
        <v>1</v>
      </c>
      <c r="I8718" s="31" t="n">
        <v>0</v>
      </c>
      <c r="J8718" s="31" t="n"/>
      <c r="K8718" s="31" t="n">
        <v>0</v>
      </c>
      <c r="L8718" s="32" t="n"/>
      <c r="M8718" s="31" t="n">
        <v>0</v>
      </c>
      <c r="N8718" s="31" t="n">
        <v>0</v>
      </c>
      <c r="O8718" s="31" t="n"/>
      <c r="P8718" s="31" t="n"/>
      <c r="Q8718" s="31" t="n">
        <v>0</v>
      </c>
      <c r="R8718" s="31" t="n"/>
      <c r="S8718" s="32" t="n"/>
      <c r="T8718" s="32" t="n"/>
      <c r="V8718" t="inlineStr">
        <is>
          <t>04l9d</t>
        </is>
      </c>
      <c r="X8718" t="n">
        <v>7844</v>
      </c>
      <c r="Z8718" t="inlineStr">
        <is>
          <t>Zehao Sun ((N/A) G)</t>
        </is>
      </c>
    </row>
    <row r="8719">
      <c r="A8719" t="inlineStr">
        <is>
          <t>Zesen Zhang</t>
        </is>
      </c>
      <c r="B8719" t="inlineStr">
        <is>
          <t>(N/A)</t>
        </is>
      </c>
      <c r="C8719" t="inlineStr">
        <is>
          <t>F</t>
        </is>
      </c>
      <c r="D8719" t="inlineStr">
        <is>
          <t>F</t>
        </is>
      </c>
      <c r="E8719" t="n">
        <v>29</v>
      </c>
      <c r="F8719" t="inlineStr">
        <is>
          <t>FA</t>
        </is>
      </c>
      <c r="G8719" t="inlineStr">
        <is>
          <t>FA</t>
        </is>
      </c>
      <c r="H8719" s="30" t="n">
        <v>1</v>
      </c>
      <c r="I8719" s="31" t="n">
        <v>0</v>
      </c>
      <c r="J8719" s="31" t="n"/>
      <c r="K8719" s="31" t="n">
        <v>0</v>
      </c>
      <c r="L8719" s="32" t="n"/>
      <c r="M8719" s="31" t="n">
        <v>0</v>
      </c>
      <c r="N8719" s="31" t="n">
        <v>0</v>
      </c>
      <c r="O8719" s="31" t="n"/>
      <c r="P8719" s="31" t="n"/>
      <c r="Q8719" s="31" t="n">
        <v>0</v>
      </c>
      <c r="R8719" s="31" t="n"/>
      <c r="S8719" s="32" t="n"/>
      <c r="T8719" s="32" t="n"/>
      <c r="V8719" t="inlineStr">
        <is>
          <t>05yk6</t>
        </is>
      </c>
      <c r="Z8719" t="inlineStr">
        <is>
          <t>Zesen Zhang ((N/A) F)</t>
        </is>
      </c>
    </row>
    <row r="8720">
      <c r="A8720" t="inlineStr">
        <is>
          <t>Ziga Jeglic</t>
        </is>
      </c>
      <c r="B8720" t="inlineStr">
        <is>
          <t>(N/A)</t>
        </is>
      </c>
      <c r="C8720" t="inlineStr">
        <is>
          <t>LW</t>
        </is>
      </c>
      <c r="D8720" t="inlineStr">
        <is>
          <t>F</t>
        </is>
      </c>
      <c r="E8720" t="n">
        <v>38</v>
      </c>
      <c r="F8720" t="inlineStr">
        <is>
          <t>FA</t>
        </is>
      </c>
      <c r="G8720" t="inlineStr">
        <is>
          <t>FA</t>
        </is>
      </c>
      <c r="H8720" s="30" t="n">
        <v>1</v>
      </c>
      <c r="I8720" s="31" t="n">
        <v>0</v>
      </c>
      <c r="J8720" s="31" t="n"/>
      <c r="K8720" s="31" t="n">
        <v>0</v>
      </c>
      <c r="L8720" s="32" t="n"/>
      <c r="M8720" s="31" t="n">
        <v>0</v>
      </c>
      <c r="N8720" s="31" t="n">
        <v>0</v>
      </c>
      <c r="O8720" s="31" t="n"/>
      <c r="P8720" s="31" t="n"/>
      <c r="Q8720" s="31" t="n">
        <v>0</v>
      </c>
      <c r="R8720" s="31" t="n"/>
      <c r="S8720" s="32" t="n"/>
      <c r="T8720" s="32" t="n"/>
      <c r="V8720" t="inlineStr">
        <is>
          <t>03nq5</t>
        </is>
      </c>
      <c r="Z8720" t="inlineStr">
        <is>
          <t>Ziga Jeglic ((N/A) LW)</t>
        </is>
      </c>
    </row>
    <row r="8721">
      <c r="A8721" t="inlineStr">
        <is>
          <t>Zigge Bratt</t>
        </is>
      </c>
      <c r="B8721" t="inlineStr">
        <is>
          <t>(N/A)</t>
        </is>
      </c>
      <c r="C8721" t="inlineStr">
        <is>
          <t>D</t>
        </is>
      </c>
      <c r="D8721" t="inlineStr">
        <is>
          <t>D</t>
        </is>
      </c>
      <c r="E8721" t="n">
        <v>18</v>
      </c>
      <c r="F8721" t="inlineStr">
        <is>
          <t>FA</t>
        </is>
      </c>
      <c r="G8721" t="inlineStr">
        <is>
          <t>FA</t>
        </is>
      </c>
      <c r="H8721" s="30" t="n">
        <v>1</v>
      </c>
      <c r="I8721" s="31" t="n">
        <v>0</v>
      </c>
      <c r="J8721" s="31" t="n"/>
      <c r="K8721" s="31" t="n">
        <v>0</v>
      </c>
      <c r="L8721" s="32" t="n"/>
      <c r="M8721" s="31" t="n">
        <v>0</v>
      </c>
      <c r="N8721" s="31" t="n">
        <v>0</v>
      </c>
      <c r="O8721" s="31" t="n"/>
      <c r="P8721" s="31" t="n"/>
      <c r="Q8721" s="31" t="n">
        <v>0</v>
      </c>
      <c r="R8721" s="31" t="n"/>
      <c r="S8721" s="32" t="n"/>
      <c r="T8721" s="32" t="n"/>
      <c r="V8721" t="inlineStr">
        <is>
          <t>076q7</t>
        </is>
      </c>
      <c r="Z8721" t="inlineStr">
        <is>
          <t>Zigge Bratt ((N/A) D)</t>
        </is>
      </c>
    </row>
    <row r="8722">
      <c r="A8722" t="inlineStr">
        <is>
          <t>Zimeng Chen</t>
        </is>
      </c>
      <c r="B8722" t="inlineStr">
        <is>
          <t>(N/A)</t>
        </is>
      </c>
      <c r="C8722" t="inlineStr">
        <is>
          <t>D</t>
        </is>
      </c>
      <c r="D8722" t="inlineStr">
        <is>
          <t>D</t>
        </is>
      </c>
      <c r="E8722" t="n">
        <v>29</v>
      </c>
      <c r="F8722" t="inlineStr">
        <is>
          <t>FA</t>
        </is>
      </c>
      <c r="G8722" t="inlineStr">
        <is>
          <t>FA</t>
        </is>
      </c>
      <c r="H8722" s="30" t="n">
        <v>1</v>
      </c>
      <c r="I8722" s="31" t="n">
        <v>0</v>
      </c>
      <c r="J8722" s="31" t="n"/>
      <c r="K8722" s="31" t="n">
        <v>0</v>
      </c>
      <c r="L8722" s="32" t="n"/>
      <c r="M8722" s="31" t="n">
        <v>0</v>
      </c>
      <c r="N8722" s="31" t="n">
        <v>0</v>
      </c>
      <c r="O8722" s="31" t="n"/>
      <c r="P8722" s="31" t="n"/>
      <c r="Q8722" s="31" t="n">
        <v>0</v>
      </c>
      <c r="R8722" s="31" t="n"/>
      <c r="S8722" s="32" t="n"/>
      <c r="T8722" s="32" t="n"/>
      <c r="V8722" t="inlineStr">
        <is>
          <t>05yke</t>
        </is>
      </c>
      <c r="Z8722" t="inlineStr">
        <is>
          <t>Zimeng Chen ((N/A) D)</t>
        </is>
      </c>
    </row>
    <row r="8723">
      <c r="A8723" t="inlineStr">
        <is>
          <t>Zion Nybeck</t>
        </is>
      </c>
      <c r="B8723" t="inlineStr">
        <is>
          <t>(N/A)</t>
        </is>
      </c>
      <c r="C8723" t="inlineStr">
        <is>
          <t>LW</t>
        </is>
      </c>
      <c r="D8723" t="inlineStr">
        <is>
          <t>F</t>
        </is>
      </c>
      <c r="E8723" t="n">
        <v>24</v>
      </c>
      <c r="F8723" t="inlineStr">
        <is>
          <t>FA</t>
        </is>
      </c>
      <c r="G8723" t="inlineStr">
        <is>
          <t>FA</t>
        </is>
      </c>
      <c r="H8723" s="30" t="n">
        <v>1</v>
      </c>
      <c r="I8723" s="31" t="n">
        <v>0</v>
      </c>
      <c r="J8723" s="31" t="n"/>
      <c r="K8723" s="31" t="n">
        <v>0</v>
      </c>
      <c r="L8723" s="32" t="n"/>
      <c r="M8723" s="31" t="n">
        <v>0</v>
      </c>
      <c r="N8723" s="31" t="n">
        <v>0</v>
      </c>
      <c r="O8723" s="31" t="n"/>
      <c r="P8723" s="31" t="n"/>
      <c r="Q8723" s="31" t="n">
        <v>0</v>
      </c>
      <c r="R8723" s="31" t="n"/>
      <c r="S8723" s="32" t="n"/>
      <c r="T8723" s="32" t="n"/>
      <c r="V8723" t="inlineStr">
        <is>
          <t>05k9f</t>
        </is>
      </c>
      <c r="W8723" t="n">
        <v>6218</v>
      </c>
      <c r="Y8723" t="inlineStr">
        <is>
          <t>23cab093-e21f-43fa-94f8-67ae58170032</t>
        </is>
      </c>
      <c r="Z8723" t="inlineStr">
        <is>
          <t>Zion Nybeck ((N/A) LW)</t>
        </is>
      </c>
    </row>
    <row r="8724">
      <c r="A8724" t="inlineStr">
        <is>
          <t>Ziyat Paigin</t>
        </is>
      </c>
      <c r="B8724" t="inlineStr">
        <is>
          <t>EDM</t>
        </is>
      </c>
      <c r="C8724" t="inlineStr">
        <is>
          <t>D</t>
        </is>
      </c>
      <c r="D8724" t="inlineStr">
        <is>
          <t>D</t>
        </is>
      </c>
      <c r="E8724" t="n">
        <v>31</v>
      </c>
      <c r="F8724" t="inlineStr">
        <is>
          <t>FA</t>
        </is>
      </c>
      <c r="G8724" t="inlineStr">
        <is>
          <t>FA</t>
        </is>
      </c>
      <c r="H8724" s="30" t="n">
        <v>1</v>
      </c>
      <c r="I8724" s="31" t="n">
        <v>0</v>
      </c>
      <c r="J8724" s="31" t="n"/>
      <c r="K8724" s="31" t="n">
        <v>0</v>
      </c>
      <c r="L8724" s="32" t="n"/>
      <c r="M8724" s="31" t="n">
        <v>0</v>
      </c>
      <c r="N8724" s="31" t="n">
        <v>0</v>
      </c>
      <c r="O8724" s="31" t="n"/>
      <c r="P8724" s="31" t="n"/>
      <c r="Q8724" s="31" t="n">
        <v>0</v>
      </c>
      <c r="R8724" s="31" t="n"/>
      <c r="S8724" s="32" t="n"/>
      <c r="T8724" s="32" t="n"/>
      <c r="V8724" t="inlineStr">
        <is>
          <t>03rk4</t>
        </is>
      </c>
      <c r="W8724" t="n">
        <v>5375</v>
      </c>
      <c r="X8724" t="n">
        <v>6951</v>
      </c>
      <c r="Z8724" t="inlineStr">
        <is>
          <t>Ziyat Paigin (EDM D)</t>
        </is>
      </c>
    </row>
    <row r="8725">
      <c r="A8725" t="inlineStr">
        <is>
          <t>Zoltan Hetenyi</t>
        </is>
      </c>
      <c r="B8725" t="inlineStr">
        <is>
          <t>(N/A)</t>
        </is>
      </c>
      <c r="C8725" t="inlineStr">
        <is>
          <t>G</t>
        </is>
      </c>
      <c r="D8725" t="inlineStr">
        <is>
          <t>G</t>
        </is>
      </c>
      <c r="E8725" t="n">
        <v>38</v>
      </c>
      <c r="F8725" t="inlineStr">
        <is>
          <t>FA</t>
        </is>
      </c>
      <c r="G8725" t="inlineStr">
        <is>
          <t>FA</t>
        </is>
      </c>
      <c r="H8725" s="30" t="n">
        <v>1</v>
      </c>
      <c r="I8725" s="31" t="n">
        <v>0</v>
      </c>
      <c r="J8725" s="31" t="n"/>
      <c r="K8725" s="31" t="n">
        <v>0</v>
      </c>
      <c r="L8725" s="32" t="n"/>
      <c r="M8725" s="31" t="n">
        <v>0</v>
      </c>
      <c r="N8725" s="31" t="n">
        <v>0</v>
      </c>
      <c r="O8725" s="31" t="n"/>
      <c r="P8725" s="31" t="n"/>
      <c r="Q8725" s="31" t="n">
        <v>0</v>
      </c>
      <c r="R8725" s="31" t="n"/>
      <c r="S8725" s="32" t="n"/>
      <c r="T8725" s="32" t="n"/>
      <c r="V8725" t="inlineStr">
        <is>
          <t>02t4q</t>
        </is>
      </c>
      <c r="W8725" t="n">
        <v>4067</v>
      </c>
      <c r="X8725" t="n">
        <v>5909</v>
      </c>
      <c r="Z8725" t="inlineStr">
        <is>
          <t>Zoltan Hetenyi ((N/A) G)</t>
        </is>
      </c>
    </row>
  </sheetData>
  <autoFilter ref="A1:Z87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41"/>
  <sheetViews>
    <sheetView workbookViewId="0">
      <pane ySplit="1" topLeftCell="A2" activePane="bottomLeft" state="frozen"/>
      <selection pane="bottomLeft" activeCell="A1" sqref="A1"/>
    </sheetView>
  </sheetViews>
  <sheetFormatPr baseColWidth="8" defaultRowHeight="15"/>
  <cols>
    <col width="7" customWidth="1" style="21" min="1" max="1"/>
    <col width="30" customWidth="1" style="21" min="2" max="2"/>
    <col width="24" customWidth="1" style="21" min="3" max="3"/>
    <col width="6" customWidth="1" style="21" min="4" max="4"/>
    <col width="7" customWidth="1" style="21" min="5" max="5"/>
    <col width="6" customWidth="1" style="21" min="6" max="6"/>
    <col width="13" customWidth="1" style="21" min="7" max="7"/>
    <col width="11" customWidth="1" style="21" min="8" max="8"/>
    <col width="11" customWidth="1" style="21" min="9" max="9"/>
    <col width="11" customWidth="1" style="21" min="10" max="10"/>
    <col width="13" customWidth="1" style="21" min="11" max="11"/>
    <col width="12" customWidth="1" style="21" min="12" max="12"/>
    <col width="8" customWidth="1" style="21" min="13" max="13"/>
    <col width="11" customWidth="1" style="21" min="14" max="14"/>
    <col width="30" customWidth="1" style="21" min="16" max="16"/>
  </cols>
  <sheetData>
    <row r="1" ht="32" customHeight="1" s="21">
      <c r="A1" s="22" t="inlineStr">
        <is>
          <t>Rank</t>
        </is>
      </c>
      <c r="B1" s="22" t="inlineStr">
        <is>
          <t>Label</t>
        </is>
      </c>
      <c r="C1" s="22" t="inlineStr">
        <is>
          <t>Player</t>
        </is>
      </c>
      <c r="D1" s="22" t="inlineStr">
        <is>
          <t>NHL</t>
        </is>
      </c>
      <c r="E1" s="22" t="inlineStr">
        <is>
          <t>Pos</t>
        </is>
      </c>
      <c r="F1" s="22" t="inlineStr">
        <is>
          <t>Age</t>
        </is>
      </c>
      <c r="G1" s="22" t="inlineStr">
        <is>
          <t>Salary</t>
        </is>
      </c>
      <c r="H1" s="22" t="inlineStr">
        <is>
          <t>FPts 25/26</t>
        </is>
      </c>
      <c r="I1" s="22" t="inlineStr">
        <is>
          <t>Fantrax 26/27</t>
        </is>
      </c>
      <c r="J1" s="22" t="inlineStr">
        <is>
          <t>A&amp;G 26/27</t>
        </is>
      </c>
      <c r="K1" s="22" t="inlineStr">
        <is>
          <t>Consensus 26/27</t>
        </is>
      </c>
      <c r="L1" s="22" t="inlineStr">
        <is>
          <t>Cons. per $M</t>
        </is>
      </c>
      <c r="M1" s="22" t="inlineStr">
        <is>
          <t>ADP</t>
        </is>
      </c>
      <c r="N1" s="22" t="inlineStr">
        <is>
          <t>Fantrax ID</t>
        </is>
      </c>
      <c r="P1" s="46" t="inlineStr">
        <is>
          <t>Pick list (A-Z)</t>
        </is>
      </c>
    </row>
    <row r="2">
      <c r="A2" t="n">
        <v>1</v>
      </c>
      <c r="B2" t="inlineStr">
        <is>
          <t>Kirill Kaprizov (MIN LW)</t>
        </is>
      </c>
      <c r="C2" t="inlineStr">
        <is>
          <t>Kirill Kaprizov</t>
        </is>
      </c>
      <c r="D2" t="inlineStr">
        <is>
          <t>MIN</t>
        </is>
      </c>
      <c r="E2" t="inlineStr">
        <is>
          <t>F</t>
        </is>
      </c>
      <c r="F2" t="n">
        <v>29</v>
      </c>
      <c r="G2" s="30" t="n">
        <v>17000000</v>
      </c>
      <c r="H2" s="31" t="n">
        <v>109.68</v>
      </c>
      <c r="I2" s="31" t="n">
        <v>107.47</v>
      </c>
      <c r="J2" s="31" t="n">
        <v>112.77</v>
      </c>
      <c r="K2" s="31" t="n">
        <v>110.12</v>
      </c>
      <c r="L2" s="31" t="n">
        <v>6.48</v>
      </c>
      <c r="M2" t="n">
        <v>8</v>
      </c>
      <c r="N2" t="inlineStr">
        <is>
          <t>03rh3</t>
        </is>
      </c>
      <c r="P2" t="inlineStr">
        <is>
          <t>A.J. Greer (ANA LW)</t>
        </is>
      </c>
    </row>
    <row r="3">
      <c r="A3" t="n">
        <v>2</v>
      </c>
      <c r="B3" t="inlineStr">
        <is>
          <t>Jack Eichel (VGK C)</t>
        </is>
      </c>
      <c r="C3" t="inlineStr">
        <is>
          <t>Jack Eichel</t>
        </is>
      </c>
      <c r="D3" t="inlineStr">
        <is>
          <t>VGK</t>
        </is>
      </c>
      <c r="E3" t="inlineStr">
        <is>
          <t>F</t>
        </is>
      </c>
      <c r="F3" t="n">
        <v>29</v>
      </c>
      <c r="G3" s="30" t="n">
        <v>13500000</v>
      </c>
      <c r="H3" s="31" t="n">
        <v>106.85</v>
      </c>
      <c r="I3" s="31" t="n">
        <v>106.95</v>
      </c>
      <c r="J3" s="31" t="n">
        <v>108.34</v>
      </c>
      <c r="K3" s="31" t="n">
        <v>107.65</v>
      </c>
      <c r="L3" s="31" t="n">
        <v>7.97</v>
      </c>
      <c r="M3" t="n">
        <v>15.9</v>
      </c>
      <c r="N3" t="inlineStr">
        <is>
          <t>03924</t>
        </is>
      </c>
      <c r="P3" t="inlineStr">
        <is>
          <t>Aatu Raty (VAN C)</t>
        </is>
      </c>
    </row>
    <row r="4">
      <c r="A4" t="n">
        <v>3</v>
      </c>
      <c r="B4" t="inlineStr">
        <is>
          <t>Darren Raddysh (TOR D)</t>
        </is>
      </c>
      <c r="C4" t="inlineStr">
        <is>
          <t>Darren Raddysh</t>
        </is>
      </c>
      <c r="D4" t="inlineStr">
        <is>
          <t>TOR</t>
        </is>
      </c>
      <c r="E4" t="inlineStr">
        <is>
          <t>D</t>
        </is>
      </c>
      <c r="F4" t="n">
        <v>30</v>
      </c>
      <c r="G4" s="30" t="n">
        <v>8500000</v>
      </c>
      <c r="H4" s="31" t="n">
        <v>124.89</v>
      </c>
      <c r="I4" s="31" t="n">
        <v>111.62</v>
      </c>
      <c r="J4" s="31" t="n">
        <v>102.94</v>
      </c>
      <c r="K4" s="31" t="n">
        <v>107.28</v>
      </c>
      <c r="L4" s="31" t="n">
        <v>12.62</v>
      </c>
      <c r="M4" t="n">
        <v>53.5</v>
      </c>
      <c r="N4" t="inlineStr">
        <is>
          <t>03klz</t>
        </is>
      </c>
      <c r="P4" t="inlineStr">
        <is>
          <t>Abram Wiebe (CGY D)</t>
        </is>
      </c>
    </row>
    <row r="5">
      <c r="A5" t="n">
        <v>4</v>
      </c>
      <c r="B5" t="inlineStr">
        <is>
          <t>John Carlson (TBL D)</t>
        </is>
      </c>
      <c r="C5" t="inlineStr">
        <is>
          <t>John Carlson</t>
        </is>
      </c>
      <c r="D5" t="inlineStr">
        <is>
          <t>TBL</t>
        </is>
      </c>
      <c r="E5" t="inlineStr">
        <is>
          <t>D</t>
        </is>
      </c>
      <c r="F5" t="n">
        <v>36</v>
      </c>
      <c r="G5" s="30" t="n">
        <v>8500000</v>
      </c>
      <c r="H5" s="31" t="n">
        <v>96.26000000000001</v>
      </c>
      <c r="I5" s="31" t="n">
        <v>99.61</v>
      </c>
      <c r="J5" s="31" t="n">
        <v>99.42</v>
      </c>
      <c r="K5" s="31" t="n">
        <v>99.52</v>
      </c>
      <c r="L5" s="31" t="n">
        <v>11.71</v>
      </c>
      <c r="M5" t="n">
        <v>64.40000000000001</v>
      </c>
      <c r="N5" t="inlineStr">
        <is>
          <t>015pv</t>
        </is>
      </c>
      <c r="P5" t="inlineStr">
        <is>
          <t>Adam Boqvist ((N/A) D)</t>
        </is>
      </c>
    </row>
    <row r="6">
      <c r="A6" t="n">
        <v>5</v>
      </c>
      <c r="B6" t="inlineStr">
        <is>
          <t>Artemi Panarin (LAK LW)</t>
        </is>
      </c>
      <c r="C6" t="inlineStr">
        <is>
          <t>Artemi Panarin</t>
        </is>
      </c>
      <c r="D6" t="inlineStr">
        <is>
          <t>LAK</t>
        </is>
      </c>
      <c r="E6" t="inlineStr">
        <is>
          <t>F</t>
        </is>
      </c>
      <c r="F6" t="n">
        <v>34</v>
      </c>
      <c r="G6" s="30" t="n">
        <v>11000000</v>
      </c>
      <c r="H6" s="31" t="n">
        <v>95.19</v>
      </c>
      <c r="I6" s="31" t="n">
        <v>101.04</v>
      </c>
      <c r="J6" s="31" t="n">
        <v>97</v>
      </c>
      <c r="K6" s="31" t="n">
        <v>99.02</v>
      </c>
      <c r="L6" s="31" t="n">
        <v>9</v>
      </c>
      <c r="M6" t="n">
        <v>37.1</v>
      </c>
      <c r="N6" t="inlineStr">
        <is>
          <t>03bfj</t>
        </is>
      </c>
      <c r="P6" t="inlineStr">
        <is>
          <t>Adam Edstrom (NSH LW)</t>
        </is>
      </c>
    </row>
    <row r="7">
      <c r="A7" t="n">
        <v>6</v>
      </c>
      <c r="B7" t="inlineStr">
        <is>
          <t>Robert Thomas (STL C)</t>
        </is>
      </c>
      <c r="C7" t="inlineStr">
        <is>
          <t>Robert Thomas</t>
        </is>
      </c>
      <c r="D7" t="inlineStr">
        <is>
          <t>STL</t>
        </is>
      </c>
      <c r="E7" t="inlineStr">
        <is>
          <t>F</t>
        </is>
      </c>
      <c r="F7" t="n">
        <v>27</v>
      </c>
      <c r="G7" s="30" t="n">
        <v>8125000</v>
      </c>
      <c r="H7" s="31" t="n">
        <v>83.09999999999999</v>
      </c>
      <c r="I7" s="31" t="n">
        <v>97.78</v>
      </c>
      <c r="J7" s="31" t="n">
        <v>99.81999999999999</v>
      </c>
      <c r="K7" s="31" t="n">
        <v>98.8</v>
      </c>
      <c r="L7" s="31" t="n">
        <v>12.16</v>
      </c>
      <c r="M7" t="n">
        <v>85.59999999999999</v>
      </c>
      <c r="N7" t="inlineStr">
        <is>
          <t>04apb</t>
        </is>
      </c>
      <c r="P7" t="inlineStr">
        <is>
          <t>Adam Engstrom (MTL D)</t>
        </is>
      </c>
    </row>
    <row r="8">
      <c r="A8" t="n">
        <v>7</v>
      </c>
      <c r="B8" t="inlineStr">
        <is>
          <t>Miro Heiskanen (DAL D)</t>
        </is>
      </c>
      <c r="C8" t="inlineStr">
        <is>
          <t>Miro Heiskanen</t>
        </is>
      </c>
      <c r="D8" t="inlineStr">
        <is>
          <t>DAL</t>
        </is>
      </c>
      <c r="E8" t="inlineStr">
        <is>
          <t>D</t>
        </is>
      </c>
      <c r="F8" t="n">
        <v>27</v>
      </c>
      <c r="G8" s="30" t="n">
        <v>8450000</v>
      </c>
      <c r="H8" s="31" t="n">
        <v>100.04</v>
      </c>
      <c r="I8" s="31" t="n">
        <v>94.5</v>
      </c>
      <c r="J8" s="31" t="n">
        <v>98.40000000000001</v>
      </c>
      <c r="K8" s="31" t="n">
        <v>96.45</v>
      </c>
      <c r="L8" s="31" t="n">
        <v>11.41</v>
      </c>
      <c r="M8" t="n">
        <v>60.4</v>
      </c>
      <c r="N8" t="inlineStr">
        <is>
          <t>04an5</t>
        </is>
      </c>
      <c r="P8" t="inlineStr">
        <is>
          <t>Adam Erne ((N/A) LW)</t>
        </is>
      </c>
    </row>
    <row r="9">
      <c r="A9" t="n">
        <v>8</v>
      </c>
      <c r="B9" t="inlineStr">
        <is>
          <t>Noah Dobson (MTL D)</t>
        </is>
      </c>
      <c r="C9" t="inlineStr">
        <is>
          <t>Noah Dobson</t>
        </is>
      </c>
      <c r="D9" t="inlineStr">
        <is>
          <t>MTL</t>
        </is>
      </c>
      <c r="E9" t="inlineStr">
        <is>
          <t>D</t>
        </is>
      </c>
      <c r="F9" t="n">
        <v>26</v>
      </c>
      <c r="G9" s="30" t="n">
        <v>9500000</v>
      </c>
      <c r="H9" s="31" t="n">
        <v>94.81</v>
      </c>
      <c r="I9" s="31" t="n">
        <v>96.83</v>
      </c>
      <c r="J9" s="31" t="n">
        <v>94.64</v>
      </c>
      <c r="K9" s="31" t="n">
        <v>95.73</v>
      </c>
      <c r="L9" s="31" t="n">
        <v>10.08</v>
      </c>
      <c r="M9" t="n">
        <v>93.7</v>
      </c>
      <c r="N9" t="inlineStr">
        <is>
          <t>04ld3</t>
        </is>
      </c>
      <c r="P9" t="inlineStr">
        <is>
          <t>Adam Gaudette (SJS C)</t>
        </is>
      </c>
    </row>
    <row r="10">
      <c r="A10" t="n">
        <v>9</v>
      </c>
      <c r="B10" t="inlineStr">
        <is>
          <t>Aleksander Barkov (FLA C)</t>
        </is>
      </c>
      <c r="C10" t="inlineStr">
        <is>
          <t>Aleksander Barkov</t>
        </is>
      </c>
      <c r="D10" t="inlineStr">
        <is>
          <t>FLA</t>
        </is>
      </c>
      <c r="E10" t="inlineStr">
        <is>
          <t>F</t>
        </is>
      </c>
      <c r="F10" t="n">
        <v>31</v>
      </c>
      <c r="G10" s="30" t="n">
        <v>10000000</v>
      </c>
      <c r="H10" s="31" t="n">
        <v>0</v>
      </c>
      <c r="I10" s="31" t="n">
        <v>90.91</v>
      </c>
      <c r="J10" s="31" t="n">
        <v>100.47</v>
      </c>
      <c r="K10" s="31" t="n">
        <v>95.69</v>
      </c>
      <c r="L10" s="31" t="n">
        <v>9.57</v>
      </c>
      <c r="M10" t="n">
        <v>51.9</v>
      </c>
      <c r="N10" t="inlineStr">
        <is>
          <t>02un7</t>
        </is>
      </c>
      <c r="P10" t="inlineStr">
        <is>
          <t>Adam Ginning (VGK D)</t>
        </is>
      </c>
    </row>
    <row r="11">
      <c r="A11" t="n">
        <v>10</v>
      </c>
      <c r="B11" t="inlineStr">
        <is>
          <t>Erik Karlsson (PIT D)</t>
        </is>
      </c>
      <c r="C11" t="inlineStr">
        <is>
          <t>Erik Karlsson</t>
        </is>
      </c>
      <c r="D11" t="inlineStr">
        <is>
          <t>PIT</t>
        </is>
      </c>
      <c r="E11" t="inlineStr">
        <is>
          <t>D</t>
        </is>
      </c>
      <c r="F11" t="n">
        <v>36</v>
      </c>
      <c r="G11" s="30" t="n">
        <v>11500000</v>
      </c>
      <c r="H11" s="31" t="n">
        <v>92.02</v>
      </c>
      <c r="I11" s="31" t="n">
        <v>92.02</v>
      </c>
      <c r="J11" s="31" t="n">
        <v>96.51000000000001</v>
      </c>
      <c r="K11" s="31" t="n">
        <v>94.27</v>
      </c>
      <c r="L11" s="31" t="n">
        <v>8.199999999999999</v>
      </c>
      <c r="M11" t="n">
        <v>77.40000000000001</v>
      </c>
      <c r="N11" t="inlineStr">
        <is>
          <t>016g3</t>
        </is>
      </c>
      <c r="P11" t="inlineStr">
        <is>
          <t>Adam Henrique ((N/A) C)</t>
        </is>
      </c>
    </row>
    <row r="12">
      <c r="A12" t="n">
        <v>11</v>
      </c>
      <c r="B12" t="inlineStr">
        <is>
          <t>Alex Tuch (WSH RW)</t>
        </is>
      </c>
      <c r="C12" t="inlineStr">
        <is>
          <t>Alex Tuch</t>
        </is>
      </c>
      <c r="D12" t="inlineStr">
        <is>
          <t>WSH</t>
        </is>
      </c>
      <c r="E12" t="inlineStr">
        <is>
          <t>F</t>
        </is>
      </c>
      <c r="F12" t="n">
        <v>30</v>
      </c>
      <c r="G12" s="30" t="n">
        <v>10500000</v>
      </c>
      <c r="H12" s="31" t="n">
        <v>96.95</v>
      </c>
      <c r="I12" s="31" t="n">
        <v>100.9</v>
      </c>
      <c r="J12" s="31" t="n">
        <v>87.5</v>
      </c>
      <c r="K12" s="31" t="n">
        <v>94.2</v>
      </c>
      <c r="L12" s="31" t="n">
        <v>8.970000000000001</v>
      </c>
      <c r="M12" t="n">
        <v>81.5</v>
      </c>
      <c r="N12" t="inlineStr">
        <is>
          <t>03d09</t>
        </is>
      </c>
      <c r="P12" t="inlineStr">
        <is>
          <t>Adam Lowry (WPG C)</t>
        </is>
      </c>
    </row>
    <row r="13">
      <c r="A13" t="n">
        <v>12</v>
      </c>
      <c r="B13" t="inlineStr">
        <is>
          <t>Steven Stamkos (NSH C)</t>
        </is>
      </c>
      <c r="C13" t="inlineStr">
        <is>
          <t>Steven Stamkos</t>
        </is>
      </c>
      <c r="D13" t="inlineStr">
        <is>
          <t>NSH</t>
        </is>
      </c>
      <c r="E13" t="inlineStr">
        <is>
          <t>F</t>
        </is>
      </c>
      <c r="F13" t="n">
        <v>36</v>
      </c>
      <c r="G13" s="30" t="n">
        <v>8000000</v>
      </c>
      <c r="H13" s="31" t="n">
        <v>100.39</v>
      </c>
      <c r="I13" s="31" t="n">
        <v>101.66</v>
      </c>
      <c r="J13" s="31" t="n">
        <v>85.95</v>
      </c>
      <c r="K13" s="31" t="n">
        <v>93.81</v>
      </c>
      <c r="L13" s="31" t="n">
        <v>11.73</v>
      </c>
      <c r="M13" t="n">
        <v>108.7</v>
      </c>
      <c r="N13" t="inlineStr">
        <is>
          <t>00qru</t>
        </is>
      </c>
      <c r="P13" t="inlineStr">
        <is>
          <t>Adam Pelech (NYI D)</t>
        </is>
      </c>
    </row>
    <row r="14">
      <c r="A14" t="n">
        <v>13</v>
      </c>
      <c r="B14" t="inlineStr">
        <is>
          <t>J.T. Miller (NYR C)</t>
        </is>
      </c>
      <c r="C14" t="inlineStr">
        <is>
          <t>J.T. Miller</t>
        </is>
      </c>
      <c r="D14" t="inlineStr">
        <is>
          <t>NYR</t>
        </is>
      </c>
      <c r="E14" t="inlineStr">
        <is>
          <t>F</t>
        </is>
      </c>
      <c r="F14" t="n">
        <v>33</v>
      </c>
      <c r="G14" s="30" t="n">
        <v>8000000</v>
      </c>
      <c r="H14" s="31" t="n">
        <v>75.76000000000001</v>
      </c>
      <c r="I14" s="31" t="n">
        <v>87.73999999999999</v>
      </c>
      <c r="J14" s="31" t="n">
        <v>98.41</v>
      </c>
      <c r="K14" s="31" t="n">
        <v>93.06999999999999</v>
      </c>
      <c r="L14" s="31" t="n">
        <v>11.63</v>
      </c>
      <c r="M14" t="n">
        <v>78.3</v>
      </c>
      <c r="N14" t="inlineStr">
        <is>
          <t>02aez</t>
        </is>
      </c>
      <c r="P14" t="inlineStr">
        <is>
          <t>Adam Sykora (NYR LW)</t>
        </is>
      </c>
    </row>
    <row r="15">
      <c r="A15" t="n">
        <v>14</v>
      </c>
      <c r="B15" t="inlineStr">
        <is>
          <t>Mika Zibanejad (NYR C)</t>
        </is>
      </c>
      <c r="C15" t="inlineStr">
        <is>
          <t>Mika Zibanejad</t>
        </is>
      </c>
      <c r="D15" t="inlineStr">
        <is>
          <t>NYR</t>
        </is>
      </c>
      <c r="E15" t="inlineStr">
        <is>
          <t>F</t>
        </is>
      </c>
      <c r="F15" t="n">
        <v>33</v>
      </c>
      <c r="G15" s="30" t="n">
        <v>8500000</v>
      </c>
      <c r="H15" s="31" t="n">
        <v>97.75</v>
      </c>
      <c r="I15" s="31" t="n">
        <v>97.98</v>
      </c>
      <c r="J15" s="31" t="n">
        <v>88.13</v>
      </c>
      <c r="K15" s="31" t="n">
        <v>93.06</v>
      </c>
      <c r="L15" s="31" t="n">
        <v>10.95</v>
      </c>
      <c r="M15" t="n">
        <v>64.40000000000001</v>
      </c>
      <c r="N15" t="inlineStr">
        <is>
          <t>027i6</t>
        </is>
      </c>
      <c r="P15" t="inlineStr">
        <is>
          <t>Adam Wilsby (NSH D)</t>
        </is>
      </c>
    </row>
    <row r="16">
      <c r="A16" t="n">
        <v>15</v>
      </c>
      <c r="B16" t="inlineStr">
        <is>
          <t>Alex DeBrincat (DET LW)</t>
        </is>
      </c>
      <c r="C16" t="inlineStr">
        <is>
          <t>Alex DeBrincat</t>
        </is>
      </c>
      <c r="D16" t="inlineStr">
        <is>
          <t>DET</t>
        </is>
      </c>
      <c r="E16" t="inlineStr">
        <is>
          <t>F</t>
        </is>
      </c>
      <c r="F16" t="n">
        <v>28</v>
      </c>
      <c r="G16" s="30" t="n">
        <v>7875000</v>
      </c>
      <c r="H16" s="31" t="n">
        <v>99.20999999999999</v>
      </c>
      <c r="I16" s="31" t="n">
        <v>99.2</v>
      </c>
      <c r="J16" s="31" t="n">
        <v>86.40000000000001</v>
      </c>
      <c r="K16" s="31" t="n">
        <v>92.8</v>
      </c>
      <c r="L16" s="31" t="n">
        <v>11.78</v>
      </c>
      <c r="M16" t="n">
        <v>47.9</v>
      </c>
      <c r="N16" t="inlineStr">
        <is>
          <t>03v70</t>
        </is>
      </c>
      <c r="P16" t="inlineStr">
        <is>
          <t>Akira Schmid (FLA G)</t>
        </is>
      </c>
    </row>
    <row r="17">
      <c r="A17" t="n">
        <v>16</v>
      </c>
      <c r="B17" t="inlineStr">
        <is>
          <t>Mark Stone (VGK RW)</t>
        </is>
      </c>
      <c r="C17" t="inlineStr">
        <is>
          <t>Mark Stone</t>
        </is>
      </c>
      <c r="D17" t="inlineStr">
        <is>
          <t>VGK</t>
        </is>
      </c>
      <c r="E17" t="inlineStr">
        <is>
          <t>F</t>
        </is>
      </c>
      <c r="F17" t="n">
        <v>34</v>
      </c>
      <c r="G17" s="30" t="n">
        <v>9500000</v>
      </c>
      <c r="H17" s="31" t="n">
        <v>84.68000000000001</v>
      </c>
      <c r="I17" s="31" t="n">
        <v>86.19</v>
      </c>
      <c r="J17" s="31" t="n">
        <v>98.73</v>
      </c>
      <c r="K17" s="31" t="n">
        <v>92.45999999999999</v>
      </c>
      <c r="L17" s="31" t="n">
        <v>9.73</v>
      </c>
      <c r="M17" t="n">
        <v>94.59999999999999</v>
      </c>
      <c r="N17" t="inlineStr">
        <is>
          <t>01zvf</t>
        </is>
      </c>
      <c r="P17" t="inlineStr">
        <is>
          <t>Albert Johansson (DET D)</t>
        </is>
      </c>
    </row>
    <row r="18">
      <c r="A18" t="n">
        <v>17</v>
      </c>
      <c r="B18" t="inlineStr">
        <is>
          <t>Dylan Larkin (DET C)</t>
        </is>
      </c>
      <c r="C18" t="inlineStr">
        <is>
          <t>Dylan Larkin</t>
        </is>
      </c>
      <c r="D18" t="inlineStr">
        <is>
          <t>DET</t>
        </is>
      </c>
      <c r="E18" t="inlineStr">
        <is>
          <t>F</t>
        </is>
      </c>
      <c r="F18" t="n">
        <v>30</v>
      </c>
      <c r="G18" s="30" t="n">
        <v>8700000</v>
      </c>
      <c r="H18" s="31" t="n">
        <v>94.62</v>
      </c>
      <c r="I18" s="31" t="n">
        <v>97.45999999999999</v>
      </c>
      <c r="J18" s="31" t="n">
        <v>86.20999999999999</v>
      </c>
      <c r="K18" s="31" t="n">
        <v>91.83</v>
      </c>
      <c r="L18" s="31" t="n">
        <v>10.56</v>
      </c>
      <c r="M18" t="n">
        <v>78.5</v>
      </c>
      <c r="N18" t="inlineStr">
        <is>
          <t>03duf</t>
        </is>
      </c>
      <c r="P18" t="inlineStr">
        <is>
          <t>Alec Regula (EDM D)</t>
        </is>
      </c>
    </row>
    <row r="19">
      <c r="A19" t="n">
        <v>18</v>
      </c>
      <c r="B19" t="inlineStr">
        <is>
          <t>Evgeni Malkin (PIT C)</t>
        </is>
      </c>
      <c r="C19" t="inlineStr">
        <is>
          <t>Evgeni Malkin</t>
        </is>
      </c>
      <c r="D19" t="inlineStr">
        <is>
          <t>PIT</t>
        </is>
      </c>
      <c r="E19" t="inlineStr">
        <is>
          <t>F</t>
        </is>
      </c>
      <c r="F19" t="n">
        <v>40</v>
      </c>
      <c r="G19" s="30" t="n">
        <v>5500000</v>
      </c>
      <c r="H19" s="31" t="n">
        <v>83.13</v>
      </c>
      <c r="I19" s="31" t="n">
        <v>82.34999999999999</v>
      </c>
      <c r="J19" s="31" t="n">
        <v>99.12</v>
      </c>
      <c r="K19" s="31" t="n">
        <v>90.73</v>
      </c>
      <c r="L19" s="31" t="n">
        <v>16.5</v>
      </c>
      <c r="M19" t="n">
        <v>140.7</v>
      </c>
      <c r="N19" t="inlineStr">
        <is>
          <t>0045k</t>
        </is>
      </c>
      <c r="P19" t="inlineStr">
        <is>
          <t>Aleksander Barkov (FLA C)</t>
        </is>
      </c>
    </row>
    <row r="20">
      <c r="A20" t="n">
        <v>19</v>
      </c>
      <c r="B20" t="inlineStr">
        <is>
          <t>Brock Faber (MIN D)</t>
        </is>
      </c>
      <c r="C20" t="inlineStr">
        <is>
          <t>Brock Faber</t>
        </is>
      </c>
      <c r="D20" t="inlineStr">
        <is>
          <t>MIN</t>
        </is>
      </c>
      <c r="E20" t="inlineStr">
        <is>
          <t>D</t>
        </is>
      </c>
      <c r="F20" t="n">
        <v>24</v>
      </c>
      <c r="G20" s="30" t="n">
        <v>8500000</v>
      </c>
      <c r="H20" s="31" t="n">
        <v>95.69</v>
      </c>
      <c r="I20" s="31" t="n">
        <v>92.44</v>
      </c>
      <c r="J20" s="31" t="n">
        <v>88.88</v>
      </c>
      <c r="K20" s="31" t="n">
        <v>90.66</v>
      </c>
      <c r="L20" s="31" t="n">
        <v>10.67</v>
      </c>
      <c r="M20" t="n">
        <v>105.5</v>
      </c>
      <c r="N20" t="inlineStr">
        <is>
          <t>05ltj</t>
        </is>
      </c>
      <c r="P20" t="inlineStr">
        <is>
          <t>Aleksanteri Kaskimaki (STL C)</t>
        </is>
      </c>
    </row>
    <row r="21">
      <c r="A21" t="n">
        <v>20</v>
      </c>
      <c r="B21" t="inlineStr">
        <is>
          <t>Rasmus Andersson (VGK D)</t>
        </is>
      </c>
      <c r="C21" t="inlineStr">
        <is>
          <t>Rasmus Andersson</t>
        </is>
      </c>
      <c r="D21" t="inlineStr">
        <is>
          <t>VGK</t>
        </is>
      </c>
      <c r="E21" t="inlineStr">
        <is>
          <t>D</t>
        </is>
      </c>
      <c r="F21" t="n">
        <v>29</v>
      </c>
      <c r="G21" s="30" t="n">
        <v>8500000</v>
      </c>
      <c r="H21" s="31" t="n">
        <v>99.34</v>
      </c>
      <c r="I21" s="31" t="n">
        <v>99.28</v>
      </c>
      <c r="J21" s="31" t="n">
        <v>81.14</v>
      </c>
      <c r="K21" s="31" t="n">
        <v>90.20999999999999</v>
      </c>
      <c r="L21" s="31" t="n">
        <v>10.61</v>
      </c>
      <c r="M21" t="n">
        <v>138.5</v>
      </c>
      <c r="N21" t="inlineStr">
        <is>
          <t>03rf5</t>
        </is>
      </c>
      <c r="P21" t="inlineStr">
        <is>
          <t>Alex Barre-Boulet (SJS RW)</t>
        </is>
      </c>
    </row>
    <row r="22">
      <c r="A22" t="n">
        <v>21</v>
      </c>
      <c r="B22" t="inlineStr">
        <is>
          <t>Sam Bennett (FLA C)</t>
        </is>
      </c>
      <c r="C22" t="inlineStr">
        <is>
          <t>Sam Bennett</t>
        </is>
      </c>
      <c r="D22" t="inlineStr">
        <is>
          <t>FLA</t>
        </is>
      </c>
      <c r="E22" t="inlineStr">
        <is>
          <t>F</t>
        </is>
      </c>
      <c r="F22" t="n">
        <v>30</v>
      </c>
      <c r="G22" s="30" t="n">
        <v>8000000</v>
      </c>
      <c r="H22" s="31" t="n">
        <v>90.53</v>
      </c>
      <c r="I22" s="31" t="n">
        <v>92.84</v>
      </c>
      <c r="J22" s="31" t="n">
        <v>87.45999999999999</v>
      </c>
      <c r="K22" s="31" t="n">
        <v>90.15000000000001</v>
      </c>
      <c r="L22" s="31" t="n">
        <v>11.27</v>
      </c>
      <c r="M22" t="n">
        <v>159.2</v>
      </c>
      <c r="N22" t="inlineStr">
        <is>
          <t>039cg</t>
        </is>
      </c>
      <c r="P22" t="inlineStr">
        <is>
          <t>Alex Belzile (MTL RW)</t>
        </is>
      </c>
    </row>
    <row r="23">
      <c r="A23" t="n">
        <v>22</v>
      </c>
      <c r="B23" t="inlineStr">
        <is>
          <t>John Gibson (DET G)</t>
        </is>
      </c>
      <c r="C23" t="inlineStr">
        <is>
          <t>John Gibson</t>
        </is>
      </c>
      <c r="D23" t="inlineStr">
        <is>
          <t>DET</t>
        </is>
      </c>
      <c r="E23" t="inlineStr">
        <is>
          <t>G</t>
        </is>
      </c>
      <c r="F23" t="n">
        <v>33</v>
      </c>
      <c r="G23" s="30" t="n">
        <v>6400000</v>
      </c>
      <c r="H23" s="31" t="n">
        <v>105.24</v>
      </c>
      <c r="I23" s="31" t="n">
        <v>89.87</v>
      </c>
      <c r="J23" s="31" t="n"/>
      <c r="K23" s="31" t="n">
        <v>89.87</v>
      </c>
      <c r="L23" s="31" t="n">
        <v>14.04</v>
      </c>
      <c r="M23" t="n">
        <v>224.5</v>
      </c>
      <c r="N23" t="inlineStr">
        <is>
          <t>02b3y</t>
        </is>
      </c>
      <c r="P23" t="inlineStr">
        <is>
          <t>Alex Carrier (MTL D)</t>
        </is>
      </c>
    </row>
    <row r="24">
      <c r="A24" t="n">
        <v>23</v>
      </c>
      <c r="B24" t="inlineStr">
        <is>
          <t>Mathew Barzal (NYI RW)</t>
        </is>
      </c>
      <c r="C24" t="inlineStr">
        <is>
          <t>Mathew Barzal</t>
        </is>
      </c>
      <c r="D24" t="inlineStr">
        <is>
          <t>NYI</t>
        </is>
      </c>
      <c r="E24" t="inlineStr">
        <is>
          <t>F</t>
        </is>
      </c>
      <c r="F24" t="n">
        <v>29</v>
      </c>
      <c r="G24" s="30" t="n">
        <v>9150000</v>
      </c>
      <c r="H24" s="31" t="n">
        <v>94.7</v>
      </c>
      <c r="I24" s="31" t="n">
        <v>85.27</v>
      </c>
      <c r="J24" s="31" t="n">
        <v>94.47</v>
      </c>
      <c r="K24" s="31" t="n">
        <v>89.87</v>
      </c>
      <c r="L24" s="31" t="n">
        <v>9.82</v>
      </c>
      <c r="M24" t="n">
        <v>103.7</v>
      </c>
      <c r="N24" t="inlineStr">
        <is>
          <t>02uws</t>
        </is>
      </c>
      <c r="P24" t="inlineStr">
        <is>
          <t>Alex DeBrincat (DET LW)</t>
        </is>
      </c>
    </row>
    <row r="25">
      <c r="A25" t="n">
        <v>24</v>
      </c>
      <c r="B25" t="inlineStr">
        <is>
          <t>Sergei Bobrovsky (TOR G)</t>
        </is>
      </c>
      <c r="C25" t="inlineStr">
        <is>
          <t>Sergei Bobrovsky</t>
        </is>
      </c>
      <c r="D25" t="inlineStr">
        <is>
          <t>TOR</t>
        </is>
      </c>
      <c r="E25" t="inlineStr">
        <is>
          <t>G</t>
        </is>
      </c>
      <c r="F25" t="n">
        <v>37</v>
      </c>
      <c r="G25" s="30" t="n">
        <v>7000000</v>
      </c>
      <c r="H25" s="31" t="n">
        <v>95.87</v>
      </c>
      <c r="I25" s="31" t="n">
        <v>88.84</v>
      </c>
      <c r="J25" s="31" t="n"/>
      <c r="K25" s="31" t="n">
        <v>88.84</v>
      </c>
      <c r="L25" s="31" t="n">
        <v>12.69</v>
      </c>
      <c r="M25" t="n">
        <v>167</v>
      </c>
      <c r="N25" t="inlineStr">
        <is>
          <t>01ud1</t>
        </is>
      </c>
      <c r="P25" t="inlineStr">
        <is>
          <t>Alex Iafallo (WPG RW)</t>
        </is>
      </c>
    </row>
    <row r="26">
      <c r="A26" t="n">
        <v>25</v>
      </c>
      <c r="B26" t="inlineStr">
        <is>
          <t>Darnell Nurse (SJS D)</t>
        </is>
      </c>
      <c r="C26" t="inlineStr">
        <is>
          <t>Darnell Nurse</t>
        </is>
      </c>
      <c r="D26" t="inlineStr">
        <is>
          <t>SJS</t>
        </is>
      </c>
      <c r="E26" t="inlineStr">
        <is>
          <t>D</t>
        </is>
      </c>
      <c r="F26" t="n">
        <v>31</v>
      </c>
      <c r="G26" s="30" t="n">
        <v>9250000</v>
      </c>
      <c r="H26" s="31" t="n">
        <v>89.93000000000001</v>
      </c>
      <c r="I26" s="31" t="n">
        <v>86.94</v>
      </c>
      <c r="J26" s="31" t="n">
        <v>90.17</v>
      </c>
      <c r="K26" s="31" t="n">
        <v>88.56</v>
      </c>
      <c r="L26" s="31" t="n">
        <v>9.57</v>
      </c>
      <c r="M26" t="n">
        <v>169.4</v>
      </c>
      <c r="N26" t="inlineStr">
        <is>
          <t>03161</t>
        </is>
      </c>
      <c r="P26" t="inlineStr">
        <is>
          <t>Alex Killorn (ANA RW)</t>
        </is>
      </c>
    </row>
    <row r="27">
      <c r="A27" t="n">
        <v>26</v>
      </c>
      <c r="B27" t="inlineStr">
        <is>
          <t>Nick Schmaltz (UTA RW)</t>
        </is>
      </c>
      <c r="C27" t="inlineStr">
        <is>
          <t>Nick Schmaltz</t>
        </is>
      </c>
      <c r="D27" t="inlineStr">
        <is>
          <t>UTA</t>
        </is>
      </c>
      <c r="E27" t="inlineStr">
        <is>
          <t>F</t>
        </is>
      </c>
      <c r="F27" t="n">
        <v>30</v>
      </c>
      <c r="G27" s="30" t="n">
        <v>8000000</v>
      </c>
      <c r="H27" s="31" t="n">
        <v>99.23</v>
      </c>
      <c r="I27" s="31" t="n">
        <v>95.39</v>
      </c>
      <c r="J27" s="31" t="n">
        <v>80.84</v>
      </c>
      <c r="K27" s="31" t="n">
        <v>88.12</v>
      </c>
      <c r="L27" s="31" t="n">
        <v>11.02</v>
      </c>
      <c r="M27" t="n">
        <v>109.7</v>
      </c>
      <c r="N27" t="inlineStr">
        <is>
          <t>02unz</t>
        </is>
      </c>
      <c r="P27" t="inlineStr">
        <is>
          <t>Alex Laferriere (LAK RW)</t>
        </is>
      </c>
    </row>
    <row r="28">
      <c r="A28" t="n">
        <v>27</v>
      </c>
      <c r="B28" t="inlineStr">
        <is>
          <t>Ryan O'Reilly (NSH C)</t>
        </is>
      </c>
      <c r="C28" t="inlineStr">
        <is>
          <t>Ryan O'Reilly</t>
        </is>
      </c>
      <c r="D28" t="inlineStr">
        <is>
          <t>NSH</t>
        </is>
      </c>
      <c r="E28" t="inlineStr">
        <is>
          <t>F</t>
        </is>
      </c>
      <c r="F28" t="n">
        <v>35</v>
      </c>
      <c r="G28" s="30" t="n">
        <v>4500000</v>
      </c>
      <c r="H28" s="31" t="n">
        <v>97.98999999999999</v>
      </c>
      <c r="I28" s="31" t="n">
        <v>93.70999999999999</v>
      </c>
      <c r="J28" s="31" t="n">
        <v>80.92</v>
      </c>
      <c r="K28" s="31" t="n">
        <v>87.31</v>
      </c>
      <c r="L28" s="31" t="n">
        <v>19.4</v>
      </c>
      <c r="M28" t="n">
        <v>159.8</v>
      </c>
      <c r="N28" t="inlineStr">
        <is>
          <t>01f6d</t>
        </is>
      </c>
      <c r="P28" t="inlineStr">
        <is>
          <t>Alex Lyon (BUF G)</t>
        </is>
      </c>
    </row>
    <row r="29">
      <c r="A29" t="n">
        <v>28</v>
      </c>
      <c r="B29" t="inlineStr">
        <is>
          <t>Filip Hronek (VAN D)</t>
        </is>
      </c>
      <c r="C29" t="inlineStr">
        <is>
          <t>Filip Hronek</t>
        </is>
      </c>
      <c r="D29" t="inlineStr">
        <is>
          <t>VAN</t>
        </is>
      </c>
      <c r="E29" t="inlineStr">
        <is>
          <t>D</t>
        </is>
      </c>
      <c r="F29" t="n">
        <v>28</v>
      </c>
      <c r="G29" s="30" t="n">
        <v>7250000</v>
      </c>
      <c r="H29" s="31" t="n">
        <v>89.47</v>
      </c>
      <c r="I29" s="31" t="n">
        <v>88.23</v>
      </c>
      <c r="J29" s="31" t="n">
        <v>85.95</v>
      </c>
      <c r="K29" s="31" t="n">
        <v>87.09</v>
      </c>
      <c r="L29" s="31" t="n">
        <v>12.01</v>
      </c>
      <c r="M29" t="n">
        <v>138</v>
      </c>
      <c r="N29" t="inlineStr">
        <is>
          <t>042vx</t>
        </is>
      </c>
      <c r="P29" t="inlineStr">
        <is>
          <t>Alex Nedeljkovic (SJS G)</t>
        </is>
      </c>
    </row>
    <row r="30">
      <c r="A30" t="n">
        <v>29</v>
      </c>
      <c r="B30" t="inlineStr">
        <is>
          <t>Nikolaj Ehlers (CAR LW)</t>
        </is>
      </c>
      <c r="C30" t="inlineStr">
        <is>
          <t>Nikolaj Ehlers</t>
        </is>
      </c>
      <c r="D30" t="inlineStr">
        <is>
          <t>CAR</t>
        </is>
      </c>
      <c r="E30" t="inlineStr">
        <is>
          <t>F</t>
        </is>
      </c>
      <c r="F30" t="n">
        <v>30</v>
      </c>
      <c r="G30" s="30" t="n">
        <v>8500000</v>
      </c>
      <c r="H30" s="31" t="n">
        <v>86.51000000000001</v>
      </c>
      <c r="I30" s="31" t="n">
        <v>90.67</v>
      </c>
      <c r="J30" s="31" t="n">
        <v>83.48</v>
      </c>
      <c r="K30" s="31" t="n">
        <v>87.08</v>
      </c>
      <c r="L30" s="31" t="n">
        <v>10.24</v>
      </c>
      <c r="M30" t="n">
        <v>84.59999999999999</v>
      </c>
      <c r="N30" t="inlineStr">
        <is>
          <t>03as8</t>
        </is>
      </c>
      <c r="P30" t="inlineStr">
        <is>
          <t>Alex Newhook (MTL LW)</t>
        </is>
      </c>
    </row>
    <row r="31">
      <c r="A31" t="n">
        <v>30</v>
      </c>
      <c r="B31" t="inlineStr">
        <is>
          <t>Nico Hischier (NJD C)</t>
        </is>
      </c>
      <c r="C31" t="inlineStr">
        <is>
          <t>Nico Hischier</t>
        </is>
      </c>
      <c r="D31" t="inlineStr">
        <is>
          <t>NJD</t>
        </is>
      </c>
      <c r="E31" t="inlineStr">
        <is>
          <t>F</t>
        </is>
      </c>
      <c r="F31" t="n">
        <v>27</v>
      </c>
      <c r="G31" s="30" t="n">
        <v>7250000</v>
      </c>
      <c r="H31" s="31" t="n">
        <v>85.63</v>
      </c>
      <c r="I31" s="31" t="n">
        <v>86.98999999999999</v>
      </c>
      <c r="J31" s="31" t="n">
        <v>86.66</v>
      </c>
      <c r="K31" s="31" t="n">
        <v>86.81999999999999</v>
      </c>
      <c r="L31" s="31" t="n">
        <v>11.98</v>
      </c>
      <c r="M31" t="n">
        <v>86.90000000000001</v>
      </c>
      <c r="N31" t="inlineStr">
        <is>
          <t>0457f</t>
        </is>
      </c>
      <c r="P31" t="inlineStr">
        <is>
          <t>Alex Ovechkin (WSH LW)</t>
        </is>
      </c>
    </row>
    <row r="32">
      <c r="A32" t="n">
        <v>31</v>
      </c>
      <c r="B32" t="inlineStr">
        <is>
          <t>Leo Carlsson (ANA C)</t>
        </is>
      </c>
      <c r="C32" t="inlineStr">
        <is>
          <t>Leo Carlsson</t>
        </is>
      </c>
      <c r="D32" t="inlineStr">
        <is>
          <t>ANA</t>
        </is>
      </c>
      <c r="E32" t="inlineStr">
        <is>
          <t>F</t>
        </is>
      </c>
      <c r="F32" t="n">
        <v>21</v>
      </c>
      <c r="G32" s="30" t="n">
        <v>18000000</v>
      </c>
      <c r="H32" s="31" t="n">
        <v>84.11</v>
      </c>
      <c r="I32" s="31" t="n">
        <v>78.64</v>
      </c>
      <c r="J32" s="31" t="n">
        <v>92.22</v>
      </c>
      <c r="K32" s="31" t="n">
        <v>85.43000000000001</v>
      </c>
      <c r="L32" s="31" t="n">
        <v>4.75</v>
      </c>
      <c r="M32" t="n">
        <v>48.5</v>
      </c>
      <c r="N32" t="inlineStr">
        <is>
          <t>05y3a</t>
        </is>
      </c>
      <c r="P32" t="inlineStr">
        <is>
          <t>Alex Petrovic (FLA D)</t>
        </is>
      </c>
    </row>
    <row r="33">
      <c r="A33" t="n">
        <v>32</v>
      </c>
      <c r="B33" t="inlineStr">
        <is>
          <t>Igor Shesterkin (NYR G)</t>
        </is>
      </c>
      <c r="C33" t="inlineStr">
        <is>
          <t>Igor Shesterkin</t>
        </is>
      </c>
      <c r="D33" t="inlineStr">
        <is>
          <t>NYR</t>
        </is>
      </c>
      <c r="E33" t="inlineStr">
        <is>
          <t>G</t>
        </is>
      </c>
      <c r="F33" t="n">
        <v>30</v>
      </c>
      <c r="G33" s="30" t="n">
        <v>11500000</v>
      </c>
      <c r="H33" s="31" t="n">
        <v>90.25</v>
      </c>
      <c r="I33" s="31" t="n">
        <v>84.66</v>
      </c>
      <c r="J33" s="31" t="n"/>
      <c r="K33" s="31" t="n">
        <v>84.66</v>
      </c>
      <c r="L33" s="31" t="n">
        <v>7.36</v>
      </c>
      <c r="M33" t="n">
        <v>113.2</v>
      </c>
      <c r="N33" t="inlineStr">
        <is>
          <t>03ece</t>
        </is>
      </c>
      <c r="P33" t="inlineStr">
        <is>
          <t>Alex Steeves (BOS LW)</t>
        </is>
      </c>
    </row>
    <row r="34">
      <c r="A34" t="n">
        <v>33</v>
      </c>
      <c r="B34" t="inlineStr">
        <is>
          <t>Jacob Trouba (SJS D)</t>
        </is>
      </c>
      <c r="C34" t="inlineStr">
        <is>
          <t>Jacob Trouba</t>
        </is>
      </c>
      <c r="D34" t="inlineStr">
        <is>
          <t>SJS</t>
        </is>
      </c>
      <c r="E34" t="inlineStr">
        <is>
          <t>D</t>
        </is>
      </c>
      <c r="F34" t="n">
        <v>32</v>
      </c>
      <c r="G34" s="30" t="n">
        <v>8250000</v>
      </c>
      <c r="H34" s="31" t="n">
        <v>82.42</v>
      </c>
      <c r="I34" s="31" t="n">
        <v>83.68000000000001</v>
      </c>
      <c r="J34" s="31" t="n">
        <v>84.01000000000001</v>
      </c>
      <c r="K34" s="31" t="n">
        <v>83.84</v>
      </c>
      <c r="L34" s="31" t="n">
        <v>10.16</v>
      </c>
      <c r="M34" t="n">
        <v>148.9</v>
      </c>
      <c r="N34" t="inlineStr">
        <is>
          <t>02dq3</t>
        </is>
      </c>
      <c r="P34" t="inlineStr">
        <is>
          <t>Alex Tuch (WSH RW)</t>
        </is>
      </c>
    </row>
    <row r="35">
      <c r="A35" t="n">
        <v>34</v>
      </c>
      <c r="B35" t="inlineStr">
        <is>
          <t>Trevor Zegras (PHI LW)</t>
        </is>
      </c>
      <c r="C35" t="inlineStr">
        <is>
          <t>Trevor Zegras</t>
        </is>
      </c>
      <c r="D35" t="inlineStr">
        <is>
          <t>PHI</t>
        </is>
      </c>
      <c r="E35" t="inlineStr">
        <is>
          <t>F</t>
        </is>
      </c>
      <c r="F35" t="n">
        <v>25</v>
      </c>
      <c r="G35" s="30" t="n">
        <v>9125000</v>
      </c>
      <c r="H35" s="31" t="n">
        <v>95.92</v>
      </c>
      <c r="I35" s="31" t="n">
        <v>80.92</v>
      </c>
      <c r="J35" s="31" t="n">
        <v>86.73</v>
      </c>
      <c r="K35" s="31" t="n">
        <v>83.83</v>
      </c>
      <c r="L35" s="31" t="n">
        <v>9.19</v>
      </c>
      <c r="M35" t="n">
        <v>122.7</v>
      </c>
      <c r="N35" t="inlineStr">
        <is>
          <t>04y8g</t>
        </is>
      </c>
      <c r="P35" t="inlineStr">
        <is>
          <t>Alex Turcotte (LAK LW)</t>
        </is>
      </c>
    </row>
    <row r="36">
      <c r="A36" t="n">
        <v>35</v>
      </c>
      <c r="B36" t="inlineStr">
        <is>
          <t>Alex Ovechkin (WSH LW)</t>
        </is>
      </c>
      <c r="C36" t="inlineStr">
        <is>
          <t>Alex Ovechkin</t>
        </is>
      </c>
      <c r="D36" t="inlineStr">
        <is>
          <t>WSH</t>
        </is>
      </c>
      <c r="E36" t="inlineStr">
        <is>
          <t>F</t>
        </is>
      </c>
      <c r="F36" t="n">
        <v>40</v>
      </c>
      <c r="G36" s="30" t="n">
        <v>4250000</v>
      </c>
      <c r="H36" s="31" t="n">
        <v>86.84</v>
      </c>
      <c r="I36" s="31" t="n">
        <v>90.78</v>
      </c>
      <c r="J36" s="31" t="n">
        <v>76.73999999999999</v>
      </c>
      <c r="K36" s="31" t="n">
        <v>83.76000000000001</v>
      </c>
      <c r="L36" s="31" t="n">
        <v>19.71</v>
      </c>
      <c r="M36" t="n">
        <v>93.2</v>
      </c>
      <c r="N36" t="inlineStr">
        <is>
          <t>004cq</t>
        </is>
      </c>
      <c r="P36" t="inlineStr">
        <is>
          <t>Alex Vlasic (CHI D)</t>
        </is>
      </c>
    </row>
    <row r="37">
      <c r="A37" t="n">
        <v>36</v>
      </c>
      <c r="B37" t="inlineStr">
        <is>
          <t>Brad Marchand (FLA LW)</t>
        </is>
      </c>
      <c r="C37" t="inlineStr">
        <is>
          <t>Brad Marchand</t>
        </is>
      </c>
      <c r="D37" t="inlineStr">
        <is>
          <t>FLA</t>
        </is>
      </c>
      <c r="E37" t="inlineStr">
        <is>
          <t>F</t>
        </is>
      </c>
      <c r="F37" t="n">
        <v>38</v>
      </c>
      <c r="G37" s="30" t="n">
        <v>5250000</v>
      </c>
      <c r="H37" s="31" t="n">
        <v>70.94</v>
      </c>
      <c r="I37" s="31" t="n">
        <v>85.37</v>
      </c>
      <c r="J37" s="31" t="n">
        <v>80.58</v>
      </c>
      <c r="K37" s="31" t="n">
        <v>82.97</v>
      </c>
      <c r="L37" s="31" t="n">
        <v>15.8</v>
      </c>
      <c r="M37" t="n">
        <v>142.5</v>
      </c>
      <c r="N37" t="inlineStr">
        <is>
          <t>004jl</t>
        </is>
      </c>
      <c r="P37" t="inlineStr">
        <is>
          <t>Alexander Holtz (VGK RW)</t>
        </is>
      </c>
    </row>
    <row r="38">
      <c r="A38" t="n">
        <v>37</v>
      </c>
      <c r="B38" t="inlineStr">
        <is>
          <t>Thomas Harley (DAL D)</t>
        </is>
      </c>
      <c r="C38" t="inlineStr">
        <is>
          <t>Thomas Harley</t>
        </is>
      </c>
      <c r="D38" t="inlineStr">
        <is>
          <t>DAL</t>
        </is>
      </c>
      <c r="E38" t="inlineStr">
        <is>
          <t>D</t>
        </is>
      </c>
      <c r="F38" t="n">
        <v>25</v>
      </c>
      <c r="G38" s="30" t="n">
        <v>10587000</v>
      </c>
      <c r="H38" s="31" t="n">
        <v>73.19</v>
      </c>
      <c r="I38" s="31" t="n">
        <v>78.59</v>
      </c>
      <c r="J38" s="31" t="n">
        <v>85.87</v>
      </c>
      <c r="K38" s="31" t="n">
        <v>82.23</v>
      </c>
      <c r="L38" s="31" t="n">
        <v>7.77</v>
      </c>
      <c r="M38" t="n">
        <v>119.8</v>
      </c>
      <c r="N38" t="inlineStr">
        <is>
          <t>04yu5</t>
        </is>
      </c>
      <c r="P38" t="inlineStr">
        <is>
          <t>Alexander Kerfoot (NSH LW)</t>
        </is>
      </c>
    </row>
    <row r="39">
      <c r="A39" t="n">
        <v>38</v>
      </c>
      <c r="B39" t="inlineStr">
        <is>
          <t>Joel Hofer (STL G)</t>
        </is>
      </c>
      <c r="C39" t="inlineStr">
        <is>
          <t>Joel Hofer</t>
        </is>
      </c>
      <c r="D39" t="inlineStr">
        <is>
          <t>STL</t>
        </is>
      </c>
      <c r="E39" t="inlineStr">
        <is>
          <t>G</t>
        </is>
      </c>
      <c r="F39" t="n">
        <v>26</v>
      </c>
      <c r="G39" s="30" t="n">
        <v>3400000</v>
      </c>
      <c r="H39" s="31" t="n">
        <v>97.14</v>
      </c>
      <c r="I39" s="31" t="n">
        <v>82.20999999999999</v>
      </c>
      <c r="J39" s="31" t="n"/>
      <c r="K39" s="31" t="n">
        <v>82.20999999999999</v>
      </c>
      <c r="L39" s="31" t="n">
        <v>24.18</v>
      </c>
      <c r="M39" t="n">
        <v>171.5</v>
      </c>
      <c r="N39" t="inlineStr">
        <is>
          <t>04qzc</t>
        </is>
      </c>
      <c r="P39" t="inlineStr">
        <is>
          <t>Alexander Romanov (NYI D)</t>
        </is>
      </c>
    </row>
    <row r="40">
      <c r="A40" t="n">
        <v>39</v>
      </c>
      <c r="B40" t="inlineStr">
        <is>
          <t>Brock Nelson (COL C)</t>
        </is>
      </c>
      <c r="C40" t="inlineStr">
        <is>
          <t>Brock Nelson</t>
        </is>
      </c>
      <c r="D40" t="inlineStr">
        <is>
          <t>COL</t>
        </is>
      </c>
      <c r="E40" t="inlineStr">
        <is>
          <t>F</t>
        </is>
      </c>
      <c r="F40" t="n">
        <v>34</v>
      </c>
      <c r="G40" s="30" t="n">
        <v>7500000</v>
      </c>
      <c r="H40" s="31" t="n">
        <v>90.5</v>
      </c>
      <c r="I40" s="31" t="n">
        <v>90.89</v>
      </c>
      <c r="J40" s="31" t="n">
        <v>72.56999999999999</v>
      </c>
      <c r="K40" s="31" t="n">
        <v>81.73</v>
      </c>
      <c r="L40" s="31" t="n">
        <v>10.9</v>
      </c>
      <c r="M40" t="n">
        <v>145.5</v>
      </c>
      <c r="N40" t="inlineStr">
        <is>
          <t>01zql</t>
        </is>
      </c>
      <c r="P40" t="inlineStr">
        <is>
          <t>Alexander Wennberg (SJS C)</t>
        </is>
      </c>
    </row>
    <row r="41">
      <c r="A41" t="n">
        <v>40</v>
      </c>
      <c r="B41" t="inlineStr">
        <is>
          <t>Mike Matheson (MTL D)</t>
        </is>
      </c>
      <c r="C41" t="inlineStr">
        <is>
          <t>Mike Matheson</t>
        </is>
      </c>
      <c r="D41" t="inlineStr">
        <is>
          <t>MTL</t>
        </is>
      </c>
      <c r="E41" t="inlineStr">
        <is>
          <t>D</t>
        </is>
      </c>
      <c r="F41" t="n">
        <v>32</v>
      </c>
      <c r="G41" s="30" t="n">
        <v>6000000</v>
      </c>
      <c r="H41" s="31" t="n">
        <v>79.45999999999999</v>
      </c>
      <c r="I41" s="31" t="n">
        <v>84.97</v>
      </c>
      <c r="J41" s="31" t="n">
        <v>78.06999999999999</v>
      </c>
      <c r="K41" s="31" t="n">
        <v>81.52</v>
      </c>
      <c r="L41" s="31" t="n">
        <v>13.59</v>
      </c>
      <c r="M41" t="n">
        <v>184.3</v>
      </c>
      <c r="N41" t="inlineStr">
        <is>
          <t>02noq</t>
        </is>
      </c>
      <c r="P41" t="inlineStr">
        <is>
          <t>Alexandre Texier (MTL LW)</t>
        </is>
      </c>
    </row>
    <row r="42">
      <c r="A42" t="n">
        <v>41</v>
      </c>
      <c r="B42" t="inlineStr">
        <is>
          <t>Dougie Hamilton (NJD D)</t>
        </is>
      </c>
      <c r="C42" t="inlineStr">
        <is>
          <t>Dougie Hamilton</t>
        </is>
      </c>
      <c r="D42" t="inlineStr">
        <is>
          <t>NJD</t>
        </is>
      </c>
      <c r="E42" t="inlineStr">
        <is>
          <t>D</t>
        </is>
      </c>
      <c r="F42" t="n">
        <v>33</v>
      </c>
      <c r="G42" s="30" t="n">
        <v>9000000</v>
      </c>
      <c r="H42" s="31" t="n">
        <v>80.70999999999999</v>
      </c>
      <c r="I42" s="31" t="n">
        <v>76.19</v>
      </c>
      <c r="J42" s="31" t="n">
        <v>86.25</v>
      </c>
      <c r="K42" s="31" t="n">
        <v>81.22</v>
      </c>
      <c r="L42" s="31" t="n">
        <v>9.02</v>
      </c>
      <c r="M42" t="n">
        <v>114.9</v>
      </c>
      <c r="N42" t="inlineStr">
        <is>
          <t>02azf</t>
        </is>
      </c>
      <c r="P42" t="inlineStr">
        <is>
          <t>Alexei Toropchenko (STL LW)</t>
        </is>
      </c>
    </row>
    <row r="43">
      <c r="A43" t="n">
        <v>42</v>
      </c>
      <c r="B43" t="inlineStr">
        <is>
          <t>K'Andre Miller (CAR D)</t>
        </is>
      </c>
      <c r="C43" t="inlineStr">
        <is>
          <t>K'Andre Miller</t>
        </is>
      </c>
      <c r="D43" t="inlineStr">
        <is>
          <t>CAR</t>
        </is>
      </c>
      <c r="E43" t="inlineStr">
        <is>
          <t>D</t>
        </is>
      </c>
      <c r="F43" t="n">
        <v>26</v>
      </c>
      <c r="G43" s="30" t="n">
        <v>7500000</v>
      </c>
      <c r="H43" s="31" t="n">
        <v>78.91</v>
      </c>
      <c r="I43" s="31" t="n">
        <v>78.69</v>
      </c>
      <c r="J43" s="31" t="n">
        <v>82.77</v>
      </c>
      <c r="K43" s="31" t="n">
        <v>80.73</v>
      </c>
      <c r="L43" s="31" t="n">
        <v>10.76</v>
      </c>
      <c r="M43" t="n">
        <v>236.8</v>
      </c>
      <c r="N43" t="inlineStr">
        <is>
          <t>04qve</t>
        </is>
      </c>
      <c r="P43" t="inlineStr">
        <is>
          <t>Alexis Lafreniere (NYR RW)</t>
        </is>
      </c>
    </row>
    <row r="44">
      <c r="A44" t="n">
        <v>43</v>
      </c>
      <c r="B44" t="inlineStr">
        <is>
          <t>Sean Walker (CAR D)</t>
        </is>
      </c>
      <c r="C44" t="inlineStr">
        <is>
          <t>Sean Walker</t>
        </is>
      </c>
      <c r="D44" t="inlineStr">
        <is>
          <t>CAR</t>
        </is>
      </c>
      <c r="E44" t="inlineStr">
        <is>
          <t>D</t>
        </is>
      </c>
      <c r="F44" t="n">
        <v>31</v>
      </c>
      <c r="G44" s="30" t="n">
        <v>3600000</v>
      </c>
      <c r="H44" s="31" t="n">
        <v>83.03</v>
      </c>
      <c r="I44" s="31" t="n">
        <v>79.95</v>
      </c>
      <c r="J44" s="31" t="n">
        <v>81.12</v>
      </c>
      <c r="K44" s="31" t="n">
        <v>80.53</v>
      </c>
      <c r="L44" s="31" t="n">
        <v>22.37</v>
      </c>
      <c r="M44" t="n">
        <v>251</v>
      </c>
      <c r="N44" t="inlineStr">
        <is>
          <t>04kyn</t>
        </is>
      </c>
      <c r="P44" t="inlineStr">
        <is>
          <t>Anders Lee (UTA LW)</t>
        </is>
      </c>
    </row>
    <row r="45">
      <c r="A45" t="n">
        <v>44</v>
      </c>
      <c r="B45" t="inlineStr">
        <is>
          <t>Daniel Vladar (PHI G)</t>
        </is>
      </c>
      <c r="C45" t="inlineStr">
        <is>
          <t>Daniel Vladar</t>
        </is>
      </c>
      <c r="D45" t="inlineStr">
        <is>
          <t>PHI</t>
        </is>
      </c>
      <c r="E45" t="inlineStr">
        <is>
          <t>G</t>
        </is>
      </c>
      <c r="F45" t="n">
        <v>29</v>
      </c>
      <c r="G45" s="30" t="n">
        <v>3350000</v>
      </c>
      <c r="H45" s="31" t="n">
        <v>92.14</v>
      </c>
      <c r="I45" s="31" t="n">
        <v>79.93000000000001</v>
      </c>
      <c r="J45" s="31" t="n"/>
      <c r="K45" s="31" t="n">
        <v>79.93000000000001</v>
      </c>
      <c r="L45" s="31" t="n">
        <v>23.86</v>
      </c>
      <c r="M45" t="n">
        <v>184.5</v>
      </c>
      <c r="N45" t="inlineStr">
        <is>
          <t>03rfo</t>
        </is>
      </c>
      <c r="P45" t="inlineStr">
        <is>
          <t>Andre Burakovsky (OTT RW)</t>
        </is>
      </c>
    </row>
    <row r="46">
      <c r="A46" t="n">
        <v>45</v>
      </c>
      <c r="B46" t="inlineStr">
        <is>
          <t>Josh Manson (COL D)</t>
        </is>
      </c>
      <c r="C46" t="inlineStr">
        <is>
          <t>Josh Manson</t>
        </is>
      </c>
      <c r="D46" t="inlineStr">
        <is>
          <t>COL</t>
        </is>
      </c>
      <c r="E46" t="inlineStr">
        <is>
          <t>D</t>
        </is>
      </c>
      <c r="F46" t="n">
        <v>34</v>
      </c>
      <c r="G46" s="30" t="n">
        <v>4500000</v>
      </c>
      <c r="H46" s="31" t="n">
        <v>86.23999999999999</v>
      </c>
      <c r="I46" s="31" t="n">
        <v>72.95999999999999</v>
      </c>
      <c r="J46" s="31" t="n">
        <v>83.68000000000001</v>
      </c>
      <c r="K46" s="31" t="n">
        <v>78.31999999999999</v>
      </c>
      <c r="L46" s="31" t="n">
        <v>17.4</v>
      </c>
      <c r="M46" t="n">
        <v>280.4</v>
      </c>
      <c r="N46" t="inlineStr">
        <is>
          <t>03c0c</t>
        </is>
      </c>
      <c r="P46" t="inlineStr">
        <is>
          <t>Andre Lee (LAK LW)</t>
        </is>
      </c>
    </row>
    <row r="47">
      <c r="A47" t="n">
        <v>46</v>
      </c>
      <c r="B47" t="inlineStr">
        <is>
          <t>Jake McCabe (TOR D)</t>
        </is>
      </c>
      <c r="C47" t="inlineStr">
        <is>
          <t>Jake McCabe</t>
        </is>
      </c>
      <c r="D47" t="inlineStr">
        <is>
          <t>TOR</t>
        </is>
      </c>
      <c r="E47" t="inlineStr">
        <is>
          <t>D</t>
        </is>
      </c>
      <c r="F47" t="n">
        <v>32</v>
      </c>
      <c r="G47" s="30" t="n">
        <v>4513102</v>
      </c>
      <c r="H47" s="31" t="n">
        <v>76.59</v>
      </c>
      <c r="I47" s="31" t="n">
        <v>75.89</v>
      </c>
      <c r="J47" s="31" t="n">
        <v>80.23</v>
      </c>
      <c r="K47" s="31" t="n">
        <v>78.06</v>
      </c>
      <c r="L47" s="31" t="n">
        <v>17.3</v>
      </c>
      <c r="M47" t="n">
        <v>283.4</v>
      </c>
      <c r="N47" t="inlineStr">
        <is>
          <t>02np6</t>
        </is>
      </c>
      <c r="P47" t="inlineStr">
        <is>
          <t>Andreas Englund (CGY D)</t>
        </is>
      </c>
    </row>
    <row r="48">
      <c r="A48" t="n">
        <v>47</v>
      </c>
      <c r="B48" t="inlineStr">
        <is>
          <t>Mattias Ekholm (EDM D)</t>
        </is>
      </c>
      <c r="C48" t="inlineStr">
        <is>
          <t>Mattias Ekholm</t>
        </is>
      </c>
      <c r="D48" t="inlineStr">
        <is>
          <t>EDM</t>
        </is>
      </c>
      <c r="E48" t="inlineStr">
        <is>
          <t>D</t>
        </is>
      </c>
      <c r="F48" t="n">
        <v>36</v>
      </c>
      <c r="G48" s="30" t="n">
        <v>4000000</v>
      </c>
      <c r="H48" s="31" t="n">
        <v>78.62</v>
      </c>
      <c r="I48" s="31" t="n">
        <v>80.12</v>
      </c>
      <c r="J48" s="31" t="n">
        <v>74.98999999999999</v>
      </c>
      <c r="K48" s="31" t="n">
        <v>77.56</v>
      </c>
      <c r="L48" s="31" t="n">
        <v>19.39</v>
      </c>
      <c r="M48" t="n">
        <v>226.7</v>
      </c>
      <c r="N48" t="inlineStr">
        <is>
          <t>024lv</t>
        </is>
      </c>
      <c r="P48" t="inlineStr">
        <is>
          <t>Andrei Kuzmenko (PIT LW)</t>
        </is>
      </c>
    </row>
    <row r="49">
      <c r="A49" t="n">
        <v>48</v>
      </c>
      <c r="B49" t="inlineStr">
        <is>
          <t>Alexis Lafreniere (NYR RW)</t>
        </is>
      </c>
      <c r="C49" t="inlineStr">
        <is>
          <t>Alexis Lafreniere</t>
        </is>
      </c>
      <c r="D49" t="inlineStr">
        <is>
          <t>NYR</t>
        </is>
      </c>
      <c r="E49" t="inlineStr">
        <is>
          <t>F</t>
        </is>
      </c>
      <c r="F49" t="n">
        <v>24</v>
      </c>
      <c r="G49" s="30" t="n">
        <v>7450000</v>
      </c>
      <c r="H49" s="31" t="n">
        <v>74.88</v>
      </c>
      <c r="I49" s="31" t="n">
        <v>78.56</v>
      </c>
      <c r="J49" s="31" t="n">
        <v>76.54000000000001</v>
      </c>
      <c r="K49" s="31" t="n">
        <v>77.55</v>
      </c>
      <c r="L49" s="31" t="n">
        <v>10.41</v>
      </c>
      <c r="M49" t="n">
        <v>141.2</v>
      </c>
      <c r="N49" t="inlineStr">
        <is>
          <t>04amg</t>
        </is>
      </c>
      <c r="P49" t="inlineStr">
        <is>
          <t>Andrew Agozzino ((N/A) LW)</t>
        </is>
      </c>
    </row>
    <row r="50">
      <c r="A50" t="n">
        <v>49</v>
      </c>
      <c r="B50" t="inlineStr">
        <is>
          <t>Gabriel Vilardi (WPG RW)</t>
        </is>
      </c>
      <c r="C50" t="inlineStr">
        <is>
          <t>Gabriel Vilardi</t>
        </is>
      </c>
      <c r="D50" t="inlineStr">
        <is>
          <t>WPG</t>
        </is>
      </c>
      <c r="E50" t="inlineStr">
        <is>
          <t>F</t>
        </is>
      </c>
      <c r="F50" t="n">
        <v>27</v>
      </c>
      <c r="G50" s="30" t="n">
        <v>7500000</v>
      </c>
      <c r="H50" s="31" t="n">
        <v>80.40000000000001</v>
      </c>
      <c r="I50" s="31" t="n">
        <v>77.93000000000001</v>
      </c>
      <c r="J50" s="31" t="n">
        <v>76.89</v>
      </c>
      <c r="K50" s="31" t="n">
        <v>77.41</v>
      </c>
      <c r="L50" s="31" t="n">
        <v>10.32</v>
      </c>
      <c r="M50" t="n">
        <v>143.7</v>
      </c>
      <c r="N50" t="inlineStr">
        <is>
          <t>03w5m</t>
        </is>
      </c>
      <c r="P50" t="inlineStr">
        <is>
          <t>Andrew Copp (DET C)</t>
        </is>
      </c>
    </row>
    <row r="51">
      <c r="A51" t="n">
        <v>50</v>
      </c>
      <c r="B51" t="inlineStr">
        <is>
          <t>Vladislav Gavrikov (NYR D)</t>
        </is>
      </c>
      <c r="C51" t="inlineStr">
        <is>
          <t>Vladislav Gavrikov</t>
        </is>
      </c>
      <c r="D51" t="inlineStr">
        <is>
          <t>NYR</t>
        </is>
      </c>
      <c r="E51" t="inlineStr">
        <is>
          <t>D</t>
        </is>
      </c>
      <c r="F51" t="n">
        <v>30</v>
      </c>
      <c r="G51" s="30" t="n">
        <v>7000000</v>
      </c>
      <c r="H51" s="31" t="n">
        <v>75.76000000000001</v>
      </c>
      <c r="I51" s="31" t="n">
        <v>76.62</v>
      </c>
      <c r="J51" s="31" t="n"/>
      <c r="K51" s="31" t="n">
        <v>76.62</v>
      </c>
      <c r="L51" s="31" t="n">
        <v>10.95</v>
      </c>
      <c r="M51" t="n">
        <v>272.2</v>
      </c>
      <c r="N51" t="inlineStr">
        <is>
          <t>03ekl</t>
        </is>
      </c>
      <c r="P51" t="inlineStr">
        <is>
          <t>Andrew Mangiapane (CHI RW)</t>
        </is>
      </c>
    </row>
    <row r="52">
      <c r="A52" t="n">
        <v>51</v>
      </c>
      <c r="B52" t="inlineStr">
        <is>
          <t>Thomas Chabot (OTT D)</t>
        </is>
      </c>
      <c r="C52" t="inlineStr">
        <is>
          <t>Thomas Chabot</t>
        </is>
      </c>
      <c r="D52" t="inlineStr">
        <is>
          <t>OTT</t>
        </is>
      </c>
      <c r="E52" t="inlineStr">
        <is>
          <t>D</t>
        </is>
      </c>
      <c r="F52" t="n">
        <v>29</v>
      </c>
      <c r="G52" s="30" t="n">
        <v>8000000</v>
      </c>
      <c r="H52" s="31" t="n">
        <v>60.56</v>
      </c>
      <c r="I52" s="31" t="n">
        <v>70.19</v>
      </c>
      <c r="J52" s="31" t="n">
        <v>82.70999999999999</v>
      </c>
      <c r="K52" s="31" t="n">
        <v>76.45</v>
      </c>
      <c r="L52" s="31" t="n">
        <v>9.56</v>
      </c>
      <c r="M52" t="n">
        <v>152.5</v>
      </c>
      <c r="N52" t="inlineStr">
        <is>
          <t>03rad</t>
        </is>
      </c>
      <c r="P52" t="inlineStr">
        <is>
          <t>Andrew Peeke (UTA D)</t>
        </is>
      </c>
    </row>
    <row r="53">
      <c r="A53" t="n">
        <v>52</v>
      </c>
      <c r="B53" t="inlineStr">
        <is>
          <t>Neal Pionk (WPG D)</t>
        </is>
      </c>
      <c r="C53" t="inlineStr">
        <is>
          <t>Neal Pionk</t>
        </is>
      </c>
      <c r="D53" t="inlineStr">
        <is>
          <t>WPG</t>
        </is>
      </c>
      <c r="E53" t="inlineStr">
        <is>
          <t>D</t>
        </is>
      </c>
      <c r="F53" t="n">
        <v>31</v>
      </c>
      <c r="G53" s="30" t="n">
        <v>7000000</v>
      </c>
      <c r="H53" s="31" t="n">
        <v>43.39</v>
      </c>
      <c r="I53" s="31" t="n">
        <v>70.48999999999999</v>
      </c>
      <c r="J53" s="31" t="n">
        <v>81.29000000000001</v>
      </c>
      <c r="K53" s="31" t="n">
        <v>75.89</v>
      </c>
      <c r="L53" s="31" t="n">
        <v>10.84</v>
      </c>
      <c r="M53" t="n">
        <v>274.9</v>
      </c>
      <c r="N53" t="inlineStr">
        <is>
          <t>049ph</t>
        </is>
      </c>
      <c r="P53" t="inlineStr">
        <is>
          <t>Angus Booth (LAK D)</t>
        </is>
      </c>
    </row>
    <row r="54">
      <c r="A54" t="n">
        <v>53</v>
      </c>
      <c r="B54" t="inlineStr">
        <is>
          <t>Seth Jones (FLA D)</t>
        </is>
      </c>
      <c r="C54" t="inlineStr">
        <is>
          <t>Seth Jones</t>
        </is>
      </c>
      <c r="D54" t="inlineStr">
        <is>
          <t>FLA</t>
        </is>
      </c>
      <c r="E54" t="inlineStr">
        <is>
          <t>D</t>
        </is>
      </c>
      <c r="F54" t="n">
        <v>31</v>
      </c>
      <c r="G54" s="30" t="n">
        <v>9500000</v>
      </c>
      <c r="H54" s="31" t="n">
        <v>52.91</v>
      </c>
      <c r="I54" s="31" t="n">
        <v>63.94</v>
      </c>
      <c r="J54" s="31" t="n">
        <v>87.7</v>
      </c>
      <c r="K54" s="31" t="n">
        <v>75.81999999999999</v>
      </c>
      <c r="L54" s="31" t="n">
        <v>7.98</v>
      </c>
      <c r="M54" t="n">
        <v>92.8</v>
      </c>
      <c r="N54" t="inlineStr">
        <is>
          <t>0243f</t>
        </is>
      </c>
      <c r="P54" t="inlineStr">
        <is>
          <t>Angus Crookshank (FLA LW)</t>
        </is>
      </c>
    </row>
    <row r="55">
      <c r="A55" t="n">
        <v>54</v>
      </c>
      <c r="B55" t="inlineStr">
        <is>
          <t>Tomas Hertl (VGK C)</t>
        </is>
      </c>
      <c r="C55" t="inlineStr">
        <is>
          <t>Tomas Hertl</t>
        </is>
      </c>
      <c r="D55" t="inlineStr">
        <is>
          <t>VGK</t>
        </is>
      </c>
      <c r="E55" t="inlineStr">
        <is>
          <t>F</t>
        </is>
      </c>
      <c r="F55" t="n">
        <v>32</v>
      </c>
      <c r="G55" s="30" t="n">
        <v>8137500</v>
      </c>
      <c r="H55" s="31" t="n">
        <v>79.25</v>
      </c>
      <c r="I55" s="31" t="n">
        <v>78.17</v>
      </c>
      <c r="J55" s="31" t="n">
        <v>72.66</v>
      </c>
      <c r="K55" s="31" t="n">
        <v>75.41</v>
      </c>
      <c r="L55" s="31" t="n">
        <v>9.27</v>
      </c>
      <c r="M55" t="n">
        <v>131.6</v>
      </c>
      <c r="N55" t="inlineStr">
        <is>
          <t>02nok</t>
        </is>
      </c>
      <c r="P55" t="inlineStr">
        <is>
          <t>Anthony Beauvillier (WSH RW)</t>
        </is>
      </c>
    </row>
    <row r="56">
      <c r="A56" t="n">
        <v>55</v>
      </c>
      <c r="B56" t="inlineStr">
        <is>
          <t>Roope Hintz (DAL C)</t>
        </is>
      </c>
      <c r="C56" t="inlineStr">
        <is>
          <t>Roope Hintz</t>
        </is>
      </c>
      <c r="D56" t="inlineStr">
        <is>
          <t>DAL</t>
        </is>
      </c>
      <c r="E56" t="inlineStr">
        <is>
          <t>F</t>
        </is>
      </c>
      <c r="F56" t="n">
        <v>29</v>
      </c>
      <c r="G56" s="30" t="n">
        <v>8450000</v>
      </c>
      <c r="H56" s="31" t="n">
        <v>53.22</v>
      </c>
      <c r="I56" s="31" t="n">
        <v>68.8</v>
      </c>
      <c r="J56" s="31" t="n">
        <v>81.54000000000001</v>
      </c>
      <c r="K56" s="31" t="n">
        <v>75.17</v>
      </c>
      <c r="L56" s="31" t="n">
        <v>8.9</v>
      </c>
      <c r="M56" t="n">
        <v>133.1</v>
      </c>
      <c r="N56" t="inlineStr">
        <is>
          <t>03rf2</t>
        </is>
      </c>
      <c r="P56" t="inlineStr">
        <is>
          <t>Anthony Duclair (NYI LW)</t>
        </is>
      </c>
    </row>
    <row r="57">
      <c r="A57" t="n">
        <v>56</v>
      </c>
      <c r="B57" t="inlineStr">
        <is>
          <t>Mason Marchment (SJS LW)</t>
        </is>
      </c>
      <c r="C57" t="inlineStr">
        <is>
          <t>Mason Marchment</t>
        </is>
      </c>
      <c r="D57" t="inlineStr">
        <is>
          <t>SJS</t>
        </is>
      </c>
      <c r="E57" t="inlineStr">
        <is>
          <t>F</t>
        </is>
      </c>
      <c r="F57" t="n">
        <v>31</v>
      </c>
      <c r="G57" s="30" t="n">
        <v>6750000</v>
      </c>
      <c r="H57" s="31" t="n">
        <v>69.31999999999999</v>
      </c>
      <c r="I57" s="31" t="n">
        <v>71.52</v>
      </c>
      <c r="J57" s="31" t="n">
        <v>78.36</v>
      </c>
      <c r="K57" s="31" t="n">
        <v>74.94</v>
      </c>
      <c r="L57" s="31" t="n">
        <v>11.1</v>
      </c>
      <c r="M57" t="n">
        <v>236.3</v>
      </c>
      <c r="N57" t="inlineStr">
        <is>
          <t>03wor</t>
        </is>
      </c>
      <c r="P57" t="inlineStr">
        <is>
          <t>Anthony Stolarz (TOR G)</t>
        </is>
      </c>
    </row>
    <row r="58">
      <c r="A58" t="n">
        <v>57</v>
      </c>
      <c r="B58" t="inlineStr">
        <is>
          <t>Linus Ullmark (OTT G)</t>
        </is>
      </c>
      <c r="C58" t="inlineStr">
        <is>
          <t>Linus Ullmark</t>
        </is>
      </c>
      <c r="D58" t="inlineStr">
        <is>
          <t>OTT</t>
        </is>
      </c>
      <c r="E58" t="inlineStr">
        <is>
          <t>G</t>
        </is>
      </c>
      <c r="F58" t="n">
        <v>33</v>
      </c>
      <c r="G58" s="30" t="n">
        <v>8250000</v>
      </c>
      <c r="H58" s="31" t="n">
        <v>98.64</v>
      </c>
      <c r="I58" s="31" t="n">
        <v>74.88</v>
      </c>
      <c r="J58" s="31" t="n"/>
      <c r="K58" s="31" t="n">
        <v>74.88</v>
      </c>
      <c r="L58" s="31" t="n">
        <v>9.08</v>
      </c>
      <c r="M58" t="n">
        <v>170.8</v>
      </c>
      <c r="N58" t="inlineStr">
        <is>
          <t>02oar</t>
        </is>
      </c>
      <c r="P58" t="inlineStr">
        <is>
          <t>Anton Blidh (NYR LW)</t>
        </is>
      </c>
    </row>
    <row r="59">
      <c r="A59" t="n">
        <v>58</v>
      </c>
      <c r="B59" t="inlineStr">
        <is>
          <t>Jeremy Lauzon (VGK D)</t>
        </is>
      </c>
      <c r="C59" t="inlineStr">
        <is>
          <t>Jeremy Lauzon</t>
        </is>
      </c>
      <c r="D59" t="inlineStr">
        <is>
          <t>VGK</t>
        </is>
      </c>
      <c r="E59" t="inlineStr">
        <is>
          <t>D</t>
        </is>
      </c>
      <c r="F59" t="n">
        <v>29</v>
      </c>
      <c r="G59" s="30" t="n">
        <v>4000000</v>
      </c>
      <c r="H59" s="31" t="n">
        <v>68.16</v>
      </c>
      <c r="I59" s="31" t="n">
        <v>68.33</v>
      </c>
      <c r="J59" s="31" t="n">
        <v>80.90000000000001</v>
      </c>
      <c r="K59" s="31" t="n">
        <v>74.62</v>
      </c>
      <c r="L59" s="31" t="n">
        <v>18.66</v>
      </c>
      <c r="M59" t="n">
        <v>284.6</v>
      </c>
      <c r="N59" t="inlineStr">
        <is>
          <t>03pim</t>
        </is>
      </c>
      <c r="P59" t="inlineStr">
        <is>
          <t>Anton Forsberg (LAK G)</t>
        </is>
      </c>
    </row>
    <row r="60">
      <c r="A60" t="n">
        <v>59</v>
      </c>
      <c r="B60" t="inlineStr">
        <is>
          <t>Elias Pettersson (VAN C)</t>
        </is>
      </c>
      <c r="C60" t="inlineStr">
        <is>
          <t>Elias Pettersson</t>
        </is>
      </c>
      <c r="D60" t="inlineStr">
        <is>
          <t>VAN</t>
        </is>
      </c>
      <c r="E60" t="inlineStr">
        <is>
          <t>F</t>
        </is>
      </c>
      <c r="F60" t="n">
        <v>27</v>
      </c>
      <c r="G60" s="30" t="n">
        <v>11600000</v>
      </c>
      <c r="H60" s="31" t="n">
        <v>64.67</v>
      </c>
      <c r="I60" s="31" t="n">
        <v>69.38</v>
      </c>
      <c r="J60" s="31" t="n">
        <v>79.59999999999999</v>
      </c>
      <c r="K60" s="31" t="n">
        <v>74.48999999999999</v>
      </c>
      <c r="L60" s="31" t="n">
        <v>6.42</v>
      </c>
      <c r="M60" t="n">
        <v>126</v>
      </c>
      <c r="N60" t="inlineStr">
        <is>
          <t>048x9</t>
        </is>
      </c>
      <c r="P60" t="inlineStr">
        <is>
          <t>Anton Lundell (FLA C)</t>
        </is>
      </c>
    </row>
    <row r="61">
      <c r="A61" t="n">
        <v>60</v>
      </c>
      <c r="B61" t="inlineStr">
        <is>
          <t>Pierre-Luc Dubois (WSH C)</t>
        </is>
      </c>
      <c r="C61" t="inlineStr">
        <is>
          <t>Pierre-Luc Dubois</t>
        </is>
      </c>
      <c r="D61" t="inlineStr">
        <is>
          <t>WSH</t>
        </is>
      </c>
      <c r="E61" t="inlineStr">
        <is>
          <t>F</t>
        </is>
      </c>
      <c r="F61" t="n">
        <v>28</v>
      </c>
      <c r="G61" s="30" t="n">
        <v>8500000</v>
      </c>
      <c r="H61" s="31" t="n">
        <v>22.92</v>
      </c>
      <c r="I61" s="31" t="n">
        <v>74.20999999999999</v>
      </c>
      <c r="J61" s="31" t="n">
        <v>73.63</v>
      </c>
      <c r="K61" s="31" t="n">
        <v>73.92</v>
      </c>
      <c r="L61" s="31" t="n">
        <v>8.699999999999999</v>
      </c>
      <c r="M61" t="n">
        <v>261.4</v>
      </c>
      <c r="N61" t="inlineStr">
        <is>
          <t>03wpi</t>
        </is>
      </c>
      <c r="P61" t="inlineStr">
        <is>
          <t>Arsenii Sergeev (CGY G)</t>
        </is>
      </c>
    </row>
    <row r="62">
      <c r="A62" t="n">
        <v>61</v>
      </c>
      <c r="B62" t="inlineStr">
        <is>
          <t>Nazem Kadri (COL C)</t>
        </is>
      </c>
      <c r="C62" t="inlineStr">
        <is>
          <t>Nazem Kadri</t>
        </is>
      </c>
      <c r="D62" t="inlineStr">
        <is>
          <t>COL</t>
        </is>
      </c>
      <c r="E62" t="inlineStr">
        <is>
          <t>F</t>
        </is>
      </c>
      <c r="F62" t="n">
        <v>35</v>
      </c>
      <c r="G62" s="30" t="n">
        <v>7000000</v>
      </c>
      <c r="H62" s="31" t="n">
        <v>65.2</v>
      </c>
      <c r="I62" s="31" t="n">
        <v>69.91</v>
      </c>
      <c r="J62" s="31" t="n">
        <v>77.88</v>
      </c>
      <c r="K62" s="31" t="n">
        <v>73.89</v>
      </c>
      <c r="L62" s="31" t="n">
        <v>10.56</v>
      </c>
      <c r="M62" t="n">
        <v>188.8</v>
      </c>
      <c r="N62" t="inlineStr">
        <is>
          <t>01f3e</t>
        </is>
      </c>
      <c r="P62" t="inlineStr">
        <is>
          <t>Arshdeep Bains (VAN LW)</t>
        </is>
      </c>
    </row>
    <row r="63">
      <c r="A63" t="n">
        <v>62</v>
      </c>
      <c r="B63" t="inlineStr">
        <is>
          <t>Brayden Schenn (NYI C)</t>
        </is>
      </c>
      <c r="C63" t="inlineStr">
        <is>
          <t>Brayden Schenn</t>
        </is>
      </c>
      <c r="D63" t="inlineStr">
        <is>
          <t>NYI</t>
        </is>
      </c>
      <c r="E63" t="inlineStr">
        <is>
          <t>F</t>
        </is>
      </c>
      <c r="F63" t="n">
        <v>35</v>
      </c>
      <c r="G63" s="30" t="n">
        <v>6500000</v>
      </c>
      <c r="H63" s="31" t="n">
        <v>68.64</v>
      </c>
      <c r="I63" s="31" t="n">
        <v>75.05</v>
      </c>
      <c r="J63" s="31" t="n">
        <v>71.31999999999999</v>
      </c>
      <c r="K63" s="31" t="n">
        <v>73.19</v>
      </c>
      <c r="L63" s="31" t="n">
        <v>11.26</v>
      </c>
      <c r="M63" t="n">
        <v>285.2</v>
      </c>
      <c r="N63" t="inlineStr">
        <is>
          <t>01c32</t>
        </is>
      </c>
      <c r="P63" t="inlineStr">
        <is>
          <t>Artem Zub (OTT D)</t>
        </is>
      </c>
    </row>
    <row r="64">
      <c r="A64" t="n">
        <v>63</v>
      </c>
      <c r="B64" t="inlineStr">
        <is>
          <t>Will Cuylle (NYR LW)</t>
        </is>
      </c>
      <c r="C64" t="inlineStr">
        <is>
          <t>Will Cuylle</t>
        </is>
      </c>
      <c r="D64" t="inlineStr">
        <is>
          <t>NYR</t>
        </is>
      </c>
      <c r="E64" t="inlineStr">
        <is>
          <t>F</t>
        </is>
      </c>
      <c r="F64" t="n">
        <v>24</v>
      </c>
      <c r="G64" s="30" t="n">
        <v>3900000</v>
      </c>
      <c r="H64" s="31" t="n">
        <v>75.06999999999999</v>
      </c>
      <c r="I64" s="31" t="n">
        <v>74.26000000000001</v>
      </c>
      <c r="J64" s="31" t="n">
        <v>71.64</v>
      </c>
      <c r="K64" s="31" t="n">
        <v>72.95</v>
      </c>
      <c r="L64" s="31" t="n">
        <v>18.71</v>
      </c>
      <c r="M64" t="n">
        <v>204</v>
      </c>
      <c r="N64" t="inlineStr">
        <is>
          <t>05kbn</t>
        </is>
      </c>
      <c r="P64" t="inlineStr">
        <is>
          <t>Artemi Panarin (LAK LW)</t>
        </is>
      </c>
    </row>
    <row r="65">
      <c r="A65" t="n">
        <v>64</v>
      </c>
      <c r="B65" t="inlineStr">
        <is>
          <t>Patrick Kane (CHI RW)</t>
        </is>
      </c>
      <c r="C65" t="inlineStr">
        <is>
          <t>Patrick Kane</t>
        </is>
      </c>
      <c r="D65" t="inlineStr">
        <is>
          <t>CHI</t>
        </is>
      </c>
      <c r="E65" t="inlineStr">
        <is>
          <t>F</t>
        </is>
      </c>
      <c r="F65" t="n">
        <v>37</v>
      </c>
      <c r="G65" s="30" t="n">
        <v>8000000</v>
      </c>
      <c r="H65" s="31" t="n">
        <v>67.01000000000001</v>
      </c>
      <c r="I65" s="31" t="n">
        <v>75.34999999999999</v>
      </c>
      <c r="J65" s="31" t="n">
        <v>70.22</v>
      </c>
      <c r="K65" s="31" t="n">
        <v>72.78</v>
      </c>
      <c r="L65" s="31" t="n">
        <v>9.1</v>
      </c>
      <c r="M65" t="n">
        <v>160.3</v>
      </c>
      <c r="N65" t="inlineStr">
        <is>
          <t>003kg</t>
        </is>
      </c>
      <c r="P65" t="inlineStr">
        <is>
          <t>Arthur Kaliyev ((N/A) RW)</t>
        </is>
      </c>
    </row>
    <row r="66">
      <c r="A66" t="n">
        <v>65</v>
      </c>
      <c r="B66" t="inlineStr">
        <is>
          <t>Morgan Rielly (TOR D)</t>
        </is>
      </c>
      <c r="C66" t="inlineStr">
        <is>
          <t>Morgan Rielly</t>
        </is>
      </c>
      <c r="D66" t="inlineStr">
        <is>
          <t>TOR</t>
        </is>
      </c>
      <c r="E66" t="inlineStr">
        <is>
          <t>D</t>
        </is>
      </c>
      <c r="F66" t="n">
        <v>32</v>
      </c>
      <c r="G66" s="30" t="n">
        <v>7500000</v>
      </c>
      <c r="H66" s="31" t="n">
        <v>70.45</v>
      </c>
      <c r="I66" s="31" t="n">
        <v>75.53</v>
      </c>
      <c r="J66" s="31" t="n">
        <v>69.41</v>
      </c>
      <c r="K66" s="31" t="n">
        <v>72.47</v>
      </c>
      <c r="L66" s="31" t="n">
        <v>9.66</v>
      </c>
      <c r="M66" t="n">
        <v>234.3</v>
      </c>
      <c r="N66" t="inlineStr">
        <is>
          <t>02noe</t>
        </is>
      </c>
      <c r="P66" t="inlineStr">
        <is>
          <t>Arttu Hyry (DAL RW)</t>
        </is>
      </c>
    </row>
    <row r="67">
      <c r="A67" t="n">
        <v>66</v>
      </c>
      <c r="B67" t="inlineStr">
        <is>
          <t>Timo Meier (NJD LW)</t>
        </is>
      </c>
      <c r="C67" t="inlineStr">
        <is>
          <t>Timo Meier</t>
        </is>
      </c>
      <c r="D67" t="inlineStr">
        <is>
          <t>NJD</t>
        </is>
      </c>
      <c r="E67" t="inlineStr">
        <is>
          <t>F</t>
        </is>
      </c>
      <c r="F67" t="n">
        <v>29</v>
      </c>
      <c r="G67" s="30" t="n">
        <v>8800000</v>
      </c>
      <c r="H67" s="31" t="n">
        <v>63.17</v>
      </c>
      <c r="I67" s="31" t="n">
        <v>69.84999999999999</v>
      </c>
      <c r="J67" s="31" t="n">
        <v>74.98999999999999</v>
      </c>
      <c r="K67" s="31" t="n">
        <v>72.42</v>
      </c>
      <c r="L67" s="31" t="n">
        <v>8.23</v>
      </c>
      <c r="M67" t="n">
        <v>103.5</v>
      </c>
      <c r="N67" t="inlineStr">
        <is>
          <t>03ra8</t>
        </is>
      </c>
      <c r="P67" t="inlineStr">
        <is>
          <t>Artur Akhtyamov (TOR G)</t>
        </is>
      </c>
    </row>
    <row r="68">
      <c r="A68" t="n">
        <v>67</v>
      </c>
      <c r="B68" t="inlineStr">
        <is>
          <t>Ivan Barbashev (VGK LW)</t>
        </is>
      </c>
      <c r="C68" t="inlineStr">
        <is>
          <t>Ivan Barbashev</t>
        </is>
      </c>
      <c r="D68" t="inlineStr">
        <is>
          <t>VGK</t>
        </is>
      </c>
      <c r="E68" t="inlineStr">
        <is>
          <t>F</t>
        </is>
      </c>
      <c r="F68" t="n">
        <v>30</v>
      </c>
      <c r="G68" s="30" t="n">
        <v>5000000</v>
      </c>
      <c r="H68" s="31" t="n">
        <v>75.83</v>
      </c>
      <c r="I68" s="31" t="n">
        <v>72.23</v>
      </c>
      <c r="J68" s="31" t="n">
        <v>72.20999999999999</v>
      </c>
      <c r="K68" s="31" t="n">
        <v>72.22</v>
      </c>
      <c r="L68" s="31" t="n">
        <v>14.44</v>
      </c>
      <c r="M68" t="n">
        <v>198.3</v>
      </c>
      <c r="N68" t="inlineStr">
        <is>
          <t>02yjp</t>
        </is>
      </c>
      <c r="P68" t="inlineStr">
        <is>
          <t>Arvid Soderblom (CHI G)</t>
        </is>
      </c>
    </row>
    <row r="69">
      <c r="A69" t="n">
        <v>68</v>
      </c>
      <c r="B69" t="inlineStr">
        <is>
          <t>Rickard Rakell (PIT LW)</t>
        </is>
      </c>
      <c r="C69" t="inlineStr">
        <is>
          <t>Rickard Rakell</t>
        </is>
      </c>
      <c r="D69" t="inlineStr">
        <is>
          <t>PIT</t>
        </is>
      </c>
      <c r="E69" t="inlineStr">
        <is>
          <t>F</t>
        </is>
      </c>
      <c r="F69" t="n">
        <v>33</v>
      </c>
      <c r="G69" s="30" t="n">
        <v>5000000</v>
      </c>
      <c r="H69" s="31" t="n">
        <v>59.27</v>
      </c>
      <c r="I69" s="31" t="n">
        <v>70.51000000000001</v>
      </c>
      <c r="J69" s="31" t="n">
        <v>73.14</v>
      </c>
      <c r="K69" s="31" t="n">
        <v>71.83</v>
      </c>
      <c r="L69" s="31" t="n">
        <v>14.37</v>
      </c>
      <c r="M69" t="n">
        <v>122.2</v>
      </c>
      <c r="N69" t="inlineStr">
        <is>
          <t>02b3o</t>
        </is>
      </c>
      <c r="P69" t="inlineStr">
        <is>
          <t>Avery Hayes (PIT RW)</t>
        </is>
      </c>
    </row>
    <row r="70">
      <c r="A70" t="n">
        <v>69</v>
      </c>
      <c r="B70" t="inlineStr">
        <is>
          <t>Brenden Dillon (NJD D)</t>
        </is>
      </c>
      <c r="C70" t="inlineStr">
        <is>
          <t>Brenden Dillon</t>
        </is>
      </c>
      <c r="D70" t="inlineStr">
        <is>
          <t>NJD</t>
        </is>
      </c>
      <c r="E70" t="inlineStr">
        <is>
          <t>D</t>
        </is>
      </c>
      <c r="F70" t="n">
        <v>35</v>
      </c>
      <c r="G70" s="30" t="n">
        <v>4000000</v>
      </c>
      <c r="H70" s="31" t="n">
        <v>70.88</v>
      </c>
      <c r="I70" s="31" t="n">
        <v>71.77</v>
      </c>
      <c r="J70" s="31" t="n"/>
      <c r="K70" s="31" t="n">
        <v>71.77</v>
      </c>
      <c r="L70" s="31" t="n">
        <v>17.94</v>
      </c>
      <c r="M70" t="n">
        <v>291.9</v>
      </c>
      <c r="N70" t="inlineStr">
        <is>
          <t>025me</t>
        </is>
      </c>
      <c r="P70" t="inlineStr">
        <is>
          <t>Aydar Suniev (CGY LW)</t>
        </is>
      </c>
    </row>
    <row r="71">
      <c r="A71" t="n">
        <v>70</v>
      </c>
      <c r="B71" t="inlineStr">
        <is>
          <t>Martin Fehervary (WSH D)</t>
        </is>
      </c>
      <c r="C71" t="inlineStr">
        <is>
          <t>Martin Fehervary</t>
        </is>
      </c>
      <c r="D71" t="inlineStr">
        <is>
          <t>WSH</t>
        </is>
      </c>
      <c r="E71" t="inlineStr">
        <is>
          <t>D</t>
        </is>
      </c>
      <c r="F71" t="n">
        <v>26</v>
      </c>
      <c r="G71" s="30" t="n">
        <v>6000000</v>
      </c>
      <c r="H71" s="31" t="n">
        <v>70.95999999999999</v>
      </c>
      <c r="I71" s="31" t="n">
        <v>70.68000000000001</v>
      </c>
      <c r="J71" s="31" t="n">
        <v>72.67</v>
      </c>
      <c r="K71" s="31" t="n">
        <v>71.68000000000001</v>
      </c>
      <c r="L71" s="31" t="n">
        <v>11.95</v>
      </c>
      <c r="M71" t="n">
        <v>288.9</v>
      </c>
      <c r="N71" t="inlineStr">
        <is>
          <t>04qy3</t>
        </is>
      </c>
      <c r="P71" t="inlineStr">
        <is>
          <t>Barclay Goodrow (SJS LW)</t>
        </is>
      </c>
    </row>
    <row r="72">
      <c r="A72" t="n">
        <v>71</v>
      </c>
      <c r="B72" t="inlineStr">
        <is>
          <t>Kris Letang (PIT D)</t>
        </is>
      </c>
      <c r="C72" t="inlineStr">
        <is>
          <t>Kris Letang</t>
        </is>
      </c>
      <c r="D72" t="inlineStr">
        <is>
          <t>PIT</t>
        </is>
      </c>
      <c r="E72" t="inlineStr">
        <is>
          <t>D</t>
        </is>
      </c>
      <c r="F72" t="n">
        <v>39</v>
      </c>
      <c r="G72" s="30" t="n">
        <v>6100000</v>
      </c>
      <c r="H72" s="31" t="n">
        <v>67.83</v>
      </c>
      <c r="I72" s="31" t="n">
        <v>68.59</v>
      </c>
      <c r="J72" s="31" t="n">
        <v>74.02</v>
      </c>
      <c r="K72" s="31" t="n">
        <v>71.31</v>
      </c>
      <c r="L72" s="31" t="n">
        <v>11.69</v>
      </c>
      <c r="M72" t="n">
        <v>286</v>
      </c>
      <c r="N72" t="inlineStr">
        <is>
          <t>0045j</t>
        </is>
      </c>
      <c r="P72" t="inlineStr">
        <is>
          <t>Barrett Hayton (UTA C)</t>
        </is>
      </c>
    </row>
    <row r="73">
      <c r="A73" t="n">
        <v>72</v>
      </c>
      <c r="B73" t="inlineStr">
        <is>
          <t>Justin Faulk (DET D)</t>
        </is>
      </c>
      <c r="C73" t="inlineStr">
        <is>
          <t>Justin Faulk</t>
        </is>
      </c>
      <c r="D73" t="inlineStr">
        <is>
          <t>DET</t>
        </is>
      </c>
      <c r="E73" t="inlineStr">
        <is>
          <t>D</t>
        </is>
      </c>
      <c r="F73" t="n">
        <v>34</v>
      </c>
      <c r="G73" s="30" t="n">
        <v>6500000</v>
      </c>
      <c r="H73" s="31" t="n">
        <v>87.20999999999999</v>
      </c>
      <c r="I73" s="31" t="n">
        <v>73.26000000000001</v>
      </c>
      <c r="J73" s="31" t="n">
        <v>69.18000000000001</v>
      </c>
      <c r="K73" s="31" t="n">
        <v>71.22</v>
      </c>
      <c r="L73" s="31" t="n">
        <v>10.96</v>
      </c>
      <c r="M73" t="n">
        <v>266.1</v>
      </c>
      <c r="N73" t="inlineStr">
        <is>
          <t>01zu5</t>
        </is>
      </c>
      <c r="P73" t="inlineStr">
        <is>
          <t>Beck Malenstyn (BUF LW)</t>
        </is>
      </c>
    </row>
    <row r="74">
      <c r="A74" t="n">
        <v>73</v>
      </c>
      <c r="B74" t="inlineStr">
        <is>
          <t>A.J. Greer (ANA LW)</t>
        </is>
      </c>
      <c r="C74" t="inlineStr">
        <is>
          <t>A.J. Greer</t>
        </is>
      </c>
      <c r="D74" t="inlineStr">
        <is>
          <t>ANA</t>
        </is>
      </c>
      <c r="E74" t="inlineStr">
        <is>
          <t>F</t>
        </is>
      </c>
      <c r="F74" t="n">
        <v>29</v>
      </c>
      <c r="G74" s="30" t="n">
        <v>4250000</v>
      </c>
      <c r="H74" s="31" t="n">
        <v>73.56</v>
      </c>
      <c r="I74" s="31" t="n">
        <v>62.48</v>
      </c>
      <c r="J74" s="31" t="n">
        <v>79.31999999999999</v>
      </c>
      <c r="K74" s="31" t="n">
        <v>70.90000000000001</v>
      </c>
      <c r="L74" s="31" t="n">
        <v>16.68</v>
      </c>
      <c r="M74" t="n">
        <v>292.1</v>
      </c>
      <c r="N74" t="inlineStr">
        <is>
          <t>03ret</t>
        </is>
      </c>
      <c r="P74" t="inlineStr">
        <is>
          <t>Ben Chiarot (DET D)</t>
        </is>
      </c>
    </row>
    <row r="75">
      <c r="A75" t="n">
        <v>74</v>
      </c>
      <c r="B75" t="inlineStr">
        <is>
          <t>Charlie Coyle (CBJ C)</t>
        </is>
      </c>
      <c r="C75" t="inlineStr">
        <is>
          <t>Charlie Coyle</t>
        </is>
      </c>
      <c r="D75" t="inlineStr">
        <is>
          <t>CBJ</t>
        </is>
      </c>
      <c r="E75" t="inlineStr">
        <is>
          <t>F</t>
        </is>
      </c>
      <c r="F75" t="n">
        <v>34</v>
      </c>
      <c r="G75" s="30" t="n">
        <v>6000000</v>
      </c>
      <c r="H75" s="31" t="n">
        <v>76.17</v>
      </c>
      <c r="I75" s="31" t="n">
        <v>73.12</v>
      </c>
      <c r="J75" s="31" t="n">
        <v>68.03</v>
      </c>
      <c r="K75" s="31" t="n">
        <v>70.58</v>
      </c>
      <c r="L75" s="31" t="n">
        <v>11.76</v>
      </c>
      <c r="M75" t="n">
        <v>234</v>
      </c>
      <c r="N75" t="inlineStr">
        <is>
          <t>01zto</t>
        </is>
      </c>
      <c r="P75" t="inlineStr">
        <is>
          <t>Ben Hutton ((N/A) D)</t>
        </is>
      </c>
    </row>
    <row r="76">
      <c r="A76" t="n">
        <v>75</v>
      </c>
      <c r="B76" t="inlineStr">
        <is>
          <t>Zach Benson (BUF LW)</t>
        </is>
      </c>
      <c r="C76" t="inlineStr">
        <is>
          <t>Zach Benson</t>
        </is>
      </c>
      <c r="D76" t="inlineStr">
        <is>
          <t>BUF</t>
        </is>
      </c>
      <c r="E76" t="inlineStr">
        <is>
          <t>F</t>
        </is>
      </c>
      <c r="F76" t="n">
        <v>21</v>
      </c>
      <c r="G76" s="30" t="n">
        <v>7500000</v>
      </c>
      <c r="H76" s="31" t="n">
        <v>62.38</v>
      </c>
      <c r="I76" s="31" t="n">
        <v>61.54</v>
      </c>
      <c r="J76" s="31" t="n">
        <v>78.87</v>
      </c>
      <c r="K76" s="31" t="n">
        <v>70.2</v>
      </c>
      <c r="L76" s="31" t="n">
        <v>9.359999999999999</v>
      </c>
      <c r="M76" t="n">
        <v>199.3</v>
      </c>
      <c r="N76" t="inlineStr">
        <is>
          <t>05ylt</t>
        </is>
      </c>
      <c r="P76" t="inlineStr">
        <is>
          <t>Ben Jones (CGY RW)</t>
        </is>
      </c>
    </row>
    <row r="77">
      <c r="A77" t="n">
        <v>76</v>
      </c>
      <c r="B77" t="inlineStr">
        <is>
          <t>Ryan Hartman (MIN C)</t>
        </is>
      </c>
      <c r="C77" t="inlineStr">
        <is>
          <t>Ryan Hartman</t>
        </is>
      </c>
      <c r="D77" t="inlineStr">
        <is>
          <t>MIN</t>
        </is>
      </c>
      <c r="E77" t="inlineStr">
        <is>
          <t>F</t>
        </is>
      </c>
      <c r="F77" t="n">
        <v>31</v>
      </c>
      <c r="G77" s="30" t="n">
        <v>4000000</v>
      </c>
      <c r="H77" s="31" t="n">
        <v>66</v>
      </c>
      <c r="I77" s="31" t="n">
        <v>64.64</v>
      </c>
      <c r="J77" s="31" t="n">
        <v>75.62</v>
      </c>
      <c r="K77" s="31" t="n">
        <v>70.13</v>
      </c>
      <c r="L77" s="31" t="n">
        <v>17.53</v>
      </c>
      <c r="M77" t="n">
        <v>222.4</v>
      </c>
      <c r="N77" t="inlineStr">
        <is>
          <t>02ytx</t>
        </is>
      </c>
      <c r="P77" t="inlineStr">
        <is>
          <t>Ben Meyers (SEA LW)</t>
        </is>
      </c>
    </row>
    <row r="78">
      <c r="A78" t="n">
        <v>77</v>
      </c>
      <c r="B78" t="inlineStr">
        <is>
          <t>Mikael Granlund (ANA C)</t>
        </is>
      </c>
      <c r="C78" t="inlineStr">
        <is>
          <t>Mikael Granlund</t>
        </is>
      </c>
      <c r="D78" t="inlineStr">
        <is>
          <t>ANA</t>
        </is>
      </c>
      <c r="E78" t="inlineStr">
        <is>
          <t>F</t>
        </is>
      </c>
      <c r="F78" t="n">
        <v>34</v>
      </c>
      <c r="G78" s="30" t="n">
        <v>7000000</v>
      </c>
      <c r="H78" s="31" t="n">
        <v>55.74</v>
      </c>
      <c r="I78" s="31" t="n">
        <v>70.23999999999999</v>
      </c>
      <c r="J78" s="31" t="n">
        <v>69.94</v>
      </c>
      <c r="K78" s="31" t="n">
        <v>70.09</v>
      </c>
      <c r="L78" s="31" t="n">
        <v>10.01</v>
      </c>
      <c r="M78" t="n">
        <v>215.4</v>
      </c>
      <c r="N78" t="inlineStr">
        <is>
          <t>01skr</t>
        </is>
      </c>
      <c r="P78" t="inlineStr">
        <is>
          <t>Benoit-Olivier Groulx (TOR C)</t>
        </is>
      </c>
    </row>
    <row r="79">
      <c r="A79" t="n">
        <v>78</v>
      </c>
      <c r="B79" t="inlineStr">
        <is>
          <t>Owen Tippett (PHI LW)</t>
        </is>
      </c>
      <c r="C79" t="inlineStr">
        <is>
          <t>Owen Tippett</t>
        </is>
      </c>
      <c r="D79" t="inlineStr">
        <is>
          <t>PHI</t>
        </is>
      </c>
      <c r="E79" t="inlineStr">
        <is>
          <t>F</t>
        </is>
      </c>
      <c r="F79" t="n">
        <v>27</v>
      </c>
      <c r="G79" s="30" t="n">
        <v>6200000</v>
      </c>
      <c r="H79" s="31" t="n">
        <v>78.3</v>
      </c>
      <c r="I79" s="31" t="n">
        <v>71.81</v>
      </c>
      <c r="J79" s="31" t="n">
        <v>68.31</v>
      </c>
      <c r="K79" s="31" t="n">
        <v>70.06</v>
      </c>
      <c r="L79" s="31" t="n">
        <v>11.3</v>
      </c>
      <c r="M79" t="n">
        <v>143.5</v>
      </c>
      <c r="N79" t="inlineStr">
        <is>
          <t>03yh8</t>
        </is>
      </c>
      <c r="P79" t="inlineStr">
        <is>
          <t>Blake Coleman (MIN RW)</t>
        </is>
      </c>
    </row>
    <row r="80">
      <c r="A80" t="n">
        <v>79</v>
      </c>
      <c r="B80" t="inlineStr">
        <is>
          <t>Jordan Kyrou (WSH RW)</t>
        </is>
      </c>
      <c r="C80" t="inlineStr">
        <is>
          <t>Jordan Kyrou</t>
        </is>
      </c>
      <c r="D80" t="inlineStr">
        <is>
          <t>WSH</t>
        </is>
      </c>
      <c r="E80" t="inlineStr">
        <is>
          <t>F</t>
        </is>
      </c>
      <c r="F80" t="n">
        <v>28</v>
      </c>
      <c r="G80" s="30" t="n">
        <v>8125000</v>
      </c>
      <c r="H80" s="31" t="n">
        <v>52.82</v>
      </c>
      <c r="I80" s="31" t="n">
        <v>62.1</v>
      </c>
      <c r="J80" s="31" t="n">
        <v>77.95999999999999</v>
      </c>
      <c r="K80" s="31" t="n">
        <v>70.03</v>
      </c>
      <c r="L80" s="31" t="n">
        <v>8.619999999999999</v>
      </c>
      <c r="M80" t="n">
        <v>130.1</v>
      </c>
      <c r="N80" t="inlineStr">
        <is>
          <t>042vl</t>
        </is>
      </c>
      <c r="P80" t="inlineStr">
        <is>
          <t>Blake Lizotte (PIT C)</t>
        </is>
      </c>
    </row>
    <row r="81">
      <c r="A81" t="n">
        <v>80</v>
      </c>
      <c r="B81" t="inlineStr">
        <is>
          <t>Josh Norris (BUF C)</t>
        </is>
      </c>
      <c r="C81" t="inlineStr">
        <is>
          <t>Josh Norris</t>
        </is>
      </c>
      <c r="D81" t="inlineStr">
        <is>
          <t>BUF</t>
        </is>
      </c>
      <c r="E81" t="inlineStr">
        <is>
          <t>F</t>
        </is>
      </c>
      <c r="F81" t="n">
        <v>27</v>
      </c>
      <c r="G81" s="30" t="n">
        <v>7950000</v>
      </c>
      <c r="H81" s="31" t="n">
        <v>47.28</v>
      </c>
      <c r="I81" s="31" t="n">
        <v>60.84</v>
      </c>
      <c r="J81" s="31" t="n">
        <v>79.22</v>
      </c>
      <c r="K81" s="31" t="n">
        <v>70.03</v>
      </c>
      <c r="L81" s="31" t="n">
        <v>8.81</v>
      </c>
      <c r="M81" t="n">
        <v>214</v>
      </c>
      <c r="N81" t="inlineStr">
        <is>
          <t>04dwk</t>
        </is>
      </c>
      <c r="P81" t="inlineStr">
        <is>
          <t>Bogdan Trineyev (WSH LW)</t>
        </is>
      </c>
    </row>
    <row r="82">
      <c r="A82" t="n">
        <v>81</v>
      </c>
      <c r="B82" t="inlineStr">
        <is>
          <t>Damon Severson (CBJ D)</t>
        </is>
      </c>
      <c r="C82" t="inlineStr">
        <is>
          <t>Damon Severson</t>
        </is>
      </c>
      <c r="D82" t="inlineStr">
        <is>
          <t>CBJ</t>
        </is>
      </c>
      <c r="E82" t="inlineStr">
        <is>
          <t>D</t>
        </is>
      </c>
      <c r="F82" t="n">
        <v>32</v>
      </c>
      <c r="G82" s="30" t="n">
        <v>6250000</v>
      </c>
      <c r="H82" s="31" t="n">
        <v>64.79000000000001</v>
      </c>
      <c r="I82" s="31" t="n">
        <v>66.09999999999999</v>
      </c>
      <c r="J82" s="31" t="n">
        <v>73.47</v>
      </c>
      <c r="K82" s="31" t="n">
        <v>69.78</v>
      </c>
      <c r="L82" s="31" t="n">
        <v>11.16</v>
      </c>
      <c r="M82" t="n">
        <v>292.6</v>
      </c>
      <c r="N82" t="inlineStr">
        <is>
          <t>02npl</t>
        </is>
      </c>
      <c r="P82" t="inlineStr">
        <is>
          <t>Boko Imama (FLA LW)</t>
        </is>
      </c>
    </row>
    <row r="83">
      <c r="A83" t="n">
        <v>82</v>
      </c>
      <c r="B83" t="inlineStr">
        <is>
          <t>Dmitry Orlov (SJS D)</t>
        </is>
      </c>
      <c r="C83" t="inlineStr">
        <is>
          <t>Dmitry Orlov</t>
        </is>
      </c>
      <c r="D83" t="inlineStr">
        <is>
          <t>SJS</t>
        </is>
      </c>
      <c r="E83" t="inlineStr">
        <is>
          <t>D</t>
        </is>
      </c>
      <c r="F83" t="n">
        <v>35</v>
      </c>
      <c r="G83" s="30" t="n">
        <v>6500000</v>
      </c>
      <c r="H83" s="31" t="n">
        <v>71.17</v>
      </c>
      <c r="I83" s="31" t="n">
        <v>69.8</v>
      </c>
      <c r="J83" s="31" t="n">
        <v>69.66</v>
      </c>
      <c r="K83" s="31" t="n">
        <v>69.73</v>
      </c>
      <c r="L83" s="31" t="n">
        <v>10.73</v>
      </c>
      <c r="M83" t="n">
        <v>274.7</v>
      </c>
      <c r="N83" t="inlineStr">
        <is>
          <t>01mz5</t>
        </is>
      </c>
      <c r="P83" t="inlineStr">
        <is>
          <t>Boone Jenner (WSH C)</t>
        </is>
      </c>
    </row>
    <row r="84">
      <c r="A84" t="n">
        <v>83</v>
      </c>
      <c r="B84" t="inlineStr">
        <is>
          <t>Ben Chiarot (DET D)</t>
        </is>
      </c>
      <c r="C84" t="inlineStr">
        <is>
          <t>Ben Chiarot</t>
        </is>
      </c>
      <c r="D84" t="inlineStr">
        <is>
          <t>DET</t>
        </is>
      </c>
      <c r="E84" t="inlineStr">
        <is>
          <t>D</t>
        </is>
      </c>
      <c r="F84" t="n">
        <v>35</v>
      </c>
      <c r="G84" s="30" t="n">
        <v>3850000</v>
      </c>
      <c r="H84" s="31" t="n">
        <v>71.06</v>
      </c>
      <c r="I84" s="31" t="n">
        <v>69.72</v>
      </c>
      <c r="J84" s="31" t="n"/>
      <c r="K84" s="31" t="n">
        <v>69.72</v>
      </c>
      <c r="L84" s="31" t="n">
        <v>18.11</v>
      </c>
      <c r="M84" t="n">
        <v>289.4</v>
      </c>
      <c r="N84" t="inlineStr">
        <is>
          <t>025by</t>
        </is>
      </c>
      <c r="P84" t="inlineStr">
        <is>
          <t>Boris Katchouk (PHI LW)</t>
        </is>
      </c>
    </row>
    <row r="85">
      <c r="A85" t="n">
        <v>84</v>
      </c>
      <c r="B85" t="inlineStr">
        <is>
          <t>Shane Pinto (OTT C)</t>
        </is>
      </c>
      <c r="C85" t="inlineStr">
        <is>
          <t>Shane Pinto</t>
        </is>
      </c>
      <c r="D85" t="inlineStr">
        <is>
          <t>OTT</t>
        </is>
      </c>
      <c r="E85" t="inlineStr">
        <is>
          <t>F</t>
        </is>
      </c>
      <c r="F85" t="n">
        <v>25</v>
      </c>
      <c r="G85" s="30" t="n">
        <v>7500000</v>
      </c>
      <c r="H85" s="31" t="n">
        <v>70.2</v>
      </c>
      <c r="I85" s="31" t="n">
        <v>69.77</v>
      </c>
      <c r="J85" s="31" t="n">
        <v>69.48</v>
      </c>
      <c r="K85" s="31" t="n">
        <v>69.62</v>
      </c>
      <c r="L85" s="31" t="n">
        <v>9.279999999999999</v>
      </c>
      <c r="M85" t="n">
        <v>274.4</v>
      </c>
      <c r="N85" t="inlineStr">
        <is>
          <t>051lz</t>
        </is>
      </c>
      <c r="P85" t="inlineStr">
        <is>
          <t>Brad Marchand (FLA LW)</t>
        </is>
      </c>
    </row>
    <row r="86">
      <c r="A86" t="n">
        <v>85</v>
      </c>
      <c r="B86" t="inlineStr">
        <is>
          <t>Valeri Nichushkin (CBJ RW)</t>
        </is>
      </c>
      <c r="C86" t="inlineStr">
        <is>
          <t>Valeri Nichushkin</t>
        </is>
      </c>
      <c r="D86" t="inlineStr">
        <is>
          <t>CBJ</t>
        </is>
      </c>
      <c r="E86" t="inlineStr">
        <is>
          <t>F</t>
        </is>
      </c>
      <c r="F86" t="n">
        <v>31</v>
      </c>
      <c r="G86" s="30" t="n">
        <v>6125000</v>
      </c>
      <c r="H86" s="31" t="n">
        <v>64.33</v>
      </c>
      <c r="I86" s="31" t="n">
        <v>69.72</v>
      </c>
      <c r="J86" s="31" t="n">
        <v>68.66</v>
      </c>
      <c r="K86" s="31" t="n">
        <v>69.19</v>
      </c>
      <c r="L86" s="31" t="n">
        <v>11.3</v>
      </c>
      <c r="M86" t="n">
        <v>174.2</v>
      </c>
      <c r="N86" t="inlineStr">
        <is>
          <t>02ybl</t>
        </is>
      </c>
      <c r="P86" t="inlineStr">
        <is>
          <t>Braden Schneider (NYR D)</t>
        </is>
      </c>
    </row>
    <row r="87">
      <c r="A87" t="n">
        <v>86</v>
      </c>
      <c r="B87" t="inlineStr">
        <is>
          <t>Gabriel Landeskog (COL LW)</t>
        </is>
      </c>
      <c r="C87" t="inlineStr">
        <is>
          <t>Gabriel Landeskog</t>
        </is>
      </c>
      <c r="D87" t="inlineStr">
        <is>
          <t>COL</t>
        </is>
      </c>
      <c r="E87" t="inlineStr">
        <is>
          <t>F</t>
        </is>
      </c>
      <c r="F87" t="n">
        <v>33</v>
      </c>
      <c r="G87" s="30" t="n">
        <v>7000000</v>
      </c>
      <c r="H87" s="31" t="n">
        <v>54.33</v>
      </c>
      <c r="I87" s="31" t="n">
        <v>55.72</v>
      </c>
      <c r="J87" s="31" t="n">
        <v>82</v>
      </c>
      <c r="K87" s="31" t="n">
        <v>68.86</v>
      </c>
      <c r="L87" s="31" t="n">
        <v>9.84</v>
      </c>
      <c r="M87" t="n">
        <v>188.4</v>
      </c>
      <c r="N87" t="inlineStr">
        <is>
          <t>0243e</t>
        </is>
      </c>
      <c r="P87" t="inlineStr">
        <is>
          <t>Brady Skjei (NSH D)</t>
        </is>
      </c>
    </row>
    <row r="88">
      <c r="A88" t="n">
        <v>87</v>
      </c>
      <c r="B88" t="inlineStr">
        <is>
          <t>Artem Zub (OTT D)</t>
        </is>
      </c>
      <c r="C88" t="inlineStr">
        <is>
          <t>Artem Zub</t>
        </is>
      </c>
      <c r="D88" t="inlineStr">
        <is>
          <t>OTT</t>
        </is>
      </c>
      <c r="E88" t="inlineStr">
        <is>
          <t>D</t>
        </is>
      </c>
      <c r="F88" t="n">
        <v>30</v>
      </c>
      <c r="G88" s="30" t="n">
        <v>4600000</v>
      </c>
      <c r="H88" s="31" t="n">
        <v>68.54000000000001</v>
      </c>
      <c r="I88" s="31" t="n">
        <v>67.28</v>
      </c>
      <c r="J88" s="31" t="n">
        <v>70.14</v>
      </c>
      <c r="K88" s="31" t="n">
        <v>68.70999999999999</v>
      </c>
      <c r="L88" s="31" t="n">
        <v>14.94</v>
      </c>
      <c r="M88" t="n">
        <v>294.1</v>
      </c>
      <c r="N88" t="inlineStr">
        <is>
          <t>04abd</t>
        </is>
      </c>
      <c r="P88" t="inlineStr">
        <is>
          <t>Braeden Bowman (VGK RW)</t>
        </is>
      </c>
    </row>
    <row r="89">
      <c r="A89" t="n">
        <v>88</v>
      </c>
      <c r="B89" t="inlineStr">
        <is>
          <t>Jake Middleton (CGY D)</t>
        </is>
      </c>
      <c r="C89" t="inlineStr">
        <is>
          <t>Jake Middleton</t>
        </is>
      </c>
      <c r="D89" t="inlineStr">
        <is>
          <t>CGY</t>
        </is>
      </c>
      <c r="E89" t="inlineStr">
        <is>
          <t>D</t>
        </is>
      </c>
      <c r="F89" t="n">
        <v>30</v>
      </c>
      <c r="G89" s="30" t="n">
        <v>4350000</v>
      </c>
      <c r="H89" s="31" t="n">
        <v>58.39</v>
      </c>
      <c r="I89" s="31" t="n">
        <v>64.36</v>
      </c>
      <c r="J89" s="31" t="n">
        <v>73.03</v>
      </c>
      <c r="K89" s="31" t="n">
        <v>68.69</v>
      </c>
      <c r="L89" s="31" t="n">
        <v>15.79</v>
      </c>
      <c r="M89" t="n">
        <v>292.7</v>
      </c>
      <c r="N89" t="inlineStr">
        <is>
          <t>03eer</t>
        </is>
      </c>
      <c r="P89" t="inlineStr">
        <is>
          <t>Brandon Carlo (STL D)</t>
        </is>
      </c>
    </row>
    <row r="90">
      <c r="A90" t="n">
        <v>89</v>
      </c>
      <c r="B90" t="inlineStr">
        <is>
          <t>Lawson Crouse (UTA RW)</t>
        </is>
      </c>
      <c r="C90" t="inlineStr">
        <is>
          <t>Lawson Crouse</t>
        </is>
      </c>
      <c r="D90" t="inlineStr">
        <is>
          <t>UTA</t>
        </is>
      </c>
      <c r="E90" t="inlineStr">
        <is>
          <t>F</t>
        </is>
      </c>
      <c r="F90" t="n">
        <v>29</v>
      </c>
      <c r="G90" s="30" t="n">
        <v>4300000</v>
      </c>
      <c r="H90" s="31" t="n">
        <v>74.18000000000001</v>
      </c>
      <c r="I90" s="31" t="n">
        <v>70.17</v>
      </c>
      <c r="J90" s="31" t="n">
        <v>66.3</v>
      </c>
      <c r="K90" s="31" t="n">
        <v>68.23</v>
      </c>
      <c r="L90" s="31" t="n">
        <v>15.87</v>
      </c>
      <c r="M90" t="n">
        <v>272.1</v>
      </c>
      <c r="N90" t="inlineStr">
        <is>
          <t>03mm6</t>
        </is>
      </c>
      <c r="P90" t="inlineStr">
        <is>
          <t>Brandon Duhaime (TOR LW)</t>
        </is>
      </c>
    </row>
    <row r="91">
      <c r="A91" t="n">
        <v>90</v>
      </c>
      <c r="B91" t="inlineStr">
        <is>
          <t>Sean Durzi (NYR D)</t>
        </is>
      </c>
      <c r="C91" t="inlineStr">
        <is>
          <t>Sean Durzi</t>
        </is>
      </c>
      <c r="D91" t="inlineStr">
        <is>
          <t>NYR</t>
        </is>
      </c>
      <c r="E91" t="inlineStr">
        <is>
          <t>D</t>
        </is>
      </c>
      <c r="F91" t="n">
        <v>27</v>
      </c>
      <c r="G91" s="30" t="n">
        <v>6000000</v>
      </c>
      <c r="H91" s="31" t="n">
        <v>59.68</v>
      </c>
      <c r="I91" s="31" t="n">
        <v>60.98</v>
      </c>
      <c r="J91" s="31" t="n">
        <v>75.42</v>
      </c>
      <c r="K91" s="31" t="n">
        <v>68.2</v>
      </c>
      <c r="L91" s="31" t="n">
        <v>11.37</v>
      </c>
      <c r="M91" t="n">
        <v>282</v>
      </c>
      <c r="N91" t="inlineStr">
        <is>
          <t>04gek</t>
        </is>
      </c>
      <c r="P91" t="inlineStr">
        <is>
          <t>Brandon Halverson (DAL G)</t>
        </is>
      </c>
    </row>
    <row r="92">
      <c r="A92" t="n">
        <v>91</v>
      </c>
      <c r="B92" t="inlineStr">
        <is>
          <t>Akira Schmid (FLA G)</t>
        </is>
      </c>
      <c r="C92" t="inlineStr">
        <is>
          <t>Akira Schmid</t>
        </is>
      </c>
      <c r="D92" t="inlineStr">
        <is>
          <t>FLA</t>
        </is>
      </c>
      <c r="E92" t="inlineStr">
        <is>
          <t>G</t>
        </is>
      </c>
      <c r="F92" t="n">
        <v>26</v>
      </c>
      <c r="G92" s="30" t="n">
        <v>2000000</v>
      </c>
      <c r="H92" s="31" t="n">
        <v>60.72</v>
      </c>
      <c r="I92" s="31" t="n">
        <v>68</v>
      </c>
      <c r="J92" s="31" t="n"/>
      <c r="K92" s="31" t="n">
        <v>68</v>
      </c>
      <c r="L92" s="31" t="n">
        <v>34</v>
      </c>
      <c r="M92" t="n">
        <v>289.6</v>
      </c>
      <c r="N92" t="inlineStr">
        <is>
          <t>04r01</t>
        </is>
      </c>
      <c r="P92" t="inlineStr">
        <is>
          <t>Brandon Saad ((N/A) LW)</t>
        </is>
      </c>
    </row>
    <row r="93">
      <c r="A93" t="n">
        <v>92</v>
      </c>
      <c r="B93" t="inlineStr">
        <is>
          <t>JJ Peterka (BOS LW)</t>
        </is>
      </c>
      <c r="C93" t="inlineStr">
        <is>
          <t>JJ Peterka</t>
        </is>
      </c>
      <c r="D93" t="inlineStr">
        <is>
          <t>BOS</t>
        </is>
      </c>
      <c r="E93" t="inlineStr">
        <is>
          <t>F</t>
        </is>
      </c>
      <c r="F93" t="n">
        <v>24</v>
      </c>
      <c r="G93" s="30" t="n">
        <v>7700000</v>
      </c>
      <c r="H93" s="31" t="n">
        <v>59.56</v>
      </c>
      <c r="I93" s="31" t="n">
        <v>66.22</v>
      </c>
      <c r="J93" s="31" t="n">
        <v>69.59999999999999</v>
      </c>
      <c r="K93" s="31" t="n">
        <v>67.91</v>
      </c>
      <c r="L93" s="31" t="n">
        <v>8.82</v>
      </c>
      <c r="M93" t="n">
        <v>145.5</v>
      </c>
      <c r="N93" t="inlineStr">
        <is>
          <t>04zj5</t>
        </is>
      </c>
      <c r="P93" t="inlineStr">
        <is>
          <t>Brandon Tanev (UTA RW)</t>
        </is>
      </c>
    </row>
    <row r="94">
      <c r="A94" t="n">
        <v>93</v>
      </c>
      <c r="B94" t="inlineStr">
        <is>
          <t>Gustav Forsling (FLA D)</t>
        </is>
      </c>
      <c r="C94" t="inlineStr">
        <is>
          <t>Gustav Forsling</t>
        </is>
      </c>
      <c r="D94" t="inlineStr">
        <is>
          <t>FLA</t>
        </is>
      </c>
      <c r="E94" t="inlineStr">
        <is>
          <t>D</t>
        </is>
      </c>
      <c r="F94" t="n">
        <v>30</v>
      </c>
      <c r="G94" s="30" t="n">
        <v>5750000</v>
      </c>
      <c r="H94" s="31" t="n">
        <v>61.14</v>
      </c>
      <c r="I94" s="31" t="n">
        <v>66.56</v>
      </c>
      <c r="J94" s="31" t="n">
        <v>68.8</v>
      </c>
      <c r="K94" s="31" t="n">
        <v>67.68000000000001</v>
      </c>
      <c r="L94" s="31" t="n">
        <v>11.77</v>
      </c>
      <c r="M94" t="n">
        <v>283.4</v>
      </c>
      <c r="N94" t="inlineStr">
        <is>
          <t>03ecl</t>
        </is>
      </c>
      <c r="P94" t="inlineStr">
        <is>
          <t>Brayden McNabb (VGK D)</t>
        </is>
      </c>
    </row>
    <row r="95">
      <c r="A95" t="n">
        <v>94</v>
      </c>
      <c r="B95" t="inlineStr">
        <is>
          <t>Mason McTavish (STL C)</t>
        </is>
      </c>
      <c r="C95" t="inlineStr">
        <is>
          <t>Mason McTavish</t>
        </is>
      </c>
      <c r="D95" t="inlineStr">
        <is>
          <t>STL</t>
        </is>
      </c>
      <c r="E95" t="inlineStr">
        <is>
          <t>F</t>
        </is>
      </c>
      <c r="F95" t="n">
        <v>23</v>
      </c>
      <c r="G95" s="30" t="n">
        <v>7000000</v>
      </c>
      <c r="H95" s="31" t="n">
        <v>64.56999999999999</v>
      </c>
      <c r="I95" s="31" t="n">
        <v>63.91</v>
      </c>
      <c r="J95" s="31" t="n">
        <v>71.09999999999999</v>
      </c>
      <c r="K95" s="31" t="n">
        <v>67.5</v>
      </c>
      <c r="L95" s="31" t="n">
        <v>9.640000000000001</v>
      </c>
      <c r="M95" t="n">
        <v>232.2</v>
      </c>
      <c r="N95" t="inlineStr">
        <is>
          <t>05gd8</t>
        </is>
      </c>
      <c r="P95" t="inlineStr">
        <is>
          <t>Brayden Schenn (NYI C)</t>
        </is>
      </c>
    </row>
    <row r="96">
      <c r="A96" t="n">
        <v>95</v>
      </c>
      <c r="B96" t="inlineStr">
        <is>
          <t>Blake Coleman (MIN RW)</t>
        </is>
      </c>
      <c r="C96" t="inlineStr">
        <is>
          <t>Blake Coleman</t>
        </is>
      </c>
      <c r="D96" t="inlineStr">
        <is>
          <t>MIN</t>
        </is>
      </c>
      <c r="E96" t="inlineStr">
        <is>
          <t>F</t>
        </is>
      </c>
      <c r="F96" t="n">
        <v>34</v>
      </c>
      <c r="G96" s="30" t="n">
        <v>4900000</v>
      </c>
      <c r="H96" s="31" t="n">
        <v>63.77</v>
      </c>
      <c r="I96" s="31" t="n">
        <v>66.72</v>
      </c>
      <c r="J96" s="31" t="n">
        <v>68.11</v>
      </c>
      <c r="K96" s="31" t="n">
        <v>67.41</v>
      </c>
      <c r="L96" s="31" t="n">
        <v>13.76</v>
      </c>
      <c r="M96" t="n">
        <v>265.8</v>
      </c>
      <c r="N96" t="inlineStr">
        <is>
          <t>02fzj</t>
        </is>
      </c>
      <c r="P96" t="inlineStr">
        <is>
          <t>Brendan Brisson (TOR LW)</t>
        </is>
      </c>
    </row>
    <row r="97">
      <c r="A97" t="n">
        <v>96</v>
      </c>
      <c r="B97" t="inlineStr">
        <is>
          <t>Luke Evangelista (NJD RW)</t>
        </is>
      </c>
      <c r="C97" t="inlineStr">
        <is>
          <t>Luke Evangelista</t>
        </is>
      </c>
      <c r="D97" t="inlineStr">
        <is>
          <t>NJD</t>
        </is>
      </c>
      <c r="E97" t="inlineStr">
        <is>
          <t>F</t>
        </is>
      </c>
      <c r="F97" t="n">
        <v>24</v>
      </c>
      <c r="G97" s="30" t="n">
        <v>3000000</v>
      </c>
      <c r="H97" s="31" t="n">
        <v>66.89</v>
      </c>
      <c r="I97" s="31" t="n">
        <v>64.5</v>
      </c>
      <c r="J97" s="31" t="n">
        <v>70.06</v>
      </c>
      <c r="K97" s="31" t="n">
        <v>67.28</v>
      </c>
      <c r="L97" s="31" t="n">
        <v>22.43</v>
      </c>
      <c r="M97" t="n">
        <v>222.5</v>
      </c>
      <c r="N97" t="inlineStr">
        <is>
          <t>05gdo</t>
        </is>
      </c>
      <c r="P97" t="inlineStr">
        <is>
          <t>Brendan Gallagher (VAN RW)</t>
        </is>
      </c>
    </row>
    <row r="98">
      <c r="A98" t="n">
        <v>97</v>
      </c>
      <c r="B98" t="inlineStr">
        <is>
          <t>Jack McBain (UTA LW)</t>
        </is>
      </c>
      <c r="C98" t="inlineStr">
        <is>
          <t>Jack McBain</t>
        </is>
      </c>
      <c r="D98" t="inlineStr">
        <is>
          <t>UTA</t>
        </is>
      </c>
      <c r="E98" t="inlineStr">
        <is>
          <t>F</t>
        </is>
      </c>
      <c r="F98" t="n">
        <v>26</v>
      </c>
      <c r="G98" s="30" t="n">
        <v>4250000</v>
      </c>
      <c r="H98" s="31" t="n">
        <v>64.27</v>
      </c>
      <c r="I98" s="31" t="n">
        <v>65</v>
      </c>
      <c r="J98" s="31" t="n">
        <v>69.41</v>
      </c>
      <c r="K98" s="31" t="n">
        <v>67.2</v>
      </c>
      <c r="L98" s="31" t="n">
        <v>15.81</v>
      </c>
      <c r="M98" t="n">
        <v>287.5</v>
      </c>
      <c r="N98" t="inlineStr">
        <is>
          <t>04lc5</t>
        </is>
      </c>
      <c r="P98" t="inlineStr">
        <is>
          <t>Brendan Gaunce (BOS C)</t>
        </is>
      </c>
    </row>
    <row r="99">
      <c r="A99" t="n">
        <v>98</v>
      </c>
      <c r="B99" t="inlineStr">
        <is>
          <t>Sam Malinski (COL D)</t>
        </is>
      </c>
      <c r="C99" t="inlineStr">
        <is>
          <t>Sam Malinski</t>
        </is>
      </c>
      <c r="D99" t="inlineStr">
        <is>
          <t>COL</t>
        </is>
      </c>
      <c r="E99" t="inlineStr">
        <is>
          <t>D</t>
        </is>
      </c>
      <c r="F99" t="n">
        <v>28</v>
      </c>
      <c r="G99" s="30" t="n">
        <v>4750000</v>
      </c>
      <c r="H99" s="31" t="n">
        <v>69.11</v>
      </c>
      <c r="I99" s="31" t="n">
        <v>62.25</v>
      </c>
      <c r="J99" s="31" t="n">
        <v>72.08</v>
      </c>
      <c r="K99" s="31" t="n">
        <v>67.16</v>
      </c>
      <c r="L99" s="31" t="n">
        <v>14.14</v>
      </c>
      <c r="M99" t="n">
        <v>215.5</v>
      </c>
      <c r="N99" t="inlineStr">
        <is>
          <t>06age</t>
        </is>
      </c>
      <c r="P99" t="inlineStr">
        <is>
          <t>Brendan Smith ((N/A) D)</t>
        </is>
      </c>
    </row>
    <row r="100">
      <c r="A100" t="n">
        <v>99</v>
      </c>
      <c r="B100" t="inlineStr">
        <is>
          <t>Viktor Arvidsson (DET RW)</t>
        </is>
      </c>
      <c r="C100" t="inlineStr">
        <is>
          <t>Viktor Arvidsson</t>
        </is>
      </c>
      <c r="D100" t="inlineStr">
        <is>
          <t>DET</t>
        </is>
      </c>
      <c r="E100" t="inlineStr">
        <is>
          <t>F</t>
        </is>
      </c>
      <c r="F100" t="n">
        <v>33</v>
      </c>
      <c r="G100" s="30" t="n">
        <v>5000000</v>
      </c>
      <c r="H100" s="31" t="n">
        <v>71.64</v>
      </c>
      <c r="I100" s="31" t="n">
        <v>64.56999999999999</v>
      </c>
      <c r="J100" s="31" t="n">
        <v>69.65000000000001</v>
      </c>
      <c r="K100" s="31" t="n">
        <v>67.11</v>
      </c>
      <c r="L100" s="31" t="n">
        <v>13.42</v>
      </c>
      <c r="M100" t="n">
        <v>225.8</v>
      </c>
      <c r="N100" t="inlineStr">
        <is>
          <t>02zpp</t>
        </is>
      </c>
      <c r="P100" t="inlineStr">
        <is>
          <t>Brenden Dillon (NJD D)</t>
        </is>
      </c>
    </row>
    <row r="101">
      <c r="A101" t="n">
        <v>100</v>
      </c>
      <c r="B101" t="inlineStr">
        <is>
          <t>Peyton Krebs (BUF C)</t>
        </is>
      </c>
      <c r="C101" t="inlineStr">
        <is>
          <t>Peyton Krebs</t>
        </is>
      </c>
      <c r="D101" t="inlineStr">
        <is>
          <t>BUF</t>
        </is>
      </c>
      <c r="E101" t="inlineStr">
        <is>
          <t>F</t>
        </is>
      </c>
      <c r="F101" t="n">
        <v>25</v>
      </c>
      <c r="G101" s="30" t="n">
        <v>4500000</v>
      </c>
      <c r="H101" s="31" t="n">
        <v>74.19</v>
      </c>
      <c r="I101" s="31" t="n">
        <v>69.11</v>
      </c>
      <c r="J101" s="31" t="n">
        <v>64.86</v>
      </c>
      <c r="K101" s="31" t="n">
        <v>66.98</v>
      </c>
      <c r="L101" s="31" t="n">
        <v>14.88</v>
      </c>
      <c r="M101" t="n">
        <v>291.5</v>
      </c>
      <c r="N101" t="inlineStr">
        <is>
          <t>04amd</t>
        </is>
      </c>
      <c r="P101" t="inlineStr">
        <is>
          <t>Brennan Othmann (CGY LW)</t>
        </is>
      </c>
    </row>
    <row r="102">
      <c r="A102" t="n">
        <v>101</v>
      </c>
      <c r="B102" t="inlineStr">
        <is>
          <t>Jordan Eberle (SEA RW)</t>
        </is>
      </c>
      <c r="C102" t="inlineStr">
        <is>
          <t>Jordan Eberle</t>
        </is>
      </c>
      <c r="D102" t="inlineStr">
        <is>
          <t>SEA</t>
        </is>
      </c>
      <c r="E102" t="inlineStr">
        <is>
          <t>F</t>
        </is>
      </c>
      <c r="F102" t="n">
        <v>36</v>
      </c>
      <c r="G102" s="30" t="n">
        <v>5500000</v>
      </c>
      <c r="H102" s="31" t="n">
        <v>69.47</v>
      </c>
      <c r="I102" s="31" t="n">
        <v>65.41</v>
      </c>
      <c r="J102" s="31" t="n">
        <v>68.23999999999999</v>
      </c>
      <c r="K102" s="31" t="n">
        <v>66.81999999999999</v>
      </c>
      <c r="L102" s="31" t="n">
        <v>12.15</v>
      </c>
      <c r="M102" t="n">
        <v>283</v>
      </c>
      <c r="N102" t="inlineStr">
        <is>
          <t>01587</t>
        </is>
      </c>
      <c r="P102" t="inlineStr">
        <is>
          <t>Brett Berard (MTL RW)</t>
        </is>
      </c>
    </row>
    <row r="103">
      <c r="A103" t="n">
        <v>102</v>
      </c>
      <c r="B103" t="inlineStr">
        <is>
          <t>Ivan Provorov (CBJ D)</t>
        </is>
      </c>
      <c r="C103" t="inlineStr">
        <is>
          <t>Ivan Provorov</t>
        </is>
      </c>
      <c r="D103" t="inlineStr">
        <is>
          <t>CBJ</t>
        </is>
      </c>
      <c r="E103" t="inlineStr">
        <is>
          <t>D</t>
        </is>
      </c>
      <c r="F103" t="n">
        <v>29</v>
      </c>
      <c r="G103" s="30" t="n">
        <v>8500000</v>
      </c>
      <c r="H103" s="31" t="n">
        <v>65.51000000000001</v>
      </c>
      <c r="I103" s="31" t="n">
        <v>69.33</v>
      </c>
      <c r="J103" s="31" t="n">
        <v>64.03</v>
      </c>
      <c r="K103" s="31" t="n">
        <v>66.68000000000001</v>
      </c>
      <c r="L103" s="31" t="n">
        <v>7.84</v>
      </c>
      <c r="M103" t="n">
        <v>280.1</v>
      </c>
      <c r="N103" t="inlineStr">
        <is>
          <t>03pax</t>
        </is>
      </c>
      <c r="P103" t="inlineStr">
        <is>
          <t>Brett Howden (VGK LW)</t>
        </is>
      </c>
    </row>
    <row r="104">
      <c r="A104" t="n">
        <v>103</v>
      </c>
      <c r="B104" t="inlineStr">
        <is>
          <t>Drew Doughty (LAK D)</t>
        </is>
      </c>
      <c r="C104" t="inlineStr">
        <is>
          <t>Drew Doughty</t>
        </is>
      </c>
      <c r="D104" t="inlineStr">
        <is>
          <t>LAK</t>
        </is>
      </c>
      <c r="E104" t="inlineStr">
        <is>
          <t>D</t>
        </is>
      </c>
      <c r="F104" t="n">
        <v>36</v>
      </c>
      <c r="G104" s="30" t="n">
        <v>11000000</v>
      </c>
      <c r="H104" s="31" t="n">
        <v>51.92</v>
      </c>
      <c r="I104" s="31" t="n">
        <v>63.4</v>
      </c>
      <c r="J104" s="31" t="n">
        <v>69.55</v>
      </c>
      <c r="K104" s="31" t="n">
        <v>66.47</v>
      </c>
      <c r="L104" s="31" t="n">
        <v>6.04</v>
      </c>
      <c r="M104" t="n">
        <v>287.9</v>
      </c>
      <c r="N104" t="inlineStr">
        <is>
          <t>00qnu</t>
        </is>
      </c>
      <c r="P104" t="inlineStr">
        <is>
          <t>Brett Kulak (COL D)</t>
        </is>
      </c>
    </row>
    <row r="105">
      <c r="A105" t="n">
        <v>104</v>
      </c>
      <c r="B105" t="inlineStr">
        <is>
          <t>Kevin Lankinen (VAN G)</t>
        </is>
      </c>
      <c r="C105" t="inlineStr">
        <is>
          <t>Kevin Lankinen</t>
        </is>
      </c>
      <c r="D105" t="inlineStr">
        <is>
          <t>VAN</t>
        </is>
      </c>
      <c r="E105" t="inlineStr">
        <is>
          <t>G</t>
        </is>
      </c>
      <c r="F105" t="n">
        <v>31</v>
      </c>
      <c r="G105" s="30" t="n">
        <v>4500000</v>
      </c>
      <c r="H105" s="31" t="n">
        <v>53.6</v>
      </c>
      <c r="I105" s="31" t="n">
        <v>66.31</v>
      </c>
      <c r="J105" s="31" t="n"/>
      <c r="K105" s="31" t="n">
        <v>66.31</v>
      </c>
      <c r="L105" s="31" t="n">
        <v>14.74</v>
      </c>
      <c r="M105" t="n">
        <v>289.6</v>
      </c>
      <c r="N105" t="inlineStr">
        <is>
          <t>04ai3</t>
        </is>
      </c>
      <c r="P105" t="inlineStr">
        <is>
          <t>Brett Leason (SJS RW)</t>
        </is>
      </c>
    </row>
    <row r="106">
      <c r="A106" t="n">
        <v>105</v>
      </c>
      <c r="B106" t="inlineStr">
        <is>
          <t>Esa Lindell (DAL D)</t>
        </is>
      </c>
      <c r="C106" t="inlineStr">
        <is>
          <t>Esa Lindell</t>
        </is>
      </c>
      <c r="D106" t="inlineStr">
        <is>
          <t>DAL</t>
        </is>
      </c>
      <c r="E106" t="inlineStr">
        <is>
          <t>D</t>
        </is>
      </c>
      <c r="F106" t="n">
        <v>32</v>
      </c>
      <c r="G106" s="30" t="n">
        <v>5250000</v>
      </c>
      <c r="H106" s="31" t="n">
        <v>69.29000000000001</v>
      </c>
      <c r="I106" s="31" t="n">
        <v>67.72</v>
      </c>
      <c r="J106" s="31" t="n">
        <v>64.81</v>
      </c>
      <c r="K106" s="31" t="n">
        <v>66.27</v>
      </c>
      <c r="L106" s="31" t="n">
        <v>12.62</v>
      </c>
      <c r="M106" t="n">
        <v>282.8</v>
      </c>
      <c r="N106" t="inlineStr">
        <is>
          <t>02npz</t>
        </is>
      </c>
      <c r="P106" t="inlineStr">
        <is>
          <t>Brett Pesce (NJD D)</t>
        </is>
      </c>
    </row>
    <row r="107">
      <c r="A107" t="n">
        <v>106</v>
      </c>
      <c r="B107" t="inlineStr">
        <is>
          <t>Elias Lindholm (BOS C)</t>
        </is>
      </c>
      <c r="C107" t="inlineStr">
        <is>
          <t>Elias Lindholm</t>
        </is>
      </c>
      <c r="D107" t="inlineStr">
        <is>
          <t>BOS</t>
        </is>
      </c>
      <c r="E107" t="inlineStr">
        <is>
          <t>F</t>
        </is>
      </c>
      <c r="F107" t="n">
        <v>31</v>
      </c>
      <c r="G107" s="30" t="n">
        <v>7750000</v>
      </c>
      <c r="H107" s="31" t="n">
        <v>64.91</v>
      </c>
      <c r="I107" s="31" t="n">
        <v>66.12</v>
      </c>
      <c r="J107" s="31" t="n">
        <v>66.27</v>
      </c>
      <c r="K107" s="31" t="n">
        <v>66.19</v>
      </c>
      <c r="L107" s="31" t="n">
        <v>8.539999999999999</v>
      </c>
      <c r="M107" t="n">
        <v>253.6</v>
      </c>
      <c r="N107" t="inlineStr">
        <is>
          <t>02wy3</t>
        </is>
      </c>
      <c r="P107" t="inlineStr">
        <is>
          <t>Brian Dumoulin (LAK D)</t>
        </is>
      </c>
    </row>
    <row r="108">
      <c r="A108" t="n">
        <v>107</v>
      </c>
      <c r="B108" t="inlineStr">
        <is>
          <t>Matt Duchene (DAL C)</t>
        </is>
      </c>
      <c r="C108" t="inlineStr">
        <is>
          <t>Matt Duchene</t>
        </is>
      </c>
      <c r="D108" t="inlineStr">
        <is>
          <t>DAL</t>
        </is>
      </c>
      <c r="E108" t="inlineStr">
        <is>
          <t>F</t>
        </is>
      </c>
      <c r="F108" t="n">
        <v>35</v>
      </c>
      <c r="G108" s="30" t="n">
        <v>4500000</v>
      </c>
      <c r="H108" s="31" t="n">
        <v>53.37</v>
      </c>
      <c r="I108" s="31" t="n">
        <v>65.04000000000001</v>
      </c>
      <c r="J108" s="31" t="n">
        <v>66.89</v>
      </c>
      <c r="K108" s="31" t="n">
        <v>65.97</v>
      </c>
      <c r="L108" s="31" t="n">
        <v>14.66</v>
      </c>
      <c r="M108" t="n">
        <v>198.2</v>
      </c>
      <c r="N108" t="inlineStr">
        <is>
          <t>01ex7</t>
        </is>
      </c>
      <c r="P108" t="inlineStr">
        <is>
          <t>Brian Halonen (BOS LW)</t>
        </is>
      </c>
    </row>
    <row r="109">
      <c r="A109" t="n">
        <v>108</v>
      </c>
      <c r="B109" t="inlineStr">
        <is>
          <t>Alex Laferriere (LAK RW)</t>
        </is>
      </c>
      <c r="C109" t="inlineStr">
        <is>
          <t>Alex Laferriere</t>
        </is>
      </c>
      <c r="D109" t="inlineStr">
        <is>
          <t>LAK</t>
        </is>
      </c>
      <c r="E109" t="inlineStr">
        <is>
          <t>F</t>
        </is>
      </c>
      <c r="F109" t="n">
        <v>24</v>
      </c>
      <c r="G109" s="30" t="n">
        <v>4100000</v>
      </c>
      <c r="H109" s="31" t="n">
        <v>70.20999999999999</v>
      </c>
      <c r="I109" s="31" t="n">
        <v>67.93000000000001</v>
      </c>
      <c r="J109" s="31" t="n">
        <v>63.73</v>
      </c>
      <c r="K109" s="31" t="n">
        <v>65.83</v>
      </c>
      <c r="L109" s="31" t="n">
        <v>16.06</v>
      </c>
      <c r="M109" t="n">
        <v>173.2</v>
      </c>
      <c r="N109" t="inlineStr">
        <is>
          <t>05ltt</t>
        </is>
      </c>
      <c r="P109" t="inlineStr">
        <is>
          <t>Brock Boeser (VAN RW)</t>
        </is>
      </c>
    </row>
    <row r="110">
      <c r="A110" t="n">
        <v>109</v>
      </c>
      <c r="B110" t="inlineStr">
        <is>
          <t>Brock Boeser (VAN RW)</t>
        </is>
      </c>
      <c r="C110" t="inlineStr">
        <is>
          <t>Brock Boeser</t>
        </is>
      </c>
      <c r="D110" t="inlineStr">
        <is>
          <t>VAN</t>
        </is>
      </c>
      <c r="E110" t="inlineStr">
        <is>
          <t>F</t>
        </is>
      </c>
      <c r="F110" t="n">
        <v>29</v>
      </c>
      <c r="G110" s="30" t="n">
        <v>7250000</v>
      </c>
      <c r="H110" s="31" t="n">
        <v>60.74</v>
      </c>
      <c r="I110" s="31" t="n">
        <v>65.36</v>
      </c>
      <c r="J110" s="31" t="n">
        <v>66.01000000000001</v>
      </c>
      <c r="K110" s="31" t="n">
        <v>65.69</v>
      </c>
      <c r="L110" s="31" t="n">
        <v>9.06</v>
      </c>
      <c r="M110" t="n">
        <v>223.1</v>
      </c>
      <c r="N110" t="inlineStr">
        <is>
          <t>03raf</t>
        </is>
      </c>
      <c r="P110" t="inlineStr">
        <is>
          <t>Brock Faber (MIN D)</t>
        </is>
      </c>
    </row>
    <row r="111">
      <c r="A111" t="n">
        <v>110</v>
      </c>
      <c r="B111" t="inlineStr">
        <is>
          <t>Jonathan Huberdeau (CGY LW)</t>
        </is>
      </c>
      <c r="C111" t="inlineStr">
        <is>
          <t>Jonathan Huberdeau</t>
        </is>
      </c>
      <c r="D111" t="inlineStr">
        <is>
          <t>CGY</t>
        </is>
      </c>
      <c r="E111" t="inlineStr">
        <is>
          <t>F</t>
        </is>
      </c>
      <c r="F111" t="n">
        <v>33</v>
      </c>
      <c r="G111" s="30" t="n">
        <v>10500000</v>
      </c>
      <c r="H111" s="31" t="n">
        <v>39.95</v>
      </c>
      <c r="I111" s="31" t="n">
        <v>59.3</v>
      </c>
      <c r="J111" s="31" t="n">
        <v>71.23999999999999</v>
      </c>
      <c r="K111" s="31" t="n">
        <v>65.27</v>
      </c>
      <c r="L111" s="31" t="n">
        <v>6.22</v>
      </c>
      <c r="M111" t="n">
        <v>286.9</v>
      </c>
      <c r="N111" t="inlineStr">
        <is>
          <t>026p4</t>
        </is>
      </c>
      <c r="P111" t="inlineStr">
        <is>
          <t>Brock Nelson (COL C)</t>
        </is>
      </c>
    </row>
    <row r="112">
      <c r="A112" t="n">
        <v>111</v>
      </c>
      <c r="B112" t="inlineStr">
        <is>
          <t>Jordan Binnington (STL G)</t>
        </is>
      </c>
      <c r="C112" t="inlineStr">
        <is>
          <t>Jordan Binnington</t>
        </is>
      </c>
      <c r="D112" t="inlineStr">
        <is>
          <t>STL</t>
        </is>
      </c>
      <c r="E112" t="inlineStr">
        <is>
          <t>G</t>
        </is>
      </c>
      <c r="F112" t="n">
        <v>33</v>
      </c>
      <c r="G112" s="30" t="n">
        <v>6000000</v>
      </c>
      <c r="H112" s="31" t="n">
        <v>57.94</v>
      </c>
      <c r="I112" s="31" t="n">
        <v>65.17</v>
      </c>
      <c r="J112" s="31" t="n"/>
      <c r="K112" s="31" t="n">
        <v>65.17</v>
      </c>
      <c r="L112" s="31" t="n">
        <v>10.86</v>
      </c>
      <c r="M112" t="n">
        <v>282.6</v>
      </c>
      <c r="N112" t="inlineStr">
        <is>
          <t>02fda</t>
        </is>
      </c>
      <c r="P112" t="inlineStr">
        <is>
          <t>Cale Fleury (SEA D)</t>
        </is>
      </c>
    </row>
    <row r="113">
      <c r="A113" t="n">
        <v>112</v>
      </c>
      <c r="B113" t="inlineStr">
        <is>
          <t>Evander Kane ((N/A) LW)</t>
        </is>
      </c>
      <c r="C113" t="inlineStr">
        <is>
          <t>Evander Kane</t>
        </is>
      </c>
      <c r="D113" t="inlineStr">
        <is>
          <t>(N/A)</t>
        </is>
      </c>
      <c r="E113" t="inlineStr">
        <is>
          <t>F</t>
        </is>
      </c>
      <c r="F113" t="n">
        <v>35</v>
      </c>
      <c r="G113" s="30" t="n">
        <v>1</v>
      </c>
      <c r="H113" s="31" t="n">
        <v>61.67</v>
      </c>
      <c r="I113" s="31" t="n">
        <v>65.11</v>
      </c>
      <c r="J113" s="31" t="n"/>
      <c r="K113" s="31" t="n">
        <v>65.11</v>
      </c>
      <c r="L113" s="31" t="n">
        <v>65110000</v>
      </c>
      <c r="M113" t="n">
        <v>292.7</v>
      </c>
      <c r="N113" t="inlineStr">
        <is>
          <t>01f3c</t>
        </is>
      </c>
      <c r="P113" t="inlineStr">
        <is>
          <t>Caleb Jones (PIT D)</t>
        </is>
      </c>
    </row>
    <row r="114">
      <c r="A114" t="n">
        <v>113</v>
      </c>
      <c r="B114" t="inlineStr">
        <is>
          <t>Devon Toews (COL D)</t>
        </is>
      </c>
      <c r="C114" t="inlineStr">
        <is>
          <t>Devon Toews</t>
        </is>
      </c>
      <c r="D114" t="inlineStr">
        <is>
          <t>COL</t>
        </is>
      </c>
      <c r="E114" t="inlineStr">
        <is>
          <t>D</t>
        </is>
      </c>
      <c r="F114" t="n">
        <v>32</v>
      </c>
      <c r="G114" s="30" t="n">
        <v>7250000</v>
      </c>
      <c r="H114" s="31" t="n">
        <v>49.13</v>
      </c>
      <c r="I114" s="31" t="n">
        <v>59.57</v>
      </c>
      <c r="J114" s="31" t="n">
        <v>70.43000000000001</v>
      </c>
      <c r="K114" s="31" t="n">
        <v>65</v>
      </c>
      <c r="L114" s="31" t="n">
        <v>8.970000000000001</v>
      </c>
      <c r="M114" t="n">
        <v>247.8</v>
      </c>
      <c r="N114" t="inlineStr">
        <is>
          <t>03ec6</t>
        </is>
      </c>
      <c r="P114" t="inlineStr">
        <is>
          <t>Calle Jarnkrok ((N/A) RW)</t>
        </is>
      </c>
    </row>
    <row r="115">
      <c r="A115" t="n">
        <v>114</v>
      </c>
      <c r="B115" t="inlineStr">
        <is>
          <t>Gavin McKenna (TOR LW)</t>
        </is>
      </c>
      <c r="C115" t="inlineStr">
        <is>
          <t>Gavin McKenna</t>
        </is>
      </c>
      <c r="D115" t="inlineStr">
        <is>
          <t>TOR</t>
        </is>
      </c>
      <c r="E115" t="inlineStr">
        <is>
          <t>F</t>
        </is>
      </c>
      <c r="F115" t="n">
        <v>18</v>
      </c>
      <c r="G115" s="30" t="n">
        <v>1075000</v>
      </c>
      <c r="H115" s="31" t="n">
        <v>0</v>
      </c>
      <c r="I115" s="31" t="n">
        <v>55.89</v>
      </c>
      <c r="J115" s="31" t="n">
        <v>73.89</v>
      </c>
      <c r="K115" s="31" t="n">
        <v>64.89</v>
      </c>
      <c r="L115" s="31" t="n">
        <v>60.36</v>
      </c>
      <c r="M115" t="n">
        <v>115.5</v>
      </c>
      <c r="N115" t="inlineStr">
        <is>
          <t>062h5</t>
        </is>
      </c>
      <c r="P115" t="inlineStr">
        <is>
          <t>Calle Rosen (STL D)</t>
        </is>
      </c>
    </row>
    <row r="116">
      <c r="A116" t="n">
        <v>115</v>
      </c>
      <c r="B116" t="inlineStr">
        <is>
          <t>Brayden McNabb (VGK D)</t>
        </is>
      </c>
      <c r="C116" t="inlineStr">
        <is>
          <t>Brayden McNabb</t>
        </is>
      </c>
      <c r="D116" t="inlineStr">
        <is>
          <t>VGK</t>
        </is>
      </c>
      <c r="E116" t="inlineStr">
        <is>
          <t>D</t>
        </is>
      </c>
      <c r="F116" t="n">
        <v>35</v>
      </c>
      <c r="G116" s="30" t="n">
        <v>3650000</v>
      </c>
      <c r="H116" s="31" t="n">
        <v>49.62</v>
      </c>
      <c r="I116" s="31" t="n">
        <v>63.42</v>
      </c>
      <c r="J116" s="31" t="n">
        <v>66.04000000000001</v>
      </c>
      <c r="K116" s="31" t="n">
        <v>64.73</v>
      </c>
      <c r="L116" s="31" t="n">
        <v>17.73</v>
      </c>
      <c r="M116" t="n">
        <v>287.7</v>
      </c>
      <c r="N116" t="inlineStr">
        <is>
          <t>01mzc</t>
        </is>
      </c>
      <c r="P116" t="inlineStr">
        <is>
          <t>Calvin Pickard (MIN G)</t>
        </is>
      </c>
    </row>
    <row r="117">
      <c r="A117" t="n">
        <v>116</v>
      </c>
      <c r="B117" t="inlineStr">
        <is>
          <t>Ian Cole (CHI D)</t>
        </is>
      </c>
      <c r="C117" t="inlineStr">
        <is>
          <t>Ian Cole</t>
        </is>
      </c>
      <c r="D117" t="inlineStr">
        <is>
          <t>CHI</t>
        </is>
      </c>
      <c r="E117" t="inlineStr">
        <is>
          <t>D</t>
        </is>
      </c>
      <c r="F117" t="n">
        <v>37</v>
      </c>
      <c r="G117" s="30" t="n">
        <v>4000000</v>
      </c>
      <c r="H117" s="31" t="n">
        <v>63.59</v>
      </c>
      <c r="I117" s="31" t="n">
        <v>64.38</v>
      </c>
      <c r="J117" s="31" t="n"/>
      <c r="K117" s="31" t="n">
        <v>64.38</v>
      </c>
      <c r="L117" s="31" t="n">
        <v>16.09</v>
      </c>
      <c r="N117" t="inlineStr">
        <is>
          <t>01lyi</t>
        </is>
      </c>
      <c r="P117" t="inlineStr">
        <is>
          <t>Cam Fowler (STL D)</t>
        </is>
      </c>
    </row>
    <row r="118">
      <c r="A118" t="n">
        <v>117</v>
      </c>
      <c r="B118" t="inlineStr">
        <is>
          <t>Hampus Lindholm (BOS D)</t>
        </is>
      </c>
      <c r="C118" t="inlineStr">
        <is>
          <t>Hampus Lindholm</t>
        </is>
      </c>
      <c r="D118" t="inlineStr">
        <is>
          <t>BOS</t>
        </is>
      </c>
      <c r="E118" t="inlineStr">
        <is>
          <t>D</t>
        </is>
      </c>
      <c r="F118" t="n">
        <v>32</v>
      </c>
      <c r="G118" s="30" t="n">
        <v>6500000</v>
      </c>
      <c r="H118" s="31" t="n">
        <v>60.78</v>
      </c>
      <c r="I118" s="31" t="n">
        <v>63.14</v>
      </c>
      <c r="J118" s="31" t="n">
        <v>65.42</v>
      </c>
      <c r="K118" s="31" t="n">
        <v>64.28</v>
      </c>
      <c r="L118" s="31" t="n">
        <v>9.890000000000001</v>
      </c>
      <c r="M118" t="n">
        <v>292.8</v>
      </c>
      <c r="N118" t="inlineStr">
        <is>
          <t>02nof</t>
        </is>
      </c>
      <c r="P118" t="inlineStr">
        <is>
          <t>Cam Talbot ((N/A) G)</t>
        </is>
      </c>
    </row>
    <row r="119">
      <c r="A119" t="n">
        <v>118</v>
      </c>
      <c r="B119" t="inlineStr">
        <is>
          <t>Cam York (PHI D)</t>
        </is>
      </c>
      <c r="C119" t="inlineStr">
        <is>
          <t>Cam York</t>
        </is>
      </c>
      <c r="D119" t="inlineStr">
        <is>
          <t>PHI</t>
        </is>
      </c>
      <c r="E119" t="inlineStr">
        <is>
          <t>D</t>
        </is>
      </c>
      <c r="F119" t="n">
        <v>25</v>
      </c>
      <c r="G119" s="30" t="n">
        <v>5150000</v>
      </c>
      <c r="H119" s="31" t="n">
        <v>57.71</v>
      </c>
      <c r="I119" s="31" t="n">
        <v>61.17</v>
      </c>
      <c r="J119" s="31" t="n">
        <v>67.23</v>
      </c>
      <c r="K119" s="31" t="n">
        <v>64.2</v>
      </c>
      <c r="L119" s="31" t="n">
        <v>12.47</v>
      </c>
      <c r="M119" t="n">
        <v>293.1</v>
      </c>
      <c r="N119" t="inlineStr">
        <is>
          <t>04ye7</t>
        </is>
      </c>
      <c r="P119" t="inlineStr">
        <is>
          <t>Cam York (PHI D)</t>
        </is>
      </c>
    </row>
    <row r="120">
      <c r="A120" t="n">
        <v>119</v>
      </c>
      <c r="B120" t="inlineStr">
        <is>
          <t>Anton Lundell (FLA C)</t>
        </is>
      </c>
      <c r="C120" t="inlineStr">
        <is>
          <t>Anton Lundell</t>
        </is>
      </c>
      <c r="D120" t="inlineStr">
        <is>
          <t>FLA</t>
        </is>
      </c>
      <c r="E120" t="inlineStr">
        <is>
          <t>F</t>
        </is>
      </c>
      <c r="F120" t="n">
        <v>24</v>
      </c>
      <c r="G120" s="30" t="n">
        <v>5000000</v>
      </c>
      <c r="H120" s="31" t="n">
        <v>65.65000000000001</v>
      </c>
      <c r="I120" s="31" t="n">
        <v>65.86</v>
      </c>
      <c r="J120" s="31" t="n">
        <v>62.33</v>
      </c>
      <c r="K120" s="31" t="n">
        <v>64.09</v>
      </c>
      <c r="L120" s="31" t="n">
        <v>12.82</v>
      </c>
      <c r="M120" t="n">
        <v>277.3</v>
      </c>
      <c r="N120" t="inlineStr">
        <is>
          <t>04yqp</t>
        </is>
      </c>
      <c r="P120" t="inlineStr">
        <is>
          <t>Cameron Crotty (OTT D)</t>
        </is>
      </c>
    </row>
    <row r="121">
      <c r="A121" t="n">
        <v>120</v>
      </c>
      <c r="B121" t="inlineStr">
        <is>
          <t>Pyotr Kochetkov (CAR G)</t>
        </is>
      </c>
      <c r="C121" t="inlineStr">
        <is>
          <t>Pyotr Kochetkov</t>
        </is>
      </c>
      <c r="D121" t="inlineStr">
        <is>
          <t>CAR</t>
        </is>
      </c>
      <c r="E121" t="inlineStr">
        <is>
          <t>G</t>
        </is>
      </c>
      <c r="F121" t="n">
        <v>27</v>
      </c>
      <c r="G121" s="30" t="n">
        <v>2000000</v>
      </c>
      <c r="H121" s="31" t="n">
        <v>19</v>
      </c>
      <c r="I121" s="31" t="n">
        <v>64.06</v>
      </c>
      <c r="J121" s="31" t="n"/>
      <c r="K121" s="31" t="n">
        <v>64.06</v>
      </c>
      <c r="L121" s="31" t="n">
        <v>32.03</v>
      </c>
      <c r="M121" t="n">
        <v>270.9</v>
      </c>
      <c r="N121" t="inlineStr">
        <is>
          <t>04yi4</t>
        </is>
      </c>
      <c r="P121" t="inlineStr">
        <is>
          <t>Cameron Hughes (DAL C)</t>
        </is>
      </c>
    </row>
    <row r="122">
      <c r="A122" t="n">
        <v>121</v>
      </c>
      <c r="B122" t="inlineStr">
        <is>
          <t>Troy Terry (ANA RW)</t>
        </is>
      </c>
      <c r="C122" t="inlineStr">
        <is>
          <t>Troy Terry</t>
        </is>
      </c>
      <c r="D122" t="inlineStr">
        <is>
          <t>ANA</t>
        </is>
      </c>
      <c r="E122" t="inlineStr">
        <is>
          <t>F</t>
        </is>
      </c>
      <c r="F122" t="n">
        <v>29</v>
      </c>
      <c r="G122" s="30" t="n">
        <v>7000000</v>
      </c>
      <c r="H122" s="31" t="n">
        <v>69.23999999999999</v>
      </c>
      <c r="I122" s="31" t="n">
        <v>75.68000000000001</v>
      </c>
      <c r="J122" s="31" t="n">
        <v>51.22</v>
      </c>
      <c r="K122" s="31" t="n">
        <v>63.45</v>
      </c>
      <c r="L122" s="31" t="n">
        <v>9.06</v>
      </c>
      <c r="M122" t="n">
        <v>196.5</v>
      </c>
      <c r="N122" t="inlineStr">
        <is>
          <t>03rik</t>
        </is>
      </c>
      <c r="P122" t="inlineStr">
        <is>
          <t>Carl Grundstrom (PHI LW)</t>
        </is>
      </c>
    </row>
    <row r="123">
      <c r="A123" t="n">
        <v>122</v>
      </c>
      <c r="B123" t="inlineStr">
        <is>
          <t>Brady Skjei (NSH D)</t>
        </is>
      </c>
      <c r="C123" t="inlineStr">
        <is>
          <t>Brady Skjei</t>
        </is>
      </c>
      <c r="D123" t="inlineStr">
        <is>
          <t>NSH</t>
        </is>
      </c>
      <c r="E123" t="inlineStr">
        <is>
          <t>D</t>
        </is>
      </c>
      <c r="F123" t="n">
        <v>32</v>
      </c>
      <c r="G123" s="30" t="n">
        <v>7000000</v>
      </c>
      <c r="H123" s="31" t="n">
        <v>57.47</v>
      </c>
      <c r="I123" s="31" t="n">
        <v>62.56</v>
      </c>
      <c r="J123" s="31" t="n">
        <v>64.3</v>
      </c>
      <c r="K123" s="31" t="n">
        <v>63.43</v>
      </c>
      <c r="L123" s="31" t="n">
        <v>9.06</v>
      </c>
      <c r="M123" t="n">
        <v>293</v>
      </c>
      <c r="N123" t="inlineStr">
        <is>
          <t>02nou</t>
        </is>
      </c>
      <c r="P123" t="inlineStr">
        <is>
          <t>Carson Soucy ((N/A) D)</t>
        </is>
      </c>
    </row>
    <row r="124">
      <c r="A124" t="n">
        <v>123</v>
      </c>
      <c r="B124" t="inlineStr">
        <is>
          <t>Mario Ferraro (WPG D)</t>
        </is>
      </c>
      <c r="C124" t="inlineStr">
        <is>
          <t>Mario Ferraro</t>
        </is>
      </c>
      <c r="D124" t="inlineStr">
        <is>
          <t>WPG</t>
        </is>
      </c>
      <c r="E124" t="inlineStr">
        <is>
          <t>D</t>
        </is>
      </c>
      <c r="F124" t="n">
        <v>27</v>
      </c>
      <c r="G124" s="30" t="n">
        <v>4000000</v>
      </c>
      <c r="H124" s="31" t="n">
        <v>66.16</v>
      </c>
      <c r="I124" s="31" t="n">
        <v>63.42</v>
      </c>
      <c r="J124" s="31" t="n"/>
      <c r="K124" s="31" t="n">
        <v>63.42</v>
      </c>
      <c r="L124" s="31" t="n">
        <v>15.86</v>
      </c>
      <c r="M124" t="n">
        <v>291.8</v>
      </c>
      <c r="N124" t="inlineStr">
        <is>
          <t>04f0y</t>
        </is>
      </c>
      <c r="P124" t="inlineStr">
        <is>
          <t>Carter Mazur (DET LW)</t>
        </is>
      </c>
    </row>
    <row r="125">
      <c r="A125" t="n">
        <v>124</v>
      </c>
      <c r="B125" t="inlineStr">
        <is>
          <t>Colton Parayko (STL D)</t>
        </is>
      </c>
      <c r="C125" t="inlineStr">
        <is>
          <t>Colton Parayko</t>
        </is>
      </c>
      <c r="D125" t="inlineStr">
        <is>
          <t>STL</t>
        </is>
      </c>
      <c r="E125" t="inlineStr">
        <is>
          <t>D</t>
        </is>
      </c>
      <c r="F125" t="n">
        <v>33</v>
      </c>
      <c r="G125" s="30" t="n">
        <v>6500000</v>
      </c>
      <c r="H125" s="31" t="n">
        <v>56.48</v>
      </c>
      <c r="I125" s="31" t="n">
        <v>59.93</v>
      </c>
      <c r="J125" s="31" t="n">
        <v>66.05</v>
      </c>
      <c r="K125" s="31" t="n">
        <v>62.99</v>
      </c>
      <c r="L125" s="31" t="n">
        <v>9.69</v>
      </c>
      <c r="M125" t="n">
        <v>279.4</v>
      </c>
      <c r="N125" t="inlineStr">
        <is>
          <t>02nqb</t>
        </is>
      </c>
      <c r="P125" t="inlineStr">
        <is>
          <t>Casey Cizikas (NYI C)</t>
        </is>
      </c>
    </row>
    <row r="126">
      <c r="A126" t="n">
        <v>125</v>
      </c>
      <c r="B126" t="inlineStr">
        <is>
          <t>Philip Broberg (STL D)</t>
        </is>
      </c>
      <c r="C126" t="inlineStr">
        <is>
          <t>Philip Broberg</t>
        </is>
      </c>
      <c r="D126" t="inlineStr">
        <is>
          <t>STL</t>
        </is>
      </c>
      <c r="E126" t="inlineStr">
        <is>
          <t>D</t>
        </is>
      </c>
      <c r="F126" t="n">
        <v>25</v>
      </c>
      <c r="G126" s="30" t="n">
        <v>8000000</v>
      </c>
      <c r="H126" s="31" t="n">
        <v>57.84</v>
      </c>
      <c r="I126" s="31" t="n">
        <v>53.32</v>
      </c>
      <c r="J126" s="31" t="n">
        <v>72.15000000000001</v>
      </c>
      <c r="K126" s="31" t="n">
        <v>62.73</v>
      </c>
      <c r="L126" s="31" t="n">
        <v>7.84</v>
      </c>
      <c r="M126" t="n">
        <v>162.5</v>
      </c>
      <c r="N126" t="inlineStr">
        <is>
          <t>04xef</t>
        </is>
      </c>
      <c r="P126" t="inlineStr">
        <is>
          <t>Casey DeSmith (DAL G)</t>
        </is>
      </c>
    </row>
    <row r="127">
      <c r="A127" t="n">
        <v>126</v>
      </c>
      <c r="B127" t="inlineStr">
        <is>
          <t>Marcus Pettersson (NYR D)</t>
        </is>
      </c>
      <c r="C127" t="inlineStr">
        <is>
          <t>Marcus Pettersson</t>
        </is>
      </c>
      <c r="D127" t="inlineStr">
        <is>
          <t>NYR</t>
        </is>
      </c>
      <c r="E127" t="inlineStr">
        <is>
          <t>D</t>
        </is>
      </c>
      <c r="F127" t="n">
        <v>30</v>
      </c>
      <c r="G127" s="30" t="n">
        <v>5500000</v>
      </c>
      <c r="H127" s="31" t="n">
        <v>59.75</v>
      </c>
      <c r="I127" s="31" t="n">
        <v>62.66</v>
      </c>
      <c r="J127" s="31" t="n"/>
      <c r="K127" s="31" t="n">
        <v>62.66</v>
      </c>
      <c r="L127" s="31" t="n">
        <v>11.39</v>
      </c>
      <c r="M127" t="n">
        <v>291.4</v>
      </c>
      <c r="N127" t="inlineStr">
        <is>
          <t>03daz</t>
        </is>
      </c>
      <c r="P127" t="inlineStr">
        <is>
          <t>Casey Mittelstadt (BOS C)</t>
        </is>
      </c>
    </row>
    <row r="128">
      <c r="A128" t="n">
        <v>127</v>
      </c>
      <c r="B128" t="inlineStr">
        <is>
          <t>Tyson Foerster (PHI LW)</t>
        </is>
      </c>
      <c r="C128" t="inlineStr">
        <is>
          <t>Tyson Foerster</t>
        </is>
      </c>
      <c r="D128" t="inlineStr">
        <is>
          <t>PHI</t>
        </is>
      </c>
      <c r="E128" t="inlineStr">
        <is>
          <t>F</t>
        </is>
      </c>
      <c r="F128" t="n">
        <v>24</v>
      </c>
      <c r="G128" s="30" t="n">
        <v>3750000</v>
      </c>
      <c r="H128" s="31" t="n">
        <v>27.85</v>
      </c>
      <c r="I128" s="31" t="n">
        <v>55.38</v>
      </c>
      <c r="J128" s="31" t="n">
        <v>69.73</v>
      </c>
      <c r="K128" s="31" t="n">
        <v>62.56</v>
      </c>
      <c r="L128" s="31" t="n">
        <v>16.68</v>
      </c>
      <c r="M128" t="n">
        <v>215.6</v>
      </c>
      <c r="N128" t="inlineStr">
        <is>
          <t>05k8c</t>
        </is>
      </c>
      <c r="P128" t="inlineStr">
        <is>
          <t>Cayden Primeau (CAR G)</t>
        </is>
      </c>
    </row>
    <row r="129">
      <c r="A129" t="n">
        <v>128</v>
      </c>
      <c r="B129" t="inlineStr">
        <is>
          <t>Frederik Andersen (EDM G)</t>
        </is>
      </c>
      <c r="C129" t="inlineStr">
        <is>
          <t>Frederik Andersen</t>
        </is>
      </c>
      <c r="D129" t="inlineStr">
        <is>
          <t>EDM</t>
        </is>
      </c>
      <c r="E129" t="inlineStr">
        <is>
          <t>G</t>
        </is>
      </c>
      <c r="F129" t="n">
        <v>36</v>
      </c>
      <c r="G129" s="30" t="n">
        <v>1000000</v>
      </c>
      <c r="H129" s="31" t="n">
        <v>55.44</v>
      </c>
      <c r="I129" s="31" t="n">
        <v>62.49</v>
      </c>
      <c r="J129" s="31" t="n"/>
      <c r="K129" s="31" t="n">
        <v>62.49</v>
      </c>
      <c r="L129" s="31" t="n">
        <v>62.49</v>
      </c>
      <c r="M129" t="n">
        <v>266.6</v>
      </c>
      <c r="N129" t="inlineStr">
        <is>
          <t>01zry</t>
        </is>
      </c>
      <c r="P129" t="inlineStr">
        <is>
          <t>Chandler Stephenson (SEA C)</t>
        </is>
      </c>
    </row>
    <row r="130">
      <c r="A130" t="n">
        <v>129</v>
      </c>
      <c r="B130" t="inlineStr">
        <is>
          <t>Chandler Stephenson (SEA C)</t>
        </is>
      </c>
      <c r="C130" t="inlineStr">
        <is>
          <t>Chandler Stephenson</t>
        </is>
      </c>
      <c r="D130" t="inlineStr">
        <is>
          <t>SEA</t>
        </is>
      </c>
      <c r="E130" t="inlineStr">
        <is>
          <t>F</t>
        </is>
      </c>
      <c r="F130" t="n">
        <v>32</v>
      </c>
      <c r="G130" s="30" t="n">
        <v>6250000</v>
      </c>
      <c r="H130" s="31" t="n">
        <v>60.74</v>
      </c>
      <c r="I130" s="31" t="n">
        <v>62.86</v>
      </c>
      <c r="J130" s="31" t="n">
        <v>62.07</v>
      </c>
      <c r="K130" s="31" t="n">
        <v>62.47</v>
      </c>
      <c r="L130" s="31" t="n">
        <v>10</v>
      </c>
      <c r="M130" t="n">
        <v>290</v>
      </c>
      <c r="N130" t="inlineStr">
        <is>
          <t>02nq2</t>
        </is>
      </c>
      <c r="P130" t="inlineStr">
        <is>
          <t>Charles-Alexis Legault (CAR D)</t>
        </is>
      </c>
    </row>
    <row r="131">
      <c r="A131" t="n">
        <v>130</v>
      </c>
      <c r="B131" t="inlineStr">
        <is>
          <t>Maxim Tsyplakov (CGY LW)</t>
        </is>
      </c>
      <c r="C131" t="inlineStr">
        <is>
          <t>Maxim Tsyplakov</t>
        </is>
      </c>
      <c r="D131" t="inlineStr">
        <is>
          <t>CGY</t>
        </is>
      </c>
      <c r="E131" t="inlineStr">
        <is>
          <t>F</t>
        </is>
      </c>
      <c r="F131" t="n">
        <v>27</v>
      </c>
      <c r="G131" s="30" t="n">
        <v>2250000</v>
      </c>
      <c r="H131" s="31" t="n">
        <v>9.970000000000001</v>
      </c>
      <c r="I131" s="31" t="n">
        <v>62.3</v>
      </c>
      <c r="J131" s="31" t="n"/>
      <c r="K131" s="31" t="n">
        <v>62.3</v>
      </c>
      <c r="L131" s="31" t="n">
        <v>27.69</v>
      </c>
      <c r="M131" t="n">
        <v>291.6</v>
      </c>
      <c r="N131" t="inlineStr">
        <is>
          <t>06iml</t>
        </is>
      </c>
      <c r="P131" t="inlineStr">
        <is>
          <t>Charlie Coyle (CBJ C)</t>
        </is>
      </c>
    </row>
    <row r="132">
      <c r="A132" t="n">
        <v>131</v>
      </c>
      <c r="B132" t="inlineStr">
        <is>
          <t>Matt Coronato (CGY RW)</t>
        </is>
      </c>
      <c r="C132" t="inlineStr">
        <is>
          <t>Matt Coronato</t>
        </is>
      </c>
      <c r="D132" t="inlineStr">
        <is>
          <t>CGY</t>
        </is>
      </c>
      <c r="E132" t="inlineStr">
        <is>
          <t>F</t>
        </is>
      </c>
      <c r="F132" t="n">
        <v>23</v>
      </c>
      <c r="G132" s="30" t="n">
        <v>6500000</v>
      </c>
      <c r="H132" s="31" t="n">
        <v>58.07</v>
      </c>
      <c r="I132" s="31" t="n">
        <v>55.45</v>
      </c>
      <c r="J132" s="31" t="n">
        <v>69.15000000000001</v>
      </c>
      <c r="K132" s="31" t="n">
        <v>62.3</v>
      </c>
      <c r="L132" s="31" t="n">
        <v>9.58</v>
      </c>
      <c r="M132" t="n">
        <v>217.9</v>
      </c>
      <c r="N132" t="inlineStr">
        <is>
          <t>05ran</t>
        </is>
      </c>
      <c r="P132" t="inlineStr">
        <is>
          <t>Charlie Lindgren (WSH G)</t>
        </is>
      </c>
    </row>
    <row r="133">
      <c r="A133" t="n">
        <v>132</v>
      </c>
      <c r="B133" t="inlineStr">
        <is>
          <t>Anders Lee (UTA LW)</t>
        </is>
      </c>
      <c r="C133" t="inlineStr">
        <is>
          <t>Anders Lee</t>
        </is>
      </c>
      <c r="D133" t="inlineStr">
        <is>
          <t>UTA</t>
        </is>
      </c>
      <c r="E133" t="inlineStr">
        <is>
          <t>F</t>
        </is>
      </c>
      <c r="F133" t="n">
        <v>36</v>
      </c>
      <c r="G133" s="30" t="n">
        <v>5400000</v>
      </c>
      <c r="H133" s="31" t="n">
        <v>63.03</v>
      </c>
      <c r="I133" s="31" t="n">
        <v>62.45</v>
      </c>
      <c r="J133" s="31" t="n">
        <v>61.99</v>
      </c>
      <c r="K133" s="31" t="n">
        <v>62.22</v>
      </c>
      <c r="L133" s="31" t="n">
        <v>11.52</v>
      </c>
      <c r="M133" t="n">
        <v>279</v>
      </c>
      <c r="N133" t="inlineStr">
        <is>
          <t>02440</t>
        </is>
      </c>
      <c r="P133" t="inlineStr">
        <is>
          <t>Christian Dvorak (PHI C)</t>
        </is>
      </c>
    </row>
    <row r="134">
      <c r="A134" t="n">
        <v>133</v>
      </c>
      <c r="B134" t="inlineStr">
        <is>
          <t>Max Domi (TOR C)</t>
        </is>
      </c>
      <c r="C134" t="inlineStr">
        <is>
          <t>Max Domi</t>
        </is>
      </c>
      <c r="D134" t="inlineStr">
        <is>
          <t>TOR</t>
        </is>
      </c>
      <c r="E134" t="inlineStr">
        <is>
          <t>F</t>
        </is>
      </c>
      <c r="F134" t="n">
        <v>31</v>
      </c>
      <c r="G134" s="30" t="n">
        <v>3750000</v>
      </c>
      <c r="H134" s="31" t="n">
        <v>66</v>
      </c>
      <c r="I134" s="31" t="n">
        <v>62.04</v>
      </c>
      <c r="J134" s="31" t="n"/>
      <c r="K134" s="31" t="n">
        <v>62.04</v>
      </c>
      <c r="L134" s="31" t="n">
        <v>16.54</v>
      </c>
      <c r="M134" t="n">
        <v>293</v>
      </c>
      <c r="N134" t="inlineStr">
        <is>
          <t>02wy4</t>
        </is>
      </c>
      <c r="P134" t="inlineStr">
        <is>
          <t>Christopher Tanev (TOR D)</t>
        </is>
      </c>
    </row>
    <row r="135">
      <c r="A135" t="n">
        <v>134</v>
      </c>
      <c r="B135" t="inlineStr">
        <is>
          <t>Ryan McLeod (BUF C)</t>
        </is>
      </c>
      <c r="C135" t="inlineStr">
        <is>
          <t>Ryan McLeod</t>
        </is>
      </c>
      <c r="D135" t="inlineStr">
        <is>
          <t>BUF</t>
        </is>
      </c>
      <c r="E135" t="inlineStr">
        <is>
          <t>F</t>
        </is>
      </c>
      <c r="F135" t="n">
        <v>26</v>
      </c>
      <c r="G135" s="30" t="n">
        <v>5000000</v>
      </c>
      <c r="H135" s="31" t="n">
        <v>67.16</v>
      </c>
      <c r="I135" s="31" t="n">
        <v>65.3</v>
      </c>
      <c r="J135" s="31" t="n">
        <v>58.37</v>
      </c>
      <c r="K135" s="31" t="n">
        <v>61.83</v>
      </c>
      <c r="L135" s="31" t="n">
        <v>12.37</v>
      </c>
      <c r="M135" t="n">
        <v>286.9</v>
      </c>
      <c r="N135" t="inlineStr">
        <is>
          <t>03w5s</t>
        </is>
      </c>
      <c r="P135" t="inlineStr">
        <is>
          <t>Cody Ceci (LAK D)</t>
        </is>
      </c>
    </row>
    <row r="136">
      <c r="A136" t="n">
        <v>135</v>
      </c>
      <c r="B136" t="inlineStr">
        <is>
          <t>Jack Quinn (BUF RW)</t>
        </is>
      </c>
      <c r="C136" t="inlineStr">
        <is>
          <t>Jack Quinn</t>
        </is>
      </c>
      <c r="D136" t="inlineStr">
        <is>
          <t>BUF</t>
        </is>
      </c>
      <c r="E136" t="inlineStr">
        <is>
          <t>F</t>
        </is>
      </c>
      <c r="F136" t="n">
        <v>24</v>
      </c>
      <c r="G136" s="30" t="n">
        <v>3375000</v>
      </c>
      <c r="H136" s="31" t="n">
        <v>66.09999999999999</v>
      </c>
      <c r="I136" s="31" t="n">
        <v>59.91</v>
      </c>
      <c r="J136" s="31" t="n">
        <v>63.51</v>
      </c>
      <c r="K136" s="31" t="n">
        <v>61.71</v>
      </c>
      <c r="L136" s="31" t="n">
        <v>18.28</v>
      </c>
      <c r="M136" t="n">
        <v>244.7</v>
      </c>
      <c r="N136" t="inlineStr">
        <is>
          <t>05g42</t>
        </is>
      </c>
      <c r="P136" t="inlineStr">
        <is>
          <t>Cody Glass (NJD C)</t>
        </is>
      </c>
    </row>
    <row r="137">
      <c r="A137" t="n">
        <v>136</v>
      </c>
      <c r="B137" t="inlineStr">
        <is>
          <t>Alexander Wennberg (SJS C)</t>
        </is>
      </c>
      <c r="C137" t="inlineStr">
        <is>
          <t>Alexander Wennberg</t>
        </is>
      </c>
      <c r="D137" t="inlineStr">
        <is>
          <t>SJS</t>
        </is>
      </c>
      <c r="E137" t="inlineStr">
        <is>
          <t>F</t>
        </is>
      </c>
      <c r="F137" t="n">
        <v>31</v>
      </c>
      <c r="G137" s="30" t="n">
        <v>6000000</v>
      </c>
      <c r="H137" s="31" t="n">
        <v>68.62</v>
      </c>
      <c r="I137" s="31" t="n">
        <v>64.53</v>
      </c>
      <c r="J137" s="31" t="n">
        <v>58.64</v>
      </c>
      <c r="K137" s="31" t="n">
        <v>61.59</v>
      </c>
      <c r="L137" s="31" t="n">
        <v>10.27</v>
      </c>
      <c r="M137" t="n">
        <v>286.7</v>
      </c>
      <c r="N137" t="inlineStr">
        <is>
          <t>03169</t>
        </is>
      </c>
      <c r="P137" t="inlineStr">
        <is>
          <t>Cole Koepke (WPG LW)</t>
        </is>
      </c>
    </row>
    <row r="138">
      <c r="A138" t="n">
        <v>137</v>
      </c>
      <c r="B138" t="inlineStr">
        <is>
          <t>Erik Haula (LAK C)</t>
        </is>
      </c>
      <c r="C138" t="inlineStr">
        <is>
          <t>Erik Haula</t>
        </is>
      </c>
      <c r="D138" t="inlineStr">
        <is>
          <t>LAK</t>
        </is>
      </c>
      <c r="E138" t="inlineStr">
        <is>
          <t>F</t>
        </is>
      </c>
      <c r="F138" t="n">
        <v>35</v>
      </c>
      <c r="G138" s="30" t="n">
        <v>3600000</v>
      </c>
      <c r="H138" s="31" t="n">
        <v>64.94</v>
      </c>
      <c r="I138" s="31" t="n">
        <v>63.76</v>
      </c>
      <c r="J138" s="31" t="n">
        <v>59.05</v>
      </c>
      <c r="K138" s="31" t="n">
        <v>61.41</v>
      </c>
      <c r="L138" s="31" t="n">
        <v>17.06</v>
      </c>
      <c r="M138" t="n">
        <v>291.6</v>
      </c>
      <c r="N138" t="inlineStr">
        <is>
          <t>01gjn</t>
        </is>
      </c>
      <c r="P138" t="inlineStr">
        <is>
          <t>Cole McWard (TOR D)</t>
        </is>
      </c>
    </row>
    <row r="139">
      <c r="A139" t="n">
        <v>138</v>
      </c>
      <c r="B139" t="inlineStr">
        <is>
          <t>Matty Beniers (SEA C)</t>
        </is>
      </c>
      <c r="C139" t="inlineStr">
        <is>
          <t>Matty Beniers</t>
        </is>
      </c>
      <c r="D139" t="inlineStr">
        <is>
          <t>SEA</t>
        </is>
      </c>
      <c r="E139" t="inlineStr">
        <is>
          <t>F</t>
        </is>
      </c>
      <c r="F139" t="n">
        <v>23</v>
      </c>
      <c r="G139" s="30" t="n">
        <v>7142857</v>
      </c>
      <c r="H139" s="31" t="n">
        <v>62.06</v>
      </c>
      <c r="I139" s="31" t="n">
        <v>57.01</v>
      </c>
      <c r="J139" s="31" t="n">
        <v>65.81</v>
      </c>
      <c r="K139" s="31" t="n">
        <v>61.41</v>
      </c>
      <c r="L139" s="31" t="n">
        <v>8.6</v>
      </c>
      <c r="M139" t="n">
        <v>270.4</v>
      </c>
      <c r="N139" t="inlineStr">
        <is>
          <t>05r1i</t>
        </is>
      </c>
      <c r="P139" t="inlineStr">
        <is>
          <t>Cole O'Hara (NSH RW)</t>
        </is>
      </c>
    </row>
    <row r="140">
      <c r="A140" t="n">
        <v>139</v>
      </c>
      <c r="B140" t="inlineStr">
        <is>
          <t>Owen Power (BUF D)</t>
        </is>
      </c>
      <c r="C140" t="inlineStr">
        <is>
          <t>Owen Power</t>
        </is>
      </c>
      <c r="D140" t="inlineStr">
        <is>
          <t>BUF</t>
        </is>
      </c>
      <c r="E140" t="inlineStr">
        <is>
          <t>D</t>
        </is>
      </c>
      <c r="F140" t="n">
        <v>23</v>
      </c>
      <c r="G140" s="30" t="n">
        <v>8350000</v>
      </c>
      <c r="H140" s="31" t="n">
        <v>56.45</v>
      </c>
      <c r="I140" s="31" t="n">
        <v>60.77</v>
      </c>
      <c r="J140" s="31" t="n">
        <v>61.99</v>
      </c>
      <c r="K140" s="31" t="n">
        <v>61.38</v>
      </c>
      <c r="L140" s="31" t="n">
        <v>7.35</v>
      </c>
      <c r="M140" t="n">
        <v>267.9</v>
      </c>
      <c r="N140" t="inlineStr">
        <is>
          <t>04xjf</t>
        </is>
      </c>
      <c r="P140" t="inlineStr">
        <is>
          <t>Cole Perfetti (WPG RW)</t>
        </is>
      </c>
    </row>
    <row r="141">
      <c r="A141" t="n">
        <v>140</v>
      </c>
      <c r="B141" t="inlineStr">
        <is>
          <t>Kevin Bahl (CGY D)</t>
        </is>
      </c>
      <c r="C141" t="inlineStr">
        <is>
          <t>Kevin Bahl</t>
        </is>
      </c>
      <c r="D141" t="inlineStr">
        <is>
          <t>CGY</t>
        </is>
      </c>
      <c r="E141" t="inlineStr">
        <is>
          <t>D</t>
        </is>
      </c>
      <c r="F141" t="n">
        <v>26</v>
      </c>
      <c r="G141" s="30" t="n">
        <v>5350000</v>
      </c>
      <c r="H141" s="31" t="n">
        <v>56.82</v>
      </c>
      <c r="I141" s="31" t="n">
        <v>57.87</v>
      </c>
      <c r="J141" s="31" t="n">
        <v>64.81999999999999</v>
      </c>
      <c r="K141" s="31" t="n">
        <v>61.34</v>
      </c>
      <c r="L141" s="31" t="n">
        <v>11.47</v>
      </c>
      <c r="M141" t="n">
        <v>292.8</v>
      </c>
      <c r="N141" t="inlineStr">
        <is>
          <t>04qy7</t>
        </is>
      </c>
      <c r="P141" t="inlineStr">
        <is>
          <t>Cole Reinhardt (FLA LW)</t>
        </is>
      </c>
    </row>
    <row r="142">
      <c r="A142" t="n">
        <v>141</v>
      </c>
      <c r="B142" t="inlineStr">
        <is>
          <t>Logan Stanley ((N/A) D)</t>
        </is>
      </c>
      <c r="C142" t="inlineStr">
        <is>
          <t>Logan Stanley</t>
        </is>
      </c>
      <c r="D142" t="inlineStr">
        <is>
          <t>(N/A)</t>
        </is>
      </c>
      <c r="E142" t="inlineStr">
        <is>
          <t>D</t>
        </is>
      </c>
      <c r="F142" t="n">
        <v>28</v>
      </c>
      <c r="G142" s="30" t="n">
        <v>1</v>
      </c>
      <c r="H142" s="31" t="n">
        <v>84.17</v>
      </c>
      <c r="I142" s="31" t="n">
        <v>60.57</v>
      </c>
      <c r="J142" s="31" t="n"/>
      <c r="K142" s="31" t="n">
        <v>60.57</v>
      </c>
      <c r="L142" s="31" t="n">
        <v>60570000</v>
      </c>
      <c r="M142" t="n">
        <v>292.6</v>
      </c>
      <c r="N142" t="inlineStr">
        <is>
          <t>042t2</t>
        </is>
      </c>
      <c r="P142" t="inlineStr">
        <is>
          <t>Cole Schwindt (FLA C)</t>
        </is>
      </c>
    </row>
    <row r="143">
      <c r="A143" t="n">
        <v>142</v>
      </c>
      <c r="B143" t="inlineStr">
        <is>
          <t>Pavel Mintyukov (ANA D)</t>
        </is>
      </c>
      <c r="C143" t="inlineStr">
        <is>
          <t>Pavel Mintyukov</t>
        </is>
      </c>
      <c r="D143" t="inlineStr">
        <is>
          <t>ANA</t>
        </is>
      </c>
      <c r="E143" t="inlineStr">
        <is>
          <t>D</t>
        </is>
      </c>
      <c r="F143" t="n">
        <v>22</v>
      </c>
      <c r="G143" s="30" t="n">
        <v>7200000</v>
      </c>
      <c r="H143" s="31" t="n">
        <v>51.76</v>
      </c>
      <c r="I143" s="31" t="n">
        <v>53.41</v>
      </c>
      <c r="J143" s="31" t="n">
        <v>67.36</v>
      </c>
      <c r="K143" s="31" t="n">
        <v>60.38</v>
      </c>
      <c r="L143" s="31" t="n">
        <v>8.390000000000001</v>
      </c>
      <c r="M143" t="n">
        <v>289.9</v>
      </c>
      <c r="N143" t="inlineStr">
        <is>
          <t>05yli</t>
        </is>
      </c>
      <c r="P143" t="inlineStr">
        <is>
          <t>Cole Smith (CHI LW)</t>
        </is>
      </c>
    </row>
    <row r="144">
      <c r="A144" t="n">
        <v>143</v>
      </c>
      <c r="B144" t="inlineStr">
        <is>
          <t>Boone Jenner (WSH C)</t>
        </is>
      </c>
      <c r="C144" t="inlineStr">
        <is>
          <t>Boone Jenner</t>
        </is>
      </c>
      <c r="D144" t="inlineStr">
        <is>
          <t>WSH</t>
        </is>
      </c>
      <c r="E144" t="inlineStr">
        <is>
          <t>F</t>
        </is>
      </c>
      <c r="F144" t="n">
        <v>33</v>
      </c>
      <c r="G144" s="30" t="n">
        <v>5750000</v>
      </c>
      <c r="H144" s="31" t="n">
        <v>62.99</v>
      </c>
      <c r="I144" s="31" t="n">
        <v>57.49</v>
      </c>
      <c r="J144" s="31" t="n">
        <v>63.16</v>
      </c>
      <c r="K144" s="31" t="n">
        <v>60.33</v>
      </c>
      <c r="L144" s="31" t="n">
        <v>10.49</v>
      </c>
      <c r="M144" t="n">
        <v>278.4</v>
      </c>
      <c r="N144" t="inlineStr">
        <is>
          <t>02b3w</t>
        </is>
      </c>
      <c r="P144" t="inlineStr">
        <is>
          <t>Colin Blackwell (DAL RW)</t>
        </is>
      </c>
    </row>
    <row r="145">
      <c r="A145" t="n">
        <v>144</v>
      </c>
      <c r="B145" t="inlineStr">
        <is>
          <t>Jonathan Marchessault (NSH RW)</t>
        </is>
      </c>
      <c r="C145" t="inlineStr">
        <is>
          <t>Jonathan Marchessault</t>
        </is>
      </c>
      <c r="D145" t="inlineStr">
        <is>
          <t>NSH</t>
        </is>
      </c>
      <c r="E145" t="inlineStr">
        <is>
          <t>F</t>
        </is>
      </c>
      <c r="F145" t="n">
        <v>35</v>
      </c>
      <c r="G145" s="30" t="n">
        <v>5500000</v>
      </c>
      <c r="H145" s="31" t="n">
        <v>43.61</v>
      </c>
      <c r="I145" s="31" t="n">
        <v>61.6</v>
      </c>
      <c r="J145" s="31" t="n">
        <v>58.59</v>
      </c>
      <c r="K145" s="31" t="n">
        <v>60.09</v>
      </c>
      <c r="L145" s="31" t="n">
        <v>10.93</v>
      </c>
      <c r="M145" t="n">
        <v>288.2</v>
      </c>
      <c r="N145" t="inlineStr">
        <is>
          <t>02ni5</t>
        </is>
      </c>
      <c r="P145" t="inlineStr">
        <is>
          <t>Colin Miller ((N/A) D)</t>
        </is>
      </c>
    </row>
    <row r="146">
      <c r="A146" t="n">
        <v>145</v>
      </c>
      <c r="B146" t="inlineStr">
        <is>
          <t>Zach Whitecloud (CGY D)</t>
        </is>
      </c>
      <c r="C146" t="inlineStr">
        <is>
          <t>Zach Whitecloud</t>
        </is>
      </c>
      <c r="D146" t="inlineStr">
        <is>
          <t>CGY</t>
        </is>
      </c>
      <c r="E146" t="inlineStr">
        <is>
          <t>D</t>
        </is>
      </c>
      <c r="F146" t="n">
        <v>29</v>
      </c>
      <c r="G146" s="30" t="n">
        <v>2750000</v>
      </c>
      <c r="H146" s="31" t="n">
        <v>53.64</v>
      </c>
      <c r="I146" s="31" t="n">
        <v>53.38</v>
      </c>
      <c r="J146" s="31" t="n">
        <v>66.53</v>
      </c>
      <c r="K146" s="31" t="n">
        <v>59.95</v>
      </c>
      <c r="L146" s="31" t="n">
        <v>21.8</v>
      </c>
      <c r="M146" t="n">
        <v>292.5</v>
      </c>
      <c r="N146" t="inlineStr">
        <is>
          <t>04lcr</t>
        </is>
      </c>
      <c r="P146" t="inlineStr">
        <is>
          <t>Collin Graf (SJS RW)</t>
        </is>
      </c>
    </row>
    <row r="147">
      <c r="A147" t="n">
        <v>146</v>
      </c>
      <c r="B147" t="inlineStr">
        <is>
          <t>Mikey Anderson (LAK D)</t>
        </is>
      </c>
      <c r="C147" t="inlineStr">
        <is>
          <t>Mikey Anderson</t>
        </is>
      </c>
      <c r="D147" t="inlineStr">
        <is>
          <t>LAK</t>
        </is>
      </c>
      <c r="E147" t="inlineStr">
        <is>
          <t>D</t>
        </is>
      </c>
      <c r="F147" t="n">
        <v>27</v>
      </c>
      <c r="G147" s="30" t="n">
        <v>4125000</v>
      </c>
      <c r="H147" s="31" t="n">
        <v>54.67</v>
      </c>
      <c r="I147" s="31" t="n">
        <v>57.05</v>
      </c>
      <c r="J147" s="31" t="n">
        <v>62.56</v>
      </c>
      <c r="K147" s="31" t="n">
        <v>59.8</v>
      </c>
      <c r="L147" s="31" t="n">
        <v>14.5</v>
      </c>
      <c r="M147" t="n">
        <v>293.3</v>
      </c>
      <c r="N147" t="inlineStr">
        <is>
          <t>04f1z</t>
        </is>
      </c>
      <c r="P147" t="inlineStr">
        <is>
          <t>Colten Ellis (BUF G)</t>
        </is>
      </c>
    </row>
    <row r="148">
      <c r="A148" t="n">
        <v>147</v>
      </c>
      <c r="B148" t="inlineStr">
        <is>
          <t>Matt Roy (WSH D)</t>
        </is>
      </c>
      <c r="C148" t="inlineStr">
        <is>
          <t>Matt Roy</t>
        </is>
      </c>
      <c r="D148" t="inlineStr">
        <is>
          <t>WSH</t>
        </is>
      </c>
      <c r="E148" t="inlineStr">
        <is>
          <t>D</t>
        </is>
      </c>
      <c r="F148" t="n">
        <v>31</v>
      </c>
      <c r="G148" s="30" t="n">
        <v>5750000</v>
      </c>
      <c r="H148" s="31" t="n">
        <v>51.91</v>
      </c>
      <c r="I148" s="31" t="n">
        <v>56.77</v>
      </c>
      <c r="J148" s="31" t="n">
        <v>62.83</v>
      </c>
      <c r="K148" s="31" t="n">
        <v>59.8</v>
      </c>
      <c r="L148" s="31" t="n">
        <v>10.4</v>
      </c>
      <c r="M148" t="n">
        <v>293.6</v>
      </c>
      <c r="N148" t="inlineStr">
        <is>
          <t>03rjq</t>
        </is>
      </c>
      <c r="P148" t="inlineStr">
        <is>
          <t>Colton Dach (EDM LW)</t>
        </is>
      </c>
    </row>
    <row r="149">
      <c r="A149" t="n">
        <v>148</v>
      </c>
      <c r="B149" t="inlineStr">
        <is>
          <t>Ryan Pulock (NYI D)</t>
        </is>
      </c>
      <c r="C149" t="inlineStr">
        <is>
          <t>Ryan Pulock</t>
        </is>
      </c>
      <c r="D149" t="inlineStr">
        <is>
          <t>NYI</t>
        </is>
      </c>
      <c r="E149" t="inlineStr">
        <is>
          <t>D</t>
        </is>
      </c>
      <c r="F149" t="n">
        <v>31</v>
      </c>
      <c r="G149" s="30" t="n">
        <v>6150000</v>
      </c>
      <c r="H149" s="31" t="n">
        <v>57.54</v>
      </c>
      <c r="I149" s="31" t="n">
        <v>59.59</v>
      </c>
      <c r="J149" s="31" t="n"/>
      <c r="K149" s="31" t="n">
        <v>59.59</v>
      </c>
      <c r="L149" s="31" t="n">
        <v>9.69</v>
      </c>
      <c r="M149" t="n">
        <v>292.4</v>
      </c>
      <c r="N149" t="inlineStr">
        <is>
          <t>02ybm</t>
        </is>
      </c>
      <c r="P149" t="inlineStr">
        <is>
          <t>Colton Parayko (STL D)</t>
        </is>
      </c>
    </row>
    <row r="150">
      <c r="A150" t="n">
        <v>149</v>
      </c>
      <c r="B150" t="inlineStr">
        <is>
          <t>Michael Kesselring (SJS D)</t>
        </is>
      </c>
      <c r="C150" t="inlineStr">
        <is>
          <t>Michael Kesselring</t>
        </is>
      </c>
      <c r="D150" t="inlineStr">
        <is>
          <t>SJS</t>
        </is>
      </c>
      <c r="E150" t="inlineStr">
        <is>
          <t>D</t>
        </is>
      </c>
      <c r="F150" t="n">
        <v>26</v>
      </c>
      <c r="G150" s="30" t="n">
        <v>4500000</v>
      </c>
      <c r="H150" s="31" t="n">
        <v>22.04</v>
      </c>
      <c r="I150" s="31" t="n">
        <v>59.45</v>
      </c>
      <c r="J150" s="31" t="n"/>
      <c r="K150" s="31" t="n">
        <v>59.45</v>
      </c>
      <c r="L150" s="31" t="n">
        <v>13.21</v>
      </c>
      <c r="M150" t="n">
        <v>292.2</v>
      </c>
      <c r="N150" t="inlineStr">
        <is>
          <t>04r0j</t>
        </is>
      </c>
      <c r="P150" t="inlineStr">
        <is>
          <t>Colton Sissons (TOR C)</t>
        </is>
      </c>
    </row>
    <row r="151">
      <c r="A151" t="n">
        <v>150</v>
      </c>
      <c r="B151" t="inlineStr">
        <is>
          <t>Kyle Palmieri (NYI RW)</t>
        </is>
      </c>
      <c r="C151" t="inlineStr">
        <is>
          <t>Kyle Palmieri</t>
        </is>
      </c>
      <c r="D151" t="inlineStr">
        <is>
          <t>NYI</t>
        </is>
      </c>
      <c r="E151" t="inlineStr">
        <is>
          <t>F</t>
        </is>
      </c>
      <c r="F151" t="n">
        <v>35</v>
      </c>
      <c r="G151" s="30" t="n">
        <v>4750000</v>
      </c>
      <c r="H151" s="31" t="n">
        <v>24.31</v>
      </c>
      <c r="I151" s="31" t="n">
        <v>60.77</v>
      </c>
      <c r="J151" s="31" t="n">
        <v>58.04</v>
      </c>
      <c r="K151" s="31" t="n">
        <v>59.41</v>
      </c>
      <c r="L151" s="31" t="n">
        <v>12.51</v>
      </c>
      <c r="M151" t="n">
        <v>283.9</v>
      </c>
      <c r="N151" t="inlineStr">
        <is>
          <t>01f66</t>
        </is>
      </c>
      <c r="P151" t="inlineStr">
        <is>
          <t>Colton White (CBJ D)</t>
        </is>
      </c>
    </row>
    <row r="152">
      <c r="A152" t="n">
        <v>151</v>
      </c>
      <c r="B152" t="inlineStr">
        <is>
          <t>Connor Murphy (EDM D)</t>
        </is>
      </c>
      <c r="C152" t="inlineStr">
        <is>
          <t>Connor Murphy</t>
        </is>
      </c>
      <c r="D152" t="inlineStr">
        <is>
          <t>EDM</t>
        </is>
      </c>
      <c r="E152" t="inlineStr">
        <is>
          <t>D</t>
        </is>
      </c>
      <c r="F152" t="n">
        <v>33</v>
      </c>
      <c r="G152" s="30" t="n">
        <v>4100000</v>
      </c>
      <c r="H152" s="31" t="n">
        <v>63.65</v>
      </c>
      <c r="I152" s="31" t="n">
        <v>59.12</v>
      </c>
      <c r="J152" s="31" t="n"/>
      <c r="K152" s="31" t="n">
        <v>59.12</v>
      </c>
      <c r="L152" s="31" t="n">
        <v>14.42</v>
      </c>
      <c r="M152" t="n">
        <v>294.1</v>
      </c>
      <c r="N152" t="inlineStr">
        <is>
          <t>02azm</t>
        </is>
      </c>
      <c r="P152" t="inlineStr">
        <is>
          <t>Connor Brown (NJD RW)</t>
        </is>
      </c>
    </row>
    <row r="153">
      <c r="A153" t="n">
        <v>152</v>
      </c>
      <c r="B153" t="inlineStr">
        <is>
          <t>Alex Lyon (BUF G)</t>
        </is>
      </c>
      <c r="C153" t="inlineStr">
        <is>
          <t>Alex Lyon</t>
        </is>
      </c>
      <c r="D153" t="inlineStr">
        <is>
          <t>BUF</t>
        </is>
      </c>
      <c r="E153" t="inlineStr">
        <is>
          <t>G</t>
        </is>
      </c>
      <c r="F153" t="n">
        <v>33</v>
      </c>
      <c r="G153" s="30" t="n">
        <v>1500000</v>
      </c>
      <c r="H153" s="31" t="n">
        <v>74.76000000000001</v>
      </c>
      <c r="I153" s="31" t="n">
        <v>59.05</v>
      </c>
      <c r="J153" s="31" t="n"/>
      <c r="K153" s="31" t="n">
        <v>59.05</v>
      </c>
      <c r="L153" s="31" t="n">
        <v>39.37</v>
      </c>
      <c r="M153" t="n">
        <v>283.5</v>
      </c>
      <c r="N153" t="inlineStr">
        <is>
          <t>03nqi</t>
        </is>
      </c>
      <c r="P153" t="inlineStr">
        <is>
          <t>Connor Clattenburg (EDM LW)</t>
        </is>
      </c>
    </row>
    <row r="154">
      <c r="A154" t="n">
        <v>153</v>
      </c>
      <c r="B154" t="inlineStr">
        <is>
          <t>Egor Chinakhov (PIT LW)</t>
        </is>
      </c>
      <c r="C154" t="inlineStr">
        <is>
          <t>Egor Chinakhov</t>
        </is>
      </c>
      <c r="D154" t="inlineStr">
        <is>
          <t>PIT</t>
        </is>
      </c>
      <c r="E154" t="inlineStr">
        <is>
          <t>F</t>
        </is>
      </c>
      <c r="F154" t="n">
        <v>25</v>
      </c>
      <c r="G154" s="30" t="n">
        <v>6250000</v>
      </c>
      <c r="H154" s="31" t="n">
        <v>52.19</v>
      </c>
      <c r="I154" s="31" t="n">
        <v>51.81</v>
      </c>
      <c r="J154" s="31" t="n">
        <v>65.93000000000001</v>
      </c>
      <c r="K154" s="31" t="n">
        <v>58.87</v>
      </c>
      <c r="L154" s="31" t="n">
        <v>9.42</v>
      </c>
      <c r="M154" t="n">
        <v>200.9</v>
      </c>
      <c r="N154" t="inlineStr">
        <is>
          <t>051xf</t>
        </is>
      </c>
      <c r="P154" t="inlineStr">
        <is>
          <t>Connor Clifton (BOS D)</t>
        </is>
      </c>
    </row>
    <row r="155">
      <c r="A155" t="n">
        <v>154</v>
      </c>
      <c r="B155" t="inlineStr">
        <is>
          <t>Alex Nedeljkovic (SJS G)</t>
        </is>
      </c>
      <c r="C155" t="inlineStr">
        <is>
          <t>Alex Nedeljkovic</t>
        </is>
      </c>
      <c r="D155" t="inlineStr">
        <is>
          <t>SJS</t>
        </is>
      </c>
      <c r="E155" t="inlineStr">
        <is>
          <t>G</t>
        </is>
      </c>
      <c r="F155" t="n">
        <v>30</v>
      </c>
      <c r="G155" s="30" t="n">
        <v>3000000</v>
      </c>
      <c r="H155" s="31" t="n">
        <v>63.85</v>
      </c>
      <c r="I155" s="31" t="n">
        <v>58.79</v>
      </c>
      <c r="J155" s="31" t="n"/>
      <c r="K155" s="31" t="n">
        <v>58.79</v>
      </c>
      <c r="L155" s="31" t="n">
        <v>19.6</v>
      </c>
      <c r="M155" t="n">
        <v>290.2</v>
      </c>
      <c r="N155" t="inlineStr">
        <is>
          <t>039sy</t>
        </is>
      </c>
      <c r="P155" t="inlineStr">
        <is>
          <t>Connor Dewar (PIT LW)</t>
        </is>
      </c>
    </row>
    <row r="156">
      <c r="A156" t="n">
        <v>155</v>
      </c>
      <c r="B156" t="inlineStr">
        <is>
          <t>Josh Anderson (MTL LW)</t>
        </is>
      </c>
      <c r="C156" t="inlineStr">
        <is>
          <t>Josh Anderson</t>
        </is>
      </c>
      <c r="D156" t="inlineStr">
        <is>
          <t>MTL</t>
        </is>
      </c>
      <c r="E156" t="inlineStr">
        <is>
          <t>F</t>
        </is>
      </c>
      <c r="F156" t="n">
        <v>32</v>
      </c>
      <c r="G156" s="30" t="n">
        <v>5500000</v>
      </c>
      <c r="H156" s="31" t="n">
        <v>56.17</v>
      </c>
      <c r="I156" s="31" t="n">
        <v>58.62</v>
      </c>
      <c r="J156" s="31" t="n"/>
      <c r="K156" s="31" t="n">
        <v>58.62</v>
      </c>
      <c r="L156" s="31" t="n">
        <v>10.66</v>
      </c>
      <c r="M156" t="n">
        <v>292.8</v>
      </c>
      <c r="N156" t="inlineStr">
        <is>
          <t>02o70</t>
        </is>
      </c>
      <c r="P156" t="inlineStr">
        <is>
          <t>Connor Mackey (CHI D)</t>
        </is>
      </c>
    </row>
    <row r="157">
      <c r="A157" t="n">
        <v>156</v>
      </c>
      <c r="B157" t="inlineStr">
        <is>
          <t>Anton Forsberg (LAK G)</t>
        </is>
      </c>
      <c r="C157" t="inlineStr">
        <is>
          <t>Anton Forsberg</t>
        </is>
      </c>
      <c r="D157" t="inlineStr">
        <is>
          <t>LAK</t>
        </is>
      </c>
      <c r="E157" t="inlineStr">
        <is>
          <t>G</t>
        </is>
      </c>
      <c r="F157" t="n">
        <v>33</v>
      </c>
      <c r="G157" s="30" t="n">
        <v>2250000</v>
      </c>
      <c r="H157" s="31" t="n">
        <v>65.92</v>
      </c>
      <c r="I157" s="31" t="n">
        <v>58.61</v>
      </c>
      <c r="J157" s="31" t="n"/>
      <c r="K157" s="31" t="n">
        <v>58.61</v>
      </c>
      <c r="L157" s="31" t="n">
        <v>26.05</v>
      </c>
      <c r="M157" t="n">
        <v>285.7</v>
      </c>
      <c r="N157" t="inlineStr">
        <is>
          <t>02h6c</t>
        </is>
      </c>
      <c r="P157" t="inlineStr">
        <is>
          <t>Connor Murphy (EDM D)</t>
        </is>
      </c>
    </row>
    <row r="158">
      <c r="A158" t="n">
        <v>157</v>
      </c>
      <c r="B158" t="inlineStr">
        <is>
          <t>Alexander Romanov (NYI D)</t>
        </is>
      </c>
      <c r="C158" t="inlineStr">
        <is>
          <t>Alexander Romanov</t>
        </is>
      </c>
      <c r="D158" t="inlineStr">
        <is>
          <t>NYI</t>
        </is>
      </c>
      <c r="E158" t="inlineStr">
        <is>
          <t>D</t>
        </is>
      </c>
      <c r="F158" t="n">
        <v>26</v>
      </c>
      <c r="G158" s="30" t="n">
        <v>6250000</v>
      </c>
      <c r="H158" s="31" t="n">
        <v>9.039999999999999</v>
      </c>
      <c r="I158" s="31" t="n">
        <v>58.34</v>
      </c>
      <c r="J158" s="31" t="n"/>
      <c r="K158" s="31" t="n">
        <v>58.34</v>
      </c>
      <c r="L158" s="31" t="n">
        <v>9.33</v>
      </c>
      <c r="M158" t="n">
        <v>292.5</v>
      </c>
      <c r="N158" t="inlineStr">
        <is>
          <t>04qxy</t>
        </is>
      </c>
      <c r="P158" t="inlineStr">
        <is>
          <t>Conor Garland (CBJ RW)</t>
        </is>
      </c>
    </row>
    <row r="159">
      <c r="A159" t="n">
        <v>158</v>
      </c>
      <c r="B159" t="inlineStr">
        <is>
          <t>Vladimir Tarasenko ((N/A) RW)</t>
        </is>
      </c>
      <c r="C159" t="inlineStr">
        <is>
          <t>Vladimir Tarasenko</t>
        </is>
      </c>
      <c r="D159" t="inlineStr">
        <is>
          <t>(N/A)</t>
        </is>
      </c>
      <c r="E159" t="inlineStr">
        <is>
          <t>F</t>
        </is>
      </c>
      <c r="F159" t="n">
        <v>34</v>
      </c>
      <c r="G159" s="30" t="n">
        <v>1</v>
      </c>
      <c r="H159" s="31" t="n">
        <v>57.82</v>
      </c>
      <c r="I159" s="31" t="n">
        <v>58.15</v>
      </c>
      <c r="J159" s="31" t="n"/>
      <c r="K159" s="31" t="n">
        <v>58.15</v>
      </c>
      <c r="L159" s="31" t="n">
        <v>58150000</v>
      </c>
      <c r="M159" t="n">
        <v>290</v>
      </c>
      <c r="N159" t="inlineStr">
        <is>
          <t>01xfq</t>
        </is>
      </c>
      <c r="P159" t="inlineStr">
        <is>
          <t>Conor Sheary (BUF LW)</t>
        </is>
      </c>
    </row>
    <row r="160">
      <c r="A160" t="n">
        <v>159</v>
      </c>
      <c r="B160" t="inlineStr">
        <is>
          <t>Dylan DeMelo (WPG D)</t>
        </is>
      </c>
      <c r="C160" t="inlineStr">
        <is>
          <t>Dylan DeMelo</t>
        </is>
      </c>
      <c r="D160" t="inlineStr">
        <is>
          <t>WPG</t>
        </is>
      </c>
      <c r="E160" t="inlineStr">
        <is>
          <t>D</t>
        </is>
      </c>
      <c r="F160" t="n">
        <v>33</v>
      </c>
      <c r="G160" s="30" t="n">
        <v>4900000</v>
      </c>
      <c r="H160" s="31" t="n">
        <v>56.25</v>
      </c>
      <c r="I160" s="31" t="n">
        <v>57.81</v>
      </c>
      <c r="J160" s="31" t="n"/>
      <c r="K160" s="31" t="n">
        <v>57.81</v>
      </c>
      <c r="L160" s="31" t="n">
        <v>11.8</v>
      </c>
      <c r="M160" t="n">
        <v>292.7</v>
      </c>
      <c r="N160" t="inlineStr">
        <is>
          <t>02fq7</t>
        </is>
      </c>
      <c r="P160" t="inlineStr">
        <is>
          <t>Conor Timmins (BUF D)</t>
        </is>
      </c>
    </row>
    <row r="161">
      <c r="A161" t="n">
        <v>160</v>
      </c>
      <c r="B161" t="inlineStr">
        <is>
          <t>Christian Dvorak (PHI C)</t>
        </is>
      </c>
      <c r="C161" t="inlineStr">
        <is>
          <t>Christian Dvorak</t>
        </is>
      </c>
      <c r="D161" t="inlineStr">
        <is>
          <t>PHI</t>
        </is>
      </c>
      <c r="E161" t="inlineStr">
        <is>
          <t>F</t>
        </is>
      </c>
      <c r="F161" t="n">
        <v>30</v>
      </c>
      <c r="G161" s="30" t="n">
        <v>5150000</v>
      </c>
      <c r="H161" s="31" t="n">
        <v>64.73</v>
      </c>
      <c r="I161" s="31" t="n">
        <v>58.82</v>
      </c>
      <c r="J161" s="31" t="n">
        <v>56.07</v>
      </c>
      <c r="K161" s="31" t="n">
        <v>57.45</v>
      </c>
      <c r="L161" s="31" t="n">
        <v>11.16</v>
      </c>
      <c r="M161" t="n">
        <v>289.7</v>
      </c>
      <c r="N161" t="inlineStr">
        <is>
          <t>03eb3</t>
        </is>
      </c>
      <c r="P161" t="inlineStr">
        <is>
          <t>Curtis Douglas (SEA C)</t>
        </is>
      </c>
    </row>
    <row r="162">
      <c r="A162" t="n">
        <v>161</v>
      </c>
      <c r="B162" t="inlineStr">
        <is>
          <t>Cole Perfetti (WPG RW)</t>
        </is>
      </c>
      <c r="C162" t="inlineStr">
        <is>
          <t>Cole Perfetti</t>
        </is>
      </c>
      <c r="D162" t="inlineStr">
        <is>
          <t>WPG</t>
        </is>
      </c>
      <c r="E162" t="inlineStr">
        <is>
          <t>F</t>
        </is>
      </c>
      <c r="F162" t="n">
        <v>24</v>
      </c>
      <c r="G162" s="30" t="n">
        <v>6000000</v>
      </c>
      <c r="H162" s="31" t="n">
        <v>44.02</v>
      </c>
      <c r="I162" s="31" t="n">
        <v>47.95</v>
      </c>
      <c r="J162" s="31" t="n">
        <v>66.87</v>
      </c>
      <c r="K162" s="31" t="n">
        <v>57.41</v>
      </c>
      <c r="L162" s="31" t="n">
        <v>9.57</v>
      </c>
      <c r="M162" t="n">
        <v>250.3</v>
      </c>
      <c r="N162" t="inlineStr">
        <is>
          <t>04uql</t>
        </is>
      </c>
      <c r="P162" t="inlineStr">
        <is>
          <t>Curtis Lazar ((N/A) RW)</t>
        </is>
      </c>
    </row>
    <row r="163">
      <c r="A163" t="n">
        <v>162</v>
      </c>
      <c r="B163" t="inlineStr">
        <is>
          <t>Alex Carrier (MTL D)</t>
        </is>
      </c>
      <c r="C163" t="inlineStr">
        <is>
          <t>Alex Carrier</t>
        </is>
      </c>
      <c r="D163" t="inlineStr">
        <is>
          <t>MTL</t>
        </is>
      </c>
      <c r="E163" t="inlineStr">
        <is>
          <t>D</t>
        </is>
      </c>
      <c r="F163" t="n">
        <v>29</v>
      </c>
      <c r="G163" s="30" t="n">
        <v>3750000</v>
      </c>
      <c r="H163" s="31" t="n">
        <v>57.12</v>
      </c>
      <c r="I163" s="31" t="n">
        <v>57.2</v>
      </c>
      <c r="J163" s="31" t="n"/>
      <c r="K163" s="31" t="n">
        <v>57.2</v>
      </c>
      <c r="L163" s="31" t="n">
        <v>15.25</v>
      </c>
      <c r="M163" t="n">
        <v>292.6</v>
      </c>
      <c r="N163" t="inlineStr">
        <is>
          <t>03rgk</t>
        </is>
      </c>
      <c r="P163" t="inlineStr">
        <is>
          <t>Daemon Hunt (MIN D)</t>
        </is>
      </c>
    </row>
    <row r="164">
      <c r="A164" t="n">
        <v>163</v>
      </c>
      <c r="B164" t="inlineStr">
        <is>
          <t>Tyler Seguin (DAL RW)</t>
        </is>
      </c>
      <c r="C164" t="inlineStr">
        <is>
          <t>Tyler Seguin</t>
        </is>
      </c>
      <c r="D164" t="inlineStr">
        <is>
          <t>DAL</t>
        </is>
      </c>
      <c r="E164" t="inlineStr">
        <is>
          <t>F</t>
        </is>
      </c>
      <c r="F164" t="n">
        <v>34</v>
      </c>
      <c r="G164" s="30" t="n">
        <v>9850000</v>
      </c>
      <c r="H164" s="31" t="n">
        <v>20.64</v>
      </c>
      <c r="I164" s="31" t="n">
        <v>56.32</v>
      </c>
      <c r="J164" s="31" t="n">
        <v>57.87</v>
      </c>
      <c r="K164" s="31" t="n">
        <v>57.09</v>
      </c>
      <c r="L164" s="31" t="n">
        <v>5.8</v>
      </c>
      <c r="M164" t="n">
        <v>281.5</v>
      </c>
      <c r="N164" t="inlineStr">
        <is>
          <t>01sif</t>
        </is>
      </c>
      <c r="P164" t="inlineStr">
        <is>
          <t>Dakota Joshua (TOR LW)</t>
        </is>
      </c>
    </row>
    <row r="165">
      <c r="A165" t="n">
        <v>164</v>
      </c>
      <c r="B165" t="inlineStr">
        <is>
          <t>Michael McCarron (MIN C)</t>
        </is>
      </c>
      <c r="C165" t="inlineStr">
        <is>
          <t>Michael McCarron</t>
        </is>
      </c>
      <c r="D165" t="inlineStr">
        <is>
          <t>MIN</t>
        </is>
      </c>
      <c r="E165" t="inlineStr">
        <is>
          <t>F</t>
        </is>
      </c>
      <c r="F165" t="n">
        <v>31</v>
      </c>
      <c r="G165" s="30" t="n">
        <v>3333333</v>
      </c>
      <c r="H165" s="31" t="n">
        <v>56.58</v>
      </c>
      <c r="I165" s="31" t="n">
        <v>57</v>
      </c>
      <c r="J165" s="31" t="n"/>
      <c r="K165" s="31" t="n">
        <v>57</v>
      </c>
      <c r="L165" s="31" t="n">
        <v>17.1</v>
      </c>
      <c r="M165" t="n">
        <v>291.9</v>
      </c>
      <c r="N165" t="inlineStr">
        <is>
          <t>031nw</t>
        </is>
      </c>
      <c r="P165" t="inlineStr">
        <is>
          <t>Dakota Mermis (TOR D)</t>
        </is>
      </c>
    </row>
    <row r="166">
      <c r="A166" t="n">
        <v>165</v>
      </c>
      <c r="B166" t="inlineStr">
        <is>
          <t>Tyler Toffoli (SJS RW)</t>
        </is>
      </c>
      <c r="C166" t="inlineStr">
        <is>
          <t>Tyler Toffoli</t>
        </is>
      </c>
      <c r="D166" t="inlineStr">
        <is>
          <t>SJS</t>
        </is>
      </c>
      <c r="E166" t="inlineStr">
        <is>
          <t>F</t>
        </is>
      </c>
      <c r="F166" t="n">
        <v>34</v>
      </c>
      <c r="G166" s="30" t="n">
        <v>6000000</v>
      </c>
      <c r="H166" s="31" t="n">
        <v>57.14</v>
      </c>
      <c r="I166" s="31" t="n">
        <v>61.6</v>
      </c>
      <c r="J166" s="31" t="n">
        <v>52.35</v>
      </c>
      <c r="K166" s="31" t="n">
        <v>56.98</v>
      </c>
      <c r="L166" s="31" t="n">
        <v>9.5</v>
      </c>
      <c r="M166" t="n">
        <v>261.9</v>
      </c>
      <c r="N166" t="inlineStr">
        <is>
          <t>01zti</t>
        </is>
      </c>
      <c r="P166" t="inlineStr">
        <is>
          <t>Damon Severson (CBJ D)</t>
        </is>
      </c>
    </row>
    <row r="167">
      <c r="A167" t="n">
        <v>166</v>
      </c>
      <c r="B167" t="inlineStr">
        <is>
          <t>Noah Cates (PHI C)</t>
        </is>
      </c>
      <c r="C167" t="inlineStr">
        <is>
          <t>Noah Cates</t>
        </is>
      </c>
      <c r="D167" t="inlineStr">
        <is>
          <t>PHI</t>
        </is>
      </c>
      <c r="E167" t="inlineStr">
        <is>
          <t>F</t>
        </is>
      </c>
      <c r="F167" t="n">
        <v>27</v>
      </c>
      <c r="G167" s="30" t="n">
        <v>4000000</v>
      </c>
      <c r="H167" s="31" t="n">
        <v>70.14</v>
      </c>
      <c r="I167" s="31" t="n">
        <v>55.71</v>
      </c>
      <c r="J167" s="31" t="n">
        <v>58.09</v>
      </c>
      <c r="K167" s="31" t="n">
        <v>56.9</v>
      </c>
      <c r="L167" s="31" t="n">
        <v>14.22</v>
      </c>
      <c r="M167" t="n">
        <v>292.1</v>
      </c>
      <c r="N167" t="inlineStr">
        <is>
          <t>04f75</t>
        </is>
      </c>
      <c r="P167" t="inlineStr">
        <is>
          <t>Daniel Vladar (PHI G)</t>
        </is>
      </c>
    </row>
    <row r="168">
      <c r="A168" t="n">
        <v>167</v>
      </c>
      <c r="B168" t="inlineStr">
        <is>
          <t>Will Borgen (BOS D)</t>
        </is>
      </c>
      <c r="C168" t="inlineStr">
        <is>
          <t>Will Borgen</t>
        </is>
      </c>
      <c r="D168" t="inlineStr">
        <is>
          <t>BOS</t>
        </is>
      </c>
      <c r="E168" t="inlineStr">
        <is>
          <t>D</t>
        </is>
      </c>
      <c r="F168" t="n">
        <v>29</v>
      </c>
      <c r="G168" s="30" t="n">
        <v>4100000</v>
      </c>
      <c r="H168" s="31" t="n">
        <v>51.83</v>
      </c>
      <c r="I168" s="31" t="n">
        <v>56.82</v>
      </c>
      <c r="J168" s="31" t="n"/>
      <c r="K168" s="31" t="n">
        <v>56.82</v>
      </c>
      <c r="L168" s="31" t="n">
        <v>13.86</v>
      </c>
      <c r="M168" t="n">
        <v>292.8</v>
      </c>
      <c r="N168" t="inlineStr">
        <is>
          <t>03rg2</t>
        </is>
      </c>
      <c r="P168" t="inlineStr">
        <is>
          <t>Daniil Miromanov (CGY D)</t>
        </is>
      </c>
    </row>
    <row r="169">
      <c r="A169" t="n">
        <v>168</v>
      </c>
      <c r="B169" t="inlineStr">
        <is>
          <t>Adam Pelech (NYI D)</t>
        </is>
      </c>
      <c r="C169" t="inlineStr">
        <is>
          <t>Adam Pelech</t>
        </is>
      </c>
      <c r="D169" t="inlineStr">
        <is>
          <t>NYI</t>
        </is>
      </c>
      <c r="E169" t="inlineStr">
        <is>
          <t>D</t>
        </is>
      </c>
      <c r="F169" t="n">
        <v>32</v>
      </c>
      <c r="G169" s="30" t="n">
        <v>5750000</v>
      </c>
      <c r="H169" s="31" t="n">
        <v>57.39</v>
      </c>
      <c r="I169" s="31" t="n">
        <v>56.78</v>
      </c>
      <c r="J169" s="31" t="n"/>
      <c r="K169" s="31" t="n">
        <v>56.78</v>
      </c>
      <c r="L169" s="31" t="n">
        <v>9.869999999999999</v>
      </c>
      <c r="M169" t="n">
        <v>292.4</v>
      </c>
      <c r="N169" t="inlineStr">
        <is>
          <t>02npq</t>
        </is>
      </c>
      <c r="P169" t="inlineStr">
        <is>
          <t>Daniil Tarasov (DET G)</t>
        </is>
      </c>
    </row>
    <row r="170">
      <c r="A170" t="n">
        <v>169</v>
      </c>
      <c r="B170" t="inlineStr">
        <is>
          <t>Nick Seeler (PHI D)</t>
        </is>
      </c>
      <c r="C170" t="inlineStr">
        <is>
          <t>Nick Seeler</t>
        </is>
      </c>
      <c r="D170" t="inlineStr">
        <is>
          <t>PHI</t>
        </is>
      </c>
      <c r="E170" t="inlineStr">
        <is>
          <t>D</t>
        </is>
      </c>
      <c r="F170" t="n">
        <v>33</v>
      </c>
      <c r="G170" s="30" t="n">
        <v>2700000</v>
      </c>
      <c r="H170" s="31" t="n">
        <v>51.46</v>
      </c>
      <c r="I170" s="31" t="n">
        <v>56.77</v>
      </c>
      <c r="J170" s="31" t="n"/>
      <c r="K170" s="31" t="n">
        <v>56.77</v>
      </c>
      <c r="L170" s="31" t="n">
        <v>21.03</v>
      </c>
      <c r="M170" t="n">
        <v>292.6</v>
      </c>
      <c r="N170" t="inlineStr">
        <is>
          <t>02iqx</t>
        </is>
      </c>
      <c r="P170" t="inlineStr">
        <is>
          <t>Danny Zhilkin (WPG C)</t>
        </is>
      </c>
    </row>
    <row r="171">
      <c r="A171" t="n">
        <v>170</v>
      </c>
      <c r="B171" t="inlineStr">
        <is>
          <t>Jordan Staal (CAR C)</t>
        </is>
      </c>
      <c r="C171" t="inlineStr">
        <is>
          <t>Jordan Staal</t>
        </is>
      </c>
      <c r="D171" t="inlineStr">
        <is>
          <t>CAR</t>
        </is>
      </c>
      <c r="E171" t="inlineStr">
        <is>
          <t>F</t>
        </is>
      </c>
      <c r="F171" t="n">
        <v>38</v>
      </c>
      <c r="G171" s="30" t="n">
        <v>2900000</v>
      </c>
      <c r="H171" s="31" t="n">
        <v>58.47</v>
      </c>
      <c r="I171" s="31" t="n">
        <v>56.33</v>
      </c>
      <c r="J171" s="31" t="n">
        <v>57.06</v>
      </c>
      <c r="K171" s="31" t="n">
        <v>56.7</v>
      </c>
      <c r="L171" s="31" t="n">
        <v>19.55</v>
      </c>
      <c r="M171" t="n">
        <v>290.6</v>
      </c>
      <c r="N171" t="inlineStr">
        <is>
          <t>0045u</t>
        </is>
      </c>
      <c r="P171" t="inlineStr">
        <is>
          <t>Dante Fabbro (CBJ D)</t>
        </is>
      </c>
    </row>
    <row r="172">
      <c r="A172" t="n">
        <v>171</v>
      </c>
      <c r="B172" t="inlineStr">
        <is>
          <t>Timothy Liljegren (WSH D)</t>
        </is>
      </c>
      <c r="C172" t="inlineStr">
        <is>
          <t>Timothy Liljegren</t>
        </is>
      </c>
      <c r="D172" t="inlineStr">
        <is>
          <t>WSH</t>
        </is>
      </c>
      <c r="E172" t="inlineStr">
        <is>
          <t>D</t>
        </is>
      </c>
      <c r="F172" t="n">
        <v>27</v>
      </c>
      <c r="G172" s="30" t="n">
        <v>3250000</v>
      </c>
      <c r="H172" s="31" t="n">
        <v>33.65</v>
      </c>
      <c r="I172" s="31" t="n">
        <v>56.51</v>
      </c>
      <c r="J172" s="31" t="n"/>
      <c r="K172" s="31" t="n">
        <v>56.51</v>
      </c>
      <c r="L172" s="31" t="n">
        <v>17.39</v>
      </c>
      <c r="M172" t="n">
        <v>292.7</v>
      </c>
      <c r="N172" t="inlineStr">
        <is>
          <t>03yg6</t>
        </is>
      </c>
      <c r="P172" t="inlineStr">
        <is>
          <t>Danton Heinen (CBJ LW)</t>
        </is>
      </c>
    </row>
    <row r="173">
      <c r="A173" t="n">
        <v>172</v>
      </c>
      <c r="B173" t="inlineStr">
        <is>
          <t>Jake DeBrusk (VAN LW)</t>
        </is>
      </c>
      <c r="C173" t="inlineStr">
        <is>
          <t>Jake DeBrusk</t>
        </is>
      </c>
      <c r="D173" t="inlineStr">
        <is>
          <t>VAN</t>
        </is>
      </c>
      <c r="E173" t="inlineStr">
        <is>
          <t>F</t>
        </is>
      </c>
      <c r="F173" t="n">
        <v>29</v>
      </c>
      <c r="G173" s="30" t="n">
        <v>5500000</v>
      </c>
      <c r="H173" s="31" t="n">
        <v>52.66</v>
      </c>
      <c r="I173" s="31" t="n">
        <v>53.91</v>
      </c>
      <c r="J173" s="31" t="n">
        <v>58.85</v>
      </c>
      <c r="K173" s="31" t="n">
        <v>56.38</v>
      </c>
      <c r="L173" s="31" t="n">
        <v>10.25</v>
      </c>
      <c r="M173" t="n">
        <v>246.2</v>
      </c>
      <c r="N173" t="inlineStr">
        <is>
          <t>03rab</t>
        </is>
      </c>
      <c r="P173" t="inlineStr">
        <is>
          <t>Darnell Nurse (SJS D)</t>
        </is>
      </c>
    </row>
    <row r="174">
      <c r="A174" t="n">
        <v>173</v>
      </c>
      <c r="B174" t="inlineStr">
        <is>
          <t>Jared Spurgeon (MIN D)</t>
        </is>
      </c>
      <c r="C174" t="inlineStr">
        <is>
          <t>Jared Spurgeon</t>
        </is>
      </c>
      <c r="D174" t="inlineStr">
        <is>
          <t>MIN</t>
        </is>
      </c>
      <c r="E174" t="inlineStr">
        <is>
          <t>D</t>
        </is>
      </c>
      <c r="F174" t="n">
        <v>36</v>
      </c>
      <c r="G174" s="30" t="n">
        <v>7575000</v>
      </c>
      <c r="H174" s="31" t="n">
        <v>55.58</v>
      </c>
      <c r="I174" s="31" t="n">
        <v>54.36</v>
      </c>
      <c r="J174" s="31" t="n">
        <v>58.32</v>
      </c>
      <c r="K174" s="31" t="n">
        <v>56.34</v>
      </c>
      <c r="L174" s="31" t="n">
        <v>7.44</v>
      </c>
      <c r="M174" t="n">
        <v>290.3</v>
      </c>
      <c r="N174" t="inlineStr">
        <is>
          <t>023wa</t>
        </is>
      </c>
      <c r="P174" t="inlineStr">
        <is>
          <t>Darren Raddysh (TOR D)</t>
        </is>
      </c>
    </row>
    <row r="175">
      <c r="A175" t="n">
        <v>174</v>
      </c>
      <c r="B175" t="inlineStr">
        <is>
          <t>Simon Holmstrom (NYI RW)</t>
        </is>
      </c>
      <c r="C175" t="inlineStr">
        <is>
          <t>Simon Holmstrom</t>
        </is>
      </c>
      <c r="D175" t="inlineStr">
        <is>
          <t>NYI</t>
        </is>
      </c>
      <c r="E175" t="inlineStr">
        <is>
          <t>F</t>
        </is>
      </c>
      <c r="F175" t="n">
        <v>25</v>
      </c>
      <c r="G175" s="30" t="n">
        <v>3625000</v>
      </c>
      <c r="H175" s="31" t="n">
        <v>56.6</v>
      </c>
      <c r="I175" s="31" t="n">
        <v>57.32</v>
      </c>
      <c r="J175" s="31" t="n">
        <v>55.33</v>
      </c>
      <c r="K175" s="31" t="n">
        <v>56.33</v>
      </c>
      <c r="L175" s="31" t="n">
        <v>15.54</v>
      </c>
      <c r="M175" t="n">
        <v>292.1</v>
      </c>
      <c r="N175" t="inlineStr">
        <is>
          <t>04yeb</t>
        </is>
      </c>
      <c r="P175" t="inlineStr">
        <is>
          <t>David Jiricek (PHI D)</t>
        </is>
      </c>
    </row>
    <row r="176">
      <c r="A176" t="n">
        <v>175</v>
      </c>
      <c r="B176" t="inlineStr">
        <is>
          <t>Brett Howden (VGK LW)</t>
        </is>
      </c>
      <c r="C176" t="inlineStr">
        <is>
          <t>Brett Howden</t>
        </is>
      </c>
      <c r="D176" t="inlineStr">
        <is>
          <t>VGK</t>
        </is>
      </c>
      <c r="E176" t="inlineStr">
        <is>
          <t>F</t>
        </is>
      </c>
      <c r="F176" t="n">
        <v>28</v>
      </c>
      <c r="G176" s="30" t="n">
        <v>2500000</v>
      </c>
      <c r="H176" s="31" t="n">
        <v>39.01</v>
      </c>
      <c r="I176" s="31" t="n">
        <v>50.92</v>
      </c>
      <c r="J176" s="31" t="n">
        <v>61.59</v>
      </c>
      <c r="K176" s="31" t="n">
        <v>56.26</v>
      </c>
      <c r="L176" s="31" t="n">
        <v>22.5</v>
      </c>
      <c r="M176" t="n">
        <v>291.3</v>
      </c>
      <c r="N176" t="inlineStr">
        <is>
          <t>03wpn</t>
        </is>
      </c>
      <c r="P176" t="inlineStr">
        <is>
          <t>David Kampf ((N/A) C)</t>
        </is>
      </c>
    </row>
    <row r="177">
      <c r="A177" t="n">
        <v>176</v>
      </c>
      <c r="B177" t="inlineStr">
        <is>
          <t>Braden Schneider (NYR D)</t>
        </is>
      </c>
      <c r="C177" t="inlineStr">
        <is>
          <t>Braden Schneider</t>
        </is>
      </c>
      <c r="D177" t="inlineStr">
        <is>
          <t>NYR</t>
        </is>
      </c>
      <c r="E177" t="inlineStr">
        <is>
          <t>D</t>
        </is>
      </c>
      <c r="F177" t="n">
        <v>24</v>
      </c>
      <c r="G177" s="30" t="n">
        <v>5500000</v>
      </c>
      <c r="H177" s="31" t="n">
        <v>57.27</v>
      </c>
      <c r="I177" s="31" t="n">
        <v>56.02</v>
      </c>
      <c r="J177" s="31" t="n"/>
      <c r="K177" s="31" t="n">
        <v>56.02</v>
      </c>
      <c r="L177" s="31" t="n">
        <v>10.19</v>
      </c>
      <c r="M177" t="n">
        <v>292.8</v>
      </c>
      <c r="N177" t="inlineStr">
        <is>
          <t>059e1</t>
        </is>
      </c>
      <c r="P177" t="inlineStr">
        <is>
          <t>David Perron ((N/A) RW)</t>
        </is>
      </c>
    </row>
    <row r="178">
      <c r="A178" t="n">
        <v>177</v>
      </c>
      <c r="B178" t="inlineStr">
        <is>
          <t>Anthony Stolarz (TOR G)</t>
        </is>
      </c>
      <c r="C178" t="inlineStr">
        <is>
          <t>Anthony Stolarz</t>
        </is>
      </c>
      <c r="D178" t="inlineStr">
        <is>
          <t>TOR</t>
        </is>
      </c>
      <c r="E178" t="inlineStr">
        <is>
          <t>G</t>
        </is>
      </c>
      <c r="F178" t="n">
        <v>32</v>
      </c>
      <c r="G178" s="30" t="n">
        <v>3750000</v>
      </c>
      <c r="H178" s="31" t="n">
        <v>37.14</v>
      </c>
      <c r="I178" s="31" t="n">
        <v>55.98</v>
      </c>
      <c r="J178" s="31" t="n"/>
      <c r="K178" s="31" t="n">
        <v>55.98</v>
      </c>
      <c r="L178" s="31" t="n">
        <v>14.93</v>
      </c>
      <c r="M178" t="n">
        <v>290.9</v>
      </c>
      <c r="N178" t="inlineStr">
        <is>
          <t>02np7</t>
        </is>
      </c>
      <c r="P178" t="inlineStr">
        <is>
          <t>David Rittich (NJD G)</t>
        </is>
      </c>
    </row>
    <row r="179">
      <c r="A179" t="n">
        <v>178</v>
      </c>
      <c r="B179" t="inlineStr">
        <is>
          <t>Tyler Tucker (STL D)</t>
        </is>
      </c>
      <c r="C179" t="inlineStr">
        <is>
          <t>Tyler Tucker</t>
        </is>
      </c>
      <c r="D179" t="inlineStr">
        <is>
          <t>STL</t>
        </is>
      </c>
      <c r="E179" t="inlineStr">
        <is>
          <t>D</t>
        </is>
      </c>
      <c r="F179" t="n">
        <v>26</v>
      </c>
      <c r="G179" s="30" t="n">
        <v>925000</v>
      </c>
      <c r="H179" s="31" t="n">
        <v>53.99</v>
      </c>
      <c r="I179" s="31" t="n">
        <v>55.91</v>
      </c>
      <c r="J179" s="31" t="n"/>
      <c r="K179" s="31" t="n">
        <v>55.91</v>
      </c>
      <c r="L179" s="31" t="n">
        <v>60.44</v>
      </c>
      <c r="N179" t="inlineStr">
        <is>
          <t>04r1c</t>
        </is>
      </c>
      <c r="P179" t="inlineStr">
        <is>
          <t>David Spacek (MIN D)</t>
        </is>
      </c>
    </row>
    <row r="180">
      <c r="A180" t="n">
        <v>179</v>
      </c>
      <c r="B180" t="inlineStr">
        <is>
          <t>Ridly Greig (OTT C)</t>
        </is>
      </c>
      <c r="C180" t="inlineStr">
        <is>
          <t>Ridly Greig</t>
        </is>
      </c>
      <c r="D180" t="inlineStr">
        <is>
          <t>OTT</t>
        </is>
      </c>
      <c r="E180" t="inlineStr">
        <is>
          <t>F</t>
        </is>
      </c>
      <c r="F180" t="n">
        <v>24</v>
      </c>
      <c r="G180" s="30" t="n">
        <v>3250000</v>
      </c>
      <c r="H180" s="31" t="n">
        <v>65.63</v>
      </c>
      <c r="I180" s="31" t="n">
        <v>47.84</v>
      </c>
      <c r="J180" s="31" t="n">
        <v>62.94</v>
      </c>
      <c r="K180" s="31" t="n">
        <v>55.39</v>
      </c>
      <c r="L180" s="31" t="n">
        <v>17.04</v>
      </c>
      <c r="M180" t="n">
        <v>292.2</v>
      </c>
      <c r="N180" t="inlineStr">
        <is>
          <t>05kdw</t>
        </is>
      </c>
      <c r="P180" t="inlineStr">
        <is>
          <t>David Tomasek ((N/A) C)</t>
        </is>
      </c>
    </row>
    <row r="181">
      <c r="A181" t="n">
        <v>180</v>
      </c>
      <c r="B181" t="inlineStr">
        <is>
          <t>Rasmus Ristolainen (PHI D)</t>
        </is>
      </c>
      <c r="C181" t="inlineStr">
        <is>
          <t>Rasmus Ristolainen</t>
        </is>
      </c>
      <c r="D181" t="inlineStr">
        <is>
          <t>PHI</t>
        </is>
      </c>
      <c r="E181" t="inlineStr">
        <is>
          <t>D</t>
        </is>
      </c>
      <c r="F181" t="n">
        <v>31</v>
      </c>
      <c r="G181" s="30" t="n">
        <v>5100000</v>
      </c>
      <c r="H181" s="31" t="n">
        <v>33.13</v>
      </c>
      <c r="I181" s="31" t="n">
        <v>52.04</v>
      </c>
      <c r="J181" s="31" t="n">
        <v>58.24</v>
      </c>
      <c r="K181" s="31" t="n">
        <v>55.14</v>
      </c>
      <c r="L181" s="31" t="n">
        <v>10.81</v>
      </c>
      <c r="M181" t="n">
        <v>293.6</v>
      </c>
      <c r="N181" t="inlineStr">
        <is>
          <t>02ybo</t>
        </is>
      </c>
      <c r="P181" t="inlineStr">
        <is>
          <t>Declan Carlile (PIT D)</t>
        </is>
      </c>
    </row>
    <row r="182">
      <c r="A182" t="n">
        <v>181</v>
      </c>
      <c r="B182" t="inlineStr">
        <is>
          <t>Drew Helleson (ANA D)</t>
        </is>
      </c>
      <c r="C182" t="inlineStr">
        <is>
          <t>Drew Helleson</t>
        </is>
      </c>
      <c r="D182" t="inlineStr">
        <is>
          <t>ANA</t>
        </is>
      </c>
      <c r="E182" t="inlineStr">
        <is>
          <t>D</t>
        </is>
      </c>
      <c r="F182" t="n">
        <v>25</v>
      </c>
      <c r="G182" s="30" t="n">
        <v>1100000</v>
      </c>
      <c r="H182" s="31" t="n">
        <v>38.38</v>
      </c>
      <c r="I182" s="31" t="n">
        <v>54.42</v>
      </c>
      <c r="J182" s="31" t="n"/>
      <c r="K182" s="31" t="n">
        <v>54.42</v>
      </c>
      <c r="L182" s="31" t="n">
        <v>49.47</v>
      </c>
      <c r="M182" t="n">
        <v>292.8</v>
      </c>
      <c r="N182" t="inlineStr">
        <is>
          <t>04zp2</t>
        </is>
      </c>
      <c r="P182" t="inlineStr">
        <is>
          <t>Declan Chisholm (NJD D)</t>
        </is>
      </c>
    </row>
    <row r="183">
      <c r="A183" t="n">
        <v>182</v>
      </c>
      <c r="B183" t="inlineStr">
        <is>
          <t>John Marino (UTA D)</t>
        </is>
      </c>
      <c r="C183" t="inlineStr">
        <is>
          <t>John Marino</t>
        </is>
      </c>
      <c r="D183" t="inlineStr">
        <is>
          <t>UTA</t>
        </is>
      </c>
      <c r="E183" t="inlineStr">
        <is>
          <t>D</t>
        </is>
      </c>
      <c r="F183" t="n">
        <v>29</v>
      </c>
      <c r="G183" s="30" t="n">
        <v>4400000</v>
      </c>
      <c r="H183" s="31" t="n">
        <v>57.7</v>
      </c>
      <c r="I183" s="31" t="n">
        <v>54.55</v>
      </c>
      <c r="J183" s="31" t="n">
        <v>53.53</v>
      </c>
      <c r="K183" s="31" t="n">
        <v>54.04</v>
      </c>
      <c r="L183" s="31" t="n">
        <v>12.28</v>
      </c>
      <c r="M183" t="n">
        <v>292.3</v>
      </c>
      <c r="N183" t="inlineStr">
        <is>
          <t>03rip</t>
        </is>
      </c>
      <c r="P183" t="inlineStr">
        <is>
          <t>Dennis Cholowski (NYR D)</t>
        </is>
      </c>
    </row>
    <row r="184">
      <c r="A184" t="n">
        <v>183</v>
      </c>
      <c r="B184" t="inlineStr">
        <is>
          <t>Joel Edmundson (LAK D)</t>
        </is>
      </c>
      <c r="C184" t="inlineStr">
        <is>
          <t>Joel Edmundson</t>
        </is>
      </c>
      <c r="D184" t="inlineStr">
        <is>
          <t>LAK</t>
        </is>
      </c>
      <c r="E184" t="inlineStr">
        <is>
          <t>D</t>
        </is>
      </c>
      <c r="F184" t="n">
        <v>33</v>
      </c>
      <c r="G184" s="30" t="n">
        <v>3850000</v>
      </c>
      <c r="H184" s="31" t="n">
        <v>54.48</v>
      </c>
      <c r="I184" s="31" t="n">
        <v>53.7</v>
      </c>
      <c r="J184" s="31" t="n"/>
      <c r="K184" s="31" t="n">
        <v>53.7</v>
      </c>
      <c r="L184" s="31" t="n">
        <v>13.95</v>
      </c>
      <c r="M184" t="n">
        <v>292.8</v>
      </c>
      <c r="N184" t="inlineStr">
        <is>
          <t>02b42</t>
        </is>
      </c>
      <c r="P184" t="inlineStr">
        <is>
          <t>Dennis Gilbert (BUF D)</t>
        </is>
      </c>
    </row>
    <row r="185">
      <c r="A185" t="n">
        <v>184</v>
      </c>
      <c r="B185" t="inlineStr">
        <is>
          <t>Mackie Samoskevich (SEA RW)</t>
        </is>
      </c>
      <c r="C185" t="inlineStr">
        <is>
          <t>Mackie Samoskevich</t>
        </is>
      </c>
      <c r="D185" t="inlineStr">
        <is>
          <t>SEA</t>
        </is>
      </c>
      <c r="E185" t="inlineStr">
        <is>
          <t>F</t>
        </is>
      </c>
      <c r="F185" t="n">
        <v>23</v>
      </c>
      <c r="G185" s="30" t="n">
        <v>3850000</v>
      </c>
      <c r="H185" s="31" t="n">
        <v>48.62</v>
      </c>
      <c r="I185" s="31" t="n">
        <v>45.58</v>
      </c>
      <c r="J185" s="31" t="n">
        <v>61.66</v>
      </c>
      <c r="K185" s="31" t="n">
        <v>53.62</v>
      </c>
      <c r="L185" s="31" t="n">
        <v>13.93</v>
      </c>
      <c r="M185" t="n">
        <v>288.2</v>
      </c>
      <c r="N185" t="inlineStr">
        <is>
          <t>05r50</t>
        </is>
      </c>
      <c r="P185" t="inlineStr">
        <is>
          <t>Dennis Hildeby (TBL G)</t>
        </is>
      </c>
    </row>
    <row r="186">
      <c r="A186" t="n">
        <v>185</v>
      </c>
      <c r="B186" t="inlineStr">
        <is>
          <t>Joel Farabee (CGY LW)</t>
        </is>
      </c>
      <c r="C186" t="inlineStr">
        <is>
          <t>Joel Farabee</t>
        </is>
      </c>
      <c r="D186" t="inlineStr">
        <is>
          <t>CGY</t>
        </is>
      </c>
      <c r="E186" t="inlineStr">
        <is>
          <t>F</t>
        </is>
      </c>
      <c r="F186" t="n">
        <v>26</v>
      </c>
      <c r="G186" s="30" t="n">
        <v>5000000</v>
      </c>
      <c r="H186" s="31" t="n">
        <v>57.53</v>
      </c>
      <c r="I186" s="31" t="n">
        <v>56.82</v>
      </c>
      <c r="J186" s="31" t="n">
        <v>50.31</v>
      </c>
      <c r="K186" s="31" t="n">
        <v>53.56</v>
      </c>
      <c r="L186" s="31" t="n">
        <v>10.71</v>
      </c>
      <c r="M186" t="n">
        <v>292.7</v>
      </c>
      <c r="N186" t="inlineStr">
        <is>
          <t>04lcf</t>
        </is>
      </c>
      <c r="P186" t="inlineStr">
        <is>
          <t>Derek Forbort ((N/A) D)</t>
        </is>
      </c>
    </row>
    <row r="187">
      <c r="A187" t="n">
        <v>186</v>
      </c>
      <c r="B187" t="inlineStr">
        <is>
          <t>Alex Killorn (ANA RW)</t>
        </is>
      </c>
      <c r="C187" t="inlineStr">
        <is>
          <t>Alex Killorn</t>
        </is>
      </c>
      <c r="D187" t="inlineStr">
        <is>
          <t>ANA</t>
        </is>
      </c>
      <c r="E187" t="inlineStr">
        <is>
          <t>F</t>
        </is>
      </c>
      <c r="F187" t="n">
        <v>36</v>
      </c>
      <c r="G187" s="30" t="n">
        <v>6250000</v>
      </c>
      <c r="H187" s="31" t="n">
        <v>51.7</v>
      </c>
      <c r="I187" s="31" t="n">
        <v>55.15</v>
      </c>
      <c r="J187" s="31" t="n">
        <v>51.93</v>
      </c>
      <c r="K187" s="31" t="n">
        <v>53.54</v>
      </c>
      <c r="L187" s="31" t="n">
        <v>8.57</v>
      </c>
      <c r="M187" t="n">
        <v>291.4</v>
      </c>
      <c r="N187" t="inlineStr">
        <is>
          <t>01n84</t>
        </is>
      </c>
      <c r="P187" t="inlineStr">
        <is>
          <t>Devin Cooley (CGY G)</t>
        </is>
      </c>
    </row>
    <row r="188">
      <c r="A188" t="n">
        <v>187</v>
      </c>
      <c r="B188" t="inlineStr">
        <is>
          <t>Dmitry Voronkov (CBJ LW)</t>
        </is>
      </c>
      <c r="C188" t="inlineStr">
        <is>
          <t>Dmitry Voronkov</t>
        </is>
      </c>
      <c r="D188" t="inlineStr">
        <is>
          <t>CBJ</t>
        </is>
      </c>
      <c r="E188" t="inlineStr">
        <is>
          <t>F</t>
        </is>
      </c>
      <c r="F188" t="n">
        <v>26</v>
      </c>
      <c r="G188" s="30" t="n">
        <v>4175000</v>
      </c>
      <c r="H188" s="31" t="n">
        <v>54.08</v>
      </c>
      <c r="I188" s="31" t="n">
        <v>56.82</v>
      </c>
      <c r="J188" s="31" t="n">
        <v>50.01</v>
      </c>
      <c r="K188" s="31" t="n">
        <v>53.41</v>
      </c>
      <c r="L188" s="31" t="n">
        <v>12.79</v>
      </c>
      <c r="M188" t="n">
        <v>290.9</v>
      </c>
      <c r="N188" t="inlineStr">
        <is>
          <t>050rc</t>
        </is>
      </c>
      <c r="P188" t="inlineStr">
        <is>
          <t>Devon Toews (COL D)</t>
        </is>
      </c>
    </row>
    <row r="189">
      <c r="A189" t="n">
        <v>188</v>
      </c>
      <c r="B189" t="inlineStr">
        <is>
          <t>Jean-Gabriel Pageau (NYI C)</t>
        </is>
      </c>
      <c r="C189" t="inlineStr">
        <is>
          <t>Jean-Gabriel Pageau</t>
        </is>
      </c>
      <c r="D189" t="inlineStr">
        <is>
          <t>NYI</t>
        </is>
      </c>
      <c r="E189" t="inlineStr">
        <is>
          <t>F</t>
        </is>
      </c>
      <c r="F189" t="n">
        <v>33</v>
      </c>
      <c r="G189" s="30" t="n">
        <v>4850000</v>
      </c>
      <c r="H189" s="31" t="n">
        <v>54.79</v>
      </c>
      <c r="I189" s="31" t="n">
        <v>55.49</v>
      </c>
      <c r="J189" s="31" t="n">
        <v>51.19</v>
      </c>
      <c r="K189" s="31" t="n">
        <v>53.34</v>
      </c>
      <c r="L189" s="31" t="n">
        <v>11</v>
      </c>
      <c r="M189" t="n">
        <v>291.6</v>
      </c>
      <c r="N189" t="inlineStr">
        <is>
          <t>02dq6</t>
        </is>
      </c>
      <c r="P189" t="inlineStr">
        <is>
          <t>Dmitry Kulikov (FLA D)</t>
        </is>
      </c>
    </row>
    <row r="190">
      <c r="A190" t="n">
        <v>189</v>
      </c>
      <c r="B190" t="inlineStr">
        <is>
          <t>Luke Schenn (VAN D)</t>
        </is>
      </c>
      <c r="C190" t="inlineStr">
        <is>
          <t>Luke Schenn</t>
        </is>
      </c>
      <c r="D190" t="inlineStr">
        <is>
          <t>VAN</t>
        </is>
      </c>
      <c r="E190" t="inlineStr">
        <is>
          <t>D</t>
        </is>
      </c>
      <c r="F190" t="n">
        <v>36</v>
      </c>
      <c r="G190" s="30" t="n">
        <v>2250000</v>
      </c>
      <c r="H190" s="31" t="n">
        <v>37.25</v>
      </c>
      <c r="I190" s="31" t="n">
        <v>53.31</v>
      </c>
      <c r="J190" s="31" t="n"/>
      <c r="K190" s="31" t="n">
        <v>53.31</v>
      </c>
      <c r="L190" s="31" t="n">
        <v>23.69</v>
      </c>
      <c r="M190" t="n">
        <v>292.9</v>
      </c>
      <c r="N190" t="inlineStr">
        <is>
          <t>015hz</t>
        </is>
      </c>
      <c r="P190" t="inlineStr">
        <is>
          <t>Dmitry Orlov (SJS D)</t>
        </is>
      </c>
    </row>
    <row r="191">
      <c r="A191" t="n">
        <v>190</v>
      </c>
      <c r="B191" t="inlineStr">
        <is>
          <t>Yakov Trenin (MIN RW)</t>
        </is>
      </c>
      <c r="C191" t="inlineStr">
        <is>
          <t>Yakov Trenin</t>
        </is>
      </c>
      <c r="D191" t="inlineStr">
        <is>
          <t>MIN</t>
        </is>
      </c>
      <c r="E191" t="inlineStr">
        <is>
          <t>F</t>
        </is>
      </c>
      <c r="F191" t="n">
        <v>29</v>
      </c>
      <c r="G191" s="30" t="n">
        <v>3500000</v>
      </c>
      <c r="H191" s="31" t="n">
        <v>55.71</v>
      </c>
      <c r="I191" s="31" t="n">
        <v>53.86</v>
      </c>
      <c r="J191" s="31" t="n">
        <v>52.64</v>
      </c>
      <c r="K191" s="31" t="n">
        <v>53.25</v>
      </c>
      <c r="L191" s="31" t="n">
        <v>15.21</v>
      </c>
      <c r="M191" t="n">
        <v>281.3</v>
      </c>
      <c r="N191" t="inlineStr">
        <is>
          <t>03rf7</t>
        </is>
      </c>
      <c r="P191" t="inlineStr">
        <is>
          <t>Dmitry Voronkov (CBJ LW)</t>
        </is>
      </c>
    </row>
    <row r="192">
      <c r="A192" t="n">
        <v>191</v>
      </c>
      <c r="B192" t="inlineStr">
        <is>
          <t>Ross Johnston (STL LW)</t>
        </is>
      </c>
      <c r="C192" t="inlineStr">
        <is>
          <t>Ross Johnston</t>
        </is>
      </c>
      <c r="D192" t="inlineStr">
        <is>
          <t>STL</t>
        </is>
      </c>
      <c r="E192" t="inlineStr">
        <is>
          <t>F</t>
        </is>
      </c>
      <c r="F192" t="n">
        <v>32</v>
      </c>
      <c r="G192" s="30" t="n">
        <v>2000000</v>
      </c>
      <c r="H192" s="31" t="n">
        <v>50.99</v>
      </c>
      <c r="I192" s="31" t="n">
        <v>53.19</v>
      </c>
      <c r="J192" s="31" t="n"/>
      <c r="K192" s="31" t="n">
        <v>53.19</v>
      </c>
      <c r="L192" s="31" t="n">
        <v>26.59</v>
      </c>
      <c r="N192" t="inlineStr">
        <is>
          <t>038oe</t>
        </is>
      </c>
      <c r="P192" t="inlineStr">
        <is>
          <t>Domenick Fensore (COL D)</t>
        </is>
      </c>
    </row>
    <row r="193">
      <c r="A193" t="n">
        <v>192</v>
      </c>
      <c r="B193" t="inlineStr">
        <is>
          <t>Nate Schmidt (UTA D)</t>
        </is>
      </c>
      <c r="C193" t="inlineStr">
        <is>
          <t>Nate Schmidt</t>
        </is>
      </c>
      <c r="D193" t="inlineStr">
        <is>
          <t>UTA</t>
        </is>
      </c>
      <c r="E193" t="inlineStr">
        <is>
          <t>D</t>
        </is>
      </c>
      <c r="F193" t="n">
        <v>35</v>
      </c>
      <c r="G193" s="30" t="n">
        <v>3500000</v>
      </c>
      <c r="H193" s="31" t="n">
        <v>50.45</v>
      </c>
      <c r="I193" s="31" t="n">
        <v>49.97</v>
      </c>
      <c r="J193" s="31" t="n">
        <v>56.12</v>
      </c>
      <c r="K193" s="31" t="n">
        <v>53.05</v>
      </c>
      <c r="L193" s="31" t="n">
        <v>15.16</v>
      </c>
      <c r="M193" t="n">
        <v>294.7</v>
      </c>
      <c r="N193" t="inlineStr">
        <is>
          <t>02i6q</t>
        </is>
      </c>
      <c r="P193" t="inlineStr">
        <is>
          <t>Dominic James (TBL LW)</t>
        </is>
      </c>
    </row>
    <row r="194">
      <c r="A194" t="n">
        <v>193</v>
      </c>
      <c r="B194" t="inlineStr">
        <is>
          <t>Jeffrey Viel (TBL LW)</t>
        </is>
      </c>
      <c r="C194" t="inlineStr">
        <is>
          <t>Jeffrey Viel</t>
        </is>
      </c>
      <c r="D194" t="inlineStr">
        <is>
          <t>TBL</t>
        </is>
      </c>
      <c r="E194" t="inlineStr">
        <is>
          <t>F</t>
        </is>
      </c>
      <c r="F194" t="n">
        <v>29</v>
      </c>
      <c r="G194" s="30" t="n">
        <v>2500000</v>
      </c>
      <c r="H194" s="31" t="n">
        <v>36.64</v>
      </c>
      <c r="I194" s="31" t="n">
        <v>52.87</v>
      </c>
      <c r="J194" s="31" t="n"/>
      <c r="K194" s="31" t="n">
        <v>52.87</v>
      </c>
      <c r="L194" s="31" t="n">
        <v>21.15</v>
      </c>
      <c r="N194" t="inlineStr">
        <is>
          <t>05r3q</t>
        </is>
      </c>
      <c r="P194" t="inlineStr">
        <is>
          <t>Dominic Toninato (CHI C)</t>
        </is>
      </c>
    </row>
    <row r="195">
      <c r="A195" t="n">
        <v>194</v>
      </c>
      <c r="B195" t="inlineStr">
        <is>
          <t>Kaapo Kakko (SEA RW)</t>
        </is>
      </c>
      <c r="C195" t="inlineStr">
        <is>
          <t>Kaapo Kakko</t>
        </is>
      </c>
      <c r="D195" t="inlineStr">
        <is>
          <t>SEA</t>
        </is>
      </c>
      <c r="E195" t="inlineStr">
        <is>
          <t>F</t>
        </is>
      </c>
      <c r="F195" t="n">
        <v>25</v>
      </c>
      <c r="G195" s="30" t="n">
        <v>4525000</v>
      </c>
      <c r="H195" s="31" t="n">
        <v>47.48</v>
      </c>
      <c r="I195" s="31" t="n">
        <v>49.89</v>
      </c>
      <c r="J195" s="31" t="n">
        <v>55.69</v>
      </c>
      <c r="K195" s="31" t="n">
        <v>52.79</v>
      </c>
      <c r="L195" s="31" t="n">
        <v>11.67</v>
      </c>
      <c r="M195" t="n">
        <v>290.3</v>
      </c>
      <c r="N195" t="inlineStr">
        <is>
          <t>04mto</t>
        </is>
      </c>
      <c r="P195" t="inlineStr">
        <is>
          <t>Dominik Shine (DET RW)</t>
        </is>
      </c>
    </row>
    <row r="196">
      <c r="A196" t="n">
        <v>195</v>
      </c>
      <c r="B196" t="inlineStr">
        <is>
          <t>Sean Couturier (PHI C)</t>
        </is>
      </c>
      <c r="C196" t="inlineStr">
        <is>
          <t>Sean Couturier</t>
        </is>
      </c>
      <c r="D196" t="inlineStr">
        <is>
          <t>PHI</t>
        </is>
      </c>
      <c r="E196" t="inlineStr">
        <is>
          <t>F</t>
        </is>
      </c>
      <c r="F196" t="n">
        <v>33</v>
      </c>
      <c r="G196" s="30" t="n">
        <v>7750000</v>
      </c>
      <c r="H196" s="31" t="n">
        <v>52.18</v>
      </c>
      <c r="I196" s="31" t="n">
        <v>52.73</v>
      </c>
      <c r="J196" s="31" t="n"/>
      <c r="K196" s="31" t="n">
        <v>52.73</v>
      </c>
      <c r="L196" s="31" t="n">
        <v>6.8</v>
      </c>
      <c r="M196" t="n">
        <v>291.7</v>
      </c>
      <c r="N196" t="inlineStr">
        <is>
          <t>01z7v</t>
        </is>
      </c>
      <c r="P196" t="inlineStr">
        <is>
          <t>Donovan Sebrango (FLA D)</t>
        </is>
      </c>
    </row>
    <row r="197">
      <c r="A197" t="n">
        <v>196</v>
      </c>
      <c r="B197" t="inlineStr">
        <is>
          <t>Andrew Copp (DET C)</t>
        </is>
      </c>
      <c r="C197" t="inlineStr">
        <is>
          <t>Andrew Copp</t>
        </is>
      </c>
      <c r="D197" t="inlineStr">
        <is>
          <t>DET</t>
        </is>
      </c>
      <c r="E197" t="inlineStr">
        <is>
          <t>F</t>
        </is>
      </c>
      <c r="F197" t="n">
        <v>32</v>
      </c>
      <c r="G197" s="30" t="n">
        <v>5625000</v>
      </c>
      <c r="H197" s="31" t="n">
        <v>54.81</v>
      </c>
      <c r="I197" s="31" t="n">
        <v>52.06</v>
      </c>
      <c r="J197" s="31" t="n">
        <v>53.26</v>
      </c>
      <c r="K197" s="31" t="n">
        <v>52.66</v>
      </c>
      <c r="L197" s="31" t="n">
        <v>9.359999999999999</v>
      </c>
      <c r="M197" t="n">
        <v>291.6</v>
      </c>
      <c r="N197" t="inlineStr">
        <is>
          <t>031pq</t>
        </is>
      </c>
      <c r="P197" t="inlineStr">
        <is>
          <t>Dougie Hamilton (NJD D)</t>
        </is>
      </c>
    </row>
    <row r="198">
      <c r="A198" t="n">
        <v>197</v>
      </c>
      <c r="B198" t="inlineStr">
        <is>
          <t>Sean Monahan (CBJ C)</t>
        </is>
      </c>
      <c r="C198" t="inlineStr">
        <is>
          <t>Sean Monahan</t>
        </is>
      </c>
      <c r="D198" t="inlineStr">
        <is>
          <t>CBJ</t>
        </is>
      </c>
      <c r="E198" t="inlineStr">
        <is>
          <t>F</t>
        </is>
      </c>
      <c r="F198" t="n">
        <v>31</v>
      </c>
      <c r="G198" s="30" t="n">
        <v>5500000</v>
      </c>
      <c r="H198" s="31" t="n">
        <v>47.66</v>
      </c>
      <c r="I198" s="31" t="n">
        <v>54.84</v>
      </c>
      <c r="J198" s="31" t="n">
        <v>50.08</v>
      </c>
      <c r="K198" s="31" t="n">
        <v>52.46</v>
      </c>
      <c r="L198" s="31" t="n">
        <v>9.539999999999999</v>
      </c>
      <c r="M198" t="n">
        <v>290.2</v>
      </c>
      <c r="N198" t="inlineStr">
        <is>
          <t>02un6</t>
        </is>
      </c>
      <c r="P198" t="inlineStr">
        <is>
          <t>Drew Doughty (LAK D)</t>
        </is>
      </c>
    </row>
    <row r="199">
      <c r="A199" t="n">
        <v>198</v>
      </c>
      <c r="B199" t="inlineStr">
        <is>
          <t>Conor Garland (CBJ RW)</t>
        </is>
      </c>
      <c r="C199" t="inlineStr">
        <is>
          <t>Conor Garland</t>
        </is>
      </c>
      <c r="D199" t="inlineStr">
        <is>
          <t>CBJ</t>
        </is>
      </c>
      <c r="E199" t="inlineStr">
        <is>
          <t>F</t>
        </is>
      </c>
      <c r="F199" t="n">
        <v>30</v>
      </c>
      <c r="G199" s="30" t="n">
        <v>6000000</v>
      </c>
      <c r="H199" s="31" t="n">
        <v>47.03</v>
      </c>
      <c r="I199" s="31" t="n">
        <v>55.58</v>
      </c>
      <c r="J199" s="31" t="n">
        <v>48.96</v>
      </c>
      <c r="K199" s="31" t="n">
        <v>52.27</v>
      </c>
      <c r="L199" s="31" t="n">
        <v>8.710000000000001</v>
      </c>
      <c r="M199" t="n">
        <v>291.1</v>
      </c>
      <c r="N199" t="inlineStr">
        <is>
          <t>03m26</t>
        </is>
      </c>
      <c r="P199" t="inlineStr">
        <is>
          <t>Drew Fortescue (NYR D)</t>
        </is>
      </c>
    </row>
    <row r="200">
      <c r="A200" t="n">
        <v>199</v>
      </c>
      <c r="B200" t="inlineStr">
        <is>
          <t>Jamie Oleksiak (VAN D)</t>
        </is>
      </c>
      <c r="C200" t="inlineStr">
        <is>
          <t>Jamie Oleksiak</t>
        </is>
      </c>
      <c r="D200" t="inlineStr">
        <is>
          <t>VAN</t>
        </is>
      </c>
      <c r="E200" t="inlineStr">
        <is>
          <t>D</t>
        </is>
      </c>
      <c r="F200" t="n">
        <v>33</v>
      </c>
      <c r="G200" s="30" t="n">
        <v>5000000</v>
      </c>
      <c r="H200" s="31" t="n">
        <v>51.69</v>
      </c>
      <c r="I200" s="31" t="n">
        <v>52.05</v>
      </c>
      <c r="J200" s="31" t="n"/>
      <c r="K200" s="31" t="n">
        <v>52.05</v>
      </c>
      <c r="L200" s="31" t="n">
        <v>10.41</v>
      </c>
      <c r="M200" t="n">
        <v>294.3</v>
      </c>
      <c r="N200" t="inlineStr">
        <is>
          <t>02azh</t>
        </is>
      </c>
      <c r="P200" t="inlineStr">
        <is>
          <t>Drew Helleson (ANA D)</t>
        </is>
      </c>
    </row>
    <row r="201">
      <c r="A201" t="n">
        <v>200</v>
      </c>
      <c r="B201" t="inlineStr">
        <is>
          <t>Ryker Evans (SEA D)</t>
        </is>
      </c>
      <c r="C201" t="inlineStr">
        <is>
          <t>Ryker Evans</t>
        </is>
      </c>
      <c r="D201" t="inlineStr">
        <is>
          <t>SEA</t>
        </is>
      </c>
      <c r="E201" t="inlineStr">
        <is>
          <t>D</t>
        </is>
      </c>
      <c r="F201" t="n">
        <v>24</v>
      </c>
      <c r="G201" s="30" t="n">
        <v>2050000</v>
      </c>
      <c r="H201" s="31" t="n">
        <v>45.9</v>
      </c>
      <c r="I201" s="31" t="n">
        <v>51.89</v>
      </c>
      <c r="J201" s="31" t="n"/>
      <c r="K201" s="31" t="n">
        <v>51.89</v>
      </c>
      <c r="L201" s="31" t="n">
        <v>25.31</v>
      </c>
      <c r="M201" t="n">
        <v>293.5</v>
      </c>
      <c r="N201" t="inlineStr">
        <is>
          <t>05ubx</t>
        </is>
      </c>
      <c r="P201" t="inlineStr">
        <is>
          <t>Drew O'Connor (VAN LW)</t>
        </is>
      </c>
    </row>
    <row r="202">
      <c r="A202" t="n">
        <v>201</v>
      </c>
      <c r="B202" t="inlineStr">
        <is>
          <t>Ryan Donato (CHI LW)</t>
        </is>
      </c>
      <c r="C202" t="inlineStr">
        <is>
          <t>Ryan Donato</t>
        </is>
      </c>
      <c r="D202" t="inlineStr">
        <is>
          <t>CHI</t>
        </is>
      </c>
      <c r="E202" t="inlineStr">
        <is>
          <t>F</t>
        </is>
      </c>
      <c r="F202" t="n">
        <v>30</v>
      </c>
      <c r="G202" s="30" t="n">
        <v>4000000</v>
      </c>
      <c r="H202" s="31" t="n">
        <v>48.24</v>
      </c>
      <c r="I202" s="31" t="n">
        <v>53.48</v>
      </c>
      <c r="J202" s="31" t="n">
        <v>49.91</v>
      </c>
      <c r="K202" s="31" t="n">
        <v>51.69</v>
      </c>
      <c r="L202" s="31" t="n">
        <v>12.92</v>
      </c>
      <c r="M202" t="n">
        <v>291.9</v>
      </c>
      <c r="N202" t="inlineStr">
        <is>
          <t>03eb0</t>
        </is>
      </c>
      <c r="P202" t="inlineStr">
        <is>
          <t>Dryden Hunt (CGY LW)</t>
        </is>
      </c>
    </row>
    <row r="203">
      <c r="A203" t="n">
        <v>202</v>
      </c>
      <c r="B203" t="inlineStr">
        <is>
          <t>Gage Goncalves (TBL LW)</t>
        </is>
      </c>
      <c r="C203" t="inlineStr">
        <is>
          <t>Gage Goncalves</t>
        </is>
      </c>
      <c r="D203" t="inlineStr">
        <is>
          <t>TBL</t>
        </is>
      </c>
      <c r="E203" t="inlineStr">
        <is>
          <t>F</t>
        </is>
      </c>
      <c r="F203" t="n">
        <v>25</v>
      </c>
      <c r="G203" s="30" t="n">
        <v>1200000</v>
      </c>
      <c r="H203" s="31" t="n">
        <v>51.66</v>
      </c>
      <c r="I203" s="31" t="n">
        <v>43.64</v>
      </c>
      <c r="J203" s="31" t="n">
        <v>59.64</v>
      </c>
      <c r="K203" s="31" t="n">
        <v>51.64</v>
      </c>
      <c r="L203" s="31" t="n">
        <v>43.03</v>
      </c>
      <c r="M203" t="n">
        <v>292.6</v>
      </c>
      <c r="N203" t="inlineStr">
        <is>
          <t>05lwt</t>
        </is>
      </c>
      <c r="P203" t="inlineStr">
        <is>
          <t>Dylan Coghlan (VGK D)</t>
        </is>
      </c>
    </row>
    <row r="204">
      <c r="A204" t="n">
        <v>203</v>
      </c>
      <c r="B204" t="inlineStr">
        <is>
          <t>Scott Mayfield (NYI D)</t>
        </is>
      </c>
      <c r="C204" t="inlineStr">
        <is>
          <t>Scott Mayfield</t>
        </is>
      </c>
      <c r="D204" t="inlineStr">
        <is>
          <t>NYI</t>
        </is>
      </c>
      <c r="E204" t="inlineStr">
        <is>
          <t>D</t>
        </is>
      </c>
      <c r="F204" t="n">
        <v>33</v>
      </c>
      <c r="G204" s="30" t="n">
        <v>3500000</v>
      </c>
      <c r="H204" s="31" t="n">
        <v>54.05</v>
      </c>
      <c r="I204" s="31" t="n">
        <v>51.57</v>
      </c>
      <c r="J204" s="31" t="n"/>
      <c r="K204" s="31" t="n">
        <v>51.57</v>
      </c>
      <c r="L204" s="31" t="n">
        <v>14.73</v>
      </c>
      <c r="N204" t="inlineStr">
        <is>
          <t>02b3t</t>
        </is>
      </c>
      <c r="P204" t="inlineStr">
        <is>
          <t>Dylan DeMelo (WPG D)</t>
        </is>
      </c>
    </row>
    <row r="205">
      <c r="A205" t="n">
        <v>204</v>
      </c>
      <c r="B205" t="inlineStr">
        <is>
          <t>Mikael Backlund (CGY C)</t>
        </is>
      </c>
      <c r="C205" t="inlineStr">
        <is>
          <t>Mikael Backlund</t>
        </is>
      </c>
      <c r="D205" t="inlineStr">
        <is>
          <t>CGY</t>
        </is>
      </c>
      <c r="E205" t="inlineStr">
        <is>
          <t>F</t>
        </is>
      </c>
      <c r="F205" t="n">
        <v>37</v>
      </c>
      <c r="G205" s="30" t="n">
        <v>4500000</v>
      </c>
      <c r="H205" s="31" t="n">
        <v>57.27</v>
      </c>
      <c r="I205" s="31" t="n">
        <v>56.62</v>
      </c>
      <c r="J205" s="31" t="n">
        <v>46.49</v>
      </c>
      <c r="K205" s="31" t="n">
        <v>51.55</v>
      </c>
      <c r="L205" s="31" t="n">
        <v>11.46</v>
      </c>
      <c r="M205" t="n">
        <v>290.6</v>
      </c>
      <c r="N205" t="inlineStr">
        <is>
          <t>004p4</t>
        </is>
      </c>
      <c r="P205" t="inlineStr">
        <is>
          <t>Dylan Larkin (DET C)</t>
        </is>
      </c>
    </row>
    <row r="206">
      <c r="A206" t="n">
        <v>205</v>
      </c>
      <c r="B206" t="inlineStr">
        <is>
          <t>Jonas Siegenthaler (NJD D)</t>
        </is>
      </c>
      <c r="C206" t="inlineStr">
        <is>
          <t>Jonas Siegenthaler</t>
        </is>
      </c>
      <c r="D206" t="inlineStr">
        <is>
          <t>NJD</t>
        </is>
      </c>
      <c r="E206" t="inlineStr">
        <is>
          <t>D</t>
        </is>
      </c>
      <c r="F206" t="n">
        <v>29</v>
      </c>
      <c r="G206" s="30" t="n">
        <v>3400000</v>
      </c>
      <c r="H206" s="31" t="n">
        <v>54.98</v>
      </c>
      <c r="I206" s="31" t="n">
        <v>51.53</v>
      </c>
      <c r="J206" s="31" t="n"/>
      <c r="K206" s="31" t="n">
        <v>51.53</v>
      </c>
      <c r="L206" s="31" t="n">
        <v>15.16</v>
      </c>
      <c r="M206" t="n">
        <v>294.3</v>
      </c>
      <c r="N206" t="inlineStr">
        <is>
          <t>03rf9</t>
        </is>
      </c>
      <c r="P206" t="inlineStr">
        <is>
          <t>Dylan McIlrath (WSH D)</t>
        </is>
      </c>
    </row>
    <row r="207">
      <c r="A207" t="n">
        <v>206</v>
      </c>
      <c r="B207" t="inlineStr">
        <is>
          <t>Ryan McDonagh (TBL D)</t>
        </is>
      </c>
      <c r="C207" t="inlineStr">
        <is>
          <t>Ryan McDonagh</t>
        </is>
      </c>
      <c r="D207" t="inlineStr">
        <is>
          <t>TBL</t>
        </is>
      </c>
      <c r="E207" t="inlineStr">
        <is>
          <t>D</t>
        </is>
      </c>
      <c r="F207" t="n">
        <v>37</v>
      </c>
      <c r="G207" s="30" t="n">
        <v>4100000</v>
      </c>
      <c r="H207" s="31" t="n">
        <v>37.2</v>
      </c>
      <c r="I207" s="31" t="n">
        <v>51.53</v>
      </c>
      <c r="J207" s="31" t="n"/>
      <c r="K207" s="31" t="n">
        <v>51.53</v>
      </c>
      <c r="L207" s="31" t="n">
        <v>12.57</v>
      </c>
      <c r="M207" t="n">
        <v>292.9</v>
      </c>
      <c r="N207" t="inlineStr">
        <is>
          <t>01bvj</t>
        </is>
      </c>
      <c r="P207" t="inlineStr">
        <is>
          <t>Dylan Samberg (WPG D)</t>
        </is>
      </c>
    </row>
    <row r="208">
      <c r="A208" t="n">
        <v>207</v>
      </c>
      <c r="B208" t="inlineStr">
        <is>
          <t>Tommy Novak (PIT C)</t>
        </is>
      </c>
      <c r="C208" t="inlineStr">
        <is>
          <t>Tommy Novak</t>
        </is>
      </c>
      <c r="D208" t="inlineStr">
        <is>
          <t>PIT</t>
        </is>
      </c>
      <c r="E208" t="inlineStr">
        <is>
          <t>F</t>
        </is>
      </c>
      <c r="F208" t="n">
        <v>29</v>
      </c>
      <c r="G208" s="30" t="n">
        <v>3500000</v>
      </c>
      <c r="H208" s="31" t="n">
        <v>51.96</v>
      </c>
      <c r="I208" s="31" t="n">
        <v>49.91</v>
      </c>
      <c r="J208" s="31" t="n">
        <v>53.11</v>
      </c>
      <c r="K208" s="31" t="n">
        <v>51.51</v>
      </c>
      <c r="L208" s="31" t="n">
        <v>14.72</v>
      </c>
      <c r="M208" t="n">
        <v>292.6</v>
      </c>
      <c r="N208" t="inlineStr">
        <is>
          <t>03rfx</t>
        </is>
      </c>
      <c r="P208" t="inlineStr">
        <is>
          <t>Dysin Mayo (CBJ D)</t>
        </is>
      </c>
    </row>
    <row r="209">
      <c r="A209" t="n">
        <v>208</v>
      </c>
      <c r="B209" t="inlineStr">
        <is>
          <t>Charlie Lindgren (WSH G)</t>
        </is>
      </c>
      <c r="C209" t="inlineStr">
        <is>
          <t>Charlie Lindgren</t>
        </is>
      </c>
      <c r="D209" t="inlineStr">
        <is>
          <t>WSH</t>
        </is>
      </c>
      <c r="E209" t="inlineStr">
        <is>
          <t>G</t>
        </is>
      </c>
      <c r="F209" t="n">
        <v>32</v>
      </c>
      <c r="G209" s="30" t="n">
        <v>3000000</v>
      </c>
      <c r="H209" s="31" t="n">
        <v>38.48</v>
      </c>
      <c r="I209" s="31" t="n">
        <v>51.4</v>
      </c>
      <c r="J209" s="31" t="n"/>
      <c r="K209" s="31" t="n">
        <v>51.4</v>
      </c>
      <c r="L209" s="31" t="n">
        <v>17.13</v>
      </c>
      <c r="M209" t="n">
        <v>290.8</v>
      </c>
      <c r="N209" t="inlineStr">
        <is>
          <t>03xme</t>
        </is>
      </c>
      <c r="P209" t="inlineStr">
        <is>
          <t>Eeli Tolvanen (NYR LW)</t>
        </is>
      </c>
    </row>
    <row r="210">
      <c r="A210" t="n">
        <v>209</v>
      </c>
      <c r="B210" t="inlineStr">
        <is>
          <t>Marcus Foligno (MIN LW)</t>
        </is>
      </c>
      <c r="C210" t="inlineStr">
        <is>
          <t>Marcus Foligno</t>
        </is>
      </c>
      <c r="D210" t="inlineStr">
        <is>
          <t>MIN</t>
        </is>
      </c>
      <c r="E210" t="inlineStr">
        <is>
          <t>F</t>
        </is>
      </c>
      <c r="F210" t="n">
        <v>35</v>
      </c>
      <c r="G210" s="30" t="n">
        <v>4000000</v>
      </c>
      <c r="H210" s="31" t="n">
        <v>42.63</v>
      </c>
      <c r="I210" s="31" t="n">
        <v>51.34</v>
      </c>
      <c r="J210" s="31" t="n"/>
      <c r="K210" s="31" t="n">
        <v>51.34</v>
      </c>
      <c r="L210" s="31" t="n">
        <v>12.84</v>
      </c>
      <c r="M210" t="n">
        <v>292.5</v>
      </c>
      <c r="N210" t="inlineStr">
        <is>
          <t>01mke</t>
        </is>
      </c>
      <c r="P210" t="inlineStr">
        <is>
          <t>Eetu Luostarinen (FLA LW)</t>
        </is>
      </c>
    </row>
    <row r="211">
      <c r="A211" t="n">
        <v>210</v>
      </c>
      <c r="B211" t="inlineStr">
        <is>
          <t>Collin Graf (SJS RW)</t>
        </is>
      </c>
      <c r="C211" t="inlineStr">
        <is>
          <t>Collin Graf</t>
        </is>
      </c>
      <c r="D211" t="inlineStr">
        <is>
          <t>SJS</t>
        </is>
      </c>
      <c r="E211" t="inlineStr">
        <is>
          <t>F</t>
        </is>
      </c>
      <c r="F211" t="n">
        <v>23</v>
      </c>
      <c r="G211" s="30" t="n">
        <v>4250000</v>
      </c>
      <c r="H211" s="31" t="n">
        <v>62.32</v>
      </c>
      <c r="I211" s="31" t="n">
        <v>50.7</v>
      </c>
      <c r="J211" s="31" t="n">
        <v>51.87</v>
      </c>
      <c r="K211" s="31" t="n">
        <v>51.28</v>
      </c>
      <c r="L211" s="31" t="n">
        <v>12.07</v>
      </c>
      <c r="M211" t="n">
        <v>291.1</v>
      </c>
      <c r="N211" t="inlineStr">
        <is>
          <t>05uao</t>
        </is>
      </c>
      <c r="P211" t="inlineStr">
        <is>
          <t>Egor Chinakhov (PIT LW)</t>
        </is>
      </c>
    </row>
    <row r="212">
      <c r="A212" t="n">
        <v>211</v>
      </c>
      <c r="B212" t="inlineStr">
        <is>
          <t>Matias Maccelli (NYI LW)</t>
        </is>
      </c>
      <c r="C212" t="inlineStr">
        <is>
          <t>Matias Maccelli</t>
        </is>
      </c>
      <c r="D212" t="inlineStr">
        <is>
          <t>NYI</t>
        </is>
      </c>
      <c r="E212" t="inlineStr">
        <is>
          <t>F</t>
        </is>
      </c>
      <c r="F212" t="n">
        <v>25</v>
      </c>
      <c r="G212" s="30" t="n">
        <v>2250000</v>
      </c>
      <c r="H212" s="31" t="n">
        <v>46.88</v>
      </c>
      <c r="I212" s="31" t="n">
        <v>47.33</v>
      </c>
      <c r="J212" s="31" t="n">
        <v>54.98</v>
      </c>
      <c r="K212" s="31" t="n">
        <v>51.16</v>
      </c>
      <c r="L212" s="31" t="n">
        <v>22.74</v>
      </c>
      <c r="M212" t="n">
        <v>291.5</v>
      </c>
      <c r="N212" t="inlineStr">
        <is>
          <t>051u2</t>
        </is>
      </c>
      <c r="P212" t="inlineStr">
        <is>
          <t>Egor Zamula ((N/A) D)</t>
        </is>
      </c>
    </row>
    <row r="213">
      <c r="A213" t="n">
        <v>212</v>
      </c>
      <c r="B213" t="inlineStr">
        <is>
          <t>Casey Mittelstadt (BOS C)</t>
        </is>
      </c>
      <c r="C213" t="inlineStr">
        <is>
          <t>Casey Mittelstadt</t>
        </is>
      </c>
      <c r="D213" t="inlineStr">
        <is>
          <t>BOS</t>
        </is>
      </c>
      <c r="E213" t="inlineStr">
        <is>
          <t>F</t>
        </is>
      </c>
      <c r="F213" t="n">
        <v>27</v>
      </c>
      <c r="G213" s="30" t="n">
        <v>5750000</v>
      </c>
      <c r="H213" s="31" t="n">
        <v>49.99</v>
      </c>
      <c r="I213" s="31" t="n">
        <v>52.25</v>
      </c>
      <c r="J213" s="31" t="n">
        <v>49.91</v>
      </c>
      <c r="K213" s="31" t="n">
        <v>51.08</v>
      </c>
      <c r="L213" s="31" t="n">
        <v>8.880000000000001</v>
      </c>
      <c r="M213" t="n">
        <v>291.4</v>
      </c>
      <c r="N213" t="inlineStr">
        <is>
          <t>0457b</t>
        </is>
      </c>
      <c r="P213" t="inlineStr">
        <is>
          <t>Elias Lindholm (BOS C)</t>
        </is>
      </c>
    </row>
    <row r="214">
      <c r="A214" t="n">
        <v>213</v>
      </c>
      <c r="B214" t="inlineStr">
        <is>
          <t>Viggo Bjorck (WPG C)</t>
        </is>
      </c>
      <c r="C214" t="inlineStr">
        <is>
          <t>Viggo Bjorck</t>
        </is>
      </c>
      <c r="D214" t="inlineStr">
        <is>
          <t>WPG</t>
        </is>
      </c>
      <c r="E214" t="inlineStr">
        <is>
          <t>F</t>
        </is>
      </c>
      <c r="F214" t="n">
        <v>18</v>
      </c>
      <c r="G214" s="30" t="n">
        <v>1</v>
      </c>
      <c r="H214" s="31" t="n">
        <v>0</v>
      </c>
      <c r="I214" s="31" t="n">
        <v>0</v>
      </c>
      <c r="J214" s="31" t="n">
        <v>51.07</v>
      </c>
      <c r="K214" s="31" t="n">
        <v>51.07</v>
      </c>
      <c r="L214" s="31" t="n">
        <v>51070000</v>
      </c>
      <c r="M214" t="n">
        <v>281</v>
      </c>
      <c r="N214" t="inlineStr">
        <is>
          <t>06lok</t>
        </is>
      </c>
      <c r="P214" t="inlineStr">
        <is>
          <t>Elias Pettersson (VAN C)</t>
        </is>
      </c>
    </row>
    <row r="215">
      <c r="A215" t="n">
        <v>214</v>
      </c>
      <c r="B215" t="inlineStr">
        <is>
          <t>Cam Fowler (STL D)</t>
        </is>
      </c>
      <c r="C215" t="inlineStr">
        <is>
          <t>Cam Fowler</t>
        </is>
      </c>
      <c r="D215" t="inlineStr">
        <is>
          <t>STL</t>
        </is>
      </c>
      <c r="E215" t="inlineStr">
        <is>
          <t>D</t>
        </is>
      </c>
      <c r="F215" t="n">
        <v>34</v>
      </c>
      <c r="G215" s="30" t="n">
        <v>6500000</v>
      </c>
      <c r="H215" s="31" t="n">
        <v>49</v>
      </c>
      <c r="I215" s="31" t="n">
        <v>53.23</v>
      </c>
      <c r="J215" s="31" t="n">
        <v>48.83</v>
      </c>
      <c r="K215" s="31" t="n">
        <v>51.03</v>
      </c>
      <c r="L215" s="31" t="n">
        <v>7.85</v>
      </c>
      <c r="M215" t="n">
        <v>293.5</v>
      </c>
      <c r="N215" t="inlineStr">
        <is>
          <t>01skq</t>
        </is>
      </c>
      <c r="P215" t="inlineStr">
        <is>
          <t>Elmer Soderblom (PIT LW)</t>
        </is>
      </c>
    </row>
    <row r="216">
      <c r="A216" t="n">
        <v>215</v>
      </c>
      <c r="B216" t="inlineStr">
        <is>
          <t>Cam Talbot ((N/A) G)</t>
        </is>
      </c>
      <c r="C216" t="inlineStr">
        <is>
          <t>Cam Talbot</t>
        </is>
      </c>
      <c r="D216" t="inlineStr">
        <is>
          <t>(N/A)</t>
        </is>
      </c>
      <c r="E216" t="inlineStr">
        <is>
          <t>G</t>
        </is>
      </c>
      <c r="F216" t="n">
        <v>39</v>
      </c>
      <c r="G216" s="30" t="n">
        <v>1</v>
      </c>
      <c r="H216" s="31" t="n">
        <v>46.28</v>
      </c>
      <c r="I216" s="31" t="n">
        <v>51.02</v>
      </c>
      <c r="J216" s="31" t="n"/>
      <c r="K216" s="31" t="n">
        <v>51.02</v>
      </c>
      <c r="L216" s="31" t="n">
        <v>51020000</v>
      </c>
      <c r="N216" t="inlineStr">
        <is>
          <t>01t68</t>
        </is>
      </c>
      <c r="P216" t="inlineStr">
        <is>
          <t>Elvis Merzlikins (CBJ G)</t>
        </is>
      </c>
    </row>
    <row r="217">
      <c r="A217" t="n">
        <v>216</v>
      </c>
      <c r="B217" t="inlineStr">
        <is>
          <t>Barrett Hayton (UTA C)</t>
        </is>
      </c>
      <c r="C217" t="inlineStr">
        <is>
          <t>Barrett Hayton</t>
        </is>
      </c>
      <c r="D217" t="inlineStr">
        <is>
          <t>UTA</t>
        </is>
      </c>
      <c r="E217" t="inlineStr">
        <is>
          <t>F</t>
        </is>
      </c>
      <c r="F217" t="n">
        <v>26</v>
      </c>
      <c r="G217" s="30" t="n">
        <v>4775000</v>
      </c>
      <c r="H217" s="31" t="n">
        <v>42.36</v>
      </c>
      <c r="I217" s="31" t="n">
        <v>49.84</v>
      </c>
      <c r="J217" s="31" t="n">
        <v>52.19</v>
      </c>
      <c r="K217" s="31" t="n">
        <v>51.02</v>
      </c>
      <c r="L217" s="31" t="n">
        <v>10.68</v>
      </c>
      <c r="M217" t="n">
        <v>292.4</v>
      </c>
      <c r="N217" t="inlineStr">
        <is>
          <t>04osu</t>
        </is>
      </c>
      <c r="P217" t="inlineStr">
        <is>
          <t>Emil Andrae (TOR D)</t>
        </is>
      </c>
    </row>
    <row r="218">
      <c r="A218" t="n">
        <v>217</v>
      </c>
      <c r="B218" t="inlineStr">
        <is>
          <t>Ryan Poehling (ANA C)</t>
        </is>
      </c>
      <c r="C218" t="inlineStr">
        <is>
          <t>Ryan Poehling</t>
        </is>
      </c>
      <c r="D218" t="inlineStr">
        <is>
          <t>ANA</t>
        </is>
      </c>
      <c r="E218" t="inlineStr">
        <is>
          <t>F</t>
        </is>
      </c>
      <c r="F218" t="n">
        <v>27</v>
      </c>
      <c r="G218" s="30" t="n">
        <v>3750000</v>
      </c>
      <c r="H218" s="31" t="n">
        <v>50.64</v>
      </c>
      <c r="I218" s="31" t="n">
        <v>50.76</v>
      </c>
      <c r="J218" s="31" t="n">
        <v>51.19</v>
      </c>
      <c r="K218" s="31" t="n">
        <v>50.97</v>
      </c>
      <c r="L218" s="31" t="n">
        <v>13.59</v>
      </c>
      <c r="M218" t="n">
        <v>292.7</v>
      </c>
      <c r="N218" t="inlineStr">
        <is>
          <t>04amw</t>
        </is>
      </c>
      <c r="P218" t="inlineStr">
        <is>
          <t>Emil Lilleberg (TBL D)</t>
        </is>
      </c>
    </row>
    <row r="219">
      <c r="A219" t="n">
        <v>218</v>
      </c>
      <c r="B219" t="inlineStr">
        <is>
          <t>Philipp Grubauer (SEA G)</t>
        </is>
      </c>
      <c r="C219" t="inlineStr">
        <is>
          <t>Philipp Grubauer</t>
        </is>
      </c>
      <c r="D219" t="inlineStr">
        <is>
          <t>SEA</t>
        </is>
      </c>
      <c r="E219" t="inlineStr">
        <is>
          <t>G</t>
        </is>
      </c>
      <c r="F219" t="n">
        <v>34</v>
      </c>
      <c r="G219" s="30" t="n">
        <v>5900000</v>
      </c>
      <c r="H219" s="31" t="n">
        <v>49.04</v>
      </c>
      <c r="I219" s="31" t="n">
        <v>50.92</v>
      </c>
      <c r="J219" s="31" t="n"/>
      <c r="K219" s="31" t="n">
        <v>50.92</v>
      </c>
      <c r="L219" s="31" t="n">
        <v>8.630000000000001</v>
      </c>
      <c r="M219" t="n">
        <v>287.4</v>
      </c>
      <c r="N219" t="inlineStr">
        <is>
          <t>01zs7</t>
        </is>
      </c>
      <c r="P219" t="inlineStr">
        <is>
          <t>Eric Comrie (SJS G)</t>
        </is>
      </c>
    </row>
    <row r="220">
      <c r="A220" t="n">
        <v>219</v>
      </c>
      <c r="B220" t="inlineStr">
        <is>
          <t>Eetu Luostarinen (FLA LW)</t>
        </is>
      </c>
      <c r="C220" t="inlineStr">
        <is>
          <t>Eetu Luostarinen</t>
        </is>
      </c>
      <c r="D220" t="inlineStr">
        <is>
          <t>FLA</t>
        </is>
      </c>
      <c r="E220" t="inlineStr">
        <is>
          <t>F</t>
        </is>
      </c>
      <c r="F220" t="n">
        <v>28</v>
      </c>
      <c r="G220" s="30" t="n">
        <v>3000000</v>
      </c>
      <c r="H220" s="31" t="n">
        <v>50.33</v>
      </c>
      <c r="I220" s="31" t="n">
        <v>50.59</v>
      </c>
      <c r="J220" s="31" t="n">
        <v>50.96</v>
      </c>
      <c r="K220" s="31" t="n">
        <v>50.78</v>
      </c>
      <c r="L220" s="31" t="n">
        <v>16.93</v>
      </c>
      <c r="M220" t="n">
        <v>289.8</v>
      </c>
      <c r="N220" t="inlineStr">
        <is>
          <t>04f0t</t>
        </is>
      </c>
      <c r="P220" t="inlineStr">
        <is>
          <t>Eric Robinson (CAR LW)</t>
        </is>
      </c>
    </row>
    <row r="221">
      <c r="A221" t="n">
        <v>220</v>
      </c>
      <c r="B221" t="inlineStr">
        <is>
          <t>Drew O'Connor (VAN LW)</t>
        </is>
      </c>
      <c r="C221" t="inlineStr">
        <is>
          <t>Drew O'Connor</t>
        </is>
      </c>
      <c r="D221" t="inlineStr">
        <is>
          <t>VAN</t>
        </is>
      </c>
      <c r="E221" t="inlineStr">
        <is>
          <t>F</t>
        </is>
      </c>
      <c r="F221" t="n">
        <v>28</v>
      </c>
      <c r="G221" s="30" t="n">
        <v>2500000</v>
      </c>
      <c r="H221" s="31" t="n">
        <v>50.64</v>
      </c>
      <c r="I221" s="31" t="n">
        <v>50.74</v>
      </c>
      <c r="J221" s="31" t="n"/>
      <c r="K221" s="31" t="n">
        <v>50.74</v>
      </c>
      <c r="L221" s="31" t="n">
        <v>20.3</v>
      </c>
      <c r="M221" t="n">
        <v>291.5</v>
      </c>
      <c r="N221" t="inlineStr">
        <is>
          <t>05grx</t>
        </is>
      </c>
      <c r="P221" t="inlineStr">
        <is>
          <t>Erik Cernak (TBL D)</t>
        </is>
      </c>
    </row>
    <row r="222">
      <c r="A222" t="n">
        <v>221</v>
      </c>
      <c r="B222" t="inlineStr">
        <is>
          <t>Michael Bunting ((N/A) LW)</t>
        </is>
      </c>
      <c r="C222" t="inlineStr">
        <is>
          <t>Michael Bunting</t>
        </is>
      </c>
      <c r="D222" t="inlineStr">
        <is>
          <t>(N/A)</t>
        </is>
      </c>
      <c r="E222" t="inlineStr">
        <is>
          <t>F</t>
        </is>
      </c>
      <c r="F222" t="n">
        <v>30</v>
      </c>
      <c r="G222" s="30" t="n">
        <v>1</v>
      </c>
      <c r="H222" s="31" t="n">
        <v>42.25</v>
      </c>
      <c r="I222" s="31" t="n">
        <v>50.55</v>
      </c>
      <c r="J222" s="31" t="n"/>
      <c r="K222" s="31" t="n">
        <v>50.55</v>
      </c>
      <c r="L222" s="31" t="n">
        <v>50550000</v>
      </c>
      <c r="M222" t="n">
        <v>291.3</v>
      </c>
      <c r="N222" t="inlineStr">
        <is>
          <t>03ecd</t>
        </is>
      </c>
      <c r="P222" t="inlineStr">
        <is>
          <t>Erik Gudbranson (CBJ D)</t>
        </is>
      </c>
    </row>
    <row r="223">
      <c r="A223" t="n">
        <v>222</v>
      </c>
      <c r="B223" t="inlineStr">
        <is>
          <t>Trevor Moore (LAK RW)</t>
        </is>
      </c>
      <c r="C223" t="inlineStr">
        <is>
          <t>Trevor Moore</t>
        </is>
      </c>
      <c r="D223" t="inlineStr">
        <is>
          <t>LAK</t>
        </is>
      </c>
      <c r="E223" t="inlineStr">
        <is>
          <t>F</t>
        </is>
      </c>
      <c r="F223" t="n">
        <v>31</v>
      </c>
      <c r="G223" s="30" t="n">
        <v>4200000</v>
      </c>
      <c r="H223" s="31" t="n">
        <v>43.29</v>
      </c>
      <c r="I223" s="31" t="n">
        <v>48.52</v>
      </c>
      <c r="J223" s="31" t="n">
        <v>52.02</v>
      </c>
      <c r="K223" s="31" t="n">
        <v>50.27</v>
      </c>
      <c r="L223" s="31" t="n">
        <v>11.97</v>
      </c>
      <c r="M223" t="n">
        <v>292.5</v>
      </c>
      <c r="N223" t="inlineStr">
        <is>
          <t>03bxl</t>
        </is>
      </c>
      <c r="P223" t="inlineStr">
        <is>
          <t>Erik Gustafsson (LAK D)</t>
        </is>
      </c>
    </row>
    <row r="224">
      <c r="A224" t="n">
        <v>223</v>
      </c>
      <c r="B224" t="inlineStr">
        <is>
          <t>William Karlsson (VGK C)</t>
        </is>
      </c>
      <c r="C224" t="inlineStr">
        <is>
          <t>William Karlsson</t>
        </is>
      </c>
      <c r="D224" t="inlineStr">
        <is>
          <t>VGK</t>
        </is>
      </c>
      <c r="E224" t="inlineStr">
        <is>
          <t>F</t>
        </is>
      </c>
      <c r="F224" t="n">
        <v>33</v>
      </c>
      <c r="G224" s="30" t="n">
        <v>5900000</v>
      </c>
      <c r="H224" s="31" t="n">
        <v>10.67</v>
      </c>
      <c r="I224" s="31" t="n">
        <v>48.84</v>
      </c>
      <c r="J224" s="31" t="n">
        <v>51.62</v>
      </c>
      <c r="K224" s="31" t="n">
        <v>50.23</v>
      </c>
      <c r="L224" s="31" t="n">
        <v>8.51</v>
      </c>
      <c r="M224" t="n">
        <v>289.9</v>
      </c>
      <c r="N224" t="inlineStr">
        <is>
          <t>02b6w</t>
        </is>
      </c>
      <c r="P224" t="inlineStr">
        <is>
          <t>Erik Haula (LAK C)</t>
        </is>
      </c>
    </row>
    <row r="225">
      <c r="A225" t="n">
        <v>224</v>
      </c>
      <c r="B225" t="inlineStr">
        <is>
          <t>Ryan Lindgren (SEA D)</t>
        </is>
      </c>
      <c r="C225" t="inlineStr">
        <is>
          <t>Ryan Lindgren</t>
        </is>
      </c>
      <c r="D225" t="inlineStr">
        <is>
          <t>SEA</t>
        </is>
      </c>
      <c r="E225" t="inlineStr">
        <is>
          <t>D</t>
        </is>
      </c>
      <c r="F225" t="n">
        <v>28</v>
      </c>
      <c r="G225" s="30" t="n">
        <v>4500000</v>
      </c>
      <c r="H225" s="31" t="n">
        <v>46.24</v>
      </c>
      <c r="I225" s="31" t="n">
        <v>50.11</v>
      </c>
      <c r="J225" s="31" t="n"/>
      <c r="K225" s="31" t="n">
        <v>50.11</v>
      </c>
      <c r="L225" s="31" t="n">
        <v>11.14</v>
      </c>
      <c r="M225" t="n">
        <v>293</v>
      </c>
      <c r="N225" t="inlineStr">
        <is>
          <t>042vu</t>
        </is>
      </c>
      <c r="P225" t="inlineStr">
        <is>
          <t>Erik Karlsson (PIT D)</t>
        </is>
      </c>
    </row>
    <row r="226">
      <c r="A226" t="n">
        <v>225</v>
      </c>
      <c r="B226" t="inlineStr">
        <is>
          <t>Frank Vatrano (ANA LW)</t>
        </is>
      </c>
      <c r="C226" t="inlineStr">
        <is>
          <t>Frank Vatrano</t>
        </is>
      </c>
      <c r="D226" t="inlineStr">
        <is>
          <t>ANA</t>
        </is>
      </c>
      <c r="E226" t="inlineStr">
        <is>
          <t>F</t>
        </is>
      </c>
      <c r="F226" t="n">
        <v>32</v>
      </c>
      <c r="G226" s="30" t="n">
        <v>4571189</v>
      </c>
      <c r="H226" s="31" t="n">
        <v>25.32</v>
      </c>
      <c r="I226" s="31" t="n">
        <v>51.56</v>
      </c>
      <c r="J226" s="31" t="n">
        <v>48.55</v>
      </c>
      <c r="K226" s="31" t="n">
        <v>50.05</v>
      </c>
      <c r="L226" s="31" t="n">
        <v>10.95</v>
      </c>
      <c r="M226" t="n">
        <v>292.4</v>
      </c>
      <c r="N226" t="inlineStr">
        <is>
          <t>03ne3</t>
        </is>
      </c>
      <c r="P226" t="inlineStr">
        <is>
          <t>Esa Lindell (DAL D)</t>
        </is>
      </c>
    </row>
    <row r="227">
      <c r="A227" t="n">
        <v>226</v>
      </c>
      <c r="B227" t="inlineStr">
        <is>
          <t>Connor Brown (NJD RW)</t>
        </is>
      </c>
      <c r="C227" t="inlineStr">
        <is>
          <t>Connor Brown</t>
        </is>
      </c>
      <c r="D227" t="inlineStr">
        <is>
          <t>NJD</t>
        </is>
      </c>
      <c r="E227" t="inlineStr">
        <is>
          <t>F</t>
        </is>
      </c>
      <c r="F227" t="n">
        <v>32</v>
      </c>
      <c r="G227" s="30" t="n">
        <v>3000000</v>
      </c>
      <c r="H227" s="31" t="n">
        <v>54.23</v>
      </c>
      <c r="I227" s="31" t="n">
        <v>48.35</v>
      </c>
      <c r="J227" s="31" t="n">
        <v>51.5</v>
      </c>
      <c r="K227" s="31" t="n">
        <v>49.92</v>
      </c>
      <c r="L227" s="31" t="n">
        <v>16.64</v>
      </c>
      <c r="M227" t="n">
        <v>288.6</v>
      </c>
      <c r="N227" t="inlineStr">
        <is>
          <t>02oak</t>
        </is>
      </c>
      <c r="P227" t="inlineStr">
        <is>
          <t>Ethan Cardwell (SJS C)</t>
        </is>
      </c>
    </row>
    <row r="228">
      <c r="A228" t="n">
        <v>227</v>
      </c>
      <c r="B228" t="inlineStr">
        <is>
          <t>Jordan Martinook (CAR LW)</t>
        </is>
      </c>
      <c r="C228" t="inlineStr">
        <is>
          <t>Jordan Martinook</t>
        </is>
      </c>
      <c r="D228" t="inlineStr">
        <is>
          <t>CAR</t>
        </is>
      </c>
      <c r="E228" t="inlineStr">
        <is>
          <t>F</t>
        </is>
      </c>
      <c r="F228" t="n">
        <v>34</v>
      </c>
      <c r="G228" s="30" t="n">
        <v>3050000</v>
      </c>
      <c r="H228" s="31" t="n">
        <v>51.35</v>
      </c>
      <c r="I228" s="31" t="n">
        <v>49.84</v>
      </c>
      <c r="J228" s="31" t="n"/>
      <c r="K228" s="31" t="n">
        <v>49.84</v>
      </c>
      <c r="L228" s="31" t="n">
        <v>16.34</v>
      </c>
      <c r="M228" t="n">
        <v>292.8</v>
      </c>
      <c r="N228" t="inlineStr">
        <is>
          <t>02npj</t>
        </is>
      </c>
      <c r="P228" t="inlineStr">
        <is>
          <t>Ethan Del Mastro (CHI D)</t>
        </is>
      </c>
    </row>
    <row r="229">
      <c r="A229" t="n">
        <v>228</v>
      </c>
      <c r="B229" t="inlineStr">
        <is>
          <t>Scott Sabourin (TBL RW)</t>
        </is>
      </c>
      <c r="C229" t="inlineStr">
        <is>
          <t>Scott Sabourin</t>
        </is>
      </c>
      <c r="D229" t="inlineStr">
        <is>
          <t>TBL</t>
        </is>
      </c>
      <c r="E229" t="inlineStr">
        <is>
          <t>F</t>
        </is>
      </c>
      <c r="F229" t="n">
        <v>34</v>
      </c>
      <c r="G229" s="30" t="n">
        <v>850000</v>
      </c>
      <c r="H229" s="31" t="n">
        <v>30.84</v>
      </c>
      <c r="I229" s="31" t="n">
        <v>49.64</v>
      </c>
      <c r="J229" s="31" t="n"/>
      <c r="K229" s="31" t="n">
        <v>49.64</v>
      </c>
      <c r="L229" s="31" t="n">
        <v>58.4</v>
      </c>
      <c r="M229" t="n">
        <v>290.8</v>
      </c>
      <c r="N229" t="inlineStr">
        <is>
          <t>038le</t>
        </is>
      </c>
      <c r="P229" t="inlineStr">
        <is>
          <t>Ethen Frank (WSH RW)</t>
        </is>
      </c>
    </row>
    <row r="230">
      <c r="A230" t="n">
        <v>229</v>
      </c>
      <c r="B230" t="inlineStr">
        <is>
          <t>Fabian Zetterlund (OTT LW)</t>
        </is>
      </c>
      <c r="C230" t="inlineStr">
        <is>
          <t>Fabian Zetterlund</t>
        </is>
      </c>
      <c r="D230" t="inlineStr">
        <is>
          <t>OTT</t>
        </is>
      </c>
      <c r="E230" t="inlineStr">
        <is>
          <t>F</t>
        </is>
      </c>
      <c r="F230" t="n">
        <v>27</v>
      </c>
      <c r="G230" s="30" t="n">
        <v>4275000</v>
      </c>
      <c r="H230" s="31" t="n">
        <v>49.03</v>
      </c>
      <c r="I230" s="31" t="n">
        <v>45.12</v>
      </c>
      <c r="J230" s="31" t="n">
        <v>53.87</v>
      </c>
      <c r="K230" s="31" t="n">
        <v>49.49</v>
      </c>
      <c r="L230" s="31" t="n">
        <v>11.58</v>
      </c>
      <c r="M230" t="n">
        <v>291.6</v>
      </c>
      <c r="N230" t="inlineStr">
        <is>
          <t>04f17</t>
        </is>
      </c>
      <c r="P230" t="inlineStr">
        <is>
          <t>Evan Rodrigues (NJD LW)</t>
        </is>
      </c>
    </row>
    <row r="231">
      <c r="A231" t="n">
        <v>230</v>
      </c>
      <c r="B231" t="inlineStr">
        <is>
          <t>Adam Lowry (WPG C)</t>
        </is>
      </c>
      <c r="C231" t="inlineStr">
        <is>
          <t>Adam Lowry</t>
        </is>
      </c>
      <c r="D231" t="inlineStr">
        <is>
          <t>WPG</t>
        </is>
      </c>
      <c r="E231" t="inlineStr">
        <is>
          <t>F</t>
        </is>
      </c>
      <c r="F231" t="n">
        <v>33</v>
      </c>
      <c r="G231" s="30" t="n">
        <v>5000000</v>
      </c>
      <c r="H231" s="31" t="n">
        <v>41.42</v>
      </c>
      <c r="I231" s="31" t="n">
        <v>46.67</v>
      </c>
      <c r="J231" s="31" t="n">
        <v>52.18</v>
      </c>
      <c r="K231" s="31" t="n">
        <v>49.42</v>
      </c>
      <c r="L231" s="31" t="n">
        <v>9.880000000000001</v>
      </c>
      <c r="M231" t="n">
        <v>292.6</v>
      </c>
      <c r="N231" t="inlineStr">
        <is>
          <t>02fro</t>
        </is>
      </c>
      <c r="P231" t="inlineStr">
        <is>
          <t>Evander Kane ((N/A) LW)</t>
        </is>
      </c>
    </row>
    <row r="232">
      <c r="A232" t="n">
        <v>231</v>
      </c>
      <c r="B232" t="inlineStr">
        <is>
          <t>Alexandre Texier (MTL LW)</t>
        </is>
      </c>
      <c r="C232" t="inlineStr">
        <is>
          <t>Alexandre Texier</t>
        </is>
      </c>
      <c r="D232" t="inlineStr">
        <is>
          <t>MTL</t>
        </is>
      </c>
      <c r="E232" t="inlineStr">
        <is>
          <t>F</t>
        </is>
      </c>
      <c r="F232" t="n">
        <v>26</v>
      </c>
      <c r="G232" s="30" t="n">
        <v>2500000</v>
      </c>
      <c r="H232" s="31" t="n">
        <v>35.35</v>
      </c>
      <c r="I232" s="31" t="n">
        <v>46.08</v>
      </c>
      <c r="J232" s="31" t="n">
        <v>52.56</v>
      </c>
      <c r="K232" s="31" t="n">
        <v>49.32</v>
      </c>
      <c r="L232" s="31" t="n">
        <v>19.73</v>
      </c>
      <c r="M232" t="n">
        <v>292.6</v>
      </c>
      <c r="N232" t="inlineStr">
        <is>
          <t>04f0v</t>
        </is>
      </c>
      <c r="P232" t="inlineStr">
        <is>
          <t>Evgeni Malkin (PIT C)</t>
        </is>
      </c>
    </row>
    <row r="233">
      <c r="A233" t="n">
        <v>232</v>
      </c>
      <c r="B233" t="inlineStr">
        <is>
          <t>Nicolas Hague (NSH D)</t>
        </is>
      </c>
      <c r="C233" t="inlineStr">
        <is>
          <t>Nicolas Hague</t>
        </is>
      </c>
      <c r="D233" t="inlineStr">
        <is>
          <t>NSH</t>
        </is>
      </c>
      <c r="E233" t="inlineStr">
        <is>
          <t>D</t>
        </is>
      </c>
      <c r="F233" t="n">
        <v>27</v>
      </c>
      <c r="G233" s="30" t="n">
        <v>5500000</v>
      </c>
      <c r="H233" s="31" t="n">
        <v>43.82</v>
      </c>
      <c r="I233" s="31" t="n">
        <v>49.3</v>
      </c>
      <c r="J233" s="31" t="n"/>
      <c r="K233" s="31" t="n">
        <v>49.3</v>
      </c>
      <c r="L233" s="31" t="n">
        <v>8.960000000000001</v>
      </c>
      <c r="M233" t="n">
        <v>293.1</v>
      </c>
      <c r="N233" t="inlineStr">
        <is>
          <t>0457g</t>
        </is>
      </c>
      <c r="P233" t="inlineStr">
        <is>
          <t>Evgenii Dadonov ((N/A) RW)</t>
        </is>
      </c>
    </row>
    <row r="234">
      <c r="A234" t="n">
        <v>233</v>
      </c>
      <c r="B234" t="inlineStr">
        <is>
          <t>Ivar Stenberg (SJS LW)</t>
        </is>
      </c>
      <c r="C234" t="inlineStr">
        <is>
          <t>Ivar Stenberg</t>
        </is>
      </c>
      <c r="D234" t="inlineStr">
        <is>
          <t>SJS</t>
        </is>
      </c>
      <c r="E234" t="inlineStr">
        <is>
          <t>F</t>
        </is>
      </c>
      <c r="F234" t="n">
        <v>18</v>
      </c>
      <c r="G234" s="30" t="n">
        <v>1075000</v>
      </c>
      <c r="H234" s="31" t="n">
        <v>0</v>
      </c>
      <c r="I234" s="31" t="n">
        <v>32.83</v>
      </c>
      <c r="J234" s="31" t="n">
        <v>65.31999999999999</v>
      </c>
      <c r="K234" s="31" t="n">
        <v>49.07</v>
      </c>
      <c r="L234" s="31" t="n">
        <v>45.65</v>
      </c>
      <c r="M234" t="n">
        <v>169.6</v>
      </c>
      <c r="N234" t="inlineStr">
        <is>
          <t>06psl</t>
        </is>
      </c>
      <c r="P234" t="inlineStr">
        <is>
          <t>Fabian Zetterlund (OTT LW)</t>
        </is>
      </c>
    </row>
    <row r="235">
      <c r="A235" t="n">
        <v>234</v>
      </c>
      <c r="B235" t="inlineStr">
        <is>
          <t>Erik Cernak (TBL D)</t>
        </is>
      </c>
      <c r="C235" t="inlineStr">
        <is>
          <t>Erik Cernak</t>
        </is>
      </c>
      <c r="D235" t="inlineStr">
        <is>
          <t>TBL</t>
        </is>
      </c>
      <c r="E235" t="inlineStr">
        <is>
          <t>D</t>
        </is>
      </c>
      <c r="F235" t="n">
        <v>29</v>
      </c>
      <c r="G235" s="30" t="n">
        <v>5200000</v>
      </c>
      <c r="H235" s="31" t="n">
        <v>54.84</v>
      </c>
      <c r="I235" s="31" t="n">
        <v>48.95</v>
      </c>
      <c r="J235" s="31" t="n"/>
      <c r="K235" s="31" t="n">
        <v>48.95</v>
      </c>
      <c r="L235" s="31" t="n">
        <v>9.41</v>
      </c>
      <c r="M235" t="n">
        <v>292.7</v>
      </c>
      <c r="N235" t="inlineStr">
        <is>
          <t>03rew</t>
        </is>
      </c>
      <c r="P235" t="inlineStr">
        <is>
          <t>Filip Chytil (VAN C)</t>
        </is>
      </c>
    </row>
    <row r="236">
      <c r="A236" t="n">
        <v>235</v>
      </c>
      <c r="B236" t="inlineStr">
        <is>
          <t>Parker Kelly (COL LW)</t>
        </is>
      </c>
      <c r="C236" t="inlineStr">
        <is>
          <t>Parker Kelly</t>
        </is>
      </c>
      <c r="D236" t="inlineStr">
        <is>
          <t>COL</t>
        </is>
      </c>
      <c r="E236" t="inlineStr">
        <is>
          <t>F</t>
        </is>
      </c>
      <c r="F236" t="n">
        <v>27</v>
      </c>
      <c r="G236" s="30" t="n">
        <v>1700000</v>
      </c>
      <c r="H236" s="31" t="n">
        <v>56.67</v>
      </c>
      <c r="I236" s="31" t="n">
        <v>46.6</v>
      </c>
      <c r="J236" s="31" t="n">
        <v>50.32</v>
      </c>
      <c r="K236" s="31" t="n">
        <v>48.46</v>
      </c>
      <c r="L236" s="31" t="n">
        <v>28.51</v>
      </c>
      <c r="M236" t="n">
        <v>291.9</v>
      </c>
      <c r="N236" t="inlineStr">
        <is>
          <t>04l8w</t>
        </is>
      </c>
      <c r="P236" t="inlineStr">
        <is>
          <t>Filip Hallander (PIT C)</t>
        </is>
      </c>
    </row>
    <row r="237">
      <c r="A237" t="n">
        <v>236</v>
      </c>
      <c r="B237" t="inlineStr">
        <is>
          <t>Jaccob Slavin (CAR D)</t>
        </is>
      </c>
      <c r="C237" t="inlineStr">
        <is>
          <t>Jaccob Slavin</t>
        </is>
      </c>
      <c r="D237" t="inlineStr">
        <is>
          <t>CAR</t>
        </is>
      </c>
      <c r="E237" t="inlineStr">
        <is>
          <t>D</t>
        </is>
      </c>
      <c r="F237" t="n">
        <v>32</v>
      </c>
      <c r="G237" s="30" t="n">
        <v>6395955</v>
      </c>
      <c r="H237" s="31" t="n">
        <v>20.96</v>
      </c>
      <c r="I237" s="31" t="n">
        <v>44.62</v>
      </c>
      <c r="J237" s="31" t="n">
        <v>52.09</v>
      </c>
      <c r="K237" s="31" t="n">
        <v>48.36</v>
      </c>
      <c r="L237" s="31" t="n">
        <v>7.56</v>
      </c>
      <c r="M237" t="n">
        <v>287.1</v>
      </c>
      <c r="N237" t="inlineStr">
        <is>
          <t>02o7l</t>
        </is>
      </c>
      <c r="P237" t="inlineStr">
        <is>
          <t>Filip Hronek (VAN D)</t>
        </is>
      </c>
    </row>
    <row r="238">
      <c r="A238" t="n">
        <v>237</v>
      </c>
      <c r="B238" t="inlineStr">
        <is>
          <t>Ryan Strome (CGY C)</t>
        </is>
      </c>
      <c r="C238" t="inlineStr">
        <is>
          <t>Ryan Strome</t>
        </is>
      </c>
      <c r="D238" t="inlineStr">
        <is>
          <t>CGY</t>
        </is>
      </c>
      <c r="E238" t="inlineStr">
        <is>
          <t>F</t>
        </is>
      </c>
      <c r="F238" t="n">
        <v>33</v>
      </c>
      <c r="G238" s="30" t="n">
        <v>5000000</v>
      </c>
      <c r="H238" s="31" t="n">
        <v>32.45</v>
      </c>
      <c r="I238" s="31" t="n">
        <v>49.74</v>
      </c>
      <c r="J238" s="31" t="n">
        <v>46.92</v>
      </c>
      <c r="K238" s="31" t="n">
        <v>48.33</v>
      </c>
      <c r="L238" s="31" t="n">
        <v>9.67</v>
      </c>
      <c r="M238" t="n">
        <v>291.8</v>
      </c>
      <c r="N238" t="inlineStr">
        <is>
          <t>02aza</t>
        </is>
      </c>
      <c r="P238" t="inlineStr">
        <is>
          <t>Florian Xhekaj (MTL LW)</t>
        </is>
      </c>
    </row>
    <row r="239">
      <c r="A239" t="n">
        <v>238</v>
      </c>
      <c r="B239" t="inlineStr">
        <is>
          <t>Alex Vlasic (CHI D)</t>
        </is>
      </c>
      <c r="C239" t="inlineStr">
        <is>
          <t>Alex Vlasic</t>
        </is>
      </c>
      <c r="D239" t="inlineStr">
        <is>
          <t>CHI</t>
        </is>
      </c>
      <c r="E239" t="inlineStr">
        <is>
          <t>D</t>
        </is>
      </c>
      <c r="F239" t="n">
        <v>25</v>
      </c>
      <c r="G239" s="30" t="n">
        <v>4600000</v>
      </c>
      <c r="H239" s="31" t="n">
        <v>46.02</v>
      </c>
      <c r="I239" s="31" t="n">
        <v>48.28</v>
      </c>
      <c r="J239" s="31" t="n"/>
      <c r="K239" s="31" t="n">
        <v>48.28</v>
      </c>
      <c r="L239" s="31" t="n">
        <v>10.5</v>
      </c>
      <c r="M239" t="n">
        <v>293.3</v>
      </c>
      <c r="N239" t="inlineStr">
        <is>
          <t>04zb6</t>
        </is>
      </c>
      <c r="P239" t="inlineStr">
        <is>
          <t>Frank Vatrano (ANA LW)</t>
        </is>
      </c>
    </row>
    <row r="240">
      <c r="A240" t="n">
        <v>239</v>
      </c>
      <c r="B240" t="inlineStr">
        <is>
          <t>Erik Gudbranson (CBJ D)</t>
        </is>
      </c>
      <c r="C240" t="inlineStr">
        <is>
          <t>Erik Gudbranson</t>
        </is>
      </c>
      <c r="D240" t="inlineStr">
        <is>
          <t>CBJ</t>
        </is>
      </c>
      <c r="E240" t="inlineStr">
        <is>
          <t>D</t>
        </is>
      </c>
      <c r="F240" t="n">
        <v>34</v>
      </c>
      <c r="G240" s="30" t="n">
        <v>1750000</v>
      </c>
      <c r="H240" s="31" t="n">
        <v>20.3</v>
      </c>
      <c r="I240" s="31" t="n">
        <v>47.92</v>
      </c>
      <c r="J240" s="31" t="n"/>
      <c r="K240" s="31" t="n">
        <v>47.92</v>
      </c>
      <c r="L240" s="31" t="n">
        <v>27.38</v>
      </c>
      <c r="M240" t="n">
        <v>292.9</v>
      </c>
      <c r="N240" t="inlineStr">
        <is>
          <t>01wlp</t>
        </is>
      </c>
      <c r="P240" t="inlineStr">
        <is>
          <t>Frederick Gaudreau (SEA C)</t>
        </is>
      </c>
    </row>
    <row r="241">
      <c r="A241" t="n">
        <v>240</v>
      </c>
      <c r="B241" t="inlineStr">
        <is>
          <t>Dante Fabbro (CBJ D)</t>
        </is>
      </c>
      <c r="C241" t="inlineStr">
        <is>
          <t>Dante Fabbro</t>
        </is>
      </c>
      <c r="D241" t="inlineStr">
        <is>
          <t>CBJ</t>
        </is>
      </c>
      <c r="E241" t="inlineStr">
        <is>
          <t>D</t>
        </is>
      </c>
      <c r="F241" t="n">
        <v>28</v>
      </c>
      <c r="G241" s="30" t="n">
        <v>4125000</v>
      </c>
      <c r="H241" s="31" t="n">
        <v>43.99</v>
      </c>
      <c r="I241" s="31" t="n">
        <v>47.79</v>
      </c>
      <c r="J241" s="31" t="n"/>
      <c r="K241" s="31" t="n">
        <v>47.79</v>
      </c>
      <c r="L241" s="31" t="n">
        <v>11.59</v>
      </c>
      <c r="M241" t="n">
        <v>292.9</v>
      </c>
      <c r="N241" t="inlineStr">
        <is>
          <t>03wpo</t>
        </is>
      </c>
      <c r="P241" t="inlineStr">
        <is>
          <t>Frederik Andersen (EDM G)</t>
        </is>
      </c>
    </row>
    <row r="242">
      <c r="A242" t="n">
        <v>241</v>
      </c>
      <c r="B242" t="inlineStr">
        <is>
          <t>Linus Karlsson (VAN RW)</t>
        </is>
      </c>
      <c r="C242" t="inlineStr">
        <is>
          <t>Linus Karlsson</t>
        </is>
      </c>
      <c r="D242" t="inlineStr">
        <is>
          <t>VAN</t>
        </is>
      </c>
      <c r="E242" t="inlineStr">
        <is>
          <t>F</t>
        </is>
      </c>
      <c r="F242" t="n">
        <v>26</v>
      </c>
      <c r="G242" s="30" t="n">
        <v>2250000</v>
      </c>
      <c r="H242" s="31" t="n">
        <v>52.53</v>
      </c>
      <c r="I242" s="31" t="n">
        <v>39.62</v>
      </c>
      <c r="J242" s="31" t="n">
        <v>55.68</v>
      </c>
      <c r="K242" s="31" t="n">
        <v>47.65</v>
      </c>
      <c r="L242" s="31" t="n">
        <v>21.18</v>
      </c>
      <c r="M242" t="n">
        <v>292.5</v>
      </c>
      <c r="N242" t="inlineStr">
        <is>
          <t>04qyw</t>
        </is>
      </c>
      <c r="P242" t="inlineStr">
        <is>
          <t>Gabriel Landeskog (COL LW)</t>
        </is>
      </c>
    </row>
    <row r="243">
      <c r="A243" t="n">
        <v>242</v>
      </c>
      <c r="B243" t="inlineStr">
        <is>
          <t>Ilya Mikheyev (TBL RW)</t>
        </is>
      </c>
      <c r="C243" t="inlineStr">
        <is>
          <t>Ilya Mikheyev</t>
        </is>
      </c>
      <c r="D243" t="inlineStr">
        <is>
          <t>TBL</t>
        </is>
      </c>
      <c r="E243" t="inlineStr">
        <is>
          <t>F</t>
        </is>
      </c>
      <c r="F243" t="n">
        <v>31</v>
      </c>
      <c r="G243" s="30" t="n">
        <v>3850000</v>
      </c>
      <c r="H243" s="31" t="n">
        <v>47.97</v>
      </c>
      <c r="I243" s="31" t="n">
        <v>47.58</v>
      </c>
      <c r="J243" s="31" t="n"/>
      <c r="K243" s="31" t="n">
        <v>47.58</v>
      </c>
      <c r="L243" s="31" t="n">
        <v>12.36</v>
      </c>
      <c r="M243" t="n">
        <v>292.6</v>
      </c>
      <c r="N243" t="inlineStr">
        <is>
          <t>04mq1</t>
        </is>
      </c>
      <c r="P243" t="inlineStr">
        <is>
          <t>Gabriel Vilardi (WPG RW)</t>
        </is>
      </c>
    </row>
    <row r="244">
      <c r="A244" t="n">
        <v>243</v>
      </c>
      <c r="B244" t="inlineStr">
        <is>
          <t>Alex Newhook (MTL LW)</t>
        </is>
      </c>
      <c r="C244" t="inlineStr">
        <is>
          <t>Alex Newhook</t>
        </is>
      </c>
      <c r="D244" t="inlineStr">
        <is>
          <t>MTL</t>
        </is>
      </c>
      <c r="E244" t="inlineStr">
        <is>
          <t>F</t>
        </is>
      </c>
      <c r="F244" t="n">
        <v>25</v>
      </c>
      <c r="G244" s="30" t="n">
        <v>2900000</v>
      </c>
      <c r="H244" s="31" t="n">
        <v>32.58</v>
      </c>
      <c r="I244" s="31" t="n">
        <v>41.51</v>
      </c>
      <c r="J244" s="31" t="n">
        <v>53.34</v>
      </c>
      <c r="K244" s="31" t="n">
        <v>47.42</v>
      </c>
      <c r="L244" s="31" t="n">
        <v>16.35</v>
      </c>
      <c r="M244" t="n">
        <v>291.7</v>
      </c>
      <c r="N244" t="inlineStr">
        <is>
          <t>04mv3</t>
        </is>
      </c>
      <c r="P244" t="inlineStr">
        <is>
          <t>Gage Goncalves (TBL LW)</t>
        </is>
      </c>
    </row>
    <row r="245">
      <c r="A245" t="n">
        <v>244</v>
      </c>
      <c r="B245" t="inlineStr">
        <is>
          <t>Ville Husso (ANA G)</t>
        </is>
      </c>
      <c r="C245" t="inlineStr">
        <is>
          <t>Ville Husso</t>
        </is>
      </c>
      <c r="D245" t="inlineStr">
        <is>
          <t>ANA</t>
        </is>
      </c>
      <c r="E245" t="inlineStr">
        <is>
          <t>G</t>
        </is>
      </c>
      <c r="F245" t="n">
        <v>31</v>
      </c>
      <c r="G245" s="30" t="n">
        <v>2200000</v>
      </c>
      <c r="H245" s="31" t="n">
        <v>32.94</v>
      </c>
      <c r="I245" s="31" t="n">
        <v>47.4</v>
      </c>
      <c r="J245" s="31" t="n"/>
      <c r="K245" s="31" t="n">
        <v>47.4</v>
      </c>
      <c r="L245" s="31" t="n">
        <v>21.55</v>
      </c>
      <c r="M245" t="n">
        <v>291.6</v>
      </c>
      <c r="N245" t="inlineStr">
        <is>
          <t>03ar6</t>
        </is>
      </c>
      <c r="P245" t="inlineStr">
        <is>
          <t>Garnet Hathaway (FLA RW)</t>
        </is>
      </c>
    </row>
    <row r="246">
      <c r="A246" t="n">
        <v>245</v>
      </c>
      <c r="B246" t="inlineStr">
        <is>
          <t>Oliver Bjorkstrand (NYR RW)</t>
        </is>
      </c>
      <c r="C246" t="inlineStr">
        <is>
          <t>Oliver Bjorkstrand</t>
        </is>
      </c>
      <c r="D246" t="inlineStr">
        <is>
          <t>NYR</t>
        </is>
      </c>
      <c r="E246" t="inlineStr">
        <is>
          <t>F</t>
        </is>
      </c>
      <c r="F246" t="n">
        <v>31</v>
      </c>
      <c r="G246" s="30" t="n">
        <v>4500000</v>
      </c>
      <c r="H246" s="31" t="n">
        <v>42.81</v>
      </c>
      <c r="I246" s="31" t="n">
        <v>48.68</v>
      </c>
      <c r="J246" s="31" t="n">
        <v>45.77</v>
      </c>
      <c r="K246" s="31" t="n">
        <v>47.23</v>
      </c>
      <c r="L246" s="31" t="n">
        <v>10.5</v>
      </c>
      <c r="M246" t="n">
        <v>285.3</v>
      </c>
      <c r="N246" t="inlineStr">
        <is>
          <t>031p8</t>
        </is>
      </c>
      <c r="P246" t="inlineStr">
        <is>
          <t>Garrett Wilson ((N/A) RW)</t>
        </is>
      </c>
    </row>
    <row r="247">
      <c r="A247" t="n">
        <v>246</v>
      </c>
      <c r="B247" t="inlineStr">
        <is>
          <t>Andrew Peeke (UTA D)</t>
        </is>
      </c>
      <c r="C247" t="inlineStr">
        <is>
          <t>Andrew Peeke</t>
        </is>
      </c>
      <c r="D247" t="inlineStr">
        <is>
          <t>UTA</t>
        </is>
      </c>
      <c r="E247" t="inlineStr">
        <is>
          <t>D</t>
        </is>
      </c>
      <c r="F247" t="n">
        <v>28</v>
      </c>
      <c r="G247" s="30" t="n">
        <v>1000000</v>
      </c>
      <c r="H247" s="31" t="n">
        <v>48.39</v>
      </c>
      <c r="I247" s="31" t="n">
        <v>47</v>
      </c>
      <c r="J247" s="31" t="n"/>
      <c r="K247" s="31" t="n">
        <v>47</v>
      </c>
      <c r="L247" s="31" t="n">
        <v>47</v>
      </c>
      <c r="M247" t="n">
        <v>292.9</v>
      </c>
      <c r="N247" t="inlineStr">
        <is>
          <t>042vk</t>
        </is>
      </c>
      <c r="P247" t="inlineStr">
        <is>
          <t>Gavin Brindley (COL C)</t>
        </is>
      </c>
    </row>
    <row r="248">
      <c r="A248" t="n">
        <v>247</v>
      </c>
      <c r="B248" t="inlineStr">
        <is>
          <t>Kirby Dach (MTL C)</t>
        </is>
      </c>
      <c r="C248" t="inlineStr">
        <is>
          <t>Kirby Dach</t>
        </is>
      </c>
      <c r="D248" t="inlineStr">
        <is>
          <t>MTL</t>
        </is>
      </c>
      <c r="E248" t="inlineStr">
        <is>
          <t>F</t>
        </is>
      </c>
      <c r="F248" t="n">
        <v>25</v>
      </c>
      <c r="G248" s="30" t="n">
        <v>3600000</v>
      </c>
      <c r="H248" s="31" t="n">
        <v>26.6</v>
      </c>
      <c r="I248" s="31" t="n">
        <v>46.99</v>
      </c>
      <c r="J248" s="31" t="n"/>
      <c r="K248" s="31" t="n">
        <v>46.99</v>
      </c>
      <c r="L248" s="31" t="n">
        <v>13.05</v>
      </c>
      <c r="M248" t="n">
        <v>293.1</v>
      </c>
      <c r="N248" t="inlineStr">
        <is>
          <t>04ld9</t>
        </is>
      </c>
      <c r="P248" t="inlineStr">
        <is>
          <t>Gavin McKenna (TOR LW)</t>
        </is>
      </c>
    </row>
    <row r="249">
      <c r="A249" t="n">
        <v>248</v>
      </c>
      <c r="B249" t="inlineStr">
        <is>
          <t>Christopher Tanev (TOR D)</t>
        </is>
      </c>
      <c r="C249" t="inlineStr">
        <is>
          <t>Christopher Tanev</t>
        </is>
      </c>
      <c r="D249" t="inlineStr">
        <is>
          <t>TOR</t>
        </is>
      </c>
      <c r="E249" t="inlineStr">
        <is>
          <t>D</t>
        </is>
      </c>
      <c r="F249" t="n">
        <v>36</v>
      </c>
      <c r="G249" s="30" t="n">
        <v>4500000</v>
      </c>
      <c r="H249" s="31" t="n">
        <v>4.19</v>
      </c>
      <c r="I249" s="31" t="n">
        <v>39.3</v>
      </c>
      <c r="J249" s="31" t="n">
        <v>54.44</v>
      </c>
      <c r="K249" s="31" t="n">
        <v>46.87</v>
      </c>
      <c r="L249" s="31" t="n">
        <v>10.42</v>
      </c>
      <c r="M249" t="n">
        <v>292.5</v>
      </c>
      <c r="N249" t="inlineStr">
        <is>
          <t>01uor</t>
        </is>
      </c>
      <c r="P249" t="inlineStr">
        <is>
          <t>Georgi Merkulov (COL C)</t>
        </is>
      </c>
    </row>
    <row r="250">
      <c r="A250" t="n">
        <v>249</v>
      </c>
      <c r="B250" t="inlineStr">
        <is>
          <t>Scott Laughton (LAK LW)</t>
        </is>
      </c>
      <c r="C250" t="inlineStr">
        <is>
          <t>Scott Laughton</t>
        </is>
      </c>
      <c r="D250" t="inlineStr">
        <is>
          <t>LAK</t>
        </is>
      </c>
      <c r="E250" t="inlineStr">
        <is>
          <t>F</t>
        </is>
      </c>
      <c r="F250" t="n">
        <v>32</v>
      </c>
      <c r="G250" s="30" t="n">
        <v>3500000</v>
      </c>
      <c r="H250" s="31" t="n">
        <v>39.48</v>
      </c>
      <c r="I250" s="31" t="n">
        <v>46.73</v>
      </c>
      <c r="J250" s="31" t="n"/>
      <c r="K250" s="31" t="n">
        <v>46.73</v>
      </c>
      <c r="L250" s="31" t="n">
        <v>13.35</v>
      </c>
      <c r="M250" t="n">
        <v>292.8</v>
      </c>
      <c r="N250" t="inlineStr">
        <is>
          <t>02non</t>
        </is>
      </c>
      <c r="P250" t="inlineStr">
        <is>
          <t>Gustav Forsling (FLA D)</t>
        </is>
      </c>
    </row>
    <row r="251">
      <c r="A251" t="n">
        <v>250</v>
      </c>
      <c r="B251" t="inlineStr">
        <is>
          <t>Teuvo Teravainen (CHI LW)</t>
        </is>
      </c>
      <c r="C251" t="inlineStr">
        <is>
          <t>Teuvo Teravainen</t>
        </is>
      </c>
      <c r="D251" t="inlineStr">
        <is>
          <t>CHI</t>
        </is>
      </c>
      <c r="E251" t="inlineStr">
        <is>
          <t>F</t>
        </is>
      </c>
      <c r="F251" t="n">
        <v>32</v>
      </c>
      <c r="G251" s="30" t="n">
        <v>5400000</v>
      </c>
      <c r="H251" s="31" t="n">
        <v>42.27</v>
      </c>
      <c r="I251" s="31" t="n">
        <v>49.75</v>
      </c>
      <c r="J251" s="31" t="n">
        <v>43.48</v>
      </c>
      <c r="K251" s="31" t="n">
        <v>46.61</v>
      </c>
      <c r="L251" s="31" t="n">
        <v>8.630000000000001</v>
      </c>
      <c r="M251" t="n">
        <v>293</v>
      </c>
      <c r="N251" t="inlineStr">
        <is>
          <t>02nol</t>
        </is>
      </c>
      <c r="P251" t="inlineStr">
        <is>
          <t>Gustav Nyquist ((N/A) LW)</t>
        </is>
      </c>
    </row>
    <row r="252">
      <c r="A252" t="n">
        <v>251</v>
      </c>
      <c r="B252" t="inlineStr">
        <is>
          <t>Jake Evans (MTL C)</t>
        </is>
      </c>
      <c r="C252" t="inlineStr">
        <is>
          <t>Jake Evans</t>
        </is>
      </c>
      <c r="D252" t="inlineStr">
        <is>
          <t>MTL</t>
        </is>
      </c>
      <c r="E252" t="inlineStr">
        <is>
          <t>F</t>
        </is>
      </c>
      <c r="F252" t="n">
        <v>30</v>
      </c>
      <c r="G252" s="30" t="n">
        <v>2850000</v>
      </c>
      <c r="H252" s="31" t="n">
        <v>43.95</v>
      </c>
      <c r="I252" s="31" t="n">
        <v>46.55</v>
      </c>
      <c r="J252" s="31" t="n"/>
      <c r="K252" s="31" t="n">
        <v>46.55</v>
      </c>
      <c r="L252" s="31" t="n">
        <v>16.33</v>
      </c>
      <c r="M252" t="n">
        <v>291.6</v>
      </c>
      <c r="N252" t="inlineStr">
        <is>
          <t>03eeo</t>
        </is>
      </c>
      <c r="P252" t="inlineStr">
        <is>
          <t>Hampus Lindholm (BOS D)</t>
        </is>
      </c>
    </row>
    <row r="253">
      <c r="A253" t="n">
        <v>252</v>
      </c>
      <c r="B253" t="inlineStr">
        <is>
          <t>Noah Laba (NYR C)</t>
        </is>
      </c>
      <c r="C253" t="inlineStr">
        <is>
          <t>Noah Laba</t>
        </is>
      </c>
      <c r="D253" t="inlineStr">
        <is>
          <t>NYR</t>
        </is>
      </c>
      <c r="E253" t="inlineStr">
        <is>
          <t>F</t>
        </is>
      </c>
      <c r="F253" t="n">
        <v>23</v>
      </c>
      <c r="G253" s="30" t="n">
        <v>870000</v>
      </c>
      <c r="H253" s="31" t="n">
        <v>39.97</v>
      </c>
      <c r="I253" s="31" t="n">
        <v>40.41</v>
      </c>
      <c r="J253" s="31" t="n">
        <v>52.66</v>
      </c>
      <c r="K253" s="31" t="n">
        <v>46.53</v>
      </c>
      <c r="L253" s="31" t="n">
        <v>53.48</v>
      </c>
      <c r="M253" t="n">
        <v>291.8</v>
      </c>
      <c r="N253" t="inlineStr">
        <is>
          <t>062k9</t>
        </is>
      </c>
      <c r="P253" t="inlineStr">
        <is>
          <t>Hayden Hodgson (OTT RW)</t>
        </is>
      </c>
    </row>
    <row r="254">
      <c r="A254" t="n">
        <v>253</v>
      </c>
      <c r="B254" t="inlineStr">
        <is>
          <t>Jonas Brodin (MIN D)</t>
        </is>
      </c>
      <c r="C254" t="inlineStr">
        <is>
          <t>Jonas Brodin</t>
        </is>
      </c>
      <c r="D254" t="inlineStr">
        <is>
          <t>MIN</t>
        </is>
      </c>
      <c r="E254" t="inlineStr">
        <is>
          <t>D</t>
        </is>
      </c>
      <c r="F254" t="n">
        <v>33</v>
      </c>
      <c r="G254" s="30" t="n">
        <v>6000000</v>
      </c>
      <c r="H254" s="31" t="n">
        <v>43.02</v>
      </c>
      <c r="I254" s="31" t="n">
        <v>46.44</v>
      </c>
      <c r="J254" s="31" t="n"/>
      <c r="K254" s="31" t="n">
        <v>46.44</v>
      </c>
      <c r="L254" s="31" t="n">
        <v>7.74</v>
      </c>
      <c r="M254" t="n">
        <v>293.8</v>
      </c>
      <c r="N254" t="inlineStr">
        <is>
          <t>02azg</t>
        </is>
      </c>
      <c r="P254" t="inlineStr">
        <is>
          <t>Haydn Fleury (WPG D)</t>
        </is>
      </c>
    </row>
    <row r="255">
      <c r="A255" t="n">
        <v>254</v>
      </c>
      <c r="B255" t="inlineStr">
        <is>
          <t>Sam Steel (DAL C)</t>
        </is>
      </c>
      <c r="C255" t="inlineStr">
        <is>
          <t>Sam Steel</t>
        </is>
      </c>
      <c r="D255" t="inlineStr">
        <is>
          <t>DAL</t>
        </is>
      </c>
      <c r="E255" t="inlineStr">
        <is>
          <t>F</t>
        </is>
      </c>
      <c r="F255" t="n">
        <v>28</v>
      </c>
      <c r="G255" s="30" t="n">
        <v>2100000</v>
      </c>
      <c r="H255" s="31" t="n">
        <v>49.11</v>
      </c>
      <c r="I255" s="31" t="n">
        <v>46.22</v>
      </c>
      <c r="J255" s="31" t="n">
        <v>46.16</v>
      </c>
      <c r="K255" s="31" t="n">
        <v>46.19</v>
      </c>
      <c r="L255" s="31" t="n">
        <v>22</v>
      </c>
      <c r="N255" t="inlineStr">
        <is>
          <t>03mn4</t>
        </is>
      </c>
      <c r="P255" t="inlineStr">
        <is>
          <t>Hendrix Lapierre (PIT C)</t>
        </is>
      </c>
    </row>
    <row r="256">
      <c r="A256" t="n">
        <v>255</v>
      </c>
      <c r="B256" t="inlineStr">
        <is>
          <t>Casey DeSmith (DAL G)</t>
        </is>
      </c>
      <c r="C256" t="inlineStr">
        <is>
          <t>Casey DeSmith</t>
        </is>
      </c>
      <c r="D256" t="inlineStr">
        <is>
          <t>DAL</t>
        </is>
      </c>
      <c r="E256" t="inlineStr">
        <is>
          <t>G</t>
        </is>
      </c>
      <c r="F256" t="n">
        <v>35</v>
      </c>
      <c r="G256" s="30" t="n">
        <v>1000000</v>
      </c>
      <c r="H256" s="31" t="n">
        <v>54.78</v>
      </c>
      <c r="I256" s="31" t="n">
        <v>46.1</v>
      </c>
      <c r="J256" s="31" t="n"/>
      <c r="K256" s="31" t="n">
        <v>46.1</v>
      </c>
      <c r="L256" s="31" t="n">
        <v>46.1</v>
      </c>
      <c r="M256" t="n">
        <v>290.5</v>
      </c>
      <c r="N256" t="inlineStr">
        <is>
          <t>02ycf</t>
        </is>
      </c>
      <c r="P256" t="inlineStr">
        <is>
          <t>Henri Jokiharju (BOS D)</t>
        </is>
      </c>
    </row>
    <row r="257">
      <c r="A257" t="n">
        <v>256</v>
      </c>
      <c r="B257" t="inlineStr">
        <is>
          <t>Daniil Tarasov (DET G)</t>
        </is>
      </c>
      <c r="C257" t="inlineStr">
        <is>
          <t>Daniil Tarasov</t>
        </is>
      </c>
      <c r="D257" t="inlineStr">
        <is>
          <t>DET</t>
        </is>
      </c>
      <c r="E257" t="inlineStr">
        <is>
          <t>G</t>
        </is>
      </c>
      <c r="F257" t="n">
        <v>27</v>
      </c>
      <c r="G257" s="30" t="n">
        <v>2000000</v>
      </c>
      <c r="H257" s="31" t="n">
        <v>46.86</v>
      </c>
      <c r="I257" s="31" t="n">
        <v>46.04</v>
      </c>
      <c r="J257" s="31" t="n"/>
      <c r="K257" s="31" t="n">
        <v>46.04</v>
      </c>
      <c r="L257" s="31" t="n">
        <v>23.02</v>
      </c>
      <c r="M257" t="n">
        <v>293.9</v>
      </c>
      <c r="N257" t="inlineStr">
        <is>
          <t>04an1</t>
        </is>
      </c>
      <c r="P257" t="inlineStr">
        <is>
          <t>Henry Thrun (WPG D)</t>
        </is>
      </c>
    </row>
    <row r="258">
      <c r="A258" t="n">
        <v>257</v>
      </c>
      <c r="B258" t="inlineStr">
        <is>
          <t>Niko Mikkola (FLA D)</t>
        </is>
      </c>
      <c r="C258" t="inlineStr">
        <is>
          <t>Niko Mikkola</t>
        </is>
      </c>
      <c r="D258" t="inlineStr">
        <is>
          <t>FLA</t>
        </is>
      </c>
      <c r="E258" t="inlineStr">
        <is>
          <t>D</t>
        </is>
      </c>
      <c r="F258" t="n">
        <v>30</v>
      </c>
      <c r="G258" s="30" t="n">
        <v>5000000</v>
      </c>
      <c r="H258" s="31" t="n">
        <v>44.44</v>
      </c>
      <c r="I258" s="31" t="n">
        <v>45.88</v>
      </c>
      <c r="J258" s="31" t="n"/>
      <c r="K258" s="31" t="n">
        <v>45.88</v>
      </c>
      <c r="L258" s="31" t="n">
        <v>9.18</v>
      </c>
      <c r="M258" t="n">
        <v>292.7</v>
      </c>
      <c r="N258" t="inlineStr">
        <is>
          <t>03rgv</t>
        </is>
      </c>
      <c r="P258" t="inlineStr">
        <is>
          <t>Hugh McGing (STL LW)</t>
        </is>
      </c>
    </row>
    <row r="259">
      <c r="A259" t="n">
        <v>258</v>
      </c>
      <c r="B259" t="inlineStr">
        <is>
          <t>Ross Colton (NSH LW)</t>
        </is>
      </c>
      <c r="C259" t="inlineStr">
        <is>
          <t>Ross Colton</t>
        </is>
      </c>
      <c r="D259" t="inlineStr">
        <is>
          <t>NSH</t>
        </is>
      </c>
      <c r="E259" t="inlineStr">
        <is>
          <t>F</t>
        </is>
      </c>
      <c r="F259" t="n">
        <v>30</v>
      </c>
      <c r="G259" s="30" t="n">
        <v>4000000</v>
      </c>
      <c r="H259" s="31" t="n">
        <v>38.2</v>
      </c>
      <c r="I259" s="31" t="n">
        <v>39.06</v>
      </c>
      <c r="J259" s="31" t="n">
        <v>52</v>
      </c>
      <c r="K259" s="31" t="n">
        <v>45.53</v>
      </c>
      <c r="L259" s="31" t="n">
        <v>11.38</v>
      </c>
      <c r="M259" t="n">
        <v>290.8</v>
      </c>
      <c r="N259" t="inlineStr">
        <is>
          <t>042xa</t>
        </is>
      </c>
      <c r="P259" t="inlineStr">
        <is>
          <t>Hunter McDonald (PHI D)</t>
        </is>
      </c>
    </row>
    <row r="260">
      <c r="A260" t="n">
        <v>259</v>
      </c>
      <c r="B260" t="inlineStr">
        <is>
          <t>Brandon Carlo (STL D)</t>
        </is>
      </c>
      <c r="C260" t="inlineStr">
        <is>
          <t>Brandon Carlo</t>
        </is>
      </c>
      <c r="D260" t="inlineStr">
        <is>
          <t>STL</t>
        </is>
      </c>
      <c r="E260" t="inlineStr">
        <is>
          <t>D</t>
        </is>
      </c>
      <c r="F260" t="n">
        <v>29</v>
      </c>
      <c r="G260" s="30" t="n">
        <v>4100000</v>
      </c>
      <c r="H260" s="31" t="n">
        <v>35.7</v>
      </c>
      <c r="I260" s="31" t="n">
        <v>44.73</v>
      </c>
      <c r="J260" s="31" t="n"/>
      <c r="K260" s="31" t="n">
        <v>44.73</v>
      </c>
      <c r="L260" s="31" t="n">
        <v>10.91</v>
      </c>
      <c r="M260" t="n">
        <v>293.3</v>
      </c>
      <c r="N260" t="inlineStr">
        <is>
          <t>03res</t>
        </is>
      </c>
      <c r="P260" t="inlineStr">
        <is>
          <t>Hunter Shepard ((N/A) G)</t>
        </is>
      </c>
    </row>
    <row r="261">
      <c r="A261" t="n">
        <v>260</v>
      </c>
      <c r="B261" t="inlineStr">
        <is>
          <t>Michael Carcone (UTA LW)</t>
        </is>
      </c>
      <c r="C261" t="inlineStr">
        <is>
          <t>Michael Carcone</t>
        </is>
      </c>
      <c r="D261" t="inlineStr">
        <is>
          <t>UTA</t>
        </is>
      </c>
      <c r="E261" t="inlineStr">
        <is>
          <t>F</t>
        </is>
      </c>
      <c r="F261" t="n">
        <v>30</v>
      </c>
      <c r="G261" s="30" t="n">
        <v>1750000</v>
      </c>
      <c r="H261" s="31" t="n">
        <v>44.49</v>
      </c>
      <c r="I261" s="31" t="n">
        <v>36.91</v>
      </c>
      <c r="J261" s="31" t="n">
        <v>51.9</v>
      </c>
      <c r="K261" s="31" t="n">
        <v>44.41</v>
      </c>
      <c r="L261" s="31" t="n">
        <v>25.38</v>
      </c>
      <c r="M261" t="n">
        <v>292.9</v>
      </c>
      <c r="N261" t="inlineStr">
        <is>
          <t>03y54</t>
        </is>
      </c>
      <c r="P261" t="inlineStr">
        <is>
          <t>Hunter Skinner (NSH D)</t>
        </is>
      </c>
    </row>
    <row r="262">
      <c r="A262" t="n">
        <v>261</v>
      </c>
      <c r="B262" t="inlineStr">
        <is>
          <t>Victor Olofsson (VGK LW)</t>
        </is>
      </c>
      <c r="C262" t="inlineStr">
        <is>
          <t>Victor Olofsson</t>
        </is>
      </c>
      <c r="D262" t="inlineStr">
        <is>
          <t>VGK</t>
        </is>
      </c>
      <c r="E262" t="inlineStr">
        <is>
          <t>F</t>
        </is>
      </c>
      <c r="F262" t="n">
        <v>31</v>
      </c>
      <c r="G262" s="30" t="n">
        <v>1638330</v>
      </c>
      <c r="H262" s="31" t="n">
        <v>40.24</v>
      </c>
      <c r="I262" s="31" t="n">
        <v>37.12</v>
      </c>
      <c r="J262" s="31" t="n">
        <v>51.66</v>
      </c>
      <c r="K262" s="31" t="n">
        <v>44.39</v>
      </c>
      <c r="L262" s="31" t="n">
        <v>27.09</v>
      </c>
      <c r="M262" t="n">
        <v>291.9</v>
      </c>
      <c r="N262" t="inlineStr">
        <is>
          <t>03ee4</t>
        </is>
      </c>
      <c r="P262" t="inlineStr">
        <is>
          <t>Ian Cole (CHI D)</t>
        </is>
      </c>
    </row>
    <row r="263">
      <c r="A263" t="n">
        <v>262</v>
      </c>
      <c r="B263" t="inlineStr">
        <is>
          <t>Joel Armia (LAK RW)</t>
        </is>
      </c>
      <c r="C263" t="inlineStr">
        <is>
          <t>Joel Armia</t>
        </is>
      </c>
      <c r="D263" t="inlineStr">
        <is>
          <t>LAK</t>
        </is>
      </c>
      <c r="E263" t="inlineStr">
        <is>
          <t>F</t>
        </is>
      </c>
      <c r="F263" t="n">
        <v>33</v>
      </c>
      <c r="G263" s="30" t="n">
        <v>2500000</v>
      </c>
      <c r="H263" s="31" t="n">
        <v>43.8</v>
      </c>
      <c r="I263" s="31" t="n">
        <v>44.26</v>
      </c>
      <c r="J263" s="31" t="n"/>
      <c r="K263" s="31" t="n">
        <v>44.26</v>
      </c>
      <c r="L263" s="31" t="n">
        <v>17.7</v>
      </c>
      <c r="M263" t="n">
        <v>291.6</v>
      </c>
      <c r="N263" t="inlineStr">
        <is>
          <t>02b3d</t>
        </is>
      </c>
      <c r="P263" t="inlineStr">
        <is>
          <t>Ian Moore (ANA D)</t>
        </is>
      </c>
    </row>
    <row r="264">
      <c r="A264" t="n">
        <v>263</v>
      </c>
      <c r="B264" t="inlineStr">
        <is>
          <t>Matthew Wood (NSH RW)</t>
        </is>
      </c>
      <c r="C264" t="inlineStr">
        <is>
          <t>Matthew Wood</t>
        </is>
      </c>
      <c r="D264" t="inlineStr">
        <is>
          <t>NSH</t>
        </is>
      </c>
      <c r="E264" t="inlineStr">
        <is>
          <t>F</t>
        </is>
      </c>
      <c r="F264" t="n">
        <v>21</v>
      </c>
      <c r="G264" s="30" t="n">
        <v>950000</v>
      </c>
      <c r="H264" s="31" t="n">
        <v>41.15</v>
      </c>
      <c r="I264" s="31" t="n">
        <v>41.29</v>
      </c>
      <c r="J264" s="31" t="n">
        <v>47.23</v>
      </c>
      <c r="K264" s="31" t="n">
        <v>44.26</v>
      </c>
      <c r="L264" s="31" t="n">
        <v>46.59</v>
      </c>
      <c r="M264" t="n">
        <v>292</v>
      </c>
      <c r="N264" t="inlineStr">
        <is>
          <t>065d1</t>
        </is>
      </c>
      <c r="P264" t="inlineStr">
        <is>
          <t>Igor Shesterkin (NYR G)</t>
        </is>
      </c>
    </row>
    <row r="265">
      <c r="A265" t="n">
        <v>264</v>
      </c>
      <c r="B265" t="inlineStr">
        <is>
          <t>David Perron ((N/A) RW)</t>
        </is>
      </c>
      <c r="C265" t="inlineStr">
        <is>
          <t>David Perron</t>
        </is>
      </c>
      <c r="D265" t="inlineStr">
        <is>
          <t>(N/A)</t>
        </is>
      </c>
      <c r="E265" t="inlineStr">
        <is>
          <t>F</t>
        </is>
      </c>
      <c r="F265" t="n">
        <v>38</v>
      </c>
      <c r="G265" s="30" t="n">
        <v>1</v>
      </c>
      <c r="H265" s="31" t="n">
        <v>44.42</v>
      </c>
      <c r="I265" s="31" t="n">
        <v>44.23</v>
      </c>
      <c r="J265" s="31" t="n"/>
      <c r="K265" s="31" t="n">
        <v>44.23</v>
      </c>
      <c r="L265" s="31" t="n">
        <v>44230000</v>
      </c>
      <c r="M265" t="n">
        <v>291.7</v>
      </c>
      <c r="N265" t="inlineStr">
        <is>
          <t>0047x</t>
        </is>
      </c>
      <c r="P265" t="inlineStr">
        <is>
          <t>Ilya Lyubushkin (NSH D)</t>
        </is>
      </c>
    </row>
    <row r="266">
      <c r="A266" t="n">
        <v>265</v>
      </c>
      <c r="B266" t="inlineStr">
        <is>
          <t>Nicolas Roy (COL C)</t>
        </is>
      </c>
      <c r="C266" t="inlineStr">
        <is>
          <t>Nicolas Roy</t>
        </is>
      </c>
      <c r="D266" t="inlineStr">
        <is>
          <t>COL</t>
        </is>
      </c>
      <c r="E266" t="inlineStr">
        <is>
          <t>F</t>
        </is>
      </c>
      <c r="F266" t="n">
        <v>29</v>
      </c>
      <c r="G266" s="30" t="n">
        <v>3000000</v>
      </c>
      <c r="H266" s="31" t="n">
        <v>36.9</v>
      </c>
      <c r="I266" s="31" t="n">
        <v>40.13</v>
      </c>
      <c r="J266" s="31" t="n">
        <v>48.02</v>
      </c>
      <c r="K266" s="31" t="n">
        <v>44.08</v>
      </c>
      <c r="L266" s="31" t="n">
        <v>14.69</v>
      </c>
      <c r="M266" t="n">
        <v>292.4</v>
      </c>
      <c r="N266" t="inlineStr">
        <is>
          <t>03c9z</t>
        </is>
      </c>
      <c r="P266" t="inlineStr">
        <is>
          <t>Ilya Mikheyev (TBL RW)</t>
        </is>
      </c>
    </row>
    <row r="267">
      <c r="A267" t="n">
        <v>266</v>
      </c>
      <c r="B267" t="inlineStr">
        <is>
          <t>Braeden Bowman (VGK RW)</t>
        </is>
      </c>
      <c r="C267" t="inlineStr">
        <is>
          <t>Braeden Bowman</t>
        </is>
      </c>
      <c r="D267" t="inlineStr">
        <is>
          <t>VGK</t>
        </is>
      </c>
      <c r="E267" t="inlineStr">
        <is>
          <t>F</t>
        </is>
      </c>
      <c r="F267" t="n">
        <v>23</v>
      </c>
      <c r="G267" s="30" t="n">
        <v>837500</v>
      </c>
      <c r="H267" s="31" t="n">
        <v>32.91</v>
      </c>
      <c r="I267" s="31" t="n">
        <v>40.81</v>
      </c>
      <c r="J267" s="31" t="n">
        <v>46.8</v>
      </c>
      <c r="K267" s="31" t="n">
        <v>43.8</v>
      </c>
      <c r="L267" s="31" t="n">
        <v>52.3</v>
      </c>
      <c r="M267" t="n">
        <v>291.9</v>
      </c>
      <c r="N267" t="inlineStr">
        <is>
          <t>06c72</t>
        </is>
      </c>
      <c r="P267" t="inlineStr">
        <is>
          <t>Ilya Safonov (VAN C)</t>
        </is>
      </c>
    </row>
    <row r="268">
      <c r="A268" t="n">
        <v>267</v>
      </c>
      <c r="B268" t="inlineStr">
        <is>
          <t>Tye Kartye (NYR LW)</t>
        </is>
      </c>
      <c r="C268" t="inlineStr">
        <is>
          <t>Tye Kartye</t>
        </is>
      </c>
      <c r="D268" t="inlineStr">
        <is>
          <t>NYR</t>
        </is>
      </c>
      <c r="E268" t="inlineStr">
        <is>
          <t>F</t>
        </is>
      </c>
      <c r="F268" t="n">
        <v>25</v>
      </c>
      <c r="G268" s="30" t="n">
        <v>1250000</v>
      </c>
      <c r="H268" s="31" t="n">
        <v>41.79</v>
      </c>
      <c r="I268" s="31" t="n">
        <v>31.65</v>
      </c>
      <c r="J268" s="31" t="n">
        <v>55.78</v>
      </c>
      <c r="K268" s="31" t="n">
        <v>43.72</v>
      </c>
      <c r="L268" s="31" t="n">
        <v>34.98</v>
      </c>
      <c r="M268" t="n">
        <v>291.8</v>
      </c>
      <c r="N268" t="inlineStr">
        <is>
          <t>05x9t</t>
        </is>
      </c>
      <c r="P268" t="inlineStr">
        <is>
          <t>Ilya Solovyov (PIT D)</t>
        </is>
      </c>
    </row>
    <row r="269">
      <c r="A269" t="n">
        <v>268</v>
      </c>
      <c r="B269" t="inlineStr">
        <is>
          <t>Vladislav Namestnikov (WPG C)</t>
        </is>
      </c>
      <c r="C269" t="inlineStr">
        <is>
          <t>Vladislav Namestnikov</t>
        </is>
      </c>
      <c r="D269" t="inlineStr">
        <is>
          <t>WPG</t>
        </is>
      </c>
      <c r="E269" t="inlineStr">
        <is>
          <t>F</t>
        </is>
      </c>
      <c r="F269" t="n">
        <v>33</v>
      </c>
      <c r="G269" s="30" t="n">
        <v>3000000</v>
      </c>
      <c r="H269" s="31" t="n">
        <v>27.28</v>
      </c>
      <c r="I269" s="31" t="n">
        <v>39</v>
      </c>
      <c r="J269" s="31" t="n">
        <v>48.25</v>
      </c>
      <c r="K269" s="31" t="n">
        <v>43.62</v>
      </c>
      <c r="L269" s="31" t="n">
        <v>14.54</v>
      </c>
      <c r="M269" t="n">
        <v>291.9</v>
      </c>
      <c r="N269" t="inlineStr">
        <is>
          <t>02b3l</t>
        </is>
      </c>
      <c r="P269" t="inlineStr">
        <is>
          <t>Isaak Phillips (WPG D)</t>
        </is>
      </c>
    </row>
    <row r="270">
      <c r="A270" t="n">
        <v>269</v>
      </c>
      <c r="B270" t="inlineStr">
        <is>
          <t>Andrei Kuzmenko (PIT LW)</t>
        </is>
      </c>
      <c r="C270" t="inlineStr">
        <is>
          <t>Andrei Kuzmenko</t>
        </is>
      </c>
      <c r="D270" t="inlineStr">
        <is>
          <t>PIT</t>
        </is>
      </c>
      <c r="E270" t="inlineStr">
        <is>
          <t>F</t>
        </is>
      </c>
      <c r="F270" t="n">
        <v>30</v>
      </c>
      <c r="G270" s="30" t="n">
        <v>5000000</v>
      </c>
      <c r="H270" s="31" t="n">
        <v>33.46</v>
      </c>
      <c r="I270" s="31" t="n">
        <v>37.29</v>
      </c>
      <c r="J270" s="31" t="n">
        <v>49.79</v>
      </c>
      <c r="K270" s="31" t="n">
        <v>43.54</v>
      </c>
      <c r="L270" s="31" t="n">
        <v>8.710000000000001</v>
      </c>
      <c r="M270" t="n">
        <v>291.1</v>
      </c>
      <c r="N270" t="inlineStr">
        <is>
          <t>04bw4</t>
        </is>
      </c>
      <c r="P270" t="inlineStr">
        <is>
          <t>Isac Lundestrom (CBJ C)</t>
        </is>
      </c>
    </row>
    <row r="271">
      <c r="A271" t="n">
        <v>270</v>
      </c>
      <c r="B271" t="inlineStr">
        <is>
          <t>Nick Foligno (MIN LW)</t>
        </is>
      </c>
      <c r="C271" t="inlineStr">
        <is>
          <t>Nick Foligno</t>
        </is>
      </c>
      <c r="D271" t="inlineStr">
        <is>
          <t>MIN</t>
        </is>
      </c>
      <c r="E271" t="inlineStr">
        <is>
          <t>F</t>
        </is>
      </c>
      <c r="F271" t="n">
        <v>38</v>
      </c>
      <c r="G271" s="30" t="n">
        <v>900000</v>
      </c>
      <c r="H271" s="31" t="n">
        <v>36.72</v>
      </c>
      <c r="I271" s="31" t="n">
        <v>43.44</v>
      </c>
      <c r="J271" s="31" t="n"/>
      <c r="K271" s="31" t="n">
        <v>43.44</v>
      </c>
      <c r="L271" s="31" t="n">
        <v>48.27</v>
      </c>
      <c r="M271" t="n">
        <v>291.8</v>
      </c>
      <c r="N271" t="inlineStr">
        <is>
          <t>0041m</t>
        </is>
      </c>
      <c r="P271" t="inlineStr">
        <is>
          <t>Isaiah George (NYI D)</t>
        </is>
      </c>
    </row>
    <row r="272">
      <c r="A272" t="n">
        <v>271</v>
      </c>
      <c r="B272" t="inlineStr">
        <is>
          <t>Keegan Kolesar (DET RW)</t>
        </is>
      </c>
      <c r="C272" t="inlineStr">
        <is>
          <t>Keegan Kolesar</t>
        </is>
      </c>
      <c r="D272" t="inlineStr">
        <is>
          <t>DET</t>
        </is>
      </c>
      <c r="E272" t="inlineStr">
        <is>
          <t>F</t>
        </is>
      </c>
      <c r="F272" t="n">
        <v>29</v>
      </c>
      <c r="G272" s="30" t="n">
        <v>2500000</v>
      </c>
      <c r="H272" s="31" t="n">
        <v>46.97</v>
      </c>
      <c r="I272" s="31" t="n">
        <v>43.42</v>
      </c>
      <c r="J272" s="31" t="n"/>
      <c r="K272" s="31" t="n">
        <v>43.42</v>
      </c>
      <c r="L272" s="31" t="n">
        <v>17.37</v>
      </c>
      <c r="M272" t="n">
        <v>292.1</v>
      </c>
      <c r="N272" t="inlineStr">
        <is>
          <t>03rfj</t>
        </is>
      </c>
      <c r="P272" t="inlineStr">
        <is>
          <t>Isak Rosen (WPG LW)</t>
        </is>
      </c>
    </row>
    <row r="273">
      <c r="A273" t="n">
        <v>272</v>
      </c>
      <c r="B273" t="inlineStr">
        <is>
          <t>Tristan Jarry (EDM G)</t>
        </is>
      </c>
      <c r="C273" t="inlineStr">
        <is>
          <t>Tristan Jarry</t>
        </is>
      </c>
      <c r="D273" t="inlineStr">
        <is>
          <t>EDM</t>
        </is>
      </c>
      <c r="E273" t="inlineStr">
        <is>
          <t>G</t>
        </is>
      </c>
      <c r="F273" t="n">
        <v>31</v>
      </c>
      <c r="G273" s="30" t="n">
        <v>5375000</v>
      </c>
      <c r="H273" s="31" t="n">
        <v>62.48</v>
      </c>
      <c r="I273" s="31" t="n">
        <v>43.18</v>
      </c>
      <c r="J273" s="31" t="n"/>
      <c r="K273" s="31" t="n">
        <v>43.18</v>
      </c>
      <c r="L273" s="31" t="n">
        <v>8.029999999999999</v>
      </c>
      <c r="M273" t="n">
        <v>287.5</v>
      </c>
      <c r="N273" t="inlineStr">
        <is>
          <t>02yjw</t>
        </is>
      </c>
      <c r="P273" t="inlineStr">
        <is>
          <t>Ivan Barbashev (VGK LW)</t>
        </is>
      </c>
    </row>
    <row r="274">
      <c r="A274" t="n">
        <v>273</v>
      </c>
      <c r="B274" t="inlineStr">
        <is>
          <t>Jayden Struble (MTL D)</t>
        </is>
      </c>
      <c r="C274" t="inlineStr">
        <is>
          <t>Jayden Struble</t>
        </is>
      </c>
      <c r="D274" t="inlineStr">
        <is>
          <t>MTL</t>
        </is>
      </c>
      <c r="E274" t="inlineStr">
        <is>
          <t>D</t>
        </is>
      </c>
      <c r="F274" t="n">
        <v>25</v>
      </c>
      <c r="G274" s="30" t="n">
        <v>1412500</v>
      </c>
      <c r="H274" s="31" t="n">
        <v>40.64</v>
      </c>
      <c r="I274" s="31" t="n">
        <v>43.16</v>
      </c>
      <c r="J274" s="31" t="n"/>
      <c r="K274" s="31" t="n">
        <v>43.16</v>
      </c>
      <c r="L274" s="31" t="n">
        <v>30.56</v>
      </c>
      <c r="N274" t="inlineStr">
        <is>
          <t>051te</t>
        </is>
      </c>
      <c r="P274" t="inlineStr">
        <is>
          <t>Ivan Ivan (BOS C)</t>
        </is>
      </c>
    </row>
    <row r="275">
      <c r="A275" t="n">
        <v>274</v>
      </c>
      <c r="B275" t="inlineStr">
        <is>
          <t>Ian Moore (ANA D)</t>
        </is>
      </c>
      <c r="C275" t="inlineStr">
        <is>
          <t>Ian Moore</t>
        </is>
      </c>
      <c r="D275" t="inlineStr">
        <is>
          <t>ANA</t>
        </is>
      </c>
      <c r="E275" t="inlineStr">
        <is>
          <t>D,F</t>
        </is>
      </c>
      <c r="F275" t="n">
        <v>24</v>
      </c>
      <c r="G275" s="30" t="n">
        <v>1150000</v>
      </c>
      <c r="H275" s="31" t="n">
        <v>36.47</v>
      </c>
      <c r="I275" s="31" t="n">
        <v>43.11</v>
      </c>
      <c r="J275" s="31" t="n"/>
      <c r="K275" s="31" t="n">
        <v>43.11</v>
      </c>
      <c r="L275" s="31" t="n">
        <v>37.49</v>
      </c>
      <c r="N275" t="inlineStr">
        <is>
          <t>05ltl</t>
        </is>
      </c>
      <c r="P275" t="inlineStr">
        <is>
          <t>Ivan Miroshnichenko (WSH RW)</t>
        </is>
      </c>
    </row>
    <row r="276">
      <c r="A276" t="n">
        <v>275</v>
      </c>
      <c r="B276" t="inlineStr">
        <is>
          <t>Samuel Girard (PIT D)</t>
        </is>
      </c>
      <c r="C276" t="inlineStr">
        <is>
          <t>Samuel Girard</t>
        </is>
      </c>
      <c r="D276" t="inlineStr">
        <is>
          <t>PIT</t>
        </is>
      </c>
      <c r="E276" t="inlineStr">
        <is>
          <t>D</t>
        </is>
      </c>
      <c r="F276" t="n">
        <v>28</v>
      </c>
      <c r="G276" s="30" t="n">
        <v>5000000</v>
      </c>
      <c r="H276" s="31" t="n">
        <v>36.89</v>
      </c>
      <c r="I276" s="31" t="n">
        <v>43.05</v>
      </c>
      <c r="J276" s="31" t="n"/>
      <c r="K276" s="31" t="n">
        <v>43.05</v>
      </c>
      <c r="L276" s="31" t="n">
        <v>8.609999999999999</v>
      </c>
      <c r="M276" t="n">
        <v>291.6</v>
      </c>
      <c r="N276" t="inlineStr">
        <is>
          <t>03yg4</t>
        </is>
      </c>
      <c r="P276" t="inlineStr">
        <is>
          <t>Ivan Provorov (CBJ D)</t>
        </is>
      </c>
    </row>
    <row r="277">
      <c r="A277" t="n">
        <v>276</v>
      </c>
      <c r="B277" t="inlineStr">
        <is>
          <t>Alex Iafallo (WPG RW)</t>
        </is>
      </c>
      <c r="C277" t="inlineStr">
        <is>
          <t>Alex Iafallo</t>
        </is>
      </c>
      <c r="D277" t="inlineStr">
        <is>
          <t>WPG</t>
        </is>
      </c>
      <c r="E277" t="inlineStr">
        <is>
          <t>F</t>
        </is>
      </c>
      <c r="F277" t="n">
        <v>32</v>
      </c>
      <c r="G277" s="30" t="n">
        <v>3666666</v>
      </c>
      <c r="H277" s="31" t="n">
        <v>44.74</v>
      </c>
      <c r="I277" s="31" t="n">
        <v>43.06</v>
      </c>
      <c r="J277" s="31" t="n">
        <v>42.83</v>
      </c>
      <c r="K277" s="31" t="n">
        <v>42.95</v>
      </c>
      <c r="L277" s="31" t="n">
        <v>11.71</v>
      </c>
      <c r="M277" t="n">
        <v>291.6</v>
      </c>
      <c r="N277" t="inlineStr">
        <is>
          <t>04az7</t>
        </is>
      </c>
      <c r="P277" t="inlineStr">
        <is>
          <t>Ivar Stenberg (SJS LW)</t>
        </is>
      </c>
    </row>
    <row r="278">
      <c r="A278" t="n">
        <v>277</v>
      </c>
      <c r="B278" t="inlineStr">
        <is>
          <t>Nick Robertson (PIT LW)</t>
        </is>
      </c>
      <c r="C278" t="inlineStr">
        <is>
          <t>Nick Robertson</t>
        </is>
      </c>
      <c r="D278" t="inlineStr">
        <is>
          <t>PIT</t>
        </is>
      </c>
      <c r="E278" t="inlineStr">
        <is>
          <t>F</t>
        </is>
      </c>
      <c r="F278" t="n">
        <v>25</v>
      </c>
      <c r="G278" s="30" t="n">
        <v>1825000</v>
      </c>
      <c r="H278" s="31" t="n">
        <v>40.69</v>
      </c>
      <c r="I278" s="31" t="n">
        <v>37.55</v>
      </c>
      <c r="J278" s="31" t="n">
        <v>48.23</v>
      </c>
      <c r="K278" s="31" t="n">
        <v>42.89</v>
      </c>
      <c r="L278" s="31" t="n">
        <v>23.5</v>
      </c>
      <c r="M278" t="n">
        <v>292.9</v>
      </c>
      <c r="N278" t="inlineStr">
        <is>
          <t>04zo3</t>
        </is>
      </c>
      <c r="P278" t="inlineStr">
        <is>
          <t>J.T. Compher (DET C)</t>
        </is>
      </c>
    </row>
    <row r="279">
      <c r="A279" t="n">
        <v>278</v>
      </c>
      <c r="B279" t="inlineStr">
        <is>
          <t>Jaden Schwartz (COL LW)</t>
        </is>
      </c>
      <c r="C279" t="inlineStr">
        <is>
          <t>Jaden Schwartz</t>
        </is>
      </c>
      <c r="D279" t="inlineStr">
        <is>
          <t>COL</t>
        </is>
      </c>
      <c r="E279" t="inlineStr">
        <is>
          <t>F</t>
        </is>
      </c>
      <c r="F279" t="n">
        <v>34</v>
      </c>
      <c r="G279" s="30" t="n">
        <v>3250000</v>
      </c>
      <c r="H279" s="31" t="n">
        <v>34.28</v>
      </c>
      <c r="I279" s="31" t="n">
        <v>39.48</v>
      </c>
      <c r="J279" s="31" t="n">
        <v>46.12</v>
      </c>
      <c r="K279" s="31" t="n">
        <v>42.8</v>
      </c>
      <c r="L279" s="31" t="n">
        <v>13.17</v>
      </c>
      <c r="M279" t="n">
        <v>291.2</v>
      </c>
      <c r="N279" t="inlineStr">
        <is>
          <t>01xfp</t>
        </is>
      </c>
      <c r="P279" t="inlineStr">
        <is>
          <t>J.T. Miller (NYR C)</t>
        </is>
      </c>
    </row>
    <row r="280">
      <c r="A280" t="n">
        <v>279</v>
      </c>
      <c r="B280" t="inlineStr">
        <is>
          <t>Michael Amadio (OTT RW)</t>
        </is>
      </c>
      <c r="C280" t="inlineStr">
        <is>
          <t>Michael Amadio</t>
        </is>
      </c>
      <c r="D280" t="inlineStr">
        <is>
          <t>OTT</t>
        </is>
      </c>
      <c r="E280" t="inlineStr">
        <is>
          <t>F</t>
        </is>
      </c>
      <c r="F280" t="n">
        <v>30</v>
      </c>
      <c r="G280" s="30" t="n">
        <v>2600000</v>
      </c>
      <c r="H280" s="31" t="n">
        <v>49.79</v>
      </c>
      <c r="I280" s="31" t="n">
        <v>42.7</v>
      </c>
      <c r="J280" s="31" t="n"/>
      <c r="K280" s="31" t="n">
        <v>42.7</v>
      </c>
      <c r="L280" s="31" t="n">
        <v>16.42</v>
      </c>
      <c r="M280" t="n">
        <v>291.6</v>
      </c>
      <c r="N280" t="inlineStr">
        <is>
          <t>03ebr</t>
        </is>
      </c>
      <c r="P280" t="inlineStr">
        <is>
          <t>JJ Peterka (BOS LW)</t>
        </is>
      </c>
    </row>
    <row r="281">
      <c r="A281" t="n">
        <v>280</v>
      </c>
      <c r="B281" t="inlineStr">
        <is>
          <t>Warren Foegele (OTT LW)</t>
        </is>
      </c>
      <c r="C281" t="inlineStr">
        <is>
          <t>Warren Foegele</t>
        </is>
      </c>
      <c r="D281" t="inlineStr">
        <is>
          <t>OTT</t>
        </is>
      </c>
      <c r="E281" t="inlineStr">
        <is>
          <t>F</t>
        </is>
      </c>
      <c r="F281" t="n">
        <v>30</v>
      </c>
      <c r="G281" s="30" t="n">
        <v>3500000</v>
      </c>
      <c r="H281" s="31" t="n">
        <v>30.96</v>
      </c>
      <c r="I281" s="31" t="n">
        <v>42.64</v>
      </c>
      <c r="J281" s="31" t="n"/>
      <c r="K281" s="31" t="n">
        <v>42.64</v>
      </c>
      <c r="L281" s="31" t="n">
        <v>12.18</v>
      </c>
      <c r="M281" t="n">
        <v>291.8</v>
      </c>
      <c r="N281" t="inlineStr">
        <is>
          <t>03ebb</t>
        </is>
      </c>
      <c r="P281" t="inlineStr">
        <is>
          <t>Jaccob Slavin (CAR D)</t>
        </is>
      </c>
    </row>
    <row r="282">
      <c r="A282" t="n">
        <v>281</v>
      </c>
      <c r="B282" t="inlineStr">
        <is>
          <t>Dylan Samberg (WPG D)</t>
        </is>
      </c>
      <c r="C282" t="inlineStr">
        <is>
          <t>Dylan Samberg</t>
        </is>
      </c>
      <c r="D282" t="inlineStr">
        <is>
          <t>WPG</t>
        </is>
      </c>
      <c r="E282" t="inlineStr">
        <is>
          <t>D</t>
        </is>
      </c>
      <c r="F282" t="n">
        <v>27</v>
      </c>
      <c r="G282" s="30" t="n">
        <v>5750000</v>
      </c>
      <c r="H282" s="31" t="n">
        <v>38.09</v>
      </c>
      <c r="I282" s="31" t="n">
        <v>42.48</v>
      </c>
      <c r="J282" s="31" t="n"/>
      <c r="K282" s="31" t="n">
        <v>42.48</v>
      </c>
      <c r="L282" s="31" t="n">
        <v>7.39</v>
      </c>
      <c r="M282" t="n">
        <v>292.9</v>
      </c>
      <c r="N282" t="inlineStr">
        <is>
          <t>04f0u</t>
        </is>
      </c>
      <c r="P282" t="inlineStr">
        <is>
          <t>Jack Ahcan (NSH D)</t>
        </is>
      </c>
    </row>
    <row r="283">
      <c r="A283" t="n">
        <v>282</v>
      </c>
      <c r="B283" t="inlineStr">
        <is>
          <t>J.T. Compher (DET C)</t>
        </is>
      </c>
      <c r="C283" t="inlineStr">
        <is>
          <t>J.T. Compher</t>
        </is>
      </c>
      <c r="D283" t="inlineStr">
        <is>
          <t>DET</t>
        </is>
      </c>
      <c r="E283" t="inlineStr">
        <is>
          <t>F</t>
        </is>
      </c>
      <c r="F283" t="n">
        <v>31</v>
      </c>
      <c r="G283" s="30" t="n">
        <v>5100000</v>
      </c>
      <c r="H283" s="31" t="n">
        <v>39.01</v>
      </c>
      <c r="I283" s="31" t="n">
        <v>42.67</v>
      </c>
      <c r="J283" s="31" t="n">
        <v>41.75</v>
      </c>
      <c r="K283" s="31" t="n">
        <v>42.21</v>
      </c>
      <c r="L283" s="31" t="n">
        <v>8.279999999999999</v>
      </c>
      <c r="M283" t="n">
        <v>292.4</v>
      </c>
      <c r="N283" t="inlineStr">
        <is>
          <t>03163</t>
        </is>
      </c>
      <c r="P283" t="inlineStr">
        <is>
          <t>Jack Devine (FLA RW)</t>
        </is>
      </c>
    </row>
    <row r="284">
      <c r="A284" t="n">
        <v>283</v>
      </c>
      <c r="B284" t="inlineStr">
        <is>
          <t>David Rittich (NJD G)</t>
        </is>
      </c>
      <c r="C284" t="inlineStr">
        <is>
          <t>David Rittich</t>
        </is>
      </c>
      <c r="D284" t="inlineStr">
        <is>
          <t>NJD</t>
        </is>
      </c>
      <c r="E284" t="inlineStr">
        <is>
          <t>G</t>
        </is>
      </c>
      <c r="F284" t="n">
        <v>34</v>
      </c>
      <c r="G284" s="30" t="n">
        <v>1000000</v>
      </c>
      <c r="H284" s="31" t="n">
        <v>51.28</v>
      </c>
      <c r="I284" s="31" t="n">
        <v>42.2</v>
      </c>
      <c r="J284" s="31" t="n"/>
      <c r="K284" s="31" t="n">
        <v>42.2</v>
      </c>
      <c r="L284" s="31" t="n">
        <v>42.2</v>
      </c>
      <c r="M284" t="n">
        <v>291.5</v>
      </c>
      <c r="N284" t="inlineStr">
        <is>
          <t>03ygn</t>
        </is>
      </c>
      <c r="P284" t="inlineStr">
        <is>
          <t>Jack Drury (NSH C)</t>
        </is>
      </c>
    </row>
    <row r="285">
      <c r="A285" t="n">
        <v>284</v>
      </c>
      <c r="B285" t="inlineStr">
        <is>
          <t>Nino Niederreiter (WPG LW)</t>
        </is>
      </c>
      <c r="C285" t="inlineStr">
        <is>
          <t>Nino Niederreiter</t>
        </is>
      </c>
      <c r="D285" t="inlineStr">
        <is>
          <t>WPG</t>
        </is>
      </c>
      <c r="E285" t="inlineStr">
        <is>
          <t>F</t>
        </is>
      </c>
      <c r="F285" t="n">
        <v>34</v>
      </c>
      <c r="G285" s="30" t="n">
        <v>4000000</v>
      </c>
      <c r="H285" s="31" t="n">
        <v>29.8</v>
      </c>
      <c r="I285" s="31" t="n">
        <v>41.51</v>
      </c>
      <c r="J285" s="31" t="n">
        <v>42.7</v>
      </c>
      <c r="K285" s="31" t="n">
        <v>42.11</v>
      </c>
      <c r="L285" s="31" t="n">
        <v>10.53</v>
      </c>
      <c r="M285" t="n">
        <v>291.7</v>
      </c>
      <c r="N285" t="inlineStr">
        <is>
          <t>01zt4</t>
        </is>
      </c>
      <c r="P285" t="inlineStr">
        <is>
          <t>Jack Eichel (VGK C)</t>
        </is>
      </c>
    </row>
    <row r="286">
      <c r="A286" t="n">
        <v>285</v>
      </c>
      <c r="B286" t="inlineStr">
        <is>
          <t>Evan Rodrigues (NJD LW)</t>
        </is>
      </c>
      <c r="C286" t="inlineStr">
        <is>
          <t>Evan Rodrigues</t>
        </is>
      </c>
      <c r="D286" t="inlineStr">
        <is>
          <t>NJD</t>
        </is>
      </c>
      <c r="E286" t="inlineStr">
        <is>
          <t>F</t>
        </is>
      </c>
      <c r="F286" t="n">
        <v>33</v>
      </c>
      <c r="G286" s="30" t="n">
        <v>3000000</v>
      </c>
      <c r="H286" s="31" t="n">
        <v>46.69</v>
      </c>
      <c r="I286" s="31" t="n">
        <v>33.87</v>
      </c>
      <c r="J286" s="31" t="n">
        <v>50.27</v>
      </c>
      <c r="K286" s="31" t="n">
        <v>42.07</v>
      </c>
      <c r="L286" s="31" t="n">
        <v>14.02</v>
      </c>
      <c r="M286" t="n">
        <v>291.6</v>
      </c>
      <c r="N286" t="inlineStr">
        <is>
          <t>03nfr</t>
        </is>
      </c>
      <c r="P286" t="inlineStr">
        <is>
          <t>Jack Finley (STL C)</t>
        </is>
      </c>
    </row>
    <row r="287">
      <c r="A287" t="n">
        <v>286</v>
      </c>
      <c r="B287" t="inlineStr">
        <is>
          <t>Nick Paul (TOR C)</t>
        </is>
      </c>
      <c r="C287" t="inlineStr">
        <is>
          <t>Nick Paul</t>
        </is>
      </c>
      <c r="D287" t="inlineStr">
        <is>
          <t>TOR</t>
        </is>
      </c>
      <c r="E287" t="inlineStr">
        <is>
          <t>F</t>
        </is>
      </c>
      <c r="F287" t="n">
        <v>31</v>
      </c>
      <c r="G287" s="30" t="n">
        <v>3150000</v>
      </c>
      <c r="H287" s="31" t="n">
        <v>28.63</v>
      </c>
      <c r="I287" s="31" t="n">
        <v>35.67</v>
      </c>
      <c r="J287" s="31" t="n">
        <v>48.42</v>
      </c>
      <c r="K287" s="31" t="n">
        <v>42.05</v>
      </c>
      <c r="L287" s="31" t="n">
        <v>13.35</v>
      </c>
      <c r="M287" t="n">
        <v>292.7</v>
      </c>
      <c r="N287" t="inlineStr">
        <is>
          <t>031pn</t>
        </is>
      </c>
      <c r="P287" t="inlineStr">
        <is>
          <t>Jack McBain (UTA LW)</t>
        </is>
      </c>
    </row>
    <row r="288">
      <c r="A288" t="n">
        <v>287</v>
      </c>
      <c r="B288" t="inlineStr">
        <is>
          <t>Brian Dumoulin (LAK D)</t>
        </is>
      </c>
      <c r="C288" t="inlineStr">
        <is>
          <t>Brian Dumoulin</t>
        </is>
      </c>
      <c r="D288" t="inlineStr">
        <is>
          <t>LAK</t>
        </is>
      </c>
      <c r="E288" t="inlineStr">
        <is>
          <t>D</t>
        </is>
      </c>
      <c r="F288" t="n">
        <v>35</v>
      </c>
      <c r="G288" s="30" t="n">
        <v>4000000</v>
      </c>
      <c r="H288" s="31" t="n">
        <v>39.55</v>
      </c>
      <c r="I288" s="31" t="n">
        <v>41.76</v>
      </c>
      <c r="J288" s="31" t="n"/>
      <c r="K288" s="31" t="n">
        <v>41.76</v>
      </c>
      <c r="L288" s="31" t="n">
        <v>10.44</v>
      </c>
      <c r="N288" t="inlineStr">
        <is>
          <t>01mnw</t>
        </is>
      </c>
      <c r="P288" t="inlineStr">
        <is>
          <t>Jack Quinn (BUF RW)</t>
        </is>
      </c>
    </row>
    <row r="289">
      <c r="A289" t="n">
        <v>288</v>
      </c>
      <c r="B289" t="inlineStr">
        <is>
          <t>Jason Dickinson (EDM C)</t>
        </is>
      </c>
      <c r="C289" t="inlineStr">
        <is>
          <t>Jason Dickinson</t>
        </is>
      </c>
      <c r="D289" t="inlineStr">
        <is>
          <t>EDM</t>
        </is>
      </c>
      <c r="E289" t="inlineStr">
        <is>
          <t>F</t>
        </is>
      </c>
      <c r="F289" t="n">
        <v>31</v>
      </c>
      <c r="G289" s="30" t="n">
        <v>4000000</v>
      </c>
      <c r="H289" s="31" t="n">
        <v>31.25</v>
      </c>
      <c r="I289" s="31" t="n">
        <v>38.43</v>
      </c>
      <c r="J289" s="31" t="n">
        <v>44.94</v>
      </c>
      <c r="K289" s="31" t="n">
        <v>41.69</v>
      </c>
      <c r="L289" s="31" t="n">
        <v>10.42</v>
      </c>
      <c r="M289" t="n">
        <v>291.8</v>
      </c>
      <c r="N289" t="inlineStr">
        <is>
          <t>031nz</t>
        </is>
      </c>
      <c r="P289" t="inlineStr">
        <is>
          <t>Jack Studnicka (PHI C)</t>
        </is>
      </c>
    </row>
    <row r="290">
      <c r="A290" t="n">
        <v>289</v>
      </c>
      <c r="B290" t="inlineStr">
        <is>
          <t>Devin Cooley (CGY G)</t>
        </is>
      </c>
      <c r="C290" t="inlineStr">
        <is>
          <t>Devin Cooley</t>
        </is>
      </c>
      <c r="D290" t="inlineStr">
        <is>
          <t>CGY</t>
        </is>
      </c>
      <c r="E290" t="inlineStr">
        <is>
          <t>G</t>
        </is>
      </c>
      <c r="F290" t="n">
        <v>29</v>
      </c>
      <c r="G290" s="30" t="n">
        <v>1350000</v>
      </c>
      <c r="H290" s="31" t="n">
        <v>43.9</v>
      </c>
      <c r="I290" s="31" t="n">
        <v>41.5</v>
      </c>
      <c r="J290" s="31" t="n"/>
      <c r="K290" s="31" t="n">
        <v>41.5</v>
      </c>
      <c r="L290" s="31" t="n">
        <v>30.74</v>
      </c>
      <c r="M290" t="n">
        <v>291.8</v>
      </c>
      <c r="N290" t="inlineStr">
        <is>
          <t>04zc8</t>
        </is>
      </c>
      <c r="P290" t="inlineStr">
        <is>
          <t>Jacob Bernard-Docker (DET D)</t>
        </is>
      </c>
    </row>
    <row r="291">
      <c r="A291" t="n">
        <v>290</v>
      </c>
      <c r="B291" t="inlineStr">
        <is>
          <t>Nic Dowd (VGK C)</t>
        </is>
      </c>
      <c r="C291" t="inlineStr">
        <is>
          <t>Nic Dowd</t>
        </is>
      </c>
      <c r="D291" t="inlineStr">
        <is>
          <t>VGK</t>
        </is>
      </c>
      <c r="E291" t="inlineStr">
        <is>
          <t>F</t>
        </is>
      </c>
      <c r="F291" t="n">
        <v>36</v>
      </c>
      <c r="G291" s="30" t="n">
        <v>3000000</v>
      </c>
      <c r="H291" s="31" t="n">
        <v>50.25</v>
      </c>
      <c r="I291" s="31" t="n">
        <v>41.17</v>
      </c>
      <c r="J291" s="31" t="n"/>
      <c r="K291" s="31" t="n">
        <v>41.17</v>
      </c>
      <c r="L291" s="31" t="n">
        <v>13.72</v>
      </c>
      <c r="N291" t="inlineStr">
        <is>
          <t>025e1</t>
        </is>
      </c>
      <c r="P291" t="inlineStr">
        <is>
          <t>Jacob Bryson (DET D)</t>
        </is>
      </c>
    </row>
    <row r="292">
      <c r="A292" t="n">
        <v>291</v>
      </c>
      <c r="B292" t="inlineStr">
        <is>
          <t>Jalen Chatfield (CAR D)</t>
        </is>
      </c>
      <c r="C292" t="inlineStr">
        <is>
          <t>Jalen Chatfield</t>
        </is>
      </c>
      <c r="D292" t="inlineStr">
        <is>
          <t>CAR</t>
        </is>
      </c>
      <c r="E292" t="inlineStr">
        <is>
          <t>D</t>
        </is>
      </c>
      <c r="F292" t="n">
        <v>30</v>
      </c>
      <c r="G292" s="30" t="n">
        <v>3000000</v>
      </c>
      <c r="H292" s="31" t="n">
        <v>36.07</v>
      </c>
      <c r="I292" s="31" t="n">
        <v>40.86</v>
      </c>
      <c r="J292" s="31" t="n"/>
      <c r="K292" s="31" t="n">
        <v>40.86</v>
      </c>
      <c r="L292" s="31" t="n">
        <v>13.62</v>
      </c>
      <c r="M292" t="n">
        <v>293</v>
      </c>
      <c r="N292" t="inlineStr">
        <is>
          <t>03wky</t>
        </is>
      </c>
      <c r="P292" t="inlineStr">
        <is>
          <t>Jacob Gaucher (PHI C)</t>
        </is>
      </c>
    </row>
    <row r="293">
      <c r="A293" t="n">
        <v>292</v>
      </c>
      <c r="B293" t="inlineStr">
        <is>
          <t>Cody Ceci (LAK D)</t>
        </is>
      </c>
      <c r="C293" t="inlineStr">
        <is>
          <t>Cody Ceci</t>
        </is>
      </c>
      <c r="D293" t="inlineStr">
        <is>
          <t>LAK</t>
        </is>
      </c>
      <c r="E293" t="inlineStr">
        <is>
          <t>D</t>
        </is>
      </c>
      <c r="F293" t="n">
        <v>32</v>
      </c>
      <c r="G293" s="30" t="n">
        <v>4500000</v>
      </c>
      <c r="H293" s="31" t="n">
        <v>32.7</v>
      </c>
      <c r="I293" s="31" t="n">
        <v>40.76</v>
      </c>
      <c r="J293" s="31" t="n"/>
      <c r="K293" s="31" t="n">
        <v>40.76</v>
      </c>
      <c r="L293" s="31" t="n">
        <v>9.06</v>
      </c>
      <c r="M293" t="n">
        <v>293</v>
      </c>
      <c r="N293" t="inlineStr">
        <is>
          <t>02noi</t>
        </is>
      </c>
      <c r="P293" t="inlineStr">
        <is>
          <t>Jacob Melanson (SEA RW)</t>
        </is>
      </c>
    </row>
    <row r="294">
      <c r="A294" t="n">
        <v>293</v>
      </c>
      <c r="B294" t="inlineStr">
        <is>
          <t>Nick Cousins (OTT LW)</t>
        </is>
      </c>
      <c r="C294" t="inlineStr">
        <is>
          <t>Nick Cousins</t>
        </is>
      </c>
      <c r="D294" t="inlineStr">
        <is>
          <t>OTT</t>
        </is>
      </c>
      <c r="E294" t="inlineStr">
        <is>
          <t>F</t>
        </is>
      </c>
      <c r="F294" t="n">
        <v>33</v>
      </c>
      <c r="G294" s="30" t="n">
        <v>1587500</v>
      </c>
      <c r="H294" s="31" t="n">
        <v>57.09</v>
      </c>
      <c r="I294" s="31" t="n">
        <v>40.65</v>
      </c>
      <c r="J294" s="31" t="n"/>
      <c r="K294" s="31" t="n">
        <v>40.65</v>
      </c>
      <c r="L294" s="31" t="n">
        <v>25.61</v>
      </c>
      <c r="N294" t="inlineStr">
        <is>
          <t>02fq4</t>
        </is>
      </c>
      <c r="P294" t="inlineStr">
        <is>
          <t>Jacob Moverare ((N/A) D)</t>
        </is>
      </c>
    </row>
    <row r="295">
      <c r="A295" t="n">
        <v>294</v>
      </c>
      <c r="B295" t="inlineStr">
        <is>
          <t>Alexander Kerfoot (NSH LW)</t>
        </is>
      </c>
      <c r="C295" t="inlineStr">
        <is>
          <t>Alexander Kerfoot</t>
        </is>
      </c>
      <c r="D295" t="inlineStr">
        <is>
          <t>NSH</t>
        </is>
      </c>
      <c r="E295" t="inlineStr">
        <is>
          <t>F</t>
        </is>
      </c>
      <c r="F295" t="n">
        <v>32</v>
      </c>
      <c r="G295" s="30" t="n">
        <v>3500000</v>
      </c>
      <c r="H295" s="31" t="n">
        <v>22.33</v>
      </c>
      <c r="I295" s="31" t="n">
        <v>40.48</v>
      </c>
      <c r="J295" s="31" t="n"/>
      <c r="K295" s="31" t="n">
        <v>40.48</v>
      </c>
      <c r="L295" s="31" t="n">
        <v>11.57</v>
      </c>
      <c r="M295" t="n">
        <v>293.3</v>
      </c>
      <c r="N295" t="inlineStr">
        <is>
          <t>02o8b</t>
        </is>
      </c>
      <c r="P295" t="inlineStr">
        <is>
          <t>Jacob Quillan (TOR C)</t>
        </is>
      </c>
    </row>
    <row r="296">
      <c r="A296" t="n">
        <v>295</v>
      </c>
      <c r="B296" t="inlineStr">
        <is>
          <t>Morgan Barron (WPG LW)</t>
        </is>
      </c>
      <c r="C296" t="inlineStr">
        <is>
          <t>Morgan Barron</t>
        </is>
      </c>
      <c r="D296" t="inlineStr">
        <is>
          <t>WPG</t>
        </is>
      </c>
      <c r="E296" t="inlineStr">
        <is>
          <t>F</t>
        </is>
      </c>
      <c r="F296" t="n">
        <v>27</v>
      </c>
      <c r="G296" s="30" t="n">
        <v>1850000</v>
      </c>
      <c r="H296" s="31" t="n">
        <v>42.95</v>
      </c>
      <c r="I296" s="31" t="n">
        <v>40.28</v>
      </c>
      <c r="J296" s="31" t="n"/>
      <c r="K296" s="31" t="n">
        <v>40.28</v>
      </c>
      <c r="L296" s="31" t="n">
        <v>21.77</v>
      </c>
      <c r="M296" t="n">
        <v>291.8</v>
      </c>
      <c r="N296" t="inlineStr">
        <is>
          <t>04f80</t>
        </is>
      </c>
      <c r="P296" t="inlineStr">
        <is>
          <t>Jacob Trouba (SJS D)</t>
        </is>
      </c>
    </row>
    <row r="297">
      <c r="A297" t="n">
        <v>296</v>
      </c>
      <c r="B297" t="inlineStr">
        <is>
          <t>Vitali Pinchuk (NSH C)</t>
        </is>
      </c>
      <c r="C297" t="inlineStr">
        <is>
          <t>Vitali Pinchuk</t>
        </is>
      </c>
      <c r="D297" t="inlineStr">
        <is>
          <t>NSH</t>
        </is>
      </c>
      <c r="E297" t="inlineStr">
        <is>
          <t>F</t>
        </is>
      </c>
      <c r="F297" t="n">
        <v>24</v>
      </c>
      <c r="G297" s="30" t="n">
        <v>1025000</v>
      </c>
      <c r="H297" s="31" t="n">
        <v>0</v>
      </c>
      <c r="I297" s="31" t="n">
        <v>40.13</v>
      </c>
      <c r="J297" s="31" t="n"/>
      <c r="K297" s="31" t="n">
        <v>40.13</v>
      </c>
      <c r="L297" s="31" t="n">
        <v>39.15</v>
      </c>
      <c r="M297" t="n">
        <v>291.3</v>
      </c>
      <c r="N297" t="inlineStr">
        <is>
          <t>06hk9</t>
        </is>
      </c>
      <c r="P297" t="inlineStr">
        <is>
          <t>Jaden Schwartz (COL LW)</t>
        </is>
      </c>
    </row>
    <row r="298">
      <c r="A298" t="n">
        <v>297</v>
      </c>
      <c r="B298" t="inlineStr">
        <is>
          <t>Joonas Korpisalo (NYR G)</t>
        </is>
      </c>
      <c r="C298" t="inlineStr">
        <is>
          <t>Joonas Korpisalo</t>
        </is>
      </c>
      <c r="D298" t="inlineStr">
        <is>
          <t>NYR</t>
        </is>
      </c>
      <c r="E298" t="inlineStr">
        <is>
          <t>G</t>
        </is>
      </c>
      <c r="F298" t="n">
        <v>32</v>
      </c>
      <c r="G298" s="30" t="n">
        <v>4000000</v>
      </c>
      <c r="H298" s="31" t="n">
        <v>54.12</v>
      </c>
      <c r="I298" s="31" t="n">
        <v>40.06</v>
      </c>
      <c r="J298" s="31" t="n"/>
      <c r="K298" s="31" t="n">
        <v>40.06</v>
      </c>
      <c r="L298" s="31" t="n">
        <v>10.02</v>
      </c>
      <c r="M298" t="n">
        <v>293.5</v>
      </c>
      <c r="N298" t="inlineStr">
        <is>
          <t>02npn</t>
        </is>
      </c>
      <c r="P298" t="inlineStr">
        <is>
          <t>Jake Bean ((N/A) D)</t>
        </is>
      </c>
    </row>
    <row r="299">
      <c r="A299" t="n">
        <v>298</v>
      </c>
      <c r="B299" t="inlineStr">
        <is>
          <t>Yegor Sharangovich (CGY LW)</t>
        </is>
      </c>
      <c r="C299" t="inlineStr">
        <is>
          <t>Yegor Sharangovich</t>
        </is>
      </c>
      <c r="D299" t="inlineStr">
        <is>
          <t>CGY</t>
        </is>
      </c>
      <c r="E299" t="inlineStr">
        <is>
          <t>F</t>
        </is>
      </c>
      <c r="F299" t="n">
        <v>28</v>
      </c>
      <c r="G299" s="30" t="n">
        <v>5750000</v>
      </c>
      <c r="H299" s="31" t="n">
        <v>37.29</v>
      </c>
      <c r="I299" s="31" t="n">
        <v>37.55</v>
      </c>
      <c r="J299" s="31" t="n">
        <v>42.36</v>
      </c>
      <c r="K299" s="31" t="n">
        <v>39.95</v>
      </c>
      <c r="L299" s="31" t="n">
        <v>6.95</v>
      </c>
      <c r="M299" t="n">
        <v>292.4</v>
      </c>
      <c r="N299" t="inlineStr">
        <is>
          <t>04mkd</t>
        </is>
      </c>
      <c r="P299" t="inlineStr">
        <is>
          <t>Jake Christiansen (CBJ D)</t>
        </is>
      </c>
    </row>
    <row r="300">
      <c r="A300" t="n">
        <v>299</v>
      </c>
      <c r="B300" t="inlineStr">
        <is>
          <t>Emil Lilleberg (TBL D)</t>
        </is>
      </c>
      <c r="C300" t="inlineStr">
        <is>
          <t>Emil Lilleberg</t>
        </is>
      </c>
      <c r="D300" t="inlineStr">
        <is>
          <t>TBL</t>
        </is>
      </c>
      <c r="E300" t="inlineStr">
        <is>
          <t>D</t>
        </is>
      </c>
      <c r="F300" t="n">
        <v>25</v>
      </c>
      <c r="G300" s="30" t="n">
        <v>800000</v>
      </c>
      <c r="H300" s="31" t="n">
        <v>44.93</v>
      </c>
      <c r="I300" s="31" t="n">
        <v>39.91</v>
      </c>
      <c r="J300" s="31" t="n"/>
      <c r="K300" s="31" t="n">
        <v>39.91</v>
      </c>
      <c r="L300" s="31" t="n">
        <v>49.89</v>
      </c>
      <c r="N300" t="inlineStr">
        <is>
          <t>05uf7</t>
        </is>
      </c>
      <c r="P300" t="inlineStr">
        <is>
          <t>Jake DeBrusk (VAN LW)</t>
        </is>
      </c>
    </row>
    <row r="301">
      <c r="A301" t="n">
        <v>300</v>
      </c>
      <c r="B301" t="inlineStr">
        <is>
          <t>Nick Jensen (ANA D)</t>
        </is>
      </c>
      <c r="C301" t="inlineStr">
        <is>
          <t>Nick Jensen</t>
        </is>
      </c>
      <c r="D301" t="inlineStr">
        <is>
          <t>ANA</t>
        </is>
      </c>
      <c r="E301" t="inlineStr">
        <is>
          <t>D</t>
        </is>
      </c>
      <c r="F301" t="n">
        <v>35</v>
      </c>
      <c r="G301" s="30" t="n">
        <v>2250000</v>
      </c>
      <c r="H301" s="31" t="n">
        <v>36.2</v>
      </c>
      <c r="I301" s="31" t="n">
        <v>39.87</v>
      </c>
      <c r="J301" s="31" t="n"/>
      <c r="K301" s="31" t="n">
        <v>39.87</v>
      </c>
      <c r="L301" s="31" t="n">
        <v>17.72</v>
      </c>
      <c r="N301" t="inlineStr">
        <is>
          <t>02oeo</t>
        </is>
      </c>
      <c r="P301" t="inlineStr">
        <is>
          <t>Jake Evans (MTL C)</t>
        </is>
      </c>
    </row>
    <row r="302">
      <c r="A302" t="n">
        <v>301</v>
      </c>
      <c r="B302" t="inlineStr">
        <is>
          <t>Conor Timmins (BUF D)</t>
        </is>
      </c>
      <c r="C302" t="inlineStr">
        <is>
          <t>Conor Timmins</t>
        </is>
      </c>
      <c r="D302" t="inlineStr">
        <is>
          <t>BUF</t>
        </is>
      </c>
      <c r="E302" t="inlineStr">
        <is>
          <t>D</t>
        </is>
      </c>
      <c r="F302" t="n">
        <v>27</v>
      </c>
      <c r="G302" s="30" t="n">
        <v>2200000</v>
      </c>
      <c r="H302" s="31" t="n">
        <v>25.68</v>
      </c>
      <c r="I302" s="31" t="n">
        <v>39.76</v>
      </c>
      <c r="J302" s="31" t="n"/>
      <c r="K302" s="31" t="n">
        <v>39.76</v>
      </c>
      <c r="L302" s="31" t="n">
        <v>18.07</v>
      </c>
      <c r="N302" t="inlineStr">
        <is>
          <t>04f0p</t>
        </is>
      </c>
      <c r="P302" t="inlineStr">
        <is>
          <t>Jake Livanavage (PIT D)</t>
        </is>
      </c>
    </row>
    <row r="303">
      <c r="A303" t="n">
        <v>302</v>
      </c>
      <c r="B303" t="inlineStr">
        <is>
          <t>Justus Annunen (NSH G)</t>
        </is>
      </c>
      <c r="C303" t="inlineStr">
        <is>
          <t>Justus Annunen</t>
        </is>
      </c>
      <c r="D303" t="inlineStr">
        <is>
          <t>NSH</t>
        </is>
      </c>
      <c r="E303" t="inlineStr">
        <is>
          <t>G</t>
        </is>
      </c>
      <c r="F303" t="n">
        <v>26</v>
      </c>
      <c r="G303" s="30" t="n">
        <v>1250000</v>
      </c>
      <c r="H303" s="31" t="n">
        <v>39.4</v>
      </c>
      <c r="I303" s="31" t="n">
        <v>39.7</v>
      </c>
      <c r="J303" s="31" t="n"/>
      <c r="K303" s="31" t="n">
        <v>39.7</v>
      </c>
      <c r="L303" s="31" t="n">
        <v>31.76</v>
      </c>
      <c r="M303" t="n">
        <v>293.3</v>
      </c>
      <c r="N303" t="inlineStr">
        <is>
          <t>04qyd</t>
        </is>
      </c>
      <c r="P303" t="inlineStr">
        <is>
          <t>Jake McCabe (TOR D)</t>
        </is>
      </c>
    </row>
    <row r="304">
      <c r="A304" t="n">
        <v>303</v>
      </c>
      <c r="B304" t="inlineStr">
        <is>
          <t>Olli Maatta (MIN D)</t>
        </is>
      </c>
      <c r="C304" t="inlineStr">
        <is>
          <t>Olli Maatta</t>
        </is>
      </c>
      <c r="D304" t="inlineStr">
        <is>
          <t>MIN</t>
        </is>
      </c>
      <c r="E304" t="inlineStr">
        <is>
          <t>D</t>
        </is>
      </c>
      <c r="F304" t="n">
        <v>32</v>
      </c>
      <c r="G304" s="30" t="n">
        <v>3500000</v>
      </c>
      <c r="H304" s="31" t="n">
        <v>26.65</v>
      </c>
      <c r="I304" s="31" t="n">
        <v>39.68</v>
      </c>
      <c r="J304" s="31" t="n"/>
      <c r="K304" s="31" t="n">
        <v>39.68</v>
      </c>
      <c r="L304" s="31" t="n">
        <v>11.34</v>
      </c>
      <c r="N304" t="inlineStr">
        <is>
          <t>02nop</t>
        </is>
      </c>
      <c r="P304" t="inlineStr">
        <is>
          <t>Jake Middleton (CGY D)</t>
        </is>
      </c>
    </row>
    <row r="305">
      <c r="A305" t="n">
        <v>304</v>
      </c>
      <c r="B305" t="inlineStr">
        <is>
          <t>Jeff Malott (ANA LW)</t>
        </is>
      </c>
      <c r="C305" t="inlineStr">
        <is>
          <t>Jeff Malott</t>
        </is>
      </c>
      <c r="D305" t="inlineStr">
        <is>
          <t>ANA</t>
        </is>
      </c>
      <c r="E305" t="inlineStr">
        <is>
          <t>F</t>
        </is>
      </c>
      <c r="F305" t="n">
        <v>30</v>
      </c>
      <c r="G305" s="30" t="n">
        <v>1850000</v>
      </c>
      <c r="H305" s="31" t="n">
        <v>32.13</v>
      </c>
      <c r="I305" s="31" t="n">
        <v>39.65</v>
      </c>
      <c r="J305" s="31" t="n"/>
      <c r="K305" s="31" t="n">
        <v>39.65</v>
      </c>
      <c r="L305" s="31" t="n">
        <v>21.43</v>
      </c>
      <c r="N305" t="inlineStr">
        <is>
          <t>05tau</t>
        </is>
      </c>
      <c r="P305" t="inlineStr">
        <is>
          <t>Jakob Pelletier (TBL LW)</t>
        </is>
      </c>
    </row>
    <row r="306">
      <c r="A306" t="n">
        <v>305</v>
      </c>
      <c r="B306" t="inlineStr">
        <is>
          <t>Zemgus Girgensons (TBL LW)</t>
        </is>
      </c>
      <c r="C306" t="inlineStr">
        <is>
          <t>Zemgus Girgensons</t>
        </is>
      </c>
      <c r="D306" t="inlineStr">
        <is>
          <t>TBL</t>
        </is>
      </c>
      <c r="E306" t="inlineStr">
        <is>
          <t>F</t>
        </is>
      </c>
      <c r="F306" t="n">
        <v>32</v>
      </c>
      <c r="G306" s="30" t="n">
        <v>850000</v>
      </c>
      <c r="H306" s="31" t="n">
        <v>41.26</v>
      </c>
      <c r="I306" s="31" t="n">
        <v>39.64</v>
      </c>
      <c r="J306" s="31" t="n"/>
      <c r="K306" s="31" t="n">
        <v>39.64</v>
      </c>
      <c r="L306" s="31" t="n">
        <v>46.64</v>
      </c>
      <c r="M306" t="n">
        <v>291.8</v>
      </c>
      <c r="N306" t="inlineStr">
        <is>
          <t>02dpz</t>
        </is>
      </c>
      <c r="P306" t="inlineStr">
        <is>
          <t>Jalen Chatfield (CAR D)</t>
        </is>
      </c>
    </row>
    <row r="307">
      <c r="A307" t="n">
        <v>306</v>
      </c>
      <c r="B307" t="inlineStr">
        <is>
          <t>Nick Lardis (CHI RW)</t>
        </is>
      </c>
      <c r="C307" t="inlineStr">
        <is>
          <t>Nick Lardis</t>
        </is>
      </c>
      <c r="D307" t="inlineStr">
        <is>
          <t>CHI</t>
        </is>
      </c>
      <c r="E307" t="inlineStr">
        <is>
          <t>F</t>
        </is>
      </c>
      <c r="F307" t="n">
        <v>21</v>
      </c>
      <c r="G307" s="30" t="n">
        <v>865000</v>
      </c>
      <c r="H307" s="31" t="n">
        <v>21.83</v>
      </c>
      <c r="I307" s="31" t="n">
        <v>34.9</v>
      </c>
      <c r="J307" s="31" t="n">
        <v>44.14</v>
      </c>
      <c r="K307" s="31" t="n">
        <v>39.52</v>
      </c>
      <c r="L307" s="31" t="n">
        <v>45.69</v>
      </c>
      <c r="M307" t="n">
        <v>291.8</v>
      </c>
      <c r="N307" t="inlineStr">
        <is>
          <t>06axb</t>
        </is>
      </c>
      <c r="P307" t="inlineStr">
        <is>
          <t>James Reimer ((N/A) G)</t>
        </is>
      </c>
    </row>
    <row r="308">
      <c r="A308" t="n">
        <v>307</v>
      </c>
      <c r="B308" t="inlineStr">
        <is>
          <t>Jonatan Berggren (STL LW)</t>
        </is>
      </c>
      <c r="C308" t="inlineStr">
        <is>
          <t>Jonatan Berggren</t>
        </is>
      </c>
      <c r="D308" t="inlineStr">
        <is>
          <t>STL</t>
        </is>
      </c>
      <c r="E308" t="inlineStr">
        <is>
          <t>F</t>
        </is>
      </c>
      <c r="F308" t="n">
        <v>26</v>
      </c>
      <c r="G308" s="30" t="n">
        <v>2000000</v>
      </c>
      <c r="H308" s="31" t="n">
        <v>29.61</v>
      </c>
      <c r="I308" s="31" t="n">
        <v>35.16</v>
      </c>
      <c r="J308" s="31" t="n">
        <v>43.51</v>
      </c>
      <c r="K308" s="31" t="n">
        <v>39.33</v>
      </c>
      <c r="L308" s="31" t="n">
        <v>19.66</v>
      </c>
      <c r="N308" t="inlineStr">
        <is>
          <t>04pn6</t>
        </is>
      </c>
      <c r="P308" t="inlineStr">
        <is>
          <t>James van Riemsdyk ((N/A) LW)</t>
        </is>
      </c>
    </row>
    <row r="309">
      <c r="A309" t="n">
        <v>308</v>
      </c>
      <c r="B309" t="inlineStr">
        <is>
          <t>Pius Suter (STL C)</t>
        </is>
      </c>
      <c r="C309" t="inlineStr">
        <is>
          <t>Pius Suter</t>
        </is>
      </c>
      <c r="D309" t="inlineStr">
        <is>
          <t>STL</t>
        </is>
      </c>
      <c r="E309" t="inlineStr">
        <is>
          <t>F</t>
        </is>
      </c>
      <c r="F309" t="n">
        <v>30</v>
      </c>
      <c r="G309" s="30" t="n">
        <v>4125000</v>
      </c>
      <c r="H309" s="31" t="n">
        <v>41.01</v>
      </c>
      <c r="I309" s="31" t="n">
        <v>33.25</v>
      </c>
      <c r="J309" s="31" t="n">
        <v>45.38</v>
      </c>
      <c r="K309" s="31" t="n">
        <v>39.31</v>
      </c>
      <c r="L309" s="31" t="n">
        <v>9.529999999999999</v>
      </c>
      <c r="N309" t="inlineStr">
        <is>
          <t>03ofm</t>
        </is>
      </c>
      <c r="P309" t="inlineStr">
        <is>
          <t>Jamie Oleksiak (VAN D)</t>
        </is>
      </c>
    </row>
    <row r="310">
      <c r="A310" t="n">
        <v>309</v>
      </c>
      <c r="B310" t="inlineStr">
        <is>
          <t>Jack Drury (NSH C)</t>
        </is>
      </c>
      <c r="C310" t="inlineStr">
        <is>
          <t>Jack Drury</t>
        </is>
      </c>
      <c r="D310" t="inlineStr">
        <is>
          <t>NSH</t>
        </is>
      </c>
      <c r="E310" t="inlineStr">
        <is>
          <t>F</t>
        </is>
      </c>
      <c r="F310" t="n">
        <v>26</v>
      </c>
      <c r="G310" s="30" t="n">
        <v>4500000</v>
      </c>
      <c r="H310" s="31" t="n">
        <v>39.29</v>
      </c>
      <c r="I310" s="31" t="n">
        <v>37.57</v>
      </c>
      <c r="J310" s="31" t="n">
        <v>40.64</v>
      </c>
      <c r="K310" s="31" t="n">
        <v>39.11</v>
      </c>
      <c r="L310" s="31" t="n">
        <v>8.69</v>
      </c>
      <c r="M310" t="n">
        <v>292.5</v>
      </c>
      <c r="N310" t="inlineStr">
        <is>
          <t>04qy0</t>
        </is>
      </c>
      <c r="P310" t="inlineStr">
        <is>
          <t>Jani Nyman (SEA LW)</t>
        </is>
      </c>
    </row>
    <row r="311">
      <c r="A311" t="n">
        <v>310</v>
      </c>
      <c r="B311" t="inlineStr">
        <is>
          <t>James van Riemsdyk ((N/A) LW)</t>
        </is>
      </c>
      <c r="C311" t="inlineStr">
        <is>
          <t>James van Riemsdyk</t>
        </is>
      </c>
      <c r="D311" t="inlineStr">
        <is>
          <t>(N/A)</t>
        </is>
      </c>
      <c r="E311" t="inlineStr">
        <is>
          <t>F</t>
        </is>
      </c>
      <c r="F311" t="n">
        <v>37</v>
      </c>
      <c r="G311" s="30" t="n">
        <v>1</v>
      </c>
      <c r="H311" s="31" t="n">
        <v>38.37</v>
      </c>
      <c r="I311" s="31" t="n">
        <v>38.99</v>
      </c>
      <c r="J311" s="31" t="n"/>
      <c r="K311" s="31" t="n">
        <v>38.99</v>
      </c>
      <c r="L311" s="31" t="n">
        <v>38990000</v>
      </c>
      <c r="N311" t="inlineStr">
        <is>
          <t>0043s</t>
        </is>
      </c>
      <c r="P311" t="inlineStr">
        <is>
          <t>Jansen Harkins (TBL LW)</t>
        </is>
      </c>
    </row>
    <row r="312">
      <c r="A312" t="n">
        <v>311</v>
      </c>
      <c r="B312" t="inlineStr">
        <is>
          <t>Brett Kulak (COL D)</t>
        </is>
      </c>
      <c r="C312" t="inlineStr">
        <is>
          <t>Brett Kulak</t>
        </is>
      </c>
      <c r="D312" t="inlineStr">
        <is>
          <t>COL</t>
        </is>
      </c>
      <c r="E312" t="inlineStr">
        <is>
          <t>D</t>
        </is>
      </c>
      <c r="F312" t="n">
        <v>32</v>
      </c>
      <c r="G312" s="30" t="n">
        <v>4500000</v>
      </c>
      <c r="H312" s="31" t="n">
        <v>38.83</v>
      </c>
      <c r="I312" s="31" t="n">
        <v>38.9</v>
      </c>
      <c r="J312" s="31" t="n"/>
      <c r="K312" s="31" t="n">
        <v>38.9</v>
      </c>
      <c r="L312" s="31" t="n">
        <v>8.640000000000001</v>
      </c>
      <c r="N312" t="inlineStr">
        <is>
          <t>02o78</t>
        </is>
      </c>
      <c r="P312" t="inlineStr">
        <is>
          <t>Jared Davidson (MTL C)</t>
        </is>
      </c>
    </row>
    <row r="313">
      <c r="A313" t="n">
        <v>312</v>
      </c>
      <c r="B313" t="inlineStr">
        <is>
          <t>Brendan Gallagher (VAN RW)</t>
        </is>
      </c>
      <c r="C313" t="inlineStr">
        <is>
          <t>Brendan Gallagher</t>
        </is>
      </c>
      <c r="D313" t="inlineStr">
        <is>
          <t>VAN</t>
        </is>
      </c>
      <c r="E313" t="inlineStr">
        <is>
          <t>F</t>
        </is>
      </c>
      <c r="F313" t="n">
        <v>34</v>
      </c>
      <c r="G313" s="30" t="n">
        <v>6500000</v>
      </c>
      <c r="H313" s="31" t="n">
        <v>38.45</v>
      </c>
      <c r="I313" s="31" t="n">
        <v>38.88</v>
      </c>
      <c r="J313" s="31" t="n"/>
      <c r="K313" s="31" t="n">
        <v>38.88</v>
      </c>
      <c r="L313" s="31" t="n">
        <v>5.98</v>
      </c>
      <c r="N313" t="inlineStr">
        <is>
          <t>01zv1</t>
        </is>
      </c>
      <c r="P313" t="inlineStr">
        <is>
          <t>Jared Spurgeon (MIN D)</t>
        </is>
      </c>
    </row>
    <row r="314">
      <c r="A314" t="n">
        <v>313</v>
      </c>
      <c r="B314" t="inlineStr">
        <is>
          <t>Arvid Soderblom (CHI G)</t>
        </is>
      </c>
      <c r="C314" t="inlineStr">
        <is>
          <t>Arvid Soderblom</t>
        </is>
      </c>
      <c r="D314" t="inlineStr">
        <is>
          <t>CHI</t>
        </is>
      </c>
      <c r="E314" t="inlineStr">
        <is>
          <t>G</t>
        </is>
      </c>
      <c r="F314" t="n">
        <v>27</v>
      </c>
      <c r="G314" s="30" t="n">
        <v>2750000</v>
      </c>
      <c r="H314" s="31" t="n">
        <v>37.42</v>
      </c>
      <c r="I314" s="31" t="n">
        <v>38.85</v>
      </c>
      <c r="J314" s="31" t="n"/>
      <c r="K314" s="31" t="n">
        <v>38.85</v>
      </c>
      <c r="L314" s="31" t="n">
        <v>14.13</v>
      </c>
      <c r="N314" t="inlineStr">
        <is>
          <t>05rbj</t>
        </is>
      </c>
      <c r="P314" t="inlineStr">
        <is>
          <t>Jared Wright (LAK RW)</t>
        </is>
      </c>
    </row>
    <row r="315">
      <c r="A315" t="n">
        <v>314</v>
      </c>
      <c r="B315" t="inlineStr">
        <is>
          <t>Reilly Smith ((N/A) LW)</t>
        </is>
      </c>
      <c r="C315" t="inlineStr">
        <is>
          <t>Reilly Smith</t>
        </is>
      </c>
      <c r="D315" t="inlineStr">
        <is>
          <t>(N/A)</t>
        </is>
      </c>
      <c r="E315" t="inlineStr">
        <is>
          <t>F</t>
        </is>
      </c>
      <c r="F315" t="n">
        <v>35</v>
      </c>
      <c r="G315" s="30" t="n">
        <v>1</v>
      </c>
      <c r="H315" s="31" t="n">
        <v>32.77</v>
      </c>
      <c r="I315" s="31" t="n">
        <v>38.61</v>
      </c>
      <c r="J315" s="31" t="n"/>
      <c r="K315" s="31" t="n">
        <v>38.61</v>
      </c>
      <c r="L315" s="31" t="n">
        <v>38610000</v>
      </c>
      <c r="N315" t="inlineStr">
        <is>
          <t>01mzf</t>
        </is>
      </c>
      <c r="P315" t="inlineStr">
        <is>
          <t>Jaroslav Chmelar (NYR RW)</t>
        </is>
      </c>
    </row>
    <row r="316">
      <c r="A316" t="n">
        <v>315</v>
      </c>
      <c r="B316" t="inlineStr">
        <is>
          <t>Eeli Tolvanen (NYR LW)</t>
        </is>
      </c>
      <c r="C316" t="inlineStr">
        <is>
          <t>Eeli Tolvanen</t>
        </is>
      </c>
      <c r="D316" t="inlineStr">
        <is>
          <t>NYR</t>
        </is>
      </c>
      <c r="E316" t="inlineStr">
        <is>
          <t>F</t>
        </is>
      </c>
      <c r="F316" t="n">
        <v>27</v>
      </c>
      <c r="G316" s="30" t="n">
        <v>1</v>
      </c>
      <c r="H316" s="31" t="n">
        <v>56.09</v>
      </c>
      <c r="I316" s="31" t="n">
        <v>38.52</v>
      </c>
      <c r="J316" s="31" t="n"/>
      <c r="K316" s="31" t="n">
        <v>38.52</v>
      </c>
      <c r="L316" s="31" t="n">
        <v>38520000</v>
      </c>
      <c r="M316" t="n">
        <v>288.4</v>
      </c>
      <c r="N316" t="inlineStr">
        <is>
          <t>03yuf</t>
        </is>
      </c>
      <c r="P316" t="inlineStr">
        <is>
          <t>Jason Dickinson (EDM C)</t>
        </is>
      </c>
    </row>
    <row r="317">
      <c r="A317" t="n">
        <v>316</v>
      </c>
      <c r="B317" t="inlineStr">
        <is>
          <t>Josh Mahura (SEA D)</t>
        </is>
      </c>
      <c r="C317" t="inlineStr">
        <is>
          <t>Josh Mahura</t>
        </is>
      </c>
      <c r="D317" t="inlineStr">
        <is>
          <t>SEA</t>
        </is>
      </c>
      <c r="E317" t="inlineStr">
        <is>
          <t>D</t>
        </is>
      </c>
      <c r="F317" t="n">
        <v>28</v>
      </c>
      <c r="G317" s="30" t="n">
        <v>907500</v>
      </c>
      <c r="H317" s="31" t="n">
        <v>15.25</v>
      </c>
      <c r="I317" s="31" t="n">
        <v>38.38</v>
      </c>
      <c r="J317" s="31" t="n"/>
      <c r="K317" s="31" t="n">
        <v>38.38</v>
      </c>
      <c r="L317" s="31" t="n">
        <v>42.29</v>
      </c>
      <c r="N317" t="inlineStr">
        <is>
          <t>043ca</t>
        </is>
      </c>
      <c r="P317" t="inlineStr">
        <is>
          <t>Jason Polin (BUF RW)</t>
        </is>
      </c>
    </row>
    <row r="318">
      <c r="A318" t="n">
        <v>317</v>
      </c>
      <c r="B318" t="inlineStr">
        <is>
          <t>Radek Faksa (DAL C)</t>
        </is>
      </c>
      <c r="C318" t="inlineStr">
        <is>
          <t>Radek Faksa</t>
        </is>
      </c>
      <c r="D318" t="inlineStr">
        <is>
          <t>DAL</t>
        </is>
      </c>
      <c r="E318" t="inlineStr">
        <is>
          <t>F</t>
        </is>
      </c>
      <c r="F318" t="n">
        <v>32</v>
      </c>
      <c r="G318" s="30" t="n">
        <v>2000000</v>
      </c>
      <c r="H318" s="31" t="n">
        <v>30.16</v>
      </c>
      <c r="I318" s="31" t="n">
        <v>38.33</v>
      </c>
      <c r="J318" s="31" t="n"/>
      <c r="K318" s="31" t="n">
        <v>38.33</v>
      </c>
      <c r="L318" s="31" t="n">
        <v>19.16</v>
      </c>
      <c r="M318" t="n">
        <v>291.9</v>
      </c>
      <c r="N318" t="inlineStr">
        <is>
          <t>02noh</t>
        </is>
      </c>
      <c r="P318" t="inlineStr">
        <is>
          <t>Jaycob Megna (VGK D)</t>
        </is>
      </c>
    </row>
    <row r="319">
      <c r="A319" t="n">
        <v>318</v>
      </c>
      <c r="B319" t="inlineStr">
        <is>
          <t>Zach Bogosian (MIN D)</t>
        </is>
      </c>
      <c r="C319" t="inlineStr">
        <is>
          <t>Zach Bogosian</t>
        </is>
      </c>
      <c r="D319" t="inlineStr">
        <is>
          <t>MIN</t>
        </is>
      </c>
      <c r="E319" t="inlineStr">
        <is>
          <t>D</t>
        </is>
      </c>
      <c r="F319" t="n">
        <v>36</v>
      </c>
      <c r="G319" s="30" t="n">
        <v>1250000</v>
      </c>
      <c r="H319" s="31" t="n">
        <v>20.25</v>
      </c>
      <c r="I319" s="31" t="n">
        <v>38.23</v>
      </c>
      <c r="J319" s="31" t="n"/>
      <c r="K319" s="31" t="n">
        <v>38.23</v>
      </c>
      <c r="L319" s="31" t="n">
        <v>30.58</v>
      </c>
      <c r="M319" t="n">
        <v>292.1</v>
      </c>
      <c r="N319" t="inlineStr">
        <is>
          <t>00qrs</t>
        </is>
      </c>
      <c r="P319" t="inlineStr">
        <is>
          <t>Jayden Struble (MTL D)</t>
        </is>
      </c>
    </row>
    <row r="320">
      <c r="A320" t="n">
        <v>319</v>
      </c>
      <c r="B320" t="inlineStr">
        <is>
          <t>Nikita Nesterenko (ANA C)</t>
        </is>
      </c>
      <c r="C320" t="inlineStr">
        <is>
          <t>Nikita Nesterenko</t>
        </is>
      </c>
      <c r="D320" t="inlineStr">
        <is>
          <t>ANA</t>
        </is>
      </c>
      <c r="E320" t="inlineStr">
        <is>
          <t>F</t>
        </is>
      </c>
      <c r="F320" t="n">
        <v>25</v>
      </c>
      <c r="G320" s="30" t="n">
        <v>787500</v>
      </c>
      <c r="H320" s="31" t="n">
        <v>14.97</v>
      </c>
      <c r="I320" s="31" t="n">
        <v>38.15</v>
      </c>
      <c r="J320" s="31" t="n"/>
      <c r="K320" s="31" t="n">
        <v>38.15</v>
      </c>
      <c r="L320" s="31" t="n">
        <v>48.44</v>
      </c>
      <c r="N320" t="inlineStr">
        <is>
          <t>051vh</t>
        </is>
      </c>
      <c r="P320" t="inlineStr">
        <is>
          <t>Jean-Gabriel Pageau (NYI C)</t>
        </is>
      </c>
    </row>
    <row r="321">
      <c r="A321" t="n">
        <v>320</v>
      </c>
      <c r="B321" t="inlineStr">
        <is>
          <t>Ilya Lyubushkin (NSH D)</t>
        </is>
      </c>
      <c r="C321" t="inlineStr">
        <is>
          <t>Ilya Lyubushkin</t>
        </is>
      </c>
      <c r="D321" t="inlineStr">
        <is>
          <t>NSH</t>
        </is>
      </c>
      <c r="E321" t="inlineStr">
        <is>
          <t>D</t>
        </is>
      </c>
      <c r="F321" t="n">
        <v>32</v>
      </c>
      <c r="G321" s="30" t="n">
        <v>3250000</v>
      </c>
      <c r="H321" s="31" t="n">
        <v>36.51</v>
      </c>
      <c r="I321" s="31" t="n">
        <v>38.12</v>
      </c>
      <c r="J321" s="31" t="n"/>
      <c r="K321" s="31" t="n">
        <v>38.12</v>
      </c>
      <c r="L321" s="31" t="n">
        <v>11.73</v>
      </c>
      <c r="N321" t="inlineStr">
        <is>
          <t>04ob4</t>
        </is>
      </c>
      <c r="P321" t="inlineStr">
        <is>
          <t>Jeff Malott (ANA LW)</t>
        </is>
      </c>
    </row>
    <row r="322">
      <c r="A322" t="n">
        <v>321</v>
      </c>
      <c r="B322" t="inlineStr">
        <is>
          <t>Brett Pesce (NJD D)</t>
        </is>
      </c>
      <c r="C322" t="inlineStr">
        <is>
          <t>Brett Pesce</t>
        </is>
      </c>
      <c r="D322" t="inlineStr">
        <is>
          <t>NJD</t>
        </is>
      </c>
      <c r="E322" t="inlineStr">
        <is>
          <t>D</t>
        </is>
      </c>
      <c r="F322" t="n">
        <v>31</v>
      </c>
      <c r="G322" s="30" t="n">
        <v>5500000</v>
      </c>
      <c r="H322" s="31" t="n">
        <v>20.72</v>
      </c>
      <c r="I322" s="31" t="n">
        <v>37.91</v>
      </c>
      <c r="J322" s="31" t="n"/>
      <c r="K322" s="31" t="n">
        <v>37.91</v>
      </c>
      <c r="L322" s="31" t="n">
        <v>6.89</v>
      </c>
      <c r="M322" t="n">
        <v>293</v>
      </c>
      <c r="N322" t="inlineStr">
        <is>
          <t>031oq</t>
        </is>
      </c>
      <c r="P322" t="inlineStr">
        <is>
          <t>Jeff Petry ((N/A) D)</t>
        </is>
      </c>
    </row>
    <row r="323">
      <c r="A323" t="n">
        <v>322</v>
      </c>
      <c r="B323" t="inlineStr">
        <is>
          <t>Filip Chytil (VAN C)</t>
        </is>
      </c>
      <c r="C323" t="inlineStr">
        <is>
          <t>Filip Chytil</t>
        </is>
      </c>
      <c r="D323" t="inlineStr">
        <is>
          <t>VAN</t>
        </is>
      </c>
      <c r="E323" t="inlineStr">
        <is>
          <t>F</t>
        </is>
      </c>
      <c r="F323" t="n">
        <v>27</v>
      </c>
      <c r="G323" s="30" t="n">
        <v>4437500</v>
      </c>
      <c r="H323" s="31" t="n">
        <v>5.86</v>
      </c>
      <c r="I323" s="31" t="n">
        <v>28.86</v>
      </c>
      <c r="J323" s="31" t="n">
        <v>46.77</v>
      </c>
      <c r="K323" s="31" t="n">
        <v>37.81</v>
      </c>
      <c r="L323" s="31" t="n">
        <v>8.52</v>
      </c>
      <c r="N323" t="inlineStr">
        <is>
          <t>04f0o</t>
        </is>
      </c>
      <c r="P323" t="inlineStr">
        <is>
          <t>Jeff Skinner ((N/A) LW)</t>
        </is>
      </c>
    </row>
    <row r="324">
      <c r="A324" t="n">
        <v>323</v>
      </c>
      <c r="B324" t="inlineStr">
        <is>
          <t>Garnet Hathaway (FLA RW)</t>
        </is>
      </c>
      <c r="C324" t="inlineStr">
        <is>
          <t>Garnet Hathaway</t>
        </is>
      </c>
      <c r="D324" t="inlineStr">
        <is>
          <t>FLA</t>
        </is>
      </c>
      <c r="E324" t="inlineStr">
        <is>
          <t>F</t>
        </is>
      </c>
      <c r="F324" t="n">
        <v>34</v>
      </c>
      <c r="G324" s="30" t="n">
        <v>2400000</v>
      </c>
      <c r="H324" s="31" t="n">
        <v>32.72</v>
      </c>
      <c r="I324" s="31" t="n">
        <v>37.72</v>
      </c>
      <c r="J324" s="31" t="n"/>
      <c r="K324" s="31" t="n">
        <v>37.72</v>
      </c>
      <c r="L324" s="31" t="n">
        <v>15.72</v>
      </c>
      <c r="N324" t="inlineStr">
        <is>
          <t>03klu</t>
        </is>
      </c>
      <c r="P324" t="inlineStr">
        <is>
          <t>Jeffrey Viel (TBL LW)</t>
        </is>
      </c>
    </row>
    <row r="325">
      <c r="A325" t="n">
        <v>324</v>
      </c>
      <c r="B325" t="inlineStr">
        <is>
          <t>Trent Frederic (EDM LW)</t>
        </is>
      </c>
      <c r="C325" t="inlineStr">
        <is>
          <t>Trent Frederic</t>
        </is>
      </c>
      <c r="D325" t="inlineStr">
        <is>
          <t>EDM</t>
        </is>
      </c>
      <c r="E325" t="inlineStr">
        <is>
          <t>F</t>
        </is>
      </c>
      <c r="F325" t="n">
        <v>28</v>
      </c>
      <c r="G325" s="30" t="n">
        <v>3850000</v>
      </c>
      <c r="H325" s="31" t="n">
        <v>33.03</v>
      </c>
      <c r="I325" s="31" t="n">
        <v>37.53</v>
      </c>
      <c r="J325" s="31" t="n"/>
      <c r="K325" s="31" t="n">
        <v>37.53</v>
      </c>
      <c r="L325" s="31" t="n">
        <v>9.75</v>
      </c>
      <c r="N325" t="inlineStr">
        <is>
          <t>042t7</t>
        </is>
      </c>
      <c r="P325" t="inlineStr">
        <is>
          <t>Jeremy Lauzon (VGK D)</t>
        </is>
      </c>
    </row>
    <row r="326">
      <c r="A326" t="n">
        <v>325</v>
      </c>
      <c r="B326" t="inlineStr">
        <is>
          <t>Ryan Ufko (NSH D)</t>
        </is>
      </c>
      <c r="C326" t="inlineStr">
        <is>
          <t>Ryan Ufko</t>
        </is>
      </c>
      <c r="D326" t="inlineStr">
        <is>
          <t>NSH</t>
        </is>
      </c>
      <c r="E326" t="inlineStr">
        <is>
          <t>D</t>
        </is>
      </c>
      <c r="F326" t="n">
        <v>23</v>
      </c>
      <c r="G326" s="30" t="n">
        <v>925000</v>
      </c>
      <c r="H326" s="31" t="n">
        <v>17.09</v>
      </c>
      <c r="I326" s="31" t="n">
        <v>21.5</v>
      </c>
      <c r="J326" s="31" t="n">
        <v>53.55</v>
      </c>
      <c r="K326" s="31" t="n">
        <v>37.52</v>
      </c>
      <c r="L326" s="31" t="n">
        <v>40.56</v>
      </c>
      <c r="M326" t="n">
        <v>293.2</v>
      </c>
      <c r="N326" t="inlineStr">
        <is>
          <t>05td4</t>
        </is>
      </c>
      <c r="P326" t="inlineStr">
        <is>
          <t>Jesper Boqvist (NJD RW)</t>
        </is>
      </c>
    </row>
    <row r="327">
      <c r="A327" t="n">
        <v>326</v>
      </c>
      <c r="B327" t="inlineStr">
        <is>
          <t>Nick Perbix (NSH D)</t>
        </is>
      </c>
      <c r="C327" t="inlineStr">
        <is>
          <t>Nick Perbix</t>
        </is>
      </c>
      <c r="D327" t="inlineStr">
        <is>
          <t>NSH</t>
        </is>
      </c>
      <c r="E327" t="inlineStr">
        <is>
          <t>D</t>
        </is>
      </c>
      <c r="F327" t="n">
        <v>28</v>
      </c>
      <c r="G327" s="30" t="n">
        <v>2750000</v>
      </c>
      <c r="H327" s="31" t="n">
        <v>37.28</v>
      </c>
      <c r="I327" s="31" t="n">
        <v>37.29</v>
      </c>
      <c r="J327" s="31" t="n"/>
      <c r="K327" s="31" t="n">
        <v>37.29</v>
      </c>
      <c r="L327" s="31" t="n">
        <v>13.56</v>
      </c>
      <c r="M327" t="n">
        <v>292.1</v>
      </c>
      <c r="N327" t="inlineStr">
        <is>
          <t>04f7w</t>
        </is>
      </c>
      <c r="P327" t="inlineStr">
        <is>
          <t>Jesperi Kotkaniemi (CAR C)</t>
        </is>
      </c>
    </row>
    <row r="328">
      <c r="A328" t="n">
        <v>327</v>
      </c>
      <c r="B328" t="inlineStr">
        <is>
          <t>Cale Fleury (SEA D)</t>
        </is>
      </c>
      <c r="C328" t="inlineStr">
        <is>
          <t>Cale Fleury</t>
        </is>
      </c>
      <c r="D328" t="inlineStr">
        <is>
          <t>SEA</t>
        </is>
      </c>
      <c r="E328" t="inlineStr">
        <is>
          <t>D</t>
        </is>
      </c>
      <c r="F328" t="n">
        <v>27</v>
      </c>
      <c r="G328" s="30" t="n">
        <v>890000</v>
      </c>
      <c r="H328" s="31" t="n">
        <v>13.69</v>
      </c>
      <c r="I328" s="31" t="n">
        <v>37.16</v>
      </c>
      <c r="J328" s="31" t="n"/>
      <c r="K328" s="31" t="n">
        <v>37.16</v>
      </c>
      <c r="L328" s="31" t="n">
        <v>41.75</v>
      </c>
      <c r="N328" t="inlineStr">
        <is>
          <t>04f1m</t>
        </is>
      </c>
      <c r="P328" t="inlineStr">
        <is>
          <t>Jiri Patera (BOS G)</t>
        </is>
      </c>
    </row>
    <row r="329">
      <c r="A329" t="n">
        <v>328</v>
      </c>
      <c r="B329" t="inlineStr">
        <is>
          <t>Mason Appleton (DET RW)</t>
        </is>
      </c>
      <c r="C329" t="inlineStr">
        <is>
          <t>Mason Appleton</t>
        </is>
      </c>
      <c r="D329" t="inlineStr">
        <is>
          <t>DET</t>
        </is>
      </c>
      <c r="E329" t="inlineStr">
        <is>
          <t>F</t>
        </is>
      </c>
      <c r="F329" t="n">
        <v>30</v>
      </c>
      <c r="G329" s="30" t="n">
        <v>2900000</v>
      </c>
      <c r="H329" s="31" t="n">
        <v>33.61</v>
      </c>
      <c r="I329" s="31" t="n">
        <v>36.79</v>
      </c>
      <c r="J329" s="31" t="n"/>
      <c r="K329" s="31" t="n">
        <v>36.79</v>
      </c>
      <c r="L329" s="31" t="n">
        <v>12.69</v>
      </c>
      <c r="N329" t="inlineStr">
        <is>
          <t>03rj0</t>
        </is>
      </c>
      <c r="P329" t="inlineStr">
        <is>
          <t>Joe Labate (VAN C)</t>
        </is>
      </c>
    </row>
    <row r="330">
      <c r="A330" t="n">
        <v>329</v>
      </c>
      <c r="B330" t="inlineStr">
        <is>
          <t>Colton Dach (EDM LW)</t>
        </is>
      </c>
      <c r="C330" t="inlineStr">
        <is>
          <t>Colton Dach</t>
        </is>
      </c>
      <c r="D330" t="inlineStr">
        <is>
          <t>EDM</t>
        </is>
      </c>
      <c r="E330" t="inlineStr">
        <is>
          <t>F</t>
        </is>
      </c>
      <c r="F330" t="n">
        <v>23</v>
      </c>
      <c r="G330" s="30" t="n">
        <v>1200000</v>
      </c>
      <c r="H330" s="31" t="n">
        <v>39.11</v>
      </c>
      <c r="I330" s="31" t="n">
        <v>36.77</v>
      </c>
      <c r="J330" s="31" t="n"/>
      <c r="K330" s="31" t="n">
        <v>36.77</v>
      </c>
      <c r="L330" s="31" t="n">
        <v>30.64</v>
      </c>
      <c r="M330" t="n">
        <v>292.7</v>
      </c>
      <c r="N330" t="inlineStr">
        <is>
          <t>05td3</t>
        </is>
      </c>
      <c r="P330" t="inlineStr">
        <is>
          <t>Joe Veleno (NYR C)</t>
        </is>
      </c>
    </row>
    <row r="331">
      <c r="A331" t="n">
        <v>330</v>
      </c>
      <c r="B331" t="inlineStr">
        <is>
          <t>Dominic James (TBL LW)</t>
        </is>
      </c>
      <c r="C331" t="inlineStr">
        <is>
          <t>Dominic James</t>
        </is>
      </c>
      <c r="D331" t="inlineStr">
        <is>
          <t>TBL</t>
        </is>
      </c>
      <c r="E331" t="inlineStr">
        <is>
          <t>F</t>
        </is>
      </c>
      <c r="F331" t="n">
        <v>24</v>
      </c>
      <c r="G331" s="30" t="n">
        <v>910000</v>
      </c>
      <c r="H331" s="31" t="n">
        <v>21.42</v>
      </c>
      <c r="I331" s="31" t="n">
        <v>20.47</v>
      </c>
      <c r="J331" s="31" t="n">
        <v>52.95</v>
      </c>
      <c r="K331" s="31" t="n">
        <v>36.71</v>
      </c>
      <c r="L331" s="31" t="n">
        <v>40.34</v>
      </c>
      <c r="N331" t="inlineStr">
        <is>
          <t>0624d</t>
        </is>
      </c>
      <c r="P331" t="inlineStr">
        <is>
          <t>Joel Armia (LAK RW)</t>
        </is>
      </c>
    </row>
    <row r="332">
      <c r="A332" t="n">
        <v>331</v>
      </c>
      <c r="B332" t="inlineStr">
        <is>
          <t>Kasperi Kapanen (EDM RW)</t>
        </is>
      </c>
      <c r="C332" t="inlineStr">
        <is>
          <t>Kasperi Kapanen</t>
        </is>
      </c>
      <c r="D332" t="inlineStr">
        <is>
          <t>EDM</t>
        </is>
      </c>
      <c r="E332" t="inlineStr">
        <is>
          <t>F</t>
        </is>
      </c>
      <c r="F332" t="n">
        <v>30</v>
      </c>
      <c r="G332" s="30" t="n">
        <v>2600000</v>
      </c>
      <c r="H332" s="31" t="n">
        <v>24.97</v>
      </c>
      <c r="I332" s="31" t="n">
        <v>36.54</v>
      </c>
      <c r="J332" s="31" t="n"/>
      <c r="K332" s="31" t="n">
        <v>36.54</v>
      </c>
      <c r="L332" s="31" t="n">
        <v>14.05</v>
      </c>
      <c r="M332" t="n">
        <v>292.9</v>
      </c>
      <c r="N332" t="inlineStr">
        <is>
          <t>039ch</t>
        </is>
      </c>
      <c r="P332" t="inlineStr">
        <is>
          <t>Joel Edmundson (LAK D)</t>
        </is>
      </c>
    </row>
    <row r="333">
      <c r="A333" t="n">
        <v>332</v>
      </c>
      <c r="B333" t="inlineStr">
        <is>
          <t>Connor Clifton (BOS D)</t>
        </is>
      </c>
      <c r="C333" t="inlineStr">
        <is>
          <t>Connor Clifton</t>
        </is>
      </c>
      <c r="D333" t="inlineStr">
        <is>
          <t>BOS</t>
        </is>
      </c>
      <c r="E333" t="inlineStr">
        <is>
          <t>D</t>
        </is>
      </c>
      <c r="F333" t="n">
        <v>31</v>
      </c>
      <c r="G333" s="30" t="n">
        <v>2250000</v>
      </c>
      <c r="H333" s="31" t="n">
        <v>45.95</v>
      </c>
      <c r="I333" s="31" t="n">
        <v>36.38</v>
      </c>
      <c r="J333" s="31" t="n"/>
      <c r="K333" s="31" t="n">
        <v>36.38</v>
      </c>
      <c r="L333" s="31" t="n">
        <v>16.17</v>
      </c>
      <c r="M333" t="n">
        <v>293.5</v>
      </c>
      <c r="N333" t="inlineStr">
        <is>
          <t>031qj</t>
        </is>
      </c>
      <c r="P333" t="inlineStr">
        <is>
          <t>Joel Farabee (CGY LW)</t>
        </is>
      </c>
    </row>
    <row r="334">
      <c r="A334" t="n">
        <v>333</v>
      </c>
      <c r="B334" t="inlineStr">
        <is>
          <t>Andrew Mangiapane (CHI RW)</t>
        </is>
      </c>
      <c r="C334" t="inlineStr">
        <is>
          <t>Andrew Mangiapane</t>
        </is>
      </c>
      <c r="D334" t="inlineStr">
        <is>
          <t>CHI</t>
        </is>
      </c>
      <c r="E334" t="inlineStr">
        <is>
          <t>F</t>
        </is>
      </c>
      <c r="F334" t="n">
        <v>30</v>
      </c>
      <c r="G334" s="30" t="n">
        <v>3600000</v>
      </c>
      <c r="H334" s="31" t="n">
        <v>31.87</v>
      </c>
      <c r="I334" s="31" t="n">
        <v>36.3</v>
      </c>
      <c r="J334" s="31" t="n"/>
      <c r="K334" s="31" t="n">
        <v>36.3</v>
      </c>
      <c r="L334" s="31" t="n">
        <v>10.08</v>
      </c>
      <c r="N334" t="inlineStr">
        <is>
          <t>03e2l</t>
        </is>
      </c>
      <c r="P334" t="inlineStr">
        <is>
          <t>Joel Hanley (CGY D)</t>
        </is>
      </c>
    </row>
    <row r="335">
      <c r="A335" t="n">
        <v>334</v>
      </c>
      <c r="B335" t="inlineStr">
        <is>
          <t>Paul Cotter (VAN LW)</t>
        </is>
      </c>
      <c r="C335" t="inlineStr">
        <is>
          <t>Paul Cotter</t>
        </is>
      </c>
      <c r="D335" t="inlineStr">
        <is>
          <t>VAN</t>
        </is>
      </c>
      <c r="E335" t="inlineStr">
        <is>
          <t>F</t>
        </is>
      </c>
      <c r="F335" t="n">
        <v>26</v>
      </c>
      <c r="G335" s="30" t="n">
        <v>2150000</v>
      </c>
      <c r="H335" s="31" t="n">
        <v>34.23</v>
      </c>
      <c r="I335" s="31" t="n">
        <v>36.26</v>
      </c>
      <c r="J335" s="31" t="n"/>
      <c r="K335" s="31" t="n">
        <v>36.26</v>
      </c>
      <c r="L335" s="31" t="n">
        <v>16.87</v>
      </c>
      <c r="M335" t="n">
        <v>293.3</v>
      </c>
      <c r="N335" t="inlineStr">
        <is>
          <t>04qzk</t>
        </is>
      </c>
      <c r="P335" t="inlineStr">
        <is>
          <t>Joel Hofer (STL G)</t>
        </is>
      </c>
    </row>
    <row r="336">
      <c r="A336" t="n">
        <v>335</v>
      </c>
      <c r="B336" t="inlineStr">
        <is>
          <t>Phillip Danault (MTL C)</t>
        </is>
      </c>
      <c r="C336" t="inlineStr">
        <is>
          <t>Phillip Danault</t>
        </is>
      </c>
      <c r="D336" t="inlineStr">
        <is>
          <t>MTL</t>
        </is>
      </c>
      <c r="E336" t="inlineStr">
        <is>
          <t>F</t>
        </is>
      </c>
      <c r="F336" t="n">
        <v>33</v>
      </c>
      <c r="G336" s="30" t="n">
        <v>5500000</v>
      </c>
      <c r="H336" s="31" t="n">
        <v>31.25</v>
      </c>
      <c r="I336" s="31" t="n">
        <v>36.16</v>
      </c>
      <c r="J336" s="31" t="n"/>
      <c r="K336" s="31" t="n">
        <v>36.16</v>
      </c>
      <c r="L336" s="31" t="n">
        <v>6.57</v>
      </c>
      <c r="N336" t="inlineStr">
        <is>
          <t>02b3k</t>
        </is>
      </c>
      <c r="P336" t="inlineStr">
        <is>
          <t>Joel Kiviranta (DAL LW)</t>
        </is>
      </c>
    </row>
    <row r="337">
      <c r="A337" t="n">
        <v>336</v>
      </c>
      <c r="B337" t="inlineStr">
        <is>
          <t>Anthony Duclair (NYI LW)</t>
        </is>
      </c>
      <c r="C337" t="inlineStr">
        <is>
          <t>Anthony Duclair</t>
        </is>
      </c>
      <c r="D337" t="inlineStr">
        <is>
          <t>NYI</t>
        </is>
      </c>
      <c r="E337" t="inlineStr">
        <is>
          <t>F</t>
        </is>
      </c>
      <c r="F337" t="n">
        <v>31</v>
      </c>
      <c r="G337" s="30" t="n">
        <v>3500000</v>
      </c>
      <c r="H337" s="31" t="n">
        <v>36.13</v>
      </c>
      <c r="I337" s="31" t="n">
        <v>35.9</v>
      </c>
      <c r="J337" s="31" t="n"/>
      <c r="K337" s="31" t="n">
        <v>35.9</v>
      </c>
      <c r="L337" s="31" t="n">
        <v>10.26</v>
      </c>
      <c r="N337" t="inlineStr">
        <is>
          <t>02un9</t>
        </is>
      </c>
      <c r="P337" t="inlineStr">
        <is>
          <t>Joel Nystrom (CAR D)</t>
        </is>
      </c>
    </row>
    <row r="338">
      <c r="A338" t="n">
        <v>337</v>
      </c>
      <c r="B338" t="inlineStr">
        <is>
          <t>Ryan Shea (EDM D)</t>
        </is>
      </c>
      <c r="C338" t="inlineStr">
        <is>
          <t>Ryan Shea</t>
        </is>
      </c>
      <c r="D338" t="inlineStr">
        <is>
          <t>EDM</t>
        </is>
      </c>
      <c r="E338" t="inlineStr">
        <is>
          <t>D</t>
        </is>
      </c>
      <c r="F338" t="n">
        <v>29</v>
      </c>
      <c r="G338" s="30" t="n">
        <v>4000000</v>
      </c>
      <c r="H338" s="31" t="n">
        <v>59.29</v>
      </c>
      <c r="I338" s="31" t="n">
        <v>35.78</v>
      </c>
      <c r="J338" s="31" t="n"/>
      <c r="K338" s="31" t="n">
        <v>35.78</v>
      </c>
      <c r="L338" s="31" t="n">
        <v>8.949999999999999</v>
      </c>
      <c r="M338" t="n">
        <v>292.3</v>
      </c>
      <c r="N338" t="inlineStr">
        <is>
          <t>03rgq</t>
        </is>
      </c>
      <c r="P338" t="inlineStr">
        <is>
          <t>John Beecher (FLA C)</t>
        </is>
      </c>
    </row>
    <row r="339">
      <c r="A339" t="n">
        <v>338</v>
      </c>
      <c r="B339" t="inlineStr">
        <is>
          <t>Anthony Beauvillier (WSH RW)</t>
        </is>
      </c>
      <c r="C339" t="inlineStr">
        <is>
          <t>Anthony Beauvillier</t>
        </is>
      </c>
      <c r="D339" t="inlineStr">
        <is>
          <t>WSH</t>
        </is>
      </c>
      <c r="E339" t="inlineStr">
        <is>
          <t>F</t>
        </is>
      </c>
      <c r="F339" t="n">
        <v>29</v>
      </c>
      <c r="G339" s="30" t="n">
        <v>2750000</v>
      </c>
      <c r="H339" s="31" t="n">
        <v>47.07</v>
      </c>
      <c r="I339" s="31" t="n">
        <v>35.68</v>
      </c>
      <c r="J339" s="31" t="n"/>
      <c r="K339" s="31" t="n">
        <v>35.68</v>
      </c>
      <c r="L339" s="31" t="n">
        <v>12.97</v>
      </c>
      <c r="M339" t="n">
        <v>293.1</v>
      </c>
      <c r="N339" t="inlineStr">
        <is>
          <t>03raj</t>
        </is>
      </c>
      <c r="P339" t="inlineStr">
        <is>
          <t>John Carlson (TBL D)</t>
        </is>
      </c>
    </row>
    <row r="340">
      <c r="A340" t="n">
        <v>339</v>
      </c>
      <c r="B340" t="inlineStr">
        <is>
          <t>Curtis Douglas (SEA C)</t>
        </is>
      </c>
      <c r="C340" t="inlineStr">
        <is>
          <t>Curtis Douglas</t>
        </is>
      </c>
      <c r="D340" t="inlineStr">
        <is>
          <t>SEA</t>
        </is>
      </c>
      <c r="E340" t="inlineStr">
        <is>
          <t>F</t>
        </is>
      </c>
      <c r="F340" t="n">
        <v>26</v>
      </c>
      <c r="G340" s="30" t="n">
        <v>1250000</v>
      </c>
      <c r="H340" s="31" t="n">
        <v>34.68</v>
      </c>
      <c r="I340" s="31" t="n">
        <v>35.53</v>
      </c>
      <c r="J340" s="31" t="n"/>
      <c r="K340" s="31" t="n">
        <v>35.53</v>
      </c>
      <c r="L340" s="31" t="n">
        <v>28.42</v>
      </c>
      <c r="N340" t="inlineStr">
        <is>
          <t>04qzb</t>
        </is>
      </c>
      <c r="P340" t="inlineStr">
        <is>
          <t>John Gibson (DET G)</t>
        </is>
      </c>
    </row>
    <row r="341">
      <c r="A341" t="n">
        <v>340</v>
      </c>
      <c r="B341" t="inlineStr">
        <is>
          <t>Dakota Joshua (TOR LW)</t>
        </is>
      </c>
      <c r="C341" t="inlineStr">
        <is>
          <t>Dakota Joshua</t>
        </is>
      </c>
      <c r="D341" t="inlineStr">
        <is>
          <t>TOR</t>
        </is>
      </c>
      <c r="E341" t="inlineStr">
        <is>
          <t>F</t>
        </is>
      </c>
      <c r="F341" t="n">
        <v>30</v>
      </c>
      <c r="G341" s="30" t="n">
        <v>3250000</v>
      </c>
      <c r="H341" s="31" t="n">
        <v>43.28</v>
      </c>
      <c r="I341" s="31" t="n">
        <v>35.2</v>
      </c>
      <c r="J341" s="31" t="n"/>
      <c r="K341" s="31" t="n">
        <v>35.2</v>
      </c>
      <c r="L341" s="31" t="n">
        <v>10.83</v>
      </c>
      <c r="N341" t="inlineStr">
        <is>
          <t>03ecn</t>
        </is>
      </c>
      <c r="P341" t="inlineStr">
        <is>
          <t>John Hayden (SEA C)</t>
        </is>
      </c>
    </row>
    <row r="342">
      <c r="A342" t="n">
        <v>341</v>
      </c>
      <c r="B342" t="inlineStr">
        <is>
          <t>Zachary L'Heureux (COL LW)</t>
        </is>
      </c>
      <c r="C342" t="inlineStr">
        <is>
          <t>Zachary L'Heureux</t>
        </is>
      </c>
      <c r="D342" t="inlineStr">
        <is>
          <t>COL</t>
        </is>
      </c>
      <c r="E342" t="inlineStr">
        <is>
          <t>F</t>
        </is>
      </c>
      <c r="F342" t="n">
        <v>23</v>
      </c>
      <c r="G342" s="30" t="n">
        <v>875000</v>
      </c>
      <c r="H342" s="31" t="n">
        <v>14.05</v>
      </c>
      <c r="I342" s="31" t="n">
        <v>35.18</v>
      </c>
      <c r="J342" s="31" t="n"/>
      <c r="K342" s="31" t="n">
        <v>35.18</v>
      </c>
      <c r="L342" s="31" t="n">
        <v>40.21</v>
      </c>
      <c r="N342" t="inlineStr">
        <is>
          <t>058vh</t>
        </is>
      </c>
      <c r="P342" t="inlineStr">
        <is>
          <t>John Leonard (DET LW)</t>
        </is>
      </c>
    </row>
    <row r="343">
      <c r="A343" t="n">
        <v>342</v>
      </c>
      <c r="B343" t="inlineStr">
        <is>
          <t>Pontus Holmberg (TBL LW)</t>
        </is>
      </c>
      <c r="C343" t="inlineStr">
        <is>
          <t>Pontus Holmberg</t>
        </is>
      </c>
      <c r="D343" t="inlineStr">
        <is>
          <t>TBL</t>
        </is>
      </c>
      <c r="E343" t="inlineStr">
        <is>
          <t>F</t>
        </is>
      </c>
      <c r="F343" t="n">
        <v>27</v>
      </c>
      <c r="G343" s="30" t="n">
        <v>1550000</v>
      </c>
      <c r="H343" s="31" t="n">
        <v>36.29</v>
      </c>
      <c r="I343" s="31" t="n">
        <v>35.14</v>
      </c>
      <c r="J343" s="31" t="n"/>
      <c r="K343" s="31" t="n">
        <v>35.14</v>
      </c>
      <c r="L343" s="31" t="n">
        <v>22.67</v>
      </c>
      <c r="N343" t="inlineStr">
        <is>
          <t>04r0e</t>
        </is>
      </c>
      <c r="P343" t="inlineStr">
        <is>
          <t>John Marino (UTA D)</t>
        </is>
      </c>
    </row>
    <row r="344">
      <c r="A344" t="n">
        <v>343</v>
      </c>
      <c r="B344" t="inlineStr">
        <is>
          <t>Barclay Goodrow (SJS LW)</t>
        </is>
      </c>
      <c r="C344" t="inlineStr">
        <is>
          <t>Barclay Goodrow</t>
        </is>
      </c>
      <c r="D344" t="inlineStr">
        <is>
          <t>SJS</t>
        </is>
      </c>
      <c r="E344" t="inlineStr">
        <is>
          <t>F</t>
        </is>
      </c>
      <c r="F344" t="n">
        <v>33</v>
      </c>
      <c r="G344" s="30" t="n">
        <v>3641667</v>
      </c>
      <c r="H344" s="31" t="n">
        <v>39.7</v>
      </c>
      <c r="I344" s="31" t="n">
        <v>34.94</v>
      </c>
      <c r="J344" s="31" t="n"/>
      <c r="K344" s="31" t="n">
        <v>34.94</v>
      </c>
      <c r="L344" s="31" t="n">
        <v>9.59</v>
      </c>
      <c r="N344" t="inlineStr">
        <is>
          <t>02h1x</t>
        </is>
      </c>
      <c r="P344" t="inlineStr">
        <is>
          <t>John St. Ivany (WPG D)</t>
        </is>
      </c>
    </row>
    <row r="345">
      <c r="A345" t="n">
        <v>344</v>
      </c>
      <c r="B345" t="inlineStr">
        <is>
          <t>Cole Koepke (WPG LW)</t>
        </is>
      </c>
      <c r="C345" t="inlineStr">
        <is>
          <t>Cole Koepke</t>
        </is>
      </c>
      <c r="D345" t="inlineStr">
        <is>
          <t>WPG</t>
        </is>
      </c>
      <c r="E345" t="inlineStr">
        <is>
          <t>F</t>
        </is>
      </c>
      <c r="F345" t="n">
        <v>28</v>
      </c>
      <c r="G345" s="30" t="n">
        <v>1450000</v>
      </c>
      <c r="H345" s="31" t="n">
        <v>33.06</v>
      </c>
      <c r="I345" s="31" t="n">
        <v>34.94</v>
      </c>
      <c r="J345" s="31" t="n"/>
      <c r="K345" s="31" t="n">
        <v>34.94</v>
      </c>
      <c r="L345" s="31" t="n">
        <v>24.1</v>
      </c>
      <c r="M345" t="n">
        <v>292.9</v>
      </c>
      <c r="N345" t="inlineStr">
        <is>
          <t>04r0z</t>
        </is>
      </c>
      <c r="P345" t="inlineStr">
        <is>
          <t>Jonah Gadjovich (FLA RW)</t>
        </is>
      </c>
    </row>
    <row r="346">
      <c r="A346" t="n">
        <v>345</v>
      </c>
      <c r="B346" t="inlineStr">
        <is>
          <t>Jake Bean ((N/A) D)</t>
        </is>
      </c>
      <c r="C346" t="inlineStr">
        <is>
          <t>Jake Bean</t>
        </is>
      </c>
      <c r="D346" t="inlineStr">
        <is>
          <t>(N/A)</t>
        </is>
      </c>
      <c r="E346" t="inlineStr">
        <is>
          <t>D</t>
        </is>
      </c>
      <c r="F346" t="n">
        <v>28</v>
      </c>
      <c r="G346" s="30" t="n">
        <v>1</v>
      </c>
      <c r="H346" s="31" t="n">
        <v>10.67</v>
      </c>
      <c r="I346" s="31" t="n">
        <v>34.86</v>
      </c>
      <c r="J346" s="31" t="n"/>
      <c r="K346" s="31" t="n">
        <v>34.86</v>
      </c>
      <c r="L346" s="31" t="n">
        <v>34860000</v>
      </c>
      <c r="N346" t="inlineStr">
        <is>
          <t>042t0</t>
        </is>
      </c>
      <c r="P346" t="inlineStr">
        <is>
          <t>Jonas Brodin (MIN D)</t>
        </is>
      </c>
    </row>
    <row r="347">
      <c r="A347" t="n">
        <v>346</v>
      </c>
      <c r="B347" t="inlineStr">
        <is>
          <t>Matt Grzelcyk ((N/A) D)</t>
        </is>
      </c>
      <c r="C347" t="inlineStr">
        <is>
          <t>Matt Grzelcyk</t>
        </is>
      </c>
      <c r="D347" t="inlineStr">
        <is>
          <t>(N/A)</t>
        </is>
      </c>
      <c r="E347" t="inlineStr">
        <is>
          <t>D</t>
        </is>
      </c>
      <c r="F347" t="n">
        <v>32</v>
      </c>
      <c r="G347" s="30" t="n">
        <v>1</v>
      </c>
      <c r="H347" s="31" t="n">
        <v>31.21</v>
      </c>
      <c r="I347" s="31" t="n">
        <v>34.56</v>
      </c>
      <c r="J347" s="31" t="n"/>
      <c r="K347" s="31" t="n">
        <v>34.56</v>
      </c>
      <c r="L347" s="31" t="n">
        <v>34560000</v>
      </c>
      <c r="N347" t="inlineStr">
        <is>
          <t>02nqa</t>
        </is>
      </c>
      <c r="P347" t="inlineStr">
        <is>
          <t>Jonas Johansson (TBL G)</t>
        </is>
      </c>
    </row>
    <row r="348">
      <c r="A348" t="n">
        <v>347</v>
      </c>
      <c r="B348" t="inlineStr">
        <is>
          <t>Aatu Raty (VAN C)</t>
        </is>
      </c>
      <c r="C348" t="inlineStr">
        <is>
          <t>Aatu Raty</t>
        </is>
      </c>
      <c r="D348" t="inlineStr">
        <is>
          <t>VAN</t>
        </is>
      </c>
      <c r="E348" t="inlineStr">
        <is>
          <t>F</t>
        </is>
      </c>
      <c r="F348" t="n">
        <v>23</v>
      </c>
      <c r="G348" s="30" t="n">
        <v>775000</v>
      </c>
      <c r="H348" s="31" t="n">
        <v>29.39</v>
      </c>
      <c r="I348" s="31" t="n">
        <v>34.42</v>
      </c>
      <c r="J348" s="31" t="n"/>
      <c r="K348" s="31" t="n">
        <v>34.42</v>
      </c>
      <c r="L348" s="31" t="n">
        <v>44.41</v>
      </c>
      <c r="N348" t="inlineStr">
        <is>
          <t>04ymm</t>
        </is>
      </c>
      <c r="P348" t="inlineStr">
        <is>
          <t>Jonas Rondbjerg (VGK RW)</t>
        </is>
      </c>
    </row>
    <row r="349">
      <c r="A349" t="n">
        <v>348</v>
      </c>
      <c r="B349" t="inlineStr">
        <is>
          <t>Andre Burakovsky (OTT RW)</t>
        </is>
      </c>
      <c r="C349" t="inlineStr">
        <is>
          <t>Andre Burakovsky</t>
        </is>
      </c>
      <c r="D349" t="inlineStr">
        <is>
          <t>OTT</t>
        </is>
      </c>
      <c r="E349" t="inlineStr">
        <is>
          <t>F</t>
        </is>
      </c>
      <c r="F349" t="n">
        <v>31</v>
      </c>
      <c r="G349" s="30" t="n">
        <v>5500000</v>
      </c>
      <c r="H349" s="31" t="n">
        <v>40.3</v>
      </c>
      <c r="I349" s="31" t="n">
        <v>34.18</v>
      </c>
      <c r="J349" s="31" t="n"/>
      <c r="K349" s="31" t="n">
        <v>34.18</v>
      </c>
      <c r="L349" s="31" t="n">
        <v>6.21</v>
      </c>
      <c r="N349" t="inlineStr">
        <is>
          <t>02wy6</t>
        </is>
      </c>
      <c r="P349" t="inlineStr">
        <is>
          <t>Jonas Siegenthaler (NJD D)</t>
        </is>
      </c>
    </row>
    <row r="350">
      <c r="A350" t="n">
        <v>349</v>
      </c>
      <c r="B350" t="inlineStr">
        <is>
          <t>Casey Cizikas (NYI C)</t>
        </is>
      </c>
      <c r="C350" t="inlineStr">
        <is>
          <t>Casey Cizikas</t>
        </is>
      </c>
      <c r="D350" t="inlineStr">
        <is>
          <t>NYI</t>
        </is>
      </c>
      <c r="E350" t="inlineStr">
        <is>
          <t>F</t>
        </is>
      </c>
      <c r="F350" t="n">
        <v>35</v>
      </c>
      <c r="G350" s="30" t="n">
        <v>2500000</v>
      </c>
      <c r="H350" s="31" t="n">
        <v>34.93</v>
      </c>
      <c r="I350" s="31" t="n">
        <v>34.01</v>
      </c>
      <c r="J350" s="31" t="n"/>
      <c r="K350" s="31" t="n">
        <v>34.01</v>
      </c>
      <c r="L350" s="31" t="n">
        <v>13.6</v>
      </c>
      <c r="M350" t="n">
        <v>291.9</v>
      </c>
      <c r="N350" t="inlineStr">
        <is>
          <t>01mje</t>
        </is>
      </c>
      <c r="P350" t="inlineStr">
        <is>
          <t>Jonatan Berggren (STL LW)</t>
        </is>
      </c>
    </row>
    <row r="351">
      <c r="A351" t="n">
        <v>350</v>
      </c>
      <c r="B351" t="inlineStr">
        <is>
          <t>Sam Carrick (BUF C)</t>
        </is>
      </c>
      <c r="C351" t="inlineStr">
        <is>
          <t>Sam Carrick</t>
        </is>
      </c>
      <c r="D351" t="inlineStr">
        <is>
          <t>BUF</t>
        </is>
      </c>
      <c r="E351" t="inlineStr">
        <is>
          <t>F</t>
        </is>
      </c>
      <c r="F351" t="n">
        <v>34</v>
      </c>
      <c r="G351" s="30" t="n">
        <v>1000000</v>
      </c>
      <c r="H351" s="31" t="n">
        <v>40.95</v>
      </c>
      <c r="I351" s="31" t="n">
        <v>34.01</v>
      </c>
      <c r="J351" s="31" t="n"/>
      <c r="K351" s="31" t="n">
        <v>34.01</v>
      </c>
      <c r="L351" s="31" t="n">
        <v>34.01</v>
      </c>
      <c r="M351" t="n">
        <v>291.9</v>
      </c>
      <c r="N351" t="inlineStr">
        <is>
          <t>01ztk</t>
        </is>
      </c>
      <c r="P351" t="inlineStr">
        <is>
          <t>Jonathan Aspirot (BOS D)</t>
        </is>
      </c>
    </row>
    <row r="352">
      <c r="A352" t="n">
        <v>351</v>
      </c>
      <c r="B352" t="inlineStr">
        <is>
          <t>Adam Gaudette (SJS C)</t>
        </is>
      </c>
      <c r="C352" t="inlineStr">
        <is>
          <t>Adam Gaudette</t>
        </is>
      </c>
      <c r="D352" t="inlineStr">
        <is>
          <t>SJS</t>
        </is>
      </c>
      <c r="E352" t="inlineStr">
        <is>
          <t>F</t>
        </is>
      </c>
      <c r="F352" t="n">
        <v>29</v>
      </c>
      <c r="G352" s="30" t="n">
        <v>2000000</v>
      </c>
      <c r="H352" s="31" t="n">
        <v>36.97</v>
      </c>
      <c r="I352" s="31" t="n">
        <v>34</v>
      </c>
      <c r="J352" s="31" t="n"/>
      <c r="K352" s="31" t="n">
        <v>34</v>
      </c>
      <c r="L352" s="31" t="n">
        <v>17</v>
      </c>
      <c r="N352" t="inlineStr">
        <is>
          <t>03ril</t>
        </is>
      </c>
      <c r="P352" t="inlineStr">
        <is>
          <t>Jonathan Drouin ((N/A) LW)</t>
        </is>
      </c>
    </row>
    <row r="353">
      <c r="A353" t="n">
        <v>352</v>
      </c>
      <c r="B353" t="inlineStr">
        <is>
          <t>Declan Carlile (PIT D)</t>
        </is>
      </c>
      <c r="C353" t="inlineStr">
        <is>
          <t>Declan Carlile</t>
        </is>
      </c>
      <c r="D353" t="inlineStr">
        <is>
          <t>PIT</t>
        </is>
      </c>
      <c r="E353" t="inlineStr">
        <is>
          <t>D</t>
        </is>
      </c>
      <c r="F353" t="n">
        <v>26</v>
      </c>
      <c r="G353" s="30" t="n">
        <v>1500000</v>
      </c>
      <c r="H353" s="31" t="n">
        <v>22.73</v>
      </c>
      <c r="I353" s="31" t="n">
        <v>33.95</v>
      </c>
      <c r="J353" s="31" t="n"/>
      <c r="K353" s="31" t="n">
        <v>33.95</v>
      </c>
      <c r="L353" s="31" t="n">
        <v>22.63</v>
      </c>
      <c r="N353" t="inlineStr">
        <is>
          <t>05mx8</t>
        </is>
      </c>
      <c r="P353" t="inlineStr">
        <is>
          <t>Jonathan Huberdeau (CGY LW)</t>
        </is>
      </c>
    </row>
    <row r="354">
      <c r="A354" t="n">
        <v>353</v>
      </c>
      <c r="B354" t="inlineStr">
        <is>
          <t>Wyatt Kaiser (CHI D)</t>
        </is>
      </c>
      <c r="C354" t="inlineStr">
        <is>
          <t>Wyatt Kaiser</t>
        </is>
      </c>
      <c r="D354" t="inlineStr">
        <is>
          <t>CHI</t>
        </is>
      </c>
      <c r="E354" t="inlineStr">
        <is>
          <t>D</t>
        </is>
      </c>
      <c r="F354" t="n">
        <v>24</v>
      </c>
      <c r="G354" s="30" t="n">
        <v>1700000</v>
      </c>
      <c r="H354" s="31" t="n">
        <v>43</v>
      </c>
      <c r="I354" s="31" t="n">
        <v>33.95</v>
      </c>
      <c r="J354" s="31" t="n"/>
      <c r="K354" s="31" t="n">
        <v>33.95</v>
      </c>
      <c r="L354" s="31" t="n">
        <v>19.97</v>
      </c>
      <c r="N354" t="inlineStr">
        <is>
          <t>05lu9</t>
        </is>
      </c>
      <c r="P354" t="inlineStr">
        <is>
          <t>Jonathan Marchessault (NSH RW)</t>
        </is>
      </c>
    </row>
    <row r="355">
      <c r="A355" t="n">
        <v>354</v>
      </c>
      <c r="B355" t="inlineStr">
        <is>
          <t>Teddy Blueger (TOR C)</t>
        </is>
      </c>
      <c r="C355" t="inlineStr">
        <is>
          <t>Teddy Blueger</t>
        </is>
      </c>
      <c r="D355" t="inlineStr">
        <is>
          <t>TOR</t>
        </is>
      </c>
      <c r="E355" t="inlineStr">
        <is>
          <t>F</t>
        </is>
      </c>
      <c r="F355" t="n">
        <v>32</v>
      </c>
      <c r="G355" s="30" t="n">
        <v>2500000</v>
      </c>
      <c r="H355" s="31" t="n">
        <v>29.89</v>
      </c>
      <c r="I355" s="31" t="n">
        <v>33.82</v>
      </c>
      <c r="J355" s="31" t="n"/>
      <c r="K355" s="31" t="n">
        <v>33.82</v>
      </c>
      <c r="L355" s="31" t="n">
        <v>13.53</v>
      </c>
      <c r="N355" t="inlineStr">
        <is>
          <t>02npd</t>
        </is>
      </c>
      <c r="P355" t="inlineStr">
        <is>
          <t>Jonny Brodzinski (WSH C)</t>
        </is>
      </c>
    </row>
    <row r="356">
      <c r="A356" t="n">
        <v>355</v>
      </c>
      <c r="B356" t="inlineStr">
        <is>
          <t>Cody Glass (NJD C)</t>
        </is>
      </c>
      <c r="C356" t="inlineStr">
        <is>
          <t>Cody Glass</t>
        </is>
      </c>
      <c r="D356" t="inlineStr">
        <is>
          <t>NJD</t>
        </is>
      </c>
      <c r="E356" t="inlineStr">
        <is>
          <t>F</t>
        </is>
      </c>
      <c r="F356" t="n">
        <v>27</v>
      </c>
      <c r="G356" s="30" t="n">
        <v>2500000</v>
      </c>
      <c r="H356" s="31" t="n">
        <v>42.41</v>
      </c>
      <c r="I356" s="31" t="n">
        <v>33.72</v>
      </c>
      <c r="J356" s="31" t="n"/>
      <c r="K356" s="31" t="n">
        <v>33.72</v>
      </c>
      <c r="L356" s="31" t="n">
        <v>13.49</v>
      </c>
      <c r="M356" t="n">
        <v>292</v>
      </c>
      <c r="N356" t="inlineStr">
        <is>
          <t>04amv</t>
        </is>
      </c>
      <c r="P356" t="inlineStr">
        <is>
          <t>Joona Koppanen (PIT LW)</t>
        </is>
      </c>
    </row>
    <row r="357">
      <c r="A357" t="n">
        <v>356</v>
      </c>
      <c r="B357" t="inlineStr">
        <is>
          <t>Stefan Noesen (NJD RW)</t>
        </is>
      </c>
      <c r="C357" t="inlineStr">
        <is>
          <t>Stefan Noesen</t>
        </is>
      </c>
      <c r="D357" t="inlineStr">
        <is>
          <t>NJD</t>
        </is>
      </c>
      <c r="E357" t="inlineStr">
        <is>
          <t>F</t>
        </is>
      </c>
      <c r="F357" t="n">
        <v>33</v>
      </c>
      <c r="G357" s="30" t="n">
        <v>2750000</v>
      </c>
      <c r="H357" s="31" t="n">
        <v>18.5</v>
      </c>
      <c r="I357" s="31" t="n">
        <v>33.44</v>
      </c>
      <c r="J357" s="31" t="n"/>
      <c r="K357" s="31" t="n">
        <v>33.44</v>
      </c>
      <c r="L357" s="31" t="n">
        <v>12.16</v>
      </c>
      <c r="N357" t="inlineStr">
        <is>
          <t>02b3h</t>
        </is>
      </c>
      <c r="P357" t="inlineStr">
        <is>
          <t>Joonas Korpisalo (NYR G)</t>
        </is>
      </c>
    </row>
    <row r="358">
      <c r="A358" t="n">
        <v>357</v>
      </c>
      <c r="B358" t="inlineStr">
        <is>
          <t>Uvis Balinskis (FLA D)</t>
        </is>
      </c>
      <c r="C358" t="inlineStr">
        <is>
          <t>Uvis Balinskis</t>
        </is>
      </c>
      <c r="D358" t="inlineStr">
        <is>
          <t>FLA</t>
        </is>
      </c>
      <c r="E358" t="inlineStr">
        <is>
          <t>D</t>
        </is>
      </c>
      <c r="F358" t="n">
        <v>30</v>
      </c>
      <c r="G358" s="30" t="n">
        <v>875000</v>
      </c>
      <c r="H358" s="31" t="n">
        <v>37.89</v>
      </c>
      <c r="I358" s="31" t="n">
        <v>33.32</v>
      </c>
      <c r="J358" s="31" t="n"/>
      <c r="K358" s="31" t="n">
        <v>33.32</v>
      </c>
      <c r="L358" s="31" t="n">
        <v>38.08</v>
      </c>
      <c r="N358" t="inlineStr">
        <is>
          <t>06aw5</t>
        </is>
      </c>
      <c r="P358" t="inlineStr">
        <is>
          <t>Jordan Binnington (STL G)</t>
        </is>
      </c>
    </row>
    <row r="359">
      <c r="A359" t="n">
        <v>358</v>
      </c>
      <c r="B359" t="inlineStr">
        <is>
          <t>Carl Grundstrom (PHI LW)</t>
        </is>
      </c>
      <c r="C359" t="inlineStr">
        <is>
          <t>Carl Grundstrom</t>
        </is>
      </c>
      <c r="D359" t="inlineStr">
        <is>
          <t>PHI</t>
        </is>
      </c>
      <c r="E359" t="inlineStr">
        <is>
          <t>F</t>
        </is>
      </c>
      <c r="F359" t="n">
        <v>28</v>
      </c>
      <c r="G359" s="30" t="n">
        <v>1000000</v>
      </c>
      <c r="H359" s="31" t="n">
        <v>27.62</v>
      </c>
      <c r="I359" s="31" t="n">
        <v>33.11</v>
      </c>
      <c r="J359" s="31" t="n"/>
      <c r="K359" s="31" t="n">
        <v>33.11</v>
      </c>
      <c r="L359" s="31" t="n">
        <v>33.11</v>
      </c>
      <c r="N359" t="inlineStr">
        <is>
          <t>03vuj</t>
        </is>
      </c>
      <c r="P359" t="inlineStr">
        <is>
          <t>Jordan Eberle (SEA RW)</t>
        </is>
      </c>
    </row>
    <row r="360">
      <c r="A360" t="n">
        <v>359</v>
      </c>
      <c r="B360" t="inlineStr">
        <is>
          <t>Elvis Merzlikins (CBJ G)</t>
        </is>
      </c>
      <c r="C360" t="inlineStr">
        <is>
          <t>Elvis Merzlikins</t>
        </is>
      </c>
      <c r="D360" t="inlineStr">
        <is>
          <t>CBJ</t>
        </is>
      </c>
      <c r="E360" t="inlineStr">
        <is>
          <t>G</t>
        </is>
      </c>
      <c r="F360" t="n">
        <v>32</v>
      </c>
      <c r="G360" s="30" t="n">
        <v>5400000</v>
      </c>
      <c r="H360" s="31" t="n">
        <v>51.74</v>
      </c>
      <c r="I360" s="31" t="n">
        <v>33.03</v>
      </c>
      <c r="J360" s="31" t="n"/>
      <c r="K360" s="31" t="n">
        <v>33.03</v>
      </c>
      <c r="L360" s="31" t="n">
        <v>6.12</v>
      </c>
      <c r="M360" t="n">
        <v>293.8</v>
      </c>
      <c r="N360" t="inlineStr">
        <is>
          <t>03ebi</t>
        </is>
      </c>
      <c r="P360" t="inlineStr">
        <is>
          <t>Jordan Greenway (CHI LW)</t>
        </is>
      </c>
    </row>
    <row r="361">
      <c r="A361" t="n">
        <v>360</v>
      </c>
      <c r="B361" t="inlineStr">
        <is>
          <t>Adam Wilsby (NSH D)</t>
        </is>
      </c>
      <c r="C361" t="inlineStr">
        <is>
          <t>Adam Wilsby</t>
        </is>
      </c>
      <c r="D361" t="inlineStr">
        <is>
          <t>NSH</t>
        </is>
      </c>
      <c r="E361" t="inlineStr">
        <is>
          <t>D</t>
        </is>
      </c>
      <c r="F361" t="n">
        <v>26</v>
      </c>
      <c r="G361" s="30" t="n">
        <v>775000</v>
      </c>
      <c r="H361" s="31" t="n">
        <v>32.9</v>
      </c>
      <c r="I361" s="31" t="n">
        <v>32.93</v>
      </c>
      <c r="J361" s="31" t="n"/>
      <c r="K361" s="31" t="n">
        <v>32.93</v>
      </c>
      <c r="L361" s="31" t="n">
        <v>42.49</v>
      </c>
      <c r="N361" t="inlineStr">
        <is>
          <t>05g2s</t>
        </is>
      </c>
      <c r="P361" t="inlineStr">
        <is>
          <t>Jordan Harris (BOS D)</t>
        </is>
      </c>
    </row>
    <row r="362">
      <c r="A362" t="n">
        <v>361</v>
      </c>
      <c r="B362" t="inlineStr">
        <is>
          <t>Connor Dewar (PIT LW)</t>
        </is>
      </c>
      <c r="C362" t="inlineStr">
        <is>
          <t>Connor Dewar</t>
        </is>
      </c>
      <c r="D362" t="inlineStr">
        <is>
          <t>PIT</t>
        </is>
      </c>
      <c r="E362" t="inlineStr">
        <is>
          <t>F</t>
        </is>
      </c>
      <c r="F362" t="n">
        <v>27</v>
      </c>
      <c r="G362" s="30" t="n">
        <v>2250000</v>
      </c>
      <c r="H362" s="31" t="n">
        <v>47.79</v>
      </c>
      <c r="I362" s="31" t="n">
        <v>32.92</v>
      </c>
      <c r="J362" s="31" t="n"/>
      <c r="K362" s="31" t="n">
        <v>32.92</v>
      </c>
      <c r="L362" s="31" t="n">
        <v>14.63</v>
      </c>
      <c r="N362" t="inlineStr">
        <is>
          <t>04qyz</t>
        </is>
      </c>
      <c r="P362" t="inlineStr">
        <is>
          <t>Jordan Kyrou (WSH RW)</t>
        </is>
      </c>
    </row>
    <row r="363">
      <c r="A363" t="n">
        <v>362</v>
      </c>
      <c r="B363" t="inlineStr">
        <is>
          <t>Simon Benoit (PHI D)</t>
        </is>
      </c>
      <c r="C363" t="inlineStr">
        <is>
          <t>Simon Benoit</t>
        </is>
      </c>
      <c r="D363" t="inlineStr">
        <is>
          <t>PHI</t>
        </is>
      </c>
      <c r="E363" t="inlineStr">
        <is>
          <t>D</t>
        </is>
      </c>
      <c r="F363" t="n">
        <v>27</v>
      </c>
      <c r="G363" s="30" t="n">
        <v>1350000</v>
      </c>
      <c r="H363" s="31" t="n">
        <v>46.25</v>
      </c>
      <c r="I363" s="31" t="n">
        <v>32.58</v>
      </c>
      <c r="J363" s="31" t="n"/>
      <c r="K363" s="31" t="n">
        <v>32.58</v>
      </c>
      <c r="L363" s="31" t="n">
        <v>24.13</v>
      </c>
      <c r="N363" t="inlineStr">
        <is>
          <t>04xav</t>
        </is>
      </c>
      <c r="P363" t="inlineStr">
        <is>
          <t>Jordan Martinook (CAR LW)</t>
        </is>
      </c>
    </row>
    <row r="364">
      <c r="A364" t="n">
        <v>363</v>
      </c>
      <c r="B364" t="inlineStr">
        <is>
          <t>Noel Acciari (PHI RW)</t>
        </is>
      </c>
      <c r="C364" t="inlineStr">
        <is>
          <t>Noel Acciari</t>
        </is>
      </c>
      <c r="D364" t="inlineStr">
        <is>
          <t>PHI</t>
        </is>
      </c>
      <c r="E364" t="inlineStr">
        <is>
          <t>F</t>
        </is>
      </c>
      <c r="F364" t="n">
        <v>34</v>
      </c>
      <c r="G364" s="30" t="n">
        <v>2800000</v>
      </c>
      <c r="H364" s="31" t="n">
        <v>37.98</v>
      </c>
      <c r="I364" s="31" t="n">
        <v>32.51</v>
      </c>
      <c r="J364" s="31" t="n"/>
      <c r="K364" s="31" t="n">
        <v>32.51</v>
      </c>
      <c r="L364" s="31" t="n">
        <v>11.61</v>
      </c>
      <c r="M364" t="n">
        <v>291.9</v>
      </c>
      <c r="N364" t="inlineStr">
        <is>
          <t>03pd1</t>
        </is>
      </c>
      <c r="P364" t="inlineStr">
        <is>
          <t>Jordan Oesterle ((N/A) D)</t>
        </is>
      </c>
    </row>
    <row r="365">
      <c r="A365" t="n">
        <v>364</v>
      </c>
      <c r="B365" t="inlineStr">
        <is>
          <t>Rasmus Sandin (WSH D)</t>
        </is>
      </c>
      <c r="C365" t="inlineStr">
        <is>
          <t>Rasmus Sandin</t>
        </is>
      </c>
      <c r="D365" t="inlineStr">
        <is>
          <t>WSH</t>
        </is>
      </c>
      <c r="E365" t="inlineStr">
        <is>
          <t>D</t>
        </is>
      </c>
      <c r="F365" t="n">
        <v>26</v>
      </c>
      <c r="G365" s="30" t="n">
        <v>4600000</v>
      </c>
      <c r="H365" s="31" t="n">
        <v>59.78</v>
      </c>
      <c r="I365" s="31" t="n">
        <v>35</v>
      </c>
      <c r="J365" s="31" t="n">
        <v>29.97</v>
      </c>
      <c r="K365" s="31" t="n">
        <v>32.48</v>
      </c>
      <c r="L365" s="31" t="n">
        <v>7.06</v>
      </c>
      <c r="M365" t="n">
        <v>291.4</v>
      </c>
      <c r="N365" t="inlineStr">
        <is>
          <t>04n4n</t>
        </is>
      </c>
      <c r="P365" t="inlineStr">
        <is>
          <t>Jordan Staal (CAR C)</t>
        </is>
      </c>
    </row>
    <row r="366">
      <c r="A366" t="n">
        <v>365</v>
      </c>
      <c r="B366" t="inlineStr">
        <is>
          <t>Adam Henrique ((N/A) C)</t>
        </is>
      </c>
      <c r="C366" t="inlineStr">
        <is>
          <t>Adam Henrique</t>
        </is>
      </c>
      <c r="D366" t="inlineStr">
        <is>
          <t>(N/A)</t>
        </is>
      </c>
      <c r="E366" t="inlineStr">
        <is>
          <t>F</t>
        </is>
      </c>
      <c r="F366" t="n">
        <v>36</v>
      </c>
      <c r="G366" s="30" t="n">
        <v>1</v>
      </c>
      <c r="H366" s="31" t="n">
        <v>26.2</v>
      </c>
      <c r="I366" s="31" t="n">
        <v>32.46</v>
      </c>
      <c r="J366" s="31" t="n"/>
      <c r="K366" s="31" t="n">
        <v>32.46</v>
      </c>
      <c r="L366" s="31" t="n">
        <v>32460000</v>
      </c>
      <c r="N366" t="inlineStr">
        <is>
          <t>01s88</t>
        </is>
      </c>
      <c r="P366" t="inlineStr">
        <is>
          <t>Jorian Donovan (OTT D)</t>
        </is>
      </c>
    </row>
    <row r="367">
      <c r="A367" t="n">
        <v>366</v>
      </c>
      <c r="B367" t="inlineStr">
        <is>
          <t>Mikey Eyssimont (BOS RW)</t>
        </is>
      </c>
      <c r="C367" t="inlineStr">
        <is>
          <t>Mikey Eyssimont</t>
        </is>
      </c>
      <c r="D367" t="inlineStr">
        <is>
          <t>BOS</t>
        </is>
      </c>
      <c r="E367" t="inlineStr">
        <is>
          <t>F</t>
        </is>
      </c>
      <c r="F367" t="n">
        <v>30</v>
      </c>
      <c r="G367" s="30" t="n">
        <v>1450000</v>
      </c>
      <c r="H367" s="31" t="n">
        <v>30.29</v>
      </c>
      <c r="I367" s="31" t="n">
        <v>32.28</v>
      </c>
      <c r="J367" s="31" t="n"/>
      <c r="K367" s="31" t="n">
        <v>32.28</v>
      </c>
      <c r="L367" s="31" t="n">
        <v>22.26</v>
      </c>
      <c r="N367" t="inlineStr">
        <is>
          <t>042xv</t>
        </is>
      </c>
      <c r="P367" t="inlineStr">
        <is>
          <t>Josh Anderson (MTL LW)</t>
        </is>
      </c>
    </row>
    <row r="368">
      <c r="A368" t="n">
        <v>367</v>
      </c>
      <c r="B368" t="inlineStr">
        <is>
          <t>Matthew Robertson (NYR D)</t>
        </is>
      </c>
      <c r="C368" t="inlineStr">
        <is>
          <t>Matthew Robertson</t>
        </is>
      </c>
      <c r="D368" t="inlineStr">
        <is>
          <t>NYR</t>
        </is>
      </c>
      <c r="E368" t="inlineStr">
        <is>
          <t>D</t>
        </is>
      </c>
      <c r="F368" t="n">
        <v>25</v>
      </c>
      <c r="G368" s="30" t="n">
        <v>775000</v>
      </c>
      <c r="H368" s="31" t="n">
        <v>52.11</v>
      </c>
      <c r="I368" s="31" t="n">
        <v>31.98</v>
      </c>
      <c r="J368" s="31" t="n"/>
      <c r="K368" s="31" t="n">
        <v>31.98</v>
      </c>
      <c r="L368" s="31" t="n">
        <v>41.26</v>
      </c>
      <c r="M368" t="n">
        <v>292.6</v>
      </c>
      <c r="N368" t="inlineStr">
        <is>
          <t>04zot</t>
        </is>
      </c>
      <c r="P368" t="inlineStr">
        <is>
          <t>Josh Dunne (WSH C)</t>
        </is>
      </c>
    </row>
    <row r="369">
      <c r="A369" t="n">
        <v>368</v>
      </c>
      <c r="B369" t="inlineStr">
        <is>
          <t>Trevor van Riemsdyk (PIT D)</t>
        </is>
      </c>
      <c r="C369" t="inlineStr">
        <is>
          <t>Trevor van Riemsdyk</t>
        </is>
      </c>
      <c r="D369" t="inlineStr">
        <is>
          <t>PIT</t>
        </is>
      </c>
      <c r="E369" t="inlineStr">
        <is>
          <t>D</t>
        </is>
      </c>
      <c r="F369" t="n">
        <v>35</v>
      </c>
      <c r="G369" s="30" t="n">
        <v>4000000</v>
      </c>
      <c r="H369" s="31" t="n">
        <v>35.9</v>
      </c>
      <c r="I369" s="31" t="n">
        <v>31.89</v>
      </c>
      <c r="J369" s="31" t="n"/>
      <c r="K369" s="31" t="n">
        <v>31.89</v>
      </c>
      <c r="L369" s="31" t="n">
        <v>7.97</v>
      </c>
      <c r="N369" t="inlineStr">
        <is>
          <t>02ycl</t>
        </is>
      </c>
      <c r="P369" t="inlineStr">
        <is>
          <t>Josh Mahura (SEA D)</t>
        </is>
      </c>
    </row>
    <row r="370">
      <c r="A370" t="n">
        <v>369</v>
      </c>
      <c r="B370" t="inlineStr">
        <is>
          <t>Taylor Raddysh (NYR RW)</t>
        </is>
      </c>
      <c r="C370" t="inlineStr">
        <is>
          <t>Taylor Raddysh</t>
        </is>
      </c>
      <c r="D370" t="inlineStr">
        <is>
          <t>NYR</t>
        </is>
      </c>
      <c r="E370" t="inlineStr">
        <is>
          <t>F</t>
        </is>
      </c>
      <c r="F370" t="n">
        <v>28</v>
      </c>
      <c r="G370" s="30" t="n">
        <v>1500000</v>
      </c>
      <c r="H370" s="31" t="n">
        <v>29.05</v>
      </c>
      <c r="I370" s="31" t="n">
        <v>31.77</v>
      </c>
      <c r="J370" s="31" t="n"/>
      <c r="K370" s="31" t="n">
        <v>31.77</v>
      </c>
      <c r="L370" s="31" t="n">
        <v>21.18</v>
      </c>
      <c r="N370" t="inlineStr">
        <is>
          <t>042vz</t>
        </is>
      </c>
      <c r="P370" t="inlineStr">
        <is>
          <t>Josh Manson (COL D)</t>
        </is>
      </c>
    </row>
    <row r="371">
      <c r="A371" t="n">
        <v>370</v>
      </c>
      <c r="B371" t="inlineStr">
        <is>
          <t>William Carrier (CAR LW)</t>
        </is>
      </c>
      <c r="C371" t="inlineStr">
        <is>
          <t>William Carrier</t>
        </is>
      </c>
      <c r="D371" t="inlineStr">
        <is>
          <t>CAR</t>
        </is>
      </c>
      <c r="E371" t="inlineStr">
        <is>
          <t>F</t>
        </is>
      </c>
      <c r="F371" t="n">
        <v>31</v>
      </c>
      <c r="G371" s="30" t="n">
        <v>2000000</v>
      </c>
      <c r="H371" s="31" t="n">
        <v>33.82</v>
      </c>
      <c r="I371" s="31" t="n">
        <v>31.47</v>
      </c>
      <c r="J371" s="31" t="n"/>
      <c r="K371" s="31" t="n">
        <v>31.47</v>
      </c>
      <c r="L371" s="31" t="n">
        <v>15.73</v>
      </c>
      <c r="N371" t="inlineStr">
        <is>
          <t>031of</t>
        </is>
      </c>
      <c r="P371" t="inlineStr">
        <is>
          <t>Josh Norris (BUF C)</t>
        </is>
      </c>
    </row>
    <row r="372">
      <c r="A372" t="n">
        <v>371</v>
      </c>
      <c r="B372" t="inlineStr">
        <is>
          <t>Colton Sissons (TOR C)</t>
        </is>
      </c>
      <c r="C372" t="inlineStr">
        <is>
          <t>Colton Sissons</t>
        </is>
      </c>
      <c r="D372" t="inlineStr">
        <is>
          <t>TOR</t>
        </is>
      </c>
      <c r="E372" t="inlineStr">
        <is>
          <t>F</t>
        </is>
      </c>
      <c r="F372" t="n">
        <v>32</v>
      </c>
      <c r="G372" s="30" t="n">
        <v>4250000</v>
      </c>
      <c r="H372" s="31" t="n">
        <v>26.49</v>
      </c>
      <c r="I372" s="31" t="n">
        <v>31.37</v>
      </c>
      <c r="J372" s="31" t="n"/>
      <c r="K372" s="31" t="n">
        <v>31.37</v>
      </c>
      <c r="L372" s="31" t="n">
        <v>7.38</v>
      </c>
      <c r="N372" t="inlineStr">
        <is>
          <t>02npb</t>
        </is>
      </c>
      <c r="P372" t="inlineStr">
        <is>
          <t>Josh Samanski (EDM C)</t>
        </is>
      </c>
    </row>
    <row r="373">
      <c r="A373" t="n">
        <v>372</v>
      </c>
      <c r="B373" t="inlineStr">
        <is>
          <t>Frederick Gaudreau (SEA C)</t>
        </is>
      </c>
      <c r="C373" t="inlineStr">
        <is>
          <t>Frederick Gaudreau</t>
        </is>
      </c>
      <c r="D373" t="inlineStr">
        <is>
          <t>SEA</t>
        </is>
      </c>
      <c r="E373" t="inlineStr">
        <is>
          <t>F</t>
        </is>
      </c>
      <c r="F373" t="n">
        <v>33</v>
      </c>
      <c r="G373" s="30" t="n">
        <v>2100000</v>
      </c>
      <c r="H373" s="31" t="n">
        <v>30.58</v>
      </c>
      <c r="I373" s="31" t="n">
        <v>31.28</v>
      </c>
      <c r="J373" s="31" t="n"/>
      <c r="K373" s="31" t="n">
        <v>31.28</v>
      </c>
      <c r="L373" s="31" t="n">
        <v>14.9</v>
      </c>
      <c r="N373" t="inlineStr">
        <is>
          <t>03kng</t>
        </is>
      </c>
      <c r="P373" t="inlineStr">
        <is>
          <t>Josiah Slavin (CAR LW)</t>
        </is>
      </c>
    </row>
    <row r="374">
      <c r="A374" t="n">
        <v>373</v>
      </c>
      <c r="B374" t="inlineStr">
        <is>
          <t>Brandon Duhaime (TOR LW)</t>
        </is>
      </c>
      <c r="C374" t="inlineStr">
        <is>
          <t>Brandon Duhaime</t>
        </is>
      </c>
      <c r="D374" t="inlineStr">
        <is>
          <t>TOR</t>
        </is>
      </c>
      <c r="E374" t="inlineStr">
        <is>
          <t>F</t>
        </is>
      </c>
      <c r="F374" t="n">
        <v>29</v>
      </c>
      <c r="G374" s="30" t="n">
        <v>2600000</v>
      </c>
      <c r="H374" s="31" t="n">
        <v>39.73</v>
      </c>
      <c r="I374" s="31" t="n">
        <v>30.96</v>
      </c>
      <c r="J374" s="31" t="n"/>
      <c r="K374" s="31" t="n">
        <v>30.96</v>
      </c>
      <c r="L374" s="31" t="n">
        <v>11.91</v>
      </c>
      <c r="N374" t="inlineStr">
        <is>
          <t>042x0</t>
        </is>
      </c>
      <c r="P374" t="inlineStr">
        <is>
          <t>Juho Lammikko ((N/A) C)</t>
        </is>
      </c>
    </row>
    <row r="375">
      <c r="A375" t="n">
        <v>374</v>
      </c>
      <c r="B375" t="inlineStr">
        <is>
          <t>Eric Robinson (CAR LW)</t>
        </is>
      </c>
      <c r="C375" t="inlineStr">
        <is>
          <t>Eric Robinson</t>
        </is>
      </c>
      <c r="D375" t="inlineStr">
        <is>
          <t>CAR</t>
        </is>
      </c>
      <c r="E375" t="inlineStr">
        <is>
          <t>F</t>
        </is>
      </c>
      <c r="F375" t="n">
        <v>31</v>
      </c>
      <c r="G375" s="30" t="n">
        <v>1700000</v>
      </c>
      <c r="H375" s="31" t="n">
        <v>29.02</v>
      </c>
      <c r="I375" s="31" t="n">
        <v>30.87</v>
      </c>
      <c r="J375" s="31" t="n"/>
      <c r="K375" s="31" t="n">
        <v>30.87</v>
      </c>
      <c r="L375" s="31" t="n">
        <v>18.16</v>
      </c>
      <c r="N375" t="inlineStr">
        <is>
          <t>04nwz</t>
        </is>
      </c>
      <c r="P375" t="inlineStr">
        <is>
          <t>Justin Barron (NSH D)</t>
        </is>
      </c>
    </row>
    <row r="376">
      <c r="A376" t="n">
        <v>375</v>
      </c>
      <c r="B376" t="inlineStr">
        <is>
          <t>Alexander Holtz (VGK RW)</t>
        </is>
      </c>
      <c r="C376" t="inlineStr">
        <is>
          <t>Alexander Holtz</t>
        </is>
      </c>
      <c r="D376" t="inlineStr">
        <is>
          <t>VGK</t>
        </is>
      </c>
      <c r="E376" t="inlineStr">
        <is>
          <t>F</t>
        </is>
      </c>
      <c r="F376" t="n">
        <v>24</v>
      </c>
      <c r="G376" s="30" t="n">
        <v>839725</v>
      </c>
      <c r="H376" s="31" t="n">
        <v>13.39</v>
      </c>
      <c r="I376" s="31" t="n">
        <v>30.85</v>
      </c>
      <c r="J376" s="31" t="n"/>
      <c r="K376" s="31" t="n">
        <v>30.85</v>
      </c>
      <c r="L376" s="31" t="n">
        <v>36.74</v>
      </c>
      <c r="N376" t="inlineStr">
        <is>
          <t>04log</t>
        </is>
      </c>
      <c r="P376" t="inlineStr">
        <is>
          <t>Justin Danforth (BUF C)</t>
        </is>
      </c>
    </row>
    <row r="377">
      <c r="A377" t="n">
        <v>376</v>
      </c>
      <c r="B377" t="inlineStr">
        <is>
          <t>Dennis Hildeby (TBL G)</t>
        </is>
      </c>
      <c r="C377" t="inlineStr">
        <is>
          <t>Dennis Hildeby</t>
        </is>
      </c>
      <c r="D377" t="inlineStr">
        <is>
          <t>TBL</t>
        </is>
      </c>
      <c r="E377" t="inlineStr">
        <is>
          <t>G</t>
        </is>
      </c>
      <c r="F377" t="n">
        <v>25</v>
      </c>
      <c r="G377" s="30" t="n">
        <v>841667</v>
      </c>
      <c r="H377" s="31" t="n">
        <v>27.52</v>
      </c>
      <c r="I377" s="31" t="n">
        <v>30.54</v>
      </c>
      <c r="J377" s="31" t="n"/>
      <c r="K377" s="31" t="n">
        <v>30.54</v>
      </c>
      <c r="L377" s="31" t="n">
        <v>36.29</v>
      </c>
      <c r="M377" t="n">
        <v>293.1</v>
      </c>
      <c r="N377" t="inlineStr">
        <is>
          <t>060us</t>
        </is>
      </c>
      <c r="P377" t="inlineStr">
        <is>
          <t>Justin Dowling (NYR C)</t>
        </is>
      </c>
    </row>
    <row r="378">
      <c r="A378" t="n">
        <v>377</v>
      </c>
      <c r="B378" t="inlineStr">
        <is>
          <t>Isak Rosen (WPG LW)</t>
        </is>
      </c>
      <c r="C378" t="inlineStr">
        <is>
          <t>Isak Rosen</t>
        </is>
      </c>
      <c r="D378" t="inlineStr">
        <is>
          <t>WPG</t>
        </is>
      </c>
      <c r="E378" t="inlineStr">
        <is>
          <t>F</t>
        </is>
      </c>
      <c r="F378" t="n">
        <v>23</v>
      </c>
      <c r="G378" s="30" t="n">
        <v>925000</v>
      </c>
      <c r="H378" s="31" t="n">
        <v>11.65</v>
      </c>
      <c r="I378" s="31" t="n">
        <v>19.68</v>
      </c>
      <c r="J378" s="31" t="n">
        <v>41.39</v>
      </c>
      <c r="K378" s="31" t="n">
        <v>30.54</v>
      </c>
      <c r="L378" s="31" t="n">
        <v>33.02</v>
      </c>
      <c r="N378" t="inlineStr">
        <is>
          <t>05m18</t>
        </is>
      </c>
      <c r="P378" t="inlineStr">
        <is>
          <t>Justin Faulk (DET D)</t>
        </is>
      </c>
    </row>
    <row r="379">
      <c r="A379" t="n">
        <v>378</v>
      </c>
      <c r="B379" t="inlineStr">
        <is>
          <t>Sean Kuraly (BOS C)</t>
        </is>
      </c>
      <c r="C379" t="inlineStr">
        <is>
          <t>Sean Kuraly</t>
        </is>
      </c>
      <c r="D379" t="inlineStr">
        <is>
          <t>BOS</t>
        </is>
      </c>
      <c r="E379" t="inlineStr">
        <is>
          <t>F</t>
        </is>
      </c>
      <c r="F379" t="n">
        <v>33</v>
      </c>
      <c r="G379" s="30" t="n">
        <v>1850000</v>
      </c>
      <c r="H379" s="31" t="n">
        <v>39.48</v>
      </c>
      <c r="I379" s="31" t="n">
        <v>30.5</v>
      </c>
      <c r="J379" s="31" t="n"/>
      <c r="K379" s="31" t="n">
        <v>30.5</v>
      </c>
      <c r="L379" s="31" t="n">
        <v>16.49</v>
      </c>
      <c r="N379" t="inlineStr">
        <is>
          <t>02g05</t>
        </is>
      </c>
      <c r="P379" t="inlineStr">
        <is>
          <t>Justin Holl (WSH D)</t>
        </is>
      </c>
    </row>
    <row r="380">
      <c r="A380" t="n">
        <v>379</v>
      </c>
      <c r="B380" t="inlineStr">
        <is>
          <t>Vincent Desharnais (WSH D)</t>
        </is>
      </c>
      <c r="C380" t="inlineStr">
        <is>
          <t>Vincent Desharnais</t>
        </is>
      </c>
      <c r="D380" t="inlineStr">
        <is>
          <t>WSH</t>
        </is>
      </c>
      <c r="E380" t="inlineStr">
        <is>
          <t>D</t>
        </is>
      </c>
      <c r="F380" t="n">
        <v>30</v>
      </c>
      <c r="G380" s="30" t="n">
        <v>4200000</v>
      </c>
      <c r="H380" s="31" t="n">
        <v>44.28</v>
      </c>
      <c r="I380" s="31" t="n">
        <v>30.41</v>
      </c>
      <c r="J380" s="31" t="n"/>
      <c r="K380" s="31" t="n">
        <v>30.41</v>
      </c>
      <c r="L380" s="31" t="n">
        <v>7.24</v>
      </c>
      <c r="N380" t="inlineStr">
        <is>
          <t>0430a</t>
        </is>
      </c>
      <c r="P380" t="inlineStr">
        <is>
          <t>Justin Kirkland (MIN C)</t>
        </is>
      </c>
    </row>
    <row r="381">
      <c r="A381" t="n">
        <v>380</v>
      </c>
      <c r="B381" t="inlineStr">
        <is>
          <t>Nick Leddy ((N/A) D)</t>
        </is>
      </c>
      <c r="C381" t="inlineStr">
        <is>
          <t>Nick Leddy</t>
        </is>
      </c>
      <c r="D381" t="inlineStr">
        <is>
          <t>(N/A)</t>
        </is>
      </c>
      <c r="E381" t="inlineStr">
        <is>
          <t>D</t>
        </is>
      </c>
      <c r="F381" t="n">
        <v>35</v>
      </c>
      <c r="G381" s="30" t="n">
        <v>1</v>
      </c>
      <c r="H381" s="31" t="n">
        <v>14.84</v>
      </c>
      <c r="I381" s="31" t="n">
        <v>30.38</v>
      </c>
      <c r="J381" s="31" t="n"/>
      <c r="K381" s="31" t="n">
        <v>30.38</v>
      </c>
      <c r="L381" s="31" t="n">
        <v>30380000</v>
      </c>
      <c r="N381" t="inlineStr">
        <is>
          <t>01etq</t>
        </is>
      </c>
      <c r="P381" t="inlineStr">
        <is>
          <t>Justin Robidas (CAR C)</t>
        </is>
      </c>
    </row>
    <row r="382">
      <c r="A382" t="n">
        <v>381</v>
      </c>
      <c r="B382" t="inlineStr">
        <is>
          <t>Tanner Laczynski (VGK C)</t>
        </is>
      </c>
      <c r="C382" t="inlineStr">
        <is>
          <t>Tanner Laczynski</t>
        </is>
      </c>
      <c r="D382" t="inlineStr">
        <is>
          <t>VGK</t>
        </is>
      </c>
      <c r="E382" t="inlineStr">
        <is>
          <t>F</t>
        </is>
      </c>
      <c r="F382" t="n">
        <v>29</v>
      </c>
      <c r="G382" s="30" t="n">
        <v>900000</v>
      </c>
      <c r="H382" s="31" t="n">
        <v>6.3</v>
      </c>
      <c r="I382" s="31" t="n">
        <v>30.27</v>
      </c>
      <c r="J382" s="31" t="n"/>
      <c r="K382" s="31" t="n">
        <v>30.27</v>
      </c>
      <c r="L382" s="31" t="n">
        <v>33.63</v>
      </c>
      <c r="N382" t="inlineStr">
        <is>
          <t>042yl</t>
        </is>
      </c>
      <c r="P382" t="inlineStr">
        <is>
          <t>Justus Annunen (NSH G)</t>
        </is>
      </c>
    </row>
    <row r="383">
      <c r="A383" t="n">
        <v>382</v>
      </c>
      <c r="B383" t="inlineStr">
        <is>
          <t>Albert Johansson (DET D)</t>
        </is>
      </c>
      <c r="C383" t="inlineStr">
        <is>
          <t>Albert Johansson</t>
        </is>
      </c>
      <c r="D383" t="inlineStr">
        <is>
          <t>DET</t>
        </is>
      </c>
      <c r="E383" t="inlineStr">
        <is>
          <t>D</t>
        </is>
      </c>
      <c r="F383" t="n">
        <v>25</v>
      </c>
      <c r="G383" s="30" t="n">
        <v>1125000</v>
      </c>
      <c r="H383" s="31" t="n">
        <v>36.54</v>
      </c>
      <c r="I383" s="31" t="n">
        <v>30.21</v>
      </c>
      <c r="J383" s="31" t="n"/>
      <c r="K383" s="31" t="n">
        <v>30.21</v>
      </c>
      <c r="L383" s="31" t="n">
        <v>26.85</v>
      </c>
      <c r="N383" t="inlineStr">
        <is>
          <t>04zp7</t>
        </is>
      </c>
      <c r="P383" t="inlineStr">
        <is>
          <t>Juuso Parssinen (NYR C)</t>
        </is>
      </c>
    </row>
    <row r="384">
      <c r="A384" t="n">
        <v>383</v>
      </c>
      <c r="B384" t="inlineStr">
        <is>
          <t>Ben Hutton ((N/A) D)</t>
        </is>
      </c>
      <c r="C384" t="inlineStr">
        <is>
          <t>Ben Hutton</t>
        </is>
      </c>
      <c r="D384" t="inlineStr">
        <is>
          <t>(N/A)</t>
        </is>
      </c>
      <c r="E384" t="inlineStr">
        <is>
          <t>D</t>
        </is>
      </c>
      <c r="F384" t="n">
        <v>33</v>
      </c>
      <c r="G384" s="30" t="n">
        <v>1</v>
      </c>
      <c r="H384" s="31" t="n">
        <v>34.14</v>
      </c>
      <c r="I384" s="31" t="n">
        <v>29.98</v>
      </c>
      <c r="J384" s="31" t="n"/>
      <c r="K384" s="31" t="n">
        <v>29.98</v>
      </c>
      <c r="L384" s="31" t="n">
        <v>29980000</v>
      </c>
      <c r="N384" t="inlineStr">
        <is>
          <t>02o88</t>
        </is>
      </c>
      <c r="P384" t="inlineStr">
        <is>
          <t>K'Andre Miller (CAR D)</t>
        </is>
      </c>
    </row>
    <row r="385">
      <c r="A385" t="n">
        <v>384</v>
      </c>
      <c r="B385" t="inlineStr">
        <is>
          <t>Miles Wood (CBJ LW)</t>
        </is>
      </c>
      <c r="C385" t="inlineStr">
        <is>
          <t>Miles Wood</t>
        </is>
      </c>
      <c r="D385" t="inlineStr">
        <is>
          <t>CBJ</t>
        </is>
      </c>
      <c r="E385" t="inlineStr">
        <is>
          <t>F</t>
        </is>
      </c>
      <c r="F385" t="n">
        <v>30</v>
      </c>
      <c r="G385" s="30" t="n">
        <v>2500000</v>
      </c>
      <c r="H385" s="31" t="n">
        <v>26.41</v>
      </c>
      <c r="I385" s="31" t="n">
        <v>29.88</v>
      </c>
      <c r="J385" s="31" t="n"/>
      <c r="K385" s="31" t="n">
        <v>29.88</v>
      </c>
      <c r="L385" s="31" t="n">
        <v>11.95</v>
      </c>
      <c r="M385" t="n">
        <v>292.7</v>
      </c>
      <c r="N385" t="inlineStr">
        <is>
          <t>031pm</t>
        </is>
      </c>
      <c r="P385" t="inlineStr">
        <is>
          <t>Kaapo Kakko (SEA RW)</t>
        </is>
      </c>
    </row>
    <row r="386">
      <c r="A386" t="n">
        <v>385</v>
      </c>
      <c r="B386" t="inlineStr">
        <is>
          <t>Logan O'Connor (COL RW)</t>
        </is>
      </c>
      <c r="C386" t="inlineStr">
        <is>
          <t>Logan O'Connor</t>
        </is>
      </c>
      <c r="D386" t="inlineStr">
        <is>
          <t>COL</t>
        </is>
      </c>
      <c r="E386" t="inlineStr">
        <is>
          <t>F</t>
        </is>
      </c>
      <c r="F386" t="n">
        <v>30</v>
      </c>
      <c r="G386" s="30" t="n">
        <v>2500000</v>
      </c>
      <c r="H386" s="31" t="n">
        <v>3.67</v>
      </c>
      <c r="I386" s="31" t="n">
        <v>29.84</v>
      </c>
      <c r="J386" s="31" t="n"/>
      <c r="K386" s="31" t="n">
        <v>29.84</v>
      </c>
      <c r="L386" s="31" t="n">
        <v>11.94</v>
      </c>
      <c r="N386" t="inlineStr">
        <is>
          <t>04sxj</t>
        </is>
      </c>
      <c r="P386" t="inlineStr">
        <is>
          <t>Kai Uchacz (VGK C)</t>
        </is>
      </c>
    </row>
    <row r="387">
      <c r="A387" t="n">
        <v>386</v>
      </c>
      <c r="B387" t="inlineStr">
        <is>
          <t>Tanner Pearson ((N/A) LW)</t>
        </is>
      </c>
      <c r="C387" t="inlineStr">
        <is>
          <t>Tanner Pearson</t>
        </is>
      </c>
      <c r="D387" t="inlineStr">
        <is>
          <t>(N/A)</t>
        </is>
      </c>
      <c r="E387" t="inlineStr">
        <is>
          <t>F</t>
        </is>
      </c>
      <c r="F387" t="n">
        <v>34</v>
      </c>
      <c r="G387" s="30" t="n">
        <v>1</v>
      </c>
      <c r="H387" s="31" t="n">
        <v>28.53</v>
      </c>
      <c r="I387" s="31" t="n">
        <v>29.74</v>
      </c>
      <c r="J387" s="31" t="n"/>
      <c r="K387" s="31" t="n">
        <v>29.74</v>
      </c>
      <c r="L387" s="31" t="n">
        <v>29740000</v>
      </c>
      <c r="N387" t="inlineStr">
        <is>
          <t>02gmm</t>
        </is>
      </c>
      <c r="P387" t="inlineStr">
        <is>
          <t>Kailer Yamamoto (UTA RW)</t>
        </is>
      </c>
    </row>
    <row r="388">
      <c r="A388" t="n">
        <v>387</v>
      </c>
      <c r="B388" t="inlineStr">
        <is>
          <t>Pheonix Copley (CBJ G)</t>
        </is>
      </c>
      <c r="C388" t="inlineStr">
        <is>
          <t>Pheonix Copley</t>
        </is>
      </c>
      <c r="D388" t="inlineStr">
        <is>
          <t>CBJ</t>
        </is>
      </c>
      <c r="E388" t="inlineStr">
        <is>
          <t>G</t>
        </is>
      </c>
      <c r="F388" t="n">
        <v>34</v>
      </c>
      <c r="G388" s="30" t="n">
        <v>850000</v>
      </c>
      <c r="H388" s="31" t="n">
        <v>0.5</v>
      </c>
      <c r="I388" s="31" t="n">
        <v>29.72</v>
      </c>
      <c r="J388" s="31" t="n"/>
      <c r="K388" s="31" t="n">
        <v>29.72</v>
      </c>
      <c r="L388" s="31" t="n">
        <v>34.96</v>
      </c>
      <c r="N388" t="inlineStr">
        <is>
          <t>03bw6</t>
        </is>
      </c>
      <c r="P388" t="inlineStr">
        <is>
          <t>Kasperi Kapanen (EDM RW)</t>
        </is>
      </c>
    </row>
    <row r="389">
      <c r="A389" t="n">
        <v>388</v>
      </c>
      <c r="B389" t="inlineStr">
        <is>
          <t>Lars Eller (FLA C)</t>
        </is>
      </c>
      <c r="C389" t="inlineStr">
        <is>
          <t>Lars Eller</t>
        </is>
      </c>
      <c r="D389" t="inlineStr">
        <is>
          <t>FLA</t>
        </is>
      </c>
      <c r="E389" t="inlineStr">
        <is>
          <t>F</t>
        </is>
      </c>
      <c r="F389" t="n">
        <v>37</v>
      </c>
      <c r="G389" s="30" t="n">
        <v>850000</v>
      </c>
      <c r="H389" s="31" t="n">
        <v>24.82</v>
      </c>
      <c r="I389" s="31" t="n">
        <v>29.61</v>
      </c>
      <c r="J389" s="31" t="n"/>
      <c r="K389" s="31" t="n">
        <v>29.61</v>
      </c>
      <c r="L389" s="31" t="n">
        <v>34.84</v>
      </c>
      <c r="N389" t="inlineStr">
        <is>
          <t>005ho</t>
        </is>
      </c>
      <c r="P389" t="inlineStr">
        <is>
          <t>Keaton Middleton (COL D)</t>
        </is>
      </c>
    </row>
    <row r="390">
      <c r="A390" t="n">
        <v>389</v>
      </c>
      <c r="B390" t="inlineStr">
        <is>
          <t>Michael Rasmussen (DET LW)</t>
        </is>
      </c>
      <c r="C390" t="inlineStr">
        <is>
          <t>Michael Rasmussen</t>
        </is>
      </c>
      <c r="D390" t="inlineStr">
        <is>
          <t>DET</t>
        </is>
      </c>
      <c r="E390" t="inlineStr">
        <is>
          <t>F</t>
        </is>
      </c>
      <c r="F390" t="n">
        <v>27</v>
      </c>
      <c r="G390" s="30" t="n">
        <v>3200000</v>
      </c>
      <c r="H390" s="31" t="n">
        <v>22.72</v>
      </c>
      <c r="I390" s="31" t="n">
        <v>29.54</v>
      </c>
      <c r="J390" s="31" t="n"/>
      <c r="K390" s="31" t="n">
        <v>29.54</v>
      </c>
      <c r="L390" s="31" t="n">
        <v>9.23</v>
      </c>
      <c r="N390" t="inlineStr">
        <is>
          <t>048x4</t>
        </is>
      </c>
      <c r="P390" t="inlineStr">
        <is>
          <t>Keegan Kolesar (DET RW)</t>
        </is>
      </c>
    </row>
    <row r="391">
      <c r="A391" t="n">
        <v>390</v>
      </c>
      <c r="B391" t="inlineStr">
        <is>
          <t>Sam Colangelo (ANA RW)</t>
        </is>
      </c>
      <c r="C391" t="inlineStr">
        <is>
          <t>Sam Colangelo</t>
        </is>
      </c>
      <c r="D391" t="inlineStr">
        <is>
          <t>ANA</t>
        </is>
      </c>
      <c r="E391" t="inlineStr">
        <is>
          <t>F</t>
        </is>
      </c>
      <c r="F391" t="n">
        <v>24</v>
      </c>
      <c r="G391" s="30" t="n">
        <v>850000</v>
      </c>
      <c r="H391" s="31" t="n">
        <v>2.59</v>
      </c>
      <c r="I391" s="31" t="n">
        <v>29.31</v>
      </c>
      <c r="J391" s="31" t="n"/>
      <c r="K391" s="31" t="n">
        <v>29.31</v>
      </c>
      <c r="L391" s="31" t="n">
        <v>34.48</v>
      </c>
      <c r="N391" t="inlineStr">
        <is>
          <t>05kj7</t>
        </is>
      </c>
      <c r="P391" t="inlineStr">
        <is>
          <t>Kenny Connors (LAK C)</t>
        </is>
      </c>
    </row>
    <row r="392">
      <c r="A392" t="n">
        <v>391</v>
      </c>
      <c r="B392" t="inlineStr">
        <is>
          <t>Nils Hoglander (NSH LW)</t>
        </is>
      </c>
      <c r="C392" t="inlineStr">
        <is>
          <t>Nils Hoglander</t>
        </is>
      </c>
      <c r="D392" t="inlineStr">
        <is>
          <t>NSH</t>
        </is>
      </c>
      <c r="E392" t="inlineStr">
        <is>
          <t>F</t>
        </is>
      </c>
      <c r="F392" t="n">
        <v>25</v>
      </c>
      <c r="G392" s="30" t="n">
        <v>3000000</v>
      </c>
      <c r="H392" s="31" t="n">
        <v>9.92</v>
      </c>
      <c r="I392" s="31" t="n">
        <v>29.23</v>
      </c>
      <c r="J392" s="31" t="n"/>
      <c r="K392" s="31" t="n">
        <v>29.23</v>
      </c>
      <c r="L392" s="31" t="n">
        <v>9.74</v>
      </c>
      <c r="N392" t="inlineStr">
        <is>
          <t>04zor</t>
        </is>
      </c>
      <c r="P392" t="inlineStr">
        <is>
          <t>Kevin Bahl (CGY D)</t>
        </is>
      </c>
    </row>
    <row r="393">
      <c r="A393" t="n">
        <v>392</v>
      </c>
      <c r="B393" t="inlineStr">
        <is>
          <t>Colten Ellis (BUF G)</t>
        </is>
      </c>
      <c r="C393" t="inlineStr">
        <is>
          <t>Colten Ellis</t>
        </is>
      </c>
      <c r="D393" t="inlineStr">
        <is>
          <t>BUF</t>
        </is>
      </c>
      <c r="E393" t="inlineStr">
        <is>
          <t>G</t>
        </is>
      </c>
      <c r="F393" t="n">
        <v>25</v>
      </c>
      <c r="G393" s="30" t="n">
        <v>775000</v>
      </c>
      <c r="H393" s="31" t="n">
        <v>31.02</v>
      </c>
      <c r="I393" s="31" t="n">
        <v>29.22</v>
      </c>
      <c r="J393" s="31" t="n"/>
      <c r="K393" s="31" t="n">
        <v>29.22</v>
      </c>
      <c r="L393" s="31" t="n">
        <v>37.7</v>
      </c>
      <c r="N393" t="inlineStr">
        <is>
          <t>04mjq</t>
        </is>
      </c>
      <c r="P393" t="inlineStr">
        <is>
          <t>Kevin Gravel ((N/A) D)</t>
        </is>
      </c>
    </row>
    <row r="394">
      <c r="A394" t="n">
        <v>393</v>
      </c>
      <c r="B394" t="inlineStr">
        <is>
          <t>Ryan Greene (CHI C)</t>
        </is>
      </c>
      <c r="C394" t="inlineStr">
        <is>
          <t>Ryan Greene</t>
        </is>
      </c>
      <c r="D394" t="inlineStr">
        <is>
          <t>CHI</t>
        </is>
      </c>
      <c r="E394" t="inlineStr">
        <is>
          <t>F</t>
        </is>
      </c>
      <c r="F394" t="n">
        <v>22</v>
      </c>
      <c r="G394" s="30" t="n">
        <v>950000</v>
      </c>
      <c r="H394" s="31" t="n">
        <v>38.48</v>
      </c>
      <c r="I394" s="31" t="n">
        <v>29.2</v>
      </c>
      <c r="J394" s="31" t="n"/>
      <c r="K394" s="31" t="n">
        <v>29.2</v>
      </c>
      <c r="L394" s="31" t="n">
        <v>30.74</v>
      </c>
      <c r="N394" t="inlineStr">
        <is>
          <t>05ww8</t>
        </is>
      </c>
      <c r="P394" t="inlineStr">
        <is>
          <t>Kevin Hayes ((N/A) LW)</t>
        </is>
      </c>
    </row>
    <row r="395">
      <c r="A395" t="n">
        <v>394</v>
      </c>
      <c r="B395" t="inlineStr">
        <is>
          <t>Nikolas Matinpalo (OTT D)</t>
        </is>
      </c>
      <c r="C395" t="inlineStr">
        <is>
          <t>Nikolas Matinpalo</t>
        </is>
      </c>
      <c r="D395" t="inlineStr">
        <is>
          <t>OTT</t>
        </is>
      </c>
      <c r="E395" t="inlineStr">
        <is>
          <t>D</t>
        </is>
      </c>
      <c r="F395" t="n">
        <v>27</v>
      </c>
      <c r="G395" s="30" t="n">
        <v>875000</v>
      </c>
      <c r="H395" s="31" t="n">
        <v>21.29</v>
      </c>
      <c r="I395" s="31" t="n">
        <v>29.18</v>
      </c>
      <c r="J395" s="31" t="n"/>
      <c r="K395" s="31" t="n">
        <v>29.18</v>
      </c>
      <c r="L395" s="31" t="n">
        <v>33.35</v>
      </c>
      <c r="N395" t="inlineStr">
        <is>
          <t>06bmd</t>
        </is>
      </c>
      <c r="P395" t="inlineStr">
        <is>
          <t>Kevin Korchinski (CHI D)</t>
        </is>
      </c>
    </row>
    <row r="396">
      <c r="A396" t="n">
        <v>395</v>
      </c>
      <c r="B396" t="inlineStr">
        <is>
          <t>Nico Sturm (MIN C)</t>
        </is>
      </c>
      <c r="C396" t="inlineStr">
        <is>
          <t>Nico Sturm</t>
        </is>
      </c>
      <c r="D396" t="inlineStr">
        <is>
          <t>MIN</t>
        </is>
      </c>
      <c r="E396" t="inlineStr">
        <is>
          <t>F</t>
        </is>
      </c>
      <c r="F396" t="n">
        <v>31</v>
      </c>
      <c r="G396" s="30" t="n">
        <v>2000000</v>
      </c>
      <c r="H396" s="31" t="n">
        <v>19.51</v>
      </c>
      <c r="I396" s="31" t="n">
        <v>29.16</v>
      </c>
      <c r="J396" s="31" t="n"/>
      <c r="K396" s="31" t="n">
        <v>29.16</v>
      </c>
      <c r="L396" s="31" t="n">
        <v>14.58</v>
      </c>
      <c r="N396" t="inlineStr">
        <is>
          <t>04yk3</t>
        </is>
      </c>
      <c r="P396" t="inlineStr">
        <is>
          <t>Kevin Lankinen (VAN G)</t>
        </is>
      </c>
    </row>
    <row r="397">
      <c r="A397" t="n">
        <v>396</v>
      </c>
      <c r="B397" t="inlineStr">
        <is>
          <t>Jansen Harkins (TBL LW)</t>
        </is>
      </c>
      <c r="C397" t="inlineStr">
        <is>
          <t>Jansen Harkins</t>
        </is>
      </c>
      <c r="D397" t="inlineStr">
        <is>
          <t>TBL</t>
        </is>
      </c>
      <c r="E397" t="inlineStr">
        <is>
          <t>F</t>
        </is>
      </c>
      <c r="F397" t="n">
        <v>29</v>
      </c>
      <c r="G397" s="30" t="n">
        <v>850000</v>
      </c>
      <c r="H397" s="31" t="n">
        <v>21.61</v>
      </c>
      <c r="I397" s="31" t="n">
        <v>29.13</v>
      </c>
      <c r="J397" s="31" t="n"/>
      <c r="K397" s="31" t="n">
        <v>29.13</v>
      </c>
      <c r="L397" s="31" t="n">
        <v>34.27</v>
      </c>
      <c r="N397" t="inlineStr">
        <is>
          <t>03rf0</t>
        </is>
      </c>
      <c r="P397" t="inlineStr">
        <is>
          <t>Kevin Rooney ((N/A) C)</t>
        </is>
      </c>
    </row>
    <row r="398">
      <c r="A398" t="n">
        <v>397</v>
      </c>
      <c r="B398" t="inlineStr">
        <is>
          <t>Beck Malenstyn (BUF LW)</t>
        </is>
      </c>
      <c r="C398" t="inlineStr">
        <is>
          <t>Beck Malenstyn</t>
        </is>
      </c>
      <c r="D398" t="inlineStr">
        <is>
          <t>BUF</t>
        </is>
      </c>
      <c r="E398" t="inlineStr">
        <is>
          <t>F</t>
        </is>
      </c>
      <c r="F398" t="n">
        <v>28</v>
      </c>
      <c r="G398" s="30" t="n">
        <v>2916667</v>
      </c>
      <c r="H398" s="31" t="n">
        <v>41.6</v>
      </c>
      <c r="I398" s="31" t="n">
        <v>29.02</v>
      </c>
      <c r="J398" s="31" t="n"/>
      <c r="K398" s="31" t="n">
        <v>29.02</v>
      </c>
      <c r="L398" s="31" t="n">
        <v>9.949999999999999</v>
      </c>
      <c r="M398" t="n">
        <v>292.7</v>
      </c>
      <c r="N398" t="inlineStr">
        <is>
          <t>042xx</t>
        </is>
      </c>
      <c r="P398" t="inlineStr">
        <is>
          <t>Kevin Stenlund (UTA C)</t>
        </is>
      </c>
    </row>
    <row r="399">
      <c r="A399" t="n">
        <v>398</v>
      </c>
      <c r="B399" t="inlineStr">
        <is>
          <t>Cole Smith (CHI LW)</t>
        </is>
      </c>
      <c r="C399" t="inlineStr">
        <is>
          <t>Cole Smith</t>
        </is>
      </c>
      <c r="D399" t="inlineStr">
        <is>
          <t>CHI</t>
        </is>
      </c>
      <c r="E399" t="inlineStr">
        <is>
          <t>F</t>
        </is>
      </c>
      <c r="F399" t="n">
        <v>30</v>
      </c>
      <c r="G399" s="30" t="n">
        <v>3000000</v>
      </c>
      <c r="H399" s="31" t="n">
        <v>34.37</v>
      </c>
      <c r="I399" s="31" t="n">
        <v>28.84</v>
      </c>
      <c r="J399" s="31" t="n"/>
      <c r="K399" s="31" t="n">
        <v>28.84</v>
      </c>
      <c r="L399" s="31" t="n">
        <v>9.609999999999999</v>
      </c>
      <c r="N399" t="inlineStr">
        <is>
          <t>05h7m</t>
        </is>
      </c>
      <c r="P399" t="inlineStr">
        <is>
          <t>Kirby Dach (MTL C)</t>
        </is>
      </c>
    </row>
    <row r="400">
      <c r="A400" t="n">
        <v>399</v>
      </c>
      <c r="B400" t="inlineStr">
        <is>
          <t>Jeff Petry ((N/A) D)</t>
        </is>
      </c>
      <c r="C400" t="inlineStr">
        <is>
          <t>Jeff Petry</t>
        </is>
      </c>
      <c r="D400" t="inlineStr">
        <is>
          <t>(N/A)</t>
        </is>
      </c>
      <c r="E400" t="inlineStr">
        <is>
          <t>D</t>
        </is>
      </c>
      <c r="F400" t="n">
        <v>38</v>
      </c>
      <c r="G400" s="30" t="n">
        <v>1</v>
      </c>
      <c r="H400" s="31" t="n">
        <v>29.15</v>
      </c>
      <c r="I400" s="31" t="n">
        <v>28.59</v>
      </c>
      <c r="J400" s="31" t="n"/>
      <c r="K400" s="31" t="n">
        <v>28.59</v>
      </c>
      <c r="L400" s="31" t="n">
        <v>28590000</v>
      </c>
      <c r="N400" t="inlineStr">
        <is>
          <t>01bw5</t>
        </is>
      </c>
      <c r="P400" t="inlineStr">
        <is>
          <t>Kirill Kaprizov (MIN LW)</t>
        </is>
      </c>
    </row>
    <row r="401">
      <c r="A401" t="n">
        <v>400</v>
      </c>
      <c r="B401" t="inlineStr">
        <is>
          <t>Mathieu Joseph (EDM RW)</t>
        </is>
      </c>
      <c r="C401" t="inlineStr">
        <is>
          <t>Mathieu Joseph</t>
        </is>
      </c>
      <c r="D401" t="inlineStr">
        <is>
          <t>EDM</t>
        </is>
      </c>
      <c r="E401" t="inlineStr">
        <is>
          <t>F</t>
        </is>
      </c>
      <c r="F401" t="n">
        <v>29</v>
      </c>
      <c r="G401" s="30" t="n">
        <v>1000000</v>
      </c>
      <c r="H401" s="31" t="n">
        <v>22.36</v>
      </c>
      <c r="I401" s="31" t="n">
        <v>28.38</v>
      </c>
      <c r="J401" s="31" t="n"/>
      <c r="K401" s="31" t="n">
        <v>28.38</v>
      </c>
      <c r="L401" s="31" t="n">
        <v>28.38</v>
      </c>
      <c r="N401" t="inlineStr">
        <is>
          <t>03rgp</t>
        </is>
      </c>
      <c r="P401" t="inlineStr">
        <is>
          <t>Kirill Kudryavtsev (VAN D)</t>
        </is>
      </c>
    </row>
    <row r="402">
      <c r="A402" t="n">
        <v>401</v>
      </c>
      <c r="B402" t="inlineStr">
        <is>
          <t>Ondrej Palat (NYI LW)</t>
        </is>
      </c>
      <c r="C402" t="inlineStr">
        <is>
          <t>Ondrej Palat</t>
        </is>
      </c>
      <c r="D402" t="inlineStr">
        <is>
          <t>NYI</t>
        </is>
      </c>
      <c r="E402" t="inlineStr">
        <is>
          <t>F</t>
        </is>
      </c>
      <c r="F402" t="n">
        <v>35</v>
      </c>
      <c r="G402" s="30" t="n">
        <v>6000000</v>
      </c>
      <c r="H402" s="31" t="n">
        <v>27.83</v>
      </c>
      <c r="I402" s="31" t="n">
        <v>28.29</v>
      </c>
      <c r="J402" s="31" t="n"/>
      <c r="K402" s="31" t="n">
        <v>28.29</v>
      </c>
      <c r="L402" s="31" t="n">
        <v>4.71</v>
      </c>
      <c r="M402" t="n">
        <v>291.8</v>
      </c>
      <c r="N402" t="inlineStr">
        <is>
          <t>02fqa</t>
        </is>
      </c>
      <c r="P402" t="inlineStr">
        <is>
          <t>Kris Letang (PIT D)</t>
        </is>
      </c>
    </row>
    <row r="403">
      <c r="A403" t="n">
        <v>402</v>
      </c>
      <c r="B403" t="inlineStr">
        <is>
          <t>Nick Bjugstad (NJD C)</t>
        </is>
      </c>
      <c r="C403" t="inlineStr">
        <is>
          <t>Nick Bjugstad</t>
        </is>
      </c>
      <c r="D403" t="inlineStr">
        <is>
          <t>NJD</t>
        </is>
      </c>
      <c r="E403" t="inlineStr">
        <is>
          <t>F</t>
        </is>
      </c>
      <c r="F403" t="n">
        <v>34</v>
      </c>
      <c r="G403" s="30" t="n">
        <v>1750000</v>
      </c>
      <c r="H403" s="31" t="n">
        <v>25.97</v>
      </c>
      <c r="I403" s="31" t="n">
        <v>28.03</v>
      </c>
      <c r="J403" s="31" t="n"/>
      <c r="K403" s="31" t="n">
        <v>28.03</v>
      </c>
      <c r="L403" s="31" t="n">
        <v>16.02</v>
      </c>
      <c r="N403" t="inlineStr">
        <is>
          <t>01ztq</t>
        </is>
      </c>
      <c r="P403" t="inlineStr">
        <is>
          <t>Kurtis MacDermid (OTT LW)</t>
        </is>
      </c>
    </row>
    <row r="404">
      <c r="A404" t="n">
        <v>403</v>
      </c>
      <c r="B404" t="inlineStr">
        <is>
          <t>Ty Dellandrea (SJS RW)</t>
        </is>
      </c>
      <c r="C404" t="inlineStr">
        <is>
          <t>Ty Dellandrea</t>
        </is>
      </c>
      <c r="D404" t="inlineStr">
        <is>
          <t>SJS</t>
        </is>
      </c>
      <c r="E404" t="inlineStr">
        <is>
          <t>F</t>
        </is>
      </c>
      <c r="F404" t="n">
        <v>26</v>
      </c>
      <c r="G404" s="30" t="n">
        <v>1625000</v>
      </c>
      <c r="H404" s="31" t="n">
        <v>26.48</v>
      </c>
      <c r="I404" s="31" t="n">
        <v>27.88</v>
      </c>
      <c r="J404" s="31" t="n"/>
      <c r="K404" s="31" t="n">
        <v>27.88</v>
      </c>
      <c r="L404" s="31" t="n">
        <v>17.16</v>
      </c>
      <c r="N404" t="inlineStr">
        <is>
          <t>04lc6</t>
        </is>
      </c>
      <c r="P404" t="inlineStr">
        <is>
          <t>Kyle Capobianco (DAL D)</t>
        </is>
      </c>
    </row>
    <row r="405">
      <c r="A405" t="n">
        <v>404</v>
      </c>
      <c r="B405" t="inlineStr">
        <is>
          <t>Tyson Jost (NSH C)</t>
        </is>
      </c>
      <c r="C405" t="inlineStr">
        <is>
          <t>Tyson Jost</t>
        </is>
      </c>
      <c r="D405" t="inlineStr">
        <is>
          <t>NSH</t>
        </is>
      </c>
      <c r="E405" t="inlineStr">
        <is>
          <t>F</t>
        </is>
      </c>
      <c r="F405" t="n">
        <v>28</v>
      </c>
      <c r="G405" s="30" t="n">
        <v>1</v>
      </c>
      <c r="H405" s="31" t="n">
        <v>30.09</v>
      </c>
      <c r="I405" s="31" t="n">
        <v>27.46</v>
      </c>
      <c r="J405" s="31" t="n"/>
      <c r="K405" s="31" t="n">
        <v>27.46</v>
      </c>
      <c r="L405" s="31" t="n">
        <v>27460000</v>
      </c>
      <c r="N405" t="inlineStr">
        <is>
          <t>03w5r</t>
        </is>
      </c>
      <c r="P405" t="inlineStr">
        <is>
          <t>Kyle MacLean (NYI C)</t>
        </is>
      </c>
    </row>
    <row r="406">
      <c r="A406" t="n">
        <v>405</v>
      </c>
      <c r="B406" t="inlineStr">
        <is>
          <t>Conor Sheary (BUF LW)</t>
        </is>
      </c>
      <c r="C406" t="inlineStr">
        <is>
          <t>Conor Sheary</t>
        </is>
      </c>
      <c r="D406" t="inlineStr">
        <is>
          <t>BUF</t>
        </is>
      </c>
      <c r="E406" t="inlineStr">
        <is>
          <t>F</t>
        </is>
      </c>
      <c r="F406" t="n">
        <v>34</v>
      </c>
      <c r="G406" s="30" t="n">
        <v>850000</v>
      </c>
      <c r="H406" s="31" t="n">
        <v>26.04</v>
      </c>
      <c r="I406" s="31" t="n">
        <v>27.42</v>
      </c>
      <c r="J406" s="31" t="n"/>
      <c r="K406" s="31" t="n">
        <v>27.42</v>
      </c>
      <c r="L406" s="31" t="n">
        <v>32.26</v>
      </c>
      <c r="N406" t="inlineStr">
        <is>
          <t>03cwq</t>
        </is>
      </c>
      <c r="P406" t="inlineStr">
        <is>
          <t>Kyle Palmieri (NYI RW)</t>
        </is>
      </c>
    </row>
    <row r="407">
      <c r="A407" t="n">
        <v>406</v>
      </c>
      <c r="B407" t="inlineStr">
        <is>
          <t>Carson Soucy ((N/A) D)</t>
        </is>
      </c>
      <c r="C407" t="inlineStr">
        <is>
          <t>Carson Soucy</t>
        </is>
      </c>
      <c r="D407" t="inlineStr">
        <is>
          <t>(N/A)</t>
        </is>
      </c>
      <c r="E407" t="inlineStr">
        <is>
          <t>D</t>
        </is>
      </c>
      <c r="F407" t="n">
        <v>32</v>
      </c>
      <c r="G407" s="30" t="n">
        <v>1</v>
      </c>
      <c r="H407" s="31" t="n">
        <v>44.49</v>
      </c>
      <c r="I407" s="31" t="n">
        <v>27.38</v>
      </c>
      <c r="J407" s="31" t="n"/>
      <c r="K407" s="31" t="n">
        <v>27.38</v>
      </c>
      <c r="L407" s="31" t="n">
        <v>27380000</v>
      </c>
      <c r="N407" t="inlineStr">
        <is>
          <t>031qn</t>
        </is>
      </c>
      <c r="P407" t="inlineStr">
        <is>
          <t>Landon Slaggert (CHI LW)</t>
        </is>
      </c>
    </row>
    <row r="408">
      <c r="A408" t="n">
        <v>407</v>
      </c>
      <c r="B408" t="inlineStr">
        <is>
          <t>Blake Lizotte (PIT C)</t>
        </is>
      </c>
      <c r="C408" t="inlineStr">
        <is>
          <t>Blake Lizotte</t>
        </is>
      </c>
      <c r="D408" t="inlineStr">
        <is>
          <t>PIT</t>
        </is>
      </c>
      <c r="E408" t="inlineStr">
        <is>
          <t>F</t>
        </is>
      </c>
      <c r="F408" t="n">
        <v>28</v>
      </c>
      <c r="G408" s="30" t="n">
        <v>2250000</v>
      </c>
      <c r="H408" s="31" t="n">
        <v>31.1</v>
      </c>
      <c r="I408" s="31" t="n">
        <v>27.16</v>
      </c>
      <c r="J408" s="31" t="n"/>
      <c r="K408" s="31" t="n">
        <v>27.16</v>
      </c>
      <c r="L408" s="31" t="n">
        <v>12.07</v>
      </c>
      <c r="N408" t="inlineStr">
        <is>
          <t>04zat</t>
        </is>
      </c>
      <c r="P408" t="inlineStr">
        <is>
          <t>Lane Pederson (LAK C)</t>
        </is>
      </c>
    </row>
    <row r="409">
      <c r="A409" t="n">
        <v>408</v>
      </c>
      <c r="B409" t="inlineStr">
        <is>
          <t>Noah Juulsen (COL D)</t>
        </is>
      </c>
      <c r="C409" t="inlineStr">
        <is>
          <t>Noah Juulsen</t>
        </is>
      </c>
      <c r="D409" t="inlineStr">
        <is>
          <t>COL</t>
        </is>
      </c>
      <c r="E409" t="inlineStr">
        <is>
          <t>D</t>
        </is>
      </c>
      <c r="F409" t="n">
        <v>29</v>
      </c>
      <c r="G409" s="30" t="n">
        <v>1100000</v>
      </c>
      <c r="H409" s="31" t="n">
        <v>28.19</v>
      </c>
      <c r="I409" s="31" t="n">
        <v>27</v>
      </c>
      <c r="J409" s="31" t="n"/>
      <c r="K409" s="31" t="n">
        <v>27</v>
      </c>
      <c r="L409" s="31" t="n">
        <v>24.55</v>
      </c>
      <c r="N409" t="inlineStr">
        <is>
          <t>03rah</t>
        </is>
      </c>
      <c r="P409" t="inlineStr">
        <is>
          <t>Lars Eller (FLA C)</t>
        </is>
      </c>
    </row>
    <row r="410">
      <c r="A410" t="n">
        <v>409</v>
      </c>
      <c r="B410" t="inlineStr">
        <is>
          <t>Colin Blackwell (DAL RW)</t>
        </is>
      </c>
      <c r="C410" t="inlineStr">
        <is>
          <t>Colin Blackwell</t>
        </is>
      </c>
      <c r="D410" t="inlineStr">
        <is>
          <t>DAL</t>
        </is>
      </c>
      <c r="E410" t="inlineStr">
        <is>
          <t>F</t>
        </is>
      </c>
      <c r="F410" t="n">
        <v>33</v>
      </c>
      <c r="G410" s="30" t="n">
        <v>775000</v>
      </c>
      <c r="H410" s="31" t="n">
        <v>33.08</v>
      </c>
      <c r="I410" s="31" t="n">
        <v>26.86</v>
      </c>
      <c r="J410" s="31" t="n"/>
      <c r="K410" s="31" t="n">
        <v>26.86</v>
      </c>
      <c r="L410" s="31" t="n">
        <v>34.66</v>
      </c>
      <c r="N410" t="inlineStr">
        <is>
          <t>02ir0</t>
        </is>
      </c>
      <c r="P410" t="inlineStr">
        <is>
          <t>Lassi Thomson ((N/A) D)</t>
        </is>
      </c>
    </row>
    <row r="411">
      <c r="A411" t="n">
        <v>410</v>
      </c>
      <c r="B411" t="inlineStr">
        <is>
          <t>Gustav Nyquist ((N/A) LW)</t>
        </is>
      </c>
      <c r="C411" t="inlineStr">
        <is>
          <t>Gustav Nyquist</t>
        </is>
      </c>
      <c r="D411" t="inlineStr">
        <is>
          <t>(N/A)</t>
        </is>
      </c>
      <c r="E411" t="inlineStr">
        <is>
          <t>F</t>
        </is>
      </c>
      <c r="F411" t="n">
        <v>37</v>
      </c>
      <c r="G411" s="30" t="n">
        <v>1</v>
      </c>
      <c r="H411" s="31" t="n">
        <v>16.66</v>
      </c>
      <c r="I411" s="31" t="n">
        <v>26.7</v>
      </c>
      <c r="J411" s="31" t="n"/>
      <c r="K411" s="31" t="n">
        <v>26.7</v>
      </c>
      <c r="L411" s="31" t="n">
        <v>26700000</v>
      </c>
      <c r="N411" t="inlineStr">
        <is>
          <t>01gjz</t>
        </is>
      </c>
      <c r="P411" t="inlineStr">
        <is>
          <t>Laurent Brossoit (ANA G)</t>
        </is>
      </c>
    </row>
    <row r="412">
      <c r="A412" t="n">
        <v>411</v>
      </c>
      <c r="B412" t="inlineStr">
        <is>
          <t>Kailer Yamamoto (UTA RW)</t>
        </is>
      </c>
      <c r="C412" t="inlineStr">
        <is>
          <t>Kailer Yamamoto</t>
        </is>
      </c>
      <c r="D412" t="inlineStr">
        <is>
          <t>UTA</t>
        </is>
      </c>
      <c r="E412" t="inlineStr">
        <is>
          <t>F</t>
        </is>
      </c>
      <c r="F412" t="n">
        <v>27</v>
      </c>
      <c r="G412" s="30" t="n">
        <v>1750000</v>
      </c>
      <c r="H412" s="31" t="n">
        <v>31.65</v>
      </c>
      <c r="I412" s="31" t="n">
        <v>26.58</v>
      </c>
      <c r="J412" s="31" t="n"/>
      <c r="K412" s="31" t="n">
        <v>26.58</v>
      </c>
      <c r="L412" s="31" t="n">
        <v>15.19</v>
      </c>
      <c r="N412" t="inlineStr">
        <is>
          <t>03yuc</t>
        </is>
      </c>
      <c r="P412" t="inlineStr">
        <is>
          <t>Lawson Crouse (UTA RW)</t>
        </is>
      </c>
    </row>
    <row r="413">
      <c r="A413" t="n">
        <v>412</v>
      </c>
      <c r="B413" t="inlineStr">
        <is>
          <t>Henri Jokiharju (BOS D)</t>
        </is>
      </c>
      <c r="C413" t="inlineStr">
        <is>
          <t>Henri Jokiharju</t>
        </is>
      </c>
      <c r="D413" t="inlineStr">
        <is>
          <t>BOS</t>
        </is>
      </c>
      <c r="E413" t="inlineStr">
        <is>
          <t>D</t>
        </is>
      </c>
      <c r="F413" t="n">
        <v>27</v>
      </c>
      <c r="G413" s="30" t="n">
        <v>3000000</v>
      </c>
      <c r="H413" s="31" t="n">
        <v>27.95</v>
      </c>
      <c r="I413" s="31" t="n">
        <v>26.45</v>
      </c>
      <c r="J413" s="31" t="n"/>
      <c r="K413" s="31" t="n">
        <v>26.45</v>
      </c>
      <c r="L413" s="31" t="n">
        <v>8.82</v>
      </c>
      <c r="N413" t="inlineStr">
        <is>
          <t>048xb</t>
        </is>
      </c>
      <c r="P413" t="inlineStr">
        <is>
          <t>Lenni Hameenaho (NJD RW)</t>
        </is>
      </c>
    </row>
    <row r="414">
      <c r="A414" t="n">
        <v>413</v>
      </c>
      <c r="B414" t="inlineStr">
        <is>
          <t>Mark Jankowski (CAR LW)</t>
        </is>
      </c>
      <c r="C414" t="inlineStr">
        <is>
          <t>Mark Jankowski</t>
        </is>
      </c>
      <c r="D414" t="inlineStr">
        <is>
          <t>CAR</t>
        </is>
      </c>
      <c r="E414" t="inlineStr">
        <is>
          <t>F</t>
        </is>
      </c>
      <c r="F414" t="n">
        <v>31</v>
      </c>
      <c r="G414" s="30" t="n">
        <v>1850000</v>
      </c>
      <c r="H414" s="31" t="n">
        <v>32.05</v>
      </c>
      <c r="I414" s="31" t="n">
        <v>25.72</v>
      </c>
      <c r="J414" s="31" t="n"/>
      <c r="K414" s="31" t="n">
        <v>25.72</v>
      </c>
      <c r="L414" s="31" t="n">
        <v>13.9</v>
      </c>
      <c r="N414" t="inlineStr">
        <is>
          <t>02noo</t>
        </is>
      </c>
      <c r="P414" t="inlineStr">
        <is>
          <t>Leo Carlsson (ANA C)</t>
        </is>
      </c>
    </row>
    <row r="415">
      <c r="A415" t="n">
        <v>414</v>
      </c>
      <c r="B415" t="inlineStr">
        <is>
          <t>Max Sasson (VAN C)</t>
        </is>
      </c>
      <c r="C415" t="inlineStr">
        <is>
          <t>Max Sasson</t>
        </is>
      </c>
      <c r="D415" t="inlineStr">
        <is>
          <t>VAN</t>
        </is>
      </c>
      <c r="E415" t="inlineStr">
        <is>
          <t>F</t>
        </is>
      </c>
      <c r="F415" t="n">
        <v>26</v>
      </c>
      <c r="G415" s="30" t="n">
        <v>1000000</v>
      </c>
      <c r="H415" s="31" t="n">
        <v>28.44</v>
      </c>
      <c r="I415" s="31" t="n">
        <v>25.61</v>
      </c>
      <c r="J415" s="31" t="n"/>
      <c r="K415" s="31" t="n">
        <v>25.61</v>
      </c>
      <c r="L415" s="31" t="n">
        <v>25.61</v>
      </c>
      <c r="M415" t="n">
        <v>293.4</v>
      </c>
      <c r="N415" t="inlineStr">
        <is>
          <t>067y0</t>
        </is>
      </c>
      <c r="P415" t="inlineStr">
        <is>
          <t>Liam Foudy (NYI LW)</t>
        </is>
      </c>
    </row>
    <row r="416">
      <c r="A416" t="n">
        <v>415</v>
      </c>
      <c r="B416" t="inlineStr">
        <is>
          <t>Emil Andrae (TOR D)</t>
        </is>
      </c>
      <c r="C416" t="inlineStr">
        <is>
          <t>Emil Andrae</t>
        </is>
      </c>
      <c r="D416" t="inlineStr">
        <is>
          <t>TOR</t>
        </is>
      </c>
      <c r="E416" t="inlineStr">
        <is>
          <t>D</t>
        </is>
      </c>
      <c r="F416" t="n">
        <v>24</v>
      </c>
      <c r="G416" s="30" t="n">
        <v>1550000</v>
      </c>
      <c r="H416" s="31" t="n">
        <v>32.57</v>
      </c>
      <c r="I416" s="31" t="n">
        <v>25.48</v>
      </c>
      <c r="J416" s="31" t="n"/>
      <c r="K416" s="31" t="n">
        <v>25.48</v>
      </c>
      <c r="L416" s="31" t="n">
        <v>16.44</v>
      </c>
      <c r="N416" t="inlineStr">
        <is>
          <t>05k9a</t>
        </is>
      </c>
      <c r="P416" t="inlineStr">
        <is>
          <t>Liam O'Brien (UTA LW)</t>
        </is>
      </c>
    </row>
    <row r="417">
      <c r="A417" t="n">
        <v>416</v>
      </c>
      <c r="B417" t="inlineStr">
        <is>
          <t>Michael DiPietro (BOS G)</t>
        </is>
      </c>
      <c r="C417" t="inlineStr">
        <is>
          <t>Michael DiPietro</t>
        </is>
      </c>
      <c r="D417" t="inlineStr">
        <is>
          <t>BOS</t>
        </is>
      </c>
      <c r="E417" t="inlineStr">
        <is>
          <t>G</t>
        </is>
      </c>
      <c r="F417" t="n">
        <v>27</v>
      </c>
      <c r="G417" s="30" t="n">
        <v>812500</v>
      </c>
      <c r="H417" s="31" t="n">
        <v>0.04</v>
      </c>
      <c r="I417" s="31" t="n">
        <v>25.46</v>
      </c>
      <c r="J417" s="31" t="n"/>
      <c r="K417" s="31" t="n">
        <v>25.46</v>
      </c>
      <c r="L417" s="31" t="n">
        <v>31.34</v>
      </c>
      <c r="N417" t="inlineStr">
        <is>
          <t>03y7l</t>
        </is>
      </c>
      <c r="P417" t="inlineStr">
        <is>
          <t>Libor Hajek (SJS D)</t>
        </is>
      </c>
    </row>
    <row r="418">
      <c r="A418" t="n">
        <v>417</v>
      </c>
      <c r="B418" t="inlineStr">
        <is>
          <t>Jonathan Drouin ((N/A) LW)</t>
        </is>
      </c>
      <c r="C418" t="inlineStr">
        <is>
          <t>Jonathan Drouin</t>
        </is>
      </c>
      <c r="D418" t="inlineStr">
        <is>
          <t>(N/A)</t>
        </is>
      </c>
      <c r="E418" t="inlineStr">
        <is>
          <t>F</t>
        </is>
      </c>
      <c r="F418" t="n">
        <v>31</v>
      </c>
      <c r="G418" s="30" t="n">
        <v>1</v>
      </c>
      <c r="H418" s="31" t="n">
        <v>30.93</v>
      </c>
      <c r="I418" s="31" t="n">
        <v>25.45</v>
      </c>
      <c r="J418" s="31" t="n"/>
      <c r="K418" s="31" t="n">
        <v>25.45</v>
      </c>
      <c r="L418" s="31" t="n">
        <v>25450000</v>
      </c>
      <c r="N418" t="inlineStr">
        <is>
          <t>02wy1</t>
        </is>
      </c>
      <c r="P418" t="inlineStr">
        <is>
          <t>Linus Karlsson (VAN RW)</t>
        </is>
      </c>
    </row>
    <row r="419">
      <c r="A419" t="n">
        <v>418</v>
      </c>
      <c r="B419" t="inlineStr">
        <is>
          <t>Semyon Varlamov (NYI G)</t>
        </is>
      </c>
      <c r="C419" t="inlineStr">
        <is>
          <t>Semyon Varlamov</t>
        </is>
      </c>
      <c r="D419" t="inlineStr">
        <is>
          <t>NYI</t>
        </is>
      </c>
      <c r="E419" t="inlineStr">
        <is>
          <t>G</t>
        </is>
      </c>
      <c r="F419" t="n">
        <v>38</v>
      </c>
      <c r="G419" s="30" t="n">
        <v>2750000</v>
      </c>
      <c r="H419" s="31" t="n">
        <v>0</v>
      </c>
      <c r="I419" s="31" t="n">
        <v>25.2</v>
      </c>
      <c r="J419" s="31" t="n"/>
      <c r="K419" s="31" t="n">
        <v>25.2</v>
      </c>
      <c r="L419" s="31" t="n">
        <v>9.16</v>
      </c>
      <c r="N419" t="inlineStr">
        <is>
          <t>004qi</t>
        </is>
      </c>
      <c r="P419" t="inlineStr">
        <is>
          <t>Linus Ullmark (OTT G)</t>
        </is>
      </c>
    </row>
    <row r="420">
      <c r="A420" t="n">
        <v>419</v>
      </c>
      <c r="B420" t="inlineStr">
        <is>
          <t>Alexei Toropchenko (STL LW)</t>
        </is>
      </c>
      <c r="C420" t="inlineStr">
        <is>
          <t>Alexei Toropchenko</t>
        </is>
      </c>
      <c r="D420" t="inlineStr">
        <is>
          <t>STL</t>
        </is>
      </c>
      <c r="E420" t="inlineStr">
        <is>
          <t>F</t>
        </is>
      </c>
      <c r="F420" t="n">
        <v>27</v>
      </c>
      <c r="G420" s="30" t="n">
        <v>2500000</v>
      </c>
      <c r="H420" s="31" t="n">
        <v>28.84</v>
      </c>
      <c r="I420" s="31" t="n">
        <v>25.16</v>
      </c>
      <c r="J420" s="31" t="n"/>
      <c r="K420" s="31" t="n">
        <v>25.16</v>
      </c>
      <c r="L420" s="31" t="n">
        <v>10.06</v>
      </c>
      <c r="N420" t="inlineStr">
        <is>
          <t>04f26</t>
        </is>
      </c>
      <c r="P420" t="inlineStr">
        <is>
          <t>Logan O'Connor (COL RW)</t>
        </is>
      </c>
    </row>
    <row r="421">
      <c r="A421" t="n">
        <v>420</v>
      </c>
      <c r="B421" t="inlineStr">
        <is>
          <t>Tim Washe (ANA C)</t>
        </is>
      </c>
      <c r="C421" t="inlineStr">
        <is>
          <t>Tim Washe</t>
        </is>
      </c>
      <c r="D421" t="inlineStr">
        <is>
          <t>ANA</t>
        </is>
      </c>
      <c r="E421" t="inlineStr">
        <is>
          <t>F</t>
        </is>
      </c>
      <c r="F421" t="n">
        <v>25</v>
      </c>
      <c r="G421" s="30" t="n">
        <v>812500</v>
      </c>
      <c r="H421" s="31" t="n">
        <v>14.05</v>
      </c>
      <c r="I421" s="31" t="n">
        <v>25.08</v>
      </c>
      <c r="J421" s="31" t="n"/>
      <c r="K421" s="31" t="n">
        <v>25.08</v>
      </c>
      <c r="L421" s="31" t="n">
        <v>30.87</v>
      </c>
      <c r="M421" t="n">
        <v>293.2</v>
      </c>
      <c r="N421" t="inlineStr">
        <is>
          <t>06sds</t>
        </is>
      </c>
      <c r="P421" t="inlineStr">
        <is>
          <t>Logan Stanley ((N/A) D)</t>
        </is>
      </c>
    </row>
    <row r="422">
      <c r="A422" t="n">
        <v>421</v>
      </c>
      <c r="B422" t="inlineStr">
        <is>
          <t>Avery Hayes (PIT RW)</t>
        </is>
      </c>
      <c r="C422" t="inlineStr">
        <is>
          <t>Avery Hayes</t>
        </is>
      </c>
      <c r="D422" t="inlineStr">
        <is>
          <t>PIT</t>
        </is>
      </c>
      <c r="E422" t="inlineStr">
        <is>
          <t>F</t>
        </is>
      </c>
      <c r="F422" t="n">
        <v>23</v>
      </c>
      <c r="G422" s="30" t="n">
        <v>830000</v>
      </c>
      <c r="H422" s="31" t="n">
        <v>9.51</v>
      </c>
      <c r="I422" s="31" t="n">
        <v>24.81</v>
      </c>
      <c r="J422" s="31" t="n"/>
      <c r="K422" s="31" t="n">
        <v>24.81</v>
      </c>
      <c r="L422" s="31" t="n">
        <v>29.89</v>
      </c>
      <c r="N422" t="inlineStr">
        <is>
          <t>05ub8</t>
        </is>
      </c>
      <c r="P422" t="inlineStr">
        <is>
          <t>Luca Pinelli (CBJ C)</t>
        </is>
      </c>
    </row>
    <row r="423">
      <c r="A423" t="n">
        <v>422</v>
      </c>
      <c r="B423" t="inlineStr">
        <is>
          <t>Jack Finley (STL C)</t>
        </is>
      </c>
      <c r="C423" t="inlineStr">
        <is>
          <t>Jack Finley</t>
        </is>
      </c>
      <c r="D423" t="inlineStr">
        <is>
          <t>STL</t>
        </is>
      </c>
      <c r="E423" t="inlineStr">
        <is>
          <t>F</t>
        </is>
      </c>
      <c r="F423" t="n">
        <v>24</v>
      </c>
      <c r="G423" s="30" t="n">
        <v>775000</v>
      </c>
      <c r="H423" s="31" t="n">
        <v>19.61</v>
      </c>
      <c r="I423" s="31" t="n">
        <v>24.59</v>
      </c>
      <c r="J423" s="31" t="n"/>
      <c r="K423" s="31" t="n">
        <v>24.59</v>
      </c>
      <c r="L423" s="31" t="n">
        <v>31.73</v>
      </c>
      <c r="N423" t="inlineStr">
        <is>
          <t>05k8b</t>
        </is>
      </c>
      <c r="P423" t="inlineStr">
        <is>
          <t>Ludvig Jansson (FLA D)</t>
        </is>
      </c>
    </row>
    <row r="424">
      <c r="A424" t="n">
        <v>423</v>
      </c>
      <c r="B424" t="inlineStr">
        <is>
          <t>Sam Montembeault (MTL G)</t>
        </is>
      </c>
      <c r="C424" t="inlineStr">
        <is>
          <t>Sam Montembeault</t>
        </is>
      </c>
      <c r="D424" t="inlineStr">
        <is>
          <t>MTL</t>
        </is>
      </c>
      <c r="E424" t="inlineStr">
        <is>
          <t>G</t>
        </is>
      </c>
      <c r="F424" t="n">
        <v>29</v>
      </c>
      <c r="G424" s="30" t="n">
        <v>3150000</v>
      </c>
      <c r="H424" s="31" t="n">
        <v>36.08</v>
      </c>
      <c r="I424" s="31" t="n">
        <v>24.58</v>
      </c>
      <c r="J424" s="31" t="n"/>
      <c r="K424" s="31" t="n">
        <v>24.58</v>
      </c>
      <c r="L424" s="31" t="n">
        <v>7.8</v>
      </c>
      <c r="M424" t="n">
        <v>291.8</v>
      </c>
      <c r="N424" t="inlineStr">
        <is>
          <t>03rfp</t>
        </is>
      </c>
      <c r="P424" t="inlineStr">
        <is>
          <t>Lukas Reichel (BOS C)</t>
        </is>
      </c>
    </row>
    <row r="425">
      <c r="A425" t="n">
        <v>424</v>
      </c>
      <c r="B425" t="inlineStr">
        <is>
          <t>Arttu Hyry (DAL RW)</t>
        </is>
      </c>
      <c r="C425" t="inlineStr">
        <is>
          <t>Arttu Hyry</t>
        </is>
      </c>
      <c r="D425" t="inlineStr">
        <is>
          <t>DAL</t>
        </is>
      </c>
      <c r="E425" t="inlineStr">
        <is>
          <t>F</t>
        </is>
      </c>
      <c r="F425" t="n">
        <v>25</v>
      </c>
      <c r="G425" s="30" t="n">
        <v>875000</v>
      </c>
      <c r="H425" s="31" t="n">
        <v>8.34</v>
      </c>
      <c r="I425" s="31" t="n">
        <v>24.55</v>
      </c>
      <c r="J425" s="31" t="n"/>
      <c r="K425" s="31" t="n">
        <v>24.55</v>
      </c>
      <c r="L425" s="31" t="n">
        <v>28.06</v>
      </c>
      <c r="N425" t="inlineStr">
        <is>
          <t>06kkx</t>
        </is>
      </c>
      <c r="P425" t="inlineStr">
        <is>
          <t>Luke Evangelista (NJD RW)</t>
        </is>
      </c>
    </row>
    <row r="426">
      <c r="A426" t="n">
        <v>425</v>
      </c>
      <c r="B426" t="inlineStr">
        <is>
          <t>Tyson Hinds (ANA D)</t>
        </is>
      </c>
      <c r="C426" t="inlineStr">
        <is>
          <t>Tyson Hinds</t>
        </is>
      </c>
      <c r="D426" t="inlineStr">
        <is>
          <t>ANA</t>
        </is>
      </c>
      <c r="E426" t="inlineStr">
        <is>
          <t>D</t>
        </is>
      </c>
      <c r="F426" t="n">
        <v>23</v>
      </c>
      <c r="G426" s="30" t="n">
        <v>829444</v>
      </c>
      <c r="H426" s="31" t="n">
        <v>2.38</v>
      </c>
      <c r="I426" s="31" t="n">
        <v>24.55</v>
      </c>
      <c r="J426" s="31" t="n"/>
      <c r="K426" s="31" t="n">
        <v>24.55</v>
      </c>
      <c r="L426" s="31" t="n">
        <v>29.6</v>
      </c>
      <c r="N426" t="inlineStr">
        <is>
          <t>05ub3</t>
        </is>
      </c>
      <c r="P426" t="inlineStr">
        <is>
          <t>Luke Glendening ((N/A) C)</t>
        </is>
      </c>
    </row>
    <row r="427">
      <c r="A427" t="n">
        <v>426</v>
      </c>
      <c r="B427" t="inlineStr">
        <is>
          <t>Liam O'Brien (UTA LW)</t>
        </is>
      </c>
      <c r="C427" t="inlineStr">
        <is>
          <t>Liam O'Brien</t>
        </is>
      </c>
      <c r="D427" t="inlineStr">
        <is>
          <t>UTA</t>
        </is>
      </c>
      <c r="E427" t="inlineStr">
        <is>
          <t>F</t>
        </is>
      </c>
      <c r="F427" t="n">
        <v>32</v>
      </c>
      <c r="G427" s="30" t="n">
        <v>1000000</v>
      </c>
      <c r="H427" s="31" t="n">
        <v>21.06</v>
      </c>
      <c r="I427" s="31" t="n">
        <v>24.5</v>
      </c>
      <c r="J427" s="31" t="n"/>
      <c r="K427" s="31" t="n">
        <v>24.5</v>
      </c>
      <c r="L427" s="31" t="n">
        <v>24.5</v>
      </c>
      <c r="N427" t="inlineStr">
        <is>
          <t>03kij</t>
        </is>
      </c>
      <c r="P427" t="inlineStr">
        <is>
          <t>Luke Haymes (TOR C)</t>
        </is>
      </c>
    </row>
    <row r="428">
      <c r="A428" t="n">
        <v>427</v>
      </c>
      <c r="B428" t="inlineStr">
        <is>
          <t>Max Jones (EDM LW)</t>
        </is>
      </c>
      <c r="C428" t="inlineStr">
        <is>
          <t>Max Jones</t>
        </is>
      </c>
      <c r="D428" t="inlineStr">
        <is>
          <t>EDM</t>
        </is>
      </c>
      <c r="E428" t="inlineStr">
        <is>
          <t>F</t>
        </is>
      </c>
      <c r="F428" t="n">
        <v>28</v>
      </c>
      <c r="G428" s="30" t="n">
        <v>850000</v>
      </c>
      <c r="H428" s="31" t="n">
        <v>12.17</v>
      </c>
      <c r="I428" s="31" t="n">
        <v>24.33</v>
      </c>
      <c r="J428" s="31" t="n"/>
      <c r="K428" s="31" t="n">
        <v>24.33</v>
      </c>
      <c r="L428" s="31" t="n">
        <v>28.62</v>
      </c>
      <c r="N428" t="inlineStr">
        <is>
          <t>03mn7</t>
        </is>
      </c>
      <c r="P428" t="inlineStr">
        <is>
          <t>Luke Kunin ((N/A) C)</t>
        </is>
      </c>
    </row>
    <row r="429">
      <c r="A429" t="n">
        <v>428</v>
      </c>
      <c r="B429" t="inlineStr">
        <is>
          <t>Ryan Winterton (SEA C)</t>
        </is>
      </c>
      <c r="C429" t="inlineStr">
        <is>
          <t>Ryan Winterton</t>
        </is>
      </c>
      <c r="D429" t="inlineStr">
        <is>
          <t>SEA</t>
        </is>
      </c>
      <c r="E429" t="inlineStr">
        <is>
          <t>F</t>
        </is>
      </c>
      <c r="F429" t="n">
        <v>23</v>
      </c>
      <c r="G429" s="30" t="n">
        <v>1125000</v>
      </c>
      <c r="H429" s="31" t="n">
        <v>27.77</v>
      </c>
      <c r="I429" s="31" t="n">
        <v>24.31</v>
      </c>
      <c r="J429" s="31" t="n"/>
      <c r="K429" s="31" t="n">
        <v>24.31</v>
      </c>
      <c r="L429" s="31" t="n">
        <v>21.61</v>
      </c>
      <c r="N429" t="inlineStr">
        <is>
          <t>05tuj</t>
        </is>
      </c>
      <c r="P429" t="inlineStr">
        <is>
          <t>Luke Schenn (VAN D)</t>
        </is>
      </c>
    </row>
    <row r="430">
      <c r="A430" t="n">
        <v>429</v>
      </c>
      <c r="B430" t="inlineStr">
        <is>
          <t>Nick Blankenburg ((N/A) D)</t>
        </is>
      </c>
      <c r="C430" t="inlineStr">
        <is>
          <t>Nick Blankenburg</t>
        </is>
      </c>
      <c r="D430" t="inlineStr">
        <is>
          <t>(N/A)</t>
        </is>
      </c>
      <c r="E430" t="inlineStr">
        <is>
          <t>D</t>
        </is>
      </c>
      <c r="F430" t="n">
        <v>28</v>
      </c>
      <c r="G430" s="30" t="n">
        <v>1</v>
      </c>
      <c r="H430" s="31" t="n">
        <v>44.44</v>
      </c>
      <c r="I430" s="31" t="n">
        <v>24.07</v>
      </c>
      <c r="J430" s="31" t="n"/>
      <c r="K430" s="31" t="n">
        <v>24.07</v>
      </c>
      <c r="L430" s="31" t="n">
        <v>24070000</v>
      </c>
      <c r="N430" t="inlineStr">
        <is>
          <t>05ybo</t>
        </is>
      </c>
      <c r="P430" t="inlineStr">
        <is>
          <t>Mackenzie MacEachern (VAN LW)</t>
        </is>
      </c>
    </row>
    <row r="431">
      <c r="A431" t="n">
        <v>430</v>
      </c>
      <c r="B431" t="inlineStr">
        <is>
          <t>Alex Turcotte (LAK LW)</t>
        </is>
      </c>
      <c r="C431" t="inlineStr">
        <is>
          <t>Alex Turcotte</t>
        </is>
      </c>
      <c r="D431" t="inlineStr">
        <is>
          <t>LAK</t>
        </is>
      </c>
      <c r="E431" t="inlineStr">
        <is>
          <t>F</t>
        </is>
      </c>
      <c r="F431" t="n">
        <v>25</v>
      </c>
      <c r="G431" s="30" t="n">
        <v>775000</v>
      </c>
      <c r="H431" s="31" t="n">
        <v>23.12</v>
      </c>
      <c r="I431" s="31" t="n">
        <v>23.98</v>
      </c>
      <c r="J431" s="31" t="n"/>
      <c r="K431" s="31" t="n">
        <v>23.98</v>
      </c>
      <c r="L431" s="31" t="n">
        <v>30.94</v>
      </c>
      <c r="N431" t="inlineStr">
        <is>
          <t>04ln1</t>
        </is>
      </c>
      <c r="P431" t="inlineStr">
        <is>
          <t>Mackie Samoskevich (SEA RW)</t>
        </is>
      </c>
    </row>
    <row r="432">
      <c r="A432" t="n">
        <v>431</v>
      </c>
      <c r="B432" t="inlineStr">
        <is>
          <t>Nathan Walker (STL RW)</t>
        </is>
      </c>
      <c r="C432" t="inlineStr">
        <is>
          <t>Nathan Walker</t>
        </is>
      </c>
      <c r="D432" t="inlineStr">
        <is>
          <t>STL</t>
        </is>
      </c>
      <c r="E432" t="inlineStr">
        <is>
          <t>F</t>
        </is>
      </c>
      <c r="F432" t="n">
        <v>32</v>
      </c>
      <c r="G432" s="30" t="n">
        <v>775000</v>
      </c>
      <c r="H432" s="31" t="n">
        <v>29.35</v>
      </c>
      <c r="I432" s="31" t="n">
        <v>23.92</v>
      </c>
      <c r="J432" s="31" t="n"/>
      <c r="K432" s="31" t="n">
        <v>23.92</v>
      </c>
      <c r="L432" s="31" t="n">
        <v>30.86</v>
      </c>
      <c r="N432" t="inlineStr">
        <is>
          <t>034uz</t>
        </is>
      </c>
      <c r="P432" t="inlineStr">
        <is>
          <t>Mads Sogaard (TBL G)</t>
        </is>
      </c>
    </row>
    <row r="433">
      <c r="A433" t="n">
        <v>432</v>
      </c>
      <c r="B433" t="inlineStr">
        <is>
          <t>Troy Stecher (TOR D)</t>
        </is>
      </c>
      <c r="C433" t="inlineStr">
        <is>
          <t>Troy Stecher</t>
        </is>
      </c>
      <c r="D433" t="inlineStr">
        <is>
          <t>TOR</t>
        </is>
      </c>
      <c r="E433" t="inlineStr">
        <is>
          <t>D</t>
        </is>
      </c>
      <c r="F433" t="n">
        <v>32</v>
      </c>
      <c r="G433" s="30" t="n">
        <v>1350000</v>
      </c>
      <c r="H433" s="31" t="n">
        <v>34.9</v>
      </c>
      <c r="I433" s="31" t="n">
        <v>23.75</v>
      </c>
      <c r="J433" s="31" t="n"/>
      <c r="K433" s="31" t="n">
        <v>23.75</v>
      </c>
      <c r="L433" s="31" t="n">
        <v>17.59</v>
      </c>
      <c r="N433" t="inlineStr">
        <is>
          <t>03m3m</t>
        </is>
      </c>
      <c r="P433" t="inlineStr">
        <is>
          <t>Marc Gatcomb (VGK RW)</t>
        </is>
      </c>
    </row>
    <row r="434">
      <c r="A434" t="n">
        <v>433</v>
      </c>
      <c r="B434" t="inlineStr">
        <is>
          <t>Petr Mrazek ((N/A) G)</t>
        </is>
      </c>
      <c r="C434" t="inlineStr">
        <is>
          <t>Petr Mrazek</t>
        </is>
      </c>
      <c r="D434" t="inlineStr">
        <is>
          <t>(N/A)</t>
        </is>
      </c>
      <c r="E434" t="inlineStr">
        <is>
          <t>G</t>
        </is>
      </c>
      <c r="F434" t="n">
        <v>34</v>
      </c>
      <c r="G434" s="30" t="n">
        <v>1</v>
      </c>
      <c r="H434" s="31" t="n">
        <v>10.54</v>
      </c>
      <c r="I434" s="31" t="n">
        <v>23.67</v>
      </c>
      <c r="J434" s="31" t="n"/>
      <c r="K434" s="31" t="n">
        <v>23.67</v>
      </c>
      <c r="L434" s="31" t="n">
        <v>23670000</v>
      </c>
      <c r="N434" t="inlineStr">
        <is>
          <t>01zrw</t>
        </is>
      </c>
      <c r="P434" t="inlineStr">
        <is>
          <t>Marc McLaughlin (NJD C)</t>
        </is>
      </c>
    </row>
    <row r="435">
      <c r="A435" t="n">
        <v>434</v>
      </c>
      <c r="B435" t="inlineStr">
        <is>
          <t>Hendrix Lapierre (PIT C)</t>
        </is>
      </c>
      <c r="C435" t="inlineStr">
        <is>
          <t>Hendrix Lapierre</t>
        </is>
      </c>
      <c r="D435" t="inlineStr">
        <is>
          <t>PIT</t>
        </is>
      </c>
      <c r="E435" t="inlineStr">
        <is>
          <t>F</t>
        </is>
      </c>
      <c r="F435" t="n">
        <v>24</v>
      </c>
      <c r="G435" s="30" t="n">
        <v>1300000</v>
      </c>
      <c r="H435" s="31" t="n">
        <v>27.08</v>
      </c>
      <c r="I435" s="31" t="n">
        <v>23.64</v>
      </c>
      <c r="J435" s="31" t="n"/>
      <c r="K435" s="31" t="n">
        <v>23.64</v>
      </c>
      <c r="L435" s="31" t="n">
        <v>18.18</v>
      </c>
      <c r="N435" t="inlineStr">
        <is>
          <t>04ymu</t>
        </is>
      </c>
      <c r="P435" t="inlineStr">
        <is>
          <t>Marcus Foligno (MIN LW)</t>
        </is>
      </c>
    </row>
    <row r="436">
      <c r="A436" t="n">
        <v>435</v>
      </c>
      <c r="B436" t="inlineStr">
        <is>
          <t>Jesperi Kotkaniemi (CAR C)</t>
        </is>
      </c>
      <c r="C436" t="inlineStr">
        <is>
          <t>Jesperi Kotkaniemi</t>
        </is>
      </c>
      <c r="D436" t="inlineStr">
        <is>
          <t>CAR</t>
        </is>
      </c>
      <c r="E436" t="inlineStr">
        <is>
          <t>F</t>
        </is>
      </c>
      <c r="F436" t="n">
        <v>26</v>
      </c>
      <c r="G436" s="30" t="n">
        <v>4820000</v>
      </c>
      <c r="H436" s="31" t="n">
        <v>14.87</v>
      </c>
      <c r="I436" s="31" t="n">
        <v>23.63</v>
      </c>
      <c r="J436" s="31" t="n"/>
      <c r="K436" s="31" t="n">
        <v>23.63</v>
      </c>
      <c r="L436" s="31" t="n">
        <v>4.9</v>
      </c>
      <c r="N436" t="inlineStr">
        <is>
          <t>04lc8</t>
        </is>
      </c>
      <c r="P436" t="inlineStr">
        <is>
          <t>Marcus Hogberg (NYI G)</t>
        </is>
      </c>
    </row>
    <row r="437">
      <c r="A437" t="n">
        <v>436</v>
      </c>
      <c r="B437" t="inlineStr">
        <is>
          <t>Kevin Stenlund (UTA C)</t>
        </is>
      </c>
      <c r="C437" t="inlineStr">
        <is>
          <t>Kevin Stenlund</t>
        </is>
      </c>
      <c r="D437" t="inlineStr">
        <is>
          <t>UTA</t>
        </is>
      </c>
      <c r="E437" t="inlineStr">
        <is>
          <t>F</t>
        </is>
      </c>
      <c r="F437" t="n">
        <v>29</v>
      </c>
      <c r="G437" s="30" t="n">
        <v>2750000</v>
      </c>
      <c r="H437" s="31" t="n">
        <v>30.59</v>
      </c>
      <c r="I437" s="31" t="n">
        <v>23.53</v>
      </c>
      <c r="J437" s="31" t="n"/>
      <c r="K437" s="31" t="n">
        <v>23.53</v>
      </c>
      <c r="L437" s="31" t="n">
        <v>8.56</v>
      </c>
      <c r="N437" t="inlineStr">
        <is>
          <t>03rfa</t>
        </is>
      </c>
      <c r="P437" t="inlineStr">
        <is>
          <t>Marcus Johansson ((N/A) LW)</t>
        </is>
      </c>
    </row>
    <row r="438">
      <c r="A438" t="n">
        <v>437</v>
      </c>
      <c r="B438" t="inlineStr">
        <is>
          <t>Jonathan Aspirot (BOS D)</t>
        </is>
      </c>
      <c r="C438" t="inlineStr">
        <is>
          <t>Jonathan Aspirot</t>
        </is>
      </c>
      <c r="D438" t="inlineStr">
        <is>
          <t>BOS</t>
        </is>
      </c>
      <c r="E438" t="inlineStr">
        <is>
          <t>D</t>
        </is>
      </c>
      <c r="F438" t="n">
        <v>27</v>
      </c>
      <c r="G438" s="30" t="n">
        <v>775000</v>
      </c>
      <c r="H438" s="31" t="n">
        <v>43.02</v>
      </c>
      <c r="I438" s="31" t="n">
        <v>23.42</v>
      </c>
      <c r="J438" s="31" t="n"/>
      <c r="K438" s="31" t="n">
        <v>23.42</v>
      </c>
      <c r="L438" s="31" t="n">
        <v>30.22</v>
      </c>
      <c r="N438" t="inlineStr">
        <is>
          <t>04xc8</t>
        </is>
      </c>
      <c r="P438" t="inlineStr">
        <is>
          <t>Marcus Pettersson (NYR D)</t>
        </is>
      </c>
    </row>
    <row r="439">
      <c r="A439" t="n">
        <v>438</v>
      </c>
      <c r="B439" t="inlineStr">
        <is>
          <t>Oskar Sundqvist (STL C)</t>
        </is>
      </c>
      <c r="C439" t="inlineStr">
        <is>
          <t>Oskar Sundqvist</t>
        </is>
      </c>
      <c r="D439" t="inlineStr">
        <is>
          <t>STL</t>
        </is>
      </c>
      <c r="E439" t="inlineStr">
        <is>
          <t>F</t>
        </is>
      </c>
      <c r="F439" t="n">
        <v>32</v>
      </c>
      <c r="G439" s="30" t="n">
        <v>1500000</v>
      </c>
      <c r="H439" s="31" t="n">
        <v>27.99</v>
      </c>
      <c r="I439" s="31" t="n">
        <v>23.25</v>
      </c>
      <c r="J439" s="31" t="n"/>
      <c r="K439" s="31" t="n">
        <v>23.25</v>
      </c>
      <c r="L439" s="31" t="n">
        <v>15.5</v>
      </c>
      <c r="N439" t="inlineStr">
        <is>
          <t>02nq6</t>
        </is>
      </c>
      <c r="P439" t="inlineStr">
        <is>
          <t>Marek Alscher (FLA D)</t>
        </is>
      </c>
    </row>
    <row r="440">
      <c r="A440" t="n">
        <v>439</v>
      </c>
      <c r="B440" t="inlineStr">
        <is>
          <t>Ty Emberson (EDM D)</t>
        </is>
      </c>
      <c r="C440" t="inlineStr">
        <is>
          <t>Ty Emberson</t>
        </is>
      </c>
      <c r="D440" t="inlineStr">
        <is>
          <t>EDM</t>
        </is>
      </c>
      <c r="E440" t="inlineStr">
        <is>
          <t>D</t>
        </is>
      </c>
      <c r="F440" t="n">
        <v>26</v>
      </c>
      <c r="G440" s="30" t="n">
        <v>1300000</v>
      </c>
      <c r="H440" s="31" t="n">
        <v>41.95</v>
      </c>
      <c r="I440" s="31" t="n">
        <v>23.18</v>
      </c>
      <c r="J440" s="31" t="n"/>
      <c r="K440" s="31" t="n">
        <v>23.18</v>
      </c>
      <c r="L440" s="31" t="n">
        <v>17.83</v>
      </c>
      <c r="N440" t="inlineStr">
        <is>
          <t>04qyk</t>
        </is>
      </c>
      <c r="P440" t="inlineStr">
        <is>
          <t>Mario Ferraro (WPG D)</t>
        </is>
      </c>
    </row>
    <row r="441">
      <c r="A441" t="n">
        <v>440</v>
      </c>
      <c r="B441" t="inlineStr">
        <is>
          <t>Donovan Sebrango (FLA D)</t>
        </is>
      </c>
      <c r="C441" t="inlineStr">
        <is>
          <t>Donovan Sebrango</t>
        </is>
      </c>
      <c r="D441" t="inlineStr">
        <is>
          <t>FLA</t>
        </is>
      </c>
      <c r="E441" t="inlineStr">
        <is>
          <t>D</t>
        </is>
      </c>
      <c r="F441" t="n">
        <v>24</v>
      </c>
      <c r="G441" s="30" t="n">
        <v>850000</v>
      </c>
      <c r="H441" s="31" t="n">
        <v>35.43</v>
      </c>
      <c r="I441" s="31" t="n">
        <v>23.14</v>
      </c>
      <c r="J441" s="31" t="n"/>
      <c r="K441" s="31" t="n">
        <v>23.14</v>
      </c>
      <c r="L441" s="31" t="n">
        <v>27.22</v>
      </c>
      <c r="N441" t="inlineStr">
        <is>
          <t>05ltr</t>
        </is>
      </c>
      <c r="P441" t="inlineStr">
        <is>
          <t>Mark Jankowski (CAR LW)</t>
        </is>
      </c>
    </row>
    <row r="442">
      <c r="A442" t="n">
        <v>441</v>
      </c>
      <c r="B442" t="inlineStr">
        <is>
          <t>Brandon Saad ((N/A) LW)</t>
        </is>
      </c>
      <c r="C442" t="inlineStr">
        <is>
          <t>Brandon Saad</t>
        </is>
      </c>
      <c r="D442" t="inlineStr">
        <is>
          <t>(N/A)</t>
        </is>
      </c>
      <c r="E442" t="inlineStr">
        <is>
          <t>F</t>
        </is>
      </c>
      <c r="F442" t="n">
        <v>33</v>
      </c>
      <c r="G442" s="30" t="n">
        <v>1</v>
      </c>
      <c r="H442" s="31" t="n">
        <v>13.77</v>
      </c>
      <c r="I442" s="31" t="n">
        <v>23.11</v>
      </c>
      <c r="J442" s="31" t="n"/>
      <c r="K442" s="31" t="n">
        <v>23.11</v>
      </c>
      <c r="L442" s="31" t="n">
        <v>23110000</v>
      </c>
      <c r="N442" t="inlineStr">
        <is>
          <t>0243d</t>
        </is>
      </c>
      <c r="P442" t="inlineStr">
        <is>
          <t>Mark Stone (VGK RW)</t>
        </is>
      </c>
    </row>
    <row r="443">
      <c r="A443" t="n">
        <v>442</v>
      </c>
      <c r="B443" t="inlineStr">
        <is>
          <t>Jacob Melanson (SEA RW)</t>
        </is>
      </c>
      <c r="C443" t="inlineStr">
        <is>
          <t>Jacob Melanson</t>
        </is>
      </c>
      <c r="D443" t="inlineStr">
        <is>
          <t>SEA</t>
        </is>
      </c>
      <c r="E443" t="inlineStr">
        <is>
          <t>F</t>
        </is>
      </c>
      <c r="F443" t="n">
        <v>23</v>
      </c>
      <c r="G443" s="30" t="n">
        <v>826111</v>
      </c>
      <c r="H443" s="31" t="n">
        <v>22.92</v>
      </c>
      <c r="I443" s="31" t="n">
        <v>23.07</v>
      </c>
      <c r="J443" s="31" t="n"/>
      <c r="K443" s="31" t="n">
        <v>23.07</v>
      </c>
      <c r="L443" s="31" t="n">
        <v>27.93</v>
      </c>
      <c r="N443" t="inlineStr">
        <is>
          <t>05ucc</t>
        </is>
      </c>
      <c r="P443" t="inlineStr">
        <is>
          <t>Marshall Rifai (TOR D)</t>
        </is>
      </c>
    </row>
    <row r="444">
      <c r="A444" t="n">
        <v>443</v>
      </c>
      <c r="B444" t="inlineStr">
        <is>
          <t>Libor Hajek (SJS D)</t>
        </is>
      </c>
      <c r="C444" t="inlineStr">
        <is>
          <t>Libor Hajek</t>
        </is>
      </c>
      <c r="D444" t="inlineStr">
        <is>
          <t>SJS</t>
        </is>
      </c>
      <c r="E444" t="inlineStr">
        <is>
          <t>D</t>
        </is>
      </c>
      <c r="F444" t="n">
        <v>28</v>
      </c>
      <c r="G444" s="30" t="n">
        <v>1</v>
      </c>
      <c r="H444" s="31" t="n">
        <v>0</v>
      </c>
      <c r="I444" s="31" t="n">
        <v>22.83</v>
      </c>
      <c r="J444" s="31" t="n"/>
      <c r="K444" s="31" t="n">
        <v>22.83</v>
      </c>
      <c r="L444" s="31" t="n">
        <v>22830000</v>
      </c>
      <c r="N444" t="inlineStr">
        <is>
          <t>042vn</t>
        </is>
      </c>
      <c r="P444" t="inlineStr">
        <is>
          <t>Marshall Warren (NYI D)</t>
        </is>
      </c>
    </row>
    <row r="445">
      <c r="A445" t="n">
        <v>444</v>
      </c>
      <c r="B445" t="inlineStr">
        <is>
          <t>Colin Miller ((N/A) D)</t>
        </is>
      </c>
      <c r="C445" t="inlineStr">
        <is>
          <t>Colin Miller</t>
        </is>
      </c>
      <c r="D445" t="inlineStr">
        <is>
          <t>(N/A)</t>
        </is>
      </c>
      <c r="E445" t="inlineStr">
        <is>
          <t>D</t>
        </is>
      </c>
      <c r="F445" t="n">
        <v>33</v>
      </c>
      <c r="G445" s="30" t="n">
        <v>1</v>
      </c>
      <c r="H445" s="31" t="n">
        <v>7.7</v>
      </c>
      <c r="I445" s="31" t="n">
        <v>22.58</v>
      </c>
      <c r="J445" s="31" t="n"/>
      <c r="K445" s="31" t="n">
        <v>22.58</v>
      </c>
      <c r="L445" s="31" t="n">
        <v>22580000</v>
      </c>
      <c r="N445" t="inlineStr">
        <is>
          <t>02o8c</t>
        </is>
      </c>
      <c r="P445" t="inlineStr">
        <is>
          <t>Martin Fehervary (WSH D)</t>
        </is>
      </c>
    </row>
    <row r="446">
      <c r="A446" t="n">
        <v>445</v>
      </c>
      <c r="B446" t="inlineStr">
        <is>
          <t>Nick DeSimone (UTA D)</t>
        </is>
      </c>
      <c r="C446" t="inlineStr">
        <is>
          <t>Nick DeSimone</t>
        </is>
      </c>
      <c r="D446" t="inlineStr">
        <is>
          <t>UTA</t>
        </is>
      </c>
      <c r="E446" t="inlineStr">
        <is>
          <t>D</t>
        </is>
      </c>
      <c r="F446" t="n">
        <v>31</v>
      </c>
      <c r="G446" s="30" t="n">
        <v>1000000</v>
      </c>
      <c r="H446" s="31" t="n">
        <v>18.5</v>
      </c>
      <c r="I446" s="31" t="n">
        <v>22.53</v>
      </c>
      <c r="J446" s="31" t="n"/>
      <c r="K446" s="31" t="n">
        <v>22.53</v>
      </c>
      <c r="L446" s="31" t="n">
        <v>22.53</v>
      </c>
      <c r="N446" t="inlineStr">
        <is>
          <t>04bjt</t>
        </is>
      </c>
      <c r="P446" t="inlineStr">
        <is>
          <t>Mason Appleton (DET RW)</t>
        </is>
      </c>
    </row>
    <row r="447">
      <c r="A447" t="n">
        <v>446</v>
      </c>
      <c r="B447" t="inlineStr">
        <is>
          <t>Calvin Pickard (MIN G)</t>
        </is>
      </c>
      <c r="C447" t="inlineStr">
        <is>
          <t>Calvin Pickard</t>
        </is>
      </c>
      <c r="D447" t="inlineStr">
        <is>
          <t>MIN</t>
        </is>
      </c>
      <c r="E447" t="inlineStr">
        <is>
          <t>G</t>
        </is>
      </c>
      <c r="F447" t="n">
        <v>34</v>
      </c>
      <c r="G447" s="30" t="n">
        <v>1000000</v>
      </c>
      <c r="H447" s="31" t="n">
        <v>19.64</v>
      </c>
      <c r="I447" s="31" t="n">
        <v>22.24</v>
      </c>
      <c r="J447" s="31" t="n"/>
      <c r="K447" s="31" t="n">
        <v>22.24</v>
      </c>
      <c r="L447" s="31" t="n">
        <v>22.24</v>
      </c>
      <c r="M447" t="n">
        <v>291.1</v>
      </c>
      <c r="N447" t="inlineStr">
        <is>
          <t>01zs3</t>
        </is>
      </c>
      <c r="P447" t="inlineStr">
        <is>
          <t>Mason Geertsen (BUF D)</t>
        </is>
      </c>
    </row>
    <row r="448">
      <c r="A448" t="n">
        <v>447</v>
      </c>
      <c r="B448" t="inlineStr">
        <is>
          <t>Mattias Janmark (EDM LW)</t>
        </is>
      </c>
      <c r="C448" t="inlineStr">
        <is>
          <t>Mattias Janmark</t>
        </is>
      </c>
      <c r="D448" t="inlineStr">
        <is>
          <t>EDM</t>
        </is>
      </c>
      <c r="E448" t="inlineStr">
        <is>
          <t>F</t>
        </is>
      </c>
      <c r="F448" t="n">
        <v>33</v>
      </c>
      <c r="G448" s="30" t="n">
        <v>1450000</v>
      </c>
      <c r="H448" s="31" t="n">
        <v>15.52</v>
      </c>
      <c r="I448" s="31" t="n">
        <v>22.17</v>
      </c>
      <c r="J448" s="31" t="n"/>
      <c r="K448" s="31" t="n">
        <v>22.17</v>
      </c>
      <c r="L448" s="31" t="n">
        <v>15.29</v>
      </c>
      <c r="N448" t="inlineStr">
        <is>
          <t>02yli</t>
        </is>
      </c>
      <c r="P448" t="inlineStr">
        <is>
          <t>Mason Marchment (SJS LW)</t>
        </is>
      </c>
    </row>
    <row r="449">
      <c r="A449" t="n">
        <v>448</v>
      </c>
      <c r="B449" t="inlineStr">
        <is>
          <t>Mackenzie MacEachern (VAN LW)</t>
        </is>
      </c>
      <c r="C449" t="inlineStr">
        <is>
          <t>Mackenzie MacEachern</t>
        </is>
      </c>
      <c r="D449" t="inlineStr">
        <is>
          <t>VAN</t>
        </is>
      </c>
      <c r="E449" t="inlineStr">
        <is>
          <t>F</t>
        </is>
      </c>
      <c r="F449" t="n">
        <v>32</v>
      </c>
      <c r="G449" s="30" t="n">
        <v>775000</v>
      </c>
      <c r="H449" s="31" t="n">
        <v>7.74</v>
      </c>
      <c r="I449" s="31" t="n">
        <v>22.09</v>
      </c>
      <c r="J449" s="31" t="n"/>
      <c r="K449" s="31" t="n">
        <v>22.09</v>
      </c>
      <c r="L449" s="31" t="n">
        <v>28.5</v>
      </c>
      <c r="N449" t="inlineStr">
        <is>
          <t>02nps</t>
        </is>
      </c>
      <c r="P449" t="inlineStr">
        <is>
          <t>Mason McTavish (STL C)</t>
        </is>
      </c>
    </row>
    <row r="450">
      <c r="A450" t="n">
        <v>449</v>
      </c>
      <c r="B450" t="inlineStr">
        <is>
          <t>Justin Barron (NSH D)</t>
        </is>
      </c>
      <c r="C450" t="inlineStr">
        <is>
          <t>Justin Barron</t>
        </is>
      </c>
      <c r="D450" t="inlineStr">
        <is>
          <t>NSH</t>
        </is>
      </c>
      <c r="E450" t="inlineStr">
        <is>
          <t>D</t>
        </is>
      </c>
      <c r="F450" t="n">
        <v>24</v>
      </c>
      <c r="G450" s="30" t="n">
        <v>1575000</v>
      </c>
      <c r="H450" s="31" t="n">
        <v>24.14</v>
      </c>
      <c r="I450" s="31" t="n">
        <v>21.81</v>
      </c>
      <c r="J450" s="31" t="n"/>
      <c r="K450" s="31" t="n">
        <v>21.81</v>
      </c>
      <c r="L450" s="31" t="n">
        <v>13.85</v>
      </c>
      <c r="N450" t="inlineStr">
        <is>
          <t>051z1</t>
        </is>
      </c>
      <c r="P450" t="inlineStr">
        <is>
          <t>Matej Blumel ((N/A) RW)</t>
        </is>
      </c>
    </row>
    <row r="451">
      <c r="A451" t="n">
        <v>450</v>
      </c>
      <c r="B451" t="inlineStr">
        <is>
          <t>Joel Hanley (CGY D)</t>
        </is>
      </c>
      <c r="C451" t="inlineStr">
        <is>
          <t>Joel Hanley</t>
        </is>
      </c>
      <c r="D451" t="inlineStr">
        <is>
          <t>CGY</t>
        </is>
      </c>
      <c r="E451" t="inlineStr">
        <is>
          <t>D</t>
        </is>
      </c>
      <c r="F451" t="n">
        <v>35</v>
      </c>
      <c r="G451" s="30" t="n">
        <v>1750000</v>
      </c>
      <c r="H451" s="31" t="n">
        <v>33.26</v>
      </c>
      <c r="I451" s="31" t="n">
        <v>21.71</v>
      </c>
      <c r="J451" s="31" t="n"/>
      <c r="K451" s="31" t="n">
        <v>21.71</v>
      </c>
      <c r="L451" s="31" t="n">
        <v>12.41</v>
      </c>
      <c r="N451" t="inlineStr">
        <is>
          <t>03rmu</t>
        </is>
      </c>
      <c r="P451" t="inlineStr">
        <is>
          <t>Mathew Barzal (NYI RW)</t>
        </is>
      </c>
    </row>
    <row r="452">
      <c r="A452" t="n">
        <v>451</v>
      </c>
      <c r="B452" t="inlineStr">
        <is>
          <t>Josh Dunne (WSH C)</t>
        </is>
      </c>
      <c r="C452" t="inlineStr">
        <is>
          <t>Josh Dunne</t>
        </is>
      </c>
      <c r="D452" t="inlineStr">
        <is>
          <t>WSH</t>
        </is>
      </c>
      <c r="E452" t="inlineStr">
        <is>
          <t>F</t>
        </is>
      </c>
      <c r="F452" t="n">
        <v>27</v>
      </c>
      <c r="G452" s="30" t="n">
        <v>850000</v>
      </c>
      <c r="H452" s="31" t="n">
        <v>16.14</v>
      </c>
      <c r="I452" s="31" t="n">
        <v>21.56</v>
      </c>
      <c r="J452" s="31" t="n"/>
      <c r="K452" s="31" t="n">
        <v>21.56</v>
      </c>
      <c r="L452" s="31" t="n">
        <v>25.36</v>
      </c>
      <c r="N452" t="inlineStr">
        <is>
          <t>05gry</t>
        </is>
      </c>
      <c r="P452" t="inlineStr">
        <is>
          <t>Mathew Dumba ((N/A) D)</t>
        </is>
      </c>
    </row>
    <row r="453">
      <c r="A453" t="n">
        <v>452</v>
      </c>
      <c r="B453" t="inlineStr">
        <is>
          <t>Victor Mancini (VAN D)</t>
        </is>
      </c>
      <c r="C453" t="inlineStr">
        <is>
          <t>Victor Mancini</t>
        </is>
      </c>
      <c r="D453" t="inlineStr">
        <is>
          <t>VAN</t>
        </is>
      </c>
      <c r="E453" t="inlineStr">
        <is>
          <t>D</t>
        </is>
      </c>
      <c r="F453" t="n">
        <v>24</v>
      </c>
      <c r="G453" s="30" t="n">
        <v>1000000</v>
      </c>
      <c r="H453" s="31" t="n">
        <v>10.38</v>
      </c>
      <c r="I453" s="31" t="n">
        <v>21.56</v>
      </c>
      <c r="J453" s="31" t="n"/>
      <c r="K453" s="31" t="n">
        <v>21.56</v>
      </c>
      <c r="L453" s="31" t="n">
        <v>21.56</v>
      </c>
      <c r="N453" t="inlineStr">
        <is>
          <t>05lu6</t>
        </is>
      </c>
      <c r="P453" t="inlineStr">
        <is>
          <t>Mathieu Joseph (EDM RW)</t>
        </is>
      </c>
    </row>
    <row r="454">
      <c r="A454" t="n">
        <v>453</v>
      </c>
      <c r="B454" t="inlineStr">
        <is>
          <t>Cole Reinhardt (FLA LW)</t>
        </is>
      </c>
      <c r="C454" t="inlineStr">
        <is>
          <t>Cole Reinhardt</t>
        </is>
      </c>
      <c r="D454" t="inlineStr">
        <is>
          <t>FLA</t>
        </is>
      </c>
      <c r="E454" t="inlineStr">
        <is>
          <t>F</t>
        </is>
      </c>
      <c r="F454" t="n">
        <v>26</v>
      </c>
      <c r="G454" s="30" t="n">
        <v>812500</v>
      </c>
      <c r="H454" s="31" t="n">
        <v>29.34</v>
      </c>
      <c r="I454" s="31" t="n">
        <v>21.54</v>
      </c>
      <c r="J454" s="31" t="n"/>
      <c r="K454" s="31" t="n">
        <v>21.54</v>
      </c>
      <c r="L454" s="31" t="n">
        <v>26.51</v>
      </c>
      <c r="N454" t="inlineStr">
        <is>
          <t>05oy5</t>
        </is>
      </c>
      <c r="P454" t="inlineStr">
        <is>
          <t>Matias Maccelli (NYI LW)</t>
        </is>
      </c>
    </row>
    <row r="455">
      <c r="A455" t="n">
        <v>454</v>
      </c>
      <c r="B455" t="inlineStr">
        <is>
          <t>Ilya Solovyov (PIT D)</t>
        </is>
      </c>
      <c r="C455" t="inlineStr">
        <is>
          <t>Ilya Solovyov</t>
        </is>
      </c>
      <c r="D455" t="inlineStr">
        <is>
          <t>PIT</t>
        </is>
      </c>
      <c r="E455" t="inlineStr">
        <is>
          <t>D</t>
        </is>
      </c>
      <c r="F455" t="n">
        <v>26</v>
      </c>
      <c r="G455" s="30" t="n">
        <v>850000</v>
      </c>
      <c r="H455" s="31" t="n">
        <v>19.71</v>
      </c>
      <c r="I455" s="31" t="n">
        <v>21.42</v>
      </c>
      <c r="J455" s="31" t="n"/>
      <c r="K455" s="31" t="n">
        <v>21.42</v>
      </c>
      <c r="L455" s="31" t="n">
        <v>25.2</v>
      </c>
      <c r="N455" t="inlineStr">
        <is>
          <t>059sc</t>
        </is>
      </c>
      <c r="P455" t="inlineStr">
        <is>
          <t>Matt Benning (TOR D)</t>
        </is>
      </c>
    </row>
    <row r="456">
      <c r="A456" t="n">
        <v>455</v>
      </c>
      <c r="B456" t="inlineStr">
        <is>
          <t>Jonny Brodzinski (WSH C)</t>
        </is>
      </c>
      <c r="C456" t="inlineStr">
        <is>
          <t>Jonny Brodzinski</t>
        </is>
      </c>
      <c r="D456" t="inlineStr">
        <is>
          <t>WSH</t>
        </is>
      </c>
      <c r="E456" t="inlineStr">
        <is>
          <t>F</t>
        </is>
      </c>
      <c r="F456" t="n">
        <v>33</v>
      </c>
      <c r="G456" s="30" t="n">
        <v>850000</v>
      </c>
      <c r="H456" s="31" t="n">
        <v>22.11</v>
      </c>
      <c r="I456" s="31" t="n">
        <v>21.13</v>
      </c>
      <c r="J456" s="31" t="n"/>
      <c r="K456" s="31" t="n">
        <v>21.13</v>
      </c>
      <c r="L456" s="31" t="n">
        <v>24.86</v>
      </c>
      <c r="N456" t="inlineStr">
        <is>
          <t>031qx</t>
        </is>
      </c>
      <c r="P456" t="inlineStr">
        <is>
          <t>Matt Coronato (CGY RW)</t>
        </is>
      </c>
    </row>
    <row r="457">
      <c r="A457" t="n">
        <v>456</v>
      </c>
      <c r="B457" t="inlineStr">
        <is>
          <t>Declan Chisholm (NJD D)</t>
        </is>
      </c>
      <c r="C457" t="inlineStr">
        <is>
          <t>Declan Chisholm</t>
        </is>
      </c>
      <c r="D457" t="inlineStr">
        <is>
          <t>NJD</t>
        </is>
      </c>
      <c r="E457" t="inlineStr">
        <is>
          <t>D</t>
        </is>
      </c>
      <c r="F457" t="n">
        <v>26</v>
      </c>
      <c r="G457" s="30" t="n">
        <v>1600000</v>
      </c>
      <c r="H457" s="31" t="n">
        <v>12.47</v>
      </c>
      <c r="I457" s="31" t="n">
        <v>21.09</v>
      </c>
      <c r="J457" s="31" t="n"/>
      <c r="K457" s="31" t="n">
        <v>21.09</v>
      </c>
      <c r="L457" s="31" t="n">
        <v>13.18</v>
      </c>
      <c r="N457" t="inlineStr">
        <is>
          <t>04r0a</t>
        </is>
      </c>
      <c r="P457" t="inlineStr">
        <is>
          <t>Matt Duchene (DAL C)</t>
        </is>
      </c>
    </row>
    <row r="458">
      <c r="A458" t="n">
        <v>457</v>
      </c>
      <c r="B458" t="inlineStr">
        <is>
          <t>Samuel Helenius (LAK C)</t>
        </is>
      </c>
      <c r="C458" t="inlineStr">
        <is>
          <t>Samuel Helenius</t>
        </is>
      </c>
      <c r="D458" t="inlineStr">
        <is>
          <t>LAK</t>
        </is>
      </c>
      <c r="E458" t="inlineStr">
        <is>
          <t>F</t>
        </is>
      </c>
      <c r="F458" t="n">
        <v>23</v>
      </c>
      <c r="G458" s="30" t="n">
        <v>805833</v>
      </c>
      <c r="H458" s="31" t="n">
        <v>29.38</v>
      </c>
      <c r="I458" s="31" t="n">
        <v>20.59</v>
      </c>
      <c r="J458" s="31" t="n"/>
      <c r="K458" s="31" t="n">
        <v>20.59</v>
      </c>
      <c r="L458" s="31" t="n">
        <v>25.55</v>
      </c>
      <c r="N458" t="inlineStr">
        <is>
          <t>05rc6</t>
        </is>
      </c>
      <c r="P458" t="inlineStr">
        <is>
          <t>Matt Grzelcyk ((N/A) D)</t>
        </is>
      </c>
    </row>
    <row r="459">
      <c r="A459" t="n">
        <v>458</v>
      </c>
      <c r="B459" t="inlineStr">
        <is>
          <t>Oskar Back (DAL LW)</t>
        </is>
      </c>
      <c r="C459" t="inlineStr">
        <is>
          <t>Oskar Back</t>
        </is>
      </c>
      <c r="D459" t="inlineStr">
        <is>
          <t>DAL</t>
        </is>
      </c>
      <c r="E459" t="inlineStr">
        <is>
          <t>F</t>
        </is>
      </c>
      <c r="F459" t="n">
        <v>26</v>
      </c>
      <c r="G459" s="30" t="n">
        <v>825000</v>
      </c>
      <c r="H459" s="31" t="n">
        <v>19.43</v>
      </c>
      <c r="I459" s="31" t="n">
        <v>20.52</v>
      </c>
      <c r="J459" s="31" t="n"/>
      <c r="K459" s="31" t="n">
        <v>20.52</v>
      </c>
      <c r="L459" s="31" t="n">
        <v>24.87</v>
      </c>
      <c r="N459" t="inlineStr">
        <is>
          <t>04qym</t>
        </is>
      </c>
      <c r="P459" t="inlineStr">
        <is>
          <t>Matt Kessel (NYI D)</t>
        </is>
      </c>
    </row>
    <row r="460">
      <c r="A460" t="n">
        <v>459</v>
      </c>
      <c r="B460" t="inlineStr">
        <is>
          <t>Sam Lafferty (FLA RW)</t>
        </is>
      </c>
      <c r="C460" t="inlineStr">
        <is>
          <t>Sam Lafferty</t>
        </is>
      </c>
      <c r="D460" t="inlineStr">
        <is>
          <t>FLA</t>
        </is>
      </c>
      <c r="E460" t="inlineStr">
        <is>
          <t>F</t>
        </is>
      </c>
      <c r="F460" t="n">
        <v>31</v>
      </c>
      <c r="G460" s="30" t="n">
        <v>850000</v>
      </c>
      <c r="H460" s="31" t="n">
        <v>7.45</v>
      </c>
      <c r="I460" s="31" t="n">
        <v>20.23</v>
      </c>
      <c r="J460" s="31" t="n"/>
      <c r="K460" s="31" t="n">
        <v>20.23</v>
      </c>
      <c r="L460" s="31" t="n">
        <v>23.8</v>
      </c>
      <c r="N460" t="inlineStr">
        <is>
          <t>03eca</t>
        </is>
      </c>
      <c r="P460" t="inlineStr">
        <is>
          <t>Matt Kiersted (MIN D)</t>
        </is>
      </c>
    </row>
    <row r="461">
      <c r="A461" t="n">
        <v>460</v>
      </c>
      <c r="B461" t="inlineStr">
        <is>
          <t>Pavol Regenda ((N/A) RW)</t>
        </is>
      </c>
      <c r="C461" t="inlineStr">
        <is>
          <t>Pavol Regenda</t>
        </is>
      </c>
      <c r="D461" t="inlineStr">
        <is>
          <t>(N/A)</t>
        </is>
      </c>
      <c r="E461" t="inlineStr">
        <is>
          <t>F</t>
        </is>
      </c>
      <c r="F461" t="n">
        <v>26</v>
      </c>
      <c r="G461" s="30" t="n">
        <v>1</v>
      </c>
      <c r="H461" s="31" t="n">
        <v>22.19</v>
      </c>
      <c r="I461" s="31" t="n">
        <v>20.14</v>
      </c>
      <c r="J461" s="31" t="n"/>
      <c r="K461" s="31" t="n">
        <v>20.14</v>
      </c>
      <c r="L461" s="31" t="n">
        <v>20140000</v>
      </c>
      <c r="M461" t="n">
        <v>292</v>
      </c>
      <c r="N461" t="inlineStr">
        <is>
          <t>05ykq</t>
        </is>
      </c>
      <c r="P461" t="inlineStr">
        <is>
          <t>Matt Luff (NYI RW)</t>
        </is>
      </c>
    </row>
    <row r="462">
      <c r="A462" t="n">
        <v>461</v>
      </c>
      <c r="B462" t="inlineStr">
        <is>
          <t>Joe Veleno (NYR C)</t>
        </is>
      </c>
      <c r="C462" t="inlineStr">
        <is>
          <t>Joe Veleno</t>
        </is>
      </c>
      <c r="D462" t="inlineStr">
        <is>
          <t>NYR</t>
        </is>
      </c>
      <c r="E462" t="inlineStr">
        <is>
          <t>F</t>
        </is>
      </c>
      <c r="F462" t="n">
        <v>26</v>
      </c>
      <c r="G462" s="30" t="n">
        <v>1200000</v>
      </c>
      <c r="H462" s="31" t="n">
        <v>20.33</v>
      </c>
      <c r="I462" s="31" t="n">
        <v>19.8</v>
      </c>
      <c r="J462" s="31" t="n"/>
      <c r="K462" s="31" t="n">
        <v>19.8</v>
      </c>
      <c r="L462" s="31" t="n">
        <v>16.5</v>
      </c>
      <c r="M462" t="n">
        <v>293.4</v>
      </c>
      <c r="N462" t="inlineStr">
        <is>
          <t>03w5q</t>
        </is>
      </c>
      <c r="P462" t="inlineStr">
        <is>
          <t>Matt Murray ((N/A) G)</t>
        </is>
      </c>
    </row>
    <row r="463">
      <c r="A463" t="n">
        <v>462</v>
      </c>
      <c r="B463" t="inlineStr">
        <is>
          <t>Zakhar Bardakov (COL LW)</t>
        </is>
      </c>
      <c r="C463" t="inlineStr">
        <is>
          <t>Zakhar Bardakov</t>
        </is>
      </c>
      <c r="D463" t="inlineStr">
        <is>
          <t>COL</t>
        </is>
      </c>
      <c r="E463" t="inlineStr">
        <is>
          <t>F</t>
        </is>
      </c>
      <c r="F463" t="n">
        <v>25</v>
      </c>
      <c r="G463" s="30" t="n">
        <v>867500</v>
      </c>
      <c r="H463" s="31" t="n">
        <v>16.88</v>
      </c>
      <c r="I463" s="31" t="n">
        <v>19.64</v>
      </c>
      <c r="J463" s="31" t="n"/>
      <c r="K463" s="31" t="n">
        <v>19.64</v>
      </c>
      <c r="L463" s="31" t="n">
        <v>22.64</v>
      </c>
      <c r="N463" t="inlineStr">
        <is>
          <t>05rdi</t>
        </is>
      </c>
      <c r="P463" t="inlineStr">
        <is>
          <t>Matt Roy (WSH D)</t>
        </is>
      </c>
    </row>
    <row r="464">
      <c r="A464" t="n">
        <v>463</v>
      </c>
      <c r="B464" t="inlineStr">
        <is>
          <t>Jonah Gadjovich (FLA RW)</t>
        </is>
      </c>
      <c r="C464" t="inlineStr">
        <is>
          <t>Jonah Gadjovich</t>
        </is>
      </c>
      <c r="D464" t="inlineStr">
        <is>
          <t>FLA</t>
        </is>
      </c>
      <c r="E464" t="inlineStr">
        <is>
          <t>F</t>
        </is>
      </c>
      <c r="F464" t="n">
        <v>27</v>
      </c>
      <c r="G464" s="30" t="n">
        <v>775000</v>
      </c>
      <c r="H464" s="31" t="n">
        <v>6.37</v>
      </c>
      <c r="I464" s="31" t="n">
        <v>19.5</v>
      </c>
      <c r="J464" s="31" t="n"/>
      <c r="K464" s="31" t="n">
        <v>19.5</v>
      </c>
      <c r="L464" s="31" t="n">
        <v>25.16</v>
      </c>
      <c r="N464" t="inlineStr">
        <is>
          <t>04f11</t>
        </is>
      </c>
      <c r="P464" t="inlineStr">
        <is>
          <t>Matthew Poitras (BOS C)</t>
        </is>
      </c>
    </row>
    <row r="465">
      <c r="A465" t="n">
        <v>464</v>
      </c>
      <c r="B465" t="inlineStr">
        <is>
          <t>Alex Steeves (BOS LW)</t>
        </is>
      </c>
      <c r="C465" t="inlineStr">
        <is>
          <t>Alex Steeves</t>
        </is>
      </c>
      <c r="D465" t="inlineStr">
        <is>
          <t>BOS</t>
        </is>
      </c>
      <c r="E465" t="inlineStr">
        <is>
          <t>F</t>
        </is>
      </c>
      <c r="F465" t="n">
        <v>26</v>
      </c>
      <c r="G465" s="30" t="n">
        <v>1625000</v>
      </c>
      <c r="H465" s="31" t="n">
        <v>33.78</v>
      </c>
      <c r="I465" s="31" t="n">
        <v>19.36</v>
      </c>
      <c r="J465" s="31" t="n"/>
      <c r="K465" s="31" t="n">
        <v>19.36</v>
      </c>
      <c r="L465" s="31" t="n">
        <v>11.91</v>
      </c>
      <c r="N465" t="inlineStr">
        <is>
          <t>04ris</t>
        </is>
      </c>
      <c r="P465" t="inlineStr">
        <is>
          <t>Matthew Robertson (NYR D)</t>
        </is>
      </c>
    </row>
    <row r="466">
      <c r="A466" t="n">
        <v>465</v>
      </c>
      <c r="B466" t="inlineStr">
        <is>
          <t>Ben Meyers (SEA LW)</t>
        </is>
      </c>
      <c r="C466" t="inlineStr">
        <is>
          <t>Ben Meyers</t>
        </is>
      </c>
      <c r="D466" t="inlineStr">
        <is>
          <t>SEA</t>
        </is>
      </c>
      <c r="E466" t="inlineStr">
        <is>
          <t>F</t>
        </is>
      </c>
      <c r="F466" t="n">
        <v>27</v>
      </c>
      <c r="G466" s="30" t="n">
        <v>1000000</v>
      </c>
      <c r="H466" s="31" t="n">
        <v>24.86</v>
      </c>
      <c r="I466" s="31" t="n">
        <v>19.34</v>
      </c>
      <c r="J466" s="31" t="n"/>
      <c r="K466" s="31" t="n">
        <v>19.34</v>
      </c>
      <c r="L466" s="31" t="n">
        <v>19.34</v>
      </c>
      <c r="N466" t="inlineStr">
        <is>
          <t>04zj9</t>
        </is>
      </c>
      <c r="P466" t="inlineStr">
        <is>
          <t>Matthew Wood (NSH RW)</t>
        </is>
      </c>
    </row>
    <row r="467">
      <c r="A467" t="n">
        <v>466</v>
      </c>
      <c r="B467" t="inlineStr">
        <is>
          <t>Jiri Patera (BOS G)</t>
        </is>
      </c>
      <c r="C467" t="inlineStr">
        <is>
          <t>Jiri Patera</t>
        </is>
      </c>
      <c r="D467" t="inlineStr">
        <is>
          <t>BOS</t>
        </is>
      </c>
      <c r="E467" t="inlineStr">
        <is>
          <t>G</t>
        </is>
      </c>
      <c r="F467" t="n">
        <v>27</v>
      </c>
      <c r="G467" s="30" t="n">
        <v>850000</v>
      </c>
      <c r="H467" s="31" t="n">
        <v>0.66</v>
      </c>
      <c r="I467" s="31" t="n">
        <v>19.32</v>
      </c>
      <c r="J467" s="31" t="n"/>
      <c r="K467" s="31" t="n">
        <v>19.32</v>
      </c>
      <c r="L467" s="31" t="n">
        <v>22.73</v>
      </c>
      <c r="N467" t="inlineStr">
        <is>
          <t>04f7o</t>
        </is>
      </c>
      <c r="P467" t="inlineStr">
        <is>
          <t>Mattias Ekholm (EDM D)</t>
        </is>
      </c>
    </row>
    <row r="468">
      <c r="A468" t="n">
        <v>467</v>
      </c>
      <c r="B468" t="inlineStr">
        <is>
          <t>Rodrigo Abols ((N/A) C)</t>
        </is>
      </c>
      <c r="C468" t="inlineStr">
        <is>
          <t>Rodrigo Abols</t>
        </is>
      </c>
      <c r="D468" t="inlineStr">
        <is>
          <t>(N/A)</t>
        </is>
      </c>
      <c r="E468" t="inlineStr">
        <is>
          <t>F</t>
        </is>
      </c>
      <c r="F468" t="n">
        <v>30</v>
      </c>
      <c r="G468" s="30" t="n">
        <v>1</v>
      </c>
      <c r="H468" s="31" t="n">
        <v>20.91</v>
      </c>
      <c r="I468" s="31" t="n">
        <v>19.27</v>
      </c>
      <c r="J468" s="31" t="n"/>
      <c r="K468" s="31" t="n">
        <v>19.27</v>
      </c>
      <c r="L468" s="31" t="n">
        <v>19270000</v>
      </c>
      <c r="N468" t="inlineStr">
        <is>
          <t>03rxe</t>
        </is>
      </c>
      <c r="P468" t="inlineStr">
        <is>
          <t>Mattias Janmark (EDM LW)</t>
        </is>
      </c>
    </row>
    <row r="469">
      <c r="A469" t="n">
        <v>468</v>
      </c>
      <c r="B469" t="inlineStr">
        <is>
          <t>Lenni Hameenaho (NJD RW)</t>
        </is>
      </c>
      <c r="C469" t="inlineStr">
        <is>
          <t>Lenni Hameenaho</t>
        </is>
      </c>
      <c r="D469" t="inlineStr">
        <is>
          <t>NJD</t>
        </is>
      </c>
      <c r="E469" t="inlineStr">
        <is>
          <t>F</t>
        </is>
      </c>
      <c r="F469" t="n">
        <v>22</v>
      </c>
      <c r="G469" s="30" t="n">
        <v>950000</v>
      </c>
      <c r="H469" s="31" t="n">
        <v>13.14</v>
      </c>
      <c r="I469" s="31" t="n">
        <v>19.03</v>
      </c>
      <c r="J469" s="31" t="n"/>
      <c r="K469" s="31" t="n">
        <v>19.03</v>
      </c>
      <c r="L469" s="31" t="n">
        <v>20.03</v>
      </c>
      <c r="N469" t="inlineStr">
        <is>
          <t>066qt</t>
        </is>
      </c>
      <c r="P469" t="inlineStr">
        <is>
          <t>Matty Beniers (SEA C)</t>
        </is>
      </c>
    </row>
    <row r="470">
      <c r="A470" t="n">
        <v>469</v>
      </c>
      <c r="B470" t="inlineStr">
        <is>
          <t>Joel Kiviranta (DAL LW)</t>
        </is>
      </c>
      <c r="C470" t="inlineStr">
        <is>
          <t>Joel Kiviranta</t>
        </is>
      </c>
      <c r="D470" t="inlineStr">
        <is>
          <t>DAL</t>
        </is>
      </c>
      <c r="E470" t="inlineStr">
        <is>
          <t>F</t>
        </is>
      </c>
      <c r="F470" t="n">
        <v>30</v>
      </c>
      <c r="G470" s="30" t="n">
        <v>1000000</v>
      </c>
      <c r="H470" s="31" t="n">
        <v>14.75</v>
      </c>
      <c r="I470" s="31" t="n">
        <v>19.02</v>
      </c>
      <c r="J470" s="31" t="n"/>
      <c r="K470" s="31" t="n">
        <v>19.02</v>
      </c>
      <c r="L470" s="31" t="n">
        <v>19.02</v>
      </c>
      <c r="N470" t="inlineStr">
        <is>
          <t>050tk</t>
        </is>
      </c>
      <c r="P470" t="inlineStr">
        <is>
          <t>Max Domi (TOR C)</t>
        </is>
      </c>
    </row>
    <row r="471">
      <c r="A471" t="n">
        <v>470</v>
      </c>
      <c r="B471" t="inlineStr">
        <is>
          <t>Dmitry Kulikov (FLA D)</t>
        </is>
      </c>
      <c r="C471" t="inlineStr">
        <is>
          <t>Dmitry Kulikov</t>
        </is>
      </c>
      <c r="D471" t="inlineStr">
        <is>
          <t>FLA</t>
        </is>
      </c>
      <c r="E471" t="inlineStr">
        <is>
          <t>D</t>
        </is>
      </c>
      <c r="F471" t="n">
        <v>35</v>
      </c>
      <c r="G471" s="30" t="n">
        <v>1150000</v>
      </c>
      <c r="H471" s="31" t="n">
        <v>6.45</v>
      </c>
      <c r="I471" s="31" t="n">
        <v>18.86</v>
      </c>
      <c r="J471" s="31" t="n"/>
      <c r="K471" s="31" t="n">
        <v>18.86</v>
      </c>
      <c r="L471" s="31" t="n">
        <v>16.4</v>
      </c>
      <c r="N471" t="inlineStr">
        <is>
          <t>01f3l</t>
        </is>
      </c>
      <c r="P471" t="inlineStr">
        <is>
          <t>Max Jones (EDM LW)</t>
        </is>
      </c>
    </row>
    <row r="472">
      <c r="A472" t="n">
        <v>471</v>
      </c>
      <c r="B472" t="inlineStr">
        <is>
          <t>Isac Lundestrom (CBJ C)</t>
        </is>
      </c>
      <c r="C472" t="inlineStr">
        <is>
          <t>Isac Lundestrom</t>
        </is>
      </c>
      <c r="D472" t="inlineStr">
        <is>
          <t>CBJ</t>
        </is>
      </c>
      <c r="E472" t="inlineStr">
        <is>
          <t>F</t>
        </is>
      </c>
      <c r="F472" t="n">
        <v>26</v>
      </c>
      <c r="G472" s="30" t="n">
        <v>1300000</v>
      </c>
      <c r="H472" s="31" t="n">
        <v>16.15</v>
      </c>
      <c r="I472" s="31" t="n">
        <v>18.71</v>
      </c>
      <c r="J472" s="31" t="n"/>
      <c r="K472" s="31" t="n">
        <v>18.71</v>
      </c>
      <c r="L472" s="31" t="n">
        <v>14.39</v>
      </c>
      <c r="N472" t="inlineStr">
        <is>
          <t>04816</t>
        </is>
      </c>
      <c r="P472" t="inlineStr">
        <is>
          <t>Max Sasson (VAN C)</t>
        </is>
      </c>
    </row>
    <row r="473">
      <c r="A473" t="n">
        <v>472</v>
      </c>
      <c r="B473" t="inlineStr">
        <is>
          <t>Stephen Halliday (OTT LW)</t>
        </is>
      </c>
      <c r="C473" t="inlineStr">
        <is>
          <t>Stephen Halliday</t>
        </is>
      </c>
      <c r="D473" t="inlineStr">
        <is>
          <t>OTT</t>
        </is>
      </c>
      <c r="E473" t="inlineStr">
        <is>
          <t>F</t>
        </is>
      </c>
      <c r="F473" t="n">
        <v>24</v>
      </c>
      <c r="G473" s="30" t="n">
        <v>1075000</v>
      </c>
      <c r="H473" s="31" t="n">
        <v>13.32</v>
      </c>
      <c r="I473" s="31" t="n">
        <v>18.66</v>
      </c>
      <c r="J473" s="31" t="n"/>
      <c r="K473" s="31" t="n">
        <v>18.66</v>
      </c>
      <c r="L473" s="31" t="n">
        <v>17.36</v>
      </c>
      <c r="M473" t="n">
        <v>293.2</v>
      </c>
      <c r="N473" t="inlineStr">
        <is>
          <t>05ogy</t>
        </is>
      </c>
      <c r="P473" t="inlineStr">
        <is>
          <t>Maxim Groshev (TBL LW)</t>
        </is>
      </c>
    </row>
    <row r="474">
      <c r="A474" t="n">
        <v>473</v>
      </c>
      <c r="B474" t="inlineStr">
        <is>
          <t>Brandon Tanev (UTA RW)</t>
        </is>
      </c>
      <c r="C474" t="inlineStr">
        <is>
          <t>Brandon Tanev</t>
        </is>
      </c>
      <c r="D474" t="inlineStr">
        <is>
          <t>UTA</t>
        </is>
      </c>
      <c r="E474" t="inlineStr">
        <is>
          <t>F</t>
        </is>
      </c>
      <c r="F474" t="n">
        <v>34</v>
      </c>
      <c r="G474" s="30" t="n">
        <v>2500000</v>
      </c>
      <c r="H474" s="31" t="n">
        <v>24.61</v>
      </c>
      <c r="I474" s="31" t="n">
        <v>18.54</v>
      </c>
      <c r="J474" s="31" t="n"/>
      <c r="K474" s="31" t="n">
        <v>18.54</v>
      </c>
      <c r="L474" s="31" t="n">
        <v>7.42</v>
      </c>
      <c r="N474" t="inlineStr">
        <is>
          <t>03xmh</t>
        </is>
      </c>
      <c r="P474" t="inlineStr">
        <is>
          <t>Maxim Tsyplakov (CGY LW)</t>
        </is>
      </c>
    </row>
    <row r="475">
      <c r="A475" t="n">
        <v>474</v>
      </c>
      <c r="B475" t="inlineStr">
        <is>
          <t>Pierre Engvall (NYI LW)</t>
        </is>
      </c>
      <c r="C475" t="inlineStr">
        <is>
          <t>Pierre Engvall</t>
        </is>
      </c>
      <c r="D475" t="inlineStr">
        <is>
          <t>NYI</t>
        </is>
      </c>
      <c r="E475" t="inlineStr">
        <is>
          <t>F</t>
        </is>
      </c>
      <c r="F475" t="n">
        <v>30</v>
      </c>
      <c r="G475" s="30" t="n">
        <v>3000000</v>
      </c>
      <c r="H475" s="31" t="n">
        <v>0</v>
      </c>
      <c r="I475" s="31" t="n">
        <v>18.19</v>
      </c>
      <c r="J475" s="31" t="n"/>
      <c r="K475" s="31" t="n">
        <v>18.19</v>
      </c>
      <c r="L475" s="31" t="n">
        <v>6.06</v>
      </c>
      <c r="M475" t="n">
        <v>293.1</v>
      </c>
      <c r="N475" t="inlineStr">
        <is>
          <t>03ee1</t>
        </is>
      </c>
      <c r="P475" t="inlineStr">
        <is>
          <t>Michael Amadio (OTT RW)</t>
        </is>
      </c>
    </row>
    <row r="476">
      <c r="A476" t="n">
        <v>475</v>
      </c>
      <c r="B476" t="inlineStr">
        <is>
          <t>Vitek Vanecek (NYI G)</t>
        </is>
      </c>
      <c r="C476" t="inlineStr">
        <is>
          <t>Vitek Vanecek</t>
        </is>
      </c>
      <c r="D476" t="inlineStr">
        <is>
          <t>NYI</t>
        </is>
      </c>
      <c r="E476" t="inlineStr">
        <is>
          <t>G</t>
        </is>
      </c>
      <c r="F476" t="n">
        <v>30</v>
      </c>
      <c r="G476" s="30" t="n">
        <v>1000000</v>
      </c>
      <c r="H476" s="31" t="n">
        <v>26.44</v>
      </c>
      <c r="I476" s="31" t="n">
        <v>18.18</v>
      </c>
      <c r="J476" s="31" t="n"/>
      <c r="K476" s="31" t="n">
        <v>18.18</v>
      </c>
      <c r="L476" s="31" t="n">
        <v>18.18</v>
      </c>
      <c r="N476" t="inlineStr">
        <is>
          <t>03eap</t>
        </is>
      </c>
      <c r="P476" t="inlineStr">
        <is>
          <t>Michael Bunting ((N/A) LW)</t>
        </is>
      </c>
    </row>
    <row r="477">
      <c r="A477" t="n">
        <v>476</v>
      </c>
      <c r="B477" t="inlineStr">
        <is>
          <t>Ethen Frank (WSH RW)</t>
        </is>
      </c>
      <c r="C477" t="inlineStr">
        <is>
          <t>Ethen Frank</t>
        </is>
      </c>
      <c r="D477" t="inlineStr">
        <is>
          <t>WSH</t>
        </is>
      </c>
      <c r="E477" t="inlineStr">
        <is>
          <t>F</t>
        </is>
      </c>
      <c r="F477" t="n">
        <v>28</v>
      </c>
      <c r="G477" s="30" t="n">
        <v>2000000</v>
      </c>
      <c r="H477" s="31" t="n">
        <v>32.95</v>
      </c>
      <c r="I477" s="31" t="n">
        <v>18.09</v>
      </c>
      <c r="J477" s="31" t="n"/>
      <c r="K477" s="31" t="n">
        <v>18.09</v>
      </c>
      <c r="L477" s="31" t="n">
        <v>9.039999999999999</v>
      </c>
      <c r="N477" t="inlineStr">
        <is>
          <t>05y37</t>
        </is>
      </c>
      <c r="P477" t="inlineStr">
        <is>
          <t>Michael Callahan (TBL D)</t>
        </is>
      </c>
    </row>
    <row r="478">
      <c r="A478" t="n">
        <v>477</v>
      </c>
      <c r="B478" t="inlineStr">
        <is>
          <t>Nicolas Deslauriers (CAR LW)</t>
        </is>
      </c>
      <c r="C478" t="inlineStr">
        <is>
          <t>Nicolas Deslauriers</t>
        </is>
      </c>
      <c r="D478" t="inlineStr">
        <is>
          <t>CAR</t>
        </is>
      </c>
      <c r="E478" t="inlineStr">
        <is>
          <t>F</t>
        </is>
      </c>
      <c r="F478" t="n">
        <v>35</v>
      </c>
      <c r="G478" s="30" t="n">
        <v>875000</v>
      </c>
      <c r="H478" s="31" t="n">
        <v>17.87</v>
      </c>
      <c r="I478" s="31" t="n">
        <v>18.02</v>
      </c>
      <c r="J478" s="31" t="n"/>
      <c r="K478" s="31" t="n">
        <v>18.02</v>
      </c>
      <c r="L478" s="31" t="n">
        <v>20.59</v>
      </c>
      <c r="M478" t="n">
        <v>291.9</v>
      </c>
      <c r="N478" t="inlineStr">
        <is>
          <t>02441</t>
        </is>
      </c>
      <c r="P478" t="inlineStr">
        <is>
          <t>Michael Carcone (UTA LW)</t>
        </is>
      </c>
    </row>
    <row r="479">
      <c r="A479" t="n">
        <v>478</v>
      </c>
      <c r="B479" t="inlineStr">
        <is>
          <t>Elmer Soderblom (PIT LW)</t>
        </is>
      </c>
      <c r="C479" t="inlineStr">
        <is>
          <t>Elmer Soderblom</t>
        </is>
      </c>
      <c r="D479" t="inlineStr">
        <is>
          <t>PIT</t>
        </is>
      </c>
      <c r="E479" t="inlineStr">
        <is>
          <t>F</t>
        </is>
      </c>
      <c r="F479" t="n">
        <v>25</v>
      </c>
      <c r="G479" s="30" t="n">
        <v>1125000</v>
      </c>
      <c r="H479" s="31" t="n">
        <v>25.42</v>
      </c>
      <c r="I479" s="31" t="n">
        <v>17.83</v>
      </c>
      <c r="J479" s="31" t="n"/>
      <c r="K479" s="31" t="n">
        <v>17.83</v>
      </c>
      <c r="L479" s="31" t="n">
        <v>15.85</v>
      </c>
      <c r="N479" t="inlineStr">
        <is>
          <t>051v7</t>
        </is>
      </c>
      <c r="P479" t="inlineStr">
        <is>
          <t>Michael DiPietro (BOS G)</t>
        </is>
      </c>
    </row>
    <row r="480">
      <c r="A480" t="n">
        <v>479</v>
      </c>
      <c r="B480" t="inlineStr">
        <is>
          <t>John St. Ivany (WPG D)</t>
        </is>
      </c>
      <c r="C480" t="inlineStr">
        <is>
          <t>John St. Ivany</t>
        </is>
      </c>
      <c r="D480" t="inlineStr">
        <is>
          <t>WPG</t>
        </is>
      </c>
      <c r="E480" t="inlineStr">
        <is>
          <t>D</t>
        </is>
      </c>
      <c r="F480" t="n">
        <v>27</v>
      </c>
      <c r="G480" s="30" t="n">
        <v>775000</v>
      </c>
      <c r="H480" s="31" t="n">
        <v>15.44</v>
      </c>
      <c r="I480" s="31" t="n">
        <v>17.64</v>
      </c>
      <c r="J480" s="31" t="n"/>
      <c r="K480" s="31" t="n">
        <v>17.64</v>
      </c>
      <c r="L480" s="31" t="n">
        <v>22.76</v>
      </c>
      <c r="N480" t="inlineStr">
        <is>
          <t>04qzh</t>
        </is>
      </c>
      <c r="P480" t="inlineStr">
        <is>
          <t>Michael Kesselring (SJS D)</t>
        </is>
      </c>
    </row>
    <row r="481">
      <c r="A481" t="n">
        <v>480</v>
      </c>
      <c r="B481" t="inlineStr">
        <is>
          <t>Kyle Capobianco (DAL D)</t>
        </is>
      </c>
      <c r="C481" t="inlineStr">
        <is>
          <t>Kyle Capobianco</t>
        </is>
      </c>
      <c r="D481" t="inlineStr">
        <is>
          <t>DAL</t>
        </is>
      </c>
      <c r="E481" t="inlineStr">
        <is>
          <t>D</t>
        </is>
      </c>
      <c r="F481" t="n">
        <v>29</v>
      </c>
      <c r="G481" s="30" t="n">
        <v>875000</v>
      </c>
      <c r="H481" s="31" t="n">
        <v>12.63</v>
      </c>
      <c r="I481" s="31" t="n">
        <v>17.59</v>
      </c>
      <c r="J481" s="31" t="n"/>
      <c r="K481" s="31" t="n">
        <v>17.59</v>
      </c>
      <c r="L481" s="31" t="n">
        <v>20.1</v>
      </c>
      <c r="N481" t="inlineStr">
        <is>
          <t>03rfe</t>
        </is>
      </c>
      <c r="P481" t="inlineStr">
        <is>
          <t>Michael McCarron (MIN C)</t>
        </is>
      </c>
    </row>
    <row r="482">
      <c r="A482" t="n">
        <v>481</v>
      </c>
      <c r="B482" t="inlineStr">
        <is>
          <t>Charles-Alexis Legault (CAR D)</t>
        </is>
      </c>
      <c r="C482" t="inlineStr">
        <is>
          <t>Charles-Alexis Legault</t>
        </is>
      </c>
      <c r="D482" t="inlineStr">
        <is>
          <t>CAR</t>
        </is>
      </c>
      <c r="E482" t="inlineStr">
        <is>
          <t>D</t>
        </is>
      </c>
      <c r="F482" t="n">
        <v>23</v>
      </c>
      <c r="G482" s="30" t="n">
        <v>915833</v>
      </c>
      <c r="H482" s="31" t="n">
        <v>8.710000000000001</v>
      </c>
      <c r="I482" s="31" t="n">
        <v>17.53</v>
      </c>
      <c r="J482" s="31" t="n"/>
      <c r="K482" s="31" t="n">
        <v>17.53</v>
      </c>
      <c r="L482" s="31" t="n">
        <v>19.14</v>
      </c>
      <c r="N482" t="inlineStr">
        <is>
          <t>05u64</t>
        </is>
      </c>
      <c r="P482" t="inlineStr">
        <is>
          <t>Michael Pezzetta (TOR LW)</t>
        </is>
      </c>
    </row>
    <row r="483">
      <c r="A483" t="n">
        <v>482</v>
      </c>
      <c r="B483" t="inlineStr">
        <is>
          <t>Calle Rosen (STL D)</t>
        </is>
      </c>
      <c r="C483" t="inlineStr">
        <is>
          <t>Calle Rosen</t>
        </is>
      </c>
      <c r="D483" t="inlineStr">
        <is>
          <t>STL</t>
        </is>
      </c>
      <c r="E483" t="inlineStr">
        <is>
          <t>D</t>
        </is>
      </c>
      <c r="F483" t="n">
        <v>32</v>
      </c>
      <c r="G483" s="30" t="n">
        <v>775000</v>
      </c>
      <c r="H483" s="31" t="n">
        <v>0</v>
      </c>
      <c r="I483" s="31" t="n">
        <v>17.23</v>
      </c>
      <c r="J483" s="31" t="n"/>
      <c r="K483" s="31" t="n">
        <v>17.23</v>
      </c>
      <c r="L483" s="31" t="n">
        <v>22.23</v>
      </c>
      <c r="N483" t="inlineStr">
        <is>
          <t>04anj</t>
        </is>
      </c>
      <c r="P483" t="inlineStr">
        <is>
          <t>Michael Rasmussen (DET LW)</t>
        </is>
      </c>
    </row>
    <row r="484">
      <c r="A484" t="n">
        <v>483</v>
      </c>
      <c r="B484" t="inlineStr">
        <is>
          <t>Zach Metsa (BUF D)</t>
        </is>
      </c>
      <c r="C484" t="inlineStr">
        <is>
          <t>Zach Metsa</t>
        </is>
      </c>
      <c r="D484" t="inlineStr">
        <is>
          <t>BUF</t>
        </is>
      </c>
      <c r="E484" t="inlineStr">
        <is>
          <t>D</t>
        </is>
      </c>
      <c r="F484" t="n">
        <v>27</v>
      </c>
      <c r="G484" s="30" t="n">
        <v>775000</v>
      </c>
      <c r="H484" s="31" t="n">
        <v>14.73</v>
      </c>
      <c r="I484" s="31" t="n">
        <v>17.14</v>
      </c>
      <c r="J484" s="31" t="n"/>
      <c r="K484" s="31" t="n">
        <v>17.14</v>
      </c>
      <c r="L484" s="31" t="n">
        <v>22.12</v>
      </c>
      <c r="N484" t="inlineStr">
        <is>
          <t>05rer</t>
        </is>
      </c>
      <c r="P484" t="inlineStr">
        <is>
          <t>Mika Zibanejad (NYR C)</t>
        </is>
      </c>
    </row>
    <row r="485">
      <c r="A485" t="n">
        <v>484</v>
      </c>
      <c r="B485" t="inlineStr">
        <is>
          <t>Jaroslav Chmelar (NYR RW)</t>
        </is>
      </c>
      <c r="C485" t="inlineStr">
        <is>
          <t>Jaroslav Chmelar</t>
        </is>
      </c>
      <c r="D485" t="inlineStr">
        <is>
          <t>NYR</t>
        </is>
      </c>
      <c r="E485" t="inlineStr">
        <is>
          <t>F</t>
        </is>
      </c>
      <c r="F485" t="n">
        <v>23</v>
      </c>
      <c r="G485" s="30" t="n">
        <v>867500</v>
      </c>
      <c r="H485" s="31" t="n">
        <v>13.04</v>
      </c>
      <c r="I485" s="31" t="n">
        <v>17.1</v>
      </c>
      <c r="J485" s="31" t="n"/>
      <c r="K485" s="31" t="n">
        <v>17.1</v>
      </c>
      <c r="L485" s="31" t="n">
        <v>19.71</v>
      </c>
      <c r="N485" t="inlineStr">
        <is>
          <t>05ufl</t>
        </is>
      </c>
      <c r="P485" t="inlineStr">
        <is>
          <t>Mikael Backlund (CGY C)</t>
        </is>
      </c>
    </row>
    <row r="486">
      <c r="A486" t="n">
        <v>485</v>
      </c>
      <c r="B486" t="inlineStr">
        <is>
          <t>Jacob Bryson (DET D)</t>
        </is>
      </c>
      <c r="C486" t="inlineStr">
        <is>
          <t>Jacob Bryson</t>
        </is>
      </c>
      <c r="D486" t="inlineStr">
        <is>
          <t>DET</t>
        </is>
      </c>
      <c r="E486" t="inlineStr">
        <is>
          <t>D</t>
        </is>
      </c>
      <c r="F486" t="n">
        <v>28</v>
      </c>
      <c r="G486" s="30" t="n">
        <v>850000</v>
      </c>
      <c r="H486" s="31" t="n">
        <v>16.61</v>
      </c>
      <c r="I486" s="31" t="n">
        <v>16.97</v>
      </c>
      <c r="J486" s="31" t="n"/>
      <c r="K486" s="31" t="n">
        <v>16.97</v>
      </c>
      <c r="L486" s="31" t="n">
        <v>19.96</v>
      </c>
      <c r="N486" t="inlineStr">
        <is>
          <t>04f1w</t>
        </is>
      </c>
      <c r="P486" t="inlineStr">
        <is>
          <t>Mikael Granlund (ANA C)</t>
        </is>
      </c>
    </row>
    <row r="487">
      <c r="A487" t="n">
        <v>486</v>
      </c>
      <c r="B487" t="inlineStr">
        <is>
          <t>Evgenii Dadonov ((N/A) RW)</t>
        </is>
      </c>
      <c r="C487" t="inlineStr">
        <is>
          <t>Evgenii Dadonov</t>
        </is>
      </c>
      <c r="D487" t="inlineStr">
        <is>
          <t>(N/A)</t>
        </is>
      </c>
      <c r="E487" t="inlineStr">
        <is>
          <t>F</t>
        </is>
      </c>
      <c r="F487" t="n">
        <v>37</v>
      </c>
      <c r="G487" s="30" t="n">
        <v>1</v>
      </c>
      <c r="H487" s="31" t="n">
        <v>2.33</v>
      </c>
      <c r="I487" s="31" t="n">
        <v>16.86</v>
      </c>
      <c r="J487" s="31" t="n"/>
      <c r="K487" s="31" t="n">
        <v>16.86</v>
      </c>
      <c r="L487" s="31" t="n">
        <v>16860000</v>
      </c>
      <c r="N487" t="inlineStr">
        <is>
          <t>01kn1</t>
        </is>
      </c>
      <c r="P487" t="inlineStr">
        <is>
          <t>Mikael Pyyhtia (CBJ LW)</t>
        </is>
      </c>
    </row>
    <row r="488">
      <c r="A488" t="n">
        <v>487</v>
      </c>
      <c r="B488" t="inlineStr">
        <is>
          <t>Justin Holl (WSH D)</t>
        </is>
      </c>
      <c r="C488" t="inlineStr">
        <is>
          <t>Justin Holl</t>
        </is>
      </c>
      <c r="D488" t="inlineStr">
        <is>
          <t>WSH</t>
        </is>
      </c>
      <c r="E488" t="inlineStr">
        <is>
          <t>D</t>
        </is>
      </c>
      <c r="F488" t="n">
        <v>34</v>
      </c>
      <c r="G488" s="30" t="n">
        <v>900000</v>
      </c>
      <c r="H488" s="31" t="n">
        <v>6.14</v>
      </c>
      <c r="I488" s="31" t="n">
        <v>16.79</v>
      </c>
      <c r="J488" s="31" t="n"/>
      <c r="K488" s="31" t="n">
        <v>16.79</v>
      </c>
      <c r="L488" s="31" t="n">
        <v>18.66</v>
      </c>
      <c r="N488" t="inlineStr">
        <is>
          <t>01ztz</t>
        </is>
      </c>
      <c r="P488" t="inlineStr">
        <is>
          <t>Mike Benning (CGY D)</t>
        </is>
      </c>
    </row>
    <row r="489">
      <c r="A489" t="n">
        <v>488</v>
      </c>
      <c r="B489" t="inlineStr">
        <is>
          <t>Danton Heinen (CBJ LW)</t>
        </is>
      </c>
      <c r="C489" t="inlineStr">
        <is>
          <t>Danton Heinen</t>
        </is>
      </c>
      <c r="D489" t="inlineStr">
        <is>
          <t>CBJ</t>
        </is>
      </c>
      <c r="E489" t="inlineStr">
        <is>
          <t>F</t>
        </is>
      </c>
      <c r="F489" t="n">
        <v>31</v>
      </c>
      <c r="G489" s="30" t="n">
        <v>2250000</v>
      </c>
      <c r="H489" s="31" t="n">
        <v>19.66</v>
      </c>
      <c r="I489" s="31" t="n">
        <v>16.62</v>
      </c>
      <c r="J489" s="31" t="n"/>
      <c r="K489" s="31" t="n">
        <v>16.62</v>
      </c>
      <c r="L489" s="31" t="n">
        <v>7.39</v>
      </c>
      <c r="N489" t="inlineStr">
        <is>
          <t>03ecc</t>
        </is>
      </c>
      <c r="P489" t="inlineStr">
        <is>
          <t>Mike Matheson (MTL D)</t>
        </is>
      </c>
    </row>
    <row r="490">
      <c r="A490" t="n">
        <v>489</v>
      </c>
      <c r="B490" t="inlineStr">
        <is>
          <t>Ryan Lomberg (CBJ LW)</t>
        </is>
      </c>
      <c r="C490" t="inlineStr">
        <is>
          <t>Ryan Lomberg</t>
        </is>
      </c>
      <c r="D490" t="inlineStr">
        <is>
          <t>CBJ</t>
        </is>
      </c>
      <c r="E490" t="inlineStr">
        <is>
          <t>F</t>
        </is>
      </c>
      <c r="F490" t="n">
        <v>31</v>
      </c>
      <c r="G490" s="30" t="n">
        <v>1300000</v>
      </c>
      <c r="H490" s="31" t="n">
        <v>31.88</v>
      </c>
      <c r="I490" s="31" t="n">
        <v>16.6</v>
      </c>
      <c r="J490" s="31" t="n"/>
      <c r="K490" s="31" t="n">
        <v>16.6</v>
      </c>
      <c r="L490" s="31" t="n">
        <v>12.77</v>
      </c>
      <c r="N490" t="inlineStr">
        <is>
          <t>03wnw</t>
        </is>
      </c>
      <c r="P490" t="inlineStr">
        <is>
          <t>Mike Reilly (CAR D)</t>
        </is>
      </c>
    </row>
    <row r="491">
      <c r="A491" t="n">
        <v>490</v>
      </c>
      <c r="B491" t="inlineStr">
        <is>
          <t>Jacob Bernard-Docker (DET D)</t>
        </is>
      </c>
      <c r="C491" t="inlineStr">
        <is>
          <t>Jacob Bernard-Docker</t>
        </is>
      </c>
      <c r="D491" t="inlineStr">
        <is>
          <t>DET</t>
        </is>
      </c>
      <c r="E491" t="inlineStr">
        <is>
          <t>D</t>
        </is>
      </c>
      <c r="F491" t="n">
        <v>26</v>
      </c>
      <c r="G491" s="30" t="n">
        <v>1600000</v>
      </c>
      <c r="H491" s="31" t="n">
        <v>28.39</v>
      </c>
      <c r="I491" s="31" t="n">
        <v>16.32</v>
      </c>
      <c r="J491" s="31" t="n"/>
      <c r="K491" s="31" t="n">
        <v>16.32</v>
      </c>
      <c r="L491" s="31" t="n">
        <v>10.2</v>
      </c>
      <c r="N491" t="inlineStr">
        <is>
          <t>04qvg</t>
        </is>
      </c>
      <c r="P491" t="inlineStr">
        <is>
          <t>Mikey Anderson (LAK D)</t>
        </is>
      </c>
    </row>
    <row r="492">
      <c r="A492" t="n">
        <v>491</v>
      </c>
      <c r="B492" t="inlineStr">
        <is>
          <t>Nicolas Daws (NJD G)</t>
        </is>
      </c>
      <c r="C492" t="inlineStr">
        <is>
          <t>Nicolas Daws</t>
        </is>
      </c>
      <c r="D492" t="inlineStr">
        <is>
          <t>NJD</t>
        </is>
      </c>
      <c r="E492" t="inlineStr">
        <is>
          <t>G</t>
        </is>
      </c>
      <c r="F492" t="n">
        <v>25</v>
      </c>
      <c r="G492" s="30" t="n">
        <v>1100000</v>
      </c>
      <c r="H492" s="31" t="n">
        <v>5.78</v>
      </c>
      <c r="I492" s="31" t="n">
        <v>16.04</v>
      </c>
      <c r="J492" s="31" t="n"/>
      <c r="K492" s="31" t="n">
        <v>16.04</v>
      </c>
      <c r="L492" s="31" t="n">
        <v>14.58</v>
      </c>
      <c r="N492" t="inlineStr">
        <is>
          <t>059mt</t>
        </is>
      </c>
      <c r="P492" t="inlineStr">
        <is>
          <t>Mikey Eyssimont (BOS RW)</t>
        </is>
      </c>
    </row>
    <row r="493">
      <c r="A493" t="n">
        <v>492</v>
      </c>
      <c r="B493" t="inlineStr">
        <is>
          <t>Luke Glendening ((N/A) C)</t>
        </is>
      </c>
      <c r="C493" t="inlineStr">
        <is>
          <t>Luke Glendening</t>
        </is>
      </c>
      <c r="D493" t="inlineStr">
        <is>
          <t>(N/A)</t>
        </is>
      </c>
      <c r="E493" t="inlineStr">
        <is>
          <t>F</t>
        </is>
      </c>
      <c r="F493" t="n">
        <v>37</v>
      </c>
      <c r="G493" s="30" t="n">
        <v>1</v>
      </c>
      <c r="H493" s="31" t="n">
        <v>18.97</v>
      </c>
      <c r="I493" s="31" t="n">
        <v>16.02</v>
      </c>
      <c r="J493" s="31" t="n"/>
      <c r="K493" s="31" t="n">
        <v>16.02</v>
      </c>
      <c r="L493" s="31" t="n">
        <v>16020000</v>
      </c>
      <c r="N493" t="inlineStr">
        <is>
          <t>031vc</t>
        </is>
      </c>
      <c r="P493" t="inlineStr">
        <is>
          <t>Mikulas Hovorka (FLA D)</t>
        </is>
      </c>
    </row>
    <row r="494">
      <c r="A494" t="n">
        <v>493</v>
      </c>
      <c r="B494" t="inlineStr">
        <is>
          <t>Steven Lorentz (TOR LW)</t>
        </is>
      </c>
      <c r="C494" t="inlineStr">
        <is>
          <t>Steven Lorentz</t>
        </is>
      </c>
      <c r="D494" t="inlineStr">
        <is>
          <t>TOR</t>
        </is>
      </c>
      <c r="E494" t="inlineStr">
        <is>
          <t>F</t>
        </is>
      </c>
      <c r="F494" t="n">
        <v>30</v>
      </c>
      <c r="G494" s="30" t="n">
        <v>1350000</v>
      </c>
      <c r="H494" s="31" t="n">
        <v>33.62</v>
      </c>
      <c r="I494" s="31" t="n">
        <v>15.99</v>
      </c>
      <c r="J494" s="31" t="n"/>
      <c r="K494" s="31" t="n">
        <v>15.99</v>
      </c>
      <c r="L494" s="31" t="n">
        <v>11.84</v>
      </c>
      <c r="N494" t="inlineStr">
        <is>
          <t>03rji</t>
        </is>
      </c>
      <c r="P494" t="inlineStr">
        <is>
          <t>Miles Wood (CBJ LW)</t>
        </is>
      </c>
    </row>
    <row r="495">
      <c r="A495" t="n">
        <v>494</v>
      </c>
      <c r="B495" t="inlineStr">
        <is>
          <t>Kyle MacLean (NYI C)</t>
        </is>
      </c>
      <c r="C495" t="inlineStr">
        <is>
          <t>Kyle MacLean</t>
        </is>
      </c>
      <c r="D495" t="inlineStr">
        <is>
          <t>NYI</t>
        </is>
      </c>
      <c r="E495" t="inlineStr">
        <is>
          <t>F</t>
        </is>
      </c>
      <c r="F495" t="n">
        <v>27</v>
      </c>
      <c r="G495" s="30" t="n">
        <v>775000</v>
      </c>
      <c r="H495" s="31" t="n">
        <v>23.97</v>
      </c>
      <c r="I495" s="31" t="n">
        <v>15.76</v>
      </c>
      <c r="J495" s="31" t="n"/>
      <c r="K495" s="31" t="n">
        <v>15.76</v>
      </c>
      <c r="L495" s="31" t="n">
        <v>20.34</v>
      </c>
      <c r="N495" t="inlineStr">
        <is>
          <t>04xcp</t>
        </is>
      </c>
      <c r="P495" t="inlineStr">
        <is>
          <t>Miro Heiskanen (DAL D)</t>
        </is>
      </c>
    </row>
    <row r="496">
      <c r="A496" t="n">
        <v>495</v>
      </c>
      <c r="B496" t="inlineStr">
        <is>
          <t>John Leonard (DET LW)</t>
        </is>
      </c>
      <c r="C496" t="inlineStr">
        <is>
          <t>John Leonard</t>
        </is>
      </c>
      <c r="D496" t="inlineStr">
        <is>
          <t>DET</t>
        </is>
      </c>
      <c r="E496" t="inlineStr">
        <is>
          <t>F</t>
        </is>
      </c>
      <c r="F496" t="n">
        <v>28</v>
      </c>
      <c r="G496" s="30" t="n">
        <v>850000</v>
      </c>
      <c r="H496" s="31" t="n">
        <v>4.96</v>
      </c>
      <c r="I496" s="31" t="n">
        <v>15.75</v>
      </c>
      <c r="J496" s="31" t="n"/>
      <c r="K496" s="31" t="n">
        <v>15.75</v>
      </c>
      <c r="L496" s="31" t="n">
        <v>18.53</v>
      </c>
      <c r="N496" t="inlineStr">
        <is>
          <t>04r0y</t>
        </is>
      </c>
      <c r="P496" t="inlineStr">
        <is>
          <t>Mitchell Chaffee (NYI RW)</t>
        </is>
      </c>
    </row>
    <row r="497">
      <c r="A497" t="n">
        <v>496</v>
      </c>
      <c r="B497" t="inlineStr">
        <is>
          <t>Nathan Bastian ((N/A) RW)</t>
        </is>
      </c>
      <c r="C497" t="inlineStr">
        <is>
          <t>Nathan Bastian</t>
        </is>
      </c>
      <c r="D497" t="inlineStr">
        <is>
          <t>(N/A)</t>
        </is>
      </c>
      <c r="E497" t="inlineStr">
        <is>
          <t>F</t>
        </is>
      </c>
      <c r="F497" t="n">
        <v>28</v>
      </c>
      <c r="G497" s="30" t="n">
        <v>1</v>
      </c>
      <c r="H497" s="31" t="n">
        <v>16.78</v>
      </c>
      <c r="I497" s="31" t="n">
        <v>15.61</v>
      </c>
      <c r="J497" s="31" t="n"/>
      <c r="K497" s="31" t="n">
        <v>15.61</v>
      </c>
      <c r="L497" s="31" t="n">
        <v>15610000</v>
      </c>
      <c r="N497" t="inlineStr">
        <is>
          <t>03zum</t>
        </is>
      </c>
      <c r="P497" t="inlineStr">
        <is>
          <t>Morgan Barron (WPG LW)</t>
        </is>
      </c>
    </row>
    <row r="498">
      <c r="A498" t="n">
        <v>497</v>
      </c>
      <c r="B498" t="inlineStr">
        <is>
          <t>Marc Gatcomb (VGK RW)</t>
        </is>
      </c>
      <c r="C498" t="inlineStr">
        <is>
          <t>Marc Gatcomb</t>
        </is>
      </c>
      <c r="D498" t="inlineStr">
        <is>
          <t>VGK</t>
        </is>
      </c>
      <c r="E498" t="inlineStr">
        <is>
          <t>F</t>
        </is>
      </c>
      <c r="F498" t="n">
        <v>27</v>
      </c>
      <c r="G498" s="30" t="n">
        <v>875000</v>
      </c>
      <c r="H498" s="31" t="n">
        <v>20.06</v>
      </c>
      <c r="I498" s="31" t="n">
        <v>15.56</v>
      </c>
      <c r="J498" s="31" t="n"/>
      <c r="K498" s="31" t="n">
        <v>15.56</v>
      </c>
      <c r="L498" s="31" t="n">
        <v>17.78</v>
      </c>
      <c r="N498" t="inlineStr">
        <is>
          <t>065ik</t>
        </is>
      </c>
      <c r="P498" t="inlineStr">
        <is>
          <t>Morgan Rielly (TOR D)</t>
        </is>
      </c>
    </row>
    <row r="499">
      <c r="A499" t="n">
        <v>498</v>
      </c>
      <c r="B499" t="inlineStr">
        <is>
          <t>Egor Zamula ((N/A) D)</t>
        </is>
      </c>
      <c r="C499" t="inlineStr">
        <is>
          <t>Egor Zamula</t>
        </is>
      </c>
      <c r="D499" t="inlineStr">
        <is>
          <t>(N/A)</t>
        </is>
      </c>
      <c r="E499" t="inlineStr">
        <is>
          <t>D</t>
        </is>
      </c>
      <c r="F499" t="n">
        <v>26</v>
      </c>
      <c r="G499" s="30" t="n">
        <v>1</v>
      </c>
      <c r="H499" s="31" t="n">
        <v>9.880000000000001</v>
      </c>
      <c r="I499" s="31" t="n">
        <v>15.38</v>
      </c>
      <c r="J499" s="31" t="n"/>
      <c r="K499" s="31" t="n">
        <v>15.38</v>
      </c>
      <c r="L499" s="31" t="n">
        <v>15380000</v>
      </c>
      <c r="N499" t="inlineStr">
        <is>
          <t>04rn8</t>
        </is>
      </c>
      <c r="P499" t="inlineStr">
        <is>
          <t>Nate Schmidt (UTA D)</t>
        </is>
      </c>
    </row>
    <row r="500">
      <c r="A500" t="n">
        <v>499</v>
      </c>
      <c r="B500" t="inlineStr">
        <is>
          <t>Erik Gustafsson (LAK D)</t>
        </is>
      </c>
      <c r="C500" t="inlineStr">
        <is>
          <t>Erik Gustafsson</t>
        </is>
      </c>
      <c r="D500" t="inlineStr">
        <is>
          <t>LAK</t>
        </is>
      </c>
      <c r="E500" t="inlineStr">
        <is>
          <t>D</t>
        </is>
      </c>
      <c r="F500" t="n">
        <v>34</v>
      </c>
      <c r="G500" s="30" t="n">
        <v>1000000</v>
      </c>
      <c r="H500" s="31" t="n">
        <v>0.83</v>
      </c>
      <c r="I500" s="31" t="n">
        <v>15.32</v>
      </c>
      <c r="J500" s="31" t="n"/>
      <c r="K500" s="31" t="n">
        <v>15.32</v>
      </c>
      <c r="L500" s="31" t="n">
        <v>15.32</v>
      </c>
      <c r="N500" t="inlineStr">
        <is>
          <t>02nqk</t>
        </is>
      </c>
      <c r="P500" t="inlineStr">
        <is>
          <t>Nathan Bastian ((N/A) RW)</t>
        </is>
      </c>
    </row>
    <row r="501">
      <c r="A501" t="n">
        <v>500</v>
      </c>
      <c r="B501" t="inlineStr">
        <is>
          <t>Nikita Grebenkin (PHI LW)</t>
        </is>
      </c>
      <c r="C501" t="inlineStr">
        <is>
          <t>Nikita Grebenkin</t>
        </is>
      </c>
      <c r="D501" t="inlineStr">
        <is>
          <t>PHI</t>
        </is>
      </c>
      <c r="E501" t="inlineStr">
        <is>
          <t>F</t>
        </is>
      </c>
      <c r="F501" t="n">
        <v>23</v>
      </c>
      <c r="G501" s="30" t="n">
        <v>875000</v>
      </c>
      <c r="H501" s="31" t="n">
        <v>30.48</v>
      </c>
      <c r="I501" s="31" t="n">
        <v>15.27</v>
      </c>
      <c r="J501" s="31" t="n"/>
      <c r="K501" s="31" t="n">
        <v>15.27</v>
      </c>
      <c r="L501" s="31" t="n">
        <v>17.45</v>
      </c>
      <c r="M501" t="n">
        <v>291.3</v>
      </c>
      <c r="N501" t="inlineStr">
        <is>
          <t>05und</t>
        </is>
      </c>
      <c r="P501" t="inlineStr">
        <is>
          <t>Nathan Legare (NJD RW)</t>
        </is>
      </c>
    </row>
    <row r="502">
      <c r="A502" t="n">
        <v>501</v>
      </c>
      <c r="B502" t="inlineStr">
        <is>
          <t>Noah Gregor (WPG LW)</t>
        </is>
      </c>
      <c r="C502" t="inlineStr">
        <is>
          <t>Noah Gregor</t>
        </is>
      </c>
      <c r="D502" t="inlineStr">
        <is>
          <t>WPG</t>
        </is>
      </c>
      <c r="E502" t="inlineStr">
        <is>
          <t>F</t>
        </is>
      </c>
      <c r="F502" t="n">
        <v>28</v>
      </c>
      <c r="G502" s="30" t="n">
        <v>850000</v>
      </c>
      <c r="H502" s="31" t="n">
        <v>15.29</v>
      </c>
      <c r="I502" s="31" t="n">
        <v>14.98</v>
      </c>
      <c r="J502" s="31" t="n"/>
      <c r="K502" s="31" t="n">
        <v>14.98</v>
      </c>
      <c r="L502" s="31" t="n">
        <v>17.62</v>
      </c>
      <c r="N502" t="inlineStr">
        <is>
          <t>042x4</t>
        </is>
      </c>
      <c r="P502" t="inlineStr">
        <is>
          <t>Nathan Walker (STL RW)</t>
        </is>
      </c>
    </row>
    <row r="503">
      <c r="A503" t="n">
        <v>502</v>
      </c>
      <c r="B503" t="inlineStr">
        <is>
          <t>Jani Nyman (SEA LW)</t>
        </is>
      </c>
      <c r="C503" t="inlineStr">
        <is>
          <t>Jani Nyman</t>
        </is>
      </c>
      <c r="D503" t="inlineStr">
        <is>
          <t>SEA</t>
        </is>
      </c>
      <c r="E503" t="inlineStr">
        <is>
          <t>F</t>
        </is>
      </c>
      <c r="F503" t="n">
        <v>22</v>
      </c>
      <c r="G503" s="30" t="n">
        <v>891667</v>
      </c>
      <c r="H503" s="31" t="n">
        <v>9.890000000000001</v>
      </c>
      <c r="I503" s="31" t="n">
        <v>14.95</v>
      </c>
      <c r="J503" s="31" t="n"/>
      <c r="K503" s="31" t="n">
        <v>14.95</v>
      </c>
      <c r="L503" s="31" t="n">
        <v>16.77</v>
      </c>
      <c r="N503" t="inlineStr">
        <is>
          <t>060jj</t>
        </is>
      </c>
      <c r="P503" t="inlineStr">
        <is>
          <t>Nazem Kadri (COL C)</t>
        </is>
      </c>
    </row>
    <row r="504">
      <c r="A504" t="n">
        <v>503</v>
      </c>
      <c r="B504" t="inlineStr">
        <is>
          <t>Luke Kunin ((N/A) C)</t>
        </is>
      </c>
      <c r="C504" t="inlineStr">
        <is>
          <t>Luke Kunin</t>
        </is>
      </c>
      <c r="D504" t="inlineStr">
        <is>
          <t>(N/A)</t>
        </is>
      </c>
      <c r="E504" t="inlineStr">
        <is>
          <t>F</t>
        </is>
      </c>
      <c r="F504" t="n">
        <v>28</v>
      </c>
      <c r="G504" s="30" t="n">
        <v>1</v>
      </c>
      <c r="H504" s="31" t="n">
        <v>30.78</v>
      </c>
      <c r="I504" s="31" t="n">
        <v>14.84</v>
      </c>
      <c r="J504" s="31" t="n"/>
      <c r="K504" s="31" t="n">
        <v>14.84</v>
      </c>
      <c r="L504" s="31" t="n">
        <v>14840000</v>
      </c>
      <c r="N504" t="inlineStr">
        <is>
          <t>042t1</t>
        </is>
      </c>
      <c r="P504" t="inlineStr">
        <is>
          <t>Neal Pionk (WPG D)</t>
        </is>
      </c>
    </row>
    <row r="505">
      <c r="A505" t="n">
        <v>504</v>
      </c>
      <c r="B505" t="inlineStr">
        <is>
          <t>Zack Ostapchuk (SJS LW)</t>
        </is>
      </c>
      <c r="C505" t="inlineStr">
        <is>
          <t>Zack Ostapchuk</t>
        </is>
      </c>
      <c r="D505" t="inlineStr">
        <is>
          <t>SJS</t>
        </is>
      </c>
      <c r="E505" t="inlineStr">
        <is>
          <t>F</t>
        </is>
      </c>
      <c r="F505" t="n">
        <v>23</v>
      </c>
      <c r="G505" s="30" t="n">
        <v>2350000</v>
      </c>
      <c r="H505" s="31" t="n">
        <v>28.41</v>
      </c>
      <c r="I505" s="31" t="n">
        <v>14.78</v>
      </c>
      <c r="J505" s="31" t="n"/>
      <c r="K505" s="31" t="n">
        <v>14.78</v>
      </c>
      <c r="L505" s="31" t="n">
        <v>6.29</v>
      </c>
      <c r="N505" t="inlineStr">
        <is>
          <t>05u12</t>
        </is>
      </c>
      <c r="P505" t="inlineStr">
        <is>
          <t>Nic Dowd (VGK C)</t>
        </is>
      </c>
    </row>
    <row r="506">
      <c r="A506" t="n">
        <v>505</v>
      </c>
      <c r="B506" t="inlineStr">
        <is>
          <t>Jordan Greenway (CHI LW)</t>
        </is>
      </c>
      <c r="C506" t="inlineStr">
        <is>
          <t>Jordan Greenway</t>
        </is>
      </c>
      <c r="D506" t="inlineStr">
        <is>
          <t>CHI</t>
        </is>
      </c>
      <c r="E506" t="inlineStr">
        <is>
          <t>F</t>
        </is>
      </c>
      <c r="F506" t="n">
        <v>29</v>
      </c>
      <c r="G506" s="30" t="n">
        <v>4000000</v>
      </c>
      <c r="H506" s="31" t="n">
        <v>16.98</v>
      </c>
      <c r="I506" s="31" t="n">
        <v>14.52</v>
      </c>
      <c r="J506" s="31" t="n"/>
      <c r="K506" s="31" t="n">
        <v>14.52</v>
      </c>
      <c r="L506" s="31" t="n">
        <v>3.63</v>
      </c>
      <c r="M506" t="n">
        <v>292.4</v>
      </c>
      <c r="N506" t="inlineStr">
        <is>
          <t>03rf3</t>
        </is>
      </c>
      <c r="P506" t="inlineStr">
        <is>
          <t>Nick Bjugstad (NJD C)</t>
        </is>
      </c>
    </row>
    <row r="507">
      <c r="A507" t="n">
        <v>506</v>
      </c>
      <c r="B507" t="inlineStr">
        <is>
          <t>David Jiricek (PHI D)</t>
        </is>
      </c>
      <c r="C507" t="inlineStr">
        <is>
          <t>David Jiricek</t>
        </is>
      </c>
      <c r="D507" t="inlineStr">
        <is>
          <t>PHI</t>
        </is>
      </c>
      <c r="E507" t="inlineStr">
        <is>
          <t>D</t>
        </is>
      </c>
      <c r="F507" t="n">
        <v>22</v>
      </c>
      <c r="G507" s="30" t="n">
        <v>1500000</v>
      </c>
      <c r="H507" s="31" t="n">
        <v>7.29</v>
      </c>
      <c r="I507" s="31" t="n">
        <v>14.46</v>
      </c>
      <c r="J507" s="31" t="n"/>
      <c r="K507" s="31" t="n">
        <v>14.46</v>
      </c>
      <c r="L507" s="31" t="n">
        <v>9.640000000000001</v>
      </c>
      <c r="N507" t="inlineStr">
        <is>
          <t>05riz</t>
        </is>
      </c>
      <c r="P507" t="inlineStr">
        <is>
          <t>Nick Blankenburg ((N/A) D)</t>
        </is>
      </c>
    </row>
    <row r="508">
      <c r="A508" t="n">
        <v>507</v>
      </c>
      <c r="B508" t="inlineStr">
        <is>
          <t>Josh Samanski (EDM C)</t>
        </is>
      </c>
      <c r="C508" t="inlineStr">
        <is>
          <t>Josh Samanski</t>
        </is>
      </c>
      <c r="D508" t="inlineStr">
        <is>
          <t>EDM</t>
        </is>
      </c>
      <c r="E508" t="inlineStr">
        <is>
          <t>F</t>
        </is>
      </c>
      <c r="F508" t="n">
        <v>24</v>
      </c>
      <c r="G508" s="30" t="n">
        <v>975000</v>
      </c>
      <c r="H508" s="31" t="n">
        <v>7.41</v>
      </c>
      <c r="I508" s="31" t="n">
        <v>14.44</v>
      </c>
      <c r="J508" s="31" t="n"/>
      <c r="K508" s="31" t="n">
        <v>14.44</v>
      </c>
      <c r="L508" s="31" t="n">
        <v>14.81</v>
      </c>
      <c r="N508" t="inlineStr">
        <is>
          <t>06qw6</t>
        </is>
      </c>
      <c r="P508" t="inlineStr">
        <is>
          <t>Nick Cousins (OTT LW)</t>
        </is>
      </c>
    </row>
    <row r="509">
      <c r="A509" t="n">
        <v>508</v>
      </c>
      <c r="B509" t="inlineStr">
        <is>
          <t>Juuso Parssinen (NYR C)</t>
        </is>
      </c>
      <c r="C509" t="inlineStr">
        <is>
          <t>Juuso Parssinen</t>
        </is>
      </c>
      <c r="D509" t="inlineStr">
        <is>
          <t>NYR</t>
        </is>
      </c>
      <c r="E509" t="inlineStr">
        <is>
          <t>F</t>
        </is>
      </c>
      <c r="F509" t="n">
        <v>25</v>
      </c>
      <c r="G509" s="30" t="n">
        <v>1250000</v>
      </c>
      <c r="H509" s="31" t="n">
        <v>7.26</v>
      </c>
      <c r="I509" s="31" t="n">
        <v>14.35</v>
      </c>
      <c r="J509" s="31" t="n"/>
      <c r="K509" s="31" t="n">
        <v>14.35</v>
      </c>
      <c r="L509" s="31" t="n">
        <v>11.48</v>
      </c>
      <c r="N509" t="inlineStr">
        <is>
          <t>051wb</t>
        </is>
      </c>
      <c r="P509" t="inlineStr">
        <is>
          <t>Nick DeSimone (UTA D)</t>
        </is>
      </c>
    </row>
    <row r="510">
      <c r="A510" t="n">
        <v>509</v>
      </c>
      <c r="B510" t="inlineStr">
        <is>
          <t>Robby Fabbri ((N/A) LW)</t>
        </is>
      </c>
      <c r="C510" t="inlineStr">
        <is>
          <t>Robby Fabbri</t>
        </is>
      </c>
      <c r="D510" t="inlineStr">
        <is>
          <t>(N/A)</t>
        </is>
      </c>
      <c r="E510" t="inlineStr">
        <is>
          <t>F</t>
        </is>
      </c>
      <c r="F510" t="n">
        <v>30</v>
      </c>
      <c r="G510" s="30" t="n">
        <v>1</v>
      </c>
      <c r="H510" s="31" t="n">
        <v>12.56</v>
      </c>
      <c r="I510" s="31" t="n">
        <v>14.24</v>
      </c>
      <c r="J510" s="31" t="n"/>
      <c r="K510" s="31" t="n">
        <v>14.24</v>
      </c>
      <c r="L510" s="31" t="n">
        <v>14240000</v>
      </c>
      <c r="N510" t="inlineStr">
        <is>
          <t>03d5e</t>
        </is>
      </c>
      <c r="P510" t="inlineStr">
        <is>
          <t>Nick Foligno (MIN LW)</t>
        </is>
      </c>
    </row>
    <row r="511">
      <c r="A511" t="n">
        <v>510</v>
      </c>
      <c r="B511" t="inlineStr">
        <is>
          <t>Brett Leason (SJS RW)</t>
        </is>
      </c>
      <c r="C511" t="inlineStr">
        <is>
          <t>Brett Leason</t>
        </is>
      </c>
      <c r="D511" t="inlineStr">
        <is>
          <t>SJS</t>
        </is>
      </c>
      <c r="E511" t="inlineStr">
        <is>
          <t>F</t>
        </is>
      </c>
      <c r="F511" t="n">
        <v>27</v>
      </c>
      <c r="G511" s="30" t="n">
        <v>850000</v>
      </c>
      <c r="H511" s="31" t="n">
        <v>0.5</v>
      </c>
      <c r="I511" s="31" t="n">
        <v>14.15</v>
      </c>
      <c r="J511" s="31" t="n"/>
      <c r="K511" s="31" t="n">
        <v>14.15</v>
      </c>
      <c r="L511" s="31" t="n">
        <v>16.65</v>
      </c>
      <c r="N511" t="inlineStr">
        <is>
          <t>04xob</t>
        </is>
      </c>
      <c r="P511" t="inlineStr">
        <is>
          <t>Nick Jensen (ANA D)</t>
        </is>
      </c>
    </row>
    <row r="512">
      <c r="A512" t="n">
        <v>511</v>
      </c>
      <c r="B512" t="inlineStr">
        <is>
          <t>Michael Pezzetta (TOR LW)</t>
        </is>
      </c>
      <c r="C512" t="inlineStr">
        <is>
          <t>Michael Pezzetta</t>
        </is>
      </c>
      <c r="D512" t="inlineStr">
        <is>
          <t>TOR</t>
        </is>
      </c>
      <c r="E512" t="inlineStr">
        <is>
          <t>F</t>
        </is>
      </c>
      <c r="F512" t="n">
        <v>28</v>
      </c>
      <c r="G512" s="30" t="n">
        <v>812500</v>
      </c>
      <c r="H512" s="31" t="n">
        <v>10.37</v>
      </c>
      <c r="I512" s="31" t="n">
        <v>14.14</v>
      </c>
      <c r="J512" s="31" t="n"/>
      <c r="K512" s="31" t="n">
        <v>14.14</v>
      </c>
      <c r="L512" s="31" t="n">
        <v>17.4</v>
      </c>
      <c r="N512" t="inlineStr">
        <is>
          <t>042yc</t>
        </is>
      </c>
      <c r="P512" t="inlineStr">
        <is>
          <t>Nick Lardis (CHI RW)</t>
        </is>
      </c>
    </row>
    <row r="513">
      <c r="A513" t="n">
        <v>512</v>
      </c>
      <c r="B513" t="inlineStr">
        <is>
          <t>Haydn Fleury (WPG D)</t>
        </is>
      </c>
      <c r="C513" t="inlineStr">
        <is>
          <t>Haydn Fleury</t>
        </is>
      </c>
      <c r="D513" t="inlineStr">
        <is>
          <t>WPG</t>
        </is>
      </c>
      <c r="E513" t="inlineStr">
        <is>
          <t>D</t>
        </is>
      </c>
      <c r="F513" t="n">
        <v>30</v>
      </c>
      <c r="G513" s="30" t="n">
        <v>950000</v>
      </c>
      <c r="H513" s="31" t="n">
        <v>19.57</v>
      </c>
      <c r="I513" s="31" t="n">
        <v>14.11</v>
      </c>
      <c r="J513" s="31" t="n"/>
      <c r="K513" s="31" t="n">
        <v>14.11</v>
      </c>
      <c r="L513" s="31" t="n">
        <v>14.85</v>
      </c>
      <c r="N513" t="inlineStr">
        <is>
          <t>039ci</t>
        </is>
      </c>
      <c r="P513" t="inlineStr">
        <is>
          <t>Nick Leddy ((N/A) D)</t>
        </is>
      </c>
    </row>
    <row r="514">
      <c r="A514" t="n">
        <v>513</v>
      </c>
      <c r="B514" t="inlineStr">
        <is>
          <t>Ilya Safonov (VAN C)</t>
        </is>
      </c>
      <c r="C514" t="inlineStr">
        <is>
          <t>Ilya Safonov</t>
        </is>
      </c>
      <c r="D514" t="inlineStr">
        <is>
          <t>VAN</t>
        </is>
      </c>
      <c r="E514" t="inlineStr">
        <is>
          <t>F</t>
        </is>
      </c>
      <c r="F514" t="n">
        <v>25</v>
      </c>
      <c r="G514" s="30" t="n">
        <v>950000</v>
      </c>
      <c r="H514" s="31" t="n">
        <v>0</v>
      </c>
      <c r="I514" s="31" t="n">
        <v>13.73</v>
      </c>
      <c r="J514" s="31" t="n"/>
      <c r="K514" s="31" t="n">
        <v>13.73</v>
      </c>
      <c r="L514" s="31" t="n">
        <v>14.45</v>
      </c>
      <c r="N514" t="inlineStr">
        <is>
          <t>05rkt</t>
        </is>
      </c>
      <c r="P514" t="inlineStr">
        <is>
          <t>Nick Paul (TOR C)</t>
        </is>
      </c>
    </row>
    <row r="515">
      <c r="A515" t="n">
        <v>514</v>
      </c>
      <c r="B515" t="inlineStr">
        <is>
          <t>Alex Petrovic (FLA D)</t>
        </is>
      </c>
      <c r="C515" t="inlineStr">
        <is>
          <t>Alex Petrovic</t>
        </is>
      </c>
      <c r="D515" t="inlineStr">
        <is>
          <t>FLA</t>
        </is>
      </c>
      <c r="E515" t="inlineStr">
        <is>
          <t>D</t>
        </is>
      </c>
      <c r="F515" t="n">
        <v>34</v>
      </c>
      <c r="G515" s="30" t="n">
        <v>875000</v>
      </c>
      <c r="H515" s="31" t="n">
        <v>40.12</v>
      </c>
      <c r="I515" s="31" t="n">
        <v>13.72</v>
      </c>
      <c r="J515" s="31" t="n"/>
      <c r="K515" s="31" t="n">
        <v>13.72</v>
      </c>
      <c r="L515" s="31" t="n">
        <v>15.68</v>
      </c>
      <c r="N515" t="inlineStr">
        <is>
          <t>01zun</t>
        </is>
      </c>
      <c r="P515" t="inlineStr">
        <is>
          <t>Nick Perbix (NSH D)</t>
        </is>
      </c>
    </row>
    <row r="516">
      <c r="A516" t="n">
        <v>515</v>
      </c>
      <c r="B516" t="inlineStr">
        <is>
          <t>Sam Morton (CGY LW)</t>
        </is>
      </c>
      <c r="C516" t="inlineStr">
        <is>
          <t>Sam Morton</t>
        </is>
      </c>
      <c r="D516" t="inlineStr">
        <is>
          <t>CGY</t>
        </is>
      </c>
      <c r="E516" t="inlineStr">
        <is>
          <t>F</t>
        </is>
      </c>
      <c r="F516" t="n">
        <v>27</v>
      </c>
      <c r="G516" s="30" t="n">
        <v>850000</v>
      </c>
      <c r="H516" s="31" t="n">
        <v>2.99</v>
      </c>
      <c r="I516" s="31" t="n">
        <v>13.7</v>
      </c>
      <c r="J516" s="31" t="n"/>
      <c r="K516" s="31" t="n">
        <v>13.7</v>
      </c>
      <c r="L516" s="31" t="n">
        <v>16.12</v>
      </c>
      <c r="N516" t="inlineStr">
        <is>
          <t>06kxn</t>
        </is>
      </c>
      <c r="P516" t="inlineStr">
        <is>
          <t>Nick Robertson (PIT LW)</t>
        </is>
      </c>
    </row>
    <row r="517">
      <c r="A517" t="n">
        <v>516</v>
      </c>
      <c r="B517" t="inlineStr">
        <is>
          <t>Curtis Lazar ((N/A) RW)</t>
        </is>
      </c>
      <c r="C517" t="inlineStr">
        <is>
          <t>Curtis Lazar</t>
        </is>
      </c>
      <c r="D517" t="inlineStr">
        <is>
          <t>(N/A)</t>
        </is>
      </c>
      <c r="E517" t="inlineStr">
        <is>
          <t>F</t>
        </is>
      </c>
      <c r="F517" t="n">
        <v>31</v>
      </c>
      <c r="G517" s="30" t="n">
        <v>1</v>
      </c>
      <c r="H517" s="31" t="n">
        <v>15.05</v>
      </c>
      <c r="I517" s="31" t="n">
        <v>13.58</v>
      </c>
      <c r="J517" s="31" t="n"/>
      <c r="K517" s="31" t="n">
        <v>13.58</v>
      </c>
      <c r="L517" s="31" t="n">
        <v>13580000</v>
      </c>
      <c r="N517" t="inlineStr">
        <is>
          <t>02wy2</t>
        </is>
      </c>
      <c r="P517" t="inlineStr">
        <is>
          <t>Nick Schmaltz (UTA RW)</t>
        </is>
      </c>
    </row>
    <row r="518">
      <c r="A518" t="n">
        <v>517</v>
      </c>
      <c r="B518" t="inlineStr">
        <is>
          <t>Mitchell Chaffee (NYI RW)</t>
        </is>
      </c>
      <c r="C518" t="inlineStr">
        <is>
          <t>Mitchell Chaffee</t>
        </is>
      </c>
      <c r="D518" t="inlineStr">
        <is>
          <t>NYI</t>
        </is>
      </c>
      <c r="E518" t="inlineStr">
        <is>
          <t>F</t>
        </is>
      </c>
      <c r="F518" t="n">
        <v>28</v>
      </c>
      <c r="G518" s="30" t="n">
        <v>850000</v>
      </c>
      <c r="H518" s="31" t="n">
        <v>3.65</v>
      </c>
      <c r="I518" s="31" t="n">
        <v>13.45</v>
      </c>
      <c r="J518" s="31" t="n"/>
      <c r="K518" s="31" t="n">
        <v>13.45</v>
      </c>
      <c r="L518" s="31" t="n">
        <v>15.82</v>
      </c>
      <c r="N518" t="inlineStr">
        <is>
          <t>04z4m</t>
        </is>
      </c>
      <c r="P518" t="inlineStr">
        <is>
          <t>Nick Seeler (PHI D)</t>
        </is>
      </c>
    </row>
    <row r="519">
      <c r="A519" t="n">
        <v>518</v>
      </c>
      <c r="B519" t="inlineStr">
        <is>
          <t>Alex Belzile (MTL RW)</t>
        </is>
      </c>
      <c r="C519" t="inlineStr">
        <is>
          <t>Alex Belzile</t>
        </is>
      </c>
      <c r="D519" t="inlineStr">
        <is>
          <t>MTL</t>
        </is>
      </c>
      <c r="E519" t="inlineStr">
        <is>
          <t>F</t>
        </is>
      </c>
      <c r="F519" t="n">
        <v>35</v>
      </c>
      <c r="G519" s="30" t="n">
        <v>850000</v>
      </c>
      <c r="H519" s="31" t="n">
        <v>0</v>
      </c>
      <c r="I519" s="31" t="n">
        <v>13.42</v>
      </c>
      <c r="J519" s="31" t="n"/>
      <c r="K519" s="31" t="n">
        <v>13.42</v>
      </c>
      <c r="L519" s="31" t="n">
        <v>15.79</v>
      </c>
      <c r="N519" t="inlineStr">
        <is>
          <t>04l8t</t>
        </is>
      </c>
      <c r="P519" t="inlineStr">
        <is>
          <t>Nico Hischier (NJD C)</t>
        </is>
      </c>
    </row>
    <row r="520">
      <c r="A520" t="n">
        <v>519</v>
      </c>
      <c r="B520" t="inlineStr">
        <is>
          <t>Mike Reilly (CAR D)</t>
        </is>
      </c>
      <c r="C520" t="inlineStr">
        <is>
          <t>Mike Reilly</t>
        </is>
      </c>
      <c r="D520" t="inlineStr">
        <is>
          <t>CAR</t>
        </is>
      </c>
      <c r="E520" t="inlineStr">
        <is>
          <t>D</t>
        </is>
      </c>
      <c r="F520" t="n">
        <v>33</v>
      </c>
      <c r="G520" s="30" t="n">
        <v>1</v>
      </c>
      <c r="H520" s="31" t="n">
        <v>24.23</v>
      </c>
      <c r="I520" s="31" t="n">
        <v>13.29</v>
      </c>
      <c r="J520" s="31" t="n"/>
      <c r="K520" s="31" t="n">
        <v>13.29</v>
      </c>
      <c r="L520" s="31" t="n">
        <v>13290000</v>
      </c>
      <c r="N520" t="inlineStr">
        <is>
          <t>02fzd</t>
        </is>
      </c>
      <c r="P520" t="inlineStr">
        <is>
          <t>Nico Sturm (MIN C)</t>
        </is>
      </c>
    </row>
    <row r="521">
      <c r="A521" t="n">
        <v>520</v>
      </c>
      <c r="B521" t="inlineStr">
        <is>
          <t>Jake Christiansen (CBJ D)</t>
        </is>
      </c>
      <c r="C521" t="inlineStr">
        <is>
          <t>Jake Christiansen</t>
        </is>
      </c>
      <c r="D521" t="inlineStr">
        <is>
          <t>CBJ</t>
        </is>
      </c>
      <c r="E521" t="inlineStr">
        <is>
          <t>D</t>
        </is>
      </c>
      <c r="F521" t="n">
        <v>27</v>
      </c>
      <c r="G521" s="30" t="n">
        <v>975000</v>
      </c>
      <c r="H521" s="31" t="n">
        <v>10.77</v>
      </c>
      <c r="I521" s="31" t="n">
        <v>13.27</v>
      </c>
      <c r="J521" s="31" t="n"/>
      <c r="K521" s="31" t="n">
        <v>13.27</v>
      </c>
      <c r="L521" s="31" t="n">
        <v>13.61</v>
      </c>
      <c r="N521" t="inlineStr">
        <is>
          <t>04geq</t>
        </is>
      </c>
      <c r="P521" t="inlineStr">
        <is>
          <t>Nicolas Aube-Kubel (MIN RW)</t>
        </is>
      </c>
    </row>
    <row r="522">
      <c r="A522" t="n">
        <v>521</v>
      </c>
      <c r="B522" t="inlineStr">
        <is>
          <t>Matt Kiersted (MIN D)</t>
        </is>
      </c>
      <c r="C522" t="inlineStr">
        <is>
          <t>Matt Kiersted</t>
        </is>
      </c>
      <c r="D522" t="inlineStr">
        <is>
          <t>MIN</t>
        </is>
      </c>
      <c r="E522" t="inlineStr">
        <is>
          <t>D</t>
        </is>
      </c>
      <c r="F522" t="n">
        <v>28</v>
      </c>
      <c r="G522" s="30" t="n">
        <v>775000</v>
      </c>
      <c r="H522" s="31" t="n">
        <v>3.33</v>
      </c>
      <c r="I522" s="31" t="n">
        <v>13.26</v>
      </c>
      <c r="J522" s="31" t="n"/>
      <c r="K522" s="31" t="n">
        <v>13.26</v>
      </c>
      <c r="L522" s="31" t="n">
        <v>17.11</v>
      </c>
      <c r="N522" t="inlineStr">
        <is>
          <t>05gsr</t>
        </is>
      </c>
      <c r="P522" t="inlineStr">
        <is>
          <t>Nicolas Daws (NJD G)</t>
        </is>
      </c>
    </row>
    <row r="523">
      <c r="A523" t="n">
        <v>522</v>
      </c>
      <c r="B523" t="inlineStr">
        <is>
          <t>Wilmer Skoog (DET C)</t>
        </is>
      </c>
      <c r="C523" t="inlineStr">
        <is>
          <t>Wilmer Skoog</t>
        </is>
      </c>
      <c r="D523" t="inlineStr">
        <is>
          <t>DET</t>
        </is>
      </c>
      <c r="E523" t="inlineStr">
        <is>
          <t>F</t>
        </is>
      </c>
      <c r="F523" t="n">
        <v>27</v>
      </c>
      <c r="G523" s="30" t="n">
        <v>850000</v>
      </c>
      <c r="H523" s="31" t="n">
        <v>3.3</v>
      </c>
      <c r="I523" s="31" t="n">
        <v>13.2</v>
      </c>
      <c r="J523" s="31" t="n"/>
      <c r="K523" s="31" t="n">
        <v>13.2</v>
      </c>
      <c r="L523" s="31" t="n">
        <v>15.53</v>
      </c>
      <c r="N523" t="inlineStr">
        <is>
          <t>060uq</t>
        </is>
      </c>
      <c r="P523" t="inlineStr">
        <is>
          <t>Nicolas Deslauriers (CAR LW)</t>
        </is>
      </c>
    </row>
    <row r="524">
      <c r="A524" t="n">
        <v>523</v>
      </c>
      <c r="B524" t="inlineStr">
        <is>
          <t>Arshdeep Bains (VAN LW)</t>
        </is>
      </c>
      <c r="C524" t="inlineStr">
        <is>
          <t>Arshdeep Bains</t>
        </is>
      </c>
      <c r="D524" t="inlineStr">
        <is>
          <t>VAN</t>
        </is>
      </c>
      <c r="E524" t="inlineStr">
        <is>
          <t>F</t>
        </is>
      </c>
      <c r="F524" t="n">
        <v>25</v>
      </c>
      <c r="G524" s="30" t="n">
        <v>775000</v>
      </c>
      <c r="H524" s="31" t="n">
        <v>9.4</v>
      </c>
      <c r="I524" s="31" t="n">
        <v>13.12</v>
      </c>
      <c r="J524" s="31" t="n"/>
      <c r="K524" s="31" t="n">
        <v>13.12</v>
      </c>
      <c r="L524" s="31" t="n">
        <v>16.93</v>
      </c>
      <c r="N524" t="inlineStr">
        <is>
          <t>05ymt</t>
        </is>
      </c>
      <c r="P524" t="inlineStr">
        <is>
          <t>Nicolas Hague (NSH D)</t>
        </is>
      </c>
    </row>
    <row r="525">
      <c r="A525" t="n">
        <v>524</v>
      </c>
      <c r="B525" t="inlineStr">
        <is>
          <t>Derek Forbort ((N/A) D)</t>
        </is>
      </c>
      <c r="C525" t="inlineStr">
        <is>
          <t>Derek Forbort</t>
        </is>
      </c>
      <c r="D525" t="inlineStr">
        <is>
          <t>(N/A)</t>
        </is>
      </c>
      <c r="E525" t="inlineStr">
        <is>
          <t>D</t>
        </is>
      </c>
      <c r="F525" t="n">
        <v>34</v>
      </c>
      <c r="G525" s="30" t="n">
        <v>1</v>
      </c>
      <c r="H525" s="31" t="n">
        <v>1.17</v>
      </c>
      <c r="I525" s="31" t="n">
        <v>13.08</v>
      </c>
      <c r="J525" s="31" t="n"/>
      <c r="K525" s="31" t="n">
        <v>13.08</v>
      </c>
      <c r="L525" s="31" t="n">
        <v>13080000</v>
      </c>
      <c r="N525" t="inlineStr">
        <is>
          <t>01zr5</t>
        </is>
      </c>
      <c r="P525" t="inlineStr">
        <is>
          <t>Nicolas Roy (COL C)</t>
        </is>
      </c>
    </row>
    <row r="526">
      <c r="A526" t="n">
        <v>525</v>
      </c>
      <c r="B526" t="inlineStr">
        <is>
          <t>Daemon Hunt (MIN D)</t>
        </is>
      </c>
      <c r="C526" t="inlineStr">
        <is>
          <t>Daemon Hunt</t>
        </is>
      </c>
      <c r="D526" t="inlineStr">
        <is>
          <t>MIN</t>
        </is>
      </c>
      <c r="E526" t="inlineStr">
        <is>
          <t>D</t>
        </is>
      </c>
      <c r="F526" t="n">
        <v>24</v>
      </c>
      <c r="G526" s="30" t="n">
        <v>900000</v>
      </c>
      <c r="H526" s="31" t="n">
        <v>14.83</v>
      </c>
      <c r="I526" s="31" t="n">
        <v>12.67</v>
      </c>
      <c r="J526" s="31" t="n"/>
      <c r="K526" s="31" t="n">
        <v>12.67</v>
      </c>
      <c r="L526" s="31" t="n">
        <v>14.08</v>
      </c>
      <c r="N526" t="inlineStr">
        <is>
          <t>05l28</t>
        </is>
      </c>
      <c r="P526" t="inlineStr">
        <is>
          <t>Nikita Grebenkin (PHI LW)</t>
        </is>
      </c>
    </row>
    <row r="527">
      <c r="A527" t="n">
        <v>526</v>
      </c>
      <c r="B527" t="inlineStr">
        <is>
          <t>Alec Regula (EDM D)</t>
        </is>
      </c>
      <c r="C527" t="inlineStr">
        <is>
          <t>Alec Regula</t>
        </is>
      </c>
      <c r="D527" t="inlineStr">
        <is>
          <t>EDM</t>
        </is>
      </c>
      <c r="E527" t="inlineStr">
        <is>
          <t>D</t>
        </is>
      </c>
      <c r="F527" t="n">
        <v>26</v>
      </c>
      <c r="G527" s="30" t="n">
        <v>775000</v>
      </c>
      <c r="H527" s="31" t="n">
        <v>18.73</v>
      </c>
      <c r="I527" s="31" t="n">
        <v>12.35</v>
      </c>
      <c r="J527" s="31" t="n"/>
      <c r="K527" s="31" t="n">
        <v>12.35</v>
      </c>
      <c r="L527" s="31" t="n">
        <v>15.94</v>
      </c>
      <c r="N527" t="inlineStr">
        <is>
          <t>04qyg</t>
        </is>
      </c>
      <c r="P527" t="inlineStr">
        <is>
          <t>Nikita Nesterenko (ANA C)</t>
        </is>
      </c>
    </row>
    <row r="528">
      <c r="A528" t="n">
        <v>527</v>
      </c>
      <c r="B528" t="inlineStr">
        <is>
          <t>Jesper Boqvist (NJD RW)</t>
        </is>
      </c>
      <c r="C528" t="inlineStr">
        <is>
          <t>Jesper Boqvist</t>
        </is>
      </c>
      <c r="D528" t="inlineStr">
        <is>
          <t>NJD</t>
        </is>
      </c>
      <c r="E528" t="inlineStr">
        <is>
          <t>F</t>
        </is>
      </c>
      <c r="F528" t="n">
        <v>27</v>
      </c>
      <c r="G528" s="30" t="n">
        <v>1500000</v>
      </c>
      <c r="H528" s="31" t="n">
        <v>26.37</v>
      </c>
      <c r="I528" s="31" t="n">
        <v>12.27</v>
      </c>
      <c r="J528" s="31" t="n"/>
      <c r="K528" s="31" t="n">
        <v>12.27</v>
      </c>
      <c r="L528" s="31" t="n">
        <v>8.18</v>
      </c>
      <c r="N528" t="inlineStr">
        <is>
          <t>048x6</t>
        </is>
      </c>
      <c r="P528" t="inlineStr">
        <is>
          <t>Nikita Tolopilo (VAN G)</t>
        </is>
      </c>
    </row>
    <row r="529">
      <c r="A529" t="n">
        <v>528</v>
      </c>
      <c r="B529" t="inlineStr">
        <is>
          <t>Adam Boqvist ((N/A) D)</t>
        </is>
      </c>
      <c r="C529" t="inlineStr">
        <is>
          <t>Adam Boqvist</t>
        </is>
      </c>
      <c r="D529" t="inlineStr">
        <is>
          <t>(N/A)</t>
        </is>
      </c>
      <c r="E529" t="inlineStr">
        <is>
          <t>D</t>
        </is>
      </c>
      <c r="F529" t="n">
        <v>26</v>
      </c>
      <c r="G529" s="30" t="n">
        <v>1</v>
      </c>
      <c r="H529" s="31" t="n">
        <v>10.04</v>
      </c>
      <c r="I529" s="31" t="n">
        <v>12.19</v>
      </c>
      <c r="J529" s="31" t="n"/>
      <c r="K529" s="31" t="n">
        <v>12.19</v>
      </c>
      <c r="L529" s="31" t="n">
        <v>12190000</v>
      </c>
      <c r="N529" t="inlineStr">
        <is>
          <t>04la0</t>
        </is>
      </c>
      <c r="P529" t="inlineStr">
        <is>
          <t>Niko Mikkola (FLA D)</t>
        </is>
      </c>
    </row>
    <row r="530">
      <c r="A530" t="n">
        <v>529</v>
      </c>
      <c r="B530" t="inlineStr">
        <is>
          <t>Dakota Mermis (TOR D)</t>
        </is>
      </c>
      <c r="C530" t="inlineStr">
        <is>
          <t>Dakota Mermis</t>
        </is>
      </c>
      <c r="D530" t="inlineStr">
        <is>
          <t>TOR</t>
        </is>
      </c>
      <c r="E530" t="inlineStr">
        <is>
          <t>D</t>
        </is>
      </c>
      <c r="F530" t="n">
        <v>32</v>
      </c>
      <c r="G530" s="30" t="n">
        <v>812500</v>
      </c>
      <c r="H530" s="31" t="n">
        <v>6.08</v>
      </c>
      <c r="I530" s="31" t="n">
        <v>12.02</v>
      </c>
      <c r="J530" s="31" t="n"/>
      <c r="K530" s="31" t="n">
        <v>12.02</v>
      </c>
      <c r="L530" s="31" t="n">
        <v>14.79</v>
      </c>
      <c r="N530" t="inlineStr">
        <is>
          <t>03pcy</t>
        </is>
      </c>
      <c r="P530" t="inlineStr">
        <is>
          <t>Nikolaj Ehlers (CAR LW)</t>
        </is>
      </c>
    </row>
    <row r="531">
      <c r="A531" t="n">
        <v>530</v>
      </c>
      <c r="B531" t="inlineStr">
        <is>
          <t>Benoit-Olivier Groulx (TOR C)</t>
        </is>
      </c>
      <c r="C531" t="inlineStr">
        <is>
          <t>Benoit-Olivier Groulx</t>
        </is>
      </c>
      <c r="D531" t="inlineStr">
        <is>
          <t>TOR</t>
        </is>
      </c>
      <c r="E531" t="inlineStr">
        <is>
          <t>F</t>
        </is>
      </c>
      <c r="F531" t="n">
        <v>26</v>
      </c>
      <c r="G531" s="30" t="n">
        <v>812500</v>
      </c>
      <c r="H531" s="31" t="n">
        <v>9.94</v>
      </c>
      <c r="I531" s="31" t="n">
        <v>11.98</v>
      </c>
      <c r="J531" s="31" t="n"/>
      <c r="K531" s="31" t="n">
        <v>11.98</v>
      </c>
      <c r="L531" s="31" t="n">
        <v>14.74</v>
      </c>
      <c r="N531" t="inlineStr">
        <is>
          <t>04ajl</t>
        </is>
      </c>
      <c r="P531" t="inlineStr">
        <is>
          <t>Nikolas Matinpalo (OTT D)</t>
        </is>
      </c>
    </row>
    <row r="532">
      <c r="A532" t="n">
        <v>531</v>
      </c>
      <c r="B532" t="inlineStr">
        <is>
          <t>Brian Halonen (BOS LW)</t>
        </is>
      </c>
      <c r="C532" t="inlineStr">
        <is>
          <t>Brian Halonen</t>
        </is>
      </c>
      <c r="D532" t="inlineStr">
        <is>
          <t>BOS</t>
        </is>
      </c>
      <c r="E532" t="inlineStr">
        <is>
          <t>F</t>
        </is>
      </c>
      <c r="F532" t="n">
        <v>27</v>
      </c>
      <c r="G532" s="30" t="n">
        <v>875000</v>
      </c>
      <c r="H532" s="31" t="n">
        <v>6.73</v>
      </c>
      <c r="I532" s="31" t="n">
        <v>11.86</v>
      </c>
      <c r="J532" s="31" t="n"/>
      <c r="K532" s="31" t="n">
        <v>11.86</v>
      </c>
      <c r="L532" s="31" t="n">
        <v>13.55</v>
      </c>
      <c r="N532" t="inlineStr">
        <is>
          <t>060py</t>
        </is>
      </c>
      <c r="P532" t="inlineStr">
        <is>
          <t>Nils Aman ((N/A) C)</t>
        </is>
      </c>
    </row>
    <row r="533">
      <c r="A533" t="n">
        <v>532</v>
      </c>
      <c r="B533" t="inlineStr">
        <is>
          <t>Dominik Shine (DET RW)</t>
        </is>
      </c>
      <c r="C533" t="inlineStr">
        <is>
          <t>Dominik Shine</t>
        </is>
      </c>
      <c r="D533" t="inlineStr">
        <is>
          <t>DET</t>
        </is>
      </c>
      <c r="E533" t="inlineStr">
        <is>
          <t>F</t>
        </is>
      </c>
      <c r="F533" t="n">
        <v>33</v>
      </c>
      <c r="G533" s="30" t="n">
        <v>775000</v>
      </c>
      <c r="H533" s="31" t="n">
        <v>5.69</v>
      </c>
      <c r="I533" s="31" t="n">
        <v>11.8</v>
      </c>
      <c r="J533" s="31" t="n"/>
      <c r="K533" s="31" t="n">
        <v>11.8</v>
      </c>
      <c r="L533" s="31" t="n">
        <v>15.23</v>
      </c>
      <c r="N533" t="inlineStr">
        <is>
          <t>0440p</t>
        </is>
      </c>
      <c r="P533" t="inlineStr">
        <is>
          <t>Nils Hoglander (NSH LW)</t>
        </is>
      </c>
    </row>
    <row r="534">
      <c r="A534" t="n">
        <v>533</v>
      </c>
      <c r="B534" t="inlineStr">
        <is>
          <t>Adam Erne ((N/A) LW)</t>
        </is>
      </c>
      <c r="C534" t="inlineStr">
        <is>
          <t>Adam Erne</t>
        </is>
      </c>
      <c r="D534" t="inlineStr">
        <is>
          <t>(N/A)</t>
        </is>
      </c>
      <c r="E534" t="inlineStr">
        <is>
          <t>F</t>
        </is>
      </c>
      <c r="F534" t="n">
        <v>31</v>
      </c>
      <c r="G534" s="30" t="n">
        <v>1</v>
      </c>
      <c r="H534" s="31" t="n">
        <v>20.65</v>
      </c>
      <c r="I534" s="31" t="n">
        <v>11.73</v>
      </c>
      <c r="J534" s="31" t="n"/>
      <c r="K534" s="31" t="n">
        <v>11.73</v>
      </c>
      <c r="L534" s="31" t="n">
        <v>11730000</v>
      </c>
      <c r="N534" t="inlineStr">
        <is>
          <t>02wy8</t>
        </is>
      </c>
      <c r="P534" t="inlineStr">
        <is>
          <t>Nino Niederreiter (WPG LW)</t>
        </is>
      </c>
    </row>
    <row r="535">
      <c r="A535" t="n">
        <v>534</v>
      </c>
      <c r="B535" t="inlineStr">
        <is>
          <t>Justin Kirkland (MIN C)</t>
        </is>
      </c>
      <c r="C535" t="inlineStr">
        <is>
          <t>Justin Kirkland</t>
        </is>
      </c>
      <c r="D535" t="inlineStr">
        <is>
          <t>MIN</t>
        </is>
      </c>
      <c r="E535" t="inlineStr">
        <is>
          <t>F</t>
        </is>
      </c>
      <c r="F535" t="n">
        <v>30</v>
      </c>
      <c r="G535" s="30" t="n">
        <v>850000</v>
      </c>
      <c r="H535" s="31" t="n">
        <v>5.35</v>
      </c>
      <c r="I535" s="31" t="n">
        <v>11.64</v>
      </c>
      <c r="J535" s="31" t="n"/>
      <c r="K535" s="31" t="n">
        <v>11.64</v>
      </c>
      <c r="L535" s="31" t="n">
        <v>13.69</v>
      </c>
      <c r="N535" t="inlineStr">
        <is>
          <t>03eb7</t>
        </is>
      </c>
      <c r="P535" t="inlineStr">
        <is>
          <t>Noah Cates (PHI C)</t>
        </is>
      </c>
    </row>
    <row r="536">
      <c r="A536" t="n">
        <v>535</v>
      </c>
      <c r="B536" t="inlineStr">
        <is>
          <t>Mikael Pyyhtia (CBJ LW)</t>
        </is>
      </c>
      <c r="C536" t="inlineStr">
        <is>
          <t>Mikael Pyyhtia</t>
        </is>
      </c>
      <c r="D536" t="inlineStr">
        <is>
          <t>CBJ</t>
        </is>
      </c>
      <c r="E536" t="inlineStr">
        <is>
          <t>F</t>
        </is>
      </c>
      <c r="F536" t="n">
        <v>24</v>
      </c>
      <c r="G536" s="30" t="n">
        <v>875000</v>
      </c>
      <c r="H536" s="31" t="n">
        <v>1.13</v>
      </c>
      <c r="I536" s="31" t="n">
        <v>11.54</v>
      </c>
      <c r="J536" s="31" t="n"/>
      <c r="K536" s="31" t="n">
        <v>11.54</v>
      </c>
      <c r="L536" s="31" t="n">
        <v>13.19</v>
      </c>
      <c r="N536" t="inlineStr">
        <is>
          <t>05oxq</t>
        </is>
      </c>
      <c r="P536" t="inlineStr">
        <is>
          <t>Noah Dobson (MTL D)</t>
        </is>
      </c>
    </row>
    <row r="537">
      <c r="A537" t="n">
        <v>536</v>
      </c>
      <c r="B537" t="inlineStr">
        <is>
          <t>Brendan Gaunce (BOS C)</t>
        </is>
      </c>
      <c r="C537" t="inlineStr">
        <is>
          <t>Brendan Gaunce</t>
        </is>
      </c>
      <c r="D537" t="inlineStr">
        <is>
          <t>BOS</t>
        </is>
      </c>
      <c r="E537" t="inlineStr">
        <is>
          <t>F</t>
        </is>
      </c>
      <c r="F537" t="n">
        <v>32</v>
      </c>
      <c r="G537" s="30" t="n">
        <v>875000</v>
      </c>
      <c r="H537" s="31" t="n">
        <v>15.04</v>
      </c>
      <c r="I537" s="31" t="n">
        <v>11.46</v>
      </c>
      <c r="J537" s="31" t="n"/>
      <c r="K537" s="31" t="n">
        <v>11.46</v>
      </c>
      <c r="L537" s="31" t="n">
        <v>13.1</v>
      </c>
      <c r="N537" t="inlineStr">
        <is>
          <t>02not</t>
        </is>
      </c>
      <c r="P537" t="inlineStr">
        <is>
          <t>Noah Gregor (WPG LW)</t>
        </is>
      </c>
    </row>
    <row r="538">
      <c r="A538" t="n">
        <v>537</v>
      </c>
      <c r="B538" t="inlineStr">
        <is>
          <t>Isaiah George (NYI D)</t>
        </is>
      </c>
      <c r="C538" t="inlineStr">
        <is>
          <t>Isaiah George</t>
        </is>
      </c>
      <c r="D538" t="inlineStr">
        <is>
          <t>NYI</t>
        </is>
      </c>
      <c r="E538" t="inlineStr">
        <is>
          <t>D</t>
        </is>
      </c>
      <c r="F538" t="n">
        <v>22</v>
      </c>
      <c r="G538" s="30" t="n">
        <v>838333</v>
      </c>
      <c r="H538" s="31" t="n">
        <v>1.49</v>
      </c>
      <c r="I538" s="31" t="n">
        <v>11.43</v>
      </c>
      <c r="J538" s="31" t="n"/>
      <c r="K538" s="31" t="n">
        <v>11.43</v>
      </c>
      <c r="L538" s="31" t="n">
        <v>13.63</v>
      </c>
      <c r="N538" t="inlineStr">
        <is>
          <t>060j7</t>
        </is>
      </c>
      <c r="P538" t="inlineStr">
        <is>
          <t>Noah Juulsen (COL D)</t>
        </is>
      </c>
    </row>
    <row r="539">
      <c r="A539" t="n">
        <v>538</v>
      </c>
      <c r="B539" t="inlineStr">
        <is>
          <t>Kevin Korchinski (CHI D)</t>
        </is>
      </c>
      <c r="C539" t="inlineStr">
        <is>
          <t>Kevin Korchinski</t>
        </is>
      </c>
      <c r="D539" t="inlineStr">
        <is>
          <t>CHI</t>
        </is>
      </c>
      <c r="E539" t="inlineStr">
        <is>
          <t>D</t>
        </is>
      </c>
      <c r="F539" t="n">
        <v>22</v>
      </c>
      <c r="G539" s="30" t="n">
        <v>918333</v>
      </c>
      <c r="H539" s="31" t="n">
        <v>5.06</v>
      </c>
      <c r="I539" s="31" t="n">
        <v>11.43</v>
      </c>
      <c r="J539" s="31" t="n"/>
      <c r="K539" s="31" t="n">
        <v>11.43</v>
      </c>
      <c r="L539" s="31" t="n">
        <v>12.45</v>
      </c>
      <c r="N539" t="inlineStr">
        <is>
          <t>05ymp</t>
        </is>
      </c>
      <c r="P539" t="inlineStr">
        <is>
          <t>Noah Laba (NYR C)</t>
        </is>
      </c>
    </row>
    <row r="540">
      <c r="A540" t="n">
        <v>539</v>
      </c>
      <c r="B540" t="inlineStr">
        <is>
          <t>Gavin Brindley (COL C)</t>
        </is>
      </c>
      <c r="C540" t="inlineStr">
        <is>
          <t>Gavin Brindley</t>
        </is>
      </c>
      <c r="D540" t="inlineStr">
        <is>
          <t>COL</t>
        </is>
      </c>
      <c r="E540" t="inlineStr">
        <is>
          <t>F</t>
        </is>
      </c>
      <c r="F540" t="n">
        <v>21</v>
      </c>
      <c r="G540" s="30" t="n">
        <v>950000</v>
      </c>
      <c r="H540" s="31" t="n">
        <v>21.45</v>
      </c>
      <c r="I540" s="31" t="n">
        <v>11.32</v>
      </c>
      <c r="J540" s="31" t="n"/>
      <c r="K540" s="31" t="n">
        <v>11.32</v>
      </c>
      <c r="L540" s="31" t="n">
        <v>11.92</v>
      </c>
      <c r="N540" t="inlineStr">
        <is>
          <t>0644d</t>
        </is>
      </c>
      <c r="P540" t="inlineStr">
        <is>
          <t>Noah Philp (ANA C)</t>
        </is>
      </c>
    </row>
    <row r="541">
      <c r="A541" t="n">
        <v>540</v>
      </c>
      <c r="B541" t="inlineStr">
        <is>
          <t>Adam Sykora (NYR LW)</t>
        </is>
      </c>
      <c r="C541" t="inlineStr">
        <is>
          <t>Adam Sykora</t>
        </is>
      </c>
      <c r="D541" t="inlineStr">
        <is>
          <t>NYR</t>
        </is>
      </c>
      <c r="E541" t="inlineStr">
        <is>
          <t>F</t>
        </is>
      </c>
      <c r="F541" t="n">
        <v>22</v>
      </c>
      <c r="G541" s="30" t="n">
        <v>806666</v>
      </c>
      <c r="H541" s="31" t="n">
        <v>6.65</v>
      </c>
      <c r="I541" s="31" t="n">
        <v>11.31</v>
      </c>
      <c r="J541" s="31" t="n"/>
      <c r="K541" s="31" t="n">
        <v>11.31</v>
      </c>
      <c r="L541" s="31" t="n">
        <v>14.02</v>
      </c>
      <c r="N541" t="inlineStr">
        <is>
          <t>060on</t>
        </is>
      </c>
      <c r="P541" t="inlineStr">
        <is>
          <t>Noel Acciari (PHI RW)</t>
        </is>
      </c>
    </row>
    <row r="542">
      <c r="A542" t="n">
        <v>541</v>
      </c>
      <c r="B542" t="inlineStr">
        <is>
          <t>Brendan Smith ((N/A) D)</t>
        </is>
      </c>
      <c r="C542" t="inlineStr">
        <is>
          <t>Brendan Smith</t>
        </is>
      </c>
      <c r="D542" t="inlineStr">
        <is>
          <t>(N/A)</t>
        </is>
      </c>
      <c r="E542" t="inlineStr">
        <is>
          <t>D</t>
        </is>
      </c>
      <c r="F542" t="n">
        <v>37</v>
      </c>
      <c r="G542" s="30" t="n">
        <v>1</v>
      </c>
      <c r="H542" s="31" t="n">
        <v>7.23</v>
      </c>
      <c r="I542" s="31" t="n">
        <v>11.31</v>
      </c>
      <c r="J542" s="31" t="n"/>
      <c r="K542" s="31" t="n">
        <v>11.31</v>
      </c>
      <c r="L542" s="31" t="n">
        <v>11310000</v>
      </c>
      <c r="N542" t="inlineStr">
        <is>
          <t>01d69</t>
        </is>
      </c>
      <c r="P542" t="inlineStr">
        <is>
          <t>Nolan Allan (SJS D)</t>
        </is>
      </c>
    </row>
    <row r="543">
      <c r="A543" t="n">
        <v>542</v>
      </c>
      <c r="B543" t="inlineStr">
        <is>
          <t>Vinnie Hinostroza (COL RW)</t>
        </is>
      </c>
      <c r="C543" t="inlineStr">
        <is>
          <t>Vinnie Hinostroza</t>
        </is>
      </c>
      <c r="D543" t="inlineStr">
        <is>
          <t>COL</t>
        </is>
      </c>
      <c r="E543" t="inlineStr">
        <is>
          <t>F</t>
        </is>
      </c>
      <c r="F543" t="n">
        <v>32</v>
      </c>
      <c r="G543" s="30" t="n">
        <v>875000</v>
      </c>
      <c r="H543" s="31" t="n">
        <v>31.88</v>
      </c>
      <c r="I543" s="31" t="n">
        <v>10.56</v>
      </c>
      <c r="J543" s="31" t="n"/>
      <c r="K543" s="31" t="n">
        <v>10.56</v>
      </c>
      <c r="L543" s="31" t="n">
        <v>12.07</v>
      </c>
      <c r="N543" t="inlineStr">
        <is>
          <t>02oax</t>
        </is>
      </c>
      <c r="P543" t="inlineStr">
        <is>
          <t>Nolan Foote (PHI LW)</t>
        </is>
      </c>
    </row>
    <row r="544">
      <c r="A544" t="n">
        <v>543</v>
      </c>
      <c r="B544" t="inlineStr">
        <is>
          <t>Tyler Pitlick (MIN C)</t>
        </is>
      </c>
      <c r="C544" t="inlineStr">
        <is>
          <t>Tyler Pitlick</t>
        </is>
      </c>
      <c r="D544" t="inlineStr">
        <is>
          <t>MIN</t>
        </is>
      </c>
      <c r="E544" t="inlineStr">
        <is>
          <t>F</t>
        </is>
      </c>
      <c r="F544" t="n">
        <v>34</v>
      </c>
      <c r="G544" s="30" t="n">
        <v>775000</v>
      </c>
      <c r="H544" s="31" t="n">
        <v>10.16</v>
      </c>
      <c r="I544" s="31" t="n">
        <v>10.47</v>
      </c>
      <c r="J544" s="31" t="n"/>
      <c r="K544" s="31" t="n">
        <v>10.47</v>
      </c>
      <c r="L544" s="31" t="n">
        <v>13.51</v>
      </c>
      <c r="N544" t="inlineStr">
        <is>
          <t>01ztg</t>
        </is>
      </c>
      <c r="P544" t="inlineStr">
        <is>
          <t>Oliver Bjorkstrand (NYR RW)</t>
        </is>
      </c>
    </row>
    <row r="545">
      <c r="A545" t="n">
        <v>544</v>
      </c>
      <c r="B545" t="inlineStr">
        <is>
          <t>Nolan Allan (SJS D)</t>
        </is>
      </c>
      <c r="C545" t="inlineStr">
        <is>
          <t>Nolan Allan</t>
        </is>
      </c>
      <c r="D545" t="inlineStr">
        <is>
          <t>SJS</t>
        </is>
      </c>
      <c r="E545" t="inlineStr">
        <is>
          <t>D</t>
        </is>
      </c>
      <c r="F545" t="n">
        <v>23</v>
      </c>
      <c r="G545" s="30" t="n">
        <v>875000</v>
      </c>
      <c r="H545" s="31" t="n">
        <v>0</v>
      </c>
      <c r="I545" s="31" t="n">
        <v>10.45</v>
      </c>
      <c r="J545" s="31" t="n"/>
      <c r="K545" s="31" t="n">
        <v>10.45</v>
      </c>
      <c r="L545" s="31" t="n">
        <v>11.94</v>
      </c>
      <c r="N545" t="inlineStr">
        <is>
          <t>05tqs</t>
        </is>
      </c>
      <c r="P545" t="inlineStr">
        <is>
          <t>Olle Lycksell (OTT LW)</t>
        </is>
      </c>
    </row>
    <row r="546">
      <c r="A546" t="n">
        <v>545</v>
      </c>
      <c r="B546" t="inlineStr">
        <is>
          <t>Ivan Miroshnichenko (WSH RW)</t>
        </is>
      </c>
      <c r="C546" t="inlineStr">
        <is>
          <t>Ivan Miroshnichenko</t>
        </is>
      </c>
      <c r="D546" t="inlineStr">
        <is>
          <t>WSH</t>
        </is>
      </c>
      <c r="E546" t="inlineStr">
        <is>
          <t>F</t>
        </is>
      </c>
      <c r="F546" t="n">
        <v>22</v>
      </c>
      <c r="G546" s="30" t="n">
        <v>950000</v>
      </c>
      <c r="H546" s="31" t="n">
        <v>4.69</v>
      </c>
      <c r="I546" s="31" t="n">
        <v>10.33</v>
      </c>
      <c r="J546" s="31" t="n"/>
      <c r="K546" s="31" t="n">
        <v>10.33</v>
      </c>
      <c r="L546" s="31" t="n">
        <v>10.87</v>
      </c>
      <c r="N546" t="inlineStr">
        <is>
          <t>05r2y</t>
        </is>
      </c>
      <c r="P546" t="inlineStr">
        <is>
          <t>Olli Maatta (MIN D)</t>
        </is>
      </c>
    </row>
    <row r="547">
      <c r="A547" t="n">
        <v>546</v>
      </c>
      <c r="B547" t="inlineStr">
        <is>
          <t>Phillip Tomasino (OTT RW)</t>
        </is>
      </c>
      <c r="C547" t="inlineStr">
        <is>
          <t>Phillip Tomasino</t>
        </is>
      </c>
      <c r="D547" t="inlineStr">
        <is>
          <t>OTT</t>
        </is>
      </c>
      <c r="E547" t="inlineStr">
        <is>
          <t>F</t>
        </is>
      </c>
      <c r="F547" t="n">
        <v>25</v>
      </c>
      <c r="G547" s="30" t="n">
        <v>900000</v>
      </c>
      <c r="H547" s="31" t="n">
        <v>1.83</v>
      </c>
      <c r="I547" s="31" t="n">
        <v>10.3</v>
      </c>
      <c r="J547" s="31" t="n"/>
      <c r="K547" s="31" t="n">
        <v>10.3</v>
      </c>
      <c r="L547" s="31" t="n">
        <v>11.44</v>
      </c>
      <c r="N547" t="inlineStr">
        <is>
          <t>04zb8</t>
        </is>
      </c>
      <c r="P547" t="inlineStr">
        <is>
          <t>Ondrej Palat (NYI LW)</t>
        </is>
      </c>
    </row>
    <row r="548">
      <c r="A548" t="n">
        <v>547</v>
      </c>
      <c r="B548" t="inlineStr">
        <is>
          <t>Calle Jarnkrok ((N/A) RW)</t>
        </is>
      </c>
      <c r="C548" t="inlineStr">
        <is>
          <t>Calle Jarnkrok</t>
        </is>
      </c>
      <c r="D548" t="inlineStr">
        <is>
          <t>(N/A)</t>
        </is>
      </c>
      <c r="E548" t="inlineStr">
        <is>
          <t>F</t>
        </is>
      </c>
      <c r="F548" t="n">
        <v>34</v>
      </c>
      <c r="G548" s="30" t="n">
        <v>1</v>
      </c>
      <c r="H548" s="31" t="n">
        <v>12.09</v>
      </c>
      <c r="I548" s="31" t="n">
        <v>10.28</v>
      </c>
      <c r="J548" s="31" t="n"/>
      <c r="K548" s="31" t="n">
        <v>10.28</v>
      </c>
      <c r="L548" s="31" t="n">
        <v>10280000</v>
      </c>
      <c r="N548" t="inlineStr">
        <is>
          <t>01ztf</t>
        </is>
      </c>
      <c r="P548" t="inlineStr">
        <is>
          <t>Oskar Back (DAL LW)</t>
        </is>
      </c>
    </row>
    <row r="549">
      <c r="A549" t="n">
        <v>548</v>
      </c>
      <c r="B549" t="inlineStr">
        <is>
          <t>Dennis Gilbert (BUF D)</t>
        </is>
      </c>
      <c r="C549" t="inlineStr">
        <is>
          <t>Dennis Gilbert</t>
        </is>
      </c>
      <c r="D549" t="inlineStr">
        <is>
          <t>BUF</t>
        </is>
      </c>
      <c r="E549" t="inlineStr">
        <is>
          <t>D</t>
        </is>
      </c>
      <c r="F549" t="n">
        <v>29</v>
      </c>
      <c r="G549" s="30" t="n">
        <v>850000</v>
      </c>
      <c r="H549" s="31" t="n">
        <v>3.79</v>
      </c>
      <c r="I549" s="31" t="n">
        <v>10.28</v>
      </c>
      <c r="J549" s="31" t="n"/>
      <c r="K549" s="31" t="n">
        <v>10.28</v>
      </c>
      <c r="L549" s="31" t="n">
        <v>12.09</v>
      </c>
      <c r="N549" t="inlineStr">
        <is>
          <t>03rg1</t>
        </is>
      </c>
      <c r="P549" t="inlineStr">
        <is>
          <t>Oskar Sundqvist (STL C)</t>
        </is>
      </c>
    </row>
    <row r="550">
      <c r="A550" t="n">
        <v>549</v>
      </c>
      <c r="B550" t="inlineStr">
        <is>
          <t>Jonas Rondbjerg (VGK RW)</t>
        </is>
      </c>
      <c r="C550" t="inlineStr">
        <is>
          <t>Jonas Rondbjerg</t>
        </is>
      </c>
      <c r="D550" t="inlineStr">
        <is>
          <t>VGK</t>
        </is>
      </c>
      <c r="E550" t="inlineStr">
        <is>
          <t>F</t>
        </is>
      </c>
      <c r="F550" t="n">
        <v>27</v>
      </c>
      <c r="G550" s="30" t="n">
        <v>850000</v>
      </c>
      <c r="H550" s="31" t="n">
        <v>1</v>
      </c>
      <c r="I550" s="31" t="n">
        <v>10.17</v>
      </c>
      <c r="J550" s="31" t="n"/>
      <c r="K550" s="31" t="n">
        <v>10.17</v>
      </c>
      <c r="L550" s="31" t="n">
        <v>11.96</v>
      </c>
      <c r="N550" t="inlineStr">
        <is>
          <t>04f18</t>
        </is>
      </c>
      <c r="P550" t="inlineStr">
        <is>
          <t>Owen Power (BUF D)</t>
        </is>
      </c>
    </row>
    <row r="551">
      <c r="A551" t="n">
        <v>550</v>
      </c>
      <c r="B551" t="inlineStr">
        <is>
          <t>Ethan Del Mastro (CHI D)</t>
        </is>
      </c>
      <c r="C551" t="inlineStr">
        <is>
          <t>Ethan Del Mastro</t>
        </is>
      </c>
      <c r="D551" t="inlineStr">
        <is>
          <t>CHI</t>
        </is>
      </c>
      <c r="E551" t="inlineStr">
        <is>
          <t>D</t>
        </is>
      </c>
      <c r="F551" t="n">
        <v>23</v>
      </c>
      <c r="G551" s="30" t="n">
        <v>855833</v>
      </c>
      <c r="H551" s="31" t="n">
        <v>10.03</v>
      </c>
      <c r="I551" s="31" t="n">
        <v>10.09</v>
      </c>
      <c r="J551" s="31" t="n"/>
      <c r="K551" s="31" t="n">
        <v>10.09</v>
      </c>
      <c r="L551" s="31" t="n">
        <v>11.79</v>
      </c>
      <c r="N551" t="inlineStr">
        <is>
          <t>05u0t</t>
        </is>
      </c>
      <c r="P551" t="inlineStr">
        <is>
          <t>Owen Tippett (PHI LW)</t>
        </is>
      </c>
    </row>
    <row r="552">
      <c r="A552" t="n">
        <v>551</v>
      </c>
      <c r="B552" t="inlineStr">
        <is>
          <t>Florian Xhekaj (MTL LW)</t>
        </is>
      </c>
      <c r="C552" t="inlineStr">
        <is>
          <t>Florian Xhekaj</t>
        </is>
      </c>
      <c r="D552" t="inlineStr">
        <is>
          <t>MTL</t>
        </is>
      </c>
      <c r="E552" t="inlineStr">
        <is>
          <t>F</t>
        </is>
      </c>
      <c r="F552" t="n">
        <v>22</v>
      </c>
      <c r="G552" s="30" t="n">
        <v>866667</v>
      </c>
      <c r="H552" s="31" t="n">
        <v>3.36</v>
      </c>
      <c r="I552" s="31" t="n">
        <v>10.08</v>
      </c>
      <c r="J552" s="31" t="n"/>
      <c r="K552" s="31" t="n">
        <v>10.08</v>
      </c>
      <c r="L552" s="31" t="n">
        <v>11.63</v>
      </c>
      <c r="M552" t="n">
        <v>293.4</v>
      </c>
      <c r="N552" t="inlineStr">
        <is>
          <t>06cfs</t>
        </is>
      </c>
      <c r="P552" t="inlineStr">
        <is>
          <t>Parker Ford (WPG C)</t>
        </is>
      </c>
    </row>
    <row r="553">
      <c r="A553" t="n">
        <v>552</v>
      </c>
      <c r="B553" t="inlineStr">
        <is>
          <t>James Reimer ((N/A) G)</t>
        </is>
      </c>
      <c r="C553" t="inlineStr">
        <is>
          <t>James Reimer</t>
        </is>
      </c>
      <c r="D553" t="inlineStr">
        <is>
          <t>(N/A)</t>
        </is>
      </c>
      <c r="E553" t="inlineStr">
        <is>
          <t>G</t>
        </is>
      </c>
      <c r="F553" t="n">
        <v>38</v>
      </c>
      <c r="G553" s="30" t="n">
        <v>1</v>
      </c>
      <c r="H553" s="31" t="n">
        <v>24.82</v>
      </c>
      <c r="I553" s="31" t="n">
        <v>9.859999999999999</v>
      </c>
      <c r="J553" s="31" t="n"/>
      <c r="K553" s="31" t="n">
        <v>9.859999999999999</v>
      </c>
      <c r="L553" s="31" t="n">
        <v>9860000</v>
      </c>
      <c r="N553" t="inlineStr">
        <is>
          <t>0055l</t>
        </is>
      </c>
      <c r="P553" t="inlineStr">
        <is>
          <t>Parker Kelly (COL LW)</t>
        </is>
      </c>
    </row>
    <row r="554">
      <c r="A554" t="n">
        <v>553</v>
      </c>
      <c r="B554" t="inlineStr">
        <is>
          <t>Taylor Ward (LAK C)</t>
        </is>
      </c>
      <c r="C554" t="inlineStr">
        <is>
          <t>Taylor Ward</t>
        </is>
      </c>
      <c r="D554" t="inlineStr">
        <is>
          <t>LAK</t>
        </is>
      </c>
      <c r="E554" t="inlineStr">
        <is>
          <t>F</t>
        </is>
      </c>
      <c r="F554" t="n">
        <v>28</v>
      </c>
      <c r="G554" s="30" t="n">
        <v>775000</v>
      </c>
      <c r="H554" s="31" t="n">
        <v>11.01</v>
      </c>
      <c r="I554" s="31" t="n">
        <v>9.859999999999999</v>
      </c>
      <c r="J554" s="31" t="n"/>
      <c r="K554" s="31" t="n">
        <v>9.859999999999999</v>
      </c>
      <c r="L554" s="31" t="n">
        <v>12.72</v>
      </c>
      <c r="N554" t="inlineStr">
        <is>
          <t>05xwt</t>
        </is>
      </c>
      <c r="P554" t="inlineStr">
        <is>
          <t>Patrick Giles (SJS C)</t>
        </is>
      </c>
    </row>
    <row r="555">
      <c r="A555" t="n">
        <v>554</v>
      </c>
      <c r="B555" t="inlineStr">
        <is>
          <t>Jonas Johansson (TBL G)</t>
        </is>
      </c>
      <c r="C555" t="inlineStr">
        <is>
          <t>Jonas Johansson</t>
        </is>
      </c>
      <c r="D555" t="inlineStr">
        <is>
          <t>TBL</t>
        </is>
      </c>
      <c r="E555" t="inlineStr">
        <is>
          <t>G</t>
        </is>
      </c>
      <c r="F555" t="n">
        <v>30</v>
      </c>
      <c r="G555" s="30" t="n">
        <v>1250000</v>
      </c>
      <c r="H555" s="31" t="n">
        <v>36.94</v>
      </c>
      <c r="I555" s="31" t="n">
        <v>9.84</v>
      </c>
      <c r="J555" s="31" t="n"/>
      <c r="K555" s="31" t="n">
        <v>9.84</v>
      </c>
      <c r="L555" s="31" t="n">
        <v>7.87</v>
      </c>
      <c r="N555" t="inlineStr">
        <is>
          <t>03eb6</t>
        </is>
      </c>
      <c r="P555" t="inlineStr">
        <is>
          <t>Patrick Kane (CHI RW)</t>
        </is>
      </c>
    </row>
    <row r="556">
      <c r="A556" t="n">
        <v>555</v>
      </c>
      <c r="B556" t="inlineStr">
        <is>
          <t>Isaak Phillips (WPG D)</t>
        </is>
      </c>
      <c r="C556" t="inlineStr">
        <is>
          <t>Isaak Phillips</t>
        </is>
      </c>
      <c r="D556" t="inlineStr">
        <is>
          <t>WPG</t>
        </is>
      </c>
      <c r="E556" t="inlineStr">
        <is>
          <t>D</t>
        </is>
      </c>
      <c r="F556" t="n">
        <v>24</v>
      </c>
      <c r="G556" s="30" t="n">
        <v>812500</v>
      </c>
      <c r="H556" s="31" t="n">
        <v>0.91</v>
      </c>
      <c r="I556" s="31" t="n">
        <v>9.800000000000001</v>
      </c>
      <c r="J556" s="31" t="n"/>
      <c r="K556" s="31" t="n">
        <v>9.800000000000001</v>
      </c>
      <c r="L556" s="31" t="n">
        <v>12.06</v>
      </c>
      <c r="N556" t="inlineStr">
        <is>
          <t>05nit</t>
        </is>
      </c>
      <c r="P556" t="inlineStr">
        <is>
          <t>Patrik Laine ((N/A) LW)</t>
        </is>
      </c>
    </row>
    <row r="557">
      <c r="A557" t="n">
        <v>556</v>
      </c>
      <c r="B557" t="inlineStr">
        <is>
          <t>Patrik Laine ((N/A) LW)</t>
        </is>
      </c>
      <c r="C557" t="inlineStr">
        <is>
          <t>Patrik Laine</t>
        </is>
      </c>
      <c r="D557" t="inlineStr">
        <is>
          <t>(N/A)</t>
        </is>
      </c>
      <c r="E557" t="inlineStr">
        <is>
          <t>F</t>
        </is>
      </c>
      <c r="F557" t="n">
        <v>28</v>
      </c>
      <c r="G557" s="30" t="n">
        <v>1</v>
      </c>
      <c r="H557" s="31" t="n">
        <v>1.6</v>
      </c>
      <c r="I557" s="31" t="n">
        <v>9.800000000000001</v>
      </c>
      <c r="J557" s="31" t="n"/>
      <c r="K557" s="31" t="n">
        <v>9.800000000000001</v>
      </c>
      <c r="L557" s="31" t="n">
        <v>9800000</v>
      </c>
      <c r="M557" t="n">
        <v>292.7</v>
      </c>
      <c r="N557" t="inlineStr">
        <is>
          <t>03mn5</t>
        </is>
      </c>
      <c r="P557" t="inlineStr">
        <is>
          <t>Paul Cotter (VAN LW)</t>
        </is>
      </c>
    </row>
    <row r="558">
      <c r="A558" t="n">
        <v>557</v>
      </c>
      <c r="B558" t="inlineStr">
        <is>
          <t>Dylan Coghlan (VGK D)</t>
        </is>
      </c>
      <c r="C558" t="inlineStr">
        <is>
          <t>Dylan Coghlan</t>
        </is>
      </c>
      <c r="D558" t="inlineStr">
        <is>
          <t>VGK</t>
        </is>
      </c>
      <c r="E558" t="inlineStr">
        <is>
          <t>D</t>
        </is>
      </c>
      <c r="F558" t="n">
        <v>28</v>
      </c>
      <c r="G558" s="30" t="n">
        <v>875000</v>
      </c>
      <c r="H558" s="31" t="n">
        <v>1.34</v>
      </c>
      <c r="I558" s="31" t="n">
        <v>9.68</v>
      </c>
      <c r="J558" s="31" t="n"/>
      <c r="K558" s="31" t="n">
        <v>9.68</v>
      </c>
      <c r="L558" s="31" t="n">
        <v>11.06</v>
      </c>
      <c r="N558" t="inlineStr">
        <is>
          <t>045ch</t>
        </is>
      </c>
      <c r="P558" t="inlineStr">
        <is>
          <t>Pavel Mintyukov (ANA D)</t>
        </is>
      </c>
    </row>
    <row r="559">
      <c r="A559" t="n">
        <v>558</v>
      </c>
      <c r="B559" t="inlineStr">
        <is>
          <t>Brett Berard (MTL RW)</t>
        </is>
      </c>
      <c r="C559" t="inlineStr">
        <is>
          <t>Brett Berard</t>
        </is>
      </c>
      <c r="D559" t="inlineStr">
        <is>
          <t>MTL</t>
        </is>
      </c>
      <c r="E559" t="inlineStr">
        <is>
          <t>F</t>
        </is>
      </c>
      <c r="F559" t="n">
        <v>24</v>
      </c>
      <c r="G559" s="30" t="n">
        <v>867500</v>
      </c>
      <c r="H559" s="31" t="n">
        <v>2.71</v>
      </c>
      <c r="I559" s="31" t="n">
        <v>9.65</v>
      </c>
      <c r="J559" s="31" t="n"/>
      <c r="K559" s="31" t="n">
        <v>9.65</v>
      </c>
      <c r="L559" s="31" t="n">
        <v>11.12</v>
      </c>
      <c r="N559" t="inlineStr">
        <is>
          <t>05ltb</t>
        </is>
      </c>
      <c r="P559" t="inlineStr">
        <is>
          <t>Pavol Regenda ((N/A) RW)</t>
        </is>
      </c>
    </row>
    <row r="560">
      <c r="A560" t="n">
        <v>559</v>
      </c>
      <c r="B560" t="inlineStr">
        <is>
          <t>Urho Vaakanainen (NYR D)</t>
        </is>
      </c>
      <c r="C560" t="inlineStr">
        <is>
          <t>Urho Vaakanainen</t>
        </is>
      </c>
      <c r="D560" t="inlineStr">
        <is>
          <t>NYR</t>
        </is>
      </c>
      <c r="E560" t="inlineStr">
        <is>
          <t>D</t>
        </is>
      </c>
      <c r="F560" t="n">
        <v>27</v>
      </c>
      <c r="G560" s="30" t="n">
        <v>1550000</v>
      </c>
      <c r="H560" s="31" t="n">
        <v>14.03</v>
      </c>
      <c r="I560" s="31" t="n">
        <v>9.619999999999999</v>
      </c>
      <c r="J560" s="31" t="n"/>
      <c r="K560" s="31" t="n">
        <v>9.619999999999999</v>
      </c>
      <c r="L560" s="31" t="n">
        <v>6.21</v>
      </c>
      <c r="N560" t="inlineStr">
        <is>
          <t>03w83</t>
        </is>
      </c>
      <c r="P560" t="inlineStr">
        <is>
          <t>Petr Mrazek ((N/A) G)</t>
        </is>
      </c>
    </row>
    <row r="561">
      <c r="A561" t="n">
        <v>560</v>
      </c>
      <c r="B561" t="inlineStr">
        <is>
          <t>Vladislav Kolyachonok (NJD D)</t>
        </is>
      </c>
      <c r="C561" t="inlineStr">
        <is>
          <t>Vladislav Kolyachonok</t>
        </is>
      </c>
      <c r="D561" t="inlineStr">
        <is>
          <t>NJD</t>
        </is>
      </c>
      <c r="E561" t="inlineStr">
        <is>
          <t>D</t>
        </is>
      </c>
      <c r="F561" t="n">
        <v>25</v>
      </c>
      <c r="G561" s="30" t="n">
        <v>850000</v>
      </c>
      <c r="H561" s="31" t="n">
        <v>7.74</v>
      </c>
      <c r="I561" s="31" t="n">
        <v>9.609999999999999</v>
      </c>
      <c r="J561" s="31" t="n"/>
      <c r="K561" s="31" t="n">
        <v>9.609999999999999</v>
      </c>
      <c r="L561" s="31" t="n">
        <v>11.31</v>
      </c>
      <c r="N561" t="inlineStr">
        <is>
          <t>04z0g</t>
        </is>
      </c>
      <c r="P561" t="inlineStr">
        <is>
          <t>Peyton Krebs (BUF C)</t>
        </is>
      </c>
    </row>
    <row r="562">
      <c r="A562" t="n">
        <v>561</v>
      </c>
      <c r="B562" t="inlineStr">
        <is>
          <t>Brennan Othmann (CGY LW)</t>
        </is>
      </c>
      <c r="C562" t="inlineStr">
        <is>
          <t>Brennan Othmann</t>
        </is>
      </c>
      <c r="D562" t="inlineStr">
        <is>
          <t>CGY</t>
        </is>
      </c>
      <c r="E562" t="inlineStr">
        <is>
          <t>F</t>
        </is>
      </c>
      <c r="F562" t="n">
        <v>23</v>
      </c>
      <c r="G562" s="30" t="n">
        <v>863333</v>
      </c>
      <c r="H562" s="31" t="n">
        <v>8.27</v>
      </c>
      <c r="I562" s="31" t="n">
        <v>9.6</v>
      </c>
      <c r="J562" s="31" t="n"/>
      <c r="K562" s="31" t="n">
        <v>9.6</v>
      </c>
      <c r="L562" s="31" t="n">
        <v>11.12</v>
      </c>
      <c r="N562" t="inlineStr">
        <is>
          <t>057yc</t>
        </is>
      </c>
      <c r="P562" t="inlineStr">
        <is>
          <t>Pheonix Copley (CBJ G)</t>
        </is>
      </c>
    </row>
    <row r="563">
      <c r="A563" t="n">
        <v>562</v>
      </c>
      <c r="B563" t="inlineStr">
        <is>
          <t>Jordan Harris (BOS D)</t>
        </is>
      </c>
      <c r="C563" t="inlineStr">
        <is>
          <t>Jordan Harris</t>
        </is>
      </c>
      <c r="D563" t="inlineStr">
        <is>
          <t>BOS</t>
        </is>
      </c>
      <c r="E563" t="inlineStr">
        <is>
          <t>D</t>
        </is>
      </c>
      <c r="F563" t="n">
        <v>26</v>
      </c>
      <c r="G563" s="30" t="n">
        <v>850000</v>
      </c>
      <c r="H563" s="31" t="n">
        <v>4.74</v>
      </c>
      <c r="I563" s="31" t="n">
        <v>9.550000000000001</v>
      </c>
      <c r="J563" s="31" t="n"/>
      <c r="K563" s="31" t="n">
        <v>9.550000000000001</v>
      </c>
      <c r="L563" s="31" t="n">
        <v>11.24</v>
      </c>
      <c r="N563" t="inlineStr">
        <is>
          <t>04qyj</t>
        </is>
      </c>
      <c r="P563" t="inlineStr">
        <is>
          <t>Philip Broberg (STL D)</t>
        </is>
      </c>
    </row>
    <row r="564">
      <c r="A564" t="n">
        <v>563</v>
      </c>
      <c r="B564" t="inlineStr">
        <is>
          <t>Sammy Blais (OTT LW)</t>
        </is>
      </c>
      <c r="C564" t="inlineStr">
        <is>
          <t>Sammy Blais</t>
        </is>
      </c>
      <c r="D564" t="inlineStr">
        <is>
          <t>OTT</t>
        </is>
      </c>
      <c r="E564" t="inlineStr">
        <is>
          <t>F</t>
        </is>
      </c>
      <c r="F564" t="n">
        <v>30</v>
      </c>
      <c r="G564" s="30" t="n">
        <v>925000</v>
      </c>
      <c r="H564" s="31" t="n">
        <v>14.88</v>
      </c>
      <c r="I564" s="31" t="n">
        <v>9.529999999999999</v>
      </c>
      <c r="J564" s="31" t="n"/>
      <c r="K564" s="31" t="n">
        <v>9.529999999999999</v>
      </c>
      <c r="L564" s="31" t="n">
        <v>10.3</v>
      </c>
      <c r="N564" t="inlineStr">
        <is>
          <t>03edx</t>
        </is>
      </c>
      <c r="P564" t="inlineStr">
        <is>
          <t>Philipp Grubauer (SEA G)</t>
        </is>
      </c>
    </row>
    <row r="565">
      <c r="A565" t="n">
        <v>564</v>
      </c>
      <c r="B565" t="inlineStr">
        <is>
          <t>Connor Clattenburg (EDM LW)</t>
        </is>
      </c>
      <c r="C565" t="inlineStr">
        <is>
          <t>Connor Clattenburg</t>
        </is>
      </c>
      <c r="D565" t="inlineStr">
        <is>
          <t>EDM</t>
        </is>
      </c>
      <c r="E565" t="inlineStr">
        <is>
          <t>F</t>
        </is>
      </c>
      <c r="F565" t="n">
        <v>21</v>
      </c>
      <c r="G565" s="30" t="n">
        <v>828333</v>
      </c>
      <c r="H565" s="31" t="n">
        <v>5.22</v>
      </c>
      <c r="I565" s="31" t="n">
        <v>9.5</v>
      </c>
      <c r="J565" s="31" t="n"/>
      <c r="K565" s="31" t="n">
        <v>9.5</v>
      </c>
      <c r="L565" s="31" t="n">
        <v>11.47</v>
      </c>
      <c r="N565" t="inlineStr">
        <is>
          <t>06h9j</t>
        </is>
      </c>
      <c r="P565" t="inlineStr">
        <is>
          <t>Philippe Myers (TOR D)</t>
        </is>
      </c>
    </row>
    <row r="566">
      <c r="A566" t="n">
        <v>565</v>
      </c>
      <c r="B566" t="inlineStr">
        <is>
          <t>Kurtis MacDermid (OTT LW)</t>
        </is>
      </c>
      <c r="C566" t="inlineStr">
        <is>
          <t>Kurtis MacDermid</t>
        </is>
      </c>
      <c r="D566" t="inlineStr">
        <is>
          <t>OTT</t>
        </is>
      </c>
      <c r="E566" t="inlineStr">
        <is>
          <t>D,F</t>
        </is>
      </c>
      <c r="F566" t="n">
        <v>32</v>
      </c>
      <c r="G566" s="30" t="n">
        <v>1150000</v>
      </c>
      <c r="H566" s="31" t="n">
        <v>10.39</v>
      </c>
      <c r="I566" s="31" t="n">
        <v>9.34</v>
      </c>
      <c r="J566" s="31" t="n"/>
      <c r="K566" s="31" t="n">
        <v>9.34</v>
      </c>
      <c r="L566" s="31" t="n">
        <v>8.119999999999999</v>
      </c>
      <c r="N566" t="inlineStr">
        <is>
          <t>02wki</t>
        </is>
      </c>
      <c r="P566" t="inlineStr">
        <is>
          <t>Phillip Danault (MTL C)</t>
        </is>
      </c>
    </row>
    <row r="567">
      <c r="A567" t="n">
        <v>566</v>
      </c>
      <c r="B567" t="inlineStr">
        <is>
          <t>Lukas Reichel (BOS C)</t>
        </is>
      </c>
      <c r="C567" t="inlineStr">
        <is>
          <t>Lukas Reichel</t>
        </is>
      </c>
      <c r="D567" t="inlineStr">
        <is>
          <t>BOS</t>
        </is>
      </c>
      <c r="E567" t="inlineStr">
        <is>
          <t>F</t>
        </is>
      </c>
      <c r="F567" t="n">
        <v>24</v>
      </c>
      <c r="G567" s="30" t="n">
        <v>950000</v>
      </c>
      <c r="H567" s="31" t="n">
        <v>11.59</v>
      </c>
      <c r="I567" s="31" t="n">
        <v>8.800000000000001</v>
      </c>
      <c r="J567" s="31" t="n"/>
      <c r="K567" s="31" t="n">
        <v>8.800000000000001</v>
      </c>
      <c r="L567" s="31" t="n">
        <v>9.26</v>
      </c>
      <c r="N567" t="inlineStr">
        <is>
          <t>05kei</t>
        </is>
      </c>
      <c r="P567" t="inlineStr">
        <is>
          <t>Phillip Tomasino (OTT RW)</t>
        </is>
      </c>
    </row>
    <row r="568">
      <c r="A568" t="n">
        <v>567</v>
      </c>
      <c r="B568" t="inlineStr">
        <is>
          <t>John Beecher (FLA C)</t>
        </is>
      </c>
      <c r="C568" t="inlineStr">
        <is>
          <t>John Beecher</t>
        </is>
      </c>
      <c r="D568" t="inlineStr">
        <is>
          <t>FLA</t>
        </is>
      </c>
      <c r="E568" t="inlineStr">
        <is>
          <t>F</t>
        </is>
      </c>
      <c r="F568" t="n">
        <v>25</v>
      </c>
      <c r="G568" s="30" t="n">
        <v>850000</v>
      </c>
      <c r="H568" s="31" t="n">
        <v>19.14</v>
      </c>
      <c r="I568" s="31" t="n">
        <v>8.789999999999999</v>
      </c>
      <c r="J568" s="31" t="n"/>
      <c r="K568" s="31" t="n">
        <v>8.789999999999999</v>
      </c>
      <c r="L568" s="31" t="n">
        <v>10.34</v>
      </c>
      <c r="N568" t="inlineStr">
        <is>
          <t>04zow</t>
        </is>
      </c>
      <c r="P568" t="inlineStr">
        <is>
          <t>Pierre Engvall (NYI LW)</t>
        </is>
      </c>
    </row>
    <row r="569">
      <c r="A569" t="n">
        <v>568</v>
      </c>
      <c r="B569" t="inlineStr">
        <is>
          <t>Drew Fortescue (NYR D)</t>
        </is>
      </c>
      <c r="C569" t="inlineStr">
        <is>
          <t>Drew Fortescue</t>
        </is>
      </c>
      <c r="D569" t="inlineStr">
        <is>
          <t>NYR</t>
        </is>
      </c>
      <c r="E569" t="inlineStr">
        <is>
          <t>D</t>
        </is>
      </c>
      <c r="F569" t="n">
        <v>21</v>
      </c>
      <c r="G569" s="30" t="n">
        <v>923333</v>
      </c>
      <c r="H569" s="31" t="n">
        <v>4.39</v>
      </c>
      <c r="I569" s="31" t="n">
        <v>8.77</v>
      </c>
      <c r="J569" s="31" t="n"/>
      <c r="K569" s="31" t="n">
        <v>8.77</v>
      </c>
      <c r="L569" s="31" t="n">
        <v>9.5</v>
      </c>
      <c r="N569" t="inlineStr">
        <is>
          <t>06c6u</t>
        </is>
      </c>
      <c r="P569" t="inlineStr">
        <is>
          <t>Pierre-Luc Dubois (WSH C)</t>
        </is>
      </c>
    </row>
    <row r="570">
      <c r="A570" t="n">
        <v>569</v>
      </c>
      <c r="B570" t="inlineStr">
        <is>
          <t>Adam Edstrom (NSH LW)</t>
        </is>
      </c>
      <c r="C570" t="inlineStr">
        <is>
          <t>Adam Edstrom</t>
        </is>
      </c>
      <c r="D570" t="inlineStr">
        <is>
          <t>NSH</t>
        </is>
      </c>
      <c r="E570" t="inlineStr">
        <is>
          <t>F</t>
        </is>
      </c>
      <c r="F570" t="n">
        <v>25</v>
      </c>
      <c r="G570" s="30" t="n">
        <v>975000</v>
      </c>
      <c r="H570" s="31" t="n">
        <v>10.63</v>
      </c>
      <c r="I570" s="31" t="n">
        <v>8.75</v>
      </c>
      <c r="J570" s="31" t="n"/>
      <c r="K570" s="31" t="n">
        <v>8.75</v>
      </c>
      <c r="L570" s="31" t="n">
        <v>8.970000000000001</v>
      </c>
      <c r="N570" t="inlineStr">
        <is>
          <t>051v9</t>
        </is>
      </c>
      <c r="P570" t="inlineStr">
        <is>
          <t>Pierre-Olivier Joseph (CAR D)</t>
        </is>
      </c>
    </row>
    <row r="571">
      <c r="A571" t="n">
        <v>570</v>
      </c>
      <c r="B571" t="inlineStr">
        <is>
          <t>Travis Hamonic ((N/A) D)</t>
        </is>
      </c>
      <c r="C571" t="inlineStr">
        <is>
          <t>Travis Hamonic</t>
        </is>
      </c>
      <c r="D571" t="inlineStr">
        <is>
          <t>(N/A)</t>
        </is>
      </c>
      <c r="E571" t="inlineStr">
        <is>
          <t>D</t>
        </is>
      </c>
      <c r="F571" t="n">
        <v>36</v>
      </c>
      <c r="G571" s="30" t="n">
        <v>1</v>
      </c>
      <c r="H571" s="31" t="n">
        <v>17.19</v>
      </c>
      <c r="I571" s="31" t="n">
        <v>8.75</v>
      </c>
      <c r="J571" s="31" t="n"/>
      <c r="K571" s="31" t="n">
        <v>8.75</v>
      </c>
      <c r="L571" s="31" t="n">
        <v>8750000</v>
      </c>
      <c r="N571" t="inlineStr">
        <is>
          <t>01mjf</t>
        </is>
      </c>
      <c r="P571" t="inlineStr">
        <is>
          <t>Pius Suter (STL C)</t>
        </is>
      </c>
    </row>
    <row r="572">
      <c r="A572" t="n">
        <v>571</v>
      </c>
      <c r="B572" t="inlineStr">
        <is>
          <t>Nikita Tolopilo (VAN G)</t>
        </is>
      </c>
      <c r="C572" t="inlineStr">
        <is>
          <t>Nikita Tolopilo</t>
        </is>
      </c>
      <c r="D572" t="inlineStr">
        <is>
          <t>VAN</t>
        </is>
      </c>
      <c r="E572" t="inlineStr">
        <is>
          <t>G</t>
        </is>
      </c>
      <c r="F572" t="n">
        <v>26</v>
      </c>
      <c r="G572" s="30" t="n">
        <v>775000</v>
      </c>
      <c r="H572" s="31" t="n">
        <v>25.36</v>
      </c>
      <c r="I572" s="31" t="n">
        <v>8.699999999999999</v>
      </c>
      <c r="J572" s="31" t="n"/>
      <c r="K572" s="31" t="n">
        <v>8.699999999999999</v>
      </c>
      <c r="L572" s="31" t="n">
        <v>11.23</v>
      </c>
      <c r="M572" t="n">
        <v>292.1</v>
      </c>
      <c r="N572" t="inlineStr">
        <is>
          <t>06agl</t>
        </is>
      </c>
      <c r="P572" t="inlineStr">
        <is>
          <t>Pontus Holmberg (TBL LW)</t>
        </is>
      </c>
    </row>
    <row r="573">
      <c r="A573" t="n">
        <v>572</v>
      </c>
      <c r="B573" t="inlineStr">
        <is>
          <t>Justin Danforth (BUF C)</t>
        </is>
      </c>
      <c r="C573" t="inlineStr">
        <is>
          <t>Justin Danforth</t>
        </is>
      </c>
      <c r="D573" t="inlineStr">
        <is>
          <t>BUF</t>
        </is>
      </c>
      <c r="E573" t="inlineStr">
        <is>
          <t>F</t>
        </is>
      </c>
      <c r="F573" t="n">
        <v>33</v>
      </c>
      <c r="G573" s="30" t="n">
        <v>1800000</v>
      </c>
      <c r="H573" s="31" t="n">
        <v>0.8100000000000001</v>
      </c>
      <c r="I573" s="31" t="n">
        <v>8.67</v>
      </c>
      <c r="J573" s="31" t="n"/>
      <c r="K573" s="31" t="n">
        <v>8.67</v>
      </c>
      <c r="L573" s="31" t="n">
        <v>4.82</v>
      </c>
      <c r="N573" t="inlineStr">
        <is>
          <t>05r9l</t>
        </is>
      </c>
      <c r="P573" t="inlineStr">
        <is>
          <t>Pyotr Kochetkov (CAR G)</t>
        </is>
      </c>
    </row>
    <row r="574">
      <c r="A574" t="n">
        <v>573</v>
      </c>
      <c r="B574" t="inlineStr">
        <is>
          <t>Kai Uchacz (VGK C)</t>
        </is>
      </c>
      <c r="C574" t="inlineStr">
        <is>
          <t>Kai Uchacz</t>
        </is>
      </c>
      <c r="D574" t="inlineStr">
        <is>
          <t>VGK</t>
        </is>
      </c>
      <c r="E574" t="inlineStr">
        <is>
          <t>F</t>
        </is>
      </c>
      <c r="F574" t="n">
        <v>23</v>
      </c>
      <c r="G574" s="30" t="n">
        <v>845000</v>
      </c>
      <c r="H574" s="31" t="n">
        <v>1.72</v>
      </c>
      <c r="I574" s="31" t="n">
        <v>8.6</v>
      </c>
      <c r="J574" s="31" t="n"/>
      <c r="K574" s="31" t="n">
        <v>8.6</v>
      </c>
      <c r="L574" s="31" t="n">
        <v>10.18</v>
      </c>
      <c r="N574" t="inlineStr">
        <is>
          <t>060xd</t>
        </is>
      </c>
      <c r="P574" t="inlineStr">
        <is>
          <t>Quinn Hutson (EDM RW)</t>
        </is>
      </c>
    </row>
    <row r="575">
      <c r="A575" t="n">
        <v>574</v>
      </c>
      <c r="B575" t="inlineStr">
        <is>
          <t>Pierre-Olivier Joseph (CAR D)</t>
        </is>
      </c>
      <c r="C575" t="inlineStr">
        <is>
          <t>Pierre-Olivier Joseph</t>
        </is>
      </c>
      <c r="D575" t="inlineStr">
        <is>
          <t>CAR</t>
        </is>
      </c>
      <c r="E575" t="inlineStr">
        <is>
          <t>D</t>
        </is>
      </c>
      <c r="F575" t="n">
        <v>27</v>
      </c>
      <c r="G575" s="30" t="n">
        <v>1</v>
      </c>
      <c r="H575" s="31" t="n">
        <v>13.79</v>
      </c>
      <c r="I575" s="31" t="n">
        <v>8.289999999999999</v>
      </c>
      <c r="J575" s="31" t="n"/>
      <c r="K575" s="31" t="n">
        <v>8.289999999999999</v>
      </c>
      <c r="L575" s="31" t="n">
        <v>8290000</v>
      </c>
      <c r="N575" t="inlineStr">
        <is>
          <t>04arn</t>
        </is>
      </c>
      <c r="P575" t="inlineStr">
        <is>
          <t>Radek Faksa (DAL C)</t>
        </is>
      </c>
    </row>
    <row r="576">
      <c r="A576" t="n">
        <v>575</v>
      </c>
      <c r="B576" t="inlineStr">
        <is>
          <t>Nicolas Aube-Kubel (MIN RW)</t>
        </is>
      </c>
      <c r="C576" t="inlineStr">
        <is>
          <t>Nicolas Aube-Kubel</t>
        </is>
      </c>
      <c r="D576" t="inlineStr">
        <is>
          <t>MIN</t>
        </is>
      </c>
      <c r="E576" t="inlineStr">
        <is>
          <t>F</t>
        </is>
      </c>
      <c r="F576" t="n">
        <v>30</v>
      </c>
      <c r="G576" s="30" t="n">
        <v>775000</v>
      </c>
      <c r="H576" s="31" t="n">
        <v>4.05</v>
      </c>
      <c r="I576" s="31" t="n">
        <v>8.18</v>
      </c>
      <c r="J576" s="31" t="n"/>
      <c r="K576" s="31" t="n">
        <v>8.18</v>
      </c>
      <c r="L576" s="31" t="n">
        <v>10.55</v>
      </c>
      <c r="N576" t="inlineStr">
        <is>
          <t>03eav</t>
        </is>
      </c>
      <c r="P576" t="inlineStr">
        <is>
          <t>Rafael Harvey-Pinard (PIT LW)</t>
        </is>
      </c>
    </row>
    <row r="577">
      <c r="A577" t="n">
        <v>576</v>
      </c>
      <c r="B577" t="inlineStr">
        <is>
          <t>Dryden Hunt (CGY LW)</t>
        </is>
      </c>
      <c r="C577" t="inlineStr">
        <is>
          <t>Dryden Hunt</t>
        </is>
      </c>
      <c r="D577" t="inlineStr">
        <is>
          <t>CGY</t>
        </is>
      </c>
      <c r="E577" t="inlineStr">
        <is>
          <t>F</t>
        </is>
      </c>
      <c r="F577" t="n">
        <v>30</v>
      </c>
      <c r="G577" s="30" t="n">
        <v>825000</v>
      </c>
      <c r="H577" s="31" t="n">
        <v>1.11</v>
      </c>
      <c r="I577" s="31" t="n">
        <v>8.130000000000001</v>
      </c>
      <c r="J577" s="31" t="n"/>
      <c r="K577" s="31" t="n">
        <v>8.130000000000001</v>
      </c>
      <c r="L577" s="31" t="n">
        <v>9.85</v>
      </c>
      <c r="N577" t="inlineStr">
        <is>
          <t>03h4z</t>
        </is>
      </c>
      <c r="P577" t="inlineStr">
        <is>
          <t>Raphael Lavoie (VGK RW)</t>
        </is>
      </c>
    </row>
    <row r="578">
      <c r="A578" t="n">
        <v>577</v>
      </c>
      <c r="B578" t="inlineStr">
        <is>
          <t>Matt Kessel (NYI D)</t>
        </is>
      </c>
      <c r="C578" t="inlineStr">
        <is>
          <t>Matt Kessel</t>
        </is>
      </c>
      <c r="D578" t="inlineStr">
        <is>
          <t>NYI</t>
        </is>
      </c>
      <c r="E578" t="inlineStr">
        <is>
          <t>D</t>
        </is>
      </c>
      <c r="F578" t="n">
        <v>26</v>
      </c>
      <c r="G578" s="30" t="n">
        <v>850000</v>
      </c>
      <c r="H578" s="31" t="n">
        <v>12.8</v>
      </c>
      <c r="I578" s="31" t="n">
        <v>8.109999999999999</v>
      </c>
      <c r="J578" s="31" t="n"/>
      <c r="K578" s="31" t="n">
        <v>8.109999999999999</v>
      </c>
      <c r="L578" s="31" t="n">
        <v>9.539999999999999</v>
      </c>
      <c r="N578" t="inlineStr">
        <is>
          <t>05oxu</t>
        </is>
      </c>
      <c r="P578" t="inlineStr">
        <is>
          <t>Rasmus Andersson (VGK D)</t>
        </is>
      </c>
    </row>
    <row r="579">
      <c r="A579" t="n">
        <v>578</v>
      </c>
      <c r="B579" t="inlineStr">
        <is>
          <t>Spencer Stastney (EDM D)</t>
        </is>
      </c>
      <c r="C579" t="inlineStr">
        <is>
          <t>Spencer Stastney</t>
        </is>
      </c>
      <c r="D579" t="inlineStr">
        <is>
          <t>EDM</t>
        </is>
      </c>
      <c r="E579" t="inlineStr">
        <is>
          <t>D</t>
        </is>
      </c>
      <c r="F579" t="n">
        <v>26</v>
      </c>
      <c r="G579" s="30" t="n">
        <v>1525000</v>
      </c>
      <c r="H579" s="31" t="n">
        <v>26.97</v>
      </c>
      <c r="I579" s="31" t="n">
        <v>8.09</v>
      </c>
      <c r="J579" s="31" t="n"/>
      <c r="K579" s="31" t="n">
        <v>8.09</v>
      </c>
      <c r="L579" s="31" t="n">
        <v>5.3</v>
      </c>
      <c r="N579" t="inlineStr">
        <is>
          <t>04qzx</t>
        </is>
      </c>
      <c r="P579" t="inlineStr">
        <is>
          <t>Rasmus Ristolainen (PHI D)</t>
        </is>
      </c>
    </row>
    <row r="580">
      <c r="A580" t="n">
        <v>579</v>
      </c>
      <c r="B580" t="inlineStr">
        <is>
          <t>Joel Nystrom (CAR D)</t>
        </is>
      </c>
      <c r="C580" t="inlineStr">
        <is>
          <t>Joel Nystrom</t>
        </is>
      </c>
      <c r="D580" t="inlineStr">
        <is>
          <t>CAR</t>
        </is>
      </c>
      <c r="E580" t="inlineStr">
        <is>
          <t>D</t>
        </is>
      </c>
      <c r="F580" t="n">
        <v>24</v>
      </c>
      <c r="G580" s="30" t="n">
        <v>1225000</v>
      </c>
      <c r="H580" s="31" t="n">
        <v>16.36</v>
      </c>
      <c r="I580" s="31" t="n">
        <v>7.88</v>
      </c>
      <c r="J580" s="31" t="n"/>
      <c r="K580" s="31" t="n">
        <v>7.88</v>
      </c>
      <c r="L580" s="31" t="n">
        <v>6.43</v>
      </c>
      <c r="N580" t="inlineStr">
        <is>
          <t>05ugz</t>
        </is>
      </c>
      <c r="P580" t="inlineStr">
        <is>
          <t>Rasmus Sandin (WSH D)</t>
        </is>
      </c>
    </row>
    <row r="581">
      <c r="A581" t="n">
        <v>580</v>
      </c>
      <c r="B581" t="inlineStr">
        <is>
          <t>Landon Slaggert (CHI LW)</t>
        </is>
      </c>
      <c r="C581" t="inlineStr">
        <is>
          <t>Landon Slaggert</t>
        </is>
      </c>
      <c r="D581" t="inlineStr">
        <is>
          <t>CHI</t>
        </is>
      </c>
      <c r="E581" t="inlineStr">
        <is>
          <t>F</t>
        </is>
      </c>
      <c r="F581" t="n">
        <v>24</v>
      </c>
      <c r="G581" s="30" t="n">
        <v>900000</v>
      </c>
      <c r="H581" s="31" t="n">
        <v>16.91</v>
      </c>
      <c r="I581" s="31" t="n">
        <v>7.65</v>
      </c>
      <c r="J581" s="31" t="n"/>
      <c r="K581" s="31" t="n">
        <v>7.65</v>
      </c>
      <c r="L581" s="31" t="n">
        <v>8.5</v>
      </c>
      <c r="N581" t="inlineStr">
        <is>
          <t>05ltn</t>
        </is>
      </c>
      <c r="P581" t="inlineStr">
        <is>
          <t>Reilly Smith ((N/A) LW)</t>
        </is>
      </c>
    </row>
    <row r="582">
      <c r="A582" t="n">
        <v>581</v>
      </c>
      <c r="B582" t="inlineStr">
        <is>
          <t>Spencer Martin (NYR G)</t>
        </is>
      </c>
      <c r="C582" t="inlineStr">
        <is>
          <t>Spencer Martin</t>
        </is>
      </c>
      <c r="D582" t="inlineStr">
        <is>
          <t>NYR</t>
        </is>
      </c>
      <c r="E582" t="inlineStr">
        <is>
          <t>G</t>
        </is>
      </c>
      <c r="F582" t="n">
        <v>31</v>
      </c>
      <c r="G582" s="30" t="n">
        <v>775000</v>
      </c>
      <c r="H582" s="31" t="n">
        <v>4.64</v>
      </c>
      <c r="I582" s="31" t="n">
        <v>7.56</v>
      </c>
      <c r="J582" s="31" t="n"/>
      <c r="K582" s="31" t="n">
        <v>7.56</v>
      </c>
      <c r="L582" s="31" t="n">
        <v>9.75</v>
      </c>
      <c r="N582" t="inlineStr">
        <is>
          <t>031ok</t>
        </is>
      </c>
      <c r="P582" t="inlineStr">
        <is>
          <t>Rickard Rakell (PIT LW)</t>
        </is>
      </c>
    </row>
    <row r="583">
      <c r="A583" t="n">
        <v>582</v>
      </c>
      <c r="B583" t="inlineStr">
        <is>
          <t>Ryan Reaves ((N/A) RW)</t>
        </is>
      </c>
      <c r="C583" t="inlineStr">
        <is>
          <t>Ryan Reaves</t>
        </is>
      </c>
      <c r="D583" t="inlineStr">
        <is>
          <t>(N/A)</t>
        </is>
      </c>
      <c r="E583" t="inlineStr">
        <is>
          <t>F</t>
        </is>
      </c>
      <c r="F583" t="n">
        <v>39</v>
      </c>
      <c r="G583" s="30" t="n">
        <v>1</v>
      </c>
      <c r="H583" s="31" t="n">
        <v>20.85</v>
      </c>
      <c r="I583" s="31" t="n">
        <v>7.55</v>
      </c>
      <c r="J583" s="31" t="n"/>
      <c r="K583" s="31" t="n">
        <v>7.55</v>
      </c>
      <c r="L583" s="31" t="n">
        <v>7550000</v>
      </c>
      <c r="N583" t="inlineStr">
        <is>
          <t>004mz</t>
        </is>
      </c>
      <c r="P583" t="inlineStr">
        <is>
          <t>Ridly Greig (OTT C)</t>
        </is>
      </c>
    </row>
    <row r="584">
      <c r="A584" t="n">
        <v>583</v>
      </c>
      <c r="B584" t="inlineStr">
        <is>
          <t>Ville Heinola (VGK D)</t>
        </is>
      </c>
      <c r="C584" t="inlineStr">
        <is>
          <t>Ville Heinola</t>
        </is>
      </c>
      <c r="D584" t="inlineStr">
        <is>
          <t>VGK</t>
        </is>
      </c>
      <c r="E584" t="inlineStr">
        <is>
          <t>D</t>
        </is>
      </c>
      <c r="F584" t="n">
        <v>25</v>
      </c>
      <c r="G584" s="30" t="n">
        <v>850000</v>
      </c>
      <c r="H584" s="31" t="n">
        <v>1.96</v>
      </c>
      <c r="I584" s="31" t="n">
        <v>7.27</v>
      </c>
      <c r="J584" s="31" t="n"/>
      <c r="K584" s="31" t="n">
        <v>7.27</v>
      </c>
      <c r="L584" s="31" t="n">
        <v>8.550000000000001</v>
      </c>
      <c r="N584" t="inlineStr">
        <is>
          <t>04zb7</t>
        </is>
      </c>
      <c r="P584" t="inlineStr">
        <is>
          <t>Riley Stillman (EDM D)</t>
        </is>
      </c>
    </row>
    <row r="585">
      <c r="A585" t="n">
        <v>584</v>
      </c>
      <c r="B585" t="inlineStr">
        <is>
          <t>David Kampf ((N/A) C)</t>
        </is>
      </c>
      <c r="C585" t="inlineStr">
        <is>
          <t>David Kampf</t>
        </is>
      </c>
      <c r="D585" t="inlineStr">
        <is>
          <t>(N/A)</t>
        </is>
      </c>
      <c r="E585" t="inlineStr">
        <is>
          <t>F</t>
        </is>
      </c>
      <c r="F585" t="n">
        <v>31</v>
      </c>
      <c r="G585" s="30" t="n">
        <v>1</v>
      </c>
      <c r="H585" s="31" t="n">
        <v>12.29</v>
      </c>
      <c r="I585" s="31" t="n">
        <v>7.17</v>
      </c>
      <c r="J585" s="31" t="n"/>
      <c r="K585" s="31" t="n">
        <v>7.17</v>
      </c>
      <c r="L585" s="31" t="n">
        <v>7170000</v>
      </c>
      <c r="N585" t="inlineStr">
        <is>
          <t>04bpi</t>
        </is>
      </c>
      <c r="P585" t="inlineStr">
        <is>
          <t>Robby Fabbri ((N/A) LW)</t>
        </is>
      </c>
    </row>
    <row r="586">
      <c r="A586" t="n">
        <v>585</v>
      </c>
      <c r="B586" t="inlineStr">
        <is>
          <t>Jared Wright (LAK RW)</t>
        </is>
      </c>
      <c r="C586" t="inlineStr">
        <is>
          <t>Jared Wright</t>
        </is>
      </c>
      <c r="D586" t="inlineStr">
        <is>
          <t>LAK</t>
        </is>
      </c>
      <c r="E586" t="inlineStr">
        <is>
          <t>F</t>
        </is>
      </c>
      <c r="F586" t="n">
        <v>23</v>
      </c>
      <c r="G586" s="30" t="n">
        <v>867500</v>
      </c>
      <c r="H586" s="31" t="n">
        <v>7.07</v>
      </c>
      <c r="I586" s="31" t="n">
        <v>7.12</v>
      </c>
      <c r="J586" s="31" t="n"/>
      <c r="K586" s="31" t="n">
        <v>7.12</v>
      </c>
      <c r="L586" s="31" t="n">
        <v>8.210000000000001</v>
      </c>
      <c r="N586" t="inlineStr">
        <is>
          <t>062pv</t>
        </is>
      </c>
      <c r="P586" t="inlineStr">
        <is>
          <t>Robert Thomas (STL C)</t>
        </is>
      </c>
    </row>
    <row r="587">
      <c r="A587" t="n">
        <v>586</v>
      </c>
      <c r="B587" t="inlineStr">
        <is>
          <t>Scott Morrow (NYR D)</t>
        </is>
      </c>
      <c r="C587" t="inlineStr">
        <is>
          <t>Scott Morrow</t>
        </is>
      </c>
      <c r="D587" t="inlineStr">
        <is>
          <t>NYR</t>
        </is>
      </c>
      <c r="E587" t="inlineStr">
        <is>
          <t>D</t>
        </is>
      </c>
      <c r="F587" t="n">
        <v>23</v>
      </c>
      <c r="G587" s="30" t="n">
        <v>916667</v>
      </c>
      <c r="H587" s="31" t="n">
        <v>11.93</v>
      </c>
      <c r="I587" s="31" t="n">
        <v>7.03</v>
      </c>
      <c r="J587" s="31" t="n"/>
      <c r="K587" s="31" t="n">
        <v>7.03</v>
      </c>
      <c r="L587" s="31" t="n">
        <v>7.67</v>
      </c>
      <c r="N587" t="inlineStr">
        <is>
          <t>05rj2</t>
        </is>
      </c>
      <c r="P587" t="inlineStr">
        <is>
          <t>Roby Jarventie (EDM LW)</t>
        </is>
      </c>
    </row>
    <row r="588">
      <c r="A588" t="n">
        <v>587</v>
      </c>
      <c r="B588" t="inlineStr">
        <is>
          <t>Arthur Kaliyev ((N/A) RW)</t>
        </is>
      </c>
      <c r="C588" t="inlineStr">
        <is>
          <t>Arthur Kaliyev</t>
        </is>
      </c>
      <c r="D588" t="inlineStr">
        <is>
          <t>(N/A)</t>
        </is>
      </c>
      <c r="E588" t="inlineStr">
        <is>
          <t>F</t>
        </is>
      </c>
      <c r="F588" t="n">
        <v>25</v>
      </c>
      <c r="G588" s="30" t="n">
        <v>1</v>
      </c>
      <c r="H588" s="31" t="n">
        <v>1</v>
      </c>
      <c r="I588" s="31" t="n">
        <v>6.98</v>
      </c>
      <c r="J588" s="31" t="n"/>
      <c r="K588" s="31" t="n">
        <v>6.98</v>
      </c>
      <c r="L588" s="31" t="n">
        <v>6980000</v>
      </c>
      <c r="N588" t="inlineStr">
        <is>
          <t>04sy1</t>
        </is>
      </c>
      <c r="P588" t="inlineStr">
        <is>
          <t>Rodrigo Abols ((N/A) C)</t>
        </is>
      </c>
    </row>
    <row r="589">
      <c r="A589" t="n">
        <v>588</v>
      </c>
      <c r="B589" t="inlineStr">
        <is>
          <t>Eric Comrie (SJS G)</t>
        </is>
      </c>
      <c r="C589" t="inlineStr">
        <is>
          <t>Eric Comrie</t>
        </is>
      </c>
      <c r="D589" t="inlineStr">
        <is>
          <t>SJS</t>
        </is>
      </c>
      <c r="E589" t="inlineStr">
        <is>
          <t>G</t>
        </is>
      </c>
      <c r="F589" t="n">
        <v>31</v>
      </c>
      <c r="G589" s="30" t="n">
        <v>1150000</v>
      </c>
      <c r="H589" s="31" t="n">
        <v>37.84</v>
      </c>
      <c r="I589" s="31" t="n">
        <v>6.96</v>
      </c>
      <c r="J589" s="31" t="n"/>
      <c r="K589" s="31" t="n">
        <v>6.96</v>
      </c>
      <c r="L589" s="31" t="n">
        <v>6.05</v>
      </c>
      <c r="N589" t="inlineStr">
        <is>
          <t>02ycp</t>
        </is>
      </c>
      <c r="P589" t="inlineStr">
        <is>
          <t>Ronan Seeley (CAR D)</t>
        </is>
      </c>
    </row>
    <row r="590">
      <c r="A590" t="n">
        <v>589</v>
      </c>
      <c r="B590" t="inlineStr">
        <is>
          <t>Hayden Hodgson (OTT RW)</t>
        </is>
      </c>
      <c r="C590" t="inlineStr">
        <is>
          <t>Hayden Hodgson</t>
        </is>
      </c>
      <c r="D590" t="inlineStr">
        <is>
          <t>OTT</t>
        </is>
      </c>
      <c r="E590" t="inlineStr">
        <is>
          <t>F</t>
        </is>
      </c>
      <c r="F590" t="n">
        <v>30</v>
      </c>
      <c r="G590" s="30" t="n">
        <v>775000</v>
      </c>
      <c r="H590" s="31" t="n">
        <v>4.2</v>
      </c>
      <c r="I590" s="31" t="n">
        <v>6.9</v>
      </c>
      <c r="J590" s="31" t="n"/>
      <c r="K590" s="31" t="n">
        <v>6.9</v>
      </c>
      <c r="L590" s="31" t="n">
        <v>8.9</v>
      </c>
      <c r="N590" t="inlineStr">
        <is>
          <t>03knn</t>
        </is>
      </c>
      <c r="P590" t="inlineStr">
        <is>
          <t>Roope Hintz (DAL C)</t>
        </is>
      </c>
    </row>
    <row r="591">
      <c r="A591" t="n">
        <v>590</v>
      </c>
      <c r="B591" t="inlineStr">
        <is>
          <t>Filip Hallander (PIT C)</t>
        </is>
      </c>
      <c r="C591" t="inlineStr">
        <is>
          <t>Filip Hallander</t>
        </is>
      </c>
      <c r="D591" t="inlineStr">
        <is>
          <t>PIT</t>
        </is>
      </c>
      <c r="E591" t="inlineStr">
        <is>
          <t>F</t>
        </is>
      </c>
      <c r="F591" t="n">
        <v>26</v>
      </c>
      <c r="G591" s="30" t="n">
        <v>775000</v>
      </c>
      <c r="H591" s="31" t="n">
        <v>6.85</v>
      </c>
      <c r="I591" s="31" t="n">
        <v>6.85</v>
      </c>
      <c r="J591" s="31" t="n"/>
      <c r="K591" s="31" t="n">
        <v>6.85</v>
      </c>
      <c r="L591" s="31" t="n">
        <v>8.84</v>
      </c>
      <c r="N591" t="inlineStr">
        <is>
          <t>04qya</t>
        </is>
      </c>
      <c r="P591" t="inlineStr">
        <is>
          <t>Rory Kerins (CGY C)</t>
        </is>
      </c>
    </row>
    <row r="592">
      <c r="A592" t="n">
        <v>591</v>
      </c>
      <c r="B592" t="inlineStr">
        <is>
          <t>Trent Miner (COL G)</t>
        </is>
      </c>
      <c r="C592" t="inlineStr">
        <is>
          <t>Trent Miner</t>
        </is>
      </c>
      <c r="D592" t="inlineStr">
        <is>
          <t>COL</t>
        </is>
      </c>
      <c r="E592" t="inlineStr">
        <is>
          <t>G</t>
        </is>
      </c>
      <c r="F592" t="n">
        <v>25</v>
      </c>
      <c r="G592" s="30" t="n">
        <v>775000</v>
      </c>
      <c r="H592" s="31" t="n">
        <v>10.04</v>
      </c>
      <c r="I592" s="31" t="n">
        <v>6.84</v>
      </c>
      <c r="J592" s="31" t="n"/>
      <c r="K592" s="31" t="n">
        <v>6.84</v>
      </c>
      <c r="L592" s="31" t="n">
        <v>8.83</v>
      </c>
      <c r="N592" t="inlineStr">
        <is>
          <t>051w5</t>
        </is>
      </c>
      <c r="P592" t="inlineStr">
        <is>
          <t>Ross Colton (NSH LW)</t>
        </is>
      </c>
    </row>
    <row r="593">
      <c r="A593" t="n">
        <v>592</v>
      </c>
      <c r="B593" t="inlineStr">
        <is>
          <t>Matthew Poitras (BOS C)</t>
        </is>
      </c>
      <c r="C593" t="inlineStr">
        <is>
          <t>Matthew Poitras</t>
        </is>
      </c>
      <c r="D593" t="inlineStr">
        <is>
          <t>BOS</t>
        </is>
      </c>
      <c r="E593" t="inlineStr">
        <is>
          <t>F</t>
        </is>
      </c>
      <c r="F593" t="n">
        <v>22</v>
      </c>
      <c r="G593" s="30" t="n">
        <v>870000</v>
      </c>
      <c r="H593" s="31" t="n">
        <v>2.08</v>
      </c>
      <c r="I593" s="31" t="n">
        <v>6.69</v>
      </c>
      <c r="J593" s="31" t="n"/>
      <c r="K593" s="31" t="n">
        <v>6.69</v>
      </c>
      <c r="L593" s="31" t="n">
        <v>7.69</v>
      </c>
      <c r="N593" t="inlineStr">
        <is>
          <t>05ymq</t>
        </is>
      </c>
      <c r="P593" t="inlineStr">
        <is>
          <t>Ross Johnston (STL LW)</t>
        </is>
      </c>
    </row>
    <row r="594">
      <c r="A594" t="n">
        <v>593</v>
      </c>
      <c r="B594" t="inlineStr">
        <is>
          <t>Dylan McIlrath (WSH D)</t>
        </is>
      </c>
      <c r="C594" t="inlineStr">
        <is>
          <t>Dylan McIlrath</t>
        </is>
      </c>
      <c r="D594" t="inlineStr">
        <is>
          <t>WSH</t>
        </is>
      </c>
      <c r="E594" t="inlineStr">
        <is>
          <t>D</t>
        </is>
      </c>
      <c r="F594" t="n">
        <v>34</v>
      </c>
      <c r="G594" s="30" t="n">
        <v>800000</v>
      </c>
      <c r="H594" s="31" t="n">
        <v>5.67</v>
      </c>
      <c r="I594" s="31" t="n">
        <v>6.59</v>
      </c>
      <c r="J594" s="31" t="n"/>
      <c r="K594" s="31" t="n">
        <v>6.59</v>
      </c>
      <c r="L594" s="31" t="n">
        <v>8.24</v>
      </c>
      <c r="N594" t="inlineStr">
        <is>
          <t>01zub</t>
        </is>
      </c>
      <c r="P594" t="inlineStr">
        <is>
          <t>Ryan Donato (CHI LW)</t>
        </is>
      </c>
    </row>
    <row r="595">
      <c r="A595" t="n">
        <v>594</v>
      </c>
      <c r="B595" t="inlineStr">
        <is>
          <t>Artur Akhtyamov (TOR G)</t>
        </is>
      </c>
      <c r="C595" t="inlineStr">
        <is>
          <t>Artur Akhtyamov</t>
        </is>
      </c>
      <c r="D595" t="inlineStr">
        <is>
          <t>TOR</t>
        </is>
      </c>
      <c r="E595" t="inlineStr">
        <is>
          <t>G</t>
        </is>
      </c>
      <c r="F595" t="n">
        <v>24</v>
      </c>
      <c r="G595" s="30" t="n">
        <v>900000</v>
      </c>
      <c r="H595" s="31" t="n">
        <v>1.42</v>
      </c>
      <c r="I595" s="31" t="n">
        <v>6.54</v>
      </c>
      <c r="J595" s="31" t="n"/>
      <c r="K595" s="31" t="n">
        <v>6.54</v>
      </c>
      <c r="L595" s="31" t="n">
        <v>7.27</v>
      </c>
      <c r="N595" t="inlineStr">
        <is>
          <t>05nik</t>
        </is>
      </c>
      <c r="P595" t="inlineStr">
        <is>
          <t>Ryan Graves (PIT D)</t>
        </is>
      </c>
    </row>
    <row r="596">
      <c r="A596" t="n">
        <v>595</v>
      </c>
      <c r="B596" t="inlineStr">
        <is>
          <t>Dominic Toninato (CHI C)</t>
        </is>
      </c>
      <c r="C596" t="inlineStr">
        <is>
          <t>Dominic Toninato</t>
        </is>
      </c>
      <c r="D596" t="inlineStr">
        <is>
          <t>CHI</t>
        </is>
      </c>
      <c r="E596" t="inlineStr">
        <is>
          <t>F</t>
        </is>
      </c>
      <c r="F596" t="n">
        <v>32</v>
      </c>
      <c r="G596" s="30" t="n">
        <v>850000</v>
      </c>
      <c r="H596" s="31" t="n">
        <v>3.14</v>
      </c>
      <c r="I596" s="31" t="n">
        <v>6.46</v>
      </c>
      <c r="J596" s="31" t="n"/>
      <c r="K596" s="31" t="n">
        <v>6.46</v>
      </c>
      <c r="L596" s="31" t="n">
        <v>7.6</v>
      </c>
      <c r="N596" t="inlineStr">
        <is>
          <t>02o7o</t>
        </is>
      </c>
      <c r="P596" t="inlineStr">
        <is>
          <t>Ryan Greene (CHI C)</t>
        </is>
      </c>
    </row>
    <row r="597">
      <c r="A597" t="n">
        <v>596</v>
      </c>
      <c r="B597" t="inlineStr">
        <is>
          <t>Ben Jones (CGY RW)</t>
        </is>
      </c>
      <c r="C597" t="inlineStr">
        <is>
          <t>Ben Jones</t>
        </is>
      </c>
      <c r="D597" t="inlineStr">
        <is>
          <t>CGY</t>
        </is>
      </c>
      <c r="E597" t="inlineStr">
        <is>
          <t>F</t>
        </is>
      </c>
      <c r="F597" t="n">
        <v>27</v>
      </c>
      <c r="G597" s="30" t="n">
        <v>850000</v>
      </c>
      <c r="H597" s="31" t="n">
        <v>6.34</v>
      </c>
      <c r="I597" s="31" t="n">
        <v>6.36</v>
      </c>
      <c r="J597" s="31" t="n"/>
      <c r="K597" s="31" t="n">
        <v>6.36</v>
      </c>
      <c r="L597" s="31" t="n">
        <v>7.48</v>
      </c>
      <c r="N597" t="inlineStr">
        <is>
          <t>04f8b</t>
        </is>
      </c>
      <c r="P597" t="inlineStr">
        <is>
          <t>Ryan Hartman (MIN C)</t>
        </is>
      </c>
    </row>
    <row r="598">
      <c r="A598" t="n">
        <v>597</v>
      </c>
      <c r="B598" t="inlineStr">
        <is>
          <t>Zachary Aston-Reese (PHI LW)</t>
        </is>
      </c>
      <c r="C598" t="inlineStr">
        <is>
          <t>Zachary Aston-Reese</t>
        </is>
      </c>
      <c r="D598" t="inlineStr">
        <is>
          <t>PHI</t>
        </is>
      </c>
      <c r="E598" t="inlineStr">
        <is>
          <t>F</t>
        </is>
      </c>
      <c r="F598" t="n">
        <v>32</v>
      </c>
      <c r="G598" s="30" t="n">
        <v>875000</v>
      </c>
      <c r="H598" s="31" t="n">
        <v>12.58</v>
      </c>
      <c r="I598" s="31" t="n">
        <v>6.36</v>
      </c>
      <c r="J598" s="31" t="n"/>
      <c r="K598" s="31" t="n">
        <v>6.36</v>
      </c>
      <c r="L598" s="31" t="n">
        <v>7.27</v>
      </c>
      <c r="N598" t="inlineStr">
        <is>
          <t>0440o</t>
        </is>
      </c>
      <c r="P598" t="inlineStr">
        <is>
          <t>Ryan Johnson (BUF D)</t>
        </is>
      </c>
    </row>
    <row r="599">
      <c r="A599" t="n">
        <v>598</v>
      </c>
      <c r="B599" t="inlineStr">
        <is>
          <t>Laurent Brossoit (ANA G)</t>
        </is>
      </c>
      <c r="C599" t="inlineStr">
        <is>
          <t>Laurent Brossoit</t>
        </is>
      </c>
      <c r="D599" t="inlineStr">
        <is>
          <t>ANA</t>
        </is>
      </c>
      <c r="E599" t="inlineStr">
        <is>
          <t>G</t>
        </is>
      </c>
      <c r="F599" t="n">
        <v>33</v>
      </c>
      <c r="G599" s="30" t="n">
        <v>1100000</v>
      </c>
      <c r="H599" s="31" t="n">
        <v>0.36</v>
      </c>
      <c r="I599" s="31" t="n">
        <v>6.28</v>
      </c>
      <c r="J599" s="31" t="n"/>
      <c r="K599" s="31" t="n">
        <v>6.28</v>
      </c>
      <c r="L599" s="31" t="n">
        <v>5.71</v>
      </c>
      <c r="N599" t="inlineStr">
        <is>
          <t>02fnj</t>
        </is>
      </c>
      <c r="P599" t="inlineStr">
        <is>
          <t>Ryan Lindgren (SEA D)</t>
        </is>
      </c>
    </row>
    <row r="600">
      <c r="A600" t="n">
        <v>599</v>
      </c>
      <c r="B600" t="inlineStr">
        <is>
          <t>Parker Ford (WPG C)</t>
        </is>
      </c>
      <c r="C600" t="inlineStr">
        <is>
          <t>Parker Ford</t>
        </is>
      </c>
      <c r="D600" t="inlineStr">
        <is>
          <t>WPG</t>
        </is>
      </c>
      <c r="E600" t="inlineStr">
        <is>
          <t>F</t>
        </is>
      </c>
      <c r="F600" t="n">
        <v>26</v>
      </c>
      <c r="G600" s="30" t="n">
        <v>812500</v>
      </c>
      <c r="H600" s="31" t="n">
        <v>3.83</v>
      </c>
      <c r="I600" s="31" t="n">
        <v>6.17</v>
      </c>
      <c r="J600" s="31" t="n"/>
      <c r="K600" s="31" t="n">
        <v>6.17</v>
      </c>
      <c r="L600" s="31" t="n">
        <v>7.59</v>
      </c>
      <c r="N600" t="inlineStr">
        <is>
          <t>05g48</t>
        </is>
      </c>
      <c r="P600" t="inlineStr">
        <is>
          <t>Ryan Lomberg (CBJ LW)</t>
        </is>
      </c>
    </row>
    <row r="601">
      <c r="A601" t="n">
        <v>600</v>
      </c>
      <c r="B601" t="inlineStr">
        <is>
          <t>Vincent Iorio (NYR D)</t>
        </is>
      </c>
      <c r="C601" t="inlineStr">
        <is>
          <t>Vincent Iorio</t>
        </is>
      </c>
      <c r="D601" t="inlineStr">
        <is>
          <t>NYR</t>
        </is>
      </c>
      <c r="E601" t="inlineStr">
        <is>
          <t>D</t>
        </is>
      </c>
      <c r="F601" t="n">
        <v>23</v>
      </c>
      <c r="G601" s="30" t="n">
        <v>814167</v>
      </c>
      <c r="H601" s="31" t="n">
        <v>12.3</v>
      </c>
      <c r="I601" s="31" t="n">
        <v>6.17</v>
      </c>
      <c r="J601" s="31" t="n"/>
      <c r="K601" s="31" t="n">
        <v>6.17</v>
      </c>
      <c r="L601" s="31" t="n">
        <v>7.58</v>
      </c>
      <c r="N601" t="inlineStr">
        <is>
          <t>05rjw</t>
        </is>
      </c>
      <c r="P601" t="inlineStr">
        <is>
          <t>Ryan McDonagh (TBL D)</t>
        </is>
      </c>
    </row>
    <row r="602">
      <c r="A602" t="n">
        <v>601</v>
      </c>
      <c r="B602" t="inlineStr">
        <is>
          <t>Jacob Quillan (TOR C)</t>
        </is>
      </c>
      <c r="C602" t="inlineStr">
        <is>
          <t>Jacob Quillan</t>
        </is>
      </c>
      <c r="D602" t="inlineStr">
        <is>
          <t>TOR</t>
        </is>
      </c>
      <c r="E602" t="inlineStr">
        <is>
          <t>F</t>
        </is>
      </c>
      <c r="F602" t="n">
        <v>24</v>
      </c>
      <c r="G602" s="30" t="n">
        <v>875000</v>
      </c>
      <c r="H602" s="31" t="n">
        <v>6.32</v>
      </c>
      <c r="I602" s="31" t="n">
        <v>6.08</v>
      </c>
      <c r="J602" s="31" t="n"/>
      <c r="K602" s="31" t="n">
        <v>6.08</v>
      </c>
      <c r="L602" s="31" t="n">
        <v>6.95</v>
      </c>
      <c r="N602" t="inlineStr">
        <is>
          <t>06i09</t>
        </is>
      </c>
      <c r="P602" t="inlineStr">
        <is>
          <t>Ryan McLeod (BUF C)</t>
        </is>
      </c>
    </row>
    <row r="603">
      <c r="A603" t="n">
        <v>602</v>
      </c>
      <c r="B603" t="inlineStr">
        <is>
          <t>Ville Koivunen (PIT LW)</t>
        </is>
      </c>
      <c r="C603" t="inlineStr">
        <is>
          <t>Ville Koivunen</t>
        </is>
      </c>
      <c r="D603" t="inlineStr">
        <is>
          <t>PIT</t>
        </is>
      </c>
      <c r="E603" t="inlineStr">
        <is>
          <t>F</t>
        </is>
      </c>
      <c r="F603" t="n">
        <v>23</v>
      </c>
      <c r="G603" s="30" t="n">
        <v>805833</v>
      </c>
      <c r="H603" s="31" t="n">
        <v>10.31</v>
      </c>
      <c r="I603" s="31" t="n">
        <v>5.97</v>
      </c>
      <c r="J603" s="31" t="n"/>
      <c r="K603" s="31" t="n">
        <v>5.97</v>
      </c>
      <c r="L603" s="31" t="n">
        <v>7.41</v>
      </c>
      <c r="N603" t="inlineStr">
        <is>
          <t>05tpa</t>
        </is>
      </c>
      <c r="P603" t="inlineStr">
        <is>
          <t>Ryan O'Reilly (NSH C)</t>
        </is>
      </c>
    </row>
    <row r="604">
      <c r="A604" t="n">
        <v>603</v>
      </c>
      <c r="B604" t="inlineStr">
        <is>
          <t>Andreas Englund (CGY D)</t>
        </is>
      </c>
      <c r="C604" t="inlineStr">
        <is>
          <t>Andreas Englund</t>
        </is>
      </c>
      <c r="D604" t="inlineStr">
        <is>
          <t>CGY</t>
        </is>
      </c>
      <c r="E604" t="inlineStr">
        <is>
          <t>D</t>
        </is>
      </c>
      <c r="F604" t="n">
        <v>30</v>
      </c>
      <c r="G604" s="30" t="n">
        <v>900000</v>
      </c>
      <c r="H604" s="31" t="n">
        <v>0.96</v>
      </c>
      <c r="I604" s="31" t="n">
        <v>5.9</v>
      </c>
      <c r="J604" s="31" t="n"/>
      <c r="K604" s="31" t="n">
        <v>5.9</v>
      </c>
      <c r="L604" s="31" t="n">
        <v>6.56</v>
      </c>
      <c r="N604" t="inlineStr">
        <is>
          <t>03eaq</t>
        </is>
      </c>
      <c r="P604" t="inlineStr">
        <is>
          <t>Ryan Poehling (ANA C)</t>
        </is>
      </c>
    </row>
    <row r="605">
      <c r="A605" t="n">
        <v>604</v>
      </c>
      <c r="B605" t="inlineStr">
        <is>
          <t>Philippe Myers (TOR D)</t>
        </is>
      </c>
      <c r="C605" t="inlineStr">
        <is>
          <t>Philippe Myers</t>
        </is>
      </c>
      <c r="D605" t="inlineStr">
        <is>
          <t>TOR</t>
        </is>
      </c>
      <c r="E605" t="inlineStr">
        <is>
          <t>D</t>
        </is>
      </c>
      <c r="F605" t="n">
        <v>29</v>
      </c>
      <c r="G605" s="30" t="n">
        <v>850000</v>
      </c>
      <c r="H605" s="31" t="n">
        <v>18.84</v>
      </c>
      <c r="I605" s="31" t="n">
        <v>5.79</v>
      </c>
      <c r="J605" s="31" t="n"/>
      <c r="K605" s="31" t="n">
        <v>5.79</v>
      </c>
      <c r="L605" s="31" t="n">
        <v>6.81</v>
      </c>
      <c r="N605" t="inlineStr">
        <is>
          <t>03wee</t>
        </is>
      </c>
      <c r="P605" t="inlineStr">
        <is>
          <t>Ryan Pulock (NYI D)</t>
        </is>
      </c>
    </row>
    <row r="606">
      <c r="A606" t="n">
        <v>605</v>
      </c>
      <c r="B606" t="inlineStr">
        <is>
          <t>Ivan Ivan (BOS C)</t>
        </is>
      </c>
      <c r="C606" t="inlineStr">
        <is>
          <t>Ivan Ivan</t>
        </is>
      </c>
      <c r="D606" t="inlineStr">
        <is>
          <t>BOS</t>
        </is>
      </c>
      <c r="E606" t="inlineStr">
        <is>
          <t>F</t>
        </is>
      </c>
      <c r="F606" t="n">
        <v>24</v>
      </c>
      <c r="G606" s="30" t="n">
        <v>850000</v>
      </c>
      <c r="H606" s="31" t="n">
        <v>1.69</v>
      </c>
      <c r="I606" s="31" t="n">
        <v>5.77</v>
      </c>
      <c r="J606" s="31" t="n"/>
      <c r="K606" s="31" t="n">
        <v>5.77</v>
      </c>
      <c r="L606" s="31" t="n">
        <v>6.79</v>
      </c>
      <c r="N606" t="inlineStr">
        <is>
          <t>064et</t>
        </is>
      </c>
      <c r="P606" t="inlineStr">
        <is>
          <t>Ryan Reaves ((N/A) RW)</t>
        </is>
      </c>
    </row>
    <row r="607">
      <c r="A607" t="n">
        <v>606</v>
      </c>
      <c r="B607" t="inlineStr">
        <is>
          <t>Ryan Graves (PIT D)</t>
        </is>
      </c>
      <c r="C607" t="inlineStr">
        <is>
          <t>Ryan Graves</t>
        </is>
      </c>
      <c r="D607" t="inlineStr">
        <is>
          <t>PIT</t>
        </is>
      </c>
      <c r="E607" t="inlineStr">
        <is>
          <t>D</t>
        </is>
      </c>
      <c r="F607" t="n">
        <v>31</v>
      </c>
      <c r="G607" s="30" t="n">
        <v>4500000</v>
      </c>
      <c r="H607" s="31" t="n">
        <v>10.89</v>
      </c>
      <c r="I607" s="31" t="n">
        <v>5.76</v>
      </c>
      <c r="J607" s="31" t="n"/>
      <c r="K607" s="31" t="n">
        <v>5.76</v>
      </c>
      <c r="L607" s="31" t="n">
        <v>1.28</v>
      </c>
      <c r="N607" t="inlineStr">
        <is>
          <t>031pw</t>
        </is>
      </c>
      <c r="P607" t="inlineStr">
        <is>
          <t>Ryan Shea (EDM D)</t>
        </is>
      </c>
    </row>
    <row r="608">
      <c r="A608" t="n">
        <v>607</v>
      </c>
      <c r="B608" t="inlineStr">
        <is>
          <t>Jordan Oesterle ((N/A) D)</t>
        </is>
      </c>
      <c r="C608" t="inlineStr">
        <is>
          <t>Jordan Oesterle</t>
        </is>
      </c>
      <c r="D608" t="inlineStr">
        <is>
          <t>(N/A)</t>
        </is>
      </c>
      <c r="E608" t="inlineStr">
        <is>
          <t>D</t>
        </is>
      </c>
      <c r="F608" t="n">
        <v>34</v>
      </c>
      <c r="G608" s="30" t="n">
        <v>1</v>
      </c>
      <c r="H608" s="31" t="n">
        <v>0.33</v>
      </c>
      <c r="I608" s="31" t="n">
        <v>5.75</v>
      </c>
      <c r="J608" s="31" t="n"/>
      <c r="K608" s="31" t="n">
        <v>5.75</v>
      </c>
      <c r="L608" s="31" t="n">
        <v>5750000</v>
      </c>
      <c r="N608" t="inlineStr">
        <is>
          <t>03c6x</t>
        </is>
      </c>
      <c r="P608" t="inlineStr">
        <is>
          <t>Ryan Strome (CGY C)</t>
        </is>
      </c>
    </row>
    <row r="609">
      <c r="A609" t="n">
        <v>608</v>
      </c>
      <c r="B609" t="inlineStr">
        <is>
          <t>Matt Murray ((N/A) G)</t>
        </is>
      </c>
      <c r="C609" t="inlineStr">
        <is>
          <t>Matt Murray</t>
        </is>
      </c>
      <c r="D609" t="inlineStr">
        <is>
          <t>(N/A)</t>
        </is>
      </c>
      <c r="E609" t="inlineStr">
        <is>
          <t>G</t>
        </is>
      </c>
      <c r="F609" t="n">
        <v>32</v>
      </c>
      <c r="G609" s="30" t="n">
        <v>1</v>
      </c>
      <c r="H609" s="31" t="n">
        <v>2.88</v>
      </c>
      <c r="I609" s="31" t="n">
        <v>5.4</v>
      </c>
      <c r="J609" s="31" t="n"/>
      <c r="K609" s="31" t="n">
        <v>5.4</v>
      </c>
      <c r="L609" s="31" t="n">
        <v>5400000</v>
      </c>
      <c r="N609" t="inlineStr">
        <is>
          <t>02nq8</t>
        </is>
      </c>
      <c r="P609" t="inlineStr">
        <is>
          <t>Ryan Tverberg (TOR C)</t>
        </is>
      </c>
    </row>
    <row r="610">
      <c r="A610" t="n">
        <v>609</v>
      </c>
      <c r="B610" t="inlineStr">
        <is>
          <t>Tobias Bjornfot (FLA D)</t>
        </is>
      </c>
      <c r="C610" t="inlineStr">
        <is>
          <t>Tobias Bjornfot</t>
        </is>
      </c>
      <c r="D610" t="inlineStr">
        <is>
          <t>FLA</t>
        </is>
      </c>
      <c r="E610" t="inlineStr">
        <is>
          <t>D</t>
        </is>
      </c>
      <c r="F610" t="n">
        <v>25</v>
      </c>
      <c r="G610" s="30" t="n">
        <v>875000</v>
      </c>
      <c r="H610" s="31" t="n">
        <v>9.66</v>
      </c>
      <c r="I610" s="31" t="n">
        <v>5.33</v>
      </c>
      <c r="J610" s="31" t="n"/>
      <c r="K610" s="31" t="n">
        <v>5.33</v>
      </c>
      <c r="L610" s="31" t="n">
        <v>6.09</v>
      </c>
      <c r="N610" t="inlineStr">
        <is>
          <t>04mx5</t>
        </is>
      </c>
      <c r="P610" t="inlineStr">
        <is>
          <t>Ryan Ufko (NSH D)</t>
        </is>
      </c>
    </row>
    <row r="611">
      <c r="A611" t="n">
        <v>610</v>
      </c>
      <c r="B611" t="inlineStr">
        <is>
          <t>Marshall Warren (NYI D)</t>
        </is>
      </c>
      <c r="C611" t="inlineStr">
        <is>
          <t>Marshall Warren</t>
        </is>
      </c>
      <c r="D611" t="inlineStr">
        <is>
          <t>NYI</t>
        </is>
      </c>
      <c r="E611" t="inlineStr">
        <is>
          <t>D</t>
        </is>
      </c>
      <c r="F611" t="n">
        <v>25</v>
      </c>
      <c r="G611" s="30" t="n">
        <v>850000</v>
      </c>
      <c r="H611" s="31" t="n">
        <v>5.29</v>
      </c>
      <c r="I611" s="31" t="n">
        <v>5.29</v>
      </c>
      <c r="J611" s="31" t="n"/>
      <c r="K611" s="31" t="n">
        <v>5.29</v>
      </c>
      <c r="L611" s="31" t="n">
        <v>6.22</v>
      </c>
      <c r="N611" t="inlineStr">
        <is>
          <t>04ajn</t>
        </is>
      </c>
      <c r="P611" t="inlineStr">
        <is>
          <t>Ryan Winterton (SEA C)</t>
        </is>
      </c>
    </row>
    <row r="612">
      <c r="A612" t="n">
        <v>611</v>
      </c>
      <c r="B612" t="inlineStr">
        <is>
          <t>Anton Blidh (NYR LW)</t>
        </is>
      </c>
      <c r="C612" t="inlineStr">
        <is>
          <t>Anton Blidh</t>
        </is>
      </c>
      <c r="D612" t="inlineStr">
        <is>
          <t>NYR</t>
        </is>
      </c>
      <c r="E612" t="inlineStr">
        <is>
          <t>F</t>
        </is>
      </c>
      <c r="F612" t="n">
        <v>31</v>
      </c>
      <c r="G612" s="30" t="n">
        <v>775000</v>
      </c>
      <c r="H612" s="31" t="n">
        <v>1.5</v>
      </c>
      <c r="I612" s="31" t="n">
        <v>5.25</v>
      </c>
      <c r="J612" s="31" t="n"/>
      <c r="K612" s="31" t="n">
        <v>5.25</v>
      </c>
      <c r="L612" s="31" t="n">
        <v>6.77</v>
      </c>
      <c r="N612" t="inlineStr">
        <is>
          <t>031sy</t>
        </is>
      </c>
      <c r="P612" t="inlineStr">
        <is>
          <t>Ryker Evans (SEA D)</t>
        </is>
      </c>
    </row>
    <row r="613">
      <c r="A613" t="n">
        <v>612</v>
      </c>
      <c r="B613" t="inlineStr">
        <is>
          <t>Tyson Kozak (BUF C)</t>
        </is>
      </c>
      <c r="C613" t="inlineStr">
        <is>
          <t>Tyson Kozak</t>
        </is>
      </c>
      <c r="D613" t="inlineStr">
        <is>
          <t>BUF</t>
        </is>
      </c>
      <c r="E613" t="inlineStr">
        <is>
          <t>F</t>
        </is>
      </c>
      <c r="F613" t="n">
        <v>23</v>
      </c>
      <c r="G613" s="30" t="n">
        <v>775000</v>
      </c>
      <c r="H613" s="31" t="n">
        <v>14.98</v>
      </c>
      <c r="I613" s="31" t="n">
        <v>5.25</v>
      </c>
      <c r="J613" s="31" t="n"/>
      <c r="K613" s="31" t="n">
        <v>5.25</v>
      </c>
      <c r="L613" s="31" t="n">
        <v>6.77</v>
      </c>
      <c r="N613" t="inlineStr">
        <is>
          <t>05ug8</t>
        </is>
      </c>
      <c r="P613" t="inlineStr">
        <is>
          <t>Sam Bennett (FLA C)</t>
        </is>
      </c>
    </row>
    <row r="614">
      <c r="A614" t="n">
        <v>613</v>
      </c>
      <c r="B614" t="inlineStr">
        <is>
          <t>Caleb Jones (PIT D)</t>
        </is>
      </c>
      <c r="C614" t="inlineStr">
        <is>
          <t>Caleb Jones</t>
        </is>
      </c>
      <c r="D614" t="inlineStr">
        <is>
          <t>PIT</t>
        </is>
      </c>
      <c r="E614" t="inlineStr">
        <is>
          <t>D</t>
        </is>
      </c>
      <c r="F614" t="n">
        <v>29</v>
      </c>
      <c r="G614" s="30" t="n">
        <v>900000</v>
      </c>
      <c r="H614" s="31" t="n">
        <v>3.73</v>
      </c>
      <c r="I614" s="31" t="n">
        <v>5.24</v>
      </c>
      <c r="J614" s="31" t="n"/>
      <c r="K614" s="31" t="n">
        <v>5.24</v>
      </c>
      <c r="L614" s="31" t="n">
        <v>5.82</v>
      </c>
      <c r="N614" t="inlineStr">
        <is>
          <t>03rgm</t>
        </is>
      </c>
      <c r="P614" t="inlineStr">
        <is>
          <t>Sam Carrick (BUF C)</t>
        </is>
      </c>
    </row>
    <row r="615">
      <c r="A615" t="n">
        <v>614</v>
      </c>
      <c r="B615" t="inlineStr">
        <is>
          <t>Jacob Moverare ((N/A) D)</t>
        </is>
      </c>
      <c r="C615" t="inlineStr">
        <is>
          <t>Jacob Moverare</t>
        </is>
      </c>
      <c r="D615" t="inlineStr">
        <is>
          <t>(N/A)</t>
        </is>
      </c>
      <c r="E615" t="inlineStr">
        <is>
          <t>D</t>
        </is>
      </c>
      <c r="F615" t="n">
        <v>28</v>
      </c>
      <c r="G615" s="30" t="n">
        <v>1</v>
      </c>
      <c r="H615" s="31" t="n">
        <v>1.87</v>
      </c>
      <c r="I615" s="31" t="n">
        <v>5.07</v>
      </c>
      <c r="J615" s="31" t="n"/>
      <c r="K615" s="31" t="n">
        <v>5.07</v>
      </c>
      <c r="L615" s="31" t="n">
        <v>5070000</v>
      </c>
      <c r="N615" t="inlineStr">
        <is>
          <t>042x5</t>
        </is>
      </c>
      <c r="P615" t="inlineStr">
        <is>
          <t>Sam Colangelo (ANA RW)</t>
        </is>
      </c>
    </row>
    <row r="616">
      <c r="A616" t="n">
        <v>615</v>
      </c>
      <c r="B616" t="inlineStr">
        <is>
          <t>Kevin Hayes ((N/A) LW)</t>
        </is>
      </c>
      <c r="C616" t="inlineStr">
        <is>
          <t>Kevin Hayes</t>
        </is>
      </c>
      <c r="D616" t="inlineStr">
        <is>
          <t>(N/A)</t>
        </is>
      </c>
      <c r="E616" t="inlineStr">
        <is>
          <t>F</t>
        </is>
      </c>
      <c r="F616" t="n">
        <v>34</v>
      </c>
      <c r="G616" s="30" t="n">
        <v>1</v>
      </c>
      <c r="H616" s="31" t="n">
        <v>13</v>
      </c>
      <c r="I616" s="31" t="n">
        <v>5.07</v>
      </c>
      <c r="J616" s="31" t="n"/>
      <c r="K616" s="31" t="n">
        <v>5.07</v>
      </c>
      <c r="L616" s="31" t="n">
        <v>5070000</v>
      </c>
      <c r="N616" t="inlineStr">
        <is>
          <t>01zt2</t>
        </is>
      </c>
      <c r="P616" t="inlineStr">
        <is>
          <t>Sam Lafferty (FLA RW)</t>
        </is>
      </c>
    </row>
    <row r="617">
      <c r="A617" t="n">
        <v>616</v>
      </c>
      <c r="B617" t="inlineStr">
        <is>
          <t>Kevin Rooney ((N/A) C)</t>
        </is>
      </c>
      <c r="C617" t="inlineStr">
        <is>
          <t>Kevin Rooney</t>
        </is>
      </c>
      <c r="D617" t="inlineStr">
        <is>
          <t>(N/A)</t>
        </is>
      </c>
      <c r="E617" t="inlineStr">
        <is>
          <t>F</t>
        </is>
      </c>
      <c r="F617" t="n">
        <v>33</v>
      </c>
      <c r="G617" s="30" t="n">
        <v>1</v>
      </c>
      <c r="H617" s="31" t="n">
        <v>1</v>
      </c>
      <c r="I617" s="31" t="n">
        <v>5.06</v>
      </c>
      <c r="J617" s="31" t="n"/>
      <c r="K617" s="31" t="n">
        <v>5.06</v>
      </c>
      <c r="L617" s="31" t="n">
        <v>5060000</v>
      </c>
      <c r="N617" t="inlineStr">
        <is>
          <t>048y7</t>
        </is>
      </c>
      <c r="P617" t="inlineStr">
        <is>
          <t>Sam Malinski (COL D)</t>
        </is>
      </c>
    </row>
    <row r="618">
      <c r="A618" t="n">
        <v>617</v>
      </c>
      <c r="B618" t="inlineStr">
        <is>
          <t>Mike Benning (CGY D)</t>
        </is>
      </c>
      <c r="C618" t="inlineStr">
        <is>
          <t>Mike Benning</t>
        </is>
      </c>
      <c r="D618" t="inlineStr">
        <is>
          <t>CGY</t>
        </is>
      </c>
      <c r="E618" t="inlineStr">
        <is>
          <t>D</t>
        </is>
      </c>
      <c r="F618" t="n">
        <v>24</v>
      </c>
      <c r="G618" s="30" t="n">
        <v>850000</v>
      </c>
      <c r="H618" s="31" t="n">
        <v>10.1</v>
      </c>
      <c r="I618" s="31" t="n">
        <v>5.06</v>
      </c>
      <c r="J618" s="31" t="n"/>
      <c r="K618" s="31" t="n">
        <v>5.06</v>
      </c>
      <c r="L618" s="31" t="n">
        <v>5.95</v>
      </c>
      <c r="N618" t="inlineStr">
        <is>
          <t>05ku9</t>
        </is>
      </c>
      <c r="P618" t="inlineStr">
        <is>
          <t>Sam Montembeault (MTL G)</t>
        </is>
      </c>
    </row>
    <row r="619">
      <c r="A619" t="n">
        <v>618</v>
      </c>
      <c r="B619" t="inlineStr">
        <is>
          <t>Tomas Nosek ((N/A) C)</t>
        </is>
      </c>
      <c r="C619" t="inlineStr">
        <is>
          <t>Tomas Nosek</t>
        </is>
      </c>
      <c r="D619" t="inlineStr">
        <is>
          <t>(N/A)</t>
        </is>
      </c>
      <c r="E619" t="inlineStr">
        <is>
          <t>F</t>
        </is>
      </c>
      <c r="F619" t="n">
        <v>34</v>
      </c>
      <c r="G619" s="30" t="n">
        <v>1</v>
      </c>
      <c r="H619" s="31" t="n">
        <v>9.029999999999999</v>
      </c>
      <c r="I619" s="31" t="n">
        <v>4.98</v>
      </c>
      <c r="J619" s="31" t="n"/>
      <c r="K619" s="31" t="n">
        <v>4.98</v>
      </c>
      <c r="L619" s="31" t="n">
        <v>4980000</v>
      </c>
      <c r="N619" t="inlineStr">
        <is>
          <t>03dhs</t>
        </is>
      </c>
      <c r="P619" t="inlineStr">
        <is>
          <t>Sam Morton (CGY LW)</t>
        </is>
      </c>
    </row>
    <row r="620">
      <c r="A620" t="n">
        <v>619</v>
      </c>
      <c r="B620" t="inlineStr">
        <is>
          <t>Cole O'Hara (NSH RW)</t>
        </is>
      </c>
      <c r="C620" t="inlineStr">
        <is>
          <t>Cole O'Hara</t>
        </is>
      </c>
      <c r="D620" t="inlineStr">
        <is>
          <t>NSH</t>
        </is>
      </c>
      <c r="E620" t="inlineStr">
        <is>
          <t>F</t>
        </is>
      </c>
      <c r="F620" t="n">
        <v>24</v>
      </c>
      <c r="G620" s="30" t="n">
        <v>860000</v>
      </c>
      <c r="H620" s="31" t="n">
        <v>1.1</v>
      </c>
      <c r="I620" s="31" t="n">
        <v>4.9</v>
      </c>
      <c r="J620" s="31" t="n"/>
      <c r="K620" s="31" t="n">
        <v>4.9</v>
      </c>
      <c r="L620" s="31" t="n">
        <v>5.7</v>
      </c>
      <c r="N620" t="inlineStr">
        <is>
          <t>062pq</t>
        </is>
      </c>
      <c r="P620" t="inlineStr">
        <is>
          <t>Sam Steel (DAL C)</t>
        </is>
      </c>
    </row>
    <row r="621">
      <c r="A621" t="n">
        <v>620</v>
      </c>
      <c r="B621" t="inlineStr">
        <is>
          <t>Keaton Middleton (COL D)</t>
        </is>
      </c>
      <c r="C621" t="inlineStr">
        <is>
          <t>Keaton Middleton</t>
        </is>
      </c>
      <c r="D621" t="inlineStr">
        <is>
          <t>COL</t>
        </is>
      </c>
      <c r="E621" t="inlineStr">
        <is>
          <t>D</t>
        </is>
      </c>
      <c r="F621" t="n">
        <v>28</v>
      </c>
      <c r="G621" s="30" t="n">
        <v>775000</v>
      </c>
      <c r="H621" s="31" t="n">
        <v>2.57</v>
      </c>
      <c r="I621" s="31" t="n">
        <v>4.89</v>
      </c>
      <c r="J621" s="31" t="n"/>
      <c r="K621" s="31" t="n">
        <v>4.89</v>
      </c>
      <c r="L621" s="31" t="n">
        <v>6.31</v>
      </c>
      <c r="N621" t="inlineStr">
        <is>
          <t>042wv</t>
        </is>
      </c>
      <c r="P621" t="inlineStr">
        <is>
          <t>Sammy Blais (OTT LW)</t>
        </is>
      </c>
    </row>
    <row r="622">
      <c r="A622" t="n">
        <v>621</v>
      </c>
      <c r="B622" t="inlineStr">
        <is>
          <t>Sandis Vilmanis (FLA LW)</t>
        </is>
      </c>
      <c r="C622" t="inlineStr">
        <is>
          <t>Sandis Vilmanis</t>
        </is>
      </c>
      <c r="D622" t="inlineStr">
        <is>
          <t>FLA</t>
        </is>
      </c>
      <c r="E622" t="inlineStr">
        <is>
          <t>F</t>
        </is>
      </c>
      <c r="F622" t="n">
        <v>22</v>
      </c>
      <c r="G622" s="30" t="n">
        <v>925000</v>
      </c>
      <c r="H622" s="31" t="n">
        <v>8.1</v>
      </c>
      <c r="I622" s="31" t="n">
        <v>4.87</v>
      </c>
      <c r="J622" s="31" t="n"/>
      <c r="K622" s="31" t="n">
        <v>4.87</v>
      </c>
      <c r="L622" s="31" t="n">
        <v>5.26</v>
      </c>
      <c r="N622" t="inlineStr">
        <is>
          <t>061a2</t>
        </is>
      </c>
      <c r="P622" t="inlineStr">
        <is>
          <t>Samuel Girard (PIT D)</t>
        </is>
      </c>
    </row>
    <row r="623">
      <c r="A623" t="n">
        <v>622</v>
      </c>
      <c r="B623" t="inlineStr">
        <is>
          <t>Travis Mitchell (ANA D)</t>
        </is>
      </c>
      <c r="C623" t="inlineStr">
        <is>
          <t>Travis Mitchell</t>
        </is>
      </c>
      <c r="D623" t="inlineStr">
        <is>
          <t>ANA</t>
        </is>
      </c>
      <c r="E623" t="inlineStr">
        <is>
          <t>D</t>
        </is>
      </c>
      <c r="F623" t="n">
        <v>26</v>
      </c>
      <c r="G623" s="30" t="n">
        <v>850000</v>
      </c>
      <c r="H623" s="31" t="n">
        <v>4.81</v>
      </c>
      <c r="I623" s="31" t="n">
        <v>4.8</v>
      </c>
      <c r="J623" s="31" t="n"/>
      <c r="K623" s="31" t="n">
        <v>4.8</v>
      </c>
      <c r="L623" s="31" t="n">
        <v>5.65</v>
      </c>
      <c r="N623" t="inlineStr">
        <is>
          <t>05y38</t>
        </is>
      </c>
      <c r="P623" t="inlineStr">
        <is>
          <t>Samuel Helenius (LAK C)</t>
        </is>
      </c>
    </row>
    <row r="624">
      <c r="A624" t="n">
        <v>623</v>
      </c>
      <c r="B624" t="inlineStr">
        <is>
          <t>Angus Crookshank (FLA LW)</t>
        </is>
      </c>
      <c r="C624" t="inlineStr">
        <is>
          <t>Angus Crookshank</t>
        </is>
      </c>
      <c r="D624" t="inlineStr">
        <is>
          <t>FLA</t>
        </is>
      </c>
      <c r="E624" t="inlineStr">
        <is>
          <t>F</t>
        </is>
      </c>
      <c r="F624" t="n">
        <v>26</v>
      </c>
      <c r="G624" s="30" t="n">
        <v>775000</v>
      </c>
      <c r="H624" s="31" t="n">
        <v>2.53</v>
      </c>
      <c r="I624" s="31" t="n">
        <v>4.77</v>
      </c>
      <c r="J624" s="31" t="n"/>
      <c r="K624" s="31" t="n">
        <v>4.77</v>
      </c>
      <c r="L624" s="31" t="n">
        <v>6.15</v>
      </c>
      <c r="N624" t="inlineStr">
        <is>
          <t>04qzt</t>
        </is>
      </c>
      <c r="P624" t="inlineStr">
        <is>
          <t>Samuel Poulin (MTL RW)</t>
        </is>
      </c>
    </row>
    <row r="625">
      <c r="A625" t="n">
        <v>624</v>
      </c>
      <c r="B625" t="inlineStr">
        <is>
          <t>Adam Engstrom (MTL D)</t>
        </is>
      </c>
      <c r="C625" t="inlineStr">
        <is>
          <t>Adam Engstrom</t>
        </is>
      </c>
      <c r="D625" t="inlineStr">
        <is>
          <t>MTL</t>
        </is>
      </c>
      <c r="E625" t="inlineStr">
        <is>
          <t>D</t>
        </is>
      </c>
      <c r="F625" t="n">
        <v>22</v>
      </c>
      <c r="G625" s="30" t="n">
        <v>896667</v>
      </c>
      <c r="H625" s="31" t="n">
        <v>4.74</v>
      </c>
      <c r="I625" s="31" t="n">
        <v>4.75</v>
      </c>
      <c r="J625" s="31" t="n"/>
      <c r="K625" s="31" t="n">
        <v>4.75</v>
      </c>
      <c r="L625" s="31" t="n">
        <v>5.3</v>
      </c>
      <c r="N625" t="inlineStr">
        <is>
          <t>061a1</t>
        </is>
      </c>
      <c r="P625" t="inlineStr">
        <is>
          <t>Sandis Vilmanis (FLA LW)</t>
        </is>
      </c>
    </row>
    <row r="626">
      <c r="A626" t="n">
        <v>625</v>
      </c>
      <c r="B626" t="inlineStr">
        <is>
          <t>Walker Duehr (WPG RW)</t>
        </is>
      </c>
      <c r="C626" t="inlineStr">
        <is>
          <t>Walker Duehr</t>
        </is>
      </c>
      <c r="D626" t="inlineStr">
        <is>
          <t>WPG</t>
        </is>
      </c>
      <c r="E626" t="inlineStr">
        <is>
          <t>F</t>
        </is>
      </c>
      <c r="F626" t="n">
        <v>28</v>
      </c>
      <c r="G626" s="30" t="n">
        <v>875000</v>
      </c>
      <c r="H626" s="31" t="n">
        <v>0.58</v>
      </c>
      <c r="I626" s="31" t="n">
        <v>4.67</v>
      </c>
      <c r="J626" s="31" t="n"/>
      <c r="K626" s="31" t="n">
        <v>4.67</v>
      </c>
      <c r="L626" s="31" t="n">
        <v>5.34</v>
      </c>
      <c r="N626" t="inlineStr">
        <is>
          <t>05rjx</t>
        </is>
      </c>
      <c r="P626" t="inlineStr">
        <is>
          <t>Scott Laughton (LAK LW)</t>
        </is>
      </c>
    </row>
    <row r="627">
      <c r="A627" t="n">
        <v>626</v>
      </c>
      <c r="B627" t="inlineStr">
        <is>
          <t>Olle Lycksell (OTT LW)</t>
        </is>
      </c>
      <c r="C627" t="inlineStr">
        <is>
          <t>Olle Lycksell</t>
        </is>
      </c>
      <c r="D627" t="inlineStr">
        <is>
          <t>OTT</t>
        </is>
      </c>
      <c r="E627" t="inlineStr">
        <is>
          <t>F</t>
        </is>
      </c>
      <c r="F627" t="n">
        <v>27</v>
      </c>
      <c r="G627" s="30" t="n">
        <v>775000</v>
      </c>
      <c r="H627" s="31" t="n">
        <v>3.36</v>
      </c>
      <c r="I627" s="31" t="n">
        <v>4.61</v>
      </c>
      <c r="J627" s="31" t="n"/>
      <c r="K627" s="31" t="n">
        <v>4.61</v>
      </c>
      <c r="L627" s="31" t="n">
        <v>5.95</v>
      </c>
      <c r="N627" t="inlineStr">
        <is>
          <t>04f7v</t>
        </is>
      </c>
      <c r="P627" t="inlineStr">
        <is>
          <t>Scott Mayfield (NYI D)</t>
        </is>
      </c>
    </row>
    <row r="628">
      <c r="A628" t="n">
        <v>627</v>
      </c>
      <c r="B628" t="inlineStr">
        <is>
          <t>Jared Davidson (MTL C)</t>
        </is>
      </c>
      <c r="C628" t="inlineStr">
        <is>
          <t>Jared Davidson</t>
        </is>
      </c>
      <c r="D628" t="inlineStr">
        <is>
          <t>MTL</t>
        </is>
      </c>
      <c r="E628" t="inlineStr">
        <is>
          <t>F</t>
        </is>
      </c>
      <c r="F628" t="n">
        <v>24</v>
      </c>
      <c r="G628" s="30" t="n">
        <v>862500</v>
      </c>
      <c r="H628" s="31" t="n">
        <v>4.44</v>
      </c>
      <c r="I628" s="31" t="n">
        <v>4.44</v>
      </c>
      <c r="J628" s="31" t="n"/>
      <c r="K628" s="31" t="n">
        <v>4.44</v>
      </c>
      <c r="L628" s="31" t="n">
        <v>5.15</v>
      </c>
      <c r="N628" t="inlineStr">
        <is>
          <t>060yy</t>
        </is>
      </c>
      <c r="P628" t="inlineStr">
        <is>
          <t>Scott Morrow (NYR D)</t>
        </is>
      </c>
    </row>
    <row r="629">
      <c r="A629" t="n">
        <v>628</v>
      </c>
      <c r="B629" t="inlineStr">
        <is>
          <t>Dennis Cholowski (NYR D)</t>
        </is>
      </c>
      <c r="C629" t="inlineStr">
        <is>
          <t>Dennis Cholowski</t>
        </is>
      </c>
      <c r="D629" t="inlineStr">
        <is>
          <t>NYR</t>
        </is>
      </c>
      <c r="E629" t="inlineStr">
        <is>
          <t>D</t>
        </is>
      </c>
      <c r="F629" t="n">
        <v>28</v>
      </c>
      <c r="G629" s="30" t="n">
        <v>875000</v>
      </c>
      <c r="H629" s="31" t="n">
        <v>5.09</v>
      </c>
      <c r="I629" s="31" t="n">
        <v>4.4</v>
      </c>
      <c r="J629" s="31" t="n"/>
      <c r="K629" s="31" t="n">
        <v>4.4</v>
      </c>
      <c r="L629" s="31" t="n">
        <v>5.03</v>
      </c>
      <c r="N629" t="inlineStr">
        <is>
          <t>042t3</t>
        </is>
      </c>
      <c r="P629" t="inlineStr">
        <is>
          <t>Scott Sabourin (TBL RW)</t>
        </is>
      </c>
    </row>
    <row r="630">
      <c r="A630" t="n">
        <v>629</v>
      </c>
      <c r="B630" t="inlineStr">
        <is>
          <t>Jakob Pelletier (TBL LW)</t>
        </is>
      </c>
      <c r="C630" t="inlineStr">
        <is>
          <t>Jakob Pelletier</t>
        </is>
      </c>
      <c r="D630" t="inlineStr">
        <is>
          <t>TBL</t>
        </is>
      </c>
      <c r="E630" t="inlineStr">
        <is>
          <t>F</t>
        </is>
      </c>
      <c r="F630" t="n">
        <v>25</v>
      </c>
      <c r="G630" s="30" t="n">
        <v>775000</v>
      </c>
      <c r="H630" s="31" t="n">
        <v>0.52</v>
      </c>
      <c r="I630" s="31" t="n">
        <v>4.4</v>
      </c>
      <c r="J630" s="31" t="n"/>
      <c r="K630" s="31" t="n">
        <v>4.4</v>
      </c>
      <c r="L630" s="31" t="n">
        <v>5.68</v>
      </c>
      <c r="N630" t="inlineStr">
        <is>
          <t>04xe1</t>
        </is>
      </c>
      <c r="P630" t="inlineStr">
        <is>
          <t>Sean Couturier (PHI C)</t>
        </is>
      </c>
    </row>
    <row r="631">
      <c r="A631" t="n">
        <v>630</v>
      </c>
      <c r="B631" t="inlineStr">
        <is>
          <t>Cameron Hughes (DAL C)</t>
        </is>
      </c>
      <c r="C631" t="inlineStr">
        <is>
          <t>Cameron Hughes</t>
        </is>
      </c>
      <c r="D631" t="inlineStr">
        <is>
          <t>DAL</t>
        </is>
      </c>
      <c r="E631" t="inlineStr">
        <is>
          <t>F</t>
        </is>
      </c>
      <c r="F631" t="n">
        <v>29</v>
      </c>
      <c r="G631" s="30" t="n">
        <v>775000</v>
      </c>
      <c r="H631" s="31" t="n">
        <v>1.23</v>
      </c>
      <c r="I631" s="31" t="n">
        <v>4.38</v>
      </c>
      <c r="J631" s="31" t="n"/>
      <c r="K631" s="31" t="n">
        <v>4.38</v>
      </c>
      <c r="L631" s="31" t="n">
        <v>5.65</v>
      </c>
      <c r="N631" t="inlineStr">
        <is>
          <t>03riz</t>
        </is>
      </c>
      <c r="P631" t="inlineStr">
        <is>
          <t>Sean Durzi (NYR D)</t>
        </is>
      </c>
    </row>
    <row r="632">
      <c r="A632" t="n">
        <v>631</v>
      </c>
      <c r="B632" t="inlineStr">
        <is>
          <t>Marek Alscher (FLA D)</t>
        </is>
      </c>
      <c r="C632" t="inlineStr">
        <is>
          <t>Marek Alscher</t>
        </is>
      </c>
      <c r="D632" t="inlineStr">
        <is>
          <t>FLA</t>
        </is>
      </c>
      <c r="E632" t="inlineStr">
        <is>
          <t>D</t>
        </is>
      </c>
      <c r="F632" t="n">
        <v>22</v>
      </c>
      <c r="G632" s="30" t="n">
        <v>865000</v>
      </c>
      <c r="H632" s="31" t="n">
        <v>4.17</v>
      </c>
      <c r="I632" s="31" t="n">
        <v>4.17</v>
      </c>
      <c r="J632" s="31" t="n"/>
      <c r="K632" s="31" t="n">
        <v>4.17</v>
      </c>
      <c r="L632" s="31" t="n">
        <v>4.82</v>
      </c>
      <c r="N632" t="inlineStr">
        <is>
          <t>062dq</t>
        </is>
      </c>
      <c r="P632" t="inlineStr">
        <is>
          <t>Sean Kuraly (BOS C)</t>
        </is>
      </c>
    </row>
    <row r="633">
      <c r="A633" t="n">
        <v>632</v>
      </c>
      <c r="B633" t="inlineStr">
        <is>
          <t>Daniil Miromanov (CGY D)</t>
        </is>
      </c>
      <c r="C633" t="inlineStr">
        <is>
          <t>Daniil Miromanov</t>
        </is>
      </c>
      <c r="D633" t="inlineStr">
        <is>
          <t>CGY</t>
        </is>
      </c>
      <c r="E633" t="inlineStr">
        <is>
          <t>D</t>
        </is>
      </c>
      <c r="F633" t="n">
        <v>29</v>
      </c>
      <c r="G633" s="30" t="n">
        <v>1250000</v>
      </c>
      <c r="H633" s="31" t="n">
        <v>0.25</v>
      </c>
      <c r="I633" s="31" t="n">
        <v>3.93</v>
      </c>
      <c r="J633" s="31" t="n"/>
      <c r="K633" s="31" t="n">
        <v>3.93</v>
      </c>
      <c r="L633" s="31" t="n">
        <v>3.14</v>
      </c>
      <c r="N633" t="inlineStr">
        <is>
          <t>05rev</t>
        </is>
      </c>
      <c r="P633" t="inlineStr">
        <is>
          <t>Sean Monahan (CBJ C)</t>
        </is>
      </c>
    </row>
    <row r="634">
      <c r="A634" t="n">
        <v>633</v>
      </c>
      <c r="B634" t="inlineStr">
        <is>
          <t>Ryan Tverberg (TOR C)</t>
        </is>
      </c>
      <c r="C634" t="inlineStr">
        <is>
          <t>Ryan Tverberg</t>
        </is>
      </c>
      <c r="D634" t="inlineStr">
        <is>
          <t>TOR</t>
        </is>
      </c>
      <c r="E634" t="inlineStr">
        <is>
          <t>F</t>
        </is>
      </c>
      <c r="F634" t="n">
        <v>24</v>
      </c>
      <c r="G634" s="30" t="n">
        <v>850000</v>
      </c>
      <c r="H634" s="31" t="n">
        <v>0.6899999999999999</v>
      </c>
      <c r="I634" s="31" t="n">
        <v>3.84</v>
      </c>
      <c r="J634" s="31" t="n"/>
      <c r="K634" s="31" t="n">
        <v>3.84</v>
      </c>
      <c r="L634" s="31" t="n">
        <v>4.52</v>
      </c>
      <c r="N634" t="inlineStr">
        <is>
          <t>05oyk</t>
        </is>
      </c>
      <c r="P634" t="inlineStr">
        <is>
          <t>Sean Walker (CAR D)</t>
        </is>
      </c>
    </row>
    <row r="635">
      <c r="A635" t="n">
        <v>634</v>
      </c>
      <c r="B635" t="inlineStr">
        <is>
          <t>Kevin Gravel ((N/A) D)</t>
        </is>
      </c>
      <c r="C635" t="inlineStr">
        <is>
          <t>Kevin Gravel</t>
        </is>
      </c>
      <c r="D635" t="inlineStr">
        <is>
          <t>(N/A)</t>
        </is>
      </c>
      <c r="E635" t="inlineStr">
        <is>
          <t>D</t>
        </is>
      </c>
      <c r="F635" t="n">
        <v>34</v>
      </c>
      <c r="G635" s="30" t="n">
        <v>1</v>
      </c>
      <c r="H635" s="31" t="n">
        <v>0.47</v>
      </c>
      <c r="I635" s="31" t="n">
        <v>3.8</v>
      </c>
      <c r="J635" s="31" t="n"/>
      <c r="K635" s="31" t="n">
        <v>3.8</v>
      </c>
      <c r="L635" s="31" t="n">
        <v>3800000</v>
      </c>
      <c r="N635" t="inlineStr">
        <is>
          <t>01zr4</t>
        </is>
      </c>
      <c r="P635" t="inlineStr">
        <is>
          <t>Semyon Varlamov (NYI G)</t>
        </is>
      </c>
    </row>
    <row r="636">
      <c r="A636" t="n">
        <v>635</v>
      </c>
      <c r="B636" t="inlineStr">
        <is>
          <t>Luke Haymes (TOR C)</t>
        </is>
      </c>
      <c r="C636" t="inlineStr">
        <is>
          <t>Luke Haymes</t>
        </is>
      </c>
      <c r="D636" t="inlineStr">
        <is>
          <t>TOR</t>
        </is>
      </c>
      <c r="E636" t="inlineStr">
        <is>
          <t>F</t>
        </is>
      </c>
      <c r="F636" t="n">
        <v>23</v>
      </c>
      <c r="G636" s="30" t="n">
        <v>875000</v>
      </c>
      <c r="H636" s="31" t="n">
        <v>1.73</v>
      </c>
      <c r="I636" s="31" t="n">
        <v>3.8</v>
      </c>
      <c r="J636" s="31" t="n"/>
      <c r="K636" s="31" t="n">
        <v>3.8</v>
      </c>
      <c r="L636" s="31" t="n">
        <v>4.34</v>
      </c>
      <c r="N636" t="inlineStr">
        <is>
          <t>06kwu</t>
        </is>
      </c>
      <c r="P636" t="inlineStr">
        <is>
          <t>Sergei Bobrovsky (TOR G)</t>
        </is>
      </c>
    </row>
    <row r="637">
      <c r="A637" t="n">
        <v>636</v>
      </c>
      <c r="B637" t="inlineStr">
        <is>
          <t>Taylor Makar (COL LW)</t>
        </is>
      </c>
      <c r="C637" t="inlineStr">
        <is>
          <t>Taylor Makar</t>
        </is>
      </c>
      <c r="D637" t="inlineStr">
        <is>
          <t>COL</t>
        </is>
      </c>
      <c r="E637" t="inlineStr">
        <is>
          <t>F</t>
        </is>
      </c>
      <c r="F637" t="n">
        <v>25</v>
      </c>
      <c r="G637" s="30" t="n">
        <v>875000</v>
      </c>
      <c r="H637" s="31" t="n">
        <v>1.89</v>
      </c>
      <c r="I637" s="31" t="n">
        <v>3.78</v>
      </c>
      <c r="J637" s="31" t="n"/>
      <c r="K637" s="31" t="n">
        <v>3.78</v>
      </c>
      <c r="L637" s="31" t="n">
        <v>4.32</v>
      </c>
      <c r="N637" t="inlineStr">
        <is>
          <t>05ugu</t>
        </is>
      </c>
      <c r="P637" t="inlineStr">
        <is>
          <t>Seth Jones (FLA D)</t>
        </is>
      </c>
    </row>
    <row r="638">
      <c r="A638" t="n">
        <v>637</v>
      </c>
      <c r="B638" t="inlineStr">
        <is>
          <t>Andre Lee (LAK LW)</t>
        </is>
      </c>
      <c r="C638" t="inlineStr">
        <is>
          <t>Andre Lee</t>
        </is>
      </c>
      <c r="D638" t="inlineStr">
        <is>
          <t>LAK</t>
        </is>
      </c>
      <c r="E638" t="inlineStr">
        <is>
          <t>F</t>
        </is>
      </c>
      <c r="F638" t="n">
        <v>26</v>
      </c>
      <c r="G638" s="30" t="n">
        <v>775000</v>
      </c>
      <c r="H638" s="31" t="n">
        <v>2.97</v>
      </c>
      <c r="I638" s="31" t="n">
        <v>3.65</v>
      </c>
      <c r="J638" s="31" t="n"/>
      <c r="K638" s="31" t="n">
        <v>3.65</v>
      </c>
      <c r="L638" s="31" t="n">
        <v>4.71</v>
      </c>
      <c r="N638" t="inlineStr">
        <is>
          <t>051vv</t>
        </is>
      </c>
      <c r="P638" t="inlineStr">
        <is>
          <t>Shane Lachance (NJD LW)</t>
        </is>
      </c>
    </row>
    <row r="639">
      <c r="A639" t="n">
        <v>638</v>
      </c>
      <c r="B639" t="inlineStr">
        <is>
          <t>Jack Ahcan (NSH D)</t>
        </is>
      </c>
      <c r="C639" t="inlineStr">
        <is>
          <t>Jack Ahcan</t>
        </is>
      </c>
      <c r="D639" t="inlineStr">
        <is>
          <t>NSH</t>
        </is>
      </c>
      <c r="E639" t="inlineStr">
        <is>
          <t>D</t>
        </is>
      </c>
      <c r="F639" t="n">
        <v>29</v>
      </c>
      <c r="G639" s="30" t="n">
        <v>875000</v>
      </c>
      <c r="H639" s="31" t="n">
        <v>3.86</v>
      </c>
      <c r="I639" s="31" t="n">
        <v>3.64</v>
      </c>
      <c r="J639" s="31" t="n"/>
      <c r="K639" s="31" t="n">
        <v>3.64</v>
      </c>
      <c r="L639" s="31" t="n">
        <v>4.16</v>
      </c>
      <c r="N639" t="inlineStr">
        <is>
          <t>04aoy</t>
        </is>
      </c>
      <c r="P639" t="inlineStr">
        <is>
          <t>Shane Pinto (OTT C)</t>
        </is>
      </c>
    </row>
    <row r="640">
      <c r="A640" t="n">
        <v>639</v>
      </c>
      <c r="B640" t="inlineStr">
        <is>
          <t>Mason Geertsen (BUF D)</t>
        </is>
      </c>
      <c r="C640" t="inlineStr">
        <is>
          <t>Mason Geertsen</t>
        </is>
      </c>
      <c r="D640" t="inlineStr">
        <is>
          <t>BUF</t>
        </is>
      </c>
      <c r="E640" t="inlineStr">
        <is>
          <t>D</t>
        </is>
      </c>
      <c r="F640" t="n">
        <v>31</v>
      </c>
      <c r="G640" s="30" t="n">
        <v>775000</v>
      </c>
      <c r="H640" s="31" t="n">
        <v>3.62</v>
      </c>
      <c r="I640" s="31" t="n">
        <v>3.62</v>
      </c>
      <c r="J640" s="31" t="n"/>
      <c r="K640" s="31" t="n">
        <v>3.62</v>
      </c>
      <c r="L640" s="31" t="n">
        <v>4.67</v>
      </c>
      <c r="N640" t="inlineStr">
        <is>
          <t>031pf</t>
        </is>
      </c>
      <c r="P640" t="inlineStr">
        <is>
          <t>Sheldon Dries (DET C)</t>
        </is>
      </c>
    </row>
    <row r="641">
      <c r="A641" t="n">
        <v>640</v>
      </c>
      <c r="B641" t="inlineStr">
        <is>
          <t>Arsenii Sergeev (CGY G)</t>
        </is>
      </c>
      <c r="C641" t="inlineStr">
        <is>
          <t>Arsenii Sergeev</t>
        </is>
      </c>
      <c r="D641" t="inlineStr">
        <is>
          <t>CGY</t>
        </is>
      </c>
      <c r="E641" t="inlineStr">
        <is>
          <t>G</t>
        </is>
      </c>
      <c r="F641" t="n">
        <v>23</v>
      </c>
      <c r="G641" s="30" t="n">
        <v>866250</v>
      </c>
      <c r="H641" s="31" t="n">
        <v>2.64</v>
      </c>
      <c r="I641" s="31" t="n">
        <v>3.6</v>
      </c>
      <c r="J641" s="31" t="n"/>
      <c r="K641" s="31" t="n">
        <v>3.6</v>
      </c>
      <c r="L641" s="31" t="n">
        <v>4.16</v>
      </c>
      <c r="N641" t="inlineStr">
        <is>
          <t>05ugg</t>
        </is>
      </c>
      <c r="P641" t="inlineStr">
        <is>
          <t>Simon Benoit (PHI D)</t>
        </is>
      </c>
    </row>
    <row r="642">
      <c r="A642" t="n">
        <v>641</v>
      </c>
      <c r="B642" t="inlineStr">
        <is>
          <t>Boris Katchouk (PHI LW)</t>
        </is>
      </c>
      <c r="C642" t="inlineStr">
        <is>
          <t>Boris Katchouk</t>
        </is>
      </c>
      <c r="D642" t="inlineStr">
        <is>
          <t>PHI</t>
        </is>
      </c>
      <c r="E642" t="inlineStr">
        <is>
          <t>F</t>
        </is>
      </c>
      <c r="F642" t="n">
        <v>28</v>
      </c>
      <c r="G642" s="30" t="n">
        <v>775000</v>
      </c>
      <c r="H642" s="31" t="n">
        <v>0.33</v>
      </c>
      <c r="I642" s="31" t="n">
        <v>3.46</v>
      </c>
      <c r="J642" s="31" t="n"/>
      <c r="K642" s="31" t="n">
        <v>3.46</v>
      </c>
      <c r="L642" s="31" t="n">
        <v>4.46</v>
      </c>
      <c r="N642" t="inlineStr">
        <is>
          <t>042vs</t>
        </is>
      </c>
      <c r="P642" t="inlineStr">
        <is>
          <t>Simon Holmstrom (NYI RW)</t>
        </is>
      </c>
    </row>
    <row r="643">
      <c r="A643" t="n">
        <v>642</v>
      </c>
      <c r="B643" t="inlineStr">
        <is>
          <t>Henry Thrun (WPG D)</t>
        </is>
      </c>
      <c r="C643" t="inlineStr">
        <is>
          <t>Henry Thrun</t>
        </is>
      </c>
      <c r="D643" t="inlineStr">
        <is>
          <t>WPG</t>
        </is>
      </c>
      <c r="E643" t="inlineStr">
        <is>
          <t>D</t>
        </is>
      </c>
      <c r="F643" t="n">
        <v>25</v>
      </c>
      <c r="G643" s="30" t="n">
        <v>850000</v>
      </c>
      <c r="H643" s="31" t="n">
        <v>0.8100000000000001</v>
      </c>
      <c r="I643" s="31" t="n">
        <v>3.41</v>
      </c>
      <c r="J643" s="31" t="n"/>
      <c r="K643" s="31" t="n">
        <v>3.41</v>
      </c>
      <c r="L643" s="31" t="n">
        <v>4.01</v>
      </c>
      <c r="N643" t="inlineStr">
        <is>
          <t>051u4</t>
        </is>
      </c>
      <c r="P643" t="inlineStr">
        <is>
          <t>Simon Lundmark (TBL D)</t>
        </is>
      </c>
    </row>
    <row r="644">
      <c r="A644" t="n">
        <v>643</v>
      </c>
      <c r="B644" t="inlineStr">
        <is>
          <t>Matt Luff (NYI RW)</t>
        </is>
      </c>
      <c r="C644" t="inlineStr">
        <is>
          <t>Matt Luff</t>
        </is>
      </c>
      <c r="D644" t="inlineStr">
        <is>
          <t>NYI</t>
        </is>
      </c>
      <c r="E644" t="inlineStr">
        <is>
          <t>F</t>
        </is>
      </c>
      <c r="F644" t="n">
        <v>29</v>
      </c>
      <c r="G644" s="30" t="n">
        <v>850000</v>
      </c>
      <c r="H644" s="31" t="n">
        <v>1.56</v>
      </c>
      <c r="I644" s="31" t="n">
        <v>3.35</v>
      </c>
      <c r="J644" s="31" t="n"/>
      <c r="K644" s="31" t="n">
        <v>3.35</v>
      </c>
      <c r="L644" s="31" t="n">
        <v>3.94</v>
      </c>
      <c r="N644" t="inlineStr">
        <is>
          <t>048yc</t>
        </is>
      </c>
      <c r="P644" t="inlineStr">
        <is>
          <t>Skyler Brind'Amour (CAR C)</t>
        </is>
      </c>
    </row>
    <row r="645">
      <c r="A645" t="n">
        <v>644</v>
      </c>
      <c r="B645" t="inlineStr">
        <is>
          <t>Jaycob Megna (VGK D)</t>
        </is>
      </c>
      <c r="C645" t="inlineStr">
        <is>
          <t>Jaycob Megna</t>
        </is>
      </c>
      <c r="D645" t="inlineStr">
        <is>
          <t>VGK</t>
        </is>
      </c>
      <c r="E645" t="inlineStr">
        <is>
          <t>D</t>
        </is>
      </c>
      <c r="F645" t="n">
        <v>33</v>
      </c>
      <c r="G645" s="30" t="n">
        <v>800000</v>
      </c>
      <c r="H645" s="31" t="n">
        <v>1.09</v>
      </c>
      <c r="I645" s="31" t="n">
        <v>3.3</v>
      </c>
      <c r="J645" s="31" t="n"/>
      <c r="K645" s="31" t="n">
        <v>3.3</v>
      </c>
      <c r="L645" s="31" t="n">
        <v>4.12</v>
      </c>
      <c r="N645" t="inlineStr">
        <is>
          <t>03c9d</t>
        </is>
      </c>
      <c r="P645" t="inlineStr">
        <is>
          <t>Sonny Milano (WSH LW)</t>
        </is>
      </c>
    </row>
    <row r="646">
      <c r="A646" t="n">
        <v>645</v>
      </c>
      <c r="B646" t="inlineStr">
        <is>
          <t>Zack MacEwen (TOR C)</t>
        </is>
      </c>
      <c r="C646" t="inlineStr">
        <is>
          <t>Zack MacEwen</t>
        </is>
      </c>
      <c r="D646" t="inlineStr">
        <is>
          <t>TOR</t>
        </is>
      </c>
      <c r="E646" t="inlineStr">
        <is>
          <t>F</t>
        </is>
      </c>
      <c r="F646" t="n">
        <v>30</v>
      </c>
      <c r="G646" s="30" t="n">
        <v>875000</v>
      </c>
      <c r="H646" s="31" t="n">
        <v>0.34</v>
      </c>
      <c r="I646" s="31" t="n">
        <v>3.27</v>
      </c>
      <c r="J646" s="31" t="n"/>
      <c r="K646" s="31" t="n">
        <v>3.27</v>
      </c>
      <c r="L646" s="31" t="n">
        <v>3.74</v>
      </c>
      <c r="N646" t="inlineStr">
        <is>
          <t>048vt</t>
        </is>
      </c>
      <c r="P646" t="inlineStr">
        <is>
          <t>Spencer Martin (NYR G)</t>
        </is>
      </c>
    </row>
    <row r="647">
      <c r="A647" t="n">
        <v>646</v>
      </c>
      <c r="B647" t="inlineStr">
        <is>
          <t>Ryan Johnson (BUF D)</t>
        </is>
      </c>
      <c r="C647" t="inlineStr">
        <is>
          <t>Ryan Johnson</t>
        </is>
      </c>
      <c r="D647" t="inlineStr">
        <is>
          <t>BUF</t>
        </is>
      </c>
      <c r="E647" t="inlineStr">
        <is>
          <t>D</t>
        </is>
      </c>
      <c r="F647" t="n">
        <v>25</v>
      </c>
      <c r="G647" s="30" t="n">
        <v>775000</v>
      </c>
      <c r="H647" s="31" t="n">
        <v>1.02</v>
      </c>
      <c r="I647" s="31" t="n">
        <v>3.18</v>
      </c>
      <c r="J647" s="31" t="n"/>
      <c r="K647" s="31" t="n">
        <v>3.18</v>
      </c>
      <c r="L647" s="31" t="n">
        <v>4.1</v>
      </c>
      <c r="N647" t="inlineStr">
        <is>
          <t>04zp5</t>
        </is>
      </c>
      <c r="P647" t="inlineStr">
        <is>
          <t>Spencer Stastney (EDM D)</t>
        </is>
      </c>
    </row>
    <row r="648">
      <c r="A648" t="n">
        <v>647</v>
      </c>
      <c r="B648" t="inlineStr">
        <is>
          <t>Cole Schwindt (FLA C)</t>
        </is>
      </c>
      <c r="C648" t="inlineStr">
        <is>
          <t>Cole Schwindt</t>
        </is>
      </c>
      <c r="D648" t="inlineStr">
        <is>
          <t>FLA</t>
        </is>
      </c>
      <c r="E648" t="inlineStr">
        <is>
          <t>F</t>
        </is>
      </c>
      <c r="F648" t="n">
        <v>25</v>
      </c>
      <c r="G648" s="30" t="n">
        <v>875000</v>
      </c>
      <c r="H648" s="31" t="n">
        <v>9.890000000000001</v>
      </c>
      <c r="I648" s="31" t="n">
        <v>3.11</v>
      </c>
      <c r="J648" s="31" t="n"/>
      <c r="K648" s="31" t="n">
        <v>3.11</v>
      </c>
      <c r="L648" s="31" t="n">
        <v>3.55</v>
      </c>
      <c r="N648" t="inlineStr">
        <is>
          <t>051ts</t>
        </is>
      </c>
      <c r="P648" t="inlineStr">
        <is>
          <t>Stefan Noesen (NJD RW)</t>
        </is>
      </c>
    </row>
    <row r="649">
      <c r="A649" t="n">
        <v>648</v>
      </c>
      <c r="B649" t="inlineStr">
        <is>
          <t>Boko Imama (FLA LW)</t>
        </is>
      </c>
      <c r="C649" t="inlineStr">
        <is>
          <t>Boko Imama</t>
        </is>
      </c>
      <c r="D649" t="inlineStr">
        <is>
          <t>FLA</t>
        </is>
      </c>
      <c r="E649" t="inlineStr">
        <is>
          <t>F</t>
        </is>
      </c>
      <c r="F649" t="n">
        <v>30</v>
      </c>
      <c r="G649" s="30" t="n">
        <v>850000</v>
      </c>
      <c r="H649" s="31" t="n">
        <v>1.4</v>
      </c>
      <c r="I649" s="31" t="n">
        <v>3.09</v>
      </c>
      <c r="J649" s="31" t="n"/>
      <c r="K649" s="31" t="n">
        <v>3.09</v>
      </c>
      <c r="L649" s="31" t="n">
        <v>3.64</v>
      </c>
      <c r="M649" t="n">
        <v>292.5</v>
      </c>
      <c r="N649" t="inlineStr">
        <is>
          <t>03rjc</t>
        </is>
      </c>
      <c r="P649" t="inlineStr">
        <is>
          <t>Stephen Halliday (OTT LW)</t>
        </is>
      </c>
    </row>
    <row r="650">
      <c r="A650" t="n">
        <v>649</v>
      </c>
      <c r="B650" t="inlineStr">
        <is>
          <t>T.J. Tynan (COL C)</t>
        </is>
      </c>
      <c r="C650" t="inlineStr">
        <is>
          <t>T.J. Tynan</t>
        </is>
      </c>
      <c r="D650" t="inlineStr">
        <is>
          <t>COL</t>
        </is>
      </c>
      <c r="E650" t="inlineStr">
        <is>
          <t>F</t>
        </is>
      </c>
      <c r="F650" t="n">
        <v>34</v>
      </c>
      <c r="G650" s="30" t="n">
        <v>775000</v>
      </c>
      <c r="H650" s="31" t="n">
        <v>0</v>
      </c>
      <c r="I650" s="31" t="n">
        <v>3.06</v>
      </c>
      <c r="J650" s="31" t="n"/>
      <c r="K650" s="31" t="n">
        <v>3.06</v>
      </c>
      <c r="L650" s="31" t="n">
        <v>3.95</v>
      </c>
      <c r="N650" t="inlineStr">
        <is>
          <t>02bhx</t>
        </is>
      </c>
      <c r="P650" t="inlineStr">
        <is>
          <t>Steven Lorentz (TOR LW)</t>
        </is>
      </c>
    </row>
    <row r="651">
      <c r="A651" t="n">
        <v>650</v>
      </c>
      <c r="B651" t="inlineStr">
        <is>
          <t>Ethan Cardwell (SJS C)</t>
        </is>
      </c>
      <c r="C651" t="inlineStr">
        <is>
          <t>Ethan Cardwell</t>
        </is>
      </c>
      <c r="D651" t="inlineStr">
        <is>
          <t>SJS</t>
        </is>
      </c>
      <c r="E651" t="inlineStr">
        <is>
          <t>F</t>
        </is>
      </c>
      <c r="F651" t="n">
        <v>24</v>
      </c>
      <c r="G651" s="30" t="n">
        <v>850000</v>
      </c>
      <c r="H651" s="31" t="n">
        <v>2.99</v>
      </c>
      <c r="I651" s="31" t="n">
        <v>2.99</v>
      </c>
      <c r="J651" s="31" t="n"/>
      <c r="K651" s="31" t="n">
        <v>2.99</v>
      </c>
      <c r="L651" s="31" t="n">
        <v>3.52</v>
      </c>
      <c r="N651" t="inlineStr">
        <is>
          <t>05ltx</t>
        </is>
      </c>
      <c r="P651" t="inlineStr">
        <is>
          <t>Steven Santini (TBL D)</t>
        </is>
      </c>
    </row>
    <row r="652">
      <c r="A652" t="n">
        <v>651</v>
      </c>
      <c r="B652" t="inlineStr">
        <is>
          <t>Steven Santini (TBL D)</t>
        </is>
      </c>
      <c r="C652" t="inlineStr">
        <is>
          <t>Steven Santini</t>
        </is>
      </c>
      <c r="D652" t="inlineStr">
        <is>
          <t>TBL</t>
        </is>
      </c>
      <c r="E652" t="inlineStr">
        <is>
          <t>D</t>
        </is>
      </c>
      <c r="F652" t="n">
        <v>31</v>
      </c>
      <c r="G652" s="30" t="n">
        <v>775000</v>
      </c>
      <c r="H652" s="31" t="n">
        <v>3.13</v>
      </c>
      <c r="I652" s="31" t="n">
        <v>2.91</v>
      </c>
      <c r="J652" s="31" t="n"/>
      <c r="K652" s="31" t="n">
        <v>2.91</v>
      </c>
      <c r="L652" s="31" t="n">
        <v>3.75</v>
      </c>
      <c r="N652" t="inlineStr">
        <is>
          <t>0316a</t>
        </is>
      </c>
      <c r="P652" t="inlineStr">
        <is>
          <t>Steven Stamkos (NSH C)</t>
        </is>
      </c>
    </row>
    <row r="653">
      <c r="A653" t="n">
        <v>652</v>
      </c>
      <c r="B653" t="inlineStr">
        <is>
          <t>Mads Sogaard (TBL G)</t>
        </is>
      </c>
      <c r="C653" t="inlineStr">
        <is>
          <t>Mads Sogaard</t>
        </is>
      </c>
      <c r="D653" t="inlineStr">
        <is>
          <t>TBL</t>
        </is>
      </c>
      <c r="E653" t="inlineStr">
        <is>
          <t>G</t>
        </is>
      </c>
      <c r="F653" t="n">
        <v>25</v>
      </c>
      <c r="G653" s="30" t="n">
        <v>850000</v>
      </c>
      <c r="H653" s="31" t="n">
        <v>2.7</v>
      </c>
      <c r="I653" s="31" t="n">
        <v>2.9</v>
      </c>
      <c r="J653" s="31" t="n"/>
      <c r="K653" s="31" t="n">
        <v>2.9</v>
      </c>
      <c r="L653" s="31" t="n">
        <v>3.41</v>
      </c>
      <c r="N653" t="inlineStr">
        <is>
          <t>04zb5</t>
        </is>
      </c>
      <c r="P653" t="inlineStr">
        <is>
          <t>T.J. Tynan (COL C)</t>
        </is>
      </c>
    </row>
    <row r="654">
      <c r="A654" t="n">
        <v>653</v>
      </c>
      <c r="B654" t="inlineStr">
        <is>
          <t>Danny Zhilkin (WPG C)</t>
        </is>
      </c>
      <c r="C654" t="inlineStr">
        <is>
          <t>Danny Zhilkin</t>
        </is>
      </c>
      <c r="D654" t="inlineStr">
        <is>
          <t>WPG</t>
        </is>
      </c>
      <c r="E654" t="inlineStr">
        <is>
          <t>F</t>
        </is>
      </c>
      <c r="F654" t="n">
        <v>22</v>
      </c>
      <c r="G654" s="30" t="n">
        <v>803333</v>
      </c>
      <c r="H654" s="31" t="n">
        <v>1.41</v>
      </c>
      <c r="I654" s="31" t="n">
        <v>2.73</v>
      </c>
      <c r="J654" s="31" t="n"/>
      <c r="K654" s="31" t="n">
        <v>2.73</v>
      </c>
      <c r="L654" s="31" t="n">
        <v>3.4</v>
      </c>
      <c r="N654" t="inlineStr">
        <is>
          <t>05wwb</t>
        </is>
      </c>
      <c r="P654" t="inlineStr">
        <is>
          <t>Tanner Laczynski (VGK C)</t>
        </is>
      </c>
    </row>
    <row r="655">
      <c r="A655" t="n">
        <v>654</v>
      </c>
      <c r="B655" t="inlineStr">
        <is>
          <t>Colton White (CBJ D)</t>
        </is>
      </c>
      <c r="C655" t="inlineStr">
        <is>
          <t>Colton White</t>
        </is>
      </c>
      <c r="D655" t="inlineStr">
        <is>
          <t>CBJ</t>
        </is>
      </c>
      <c r="E655" t="inlineStr">
        <is>
          <t>D</t>
        </is>
      </c>
      <c r="F655" t="n">
        <v>29</v>
      </c>
      <c r="G655" s="30" t="n">
        <v>775000</v>
      </c>
      <c r="H655" s="31" t="n">
        <v>8.5</v>
      </c>
      <c r="I655" s="31" t="n">
        <v>2.58</v>
      </c>
      <c r="J655" s="31" t="n"/>
      <c r="K655" s="31" t="n">
        <v>2.58</v>
      </c>
      <c r="L655" s="31" t="n">
        <v>3.33</v>
      </c>
      <c r="N655" t="inlineStr">
        <is>
          <t>03rg5</t>
        </is>
      </c>
      <c r="P655" t="inlineStr">
        <is>
          <t>Tanner Pearson ((N/A) LW)</t>
        </is>
      </c>
    </row>
    <row r="656">
      <c r="A656" t="n">
        <v>655</v>
      </c>
      <c r="B656" t="inlineStr">
        <is>
          <t>John Hayden (SEA C)</t>
        </is>
      </c>
      <c r="C656" t="inlineStr">
        <is>
          <t>John Hayden</t>
        </is>
      </c>
      <c r="D656" t="inlineStr">
        <is>
          <t>SEA</t>
        </is>
      </c>
      <c r="E656" t="inlineStr">
        <is>
          <t>F</t>
        </is>
      </c>
      <c r="F656" t="n">
        <v>31</v>
      </c>
      <c r="G656" s="30" t="n">
        <v>775000</v>
      </c>
      <c r="H656" s="31" t="n">
        <v>0.93</v>
      </c>
      <c r="I656" s="31" t="n">
        <v>2.55</v>
      </c>
      <c r="J656" s="31" t="n"/>
      <c r="K656" s="31" t="n">
        <v>2.55</v>
      </c>
      <c r="L656" s="31" t="n">
        <v>3.29</v>
      </c>
      <c r="N656" t="inlineStr">
        <is>
          <t>031oy</t>
        </is>
      </c>
      <c r="P656" t="inlineStr">
        <is>
          <t>Taylor Makar (COL LW)</t>
        </is>
      </c>
    </row>
    <row r="657">
      <c r="A657" t="n">
        <v>656</v>
      </c>
      <c r="B657" t="inlineStr">
        <is>
          <t>Alex Barre-Boulet (SJS RW)</t>
        </is>
      </c>
      <c r="C657" t="inlineStr">
        <is>
          <t>Alex Barre-Boulet</t>
        </is>
      </c>
      <c r="D657" t="inlineStr">
        <is>
          <t>SJS</t>
        </is>
      </c>
      <c r="E657" t="inlineStr">
        <is>
          <t>F</t>
        </is>
      </c>
      <c r="F657" t="n">
        <v>29</v>
      </c>
      <c r="G657" s="30" t="n">
        <v>875000</v>
      </c>
      <c r="H657" s="31" t="n">
        <v>1.15</v>
      </c>
      <c r="I657" s="31" t="n">
        <v>2.54</v>
      </c>
      <c r="J657" s="31" t="n"/>
      <c r="K657" s="31" t="n">
        <v>2.54</v>
      </c>
      <c r="L657" s="31" t="n">
        <v>2.9</v>
      </c>
      <c r="N657" t="inlineStr">
        <is>
          <t>04408</t>
        </is>
      </c>
      <c r="P657" t="inlineStr">
        <is>
          <t>Taylor Raddysh (NYR RW)</t>
        </is>
      </c>
    </row>
    <row r="658">
      <c r="A658" t="n">
        <v>657</v>
      </c>
      <c r="B658" t="inlineStr">
        <is>
          <t>Hunter McDonald (PHI D)</t>
        </is>
      </c>
      <c r="C658" t="inlineStr">
        <is>
          <t>Hunter McDonald</t>
        </is>
      </c>
      <c r="D658" t="inlineStr">
        <is>
          <t>PHI</t>
        </is>
      </c>
      <c r="E658" t="inlineStr">
        <is>
          <t>D</t>
        </is>
      </c>
      <c r="F658" t="n">
        <v>24</v>
      </c>
      <c r="G658" s="30" t="n">
        <v>950000</v>
      </c>
      <c r="H658" s="31" t="n">
        <v>2.5</v>
      </c>
      <c r="I658" s="31" t="n">
        <v>2.5</v>
      </c>
      <c r="J658" s="31" t="n"/>
      <c r="K658" s="31" t="n">
        <v>2.5</v>
      </c>
      <c r="L658" s="31" t="n">
        <v>2.63</v>
      </c>
      <c r="N658" t="inlineStr">
        <is>
          <t>062pu</t>
        </is>
      </c>
      <c r="P658" t="inlineStr">
        <is>
          <t>Taylor Ward (LAK C)</t>
        </is>
      </c>
    </row>
    <row r="659">
      <c r="A659" t="n">
        <v>658</v>
      </c>
      <c r="B659" t="inlineStr">
        <is>
          <t>Kirill Kudryavtsev (VAN D)</t>
        </is>
      </c>
      <c r="C659" t="inlineStr">
        <is>
          <t>Kirill Kudryavtsev</t>
        </is>
      </c>
      <c r="D659" t="inlineStr">
        <is>
          <t>VAN</t>
        </is>
      </c>
      <c r="E659" t="inlineStr">
        <is>
          <t>D</t>
        </is>
      </c>
      <c r="F659" t="n">
        <v>22</v>
      </c>
      <c r="G659" s="30" t="n">
        <v>825000</v>
      </c>
      <c r="H659" s="31" t="n">
        <v>2.28</v>
      </c>
      <c r="I659" s="31" t="n">
        <v>2.39</v>
      </c>
      <c r="J659" s="31" t="n"/>
      <c r="K659" s="31" t="n">
        <v>2.39</v>
      </c>
      <c r="L659" s="31" t="n">
        <v>2.9</v>
      </c>
      <c r="N659" t="inlineStr">
        <is>
          <t>061i9</t>
        </is>
      </c>
      <c r="P659" t="inlineStr">
        <is>
          <t>Teddy Blueger (TOR C)</t>
        </is>
      </c>
    </row>
    <row r="660">
      <c r="A660" t="n">
        <v>659</v>
      </c>
      <c r="B660" t="inlineStr">
        <is>
          <t>Jack Studnicka (PHI C)</t>
        </is>
      </c>
      <c r="C660" t="inlineStr">
        <is>
          <t>Jack Studnicka</t>
        </is>
      </c>
      <c r="D660" t="inlineStr">
        <is>
          <t>PHI</t>
        </is>
      </c>
      <c r="E660" t="inlineStr">
        <is>
          <t>F</t>
        </is>
      </c>
      <c r="F660" t="n">
        <v>27</v>
      </c>
      <c r="G660" s="30" t="n">
        <v>875000</v>
      </c>
      <c r="H660" s="31" t="n">
        <v>2.19</v>
      </c>
      <c r="I660" s="31" t="n">
        <v>2.38</v>
      </c>
      <c r="J660" s="31" t="n"/>
      <c r="K660" s="31" t="n">
        <v>2.38</v>
      </c>
      <c r="L660" s="31" t="n">
        <v>2.72</v>
      </c>
      <c r="N660" t="inlineStr">
        <is>
          <t>04f10</t>
        </is>
      </c>
      <c r="P660" t="inlineStr">
        <is>
          <t>Teuvo Teravainen (CHI LW)</t>
        </is>
      </c>
    </row>
    <row r="661">
      <c r="A661" t="n">
        <v>660</v>
      </c>
      <c r="B661" t="inlineStr">
        <is>
          <t>David Spacek (MIN D)</t>
        </is>
      </c>
      <c r="C661" t="inlineStr">
        <is>
          <t>David Spacek</t>
        </is>
      </c>
      <c r="D661" t="inlineStr">
        <is>
          <t>MIN</t>
        </is>
      </c>
      <c r="E661" t="inlineStr">
        <is>
          <t>D</t>
        </is>
      </c>
      <c r="F661" t="n">
        <v>23</v>
      </c>
      <c r="G661" s="30" t="n">
        <v>862500</v>
      </c>
      <c r="H661" s="31" t="n">
        <v>0.33</v>
      </c>
      <c r="I661" s="31" t="n">
        <v>2.3</v>
      </c>
      <c r="J661" s="31" t="n"/>
      <c r="K661" s="31" t="n">
        <v>2.3</v>
      </c>
      <c r="L661" s="31" t="n">
        <v>2.67</v>
      </c>
      <c r="N661" t="inlineStr">
        <is>
          <t>060wp</t>
        </is>
      </c>
      <c r="P661" t="inlineStr">
        <is>
          <t>Thomas Chabot (OTT D)</t>
        </is>
      </c>
    </row>
    <row r="662">
      <c r="A662" t="n">
        <v>661</v>
      </c>
      <c r="B662" t="inlineStr">
        <is>
          <t>Brendan Brisson (TOR LW)</t>
        </is>
      </c>
      <c r="C662" t="inlineStr">
        <is>
          <t>Brendan Brisson</t>
        </is>
      </c>
      <c r="D662" t="inlineStr">
        <is>
          <t>TOR</t>
        </is>
      </c>
      <c r="E662" t="inlineStr">
        <is>
          <t>F</t>
        </is>
      </c>
      <c r="F662" t="n">
        <v>24</v>
      </c>
      <c r="G662" s="30" t="n">
        <v>1</v>
      </c>
      <c r="H662" s="31" t="n">
        <v>1.09</v>
      </c>
      <c r="I662" s="31" t="n">
        <v>2.19</v>
      </c>
      <c r="J662" s="31" t="n"/>
      <c r="K662" s="31" t="n">
        <v>2.19</v>
      </c>
      <c r="L662" s="31" t="n">
        <v>2190000</v>
      </c>
      <c r="N662" t="inlineStr">
        <is>
          <t>05k9g</t>
        </is>
      </c>
      <c r="P662" t="inlineStr">
        <is>
          <t>Thomas Harley (DAL D)</t>
        </is>
      </c>
    </row>
    <row r="663">
      <c r="A663" t="n">
        <v>662</v>
      </c>
      <c r="B663" t="inlineStr">
        <is>
          <t>Hugh McGing (STL LW)</t>
        </is>
      </c>
      <c r="C663" t="inlineStr">
        <is>
          <t>Hugh McGing</t>
        </is>
      </c>
      <c r="D663" t="inlineStr">
        <is>
          <t>STL</t>
        </is>
      </c>
      <c r="E663" t="inlineStr">
        <is>
          <t>F</t>
        </is>
      </c>
      <c r="F663" t="n">
        <v>28</v>
      </c>
      <c r="G663" s="30" t="n">
        <v>775000</v>
      </c>
      <c r="H663" s="31" t="n">
        <v>2.08</v>
      </c>
      <c r="I663" s="31" t="n">
        <v>2.13</v>
      </c>
      <c r="J663" s="31" t="n"/>
      <c r="K663" s="31" t="n">
        <v>2.13</v>
      </c>
      <c r="L663" s="31" t="n">
        <v>2.75</v>
      </c>
      <c r="N663" t="inlineStr">
        <is>
          <t>04n4q</t>
        </is>
      </c>
      <c r="P663" t="inlineStr">
        <is>
          <t>Thomas Milic (WPG G)</t>
        </is>
      </c>
    </row>
    <row r="664">
      <c r="A664" t="n">
        <v>663</v>
      </c>
      <c r="B664" t="inlineStr">
        <is>
          <t>Quinn Hutson (EDM RW)</t>
        </is>
      </c>
      <c r="C664" t="inlineStr">
        <is>
          <t>Quinn Hutson</t>
        </is>
      </c>
      <c r="D664" t="inlineStr">
        <is>
          <t>EDM</t>
        </is>
      </c>
      <c r="E664" t="inlineStr">
        <is>
          <t>F</t>
        </is>
      </c>
      <c r="F664" t="n">
        <v>24</v>
      </c>
      <c r="G664" s="30" t="n">
        <v>875000</v>
      </c>
      <c r="H664" s="31" t="n">
        <v>2.04</v>
      </c>
      <c r="I664" s="31" t="n">
        <v>2.04</v>
      </c>
      <c r="J664" s="31" t="n"/>
      <c r="K664" s="31" t="n">
        <v>2.04</v>
      </c>
      <c r="L664" s="31" t="n">
        <v>2.33</v>
      </c>
      <c r="M664" t="n">
        <v>292</v>
      </c>
      <c r="N664" t="inlineStr">
        <is>
          <t>0632b</t>
        </is>
      </c>
      <c r="P664" t="inlineStr">
        <is>
          <t>Tim Washe (ANA C)</t>
        </is>
      </c>
    </row>
    <row r="665">
      <c r="A665" t="n">
        <v>664</v>
      </c>
      <c r="B665" t="inlineStr">
        <is>
          <t>Justin Dowling (NYR C)</t>
        </is>
      </c>
      <c r="C665" t="inlineStr">
        <is>
          <t>Justin Dowling</t>
        </is>
      </c>
      <c r="D665" t="inlineStr">
        <is>
          <t>NYR</t>
        </is>
      </c>
      <c r="E665" t="inlineStr">
        <is>
          <t>F</t>
        </is>
      </c>
      <c r="F665" t="n">
        <v>35</v>
      </c>
      <c r="G665" s="30" t="n">
        <v>775000</v>
      </c>
      <c r="H665" s="31" t="n">
        <v>0.19</v>
      </c>
      <c r="I665" s="31" t="n">
        <v>1.91</v>
      </c>
      <c r="J665" s="31" t="n"/>
      <c r="K665" s="31" t="n">
        <v>1.91</v>
      </c>
      <c r="L665" s="31" t="n">
        <v>2.46</v>
      </c>
      <c r="N665" t="inlineStr">
        <is>
          <t>02zge</t>
        </is>
      </c>
      <c r="P665" t="inlineStr">
        <is>
          <t>Timo Meier (NJD LW)</t>
        </is>
      </c>
    </row>
    <row r="666">
      <c r="A666" t="n">
        <v>665</v>
      </c>
      <c r="B666" t="inlineStr">
        <is>
          <t>Tyson Gross (CGY RW)</t>
        </is>
      </c>
      <c r="C666" t="inlineStr">
        <is>
          <t>Tyson Gross</t>
        </is>
      </c>
      <c r="D666" t="inlineStr">
        <is>
          <t>CGY</t>
        </is>
      </c>
      <c r="E666" t="inlineStr">
        <is>
          <t>F</t>
        </is>
      </c>
      <c r="F666" t="n">
        <v>23</v>
      </c>
      <c r="G666" s="30" t="n">
        <v>1</v>
      </c>
      <c r="H666" s="31" t="n">
        <v>1.9</v>
      </c>
      <c r="I666" s="31" t="n">
        <v>1.9</v>
      </c>
      <c r="J666" s="31" t="n"/>
      <c r="K666" s="31" t="n">
        <v>1.9</v>
      </c>
      <c r="L666" s="31" t="n">
        <v>1900000</v>
      </c>
      <c r="N666" t="inlineStr">
        <is>
          <t>072da</t>
        </is>
      </c>
      <c r="P666" t="inlineStr">
        <is>
          <t>Timothy Liljegren (WSH D)</t>
        </is>
      </c>
    </row>
    <row r="667">
      <c r="A667" t="n">
        <v>666</v>
      </c>
      <c r="B667" t="inlineStr">
        <is>
          <t>Michael Callahan (TBL D)</t>
        </is>
      </c>
      <c r="C667" t="inlineStr">
        <is>
          <t>Michael Callahan</t>
        </is>
      </c>
      <c r="D667" t="inlineStr">
        <is>
          <t>TBL</t>
        </is>
      </c>
      <c r="E667" t="inlineStr">
        <is>
          <t>D</t>
        </is>
      </c>
      <c r="F667" t="n">
        <v>26</v>
      </c>
      <c r="G667" s="30" t="n">
        <v>850000</v>
      </c>
      <c r="H667" s="31" t="n">
        <v>1.41</v>
      </c>
      <c r="I667" s="31" t="n">
        <v>1.88</v>
      </c>
      <c r="J667" s="31" t="n"/>
      <c r="K667" s="31" t="n">
        <v>1.88</v>
      </c>
      <c r="L667" s="31" t="n">
        <v>2.21</v>
      </c>
      <c r="N667" t="inlineStr">
        <is>
          <t>04r05</t>
        </is>
      </c>
      <c r="P667" t="inlineStr">
        <is>
          <t>Tobias Bjornfot (FLA D)</t>
        </is>
      </c>
    </row>
    <row r="668">
      <c r="A668" t="n">
        <v>667</v>
      </c>
      <c r="B668" t="inlineStr">
        <is>
          <t>Rory Kerins (CGY C)</t>
        </is>
      </c>
      <c r="C668" t="inlineStr">
        <is>
          <t>Rory Kerins</t>
        </is>
      </c>
      <c r="D668" t="inlineStr">
        <is>
          <t>CGY</t>
        </is>
      </c>
      <c r="E668" t="inlineStr">
        <is>
          <t>F</t>
        </is>
      </c>
      <c r="F668" t="n">
        <v>24</v>
      </c>
      <c r="G668" s="30" t="n">
        <v>850000</v>
      </c>
      <c r="H668" s="31" t="n">
        <v>0.85</v>
      </c>
      <c r="I668" s="31" t="n">
        <v>1.86</v>
      </c>
      <c r="J668" s="31" t="n"/>
      <c r="K668" s="31" t="n">
        <v>1.86</v>
      </c>
      <c r="L668" s="31" t="n">
        <v>2.19</v>
      </c>
      <c r="N668" t="inlineStr">
        <is>
          <t>05ltq</t>
        </is>
      </c>
      <c r="P668" t="inlineStr">
        <is>
          <t>Tomas Hertl (VGK C)</t>
        </is>
      </c>
    </row>
    <row r="669">
      <c r="A669" t="n">
        <v>668</v>
      </c>
      <c r="B669" t="inlineStr">
        <is>
          <t>Ty Mueller (VAN C)</t>
        </is>
      </c>
      <c r="C669" t="inlineStr">
        <is>
          <t>Ty Mueller</t>
        </is>
      </c>
      <c r="D669" t="inlineStr">
        <is>
          <t>VAN</t>
        </is>
      </c>
      <c r="E669" t="inlineStr">
        <is>
          <t>F</t>
        </is>
      </c>
      <c r="F669" t="n">
        <v>23</v>
      </c>
      <c r="G669" s="30" t="n">
        <v>870000</v>
      </c>
      <c r="H669" s="31" t="n">
        <v>1.91</v>
      </c>
      <c r="I669" s="31" t="n">
        <v>1.86</v>
      </c>
      <c r="J669" s="31" t="n"/>
      <c r="K669" s="31" t="n">
        <v>1.86</v>
      </c>
      <c r="L669" s="31" t="n">
        <v>2.14</v>
      </c>
      <c r="N669" t="inlineStr">
        <is>
          <t>064iq</t>
        </is>
      </c>
      <c r="P669" t="inlineStr">
        <is>
          <t>Tomas Nosek ((N/A) C)</t>
        </is>
      </c>
    </row>
    <row r="670">
      <c r="A670" t="n">
        <v>669</v>
      </c>
      <c r="B670" t="inlineStr">
        <is>
          <t>Angus Booth (LAK D)</t>
        </is>
      </c>
      <c r="C670" t="inlineStr">
        <is>
          <t>Angus Booth</t>
        </is>
      </c>
      <c r="D670" t="inlineStr">
        <is>
          <t>LAK</t>
        </is>
      </c>
      <c r="E670" t="inlineStr">
        <is>
          <t>D</t>
        </is>
      </c>
      <c r="F670" t="n">
        <v>22</v>
      </c>
      <c r="G670" s="30" t="n">
        <v>826667</v>
      </c>
      <c r="H670" s="31" t="n">
        <v>1.79</v>
      </c>
      <c r="I670" s="31" t="n">
        <v>1.79</v>
      </c>
      <c r="J670" s="31" t="n"/>
      <c r="K670" s="31" t="n">
        <v>1.79</v>
      </c>
      <c r="L670" s="31" t="n">
        <v>2.17</v>
      </c>
      <c r="M670" t="n">
        <v>291.2</v>
      </c>
      <c r="N670" t="inlineStr">
        <is>
          <t>060nb</t>
        </is>
      </c>
      <c r="P670" t="inlineStr">
        <is>
          <t>Tommy Novak (PIT C)</t>
        </is>
      </c>
    </row>
    <row r="671">
      <c r="A671" t="n">
        <v>670</v>
      </c>
      <c r="B671" t="inlineStr">
        <is>
          <t>Connor Mackey (CHI D)</t>
        </is>
      </c>
      <c r="C671" t="inlineStr">
        <is>
          <t>Connor Mackey</t>
        </is>
      </c>
      <c r="D671" t="inlineStr">
        <is>
          <t>CHI</t>
        </is>
      </c>
      <c r="E671" t="inlineStr">
        <is>
          <t>D</t>
        </is>
      </c>
      <c r="F671" t="n">
        <v>29</v>
      </c>
      <c r="G671" s="30" t="n">
        <v>937500</v>
      </c>
      <c r="H671" s="31" t="n">
        <v>1.44</v>
      </c>
      <c r="I671" s="31" t="n">
        <v>1.77</v>
      </c>
      <c r="J671" s="31" t="n"/>
      <c r="K671" s="31" t="n">
        <v>1.77</v>
      </c>
      <c r="L671" s="31" t="n">
        <v>1.89</v>
      </c>
      <c r="N671" t="inlineStr">
        <is>
          <t>04lky</t>
        </is>
      </c>
      <c r="P671" t="inlineStr">
        <is>
          <t>Topias Vilen (NJD D)</t>
        </is>
      </c>
    </row>
    <row r="672">
      <c r="A672" t="n">
        <v>671</v>
      </c>
      <c r="B672" t="inlineStr">
        <is>
          <t>Nils Aman ((N/A) C)</t>
        </is>
      </c>
      <c r="C672" t="inlineStr">
        <is>
          <t>Nils Aman</t>
        </is>
      </c>
      <c r="D672" t="inlineStr">
        <is>
          <t>(N/A)</t>
        </is>
      </c>
      <c r="E672" t="inlineStr">
        <is>
          <t>F</t>
        </is>
      </c>
      <c r="F672" t="n">
        <v>26</v>
      </c>
      <c r="G672" s="30" t="n">
        <v>1</v>
      </c>
      <c r="H672" s="31" t="n">
        <v>0.14</v>
      </c>
      <c r="I672" s="31" t="n">
        <v>1.77</v>
      </c>
      <c r="J672" s="31" t="n"/>
      <c r="K672" s="31" t="n">
        <v>1.77</v>
      </c>
      <c r="L672" s="31" t="n">
        <v>1770000</v>
      </c>
      <c r="N672" t="inlineStr">
        <is>
          <t>05o4m</t>
        </is>
      </c>
      <c r="P672" t="inlineStr">
        <is>
          <t>Travis Hamonic ((N/A) D)</t>
        </is>
      </c>
    </row>
    <row r="673">
      <c r="A673" t="n">
        <v>672</v>
      </c>
      <c r="B673" t="inlineStr">
        <is>
          <t>Aydar Suniev (CGY LW)</t>
        </is>
      </c>
      <c r="C673" t="inlineStr">
        <is>
          <t>Aydar Suniev</t>
        </is>
      </c>
      <c r="D673" t="inlineStr">
        <is>
          <t>CGY</t>
        </is>
      </c>
      <c r="E673" t="inlineStr">
        <is>
          <t>F</t>
        </is>
      </c>
      <c r="F673" t="n">
        <v>21</v>
      </c>
      <c r="G673" s="30" t="n">
        <v>923333</v>
      </c>
      <c r="H673" s="31" t="n">
        <v>1.72</v>
      </c>
      <c r="I673" s="31" t="n">
        <v>1.72</v>
      </c>
      <c r="J673" s="31" t="n"/>
      <c r="K673" s="31" t="n">
        <v>1.72</v>
      </c>
      <c r="L673" s="31" t="n">
        <v>1.86</v>
      </c>
      <c r="N673" t="inlineStr">
        <is>
          <t>066sp</t>
        </is>
      </c>
      <c r="P673" t="inlineStr">
        <is>
          <t>Travis Mitchell (ANA D)</t>
        </is>
      </c>
    </row>
    <row r="674">
      <c r="A674" t="n">
        <v>673</v>
      </c>
      <c r="B674" t="inlineStr">
        <is>
          <t>Rafael Harvey-Pinard (PIT LW)</t>
        </is>
      </c>
      <c r="C674" t="inlineStr">
        <is>
          <t>Rafael Harvey-Pinard</t>
        </is>
      </c>
      <c r="D674" t="inlineStr">
        <is>
          <t>PIT</t>
        </is>
      </c>
      <c r="E674" t="inlineStr">
        <is>
          <t>F</t>
        </is>
      </c>
      <c r="F674" t="n">
        <v>27</v>
      </c>
      <c r="G674" s="30" t="n">
        <v>775000</v>
      </c>
      <c r="H674" s="31" t="n">
        <v>0</v>
      </c>
      <c r="I674" s="31" t="n">
        <v>1.7</v>
      </c>
      <c r="J674" s="31" t="n"/>
      <c r="K674" s="31" t="n">
        <v>1.7</v>
      </c>
      <c r="L674" s="31" t="n">
        <v>2.19</v>
      </c>
      <c r="N674" t="inlineStr">
        <is>
          <t>04xar</t>
        </is>
      </c>
      <c r="P674" t="inlineStr">
        <is>
          <t>Trent Frederic (EDM LW)</t>
        </is>
      </c>
    </row>
    <row r="675">
      <c r="A675" t="n">
        <v>674</v>
      </c>
      <c r="B675" t="inlineStr">
        <is>
          <t>Ludvig Jansson (FLA D)</t>
        </is>
      </c>
      <c r="C675" t="inlineStr">
        <is>
          <t>Ludvig Jansson</t>
        </is>
      </c>
      <c r="D675" t="inlineStr">
        <is>
          <t>FLA</t>
        </is>
      </c>
      <c r="E675" t="inlineStr">
        <is>
          <t>D</t>
        </is>
      </c>
      <c r="F675" t="n">
        <v>22</v>
      </c>
      <c r="G675" s="30" t="n">
        <v>855000</v>
      </c>
      <c r="H675" s="31" t="n">
        <v>1.69</v>
      </c>
      <c r="I675" s="31" t="n">
        <v>1.69</v>
      </c>
      <c r="J675" s="31" t="n"/>
      <c r="K675" s="31" t="n">
        <v>1.69</v>
      </c>
      <c r="L675" s="31" t="n">
        <v>1.98</v>
      </c>
      <c r="N675" t="inlineStr">
        <is>
          <t>060nh</t>
        </is>
      </c>
      <c r="P675" t="inlineStr">
        <is>
          <t>Trent Miner (COL G)</t>
        </is>
      </c>
    </row>
    <row r="676">
      <c r="A676" t="n">
        <v>675</v>
      </c>
      <c r="B676" t="inlineStr">
        <is>
          <t>Matt Benning (TOR D)</t>
        </is>
      </c>
      <c r="C676" t="inlineStr">
        <is>
          <t>Matt Benning</t>
        </is>
      </c>
      <c r="D676" t="inlineStr">
        <is>
          <t>TOR</t>
        </is>
      </c>
      <c r="E676" t="inlineStr">
        <is>
          <t>D</t>
        </is>
      </c>
      <c r="F676" t="n">
        <v>32</v>
      </c>
      <c r="G676" s="30" t="n">
        <v>1250000</v>
      </c>
      <c r="H676" s="31" t="n">
        <v>0.38</v>
      </c>
      <c r="I676" s="31" t="n">
        <v>1.64</v>
      </c>
      <c r="J676" s="31" t="n"/>
      <c r="K676" s="31" t="n">
        <v>1.64</v>
      </c>
      <c r="L676" s="31" t="n">
        <v>1.31</v>
      </c>
      <c r="N676" t="inlineStr">
        <is>
          <t>02ob1</t>
        </is>
      </c>
      <c r="P676" t="inlineStr">
        <is>
          <t>Trevor Kuntar (BUF C)</t>
        </is>
      </c>
    </row>
    <row r="677">
      <c r="A677" t="n">
        <v>676</v>
      </c>
      <c r="B677" t="inlineStr">
        <is>
          <t>Thomas Milic (WPG G)</t>
        </is>
      </c>
      <c r="C677" t="inlineStr">
        <is>
          <t>Thomas Milic</t>
        </is>
      </c>
      <c r="D677" t="inlineStr">
        <is>
          <t>WPG</t>
        </is>
      </c>
      <c r="E677" t="inlineStr">
        <is>
          <t>G</t>
        </is>
      </c>
      <c r="F677" t="n">
        <v>23</v>
      </c>
      <c r="G677" s="30" t="n">
        <v>841667</v>
      </c>
      <c r="H677" s="31" t="n">
        <v>1.58</v>
      </c>
      <c r="I677" s="31" t="n">
        <v>1.62</v>
      </c>
      <c r="J677" s="31" t="n"/>
      <c r="K677" s="31" t="n">
        <v>1.62</v>
      </c>
      <c r="L677" s="31" t="n">
        <v>1.92</v>
      </c>
      <c r="N677" t="inlineStr">
        <is>
          <t>05u3g</t>
        </is>
      </c>
      <c r="P677" t="inlineStr">
        <is>
          <t>Trevor Moore (LAK RW)</t>
        </is>
      </c>
    </row>
    <row r="678">
      <c r="A678" t="n">
        <v>677</v>
      </c>
      <c r="B678" t="inlineStr">
        <is>
          <t>Garrett Wilson ((N/A) RW)</t>
        </is>
      </c>
      <c r="C678" t="inlineStr">
        <is>
          <t>Garrett Wilson</t>
        </is>
      </c>
      <c r="D678" t="inlineStr">
        <is>
          <t>(N/A)</t>
        </is>
      </c>
      <c r="E678" t="inlineStr">
        <is>
          <t>F</t>
        </is>
      </c>
      <c r="F678" t="n">
        <v>35</v>
      </c>
      <c r="G678" s="30" t="n">
        <v>1</v>
      </c>
      <c r="H678" s="31" t="n">
        <v>1.55</v>
      </c>
      <c r="I678" s="31" t="n">
        <v>1.55</v>
      </c>
      <c r="J678" s="31" t="n"/>
      <c r="K678" s="31" t="n">
        <v>1.55</v>
      </c>
      <c r="L678" s="31" t="n">
        <v>1550000</v>
      </c>
      <c r="N678" t="inlineStr">
        <is>
          <t>024b4</t>
        </is>
      </c>
      <c r="P678" t="inlineStr">
        <is>
          <t>Trevor Zegras (PHI LW)</t>
        </is>
      </c>
    </row>
    <row r="679">
      <c r="A679" t="n">
        <v>678</v>
      </c>
      <c r="B679" t="inlineStr">
        <is>
          <t>Mikulas Hovorka (FLA D)</t>
        </is>
      </c>
      <c r="C679" t="inlineStr">
        <is>
          <t>Mikulas Hovorka</t>
        </is>
      </c>
      <c r="D679" t="inlineStr">
        <is>
          <t>FLA</t>
        </is>
      </c>
      <c r="E679" t="inlineStr">
        <is>
          <t>D</t>
        </is>
      </c>
      <c r="F679" t="n">
        <v>25</v>
      </c>
      <c r="G679" s="30" t="n">
        <v>950000</v>
      </c>
      <c r="H679" s="31" t="n">
        <v>1.53</v>
      </c>
      <c r="I679" s="31" t="n">
        <v>1.54</v>
      </c>
      <c r="J679" s="31" t="n"/>
      <c r="K679" s="31" t="n">
        <v>1.54</v>
      </c>
      <c r="L679" s="31" t="n">
        <v>1.62</v>
      </c>
      <c r="N679" t="inlineStr">
        <is>
          <t>06l26</t>
        </is>
      </c>
      <c r="P679" t="inlineStr">
        <is>
          <t>Trevor van Riemsdyk (PIT D)</t>
        </is>
      </c>
    </row>
    <row r="680">
      <c r="A680" t="n">
        <v>679</v>
      </c>
      <c r="B680" t="inlineStr">
        <is>
          <t>Tristen Nielsen (COL C)</t>
        </is>
      </c>
      <c r="C680" t="inlineStr">
        <is>
          <t>Tristen Nielsen</t>
        </is>
      </c>
      <c r="D680" t="inlineStr">
        <is>
          <t>COL</t>
        </is>
      </c>
      <c r="E680" t="inlineStr">
        <is>
          <t>F</t>
        </is>
      </c>
      <c r="F680" t="n">
        <v>26</v>
      </c>
      <c r="G680" s="30" t="n">
        <v>775000</v>
      </c>
      <c r="H680" s="31" t="n">
        <v>1.49</v>
      </c>
      <c r="I680" s="31" t="n">
        <v>1.49</v>
      </c>
      <c r="J680" s="31" t="n"/>
      <c r="K680" s="31" t="n">
        <v>1.49</v>
      </c>
      <c r="L680" s="31" t="n">
        <v>1.92</v>
      </c>
      <c r="N680" t="inlineStr">
        <is>
          <t>04rfc</t>
        </is>
      </c>
      <c r="P680" t="inlineStr">
        <is>
          <t>Tristan Jarry (EDM G)</t>
        </is>
      </c>
    </row>
    <row r="681">
      <c r="A681" t="n">
        <v>680</v>
      </c>
      <c r="B681" t="inlineStr">
        <is>
          <t>Cameron Crotty (OTT D)</t>
        </is>
      </c>
      <c r="C681" t="inlineStr">
        <is>
          <t>Cameron Crotty</t>
        </is>
      </c>
      <c r="D681" t="inlineStr">
        <is>
          <t>OTT</t>
        </is>
      </c>
      <c r="E681" t="inlineStr">
        <is>
          <t>D</t>
        </is>
      </c>
      <c r="F681" t="n">
        <v>27</v>
      </c>
      <c r="G681" s="30" t="n">
        <v>812500</v>
      </c>
      <c r="H681" s="31" t="n">
        <v>1.7</v>
      </c>
      <c r="I681" s="31" t="n">
        <v>1.48</v>
      </c>
      <c r="J681" s="31" t="n"/>
      <c r="K681" s="31" t="n">
        <v>1.48</v>
      </c>
      <c r="L681" s="31" t="n">
        <v>1.82</v>
      </c>
      <c r="N681" t="inlineStr">
        <is>
          <t>04f1j</t>
        </is>
      </c>
      <c r="P681" t="inlineStr">
        <is>
          <t>Tristen Nielsen (COL C)</t>
        </is>
      </c>
    </row>
    <row r="682">
      <c r="A682" t="n">
        <v>681</v>
      </c>
      <c r="B682" t="inlineStr">
        <is>
          <t>Patrick Giles (SJS C)</t>
        </is>
      </c>
      <c r="C682" t="inlineStr">
        <is>
          <t>Patrick Giles</t>
        </is>
      </c>
      <c r="D682" t="inlineStr">
        <is>
          <t>SJS</t>
        </is>
      </c>
      <c r="E682" t="inlineStr">
        <is>
          <t>F</t>
        </is>
      </c>
      <c r="F682" t="n">
        <v>26</v>
      </c>
      <c r="G682" s="30" t="n">
        <v>875000</v>
      </c>
      <c r="H682" s="31" t="n">
        <v>1.23</v>
      </c>
      <c r="I682" s="31" t="n">
        <v>1.42</v>
      </c>
      <c r="J682" s="31" t="n"/>
      <c r="K682" s="31" t="n">
        <v>1.42</v>
      </c>
      <c r="L682" s="31" t="n">
        <v>1.62</v>
      </c>
      <c r="N682" t="inlineStr">
        <is>
          <t>04r69</t>
        </is>
      </c>
      <c r="P682" t="inlineStr">
        <is>
          <t>Troy Stecher (TOR D)</t>
        </is>
      </c>
    </row>
    <row r="683">
      <c r="A683" t="n">
        <v>682</v>
      </c>
      <c r="B683" t="inlineStr">
        <is>
          <t>Dysin Mayo (CBJ D)</t>
        </is>
      </c>
      <c r="C683" t="inlineStr">
        <is>
          <t>Dysin Mayo</t>
        </is>
      </c>
      <c r="D683" t="inlineStr">
        <is>
          <t>CBJ</t>
        </is>
      </c>
      <c r="E683" t="inlineStr">
        <is>
          <t>D</t>
        </is>
      </c>
      <c r="F683" t="n">
        <v>30</v>
      </c>
      <c r="G683" s="30" t="n">
        <v>775000</v>
      </c>
      <c r="H683" s="31" t="n">
        <v>1.23</v>
      </c>
      <c r="I683" s="31" t="n">
        <v>1.23</v>
      </c>
      <c r="J683" s="31" t="n"/>
      <c r="K683" s="31" t="n">
        <v>1.23</v>
      </c>
      <c r="L683" s="31" t="n">
        <v>1.59</v>
      </c>
      <c r="N683" t="inlineStr">
        <is>
          <t>03czd</t>
        </is>
      </c>
      <c r="P683" t="inlineStr">
        <is>
          <t>Troy Terry (ANA RW)</t>
        </is>
      </c>
    </row>
    <row r="684">
      <c r="A684" t="n">
        <v>683</v>
      </c>
      <c r="B684" t="inlineStr">
        <is>
          <t>Justin Robidas (CAR C)</t>
        </is>
      </c>
      <c r="C684" t="inlineStr">
        <is>
          <t>Justin Robidas</t>
        </is>
      </c>
      <c r="D684" t="inlineStr">
        <is>
          <t>CAR</t>
        </is>
      </c>
      <c r="E684" t="inlineStr">
        <is>
          <t>F</t>
        </is>
      </c>
      <c r="F684" t="n">
        <v>23</v>
      </c>
      <c r="G684" s="30" t="n">
        <v>825000</v>
      </c>
      <c r="H684" s="31" t="n">
        <v>1.19</v>
      </c>
      <c r="I684" s="31" t="n">
        <v>1.19</v>
      </c>
      <c r="J684" s="31" t="n"/>
      <c r="K684" s="31" t="n">
        <v>1.19</v>
      </c>
      <c r="L684" s="31" t="n">
        <v>1.44</v>
      </c>
      <c r="N684" t="inlineStr">
        <is>
          <t>05gdb</t>
        </is>
      </c>
      <c r="P684" t="inlineStr">
        <is>
          <t>Ty Dellandrea (SJS RW)</t>
        </is>
      </c>
    </row>
    <row r="685">
      <c r="A685" t="n">
        <v>684</v>
      </c>
      <c r="B685" t="inlineStr">
        <is>
          <t>Riley Stillman (EDM D)</t>
        </is>
      </c>
      <c r="C685" t="inlineStr">
        <is>
          <t>Riley Stillman</t>
        </is>
      </c>
      <c r="D685" t="inlineStr">
        <is>
          <t>EDM</t>
        </is>
      </c>
      <c r="E685" t="inlineStr">
        <is>
          <t>D</t>
        </is>
      </c>
      <c r="F685" t="n">
        <v>28</v>
      </c>
      <c r="G685" s="30" t="n">
        <v>775000</v>
      </c>
      <c r="H685" s="31" t="n">
        <v>1.04</v>
      </c>
      <c r="I685" s="31" t="n">
        <v>1.17</v>
      </c>
      <c r="J685" s="31" t="n"/>
      <c r="K685" s="31" t="n">
        <v>1.17</v>
      </c>
      <c r="L685" s="31" t="n">
        <v>1.51</v>
      </c>
      <c r="N685" t="inlineStr">
        <is>
          <t>042x6</t>
        </is>
      </c>
      <c r="P685" t="inlineStr">
        <is>
          <t>Ty Emberson (EDM D)</t>
        </is>
      </c>
    </row>
    <row r="686">
      <c r="A686" t="n">
        <v>685</v>
      </c>
      <c r="B686" t="inlineStr">
        <is>
          <t>Adam Ginning (VGK D)</t>
        </is>
      </c>
      <c r="C686" t="inlineStr">
        <is>
          <t>Adam Ginning</t>
        </is>
      </c>
      <c r="D686" t="inlineStr">
        <is>
          <t>VGK</t>
        </is>
      </c>
      <c r="E686" t="inlineStr">
        <is>
          <t>D</t>
        </is>
      </c>
      <c r="F686" t="n">
        <v>26</v>
      </c>
      <c r="G686" s="30" t="n">
        <v>875000</v>
      </c>
      <c r="H686" s="31" t="n">
        <v>0.96</v>
      </c>
      <c r="I686" s="31" t="n">
        <v>1.06</v>
      </c>
      <c r="J686" s="31" t="n"/>
      <c r="K686" s="31" t="n">
        <v>1.06</v>
      </c>
      <c r="L686" s="31" t="n">
        <v>1.21</v>
      </c>
      <c r="N686" t="inlineStr">
        <is>
          <t>04qy6</t>
        </is>
      </c>
      <c r="P686" t="inlineStr">
        <is>
          <t>Ty Mueller (VAN C)</t>
        </is>
      </c>
    </row>
    <row r="687">
      <c r="A687" t="n">
        <v>686</v>
      </c>
      <c r="B687" t="inlineStr">
        <is>
          <t>Maxim Groshev (TBL LW)</t>
        </is>
      </c>
      <c r="C687" t="inlineStr">
        <is>
          <t>Maxim Groshev</t>
        </is>
      </c>
      <c r="D687" t="inlineStr">
        <is>
          <t>TBL</t>
        </is>
      </c>
      <c r="E687" t="inlineStr">
        <is>
          <t>D,F</t>
        </is>
      </c>
      <c r="F687" t="n">
        <v>24</v>
      </c>
      <c r="G687" s="30" t="n">
        <v>875000</v>
      </c>
      <c r="H687" s="31" t="n">
        <v>1.04</v>
      </c>
      <c r="I687" s="31" t="n">
        <v>1.04</v>
      </c>
      <c r="J687" s="31" t="n"/>
      <c r="K687" s="31" t="n">
        <v>1.04</v>
      </c>
      <c r="L687" s="31" t="n">
        <v>1.19</v>
      </c>
      <c r="N687" t="inlineStr">
        <is>
          <t>05kjb</t>
        </is>
      </c>
      <c r="P687" t="inlineStr">
        <is>
          <t>Ty Murchison (PHI D)</t>
        </is>
      </c>
    </row>
    <row r="688">
      <c r="A688" t="n">
        <v>687</v>
      </c>
      <c r="B688" t="inlineStr">
        <is>
          <t>Joe Labate (VAN C)</t>
        </is>
      </c>
      <c r="C688" t="inlineStr">
        <is>
          <t>Joe Labate</t>
        </is>
      </c>
      <c r="D688" t="inlineStr">
        <is>
          <t>VAN</t>
        </is>
      </c>
      <c r="E688" t="inlineStr">
        <is>
          <t>F</t>
        </is>
      </c>
      <c r="F688" t="n">
        <v>33</v>
      </c>
      <c r="G688" s="30" t="n">
        <v>775000</v>
      </c>
      <c r="H688" s="31" t="n">
        <v>0.38</v>
      </c>
      <c r="I688" s="31" t="n">
        <v>1.01</v>
      </c>
      <c r="J688" s="31" t="n"/>
      <c r="K688" s="31" t="n">
        <v>1.01</v>
      </c>
      <c r="L688" s="31" t="n">
        <v>1.3</v>
      </c>
      <c r="N688" t="inlineStr">
        <is>
          <t>02fzu</t>
        </is>
      </c>
      <c r="P688" t="inlineStr">
        <is>
          <t>Tye Kartye (NYR LW)</t>
        </is>
      </c>
    </row>
    <row r="689">
      <c r="A689" t="n">
        <v>688</v>
      </c>
      <c r="B689" t="inlineStr">
        <is>
          <t>Lane Pederson (LAK C)</t>
        </is>
      </c>
      <c r="C689" t="inlineStr">
        <is>
          <t>Lane Pederson</t>
        </is>
      </c>
      <c r="D689" t="inlineStr">
        <is>
          <t>LAK</t>
        </is>
      </c>
      <c r="E689" t="inlineStr">
        <is>
          <t>F</t>
        </is>
      </c>
      <c r="F689" t="n">
        <v>29</v>
      </c>
      <c r="G689" s="30" t="n">
        <v>875000</v>
      </c>
      <c r="H689" s="31" t="n">
        <v>0.92</v>
      </c>
      <c r="I689" s="31" t="n">
        <v>0.92</v>
      </c>
      <c r="J689" s="31" t="n"/>
      <c r="K689" s="31" t="n">
        <v>0.92</v>
      </c>
      <c r="L689" s="31" t="n">
        <v>1.05</v>
      </c>
      <c r="N689" t="inlineStr">
        <is>
          <t>03wkk</t>
        </is>
      </c>
      <c r="P689" t="inlineStr">
        <is>
          <t>Tyler Pitlick (MIN C)</t>
        </is>
      </c>
    </row>
    <row r="690">
      <c r="A690" t="n">
        <v>689</v>
      </c>
      <c r="B690" t="inlineStr">
        <is>
          <t>Nolan Foote (PHI LW)</t>
        </is>
      </c>
      <c r="C690" t="inlineStr">
        <is>
          <t>Nolan Foote</t>
        </is>
      </c>
      <c r="D690" t="inlineStr">
        <is>
          <t>PHI</t>
        </is>
      </c>
      <c r="E690" t="inlineStr">
        <is>
          <t>F</t>
        </is>
      </c>
      <c r="F690" t="n">
        <v>25</v>
      </c>
      <c r="G690" s="30" t="n">
        <v>850000</v>
      </c>
      <c r="H690" s="31" t="n">
        <v>4.01</v>
      </c>
      <c r="I690" s="31" t="n">
        <v>0.89</v>
      </c>
      <c r="J690" s="31" t="n"/>
      <c r="K690" s="31" t="n">
        <v>0.89</v>
      </c>
      <c r="L690" s="31" t="n">
        <v>1.05</v>
      </c>
      <c r="N690" t="inlineStr">
        <is>
          <t>04lda</t>
        </is>
      </c>
      <c r="P690" t="inlineStr">
        <is>
          <t>Tyler Seguin (DAL RW)</t>
        </is>
      </c>
    </row>
    <row r="691">
      <c r="A691" t="n">
        <v>690</v>
      </c>
      <c r="B691" t="inlineStr">
        <is>
          <t>Xavier Parent (NJD LW)</t>
        </is>
      </c>
      <c r="C691" t="inlineStr">
        <is>
          <t>Xavier Parent</t>
        </is>
      </c>
      <c r="D691" t="inlineStr">
        <is>
          <t>NJD</t>
        </is>
      </c>
      <c r="E691" t="inlineStr">
        <is>
          <t>F</t>
        </is>
      </c>
      <c r="F691" t="n">
        <v>25</v>
      </c>
      <c r="G691" s="30" t="n">
        <v>850000</v>
      </c>
      <c r="H691" s="31" t="n">
        <v>0.89</v>
      </c>
      <c r="I691" s="31" t="n">
        <v>0.89</v>
      </c>
      <c r="J691" s="31" t="n"/>
      <c r="K691" s="31" t="n">
        <v>0.89</v>
      </c>
      <c r="L691" s="31" t="n">
        <v>1.05</v>
      </c>
      <c r="N691" t="inlineStr">
        <is>
          <t>04ame</t>
        </is>
      </c>
      <c r="P691" t="inlineStr">
        <is>
          <t>Tyler Toffoli (SJS RW)</t>
        </is>
      </c>
    </row>
    <row r="692">
      <c r="A692" t="n">
        <v>691</v>
      </c>
      <c r="B692" t="inlineStr">
        <is>
          <t>Sheldon Dries (DET C)</t>
        </is>
      </c>
      <c r="C692" t="inlineStr">
        <is>
          <t>Sheldon Dries</t>
        </is>
      </c>
      <c r="D692" t="inlineStr">
        <is>
          <t>DET</t>
        </is>
      </c>
      <c r="E692" t="inlineStr">
        <is>
          <t>F</t>
        </is>
      </c>
      <c r="F692" t="n">
        <v>32</v>
      </c>
      <c r="G692" s="30" t="n">
        <v>775000</v>
      </c>
      <c r="H692" s="31" t="n">
        <v>0.52</v>
      </c>
      <c r="I692" s="31" t="n">
        <v>0.85</v>
      </c>
      <c r="J692" s="31" t="n"/>
      <c r="K692" s="31" t="n">
        <v>0.85</v>
      </c>
      <c r="L692" s="31" t="n">
        <v>1.1</v>
      </c>
      <c r="N692" t="inlineStr">
        <is>
          <t>04juv</t>
        </is>
      </c>
      <c r="P692" t="inlineStr">
        <is>
          <t>Tyler Tucker (STL D)</t>
        </is>
      </c>
    </row>
    <row r="693">
      <c r="A693" t="n">
        <v>692</v>
      </c>
      <c r="B693" t="inlineStr">
        <is>
          <t>Raphael Lavoie (VGK RW)</t>
        </is>
      </c>
      <c r="C693" t="inlineStr">
        <is>
          <t>Raphael Lavoie</t>
        </is>
      </c>
      <c r="D693" t="inlineStr">
        <is>
          <t>VGK</t>
        </is>
      </c>
      <c r="E693" t="inlineStr">
        <is>
          <t>F</t>
        </is>
      </c>
      <c r="F693" t="n">
        <v>25</v>
      </c>
      <c r="G693" s="30" t="n">
        <v>900000</v>
      </c>
      <c r="H693" s="31" t="n">
        <v>0.05</v>
      </c>
      <c r="I693" s="31" t="n">
        <v>0.8</v>
      </c>
      <c r="J693" s="31" t="n"/>
      <c r="K693" s="31" t="n">
        <v>0.8</v>
      </c>
      <c r="L693" s="31" t="n">
        <v>0.89</v>
      </c>
      <c r="N693" t="inlineStr">
        <is>
          <t>04sy0</t>
        </is>
      </c>
      <c r="P693" t="inlineStr">
        <is>
          <t>Tyson Foerster (PHI LW)</t>
        </is>
      </c>
    </row>
    <row r="694">
      <c r="A694" t="n">
        <v>693</v>
      </c>
      <c r="B694" t="inlineStr">
        <is>
          <t>Abram Wiebe (CGY D)</t>
        </is>
      </c>
      <c r="C694" t="inlineStr">
        <is>
          <t>Abram Wiebe</t>
        </is>
      </c>
      <c r="D694" t="inlineStr">
        <is>
          <t>CGY</t>
        </is>
      </c>
      <c r="E694" t="inlineStr">
        <is>
          <t>D</t>
        </is>
      </c>
      <c r="F694" t="n">
        <v>23</v>
      </c>
      <c r="G694" s="30" t="n">
        <v>950000</v>
      </c>
      <c r="H694" s="31" t="n">
        <v>0.77</v>
      </c>
      <c r="I694" s="31" t="n">
        <v>0.78</v>
      </c>
      <c r="J694" s="31" t="n"/>
      <c r="K694" s="31" t="n">
        <v>0.78</v>
      </c>
      <c r="L694" s="31" t="n">
        <v>0.82</v>
      </c>
      <c r="N694" t="inlineStr">
        <is>
          <t>062sj</t>
        </is>
      </c>
      <c r="P694" t="inlineStr">
        <is>
          <t>Tyson Gross (CGY RW)</t>
        </is>
      </c>
    </row>
    <row r="695">
      <c r="A695" t="n">
        <v>694</v>
      </c>
      <c r="B695" t="inlineStr">
        <is>
          <t>Cole McWard (TOR D)</t>
        </is>
      </c>
      <c r="C695" t="inlineStr">
        <is>
          <t>Cole McWard</t>
        </is>
      </c>
      <c r="D695" t="inlineStr">
        <is>
          <t>TOR</t>
        </is>
      </c>
      <c r="E695" t="inlineStr">
        <is>
          <t>D</t>
        </is>
      </c>
      <c r="F695" t="n">
        <v>25</v>
      </c>
      <c r="G695" s="30" t="n">
        <v>875000</v>
      </c>
      <c r="H695" s="31" t="n">
        <v>0.95</v>
      </c>
      <c r="I695" s="31" t="n">
        <v>0.74</v>
      </c>
      <c r="J695" s="31" t="n"/>
      <c r="K695" s="31" t="n">
        <v>0.74</v>
      </c>
      <c r="L695" s="31" t="n">
        <v>0.85</v>
      </c>
      <c r="N695" t="inlineStr">
        <is>
          <t>06avt</t>
        </is>
      </c>
      <c r="P695" t="inlineStr">
        <is>
          <t>Tyson Hinds (ANA D)</t>
        </is>
      </c>
    </row>
    <row r="696">
      <c r="A696" t="n">
        <v>695</v>
      </c>
      <c r="B696" t="inlineStr">
        <is>
          <t>William Villeneuve (TOR D)</t>
        </is>
      </c>
      <c r="C696" t="inlineStr">
        <is>
          <t>William Villeneuve</t>
        </is>
      </c>
      <c r="D696" t="inlineStr">
        <is>
          <t>TOR</t>
        </is>
      </c>
      <c r="E696" t="inlineStr">
        <is>
          <t>D</t>
        </is>
      </c>
      <c r="F696" t="n">
        <v>24</v>
      </c>
      <c r="G696" s="30" t="n">
        <v>775000</v>
      </c>
      <c r="H696" s="31" t="n">
        <v>0.74</v>
      </c>
      <c r="I696" s="31" t="n">
        <v>0.74</v>
      </c>
      <c r="J696" s="31" t="n"/>
      <c r="K696" s="31" t="n">
        <v>0.74</v>
      </c>
      <c r="L696" s="31" t="n">
        <v>0.95</v>
      </c>
      <c r="N696" t="inlineStr">
        <is>
          <t>05kdv</t>
        </is>
      </c>
      <c r="P696" t="inlineStr">
        <is>
          <t>Tyson Jost (NSH C)</t>
        </is>
      </c>
    </row>
    <row r="697">
      <c r="A697" t="n">
        <v>696</v>
      </c>
      <c r="B697" t="inlineStr">
        <is>
          <t>Jack Devine (FLA RW)</t>
        </is>
      </c>
      <c r="C697" t="inlineStr">
        <is>
          <t>Jack Devine</t>
        </is>
      </c>
      <c r="D697" t="inlineStr">
        <is>
          <t>FLA</t>
        </is>
      </c>
      <c r="E697" t="inlineStr">
        <is>
          <t>F</t>
        </is>
      </c>
      <c r="F697" t="n">
        <v>22</v>
      </c>
      <c r="G697" s="30" t="n">
        <v>950000</v>
      </c>
      <c r="H697" s="31" t="n">
        <v>0.7</v>
      </c>
      <c r="I697" s="31" t="n">
        <v>0.7</v>
      </c>
      <c r="J697" s="31" t="n"/>
      <c r="K697" s="31" t="n">
        <v>0.7</v>
      </c>
      <c r="L697" s="31" t="n">
        <v>0.74</v>
      </c>
      <c r="N697" t="inlineStr">
        <is>
          <t>05rj0</t>
        </is>
      </c>
      <c r="P697" t="inlineStr">
        <is>
          <t>Tyson Kozak (BUF C)</t>
        </is>
      </c>
    </row>
    <row r="698">
      <c r="A698" t="n">
        <v>697</v>
      </c>
      <c r="B698" t="inlineStr">
        <is>
          <t>Skyler Brind'Amour (CAR C)</t>
        </is>
      </c>
      <c r="C698" t="inlineStr">
        <is>
          <t>Skyler Brind'Amour</t>
        </is>
      </c>
      <c r="D698" t="inlineStr">
        <is>
          <t>CAR</t>
        </is>
      </c>
      <c r="E698" t="inlineStr">
        <is>
          <t>F</t>
        </is>
      </c>
      <c r="F698" t="n">
        <v>27</v>
      </c>
      <c r="G698" s="30" t="n">
        <v>1</v>
      </c>
      <c r="H698" s="31" t="n">
        <v>0.75</v>
      </c>
      <c r="I698" s="31" t="n">
        <v>0.7</v>
      </c>
      <c r="J698" s="31" t="n"/>
      <c r="K698" s="31" t="n">
        <v>0.7</v>
      </c>
      <c r="L698" s="31" t="n">
        <v>700000</v>
      </c>
      <c r="N698" t="inlineStr">
        <is>
          <t>04f83</t>
        </is>
      </c>
      <c r="P698" t="inlineStr">
        <is>
          <t>Urho Vaakanainen (NYR D)</t>
        </is>
      </c>
    </row>
    <row r="699">
      <c r="A699" t="n">
        <v>698</v>
      </c>
      <c r="B699" t="inlineStr">
        <is>
          <t>Carter Mazur (DET LW)</t>
        </is>
      </c>
      <c r="C699" t="inlineStr">
        <is>
          <t>Carter Mazur</t>
        </is>
      </c>
      <c r="D699" t="inlineStr">
        <is>
          <t>DET</t>
        </is>
      </c>
      <c r="E699" t="inlineStr">
        <is>
          <t>F</t>
        </is>
      </c>
      <c r="F699" t="n">
        <v>24</v>
      </c>
      <c r="G699" s="30" t="n">
        <v>875000</v>
      </c>
      <c r="H699" s="31" t="n">
        <v>0.74</v>
      </c>
      <c r="I699" s="31" t="n">
        <v>0.65</v>
      </c>
      <c r="J699" s="31" t="n"/>
      <c r="K699" s="31" t="n">
        <v>0.65</v>
      </c>
      <c r="L699" s="31" t="n">
        <v>0.74</v>
      </c>
      <c r="N699" t="inlineStr">
        <is>
          <t>05u4f</t>
        </is>
      </c>
      <c r="P699" t="inlineStr">
        <is>
          <t>Uvis Balinskis (FLA D)</t>
        </is>
      </c>
    </row>
    <row r="700">
      <c r="A700" t="n">
        <v>699</v>
      </c>
      <c r="B700" t="inlineStr">
        <is>
          <t>Ty Murchison (PHI D)</t>
        </is>
      </c>
      <c r="C700" t="inlineStr">
        <is>
          <t>Ty Murchison</t>
        </is>
      </c>
      <c r="D700" t="inlineStr">
        <is>
          <t>PHI</t>
        </is>
      </c>
      <c r="E700" t="inlineStr">
        <is>
          <t>D</t>
        </is>
      </c>
      <c r="F700" t="n">
        <v>23</v>
      </c>
      <c r="G700" s="30" t="n">
        <v>860000</v>
      </c>
      <c r="H700" s="31" t="n">
        <v>0.65</v>
      </c>
      <c r="I700" s="31" t="n">
        <v>0.65</v>
      </c>
      <c r="J700" s="31" t="n"/>
      <c r="K700" s="31" t="n">
        <v>0.65</v>
      </c>
      <c r="L700" s="31" t="n">
        <v>0.76</v>
      </c>
      <c r="N700" t="inlineStr">
        <is>
          <t>05u5f</t>
        </is>
      </c>
      <c r="P700" t="inlineStr">
        <is>
          <t>Valeri Nichushkin (CBJ RW)</t>
        </is>
      </c>
    </row>
    <row r="701">
      <c r="A701" t="n">
        <v>700</v>
      </c>
      <c r="B701" t="inlineStr">
        <is>
          <t>Josiah Slavin (CAR LW)</t>
        </is>
      </c>
      <c r="C701" t="inlineStr">
        <is>
          <t>Josiah Slavin</t>
        </is>
      </c>
      <c r="D701" t="inlineStr">
        <is>
          <t>CAR</t>
        </is>
      </c>
      <c r="E701" t="inlineStr">
        <is>
          <t>F</t>
        </is>
      </c>
      <c r="F701" t="n">
        <v>27</v>
      </c>
      <c r="G701" s="30" t="n">
        <v>775000</v>
      </c>
      <c r="H701" s="31" t="n">
        <v>0.59</v>
      </c>
      <c r="I701" s="31" t="n">
        <v>0.59</v>
      </c>
      <c r="J701" s="31" t="n"/>
      <c r="K701" s="31" t="n">
        <v>0.59</v>
      </c>
      <c r="L701" s="31" t="n">
        <v>0.76</v>
      </c>
      <c r="N701" t="inlineStr">
        <is>
          <t>04r16</t>
        </is>
      </c>
      <c r="P701" t="inlineStr">
        <is>
          <t>Victor Mancini (VAN D)</t>
        </is>
      </c>
    </row>
    <row r="702">
      <c r="A702" t="n">
        <v>701</v>
      </c>
      <c r="B702" t="inlineStr">
        <is>
          <t>Jason Polin (BUF RW)</t>
        </is>
      </c>
      <c r="C702" t="inlineStr">
        <is>
          <t>Jason Polin</t>
        </is>
      </c>
      <c r="D702" t="inlineStr">
        <is>
          <t>BUF</t>
        </is>
      </c>
      <c r="E702" t="inlineStr">
        <is>
          <t>F</t>
        </is>
      </c>
      <c r="F702" t="n">
        <v>27</v>
      </c>
      <c r="G702" s="30" t="n">
        <v>850000</v>
      </c>
      <c r="H702" s="31" t="n">
        <v>0.67</v>
      </c>
      <c r="I702" s="31" t="n">
        <v>0.53</v>
      </c>
      <c r="J702" s="31" t="n"/>
      <c r="K702" s="31" t="n">
        <v>0.53</v>
      </c>
      <c r="L702" s="31" t="n">
        <v>0.62</v>
      </c>
      <c r="N702" t="inlineStr">
        <is>
          <t>066ri</t>
        </is>
      </c>
      <c r="P702" t="inlineStr">
        <is>
          <t>Victor Olofsson (VGK LW)</t>
        </is>
      </c>
    </row>
    <row r="703">
      <c r="A703" t="n">
        <v>702</v>
      </c>
      <c r="B703" t="inlineStr">
        <is>
          <t>Viking Gustafsson Nyberg (MIN D)</t>
        </is>
      </c>
      <c r="C703" t="inlineStr">
        <is>
          <t>Viking Gustafsson Nyberg</t>
        </is>
      </c>
      <c r="D703" t="inlineStr">
        <is>
          <t>MIN</t>
        </is>
      </c>
      <c r="E703" t="inlineStr">
        <is>
          <t>D</t>
        </is>
      </c>
      <c r="F703" t="n">
        <v>22</v>
      </c>
      <c r="G703" s="30" t="n">
        <v>975000</v>
      </c>
      <c r="H703" s="31" t="n">
        <v>0.53</v>
      </c>
      <c r="I703" s="31" t="n">
        <v>0.53</v>
      </c>
      <c r="J703" s="31" t="n"/>
      <c r="K703" s="31" t="n">
        <v>0.53</v>
      </c>
      <c r="L703" s="31" t="n">
        <v>0.54</v>
      </c>
      <c r="N703" t="inlineStr">
        <is>
          <t>06cf9</t>
        </is>
      </c>
      <c r="P703" t="inlineStr">
        <is>
          <t>Victor Soderstrom (BOS D)</t>
        </is>
      </c>
    </row>
    <row r="704">
      <c r="A704" t="n">
        <v>703</v>
      </c>
      <c r="B704" t="inlineStr">
        <is>
          <t>Domenick Fensore (COL D)</t>
        </is>
      </c>
      <c r="C704" t="inlineStr">
        <is>
          <t>Domenick Fensore</t>
        </is>
      </c>
      <c r="D704" t="inlineStr">
        <is>
          <t>COL</t>
        </is>
      </c>
      <c r="E704" t="inlineStr">
        <is>
          <t>D</t>
        </is>
      </c>
      <c r="F704" t="n">
        <v>25</v>
      </c>
      <c r="G704" s="30" t="n">
        <v>850000</v>
      </c>
      <c r="H704" s="31" t="n">
        <v>0.49</v>
      </c>
      <c r="I704" s="31" t="n">
        <v>0.51</v>
      </c>
      <c r="J704" s="31" t="n"/>
      <c r="K704" s="31" t="n">
        <v>0.51</v>
      </c>
      <c r="L704" s="31" t="n">
        <v>0.6</v>
      </c>
      <c r="N704" t="inlineStr">
        <is>
          <t>0502a</t>
        </is>
      </c>
      <c r="P704" t="inlineStr">
        <is>
          <t>Viggo Bjorck (WPG C)</t>
        </is>
      </c>
    </row>
    <row r="705">
      <c r="A705" t="n">
        <v>704</v>
      </c>
      <c r="B705" t="inlineStr">
        <is>
          <t>Marc McLaughlin (NJD C)</t>
        </is>
      </c>
      <c r="C705" t="inlineStr">
        <is>
          <t>Marc McLaughlin</t>
        </is>
      </c>
      <c r="D705" t="inlineStr">
        <is>
          <t>NJD</t>
        </is>
      </c>
      <c r="E705" t="inlineStr">
        <is>
          <t>F</t>
        </is>
      </c>
      <c r="F705" t="n">
        <v>27</v>
      </c>
      <c r="G705" s="30" t="n">
        <v>850000</v>
      </c>
      <c r="H705" s="31" t="n">
        <v>0.28</v>
      </c>
      <c r="I705" s="31" t="n">
        <v>0.47</v>
      </c>
      <c r="J705" s="31" t="n"/>
      <c r="K705" s="31" t="n">
        <v>0.47</v>
      </c>
      <c r="L705" s="31" t="n">
        <v>0.55</v>
      </c>
      <c r="N705" t="inlineStr">
        <is>
          <t>05rgi</t>
        </is>
      </c>
      <c r="P705" t="inlineStr">
        <is>
          <t>Viking Gustafsson Nyberg (MIN D)</t>
        </is>
      </c>
    </row>
    <row r="706">
      <c r="A706" t="n">
        <v>705</v>
      </c>
      <c r="B706" t="inlineStr">
        <is>
          <t>Hunter Shepard ((N/A) G)</t>
        </is>
      </c>
      <c r="C706" t="inlineStr">
        <is>
          <t>Hunter Shepard</t>
        </is>
      </c>
      <c r="D706" t="inlineStr">
        <is>
          <t>(N/A)</t>
        </is>
      </c>
      <c r="E706" t="inlineStr">
        <is>
          <t>G</t>
        </is>
      </c>
      <c r="F706" t="n">
        <v>30</v>
      </c>
      <c r="G706" s="30" t="n">
        <v>1</v>
      </c>
      <c r="H706" s="31" t="n">
        <v>0.2</v>
      </c>
      <c r="I706" s="31" t="n">
        <v>0.44</v>
      </c>
      <c r="J706" s="31" t="n"/>
      <c r="K706" s="31" t="n">
        <v>0.44</v>
      </c>
      <c r="L706" s="31" t="n">
        <v>440000</v>
      </c>
      <c r="N706" t="inlineStr">
        <is>
          <t>04obf</t>
        </is>
      </c>
      <c r="P706" t="inlineStr">
        <is>
          <t>Viktor Arvidsson (DET RW)</t>
        </is>
      </c>
    </row>
    <row r="707">
      <c r="A707" t="n">
        <v>706</v>
      </c>
      <c r="B707" t="inlineStr">
        <is>
          <t>Hunter Skinner (NSH D)</t>
        </is>
      </c>
      <c r="C707" t="inlineStr">
        <is>
          <t>Hunter Skinner</t>
        </is>
      </c>
      <c r="D707" t="inlineStr">
        <is>
          <t>NSH</t>
        </is>
      </c>
      <c r="E707" t="inlineStr">
        <is>
          <t>D</t>
        </is>
      </c>
      <c r="F707" t="n">
        <v>25</v>
      </c>
      <c r="G707" s="30" t="n">
        <v>850000</v>
      </c>
      <c r="H707" s="31" t="n">
        <v>0.42</v>
      </c>
      <c r="I707" s="31" t="n">
        <v>0.42</v>
      </c>
      <c r="J707" s="31" t="n"/>
      <c r="K707" s="31" t="n">
        <v>0.42</v>
      </c>
      <c r="L707" s="31" t="n">
        <v>0.49</v>
      </c>
      <c r="N707" t="inlineStr">
        <is>
          <t>051ua</t>
        </is>
      </c>
      <c r="P707" t="inlineStr">
        <is>
          <t>Ville Heinola (VGK D)</t>
        </is>
      </c>
    </row>
    <row r="708">
      <c r="A708" t="n">
        <v>707</v>
      </c>
      <c r="B708" t="inlineStr">
        <is>
          <t>Simon Lundmark (TBL D)</t>
        </is>
      </c>
      <c r="C708" t="inlineStr">
        <is>
          <t>Simon Lundmark</t>
        </is>
      </c>
      <c r="D708" t="inlineStr">
        <is>
          <t>TBL</t>
        </is>
      </c>
      <c r="E708" t="inlineStr">
        <is>
          <t>D</t>
        </is>
      </c>
      <c r="F708" t="n">
        <v>25</v>
      </c>
      <c r="G708" s="30" t="n">
        <v>775000</v>
      </c>
      <c r="H708" s="31" t="n">
        <v>0.42</v>
      </c>
      <c r="I708" s="31" t="n">
        <v>0.42</v>
      </c>
      <c r="J708" s="31" t="n"/>
      <c r="K708" s="31" t="n">
        <v>0.42</v>
      </c>
      <c r="L708" s="31" t="n">
        <v>0.54</v>
      </c>
      <c r="N708" t="inlineStr">
        <is>
          <t>051tg</t>
        </is>
      </c>
      <c r="P708" t="inlineStr">
        <is>
          <t>Ville Husso (ANA G)</t>
        </is>
      </c>
    </row>
    <row r="709">
      <c r="A709" t="n">
        <v>708</v>
      </c>
      <c r="B709" t="inlineStr">
        <is>
          <t>Brandon Halverson (DAL G)</t>
        </is>
      </c>
      <c r="C709" t="inlineStr">
        <is>
          <t>Brandon Halverson</t>
        </is>
      </c>
      <c r="D709" t="inlineStr">
        <is>
          <t>DAL</t>
        </is>
      </c>
      <c r="E709" t="inlineStr">
        <is>
          <t>G</t>
        </is>
      </c>
      <c r="F709" t="n">
        <v>30</v>
      </c>
      <c r="G709" s="30" t="n">
        <v>850000</v>
      </c>
      <c r="H709" s="31" t="n">
        <v>0.34</v>
      </c>
      <c r="I709" s="31" t="n">
        <v>0.38</v>
      </c>
      <c r="J709" s="31" t="n"/>
      <c r="K709" s="31" t="n">
        <v>0.38</v>
      </c>
      <c r="L709" s="31" t="n">
        <v>0.45</v>
      </c>
      <c r="N709" t="inlineStr">
        <is>
          <t>03eb4</t>
        </is>
      </c>
      <c r="P709" t="inlineStr">
        <is>
          <t>Ville Koivunen (PIT LW)</t>
        </is>
      </c>
    </row>
    <row r="710">
      <c r="A710" t="n">
        <v>709</v>
      </c>
      <c r="B710" t="inlineStr">
        <is>
          <t>Samuel Poulin (MTL RW)</t>
        </is>
      </c>
      <c r="C710" t="inlineStr">
        <is>
          <t>Samuel Poulin</t>
        </is>
      </c>
      <c r="D710" t="inlineStr">
        <is>
          <t>MTL</t>
        </is>
      </c>
      <c r="E710" t="inlineStr">
        <is>
          <t>F</t>
        </is>
      </c>
      <c r="F710" t="n">
        <v>25</v>
      </c>
      <c r="G710" s="30" t="n">
        <v>850000</v>
      </c>
      <c r="H710" s="31" t="n">
        <v>0.18</v>
      </c>
      <c r="I710" s="31" t="n">
        <v>0.33</v>
      </c>
      <c r="J710" s="31" t="n"/>
      <c r="K710" s="31" t="n">
        <v>0.33</v>
      </c>
      <c r="L710" s="31" t="n">
        <v>0.39</v>
      </c>
      <c r="N710" t="inlineStr">
        <is>
          <t>04amf</t>
        </is>
      </c>
      <c r="P710" t="inlineStr">
        <is>
          <t>Vincent Desharnais (WSH D)</t>
        </is>
      </c>
    </row>
    <row r="711">
      <c r="A711" t="n">
        <v>710</v>
      </c>
      <c r="B711" t="inlineStr">
        <is>
          <t>Jorian Donovan (OTT D)</t>
        </is>
      </c>
      <c r="C711" t="inlineStr">
        <is>
          <t>Jorian Donovan</t>
        </is>
      </c>
      <c r="D711" t="inlineStr">
        <is>
          <t>OTT</t>
        </is>
      </c>
      <c r="E711" t="inlineStr">
        <is>
          <t>D</t>
        </is>
      </c>
      <c r="F711" t="n">
        <v>22</v>
      </c>
      <c r="G711" s="30" t="n">
        <v>796666</v>
      </c>
      <c r="H711" s="31" t="n">
        <v>0.29</v>
      </c>
      <c r="I711" s="31" t="n">
        <v>0.3</v>
      </c>
      <c r="J711" s="31" t="n"/>
      <c r="K711" s="31" t="n">
        <v>0.3</v>
      </c>
      <c r="L711" s="31" t="n">
        <v>0.38</v>
      </c>
      <c r="N711" t="inlineStr">
        <is>
          <t>05yn6</t>
        </is>
      </c>
      <c r="P711" t="inlineStr">
        <is>
          <t>Vincent Iorio (NYR D)</t>
        </is>
      </c>
    </row>
    <row r="712">
      <c r="A712" t="n">
        <v>711</v>
      </c>
      <c r="B712" t="inlineStr">
        <is>
          <t>Ronan Seeley (CAR D)</t>
        </is>
      </c>
      <c r="C712" t="inlineStr">
        <is>
          <t>Ronan Seeley</t>
        </is>
      </c>
      <c r="D712" t="inlineStr">
        <is>
          <t>CAR</t>
        </is>
      </c>
      <c r="E712" t="inlineStr">
        <is>
          <t>D</t>
        </is>
      </c>
      <c r="F712" t="n">
        <v>24</v>
      </c>
      <c r="G712" s="30" t="n">
        <v>813750</v>
      </c>
      <c r="H712" s="31" t="n">
        <v>0.25</v>
      </c>
      <c r="I712" s="31" t="n">
        <v>0.25</v>
      </c>
      <c r="J712" s="31" t="n"/>
      <c r="K712" s="31" t="n">
        <v>0.25</v>
      </c>
      <c r="L712" s="31" t="n">
        <v>0.31</v>
      </c>
      <c r="N712" t="inlineStr">
        <is>
          <t>05lu4</t>
        </is>
      </c>
      <c r="P712" t="inlineStr">
        <is>
          <t>Vinnie Hinostroza (COL RW)</t>
        </is>
      </c>
    </row>
    <row r="713">
      <c r="A713" t="n">
        <v>712</v>
      </c>
      <c r="B713" t="inlineStr">
        <is>
          <t>Jacob Gaucher (PHI C)</t>
        </is>
      </c>
      <c r="C713" t="inlineStr">
        <is>
          <t>Jacob Gaucher</t>
        </is>
      </c>
      <c r="D713" t="inlineStr">
        <is>
          <t>PHI</t>
        </is>
      </c>
      <c r="E713" t="inlineStr">
        <is>
          <t>F</t>
        </is>
      </c>
      <c r="F713" t="n">
        <v>25</v>
      </c>
      <c r="G713" s="30" t="n">
        <v>850000</v>
      </c>
      <c r="H713" s="31" t="n">
        <v>0.19</v>
      </c>
      <c r="I713" s="31" t="n">
        <v>0.24</v>
      </c>
      <c r="J713" s="31" t="n"/>
      <c r="K713" s="31" t="n">
        <v>0.24</v>
      </c>
      <c r="L713" s="31" t="n">
        <v>0.28</v>
      </c>
      <c r="N713" t="inlineStr">
        <is>
          <t>0661h</t>
        </is>
      </c>
      <c r="P713" t="inlineStr">
        <is>
          <t>Vitali Pinchuk (NSH C)</t>
        </is>
      </c>
    </row>
    <row r="714">
      <c r="A714" t="n">
        <v>713</v>
      </c>
      <c r="B714" t="inlineStr">
        <is>
          <t>Nathan Legare (NJD RW)</t>
        </is>
      </c>
      <c r="C714" t="inlineStr">
        <is>
          <t>Nathan Legare</t>
        </is>
      </c>
      <c r="D714" t="inlineStr">
        <is>
          <t>NJD</t>
        </is>
      </c>
      <c r="E714" t="inlineStr">
        <is>
          <t>F</t>
        </is>
      </c>
      <c r="F714" t="n">
        <v>25</v>
      </c>
      <c r="G714" s="30" t="n">
        <v>775000</v>
      </c>
      <c r="H714" s="31" t="n">
        <v>0.14</v>
      </c>
      <c r="I714" s="31" t="n">
        <v>0.24</v>
      </c>
      <c r="J714" s="31" t="n"/>
      <c r="K714" s="31" t="n">
        <v>0.24</v>
      </c>
      <c r="L714" s="31" t="n">
        <v>0.31</v>
      </c>
      <c r="N714" t="inlineStr">
        <is>
          <t>04zoz</t>
        </is>
      </c>
      <c r="P714" t="inlineStr">
        <is>
          <t>Vitek Vanecek (NYI G)</t>
        </is>
      </c>
    </row>
    <row r="715">
      <c r="A715" t="n">
        <v>714</v>
      </c>
      <c r="B715" t="inlineStr">
        <is>
          <t>Matej Blumel ((N/A) RW)</t>
        </is>
      </c>
      <c r="C715" t="inlineStr">
        <is>
          <t>Matej Blumel</t>
        </is>
      </c>
      <c r="D715" t="inlineStr">
        <is>
          <t>(N/A)</t>
        </is>
      </c>
      <c r="E715" t="inlineStr">
        <is>
          <t>F</t>
        </is>
      </c>
      <c r="F715" t="n">
        <v>26</v>
      </c>
      <c r="G715" s="30" t="n">
        <v>875000</v>
      </c>
      <c r="H715" s="31" t="n">
        <v>0.18</v>
      </c>
      <c r="I715" s="31" t="n">
        <v>0.23</v>
      </c>
      <c r="J715" s="31" t="n"/>
      <c r="K715" s="31" t="n">
        <v>0.23</v>
      </c>
      <c r="L715" s="31" t="n">
        <v>0.26</v>
      </c>
      <c r="N715" t="inlineStr">
        <is>
          <t>050mm</t>
        </is>
      </c>
      <c r="P715" t="inlineStr">
        <is>
          <t>Vladimir Tarasenko ((N/A) RW)</t>
        </is>
      </c>
    </row>
    <row r="716">
      <c r="A716" t="n">
        <v>715</v>
      </c>
      <c r="B716" t="inlineStr">
        <is>
          <t>Aleksanteri Kaskimaki (STL C)</t>
        </is>
      </c>
      <c r="C716" t="inlineStr">
        <is>
          <t>Aleksanteri Kaskimaki</t>
        </is>
      </c>
      <c r="D716" t="inlineStr">
        <is>
          <t>STL</t>
        </is>
      </c>
      <c r="E716" t="inlineStr">
        <is>
          <t>F</t>
        </is>
      </c>
      <c r="F716" t="n">
        <v>22</v>
      </c>
      <c r="G716" s="30" t="n">
        <v>870000</v>
      </c>
      <c r="H716" s="31" t="n">
        <v>0.22</v>
      </c>
      <c r="I716" s="31" t="n">
        <v>0.22</v>
      </c>
      <c r="J716" s="31" t="n"/>
      <c r="K716" s="31" t="n">
        <v>0.22</v>
      </c>
      <c r="L716" s="31" t="n">
        <v>0.25</v>
      </c>
      <c r="N716" t="inlineStr">
        <is>
          <t>060jk</t>
        </is>
      </c>
      <c r="P716" t="inlineStr">
        <is>
          <t>Vladislav Gavrikov (NYR D)</t>
        </is>
      </c>
    </row>
    <row r="717">
      <c r="A717" t="n">
        <v>716</v>
      </c>
      <c r="B717" t="inlineStr">
        <is>
          <t>Marshall Rifai (TOR D)</t>
        </is>
      </c>
      <c r="C717" t="inlineStr">
        <is>
          <t>Marshall Rifai</t>
        </is>
      </c>
      <c r="D717" t="inlineStr">
        <is>
          <t>TOR</t>
        </is>
      </c>
      <c r="E717" t="inlineStr">
        <is>
          <t>D</t>
        </is>
      </c>
      <c r="F717" t="n">
        <v>28</v>
      </c>
      <c r="G717" s="30" t="n">
        <v>775000</v>
      </c>
      <c r="H717" s="31" t="n">
        <v>0.14</v>
      </c>
      <c r="I717" s="31" t="n">
        <v>0.22</v>
      </c>
      <c r="J717" s="31" t="n"/>
      <c r="K717" s="31" t="n">
        <v>0.22</v>
      </c>
      <c r="L717" s="31" t="n">
        <v>0.28</v>
      </c>
      <c r="N717" t="inlineStr">
        <is>
          <t>065g8</t>
        </is>
      </c>
      <c r="P717" t="inlineStr">
        <is>
          <t>Vladislav Kolyachonok (NJD D)</t>
        </is>
      </c>
    </row>
    <row r="718">
      <c r="A718" t="n">
        <v>717</v>
      </c>
      <c r="B718" t="inlineStr">
        <is>
          <t>Vyacheslav Buteyets (ANA G)</t>
        </is>
      </c>
      <c r="C718" t="inlineStr">
        <is>
          <t>Vyacheslav Buteyets</t>
        </is>
      </c>
      <c r="D718" t="inlineStr">
        <is>
          <t>ANA</t>
        </is>
      </c>
      <c r="E718" t="inlineStr">
        <is>
          <t>G</t>
        </is>
      </c>
      <c r="F718" t="n">
        <v>24</v>
      </c>
      <c r="G718" s="30" t="n">
        <v>852500</v>
      </c>
      <c r="H718" s="31" t="n">
        <v>0.2</v>
      </c>
      <c r="I718" s="31" t="n">
        <v>0.2</v>
      </c>
      <c r="J718" s="31" t="n"/>
      <c r="K718" s="31" t="n">
        <v>0.2</v>
      </c>
      <c r="L718" s="31" t="n">
        <v>0.23</v>
      </c>
      <c r="N718" t="inlineStr">
        <is>
          <t>062q9</t>
        </is>
      </c>
      <c r="P718" t="inlineStr">
        <is>
          <t>Vladislav Namestnikov (WPG C)</t>
        </is>
      </c>
    </row>
    <row r="719">
      <c r="A719" t="n">
        <v>718</v>
      </c>
      <c r="B719" t="inlineStr">
        <is>
          <t>Kenny Connors (LAK C)</t>
        </is>
      </c>
      <c r="C719" t="inlineStr">
        <is>
          <t>Kenny Connors</t>
        </is>
      </c>
      <c r="D719" t="inlineStr">
        <is>
          <t>LAK</t>
        </is>
      </c>
      <c r="E719" t="inlineStr">
        <is>
          <t>F</t>
        </is>
      </c>
      <c r="F719" t="n">
        <v>23</v>
      </c>
      <c r="G719" s="30" t="n">
        <v>867500</v>
      </c>
      <c r="H719" s="31" t="n">
        <v>0.19</v>
      </c>
      <c r="I719" s="31" t="n">
        <v>0.19</v>
      </c>
      <c r="J719" s="31" t="n"/>
      <c r="K719" s="31" t="n">
        <v>0.19</v>
      </c>
      <c r="L719" s="31" t="n">
        <v>0.22</v>
      </c>
      <c r="N719" t="inlineStr">
        <is>
          <t>062jw</t>
        </is>
      </c>
      <c r="P719" t="inlineStr">
        <is>
          <t>Vyacheslav Buteyets (ANA G)</t>
        </is>
      </c>
    </row>
    <row r="720">
      <c r="A720" t="n">
        <v>719</v>
      </c>
      <c r="B720" t="inlineStr">
        <is>
          <t>Liam Foudy (NYI LW)</t>
        </is>
      </c>
      <c r="C720" t="inlineStr">
        <is>
          <t>Liam Foudy</t>
        </is>
      </c>
      <c r="D720" t="inlineStr">
        <is>
          <t>NYI</t>
        </is>
      </c>
      <c r="E720" t="inlineStr">
        <is>
          <t>F</t>
        </is>
      </c>
      <c r="F720" t="n">
        <v>26</v>
      </c>
      <c r="G720" s="30" t="n">
        <v>850000</v>
      </c>
      <c r="H720" s="31" t="n">
        <v>0.09</v>
      </c>
      <c r="I720" s="31" t="n">
        <v>0.14</v>
      </c>
      <c r="J720" s="31" t="n"/>
      <c r="K720" s="31" t="n">
        <v>0.14</v>
      </c>
      <c r="L720" s="31" t="n">
        <v>0.16</v>
      </c>
      <c r="N720" t="inlineStr">
        <is>
          <t>04qvc</t>
        </is>
      </c>
      <c r="P720" t="inlineStr">
        <is>
          <t>Walker Duehr (WPG RW)</t>
        </is>
      </c>
    </row>
    <row r="721">
      <c r="A721" t="n">
        <v>720</v>
      </c>
      <c r="B721" t="inlineStr">
        <is>
          <t>Luca Pinelli (CBJ C)</t>
        </is>
      </c>
      <c r="C721" t="inlineStr">
        <is>
          <t>Luca Pinelli</t>
        </is>
      </c>
      <c r="D721" t="inlineStr">
        <is>
          <t>CBJ</t>
        </is>
      </c>
      <c r="E721" t="inlineStr">
        <is>
          <t>F</t>
        </is>
      </c>
      <c r="F721" t="n">
        <v>21</v>
      </c>
      <c r="G721" s="30" t="n">
        <v>846666</v>
      </c>
      <c r="H721" s="31" t="n">
        <v>0.14</v>
      </c>
      <c r="I721" s="31" t="n">
        <v>0.14</v>
      </c>
      <c r="J721" s="31" t="n"/>
      <c r="K721" s="31" t="n">
        <v>0.14</v>
      </c>
      <c r="L721" s="31" t="n">
        <v>0.17</v>
      </c>
      <c r="N721" t="inlineStr">
        <is>
          <t>06b7c</t>
        </is>
      </c>
      <c r="P721" t="inlineStr">
        <is>
          <t>Warren Foegele (OTT LW)</t>
        </is>
      </c>
    </row>
    <row r="722">
      <c r="A722" t="n">
        <v>721</v>
      </c>
      <c r="B722" t="inlineStr">
        <is>
          <t>Bogdan Trineyev (WSH LW)</t>
        </is>
      </c>
      <c r="C722" t="inlineStr">
        <is>
          <t>Bogdan Trineyev</t>
        </is>
      </c>
      <c r="D722" t="inlineStr">
        <is>
          <t>WSH</t>
        </is>
      </c>
      <c r="E722" t="inlineStr">
        <is>
          <t>F</t>
        </is>
      </c>
      <c r="F722" t="n">
        <v>24</v>
      </c>
      <c r="G722" s="30" t="n">
        <v>775000</v>
      </c>
      <c r="H722" s="31" t="n">
        <v>0.13</v>
      </c>
      <c r="I722" s="31" t="n">
        <v>0.13</v>
      </c>
      <c r="J722" s="31" t="n"/>
      <c r="K722" s="31" t="n">
        <v>0.13</v>
      </c>
      <c r="L722" s="31" t="n">
        <v>0.17</v>
      </c>
      <c r="N722" t="inlineStr">
        <is>
          <t>05kn6</t>
        </is>
      </c>
      <c r="P722" t="inlineStr">
        <is>
          <t>Will Borgen (BOS D)</t>
        </is>
      </c>
    </row>
    <row r="723">
      <c r="A723" t="n">
        <v>722</v>
      </c>
      <c r="B723" t="inlineStr">
        <is>
          <t>Jake Livanavage (PIT D)</t>
        </is>
      </c>
      <c r="C723" t="inlineStr">
        <is>
          <t>Jake Livanavage</t>
        </is>
      </c>
      <c r="D723" t="inlineStr">
        <is>
          <t>PIT</t>
        </is>
      </c>
      <c r="E723" t="inlineStr">
        <is>
          <t>D</t>
        </is>
      </c>
      <c r="F723" t="n">
        <v>22</v>
      </c>
      <c r="G723" s="30" t="n">
        <v>975000</v>
      </c>
      <c r="H723" s="31" t="n">
        <v>0.12</v>
      </c>
      <c r="I723" s="31" t="n">
        <v>0.12</v>
      </c>
      <c r="J723" s="31" t="n"/>
      <c r="K723" s="31" t="n">
        <v>0.12</v>
      </c>
      <c r="L723" s="31" t="n">
        <v>0.12</v>
      </c>
      <c r="N723" t="inlineStr">
        <is>
          <t>060wm</t>
        </is>
      </c>
      <c r="P723" t="inlineStr">
        <is>
          <t>Will Cuylle (NYR LW)</t>
        </is>
      </c>
    </row>
    <row r="724">
      <c r="A724" t="n">
        <v>723</v>
      </c>
      <c r="B724" t="inlineStr">
        <is>
          <t>Topias Vilen (NJD D)</t>
        </is>
      </c>
      <c r="C724" t="inlineStr">
        <is>
          <t>Topias Vilen</t>
        </is>
      </c>
      <c r="D724" t="inlineStr">
        <is>
          <t>NJD</t>
        </is>
      </c>
      <c r="E724" t="inlineStr">
        <is>
          <t>D</t>
        </is>
      </c>
      <c r="F724" t="n">
        <v>23</v>
      </c>
      <c r="G724" s="30" t="n">
        <v>836667</v>
      </c>
      <c r="H724" s="31" t="n">
        <v>0.12</v>
      </c>
      <c r="I724" s="31" t="n">
        <v>0.12</v>
      </c>
      <c r="J724" s="31" t="n"/>
      <c r="K724" s="31" t="n">
        <v>0.12</v>
      </c>
      <c r="L724" s="31" t="n">
        <v>0.14</v>
      </c>
      <c r="N724" t="inlineStr">
        <is>
          <t>05twk</t>
        </is>
      </c>
      <c r="P724" t="inlineStr">
        <is>
          <t>William Carrier (CAR LW)</t>
        </is>
      </c>
    </row>
    <row r="725">
      <c r="A725" t="n">
        <v>724</v>
      </c>
      <c r="B725" t="inlineStr">
        <is>
          <t>Shane Lachance (NJD LW)</t>
        </is>
      </c>
      <c r="C725" t="inlineStr">
        <is>
          <t>Shane Lachance</t>
        </is>
      </c>
      <c r="D725" t="inlineStr">
        <is>
          <t>NJD</t>
        </is>
      </c>
      <c r="E725" t="inlineStr">
        <is>
          <t>F</t>
        </is>
      </c>
      <c r="F725" t="n">
        <v>23</v>
      </c>
      <c r="G725" s="30" t="n">
        <v>925000</v>
      </c>
      <c r="H725" s="31" t="n">
        <v>0.05</v>
      </c>
      <c r="I725" s="31" t="n">
        <v>0.05</v>
      </c>
      <c r="J725" s="31" t="n"/>
      <c r="K725" s="31" t="n">
        <v>0.05</v>
      </c>
      <c r="L725" s="31" t="n">
        <v>0.05</v>
      </c>
      <c r="N725" t="inlineStr">
        <is>
          <t>05ug5</t>
        </is>
      </c>
      <c r="P725" t="inlineStr">
        <is>
          <t>William Karlsson (VGK C)</t>
        </is>
      </c>
    </row>
    <row r="726">
      <c r="A726" t="n">
        <v>725</v>
      </c>
      <c r="B726" t="inlineStr">
        <is>
          <t>Trevor Kuntar (BUF C)</t>
        </is>
      </c>
      <c r="C726" t="inlineStr">
        <is>
          <t>Trevor Kuntar</t>
        </is>
      </c>
      <c r="D726" t="inlineStr">
        <is>
          <t>BUF</t>
        </is>
      </c>
      <c r="E726" t="inlineStr">
        <is>
          <t>F</t>
        </is>
      </c>
      <c r="F726" t="n">
        <v>25</v>
      </c>
      <c r="G726" s="30" t="n">
        <v>875000</v>
      </c>
      <c r="H726" s="31" t="n">
        <v>0.05</v>
      </c>
      <c r="I726" s="31" t="n">
        <v>0.05</v>
      </c>
      <c r="J726" s="31" t="n"/>
      <c r="K726" s="31" t="n">
        <v>0.05</v>
      </c>
      <c r="L726" s="31" t="n">
        <v>0.06</v>
      </c>
      <c r="N726" t="inlineStr">
        <is>
          <t>05gb6</t>
        </is>
      </c>
      <c r="P726" t="inlineStr">
        <is>
          <t>William Villeneuve (TOR D)</t>
        </is>
      </c>
    </row>
    <row r="727">
      <c r="A727" t="n">
        <v>726</v>
      </c>
      <c r="B727" t="inlineStr">
        <is>
          <t>Georgi Merkulov (COL C)</t>
        </is>
      </c>
      <c r="C727" t="inlineStr">
        <is>
          <t>Georgi Merkulov</t>
        </is>
      </c>
      <c r="D727" t="inlineStr">
        <is>
          <t>COL</t>
        </is>
      </c>
      <c r="E727" t="inlineStr">
        <is>
          <t>F</t>
        </is>
      </c>
      <c r="F727" t="n">
        <v>25</v>
      </c>
      <c r="G727" s="30" t="n">
        <v>775000</v>
      </c>
      <c r="H727" s="31" t="n">
        <v>0</v>
      </c>
      <c r="I727" s="31" t="n">
        <v>0.04</v>
      </c>
      <c r="J727" s="31" t="n"/>
      <c r="K727" s="31" t="n">
        <v>0.04</v>
      </c>
      <c r="L727" s="31" t="n">
        <v>0.05</v>
      </c>
      <c r="N727" t="inlineStr">
        <is>
          <t>05yj7</t>
        </is>
      </c>
      <c r="P727" t="inlineStr">
        <is>
          <t>Wilmer Skoog (DET C)</t>
        </is>
      </c>
    </row>
    <row r="728">
      <c r="A728" t="n">
        <v>727</v>
      </c>
      <c r="B728" t="inlineStr">
        <is>
          <t>Andrew Agozzino ((N/A) LW)</t>
        </is>
      </c>
      <c r="C728" t="inlineStr">
        <is>
          <t>Andrew Agozzino</t>
        </is>
      </c>
      <c r="D728" t="inlineStr">
        <is>
          <t>(N/A)</t>
        </is>
      </c>
      <c r="E728" t="inlineStr">
        <is>
          <t>F</t>
        </is>
      </c>
      <c r="F728" t="n">
        <v>35</v>
      </c>
      <c r="G728" s="30" t="n">
        <v>1</v>
      </c>
      <c r="H728" s="31" t="n">
        <v>0.24</v>
      </c>
      <c r="I728" s="31" t="n">
        <v>0</v>
      </c>
      <c r="J728" s="31" t="n"/>
      <c r="K728" s="31" t="n"/>
      <c r="L728" s="31" t="n"/>
      <c r="N728" t="inlineStr">
        <is>
          <t>02ygs</t>
        </is>
      </c>
      <c r="P728" t="inlineStr">
        <is>
          <t>Wyatt Kaiser (CHI D)</t>
        </is>
      </c>
    </row>
    <row r="729">
      <c r="A729" t="n">
        <v>728</v>
      </c>
      <c r="B729" t="inlineStr">
        <is>
          <t>Cayden Primeau (CAR G)</t>
        </is>
      </c>
      <c r="C729" t="inlineStr">
        <is>
          <t>Cayden Primeau</t>
        </is>
      </c>
      <c r="D729" t="inlineStr">
        <is>
          <t>CAR</t>
        </is>
      </c>
      <c r="E729" t="inlineStr">
        <is>
          <t>G</t>
        </is>
      </c>
      <c r="F729" t="n">
        <v>27</v>
      </c>
      <c r="G729" s="30" t="n">
        <v>775000</v>
      </c>
      <c r="H729" s="31" t="n">
        <v>5.54</v>
      </c>
      <c r="I729" s="31" t="n">
        <v>0</v>
      </c>
      <c r="J729" s="31" t="n"/>
      <c r="K729" s="31" t="n"/>
      <c r="L729" s="31" t="n"/>
      <c r="N729" t="inlineStr">
        <is>
          <t>04bih</t>
        </is>
      </c>
      <c r="P729" t="inlineStr">
        <is>
          <t>Xavier Parent (NJD LW)</t>
        </is>
      </c>
    </row>
    <row r="730">
      <c r="A730" t="n">
        <v>729</v>
      </c>
      <c r="B730" t="inlineStr">
        <is>
          <t>David Tomasek ((N/A) C)</t>
        </is>
      </c>
      <c r="C730" t="inlineStr">
        <is>
          <t>David Tomasek</t>
        </is>
      </c>
      <c r="D730" t="inlineStr">
        <is>
          <t>(N/A)</t>
        </is>
      </c>
      <c r="E730" t="inlineStr">
        <is>
          <t>F</t>
        </is>
      </c>
      <c r="F730" t="n">
        <v>30</v>
      </c>
      <c r="G730" s="30" t="n">
        <v>1</v>
      </c>
      <c r="H730" s="31" t="n">
        <v>8.59</v>
      </c>
      <c r="I730" s="31" t="n">
        <v>0</v>
      </c>
      <c r="J730" s="31" t="n"/>
      <c r="K730" s="31" t="n"/>
      <c r="L730" s="31" t="n"/>
      <c r="N730" t="inlineStr">
        <is>
          <t>05riu</t>
        </is>
      </c>
      <c r="P730" t="inlineStr">
        <is>
          <t>Yakov Trenin (MIN RW)</t>
        </is>
      </c>
    </row>
    <row r="731">
      <c r="A731" t="n">
        <v>730</v>
      </c>
      <c r="B731" t="inlineStr">
        <is>
          <t>Jeff Skinner ((N/A) LW)</t>
        </is>
      </c>
      <c r="C731" t="inlineStr">
        <is>
          <t>Jeff Skinner</t>
        </is>
      </c>
      <c r="D731" t="inlineStr">
        <is>
          <t>(N/A)</t>
        </is>
      </c>
      <c r="E731" t="inlineStr">
        <is>
          <t>F</t>
        </is>
      </c>
      <c r="F731" t="n">
        <v>34</v>
      </c>
      <c r="G731" s="30" t="n">
        <v>1</v>
      </c>
      <c r="H731" s="31" t="n">
        <v>17.79</v>
      </c>
      <c r="I731" s="31" t="n">
        <v>0</v>
      </c>
      <c r="J731" s="31" t="n"/>
      <c r="K731" s="31" t="n"/>
      <c r="L731" s="31" t="n"/>
      <c r="N731" t="inlineStr">
        <is>
          <t>01whl</t>
        </is>
      </c>
      <c r="P731" t="inlineStr">
        <is>
          <t>Yegor Sharangovich (CGY LW)</t>
        </is>
      </c>
    </row>
    <row r="732">
      <c r="A732" t="n">
        <v>731</v>
      </c>
      <c r="B732" t="inlineStr">
        <is>
          <t>Joona Koppanen (PIT LW)</t>
        </is>
      </c>
      <c r="C732" t="inlineStr">
        <is>
          <t>Joona Koppanen</t>
        </is>
      </c>
      <c r="D732" t="inlineStr">
        <is>
          <t>PIT</t>
        </is>
      </c>
      <c r="E732" t="inlineStr">
        <is>
          <t>F</t>
        </is>
      </c>
      <c r="F732" t="n">
        <v>28</v>
      </c>
      <c r="G732" s="30" t="n">
        <v>775000</v>
      </c>
      <c r="H732" s="31" t="n">
        <v>2.21</v>
      </c>
      <c r="I732" s="31" t="n">
        <v>0</v>
      </c>
      <c r="J732" s="31" t="n"/>
      <c r="K732" s="31" t="n"/>
      <c r="L732" s="31" t="n"/>
      <c r="N732" t="inlineStr">
        <is>
          <t>042xo</t>
        </is>
      </c>
      <c r="P732" t="inlineStr">
        <is>
          <t>Zach Benson (BUF LW)</t>
        </is>
      </c>
    </row>
    <row r="733">
      <c r="A733" t="n">
        <v>732</v>
      </c>
      <c r="B733" t="inlineStr">
        <is>
          <t>Juho Lammikko ((N/A) C)</t>
        </is>
      </c>
      <c r="C733" t="inlineStr">
        <is>
          <t>Juho Lammikko</t>
        </is>
      </c>
      <c r="D733" t="inlineStr">
        <is>
          <t>(N/A)</t>
        </is>
      </c>
      <c r="E733" t="inlineStr">
        <is>
          <t>F</t>
        </is>
      </c>
      <c r="F733" t="n">
        <v>30</v>
      </c>
      <c r="G733" s="30" t="n">
        <v>1</v>
      </c>
      <c r="H733" s="31" t="n">
        <v>5.56</v>
      </c>
      <c r="I733" s="31" t="n">
        <v>0</v>
      </c>
      <c r="J733" s="31" t="n"/>
      <c r="K733" s="31" t="n"/>
      <c r="L733" s="31" t="n"/>
      <c r="N733" t="inlineStr">
        <is>
          <t>03eba</t>
        </is>
      </c>
      <c r="P733" t="inlineStr">
        <is>
          <t>Zach Bogosian (MIN D)</t>
        </is>
      </c>
    </row>
    <row r="734">
      <c r="A734" t="n">
        <v>733</v>
      </c>
      <c r="B734" t="inlineStr">
        <is>
          <t>Lassi Thomson ((N/A) D)</t>
        </is>
      </c>
      <c r="C734" t="inlineStr">
        <is>
          <t>Lassi Thomson</t>
        </is>
      </c>
      <c r="D734" t="inlineStr">
        <is>
          <t>(N/A)</t>
        </is>
      </c>
      <c r="E734" t="inlineStr">
        <is>
          <t>D</t>
        </is>
      </c>
      <c r="F734" t="n">
        <v>25</v>
      </c>
      <c r="G734" s="30" t="n">
        <v>1</v>
      </c>
      <c r="H734" s="31" t="n">
        <v>4.8</v>
      </c>
      <c r="I734" s="31" t="n">
        <v>0</v>
      </c>
      <c r="J734" s="31" t="n"/>
      <c r="K734" s="31" t="n"/>
      <c r="L734" s="31" t="n"/>
      <c r="N734" t="inlineStr">
        <is>
          <t>04zoy</t>
        </is>
      </c>
      <c r="P734" t="inlineStr">
        <is>
          <t>Zach Metsa (BUF D)</t>
        </is>
      </c>
    </row>
    <row r="735">
      <c r="A735" t="n">
        <v>734</v>
      </c>
      <c r="B735" t="inlineStr">
        <is>
          <t>Marcus Hogberg (NYI G)</t>
        </is>
      </c>
      <c r="C735" t="inlineStr">
        <is>
          <t>Marcus Hogberg</t>
        </is>
      </c>
      <c r="D735" t="inlineStr">
        <is>
          <t>NYI</t>
        </is>
      </c>
      <c r="E735" t="inlineStr">
        <is>
          <t>G</t>
        </is>
      </c>
      <c r="F735" t="n">
        <v>31</v>
      </c>
      <c r="G735" s="30" t="n">
        <v>775000</v>
      </c>
      <c r="H735" s="31" t="n">
        <v>0.1</v>
      </c>
      <c r="I735" s="31" t="n">
        <v>0</v>
      </c>
      <c r="J735" s="31" t="n"/>
      <c r="K735" s="31" t="n"/>
      <c r="L735" s="31" t="n"/>
      <c r="N735" t="inlineStr">
        <is>
          <t>031p1</t>
        </is>
      </c>
      <c r="P735" t="inlineStr">
        <is>
          <t>Zach Whitecloud (CGY D)</t>
        </is>
      </c>
    </row>
    <row r="736">
      <c r="A736" t="n">
        <v>735</v>
      </c>
      <c r="B736" t="inlineStr">
        <is>
          <t>Marcus Johansson ((N/A) LW)</t>
        </is>
      </c>
      <c r="C736" t="inlineStr">
        <is>
          <t>Marcus Johansson</t>
        </is>
      </c>
      <c r="D736" t="inlineStr">
        <is>
          <t>(N/A)</t>
        </is>
      </c>
      <c r="E736" t="inlineStr">
        <is>
          <t>F</t>
        </is>
      </c>
      <c r="F736" t="n">
        <v>35</v>
      </c>
      <c r="G736" s="30" t="n">
        <v>1</v>
      </c>
      <c r="H736" s="31" t="n">
        <v>59.5</v>
      </c>
      <c r="I736" s="31" t="n">
        <v>0</v>
      </c>
      <c r="J736" s="31" t="n"/>
      <c r="K736" s="31" t="n"/>
      <c r="L736" s="31" t="n"/>
      <c r="N736" t="inlineStr">
        <is>
          <t>01f64</t>
        </is>
      </c>
      <c r="P736" t="inlineStr">
        <is>
          <t>Zachary Aston-Reese (PHI LW)</t>
        </is>
      </c>
    </row>
    <row r="737">
      <c r="A737" t="n">
        <v>736</v>
      </c>
      <c r="B737" t="inlineStr">
        <is>
          <t>Mathew Dumba ((N/A) D)</t>
        </is>
      </c>
      <c r="C737" t="inlineStr">
        <is>
          <t>Mathew Dumba</t>
        </is>
      </c>
      <c r="D737" t="inlineStr">
        <is>
          <t>(N/A)</t>
        </is>
      </c>
      <c r="E737" t="inlineStr">
        <is>
          <t>D</t>
        </is>
      </c>
      <c r="F737" t="n">
        <v>32</v>
      </c>
      <c r="G737" s="30" t="n">
        <v>1</v>
      </c>
      <c r="H737" s="31" t="n">
        <v>9.09</v>
      </c>
      <c r="I737" s="31" t="n">
        <v>0</v>
      </c>
      <c r="J737" s="31" t="n"/>
      <c r="K737" s="31" t="n"/>
      <c r="L737" s="31" t="n"/>
      <c r="N737" t="inlineStr">
        <is>
          <t>02dq2</t>
        </is>
      </c>
      <c r="P737" t="inlineStr">
        <is>
          <t>Zachary L'Heureux (COL LW)</t>
        </is>
      </c>
    </row>
    <row r="738">
      <c r="A738" t="n">
        <v>737</v>
      </c>
      <c r="B738" t="inlineStr">
        <is>
          <t>Noah Philp (ANA C)</t>
        </is>
      </c>
      <c r="C738" t="inlineStr">
        <is>
          <t>Noah Philp</t>
        </is>
      </c>
      <c r="D738" t="inlineStr">
        <is>
          <t>ANA</t>
        </is>
      </c>
      <c r="E738" t="inlineStr">
        <is>
          <t>F</t>
        </is>
      </c>
      <c r="F738" t="n">
        <v>28</v>
      </c>
      <c r="G738" s="30" t="n">
        <v>775000</v>
      </c>
      <c r="H738" s="31" t="n">
        <v>5.58</v>
      </c>
      <c r="I738" s="31" t="n">
        <v>0</v>
      </c>
      <c r="J738" s="31" t="n"/>
      <c r="K738" s="31" t="n"/>
      <c r="L738" s="31" t="n"/>
      <c r="N738" t="inlineStr">
        <is>
          <t>060qd</t>
        </is>
      </c>
      <c r="P738" t="inlineStr">
        <is>
          <t>Zack MacEwen (TOR C)</t>
        </is>
      </c>
    </row>
    <row r="739">
      <c r="A739" t="n">
        <v>738</v>
      </c>
      <c r="B739" t="inlineStr">
        <is>
          <t>Roby Jarventie (EDM LW)</t>
        </is>
      </c>
      <c r="C739" t="inlineStr">
        <is>
          <t>Roby Jarventie</t>
        </is>
      </c>
      <c r="D739" t="inlineStr">
        <is>
          <t>EDM</t>
        </is>
      </c>
      <c r="E739" t="inlineStr">
        <is>
          <t>F</t>
        </is>
      </c>
      <c r="F739" t="n">
        <v>24</v>
      </c>
      <c r="G739" s="30" t="n">
        <v>775000</v>
      </c>
      <c r="H739" s="31" t="n">
        <v>0.21</v>
      </c>
      <c r="I739" s="31" t="n">
        <v>0</v>
      </c>
      <c r="J739" s="31" t="n"/>
      <c r="K739" s="31" t="n"/>
      <c r="L739" s="31" t="n"/>
      <c r="N739" t="inlineStr">
        <is>
          <t>05k8a</t>
        </is>
      </c>
      <c r="P739" t="inlineStr">
        <is>
          <t>Zack Ostapchuk (SJS LW)</t>
        </is>
      </c>
    </row>
    <row r="740">
      <c r="A740" t="n">
        <v>739</v>
      </c>
      <c r="B740" t="inlineStr">
        <is>
          <t>Sonny Milano (WSH LW)</t>
        </is>
      </c>
      <c r="C740" t="inlineStr">
        <is>
          <t>Sonny Milano</t>
        </is>
      </c>
      <c r="D740" t="inlineStr">
        <is>
          <t>WSH</t>
        </is>
      </c>
      <c r="E740" t="inlineStr">
        <is>
          <t>F</t>
        </is>
      </c>
      <c r="F740" t="n">
        <v>30</v>
      </c>
      <c r="G740" s="30" t="n">
        <v>1900000</v>
      </c>
      <c r="H740" s="31" t="n">
        <v>11.57</v>
      </c>
      <c r="I740" s="31" t="n">
        <v>0</v>
      </c>
      <c r="J740" s="31" t="n"/>
      <c r="K740" s="31" t="n"/>
      <c r="L740" s="31" t="n"/>
      <c r="N740" t="inlineStr">
        <is>
          <t>03ddd</t>
        </is>
      </c>
      <c r="P740" t="inlineStr">
        <is>
          <t>Zakhar Bardakov (COL LW)</t>
        </is>
      </c>
    </row>
    <row r="741">
      <c r="A741" t="n">
        <v>740</v>
      </c>
      <c r="B741" t="inlineStr">
        <is>
          <t>Victor Soderstrom (BOS D)</t>
        </is>
      </c>
      <c r="C741" t="inlineStr">
        <is>
          <t>Victor Soderstrom</t>
        </is>
      </c>
      <c r="D741" t="inlineStr">
        <is>
          <t>BOS</t>
        </is>
      </c>
      <c r="E741" t="inlineStr">
        <is>
          <t>D</t>
        </is>
      </c>
      <c r="F741" t="n">
        <v>25</v>
      </c>
      <c r="G741" s="30" t="n">
        <v>775000</v>
      </c>
      <c r="H741" s="31" t="n">
        <v>2.49</v>
      </c>
      <c r="I741" s="31" t="n">
        <v>0</v>
      </c>
      <c r="J741" s="31" t="n"/>
      <c r="K741" s="31" t="n"/>
      <c r="L741" s="31" t="n"/>
      <c r="N741" t="inlineStr">
        <is>
          <t>04zom</t>
        </is>
      </c>
      <c r="P741" t="inlineStr">
        <is>
          <t>Zemgus Girgensons (TBL LW)</t>
        </is>
      </c>
    </row>
  </sheetData>
  <autoFilter ref="A1:N7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5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style="21" min="1" max="1"/>
    <col width="24" customWidth="1" style="21" min="2" max="2"/>
    <col width="6" customWidth="1" style="21" min="3" max="3"/>
    <col width="7" customWidth="1" style="21" min="4" max="4"/>
    <col width="11" customWidth="1" style="21" min="5" max="5"/>
    <col width="7" customWidth="1" style="21" min="6" max="6"/>
    <col width="16" customWidth="1" style="21" min="7" max="7"/>
    <col width="6" customWidth="1" style="21" min="8" max="8"/>
    <col width="13" customWidth="1" style="21" min="9" max="9"/>
    <col width="11" customWidth="1" style="21" min="10" max="10"/>
    <col width="11" customWidth="1" style="21" min="11" max="11"/>
    <col width="11" customWidth="1" style="21" min="12" max="12"/>
    <col width="12" customWidth="1" style="21" min="13" max="13"/>
    <col width="10" customWidth="1" style="21" min="14" max="14"/>
    <col width="12" customWidth="1" style="21" min="15" max="15"/>
    <col width="8" customWidth="1" style="21" min="16" max="16"/>
    <col width="11" customWidth="1" style="21" min="17" max="17"/>
    <col width="13" customWidth="1" style="21" min="18" max="18"/>
    <col width="13" customWidth="1" style="21" min="19" max="19"/>
    <col width="13" customWidth="1" style="21" min="20" max="20"/>
    <col width="10" customWidth="1" style="21" min="21" max="21"/>
    <col width="13" customWidth="1" style="21" min="22" max="22"/>
    <col width="11" customWidth="1" style="21" min="23" max="23"/>
    <col width="10" customWidth="1" style="21" min="24" max="24"/>
    <col width="11" customWidth="1" style="21" min="25" max="25"/>
    <col width="11" customWidth="1" style="21" min="26" max="26"/>
    <col width="9" customWidth="1" style="21" min="27" max="27"/>
    <col width="11" customWidth="1" style="21" min="28" max="28"/>
    <col width="11" customWidth="1" style="21" min="29" max="29"/>
    <col width="26" customWidth="1" style="21" min="30" max="30"/>
    <col width="22" customWidth="1" style="21" min="31" max="31"/>
    <col width="11" customWidth="1" style="21" min="32" max="32"/>
  </cols>
  <sheetData>
    <row r="1" ht="32" customHeight="1" s="21">
      <c r="A1" s="22" t="inlineStr">
        <is>
          <t>Fantasy Team</t>
        </is>
      </c>
      <c r="B1" s="22" t="inlineStr">
        <is>
          <t>Player</t>
        </is>
      </c>
      <c r="C1" s="22" t="inlineStr">
        <is>
          <t>NHL</t>
        </is>
      </c>
      <c r="D1" s="22" t="inlineStr">
        <is>
          <t>Pos</t>
        </is>
      </c>
      <c r="E1" s="22" t="inlineStr">
        <is>
          <t>Eligible</t>
        </is>
      </c>
      <c r="F1" s="22" t="inlineStr">
        <is>
          <t>Slot</t>
        </is>
      </c>
      <c r="G1" s="22" t="inlineStr">
        <is>
          <t>Status</t>
        </is>
      </c>
      <c r="H1" s="22" t="inlineStr">
        <is>
          <t>Age</t>
        </is>
      </c>
      <c r="I1" s="22" t="inlineStr">
        <is>
          <t>Salary</t>
        </is>
      </c>
      <c r="J1" s="22" t="inlineStr">
        <is>
          <t>FPts 25/26</t>
        </is>
      </c>
      <c r="K1" s="22" t="inlineStr">
        <is>
          <t>FP/G 25/26</t>
        </is>
      </c>
      <c r="L1" s="22" t="inlineStr">
        <is>
          <t>Fantrax 26/27</t>
        </is>
      </c>
      <c r="M1" s="22" t="inlineStr">
        <is>
          <t>Fantrax FP/G</t>
        </is>
      </c>
      <c r="N1" s="22" t="inlineStr">
        <is>
          <t>Change</t>
        </is>
      </c>
      <c r="O1" s="22" t="inlineStr">
        <is>
          <t>Cons. per $M</t>
        </is>
      </c>
      <c r="P1" s="22" t="inlineStr">
        <is>
          <t>ADP</t>
        </is>
      </c>
      <c r="Q1" s="22" t="inlineStr">
        <is>
          <t>A&amp;G 26/27</t>
        </is>
      </c>
      <c r="R1" s="22" t="inlineStr">
        <is>
          <t>Consensus 26/27</t>
        </is>
      </c>
      <c r="S1" s="22" t="inlineStr">
        <is>
          <t>FPts 25/26 per $M</t>
        </is>
      </c>
      <c r="T1" s="22" t="inlineStr">
        <is>
          <t>FP/G 25/26 per $M</t>
        </is>
      </c>
      <c r="U1" s="22" t="inlineStr">
        <is>
          <t>Proj FP/G</t>
        </is>
      </c>
      <c r="V1" s="22" t="inlineStr">
        <is>
          <t>Proj FP/G per $M</t>
        </is>
      </c>
      <c r="W1" s="22" t="inlineStr">
        <is>
          <t>Fantrax ID</t>
        </is>
      </c>
      <c r="X1" s="23" t="inlineStr">
        <is>
          <t>· pool row</t>
        </is>
      </c>
      <c r="Y1" s="23" t="inlineStr">
        <is>
          <t>· sort cons</t>
        </is>
      </c>
      <c r="Z1" s="23" t="inlineStr">
        <is>
          <t>· sort fpts</t>
        </is>
      </c>
      <c r="AA1" s="23" t="inlineStr">
        <is>
          <t>· team #</t>
        </is>
      </c>
      <c r="AB1" s="23" t="inlineStr">
        <is>
          <t>· slot rank</t>
        </is>
      </c>
      <c r="AC1" s="23" t="inlineStr">
        <is>
          <t>· drop rank</t>
        </is>
      </c>
      <c r="AD1" s="23" t="inlineStr">
        <is>
          <t>· slot key</t>
        </is>
      </c>
      <c r="AE1" s="23" t="inlineStr">
        <is>
          <t>· drop key</t>
        </is>
      </c>
      <c r="AF1" s="23" t="inlineStr">
        <is>
          <t>· team key</t>
        </is>
      </c>
    </row>
    <row r="2">
      <c r="A2" t="inlineStr">
        <is>
          <t>A Bunch of Dusters</t>
        </is>
      </c>
      <c r="B2">
        <f>IFERROR(IF(INDEX('Player Pool'!$A$2:$A$8725,$X2)="","",INDEX('Player Pool'!$A$2:$A$8725,$X2)),"")</f>
        <v/>
      </c>
      <c r="C2">
        <f>IFERROR(IF(INDEX('Player Pool'!$B$2:$B$8725,$X2)="","",INDEX('Player Pool'!$B$2:$B$8725,$X2)),"")</f>
        <v/>
      </c>
      <c r="D2">
        <f>IFERROR(IF(INDEX('Player Pool'!$C$2:$C$8725,$X2)="","",INDEX('Player Pool'!$C$2:$C$8725,$X2)),"")</f>
        <v/>
      </c>
      <c r="E2">
        <f>IFERROR(IF(INDEX('Player Pool'!$D$2:$D$8725,$X2)="","",INDEX('Player Pool'!$D$2:$D$8725,$X2)),"")</f>
        <v/>
      </c>
      <c r="F2" t="inlineStr">
        <is>
          <t>D</t>
        </is>
      </c>
      <c r="G2" t="inlineStr">
        <is>
          <t>ACTIVE</t>
        </is>
      </c>
      <c r="H2">
        <f>IFERROR(IF(INDEX('Player Pool'!$E$2:$E$8725,$X2)="","",INDEX('Player Pool'!$E$2:$E$8725,$X2)),"")</f>
        <v/>
      </c>
      <c r="I2" s="30" t="n">
        <v>9583334</v>
      </c>
      <c r="J2" s="31">
        <f>IFERROR(IF(INDEX('Player Pool'!$I$2:$I$8725,$X2)="","",INDEX('Player Pool'!$I$2:$I$8725,$X2)),"")</f>
        <v/>
      </c>
      <c r="K2" s="31">
        <f>IFERROR(IF(INDEX('Player Pool'!$K$2:$K$8725,$X2)="","",INDEX('Player Pool'!$K$2:$K$8725,$X2)),"")</f>
        <v/>
      </c>
      <c r="L2" s="31">
        <f>IFERROR(IF(INDEX('Player Pool'!$M$2:$M$8725,$X2)="","",INDEX('Player Pool'!$M$2:$M$8725,$X2)),"")</f>
        <v/>
      </c>
      <c r="M2" s="31">
        <f>IFERROR(IF(INDEX('Player Pool'!$N$2:$N$8725,$X2)="","",INDEX('Player Pool'!$N$2:$N$8725,$X2)),"")</f>
        <v/>
      </c>
      <c r="N2" s="31">
        <f>IFERROR(IF(INDEX('Player Pool'!$Q$2:$Q$8725,$X2)="","",INDEX('Player Pool'!$Q$2:$Q$8725,$X2)),"")</f>
        <v/>
      </c>
      <c r="O2" s="31">
        <f>IF(AND(ISNUMBER($R2),$R2&lt;&gt;0,ISNUMBER($I2),$I2&gt;0),$R2/($I2/1000000),"")</f>
        <v/>
      </c>
      <c r="P2">
        <f>IFERROR(IF(INDEX('Player Pool'!$U$2:$U$8725,$X2)="","",INDEX('Player Pool'!$U$2:$U$8725,$X2)),"")</f>
        <v/>
      </c>
      <c r="Q2" s="31">
        <f>IFERROR(IF(INDEX('Player Pool'!$O$2:$O$8725,$X2)="","",INDEX('Player Pool'!$O$2:$O$8725,$X2)),"")</f>
        <v/>
      </c>
      <c r="R2" s="31">
        <f>IFERROR(IF(INDEX('Player Pool'!$P$2:$P$8725,$X2)="","",INDEX('Player Pool'!$P$2:$P$8725,$X2)),"")</f>
        <v/>
      </c>
      <c r="S2" s="31">
        <f>IF(AND(ISNUMBER($J2),$J2&lt;&gt;0,ISNUMBER($I2),$I2&gt;0),$J2/($I2/1000000),"")</f>
        <v/>
      </c>
      <c r="T2" s="32">
        <f>IF(AND(ISNUMBER($K2),$K2&lt;&gt;0,ISNUMBER($I2),$I2&gt;0),$K2/($I2/1000000),"")</f>
        <v/>
      </c>
      <c r="U2" s="32">
        <f>IFERROR(IF(INDEX('Player Pool'!$S$2:$S$8725,$X2)="","",INDEX('Player Pool'!$S$2:$S$8725,$X2)),"")</f>
        <v/>
      </c>
      <c r="V2" s="32">
        <f>IF(AND(ISNUMBER($U2),$U2&lt;&gt;0,ISNUMBER($I2),$I2&gt;0),$U2/($I2/1000000),"")</f>
        <v/>
      </c>
      <c r="W2" t="inlineStr">
        <is>
          <t>03ra7</t>
        </is>
      </c>
      <c r="X2">
        <f>IFERROR(MATCH($W2,'Player Pool'!$V$2:$V$8725,0),"")</f>
        <v/>
      </c>
      <c r="Y2">
        <f>IF(ISNUMBER($R2),$R2,-1)</f>
        <v/>
      </c>
      <c r="Z2">
        <f>IF(ISNUMBER($J2),$J2,-1)</f>
        <v/>
      </c>
      <c r="AA2">
        <f>1</f>
        <v/>
      </c>
      <c r="AB2">
        <f>COUNTIFS($A$2:$A$516,$A2,$G$2:$G$516,$G2,$Y$2:$Y$516,"&gt;"&amp;$Y2)+COUNTIFS($A$2:$A2,$A2,$G$2:$G2,$G2,$Y$2:$Y2,$Y2)</f>
        <v/>
      </c>
      <c r="AC2">
        <f>IF($G2="MINORS","",COUNTIFS($A$2:$A$516,$A2,$G$2:$G$516,"&lt;&gt;MINORS",$Z$2:$Z$516,"&gt;"&amp;$Z2)+COUNTIFS($A$2:$A2,$A2,$G$2:$G2,"&lt;&gt;MINORS",$Z$2:$Z2,$Z2))</f>
        <v/>
      </c>
      <c r="AD2">
        <f>$A2&amp;"|"&amp;$G2&amp;"|"&amp;$AB2</f>
        <v/>
      </c>
      <c r="AE2">
        <f>IF($AC2="","",$A2&amp;"|"&amp;$AC2)</f>
        <v/>
      </c>
      <c r="AF2">
        <f>IF(COUNTIFS($A$2:$A2,$A2)=1,"T"&amp;$AA2,"")</f>
        <v/>
      </c>
    </row>
    <row r="3">
      <c r="A3" t="inlineStr">
        <is>
          <t>A Bunch of Dusters</t>
        </is>
      </c>
      <c r="B3">
        <f>IFERROR(IF(INDEX('Player Pool'!$A$2:$A$8725,$X3)="","",INDEX('Player Pool'!$A$2:$A$8725,$X3)),"")</f>
        <v/>
      </c>
      <c r="C3">
        <f>IFERROR(IF(INDEX('Player Pool'!$B$2:$B$8725,$X3)="","",INDEX('Player Pool'!$B$2:$B$8725,$X3)),"")</f>
        <v/>
      </c>
      <c r="D3">
        <f>IFERROR(IF(INDEX('Player Pool'!$C$2:$C$8725,$X3)="","",INDEX('Player Pool'!$C$2:$C$8725,$X3)),"")</f>
        <v/>
      </c>
      <c r="E3">
        <f>IFERROR(IF(INDEX('Player Pool'!$D$2:$D$8725,$X3)="","",INDEX('Player Pool'!$D$2:$D$8725,$X3)),"")</f>
        <v/>
      </c>
      <c r="F3" t="inlineStr">
        <is>
          <t>F</t>
        </is>
      </c>
      <c r="G3" t="inlineStr">
        <is>
          <t>ACTIVE</t>
        </is>
      </c>
      <c r="H3">
        <f>IFERROR(IF(INDEX('Player Pool'!$E$2:$E$8725,$X3)="","",INDEX('Player Pool'!$E$2:$E$8725,$X3)),"")</f>
        <v/>
      </c>
      <c r="I3" s="30" t="n">
        <v>9500000</v>
      </c>
      <c r="J3" s="31">
        <f>IFERROR(IF(INDEX('Player Pool'!$I$2:$I$8725,$X3)="","",INDEX('Player Pool'!$I$2:$I$8725,$X3)),"")</f>
        <v/>
      </c>
      <c r="K3" s="31">
        <f>IFERROR(IF(INDEX('Player Pool'!$K$2:$K$8725,$X3)="","",INDEX('Player Pool'!$K$2:$K$8725,$X3)),"")</f>
        <v/>
      </c>
      <c r="L3" s="31">
        <f>IFERROR(IF(INDEX('Player Pool'!$M$2:$M$8725,$X3)="","",INDEX('Player Pool'!$M$2:$M$8725,$X3)),"")</f>
        <v/>
      </c>
      <c r="M3" s="31">
        <f>IFERROR(IF(INDEX('Player Pool'!$N$2:$N$8725,$X3)="","",INDEX('Player Pool'!$N$2:$N$8725,$X3)),"")</f>
        <v/>
      </c>
      <c r="N3" s="31">
        <f>IFERROR(IF(INDEX('Player Pool'!$Q$2:$Q$8725,$X3)="","",INDEX('Player Pool'!$Q$2:$Q$8725,$X3)),"")</f>
        <v/>
      </c>
      <c r="O3" s="31">
        <f>IF(AND(ISNUMBER($R3),$R3&lt;&gt;0,ISNUMBER($I3),$I3&gt;0),$R3/($I3/1000000),"")</f>
        <v/>
      </c>
      <c r="P3">
        <f>IFERROR(IF(INDEX('Player Pool'!$U$2:$U$8725,$X3)="","",INDEX('Player Pool'!$U$2:$U$8725,$X3)),"")</f>
        <v/>
      </c>
      <c r="Q3" s="31">
        <f>IFERROR(IF(INDEX('Player Pool'!$O$2:$O$8725,$X3)="","",INDEX('Player Pool'!$O$2:$O$8725,$X3)),"")</f>
        <v/>
      </c>
      <c r="R3" s="31">
        <f>IFERROR(IF(INDEX('Player Pool'!$P$2:$P$8725,$X3)="","",INDEX('Player Pool'!$P$2:$P$8725,$X3)),"")</f>
        <v/>
      </c>
      <c r="S3" s="31">
        <f>IF(AND(ISNUMBER($J3),$J3&lt;&gt;0,ISNUMBER($I3),$I3&gt;0),$J3/($I3/1000000),"")</f>
        <v/>
      </c>
      <c r="T3" s="32">
        <f>IF(AND(ISNUMBER($K3),$K3&lt;&gt;0,ISNUMBER($I3),$I3&gt;0),$K3/($I3/1000000),"")</f>
        <v/>
      </c>
      <c r="U3" s="32">
        <f>IFERROR(IF(INDEX('Player Pool'!$S$2:$S$8725,$X3)="","",INDEX('Player Pool'!$S$2:$S$8725,$X3)),"")</f>
        <v/>
      </c>
      <c r="V3" s="32">
        <f>IF(AND(ISNUMBER($U3),$U3&lt;&gt;0,ISNUMBER($I3),$I3&gt;0),$U3/($I3/1000000),"")</f>
        <v/>
      </c>
      <c r="W3" t="inlineStr">
        <is>
          <t>03uzr</t>
        </is>
      </c>
      <c r="X3">
        <f>IFERROR(MATCH($W3,'Player Pool'!$V$2:$V$8725,0),"")</f>
        <v/>
      </c>
      <c r="Y3">
        <f>IF(ISNUMBER($R3),$R3,-1)</f>
        <v/>
      </c>
      <c r="Z3">
        <f>IF(ISNUMBER($J3),$J3,-1)</f>
        <v/>
      </c>
      <c r="AA3">
        <f>IF($A3=$A2,$AA2,$AA2+1)</f>
        <v/>
      </c>
      <c r="AB3">
        <f>COUNTIFS($A$2:$A$516,$A3,$G$2:$G$516,$G3,$Y$2:$Y$516,"&gt;"&amp;$Y3)+COUNTIFS($A$2:$A3,$A3,$G$2:$G3,$G3,$Y$2:$Y3,$Y3)</f>
        <v/>
      </c>
      <c r="AC3">
        <f>IF($G3="MINORS","",COUNTIFS($A$2:$A$516,$A3,$G$2:$G$516,"&lt;&gt;MINORS",$Z$2:$Z$516,"&gt;"&amp;$Z3)+COUNTIFS($A$2:$A3,$A3,$G$2:$G3,"&lt;&gt;MINORS",$Z$2:$Z3,$Z3))</f>
        <v/>
      </c>
      <c r="AD3">
        <f>$A3&amp;"|"&amp;$G3&amp;"|"&amp;$AB3</f>
        <v/>
      </c>
      <c r="AE3">
        <f>IF($AC3="","",$A3&amp;"|"&amp;$AC3)</f>
        <v/>
      </c>
      <c r="AF3">
        <f>IF(COUNTIFS($A$2:$A3,$A3)=1,"T"&amp;$AA3,"")</f>
        <v/>
      </c>
    </row>
    <row r="4">
      <c r="A4" t="inlineStr">
        <is>
          <t>A Bunch of Dusters</t>
        </is>
      </c>
      <c r="B4">
        <f>IFERROR(IF(INDEX('Player Pool'!$A$2:$A$8725,$X4)="","",INDEX('Player Pool'!$A$2:$A$8725,$X4)),"")</f>
        <v/>
      </c>
      <c r="C4">
        <f>IFERROR(IF(INDEX('Player Pool'!$B$2:$B$8725,$X4)="","",INDEX('Player Pool'!$B$2:$B$8725,$X4)),"")</f>
        <v/>
      </c>
      <c r="D4">
        <f>IFERROR(IF(INDEX('Player Pool'!$C$2:$C$8725,$X4)="","",INDEX('Player Pool'!$C$2:$C$8725,$X4)),"")</f>
        <v/>
      </c>
      <c r="E4">
        <f>IFERROR(IF(INDEX('Player Pool'!$D$2:$D$8725,$X4)="","",INDEX('Player Pool'!$D$2:$D$8725,$X4)),"")</f>
        <v/>
      </c>
      <c r="F4" t="inlineStr">
        <is>
          <t>F</t>
        </is>
      </c>
      <c r="G4" t="inlineStr">
        <is>
          <t>ACTIVE</t>
        </is>
      </c>
      <c r="H4">
        <f>IFERROR(IF(INDEX('Player Pool'!$E$2:$E$8725,$X4)="","",INDEX('Player Pool'!$E$2:$E$8725,$X4)),"")</f>
        <v/>
      </c>
      <c r="I4" s="30" t="n">
        <v>6540000</v>
      </c>
      <c r="J4" s="31">
        <f>IFERROR(IF(INDEX('Player Pool'!$I$2:$I$8725,$X4)="","",INDEX('Player Pool'!$I$2:$I$8725,$X4)),"")</f>
        <v/>
      </c>
      <c r="K4" s="31">
        <f>IFERROR(IF(INDEX('Player Pool'!$K$2:$K$8725,$X4)="","",INDEX('Player Pool'!$K$2:$K$8725,$X4)),"")</f>
        <v/>
      </c>
      <c r="L4" s="31">
        <f>IFERROR(IF(INDEX('Player Pool'!$M$2:$M$8725,$X4)="","",INDEX('Player Pool'!$M$2:$M$8725,$X4)),"")</f>
        <v/>
      </c>
      <c r="M4" s="31">
        <f>IFERROR(IF(INDEX('Player Pool'!$N$2:$N$8725,$X4)="","",INDEX('Player Pool'!$N$2:$N$8725,$X4)),"")</f>
        <v/>
      </c>
      <c r="N4" s="31">
        <f>IFERROR(IF(INDEX('Player Pool'!$Q$2:$Q$8725,$X4)="","",INDEX('Player Pool'!$Q$2:$Q$8725,$X4)),"")</f>
        <v/>
      </c>
      <c r="O4" s="31">
        <f>IF(AND(ISNUMBER($R4),$R4&lt;&gt;0,ISNUMBER($I4),$I4&gt;0),$R4/($I4/1000000),"")</f>
        <v/>
      </c>
      <c r="P4">
        <f>IFERROR(IF(INDEX('Player Pool'!$U$2:$U$8725,$X4)="","",INDEX('Player Pool'!$U$2:$U$8725,$X4)),"")</f>
        <v/>
      </c>
      <c r="Q4" s="31">
        <f>IFERROR(IF(INDEX('Player Pool'!$O$2:$O$8725,$X4)="","",INDEX('Player Pool'!$O$2:$O$8725,$X4)),"")</f>
        <v/>
      </c>
      <c r="R4" s="31">
        <f>IFERROR(IF(INDEX('Player Pool'!$P$2:$P$8725,$X4)="","",INDEX('Player Pool'!$P$2:$P$8725,$X4)),"")</f>
        <v/>
      </c>
      <c r="S4" s="31">
        <f>IF(AND(ISNUMBER($J4),$J4&lt;&gt;0,ISNUMBER($I4),$I4&gt;0),$J4/($I4/1000000),"")</f>
        <v/>
      </c>
      <c r="T4" s="32">
        <f>IF(AND(ISNUMBER($K4),$K4&lt;&gt;0,ISNUMBER($I4),$I4&gt;0),$K4/($I4/1000000),"")</f>
        <v/>
      </c>
      <c r="U4" s="32">
        <f>IFERROR(IF(INDEX('Player Pool'!$S$2:$S$8725,$X4)="","",INDEX('Player Pool'!$S$2:$S$8725,$X4)),"")</f>
        <v/>
      </c>
      <c r="V4" s="32">
        <f>IF(AND(ISNUMBER($U4),$U4&lt;&gt;0,ISNUMBER($I4),$I4&gt;0),$U4/($I4/1000000),"")</f>
        <v/>
      </c>
      <c r="W4" t="inlineStr">
        <is>
          <t>02noj</t>
        </is>
      </c>
      <c r="X4">
        <f>IFERROR(MATCH($W4,'Player Pool'!$V$2:$V$8725,0),"")</f>
        <v/>
      </c>
      <c r="Y4">
        <f>IF(ISNUMBER($R4),$R4,-1)</f>
        <v/>
      </c>
      <c r="Z4">
        <f>IF(ISNUMBER($J4),$J4,-1)</f>
        <v/>
      </c>
      <c r="AA4">
        <f>IF($A4=$A3,$AA3,$AA3+1)</f>
        <v/>
      </c>
      <c r="AB4">
        <f>COUNTIFS($A$2:$A$516,$A4,$G$2:$G$516,$G4,$Y$2:$Y$516,"&gt;"&amp;$Y4)+COUNTIFS($A$2:$A4,$A4,$G$2:$G4,$G4,$Y$2:$Y4,$Y4)</f>
        <v/>
      </c>
      <c r="AC4">
        <f>IF($G4="MINORS","",COUNTIFS($A$2:$A$516,$A4,$G$2:$G$516,"&lt;&gt;MINORS",$Z$2:$Z$516,"&gt;"&amp;$Z4)+COUNTIFS($A$2:$A4,$A4,$G$2:$G4,"&lt;&gt;MINORS",$Z$2:$Z4,$Z4))</f>
        <v/>
      </c>
      <c r="AD4">
        <f>$A4&amp;"|"&amp;$G4&amp;"|"&amp;$AB4</f>
        <v/>
      </c>
      <c r="AE4">
        <f>IF($AC4="","",$A4&amp;"|"&amp;$AC4)</f>
        <v/>
      </c>
      <c r="AF4">
        <f>IF(COUNTIFS($A$2:$A4,$A4)=1,"T"&amp;$AA4,"")</f>
        <v/>
      </c>
    </row>
    <row r="5">
      <c r="A5" t="inlineStr">
        <is>
          <t>A Bunch of Dusters</t>
        </is>
      </c>
      <c r="B5">
        <f>IFERROR(IF(INDEX('Player Pool'!$A$2:$A$8725,$X5)="","",INDEX('Player Pool'!$A$2:$A$8725,$X5)),"")</f>
        <v/>
      </c>
      <c r="C5">
        <f>IFERROR(IF(INDEX('Player Pool'!$B$2:$B$8725,$X5)="","",INDEX('Player Pool'!$B$2:$B$8725,$X5)),"")</f>
        <v/>
      </c>
      <c r="D5">
        <f>IFERROR(IF(INDEX('Player Pool'!$C$2:$C$8725,$X5)="","",INDEX('Player Pool'!$C$2:$C$8725,$X5)),"")</f>
        <v/>
      </c>
      <c r="E5">
        <f>IFERROR(IF(INDEX('Player Pool'!$D$2:$D$8725,$X5)="","",INDEX('Player Pool'!$D$2:$D$8725,$X5)),"")</f>
        <v/>
      </c>
      <c r="F5" t="inlineStr">
        <is>
          <t>F</t>
        </is>
      </c>
      <c r="G5" t="inlineStr">
        <is>
          <t>ACTIVE</t>
        </is>
      </c>
      <c r="H5">
        <f>IFERROR(IF(INDEX('Player Pool'!$E$2:$E$8725,$X5)="","",INDEX('Player Pool'!$E$2:$E$8725,$X5)),"")</f>
        <v/>
      </c>
      <c r="I5" s="30" t="n">
        <v>9750000</v>
      </c>
      <c r="J5" s="31">
        <f>IFERROR(IF(INDEX('Player Pool'!$I$2:$I$8725,$X5)="","",INDEX('Player Pool'!$I$2:$I$8725,$X5)),"")</f>
        <v/>
      </c>
      <c r="K5" s="31">
        <f>IFERROR(IF(INDEX('Player Pool'!$K$2:$K$8725,$X5)="","",INDEX('Player Pool'!$K$2:$K$8725,$X5)),"")</f>
        <v/>
      </c>
      <c r="L5" s="31">
        <f>IFERROR(IF(INDEX('Player Pool'!$M$2:$M$8725,$X5)="","",INDEX('Player Pool'!$M$2:$M$8725,$X5)),"")</f>
        <v/>
      </c>
      <c r="M5" s="31">
        <f>IFERROR(IF(INDEX('Player Pool'!$N$2:$N$8725,$X5)="","",INDEX('Player Pool'!$N$2:$N$8725,$X5)),"")</f>
        <v/>
      </c>
      <c r="N5" s="31">
        <f>IFERROR(IF(INDEX('Player Pool'!$Q$2:$Q$8725,$X5)="","",INDEX('Player Pool'!$Q$2:$Q$8725,$X5)),"")</f>
        <v/>
      </c>
      <c r="O5" s="31">
        <f>IF(AND(ISNUMBER($R5),$R5&lt;&gt;0,ISNUMBER($I5),$I5&gt;0),$R5/($I5/1000000),"")</f>
        <v/>
      </c>
      <c r="P5">
        <f>IFERROR(IF(INDEX('Player Pool'!$U$2:$U$8725,$X5)="","",INDEX('Player Pool'!$U$2:$U$8725,$X5)),"")</f>
        <v/>
      </c>
      <c r="Q5" s="31">
        <f>IFERROR(IF(INDEX('Player Pool'!$O$2:$O$8725,$X5)="","",INDEX('Player Pool'!$O$2:$O$8725,$X5)),"")</f>
        <v/>
      </c>
      <c r="R5" s="31">
        <f>IFERROR(IF(INDEX('Player Pool'!$P$2:$P$8725,$X5)="","",INDEX('Player Pool'!$P$2:$P$8725,$X5)),"")</f>
        <v/>
      </c>
      <c r="S5" s="31">
        <f>IF(AND(ISNUMBER($J5),$J5&lt;&gt;0,ISNUMBER($I5),$I5&gt;0),$J5/($I5/1000000),"")</f>
        <v/>
      </c>
      <c r="T5" s="32">
        <f>IF(AND(ISNUMBER($K5),$K5&lt;&gt;0,ISNUMBER($I5),$I5&gt;0),$K5/($I5/1000000),"")</f>
        <v/>
      </c>
      <c r="U5" s="32">
        <f>IFERROR(IF(INDEX('Player Pool'!$S$2:$S$8725,$X5)="","",INDEX('Player Pool'!$S$2:$S$8725,$X5)),"")</f>
        <v/>
      </c>
      <c r="V5" s="32">
        <f>IF(AND(ISNUMBER($U5),$U5&lt;&gt;0,ISNUMBER($I5),$I5&gt;0),$U5/($I5/1000000),"")</f>
        <v/>
      </c>
      <c r="W5" t="inlineStr">
        <is>
          <t>03rmx</t>
        </is>
      </c>
      <c r="X5">
        <f>IFERROR(MATCH($W5,'Player Pool'!$V$2:$V$8725,0),"")</f>
        <v/>
      </c>
      <c r="Y5">
        <f>IF(ISNUMBER($R5),$R5,-1)</f>
        <v/>
      </c>
      <c r="Z5">
        <f>IF(ISNUMBER($J5),$J5,-1)</f>
        <v/>
      </c>
      <c r="AA5">
        <f>IF($A5=$A4,$AA4,$AA4+1)</f>
        <v/>
      </c>
      <c r="AB5">
        <f>COUNTIFS($A$2:$A$516,$A5,$G$2:$G$516,$G5,$Y$2:$Y$516,"&gt;"&amp;$Y5)+COUNTIFS($A$2:$A5,$A5,$G$2:$G5,$G5,$Y$2:$Y5,$Y5)</f>
        <v/>
      </c>
      <c r="AC5">
        <f>IF($G5="MINORS","",COUNTIFS($A$2:$A$516,$A5,$G$2:$G$516,"&lt;&gt;MINORS",$Z$2:$Z$516,"&gt;"&amp;$Z5)+COUNTIFS($A$2:$A5,$A5,$G$2:$G5,"&lt;&gt;MINORS",$Z$2:$Z5,$Z5))</f>
        <v/>
      </c>
      <c r="AD5">
        <f>$A5&amp;"|"&amp;$G5&amp;"|"&amp;$AB5</f>
        <v/>
      </c>
      <c r="AE5">
        <f>IF($AC5="","",$A5&amp;"|"&amp;$AC5)</f>
        <v/>
      </c>
      <c r="AF5">
        <f>IF(COUNTIFS($A$2:$A5,$A5)=1,"T"&amp;$AA5,"")</f>
        <v/>
      </c>
    </row>
    <row r="6">
      <c r="A6" t="inlineStr">
        <is>
          <t>A Bunch of Dusters</t>
        </is>
      </c>
      <c r="B6">
        <f>IFERROR(IF(INDEX('Player Pool'!$A$2:$A$8725,$X6)="","",INDEX('Player Pool'!$A$2:$A$8725,$X6)),"")</f>
        <v/>
      </c>
      <c r="C6">
        <f>IFERROR(IF(INDEX('Player Pool'!$B$2:$B$8725,$X6)="","",INDEX('Player Pool'!$B$2:$B$8725,$X6)),"")</f>
        <v/>
      </c>
      <c r="D6">
        <f>IFERROR(IF(INDEX('Player Pool'!$C$2:$C$8725,$X6)="","",INDEX('Player Pool'!$C$2:$C$8725,$X6)),"")</f>
        <v/>
      </c>
      <c r="E6">
        <f>IFERROR(IF(INDEX('Player Pool'!$D$2:$D$8725,$X6)="","",INDEX('Player Pool'!$D$2:$D$8725,$X6)),"")</f>
        <v/>
      </c>
      <c r="F6" t="inlineStr">
        <is>
          <t>G</t>
        </is>
      </c>
      <c r="G6" t="inlineStr">
        <is>
          <t>ACTIVE</t>
        </is>
      </c>
      <c r="H6">
        <f>IFERROR(IF(INDEX('Player Pool'!$E$2:$E$8725,$X6)="","",INDEX('Player Pool'!$E$2:$E$8725,$X6)),"")</f>
        <v/>
      </c>
      <c r="I6" s="30" t="n">
        <v>4750000</v>
      </c>
      <c r="J6" s="31">
        <f>IFERROR(IF(INDEX('Player Pool'!$I$2:$I$8725,$X6)="","",INDEX('Player Pool'!$I$2:$I$8725,$X6)),"")</f>
        <v/>
      </c>
      <c r="K6" s="31">
        <f>IFERROR(IF(INDEX('Player Pool'!$K$2:$K$8725,$X6)="","",INDEX('Player Pool'!$K$2:$K$8725,$X6)),"")</f>
        <v/>
      </c>
      <c r="L6" s="31">
        <f>IFERROR(IF(INDEX('Player Pool'!$M$2:$M$8725,$X6)="","",INDEX('Player Pool'!$M$2:$M$8725,$X6)),"")</f>
        <v/>
      </c>
      <c r="M6" s="31">
        <f>IFERROR(IF(INDEX('Player Pool'!$N$2:$N$8725,$X6)="","",INDEX('Player Pool'!$N$2:$N$8725,$X6)),"")</f>
        <v/>
      </c>
      <c r="N6" s="31">
        <f>IFERROR(IF(INDEX('Player Pool'!$Q$2:$Q$8725,$X6)="","",INDEX('Player Pool'!$Q$2:$Q$8725,$X6)),"")</f>
        <v/>
      </c>
      <c r="O6" s="31">
        <f>IF(AND(ISNUMBER($R6),$R6&lt;&gt;0,ISNUMBER($I6),$I6&gt;0),$R6/($I6/1000000),"")</f>
        <v/>
      </c>
      <c r="P6">
        <f>IFERROR(IF(INDEX('Player Pool'!$U$2:$U$8725,$X6)="","",INDEX('Player Pool'!$U$2:$U$8725,$X6)),"")</f>
        <v/>
      </c>
      <c r="Q6" s="31">
        <f>IFERROR(IF(INDEX('Player Pool'!$O$2:$O$8725,$X6)="","",INDEX('Player Pool'!$O$2:$O$8725,$X6)),"")</f>
        <v/>
      </c>
      <c r="R6" s="31">
        <f>IFERROR(IF(INDEX('Player Pool'!$P$2:$P$8725,$X6)="","",INDEX('Player Pool'!$P$2:$P$8725,$X6)),"")</f>
        <v/>
      </c>
      <c r="S6" s="31">
        <f>IF(AND(ISNUMBER($J6),$J6&lt;&gt;0,ISNUMBER($I6),$I6&gt;0),$J6/($I6/1000000),"")</f>
        <v/>
      </c>
      <c r="T6" s="32">
        <f>IF(AND(ISNUMBER($K6),$K6&lt;&gt;0,ISNUMBER($I6),$I6&gt;0),$K6/($I6/1000000),"")</f>
        <v/>
      </c>
      <c r="U6" s="32">
        <f>IFERROR(IF(INDEX('Player Pool'!$S$2:$S$8725,$X6)="","",INDEX('Player Pool'!$S$2:$S$8725,$X6)),"")</f>
        <v/>
      </c>
      <c r="V6" s="32">
        <f>IF(AND(ISNUMBER($U6),$U6&lt;&gt;0,ISNUMBER($I6),$I6&gt;0),$U6/($I6/1000000),"")</f>
        <v/>
      </c>
      <c r="W6" t="inlineStr">
        <is>
          <t>03rih</t>
        </is>
      </c>
      <c r="X6">
        <f>IFERROR(MATCH($W6,'Player Pool'!$V$2:$V$8725,0),"")</f>
        <v/>
      </c>
      <c r="Y6">
        <f>IF(ISNUMBER($R6),$R6,-1)</f>
        <v/>
      </c>
      <c r="Z6">
        <f>IF(ISNUMBER($J6),$J6,-1)</f>
        <v/>
      </c>
      <c r="AA6">
        <f>IF($A6=$A5,$AA5,$AA5+1)</f>
        <v/>
      </c>
      <c r="AB6">
        <f>COUNTIFS($A$2:$A$516,$A6,$G$2:$G$516,$G6,$Y$2:$Y$516,"&gt;"&amp;$Y6)+COUNTIFS($A$2:$A6,$A6,$G$2:$G6,$G6,$Y$2:$Y6,$Y6)</f>
        <v/>
      </c>
      <c r="AC6">
        <f>IF($G6="MINORS","",COUNTIFS($A$2:$A$516,$A6,$G$2:$G$516,"&lt;&gt;MINORS",$Z$2:$Z$516,"&gt;"&amp;$Z6)+COUNTIFS($A$2:$A6,$A6,$G$2:$G6,"&lt;&gt;MINORS",$Z$2:$Z6,$Z6))</f>
        <v/>
      </c>
      <c r="AD6">
        <f>$A6&amp;"|"&amp;$G6&amp;"|"&amp;$AB6</f>
        <v/>
      </c>
      <c r="AE6">
        <f>IF($AC6="","",$A6&amp;"|"&amp;$AC6)</f>
        <v/>
      </c>
      <c r="AF6">
        <f>IF(COUNTIFS($A$2:$A6,$A6)=1,"T"&amp;$AA6,"")</f>
        <v/>
      </c>
    </row>
    <row r="7">
      <c r="A7" t="inlineStr">
        <is>
          <t>A Bunch of Dusters</t>
        </is>
      </c>
      <c r="B7">
        <f>IFERROR(IF(INDEX('Player Pool'!$A$2:$A$8725,$X7)="","",INDEX('Player Pool'!$A$2:$A$8725,$X7)),"")</f>
        <v/>
      </c>
      <c r="C7">
        <f>IFERROR(IF(INDEX('Player Pool'!$B$2:$B$8725,$X7)="","",INDEX('Player Pool'!$B$2:$B$8725,$X7)),"")</f>
        <v/>
      </c>
      <c r="D7">
        <f>IFERROR(IF(INDEX('Player Pool'!$C$2:$C$8725,$X7)="","",INDEX('Player Pool'!$C$2:$C$8725,$X7)),"")</f>
        <v/>
      </c>
      <c r="E7">
        <f>IFERROR(IF(INDEX('Player Pool'!$D$2:$D$8725,$X7)="","",INDEX('Player Pool'!$D$2:$D$8725,$X7)),"")</f>
        <v/>
      </c>
      <c r="F7" t="inlineStr">
        <is>
          <t>D</t>
        </is>
      </c>
      <c r="G7" t="inlineStr">
        <is>
          <t>ACTIVE</t>
        </is>
      </c>
      <c r="H7">
        <f>IFERROR(IF(INDEX('Player Pool'!$E$2:$E$8725,$X7)="","",INDEX('Player Pool'!$E$2:$E$8725,$X7)),"")</f>
        <v/>
      </c>
      <c r="I7" s="30" t="n">
        <v>6250000</v>
      </c>
      <c r="J7" s="31">
        <f>IFERROR(IF(INDEX('Player Pool'!$I$2:$I$8725,$X7)="","",INDEX('Player Pool'!$I$2:$I$8725,$X7)),"")</f>
        <v/>
      </c>
      <c r="K7" s="31">
        <f>IFERROR(IF(INDEX('Player Pool'!$K$2:$K$8725,$X7)="","",INDEX('Player Pool'!$K$2:$K$8725,$X7)),"")</f>
        <v/>
      </c>
      <c r="L7" s="31">
        <f>IFERROR(IF(INDEX('Player Pool'!$M$2:$M$8725,$X7)="","",INDEX('Player Pool'!$M$2:$M$8725,$X7)),"")</f>
        <v/>
      </c>
      <c r="M7" s="31">
        <f>IFERROR(IF(INDEX('Player Pool'!$N$2:$N$8725,$X7)="","",INDEX('Player Pool'!$N$2:$N$8725,$X7)),"")</f>
        <v/>
      </c>
      <c r="N7" s="31">
        <f>IFERROR(IF(INDEX('Player Pool'!$Q$2:$Q$8725,$X7)="","",INDEX('Player Pool'!$Q$2:$Q$8725,$X7)),"")</f>
        <v/>
      </c>
      <c r="O7" s="31">
        <f>IF(AND(ISNUMBER($R7),$R7&lt;&gt;0,ISNUMBER($I7),$I7&gt;0),$R7/($I7/1000000),"")</f>
        <v/>
      </c>
      <c r="P7">
        <f>IFERROR(IF(INDEX('Player Pool'!$U$2:$U$8725,$X7)="","",INDEX('Player Pool'!$U$2:$U$8725,$X7)),"")</f>
        <v/>
      </c>
      <c r="Q7" s="31">
        <f>IFERROR(IF(INDEX('Player Pool'!$O$2:$O$8725,$X7)="","",INDEX('Player Pool'!$O$2:$O$8725,$X7)),"")</f>
        <v/>
      </c>
      <c r="R7" s="31">
        <f>IFERROR(IF(INDEX('Player Pool'!$P$2:$P$8725,$X7)="","",INDEX('Player Pool'!$P$2:$P$8725,$X7)),"")</f>
        <v/>
      </c>
      <c r="S7" s="31">
        <f>IF(AND(ISNUMBER($J7),$J7&lt;&gt;0,ISNUMBER($I7),$I7&gt;0),$J7/($I7/1000000),"")</f>
        <v/>
      </c>
      <c r="T7" s="32">
        <f>IF(AND(ISNUMBER($K7),$K7&lt;&gt;0,ISNUMBER($I7),$I7&gt;0),$K7/($I7/1000000),"")</f>
        <v/>
      </c>
      <c r="U7" s="32">
        <f>IFERROR(IF(INDEX('Player Pool'!$S$2:$S$8725,$X7)="","",INDEX('Player Pool'!$S$2:$S$8725,$X7)),"")</f>
        <v/>
      </c>
      <c r="V7" s="32">
        <f>IF(AND(ISNUMBER($U7),$U7&lt;&gt;0,ISNUMBER($I7),$I7&gt;0),$U7/($I7/1000000),"")</f>
        <v/>
      </c>
      <c r="W7" t="inlineStr">
        <is>
          <t>02ybn</t>
        </is>
      </c>
      <c r="X7">
        <f>IFERROR(MATCH($W7,'Player Pool'!$V$2:$V$8725,0),"")</f>
        <v/>
      </c>
      <c r="Y7">
        <f>IF(ISNUMBER($R7),$R7,-1)</f>
        <v/>
      </c>
      <c r="Z7">
        <f>IF(ISNUMBER($J7),$J7,-1)</f>
        <v/>
      </c>
      <c r="AA7">
        <f>IF($A7=$A6,$AA6,$AA6+1)</f>
        <v/>
      </c>
      <c r="AB7">
        <f>COUNTIFS($A$2:$A$516,$A7,$G$2:$G$516,$G7,$Y$2:$Y$516,"&gt;"&amp;$Y7)+COUNTIFS($A$2:$A7,$A7,$G$2:$G7,$G7,$Y$2:$Y7,$Y7)</f>
        <v/>
      </c>
      <c r="AC7">
        <f>IF($G7="MINORS","",COUNTIFS($A$2:$A$516,$A7,$G$2:$G$516,"&lt;&gt;MINORS",$Z$2:$Z$516,"&gt;"&amp;$Z7)+COUNTIFS($A$2:$A7,$A7,$G$2:$G7,"&lt;&gt;MINORS",$Z$2:$Z7,$Z7))</f>
        <v/>
      </c>
      <c r="AD7">
        <f>$A7&amp;"|"&amp;$G7&amp;"|"&amp;$AB7</f>
        <v/>
      </c>
      <c r="AE7">
        <f>IF($AC7="","",$A7&amp;"|"&amp;$AC7)</f>
        <v/>
      </c>
      <c r="AF7">
        <f>IF(COUNTIFS($A$2:$A7,$A7)=1,"T"&amp;$AA7,"")</f>
        <v/>
      </c>
    </row>
    <row r="8">
      <c r="A8" t="inlineStr">
        <is>
          <t>A Bunch of Dusters</t>
        </is>
      </c>
      <c r="B8">
        <f>IFERROR(IF(INDEX('Player Pool'!$A$2:$A$8725,$X8)="","",INDEX('Player Pool'!$A$2:$A$8725,$X8)),"")</f>
        <v/>
      </c>
      <c r="C8">
        <f>IFERROR(IF(INDEX('Player Pool'!$B$2:$B$8725,$X8)="","",INDEX('Player Pool'!$B$2:$B$8725,$X8)),"")</f>
        <v/>
      </c>
      <c r="D8">
        <f>IFERROR(IF(INDEX('Player Pool'!$C$2:$C$8725,$X8)="","",INDEX('Player Pool'!$C$2:$C$8725,$X8)),"")</f>
        <v/>
      </c>
      <c r="E8">
        <f>IFERROR(IF(INDEX('Player Pool'!$D$2:$D$8725,$X8)="","",INDEX('Player Pool'!$D$2:$D$8725,$X8)),"")</f>
        <v/>
      </c>
      <c r="F8" t="inlineStr">
        <is>
          <t>F</t>
        </is>
      </c>
      <c r="G8" t="inlineStr">
        <is>
          <t>ACTIVE</t>
        </is>
      </c>
      <c r="H8">
        <f>IFERROR(IF(INDEX('Player Pool'!$E$2:$E$8725,$X8)="","",INDEX('Player Pool'!$E$2:$E$8725,$X8)),"")</f>
        <v/>
      </c>
      <c r="I8" s="30" t="n">
        <v>7420087</v>
      </c>
      <c r="J8" s="31">
        <f>IFERROR(IF(INDEX('Player Pool'!$I$2:$I$8725,$X8)="","",INDEX('Player Pool'!$I$2:$I$8725,$X8)),"")</f>
        <v/>
      </c>
      <c r="K8" s="31">
        <f>IFERROR(IF(INDEX('Player Pool'!$K$2:$K$8725,$X8)="","",INDEX('Player Pool'!$K$2:$K$8725,$X8)),"")</f>
        <v/>
      </c>
      <c r="L8" s="31">
        <f>IFERROR(IF(INDEX('Player Pool'!$M$2:$M$8725,$X8)="","",INDEX('Player Pool'!$M$2:$M$8725,$X8)),"")</f>
        <v/>
      </c>
      <c r="M8" s="31">
        <f>IFERROR(IF(INDEX('Player Pool'!$N$2:$N$8725,$X8)="","",INDEX('Player Pool'!$N$2:$N$8725,$X8)),"")</f>
        <v/>
      </c>
      <c r="N8" s="31">
        <f>IFERROR(IF(INDEX('Player Pool'!$Q$2:$Q$8725,$X8)="","",INDEX('Player Pool'!$Q$2:$Q$8725,$X8)),"")</f>
        <v/>
      </c>
      <c r="O8" s="31">
        <f>IF(AND(ISNUMBER($R8),$R8&lt;&gt;0,ISNUMBER($I8),$I8&gt;0),$R8/($I8/1000000),"")</f>
        <v/>
      </c>
      <c r="P8">
        <f>IFERROR(IF(INDEX('Player Pool'!$U$2:$U$8725,$X8)="","",INDEX('Player Pool'!$U$2:$U$8725,$X8)),"")</f>
        <v/>
      </c>
      <c r="Q8" s="31">
        <f>IFERROR(IF(INDEX('Player Pool'!$O$2:$O$8725,$X8)="","",INDEX('Player Pool'!$O$2:$O$8725,$X8)),"")</f>
        <v/>
      </c>
      <c r="R8" s="31">
        <f>IFERROR(IF(INDEX('Player Pool'!$P$2:$P$8725,$X8)="","",INDEX('Player Pool'!$P$2:$P$8725,$X8)),"")</f>
        <v/>
      </c>
      <c r="S8" s="31">
        <f>IF(AND(ISNUMBER($J8),$J8&lt;&gt;0,ISNUMBER($I8),$I8&gt;0),$J8/($I8/1000000),"")</f>
        <v/>
      </c>
      <c r="T8" s="32">
        <f>IF(AND(ISNUMBER($K8),$K8&lt;&gt;0,ISNUMBER($I8),$I8&gt;0),$K8/($I8/1000000),"")</f>
        <v/>
      </c>
      <c r="U8" s="32">
        <f>IFERROR(IF(INDEX('Player Pool'!$S$2:$S$8725,$X8)="","",INDEX('Player Pool'!$S$2:$S$8725,$X8)),"")</f>
        <v/>
      </c>
      <c r="V8" s="32">
        <f>IF(AND(ISNUMBER($U8),$U8&lt;&gt;0,ISNUMBER($I8),$I8&gt;0),$U8/($I8/1000000),"")</f>
        <v/>
      </c>
      <c r="W8" t="inlineStr">
        <is>
          <t>05gvq</t>
        </is>
      </c>
      <c r="X8">
        <f>IFERROR(MATCH($W8,'Player Pool'!$V$2:$V$8725,0),"")</f>
        <v/>
      </c>
      <c r="Y8">
        <f>IF(ISNUMBER($R8),$R8,-1)</f>
        <v/>
      </c>
      <c r="Z8">
        <f>IF(ISNUMBER($J8),$J8,-1)</f>
        <v/>
      </c>
      <c r="AA8">
        <f>IF($A8=$A7,$AA7,$AA7+1)</f>
        <v/>
      </c>
      <c r="AB8">
        <f>COUNTIFS($A$2:$A$516,$A8,$G$2:$G$516,$G8,$Y$2:$Y$516,"&gt;"&amp;$Y8)+COUNTIFS($A$2:$A8,$A8,$G$2:$G8,$G8,$Y$2:$Y8,$Y8)</f>
        <v/>
      </c>
      <c r="AC8">
        <f>IF($G8="MINORS","",COUNTIFS($A$2:$A$516,$A8,$G$2:$G$516,"&lt;&gt;MINORS",$Z$2:$Z$516,"&gt;"&amp;$Z8)+COUNTIFS($A$2:$A8,$A8,$G$2:$G8,"&lt;&gt;MINORS",$Z$2:$Z8,$Z8))</f>
        <v/>
      </c>
      <c r="AD8">
        <f>$A8&amp;"|"&amp;$G8&amp;"|"&amp;$AB8</f>
        <v/>
      </c>
      <c r="AE8">
        <f>IF($AC8="","",$A8&amp;"|"&amp;$AC8)</f>
        <v/>
      </c>
      <c r="AF8">
        <f>IF(COUNTIFS($A$2:$A8,$A8)=1,"T"&amp;$AA8,"")</f>
        <v/>
      </c>
    </row>
    <row r="9">
      <c r="A9" t="inlineStr">
        <is>
          <t>A Bunch of Dusters</t>
        </is>
      </c>
      <c r="B9">
        <f>IFERROR(IF(INDEX('Player Pool'!$A$2:$A$8725,$X9)="","",INDEX('Player Pool'!$A$2:$A$8725,$X9)),"")</f>
        <v/>
      </c>
      <c r="C9">
        <f>IFERROR(IF(INDEX('Player Pool'!$B$2:$B$8725,$X9)="","",INDEX('Player Pool'!$B$2:$B$8725,$X9)),"")</f>
        <v/>
      </c>
      <c r="D9">
        <f>IFERROR(IF(INDEX('Player Pool'!$C$2:$C$8725,$X9)="","",INDEX('Player Pool'!$C$2:$C$8725,$X9)),"")</f>
        <v/>
      </c>
      <c r="E9">
        <f>IFERROR(IF(INDEX('Player Pool'!$D$2:$D$8725,$X9)="","",INDEX('Player Pool'!$D$2:$D$8725,$X9)),"")</f>
        <v/>
      </c>
      <c r="F9" t="inlineStr">
        <is>
          <t>D</t>
        </is>
      </c>
      <c r="G9" t="inlineStr">
        <is>
          <t>ACTIVE</t>
        </is>
      </c>
      <c r="H9">
        <f>IFERROR(IF(INDEX('Player Pool'!$E$2:$E$8725,$X9)="","",INDEX('Player Pool'!$E$2:$E$8725,$X9)),"")</f>
        <v/>
      </c>
      <c r="I9" s="30" t="n">
        <v>9000000</v>
      </c>
      <c r="J9" s="31">
        <f>IFERROR(IF(INDEX('Player Pool'!$I$2:$I$8725,$X9)="","",INDEX('Player Pool'!$I$2:$I$8725,$X9)),"")</f>
        <v/>
      </c>
      <c r="K9" s="31">
        <f>IFERROR(IF(INDEX('Player Pool'!$K$2:$K$8725,$X9)="","",INDEX('Player Pool'!$K$2:$K$8725,$X9)),"")</f>
        <v/>
      </c>
      <c r="L9" s="31">
        <f>IFERROR(IF(INDEX('Player Pool'!$M$2:$M$8725,$X9)="","",INDEX('Player Pool'!$M$2:$M$8725,$X9)),"")</f>
        <v/>
      </c>
      <c r="M9" s="31">
        <f>IFERROR(IF(INDEX('Player Pool'!$N$2:$N$8725,$X9)="","",INDEX('Player Pool'!$N$2:$N$8725,$X9)),"")</f>
        <v/>
      </c>
      <c r="N9" s="31">
        <f>IFERROR(IF(INDEX('Player Pool'!$Q$2:$Q$8725,$X9)="","",INDEX('Player Pool'!$Q$2:$Q$8725,$X9)),"")</f>
        <v/>
      </c>
      <c r="O9" s="31">
        <f>IF(AND(ISNUMBER($R9),$R9&lt;&gt;0,ISNUMBER($I9),$I9&gt;0),$R9/($I9/1000000),"")</f>
        <v/>
      </c>
      <c r="P9">
        <f>IFERROR(IF(INDEX('Player Pool'!$U$2:$U$8725,$X9)="","",INDEX('Player Pool'!$U$2:$U$8725,$X9)),"")</f>
        <v/>
      </c>
      <c r="Q9" s="31">
        <f>IFERROR(IF(INDEX('Player Pool'!$O$2:$O$8725,$X9)="","",INDEX('Player Pool'!$O$2:$O$8725,$X9)),"")</f>
        <v/>
      </c>
      <c r="R9" s="31">
        <f>IFERROR(IF(INDEX('Player Pool'!$P$2:$P$8725,$X9)="","",INDEX('Player Pool'!$P$2:$P$8725,$X9)),"")</f>
        <v/>
      </c>
      <c r="S9" s="31">
        <f>IF(AND(ISNUMBER($J9),$J9&lt;&gt;0,ISNUMBER($I9),$I9&gt;0),$J9/($I9/1000000),"")</f>
        <v/>
      </c>
      <c r="T9" s="32">
        <f>IF(AND(ISNUMBER($K9),$K9&lt;&gt;0,ISNUMBER($I9),$I9&gt;0),$K9/($I9/1000000),"")</f>
        <v/>
      </c>
      <c r="U9" s="32">
        <f>IFERROR(IF(INDEX('Player Pool'!$S$2:$S$8725,$X9)="","",INDEX('Player Pool'!$S$2:$S$8725,$X9)),"")</f>
        <v/>
      </c>
      <c r="V9" s="32">
        <f>IF(AND(ISNUMBER($U9),$U9&lt;&gt;0,ISNUMBER($I9),$I9&gt;0),$U9/($I9/1000000),"")</f>
        <v/>
      </c>
      <c r="W9" t="inlineStr">
        <is>
          <t>051m4</t>
        </is>
      </c>
      <c r="X9">
        <f>IFERROR(MATCH($W9,'Player Pool'!$V$2:$V$8725,0),"")</f>
        <v/>
      </c>
      <c r="Y9">
        <f>IF(ISNUMBER($R9),$R9,-1)</f>
        <v/>
      </c>
      <c r="Z9">
        <f>IF(ISNUMBER($J9),$J9,-1)</f>
        <v/>
      </c>
      <c r="AA9">
        <f>IF($A9=$A8,$AA8,$AA8+1)</f>
        <v/>
      </c>
      <c r="AB9">
        <f>COUNTIFS($A$2:$A$516,$A9,$G$2:$G$516,$G9,$Y$2:$Y$516,"&gt;"&amp;$Y9)+COUNTIFS($A$2:$A9,$A9,$G$2:$G9,$G9,$Y$2:$Y9,$Y9)</f>
        <v/>
      </c>
      <c r="AC9">
        <f>IF($G9="MINORS","",COUNTIFS($A$2:$A$516,$A9,$G$2:$G$516,"&lt;&gt;MINORS",$Z$2:$Z$516,"&gt;"&amp;$Z9)+COUNTIFS($A$2:$A9,$A9,$G$2:$G9,"&lt;&gt;MINORS",$Z$2:$Z9,$Z9))</f>
        <v/>
      </c>
      <c r="AD9">
        <f>$A9&amp;"|"&amp;$G9&amp;"|"&amp;$AB9</f>
        <v/>
      </c>
      <c r="AE9">
        <f>IF($AC9="","",$A9&amp;"|"&amp;$AC9)</f>
        <v/>
      </c>
      <c r="AF9">
        <f>IF(COUNTIFS($A$2:$A9,$A9)=1,"T"&amp;$AA9,"")</f>
        <v/>
      </c>
    </row>
    <row r="10">
      <c r="A10" t="inlineStr">
        <is>
          <t>A Bunch of Dusters</t>
        </is>
      </c>
      <c r="B10">
        <f>IFERROR(IF(INDEX('Player Pool'!$A$2:$A$8725,$X10)="","",INDEX('Player Pool'!$A$2:$A$8725,$X10)),"")</f>
        <v/>
      </c>
      <c r="C10">
        <f>IFERROR(IF(INDEX('Player Pool'!$B$2:$B$8725,$X10)="","",INDEX('Player Pool'!$B$2:$B$8725,$X10)),"")</f>
        <v/>
      </c>
      <c r="D10">
        <f>IFERROR(IF(INDEX('Player Pool'!$C$2:$C$8725,$X10)="","",INDEX('Player Pool'!$C$2:$C$8725,$X10)),"")</f>
        <v/>
      </c>
      <c r="E10">
        <f>IFERROR(IF(INDEX('Player Pool'!$D$2:$D$8725,$X10)="","",INDEX('Player Pool'!$D$2:$D$8725,$X10)),"")</f>
        <v/>
      </c>
      <c r="F10" t="inlineStr">
        <is>
          <t>F</t>
        </is>
      </c>
      <c r="G10" t="inlineStr">
        <is>
          <t>ACTIVE</t>
        </is>
      </c>
      <c r="H10">
        <f>IFERROR(IF(INDEX('Player Pool'!$E$2:$E$8725,$X10)="","",INDEX('Player Pool'!$E$2:$E$8725,$X10)),"")</f>
        <v/>
      </c>
      <c r="I10" s="30" t="n">
        <v>5500000</v>
      </c>
      <c r="J10" s="31">
        <f>IFERROR(IF(INDEX('Player Pool'!$I$2:$I$8725,$X10)="","",INDEX('Player Pool'!$I$2:$I$8725,$X10)),"")</f>
        <v/>
      </c>
      <c r="K10" s="31">
        <f>IFERROR(IF(INDEX('Player Pool'!$K$2:$K$8725,$X10)="","",INDEX('Player Pool'!$K$2:$K$8725,$X10)),"")</f>
        <v/>
      </c>
      <c r="L10" s="31">
        <f>IFERROR(IF(INDEX('Player Pool'!$M$2:$M$8725,$X10)="","",INDEX('Player Pool'!$M$2:$M$8725,$X10)),"")</f>
        <v/>
      </c>
      <c r="M10" s="31">
        <f>IFERROR(IF(INDEX('Player Pool'!$N$2:$N$8725,$X10)="","",INDEX('Player Pool'!$N$2:$N$8725,$X10)),"")</f>
        <v/>
      </c>
      <c r="N10" s="31">
        <f>IFERROR(IF(INDEX('Player Pool'!$Q$2:$Q$8725,$X10)="","",INDEX('Player Pool'!$Q$2:$Q$8725,$X10)),"")</f>
        <v/>
      </c>
      <c r="O10" s="31">
        <f>IF(AND(ISNUMBER($R10),$R10&lt;&gt;0,ISNUMBER($I10),$I10&gt;0),$R10/($I10/1000000),"")</f>
        <v/>
      </c>
      <c r="P10">
        <f>IFERROR(IF(INDEX('Player Pool'!$U$2:$U$8725,$X10)="","",INDEX('Player Pool'!$U$2:$U$8725,$X10)),"")</f>
        <v/>
      </c>
      <c r="Q10" s="31">
        <f>IFERROR(IF(INDEX('Player Pool'!$O$2:$O$8725,$X10)="","",INDEX('Player Pool'!$O$2:$O$8725,$X10)),"")</f>
        <v/>
      </c>
      <c r="R10" s="31">
        <f>IFERROR(IF(INDEX('Player Pool'!$P$2:$P$8725,$X10)="","",INDEX('Player Pool'!$P$2:$P$8725,$X10)),"")</f>
        <v/>
      </c>
      <c r="S10" s="31">
        <f>IF(AND(ISNUMBER($J10),$J10&lt;&gt;0,ISNUMBER($I10),$I10&gt;0),$J10/($I10/1000000),"")</f>
        <v/>
      </c>
      <c r="T10" s="32">
        <f>IF(AND(ISNUMBER($K10),$K10&lt;&gt;0,ISNUMBER($I10),$I10&gt;0),$K10/($I10/1000000),"")</f>
        <v/>
      </c>
      <c r="U10" s="32">
        <f>IFERROR(IF(INDEX('Player Pool'!$S$2:$S$8725,$X10)="","",INDEX('Player Pool'!$S$2:$S$8725,$X10)),"")</f>
        <v/>
      </c>
      <c r="V10" s="32">
        <f>IF(AND(ISNUMBER($U10),$U10&lt;&gt;0,ISNUMBER($I10),$I10&gt;0),$U10/($I10/1000000),"")</f>
        <v/>
      </c>
      <c r="W10" t="inlineStr">
        <is>
          <t>04a9v</t>
        </is>
      </c>
      <c r="X10">
        <f>IFERROR(MATCH($W10,'Player Pool'!$V$2:$V$8725,0),"")</f>
        <v/>
      </c>
      <c r="Y10">
        <f>IF(ISNUMBER($R10),$R10,-1)</f>
        <v/>
      </c>
      <c r="Z10">
        <f>IF(ISNUMBER($J10),$J10,-1)</f>
        <v/>
      </c>
      <c r="AA10">
        <f>IF($A10=$A9,$AA9,$AA9+1)</f>
        <v/>
      </c>
      <c r="AB10">
        <f>COUNTIFS($A$2:$A$516,$A10,$G$2:$G$516,$G10,$Y$2:$Y$516,"&gt;"&amp;$Y10)+COUNTIFS($A$2:$A10,$A10,$G$2:$G10,$G10,$Y$2:$Y10,$Y10)</f>
        <v/>
      </c>
      <c r="AC10">
        <f>IF($G10="MINORS","",COUNTIFS($A$2:$A$516,$A10,$G$2:$G$516,"&lt;&gt;MINORS",$Z$2:$Z$516,"&gt;"&amp;$Z10)+COUNTIFS($A$2:$A10,$A10,$G$2:$G10,"&lt;&gt;MINORS",$Z$2:$Z10,$Z10))</f>
        <v/>
      </c>
      <c r="AD10">
        <f>$A10&amp;"|"&amp;$G10&amp;"|"&amp;$AB10</f>
        <v/>
      </c>
      <c r="AE10">
        <f>IF($AC10="","",$A10&amp;"|"&amp;$AC10)</f>
        <v/>
      </c>
      <c r="AF10">
        <f>IF(COUNTIFS($A$2:$A10,$A10)=1,"T"&amp;$AA10,"")</f>
        <v/>
      </c>
    </row>
    <row r="11">
      <c r="A11" t="inlineStr">
        <is>
          <t>A Bunch of Dusters</t>
        </is>
      </c>
      <c r="B11">
        <f>IFERROR(IF(INDEX('Player Pool'!$A$2:$A$8725,$X11)="","",INDEX('Player Pool'!$A$2:$A$8725,$X11)),"")</f>
        <v/>
      </c>
      <c r="C11">
        <f>IFERROR(IF(INDEX('Player Pool'!$B$2:$B$8725,$X11)="","",INDEX('Player Pool'!$B$2:$B$8725,$X11)),"")</f>
        <v/>
      </c>
      <c r="D11">
        <f>IFERROR(IF(INDEX('Player Pool'!$C$2:$C$8725,$X11)="","",INDEX('Player Pool'!$C$2:$C$8725,$X11)),"")</f>
        <v/>
      </c>
      <c r="E11">
        <f>IFERROR(IF(INDEX('Player Pool'!$D$2:$D$8725,$X11)="","",INDEX('Player Pool'!$D$2:$D$8725,$X11)),"")</f>
        <v/>
      </c>
      <c r="F11" t="inlineStr">
        <is>
          <t>G</t>
        </is>
      </c>
      <c r="G11" t="inlineStr">
        <is>
          <t>MINORS</t>
        </is>
      </c>
      <c r="H11">
        <f>IFERROR(IF(INDEX('Player Pool'!$E$2:$E$8725,$X11)="","",INDEX('Player Pool'!$E$2:$E$8725,$X11)),"")</f>
        <v/>
      </c>
      <c r="I11" s="30" t="n">
        <v>936110</v>
      </c>
      <c r="J11" s="31">
        <f>IFERROR(IF(INDEX('Player Pool'!$I$2:$I$8725,$X11)="","",INDEX('Player Pool'!$I$2:$I$8725,$X11)),"")</f>
        <v/>
      </c>
      <c r="K11" s="31">
        <f>IFERROR(IF(INDEX('Player Pool'!$K$2:$K$8725,$X11)="","",INDEX('Player Pool'!$K$2:$K$8725,$X11)),"")</f>
        <v/>
      </c>
      <c r="L11" s="31">
        <f>IFERROR(IF(INDEX('Player Pool'!$M$2:$M$8725,$X11)="","",INDEX('Player Pool'!$M$2:$M$8725,$X11)),"")</f>
        <v/>
      </c>
      <c r="M11" s="31">
        <f>IFERROR(IF(INDEX('Player Pool'!$N$2:$N$8725,$X11)="","",INDEX('Player Pool'!$N$2:$N$8725,$X11)),"")</f>
        <v/>
      </c>
      <c r="N11" s="31">
        <f>IFERROR(IF(INDEX('Player Pool'!$Q$2:$Q$8725,$X11)="","",INDEX('Player Pool'!$Q$2:$Q$8725,$X11)),"")</f>
        <v/>
      </c>
      <c r="O11" s="31">
        <f>IF(AND(ISNUMBER($R11),$R11&lt;&gt;0,ISNUMBER($I11),$I11&gt;0),$R11/($I11/1000000),"")</f>
        <v/>
      </c>
      <c r="P11">
        <f>IFERROR(IF(INDEX('Player Pool'!$U$2:$U$8725,$X11)="","",INDEX('Player Pool'!$U$2:$U$8725,$X11)),"")</f>
        <v/>
      </c>
      <c r="Q11" s="31">
        <f>IFERROR(IF(INDEX('Player Pool'!$O$2:$O$8725,$X11)="","",INDEX('Player Pool'!$O$2:$O$8725,$X11)),"")</f>
        <v/>
      </c>
      <c r="R11" s="31">
        <f>IFERROR(IF(INDEX('Player Pool'!$P$2:$P$8725,$X11)="","",INDEX('Player Pool'!$P$2:$P$8725,$X11)),"")</f>
        <v/>
      </c>
      <c r="S11" s="31">
        <f>IF(AND(ISNUMBER($J11),$J11&lt;&gt;0,ISNUMBER($I11),$I11&gt;0),$J11/($I11/1000000),"")</f>
        <v/>
      </c>
      <c r="T11" s="32">
        <f>IF(AND(ISNUMBER($K11),$K11&lt;&gt;0,ISNUMBER($I11),$I11&gt;0),$K11/($I11/1000000),"")</f>
        <v/>
      </c>
      <c r="U11" s="32">
        <f>IFERROR(IF(INDEX('Player Pool'!$S$2:$S$8725,$X11)="","",INDEX('Player Pool'!$S$2:$S$8725,$X11)),"")</f>
        <v/>
      </c>
      <c r="V11" s="32">
        <f>IF(AND(ISNUMBER($U11),$U11&lt;&gt;0,ISNUMBER($I11),$I11&gt;0),$U11/($I11/1000000),"")</f>
        <v/>
      </c>
      <c r="W11" t="inlineStr">
        <is>
          <t>061i2</t>
        </is>
      </c>
      <c r="X11">
        <f>IFERROR(MATCH($W11,'Player Pool'!$V$2:$V$8725,0),"")</f>
        <v/>
      </c>
      <c r="Y11">
        <f>IF(ISNUMBER($R11),$R11,-1)</f>
        <v/>
      </c>
      <c r="Z11">
        <f>IF(ISNUMBER($J11),$J11,-1)</f>
        <v/>
      </c>
      <c r="AA11">
        <f>IF($A11=$A10,$AA10,$AA10+1)</f>
        <v/>
      </c>
      <c r="AB11">
        <f>COUNTIFS($A$2:$A$516,$A11,$G$2:$G$516,$G11,$Y$2:$Y$516,"&gt;"&amp;$Y11)+COUNTIFS($A$2:$A11,$A11,$G$2:$G11,$G11,$Y$2:$Y11,$Y11)</f>
        <v/>
      </c>
      <c r="AC11">
        <f>IF($G11="MINORS","",COUNTIFS($A$2:$A$516,$A11,$G$2:$G$516,"&lt;&gt;MINORS",$Z$2:$Z$516,"&gt;"&amp;$Z11)+COUNTIFS($A$2:$A11,$A11,$G$2:$G11,"&lt;&gt;MINORS",$Z$2:$Z11,$Z11))</f>
        <v/>
      </c>
      <c r="AD11">
        <f>$A11&amp;"|"&amp;$G11&amp;"|"&amp;$AB11</f>
        <v/>
      </c>
      <c r="AE11">
        <f>IF($AC11="","",$A11&amp;"|"&amp;$AC11)</f>
        <v/>
      </c>
      <c r="AF11">
        <f>IF(COUNTIFS($A$2:$A11,$A11)=1,"T"&amp;$AA11,"")</f>
        <v/>
      </c>
    </row>
    <row r="12">
      <c r="A12" t="inlineStr">
        <is>
          <t>A Bunch of Dusters</t>
        </is>
      </c>
      <c r="B12">
        <f>IFERROR(IF(INDEX('Player Pool'!$A$2:$A$8725,$X12)="","",INDEX('Player Pool'!$A$2:$A$8725,$X12)),"")</f>
        <v/>
      </c>
      <c r="C12">
        <f>IFERROR(IF(INDEX('Player Pool'!$B$2:$B$8725,$X12)="","",INDEX('Player Pool'!$B$2:$B$8725,$X12)),"")</f>
        <v/>
      </c>
      <c r="D12">
        <f>IFERROR(IF(INDEX('Player Pool'!$C$2:$C$8725,$X12)="","",INDEX('Player Pool'!$C$2:$C$8725,$X12)),"")</f>
        <v/>
      </c>
      <c r="E12">
        <f>IFERROR(IF(INDEX('Player Pool'!$D$2:$D$8725,$X12)="","",INDEX('Player Pool'!$D$2:$D$8725,$X12)),"")</f>
        <v/>
      </c>
      <c r="F12" t="inlineStr">
        <is>
          <t>G</t>
        </is>
      </c>
      <c r="G12" t="inlineStr">
        <is>
          <t>ACTIVE</t>
        </is>
      </c>
      <c r="H12">
        <f>IFERROR(IF(INDEX('Player Pool'!$E$2:$E$8725,$X12)="","",INDEX('Player Pool'!$E$2:$E$8725,$X12)),"")</f>
        <v/>
      </c>
      <c r="I12" s="30" t="n">
        <v>5250000</v>
      </c>
      <c r="J12" s="31">
        <f>IFERROR(IF(INDEX('Player Pool'!$I$2:$I$8725,$X12)="","",INDEX('Player Pool'!$I$2:$I$8725,$X12)),"")</f>
        <v/>
      </c>
      <c r="K12" s="31">
        <f>IFERROR(IF(INDEX('Player Pool'!$K$2:$K$8725,$X12)="","",INDEX('Player Pool'!$K$2:$K$8725,$X12)),"")</f>
        <v/>
      </c>
      <c r="L12" s="31">
        <f>IFERROR(IF(INDEX('Player Pool'!$M$2:$M$8725,$X12)="","",INDEX('Player Pool'!$M$2:$M$8725,$X12)),"")</f>
        <v/>
      </c>
      <c r="M12" s="31">
        <f>IFERROR(IF(INDEX('Player Pool'!$N$2:$N$8725,$X12)="","",INDEX('Player Pool'!$N$2:$N$8725,$X12)),"")</f>
        <v/>
      </c>
      <c r="N12" s="31">
        <f>IFERROR(IF(INDEX('Player Pool'!$Q$2:$Q$8725,$X12)="","",INDEX('Player Pool'!$Q$2:$Q$8725,$X12)),"")</f>
        <v/>
      </c>
      <c r="O12" s="31">
        <f>IF(AND(ISNUMBER($R12),$R12&lt;&gt;0,ISNUMBER($I12),$I12&gt;0),$R12/($I12/1000000),"")</f>
        <v/>
      </c>
      <c r="P12">
        <f>IFERROR(IF(INDEX('Player Pool'!$U$2:$U$8725,$X12)="","",INDEX('Player Pool'!$U$2:$U$8725,$X12)),"")</f>
        <v/>
      </c>
      <c r="Q12" s="31">
        <f>IFERROR(IF(INDEX('Player Pool'!$O$2:$O$8725,$X12)="","",INDEX('Player Pool'!$O$2:$O$8725,$X12)),"")</f>
        <v/>
      </c>
      <c r="R12" s="31">
        <f>IFERROR(IF(INDEX('Player Pool'!$P$2:$P$8725,$X12)="","",INDEX('Player Pool'!$P$2:$P$8725,$X12)),"")</f>
        <v/>
      </c>
      <c r="S12" s="31">
        <f>IF(AND(ISNUMBER($J12),$J12&lt;&gt;0,ISNUMBER($I12),$I12&gt;0),$J12/($I12/1000000),"")</f>
        <v/>
      </c>
      <c r="T12" s="32">
        <f>IF(AND(ISNUMBER($K12),$K12&lt;&gt;0,ISNUMBER($I12),$I12&gt;0),$K12/($I12/1000000),"")</f>
        <v/>
      </c>
      <c r="U12" s="32">
        <f>IFERROR(IF(INDEX('Player Pool'!$S$2:$S$8725,$X12)="","",INDEX('Player Pool'!$S$2:$S$8725,$X12)),"")</f>
        <v/>
      </c>
      <c r="V12" s="32">
        <f>IF(AND(ISNUMBER($U12),$U12&lt;&gt;0,ISNUMBER($I12),$I12&gt;0),$U12/($I12/1000000),"")</f>
        <v/>
      </c>
      <c r="W12" t="inlineStr">
        <is>
          <t>03mbn</t>
        </is>
      </c>
      <c r="X12">
        <f>IFERROR(MATCH($W12,'Player Pool'!$V$2:$V$8725,0),"")</f>
        <v/>
      </c>
      <c r="Y12">
        <f>IF(ISNUMBER($R12),$R12,-1)</f>
        <v/>
      </c>
      <c r="Z12">
        <f>IF(ISNUMBER($J12),$J12,-1)</f>
        <v/>
      </c>
      <c r="AA12">
        <f>IF($A12=$A11,$AA11,$AA11+1)</f>
        <v/>
      </c>
      <c r="AB12">
        <f>COUNTIFS($A$2:$A$516,$A12,$G$2:$G$516,$G12,$Y$2:$Y$516,"&gt;"&amp;$Y12)+COUNTIFS($A$2:$A12,$A12,$G$2:$G12,$G12,$Y$2:$Y12,$Y12)</f>
        <v/>
      </c>
      <c r="AC12">
        <f>IF($G12="MINORS","",COUNTIFS($A$2:$A$516,$A12,$G$2:$G$516,"&lt;&gt;MINORS",$Z$2:$Z$516,"&gt;"&amp;$Z12)+COUNTIFS($A$2:$A12,$A12,$G$2:$G12,"&lt;&gt;MINORS",$Z$2:$Z12,$Z12))</f>
        <v/>
      </c>
      <c r="AD12">
        <f>$A12&amp;"|"&amp;$G12&amp;"|"&amp;$AB12</f>
        <v/>
      </c>
      <c r="AE12">
        <f>IF($AC12="","",$A12&amp;"|"&amp;$AC12)</f>
        <v/>
      </c>
      <c r="AF12">
        <f>IF(COUNTIFS($A$2:$A12,$A12)=1,"T"&amp;$AA12,"")</f>
        <v/>
      </c>
    </row>
    <row r="13">
      <c r="A13" t="inlineStr">
        <is>
          <t>A Bunch of Dusters</t>
        </is>
      </c>
      <c r="B13">
        <f>IFERROR(IF(INDEX('Player Pool'!$A$2:$A$8725,$X13)="","",INDEX('Player Pool'!$A$2:$A$8725,$X13)),"")</f>
        <v/>
      </c>
      <c r="C13">
        <f>IFERROR(IF(INDEX('Player Pool'!$B$2:$B$8725,$X13)="","",INDEX('Player Pool'!$B$2:$B$8725,$X13)),"")</f>
        <v/>
      </c>
      <c r="D13">
        <f>IFERROR(IF(INDEX('Player Pool'!$C$2:$C$8725,$X13)="","",INDEX('Player Pool'!$C$2:$C$8725,$X13)),"")</f>
        <v/>
      </c>
      <c r="E13">
        <f>IFERROR(IF(INDEX('Player Pool'!$D$2:$D$8725,$X13)="","",INDEX('Player Pool'!$D$2:$D$8725,$X13)),"")</f>
        <v/>
      </c>
      <c r="F13" t="inlineStr">
        <is>
          <t>F</t>
        </is>
      </c>
      <c r="G13" t="inlineStr">
        <is>
          <t>ACTIVE</t>
        </is>
      </c>
      <c r="H13">
        <f>IFERROR(IF(INDEX('Player Pool'!$E$2:$E$8725,$X13)="","",INDEX('Player Pool'!$E$2:$E$8725,$X13)),"")</f>
        <v/>
      </c>
      <c r="I13" s="30" t="n">
        <v>950000</v>
      </c>
      <c r="J13" s="31">
        <f>IFERROR(IF(INDEX('Player Pool'!$I$2:$I$8725,$X13)="","",INDEX('Player Pool'!$I$2:$I$8725,$X13)),"")</f>
        <v/>
      </c>
      <c r="K13" s="31">
        <f>IFERROR(IF(INDEX('Player Pool'!$K$2:$K$8725,$X13)="","",INDEX('Player Pool'!$K$2:$K$8725,$X13)),"")</f>
        <v/>
      </c>
      <c r="L13" s="31">
        <f>IFERROR(IF(INDEX('Player Pool'!$M$2:$M$8725,$X13)="","",INDEX('Player Pool'!$M$2:$M$8725,$X13)),"")</f>
        <v/>
      </c>
      <c r="M13" s="31">
        <f>IFERROR(IF(INDEX('Player Pool'!$N$2:$N$8725,$X13)="","",INDEX('Player Pool'!$N$2:$N$8725,$X13)),"")</f>
        <v/>
      </c>
      <c r="N13" s="31">
        <f>IFERROR(IF(INDEX('Player Pool'!$Q$2:$Q$8725,$X13)="","",INDEX('Player Pool'!$Q$2:$Q$8725,$X13)),"")</f>
        <v/>
      </c>
      <c r="O13" s="31">
        <f>IF(AND(ISNUMBER($R13),$R13&lt;&gt;0,ISNUMBER($I13),$I13&gt;0),$R13/($I13/1000000),"")</f>
        <v/>
      </c>
      <c r="P13">
        <f>IFERROR(IF(INDEX('Player Pool'!$U$2:$U$8725,$X13)="","",INDEX('Player Pool'!$U$2:$U$8725,$X13)),"")</f>
        <v/>
      </c>
      <c r="Q13" s="31">
        <f>IFERROR(IF(INDEX('Player Pool'!$O$2:$O$8725,$X13)="","",INDEX('Player Pool'!$O$2:$O$8725,$X13)),"")</f>
        <v/>
      </c>
      <c r="R13" s="31">
        <f>IFERROR(IF(INDEX('Player Pool'!$P$2:$P$8725,$X13)="","",INDEX('Player Pool'!$P$2:$P$8725,$X13)),"")</f>
        <v/>
      </c>
      <c r="S13" s="31">
        <f>IF(AND(ISNUMBER($J13),$J13&lt;&gt;0,ISNUMBER($I13),$I13&gt;0),$J13/($I13/1000000),"")</f>
        <v/>
      </c>
      <c r="T13" s="32">
        <f>IF(AND(ISNUMBER($K13),$K13&lt;&gt;0,ISNUMBER($I13),$I13&gt;0),$K13/($I13/1000000),"")</f>
        <v/>
      </c>
      <c r="U13" s="32">
        <f>IFERROR(IF(INDEX('Player Pool'!$S$2:$S$8725,$X13)="","",INDEX('Player Pool'!$S$2:$S$8725,$X13)),"")</f>
        <v/>
      </c>
      <c r="V13" s="32">
        <f>IF(AND(ISNUMBER($U13),$U13&lt;&gt;0,ISNUMBER($I13),$I13&gt;0),$U13/($I13/1000000),"")</f>
        <v/>
      </c>
      <c r="W13" t="inlineStr">
        <is>
          <t>05gvo</t>
        </is>
      </c>
      <c r="X13">
        <f>IFERROR(MATCH($W13,'Player Pool'!$V$2:$V$8725,0),"")</f>
        <v/>
      </c>
      <c r="Y13">
        <f>IF(ISNUMBER($R13),$R13,-1)</f>
        <v/>
      </c>
      <c r="Z13">
        <f>IF(ISNUMBER($J13),$J13,-1)</f>
        <v/>
      </c>
      <c r="AA13">
        <f>IF($A13=$A12,$AA12,$AA12+1)</f>
        <v/>
      </c>
      <c r="AB13">
        <f>COUNTIFS($A$2:$A$516,$A13,$G$2:$G$516,$G13,$Y$2:$Y$516,"&gt;"&amp;$Y13)+COUNTIFS($A$2:$A13,$A13,$G$2:$G13,$G13,$Y$2:$Y13,$Y13)</f>
        <v/>
      </c>
      <c r="AC13">
        <f>IF($G13="MINORS","",COUNTIFS($A$2:$A$516,$A13,$G$2:$G$516,"&lt;&gt;MINORS",$Z$2:$Z$516,"&gt;"&amp;$Z13)+COUNTIFS($A$2:$A13,$A13,$G$2:$G13,"&lt;&gt;MINORS",$Z$2:$Z13,$Z13))</f>
        <v/>
      </c>
      <c r="AD13">
        <f>$A13&amp;"|"&amp;$G13&amp;"|"&amp;$AB13</f>
        <v/>
      </c>
      <c r="AE13">
        <f>IF($AC13="","",$A13&amp;"|"&amp;$AC13)</f>
        <v/>
      </c>
      <c r="AF13">
        <f>IF(COUNTIFS($A$2:$A13,$A13)=1,"T"&amp;$AA13,"")</f>
        <v/>
      </c>
    </row>
    <row r="14">
      <c r="A14" t="inlineStr">
        <is>
          <t>A Bunch of Dusters</t>
        </is>
      </c>
      <c r="B14">
        <f>IFERROR(IF(INDEX('Player Pool'!$A$2:$A$8725,$X14)="","",INDEX('Player Pool'!$A$2:$A$8725,$X14)),"")</f>
        <v/>
      </c>
      <c r="C14">
        <f>IFERROR(IF(INDEX('Player Pool'!$B$2:$B$8725,$X14)="","",INDEX('Player Pool'!$B$2:$B$8725,$X14)),"")</f>
        <v/>
      </c>
      <c r="D14">
        <f>IFERROR(IF(INDEX('Player Pool'!$C$2:$C$8725,$X14)="","",INDEX('Player Pool'!$C$2:$C$8725,$X14)),"")</f>
        <v/>
      </c>
      <c r="E14">
        <f>IFERROR(IF(INDEX('Player Pool'!$D$2:$D$8725,$X14)="","",INDEX('Player Pool'!$D$2:$D$8725,$X14)),"")</f>
        <v/>
      </c>
      <c r="F14" t="inlineStr">
        <is>
          <t>D</t>
        </is>
      </c>
      <c r="G14" t="inlineStr">
        <is>
          <t>ACTIVE</t>
        </is>
      </c>
      <c r="H14">
        <f>IFERROR(IF(INDEX('Player Pool'!$E$2:$E$8725,$X14)="","",INDEX('Player Pool'!$E$2:$E$8725,$X14)),"")</f>
        <v/>
      </c>
      <c r="I14" s="30" t="n">
        <v>952083</v>
      </c>
      <c r="J14" s="31">
        <f>IFERROR(IF(INDEX('Player Pool'!$I$2:$I$8725,$X14)="","",INDEX('Player Pool'!$I$2:$I$8725,$X14)),"")</f>
        <v/>
      </c>
      <c r="K14" s="31">
        <f>IFERROR(IF(INDEX('Player Pool'!$K$2:$K$8725,$X14)="","",INDEX('Player Pool'!$K$2:$K$8725,$X14)),"")</f>
        <v/>
      </c>
      <c r="L14" s="31">
        <f>IFERROR(IF(INDEX('Player Pool'!$M$2:$M$8725,$X14)="","",INDEX('Player Pool'!$M$2:$M$8725,$X14)),"")</f>
        <v/>
      </c>
      <c r="M14" s="31">
        <f>IFERROR(IF(INDEX('Player Pool'!$N$2:$N$8725,$X14)="","",INDEX('Player Pool'!$N$2:$N$8725,$X14)),"")</f>
        <v/>
      </c>
      <c r="N14" s="31">
        <f>IFERROR(IF(INDEX('Player Pool'!$Q$2:$Q$8725,$X14)="","",INDEX('Player Pool'!$Q$2:$Q$8725,$X14)),"")</f>
        <v/>
      </c>
      <c r="O14" s="31">
        <f>IF(AND(ISNUMBER($R14),$R14&lt;&gt;0,ISNUMBER($I14),$I14&gt;0),$R14/($I14/1000000),"")</f>
        <v/>
      </c>
      <c r="P14">
        <f>IFERROR(IF(INDEX('Player Pool'!$U$2:$U$8725,$X14)="","",INDEX('Player Pool'!$U$2:$U$8725,$X14)),"")</f>
        <v/>
      </c>
      <c r="Q14" s="31">
        <f>IFERROR(IF(INDEX('Player Pool'!$O$2:$O$8725,$X14)="","",INDEX('Player Pool'!$O$2:$O$8725,$X14)),"")</f>
        <v/>
      </c>
      <c r="R14" s="31">
        <f>IFERROR(IF(INDEX('Player Pool'!$P$2:$P$8725,$X14)="","",INDEX('Player Pool'!$P$2:$P$8725,$X14)),"")</f>
        <v/>
      </c>
      <c r="S14" s="31">
        <f>IF(AND(ISNUMBER($J14),$J14&lt;&gt;0,ISNUMBER($I14),$I14&gt;0),$J14/($I14/1000000),"")</f>
        <v/>
      </c>
      <c r="T14" s="32">
        <f>IF(AND(ISNUMBER($K14),$K14&lt;&gt;0,ISNUMBER($I14),$I14&gt;0),$K14/($I14/1000000),"")</f>
        <v/>
      </c>
      <c r="U14" s="32">
        <f>IFERROR(IF(INDEX('Player Pool'!$S$2:$S$8725,$X14)="","",INDEX('Player Pool'!$S$2:$S$8725,$X14)),"")</f>
        <v/>
      </c>
      <c r="V14" s="32">
        <f>IF(AND(ISNUMBER($U14),$U14&lt;&gt;0,ISNUMBER($I14),$I14&gt;0),$U14/($I14/1000000),"")</f>
        <v/>
      </c>
      <c r="W14" t="inlineStr">
        <is>
          <t>06fzv</t>
        </is>
      </c>
      <c r="X14">
        <f>IFERROR(MATCH($W14,'Player Pool'!$V$2:$V$8725,0),"")</f>
        <v/>
      </c>
      <c r="Y14">
        <f>IF(ISNUMBER($R14),$R14,-1)</f>
        <v/>
      </c>
      <c r="Z14">
        <f>IF(ISNUMBER($J14),$J14,-1)</f>
        <v/>
      </c>
      <c r="AA14">
        <f>IF($A14=$A13,$AA13,$AA13+1)</f>
        <v/>
      </c>
      <c r="AB14">
        <f>COUNTIFS($A$2:$A$516,$A14,$G$2:$G$516,$G14,$Y$2:$Y$516,"&gt;"&amp;$Y14)+COUNTIFS($A$2:$A14,$A14,$G$2:$G14,$G14,$Y$2:$Y14,$Y14)</f>
        <v/>
      </c>
      <c r="AC14">
        <f>IF($G14="MINORS","",COUNTIFS($A$2:$A$516,$A14,$G$2:$G$516,"&lt;&gt;MINORS",$Z$2:$Z$516,"&gt;"&amp;$Z14)+COUNTIFS($A$2:$A14,$A14,$G$2:$G14,"&lt;&gt;MINORS",$Z$2:$Z14,$Z14))</f>
        <v/>
      </c>
      <c r="AD14">
        <f>$A14&amp;"|"&amp;$G14&amp;"|"&amp;$AB14</f>
        <v/>
      </c>
      <c r="AE14">
        <f>IF($AC14="","",$A14&amp;"|"&amp;$AC14)</f>
        <v/>
      </c>
      <c r="AF14">
        <f>IF(COUNTIFS($A$2:$A14,$A14)=1,"T"&amp;$AA14,"")</f>
        <v/>
      </c>
    </row>
    <row r="15">
      <c r="A15" t="inlineStr">
        <is>
          <t>A Bunch of Dusters</t>
        </is>
      </c>
      <c r="B15">
        <f>IFERROR(IF(INDEX('Player Pool'!$A$2:$A$8725,$X15)="","",INDEX('Player Pool'!$A$2:$A$8725,$X15)),"")</f>
        <v/>
      </c>
      <c r="C15">
        <f>IFERROR(IF(INDEX('Player Pool'!$B$2:$B$8725,$X15)="","",INDEX('Player Pool'!$B$2:$B$8725,$X15)),"")</f>
        <v/>
      </c>
      <c r="D15">
        <f>IFERROR(IF(INDEX('Player Pool'!$C$2:$C$8725,$X15)="","",INDEX('Player Pool'!$C$2:$C$8725,$X15)),"")</f>
        <v/>
      </c>
      <c r="E15">
        <f>IFERROR(IF(INDEX('Player Pool'!$D$2:$D$8725,$X15)="","",INDEX('Player Pool'!$D$2:$D$8725,$X15)),"")</f>
        <v/>
      </c>
      <c r="F15" t="inlineStr">
        <is>
          <t>G</t>
        </is>
      </c>
      <c r="G15" t="inlineStr">
        <is>
          <t>RESERVE</t>
        </is>
      </c>
      <c r="H15">
        <f>IFERROR(IF(INDEX('Player Pool'!$E$2:$E$8725,$X15)="","",INDEX('Player Pool'!$E$2:$E$8725,$X15)),"")</f>
        <v/>
      </c>
      <c r="I15" s="30" t="n">
        <v>3666667</v>
      </c>
      <c r="J15" s="31">
        <f>IFERROR(IF(INDEX('Player Pool'!$I$2:$I$8725,$X15)="","",INDEX('Player Pool'!$I$2:$I$8725,$X15)),"")</f>
        <v/>
      </c>
      <c r="K15" s="31">
        <f>IFERROR(IF(INDEX('Player Pool'!$K$2:$K$8725,$X15)="","",INDEX('Player Pool'!$K$2:$K$8725,$X15)),"")</f>
        <v/>
      </c>
      <c r="L15" s="31">
        <f>IFERROR(IF(INDEX('Player Pool'!$M$2:$M$8725,$X15)="","",INDEX('Player Pool'!$M$2:$M$8725,$X15)),"")</f>
        <v/>
      </c>
      <c r="M15" s="31">
        <f>IFERROR(IF(INDEX('Player Pool'!$N$2:$N$8725,$X15)="","",INDEX('Player Pool'!$N$2:$N$8725,$X15)),"")</f>
        <v/>
      </c>
      <c r="N15" s="31">
        <f>IFERROR(IF(INDEX('Player Pool'!$Q$2:$Q$8725,$X15)="","",INDEX('Player Pool'!$Q$2:$Q$8725,$X15)),"")</f>
        <v/>
      </c>
      <c r="O15" s="31">
        <f>IF(AND(ISNUMBER($R15),$R15&lt;&gt;0,ISNUMBER($I15),$I15&gt;0),$R15/($I15/1000000),"")</f>
        <v/>
      </c>
      <c r="P15">
        <f>IFERROR(IF(INDEX('Player Pool'!$U$2:$U$8725,$X15)="","",INDEX('Player Pool'!$U$2:$U$8725,$X15)),"")</f>
        <v/>
      </c>
      <c r="Q15" s="31">
        <f>IFERROR(IF(INDEX('Player Pool'!$O$2:$O$8725,$X15)="","",INDEX('Player Pool'!$O$2:$O$8725,$X15)),"")</f>
        <v/>
      </c>
      <c r="R15" s="31">
        <f>IFERROR(IF(INDEX('Player Pool'!$P$2:$P$8725,$X15)="","",INDEX('Player Pool'!$P$2:$P$8725,$X15)),"")</f>
        <v/>
      </c>
      <c r="S15" s="31">
        <f>IF(AND(ISNUMBER($J15),$J15&lt;&gt;0,ISNUMBER($I15),$I15&gt;0),$J15/($I15/1000000),"")</f>
        <v/>
      </c>
      <c r="T15" s="32">
        <f>IF(AND(ISNUMBER($K15),$K15&lt;&gt;0,ISNUMBER($I15),$I15&gt;0),$K15/($I15/1000000),"")</f>
        <v/>
      </c>
      <c r="U15" s="32">
        <f>IFERROR(IF(INDEX('Player Pool'!$S$2:$S$8725,$X15)="","",INDEX('Player Pool'!$S$2:$S$8725,$X15)),"")</f>
        <v/>
      </c>
      <c r="V15" s="32">
        <f>IF(AND(ISNUMBER($U15),$U15&lt;&gt;0,ISNUMBER($I15),$I15&gt;0),$U15/($I15/1000000),"")</f>
        <v/>
      </c>
      <c r="W15" t="inlineStr">
        <is>
          <t>042w1</t>
        </is>
      </c>
      <c r="X15">
        <f>IFERROR(MATCH($W15,'Player Pool'!$V$2:$V$8725,0),"")</f>
        <v/>
      </c>
      <c r="Y15">
        <f>IF(ISNUMBER($R15),$R15,-1)</f>
        <v/>
      </c>
      <c r="Z15">
        <f>IF(ISNUMBER($J15),$J15,-1)</f>
        <v/>
      </c>
      <c r="AA15">
        <f>IF($A15=$A14,$AA14,$AA14+1)</f>
        <v/>
      </c>
      <c r="AB15">
        <f>COUNTIFS($A$2:$A$516,$A15,$G$2:$G$516,$G15,$Y$2:$Y$516,"&gt;"&amp;$Y15)+COUNTIFS($A$2:$A15,$A15,$G$2:$G15,$G15,$Y$2:$Y15,$Y15)</f>
        <v/>
      </c>
      <c r="AC15">
        <f>IF($G15="MINORS","",COUNTIFS($A$2:$A$516,$A15,$G$2:$G$516,"&lt;&gt;MINORS",$Z$2:$Z$516,"&gt;"&amp;$Z15)+COUNTIFS($A$2:$A15,$A15,$G$2:$G15,"&lt;&gt;MINORS",$Z$2:$Z15,$Z15))</f>
        <v/>
      </c>
      <c r="AD15">
        <f>$A15&amp;"|"&amp;$G15&amp;"|"&amp;$AB15</f>
        <v/>
      </c>
      <c r="AE15">
        <f>IF($AC15="","",$A15&amp;"|"&amp;$AC15)</f>
        <v/>
      </c>
      <c r="AF15">
        <f>IF(COUNTIFS($A$2:$A15,$A15)=1,"T"&amp;$AA15,"")</f>
        <v/>
      </c>
    </row>
    <row r="16">
      <c r="A16" t="inlineStr">
        <is>
          <t>A Bunch of Dusters</t>
        </is>
      </c>
      <c r="B16">
        <f>IFERROR(IF(INDEX('Player Pool'!$A$2:$A$8725,$X16)="","",INDEX('Player Pool'!$A$2:$A$8725,$X16)),"")</f>
        <v/>
      </c>
      <c r="C16">
        <f>IFERROR(IF(INDEX('Player Pool'!$B$2:$B$8725,$X16)="","",INDEX('Player Pool'!$B$2:$B$8725,$X16)),"")</f>
        <v/>
      </c>
      <c r="D16">
        <f>IFERROR(IF(INDEX('Player Pool'!$C$2:$C$8725,$X16)="","",INDEX('Player Pool'!$C$2:$C$8725,$X16)),"")</f>
        <v/>
      </c>
      <c r="E16">
        <f>IFERROR(IF(INDEX('Player Pool'!$D$2:$D$8725,$X16)="","",INDEX('Player Pool'!$D$2:$D$8725,$X16)),"")</f>
        <v/>
      </c>
      <c r="F16" t="inlineStr">
        <is>
          <t>D</t>
        </is>
      </c>
      <c r="G16" t="inlineStr">
        <is>
          <t>ACTIVE</t>
        </is>
      </c>
      <c r="H16">
        <f>IFERROR(IF(INDEX('Player Pool'!$E$2:$E$8725,$X16)="","",INDEX('Player Pool'!$E$2:$E$8725,$X16)),"")</f>
        <v/>
      </c>
      <c r="I16" s="30" t="n">
        <v>6500000</v>
      </c>
      <c r="J16" s="31">
        <f>IFERROR(IF(INDEX('Player Pool'!$I$2:$I$8725,$X16)="","",INDEX('Player Pool'!$I$2:$I$8725,$X16)),"")</f>
        <v/>
      </c>
      <c r="K16" s="31">
        <f>IFERROR(IF(INDEX('Player Pool'!$K$2:$K$8725,$X16)="","",INDEX('Player Pool'!$K$2:$K$8725,$X16)),"")</f>
        <v/>
      </c>
      <c r="L16" s="31">
        <f>IFERROR(IF(INDEX('Player Pool'!$M$2:$M$8725,$X16)="","",INDEX('Player Pool'!$M$2:$M$8725,$X16)),"")</f>
        <v/>
      </c>
      <c r="M16" s="31">
        <f>IFERROR(IF(INDEX('Player Pool'!$N$2:$N$8725,$X16)="","",INDEX('Player Pool'!$N$2:$N$8725,$X16)),"")</f>
        <v/>
      </c>
      <c r="N16" s="31">
        <f>IFERROR(IF(INDEX('Player Pool'!$Q$2:$Q$8725,$X16)="","",INDEX('Player Pool'!$Q$2:$Q$8725,$X16)),"")</f>
        <v/>
      </c>
      <c r="O16" s="31">
        <f>IF(AND(ISNUMBER($R16),$R16&lt;&gt;0,ISNUMBER($I16),$I16&gt;0),$R16/($I16/1000000),"")</f>
        <v/>
      </c>
      <c r="P16">
        <f>IFERROR(IF(INDEX('Player Pool'!$U$2:$U$8725,$X16)="","",INDEX('Player Pool'!$U$2:$U$8725,$X16)),"")</f>
        <v/>
      </c>
      <c r="Q16" s="31">
        <f>IFERROR(IF(INDEX('Player Pool'!$O$2:$O$8725,$X16)="","",INDEX('Player Pool'!$O$2:$O$8725,$X16)),"")</f>
        <v/>
      </c>
      <c r="R16" s="31">
        <f>IFERROR(IF(INDEX('Player Pool'!$P$2:$P$8725,$X16)="","",INDEX('Player Pool'!$P$2:$P$8725,$X16)),"")</f>
        <v/>
      </c>
      <c r="S16" s="31">
        <f>IF(AND(ISNUMBER($J16),$J16&lt;&gt;0,ISNUMBER($I16),$I16&gt;0),$J16/($I16/1000000),"")</f>
        <v/>
      </c>
      <c r="T16" s="32">
        <f>IF(AND(ISNUMBER($K16),$K16&lt;&gt;0,ISNUMBER($I16),$I16&gt;0),$K16/($I16/1000000),"")</f>
        <v/>
      </c>
      <c r="U16" s="32">
        <f>IFERROR(IF(INDEX('Player Pool'!$S$2:$S$8725,$X16)="","",INDEX('Player Pool'!$S$2:$S$8725,$X16)),"")</f>
        <v/>
      </c>
      <c r="V16" s="32">
        <f>IF(AND(ISNUMBER($U16),$U16&lt;&gt;0,ISNUMBER($I16),$I16&gt;0),$U16/($I16/1000000),"")</f>
        <v/>
      </c>
      <c r="W16" t="inlineStr">
        <is>
          <t>04yu6</t>
        </is>
      </c>
      <c r="X16">
        <f>IFERROR(MATCH($W16,'Player Pool'!$V$2:$V$8725,0),"")</f>
        <v/>
      </c>
      <c r="Y16">
        <f>IF(ISNUMBER($R16),$R16,-1)</f>
        <v/>
      </c>
      <c r="Z16">
        <f>IF(ISNUMBER($J16),$J16,-1)</f>
        <v/>
      </c>
      <c r="AA16">
        <f>IF($A16=$A15,$AA15,$AA15+1)</f>
        <v/>
      </c>
      <c r="AB16">
        <f>COUNTIFS($A$2:$A$516,$A16,$G$2:$G$516,$G16,$Y$2:$Y$516,"&gt;"&amp;$Y16)+COUNTIFS($A$2:$A16,$A16,$G$2:$G16,$G16,$Y$2:$Y16,$Y16)</f>
        <v/>
      </c>
      <c r="AC16">
        <f>IF($G16="MINORS","",COUNTIFS($A$2:$A$516,$A16,$G$2:$G$516,"&lt;&gt;MINORS",$Z$2:$Z$516,"&gt;"&amp;$Z16)+COUNTIFS($A$2:$A16,$A16,$G$2:$G16,"&lt;&gt;MINORS",$Z$2:$Z16,$Z16))</f>
        <v/>
      </c>
      <c r="AD16">
        <f>$A16&amp;"|"&amp;$G16&amp;"|"&amp;$AB16</f>
        <v/>
      </c>
      <c r="AE16">
        <f>IF($AC16="","",$A16&amp;"|"&amp;$AC16)</f>
        <v/>
      </c>
      <c r="AF16">
        <f>IF(COUNTIFS($A$2:$A16,$A16)=1,"T"&amp;$AA16,"")</f>
        <v/>
      </c>
    </row>
    <row r="17">
      <c r="A17" t="inlineStr">
        <is>
          <t>A Bunch of Dusters</t>
        </is>
      </c>
      <c r="B17">
        <f>IFERROR(IF(INDEX('Player Pool'!$A$2:$A$8725,$X17)="","",INDEX('Player Pool'!$A$2:$A$8725,$X17)),"")</f>
        <v/>
      </c>
      <c r="C17">
        <f>IFERROR(IF(INDEX('Player Pool'!$B$2:$B$8725,$X17)="","",INDEX('Player Pool'!$B$2:$B$8725,$X17)),"")</f>
        <v/>
      </c>
      <c r="D17">
        <f>IFERROR(IF(INDEX('Player Pool'!$C$2:$C$8725,$X17)="","",INDEX('Player Pool'!$C$2:$C$8725,$X17)),"")</f>
        <v/>
      </c>
      <c r="E17">
        <f>IFERROR(IF(INDEX('Player Pool'!$D$2:$D$8725,$X17)="","",INDEX('Player Pool'!$D$2:$D$8725,$X17)),"")</f>
        <v/>
      </c>
      <c r="F17" t="inlineStr">
        <is>
          <t>D</t>
        </is>
      </c>
      <c r="G17" t="inlineStr">
        <is>
          <t>ACTIVE</t>
        </is>
      </c>
      <c r="H17">
        <f>IFERROR(IF(INDEX('Player Pool'!$E$2:$E$8725,$X17)="","",INDEX('Player Pool'!$E$2:$E$8725,$X17)),"")</f>
        <v/>
      </c>
      <c r="I17" s="30" t="n">
        <v>900000</v>
      </c>
      <c r="J17" s="31">
        <f>IFERROR(IF(INDEX('Player Pool'!$I$2:$I$8725,$X17)="","",INDEX('Player Pool'!$I$2:$I$8725,$X17)),"")</f>
        <v/>
      </c>
      <c r="K17" s="31">
        <f>IFERROR(IF(INDEX('Player Pool'!$K$2:$K$8725,$X17)="","",INDEX('Player Pool'!$K$2:$K$8725,$X17)),"")</f>
        <v/>
      </c>
      <c r="L17" s="31">
        <f>IFERROR(IF(INDEX('Player Pool'!$M$2:$M$8725,$X17)="","",INDEX('Player Pool'!$M$2:$M$8725,$X17)),"")</f>
        <v/>
      </c>
      <c r="M17" s="31">
        <f>IFERROR(IF(INDEX('Player Pool'!$N$2:$N$8725,$X17)="","",INDEX('Player Pool'!$N$2:$N$8725,$X17)),"")</f>
        <v/>
      </c>
      <c r="N17" s="31">
        <f>IFERROR(IF(INDEX('Player Pool'!$Q$2:$Q$8725,$X17)="","",INDEX('Player Pool'!$Q$2:$Q$8725,$X17)),"")</f>
        <v/>
      </c>
      <c r="O17" s="31">
        <f>IF(AND(ISNUMBER($R17),$R17&lt;&gt;0,ISNUMBER($I17),$I17&gt;0),$R17/($I17/1000000),"")</f>
        <v/>
      </c>
      <c r="P17">
        <f>IFERROR(IF(INDEX('Player Pool'!$U$2:$U$8725,$X17)="","",INDEX('Player Pool'!$U$2:$U$8725,$X17)),"")</f>
        <v/>
      </c>
      <c r="Q17" s="31">
        <f>IFERROR(IF(INDEX('Player Pool'!$O$2:$O$8725,$X17)="","",INDEX('Player Pool'!$O$2:$O$8725,$X17)),"")</f>
        <v/>
      </c>
      <c r="R17" s="31">
        <f>IFERROR(IF(INDEX('Player Pool'!$P$2:$P$8725,$X17)="","",INDEX('Player Pool'!$P$2:$P$8725,$X17)),"")</f>
        <v/>
      </c>
      <c r="S17" s="31">
        <f>IF(AND(ISNUMBER($J17),$J17&lt;&gt;0,ISNUMBER($I17),$I17&gt;0),$J17/($I17/1000000),"")</f>
        <v/>
      </c>
      <c r="T17" s="32">
        <f>IF(AND(ISNUMBER($K17),$K17&lt;&gt;0,ISNUMBER($I17),$I17&gt;0),$K17/($I17/1000000),"")</f>
        <v/>
      </c>
      <c r="U17" s="32">
        <f>IFERROR(IF(INDEX('Player Pool'!$S$2:$S$8725,$X17)="","",INDEX('Player Pool'!$S$2:$S$8725,$X17)),"")</f>
        <v/>
      </c>
      <c r="V17" s="32">
        <f>IF(AND(ISNUMBER($U17),$U17&lt;&gt;0,ISNUMBER($I17),$I17&gt;0),$U17/($I17/1000000),"")</f>
        <v/>
      </c>
      <c r="W17" t="inlineStr">
        <is>
          <t>05981</t>
        </is>
      </c>
      <c r="X17">
        <f>IFERROR(MATCH($W17,'Player Pool'!$V$2:$V$8725,0),"")</f>
        <v/>
      </c>
      <c r="Y17">
        <f>IF(ISNUMBER($R17),$R17,-1)</f>
        <v/>
      </c>
      <c r="Z17">
        <f>IF(ISNUMBER($J17),$J17,-1)</f>
        <v/>
      </c>
      <c r="AA17">
        <f>IF($A17=$A16,$AA16,$AA16+1)</f>
        <v/>
      </c>
      <c r="AB17">
        <f>COUNTIFS($A$2:$A$516,$A17,$G$2:$G$516,$G17,$Y$2:$Y$516,"&gt;"&amp;$Y17)+COUNTIFS($A$2:$A17,$A17,$G$2:$G17,$G17,$Y$2:$Y17,$Y17)</f>
        <v/>
      </c>
      <c r="AC17">
        <f>IF($G17="MINORS","",COUNTIFS($A$2:$A$516,$A17,$G$2:$G$516,"&lt;&gt;MINORS",$Z$2:$Z$516,"&gt;"&amp;$Z17)+COUNTIFS($A$2:$A17,$A17,$G$2:$G17,"&lt;&gt;MINORS",$Z$2:$Z17,$Z17))</f>
        <v/>
      </c>
      <c r="AD17">
        <f>$A17&amp;"|"&amp;$G17&amp;"|"&amp;$AB17</f>
        <v/>
      </c>
      <c r="AE17">
        <f>IF($AC17="","",$A17&amp;"|"&amp;$AC17)</f>
        <v/>
      </c>
      <c r="AF17">
        <f>IF(COUNTIFS($A$2:$A17,$A17)=1,"T"&amp;$AA17,"")</f>
        <v/>
      </c>
    </row>
    <row r="18">
      <c r="A18" t="inlineStr">
        <is>
          <t>A Bunch of Dusters</t>
        </is>
      </c>
      <c r="B18">
        <f>IFERROR(IF(INDEX('Player Pool'!$A$2:$A$8725,$X18)="","",INDEX('Player Pool'!$A$2:$A$8725,$X18)),"")</f>
        <v/>
      </c>
      <c r="C18">
        <f>IFERROR(IF(INDEX('Player Pool'!$B$2:$B$8725,$X18)="","",INDEX('Player Pool'!$B$2:$B$8725,$X18)),"")</f>
        <v/>
      </c>
      <c r="D18">
        <f>IFERROR(IF(INDEX('Player Pool'!$C$2:$C$8725,$X18)="","",INDEX('Player Pool'!$C$2:$C$8725,$X18)),"")</f>
        <v/>
      </c>
      <c r="E18">
        <f>IFERROR(IF(INDEX('Player Pool'!$D$2:$D$8725,$X18)="","",INDEX('Player Pool'!$D$2:$D$8725,$X18)),"")</f>
        <v/>
      </c>
      <c r="F18" t="inlineStr">
        <is>
          <t>D</t>
        </is>
      </c>
      <c r="G18" t="inlineStr">
        <is>
          <t>MINORS</t>
        </is>
      </c>
      <c r="H18">
        <f>IFERROR(IF(INDEX('Player Pool'!$E$2:$E$8725,$X18)="","",INDEX('Player Pool'!$E$2:$E$8725,$X18)),"")</f>
        <v/>
      </c>
      <c r="I18" s="30" t="n">
        <v>941667</v>
      </c>
      <c r="J18" s="31">
        <f>IFERROR(IF(INDEX('Player Pool'!$I$2:$I$8725,$X18)="","",INDEX('Player Pool'!$I$2:$I$8725,$X18)),"")</f>
        <v/>
      </c>
      <c r="K18" s="31">
        <f>IFERROR(IF(INDEX('Player Pool'!$K$2:$K$8725,$X18)="","",INDEX('Player Pool'!$K$2:$K$8725,$X18)),"")</f>
        <v/>
      </c>
      <c r="L18" s="31">
        <f>IFERROR(IF(INDEX('Player Pool'!$M$2:$M$8725,$X18)="","",INDEX('Player Pool'!$M$2:$M$8725,$X18)),"")</f>
        <v/>
      </c>
      <c r="M18" s="31">
        <f>IFERROR(IF(INDEX('Player Pool'!$N$2:$N$8725,$X18)="","",INDEX('Player Pool'!$N$2:$N$8725,$X18)),"")</f>
        <v/>
      </c>
      <c r="N18" s="31">
        <f>IFERROR(IF(INDEX('Player Pool'!$Q$2:$Q$8725,$X18)="","",INDEX('Player Pool'!$Q$2:$Q$8725,$X18)),"")</f>
        <v/>
      </c>
      <c r="O18" s="31">
        <f>IF(AND(ISNUMBER($R18),$R18&lt;&gt;0,ISNUMBER($I18),$I18&gt;0),$R18/($I18/1000000),"")</f>
        <v/>
      </c>
      <c r="P18">
        <f>IFERROR(IF(INDEX('Player Pool'!$U$2:$U$8725,$X18)="","",INDEX('Player Pool'!$U$2:$U$8725,$X18)),"")</f>
        <v/>
      </c>
      <c r="Q18" s="31">
        <f>IFERROR(IF(INDEX('Player Pool'!$O$2:$O$8725,$X18)="","",INDEX('Player Pool'!$O$2:$O$8725,$X18)),"")</f>
        <v/>
      </c>
      <c r="R18" s="31">
        <f>IFERROR(IF(INDEX('Player Pool'!$P$2:$P$8725,$X18)="","",INDEX('Player Pool'!$P$2:$P$8725,$X18)),"")</f>
        <v/>
      </c>
      <c r="S18" s="31">
        <f>IF(AND(ISNUMBER($J18),$J18&lt;&gt;0,ISNUMBER($I18),$I18&gt;0),$J18/($I18/1000000),"")</f>
        <v/>
      </c>
      <c r="T18" s="32">
        <f>IF(AND(ISNUMBER($K18),$K18&lt;&gt;0,ISNUMBER($I18),$I18&gt;0),$K18/($I18/1000000),"")</f>
        <v/>
      </c>
      <c r="U18" s="32">
        <f>IFERROR(IF(INDEX('Player Pool'!$S$2:$S$8725,$X18)="","",INDEX('Player Pool'!$S$2:$S$8725,$X18)),"")</f>
        <v/>
      </c>
      <c r="V18" s="32">
        <f>IF(AND(ISNUMBER($U18),$U18&lt;&gt;0,ISNUMBER($I18),$I18&gt;0),$U18/($I18/1000000),"")</f>
        <v/>
      </c>
      <c r="W18" t="inlineStr">
        <is>
          <t>06hcq</t>
        </is>
      </c>
      <c r="X18">
        <f>IFERROR(MATCH($W18,'Player Pool'!$V$2:$V$8725,0),"")</f>
        <v/>
      </c>
      <c r="Y18">
        <f>IF(ISNUMBER($R18),$R18,-1)</f>
        <v/>
      </c>
      <c r="Z18">
        <f>IF(ISNUMBER($J18),$J18,-1)</f>
        <v/>
      </c>
      <c r="AA18">
        <f>IF($A18=$A17,$AA17,$AA17+1)</f>
        <v/>
      </c>
      <c r="AB18">
        <f>COUNTIFS($A$2:$A$516,$A18,$G$2:$G$516,$G18,$Y$2:$Y$516,"&gt;"&amp;$Y18)+COUNTIFS($A$2:$A18,$A18,$G$2:$G18,$G18,$Y$2:$Y18,$Y18)</f>
        <v/>
      </c>
      <c r="AC18">
        <f>IF($G18="MINORS","",COUNTIFS($A$2:$A$516,$A18,$G$2:$G$516,"&lt;&gt;MINORS",$Z$2:$Z$516,"&gt;"&amp;$Z18)+COUNTIFS($A$2:$A18,$A18,$G$2:$G18,"&lt;&gt;MINORS",$Z$2:$Z18,$Z18))</f>
        <v/>
      </c>
      <c r="AD18">
        <f>$A18&amp;"|"&amp;$G18&amp;"|"&amp;$AB18</f>
        <v/>
      </c>
      <c r="AE18">
        <f>IF($AC18="","",$A18&amp;"|"&amp;$AC18)</f>
        <v/>
      </c>
      <c r="AF18">
        <f>IF(COUNTIFS($A$2:$A18,$A18)=1,"T"&amp;$AA18,"")</f>
        <v/>
      </c>
    </row>
    <row r="19">
      <c r="A19" t="inlineStr">
        <is>
          <t>A Bunch of Dusters</t>
        </is>
      </c>
      <c r="B19">
        <f>IFERROR(IF(INDEX('Player Pool'!$A$2:$A$8725,$X19)="","",INDEX('Player Pool'!$A$2:$A$8725,$X19)),"")</f>
        <v/>
      </c>
      <c r="C19">
        <f>IFERROR(IF(INDEX('Player Pool'!$B$2:$B$8725,$X19)="","",INDEX('Player Pool'!$B$2:$B$8725,$X19)),"")</f>
        <v/>
      </c>
      <c r="D19">
        <f>IFERROR(IF(INDEX('Player Pool'!$C$2:$C$8725,$X19)="","",INDEX('Player Pool'!$C$2:$C$8725,$X19)),"")</f>
        <v/>
      </c>
      <c r="E19">
        <f>IFERROR(IF(INDEX('Player Pool'!$D$2:$D$8725,$X19)="","",INDEX('Player Pool'!$D$2:$D$8725,$X19)),"")</f>
        <v/>
      </c>
      <c r="F19" t="inlineStr">
        <is>
          <t>F</t>
        </is>
      </c>
      <c r="G19" t="inlineStr">
        <is>
          <t>ACTIVE</t>
        </is>
      </c>
      <c r="H19">
        <f>IFERROR(IF(INDEX('Player Pool'!$E$2:$E$8725,$X19)="","",INDEX('Player Pool'!$E$2:$E$8725,$X19)),"")</f>
        <v/>
      </c>
      <c r="I19" s="30" t="n">
        <v>2750000</v>
      </c>
      <c r="J19" s="31">
        <f>IFERROR(IF(INDEX('Player Pool'!$I$2:$I$8725,$X19)="","",INDEX('Player Pool'!$I$2:$I$8725,$X19)),"")</f>
        <v/>
      </c>
      <c r="K19" s="31">
        <f>IFERROR(IF(INDEX('Player Pool'!$K$2:$K$8725,$X19)="","",INDEX('Player Pool'!$K$2:$K$8725,$X19)),"")</f>
        <v/>
      </c>
      <c r="L19" s="31">
        <f>IFERROR(IF(INDEX('Player Pool'!$M$2:$M$8725,$X19)="","",INDEX('Player Pool'!$M$2:$M$8725,$X19)),"")</f>
        <v/>
      </c>
      <c r="M19" s="31">
        <f>IFERROR(IF(INDEX('Player Pool'!$N$2:$N$8725,$X19)="","",INDEX('Player Pool'!$N$2:$N$8725,$X19)),"")</f>
        <v/>
      </c>
      <c r="N19" s="31">
        <f>IFERROR(IF(INDEX('Player Pool'!$Q$2:$Q$8725,$X19)="","",INDEX('Player Pool'!$Q$2:$Q$8725,$X19)),"")</f>
        <v/>
      </c>
      <c r="O19" s="31">
        <f>IF(AND(ISNUMBER($R19),$R19&lt;&gt;0,ISNUMBER($I19),$I19&gt;0),$R19/($I19/1000000),"")</f>
        <v/>
      </c>
      <c r="P19">
        <f>IFERROR(IF(INDEX('Player Pool'!$U$2:$U$8725,$X19)="","",INDEX('Player Pool'!$U$2:$U$8725,$X19)),"")</f>
        <v/>
      </c>
      <c r="Q19" s="31">
        <f>IFERROR(IF(INDEX('Player Pool'!$O$2:$O$8725,$X19)="","",INDEX('Player Pool'!$O$2:$O$8725,$X19)),"")</f>
        <v/>
      </c>
      <c r="R19" s="31">
        <f>IFERROR(IF(INDEX('Player Pool'!$P$2:$P$8725,$X19)="","",INDEX('Player Pool'!$P$2:$P$8725,$X19)),"")</f>
        <v/>
      </c>
      <c r="S19" s="31">
        <f>IF(AND(ISNUMBER($J19),$J19&lt;&gt;0,ISNUMBER($I19),$I19&gt;0),$J19/($I19/1000000),"")</f>
        <v/>
      </c>
      <c r="T19" s="32">
        <f>IF(AND(ISNUMBER($K19),$K19&lt;&gt;0,ISNUMBER($I19),$I19&gt;0),$K19/($I19/1000000),"")</f>
        <v/>
      </c>
      <c r="U19" s="32">
        <f>IFERROR(IF(INDEX('Player Pool'!$S$2:$S$8725,$X19)="","",INDEX('Player Pool'!$S$2:$S$8725,$X19)),"")</f>
        <v/>
      </c>
      <c r="V19" s="32">
        <f>IF(AND(ISNUMBER($U19),$U19&lt;&gt;0,ISNUMBER($I19),$I19&gt;0),$U19/($I19/1000000),"")</f>
        <v/>
      </c>
      <c r="W19" t="inlineStr">
        <is>
          <t>04zj8</t>
        </is>
      </c>
      <c r="X19">
        <f>IFERROR(MATCH($W19,'Player Pool'!$V$2:$V$8725,0),"")</f>
        <v/>
      </c>
      <c r="Y19">
        <f>IF(ISNUMBER($R19),$R19,-1)</f>
        <v/>
      </c>
      <c r="Z19">
        <f>IF(ISNUMBER($J19),$J19,-1)</f>
        <v/>
      </c>
      <c r="AA19">
        <f>IF($A19=$A18,$AA18,$AA18+1)</f>
        <v/>
      </c>
      <c r="AB19">
        <f>COUNTIFS($A$2:$A$516,$A19,$G$2:$G$516,$G19,$Y$2:$Y$516,"&gt;"&amp;$Y19)+COUNTIFS($A$2:$A19,$A19,$G$2:$G19,$G19,$Y$2:$Y19,$Y19)</f>
        <v/>
      </c>
      <c r="AC19">
        <f>IF($G19="MINORS","",COUNTIFS($A$2:$A$516,$A19,$G$2:$G$516,"&lt;&gt;MINORS",$Z$2:$Z$516,"&gt;"&amp;$Z19)+COUNTIFS($A$2:$A19,$A19,$G$2:$G19,"&lt;&gt;MINORS",$Z$2:$Z19,$Z19))</f>
        <v/>
      </c>
      <c r="AD19">
        <f>$A19&amp;"|"&amp;$G19&amp;"|"&amp;$AB19</f>
        <v/>
      </c>
      <c r="AE19">
        <f>IF($AC19="","",$A19&amp;"|"&amp;$AC19)</f>
        <v/>
      </c>
      <c r="AF19">
        <f>IF(COUNTIFS($A$2:$A19,$A19)=1,"T"&amp;$AA19,"")</f>
        <v/>
      </c>
    </row>
    <row r="20">
      <c r="A20" t="inlineStr">
        <is>
          <t>A Bunch of Dusters</t>
        </is>
      </c>
      <c r="B20">
        <f>IFERROR(IF(INDEX('Player Pool'!$A$2:$A$8725,$X20)="","",INDEX('Player Pool'!$A$2:$A$8725,$X20)),"")</f>
        <v/>
      </c>
      <c r="C20">
        <f>IFERROR(IF(INDEX('Player Pool'!$B$2:$B$8725,$X20)="","",INDEX('Player Pool'!$B$2:$B$8725,$X20)),"")</f>
        <v/>
      </c>
      <c r="D20">
        <f>IFERROR(IF(INDEX('Player Pool'!$C$2:$C$8725,$X20)="","",INDEX('Player Pool'!$C$2:$C$8725,$X20)),"")</f>
        <v/>
      </c>
      <c r="E20">
        <f>IFERROR(IF(INDEX('Player Pool'!$D$2:$D$8725,$X20)="","",INDEX('Player Pool'!$D$2:$D$8725,$X20)),"")</f>
        <v/>
      </c>
      <c r="F20" t="inlineStr">
        <is>
          <t>F</t>
        </is>
      </c>
      <c r="G20" t="inlineStr">
        <is>
          <t>ACTIVE</t>
        </is>
      </c>
      <c r="H20">
        <f>IFERROR(IF(INDEX('Player Pool'!$E$2:$E$8725,$X20)="","",INDEX('Player Pool'!$E$2:$E$8725,$X20)),"")</f>
        <v/>
      </c>
      <c r="I20" s="30" t="n">
        <v>1075000</v>
      </c>
      <c r="J20" s="31">
        <f>IFERROR(IF(INDEX('Player Pool'!$I$2:$I$8725,$X20)="","",INDEX('Player Pool'!$I$2:$I$8725,$X20)),"")</f>
        <v/>
      </c>
      <c r="K20" s="31">
        <f>IFERROR(IF(INDEX('Player Pool'!$K$2:$K$8725,$X20)="","",INDEX('Player Pool'!$K$2:$K$8725,$X20)),"")</f>
        <v/>
      </c>
      <c r="L20" s="31">
        <f>IFERROR(IF(INDEX('Player Pool'!$M$2:$M$8725,$X20)="","",INDEX('Player Pool'!$M$2:$M$8725,$X20)),"")</f>
        <v/>
      </c>
      <c r="M20" s="31">
        <f>IFERROR(IF(INDEX('Player Pool'!$N$2:$N$8725,$X20)="","",INDEX('Player Pool'!$N$2:$N$8725,$X20)),"")</f>
        <v/>
      </c>
      <c r="N20" s="31">
        <f>IFERROR(IF(INDEX('Player Pool'!$Q$2:$Q$8725,$X20)="","",INDEX('Player Pool'!$Q$2:$Q$8725,$X20)),"")</f>
        <v/>
      </c>
      <c r="O20" s="31">
        <f>IF(AND(ISNUMBER($R20),$R20&lt;&gt;0,ISNUMBER($I20),$I20&gt;0),$R20/($I20/1000000),"")</f>
        <v/>
      </c>
      <c r="P20">
        <f>IFERROR(IF(INDEX('Player Pool'!$U$2:$U$8725,$X20)="","",INDEX('Player Pool'!$U$2:$U$8725,$X20)),"")</f>
        <v/>
      </c>
      <c r="Q20" s="31">
        <f>IFERROR(IF(INDEX('Player Pool'!$O$2:$O$8725,$X20)="","",INDEX('Player Pool'!$O$2:$O$8725,$X20)),"")</f>
        <v/>
      </c>
      <c r="R20" s="31">
        <f>IFERROR(IF(INDEX('Player Pool'!$P$2:$P$8725,$X20)="","",INDEX('Player Pool'!$P$2:$P$8725,$X20)),"")</f>
        <v/>
      </c>
      <c r="S20" s="31">
        <f>IF(AND(ISNUMBER($J20),$J20&lt;&gt;0,ISNUMBER($I20),$I20&gt;0),$J20/($I20/1000000),"")</f>
        <v/>
      </c>
      <c r="T20" s="32">
        <f>IF(AND(ISNUMBER($K20),$K20&lt;&gt;0,ISNUMBER($I20),$I20&gt;0),$K20/($I20/1000000),"")</f>
        <v/>
      </c>
      <c r="U20" s="32">
        <f>IFERROR(IF(INDEX('Player Pool'!$S$2:$S$8725,$X20)="","",INDEX('Player Pool'!$S$2:$S$8725,$X20)),"")</f>
        <v/>
      </c>
      <c r="V20" s="32">
        <f>IF(AND(ISNUMBER($U20),$U20&lt;&gt;0,ISNUMBER($I20),$I20&gt;0),$U20/($I20/1000000),"")</f>
        <v/>
      </c>
      <c r="W20" t="inlineStr">
        <is>
          <t>06bdr</t>
        </is>
      </c>
      <c r="X20">
        <f>IFERROR(MATCH($W20,'Player Pool'!$V$2:$V$8725,0),"")</f>
        <v/>
      </c>
      <c r="Y20">
        <f>IF(ISNUMBER($R20),$R20,-1)</f>
        <v/>
      </c>
      <c r="Z20">
        <f>IF(ISNUMBER($J20),$J20,-1)</f>
        <v/>
      </c>
      <c r="AA20">
        <f>IF($A20=$A19,$AA19,$AA19+1)</f>
        <v/>
      </c>
      <c r="AB20">
        <f>COUNTIFS($A$2:$A$516,$A20,$G$2:$G$516,$G20,$Y$2:$Y$516,"&gt;"&amp;$Y20)+COUNTIFS($A$2:$A20,$A20,$G$2:$G20,$G20,$Y$2:$Y20,$Y20)</f>
        <v/>
      </c>
      <c r="AC20">
        <f>IF($G20="MINORS","",COUNTIFS($A$2:$A$516,$A20,$G$2:$G$516,"&lt;&gt;MINORS",$Z$2:$Z$516,"&gt;"&amp;$Z20)+COUNTIFS($A$2:$A20,$A20,$G$2:$G20,"&lt;&gt;MINORS",$Z$2:$Z20,$Z20))</f>
        <v/>
      </c>
      <c r="AD20">
        <f>$A20&amp;"|"&amp;$G20&amp;"|"&amp;$AB20</f>
        <v/>
      </c>
      <c r="AE20">
        <f>IF($AC20="","",$A20&amp;"|"&amp;$AC20)</f>
        <v/>
      </c>
      <c r="AF20">
        <f>IF(COUNTIFS($A$2:$A20,$A20)=1,"T"&amp;$AA20,"")</f>
        <v/>
      </c>
    </row>
    <row r="21">
      <c r="A21" t="inlineStr">
        <is>
          <t>A Bunch of Dusters</t>
        </is>
      </c>
      <c r="B21">
        <f>IFERROR(IF(INDEX('Player Pool'!$A$2:$A$8725,$X21)="","",INDEX('Player Pool'!$A$2:$A$8725,$X21)),"")</f>
        <v/>
      </c>
      <c r="C21">
        <f>IFERROR(IF(INDEX('Player Pool'!$B$2:$B$8725,$X21)="","",INDEX('Player Pool'!$B$2:$B$8725,$X21)),"")</f>
        <v/>
      </c>
      <c r="D21">
        <f>IFERROR(IF(INDEX('Player Pool'!$C$2:$C$8725,$X21)="","",INDEX('Player Pool'!$C$2:$C$8725,$X21)),"")</f>
        <v/>
      </c>
      <c r="E21">
        <f>IFERROR(IF(INDEX('Player Pool'!$D$2:$D$8725,$X21)="","",INDEX('Player Pool'!$D$2:$D$8725,$X21)),"")</f>
        <v/>
      </c>
      <c r="F21" t="inlineStr">
        <is>
          <t>F</t>
        </is>
      </c>
      <c r="G21" t="inlineStr">
        <is>
          <t>ACTIVE</t>
        </is>
      </c>
      <c r="H21">
        <f>IFERROR(IF(INDEX('Player Pool'!$E$2:$E$8725,$X21)="","",INDEX('Player Pool'!$E$2:$E$8725,$X21)),"")</f>
        <v/>
      </c>
      <c r="I21" s="30" t="n">
        <v>3250000</v>
      </c>
      <c r="J21" s="31">
        <f>IFERROR(IF(INDEX('Player Pool'!$I$2:$I$8725,$X21)="","",INDEX('Player Pool'!$I$2:$I$8725,$X21)),"")</f>
        <v/>
      </c>
      <c r="K21" s="31">
        <f>IFERROR(IF(INDEX('Player Pool'!$K$2:$K$8725,$X21)="","",INDEX('Player Pool'!$K$2:$K$8725,$X21)),"")</f>
        <v/>
      </c>
      <c r="L21" s="31">
        <f>IFERROR(IF(INDEX('Player Pool'!$M$2:$M$8725,$X21)="","",INDEX('Player Pool'!$M$2:$M$8725,$X21)),"")</f>
        <v/>
      </c>
      <c r="M21" s="31">
        <f>IFERROR(IF(INDEX('Player Pool'!$N$2:$N$8725,$X21)="","",INDEX('Player Pool'!$N$2:$N$8725,$X21)),"")</f>
        <v/>
      </c>
      <c r="N21" s="31">
        <f>IFERROR(IF(INDEX('Player Pool'!$Q$2:$Q$8725,$X21)="","",INDEX('Player Pool'!$Q$2:$Q$8725,$X21)),"")</f>
        <v/>
      </c>
      <c r="O21" s="31">
        <f>IF(AND(ISNUMBER($R21),$R21&lt;&gt;0,ISNUMBER($I21),$I21&gt;0),$R21/($I21/1000000),"")</f>
        <v/>
      </c>
      <c r="P21">
        <f>IFERROR(IF(INDEX('Player Pool'!$U$2:$U$8725,$X21)="","",INDEX('Player Pool'!$U$2:$U$8725,$X21)),"")</f>
        <v/>
      </c>
      <c r="Q21" s="31">
        <f>IFERROR(IF(INDEX('Player Pool'!$O$2:$O$8725,$X21)="","",INDEX('Player Pool'!$O$2:$O$8725,$X21)),"")</f>
        <v/>
      </c>
      <c r="R21" s="31">
        <f>IFERROR(IF(INDEX('Player Pool'!$P$2:$P$8725,$X21)="","",INDEX('Player Pool'!$P$2:$P$8725,$X21)),"")</f>
        <v/>
      </c>
      <c r="S21" s="31">
        <f>IF(AND(ISNUMBER($J21),$J21&lt;&gt;0,ISNUMBER($I21),$I21&gt;0),$J21/($I21/1000000),"")</f>
        <v/>
      </c>
      <c r="T21" s="32">
        <f>IF(AND(ISNUMBER($K21),$K21&lt;&gt;0,ISNUMBER($I21),$I21&gt;0),$K21/($I21/1000000),"")</f>
        <v/>
      </c>
      <c r="U21" s="32">
        <f>IFERROR(IF(INDEX('Player Pool'!$S$2:$S$8725,$X21)="","",INDEX('Player Pool'!$S$2:$S$8725,$X21)),"")</f>
        <v/>
      </c>
      <c r="V21" s="32">
        <f>IF(AND(ISNUMBER($U21),$U21&lt;&gt;0,ISNUMBER($I21),$I21&gt;0),$U21/($I21/1000000),"")</f>
        <v/>
      </c>
      <c r="W21" t="inlineStr">
        <is>
          <t>051um</t>
        </is>
      </c>
      <c r="X21">
        <f>IFERROR(MATCH($W21,'Player Pool'!$V$2:$V$8725,0),"")</f>
        <v/>
      </c>
      <c r="Y21">
        <f>IF(ISNUMBER($R21),$R21,-1)</f>
        <v/>
      </c>
      <c r="Z21">
        <f>IF(ISNUMBER($J21),$J21,-1)</f>
        <v/>
      </c>
      <c r="AA21">
        <f>IF($A21=$A20,$AA20,$AA20+1)</f>
        <v/>
      </c>
      <c r="AB21">
        <f>COUNTIFS($A$2:$A$516,$A21,$G$2:$G$516,$G21,$Y$2:$Y$516,"&gt;"&amp;$Y21)+COUNTIFS($A$2:$A21,$A21,$G$2:$G21,$G21,$Y$2:$Y21,$Y21)</f>
        <v/>
      </c>
      <c r="AC21">
        <f>IF($G21="MINORS","",COUNTIFS($A$2:$A$516,$A21,$G$2:$G$516,"&lt;&gt;MINORS",$Z$2:$Z$516,"&gt;"&amp;$Z21)+COUNTIFS($A$2:$A21,$A21,$G$2:$G21,"&lt;&gt;MINORS",$Z$2:$Z21,$Z21))</f>
        <v/>
      </c>
      <c r="AD21">
        <f>$A21&amp;"|"&amp;$G21&amp;"|"&amp;$AB21</f>
        <v/>
      </c>
      <c r="AE21">
        <f>IF($AC21="","",$A21&amp;"|"&amp;$AC21)</f>
        <v/>
      </c>
      <c r="AF21">
        <f>IF(COUNTIFS($A$2:$A21,$A21)=1,"T"&amp;$AA21,"")</f>
        <v/>
      </c>
    </row>
    <row r="22">
      <c r="A22" t="inlineStr">
        <is>
          <t>A Bunch of Dusters</t>
        </is>
      </c>
      <c r="B22">
        <f>IFERROR(IF(INDEX('Player Pool'!$A$2:$A$8725,$X22)="","",INDEX('Player Pool'!$A$2:$A$8725,$X22)),"")</f>
        <v/>
      </c>
      <c r="C22">
        <f>IFERROR(IF(INDEX('Player Pool'!$B$2:$B$8725,$X22)="","",INDEX('Player Pool'!$B$2:$B$8725,$X22)),"")</f>
        <v/>
      </c>
      <c r="D22">
        <f>IFERROR(IF(INDEX('Player Pool'!$C$2:$C$8725,$X22)="","",INDEX('Player Pool'!$C$2:$C$8725,$X22)),"")</f>
        <v/>
      </c>
      <c r="E22">
        <f>IFERROR(IF(INDEX('Player Pool'!$D$2:$D$8725,$X22)="","",INDEX('Player Pool'!$D$2:$D$8725,$X22)),"")</f>
        <v/>
      </c>
      <c r="F22" t="inlineStr">
        <is>
          <t>F</t>
        </is>
      </c>
      <c r="G22" t="inlineStr">
        <is>
          <t>ACTIVE</t>
        </is>
      </c>
      <c r="H22">
        <f>IFERROR(IF(INDEX('Player Pool'!$E$2:$E$8725,$X22)="","",INDEX('Player Pool'!$E$2:$E$8725,$X22)),"")</f>
        <v/>
      </c>
      <c r="I22" s="30" t="n">
        <v>941667</v>
      </c>
      <c r="J22" s="31">
        <f>IFERROR(IF(INDEX('Player Pool'!$I$2:$I$8725,$X22)="","",INDEX('Player Pool'!$I$2:$I$8725,$X22)),"")</f>
        <v/>
      </c>
      <c r="K22" s="31">
        <f>IFERROR(IF(INDEX('Player Pool'!$K$2:$K$8725,$X22)="","",INDEX('Player Pool'!$K$2:$K$8725,$X22)),"")</f>
        <v/>
      </c>
      <c r="L22" s="31">
        <f>IFERROR(IF(INDEX('Player Pool'!$M$2:$M$8725,$X22)="","",INDEX('Player Pool'!$M$2:$M$8725,$X22)),"")</f>
        <v/>
      </c>
      <c r="M22" s="31">
        <f>IFERROR(IF(INDEX('Player Pool'!$N$2:$N$8725,$X22)="","",INDEX('Player Pool'!$N$2:$N$8725,$X22)),"")</f>
        <v/>
      </c>
      <c r="N22" s="31">
        <f>IFERROR(IF(INDEX('Player Pool'!$Q$2:$Q$8725,$X22)="","",INDEX('Player Pool'!$Q$2:$Q$8725,$X22)),"")</f>
        <v/>
      </c>
      <c r="O22" s="31">
        <f>IF(AND(ISNUMBER($R22),$R22&lt;&gt;0,ISNUMBER($I22),$I22&gt;0),$R22/($I22/1000000),"")</f>
        <v/>
      </c>
      <c r="P22">
        <f>IFERROR(IF(INDEX('Player Pool'!$U$2:$U$8725,$X22)="","",INDEX('Player Pool'!$U$2:$U$8725,$X22)),"")</f>
        <v/>
      </c>
      <c r="Q22" s="31">
        <f>IFERROR(IF(INDEX('Player Pool'!$O$2:$O$8725,$X22)="","",INDEX('Player Pool'!$O$2:$O$8725,$X22)),"")</f>
        <v/>
      </c>
      <c r="R22" s="31">
        <f>IFERROR(IF(INDEX('Player Pool'!$P$2:$P$8725,$X22)="","",INDEX('Player Pool'!$P$2:$P$8725,$X22)),"")</f>
        <v/>
      </c>
      <c r="S22" s="31">
        <f>IF(AND(ISNUMBER($J22),$J22&lt;&gt;0,ISNUMBER($I22),$I22&gt;0),$J22/($I22/1000000),"")</f>
        <v/>
      </c>
      <c r="T22" s="32">
        <f>IF(AND(ISNUMBER($K22),$K22&lt;&gt;0,ISNUMBER($I22),$I22&gt;0),$K22/($I22/1000000),"")</f>
        <v/>
      </c>
      <c r="U22" s="32">
        <f>IFERROR(IF(INDEX('Player Pool'!$S$2:$S$8725,$X22)="","",INDEX('Player Pool'!$S$2:$S$8725,$X22)),"")</f>
        <v/>
      </c>
      <c r="V22" s="32">
        <f>IF(AND(ISNUMBER($U22),$U22&lt;&gt;0,ISNUMBER($I22),$I22&gt;0),$U22/($I22/1000000),"")</f>
        <v/>
      </c>
      <c r="W22" t="inlineStr">
        <is>
          <t>0644e</t>
        </is>
      </c>
      <c r="X22">
        <f>IFERROR(MATCH($W22,'Player Pool'!$V$2:$V$8725,0),"")</f>
        <v/>
      </c>
      <c r="Y22">
        <f>IF(ISNUMBER($R22),$R22,-1)</f>
        <v/>
      </c>
      <c r="Z22">
        <f>IF(ISNUMBER($J22),$J22,-1)</f>
        <v/>
      </c>
      <c r="AA22">
        <f>IF($A22=$A21,$AA21,$AA21+1)</f>
        <v/>
      </c>
      <c r="AB22">
        <f>COUNTIFS($A$2:$A$516,$A22,$G$2:$G$516,$G22,$Y$2:$Y$516,"&gt;"&amp;$Y22)+COUNTIFS($A$2:$A22,$A22,$G$2:$G22,$G22,$Y$2:$Y22,$Y22)</f>
        <v/>
      </c>
      <c r="AC22">
        <f>IF($G22="MINORS","",COUNTIFS($A$2:$A$516,$A22,$G$2:$G$516,"&lt;&gt;MINORS",$Z$2:$Z$516,"&gt;"&amp;$Z22)+COUNTIFS($A$2:$A22,$A22,$G$2:$G22,"&lt;&gt;MINORS",$Z$2:$Z22,$Z22))</f>
        <v/>
      </c>
      <c r="AD22">
        <f>$A22&amp;"|"&amp;$G22&amp;"|"&amp;$AB22</f>
        <v/>
      </c>
      <c r="AE22">
        <f>IF($AC22="","",$A22&amp;"|"&amp;$AC22)</f>
        <v/>
      </c>
      <c r="AF22">
        <f>IF(COUNTIFS($A$2:$A22,$A22)=1,"T"&amp;$AA22,"")</f>
        <v/>
      </c>
    </row>
    <row r="23">
      <c r="A23" t="inlineStr">
        <is>
          <t>A Bunch of Dusters</t>
        </is>
      </c>
      <c r="B23">
        <f>IFERROR(IF(INDEX('Player Pool'!$A$2:$A$8725,$X23)="","",INDEX('Player Pool'!$A$2:$A$8725,$X23)),"")</f>
        <v/>
      </c>
      <c r="C23">
        <f>IFERROR(IF(INDEX('Player Pool'!$B$2:$B$8725,$X23)="","",INDEX('Player Pool'!$B$2:$B$8725,$X23)),"")</f>
        <v/>
      </c>
      <c r="D23">
        <f>IFERROR(IF(INDEX('Player Pool'!$C$2:$C$8725,$X23)="","",INDEX('Player Pool'!$C$2:$C$8725,$X23)),"")</f>
        <v/>
      </c>
      <c r="E23">
        <f>IFERROR(IF(INDEX('Player Pool'!$D$2:$D$8725,$X23)="","",INDEX('Player Pool'!$D$2:$D$8725,$X23)),"")</f>
        <v/>
      </c>
      <c r="F23" t="inlineStr">
        <is>
          <t>F</t>
        </is>
      </c>
      <c r="G23" t="inlineStr">
        <is>
          <t>ACTIVE</t>
        </is>
      </c>
      <c r="H23">
        <f>IFERROR(IF(INDEX('Player Pool'!$E$2:$E$8725,$X23)="","",INDEX('Player Pool'!$E$2:$E$8725,$X23)),"")</f>
        <v/>
      </c>
      <c r="I23" s="30" t="n">
        <v>909166</v>
      </c>
      <c r="J23" s="31">
        <f>IFERROR(IF(INDEX('Player Pool'!$I$2:$I$8725,$X23)="","",INDEX('Player Pool'!$I$2:$I$8725,$X23)),"")</f>
        <v/>
      </c>
      <c r="K23" s="31">
        <f>IFERROR(IF(INDEX('Player Pool'!$K$2:$K$8725,$X23)="","",INDEX('Player Pool'!$K$2:$K$8725,$X23)),"")</f>
        <v/>
      </c>
      <c r="L23" s="31">
        <f>IFERROR(IF(INDEX('Player Pool'!$M$2:$M$8725,$X23)="","",INDEX('Player Pool'!$M$2:$M$8725,$X23)),"")</f>
        <v/>
      </c>
      <c r="M23" s="31">
        <f>IFERROR(IF(INDEX('Player Pool'!$N$2:$N$8725,$X23)="","",INDEX('Player Pool'!$N$2:$N$8725,$X23)),"")</f>
        <v/>
      </c>
      <c r="N23" s="31">
        <f>IFERROR(IF(INDEX('Player Pool'!$Q$2:$Q$8725,$X23)="","",INDEX('Player Pool'!$Q$2:$Q$8725,$X23)),"")</f>
        <v/>
      </c>
      <c r="O23" s="31">
        <f>IF(AND(ISNUMBER($R23),$R23&lt;&gt;0,ISNUMBER($I23),$I23&gt;0),$R23/($I23/1000000),"")</f>
        <v/>
      </c>
      <c r="P23">
        <f>IFERROR(IF(INDEX('Player Pool'!$U$2:$U$8725,$X23)="","",INDEX('Player Pool'!$U$2:$U$8725,$X23)),"")</f>
        <v/>
      </c>
      <c r="Q23" s="31">
        <f>IFERROR(IF(INDEX('Player Pool'!$O$2:$O$8725,$X23)="","",INDEX('Player Pool'!$O$2:$O$8725,$X23)),"")</f>
        <v/>
      </c>
      <c r="R23" s="31">
        <f>IFERROR(IF(INDEX('Player Pool'!$P$2:$P$8725,$X23)="","",INDEX('Player Pool'!$P$2:$P$8725,$X23)),"")</f>
        <v/>
      </c>
      <c r="S23" s="31">
        <f>IF(AND(ISNUMBER($J23),$J23&lt;&gt;0,ISNUMBER($I23),$I23&gt;0),$J23/($I23/1000000),"")</f>
        <v/>
      </c>
      <c r="T23" s="32">
        <f>IF(AND(ISNUMBER($K23),$K23&lt;&gt;0,ISNUMBER($I23),$I23&gt;0),$K23/($I23/1000000),"")</f>
        <v/>
      </c>
      <c r="U23" s="32">
        <f>IFERROR(IF(INDEX('Player Pool'!$S$2:$S$8725,$X23)="","",INDEX('Player Pool'!$S$2:$S$8725,$X23)),"")</f>
        <v/>
      </c>
      <c r="V23" s="32">
        <f>IF(AND(ISNUMBER($U23),$U23&lt;&gt;0,ISNUMBER($I23),$I23&gt;0),$U23/($I23/1000000),"")</f>
        <v/>
      </c>
      <c r="W23" t="inlineStr">
        <is>
          <t>05ui4</t>
        </is>
      </c>
      <c r="X23">
        <f>IFERROR(MATCH($W23,'Player Pool'!$V$2:$V$8725,0),"")</f>
        <v/>
      </c>
      <c r="Y23">
        <f>IF(ISNUMBER($R23),$R23,-1)</f>
        <v/>
      </c>
      <c r="Z23">
        <f>IF(ISNUMBER($J23),$J23,-1)</f>
        <v/>
      </c>
      <c r="AA23">
        <f>IF($A23=$A22,$AA22,$AA22+1)</f>
        <v/>
      </c>
      <c r="AB23">
        <f>COUNTIFS($A$2:$A$516,$A23,$G$2:$G$516,$G23,$Y$2:$Y$516,"&gt;"&amp;$Y23)+COUNTIFS($A$2:$A23,$A23,$G$2:$G23,$G23,$Y$2:$Y23,$Y23)</f>
        <v/>
      </c>
      <c r="AC23">
        <f>IF($G23="MINORS","",COUNTIFS($A$2:$A$516,$A23,$G$2:$G$516,"&lt;&gt;MINORS",$Z$2:$Z$516,"&gt;"&amp;$Z23)+COUNTIFS($A$2:$A23,$A23,$G$2:$G23,"&lt;&gt;MINORS",$Z$2:$Z23,$Z23))</f>
        <v/>
      </c>
      <c r="AD23">
        <f>$A23&amp;"|"&amp;$G23&amp;"|"&amp;$AB23</f>
        <v/>
      </c>
      <c r="AE23">
        <f>IF($AC23="","",$A23&amp;"|"&amp;$AC23)</f>
        <v/>
      </c>
      <c r="AF23">
        <f>IF(COUNTIFS($A$2:$A23,$A23)=1,"T"&amp;$AA23,"")</f>
        <v/>
      </c>
    </row>
    <row r="24">
      <c r="A24" t="inlineStr">
        <is>
          <t>A Bunch of Dusters</t>
        </is>
      </c>
      <c r="B24">
        <f>IFERROR(IF(INDEX('Player Pool'!$A$2:$A$8725,$X24)="","",INDEX('Player Pool'!$A$2:$A$8725,$X24)),"")</f>
        <v/>
      </c>
      <c r="C24">
        <f>IFERROR(IF(INDEX('Player Pool'!$B$2:$B$8725,$X24)="","",INDEX('Player Pool'!$B$2:$B$8725,$X24)),"")</f>
        <v/>
      </c>
      <c r="D24">
        <f>IFERROR(IF(INDEX('Player Pool'!$C$2:$C$8725,$X24)="","",INDEX('Player Pool'!$C$2:$C$8725,$X24)),"")</f>
        <v/>
      </c>
      <c r="E24">
        <f>IFERROR(IF(INDEX('Player Pool'!$D$2:$D$8725,$X24)="","",INDEX('Player Pool'!$D$2:$D$8725,$X24)),"")</f>
        <v/>
      </c>
      <c r="F24" t="inlineStr">
        <is>
          <t>F</t>
        </is>
      </c>
      <c r="G24" t="inlineStr">
        <is>
          <t>MINORS</t>
        </is>
      </c>
      <c r="H24">
        <f>IFERROR(IF(INDEX('Player Pool'!$E$2:$E$8725,$X24)="","",INDEX('Player Pool'!$E$2:$E$8725,$X24)),"")</f>
        <v/>
      </c>
      <c r="I24" s="30" t="n">
        <v>909166</v>
      </c>
      <c r="J24" s="31">
        <f>IFERROR(IF(INDEX('Player Pool'!$I$2:$I$8725,$X24)="","",INDEX('Player Pool'!$I$2:$I$8725,$X24)),"")</f>
        <v/>
      </c>
      <c r="K24" s="31">
        <f>IFERROR(IF(INDEX('Player Pool'!$K$2:$K$8725,$X24)="","",INDEX('Player Pool'!$K$2:$K$8725,$X24)),"")</f>
        <v/>
      </c>
      <c r="L24" s="31">
        <f>IFERROR(IF(INDEX('Player Pool'!$M$2:$M$8725,$X24)="","",INDEX('Player Pool'!$M$2:$M$8725,$X24)),"")</f>
        <v/>
      </c>
      <c r="M24" s="31">
        <f>IFERROR(IF(INDEX('Player Pool'!$N$2:$N$8725,$X24)="","",INDEX('Player Pool'!$N$2:$N$8725,$X24)),"")</f>
        <v/>
      </c>
      <c r="N24" s="31">
        <f>IFERROR(IF(INDEX('Player Pool'!$Q$2:$Q$8725,$X24)="","",INDEX('Player Pool'!$Q$2:$Q$8725,$X24)),"")</f>
        <v/>
      </c>
      <c r="O24" s="31">
        <f>IF(AND(ISNUMBER($R24),$R24&lt;&gt;0,ISNUMBER($I24),$I24&gt;0),$R24/($I24/1000000),"")</f>
        <v/>
      </c>
      <c r="P24">
        <f>IFERROR(IF(INDEX('Player Pool'!$U$2:$U$8725,$X24)="","",INDEX('Player Pool'!$U$2:$U$8725,$X24)),"")</f>
        <v/>
      </c>
      <c r="Q24" s="31">
        <f>IFERROR(IF(INDEX('Player Pool'!$O$2:$O$8725,$X24)="","",INDEX('Player Pool'!$O$2:$O$8725,$X24)),"")</f>
        <v/>
      </c>
      <c r="R24" s="31">
        <f>IFERROR(IF(INDEX('Player Pool'!$P$2:$P$8725,$X24)="","",INDEX('Player Pool'!$P$2:$P$8725,$X24)),"")</f>
        <v/>
      </c>
      <c r="S24" s="31">
        <f>IF(AND(ISNUMBER($J24),$J24&lt;&gt;0,ISNUMBER($I24),$I24&gt;0),$J24/($I24/1000000),"")</f>
        <v/>
      </c>
      <c r="T24" s="32">
        <f>IF(AND(ISNUMBER($K24),$K24&lt;&gt;0,ISNUMBER($I24),$I24&gt;0),$K24/($I24/1000000),"")</f>
        <v/>
      </c>
      <c r="U24" s="32">
        <f>IFERROR(IF(INDEX('Player Pool'!$S$2:$S$8725,$X24)="","",INDEX('Player Pool'!$S$2:$S$8725,$X24)),"")</f>
        <v/>
      </c>
      <c r="V24" s="32">
        <f>IF(AND(ISNUMBER($U24),$U24&lt;&gt;0,ISNUMBER($I24),$I24&gt;0),$U24/($I24/1000000),"")</f>
        <v/>
      </c>
      <c r="W24" t="inlineStr">
        <is>
          <t>06axc</t>
        </is>
      </c>
      <c r="X24">
        <f>IFERROR(MATCH($W24,'Player Pool'!$V$2:$V$8725,0),"")</f>
        <v/>
      </c>
      <c r="Y24">
        <f>IF(ISNUMBER($R24),$R24,-1)</f>
        <v/>
      </c>
      <c r="Z24">
        <f>IF(ISNUMBER($J24),$J24,-1)</f>
        <v/>
      </c>
      <c r="AA24">
        <f>IF($A24=$A23,$AA23,$AA23+1)</f>
        <v/>
      </c>
      <c r="AB24">
        <f>COUNTIFS($A$2:$A$516,$A24,$G$2:$G$516,$G24,$Y$2:$Y$516,"&gt;"&amp;$Y24)+COUNTIFS($A$2:$A24,$A24,$G$2:$G24,$G24,$Y$2:$Y24,$Y24)</f>
        <v/>
      </c>
      <c r="AC24">
        <f>IF($G24="MINORS","",COUNTIFS($A$2:$A$516,$A24,$G$2:$G$516,"&lt;&gt;MINORS",$Z$2:$Z$516,"&gt;"&amp;$Z24)+COUNTIFS($A$2:$A24,$A24,$G$2:$G24,"&lt;&gt;MINORS",$Z$2:$Z24,$Z24))</f>
        <v/>
      </c>
      <c r="AD24">
        <f>$A24&amp;"|"&amp;$G24&amp;"|"&amp;$AB24</f>
        <v/>
      </c>
      <c r="AE24">
        <f>IF($AC24="","",$A24&amp;"|"&amp;$AC24)</f>
        <v/>
      </c>
      <c r="AF24">
        <f>IF(COUNTIFS($A$2:$A24,$A24)=1,"T"&amp;$AA24,"")</f>
        <v/>
      </c>
    </row>
    <row r="25">
      <c r="A25" t="inlineStr">
        <is>
          <t>A Bunch of Dusters</t>
        </is>
      </c>
      <c r="B25">
        <f>IFERROR(IF(INDEX('Player Pool'!$A$2:$A$8725,$X25)="","",INDEX('Player Pool'!$A$2:$A$8725,$X25)),"")</f>
        <v/>
      </c>
      <c r="C25">
        <f>IFERROR(IF(INDEX('Player Pool'!$B$2:$B$8725,$X25)="","",INDEX('Player Pool'!$B$2:$B$8725,$X25)),"")</f>
        <v/>
      </c>
      <c r="D25">
        <f>IFERROR(IF(INDEX('Player Pool'!$C$2:$C$8725,$X25)="","",INDEX('Player Pool'!$C$2:$C$8725,$X25)),"")</f>
        <v/>
      </c>
      <c r="E25">
        <f>IFERROR(IF(INDEX('Player Pool'!$D$2:$D$8725,$X25)="","",INDEX('Player Pool'!$D$2:$D$8725,$X25)),"")</f>
        <v/>
      </c>
      <c r="F25" t="inlineStr">
        <is>
          <t>F</t>
        </is>
      </c>
      <c r="G25" t="inlineStr">
        <is>
          <t>MINORS</t>
        </is>
      </c>
      <c r="H25">
        <f>IFERROR(IF(INDEX('Player Pool'!$E$2:$E$8725,$X25)="","",INDEX('Player Pool'!$E$2:$E$8725,$X25)),"")</f>
        <v/>
      </c>
      <c r="I25" s="30" t="n">
        <v>932500</v>
      </c>
      <c r="J25" s="31">
        <f>IFERROR(IF(INDEX('Player Pool'!$I$2:$I$8725,$X25)="","",INDEX('Player Pool'!$I$2:$I$8725,$X25)),"")</f>
        <v/>
      </c>
      <c r="K25" s="31">
        <f>IFERROR(IF(INDEX('Player Pool'!$K$2:$K$8725,$X25)="","",INDEX('Player Pool'!$K$2:$K$8725,$X25)),"")</f>
        <v/>
      </c>
      <c r="L25" s="31">
        <f>IFERROR(IF(INDEX('Player Pool'!$M$2:$M$8725,$X25)="","",INDEX('Player Pool'!$M$2:$M$8725,$X25)),"")</f>
        <v/>
      </c>
      <c r="M25" s="31">
        <f>IFERROR(IF(INDEX('Player Pool'!$N$2:$N$8725,$X25)="","",INDEX('Player Pool'!$N$2:$N$8725,$X25)),"")</f>
        <v/>
      </c>
      <c r="N25" s="31">
        <f>IFERROR(IF(INDEX('Player Pool'!$Q$2:$Q$8725,$X25)="","",INDEX('Player Pool'!$Q$2:$Q$8725,$X25)),"")</f>
        <v/>
      </c>
      <c r="O25" s="31">
        <f>IF(AND(ISNUMBER($R25),$R25&lt;&gt;0,ISNUMBER($I25),$I25&gt;0),$R25/($I25/1000000),"")</f>
        <v/>
      </c>
      <c r="P25">
        <f>IFERROR(IF(INDEX('Player Pool'!$U$2:$U$8725,$X25)="","",INDEX('Player Pool'!$U$2:$U$8725,$X25)),"")</f>
        <v/>
      </c>
      <c r="Q25" s="31">
        <f>IFERROR(IF(INDEX('Player Pool'!$O$2:$O$8725,$X25)="","",INDEX('Player Pool'!$O$2:$O$8725,$X25)),"")</f>
        <v/>
      </c>
      <c r="R25" s="31">
        <f>IFERROR(IF(INDEX('Player Pool'!$P$2:$P$8725,$X25)="","",INDEX('Player Pool'!$P$2:$P$8725,$X25)),"")</f>
        <v/>
      </c>
      <c r="S25" s="31">
        <f>IF(AND(ISNUMBER($J25),$J25&lt;&gt;0,ISNUMBER($I25),$I25&gt;0),$J25/($I25/1000000),"")</f>
        <v/>
      </c>
      <c r="T25" s="32">
        <f>IF(AND(ISNUMBER($K25),$K25&lt;&gt;0,ISNUMBER($I25),$I25&gt;0),$K25/($I25/1000000),"")</f>
        <v/>
      </c>
      <c r="U25" s="32">
        <f>IFERROR(IF(INDEX('Player Pool'!$S$2:$S$8725,$X25)="","",INDEX('Player Pool'!$S$2:$S$8725,$X25)),"")</f>
        <v/>
      </c>
      <c r="V25" s="32">
        <f>IF(AND(ISNUMBER($U25),$U25&lt;&gt;0,ISNUMBER($I25),$I25&gt;0),$U25/($I25/1000000),"")</f>
        <v/>
      </c>
      <c r="W25" t="inlineStr">
        <is>
          <t>06maz</t>
        </is>
      </c>
      <c r="X25">
        <f>IFERROR(MATCH($W25,'Player Pool'!$V$2:$V$8725,0),"")</f>
        <v/>
      </c>
      <c r="Y25">
        <f>IF(ISNUMBER($R25),$R25,-1)</f>
        <v/>
      </c>
      <c r="Z25">
        <f>IF(ISNUMBER($J25),$J25,-1)</f>
        <v/>
      </c>
      <c r="AA25">
        <f>IF($A25=$A24,$AA24,$AA24+1)</f>
        <v/>
      </c>
      <c r="AB25">
        <f>COUNTIFS($A$2:$A$516,$A25,$G$2:$G$516,$G25,$Y$2:$Y$516,"&gt;"&amp;$Y25)+COUNTIFS($A$2:$A25,$A25,$G$2:$G25,$G25,$Y$2:$Y25,$Y25)</f>
        <v/>
      </c>
      <c r="AC25">
        <f>IF($G25="MINORS","",COUNTIFS($A$2:$A$516,$A25,$G$2:$G$516,"&lt;&gt;MINORS",$Z$2:$Z$516,"&gt;"&amp;$Z25)+COUNTIFS($A$2:$A25,$A25,$G$2:$G25,"&lt;&gt;MINORS",$Z$2:$Z25,$Z25))</f>
        <v/>
      </c>
      <c r="AD25">
        <f>$A25&amp;"|"&amp;$G25&amp;"|"&amp;$AB25</f>
        <v/>
      </c>
      <c r="AE25">
        <f>IF($AC25="","",$A25&amp;"|"&amp;$AC25)</f>
        <v/>
      </c>
      <c r="AF25">
        <f>IF(COUNTIFS($A$2:$A25,$A25)=1,"T"&amp;$AA25,"")</f>
        <v/>
      </c>
    </row>
    <row r="26">
      <c r="A26" t="inlineStr">
        <is>
          <t>A Bunch of Dusters</t>
        </is>
      </c>
      <c r="B26">
        <f>IFERROR(IF(INDEX('Player Pool'!$A$2:$A$8725,$X26)="","",INDEX('Player Pool'!$A$2:$A$8725,$X26)),"")</f>
        <v/>
      </c>
      <c r="C26">
        <f>IFERROR(IF(INDEX('Player Pool'!$B$2:$B$8725,$X26)="","",INDEX('Player Pool'!$B$2:$B$8725,$X26)),"")</f>
        <v/>
      </c>
      <c r="D26">
        <f>IFERROR(IF(INDEX('Player Pool'!$C$2:$C$8725,$X26)="","",INDEX('Player Pool'!$C$2:$C$8725,$X26)),"")</f>
        <v/>
      </c>
      <c r="E26">
        <f>IFERROR(IF(INDEX('Player Pool'!$D$2:$D$8725,$X26)="","",INDEX('Player Pool'!$D$2:$D$8725,$X26)),"")</f>
        <v/>
      </c>
      <c r="F26" t="inlineStr">
        <is>
          <t>D</t>
        </is>
      </c>
      <c r="G26" t="inlineStr">
        <is>
          <t>MINORS</t>
        </is>
      </c>
      <c r="H26">
        <f>IFERROR(IF(INDEX('Player Pool'!$E$2:$E$8725,$X26)="","",INDEX('Player Pool'!$E$2:$E$8725,$X26)),"")</f>
        <v/>
      </c>
      <c r="I26" s="30" t="n">
        <v>886666</v>
      </c>
      <c r="J26" s="31">
        <f>IFERROR(IF(INDEX('Player Pool'!$I$2:$I$8725,$X26)="","",INDEX('Player Pool'!$I$2:$I$8725,$X26)),"")</f>
        <v/>
      </c>
      <c r="K26" s="31">
        <f>IFERROR(IF(INDEX('Player Pool'!$K$2:$K$8725,$X26)="","",INDEX('Player Pool'!$K$2:$K$8725,$X26)),"")</f>
        <v/>
      </c>
      <c r="L26" s="31">
        <f>IFERROR(IF(INDEX('Player Pool'!$M$2:$M$8725,$X26)="","",INDEX('Player Pool'!$M$2:$M$8725,$X26)),"")</f>
        <v/>
      </c>
      <c r="M26" s="31">
        <f>IFERROR(IF(INDEX('Player Pool'!$N$2:$N$8725,$X26)="","",INDEX('Player Pool'!$N$2:$N$8725,$X26)),"")</f>
        <v/>
      </c>
      <c r="N26" s="31">
        <f>IFERROR(IF(INDEX('Player Pool'!$Q$2:$Q$8725,$X26)="","",INDEX('Player Pool'!$Q$2:$Q$8725,$X26)),"")</f>
        <v/>
      </c>
      <c r="O26" s="31">
        <f>IF(AND(ISNUMBER($R26),$R26&lt;&gt;0,ISNUMBER($I26),$I26&gt;0),$R26/($I26/1000000),"")</f>
        <v/>
      </c>
      <c r="P26">
        <f>IFERROR(IF(INDEX('Player Pool'!$U$2:$U$8725,$X26)="","",INDEX('Player Pool'!$U$2:$U$8725,$X26)),"")</f>
        <v/>
      </c>
      <c r="Q26" s="31">
        <f>IFERROR(IF(INDEX('Player Pool'!$O$2:$O$8725,$X26)="","",INDEX('Player Pool'!$O$2:$O$8725,$X26)),"")</f>
        <v/>
      </c>
      <c r="R26" s="31">
        <f>IFERROR(IF(INDEX('Player Pool'!$P$2:$P$8725,$X26)="","",INDEX('Player Pool'!$P$2:$P$8725,$X26)),"")</f>
        <v/>
      </c>
      <c r="S26" s="31">
        <f>IF(AND(ISNUMBER($J26),$J26&lt;&gt;0,ISNUMBER($I26),$I26&gt;0),$J26/($I26/1000000),"")</f>
        <v/>
      </c>
      <c r="T26" s="32">
        <f>IF(AND(ISNUMBER($K26),$K26&lt;&gt;0,ISNUMBER($I26),$I26&gt;0),$K26/($I26/1000000),"")</f>
        <v/>
      </c>
      <c r="U26" s="32">
        <f>IFERROR(IF(INDEX('Player Pool'!$S$2:$S$8725,$X26)="","",INDEX('Player Pool'!$S$2:$S$8725,$X26)),"")</f>
        <v/>
      </c>
      <c r="V26" s="32">
        <f>IF(AND(ISNUMBER($U26),$U26&lt;&gt;0,ISNUMBER($I26),$I26&gt;0),$U26/($I26/1000000),"")</f>
        <v/>
      </c>
      <c r="W26" t="inlineStr">
        <is>
          <t>05ymn</t>
        </is>
      </c>
      <c r="X26">
        <f>IFERROR(MATCH($W26,'Player Pool'!$V$2:$V$8725,0),"")</f>
        <v/>
      </c>
      <c r="Y26">
        <f>IF(ISNUMBER($R26),$R26,-1)</f>
        <v/>
      </c>
      <c r="Z26">
        <f>IF(ISNUMBER($J26),$J26,-1)</f>
        <v/>
      </c>
      <c r="AA26">
        <f>IF($A26=$A25,$AA25,$AA25+1)</f>
        <v/>
      </c>
      <c r="AB26">
        <f>COUNTIFS($A$2:$A$516,$A26,$G$2:$G$516,$G26,$Y$2:$Y$516,"&gt;"&amp;$Y26)+COUNTIFS($A$2:$A26,$A26,$G$2:$G26,$G26,$Y$2:$Y26,$Y26)</f>
        <v/>
      </c>
      <c r="AC26">
        <f>IF($G26="MINORS","",COUNTIFS($A$2:$A$516,$A26,$G$2:$G$516,"&lt;&gt;MINORS",$Z$2:$Z$516,"&gt;"&amp;$Z26)+COUNTIFS($A$2:$A26,$A26,$G$2:$G26,"&lt;&gt;MINORS",$Z$2:$Z26,$Z26))</f>
        <v/>
      </c>
      <c r="AD26">
        <f>$A26&amp;"|"&amp;$G26&amp;"|"&amp;$AB26</f>
        <v/>
      </c>
      <c r="AE26">
        <f>IF($AC26="","",$A26&amp;"|"&amp;$AC26)</f>
        <v/>
      </c>
      <c r="AF26">
        <f>IF(COUNTIFS($A$2:$A26,$A26)=1,"T"&amp;$AA26,"")</f>
        <v/>
      </c>
    </row>
    <row r="27">
      <c r="A27" t="inlineStr">
        <is>
          <t>A Bunch of Dusters</t>
        </is>
      </c>
      <c r="B27">
        <f>IFERROR(IF(INDEX('Player Pool'!$A$2:$A$8725,$X27)="","",INDEX('Player Pool'!$A$2:$A$8725,$X27)),"")</f>
        <v/>
      </c>
      <c r="C27">
        <f>IFERROR(IF(INDEX('Player Pool'!$B$2:$B$8725,$X27)="","",INDEX('Player Pool'!$B$2:$B$8725,$X27)),"")</f>
        <v/>
      </c>
      <c r="D27">
        <f>IFERROR(IF(INDEX('Player Pool'!$C$2:$C$8725,$X27)="","",INDEX('Player Pool'!$C$2:$C$8725,$X27)),"")</f>
        <v/>
      </c>
      <c r="E27">
        <f>IFERROR(IF(INDEX('Player Pool'!$D$2:$D$8725,$X27)="","",INDEX('Player Pool'!$D$2:$D$8725,$X27)),"")</f>
        <v/>
      </c>
      <c r="F27" t="inlineStr">
        <is>
          <t>F</t>
        </is>
      </c>
      <c r="G27" t="inlineStr">
        <is>
          <t>MINORS</t>
        </is>
      </c>
      <c r="H27">
        <f>IFERROR(IF(INDEX('Player Pool'!$E$2:$E$8725,$X27)="","",INDEX('Player Pool'!$E$2:$E$8725,$X27)),"")</f>
        <v/>
      </c>
      <c r="I27" s="30" t="n">
        <v>950000</v>
      </c>
      <c r="J27" s="31">
        <f>IFERROR(IF(INDEX('Player Pool'!$I$2:$I$8725,$X27)="","",INDEX('Player Pool'!$I$2:$I$8725,$X27)),"")</f>
        <v/>
      </c>
      <c r="K27" s="31">
        <f>IFERROR(IF(INDEX('Player Pool'!$K$2:$K$8725,$X27)="","",INDEX('Player Pool'!$K$2:$K$8725,$X27)),"")</f>
        <v/>
      </c>
      <c r="L27" s="31">
        <f>IFERROR(IF(INDEX('Player Pool'!$M$2:$M$8725,$X27)="","",INDEX('Player Pool'!$M$2:$M$8725,$X27)),"")</f>
        <v/>
      </c>
      <c r="M27" s="31">
        <f>IFERROR(IF(INDEX('Player Pool'!$N$2:$N$8725,$X27)="","",INDEX('Player Pool'!$N$2:$N$8725,$X27)),"")</f>
        <v/>
      </c>
      <c r="N27" s="31">
        <f>IFERROR(IF(INDEX('Player Pool'!$Q$2:$Q$8725,$X27)="","",INDEX('Player Pool'!$Q$2:$Q$8725,$X27)),"")</f>
        <v/>
      </c>
      <c r="O27" s="31">
        <f>IF(AND(ISNUMBER($R27),$R27&lt;&gt;0,ISNUMBER($I27),$I27&gt;0),$R27/($I27/1000000),"")</f>
        <v/>
      </c>
      <c r="P27">
        <f>IFERROR(IF(INDEX('Player Pool'!$U$2:$U$8725,$X27)="","",INDEX('Player Pool'!$U$2:$U$8725,$X27)),"")</f>
        <v/>
      </c>
      <c r="Q27" s="31">
        <f>IFERROR(IF(INDEX('Player Pool'!$O$2:$O$8725,$X27)="","",INDEX('Player Pool'!$O$2:$O$8725,$X27)),"")</f>
        <v/>
      </c>
      <c r="R27" s="31">
        <f>IFERROR(IF(INDEX('Player Pool'!$P$2:$P$8725,$X27)="","",INDEX('Player Pool'!$P$2:$P$8725,$X27)),"")</f>
        <v/>
      </c>
      <c r="S27" s="31">
        <f>IF(AND(ISNUMBER($J27),$J27&lt;&gt;0,ISNUMBER($I27),$I27&gt;0),$J27/($I27/1000000),"")</f>
        <v/>
      </c>
      <c r="T27" s="32">
        <f>IF(AND(ISNUMBER($K27),$K27&lt;&gt;0,ISNUMBER($I27),$I27&gt;0),$K27/($I27/1000000),"")</f>
        <v/>
      </c>
      <c r="U27" s="32">
        <f>IFERROR(IF(INDEX('Player Pool'!$S$2:$S$8725,$X27)="","",INDEX('Player Pool'!$S$2:$S$8725,$X27)),"")</f>
        <v/>
      </c>
      <c r="V27" s="32">
        <f>IF(AND(ISNUMBER($U27),$U27&lt;&gt;0,ISNUMBER($I27),$I27&gt;0),$U27/($I27/1000000),"")</f>
        <v/>
      </c>
      <c r="W27" t="inlineStr">
        <is>
          <t>05r1b</t>
        </is>
      </c>
      <c r="X27">
        <f>IFERROR(MATCH($W27,'Player Pool'!$V$2:$V$8725,0),"")</f>
        <v/>
      </c>
      <c r="Y27">
        <f>IF(ISNUMBER($R27),$R27,-1)</f>
        <v/>
      </c>
      <c r="Z27">
        <f>IF(ISNUMBER($J27),$J27,-1)</f>
        <v/>
      </c>
      <c r="AA27">
        <f>IF($A27=$A26,$AA26,$AA26+1)</f>
        <v/>
      </c>
      <c r="AB27">
        <f>COUNTIFS($A$2:$A$516,$A27,$G$2:$G$516,$G27,$Y$2:$Y$516,"&gt;"&amp;$Y27)+COUNTIFS($A$2:$A27,$A27,$G$2:$G27,$G27,$Y$2:$Y27,$Y27)</f>
        <v/>
      </c>
      <c r="AC27">
        <f>IF($G27="MINORS","",COUNTIFS($A$2:$A$516,$A27,$G$2:$G$516,"&lt;&gt;MINORS",$Z$2:$Z$516,"&gt;"&amp;$Z27)+COUNTIFS($A$2:$A27,$A27,$G$2:$G27,"&lt;&gt;MINORS",$Z$2:$Z27,$Z27))</f>
        <v/>
      </c>
      <c r="AD27">
        <f>$A27&amp;"|"&amp;$G27&amp;"|"&amp;$AB27</f>
        <v/>
      </c>
      <c r="AE27">
        <f>IF($AC27="","",$A27&amp;"|"&amp;$AC27)</f>
        <v/>
      </c>
      <c r="AF27">
        <f>IF(COUNTIFS($A$2:$A27,$A27)=1,"T"&amp;$AA27,"")</f>
        <v/>
      </c>
    </row>
    <row r="28">
      <c r="A28" t="inlineStr">
        <is>
          <t>A Bunch of Dusters</t>
        </is>
      </c>
      <c r="B28">
        <f>IFERROR(IF(INDEX('Player Pool'!$A$2:$A$8725,$X28)="","",INDEX('Player Pool'!$A$2:$A$8725,$X28)),"")</f>
        <v/>
      </c>
      <c r="C28">
        <f>IFERROR(IF(INDEX('Player Pool'!$B$2:$B$8725,$X28)="","",INDEX('Player Pool'!$B$2:$B$8725,$X28)),"")</f>
        <v/>
      </c>
      <c r="D28">
        <f>IFERROR(IF(INDEX('Player Pool'!$C$2:$C$8725,$X28)="","",INDEX('Player Pool'!$C$2:$C$8725,$X28)),"")</f>
        <v/>
      </c>
      <c r="E28">
        <f>IFERROR(IF(INDEX('Player Pool'!$D$2:$D$8725,$X28)="","",INDEX('Player Pool'!$D$2:$D$8725,$X28)),"")</f>
        <v/>
      </c>
      <c r="F28" t="inlineStr">
        <is>
          <t>D</t>
        </is>
      </c>
      <c r="G28" t="inlineStr">
        <is>
          <t>MINORS</t>
        </is>
      </c>
      <c r="H28">
        <f>IFERROR(IF(INDEX('Player Pool'!$E$2:$E$8725,$X28)="","",INDEX('Player Pool'!$E$2:$E$8725,$X28)),"")</f>
        <v/>
      </c>
      <c r="I28" s="30" t="n">
        <v>845833</v>
      </c>
      <c r="J28" s="31">
        <f>IFERROR(IF(INDEX('Player Pool'!$I$2:$I$8725,$X28)="","",INDEX('Player Pool'!$I$2:$I$8725,$X28)),"")</f>
        <v/>
      </c>
      <c r="K28" s="31">
        <f>IFERROR(IF(INDEX('Player Pool'!$K$2:$K$8725,$X28)="","",INDEX('Player Pool'!$K$2:$K$8725,$X28)),"")</f>
        <v/>
      </c>
      <c r="L28" s="31">
        <f>IFERROR(IF(INDEX('Player Pool'!$M$2:$M$8725,$X28)="","",INDEX('Player Pool'!$M$2:$M$8725,$X28)),"")</f>
        <v/>
      </c>
      <c r="M28" s="31">
        <f>IFERROR(IF(INDEX('Player Pool'!$N$2:$N$8725,$X28)="","",INDEX('Player Pool'!$N$2:$N$8725,$X28)),"")</f>
        <v/>
      </c>
      <c r="N28" s="31">
        <f>IFERROR(IF(INDEX('Player Pool'!$Q$2:$Q$8725,$X28)="","",INDEX('Player Pool'!$Q$2:$Q$8725,$X28)),"")</f>
        <v/>
      </c>
      <c r="O28" s="31">
        <f>IF(AND(ISNUMBER($R28),$R28&lt;&gt;0,ISNUMBER($I28),$I28&gt;0),$R28/($I28/1000000),"")</f>
        <v/>
      </c>
      <c r="P28">
        <f>IFERROR(IF(INDEX('Player Pool'!$U$2:$U$8725,$X28)="","",INDEX('Player Pool'!$U$2:$U$8725,$X28)),"")</f>
        <v/>
      </c>
      <c r="Q28" s="31">
        <f>IFERROR(IF(INDEX('Player Pool'!$O$2:$O$8725,$X28)="","",INDEX('Player Pool'!$O$2:$O$8725,$X28)),"")</f>
        <v/>
      </c>
      <c r="R28" s="31">
        <f>IFERROR(IF(INDEX('Player Pool'!$P$2:$P$8725,$X28)="","",INDEX('Player Pool'!$P$2:$P$8725,$X28)),"")</f>
        <v/>
      </c>
      <c r="S28" s="31">
        <f>IF(AND(ISNUMBER($J28),$J28&lt;&gt;0,ISNUMBER($I28),$I28&gt;0),$J28/($I28/1000000),"")</f>
        <v/>
      </c>
      <c r="T28" s="32">
        <f>IF(AND(ISNUMBER($K28),$K28&lt;&gt;0,ISNUMBER($I28),$I28&gt;0),$K28/($I28/1000000),"")</f>
        <v/>
      </c>
      <c r="U28" s="32">
        <f>IFERROR(IF(INDEX('Player Pool'!$S$2:$S$8725,$X28)="","",INDEX('Player Pool'!$S$2:$S$8725,$X28)),"")</f>
        <v/>
      </c>
      <c r="V28" s="32">
        <f>IF(AND(ISNUMBER($U28),$U28&lt;&gt;0,ISNUMBER($I28),$I28&gt;0),$U28/($I28/1000000),"")</f>
        <v/>
      </c>
      <c r="W28" t="inlineStr">
        <is>
          <t>06lvc</t>
        </is>
      </c>
      <c r="X28">
        <f>IFERROR(MATCH($W28,'Player Pool'!$V$2:$V$8725,0),"")</f>
        <v/>
      </c>
      <c r="Y28">
        <f>IF(ISNUMBER($R28),$R28,-1)</f>
        <v/>
      </c>
      <c r="Z28">
        <f>IF(ISNUMBER($J28),$J28,-1)</f>
        <v/>
      </c>
      <c r="AA28">
        <f>IF($A28=$A27,$AA27,$AA27+1)</f>
        <v/>
      </c>
      <c r="AB28">
        <f>COUNTIFS($A$2:$A$516,$A28,$G$2:$G$516,$G28,$Y$2:$Y$516,"&gt;"&amp;$Y28)+COUNTIFS($A$2:$A28,$A28,$G$2:$G28,$G28,$Y$2:$Y28,$Y28)</f>
        <v/>
      </c>
      <c r="AC28">
        <f>IF($G28="MINORS","",COUNTIFS($A$2:$A$516,$A28,$G$2:$G$516,"&lt;&gt;MINORS",$Z$2:$Z$516,"&gt;"&amp;$Z28)+COUNTIFS($A$2:$A28,$A28,$G$2:$G28,"&lt;&gt;MINORS",$Z$2:$Z28,$Z28))</f>
        <v/>
      </c>
      <c r="AD28">
        <f>$A28&amp;"|"&amp;$G28&amp;"|"&amp;$AB28</f>
        <v/>
      </c>
      <c r="AE28">
        <f>IF($AC28="","",$A28&amp;"|"&amp;$AC28)</f>
        <v/>
      </c>
      <c r="AF28">
        <f>IF(COUNTIFS($A$2:$A28,$A28)=1,"T"&amp;$AA28,"")</f>
        <v/>
      </c>
    </row>
    <row r="29">
      <c r="A29" t="inlineStr">
        <is>
          <t>A Bunch of Dusters</t>
        </is>
      </c>
      <c r="B29">
        <f>IFERROR(IF(INDEX('Player Pool'!$A$2:$A$8725,$X29)="","",INDEX('Player Pool'!$A$2:$A$8725,$X29)),"")</f>
        <v/>
      </c>
      <c r="C29">
        <f>IFERROR(IF(INDEX('Player Pool'!$B$2:$B$8725,$X29)="","",INDEX('Player Pool'!$B$2:$B$8725,$X29)),"")</f>
        <v/>
      </c>
      <c r="D29">
        <f>IFERROR(IF(INDEX('Player Pool'!$C$2:$C$8725,$X29)="","",INDEX('Player Pool'!$C$2:$C$8725,$X29)),"")</f>
        <v/>
      </c>
      <c r="E29">
        <f>IFERROR(IF(INDEX('Player Pool'!$D$2:$D$8725,$X29)="","",INDEX('Player Pool'!$D$2:$D$8725,$X29)),"")</f>
        <v/>
      </c>
      <c r="F29" t="inlineStr">
        <is>
          <t>G</t>
        </is>
      </c>
      <c r="G29" t="inlineStr">
        <is>
          <t>MINORS</t>
        </is>
      </c>
      <c r="H29">
        <f>IFERROR(IF(INDEX('Player Pool'!$E$2:$E$8725,$X29)="","",INDEX('Player Pool'!$E$2:$E$8725,$X29)),"")</f>
        <v/>
      </c>
      <c r="I29" s="30" t="n">
        <v>875000</v>
      </c>
      <c r="J29" s="31">
        <f>IFERROR(IF(INDEX('Player Pool'!$I$2:$I$8725,$X29)="","",INDEX('Player Pool'!$I$2:$I$8725,$X29)),"")</f>
        <v/>
      </c>
      <c r="K29" s="31">
        <f>IFERROR(IF(INDEX('Player Pool'!$K$2:$K$8725,$X29)="","",INDEX('Player Pool'!$K$2:$K$8725,$X29)),"")</f>
        <v/>
      </c>
      <c r="L29" s="31">
        <f>IFERROR(IF(INDEX('Player Pool'!$M$2:$M$8725,$X29)="","",INDEX('Player Pool'!$M$2:$M$8725,$X29)),"")</f>
        <v/>
      </c>
      <c r="M29" s="31">
        <f>IFERROR(IF(INDEX('Player Pool'!$N$2:$N$8725,$X29)="","",INDEX('Player Pool'!$N$2:$N$8725,$X29)),"")</f>
        <v/>
      </c>
      <c r="N29" s="31">
        <f>IFERROR(IF(INDEX('Player Pool'!$Q$2:$Q$8725,$X29)="","",INDEX('Player Pool'!$Q$2:$Q$8725,$X29)),"")</f>
        <v/>
      </c>
      <c r="O29" s="31">
        <f>IF(AND(ISNUMBER($R29),$R29&lt;&gt;0,ISNUMBER($I29),$I29&gt;0),$R29/($I29/1000000),"")</f>
        <v/>
      </c>
      <c r="P29">
        <f>IFERROR(IF(INDEX('Player Pool'!$U$2:$U$8725,$X29)="","",INDEX('Player Pool'!$U$2:$U$8725,$X29)),"")</f>
        <v/>
      </c>
      <c r="Q29" s="31">
        <f>IFERROR(IF(INDEX('Player Pool'!$O$2:$O$8725,$X29)="","",INDEX('Player Pool'!$O$2:$O$8725,$X29)),"")</f>
        <v/>
      </c>
      <c r="R29" s="31">
        <f>IFERROR(IF(INDEX('Player Pool'!$P$2:$P$8725,$X29)="","",INDEX('Player Pool'!$P$2:$P$8725,$X29)),"")</f>
        <v/>
      </c>
      <c r="S29" s="31">
        <f>IF(AND(ISNUMBER($J29),$J29&lt;&gt;0,ISNUMBER($I29),$I29&gt;0),$J29/($I29/1000000),"")</f>
        <v/>
      </c>
      <c r="T29" s="32">
        <f>IF(AND(ISNUMBER($K29),$K29&lt;&gt;0,ISNUMBER($I29),$I29&gt;0),$K29/($I29/1000000),"")</f>
        <v/>
      </c>
      <c r="U29" s="32">
        <f>IFERROR(IF(INDEX('Player Pool'!$S$2:$S$8725,$X29)="","",INDEX('Player Pool'!$S$2:$S$8725,$X29)),"")</f>
        <v/>
      </c>
      <c r="V29" s="32">
        <f>IF(AND(ISNUMBER($U29),$U29&lt;&gt;0,ISNUMBER($I29),$I29&gt;0),$U29/($I29/1000000),"")</f>
        <v/>
      </c>
      <c r="W29" t="inlineStr">
        <is>
          <t>05lud</t>
        </is>
      </c>
      <c r="X29">
        <f>IFERROR(MATCH($W29,'Player Pool'!$V$2:$V$8725,0),"")</f>
        <v/>
      </c>
      <c r="Y29">
        <f>IF(ISNUMBER($R29),$R29,-1)</f>
        <v/>
      </c>
      <c r="Z29">
        <f>IF(ISNUMBER($J29),$J29,-1)</f>
        <v/>
      </c>
      <c r="AA29">
        <f>IF($A29=$A28,$AA28,$AA28+1)</f>
        <v/>
      </c>
      <c r="AB29">
        <f>COUNTIFS($A$2:$A$516,$A29,$G$2:$G$516,$G29,$Y$2:$Y$516,"&gt;"&amp;$Y29)+COUNTIFS($A$2:$A29,$A29,$G$2:$G29,$G29,$Y$2:$Y29,$Y29)</f>
        <v/>
      </c>
      <c r="AC29">
        <f>IF($G29="MINORS","",COUNTIFS($A$2:$A$516,$A29,$G$2:$G$516,"&lt;&gt;MINORS",$Z$2:$Z$516,"&gt;"&amp;$Z29)+COUNTIFS($A$2:$A29,$A29,$G$2:$G29,"&lt;&gt;MINORS",$Z$2:$Z29,$Z29))</f>
        <v/>
      </c>
      <c r="AD29">
        <f>$A29&amp;"|"&amp;$G29&amp;"|"&amp;$AB29</f>
        <v/>
      </c>
      <c r="AE29">
        <f>IF($AC29="","",$A29&amp;"|"&amp;$AC29)</f>
        <v/>
      </c>
      <c r="AF29">
        <f>IF(COUNTIFS($A$2:$A29,$A29)=1,"T"&amp;$AA29,"")</f>
        <v/>
      </c>
    </row>
    <row r="30">
      <c r="A30" t="inlineStr">
        <is>
          <t>A Bunch of Dusters</t>
        </is>
      </c>
      <c r="B30">
        <f>IFERROR(IF(INDEX('Player Pool'!$A$2:$A$8725,$X30)="","",INDEX('Player Pool'!$A$2:$A$8725,$X30)),"")</f>
        <v/>
      </c>
      <c r="C30">
        <f>IFERROR(IF(INDEX('Player Pool'!$B$2:$B$8725,$X30)="","",INDEX('Player Pool'!$B$2:$B$8725,$X30)),"")</f>
        <v/>
      </c>
      <c r="D30">
        <f>IFERROR(IF(INDEX('Player Pool'!$C$2:$C$8725,$X30)="","",INDEX('Player Pool'!$C$2:$C$8725,$X30)),"")</f>
        <v/>
      </c>
      <c r="E30">
        <f>IFERROR(IF(INDEX('Player Pool'!$D$2:$D$8725,$X30)="","",INDEX('Player Pool'!$D$2:$D$8725,$X30)),"")</f>
        <v/>
      </c>
      <c r="F30" t="inlineStr">
        <is>
          <t>D</t>
        </is>
      </c>
      <c r="G30" t="inlineStr">
        <is>
          <t>MINORS</t>
        </is>
      </c>
      <c r="H30">
        <f>IFERROR(IF(INDEX('Player Pool'!$E$2:$E$8725,$X30)="","",INDEX('Player Pool'!$E$2:$E$8725,$X30)),"")</f>
        <v/>
      </c>
      <c r="I30" s="30" t="n">
        <v>950000</v>
      </c>
      <c r="J30" s="31">
        <f>IFERROR(IF(INDEX('Player Pool'!$I$2:$I$8725,$X30)="","",INDEX('Player Pool'!$I$2:$I$8725,$X30)),"")</f>
        <v/>
      </c>
      <c r="K30" s="31">
        <f>IFERROR(IF(INDEX('Player Pool'!$K$2:$K$8725,$X30)="","",INDEX('Player Pool'!$K$2:$K$8725,$X30)),"")</f>
        <v/>
      </c>
      <c r="L30" s="31">
        <f>IFERROR(IF(INDEX('Player Pool'!$M$2:$M$8725,$X30)="","",INDEX('Player Pool'!$M$2:$M$8725,$X30)),"")</f>
        <v/>
      </c>
      <c r="M30" s="31">
        <f>IFERROR(IF(INDEX('Player Pool'!$N$2:$N$8725,$X30)="","",INDEX('Player Pool'!$N$2:$N$8725,$X30)),"")</f>
        <v/>
      </c>
      <c r="N30" s="31">
        <f>IFERROR(IF(INDEX('Player Pool'!$Q$2:$Q$8725,$X30)="","",INDEX('Player Pool'!$Q$2:$Q$8725,$X30)),"")</f>
        <v/>
      </c>
      <c r="O30" s="31">
        <f>IF(AND(ISNUMBER($R30),$R30&lt;&gt;0,ISNUMBER($I30),$I30&gt;0),$R30/($I30/1000000),"")</f>
        <v/>
      </c>
      <c r="P30">
        <f>IFERROR(IF(INDEX('Player Pool'!$U$2:$U$8725,$X30)="","",INDEX('Player Pool'!$U$2:$U$8725,$X30)),"")</f>
        <v/>
      </c>
      <c r="Q30" s="31">
        <f>IFERROR(IF(INDEX('Player Pool'!$O$2:$O$8725,$X30)="","",INDEX('Player Pool'!$O$2:$O$8725,$X30)),"")</f>
        <v/>
      </c>
      <c r="R30" s="31">
        <f>IFERROR(IF(INDEX('Player Pool'!$P$2:$P$8725,$X30)="","",INDEX('Player Pool'!$P$2:$P$8725,$X30)),"")</f>
        <v/>
      </c>
      <c r="S30" s="31">
        <f>IF(AND(ISNUMBER($J30),$J30&lt;&gt;0,ISNUMBER($I30),$I30&gt;0),$J30/($I30/1000000),"")</f>
        <v/>
      </c>
      <c r="T30" s="32">
        <f>IF(AND(ISNUMBER($K30),$K30&lt;&gt;0,ISNUMBER($I30),$I30&gt;0),$K30/($I30/1000000),"")</f>
        <v/>
      </c>
      <c r="U30" s="32">
        <f>IFERROR(IF(INDEX('Player Pool'!$S$2:$S$8725,$X30)="","",INDEX('Player Pool'!$S$2:$S$8725,$X30)),"")</f>
        <v/>
      </c>
      <c r="V30" s="32">
        <f>IF(AND(ISNUMBER($U30),$U30&lt;&gt;0,ISNUMBER($I30),$I30&gt;0),$U30/($I30/1000000),"")</f>
        <v/>
      </c>
      <c r="W30" t="inlineStr">
        <is>
          <t>05ra8</t>
        </is>
      </c>
      <c r="X30">
        <f>IFERROR(MATCH($W30,'Player Pool'!$V$2:$V$8725,0),"")</f>
        <v/>
      </c>
      <c r="Y30">
        <f>IF(ISNUMBER($R30),$R30,-1)</f>
        <v/>
      </c>
      <c r="Z30">
        <f>IF(ISNUMBER($J30),$J30,-1)</f>
        <v/>
      </c>
      <c r="AA30">
        <f>IF($A30=$A29,$AA29,$AA29+1)</f>
        <v/>
      </c>
      <c r="AB30">
        <f>COUNTIFS($A$2:$A$516,$A30,$G$2:$G$516,$G30,$Y$2:$Y$516,"&gt;"&amp;$Y30)+COUNTIFS($A$2:$A30,$A30,$G$2:$G30,$G30,$Y$2:$Y30,$Y30)</f>
        <v/>
      </c>
      <c r="AC30">
        <f>IF($G30="MINORS","",COUNTIFS($A$2:$A$516,$A30,$G$2:$G$516,"&lt;&gt;MINORS",$Z$2:$Z$516,"&gt;"&amp;$Z30)+COUNTIFS($A$2:$A30,$A30,$G$2:$G30,"&lt;&gt;MINORS",$Z$2:$Z30,$Z30))</f>
        <v/>
      </c>
      <c r="AD30">
        <f>$A30&amp;"|"&amp;$G30&amp;"|"&amp;$AB30</f>
        <v/>
      </c>
      <c r="AE30">
        <f>IF($AC30="","",$A30&amp;"|"&amp;$AC30)</f>
        <v/>
      </c>
      <c r="AF30">
        <f>IF(COUNTIFS($A$2:$A30,$A30)=1,"T"&amp;$AA30,"")</f>
        <v/>
      </c>
    </row>
    <row r="31">
      <c r="A31" t="inlineStr">
        <is>
          <t>A Bunch of Dusters</t>
        </is>
      </c>
      <c r="B31">
        <f>IFERROR(IF(INDEX('Player Pool'!$A$2:$A$8725,$X31)="","",INDEX('Player Pool'!$A$2:$A$8725,$X31)),"")</f>
        <v/>
      </c>
      <c r="C31">
        <f>IFERROR(IF(INDEX('Player Pool'!$B$2:$B$8725,$X31)="","",INDEX('Player Pool'!$B$2:$B$8725,$X31)),"")</f>
        <v/>
      </c>
      <c r="D31">
        <f>IFERROR(IF(INDEX('Player Pool'!$C$2:$C$8725,$X31)="","",INDEX('Player Pool'!$C$2:$C$8725,$X31)),"")</f>
        <v/>
      </c>
      <c r="E31">
        <f>IFERROR(IF(INDEX('Player Pool'!$D$2:$D$8725,$X31)="","",INDEX('Player Pool'!$D$2:$D$8725,$X31)),"")</f>
        <v/>
      </c>
      <c r="F31" t="inlineStr">
        <is>
          <t>G</t>
        </is>
      </c>
      <c r="G31" t="inlineStr">
        <is>
          <t>MINORS</t>
        </is>
      </c>
      <c r="H31">
        <f>IFERROR(IF(INDEX('Player Pool'!$E$2:$E$8725,$X31)="","",INDEX('Player Pool'!$E$2:$E$8725,$X31)),"")</f>
        <v/>
      </c>
      <c r="I31" s="30" t="n">
        <v>875000</v>
      </c>
      <c r="J31" s="31">
        <f>IFERROR(IF(INDEX('Player Pool'!$I$2:$I$8725,$X31)="","",INDEX('Player Pool'!$I$2:$I$8725,$X31)),"")</f>
        <v/>
      </c>
      <c r="K31" s="31">
        <f>IFERROR(IF(INDEX('Player Pool'!$K$2:$K$8725,$X31)="","",INDEX('Player Pool'!$K$2:$K$8725,$X31)),"")</f>
        <v/>
      </c>
      <c r="L31" s="31">
        <f>IFERROR(IF(INDEX('Player Pool'!$M$2:$M$8725,$X31)="","",INDEX('Player Pool'!$M$2:$M$8725,$X31)),"")</f>
        <v/>
      </c>
      <c r="M31" s="31">
        <f>IFERROR(IF(INDEX('Player Pool'!$N$2:$N$8725,$X31)="","",INDEX('Player Pool'!$N$2:$N$8725,$X31)),"")</f>
        <v/>
      </c>
      <c r="N31" s="31">
        <f>IFERROR(IF(INDEX('Player Pool'!$Q$2:$Q$8725,$X31)="","",INDEX('Player Pool'!$Q$2:$Q$8725,$X31)),"")</f>
        <v/>
      </c>
      <c r="O31" s="31">
        <f>IF(AND(ISNUMBER($R31),$R31&lt;&gt;0,ISNUMBER($I31),$I31&gt;0),$R31/($I31/1000000),"")</f>
        <v/>
      </c>
      <c r="P31">
        <f>IFERROR(IF(INDEX('Player Pool'!$U$2:$U$8725,$X31)="","",INDEX('Player Pool'!$U$2:$U$8725,$X31)),"")</f>
        <v/>
      </c>
      <c r="Q31" s="31">
        <f>IFERROR(IF(INDEX('Player Pool'!$O$2:$O$8725,$X31)="","",INDEX('Player Pool'!$O$2:$O$8725,$X31)),"")</f>
        <v/>
      </c>
      <c r="R31" s="31">
        <f>IFERROR(IF(INDEX('Player Pool'!$P$2:$P$8725,$X31)="","",INDEX('Player Pool'!$P$2:$P$8725,$X31)),"")</f>
        <v/>
      </c>
      <c r="S31" s="31">
        <f>IF(AND(ISNUMBER($J31),$J31&lt;&gt;0,ISNUMBER($I31),$I31&gt;0),$J31/($I31/1000000),"")</f>
        <v/>
      </c>
      <c r="T31" s="32">
        <f>IF(AND(ISNUMBER($K31),$K31&lt;&gt;0,ISNUMBER($I31),$I31&gt;0),$K31/($I31/1000000),"")</f>
        <v/>
      </c>
      <c r="U31" s="32">
        <f>IFERROR(IF(INDEX('Player Pool'!$S$2:$S$8725,$X31)="","",INDEX('Player Pool'!$S$2:$S$8725,$X31)),"")</f>
        <v/>
      </c>
      <c r="V31" s="32">
        <f>IF(AND(ISNUMBER($U31),$U31&lt;&gt;0,ISNUMBER($I31),$I31&gt;0),$U31/($I31/1000000),"")</f>
        <v/>
      </c>
      <c r="W31" t="inlineStr">
        <is>
          <t>05k9b</t>
        </is>
      </c>
      <c r="X31">
        <f>IFERROR(MATCH($W31,'Player Pool'!$V$2:$V$8725,0),"")</f>
        <v/>
      </c>
      <c r="Y31">
        <f>IF(ISNUMBER($R31),$R31,-1)</f>
        <v/>
      </c>
      <c r="Z31">
        <f>IF(ISNUMBER($J31),$J31,-1)</f>
        <v/>
      </c>
      <c r="AA31">
        <f>IF($A31=$A30,$AA30,$AA30+1)</f>
        <v/>
      </c>
      <c r="AB31">
        <f>COUNTIFS($A$2:$A$516,$A31,$G$2:$G$516,$G31,$Y$2:$Y$516,"&gt;"&amp;$Y31)+COUNTIFS($A$2:$A31,$A31,$G$2:$G31,$G31,$Y$2:$Y31,$Y31)</f>
        <v/>
      </c>
      <c r="AC31">
        <f>IF($G31="MINORS","",COUNTIFS($A$2:$A$516,$A31,$G$2:$G$516,"&lt;&gt;MINORS",$Z$2:$Z$516,"&gt;"&amp;$Z31)+COUNTIFS($A$2:$A31,$A31,$G$2:$G31,"&lt;&gt;MINORS",$Z$2:$Z31,$Z31))</f>
        <v/>
      </c>
      <c r="AD31">
        <f>$A31&amp;"|"&amp;$G31&amp;"|"&amp;$AB31</f>
        <v/>
      </c>
      <c r="AE31">
        <f>IF($AC31="","",$A31&amp;"|"&amp;$AC31)</f>
        <v/>
      </c>
      <c r="AF31">
        <f>IF(COUNTIFS($A$2:$A31,$A31)=1,"T"&amp;$AA31,"")</f>
        <v/>
      </c>
    </row>
    <row r="32">
      <c r="A32" t="inlineStr">
        <is>
          <t>A Bunch of Dusters</t>
        </is>
      </c>
      <c r="B32">
        <f>IFERROR(IF(INDEX('Player Pool'!$A$2:$A$8725,$X32)="","",INDEX('Player Pool'!$A$2:$A$8725,$X32)),"")</f>
        <v/>
      </c>
      <c r="C32">
        <f>IFERROR(IF(INDEX('Player Pool'!$B$2:$B$8725,$X32)="","",INDEX('Player Pool'!$B$2:$B$8725,$X32)),"")</f>
        <v/>
      </c>
      <c r="D32">
        <f>IFERROR(IF(INDEX('Player Pool'!$C$2:$C$8725,$X32)="","",INDEX('Player Pool'!$C$2:$C$8725,$X32)),"")</f>
        <v/>
      </c>
      <c r="E32">
        <f>IFERROR(IF(INDEX('Player Pool'!$D$2:$D$8725,$X32)="","",INDEX('Player Pool'!$D$2:$D$8725,$X32)),"")</f>
        <v/>
      </c>
      <c r="F32" t="inlineStr">
        <is>
          <t>F</t>
        </is>
      </c>
      <c r="G32" t="inlineStr">
        <is>
          <t>MINORS</t>
        </is>
      </c>
      <c r="H32">
        <f>IFERROR(IF(INDEX('Player Pool'!$E$2:$E$8725,$X32)="","",INDEX('Player Pool'!$E$2:$E$8725,$X32)),"")</f>
        <v/>
      </c>
      <c r="I32" s="30" t="n">
        <v>1</v>
      </c>
      <c r="J32" s="31">
        <f>IFERROR(IF(INDEX('Player Pool'!$I$2:$I$8725,$X32)="","",INDEX('Player Pool'!$I$2:$I$8725,$X32)),"")</f>
        <v/>
      </c>
      <c r="K32" s="31">
        <f>IFERROR(IF(INDEX('Player Pool'!$K$2:$K$8725,$X32)="","",INDEX('Player Pool'!$K$2:$K$8725,$X32)),"")</f>
        <v/>
      </c>
      <c r="L32" s="31">
        <f>IFERROR(IF(INDEX('Player Pool'!$M$2:$M$8725,$X32)="","",INDEX('Player Pool'!$M$2:$M$8725,$X32)),"")</f>
        <v/>
      </c>
      <c r="M32" s="31">
        <f>IFERROR(IF(INDEX('Player Pool'!$N$2:$N$8725,$X32)="","",INDEX('Player Pool'!$N$2:$N$8725,$X32)),"")</f>
        <v/>
      </c>
      <c r="N32" s="31">
        <f>IFERROR(IF(INDEX('Player Pool'!$Q$2:$Q$8725,$X32)="","",INDEX('Player Pool'!$Q$2:$Q$8725,$X32)),"")</f>
        <v/>
      </c>
      <c r="O32" s="31">
        <f>IF(AND(ISNUMBER($R32),$R32&lt;&gt;0,ISNUMBER($I32),$I32&gt;0),$R32/($I32/1000000),"")</f>
        <v/>
      </c>
      <c r="P32">
        <f>IFERROR(IF(INDEX('Player Pool'!$U$2:$U$8725,$X32)="","",INDEX('Player Pool'!$U$2:$U$8725,$X32)),"")</f>
        <v/>
      </c>
      <c r="Q32" s="31">
        <f>IFERROR(IF(INDEX('Player Pool'!$O$2:$O$8725,$X32)="","",INDEX('Player Pool'!$O$2:$O$8725,$X32)),"")</f>
        <v/>
      </c>
      <c r="R32" s="31">
        <f>IFERROR(IF(INDEX('Player Pool'!$P$2:$P$8725,$X32)="","",INDEX('Player Pool'!$P$2:$P$8725,$X32)),"")</f>
        <v/>
      </c>
      <c r="S32" s="31">
        <f>IF(AND(ISNUMBER($J32),$J32&lt;&gt;0,ISNUMBER($I32),$I32&gt;0),$J32/($I32/1000000),"")</f>
        <v/>
      </c>
      <c r="T32" s="32">
        <f>IF(AND(ISNUMBER($K32),$K32&lt;&gt;0,ISNUMBER($I32),$I32&gt;0),$K32/($I32/1000000),"")</f>
        <v/>
      </c>
      <c r="U32" s="32">
        <f>IFERROR(IF(INDEX('Player Pool'!$S$2:$S$8725,$X32)="","",INDEX('Player Pool'!$S$2:$S$8725,$X32)),"")</f>
        <v/>
      </c>
      <c r="V32" s="32">
        <f>IF(AND(ISNUMBER($U32),$U32&lt;&gt;0,ISNUMBER($I32),$I32&gt;0),$U32/($I32/1000000),"")</f>
        <v/>
      </c>
      <c r="W32" t="inlineStr">
        <is>
          <t>05rf1</t>
        </is>
      </c>
      <c r="X32">
        <f>IFERROR(MATCH($W32,'Player Pool'!$V$2:$V$8725,0),"")</f>
        <v/>
      </c>
      <c r="Y32">
        <f>IF(ISNUMBER($R32),$R32,-1)</f>
        <v/>
      </c>
      <c r="Z32">
        <f>IF(ISNUMBER($J32),$J32,-1)</f>
        <v/>
      </c>
      <c r="AA32">
        <f>IF($A32=$A31,$AA31,$AA31+1)</f>
        <v/>
      </c>
      <c r="AB32">
        <f>COUNTIFS($A$2:$A$516,$A32,$G$2:$G$516,$G32,$Y$2:$Y$516,"&gt;"&amp;$Y32)+COUNTIFS($A$2:$A32,$A32,$G$2:$G32,$G32,$Y$2:$Y32,$Y32)</f>
        <v/>
      </c>
      <c r="AC32">
        <f>IF($G32="MINORS","",COUNTIFS($A$2:$A$516,$A32,$G$2:$G$516,"&lt;&gt;MINORS",$Z$2:$Z$516,"&gt;"&amp;$Z32)+COUNTIFS($A$2:$A32,$A32,$G$2:$G32,"&lt;&gt;MINORS",$Z$2:$Z32,$Z32))</f>
        <v/>
      </c>
      <c r="AD32">
        <f>$A32&amp;"|"&amp;$G32&amp;"|"&amp;$AB32</f>
        <v/>
      </c>
      <c r="AE32">
        <f>IF($AC32="","",$A32&amp;"|"&amp;$AC32)</f>
        <v/>
      </c>
      <c r="AF32">
        <f>IF(COUNTIFS($A$2:$A32,$A32)=1,"T"&amp;$AA32,"")</f>
        <v/>
      </c>
    </row>
    <row r="33">
      <c r="A33" t="inlineStr">
        <is>
          <t>A Bunch of Dusters</t>
        </is>
      </c>
      <c r="B33">
        <f>IFERROR(IF(INDEX('Player Pool'!$A$2:$A$8725,$X33)="","",INDEX('Player Pool'!$A$2:$A$8725,$X33)),"")</f>
        <v/>
      </c>
      <c r="C33">
        <f>IFERROR(IF(INDEX('Player Pool'!$B$2:$B$8725,$X33)="","",INDEX('Player Pool'!$B$2:$B$8725,$X33)),"")</f>
        <v/>
      </c>
      <c r="D33">
        <f>IFERROR(IF(INDEX('Player Pool'!$C$2:$C$8725,$X33)="","",INDEX('Player Pool'!$C$2:$C$8725,$X33)),"")</f>
        <v/>
      </c>
      <c r="E33">
        <f>IFERROR(IF(INDEX('Player Pool'!$D$2:$D$8725,$X33)="","",INDEX('Player Pool'!$D$2:$D$8725,$X33)),"")</f>
        <v/>
      </c>
      <c r="F33" t="inlineStr">
        <is>
          <t>D</t>
        </is>
      </c>
      <c r="G33" t="inlineStr">
        <is>
          <t>MINORS</t>
        </is>
      </c>
      <c r="H33">
        <f>IFERROR(IF(INDEX('Player Pool'!$E$2:$E$8725,$X33)="","",INDEX('Player Pool'!$E$2:$E$8725,$X33)),"")</f>
        <v/>
      </c>
      <c r="I33" s="30" t="n">
        <v>1075000</v>
      </c>
      <c r="J33" s="31">
        <f>IFERROR(IF(INDEX('Player Pool'!$I$2:$I$8725,$X33)="","",INDEX('Player Pool'!$I$2:$I$8725,$X33)),"")</f>
        <v/>
      </c>
      <c r="K33" s="31">
        <f>IFERROR(IF(INDEX('Player Pool'!$K$2:$K$8725,$X33)="","",INDEX('Player Pool'!$K$2:$K$8725,$X33)),"")</f>
        <v/>
      </c>
      <c r="L33" s="31">
        <f>IFERROR(IF(INDEX('Player Pool'!$M$2:$M$8725,$X33)="","",INDEX('Player Pool'!$M$2:$M$8725,$X33)),"")</f>
        <v/>
      </c>
      <c r="M33" s="31">
        <f>IFERROR(IF(INDEX('Player Pool'!$N$2:$N$8725,$X33)="","",INDEX('Player Pool'!$N$2:$N$8725,$X33)),"")</f>
        <v/>
      </c>
      <c r="N33" s="31">
        <f>IFERROR(IF(INDEX('Player Pool'!$Q$2:$Q$8725,$X33)="","",INDEX('Player Pool'!$Q$2:$Q$8725,$X33)),"")</f>
        <v/>
      </c>
      <c r="O33" s="31">
        <f>IF(AND(ISNUMBER($R33),$R33&lt;&gt;0,ISNUMBER($I33),$I33&gt;0),$R33/($I33/1000000),"")</f>
        <v/>
      </c>
      <c r="P33">
        <f>IFERROR(IF(INDEX('Player Pool'!$U$2:$U$8725,$X33)="","",INDEX('Player Pool'!$U$2:$U$8725,$X33)),"")</f>
        <v/>
      </c>
      <c r="Q33" s="31">
        <f>IFERROR(IF(INDEX('Player Pool'!$O$2:$O$8725,$X33)="","",INDEX('Player Pool'!$O$2:$O$8725,$X33)),"")</f>
        <v/>
      </c>
      <c r="R33" s="31">
        <f>IFERROR(IF(INDEX('Player Pool'!$P$2:$P$8725,$X33)="","",INDEX('Player Pool'!$P$2:$P$8725,$X33)),"")</f>
        <v/>
      </c>
      <c r="S33" s="31">
        <f>IF(AND(ISNUMBER($J33),$J33&lt;&gt;0,ISNUMBER($I33),$I33&gt;0),$J33/($I33/1000000),"")</f>
        <v/>
      </c>
      <c r="T33" s="32">
        <f>IF(AND(ISNUMBER($K33),$K33&lt;&gt;0,ISNUMBER($I33),$I33&gt;0),$K33/($I33/1000000),"")</f>
        <v/>
      </c>
      <c r="U33" s="32">
        <f>IFERROR(IF(INDEX('Player Pool'!$S$2:$S$8725,$X33)="","",INDEX('Player Pool'!$S$2:$S$8725,$X33)),"")</f>
        <v/>
      </c>
      <c r="V33" s="32">
        <f>IF(AND(ISNUMBER($U33),$U33&lt;&gt;0,ISNUMBER($I33),$I33&gt;0),$U33/($I33/1000000),"")</f>
        <v/>
      </c>
      <c r="W33" t="inlineStr">
        <is>
          <t>06sqq</t>
        </is>
      </c>
      <c r="X33">
        <f>IFERROR(MATCH($W33,'Player Pool'!$V$2:$V$8725,0),"")</f>
        <v/>
      </c>
      <c r="Y33">
        <f>IF(ISNUMBER($R33),$R33,-1)</f>
        <v/>
      </c>
      <c r="Z33">
        <f>IF(ISNUMBER($J33),$J33,-1)</f>
        <v/>
      </c>
      <c r="AA33">
        <f>IF($A33=$A32,$AA32,$AA32+1)</f>
        <v/>
      </c>
      <c r="AB33">
        <f>COUNTIFS($A$2:$A$516,$A33,$G$2:$G$516,$G33,$Y$2:$Y$516,"&gt;"&amp;$Y33)+COUNTIFS($A$2:$A33,$A33,$G$2:$G33,$G33,$Y$2:$Y33,$Y33)</f>
        <v/>
      </c>
      <c r="AC33">
        <f>IF($G33="MINORS","",COUNTIFS($A$2:$A$516,$A33,$G$2:$G$516,"&lt;&gt;MINORS",$Z$2:$Z$516,"&gt;"&amp;$Z33)+COUNTIFS($A$2:$A33,$A33,$G$2:$G33,"&lt;&gt;MINORS",$Z$2:$Z33,$Z33))</f>
        <v/>
      </c>
      <c r="AD33">
        <f>$A33&amp;"|"&amp;$G33&amp;"|"&amp;$AB33</f>
        <v/>
      </c>
      <c r="AE33">
        <f>IF($AC33="","",$A33&amp;"|"&amp;$AC33)</f>
        <v/>
      </c>
      <c r="AF33">
        <f>IF(COUNTIFS($A$2:$A33,$A33)=1,"T"&amp;$AA33,"")</f>
        <v/>
      </c>
    </row>
    <row r="34">
      <c r="A34" t="inlineStr">
        <is>
          <t>A Bunch of Dusters</t>
        </is>
      </c>
      <c r="B34">
        <f>IFERROR(IF(INDEX('Player Pool'!$A$2:$A$8725,$X34)="","",INDEX('Player Pool'!$A$2:$A$8725,$X34)),"")</f>
        <v/>
      </c>
      <c r="C34">
        <f>IFERROR(IF(INDEX('Player Pool'!$B$2:$B$8725,$X34)="","",INDEX('Player Pool'!$B$2:$B$8725,$X34)),"")</f>
        <v/>
      </c>
      <c r="D34">
        <f>IFERROR(IF(INDEX('Player Pool'!$C$2:$C$8725,$X34)="","",INDEX('Player Pool'!$C$2:$C$8725,$X34)),"")</f>
        <v/>
      </c>
      <c r="E34">
        <f>IFERROR(IF(INDEX('Player Pool'!$D$2:$D$8725,$X34)="","",INDEX('Player Pool'!$D$2:$D$8725,$X34)),"")</f>
        <v/>
      </c>
      <c r="F34" t="inlineStr">
        <is>
          <t>F</t>
        </is>
      </c>
      <c r="G34" t="inlineStr">
        <is>
          <t>MINORS</t>
        </is>
      </c>
      <c r="H34">
        <f>IFERROR(IF(INDEX('Player Pool'!$E$2:$E$8725,$X34)="","",INDEX('Player Pool'!$E$2:$E$8725,$X34)),"")</f>
        <v/>
      </c>
      <c r="I34" s="30" t="n">
        <v>876666</v>
      </c>
      <c r="J34" s="31">
        <f>IFERROR(IF(INDEX('Player Pool'!$I$2:$I$8725,$X34)="","",INDEX('Player Pool'!$I$2:$I$8725,$X34)),"")</f>
        <v/>
      </c>
      <c r="K34" s="31">
        <f>IFERROR(IF(INDEX('Player Pool'!$K$2:$K$8725,$X34)="","",INDEX('Player Pool'!$K$2:$K$8725,$X34)),"")</f>
        <v/>
      </c>
      <c r="L34" s="31">
        <f>IFERROR(IF(INDEX('Player Pool'!$M$2:$M$8725,$X34)="","",INDEX('Player Pool'!$M$2:$M$8725,$X34)),"")</f>
        <v/>
      </c>
      <c r="M34" s="31">
        <f>IFERROR(IF(INDEX('Player Pool'!$N$2:$N$8725,$X34)="","",INDEX('Player Pool'!$N$2:$N$8725,$X34)),"")</f>
        <v/>
      </c>
      <c r="N34" s="31">
        <f>IFERROR(IF(INDEX('Player Pool'!$Q$2:$Q$8725,$X34)="","",INDEX('Player Pool'!$Q$2:$Q$8725,$X34)),"")</f>
        <v/>
      </c>
      <c r="O34" s="31">
        <f>IF(AND(ISNUMBER($R34),$R34&lt;&gt;0,ISNUMBER($I34),$I34&gt;0),$R34/($I34/1000000),"")</f>
        <v/>
      </c>
      <c r="P34">
        <f>IFERROR(IF(INDEX('Player Pool'!$U$2:$U$8725,$X34)="","",INDEX('Player Pool'!$U$2:$U$8725,$X34)),"")</f>
        <v/>
      </c>
      <c r="Q34" s="31">
        <f>IFERROR(IF(INDEX('Player Pool'!$O$2:$O$8725,$X34)="","",INDEX('Player Pool'!$O$2:$O$8725,$X34)),"")</f>
        <v/>
      </c>
      <c r="R34" s="31">
        <f>IFERROR(IF(INDEX('Player Pool'!$P$2:$P$8725,$X34)="","",INDEX('Player Pool'!$P$2:$P$8725,$X34)),"")</f>
        <v/>
      </c>
      <c r="S34" s="31">
        <f>IF(AND(ISNUMBER($J34),$J34&lt;&gt;0,ISNUMBER($I34),$I34&gt;0),$J34/($I34/1000000),"")</f>
        <v/>
      </c>
      <c r="T34" s="32">
        <f>IF(AND(ISNUMBER($K34),$K34&lt;&gt;0,ISNUMBER($I34),$I34&gt;0),$K34/($I34/1000000),"")</f>
        <v/>
      </c>
      <c r="U34" s="32">
        <f>IFERROR(IF(INDEX('Player Pool'!$S$2:$S$8725,$X34)="","",INDEX('Player Pool'!$S$2:$S$8725,$X34)),"")</f>
        <v/>
      </c>
      <c r="V34" s="32">
        <f>IF(AND(ISNUMBER($U34),$U34&lt;&gt;0,ISNUMBER($I34),$I34&gt;0),$U34/($I34/1000000),"")</f>
        <v/>
      </c>
      <c r="W34" t="inlineStr">
        <is>
          <t>065pf</t>
        </is>
      </c>
      <c r="X34">
        <f>IFERROR(MATCH($W34,'Player Pool'!$V$2:$V$8725,0),"")</f>
        <v/>
      </c>
      <c r="Y34">
        <f>IF(ISNUMBER($R34),$R34,-1)</f>
        <v/>
      </c>
      <c r="Z34">
        <f>IF(ISNUMBER($J34),$J34,-1)</f>
        <v/>
      </c>
      <c r="AA34">
        <f>IF($A34=$A33,$AA33,$AA33+1)</f>
        <v/>
      </c>
      <c r="AB34">
        <f>COUNTIFS($A$2:$A$516,$A34,$G$2:$G$516,$G34,$Y$2:$Y$516,"&gt;"&amp;$Y34)+COUNTIFS($A$2:$A34,$A34,$G$2:$G34,$G34,$Y$2:$Y34,$Y34)</f>
        <v/>
      </c>
      <c r="AC34">
        <f>IF($G34="MINORS","",COUNTIFS($A$2:$A$516,$A34,$G$2:$G$516,"&lt;&gt;MINORS",$Z$2:$Z$516,"&gt;"&amp;$Z34)+COUNTIFS($A$2:$A34,$A34,$G$2:$G34,"&lt;&gt;MINORS",$Z$2:$Z34,$Z34))</f>
        <v/>
      </c>
      <c r="AD34">
        <f>$A34&amp;"|"&amp;$G34&amp;"|"&amp;$AB34</f>
        <v/>
      </c>
      <c r="AE34">
        <f>IF($AC34="","",$A34&amp;"|"&amp;$AC34)</f>
        <v/>
      </c>
      <c r="AF34">
        <f>IF(COUNTIFS($A$2:$A34,$A34)=1,"T"&amp;$AA34,"")</f>
        <v/>
      </c>
    </row>
    <row r="35">
      <c r="A35" t="inlineStr">
        <is>
          <t>A Bunch of Dusters</t>
        </is>
      </c>
      <c r="B35">
        <f>IFERROR(IF(INDEX('Player Pool'!$A$2:$A$8725,$X35)="","",INDEX('Player Pool'!$A$2:$A$8725,$X35)),"")</f>
        <v/>
      </c>
      <c r="C35">
        <f>IFERROR(IF(INDEX('Player Pool'!$B$2:$B$8725,$X35)="","",INDEX('Player Pool'!$B$2:$B$8725,$X35)),"")</f>
        <v/>
      </c>
      <c r="D35">
        <f>IFERROR(IF(INDEX('Player Pool'!$C$2:$C$8725,$X35)="","",INDEX('Player Pool'!$C$2:$C$8725,$X35)),"")</f>
        <v/>
      </c>
      <c r="E35">
        <f>IFERROR(IF(INDEX('Player Pool'!$D$2:$D$8725,$X35)="","",INDEX('Player Pool'!$D$2:$D$8725,$X35)),"")</f>
        <v/>
      </c>
      <c r="F35" t="inlineStr">
        <is>
          <t>G</t>
        </is>
      </c>
      <c r="G35" t="inlineStr">
        <is>
          <t>MINORS</t>
        </is>
      </c>
      <c r="H35">
        <f>IFERROR(IF(INDEX('Player Pool'!$E$2:$E$8725,$X35)="","",INDEX('Player Pool'!$E$2:$E$8725,$X35)),"")</f>
        <v/>
      </c>
      <c r="I35" s="30" t="n">
        <v>1</v>
      </c>
      <c r="J35" s="31">
        <f>IFERROR(IF(INDEX('Player Pool'!$I$2:$I$8725,$X35)="","",INDEX('Player Pool'!$I$2:$I$8725,$X35)),"")</f>
        <v/>
      </c>
      <c r="K35" s="31">
        <f>IFERROR(IF(INDEX('Player Pool'!$K$2:$K$8725,$X35)="","",INDEX('Player Pool'!$K$2:$K$8725,$X35)),"")</f>
        <v/>
      </c>
      <c r="L35" s="31">
        <f>IFERROR(IF(INDEX('Player Pool'!$M$2:$M$8725,$X35)="","",INDEX('Player Pool'!$M$2:$M$8725,$X35)),"")</f>
        <v/>
      </c>
      <c r="M35" s="31">
        <f>IFERROR(IF(INDEX('Player Pool'!$N$2:$N$8725,$X35)="","",INDEX('Player Pool'!$N$2:$N$8725,$X35)),"")</f>
        <v/>
      </c>
      <c r="N35" s="31">
        <f>IFERROR(IF(INDEX('Player Pool'!$Q$2:$Q$8725,$X35)="","",INDEX('Player Pool'!$Q$2:$Q$8725,$X35)),"")</f>
        <v/>
      </c>
      <c r="O35" s="31">
        <f>IF(AND(ISNUMBER($R35),$R35&lt;&gt;0,ISNUMBER($I35),$I35&gt;0),$R35/($I35/1000000),"")</f>
        <v/>
      </c>
      <c r="P35">
        <f>IFERROR(IF(INDEX('Player Pool'!$U$2:$U$8725,$X35)="","",INDEX('Player Pool'!$U$2:$U$8725,$X35)),"")</f>
        <v/>
      </c>
      <c r="Q35" s="31">
        <f>IFERROR(IF(INDEX('Player Pool'!$O$2:$O$8725,$X35)="","",INDEX('Player Pool'!$O$2:$O$8725,$X35)),"")</f>
        <v/>
      </c>
      <c r="R35" s="31">
        <f>IFERROR(IF(INDEX('Player Pool'!$P$2:$P$8725,$X35)="","",INDEX('Player Pool'!$P$2:$P$8725,$X35)),"")</f>
        <v/>
      </c>
      <c r="S35" s="31">
        <f>IF(AND(ISNUMBER($J35),$J35&lt;&gt;0,ISNUMBER($I35),$I35&gt;0),$J35/($I35/1000000),"")</f>
        <v/>
      </c>
      <c r="T35" s="32">
        <f>IF(AND(ISNUMBER($K35),$K35&lt;&gt;0,ISNUMBER($I35),$I35&gt;0),$K35/($I35/1000000),"")</f>
        <v/>
      </c>
      <c r="U35" s="32">
        <f>IFERROR(IF(INDEX('Player Pool'!$S$2:$S$8725,$X35)="","",INDEX('Player Pool'!$S$2:$S$8725,$X35)),"")</f>
        <v/>
      </c>
      <c r="V35" s="32">
        <f>IF(AND(ISNUMBER($U35),$U35&lt;&gt;0,ISNUMBER($I35),$I35&gt;0),$U35/($I35/1000000),"")</f>
        <v/>
      </c>
      <c r="W35" t="inlineStr">
        <is>
          <t>05r2h</t>
        </is>
      </c>
      <c r="X35">
        <f>IFERROR(MATCH($W35,'Player Pool'!$V$2:$V$8725,0),"")</f>
        <v/>
      </c>
      <c r="Y35">
        <f>IF(ISNUMBER($R35),$R35,-1)</f>
        <v/>
      </c>
      <c r="Z35">
        <f>IF(ISNUMBER($J35),$J35,-1)</f>
        <v/>
      </c>
      <c r="AA35">
        <f>IF($A35=$A34,$AA34,$AA34+1)</f>
        <v/>
      </c>
      <c r="AB35">
        <f>COUNTIFS($A$2:$A$516,$A35,$G$2:$G$516,$G35,$Y$2:$Y$516,"&gt;"&amp;$Y35)+COUNTIFS($A$2:$A35,$A35,$G$2:$G35,$G35,$Y$2:$Y35,$Y35)</f>
        <v/>
      </c>
      <c r="AC35">
        <f>IF($G35="MINORS","",COUNTIFS($A$2:$A$516,$A35,$G$2:$G$516,"&lt;&gt;MINORS",$Z$2:$Z$516,"&gt;"&amp;$Z35)+COUNTIFS($A$2:$A35,$A35,$G$2:$G35,"&lt;&gt;MINORS",$Z$2:$Z35,$Z35))</f>
        <v/>
      </c>
      <c r="AD35">
        <f>$A35&amp;"|"&amp;$G35&amp;"|"&amp;$AB35</f>
        <v/>
      </c>
      <c r="AE35">
        <f>IF($AC35="","",$A35&amp;"|"&amp;$AC35)</f>
        <v/>
      </c>
      <c r="AF35">
        <f>IF(COUNTIFS($A$2:$A35,$A35)=1,"T"&amp;$AA35,"")</f>
        <v/>
      </c>
    </row>
    <row r="36">
      <c r="A36" t="inlineStr">
        <is>
          <t>A Bunch of Dusters</t>
        </is>
      </c>
      <c r="B36">
        <f>IFERROR(IF(INDEX('Player Pool'!$A$2:$A$8725,$X36)="","",INDEX('Player Pool'!$A$2:$A$8725,$X36)),"")</f>
        <v/>
      </c>
      <c r="C36">
        <f>IFERROR(IF(INDEX('Player Pool'!$B$2:$B$8725,$X36)="","",INDEX('Player Pool'!$B$2:$B$8725,$X36)),"")</f>
        <v/>
      </c>
      <c r="D36">
        <f>IFERROR(IF(INDEX('Player Pool'!$C$2:$C$8725,$X36)="","",INDEX('Player Pool'!$C$2:$C$8725,$X36)),"")</f>
        <v/>
      </c>
      <c r="E36">
        <f>IFERROR(IF(INDEX('Player Pool'!$D$2:$D$8725,$X36)="","",INDEX('Player Pool'!$D$2:$D$8725,$X36)),"")</f>
        <v/>
      </c>
      <c r="F36" t="inlineStr">
        <is>
          <t>D</t>
        </is>
      </c>
      <c r="G36" t="inlineStr">
        <is>
          <t>MINORS</t>
        </is>
      </c>
      <c r="H36">
        <f>IFERROR(IF(INDEX('Player Pool'!$E$2:$E$8725,$X36)="","",INDEX('Player Pool'!$E$2:$E$8725,$X36)),"")</f>
        <v/>
      </c>
      <c r="I36" s="30" t="n">
        <v>905833</v>
      </c>
      <c r="J36" s="31">
        <f>IFERROR(IF(INDEX('Player Pool'!$I$2:$I$8725,$X36)="","",INDEX('Player Pool'!$I$2:$I$8725,$X36)),"")</f>
        <v/>
      </c>
      <c r="K36" s="31">
        <f>IFERROR(IF(INDEX('Player Pool'!$K$2:$K$8725,$X36)="","",INDEX('Player Pool'!$K$2:$K$8725,$X36)),"")</f>
        <v/>
      </c>
      <c r="L36" s="31">
        <f>IFERROR(IF(INDEX('Player Pool'!$M$2:$M$8725,$X36)="","",INDEX('Player Pool'!$M$2:$M$8725,$X36)),"")</f>
        <v/>
      </c>
      <c r="M36" s="31">
        <f>IFERROR(IF(INDEX('Player Pool'!$N$2:$N$8725,$X36)="","",INDEX('Player Pool'!$N$2:$N$8725,$X36)),"")</f>
        <v/>
      </c>
      <c r="N36" s="31">
        <f>IFERROR(IF(INDEX('Player Pool'!$Q$2:$Q$8725,$X36)="","",INDEX('Player Pool'!$Q$2:$Q$8725,$X36)),"")</f>
        <v/>
      </c>
      <c r="O36" s="31">
        <f>IF(AND(ISNUMBER($R36),$R36&lt;&gt;0,ISNUMBER($I36),$I36&gt;0),$R36/($I36/1000000),"")</f>
        <v/>
      </c>
      <c r="P36">
        <f>IFERROR(IF(INDEX('Player Pool'!$U$2:$U$8725,$X36)="","",INDEX('Player Pool'!$U$2:$U$8725,$X36)),"")</f>
        <v/>
      </c>
      <c r="Q36" s="31">
        <f>IFERROR(IF(INDEX('Player Pool'!$O$2:$O$8725,$X36)="","",INDEX('Player Pool'!$O$2:$O$8725,$X36)),"")</f>
        <v/>
      </c>
      <c r="R36" s="31">
        <f>IFERROR(IF(INDEX('Player Pool'!$P$2:$P$8725,$X36)="","",INDEX('Player Pool'!$P$2:$P$8725,$X36)),"")</f>
        <v/>
      </c>
      <c r="S36" s="31">
        <f>IF(AND(ISNUMBER($J36),$J36&lt;&gt;0,ISNUMBER($I36),$I36&gt;0),$J36/($I36/1000000),"")</f>
        <v/>
      </c>
      <c r="T36" s="32">
        <f>IF(AND(ISNUMBER($K36),$K36&lt;&gt;0,ISNUMBER($I36),$I36&gt;0),$K36/($I36/1000000),"")</f>
        <v/>
      </c>
      <c r="U36" s="32">
        <f>IFERROR(IF(INDEX('Player Pool'!$S$2:$S$8725,$X36)="","",INDEX('Player Pool'!$S$2:$S$8725,$X36)),"")</f>
        <v/>
      </c>
      <c r="V36" s="32">
        <f>IF(AND(ISNUMBER($U36),$U36&lt;&gt;0,ISNUMBER($I36),$I36&gt;0),$U36/($I36/1000000),"")</f>
        <v/>
      </c>
      <c r="W36" t="inlineStr">
        <is>
          <t>06luv</t>
        </is>
      </c>
      <c r="X36">
        <f>IFERROR(MATCH($W36,'Player Pool'!$V$2:$V$8725,0),"")</f>
        <v/>
      </c>
      <c r="Y36">
        <f>IF(ISNUMBER($R36),$R36,-1)</f>
        <v/>
      </c>
      <c r="Z36">
        <f>IF(ISNUMBER($J36),$J36,-1)</f>
        <v/>
      </c>
      <c r="AA36">
        <f>IF($A36=$A35,$AA35,$AA35+1)</f>
        <v/>
      </c>
      <c r="AB36">
        <f>COUNTIFS($A$2:$A$516,$A36,$G$2:$G$516,$G36,$Y$2:$Y$516,"&gt;"&amp;$Y36)+COUNTIFS($A$2:$A36,$A36,$G$2:$G36,$G36,$Y$2:$Y36,$Y36)</f>
        <v/>
      </c>
      <c r="AC36">
        <f>IF($G36="MINORS","",COUNTIFS($A$2:$A$516,$A36,$G$2:$G$516,"&lt;&gt;MINORS",$Z$2:$Z$516,"&gt;"&amp;$Z36)+COUNTIFS($A$2:$A36,$A36,$G$2:$G36,"&lt;&gt;MINORS",$Z$2:$Z36,$Z36))</f>
        <v/>
      </c>
      <c r="AD36">
        <f>$A36&amp;"|"&amp;$G36&amp;"|"&amp;$AB36</f>
        <v/>
      </c>
      <c r="AE36">
        <f>IF($AC36="","",$A36&amp;"|"&amp;$AC36)</f>
        <v/>
      </c>
      <c r="AF36">
        <f>IF(COUNTIFS($A$2:$A36,$A36)=1,"T"&amp;$AA36,"")</f>
        <v/>
      </c>
    </row>
    <row r="37">
      <c r="A37" t="inlineStr">
        <is>
          <t>A Bunch of Dusters</t>
        </is>
      </c>
      <c r="B37">
        <f>IFERROR(IF(INDEX('Player Pool'!$A$2:$A$8725,$X37)="","",INDEX('Player Pool'!$A$2:$A$8725,$X37)),"")</f>
        <v/>
      </c>
      <c r="C37">
        <f>IFERROR(IF(INDEX('Player Pool'!$B$2:$B$8725,$X37)="","",INDEX('Player Pool'!$B$2:$B$8725,$X37)),"")</f>
        <v/>
      </c>
      <c r="D37">
        <f>IFERROR(IF(INDEX('Player Pool'!$C$2:$C$8725,$X37)="","",INDEX('Player Pool'!$C$2:$C$8725,$X37)),"")</f>
        <v/>
      </c>
      <c r="E37">
        <f>IFERROR(IF(INDEX('Player Pool'!$D$2:$D$8725,$X37)="","",INDEX('Player Pool'!$D$2:$D$8725,$X37)),"")</f>
        <v/>
      </c>
      <c r="F37" t="inlineStr">
        <is>
          <t>F</t>
        </is>
      </c>
      <c r="G37" t="inlineStr">
        <is>
          <t>MINORS</t>
        </is>
      </c>
      <c r="H37">
        <f>IFERROR(IF(INDEX('Player Pool'!$E$2:$E$8725,$X37)="","",INDEX('Player Pool'!$E$2:$E$8725,$X37)),"")</f>
        <v/>
      </c>
      <c r="I37" s="30" t="n">
        <v>940000</v>
      </c>
      <c r="J37" s="31">
        <f>IFERROR(IF(INDEX('Player Pool'!$I$2:$I$8725,$X37)="","",INDEX('Player Pool'!$I$2:$I$8725,$X37)),"")</f>
        <v/>
      </c>
      <c r="K37" s="31">
        <f>IFERROR(IF(INDEX('Player Pool'!$K$2:$K$8725,$X37)="","",INDEX('Player Pool'!$K$2:$K$8725,$X37)),"")</f>
        <v/>
      </c>
      <c r="L37" s="31">
        <f>IFERROR(IF(INDEX('Player Pool'!$M$2:$M$8725,$X37)="","",INDEX('Player Pool'!$M$2:$M$8725,$X37)),"")</f>
        <v/>
      </c>
      <c r="M37" s="31">
        <f>IFERROR(IF(INDEX('Player Pool'!$N$2:$N$8725,$X37)="","",INDEX('Player Pool'!$N$2:$N$8725,$X37)),"")</f>
        <v/>
      </c>
      <c r="N37" s="31">
        <f>IFERROR(IF(INDEX('Player Pool'!$Q$2:$Q$8725,$X37)="","",INDEX('Player Pool'!$Q$2:$Q$8725,$X37)),"")</f>
        <v/>
      </c>
      <c r="O37" s="31">
        <f>IF(AND(ISNUMBER($R37),$R37&lt;&gt;0,ISNUMBER($I37),$I37&gt;0),$R37/($I37/1000000),"")</f>
        <v/>
      </c>
      <c r="P37">
        <f>IFERROR(IF(INDEX('Player Pool'!$U$2:$U$8725,$X37)="","",INDEX('Player Pool'!$U$2:$U$8725,$X37)),"")</f>
        <v/>
      </c>
      <c r="Q37" s="31">
        <f>IFERROR(IF(INDEX('Player Pool'!$O$2:$O$8725,$X37)="","",INDEX('Player Pool'!$O$2:$O$8725,$X37)),"")</f>
        <v/>
      </c>
      <c r="R37" s="31">
        <f>IFERROR(IF(INDEX('Player Pool'!$P$2:$P$8725,$X37)="","",INDEX('Player Pool'!$P$2:$P$8725,$X37)),"")</f>
        <v/>
      </c>
      <c r="S37" s="31">
        <f>IF(AND(ISNUMBER($J37),$J37&lt;&gt;0,ISNUMBER($I37),$I37&gt;0),$J37/($I37/1000000),"")</f>
        <v/>
      </c>
      <c r="T37" s="32">
        <f>IF(AND(ISNUMBER($K37),$K37&lt;&gt;0,ISNUMBER($I37),$I37&gt;0),$K37/($I37/1000000),"")</f>
        <v/>
      </c>
      <c r="U37" s="32">
        <f>IFERROR(IF(INDEX('Player Pool'!$S$2:$S$8725,$X37)="","",INDEX('Player Pool'!$S$2:$S$8725,$X37)),"")</f>
        <v/>
      </c>
      <c r="V37" s="32">
        <f>IF(AND(ISNUMBER($U37),$U37&lt;&gt;0,ISNUMBER($I37),$I37&gt;0),$U37/($I37/1000000),"")</f>
        <v/>
      </c>
      <c r="W37" t="inlineStr">
        <is>
          <t>0618l</t>
        </is>
      </c>
      <c r="X37">
        <f>IFERROR(MATCH($W37,'Player Pool'!$V$2:$V$8725,0),"")</f>
        <v/>
      </c>
      <c r="Y37">
        <f>IF(ISNUMBER($R37),$R37,-1)</f>
        <v/>
      </c>
      <c r="Z37">
        <f>IF(ISNUMBER($J37),$J37,-1)</f>
        <v/>
      </c>
      <c r="AA37">
        <f>IF($A37=$A36,$AA36,$AA36+1)</f>
        <v/>
      </c>
      <c r="AB37">
        <f>COUNTIFS($A$2:$A$516,$A37,$G$2:$G$516,$G37,$Y$2:$Y$516,"&gt;"&amp;$Y37)+COUNTIFS($A$2:$A37,$A37,$G$2:$G37,$G37,$Y$2:$Y37,$Y37)</f>
        <v/>
      </c>
      <c r="AC37">
        <f>IF($G37="MINORS","",COUNTIFS($A$2:$A$516,$A37,$G$2:$G$516,"&lt;&gt;MINORS",$Z$2:$Z$516,"&gt;"&amp;$Z37)+COUNTIFS($A$2:$A37,$A37,$G$2:$G37,"&lt;&gt;MINORS",$Z$2:$Z37,$Z37))</f>
        <v/>
      </c>
      <c r="AD37">
        <f>$A37&amp;"|"&amp;$G37&amp;"|"&amp;$AB37</f>
        <v/>
      </c>
      <c r="AE37">
        <f>IF($AC37="","",$A37&amp;"|"&amp;$AC37)</f>
        <v/>
      </c>
      <c r="AF37">
        <f>IF(COUNTIFS($A$2:$A37,$A37)=1,"T"&amp;$AA37,"")</f>
        <v/>
      </c>
    </row>
    <row r="38">
      <c r="A38" t="inlineStr">
        <is>
          <t>A Bunch of Dusters</t>
        </is>
      </c>
      <c r="B38">
        <f>IFERROR(IF(INDEX('Player Pool'!$A$2:$A$8725,$X38)="","",INDEX('Player Pool'!$A$2:$A$8725,$X38)),"")</f>
        <v/>
      </c>
      <c r="C38">
        <f>IFERROR(IF(INDEX('Player Pool'!$B$2:$B$8725,$X38)="","",INDEX('Player Pool'!$B$2:$B$8725,$X38)),"")</f>
        <v/>
      </c>
      <c r="D38">
        <f>IFERROR(IF(INDEX('Player Pool'!$C$2:$C$8725,$X38)="","",INDEX('Player Pool'!$C$2:$C$8725,$X38)),"")</f>
        <v/>
      </c>
      <c r="E38">
        <f>IFERROR(IF(INDEX('Player Pool'!$D$2:$D$8725,$X38)="","",INDEX('Player Pool'!$D$2:$D$8725,$X38)),"")</f>
        <v/>
      </c>
      <c r="F38" t="inlineStr">
        <is>
          <t>F</t>
        </is>
      </c>
      <c r="G38" t="inlineStr">
        <is>
          <t>MINORS</t>
        </is>
      </c>
      <c r="H38">
        <f>IFERROR(IF(INDEX('Player Pool'!$E$2:$E$8725,$X38)="","",INDEX('Player Pool'!$E$2:$E$8725,$X38)),"")</f>
        <v/>
      </c>
      <c r="I38" s="30" t="n">
        <v>1</v>
      </c>
      <c r="J38" s="31">
        <f>IFERROR(IF(INDEX('Player Pool'!$I$2:$I$8725,$X38)="","",INDEX('Player Pool'!$I$2:$I$8725,$X38)),"")</f>
        <v/>
      </c>
      <c r="K38" s="31">
        <f>IFERROR(IF(INDEX('Player Pool'!$K$2:$K$8725,$X38)="","",INDEX('Player Pool'!$K$2:$K$8725,$X38)),"")</f>
        <v/>
      </c>
      <c r="L38" s="31">
        <f>IFERROR(IF(INDEX('Player Pool'!$M$2:$M$8725,$X38)="","",INDEX('Player Pool'!$M$2:$M$8725,$X38)),"")</f>
        <v/>
      </c>
      <c r="M38" s="31">
        <f>IFERROR(IF(INDEX('Player Pool'!$N$2:$N$8725,$X38)="","",INDEX('Player Pool'!$N$2:$N$8725,$X38)),"")</f>
        <v/>
      </c>
      <c r="N38" s="31">
        <f>IFERROR(IF(INDEX('Player Pool'!$Q$2:$Q$8725,$X38)="","",INDEX('Player Pool'!$Q$2:$Q$8725,$X38)),"")</f>
        <v/>
      </c>
      <c r="O38" s="31">
        <f>IF(AND(ISNUMBER($R38),$R38&lt;&gt;0,ISNUMBER($I38),$I38&gt;0),$R38/($I38/1000000),"")</f>
        <v/>
      </c>
      <c r="P38">
        <f>IFERROR(IF(INDEX('Player Pool'!$U$2:$U$8725,$X38)="","",INDEX('Player Pool'!$U$2:$U$8725,$X38)),"")</f>
        <v/>
      </c>
      <c r="Q38" s="31">
        <f>IFERROR(IF(INDEX('Player Pool'!$O$2:$O$8725,$X38)="","",INDEX('Player Pool'!$O$2:$O$8725,$X38)),"")</f>
        <v/>
      </c>
      <c r="R38" s="31">
        <f>IFERROR(IF(INDEX('Player Pool'!$P$2:$P$8725,$X38)="","",INDEX('Player Pool'!$P$2:$P$8725,$X38)),"")</f>
        <v/>
      </c>
      <c r="S38" s="31">
        <f>IF(AND(ISNUMBER($J38),$J38&lt;&gt;0,ISNUMBER($I38),$I38&gt;0),$J38/($I38/1000000),"")</f>
        <v/>
      </c>
      <c r="T38" s="32">
        <f>IF(AND(ISNUMBER($K38),$K38&lt;&gt;0,ISNUMBER($I38),$I38&gt;0),$K38/($I38/1000000),"")</f>
        <v/>
      </c>
      <c r="U38" s="32">
        <f>IFERROR(IF(INDEX('Player Pool'!$S$2:$S$8725,$X38)="","",INDEX('Player Pool'!$S$2:$S$8725,$X38)),"")</f>
        <v/>
      </c>
      <c r="V38" s="32">
        <f>IF(AND(ISNUMBER($U38),$U38&lt;&gt;0,ISNUMBER($I38),$I38&gt;0),$U38/($I38/1000000),"")</f>
        <v/>
      </c>
      <c r="W38" t="inlineStr">
        <is>
          <t>06jha</t>
        </is>
      </c>
      <c r="X38">
        <f>IFERROR(MATCH($W38,'Player Pool'!$V$2:$V$8725,0),"")</f>
        <v/>
      </c>
      <c r="Y38">
        <f>IF(ISNUMBER($R38),$R38,-1)</f>
        <v/>
      </c>
      <c r="Z38">
        <f>IF(ISNUMBER($J38),$J38,-1)</f>
        <v/>
      </c>
      <c r="AA38">
        <f>IF($A38=$A37,$AA37,$AA37+1)</f>
        <v/>
      </c>
      <c r="AB38">
        <f>COUNTIFS($A$2:$A$516,$A38,$G$2:$G$516,$G38,$Y$2:$Y$516,"&gt;"&amp;$Y38)+COUNTIFS($A$2:$A38,$A38,$G$2:$G38,$G38,$Y$2:$Y38,$Y38)</f>
        <v/>
      </c>
      <c r="AC38">
        <f>IF($G38="MINORS","",COUNTIFS($A$2:$A$516,$A38,$G$2:$G$516,"&lt;&gt;MINORS",$Z$2:$Z$516,"&gt;"&amp;$Z38)+COUNTIFS($A$2:$A38,$A38,$G$2:$G38,"&lt;&gt;MINORS",$Z$2:$Z38,$Z38))</f>
        <v/>
      </c>
      <c r="AD38">
        <f>$A38&amp;"|"&amp;$G38&amp;"|"&amp;$AB38</f>
        <v/>
      </c>
      <c r="AE38">
        <f>IF($AC38="","",$A38&amp;"|"&amp;$AC38)</f>
        <v/>
      </c>
      <c r="AF38">
        <f>IF(COUNTIFS($A$2:$A38,$A38)=1,"T"&amp;$AA38,"")</f>
        <v/>
      </c>
    </row>
    <row r="39">
      <c r="A39" t="inlineStr">
        <is>
          <t>A Bunch of Dusters</t>
        </is>
      </c>
      <c r="B39">
        <f>IFERROR(IF(INDEX('Player Pool'!$A$2:$A$8725,$X39)="","",INDEX('Player Pool'!$A$2:$A$8725,$X39)),"")</f>
        <v/>
      </c>
      <c r="C39">
        <f>IFERROR(IF(INDEX('Player Pool'!$B$2:$B$8725,$X39)="","",INDEX('Player Pool'!$B$2:$B$8725,$X39)),"")</f>
        <v/>
      </c>
      <c r="D39">
        <f>IFERROR(IF(INDEX('Player Pool'!$C$2:$C$8725,$X39)="","",INDEX('Player Pool'!$C$2:$C$8725,$X39)),"")</f>
        <v/>
      </c>
      <c r="E39">
        <f>IFERROR(IF(INDEX('Player Pool'!$D$2:$D$8725,$X39)="","",INDEX('Player Pool'!$D$2:$D$8725,$X39)),"")</f>
        <v/>
      </c>
      <c r="F39" t="inlineStr">
        <is>
          <t>F</t>
        </is>
      </c>
      <c r="G39" t="inlineStr">
        <is>
          <t>MINORS</t>
        </is>
      </c>
      <c r="H39">
        <f>IFERROR(IF(INDEX('Player Pool'!$E$2:$E$8725,$X39)="","",INDEX('Player Pool'!$E$2:$E$8725,$X39)),"")</f>
        <v/>
      </c>
      <c r="I39" s="30" t="n">
        <v>886666</v>
      </c>
      <c r="J39" s="31">
        <f>IFERROR(IF(INDEX('Player Pool'!$I$2:$I$8725,$X39)="","",INDEX('Player Pool'!$I$2:$I$8725,$X39)),"")</f>
        <v/>
      </c>
      <c r="K39" s="31">
        <f>IFERROR(IF(INDEX('Player Pool'!$K$2:$K$8725,$X39)="","",INDEX('Player Pool'!$K$2:$K$8725,$X39)),"")</f>
        <v/>
      </c>
      <c r="L39" s="31">
        <f>IFERROR(IF(INDEX('Player Pool'!$M$2:$M$8725,$X39)="","",INDEX('Player Pool'!$M$2:$M$8725,$X39)),"")</f>
        <v/>
      </c>
      <c r="M39" s="31">
        <f>IFERROR(IF(INDEX('Player Pool'!$N$2:$N$8725,$X39)="","",INDEX('Player Pool'!$N$2:$N$8725,$X39)),"")</f>
        <v/>
      </c>
      <c r="N39" s="31">
        <f>IFERROR(IF(INDEX('Player Pool'!$Q$2:$Q$8725,$X39)="","",INDEX('Player Pool'!$Q$2:$Q$8725,$X39)),"")</f>
        <v/>
      </c>
      <c r="O39" s="31">
        <f>IF(AND(ISNUMBER($R39),$R39&lt;&gt;0,ISNUMBER($I39),$I39&gt;0),$R39/($I39/1000000),"")</f>
        <v/>
      </c>
      <c r="P39">
        <f>IFERROR(IF(INDEX('Player Pool'!$U$2:$U$8725,$X39)="","",INDEX('Player Pool'!$U$2:$U$8725,$X39)),"")</f>
        <v/>
      </c>
      <c r="Q39" s="31">
        <f>IFERROR(IF(INDEX('Player Pool'!$O$2:$O$8725,$X39)="","",INDEX('Player Pool'!$O$2:$O$8725,$X39)),"")</f>
        <v/>
      </c>
      <c r="R39" s="31">
        <f>IFERROR(IF(INDEX('Player Pool'!$P$2:$P$8725,$X39)="","",INDEX('Player Pool'!$P$2:$P$8725,$X39)),"")</f>
        <v/>
      </c>
      <c r="S39" s="31">
        <f>IF(AND(ISNUMBER($J39),$J39&lt;&gt;0,ISNUMBER($I39),$I39&gt;0),$J39/($I39/1000000),"")</f>
        <v/>
      </c>
      <c r="T39" s="32">
        <f>IF(AND(ISNUMBER($K39),$K39&lt;&gt;0,ISNUMBER($I39),$I39&gt;0),$K39/($I39/1000000),"")</f>
        <v/>
      </c>
      <c r="U39" s="32">
        <f>IFERROR(IF(INDEX('Player Pool'!$S$2:$S$8725,$X39)="","",INDEX('Player Pool'!$S$2:$S$8725,$X39)),"")</f>
        <v/>
      </c>
      <c r="V39" s="32">
        <f>IF(AND(ISNUMBER($U39),$U39&lt;&gt;0,ISNUMBER($I39),$I39&gt;0),$U39/($I39/1000000),"")</f>
        <v/>
      </c>
      <c r="W39" t="inlineStr">
        <is>
          <t>05ui5</t>
        </is>
      </c>
      <c r="X39">
        <f>IFERROR(MATCH($W39,'Player Pool'!$V$2:$V$8725,0),"")</f>
        <v/>
      </c>
      <c r="Y39">
        <f>IF(ISNUMBER($R39),$R39,-1)</f>
        <v/>
      </c>
      <c r="Z39">
        <f>IF(ISNUMBER($J39),$J39,-1)</f>
        <v/>
      </c>
      <c r="AA39">
        <f>IF($A39=$A38,$AA38,$AA38+1)</f>
        <v/>
      </c>
      <c r="AB39">
        <f>COUNTIFS($A$2:$A$516,$A39,$G$2:$G$516,$G39,$Y$2:$Y$516,"&gt;"&amp;$Y39)+COUNTIFS($A$2:$A39,$A39,$G$2:$G39,$G39,$Y$2:$Y39,$Y39)</f>
        <v/>
      </c>
      <c r="AC39">
        <f>IF($G39="MINORS","",COUNTIFS($A$2:$A$516,$A39,$G$2:$G$516,"&lt;&gt;MINORS",$Z$2:$Z$516,"&gt;"&amp;$Z39)+COUNTIFS($A$2:$A39,$A39,$G$2:$G39,"&lt;&gt;MINORS",$Z$2:$Z39,$Z39))</f>
        <v/>
      </c>
      <c r="AD39">
        <f>$A39&amp;"|"&amp;$G39&amp;"|"&amp;$AB39</f>
        <v/>
      </c>
      <c r="AE39">
        <f>IF($AC39="","",$A39&amp;"|"&amp;$AC39)</f>
        <v/>
      </c>
      <c r="AF39">
        <f>IF(COUNTIFS($A$2:$A39,$A39)=1,"T"&amp;$AA39,"")</f>
        <v/>
      </c>
    </row>
    <row r="40">
      <c r="A40" t="inlineStr">
        <is>
          <t>A Bunch of Dusters</t>
        </is>
      </c>
      <c r="B40">
        <f>IFERROR(IF(INDEX('Player Pool'!$A$2:$A$8725,$X40)="","",INDEX('Player Pool'!$A$2:$A$8725,$X40)),"")</f>
        <v/>
      </c>
      <c r="C40">
        <f>IFERROR(IF(INDEX('Player Pool'!$B$2:$B$8725,$X40)="","",INDEX('Player Pool'!$B$2:$B$8725,$X40)),"")</f>
        <v/>
      </c>
      <c r="D40">
        <f>IFERROR(IF(INDEX('Player Pool'!$C$2:$C$8725,$X40)="","",INDEX('Player Pool'!$C$2:$C$8725,$X40)),"")</f>
        <v/>
      </c>
      <c r="E40">
        <f>IFERROR(IF(INDEX('Player Pool'!$D$2:$D$8725,$X40)="","",INDEX('Player Pool'!$D$2:$D$8725,$X40)),"")</f>
        <v/>
      </c>
      <c r="F40" t="inlineStr">
        <is>
          <t>F</t>
        </is>
      </c>
      <c r="G40" t="inlineStr">
        <is>
          <t>MINORS</t>
        </is>
      </c>
      <c r="H40">
        <f>IFERROR(IF(INDEX('Player Pool'!$E$2:$E$8725,$X40)="","",INDEX('Player Pool'!$E$2:$E$8725,$X40)),"")</f>
        <v/>
      </c>
      <c r="I40" s="30" t="n">
        <v>923333</v>
      </c>
      <c r="J40" s="31">
        <f>IFERROR(IF(INDEX('Player Pool'!$I$2:$I$8725,$X40)="","",INDEX('Player Pool'!$I$2:$I$8725,$X40)),"")</f>
        <v/>
      </c>
      <c r="K40" s="31">
        <f>IFERROR(IF(INDEX('Player Pool'!$K$2:$K$8725,$X40)="","",INDEX('Player Pool'!$K$2:$K$8725,$X40)),"")</f>
        <v/>
      </c>
      <c r="L40" s="31">
        <f>IFERROR(IF(INDEX('Player Pool'!$M$2:$M$8725,$X40)="","",INDEX('Player Pool'!$M$2:$M$8725,$X40)),"")</f>
        <v/>
      </c>
      <c r="M40" s="31">
        <f>IFERROR(IF(INDEX('Player Pool'!$N$2:$N$8725,$X40)="","",INDEX('Player Pool'!$N$2:$N$8725,$X40)),"")</f>
        <v/>
      </c>
      <c r="N40" s="31">
        <f>IFERROR(IF(INDEX('Player Pool'!$Q$2:$Q$8725,$X40)="","",INDEX('Player Pool'!$Q$2:$Q$8725,$X40)),"")</f>
        <v/>
      </c>
      <c r="O40" s="31">
        <f>IF(AND(ISNUMBER($R40),$R40&lt;&gt;0,ISNUMBER($I40),$I40&gt;0),$R40/($I40/1000000),"")</f>
        <v/>
      </c>
      <c r="P40">
        <f>IFERROR(IF(INDEX('Player Pool'!$U$2:$U$8725,$X40)="","",INDEX('Player Pool'!$U$2:$U$8725,$X40)),"")</f>
        <v/>
      </c>
      <c r="Q40" s="31">
        <f>IFERROR(IF(INDEX('Player Pool'!$O$2:$O$8725,$X40)="","",INDEX('Player Pool'!$O$2:$O$8725,$X40)),"")</f>
        <v/>
      </c>
      <c r="R40" s="31">
        <f>IFERROR(IF(INDEX('Player Pool'!$P$2:$P$8725,$X40)="","",INDEX('Player Pool'!$P$2:$P$8725,$X40)),"")</f>
        <v/>
      </c>
      <c r="S40" s="31">
        <f>IF(AND(ISNUMBER($J40),$J40&lt;&gt;0,ISNUMBER($I40),$I40&gt;0),$J40/($I40/1000000),"")</f>
        <v/>
      </c>
      <c r="T40" s="32">
        <f>IF(AND(ISNUMBER($K40),$K40&lt;&gt;0,ISNUMBER($I40),$I40&gt;0),$K40/($I40/1000000),"")</f>
        <v/>
      </c>
      <c r="U40" s="32">
        <f>IFERROR(IF(INDEX('Player Pool'!$S$2:$S$8725,$X40)="","",INDEX('Player Pool'!$S$2:$S$8725,$X40)),"")</f>
        <v/>
      </c>
      <c r="V40" s="32">
        <f>IF(AND(ISNUMBER($U40),$U40&lt;&gt;0,ISNUMBER($I40),$I40&gt;0),$U40/($I40/1000000),"")</f>
        <v/>
      </c>
      <c r="W40" t="inlineStr">
        <is>
          <t>060nt</t>
        </is>
      </c>
      <c r="X40">
        <f>IFERROR(MATCH($W40,'Player Pool'!$V$2:$V$8725,0),"")</f>
        <v/>
      </c>
      <c r="Y40">
        <f>IF(ISNUMBER($R40),$R40,-1)</f>
        <v/>
      </c>
      <c r="Z40">
        <f>IF(ISNUMBER($J40),$J40,-1)</f>
        <v/>
      </c>
      <c r="AA40">
        <f>IF($A40=$A39,$AA39,$AA39+1)</f>
        <v/>
      </c>
      <c r="AB40">
        <f>COUNTIFS($A$2:$A$516,$A40,$G$2:$G$516,$G40,$Y$2:$Y$516,"&gt;"&amp;$Y40)+COUNTIFS($A$2:$A40,$A40,$G$2:$G40,$G40,$Y$2:$Y40,$Y40)</f>
        <v/>
      </c>
      <c r="AC40">
        <f>IF($G40="MINORS","",COUNTIFS($A$2:$A$516,$A40,$G$2:$G$516,"&lt;&gt;MINORS",$Z$2:$Z$516,"&gt;"&amp;$Z40)+COUNTIFS($A$2:$A40,$A40,$G$2:$G40,"&lt;&gt;MINORS",$Z$2:$Z40,$Z40))</f>
        <v/>
      </c>
      <c r="AD40">
        <f>$A40&amp;"|"&amp;$G40&amp;"|"&amp;$AB40</f>
        <v/>
      </c>
      <c r="AE40">
        <f>IF($AC40="","",$A40&amp;"|"&amp;$AC40)</f>
        <v/>
      </c>
      <c r="AF40">
        <f>IF(COUNTIFS($A$2:$A40,$A40)=1,"T"&amp;$AA40,"")</f>
        <v/>
      </c>
    </row>
    <row r="41">
      <c r="A41" t="inlineStr">
        <is>
          <t>A Bunch of Dusters</t>
        </is>
      </c>
      <c r="B41">
        <f>IFERROR(IF(INDEX('Player Pool'!$A$2:$A$8725,$X41)="","",INDEX('Player Pool'!$A$2:$A$8725,$X41)),"")</f>
        <v/>
      </c>
      <c r="C41">
        <f>IFERROR(IF(INDEX('Player Pool'!$B$2:$B$8725,$X41)="","",INDEX('Player Pool'!$B$2:$B$8725,$X41)),"")</f>
        <v/>
      </c>
      <c r="D41">
        <f>IFERROR(IF(INDEX('Player Pool'!$C$2:$C$8725,$X41)="","",INDEX('Player Pool'!$C$2:$C$8725,$X41)),"")</f>
        <v/>
      </c>
      <c r="E41">
        <f>IFERROR(IF(INDEX('Player Pool'!$D$2:$D$8725,$X41)="","",INDEX('Player Pool'!$D$2:$D$8725,$X41)),"")</f>
        <v/>
      </c>
      <c r="F41" t="inlineStr">
        <is>
          <t>F</t>
        </is>
      </c>
      <c r="G41" t="inlineStr">
        <is>
          <t>MINORS</t>
        </is>
      </c>
      <c r="H41">
        <f>IFERROR(IF(INDEX('Player Pool'!$E$2:$E$8725,$X41)="","",INDEX('Player Pool'!$E$2:$E$8725,$X41)),"")</f>
        <v/>
      </c>
      <c r="I41" s="30" t="n">
        <v>850000</v>
      </c>
      <c r="J41" s="31">
        <f>IFERROR(IF(INDEX('Player Pool'!$I$2:$I$8725,$X41)="","",INDEX('Player Pool'!$I$2:$I$8725,$X41)),"")</f>
        <v/>
      </c>
      <c r="K41" s="31">
        <f>IFERROR(IF(INDEX('Player Pool'!$K$2:$K$8725,$X41)="","",INDEX('Player Pool'!$K$2:$K$8725,$X41)),"")</f>
        <v/>
      </c>
      <c r="L41" s="31">
        <f>IFERROR(IF(INDEX('Player Pool'!$M$2:$M$8725,$X41)="","",INDEX('Player Pool'!$M$2:$M$8725,$X41)),"")</f>
        <v/>
      </c>
      <c r="M41" s="31">
        <f>IFERROR(IF(INDEX('Player Pool'!$N$2:$N$8725,$X41)="","",INDEX('Player Pool'!$N$2:$N$8725,$X41)),"")</f>
        <v/>
      </c>
      <c r="N41" s="31">
        <f>IFERROR(IF(INDEX('Player Pool'!$Q$2:$Q$8725,$X41)="","",INDEX('Player Pool'!$Q$2:$Q$8725,$X41)),"")</f>
        <v/>
      </c>
      <c r="O41" s="31">
        <f>IF(AND(ISNUMBER($R41),$R41&lt;&gt;0,ISNUMBER($I41),$I41&gt;0),$R41/($I41/1000000),"")</f>
        <v/>
      </c>
      <c r="P41">
        <f>IFERROR(IF(INDEX('Player Pool'!$U$2:$U$8725,$X41)="","",INDEX('Player Pool'!$U$2:$U$8725,$X41)),"")</f>
        <v/>
      </c>
      <c r="Q41" s="31">
        <f>IFERROR(IF(INDEX('Player Pool'!$O$2:$O$8725,$X41)="","",INDEX('Player Pool'!$O$2:$O$8725,$X41)),"")</f>
        <v/>
      </c>
      <c r="R41" s="31">
        <f>IFERROR(IF(INDEX('Player Pool'!$P$2:$P$8725,$X41)="","",INDEX('Player Pool'!$P$2:$P$8725,$X41)),"")</f>
        <v/>
      </c>
      <c r="S41" s="31">
        <f>IF(AND(ISNUMBER($J41),$J41&lt;&gt;0,ISNUMBER($I41),$I41&gt;0),$J41/($I41/1000000),"")</f>
        <v/>
      </c>
      <c r="T41" s="32">
        <f>IF(AND(ISNUMBER($K41),$K41&lt;&gt;0,ISNUMBER($I41),$I41&gt;0),$K41/($I41/1000000),"")</f>
        <v/>
      </c>
      <c r="U41" s="32">
        <f>IFERROR(IF(INDEX('Player Pool'!$S$2:$S$8725,$X41)="","",INDEX('Player Pool'!$S$2:$S$8725,$X41)),"")</f>
        <v/>
      </c>
      <c r="V41" s="32">
        <f>IF(AND(ISNUMBER($U41),$U41&lt;&gt;0,ISNUMBER($I41),$I41&gt;0),$U41/($I41/1000000),"")</f>
        <v/>
      </c>
      <c r="W41" t="inlineStr">
        <is>
          <t>05u0k</t>
        </is>
      </c>
      <c r="X41">
        <f>IFERROR(MATCH($W41,'Player Pool'!$V$2:$V$8725,0),"")</f>
        <v/>
      </c>
      <c r="Y41">
        <f>IF(ISNUMBER($R41),$R41,-1)</f>
        <v/>
      </c>
      <c r="Z41">
        <f>IF(ISNUMBER($J41),$J41,-1)</f>
        <v/>
      </c>
      <c r="AA41">
        <f>IF($A41=$A40,$AA40,$AA40+1)</f>
        <v/>
      </c>
      <c r="AB41">
        <f>COUNTIFS($A$2:$A$516,$A41,$G$2:$G$516,$G41,$Y$2:$Y$516,"&gt;"&amp;$Y41)+COUNTIFS($A$2:$A41,$A41,$G$2:$G41,$G41,$Y$2:$Y41,$Y41)</f>
        <v/>
      </c>
      <c r="AC41">
        <f>IF($G41="MINORS","",COUNTIFS($A$2:$A$516,$A41,$G$2:$G$516,"&lt;&gt;MINORS",$Z$2:$Z$516,"&gt;"&amp;$Z41)+COUNTIFS($A$2:$A41,$A41,$G$2:$G41,"&lt;&gt;MINORS",$Z$2:$Z41,$Z41))</f>
        <v/>
      </c>
      <c r="AD41">
        <f>$A41&amp;"|"&amp;$G41&amp;"|"&amp;$AB41</f>
        <v/>
      </c>
      <c r="AE41">
        <f>IF($AC41="","",$A41&amp;"|"&amp;$AC41)</f>
        <v/>
      </c>
      <c r="AF41">
        <f>IF(COUNTIFS($A$2:$A41,$A41)=1,"T"&amp;$AA41,"")</f>
        <v/>
      </c>
    </row>
    <row r="42">
      <c r="A42" t="inlineStr">
        <is>
          <t>A Bunch of Dusters</t>
        </is>
      </c>
      <c r="B42">
        <f>IFERROR(IF(INDEX('Player Pool'!$A$2:$A$8725,$X42)="","",INDEX('Player Pool'!$A$2:$A$8725,$X42)),"")</f>
        <v/>
      </c>
      <c r="C42">
        <f>IFERROR(IF(INDEX('Player Pool'!$B$2:$B$8725,$X42)="","",INDEX('Player Pool'!$B$2:$B$8725,$X42)),"")</f>
        <v/>
      </c>
      <c r="D42">
        <f>IFERROR(IF(INDEX('Player Pool'!$C$2:$C$8725,$X42)="","",INDEX('Player Pool'!$C$2:$C$8725,$X42)),"")</f>
        <v/>
      </c>
      <c r="E42">
        <f>IFERROR(IF(INDEX('Player Pool'!$D$2:$D$8725,$X42)="","",INDEX('Player Pool'!$D$2:$D$8725,$X42)),"")</f>
        <v/>
      </c>
      <c r="F42" t="inlineStr">
        <is>
          <t>F</t>
        </is>
      </c>
      <c r="G42" t="inlineStr">
        <is>
          <t>MINORS</t>
        </is>
      </c>
      <c r="H42">
        <f>IFERROR(IF(INDEX('Player Pool'!$E$2:$E$8725,$X42)="","",INDEX('Player Pool'!$E$2:$E$8725,$X42)),"")</f>
        <v/>
      </c>
      <c r="I42" s="30" t="n">
        <v>942500</v>
      </c>
      <c r="J42" s="31">
        <f>IFERROR(IF(INDEX('Player Pool'!$I$2:$I$8725,$X42)="","",INDEX('Player Pool'!$I$2:$I$8725,$X42)),"")</f>
        <v/>
      </c>
      <c r="K42" s="31">
        <f>IFERROR(IF(INDEX('Player Pool'!$K$2:$K$8725,$X42)="","",INDEX('Player Pool'!$K$2:$K$8725,$X42)),"")</f>
        <v/>
      </c>
      <c r="L42" s="31">
        <f>IFERROR(IF(INDEX('Player Pool'!$M$2:$M$8725,$X42)="","",INDEX('Player Pool'!$M$2:$M$8725,$X42)),"")</f>
        <v/>
      </c>
      <c r="M42" s="31">
        <f>IFERROR(IF(INDEX('Player Pool'!$N$2:$N$8725,$X42)="","",INDEX('Player Pool'!$N$2:$N$8725,$X42)),"")</f>
        <v/>
      </c>
      <c r="N42" s="31">
        <f>IFERROR(IF(INDEX('Player Pool'!$Q$2:$Q$8725,$X42)="","",INDEX('Player Pool'!$Q$2:$Q$8725,$X42)),"")</f>
        <v/>
      </c>
      <c r="O42" s="31">
        <f>IF(AND(ISNUMBER($R42),$R42&lt;&gt;0,ISNUMBER($I42),$I42&gt;0),$R42/($I42/1000000),"")</f>
        <v/>
      </c>
      <c r="P42">
        <f>IFERROR(IF(INDEX('Player Pool'!$U$2:$U$8725,$X42)="","",INDEX('Player Pool'!$U$2:$U$8725,$X42)),"")</f>
        <v/>
      </c>
      <c r="Q42" s="31">
        <f>IFERROR(IF(INDEX('Player Pool'!$O$2:$O$8725,$X42)="","",INDEX('Player Pool'!$O$2:$O$8725,$X42)),"")</f>
        <v/>
      </c>
      <c r="R42" s="31">
        <f>IFERROR(IF(INDEX('Player Pool'!$P$2:$P$8725,$X42)="","",INDEX('Player Pool'!$P$2:$P$8725,$X42)),"")</f>
        <v/>
      </c>
      <c r="S42" s="31">
        <f>IF(AND(ISNUMBER($J42),$J42&lt;&gt;0,ISNUMBER($I42),$I42&gt;0),$J42/($I42/1000000),"")</f>
        <v/>
      </c>
      <c r="T42" s="32">
        <f>IF(AND(ISNUMBER($K42),$K42&lt;&gt;0,ISNUMBER($I42),$I42&gt;0),$K42/($I42/1000000),"")</f>
        <v/>
      </c>
      <c r="U42" s="32">
        <f>IFERROR(IF(INDEX('Player Pool'!$S$2:$S$8725,$X42)="","",INDEX('Player Pool'!$S$2:$S$8725,$X42)),"")</f>
        <v/>
      </c>
      <c r="V42" s="32">
        <f>IF(AND(ISNUMBER($U42),$U42&lt;&gt;0,ISNUMBER($I42),$I42&gt;0),$U42/($I42/1000000),"")</f>
        <v/>
      </c>
      <c r="W42" t="inlineStr">
        <is>
          <t>06lkx</t>
        </is>
      </c>
      <c r="X42">
        <f>IFERROR(MATCH($W42,'Player Pool'!$V$2:$V$8725,0),"")</f>
        <v/>
      </c>
      <c r="Y42">
        <f>IF(ISNUMBER($R42),$R42,-1)</f>
        <v/>
      </c>
      <c r="Z42">
        <f>IF(ISNUMBER($J42),$J42,-1)</f>
        <v/>
      </c>
      <c r="AA42">
        <f>IF($A42=$A41,$AA41,$AA41+1)</f>
        <v/>
      </c>
      <c r="AB42">
        <f>COUNTIFS($A$2:$A$516,$A42,$G$2:$G$516,$G42,$Y$2:$Y$516,"&gt;"&amp;$Y42)+COUNTIFS($A$2:$A42,$A42,$G$2:$G42,$G42,$Y$2:$Y42,$Y42)</f>
        <v/>
      </c>
      <c r="AC42">
        <f>IF($G42="MINORS","",COUNTIFS($A$2:$A$516,$A42,$G$2:$G$516,"&lt;&gt;MINORS",$Z$2:$Z$516,"&gt;"&amp;$Z42)+COUNTIFS($A$2:$A42,$A42,$G$2:$G42,"&lt;&gt;MINORS",$Z$2:$Z42,$Z42))</f>
        <v/>
      </c>
      <c r="AD42">
        <f>$A42&amp;"|"&amp;$G42&amp;"|"&amp;$AB42</f>
        <v/>
      </c>
      <c r="AE42">
        <f>IF($AC42="","",$A42&amp;"|"&amp;$AC42)</f>
        <v/>
      </c>
      <c r="AF42">
        <f>IF(COUNTIFS($A$2:$A42,$A42)=1,"T"&amp;$AA42,"")</f>
        <v/>
      </c>
    </row>
    <row r="43">
      <c r="A43" t="inlineStr">
        <is>
          <t>A Bunch of Dusters</t>
        </is>
      </c>
      <c r="B43">
        <f>IFERROR(IF(INDEX('Player Pool'!$A$2:$A$8725,$X43)="","",INDEX('Player Pool'!$A$2:$A$8725,$X43)),"")</f>
        <v/>
      </c>
      <c r="C43">
        <f>IFERROR(IF(INDEX('Player Pool'!$B$2:$B$8725,$X43)="","",INDEX('Player Pool'!$B$2:$B$8725,$X43)),"")</f>
        <v/>
      </c>
      <c r="D43">
        <f>IFERROR(IF(INDEX('Player Pool'!$C$2:$C$8725,$X43)="","",INDEX('Player Pool'!$C$2:$C$8725,$X43)),"")</f>
        <v/>
      </c>
      <c r="E43">
        <f>IFERROR(IF(INDEX('Player Pool'!$D$2:$D$8725,$X43)="","",INDEX('Player Pool'!$D$2:$D$8725,$X43)),"")</f>
        <v/>
      </c>
      <c r="F43" t="inlineStr">
        <is>
          <t>F</t>
        </is>
      </c>
      <c r="G43" t="inlineStr">
        <is>
          <t>MINORS</t>
        </is>
      </c>
      <c r="H43">
        <f>IFERROR(IF(INDEX('Player Pool'!$E$2:$E$8725,$X43)="","",INDEX('Player Pool'!$E$2:$E$8725,$X43)),"")</f>
        <v/>
      </c>
      <c r="I43" s="30" t="n">
        <v>850000</v>
      </c>
      <c r="J43" s="31">
        <f>IFERROR(IF(INDEX('Player Pool'!$I$2:$I$8725,$X43)="","",INDEX('Player Pool'!$I$2:$I$8725,$X43)),"")</f>
        <v/>
      </c>
      <c r="K43" s="31">
        <f>IFERROR(IF(INDEX('Player Pool'!$K$2:$K$8725,$X43)="","",INDEX('Player Pool'!$K$2:$K$8725,$X43)),"")</f>
        <v/>
      </c>
      <c r="L43" s="31">
        <f>IFERROR(IF(INDEX('Player Pool'!$M$2:$M$8725,$X43)="","",INDEX('Player Pool'!$M$2:$M$8725,$X43)),"")</f>
        <v/>
      </c>
      <c r="M43" s="31">
        <f>IFERROR(IF(INDEX('Player Pool'!$N$2:$N$8725,$X43)="","",INDEX('Player Pool'!$N$2:$N$8725,$X43)),"")</f>
        <v/>
      </c>
      <c r="N43" s="31">
        <f>IFERROR(IF(INDEX('Player Pool'!$Q$2:$Q$8725,$X43)="","",INDEX('Player Pool'!$Q$2:$Q$8725,$X43)),"")</f>
        <v/>
      </c>
      <c r="O43" s="31">
        <f>IF(AND(ISNUMBER($R43),$R43&lt;&gt;0,ISNUMBER($I43),$I43&gt;0),$R43/($I43/1000000),"")</f>
        <v/>
      </c>
      <c r="P43">
        <f>IFERROR(IF(INDEX('Player Pool'!$U$2:$U$8725,$X43)="","",INDEX('Player Pool'!$U$2:$U$8725,$X43)),"")</f>
        <v/>
      </c>
      <c r="Q43" s="31">
        <f>IFERROR(IF(INDEX('Player Pool'!$O$2:$O$8725,$X43)="","",INDEX('Player Pool'!$O$2:$O$8725,$X43)),"")</f>
        <v/>
      </c>
      <c r="R43" s="31">
        <f>IFERROR(IF(INDEX('Player Pool'!$P$2:$P$8725,$X43)="","",INDEX('Player Pool'!$P$2:$P$8725,$X43)),"")</f>
        <v/>
      </c>
      <c r="S43" s="31">
        <f>IF(AND(ISNUMBER($J43),$J43&lt;&gt;0,ISNUMBER($I43),$I43&gt;0),$J43/($I43/1000000),"")</f>
        <v/>
      </c>
      <c r="T43" s="32">
        <f>IF(AND(ISNUMBER($K43),$K43&lt;&gt;0,ISNUMBER($I43),$I43&gt;0),$K43/($I43/1000000),"")</f>
        <v/>
      </c>
      <c r="U43" s="32">
        <f>IFERROR(IF(INDEX('Player Pool'!$S$2:$S$8725,$X43)="","",INDEX('Player Pool'!$S$2:$S$8725,$X43)),"")</f>
        <v/>
      </c>
      <c r="V43" s="32">
        <f>IF(AND(ISNUMBER($U43),$U43&lt;&gt;0,ISNUMBER($I43),$I43&gt;0),$U43/($I43/1000000),"")</f>
        <v/>
      </c>
      <c r="W43" t="inlineStr">
        <is>
          <t>05tdb</t>
        </is>
      </c>
      <c r="X43">
        <f>IFERROR(MATCH($W43,'Player Pool'!$V$2:$V$8725,0),"")</f>
        <v/>
      </c>
      <c r="Y43">
        <f>IF(ISNUMBER($R43),$R43,-1)</f>
        <v/>
      </c>
      <c r="Z43">
        <f>IF(ISNUMBER($J43),$J43,-1)</f>
        <v/>
      </c>
      <c r="AA43">
        <f>IF($A43=$A42,$AA42,$AA42+1)</f>
        <v/>
      </c>
      <c r="AB43">
        <f>COUNTIFS($A$2:$A$516,$A43,$G$2:$G$516,$G43,$Y$2:$Y$516,"&gt;"&amp;$Y43)+COUNTIFS($A$2:$A43,$A43,$G$2:$G43,$G43,$Y$2:$Y43,$Y43)</f>
        <v/>
      </c>
      <c r="AC43">
        <f>IF($G43="MINORS","",COUNTIFS($A$2:$A$516,$A43,$G$2:$G$516,"&lt;&gt;MINORS",$Z$2:$Z$516,"&gt;"&amp;$Z43)+COUNTIFS($A$2:$A43,$A43,$G$2:$G43,"&lt;&gt;MINORS",$Z$2:$Z43,$Z43))</f>
        <v/>
      </c>
      <c r="AD43">
        <f>$A43&amp;"|"&amp;$G43&amp;"|"&amp;$AB43</f>
        <v/>
      </c>
      <c r="AE43">
        <f>IF($AC43="","",$A43&amp;"|"&amp;$AC43)</f>
        <v/>
      </c>
      <c r="AF43">
        <f>IF(COUNTIFS($A$2:$A43,$A43)=1,"T"&amp;$AA43,"")</f>
        <v/>
      </c>
    </row>
    <row r="44">
      <c r="A44" t="inlineStr">
        <is>
          <t>Anybody but the Leafs</t>
        </is>
      </c>
      <c r="B44">
        <f>IFERROR(IF(INDEX('Player Pool'!$A$2:$A$8725,$X44)="","",INDEX('Player Pool'!$A$2:$A$8725,$X44)),"")</f>
        <v/>
      </c>
      <c r="C44">
        <f>IFERROR(IF(INDEX('Player Pool'!$B$2:$B$8725,$X44)="","",INDEX('Player Pool'!$B$2:$B$8725,$X44)),"")</f>
        <v/>
      </c>
      <c r="D44">
        <f>IFERROR(IF(INDEX('Player Pool'!$C$2:$C$8725,$X44)="","",INDEX('Player Pool'!$C$2:$C$8725,$X44)),"")</f>
        <v/>
      </c>
      <c r="E44">
        <f>IFERROR(IF(INDEX('Player Pool'!$D$2:$D$8725,$X44)="","",INDEX('Player Pool'!$D$2:$D$8725,$X44)),"")</f>
        <v/>
      </c>
      <c r="F44" t="inlineStr">
        <is>
          <t>F</t>
        </is>
      </c>
      <c r="G44" t="inlineStr">
        <is>
          <t>ACTIVE</t>
        </is>
      </c>
      <c r="H44">
        <f>IFERROR(IF(INDEX('Player Pool'!$E$2:$E$8725,$X44)="","",INDEX('Player Pool'!$E$2:$E$8725,$X44)),"")</f>
        <v/>
      </c>
      <c r="I44" s="30" t="n">
        <v>12000000</v>
      </c>
      <c r="J44" s="31">
        <f>IFERROR(IF(INDEX('Player Pool'!$I$2:$I$8725,$X44)="","",INDEX('Player Pool'!$I$2:$I$8725,$X44)),"")</f>
        <v/>
      </c>
      <c r="K44" s="31">
        <f>IFERROR(IF(INDEX('Player Pool'!$K$2:$K$8725,$X44)="","",INDEX('Player Pool'!$K$2:$K$8725,$X44)),"")</f>
        <v/>
      </c>
      <c r="L44" s="31">
        <f>IFERROR(IF(INDEX('Player Pool'!$M$2:$M$8725,$X44)="","",INDEX('Player Pool'!$M$2:$M$8725,$X44)),"")</f>
        <v/>
      </c>
      <c r="M44" s="31">
        <f>IFERROR(IF(INDEX('Player Pool'!$N$2:$N$8725,$X44)="","",INDEX('Player Pool'!$N$2:$N$8725,$X44)),"")</f>
        <v/>
      </c>
      <c r="N44" s="31">
        <f>IFERROR(IF(INDEX('Player Pool'!$Q$2:$Q$8725,$X44)="","",INDEX('Player Pool'!$Q$2:$Q$8725,$X44)),"")</f>
        <v/>
      </c>
      <c r="O44" s="31">
        <f>IF(AND(ISNUMBER($R44),$R44&lt;&gt;0,ISNUMBER($I44),$I44&gt;0),$R44/($I44/1000000),"")</f>
        <v/>
      </c>
      <c r="P44">
        <f>IFERROR(IF(INDEX('Player Pool'!$U$2:$U$8725,$X44)="","",INDEX('Player Pool'!$U$2:$U$8725,$X44)),"")</f>
        <v/>
      </c>
      <c r="Q44" s="31">
        <f>IFERROR(IF(INDEX('Player Pool'!$O$2:$O$8725,$X44)="","",INDEX('Player Pool'!$O$2:$O$8725,$X44)),"")</f>
        <v/>
      </c>
      <c r="R44" s="31">
        <f>IFERROR(IF(INDEX('Player Pool'!$P$2:$P$8725,$X44)="","",INDEX('Player Pool'!$P$2:$P$8725,$X44)),"")</f>
        <v/>
      </c>
      <c r="S44" s="31">
        <f>IF(AND(ISNUMBER($J44),$J44&lt;&gt;0,ISNUMBER($I44),$I44&gt;0),$J44/($I44/1000000),"")</f>
        <v/>
      </c>
      <c r="T44" s="32">
        <f>IF(AND(ISNUMBER($K44),$K44&lt;&gt;0,ISNUMBER($I44),$I44&gt;0),$K44/($I44/1000000),"")</f>
        <v/>
      </c>
      <c r="U44" s="32">
        <f>IFERROR(IF(INDEX('Player Pool'!$S$2:$S$8725,$X44)="","",INDEX('Player Pool'!$S$2:$S$8725,$X44)),"")</f>
        <v/>
      </c>
      <c r="V44" s="32">
        <f>IF(AND(ISNUMBER($U44),$U44&lt;&gt;0,ISNUMBER($I44),$I44&gt;0),$U44/($I44/1000000),"")</f>
        <v/>
      </c>
      <c r="W44" t="inlineStr">
        <is>
          <t>03kra</t>
        </is>
      </c>
      <c r="X44">
        <f>IFERROR(MATCH($W44,'Player Pool'!$V$2:$V$8725,0),"")</f>
        <v/>
      </c>
      <c r="Y44">
        <f>IF(ISNUMBER($R44),$R44,-1)</f>
        <v/>
      </c>
      <c r="Z44">
        <f>IF(ISNUMBER($J44),$J44,-1)</f>
        <v/>
      </c>
      <c r="AA44">
        <f>IF($A44=$A43,$AA43,$AA43+1)</f>
        <v/>
      </c>
      <c r="AB44">
        <f>COUNTIFS($A$2:$A$516,$A44,$G$2:$G$516,$G44,$Y$2:$Y$516,"&gt;"&amp;$Y44)+COUNTIFS($A$2:$A44,$A44,$G$2:$G44,$G44,$Y$2:$Y44,$Y44)</f>
        <v/>
      </c>
      <c r="AC44">
        <f>IF($G44="MINORS","",COUNTIFS($A$2:$A$516,$A44,$G$2:$G$516,"&lt;&gt;MINORS",$Z$2:$Z$516,"&gt;"&amp;$Z44)+COUNTIFS($A$2:$A44,$A44,$G$2:$G44,"&lt;&gt;MINORS",$Z$2:$Z44,$Z44))</f>
        <v/>
      </c>
      <c r="AD44">
        <f>$A44&amp;"|"&amp;$G44&amp;"|"&amp;$AB44</f>
        <v/>
      </c>
      <c r="AE44">
        <f>IF($AC44="","",$A44&amp;"|"&amp;$AC44)</f>
        <v/>
      </c>
      <c r="AF44">
        <f>IF(COUNTIFS($A$2:$A44,$A44)=1,"T"&amp;$AA44,"")</f>
        <v/>
      </c>
    </row>
    <row r="45">
      <c r="A45" t="inlineStr">
        <is>
          <t>Anybody but the Leafs</t>
        </is>
      </c>
      <c r="B45">
        <f>IFERROR(IF(INDEX('Player Pool'!$A$2:$A$8725,$X45)="","",INDEX('Player Pool'!$A$2:$A$8725,$X45)),"")</f>
        <v/>
      </c>
      <c r="C45">
        <f>IFERROR(IF(INDEX('Player Pool'!$B$2:$B$8725,$X45)="","",INDEX('Player Pool'!$B$2:$B$8725,$X45)),"")</f>
        <v/>
      </c>
      <c r="D45">
        <f>IFERROR(IF(INDEX('Player Pool'!$C$2:$C$8725,$X45)="","",INDEX('Player Pool'!$C$2:$C$8725,$X45)),"")</f>
        <v/>
      </c>
      <c r="E45">
        <f>IFERROR(IF(INDEX('Player Pool'!$D$2:$D$8725,$X45)="","",INDEX('Player Pool'!$D$2:$D$8725,$X45)),"")</f>
        <v/>
      </c>
      <c r="F45" t="inlineStr">
        <is>
          <t>D</t>
        </is>
      </c>
      <c r="G45" t="inlineStr">
        <is>
          <t>ACTIVE</t>
        </is>
      </c>
      <c r="H45">
        <f>IFERROR(IF(INDEX('Player Pool'!$E$2:$E$8725,$X45)="","",INDEX('Player Pool'!$E$2:$E$8725,$X45)),"")</f>
        <v/>
      </c>
      <c r="I45" s="30" t="n">
        <v>986250</v>
      </c>
      <c r="J45" s="31">
        <f>IFERROR(IF(INDEX('Player Pool'!$I$2:$I$8725,$X45)="","",INDEX('Player Pool'!$I$2:$I$8725,$X45)),"")</f>
        <v/>
      </c>
      <c r="K45" s="31">
        <f>IFERROR(IF(INDEX('Player Pool'!$K$2:$K$8725,$X45)="","",INDEX('Player Pool'!$K$2:$K$8725,$X45)),"")</f>
        <v/>
      </c>
      <c r="L45" s="31">
        <f>IFERROR(IF(INDEX('Player Pool'!$M$2:$M$8725,$X45)="","",INDEX('Player Pool'!$M$2:$M$8725,$X45)),"")</f>
        <v/>
      </c>
      <c r="M45" s="31">
        <f>IFERROR(IF(INDEX('Player Pool'!$N$2:$N$8725,$X45)="","",INDEX('Player Pool'!$N$2:$N$8725,$X45)),"")</f>
        <v/>
      </c>
      <c r="N45" s="31">
        <f>IFERROR(IF(INDEX('Player Pool'!$Q$2:$Q$8725,$X45)="","",INDEX('Player Pool'!$Q$2:$Q$8725,$X45)),"")</f>
        <v/>
      </c>
      <c r="O45" s="31">
        <f>IF(AND(ISNUMBER($R45),$R45&lt;&gt;0,ISNUMBER($I45),$I45&gt;0),$R45/($I45/1000000),"")</f>
        <v/>
      </c>
      <c r="P45">
        <f>IFERROR(IF(INDEX('Player Pool'!$U$2:$U$8725,$X45)="","",INDEX('Player Pool'!$U$2:$U$8725,$X45)),"")</f>
        <v/>
      </c>
      <c r="Q45" s="31">
        <f>IFERROR(IF(INDEX('Player Pool'!$O$2:$O$8725,$X45)="","",INDEX('Player Pool'!$O$2:$O$8725,$X45)),"")</f>
        <v/>
      </c>
      <c r="R45" s="31">
        <f>IFERROR(IF(INDEX('Player Pool'!$P$2:$P$8725,$X45)="","",INDEX('Player Pool'!$P$2:$P$8725,$X45)),"")</f>
        <v/>
      </c>
      <c r="S45" s="31">
        <f>IF(AND(ISNUMBER($J45),$J45&lt;&gt;0,ISNUMBER($I45),$I45&gt;0),$J45/($I45/1000000),"")</f>
        <v/>
      </c>
      <c r="T45" s="32">
        <f>IF(AND(ISNUMBER($K45),$K45&lt;&gt;0,ISNUMBER($I45),$I45&gt;0),$K45/($I45/1000000),"")</f>
        <v/>
      </c>
      <c r="U45" s="32">
        <f>IFERROR(IF(INDEX('Player Pool'!$S$2:$S$8725,$X45)="","",INDEX('Player Pool'!$S$2:$S$8725,$X45)),"")</f>
        <v/>
      </c>
      <c r="V45" s="32">
        <f>IF(AND(ISNUMBER($U45),$U45&lt;&gt;0,ISNUMBER($I45),$I45&gt;0),$U45/($I45/1000000),"")</f>
        <v/>
      </c>
      <c r="W45" t="inlineStr">
        <is>
          <t>06gk0</t>
        </is>
      </c>
      <c r="X45">
        <f>IFERROR(MATCH($W45,'Player Pool'!$V$2:$V$8725,0),"")</f>
        <v/>
      </c>
      <c r="Y45">
        <f>IF(ISNUMBER($R45),$R45,-1)</f>
        <v/>
      </c>
      <c r="Z45">
        <f>IF(ISNUMBER($J45),$J45,-1)</f>
        <v/>
      </c>
      <c r="AA45">
        <f>IF($A45=$A44,$AA44,$AA44+1)</f>
        <v/>
      </c>
      <c r="AB45">
        <f>COUNTIFS($A$2:$A$516,$A45,$G$2:$G$516,$G45,$Y$2:$Y$516,"&gt;"&amp;$Y45)+COUNTIFS($A$2:$A45,$A45,$G$2:$G45,$G45,$Y$2:$Y45,$Y45)</f>
        <v/>
      </c>
      <c r="AC45">
        <f>IF($G45="MINORS","",COUNTIFS($A$2:$A$516,$A45,$G$2:$G$516,"&lt;&gt;MINORS",$Z$2:$Z$516,"&gt;"&amp;$Z45)+COUNTIFS($A$2:$A45,$A45,$G$2:$G45,"&lt;&gt;MINORS",$Z$2:$Z45,$Z45))</f>
        <v/>
      </c>
      <c r="AD45">
        <f>$A45&amp;"|"&amp;$G45&amp;"|"&amp;$AB45</f>
        <v/>
      </c>
      <c r="AE45">
        <f>IF($AC45="","",$A45&amp;"|"&amp;$AC45)</f>
        <v/>
      </c>
      <c r="AF45">
        <f>IF(COUNTIFS($A$2:$A45,$A45)=1,"T"&amp;$AA45,"")</f>
        <v/>
      </c>
    </row>
    <row r="46">
      <c r="A46" t="inlineStr">
        <is>
          <t>Anybody but the Leafs</t>
        </is>
      </c>
      <c r="B46">
        <f>IFERROR(IF(INDEX('Player Pool'!$A$2:$A$8725,$X46)="","",INDEX('Player Pool'!$A$2:$A$8725,$X46)),"")</f>
        <v/>
      </c>
      <c r="C46">
        <f>IFERROR(IF(INDEX('Player Pool'!$B$2:$B$8725,$X46)="","",INDEX('Player Pool'!$B$2:$B$8725,$X46)),"")</f>
        <v/>
      </c>
      <c r="D46">
        <f>IFERROR(IF(INDEX('Player Pool'!$C$2:$C$8725,$X46)="","",INDEX('Player Pool'!$C$2:$C$8725,$X46)),"")</f>
        <v/>
      </c>
      <c r="E46">
        <f>IFERROR(IF(INDEX('Player Pool'!$D$2:$D$8725,$X46)="","",INDEX('Player Pool'!$D$2:$D$8725,$X46)),"")</f>
        <v/>
      </c>
      <c r="F46" t="inlineStr">
        <is>
          <t>F</t>
        </is>
      </c>
      <c r="G46" t="inlineStr">
        <is>
          <t>ACTIVE</t>
        </is>
      </c>
      <c r="H46">
        <f>IFERROR(IF(INDEX('Player Pool'!$E$2:$E$8725,$X46)="","",INDEX('Player Pool'!$E$2:$E$8725,$X46)),"")</f>
        <v/>
      </c>
      <c r="I46" s="30" t="n">
        <v>8000000</v>
      </c>
      <c r="J46" s="31">
        <f>IFERROR(IF(INDEX('Player Pool'!$I$2:$I$8725,$X46)="","",INDEX('Player Pool'!$I$2:$I$8725,$X46)),"")</f>
        <v/>
      </c>
      <c r="K46" s="31">
        <f>IFERROR(IF(INDEX('Player Pool'!$K$2:$K$8725,$X46)="","",INDEX('Player Pool'!$K$2:$K$8725,$X46)),"")</f>
        <v/>
      </c>
      <c r="L46" s="31">
        <f>IFERROR(IF(INDEX('Player Pool'!$M$2:$M$8725,$X46)="","",INDEX('Player Pool'!$M$2:$M$8725,$X46)),"")</f>
        <v/>
      </c>
      <c r="M46" s="31">
        <f>IFERROR(IF(INDEX('Player Pool'!$N$2:$N$8725,$X46)="","",INDEX('Player Pool'!$N$2:$N$8725,$X46)),"")</f>
        <v/>
      </c>
      <c r="N46" s="31">
        <f>IFERROR(IF(INDEX('Player Pool'!$Q$2:$Q$8725,$X46)="","",INDEX('Player Pool'!$Q$2:$Q$8725,$X46)),"")</f>
        <v/>
      </c>
      <c r="O46" s="31">
        <f>IF(AND(ISNUMBER($R46),$R46&lt;&gt;0,ISNUMBER($I46),$I46&gt;0),$R46/($I46/1000000),"")</f>
        <v/>
      </c>
      <c r="P46">
        <f>IFERROR(IF(INDEX('Player Pool'!$U$2:$U$8725,$X46)="","",INDEX('Player Pool'!$U$2:$U$8725,$X46)),"")</f>
        <v/>
      </c>
      <c r="Q46" s="31">
        <f>IFERROR(IF(INDEX('Player Pool'!$O$2:$O$8725,$X46)="","",INDEX('Player Pool'!$O$2:$O$8725,$X46)),"")</f>
        <v/>
      </c>
      <c r="R46" s="31">
        <f>IFERROR(IF(INDEX('Player Pool'!$P$2:$P$8725,$X46)="","",INDEX('Player Pool'!$P$2:$P$8725,$X46)),"")</f>
        <v/>
      </c>
      <c r="S46" s="31">
        <f>IF(AND(ISNUMBER($J46),$J46&lt;&gt;0,ISNUMBER($I46),$I46&gt;0),$J46/($I46/1000000),"")</f>
        <v/>
      </c>
      <c r="T46" s="32">
        <f>IF(AND(ISNUMBER($K46),$K46&lt;&gt;0,ISNUMBER($I46),$I46&gt;0),$K46/($I46/1000000),"")</f>
        <v/>
      </c>
      <c r="U46" s="32">
        <f>IFERROR(IF(INDEX('Player Pool'!$S$2:$S$8725,$X46)="","",INDEX('Player Pool'!$S$2:$S$8725,$X46)),"")</f>
        <v/>
      </c>
      <c r="V46" s="32">
        <f>IF(AND(ISNUMBER($U46),$U46&lt;&gt;0,ISNUMBER($I46),$I46&gt;0),$U46/($I46/1000000),"")</f>
        <v/>
      </c>
      <c r="W46" t="inlineStr">
        <is>
          <t>04bdb</t>
        </is>
      </c>
      <c r="X46">
        <f>IFERROR(MATCH($W46,'Player Pool'!$V$2:$V$8725,0),"")</f>
        <v/>
      </c>
      <c r="Y46">
        <f>IF(ISNUMBER($R46),$R46,-1)</f>
        <v/>
      </c>
      <c r="Z46">
        <f>IF(ISNUMBER($J46),$J46,-1)</f>
        <v/>
      </c>
      <c r="AA46">
        <f>IF($A46=$A45,$AA45,$AA45+1)</f>
        <v/>
      </c>
      <c r="AB46">
        <f>COUNTIFS($A$2:$A$516,$A46,$G$2:$G$516,$G46,$Y$2:$Y$516,"&gt;"&amp;$Y46)+COUNTIFS($A$2:$A46,$A46,$G$2:$G46,$G46,$Y$2:$Y46,$Y46)</f>
        <v/>
      </c>
      <c r="AC46">
        <f>IF($G46="MINORS","",COUNTIFS($A$2:$A$516,$A46,$G$2:$G$516,"&lt;&gt;MINORS",$Z$2:$Z$516,"&gt;"&amp;$Z46)+COUNTIFS($A$2:$A46,$A46,$G$2:$G46,"&lt;&gt;MINORS",$Z$2:$Z46,$Z46))</f>
        <v/>
      </c>
      <c r="AD46">
        <f>$A46&amp;"|"&amp;$G46&amp;"|"&amp;$AB46</f>
        <v/>
      </c>
      <c r="AE46">
        <f>IF($AC46="","",$A46&amp;"|"&amp;$AC46)</f>
        <v/>
      </c>
      <c r="AF46">
        <f>IF(COUNTIFS($A$2:$A46,$A46)=1,"T"&amp;$AA46,"")</f>
        <v/>
      </c>
    </row>
    <row r="47">
      <c r="A47" t="inlineStr">
        <is>
          <t>Anybody but the Leafs</t>
        </is>
      </c>
      <c r="B47">
        <f>IFERROR(IF(INDEX('Player Pool'!$A$2:$A$8725,$X47)="","",INDEX('Player Pool'!$A$2:$A$8725,$X47)),"")</f>
        <v/>
      </c>
      <c r="C47">
        <f>IFERROR(IF(INDEX('Player Pool'!$B$2:$B$8725,$X47)="","",INDEX('Player Pool'!$B$2:$B$8725,$X47)),"")</f>
        <v/>
      </c>
      <c r="D47">
        <f>IFERROR(IF(INDEX('Player Pool'!$C$2:$C$8725,$X47)="","",INDEX('Player Pool'!$C$2:$C$8725,$X47)),"")</f>
        <v/>
      </c>
      <c r="E47">
        <f>IFERROR(IF(INDEX('Player Pool'!$D$2:$D$8725,$X47)="","",INDEX('Player Pool'!$D$2:$D$8725,$X47)),"")</f>
        <v/>
      </c>
      <c r="F47" t="inlineStr">
        <is>
          <t>G</t>
        </is>
      </c>
      <c r="G47" t="inlineStr">
        <is>
          <t>ACTIVE</t>
        </is>
      </c>
      <c r="H47">
        <f>IFERROR(IF(INDEX('Player Pool'!$E$2:$E$8725,$X47)="","",INDEX('Player Pool'!$E$2:$E$8725,$X47)),"")</f>
        <v/>
      </c>
      <c r="I47" s="30" t="n">
        <v>8250000</v>
      </c>
      <c r="J47" s="31">
        <f>IFERROR(IF(INDEX('Player Pool'!$I$2:$I$8725,$X47)="","",INDEX('Player Pool'!$I$2:$I$8725,$X47)),"")</f>
        <v/>
      </c>
      <c r="K47" s="31">
        <f>IFERROR(IF(INDEX('Player Pool'!$K$2:$K$8725,$X47)="","",INDEX('Player Pool'!$K$2:$K$8725,$X47)),"")</f>
        <v/>
      </c>
      <c r="L47" s="31">
        <f>IFERROR(IF(INDEX('Player Pool'!$M$2:$M$8725,$X47)="","",INDEX('Player Pool'!$M$2:$M$8725,$X47)),"")</f>
        <v/>
      </c>
      <c r="M47" s="31">
        <f>IFERROR(IF(INDEX('Player Pool'!$N$2:$N$8725,$X47)="","",INDEX('Player Pool'!$N$2:$N$8725,$X47)),"")</f>
        <v/>
      </c>
      <c r="N47" s="31">
        <f>IFERROR(IF(INDEX('Player Pool'!$Q$2:$Q$8725,$X47)="","",INDEX('Player Pool'!$Q$2:$Q$8725,$X47)),"")</f>
        <v/>
      </c>
      <c r="O47" s="31">
        <f>IF(AND(ISNUMBER($R47),$R47&lt;&gt;0,ISNUMBER($I47),$I47&gt;0),$R47/($I47/1000000),"")</f>
        <v/>
      </c>
      <c r="P47">
        <f>IFERROR(IF(INDEX('Player Pool'!$U$2:$U$8725,$X47)="","",INDEX('Player Pool'!$U$2:$U$8725,$X47)),"")</f>
        <v/>
      </c>
      <c r="Q47" s="31">
        <f>IFERROR(IF(INDEX('Player Pool'!$O$2:$O$8725,$X47)="","",INDEX('Player Pool'!$O$2:$O$8725,$X47)),"")</f>
        <v/>
      </c>
      <c r="R47" s="31">
        <f>IFERROR(IF(INDEX('Player Pool'!$P$2:$P$8725,$X47)="","",INDEX('Player Pool'!$P$2:$P$8725,$X47)),"")</f>
        <v/>
      </c>
      <c r="S47" s="31">
        <f>IF(AND(ISNUMBER($J47),$J47&lt;&gt;0,ISNUMBER($I47),$I47&gt;0),$J47/($I47/1000000),"")</f>
        <v/>
      </c>
      <c r="T47" s="32">
        <f>IF(AND(ISNUMBER($K47),$K47&lt;&gt;0,ISNUMBER($I47),$I47&gt;0),$K47/($I47/1000000),"")</f>
        <v/>
      </c>
      <c r="U47" s="32">
        <f>IFERROR(IF(INDEX('Player Pool'!$S$2:$S$8725,$X47)="","",INDEX('Player Pool'!$S$2:$S$8725,$X47)),"")</f>
        <v/>
      </c>
      <c r="V47" s="32">
        <f>IF(AND(ISNUMBER($U47),$U47&lt;&gt;0,ISNUMBER($I47),$I47&gt;0),$U47/($I47/1000000),"")</f>
        <v/>
      </c>
      <c r="W47" t="inlineStr">
        <is>
          <t>04f24</t>
        </is>
      </c>
      <c r="X47">
        <f>IFERROR(MATCH($W47,'Player Pool'!$V$2:$V$8725,0),"")</f>
        <v/>
      </c>
      <c r="Y47">
        <f>IF(ISNUMBER($R47),$R47,-1)</f>
        <v/>
      </c>
      <c r="Z47">
        <f>IF(ISNUMBER($J47),$J47,-1)</f>
        <v/>
      </c>
      <c r="AA47">
        <f>IF($A47=$A46,$AA46,$AA46+1)</f>
        <v/>
      </c>
      <c r="AB47">
        <f>COUNTIFS($A$2:$A$516,$A47,$G$2:$G$516,$G47,$Y$2:$Y$516,"&gt;"&amp;$Y47)+COUNTIFS($A$2:$A47,$A47,$G$2:$G47,$G47,$Y$2:$Y47,$Y47)</f>
        <v/>
      </c>
      <c r="AC47">
        <f>IF($G47="MINORS","",COUNTIFS($A$2:$A$516,$A47,$G$2:$G$516,"&lt;&gt;MINORS",$Z$2:$Z$516,"&gt;"&amp;$Z47)+COUNTIFS($A$2:$A47,$A47,$G$2:$G47,"&lt;&gt;MINORS",$Z$2:$Z47,$Z47))</f>
        <v/>
      </c>
      <c r="AD47">
        <f>$A47&amp;"|"&amp;$G47&amp;"|"&amp;$AB47</f>
        <v/>
      </c>
      <c r="AE47">
        <f>IF($AC47="","",$A47&amp;"|"&amp;$AC47)</f>
        <v/>
      </c>
      <c r="AF47">
        <f>IF(COUNTIFS($A$2:$A47,$A47)=1,"T"&amp;$AA47,"")</f>
        <v/>
      </c>
    </row>
    <row r="48">
      <c r="A48" t="inlineStr">
        <is>
          <t>Anybody but the Leafs</t>
        </is>
      </c>
      <c r="B48">
        <f>IFERROR(IF(INDEX('Player Pool'!$A$2:$A$8725,$X48)="","",INDEX('Player Pool'!$A$2:$A$8725,$X48)),"")</f>
        <v/>
      </c>
      <c r="C48">
        <f>IFERROR(IF(INDEX('Player Pool'!$B$2:$B$8725,$X48)="","",INDEX('Player Pool'!$B$2:$B$8725,$X48)),"")</f>
        <v/>
      </c>
      <c r="D48">
        <f>IFERROR(IF(INDEX('Player Pool'!$C$2:$C$8725,$X48)="","",INDEX('Player Pool'!$C$2:$C$8725,$X48)),"")</f>
        <v/>
      </c>
      <c r="E48">
        <f>IFERROR(IF(INDEX('Player Pool'!$D$2:$D$8725,$X48)="","",INDEX('Player Pool'!$D$2:$D$8725,$X48)),"")</f>
        <v/>
      </c>
      <c r="F48" t="inlineStr">
        <is>
          <t>D</t>
        </is>
      </c>
      <c r="G48" t="inlineStr">
        <is>
          <t>ACTIVE</t>
        </is>
      </c>
      <c r="H48">
        <f>IFERROR(IF(INDEX('Player Pool'!$E$2:$E$8725,$X48)="","",INDEX('Player Pool'!$E$2:$E$8725,$X48)),"")</f>
        <v/>
      </c>
      <c r="I48" s="30" t="n">
        <v>8500000</v>
      </c>
      <c r="J48" s="31">
        <f>IFERROR(IF(INDEX('Player Pool'!$I$2:$I$8725,$X48)="","",INDEX('Player Pool'!$I$2:$I$8725,$X48)),"")</f>
        <v/>
      </c>
      <c r="K48" s="31">
        <f>IFERROR(IF(INDEX('Player Pool'!$K$2:$K$8725,$X48)="","",INDEX('Player Pool'!$K$2:$K$8725,$X48)),"")</f>
        <v/>
      </c>
      <c r="L48" s="31">
        <f>IFERROR(IF(INDEX('Player Pool'!$M$2:$M$8725,$X48)="","",INDEX('Player Pool'!$M$2:$M$8725,$X48)),"")</f>
        <v/>
      </c>
      <c r="M48" s="31">
        <f>IFERROR(IF(INDEX('Player Pool'!$N$2:$N$8725,$X48)="","",INDEX('Player Pool'!$N$2:$N$8725,$X48)),"")</f>
        <v/>
      </c>
      <c r="N48" s="31">
        <f>IFERROR(IF(INDEX('Player Pool'!$Q$2:$Q$8725,$X48)="","",INDEX('Player Pool'!$Q$2:$Q$8725,$X48)),"")</f>
        <v/>
      </c>
      <c r="O48" s="31">
        <f>IF(AND(ISNUMBER($R48),$R48&lt;&gt;0,ISNUMBER($I48),$I48&gt;0),$R48/($I48/1000000),"")</f>
        <v/>
      </c>
      <c r="P48">
        <f>IFERROR(IF(INDEX('Player Pool'!$U$2:$U$8725,$X48)="","",INDEX('Player Pool'!$U$2:$U$8725,$X48)),"")</f>
        <v/>
      </c>
      <c r="Q48" s="31">
        <f>IFERROR(IF(INDEX('Player Pool'!$O$2:$O$8725,$X48)="","",INDEX('Player Pool'!$O$2:$O$8725,$X48)),"")</f>
        <v/>
      </c>
      <c r="R48" s="31">
        <f>IFERROR(IF(INDEX('Player Pool'!$P$2:$P$8725,$X48)="","",INDEX('Player Pool'!$P$2:$P$8725,$X48)),"")</f>
        <v/>
      </c>
      <c r="S48" s="31">
        <f>IF(AND(ISNUMBER($J48),$J48&lt;&gt;0,ISNUMBER($I48),$I48&gt;0),$J48/($I48/1000000),"")</f>
        <v/>
      </c>
      <c r="T48" s="32">
        <f>IF(AND(ISNUMBER($K48),$K48&lt;&gt;0,ISNUMBER($I48),$I48&gt;0),$K48/($I48/1000000),"")</f>
        <v/>
      </c>
      <c r="U48" s="32">
        <f>IFERROR(IF(INDEX('Player Pool'!$S$2:$S$8725,$X48)="","",INDEX('Player Pool'!$S$2:$S$8725,$X48)),"")</f>
        <v/>
      </c>
      <c r="V48" s="32">
        <f>IF(AND(ISNUMBER($U48),$U48&lt;&gt;0,ISNUMBER($I48),$I48&gt;0),$U48/($I48/1000000),"")</f>
        <v/>
      </c>
      <c r="W48" t="inlineStr">
        <is>
          <t>03yg3</t>
        </is>
      </c>
      <c r="X48">
        <f>IFERROR(MATCH($W48,'Player Pool'!$V$2:$V$8725,0),"")</f>
        <v/>
      </c>
      <c r="Y48">
        <f>IF(ISNUMBER($R48),$R48,-1)</f>
        <v/>
      </c>
      <c r="Z48">
        <f>IF(ISNUMBER($J48),$J48,-1)</f>
        <v/>
      </c>
      <c r="AA48">
        <f>IF($A48=$A47,$AA47,$AA47+1)</f>
        <v/>
      </c>
      <c r="AB48">
        <f>COUNTIFS($A$2:$A$516,$A48,$G$2:$G$516,$G48,$Y$2:$Y$516,"&gt;"&amp;$Y48)+COUNTIFS($A$2:$A48,$A48,$G$2:$G48,$G48,$Y$2:$Y48,$Y48)</f>
        <v/>
      </c>
      <c r="AC48">
        <f>IF($G48="MINORS","",COUNTIFS($A$2:$A$516,$A48,$G$2:$G$516,"&lt;&gt;MINORS",$Z$2:$Z$516,"&gt;"&amp;$Z48)+COUNTIFS($A$2:$A48,$A48,$G$2:$G48,"&lt;&gt;MINORS",$Z$2:$Z48,$Z48))</f>
        <v/>
      </c>
      <c r="AD48">
        <f>$A48&amp;"|"&amp;$G48&amp;"|"&amp;$AB48</f>
        <v/>
      </c>
      <c r="AE48">
        <f>IF($AC48="","",$A48&amp;"|"&amp;$AC48)</f>
        <v/>
      </c>
      <c r="AF48">
        <f>IF(COUNTIFS($A$2:$A48,$A48)=1,"T"&amp;$AA48,"")</f>
        <v/>
      </c>
    </row>
    <row r="49">
      <c r="A49" t="inlineStr">
        <is>
          <t>Anybody but the Leafs</t>
        </is>
      </c>
      <c r="B49">
        <f>IFERROR(IF(INDEX('Player Pool'!$A$2:$A$8725,$X49)="","",INDEX('Player Pool'!$A$2:$A$8725,$X49)),"")</f>
        <v/>
      </c>
      <c r="C49">
        <f>IFERROR(IF(INDEX('Player Pool'!$B$2:$B$8725,$X49)="","",INDEX('Player Pool'!$B$2:$B$8725,$X49)),"")</f>
        <v/>
      </c>
      <c r="D49">
        <f>IFERROR(IF(INDEX('Player Pool'!$C$2:$C$8725,$X49)="","",INDEX('Player Pool'!$C$2:$C$8725,$X49)),"")</f>
        <v/>
      </c>
      <c r="E49">
        <f>IFERROR(IF(INDEX('Player Pool'!$D$2:$D$8725,$X49)="","",INDEX('Player Pool'!$D$2:$D$8725,$X49)),"")</f>
        <v/>
      </c>
      <c r="F49" t="inlineStr">
        <is>
          <t>F</t>
        </is>
      </c>
      <c r="G49" t="inlineStr">
        <is>
          <t>ACTIVE</t>
        </is>
      </c>
      <c r="H49">
        <f>IFERROR(IF(INDEX('Player Pool'!$E$2:$E$8725,$X49)="","",INDEX('Player Pool'!$E$2:$E$8725,$X49)),"")</f>
        <v/>
      </c>
      <c r="I49" s="30" t="n">
        <v>7600000</v>
      </c>
      <c r="J49" s="31">
        <f>IFERROR(IF(INDEX('Player Pool'!$I$2:$I$8725,$X49)="","",INDEX('Player Pool'!$I$2:$I$8725,$X49)),"")</f>
        <v/>
      </c>
      <c r="K49" s="31">
        <f>IFERROR(IF(INDEX('Player Pool'!$K$2:$K$8725,$X49)="","",INDEX('Player Pool'!$K$2:$K$8725,$X49)),"")</f>
        <v/>
      </c>
      <c r="L49" s="31">
        <f>IFERROR(IF(INDEX('Player Pool'!$M$2:$M$8725,$X49)="","",INDEX('Player Pool'!$M$2:$M$8725,$X49)),"")</f>
        <v/>
      </c>
      <c r="M49" s="31">
        <f>IFERROR(IF(INDEX('Player Pool'!$N$2:$N$8725,$X49)="","",INDEX('Player Pool'!$N$2:$N$8725,$X49)),"")</f>
        <v/>
      </c>
      <c r="N49" s="31">
        <f>IFERROR(IF(INDEX('Player Pool'!$Q$2:$Q$8725,$X49)="","",INDEX('Player Pool'!$Q$2:$Q$8725,$X49)),"")</f>
        <v/>
      </c>
      <c r="O49" s="31">
        <f>IF(AND(ISNUMBER($R49),$R49&lt;&gt;0,ISNUMBER($I49),$I49&gt;0),$R49/($I49/1000000),"")</f>
        <v/>
      </c>
      <c r="P49">
        <f>IFERROR(IF(INDEX('Player Pool'!$U$2:$U$8725,$X49)="","",INDEX('Player Pool'!$U$2:$U$8725,$X49)),"")</f>
        <v/>
      </c>
      <c r="Q49" s="31">
        <f>IFERROR(IF(INDEX('Player Pool'!$O$2:$O$8725,$X49)="","",INDEX('Player Pool'!$O$2:$O$8725,$X49)),"")</f>
        <v/>
      </c>
      <c r="R49" s="31">
        <f>IFERROR(IF(INDEX('Player Pool'!$P$2:$P$8725,$X49)="","",INDEX('Player Pool'!$P$2:$P$8725,$X49)),"")</f>
        <v/>
      </c>
      <c r="S49" s="31">
        <f>IF(AND(ISNUMBER($J49),$J49&lt;&gt;0,ISNUMBER($I49),$I49&gt;0),$J49/($I49/1000000),"")</f>
        <v/>
      </c>
      <c r="T49" s="32">
        <f>IF(AND(ISNUMBER($K49),$K49&lt;&gt;0,ISNUMBER($I49),$I49&gt;0),$K49/($I49/1000000),"")</f>
        <v/>
      </c>
      <c r="U49" s="32">
        <f>IFERROR(IF(INDEX('Player Pool'!$S$2:$S$8725,$X49)="","",INDEX('Player Pool'!$S$2:$S$8725,$X49)),"")</f>
        <v/>
      </c>
      <c r="V49" s="32">
        <f>IF(AND(ISNUMBER($U49),$U49&lt;&gt;0,ISNUMBER($I49),$I49&gt;0),$U49/($I49/1000000),"")</f>
        <v/>
      </c>
      <c r="W49" t="inlineStr">
        <is>
          <t>05r1c</t>
        </is>
      </c>
      <c r="X49">
        <f>IFERROR(MATCH($W49,'Player Pool'!$V$2:$V$8725,0),"")</f>
        <v/>
      </c>
      <c r="Y49">
        <f>IF(ISNUMBER($R49),$R49,-1)</f>
        <v/>
      </c>
      <c r="Z49">
        <f>IF(ISNUMBER($J49),$J49,-1)</f>
        <v/>
      </c>
      <c r="AA49">
        <f>IF($A49=$A48,$AA48,$AA48+1)</f>
        <v/>
      </c>
      <c r="AB49">
        <f>COUNTIFS($A$2:$A$516,$A49,$G$2:$G$516,$G49,$Y$2:$Y$516,"&gt;"&amp;$Y49)+COUNTIFS($A$2:$A49,$A49,$G$2:$G49,$G49,$Y$2:$Y49,$Y49)</f>
        <v/>
      </c>
      <c r="AC49">
        <f>IF($G49="MINORS","",COUNTIFS($A$2:$A$516,$A49,$G$2:$G$516,"&lt;&gt;MINORS",$Z$2:$Z$516,"&gt;"&amp;$Z49)+COUNTIFS($A$2:$A49,$A49,$G$2:$G49,"&lt;&gt;MINORS",$Z$2:$Z49,$Z49))</f>
        <v/>
      </c>
      <c r="AD49">
        <f>$A49&amp;"|"&amp;$G49&amp;"|"&amp;$AB49</f>
        <v/>
      </c>
      <c r="AE49">
        <f>IF($AC49="","",$A49&amp;"|"&amp;$AC49)</f>
        <v/>
      </c>
      <c r="AF49">
        <f>IF(COUNTIFS($A$2:$A49,$A49)=1,"T"&amp;$AA49,"")</f>
        <v/>
      </c>
    </row>
    <row r="50">
      <c r="A50" t="inlineStr">
        <is>
          <t>Anybody but the Leafs</t>
        </is>
      </c>
      <c r="B50">
        <f>IFERROR(IF(INDEX('Player Pool'!$A$2:$A$8725,$X50)="","",INDEX('Player Pool'!$A$2:$A$8725,$X50)),"")</f>
        <v/>
      </c>
      <c r="C50">
        <f>IFERROR(IF(INDEX('Player Pool'!$B$2:$B$8725,$X50)="","",INDEX('Player Pool'!$B$2:$B$8725,$X50)),"")</f>
        <v/>
      </c>
      <c r="D50">
        <f>IFERROR(IF(INDEX('Player Pool'!$C$2:$C$8725,$X50)="","",INDEX('Player Pool'!$C$2:$C$8725,$X50)),"")</f>
        <v/>
      </c>
      <c r="E50">
        <f>IFERROR(IF(INDEX('Player Pool'!$D$2:$D$8725,$X50)="","",INDEX('Player Pool'!$D$2:$D$8725,$X50)),"")</f>
        <v/>
      </c>
      <c r="F50" t="inlineStr">
        <is>
          <t>F</t>
        </is>
      </c>
      <c r="G50" t="inlineStr">
        <is>
          <t>ACTIVE</t>
        </is>
      </c>
      <c r="H50">
        <f>IFERROR(IF(INDEX('Player Pool'!$E$2:$E$8725,$X50)="","",INDEX('Player Pool'!$E$2:$E$8725,$X50)),"")</f>
        <v/>
      </c>
      <c r="I50" s="30" t="n">
        <v>4975000</v>
      </c>
      <c r="J50" s="31">
        <f>IFERROR(IF(INDEX('Player Pool'!$I$2:$I$8725,$X50)="","",INDEX('Player Pool'!$I$2:$I$8725,$X50)),"")</f>
        <v/>
      </c>
      <c r="K50" s="31">
        <f>IFERROR(IF(INDEX('Player Pool'!$K$2:$K$8725,$X50)="","",INDEX('Player Pool'!$K$2:$K$8725,$X50)),"")</f>
        <v/>
      </c>
      <c r="L50" s="31">
        <f>IFERROR(IF(INDEX('Player Pool'!$M$2:$M$8725,$X50)="","",INDEX('Player Pool'!$M$2:$M$8725,$X50)),"")</f>
        <v/>
      </c>
      <c r="M50" s="31">
        <f>IFERROR(IF(INDEX('Player Pool'!$N$2:$N$8725,$X50)="","",INDEX('Player Pool'!$N$2:$N$8725,$X50)),"")</f>
        <v/>
      </c>
      <c r="N50" s="31">
        <f>IFERROR(IF(INDEX('Player Pool'!$Q$2:$Q$8725,$X50)="","",INDEX('Player Pool'!$Q$2:$Q$8725,$X50)),"")</f>
        <v/>
      </c>
      <c r="O50" s="31">
        <f>IF(AND(ISNUMBER($R50),$R50&lt;&gt;0,ISNUMBER($I50),$I50&gt;0),$R50/($I50/1000000),"")</f>
        <v/>
      </c>
      <c r="P50">
        <f>IFERROR(IF(INDEX('Player Pool'!$U$2:$U$8725,$X50)="","",INDEX('Player Pool'!$U$2:$U$8725,$X50)),"")</f>
        <v/>
      </c>
      <c r="Q50" s="31">
        <f>IFERROR(IF(INDEX('Player Pool'!$O$2:$O$8725,$X50)="","",INDEX('Player Pool'!$O$2:$O$8725,$X50)),"")</f>
        <v/>
      </c>
      <c r="R50" s="31">
        <f>IFERROR(IF(INDEX('Player Pool'!$P$2:$P$8725,$X50)="","",INDEX('Player Pool'!$P$2:$P$8725,$X50)),"")</f>
        <v/>
      </c>
      <c r="S50" s="31">
        <f>IF(AND(ISNUMBER($J50),$J50&lt;&gt;0,ISNUMBER($I50),$I50&gt;0),$J50/($I50/1000000),"")</f>
        <v/>
      </c>
      <c r="T50" s="32">
        <f>IF(AND(ISNUMBER($K50),$K50&lt;&gt;0,ISNUMBER($I50),$I50&gt;0),$K50/($I50/1000000),"")</f>
        <v/>
      </c>
      <c r="U50" s="32">
        <f>IFERROR(IF(INDEX('Player Pool'!$S$2:$S$8725,$X50)="","",INDEX('Player Pool'!$S$2:$S$8725,$X50)),"")</f>
        <v/>
      </c>
      <c r="V50" s="32">
        <f>IF(AND(ISNUMBER($U50),$U50&lt;&gt;0,ISNUMBER($I50),$I50&gt;0),$U50/($I50/1000000),"")</f>
        <v/>
      </c>
      <c r="W50" t="inlineStr">
        <is>
          <t>04f2d</t>
        </is>
      </c>
      <c r="X50">
        <f>IFERROR(MATCH($W50,'Player Pool'!$V$2:$V$8725,0),"")</f>
        <v/>
      </c>
      <c r="Y50">
        <f>IF(ISNUMBER($R50),$R50,-1)</f>
        <v/>
      </c>
      <c r="Z50">
        <f>IF(ISNUMBER($J50),$J50,-1)</f>
        <v/>
      </c>
      <c r="AA50">
        <f>IF($A50=$A49,$AA49,$AA49+1)</f>
        <v/>
      </c>
      <c r="AB50">
        <f>COUNTIFS($A$2:$A$516,$A50,$G$2:$G$516,$G50,$Y$2:$Y$516,"&gt;"&amp;$Y50)+COUNTIFS($A$2:$A50,$A50,$G$2:$G50,$G50,$Y$2:$Y50,$Y50)</f>
        <v/>
      </c>
      <c r="AC50">
        <f>IF($G50="MINORS","",COUNTIFS($A$2:$A$516,$A50,$G$2:$G$516,"&lt;&gt;MINORS",$Z$2:$Z$516,"&gt;"&amp;$Z50)+COUNTIFS($A$2:$A50,$A50,$G$2:$G50,"&lt;&gt;MINORS",$Z$2:$Z50,$Z50))</f>
        <v/>
      </c>
      <c r="AD50">
        <f>$A50&amp;"|"&amp;$G50&amp;"|"&amp;$AB50</f>
        <v/>
      </c>
      <c r="AE50">
        <f>IF($AC50="","",$A50&amp;"|"&amp;$AC50)</f>
        <v/>
      </c>
      <c r="AF50">
        <f>IF(COUNTIFS($A$2:$A50,$A50)=1,"T"&amp;$AA50,"")</f>
        <v/>
      </c>
    </row>
    <row r="51">
      <c r="A51" t="inlineStr">
        <is>
          <t>Anybody but the Leafs</t>
        </is>
      </c>
      <c r="B51">
        <f>IFERROR(IF(INDEX('Player Pool'!$A$2:$A$8725,$X51)="","",INDEX('Player Pool'!$A$2:$A$8725,$X51)),"")</f>
        <v/>
      </c>
      <c r="C51">
        <f>IFERROR(IF(INDEX('Player Pool'!$B$2:$B$8725,$X51)="","",INDEX('Player Pool'!$B$2:$B$8725,$X51)),"")</f>
        <v/>
      </c>
      <c r="D51">
        <f>IFERROR(IF(INDEX('Player Pool'!$C$2:$C$8725,$X51)="","",INDEX('Player Pool'!$C$2:$C$8725,$X51)),"")</f>
        <v/>
      </c>
      <c r="E51">
        <f>IFERROR(IF(INDEX('Player Pool'!$D$2:$D$8725,$X51)="","",INDEX('Player Pool'!$D$2:$D$8725,$X51)),"")</f>
        <v/>
      </c>
      <c r="F51" t="inlineStr">
        <is>
          <t>F</t>
        </is>
      </c>
      <c r="G51" t="inlineStr">
        <is>
          <t>ACTIVE</t>
        </is>
      </c>
      <c r="H51">
        <f>IFERROR(IF(INDEX('Player Pool'!$E$2:$E$8725,$X51)="","",INDEX('Player Pool'!$E$2:$E$8725,$X51)),"")</f>
        <v/>
      </c>
      <c r="I51" s="30" t="n">
        <v>8500000</v>
      </c>
      <c r="J51" s="31">
        <f>IFERROR(IF(INDEX('Player Pool'!$I$2:$I$8725,$X51)="","",INDEX('Player Pool'!$I$2:$I$8725,$X51)),"")</f>
        <v/>
      </c>
      <c r="K51" s="31">
        <f>IFERROR(IF(INDEX('Player Pool'!$K$2:$K$8725,$X51)="","",INDEX('Player Pool'!$K$2:$K$8725,$X51)),"")</f>
        <v/>
      </c>
      <c r="L51" s="31">
        <f>IFERROR(IF(INDEX('Player Pool'!$M$2:$M$8725,$X51)="","",INDEX('Player Pool'!$M$2:$M$8725,$X51)),"")</f>
        <v/>
      </c>
      <c r="M51" s="31">
        <f>IFERROR(IF(INDEX('Player Pool'!$N$2:$N$8725,$X51)="","",INDEX('Player Pool'!$N$2:$N$8725,$X51)),"")</f>
        <v/>
      </c>
      <c r="N51" s="31">
        <f>IFERROR(IF(INDEX('Player Pool'!$Q$2:$Q$8725,$X51)="","",INDEX('Player Pool'!$Q$2:$Q$8725,$X51)),"")</f>
        <v/>
      </c>
      <c r="O51" s="31">
        <f>IF(AND(ISNUMBER($R51),$R51&lt;&gt;0,ISNUMBER($I51),$I51&gt;0),$R51/($I51/1000000),"")</f>
        <v/>
      </c>
      <c r="P51">
        <f>IFERROR(IF(INDEX('Player Pool'!$U$2:$U$8725,$X51)="","",INDEX('Player Pool'!$U$2:$U$8725,$X51)),"")</f>
        <v/>
      </c>
      <c r="Q51" s="31">
        <f>IFERROR(IF(INDEX('Player Pool'!$O$2:$O$8725,$X51)="","",INDEX('Player Pool'!$O$2:$O$8725,$X51)),"")</f>
        <v/>
      </c>
      <c r="R51" s="31">
        <f>IFERROR(IF(INDEX('Player Pool'!$P$2:$P$8725,$X51)="","",INDEX('Player Pool'!$P$2:$P$8725,$X51)),"")</f>
        <v/>
      </c>
      <c r="S51" s="31">
        <f>IF(AND(ISNUMBER($J51),$J51&lt;&gt;0,ISNUMBER($I51),$I51&gt;0),$J51/($I51/1000000),"")</f>
        <v/>
      </c>
      <c r="T51" s="32">
        <f>IF(AND(ISNUMBER($K51),$K51&lt;&gt;0,ISNUMBER($I51),$I51&gt;0),$K51/($I51/1000000),"")</f>
        <v/>
      </c>
      <c r="U51" s="32">
        <f>IFERROR(IF(INDEX('Player Pool'!$S$2:$S$8725,$X51)="","",INDEX('Player Pool'!$S$2:$S$8725,$X51)),"")</f>
        <v/>
      </c>
      <c r="V51" s="32">
        <f>IF(AND(ISNUMBER($U51),$U51&lt;&gt;0,ISNUMBER($I51),$I51&gt;0),$U51/($I51/1000000),"")</f>
        <v/>
      </c>
      <c r="W51" t="inlineStr">
        <is>
          <t>03167</t>
        </is>
      </c>
      <c r="X51">
        <f>IFERROR(MATCH($W51,'Player Pool'!$V$2:$V$8725,0),"")</f>
        <v/>
      </c>
      <c r="Y51">
        <f>IF(ISNUMBER($R51),$R51,-1)</f>
        <v/>
      </c>
      <c r="Z51">
        <f>IF(ISNUMBER($J51),$J51,-1)</f>
        <v/>
      </c>
      <c r="AA51">
        <f>IF($A51=$A50,$AA50,$AA50+1)</f>
        <v/>
      </c>
      <c r="AB51">
        <f>COUNTIFS($A$2:$A$516,$A51,$G$2:$G$516,$G51,$Y$2:$Y$516,"&gt;"&amp;$Y51)+COUNTIFS($A$2:$A51,$A51,$G$2:$G51,$G51,$Y$2:$Y51,$Y51)</f>
        <v/>
      </c>
      <c r="AC51">
        <f>IF($G51="MINORS","",COUNTIFS($A$2:$A$516,$A51,$G$2:$G$516,"&lt;&gt;MINORS",$Z$2:$Z$516,"&gt;"&amp;$Z51)+COUNTIFS($A$2:$A51,$A51,$G$2:$G51,"&lt;&gt;MINORS",$Z$2:$Z51,$Z51))</f>
        <v/>
      </c>
      <c r="AD51">
        <f>$A51&amp;"|"&amp;$G51&amp;"|"&amp;$AB51</f>
        <v/>
      </c>
      <c r="AE51">
        <f>IF($AC51="","",$A51&amp;"|"&amp;$AC51)</f>
        <v/>
      </c>
      <c r="AF51">
        <f>IF(COUNTIFS($A$2:$A51,$A51)=1,"T"&amp;$AA51,"")</f>
        <v/>
      </c>
    </row>
    <row r="52">
      <c r="A52" t="inlineStr">
        <is>
          <t>Anybody but the Leafs</t>
        </is>
      </c>
      <c r="B52">
        <f>IFERROR(IF(INDEX('Player Pool'!$A$2:$A$8725,$X52)="","",INDEX('Player Pool'!$A$2:$A$8725,$X52)),"")</f>
        <v/>
      </c>
      <c r="C52">
        <f>IFERROR(IF(INDEX('Player Pool'!$B$2:$B$8725,$X52)="","",INDEX('Player Pool'!$B$2:$B$8725,$X52)),"")</f>
        <v/>
      </c>
      <c r="D52">
        <f>IFERROR(IF(INDEX('Player Pool'!$C$2:$C$8725,$X52)="","",INDEX('Player Pool'!$C$2:$C$8725,$X52)),"")</f>
        <v/>
      </c>
      <c r="E52">
        <f>IFERROR(IF(INDEX('Player Pool'!$D$2:$D$8725,$X52)="","",INDEX('Player Pool'!$D$2:$D$8725,$X52)),"")</f>
        <v/>
      </c>
      <c r="F52" t="inlineStr">
        <is>
          <t>F</t>
        </is>
      </c>
      <c r="G52" t="inlineStr">
        <is>
          <t>ACTIVE</t>
        </is>
      </c>
      <c r="H52">
        <f>IFERROR(IF(INDEX('Player Pool'!$E$2:$E$8725,$X52)="","",INDEX('Player Pool'!$E$2:$E$8725,$X52)),"")</f>
        <v/>
      </c>
      <c r="I52" s="30" t="n">
        <v>5000000</v>
      </c>
      <c r="J52" s="31">
        <f>IFERROR(IF(INDEX('Player Pool'!$I$2:$I$8725,$X52)="","",INDEX('Player Pool'!$I$2:$I$8725,$X52)),"")</f>
        <v/>
      </c>
      <c r="K52" s="31">
        <f>IFERROR(IF(INDEX('Player Pool'!$K$2:$K$8725,$X52)="","",INDEX('Player Pool'!$K$2:$K$8725,$X52)),"")</f>
        <v/>
      </c>
      <c r="L52" s="31">
        <f>IFERROR(IF(INDEX('Player Pool'!$M$2:$M$8725,$X52)="","",INDEX('Player Pool'!$M$2:$M$8725,$X52)),"")</f>
        <v/>
      </c>
      <c r="M52" s="31">
        <f>IFERROR(IF(INDEX('Player Pool'!$N$2:$N$8725,$X52)="","",INDEX('Player Pool'!$N$2:$N$8725,$X52)),"")</f>
        <v/>
      </c>
      <c r="N52" s="31">
        <f>IFERROR(IF(INDEX('Player Pool'!$Q$2:$Q$8725,$X52)="","",INDEX('Player Pool'!$Q$2:$Q$8725,$X52)),"")</f>
        <v/>
      </c>
      <c r="O52" s="31">
        <f>IF(AND(ISNUMBER($R52),$R52&lt;&gt;0,ISNUMBER($I52),$I52&gt;0),$R52/($I52/1000000),"")</f>
        <v/>
      </c>
      <c r="P52">
        <f>IFERROR(IF(INDEX('Player Pool'!$U$2:$U$8725,$X52)="","",INDEX('Player Pool'!$U$2:$U$8725,$X52)),"")</f>
        <v/>
      </c>
      <c r="Q52" s="31">
        <f>IFERROR(IF(INDEX('Player Pool'!$O$2:$O$8725,$X52)="","",INDEX('Player Pool'!$O$2:$O$8725,$X52)),"")</f>
        <v/>
      </c>
      <c r="R52" s="31">
        <f>IFERROR(IF(INDEX('Player Pool'!$P$2:$P$8725,$X52)="","",INDEX('Player Pool'!$P$2:$P$8725,$X52)),"")</f>
        <v/>
      </c>
      <c r="S52" s="31">
        <f>IF(AND(ISNUMBER($J52),$J52&lt;&gt;0,ISNUMBER($I52),$I52&gt;0),$J52/($I52/1000000),"")</f>
        <v/>
      </c>
      <c r="T52" s="32">
        <f>IF(AND(ISNUMBER($K52),$K52&lt;&gt;0,ISNUMBER($I52),$I52&gt;0),$K52/($I52/1000000),"")</f>
        <v/>
      </c>
      <c r="U52" s="32">
        <f>IFERROR(IF(INDEX('Player Pool'!$S$2:$S$8725,$X52)="","",INDEX('Player Pool'!$S$2:$S$8725,$X52)),"")</f>
        <v/>
      </c>
      <c r="V52" s="32">
        <f>IF(AND(ISNUMBER($U52),$U52&lt;&gt;0,ISNUMBER($I52),$I52&gt;0),$U52/($I52/1000000),"")</f>
        <v/>
      </c>
      <c r="W52" t="inlineStr">
        <is>
          <t>03as9</t>
        </is>
      </c>
      <c r="X52">
        <f>IFERROR(MATCH($W52,'Player Pool'!$V$2:$V$8725,0),"")</f>
        <v/>
      </c>
      <c r="Y52">
        <f>IF(ISNUMBER($R52),$R52,-1)</f>
        <v/>
      </c>
      <c r="Z52">
        <f>IF(ISNUMBER($J52),$J52,-1)</f>
        <v/>
      </c>
      <c r="AA52">
        <f>IF($A52=$A51,$AA51,$AA51+1)</f>
        <v/>
      </c>
      <c r="AB52">
        <f>COUNTIFS($A$2:$A$516,$A52,$G$2:$G$516,$G52,$Y$2:$Y$516,"&gt;"&amp;$Y52)+COUNTIFS($A$2:$A52,$A52,$G$2:$G52,$G52,$Y$2:$Y52,$Y52)</f>
        <v/>
      </c>
      <c r="AC52">
        <f>IF($G52="MINORS","",COUNTIFS($A$2:$A$516,$A52,$G$2:$G$516,"&lt;&gt;MINORS",$Z$2:$Z$516,"&gt;"&amp;$Z52)+COUNTIFS($A$2:$A52,$A52,$G$2:$G52,"&lt;&gt;MINORS",$Z$2:$Z52,$Z52))</f>
        <v/>
      </c>
      <c r="AD52">
        <f>$A52&amp;"|"&amp;$G52&amp;"|"&amp;$AB52</f>
        <v/>
      </c>
      <c r="AE52">
        <f>IF($AC52="","",$A52&amp;"|"&amp;$AC52)</f>
        <v/>
      </c>
      <c r="AF52">
        <f>IF(COUNTIFS($A$2:$A52,$A52)=1,"T"&amp;$AA52,"")</f>
        <v/>
      </c>
    </row>
    <row r="53">
      <c r="A53" t="inlineStr">
        <is>
          <t>Anybody but the Leafs</t>
        </is>
      </c>
      <c r="B53">
        <f>IFERROR(IF(INDEX('Player Pool'!$A$2:$A$8725,$X53)="","",INDEX('Player Pool'!$A$2:$A$8725,$X53)),"")</f>
        <v/>
      </c>
      <c r="C53">
        <f>IFERROR(IF(INDEX('Player Pool'!$B$2:$B$8725,$X53)="","",INDEX('Player Pool'!$B$2:$B$8725,$X53)),"")</f>
        <v/>
      </c>
      <c r="D53">
        <f>IFERROR(IF(INDEX('Player Pool'!$C$2:$C$8725,$X53)="","",INDEX('Player Pool'!$C$2:$C$8725,$X53)),"")</f>
        <v/>
      </c>
      <c r="E53">
        <f>IFERROR(IF(INDEX('Player Pool'!$D$2:$D$8725,$X53)="","",INDEX('Player Pool'!$D$2:$D$8725,$X53)),"")</f>
        <v/>
      </c>
      <c r="F53" t="inlineStr">
        <is>
          <t>G</t>
        </is>
      </c>
      <c r="G53" t="inlineStr">
        <is>
          <t>ACTIVE</t>
        </is>
      </c>
      <c r="H53">
        <f>IFERROR(IF(INDEX('Player Pool'!$E$2:$E$8725,$X53)="","",INDEX('Player Pool'!$E$2:$E$8725,$X53)),"")</f>
        <v/>
      </c>
      <c r="I53" s="30" t="n">
        <v>5250000</v>
      </c>
      <c r="J53" s="31">
        <f>IFERROR(IF(INDEX('Player Pool'!$I$2:$I$8725,$X53)="","",INDEX('Player Pool'!$I$2:$I$8725,$X53)),"")</f>
        <v/>
      </c>
      <c r="K53" s="31">
        <f>IFERROR(IF(INDEX('Player Pool'!$K$2:$K$8725,$X53)="","",INDEX('Player Pool'!$K$2:$K$8725,$X53)),"")</f>
        <v/>
      </c>
      <c r="L53" s="31">
        <f>IFERROR(IF(INDEX('Player Pool'!$M$2:$M$8725,$X53)="","",INDEX('Player Pool'!$M$2:$M$8725,$X53)),"")</f>
        <v/>
      </c>
      <c r="M53" s="31">
        <f>IFERROR(IF(INDEX('Player Pool'!$N$2:$N$8725,$X53)="","",INDEX('Player Pool'!$N$2:$N$8725,$X53)),"")</f>
        <v/>
      </c>
      <c r="N53" s="31">
        <f>IFERROR(IF(INDEX('Player Pool'!$Q$2:$Q$8725,$X53)="","",INDEX('Player Pool'!$Q$2:$Q$8725,$X53)),"")</f>
        <v/>
      </c>
      <c r="O53" s="31">
        <f>IF(AND(ISNUMBER($R53),$R53&lt;&gt;0,ISNUMBER($I53),$I53&gt;0),$R53/($I53/1000000),"")</f>
        <v/>
      </c>
      <c r="P53">
        <f>IFERROR(IF(INDEX('Player Pool'!$U$2:$U$8725,$X53)="","",INDEX('Player Pool'!$U$2:$U$8725,$X53)),"")</f>
        <v/>
      </c>
      <c r="Q53" s="31">
        <f>IFERROR(IF(INDEX('Player Pool'!$O$2:$O$8725,$X53)="","",INDEX('Player Pool'!$O$2:$O$8725,$X53)),"")</f>
        <v/>
      </c>
      <c r="R53" s="31">
        <f>IFERROR(IF(INDEX('Player Pool'!$P$2:$P$8725,$X53)="","",INDEX('Player Pool'!$P$2:$P$8725,$X53)),"")</f>
        <v/>
      </c>
      <c r="S53" s="31">
        <f>IF(AND(ISNUMBER($J53),$J53&lt;&gt;0,ISNUMBER($I53),$I53&gt;0),$J53/($I53/1000000),"")</f>
        <v/>
      </c>
      <c r="T53" s="32">
        <f>IF(AND(ISNUMBER($K53),$K53&lt;&gt;0,ISNUMBER($I53),$I53&gt;0),$K53/($I53/1000000),"")</f>
        <v/>
      </c>
      <c r="U53" s="32">
        <f>IFERROR(IF(INDEX('Player Pool'!$S$2:$S$8725,$X53)="","",INDEX('Player Pool'!$S$2:$S$8725,$X53)),"")</f>
        <v/>
      </c>
      <c r="V53" s="32">
        <f>IF(AND(ISNUMBER($U53),$U53&lt;&gt;0,ISNUMBER($I53),$I53&gt;0),$U53/($I53/1000000),"")</f>
        <v/>
      </c>
      <c r="W53" t="inlineStr">
        <is>
          <t>0222k</t>
        </is>
      </c>
      <c r="X53">
        <f>IFERROR(MATCH($W53,'Player Pool'!$V$2:$V$8725,0),"")</f>
        <v/>
      </c>
      <c r="Y53">
        <f>IF(ISNUMBER($R53),$R53,-1)</f>
        <v/>
      </c>
      <c r="Z53">
        <f>IF(ISNUMBER($J53),$J53,-1)</f>
        <v/>
      </c>
      <c r="AA53">
        <f>IF($A53=$A52,$AA52,$AA52+1)</f>
        <v/>
      </c>
      <c r="AB53">
        <f>COUNTIFS($A$2:$A$516,$A53,$G$2:$G$516,$G53,$Y$2:$Y$516,"&gt;"&amp;$Y53)+COUNTIFS($A$2:$A53,$A53,$G$2:$G53,$G53,$Y$2:$Y53,$Y53)</f>
        <v/>
      </c>
      <c r="AC53">
        <f>IF($G53="MINORS","",COUNTIFS($A$2:$A$516,$A53,$G$2:$G$516,"&lt;&gt;MINORS",$Z$2:$Z$516,"&gt;"&amp;$Z53)+COUNTIFS($A$2:$A53,$A53,$G$2:$G53,"&lt;&gt;MINORS",$Z$2:$Z53,$Z53))</f>
        <v/>
      </c>
      <c r="AD53">
        <f>$A53&amp;"|"&amp;$G53&amp;"|"&amp;$AB53</f>
        <v/>
      </c>
      <c r="AE53">
        <f>IF($AC53="","",$A53&amp;"|"&amp;$AC53)</f>
        <v/>
      </c>
      <c r="AF53">
        <f>IF(COUNTIFS($A$2:$A53,$A53)=1,"T"&amp;$AA53,"")</f>
        <v/>
      </c>
    </row>
    <row r="54">
      <c r="A54" t="inlineStr">
        <is>
          <t>Anybody but the Leafs</t>
        </is>
      </c>
      <c r="B54">
        <f>IFERROR(IF(INDEX('Player Pool'!$A$2:$A$8725,$X54)="","",INDEX('Player Pool'!$A$2:$A$8725,$X54)),"")</f>
        <v/>
      </c>
      <c r="C54">
        <f>IFERROR(IF(INDEX('Player Pool'!$B$2:$B$8725,$X54)="","",INDEX('Player Pool'!$B$2:$B$8725,$X54)),"")</f>
        <v/>
      </c>
      <c r="D54">
        <f>IFERROR(IF(INDEX('Player Pool'!$C$2:$C$8725,$X54)="","",INDEX('Player Pool'!$C$2:$C$8725,$X54)),"")</f>
        <v/>
      </c>
      <c r="E54">
        <f>IFERROR(IF(INDEX('Player Pool'!$D$2:$D$8725,$X54)="","",INDEX('Player Pool'!$D$2:$D$8725,$X54)),"")</f>
        <v/>
      </c>
      <c r="F54" t="inlineStr">
        <is>
          <t>D</t>
        </is>
      </c>
      <c r="G54" t="inlineStr">
        <is>
          <t>ACTIVE</t>
        </is>
      </c>
      <c r="H54">
        <f>IFERROR(IF(INDEX('Player Pool'!$E$2:$E$8725,$X54)="","",INDEX('Player Pool'!$E$2:$E$8725,$X54)),"")</f>
        <v/>
      </c>
      <c r="I54" s="30" t="n">
        <v>7425000</v>
      </c>
      <c r="J54" s="31">
        <f>IFERROR(IF(INDEX('Player Pool'!$I$2:$I$8725,$X54)="","",INDEX('Player Pool'!$I$2:$I$8725,$X54)),"")</f>
        <v/>
      </c>
      <c r="K54" s="31">
        <f>IFERROR(IF(INDEX('Player Pool'!$K$2:$K$8725,$X54)="","",INDEX('Player Pool'!$K$2:$K$8725,$X54)),"")</f>
        <v/>
      </c>
      <c r="L54" s="31">
        <f>IFERROR(IF(INDEX('Player Pool'!$M$2:$M$8725,$X54)="","",INDEX('Player Pool'!$M$2:$M$8725,$X54)),"")</f>
        <v/>
      </c>
      <c r="M54" s="31">
        <f>IFERROR(IF(INDEX('Player Pool'!$N$2:$N$8725,$X54)="","",INDEX('Player Pool'!$N$2:$N$8725,$X54)),"")</f>
        <v/>
      </c>
      <c r="N54" s="31">
        <f>IFERROR(IF(INDEX('Player Pool'!$Q$2:$Q$8725,$X54)="","",INDEX('Player Pool'!$Q$2:$Q$8725,$X54)),"")</f>
        <v/>
      </c>
      <c r="O54" s="31">
        <f>IF(AND(ISNUMBER($R54),$R54&lt;&gt;0,ISNUMBER($I54),$I54&gt;0),$R54/($I54/1000000),"")</f>
        <v/>
      </c>
      <c r="P54">
        <f>IFERROR(IF(INDEX('Player Pool'!$U$2:$U$8725,$X54)="","",INDEX('Player Pool'!$U$2:$U$8725,$X54)),"")</f>
        <v/>
      </c>
      <c r="Q54" s="31">
        <f>IFERROR(IF(INDEX('Player Pool'!$O$2:$O$8725,$X54)="","",INDEX('Player Pool'!$O$2:$O$8725,$X54)),"")</f>
        <v/>
      </c>
      <c r="R54" s="31">
        <f>IFERROR(IF(INDEX('Player Pool'!$P$2:$P$8725,$X54)="","",INDEX('Player Pool'!$P$2:$P$8725,$X54)),"")</f>
        <v/>
      </c>
      <c r="S54" s="31">
        <f>IF(AND(ISNUMBER($J54),$J54&lt;&gt;0,ISNUMBER($I54),$I54&gt;0),$J54/($I54/1000000),"")</f>
        <v/>
      </c>
      <c r="T54" s="32">
        <f>IF(AND(ISNUMBER($K54),$K54&lt;&gt;0,ISNUMBER($I54),$I54&gt;0),$K54/($I54/1000000),"")</f>
        <v/>
      </c>
      <c r="U54" s="32">
        <f>IFERROR(IF(INDEX('Player Pool'!$S$2:$S$8725,$X54)="","",INDEX('Player Pool'!$S$2:$S$8725,$X54)),"")</f>
        <v/>
      </c>
      <c r="V54" s="32">
        <f>IF(AND(ISNUMBER($U54),$U54&lt;&gt;0,ISNUMBER($I54),$I54&gt;0),$U54/($I54/1000000),"")</f>
        <v/>
      </c>
      <c r="W54" t="inlineStr">
        <is>
          <t>031nx</t>
        </is>
      </c>
      <c r="X54">
        <f>IFERROR(MATCH($W54,'Player Pool'!$V$2:$V$8725,0),"")</f>
        <v/>
      </c>
      <c r="Y54">
        <f>IF(ISNUMBER($R54),$R54,-1)</f>
        <v/>
      </c>
      <c r="Z54">
        <f>IF(ISNUMBER($J54),$J54,-1)</f>
        <v/>
      </c>
      <c r="AA54">
        <f>IF($A54=$A53,$AA53,$AA53+1)</f>
        <v/>
      </c>
      <c r="AB54">
        <f>COUNTIFS($A$2:$A$516,$A54,$G$2:$G$516,$G54,$Y$2:$Y$516,"&gt;"&amp;$Y54)+COUNTIFS($A$2:$A54,$A54,$G$2:$G54,$G54,$Y$2:$Y54,$Y54)</f>
        <v/>
      </c>
      <c r="AC54">
        <f>IF($G54="MINORS","",COUNTIFS($A$2:$A$516,$A54,$G$2:$G$516,"&lt;&gt;MINORS",$Z$2:$Z$516,"&gt;"&amp;$Z54)+COUNTIFS($A$2:$A54,$A54,$G$2:$G54,"&lt;&gt;MINORS",$Z$2:$Z54,$Z54))</f>
        <v/>
      </c>
      <c r="AD54">
        <f>$A54&amp;"|"&amp;$G54&amp;"|"&amp;$AB54</f>
        <v/>
      </c>
      <c r="AE54">
        <f>IF($AC54="","",$A54&amp;"|"&amp;$AC54)</f>
        <v/>
      </c>
      <c r="AF54">
        <f>IF(COUNTIFS($A$2:$A54,$A54)=1,"T"&amp;$AA54,"")</f>
        <v/>
      </c>
    </row>
    <row r="55">
      <c r="A55" t="inlineStr">
        <is>
          <t>Anybody but the Leafs</t>
        </is>
      </c>
      <c r="B55">
        <f>IFERROR(IF(INDEX('Player Pool'!$A$2:$A$8725,$X55)="","",INDEX('Player Pool'!$A$2:$A$8725,$X55)),"")</f>
        <v/>
      </c>
      <c r="C55">
        <f>IFERROR(IF(INDEX('Player Pool'!$B$2:$B$8725,$X55)="","",INDEX('Player Pool'!$B$2:$B$8725,$X55)),"")</f>
        <v/>
      </c>
      <c r="D55">
        <f>IFERROR(IF(INDEX('Player Pool'!$C$2:$C$8725,$X55)="","",INDEX('Player Pool'!$C$2:$C$8725,$X55)),"")</f>
        <v/>
      </c>
      <c r="E55">
        <f>IFERROR(IF(INDEX('Player Pool'!$D$2:$D$8725,$X55)="","",INDEX('Player Pool'!$D$2:$D$8725,$X55)),"")</f>
        <v/>
      </c>
      <c r="F55" t="inlineStr">
        <is>
          <t>F</t>
        </is>
      </c>
      <c r="G55" t="inlineStr">
        <is>
          <t>ACTIVE</t>
        </is>
      </c>
      <c r="H55">
        <f>IFERROR(IF(INDEX('Player Pool'!$E$2:$E$8725,$X55)="","",INDEX('Player Pool'!$E$2:$E$8725,$X55)),"")</f>
        <v/>
      </c>
      <c r="I55" s="30" t="n">
        <v>6599991</v>
      </c>
      <c r="J55" s="31">
        <f>IFERROR(IF(INDEX('Player Pool'!$I$2:$I$8725,$X55)="","",INDEX('Player Pool'!$I$2:$I$8725,$X55)),"")</f>
        <v/>
      </c>
      <c r="K55" s="31">
        <f>IFERROR(IF(INDEX('Player Pool'!$K$2:$K$8725,$X55)="","",INDEX('Player Pool'!$K$2:$K$8725,$X55)),"")</f>
        <v/>
      </c>
      <c r="L55" s="31">
        <f>IFERROR(IF(INDEX('Player Pool'!$M$2:$M$8725,$X55)="","",INDEX('Player Pool'!$M$2:$M$8725,$X55)),"")</f>
        <v/>
      </c>
      <c r="M55" s="31">
        <f>IFERROR(IF(INDEX('Player Pool'!$N$2:$N$8725,$X55)="","",INDEX('Player Pool'!$N$2:$N$8725,$X55)),"")</f>
        <v/>
      </c>
      <c r="N55" s="31">
        <f>IFERROR(IF(INDEX('Player Pool'!$Q$2:$Q$8725,$X55)="","",INDEX('Player Pool'!$Q$2:$Q$8725,$X55)),"")</f>
        <v/>
      </c>
      <c r="O55" s="31">
        <f>IF(AND(ISNUMBER($R55),$R55&lt;&gt;0,ISNUMBER($I55),$I55&gt;0),$R55/($I55/1000000),"")</f>
        <v/>
      </c>
      <c r="P55">
        <f>IFERROR(IF(INDEX('Player Pool'!$U$2:$U$8725,$X55)="","",INDEX('Player Pool'!$U$2:$U$8725,$X55)),"")</f>
        <v/>
      </c>
      <c r="Q55" s="31">
        <f>IFERROR(IF(INDEX('Player Pool'!$O$2:$O$8725,$X55)="","",INDEX('Player Pool'!$O$2:$O$8725,$X55)),"")</f>
        <v/>
      </c>
      <c r="R55" s="31">
        <f>IFERROR(IF(INDEX('Player Pool'!$P$2:$P$8725,$X55)="","",INDEX('Player Pool'!$P$2:$P$8725,$X55)),"")</f>
        <v/>
      </c>
      <c r="S55" s="31">
        <f>IF(AND(ISNUMBER($J55),$J55&lt;&gt;0,ISNUMBER($I55),$I55&gt;0),$J55/($I55/1000000),"")</f>
        <v/>
      </c>
      <c r="T55" s="32">
        <f>IF(AND(ISNUMBER($K55),$K55&lt;&gt;0,ISNUMBER($I55),$I55&gt;0),$K55/($I55/1000000),"")</f>
        <v/>
      </c>
      <c r="U55" s="32">
        <f>IFERROR(IF(INDEX('Player Pool'!$S$2:$S$8725,$X55)="","",INDEX('Player Pool'!$S$2:$S$8725,$X55)),"")</f>
        <v/>
      </c>
      <c r="V55" s="32">
        <f>IF(AND(ISNUMBER($U55),$U55&lt;&gt;0,ISNUMBER($I55),$I55&gt;0),$U55/($I55/1000000),"")</f>
        <v/>
      </c>
      <c r="W55" t="inlineStr">
        <is>
          <t>05m17</t>
        </is>
      </c>
      <c r="X55">
        <f>IFERROR(MATCH($W55,'Player Pool'!$V$2:$V$8725,0),"")</f>
        <v/>
      </c>
      <c r="Y55">
        <f>IF(ISNUMBER($R55),$R55,-1)</f>
        <v/>
      </c>
      <c r="Z55">
        <f>IF(ISNUMBER($J55),$J55,-1)</f>
        <v/>
      </c>
      <c r="AA55">
        <f>IF($A55=$A54,$AA54,$AA54+1)</f>
        <v/>
      </c>
      <c r="AB55">
        <f>COUNTIFS($A$2:$A$516,$A55,$G$2:$G$516,$G55,$Y$2:$Y$516,"&gt;"&amp;$Y55)+COUNTIFS($A$2:$A55,$A55,$G$2:$G55,$G55,$Y$2:$Y55,$Y55)</f>
        <v/>
      </c>
      <c r="AC55">
        <f>IF($G55="MINORS","",COUNTIFS($A$2:$A$516,$A55,$G$2:$G$516,"&lt;&gt;MINORS",$Z$2:$Z$516,"&gt;"&amp;$Z55)+COUNTIFS($A$2:$A55,$A55,$G$2:$G55,"&lt;&gt;MINORS",$Z$2:$Z55,$Z55))</f>
        <v/>
      </c>
      <c r="AD55">
        <f>$A55&amp;"|"&amp;$G55&amp;"|"&amp;$AB55</f>
        <v/>
      </c>
      <c r="AE55">
        <f>IF($AC55="","",$A55&amp;"|"&amp;$AC55)</f>
        <v/>
      </c>
      <c r="AF55">
        <f>IF(COUNTIFS($A$2:$A55,$A55)=1,"T"&amp;$AA55,"")</f>
        <v/>
      </c>
    </row>
    <row r="56">
      <c r="A56" t="inlineStr">
        <is>
          <t>Anybody but the Leafs</t>
        </is>
      </c>
      <c r="B56">
        <f>IFERROR(IF(INDEX('Player Pool'!$A$2:$A$8725,$X56)="","",INDEX('Player Pool'!$A$2:$A$8725,$X56)),"")</f>
        <v/>
      </c>
      <c r="C56">
        <f>IFERROR(IF(INDEX('Player Pool'!$B$2:$B$8725,$X56)="","",INDEX('Player Pool'!$B$2:$B$8725,$X56)),"")</f>
        <v/>
      </c>
      <c r="D56">
        <f>IFERROR(IF(INDEX('Player Pool'!$C$2:$C$8725,$X56)="","",INDEX('Player Pool'!$C$2:$C$8725,$X56)),"")</f>
        <v/>
      </c>
      <c r="E56">
        <f>IFERROR(IF(INDEX('Player Pool'!$D$2:$D$8725,$X56)="","",INDEX('Player Pool'!$D$2:$D$8725,$X56)),"")</f>
        <v/>
      </c>
      <c r="F56" t="inlineStr">
        <is>
          <t>F</t>
        </is>
      </c>
      <c r="G56" t="inlineStr">
        <is>
          <t>ACTIVE</t>
        </is>
      </c>
      <c r="H56">
        <f>IFERROR(IF(INDEX('Player Pool'!$E$2:$E$8725,$X56)="","",INDEX('Player Pool'!$E$2:$E$8725,$X56)),"")</f>
        <v/>
      </c>
      <c r="I56" s="30" t="n">
        <v>6000000</v>
      </c>
      <c r="J56" s="31">
        <f>IFERROR(IF(INDEX('Player Pool'!$I$2:$I$8725,$X56)="","",INDEX('Player Pool'!$I$2:$I$8725,$X56)),"")</f>
        <v/>
      </c>
      <c r="K56" s="31">
        <f>IFERROR(IF(INDEX('Player Pool'!$K$2:$K$8725,$X56)="","",INDEX('Player Pool'!$K$2:$K$8725,$X56)),"")</f>
        <v/>
      </c>
      <c r="L56" s="31">
        <f>IFERROR(IF(INDEX('Player Pool'!$M$2:$M$8725,$X56)="","",INDEX('Player Pool'!$M$2:$M$8725,$X56)),"")</f>
        <v/>
      </c>
      <c r="M56" s="31">
        <f>IFERROR(IF(INDEX('Player Pool'!$N$2:$N$8725,$X56)="","",INDEX('Player Pool'!$N$2:$N$8725,$X56)),"")</f>
        <v/>
      </c>
      <c r="N56" s="31">
        <f>IFERROR(IF(INDEX('Player Pool'!$Q$2:$Q$8725,$X56)="","",INDEX('Player Pool'!$Q$2:$Q$8725,$X56)),"")</f>
        <v/>
      </c>
      <c r="O56" s="31">
        <f>IF(AND(ISNUMBER($R56),$R56&lt;&gt;0,ISNUMBER($I56),$I56&gt;0),$R56/($I56/1000000),"")</f>
        <v/>
      </c>
      <c r="P56">
        <f>IFERROR(IF(INDEX('Player Pool'!$U$2:$U$8725,$X56)="","",INDEX('Player Pool'!$U$2:$U$8725,$X56)),"")</f>
        <v/>
      </c>
      <c r="Q56" s="31">
        <f>IFERROR(IF(INDEX('Player Pool'!$O$2:$O$8725,$X56)="","",INDEX('Player Pool'!$O$2:$O$8725,$X56)),"")</f>
        <v/>
      </c>
      <c r="R56" s="31">
        <f>IFERROR(IF(INDEX('Player Pool'!$P$2:$P$8725,$X56)="","",INDEX('Player Pool'!$P$2:$P$8725,$X56)),"")</f>
        <v/>
      </c>
      <c r="S56" s="31">
        <f>IF(AND(ISNUMBER($J56),$J56&lt;&gt;0,ISNUMBER($I56),$I56&gt;0),$J56/($I56/1000000),"")</f>
        <v/>
      </c>
      <c r="T56" s="32">
        <f>IF(AND(ISNUMBER($K56),$K56&lt;&gt;0,ISNUMBER($I56),$I56&gt;0),$K56/($I56/1000000),"")</f>
        <v/>
      </c>
      <c r="U56" s="32">
        <f>IFERROR(IF(INDEX('Player Pool'!$S$2:$S$8725,$X56)="","",INDEX('Player Pool'!$S$2:$S$8725,$X56)),"")</f>
        <v/>
      </c>
      <c r="V56" s="32">
        <f>IF(AND(ISNUMBER($U56),$U56&lt;&gt;0,ISNUMBER($I56),$I56&gt;0),$U56/($I56/1000000),"")</f>
        <v/>
      </c>
      <c r="W56" t="inlineStr">
        <is>
          <t>05rf2</t>
        </is>
      </c>
      <c r="X56">
        <f>IFERROR(MATCH($W56,'Player Pool'!$V$2:$V$8725,0),"")</f>
        <v/>
      </c>
      <c r="Y56">
        <f>IF(ISNUMBER($R56),$R56,-1)</f>
        <v/>
      </c>
      <c r="Z56">
        <f>IF(ISNUMBER($J56),$J56,-1)</f>
        <v/>
      </c>
      <c r="AA56">
        <f>IF($A56=$A55,$AA55,$AA55+1)</f>
        <v/>
      </c>
      <c r="AB56">
        <f>COUNTIFS($A$2:$A$516,$A56,$G$2:$G$516,$G56,$Y$2:$Y$516,"&gt;"&amp;$Y56)+COUNTIFS($A$2:$A56,$A56,$G$2:$G56,$G56,$Y$2:$Y56,$Y56)</f>
        <v/>
      </c>
      <c r="AC56">
        <f>IF($G56="MINORS","",COUNTIFS($A$2:$A$516,$A56,$G$2:$G$516,"&lt;&gt;MINORS",$Z$2:$Z$516,"&gt;"&amp;$Z56)+COUNTIFS($A$2:$A56,$A56,$G$2:$G56,"&lt;&gt;MINORS",$Z$2:$Z56,$Z56))</f>
        <v/>
      </c>
      <c r="AD56">
        <f>$A56&amp;"|"&amp;$G56&amp;"|"&amp;$AB56</f>
        <v/>
      </c>
      <c r="AE56">
        <f>IF($AC56="","",$A56&amp;"|"&amp;$AC56)</f>
        <v/>
      </c>
      <c r="AF56">
        <f>IF(COUNTIFS($A$2:$A56,$A56)=1,"T"&amp;$AA56,"")</f>
        <v/>
      </c>
    </row>
    <row r="57">
      <c r="A57" t="inlineStr">
        <is>
          <t>Anybody but the Leafs</t>
        </is>
      </c>
      <c r="B57">
        <f>IFERROR(IF(INDEX('Player Pool'!$A$2:$A$8725,$X57)="","",INDEX('Player Pool'!$A$2:$A$8725,$X57)),"")</f>
        <v/>
      </c>
      <c r="C57">
        <f>IFERROR(IF(INDEX('Player Pool'!$B$2:$B$8725,$X57)="","",INDEX('Player Pool'!$B$2:$B$8725,$X57)),"")</f>
        <v/>
      </c>
      <c r="D57">
        <f>IFERROR(IF(INDEX('Player Pool'!$C$2:$C$8725,$X57)="","",INDEX('Player Pool'!$C$2:$C$8725,$X57)),"")</f>
        <v/>
      </c>
      <c r="E57">
        <f>IFERROR(IF(INDEX('Player Pool'!$D$2:$D$8725,$X57)="","",INDEX('Player Pool'!$D$2:$D$8725,$X57)),"")</f>
        <v/>
      </c>
      <c r="F57" t="inlineStr">
        <is>
          <t>D</t>
        </is>
      </c>
      <c r="G57" t="inlineStr">
        <is>
          <t>ACTIVE</t>
        </is>
      </c>
      <c r="H57">
        <f>IFERROR(IF(INDEX('Player Pool'!$E$2:$E$8725,$X57)="","",INDEX('Player Pool'!$E$2:$E$8725,$X57)),"")</f>
        <v/>
      </c>
      <c r="I57" s="30" t="n">
        <v>3200000</v>
      </c>
      <c r="J57" s="31">
        <f>IFERROR(IF(INDEX('Player Pool'!$I$2:$I$8725,$X57)="","",INDEX('Player Pool'!$I$2:$I$8725,$X57)),"")</f>
        <v/>
      </c>
      <c r="K57" s="31">
        <f>IFERROR(IF(INDEX('Player Pool'!$K$2:$K$8725,$X57)="","",INDEX('Player Pool'!$K$2:$K$8725,$X57)),"")</f>
        <v/>
      </c>
      <c r="L57" s="31">
        <f>IFERROR(IF(INDEX('Player Pool'!$M$2:$M$8725,$X57)="","",INDEX('Player Pool'!$M$2:$M$8725,$X57)),"")</f>
        <v/>
      </c>
      <c r="M57" s="31">
        <f>IFERROR(IF(INDEX('Player Pool'!$N$2:$N$8725,$X57)="","",INDEX('Player Pool'!$N$2:$N$8725,$X57)),"")</f>
        <v/>
      </c>
      <c r="N57" s="31">
        <f>IFERROR(IF(INDEX('Player Pool'!$Q$2:$Q$8725,$X57)="","",INDEX('Player Pool'!$Q$2:$Q$8725,$X57)),"")</f>
        <v/>
      </c>
      <c r="O57" s="31">
        <f>IF(AND(ISNUMBER($R57),$R57&lt;&gt;0,ISNUMBER($I57),$I57&gt;0),$R57/($I57/1000000),"")</f>
        <v/>
      </c>
      <c r="P57">
        <f>IFERROR(IF(INDEX('Player Pool'!$U$2:$U$8725,$X57)="","",INDEX('Player Pool'!$U$2:$U$8725,$X57)),"")</f>
        <v/>
      </c>
      <c r="Q57" s="31">
        <f>IFERROR(IF(INDEX('Player Pool'!$O$2:$O$8725,$X57)="","",INDEX('Player Pool'!$O$2:$O$8725,$X57)),"")</f>
        <v/>
      </c>
      <c r="R57" s="31">
        <f>IFERROR(IF(INDEX('Player Pool'!$P$2:$P$8725,$X57)="","",INDEX('Player Pool'!$P$2:$P$8725,$X57)),"")</f>
        <v/>
      </c>
      <c r="S57" s="31">
        <f>IF(AND(ISNUMBER($J57),$J57&lt;&gt;0,ISNUMBER($I57),$I57&gt;0),$J57/($I57/1000000),"")</f>
        <v/>
      </c>
      <c r="T57" s="32">
        <f>IF(AND(ISNUMBER($K57),$K57&lt;&gt;0,ISNUMBER($I57),$I57&gt;0),$K57/($I57/1000000),"")</f>
        <v/>
      </c>
      <c r="U57" s="32">
        <f>IFERROR(IF(INDEX('Player Pool'!$S$2:$S$8725,$X57)="","",INDEX('Player Pool'!$S$2:$S$8725,$X57)),"")</f>
        <v/>
      </c>
      <c r="V57" s="32">
        <f>IF(AND(ISNUMBER($U57),$U57&lt;&gt;0,ISNUMBER($I57),$I57&gt;0),$U57/($I57/1000000),"")</f>
        <v/>
      </c>
      <c r="W57" t="inlineStr">
        <is>
          <t>05oxk</t>
        </is>
      </c>
      <c r="X57">
        <f>IFERROR(MATCH($W57,'Player Pool'!$V$2:$V$8725,0),"")</f>
        <v/>
      </c>
      <c r="Y57">
        <f>IF(ISNUMBER($R57),$R57,-1)</f>
        <v/>
      </c>
      <c r="Z57">
        <f>IF(ISNUMBER($J57),$J57,-1)</f>
        <v/>
      </c>
      <c r="AA57">
        <f>IF($A57=$A56,$AA56,$AA56+1)</f>
        <v/>
      </c>
      <c r="AB57">
        <f>COUNTIFS($A$2:$A$516,$A57,$G$2:$G$516,$G57,$Y$2:$Y$516,"&gt;"&amp;$Y57)+COUNTIFS($A$2:$A57,$A57,$G$2:$G57,$G57,$Y$2:$Y57,$Y57)</f>
        <v/>
      </c>
      <c r="AC57">
        <f>IF($G57="MINORS","",COUNTIFS($A$2:$A$516,$A57,$G$2:$G$516,"&lt;&gt;MINORS",$Z$2:$Z$516,"&gt;"&amp;$Z57)+COUNTIFS($A$2:$A57,$A57,$G$2:$G57,"&lt;&gt;MINORS",$Z$2:$Z57,$Z57))</f>
        <v/>
      </c>
      <c r="AD57">
        <f>$A57&amp;"|"&amp;$G57&amp;"|"&amp;$AB57</f>
        <v/>
      </c>
      <c r="AE57">
        <f>IF($AC57="","",$A57&amp;"|"&amp;$AC57)</f>
        <v/>
      </c>
      <c r="AF57">
        <f>IF(COUNTIFS($A$2:$A57,$A57)=1,"T"&amp;$AA57,"")</f>
        <v/>
      </c>
    </row>
    <row r="58">
      <c r="A58" t="inlineStr">
        <is>
          <t>Anybody but the Leafs</t>
        </is>
      </c>
      <c r="B58">
        <f>IFERROR(IF(INDEX('Player Pool'!$A$2:$A$8725,$X58)="","",INDEX('Player Pool'!$A$2:$A$8725,$X58)),"")</f>
        <v/>
      </c>
      <c r="C58">
        <f>IFERROR(IF(INDEX('Player Pool'!$B$2:$B$8725,$X58)="","",INDEX('Player Pool'!$B$2:$B$8725,$X58)),"")</f>
        <v/>
      </c>
      <c r="D58">
        <f>IFERROR(IF(INDEX('Player Pool'!$C$2:$C$8725,$X58)="","",INDEX('Player Pool'!$C$2:$C$8725,$X58)),"")</f>
        <v/>
      </c>
      <c r="E58">
        <f>IFERROR(IF(INDEX('Player Pool'!$D$2:$D$8725,$X58)="","",INDEX('Player Pool'!$D$2:$D$8725,$X58)),"")</f>
        <v/>
      </c>
      <c r="F58" t="inlineStr">
        <is>
          <t>F</t>
        </is>
      </c>
      <c r="G58" t="inlineStr">
        <is>
          <t>ACTIVE</t>
        </is>
      </c>
      <c r="H58">
        <f>IFERROR(IF(INDEX('Player Pool'!$E$2:$E$8725,$X58)="","",INDEX('Player Pool'!$E$2:$E$8725,$X58)),"")</f>
        <v/>
      </c>
      <c r="I58" s="30" t="n">
        <v>1100000</v>
      </c>
      <c r="J58" s="31">
        <f>IFERROR(IF(INDEX('Player Pool'!$I$2:$I$8725,$X58)="","",INDEX('Player Pool'!$I$2:$I$8725,$X58)),"")</f>
        <v/>
      </c>
      <c r="K58" s="31">
        <f>IFERROR(IF(INDEX('Player Pool'!$K$2:$K$8725,$X58)="","",INDEX('Player Pool'!$K$2:$K$8725,$X58)),"")</f>
        <v/>
      </c>
      <c r="L58" s="31">
        <f>IFERROR(IF(INDEX('Player Pool'!$M$2:$M$8725,$X58)="","",INDEX('Player Pool'!$M$2:$M$8725,$X58)),"")</f>
        <v/>
      </c>
      <c r="M58" s="31">
        <f>IFERROR(IF(INDEX('Player Pool'!$N$2:$N$8725,$X58)="","",INDEX('Player Pool'!$N$2:$N$8725,$X58)),"")</f>
        <v/>
      </c>
      <c r="N58" s="31">
        <f>IFERROR(IF(INDEX('Player Pool'!$Q$2:$Q$8725,$X58)="","",INDEX('Player Pool'!$Q$2:$Q$8725,$X58)),"")</f>
        <v/>
      </c>
      <c r="O58" s="31">
        <f>IF(AND(ISNUMBER($R58),$R58&lt;&gt;0,ISNUMBER($I58),$I58&gt;0),$R58/($I58/1000000),"")</f>
        <v/>
      </c>
      <c r="P58">
        <f>IFERROR(IF(INDEX('Player Pool'!$U$2:$U$8725,$X58)="","",INDEX('Player Pool'!$U$2:$U$8725,$X58)),"")</f>
        <v/>
      </c>
      <c r="Q58" s="31">
        <f>IFERROR(IF(INDEX('Player Pool'!$O$2:$O$8725,$X58)="","",INDEX('Player Pool'!$O$2:$O$8725,$X58)),"")</f>
        <v/>
      </c>
      <c r="R58" s="31">
        <f>IFERROR(IF(INDEX('Player Pool'!$P$2:$P$8725,$X58)="","",INDEX('Player Pool'!$P$2:$P$8725,$X58)),"")</f>
        <v/>
      </c>
      <c r="S58" s="31">
        <f>IF(AND(ISNUMBER($J58),$J58&lt;&gt;0,ISNUMBER($I58),$I58&gt;0),$J58/($I58/1000000),"")</f>
        <v/>
      </c>
      <c r="T58" s="32">
        <f>IF(AND(ISNUMBER($K58),$K58&lt;&gt;0,ISNUMBER($I58),$I58&gt;0),$K58/($I58/1000000),"")</f>
        <v/>
      </c>
      <c r="U58" s="32">
        <f>IFERROR(IF(INDEX('Player Pool'!$S$2:$S$8725,$X58)="","",INDEX('Player Pool'!$S$2:$S$8725,$X58)),"")</f>
        <v/>
      </c>
      <c r="V58" s="32">
        <f>IF(AND(ISNUMBER($U58),$U58&lt;&gt;0,ISNUMBER($I58),$I58&gt;0),$U58/($I58/1000000),"")</f>
        <v/>
      </c>
      <c r="W58" t="inlineStr">
        <is>
          <t>05kua</t>
        </is>
      </c>
      <c r="X58">
        <f>IFERROR(MATCH($W58,'Player Pool'!$V$2:$V$8725,0),"")</f>
        <v/>
      </c>
      <c r="Y58">
        <f>IF(ISNUMBER($R58),$R58,-1)</f>
        <v/>
      </c>
      <c r="Z58">
        <f>IF(ISNUMBER($J58),$J58,-1)</f>
        <v/>
      </c>
      <c r="AA58">
        <f>IF($A58=$A57,$AA57,$AA57+1)</f>
        <v/>
      </c>
      <c r="AB58">
        <f>COUNTIFS($A$2:$A$516,$A58,$G$2:$G$516,$G58,$Y$2:$Y$516,"&gt;"&amp;$Y58)+COUNTIFS($A$2:$A58,$A58,$G$2:$G58,$G58,$Y$2:$Y58,$Y58)</f>
        <v/>
      </c>
      <c r="AC58">
        <f>IF($G58="MINORS","",COUNTIFS($A$2:$A$516,$A58,$G$2:$G$516,"&lt;&gt;MINORS",$Z$2:$Z$516,"&gt;"&amp;$Z58)+COUNTIFS($A$2:$A58,$A58,$G$2:$G58,"&lt;&gt;MINORS",$Z$2:$Z58,$Z58))</f>
        <v/>
      </c>
      <c r="AD58">
        <f>$A58&amp;"|"&amp;$G58&amp;"|"&amp;$AB58</f>
        <v/>
      </c>
      <c r="AE58">
        <f>IF($AC58="","",$A58&amp;"|"&amp;$AC58)</f>
        <v/>
      </c>
      <c r="AF58">
        <f>IF(COUNTIFS($A$2:$A58,$A58)=1,"T"&amp;$AA58,"")</f>
        <v/>
      </c>
    </row>
    <row r="59">
      <c r="A59" t="inlineStr">
        <is>
          <t>Anybody but the Leafs</t>
        </is>
      </c>
      <c r="B59">
        <f>IFERROR(IF(INDEX('Player Pool'!$A$2:$A$8725,$X59)="","",INDEX('Player Pool'!$A$2:$A$8725,$X59)),"")</f>
        <v/>
      </c>
      <c r="C59">
        <f>IFERROR(IF(INDEX('Player Pool'!$B$2:$B$8725,$X59)="","",INDEX('Player Pool'!$B$2:$B$8725,$X59)),"")</f>
        <v/>
      </c>
      <c r="D59">
        <f>IFERROR(IF(INDEX('Player Pool'!$C$2:$C$8725,$X59)="","",INDEX('Player Pool'!$C$2:$C$8725,$X59)),"")</f>
        <v/>
      </c>
      <c r="E59">
        <f>IFERROR(IF(INDEX('Player Pool'!$D$2:$D$8725,$X59)="","",INDEX('Player Pool'!$D$2:$D$8725,$X59)),"")</f>
        <v/>
      </c>
      <c r="F59" t="inlineStr">
        <is>
          <t>D</t>
        </is>
      </c>
      <c r="G59" t="inlineStr">
        <is>
          <t>ACTIVE</t>
        </is>
      </c>
      <c r="H59">
        <f>IFERROR(IF(INDEX('Player Pool'!$E$2:$E$8725,$X59)="","",INDEX('Player Pool'!$E$2:$E$8725,$X59)),"")</f>
        <v/>
      </c>
      <c r="I59" s="30" t="n">
        <v>1300000</v>
      </c>
      <c r="J59" s="31">
        <f>IFERROR(IF(INDEX('Player Pool'!$I$2:$I$8725,$X59)="","",INDEX('Player Pool'!$I$2:$I$8725,$X59)),"")</f>
        <v/>
      </c>
      <c r="K59" s="31">
        <f>IFERROR(IF(INDEX('Player Pool'!$K$2:$K$8725,$X59)="","",INDEX('Player Pool'!$K$2:$K$8725,$X59)),"")</f>
        <v/>
      </c>
      <c r="L59" s="31">
        <f>IFERROR(IF(INDEX('Player Pool'!$M$2:$M$8725,$X59)="","",INDEX('Player Pool'!$M$2:$M$8725,$X59)),"")</f>
        <v/>
      </c>
      <c r="M59" s="31">
        <f>IFERROR(IF(INDEX('Player Pool'!$N$2:$N$8725,$X59)="","",INDEX('Player Pool'!$N$2:$N$8725,$X59)),"")</f>
        <v/>
      </c>
      <c r="N59" s="31">
        <f>IFERROR(IF(INDEX('Player Pool'!$Q$2:$Q$8725,$X59)="","",INDEX('Player Pool'!$Q$2:$Q$8725,$X59)),"")</f>
        <v/>
      </c>
      <c r="O59" s="31">
        <f>IF(AND(ISNUMBER($R59),$R59&lt;&gt;0,ISNUMBER($I59),$I59&gt;0),$R59/($I59/1000000),"")</f>
        <v/>
      </c>
      <c r="P59">
        <f>IFERROR(IF(INDEX('Player Pool'!$U$2:$U$8725,$X59)="","",INDEX('Player Pool'!$U$2:$U$8725,$X59)),"")</f>
        <v/>
      </c>
      <c r="Q59" s="31">
        <f>IFERROR(IF(INDEX('Player Pool'!$O$2:$O$8725,$X59)="","",INDEX('Player Pool'!$O$2:$O$8725,$X59)),"")</f>
        <v/>
      </c>
      <c r="R59" s="31">
        <f>IFERROR(IF(INDEX('Player Pool'!$P$2:$P$8725,$X59)="","",INDEX('Player Pool'!$P$2:$P$8725,$X59)),"")</f>
        <v/>
      </c>
      <c r="S59" s="31">
        <f>IF(AND(ISNUMBER($J59),$J59&lt;&gt;0,ISNUMBER($I59),$I59&gt;0),$J59/($I59/1000000),"")</f>
        <v/>
      </c>
      <c r="T59" s="32">
        <f>IF(AND(ISNUMBER($K59),$K59&lt;&gt;0,ISNUMBER($I59),$I59&gt;0),$K59/($I59/1000000),"")</f>
        <v/>
      </c>
      <c r="U59" s="32">
        <f>IFERROR(IF(INDEX('Player Pool'!$S$2:$S$8725,$X59)="","",INDEX('Player Pool'!$S$2:$S$8725,$X59)),"")</f>
        <v/>
      </c>
      <c r="V59" s="32">
        <f>IF(AND(ISNUMBER($U59),$U59&lt;&gt;0,ISNUMBER($I59),$I59&gt;0),$U59/($I59/1000000),"")</f>
        <v/>
      </c>
      <c r="W59" t="inlineStr">
        <is>
          <t>05x9g</t>
        </is>
      </c>
      <c r="X59">
        <f>IFERROR(MATCH($W59,'Player Pool'!$V$2:$V$8725,0),"")</f>
        <v/>
      </c>
      <c r="Y59">
        <f>IF(ISNUMBER($R59),$R59,-1)</f>
        <v/>
      </c>
      <c r="Z59">
        <f>IF(ISNUMBER($J59),$J59,-1)</f>
        <v/>
      </c>
      <c r="AA59">
        <f>IF($A59=$A58,$AA58,$AA58+1)</f>
        <v/>
      </c>
      <c r="AB59">
        <f>COUNTIFS($A$2:$A$516,$A59,$G$2:$G$516,$G59,$Y$2:$Y$516,"&gt;"&amp;$Y59)+COUNTIFS($A$2:$A59,$A59,$G$2:$G59,$G59,$Y$2:$Y59,$Y59)</f>
        <v/>
      </c>
      <c r="AC59">
        <f>IF($G59="MINORS","",COUNTIFS($A$2:$A$516,$A59,$G$2:$G$516,"&lt;&gt;MINORS",$Z$2:$Z$516,"&gt;"&amp;$Z59)+COUNTIFS($A$2:$A59,$A59,$G$2:$G59,"&lt;&gt;MINORS",$Z$2:$Z59,$Z59))</f>
        <v/>
      </c>
      <c r="AD59">
        <f>$A59&amp;"|"&amp;$G59&amp;"|"&amp;$AB59</f>
        <v/>
      </c>
      <c r="AE59">
        <f>IF($AC59="","",$A59&amp;"|"&amp;$AC59)</f>
        <v/>
      </c>
      <c r="AF59">
        <f>IF(COUNTIFS($A$2:$A59,$A59)=1,"T"&amp;$AA59,"")</f>
        <v/>
      </c>
    </row>
    <row r="60">
      <c r="A60" t="inlineStr">
        <is>
          <t>Anybody but the Leafs</t>
        </is>
      </c>
      <c r="B60">
        <f>IFERROR(IF(INDEX('Player Pool'!$A$2:$A$8725,$X60)="","",INDEX('Player Pool'!$A$2:$A$8725,$X60)),"")</f>
        <v/>
      </c>
      <c r="C60">
        <f>IFERROR(IF(INDEX('Player Pool'!$B$2:$B$8725,$X60)="","",INDEX('Player Pool'!$B$2:$B$8725,$X60)),"")</f>
        <v/>
      </c>
      <c r="D60">
        <f>IFERROR(IF(INDEX('Player Pool'!$C$2:$C$8725,$X60)="","",INDEX('Player Pool'!$C$2:$C$8725,$X60)),"")</f>
        <v/>
      </c>
      <c r="E60">
        <f>IFERROR(IF(INDEX('Player Pool'!$D$2:$D$8725,$X60)="","",INDEX('Player Pool'!$D$2:$D$8725,$X60)),"")</f>
        <v/>
      </c>
      <c r="F60" t="inlineStr">
        <is>
          <t>G</t>
        </is>
      </c>
      <c r="G60" t="inlineStr">
        <is>
          <t>MINORS</t>
        </is>
      </c>
      <c r="H60">
        <f>IFERROR(IF(INDEX('Player Pool'!$E$2:$E$8725,$X60)="","",INDEX('Player Pool'!$E$2:$E$8725,$X60)),"")</f>
        <v/>
      </c>
      <c r="I60" s="30" t="n">
        <v>2000000</v>
      </c>
      <c r="J60" s="31">
        <f>IFERROR(IF(INDEX('Player Pool'!$I$2:$I$8725,$X60)="","",INDEX('Player Pool'!$I$2:$I$8725,$X60)),"")</f>
        <v/>
      </c>
      <c r="K60" s="31">
        <f>IFERROR(IF(INDEX('Player Pool'!$K$2:$K$8725,$X60)="","",INDEX('Player Pool'!$K$2:$K$8725,$X60)),"")</f>
        <v/>
      </c>
      <c r="L60" s="31">
        <f>IFERROR(IF(INDEX('Player Pool'!$M$2:$M$8725,$X60)="","",INDEX('Player Pool'!$M$2:$M$8725,$X60)),"")</f>
        <v/>
      </c>
      <c r="M60" s="31">
        <f>IFERROR(IF(INDEX('Player Pool'!$N$2:$N$8725,$X60)="","",INDEX('Player Pool'!$N$2:$N$8725,$X60)),"")</f>
        <v/>
      </c>
      <c r="N60" s="31">
        <f>IFERROR(IF(INDEX('Player Pool'!$Q$2:$Q$8725,$X60)="","",INDEX('Player Pool'!$Q$2:$Q$8725,$X60)),"")</f>
        <v/>
      </c>
      <c r="O60" s="31">
        <f>IF(AND(ISNUMBER($R60),$R60&lt;&gt;0,ISNUMBER($I60),$I60&gt;0),$R60/($I60/1000000),"")</f>
        <v/>
      </c>
      <c r="P60">
        <f>IFERROR(IF(INDEX('Player Pool'!$U$2:$U$8725,$X60)="","",INDEX('Player Pool'!$U$2:$U$8725,$X60)),"")</f>
        <v/>
      </c>
      <c r="Q60" s="31">
        <f>IFERROR(IF(INDEX('Player Pool'!$O$2:$O$8725,$X60)="","",INDEX('Player Pool'!$O$2:$O$8725,$X60)),"")</f>
        <v/>
      </c>
      <c r="R60" s="31">
        <f>IFERROR(IF(INDEX('Player Pool'!$P$2:$P$8725,$X60)="","",INDEX('Player Pool'!$P$2:$P$8725,$X60)),"")</f>
        <v/>
      </c>
      <c r="S60" s="31">
        <f>IF(AND(ISNUMBER($J60),$J60&lt;&gt;0,ISNUMBER($I60),$I60&gt;0),$J60/($I60/1000000),"")</f>
        <v/>
      </c>
      <c r="T60" s="32">
        <f>IF(AND(ISNUMBER($K60),$K60&lt;&gt;0,ISNUMBER($I60),$I60&gt;0),$K60/($I60/1000000),"")</f>
        <v/>
      </c>
      <c r="U60" s="32">
        <f>IFERROR(IF(INDEX('Player Pool'!$S$2:$S$8725,$X60)="","",INDEX('Player Pool'!$S$2:$S$8725,$X60)),"")</f>
        <v/>
      </c>
      <c r="V60" s="32">
        <f>IF(AND(ISNUMBER($U60),$U60&lt;&gt;0,ISNUMBER($I60),$I60&gt;0),$U60/($I60/1000000),"")</f>
        <v/>
      </c>
      <c r="W60" t="inlineStr">
        <is>
          <t>05o01</t>
        </is>
      </c>
      <c r="X60">
        <f>IFERROR(MATCH($W60,'Player Pool'!$V$2:$V$8725,0),"")</f>
        <v/>
      </c>
      <c r="Y60">
        <f>IF(ISNUMBER($R60),$R60,-1)</f>
        <v/>
      </c>
      <c r="Z60">
        <f>IF(ISNUMBER($J60),$J60,-1)</f>
        <v/>
      </c>
      <c r="AA60">
        <f>IF($A60=$A59,$AA59,$AA59+1)</f>
        <v/>
      </c>
      <c r="AB60">
        <f>COUNTIFS($A$2:$A$516,$A60,$G$2:$G$516,$G60,$Y$2:$Y$516,"&gt;"&amp;$Y60)+COUNTIFS($A$2:$A60,$A60,$G$2:$G60,$G60,$Y$2:$Y60,$Y60)</f>
        <v/>
      </c>
      <c r="AC60">
        <f>IF($G60="MINORS","",COUNTIFS($A$2:$A$516,$A60,$G$2:$G$516,"&lt;&gt;MINORS",$Z$2:$Z$516,"&gt;"&amp;$Z60)+COUNTIFS($A$2:$A60,$A60,$G$2:$G60,"&lt;&gt;MINORS",$Z$2:$Z60,$Z60))</f>
        <v/>
      </c>
      <c r="AD60">
        <f>$A60&amp;"|"&amp;$G60&amp;"|"&amp;$AB60</f>
        <v/>
      </c>
      <c r="AE60">
        <f>IF($AC60="","",$A60&amp;"|"&amp;$AC60)</f>
        <v/>
      </c>
      <c r="AF60">
        <f>IF(COUNTIFS($A$2:$A60,$A60)=1,"T"&amp;$AA60,"")</f>
        <v/>
      </c>
    </row>
    <row r="61">
      <c r="A61" t="inlineStr">
        <is>
          <t>Anybody but the Leafs</t>
        </is>
      </c>
      <c r="B61">
        <f>IFERROR(IF(INDEX('Player Pool'!$A$2:$A$8725,$X61)="","",INDEX('Player Pool'!$A$2:$A$8725,$X61)),"")</f>
        <v/>
      </c>
      <c r="C61">
        <f>IFERROR(IF(INDEX('Player Pool'!$B$2:$B$8725,$X61)="","",INDEX('Player Pool'!$B$2:$B$8725,$X61)),"")</f>
        <v/>
      </c>
      <c r="D61">
        <f>IFERROR(IF(INDEX('Player Pool'!$C$2:$C$8725,$X61)="","",INDEX('Player Pool'!$C$2:$C$8725,$X61)),"")</f>
        <v/>
      </c>
      <c r="E61">
        <f>IFERROR(IF(INDEX('Player Pool'!$D$2:$D$8725,$X61)="","",INDEX('Player Pool'!$D$2:$D$8725,$X61)),"")</f>
        <v/>
      </c>
      <c r="F61" t="inlineStr">
        <is>
          <t>F</t>
        </is>
      </c>
      <c r="G61" t="inlineStr">
        <is>
          <t>ACTIVE</t>
        </is>
      </c>
      <c r="H61">
        <f>IFERROR(IF(INDEX('Player Pool'!$E$2:$E$8725,$X61)="","",INDEX('Player Pool'!$E$2:$E$8725,$X61)),"")</f>
        <v/>
      </c>
      <c r="I61" s="30" t="n">
        <v>972500</v>
      </c>
      <c r="J61" s="31">
        <f>IFERROR(IF(INDEX('Player Pool'!$I$2:$I$8725,$X61)="","",INDEX('Player Pool'!$I$2:$I$8725,$X61)),"")</f>
        <v/>
      </c>
      <c r="K61" s="31">
        <f>IFERROR(IF(INDEX('Player Pool'!$K$2:$K$8725,$X61)="","",INDEX('Player Pool'!$K$2:$K$8725,$X61)),"")</f>
        <v/>
      </c>
      <c r="L61" s="31">
        <f>IFERROR(IF(INDEX('Player Pool'!$M$2:$M$8725,$X61)="","",INDEX('Player Pool'!$M$2:$M$8725,$X61)),"")</f>
        <v/>
      </c>
      <c r="M61" s="31">
        <f>IFERROR(IF(INDEX('Player Pool'!$N$2:$N$8725,$X61)="","",INDEX('Player Pool'!$N$2:$N$8725,$X61)),"")</f>
        <v/>
      </c>
      <c r="N61" s="31">
        <f>IFERROR(IF(INDEX('Player Pool'!$Q$2:$Q$8725,$X61)="","",INDEX('Player Pool'!$Q$2:$Q$8725,$X61)),"")</f>
        <v/>
      </c>
      <c r="O61" s="31">
        <f>IF(AND(ISNUMBER($R61),$R61&lt;&gt;0,ISNUMBER($I61),$I61&gt;0),$R61/($I61/1000000),"")</f>
        <v/>
      </c>
      <c r="P61">
        <f>IFERROR(IF(INDEX('Player Pool'!$U$2:$U$8725,$X61)="","",INDEX('Player Pool'!$U$2:$U$8725,$X61)),"")</f>
        <v/>
      </c>
      <c r="Q61" s="31">
        <f>IFERROR(IF(INDEX('Player Pool'!$O$2:$O$8725,$X61)="","",INDEX('Player Pool'!$O$2:$O$8725,$X61)),"")</f>
        <v/>
      </c>
      <c r="R61" s="31">
        <f>IFERROR(IF(INDEX('Player Pool'!$P$2:$P$8725,$X61)="","",INDEX('Player Pool'!$P$2:$P$8725,$X61)),"")</f>
        <v/>
      </c>
      <c r="S61" s="31">
        <f>IF(AND(ISNUMBER($J61),$J61&lt;&gt;0,ISNUMBER($I61),$I61&gt;0),$J61/($I61/1000000),"")</f>
        <v/>
      </c>
      <c r="T61" s="32">
        <f>IF(AND(ISNUMBER($K61),$K61&lt;&gt;0,ISNUMBER($I61),$I61&gt;0),$K61/($I61/1000000),"")</f>
        <v/>
      </c>
      <c r="U61" s="32">
        <f>IFERROR(IF(INDEX('Player Pool'!$S$2:$S$8725,$X61)="","",INDEX('Player Pool'!$S$2:$S$8725,$X61)),"")</f>
        <v/>
      </c>
      <c r="V61" s="32">
        <f>IF(AND(ISNUMBER($U61),$U61&lt;&gt;0,ISNUMBER($I61),$I61&gt;0),$U61/($I61/1000000),"")</f>
        <v/>
      </c>
      <c r="W61" t="inlineStr">
        <is>
          <t>05rfa</t>
        </is>
      </c>
      <c r="X61">
        <f>IFERROR(MATCH($W61,'Player Pool'!$V$2:$V$8725,0),"")</f>
        <v/>
      </c>
      <c r="Y61">
        <f>IF(ISNUMBER($R61),$R61,-1)</f>
        <v/>
      </c>
      <c r="Z61">
        <f>IF(ISNUMBER($J61),$J61,-1)</f>
        <v/>
      </c>
      <c r="AA61">
        <f>IF($A61=$A60,$AA60,$AA60+1)</f>
        <v/>
      </c>
      <c r="AB61">
        <f>COUNTIFS($A$2:$A$516,$A61,$G$2:$G$516,$G61,$Y$2:$Y$516,"&gt;"&amp;$Y61)+COUNTIFS($A$2:$A61,$A61,$G$2:$G61,$G61,$Y$2:$Y61,$Y61)</f>
        <v/>
      </c>
      <c r="AC61">
        <f>IF($G61="MINORS","",COUNTIFS($A$2:$A$516,$A61,$G$2:$G$516,"&lt;&gt;MINORS",$Z$2:$Z$516,"&gt;"&amp;$Z61)+COUNTIFS($A$2:$A61,$A61,$G$2:$G61,"&lt;&gt;MINORS",$Z$2:$Z61,$Z61))</f>
        <v/>
      </c>
      <c r="AD61">
        <f>$A61&amp;"|"&amp;$G61&amp;"|"&amp;$AB61</f>
        <v/>
      </c>
      <c r="AE61">
        <f>IF($AC61="","",$A61&amp;"|"&amp;$AC61)</f>
        <v/>
      </c>
      <c r="AF61">
        <f>IF(COUNTIFS($A$2:$A61,$A61)=1,"T"&amp;$AA61,"")</f>
        <v/>
      </c>
    </row>
    <row r="62">
      <c r="A62" t="inlineStr">
        <is>
          <t>Anybody but the Leafs</t>
        </is>
      </c>
      <c r="B62">
        <f>IFERROR(IF(INDEX('Player Pool'!$A$2:$A$8725,$X62)="","",INDEX('Player Pool'!$A$2:$A$8725,$X62)),"")</f>
        <v/>
      </c>
      <c r="C62">
        <f>IFERROR(IF(INDEX('Player Pool'!$B$2:$B$8725,$X62)="","",INDEX('Player Pool'!$B$2:$B$8725,$X62)),"")</f>
        <v/>
      </c>
      <c r="D62">
        <f>IFERROR(IF(INDEX('Player Pool'!$C$2:$C$8725,$X62)="","",INDEX('Player Pool'!$C$2:$C$8725,$X62)),"")</f>
        <v/>
      </c>
      <c r="E62">
        <f>IFERROR(IF(INDEX('Player Pool'!$D$2:$D$8725,$X62)="","",INDEX('Player Pool'!$D$2:$D$8725,$X62)),"")</f>
        <v/>
      </c>
      <c r="F62" t="inlineStr">
        <is>
          <t>D</t>
        </is>
      </c>
      <c r="G62" t="inlineStr">
        <is>
          <t>ACTIVE</t>
        </is>
      </c>
      <c r="H62">
        <f>IFERROR(IF(INDEX('Player Pool'!$E$2:$E$8725,$X62)="","",INDEX('Player Pool'!$E$2:$E$8725,$X62)),"")</f>
        <v/>
      </c>
      <c r="I62" s="30" t="n">
        <v>940833</v>
      </c>
      <c r="J62" s="31">
        <f>IFERROR(IF(INDEX('Player Pool'!$I$2:$I$8725,$X62)="","",INDEX('Player Pool'!$I$2:$I$8725,$X62)),"")</f>
        <v/>
      </c>
      <c r="K62" s="31">
        <f>IFERROR(IF(INDEX('Player Pool'!$K$2:$K$8725,$X62)="","",INDEX('Player Pool'!$K$2:$K$8725,$X62)),"")</f>
        <v/>
      </c>
      <c r="L62" s="31">
        <f>IFERROR(IF(INDEX('Player Pool'!$M$2:$M$8725,$X62)="","",INDEX('Player Pool'!$M$2:$M$8725,$X62)),"")</f>
        <v/>
      </c>
      <c r="M62" s="31">
        <f>IFERROR(IF(INDEX('Player Pool'!$N$2:$N$8725,$X62)="","",INDEX('Player Pool'!$N$2:$N$8725,$X62)),"")</f>
        <v/>
      </c>
      <c r="N62" s="31">
        <f>IFERROR(IF(INDEX('Player Pool'!$Q$2:$Q$8725,$X62)="","",INDEX('Player Pool'!$Q$2:$Q$8725,$X62)),"")</f>
        <v/>
      </c>
      <c r="O62" s="31">
        <f>IF(AND(ISNUMBER($R62),$R62&lt;&gt;0,ISNUMBER($I62),$I62&gt;0),$R62/($I62/1000000),"")</f>
        <v/>
      </c>
      <c r="P62">
        <f>IFERROR(IF(INDEX('Player Pool'!$U$2:$U$8725,$X62)="","",INDEX('Player Pool'!$U$2:$U$8725,$X62)),"")</f>
        <v/>
      </c>
      <c r="Q62" s="31">
        <f>IFERROR(IF(INDEX('Player Pool'!$O$2:$O$8725,$X62)="","",INDEX('Player Pool'!$O$2:$O$8725,$X62)),"")</f>
        <v/>
      </c>
      <c r="R62" s="31">
        <f>IFERROR(IF(INDEX('Player Pool'!$P$2:$P$8725,$X62)="","",INDEX('Player Pool'!$P$2:$P$8725,$X62)),"")</f>
        <v/>
      </c>
      <c r="S62" s="31">
        <f>IF(AND(ISNUMBER($J62),$J62&lt;&gt;0,ISNUMBER($I62),$I62&gt;0),$J62/($I62/1000000),"")</f>
        <v/>
      </c>
      <c r="T62" s="32">
        <f>IF(AND(ISNUMBER($K62),$K62&lt;&gt;0,ISNUMBER($I62),$I62&gt;0),$K62/($I62/1000000),"")</f>
        <v/>
      </c>
      <c r="U62" s="32">
        <f>IFERROR(IF(INDEX('Player Pool'!$S$2:$S$8725,$X62)="","",INDEX('Player Pool'!$S$2:$S$8725,$X62)),"")</f>
        <v/>
      </c>
      <c r="V62" s="32">
        <f>IF(AND(ISNUMBER($U62),$U62&lt;&gt;0,ISNUMBER($I62),$I62&gt;0),$U62/($I62/1000000),"")</f>
        <v/>
      </c>
      <c r="W62" t="inlineStr">
        <is>
          <t>067xz</t>
        </is>
      </c>
      <c r="X62">
        <f>IFERROR(MATCH($W62,'Player Pool'!$V$2:$V$8725,0),"")</f>
        <v/>
      </c>
      <c r="Y62">
        <f>IF(ISNUMBER($R62),$R62,-1)</f>
        <v/>
      </c>
      <c r="Z62">
        <f>IF(ISNUMBER($J62),$J62,-1)</f>
        <v/>
      </c>
      <c r="AA62">
        <f>IF($A62=$A61,$AA61,$AA61+1)</f>
        <v/>
      </c>
      <c r="AB62">
        <f>COUNTIFS($A$2:$A$516,$A62,$G$2:$G$516,$G62,$Y$2:$Y$516,"&gt;"&amp;$Y62)+COUNTIFS($A$2:$A62,$A62,$G$2:$G62,$G62,$Y$2:$Y62,$Y62)</f>
        <v/>
      </c>
      <c r="AC62">
        <f>IF($G62="MINORS","",COUNTIFS($A$2:$A$516,$A62,$G$2:$G$516,"&lt;&gt;MINORS",$Z$2:$Z$516,"&gt;"&amp;$Z62)+COUNTIFS($A$2:$A62,$A62,$G$2:$G62,"&lt;&gt;MINORS",$Z$2:$Z62,$Z62))</f>
        <v/>
      </c>
      <c r="AD62">
        <f>$A62&amp;"|"&amp;$G62&amp;"|"&amp;$AB62</f>
        <v/>
      </c>
      <c r="AE62">
        <f>IF($AC62="","",$A62&amp;"|"&amp;$AC62)</f>
        <v/>
      </c>
      <c r="AF62">
        <f>IF(COUNTIFS($A$2:$A62,$A62)=1,"T"&amp;$AA62,"")</f>
        <v/>
      </c>
    </row>
    <row r="63">
      <c r="A63" t="inlineStr">
        <is>
          <t>Anybody but the Leafs</t>
        </is>
      </c>
      <c r="B63">
        <f>IFERROR(IF(INDEX('Player Pool'!$A$2:$A$8725,$X63)="","",INDEX('Player Pool'!$A$2:$A$8725,$X63)),"")</f>
        <v/>
      </c>
      <c r="C63">
        <f>IFERROR(IF(INDEX('Player Pool'!$B$2:$B$8725,$X63)="","",INDEX('Player Pool'!$B$2:$B$8725,$X63)),"")</f>
        <v/>
      </c>
      <c r="D63">
        <f>IFERROR(IF(INDEX('Player Pool'!$C$2:$C$8725,$X63)="","",INDEX('Player Pool'!$C$2:$C$8725,$X63)),"")</f>
        <v/>
      </c>
      <c r="E63">
        <f>IFERROR(IF(INDEX('Player Pool'!$D$2:$D$8725,$X63)="","",INDEX('Player Pool'!$D$2:$D$8725,$X63)),"")</f>
        <v/>
      </c>
      <c r="F63" t="inlineStr">
        <is>
          <t>F</t>
        </is>
      </c>
      <c r="G63" t="inlineStr">
        <is>
          <t>ACTIVE</t>
        </is>
      </c>
      <c r="H63">
        <f>IFERROR(IF(INDEX('Player Pool'!$E$2:$E$8725,$X63)="","",INDEX('Player Pool'!$E$2:$E$8725,$X63)),"")</f>
        <v/>
      </c>
      <c r="I63" s="30" t="n">
        <v>972500</v>
      </c>
      <c r="J63" s="31">
        <f>IFERROR(IF(INDEX('Player Pool'!$I$2:$I$8725,$X63)="","",INDEX('Player Pool'!$I$2:$I$8725,$X63)),"")</f>
        <v/>
      </c>
      <c r="K63" s="31">
        <f>IFERROR(IF(INDEX('Player Pool'!$K$2:$K$8725,$X63)="","",INDEX('Player Pool'!$K$2:$K$8725,$X63)),"")</f>
        <v/>
      </c>
      <c r="L63" s="31">
        <f>IFERROR(IF(INDEX('Player Pool'!$M$2:$M$8725,$X63)="","",INDEX('Player Pool'!$M$2:$M$8725,$X63)),"")</f>
        <v/>
      </c>
      <c r="M63" s="31">
        <f>IFERROR(IF(INDEX('Player Pool'!$N$2:$N$8725,$X63)="","",INDEX('Player Pool'!$N$2:$N$8725,$X63)),"")</f>
        <v/>
      </c>
      <c r="N63" s="31">
        <f>IFERROR(IF(INDEX('Player Pool'!$Q$2:$Q$8725,$X63)="","",INDEX('Player Pool'!$Q$2:$Q$8725,$X63)),"")</f>
        <v/>
      </c>
      <c r="O63" s="31">
        <f>IF(AND(ISNUMBER($R63),$R63&lt;&gt;0,ISNUMBER($I63),$I63&gt;0),$R63/($I63/1000000),"")</f>
        <v/>
      </c>
      <c r="P63">
        <f>IFERROR(IF(INDEX('Player Pool'!$U$2:$U$8725,$X63)="","",INDEX('Player Pool'!$U$2:$U$8725,$X63)),"")</f>
        <v/>
      </c>
      <c r="Q63" s="31">
        <f>IFERROR(IF(INDEX('Player Pool'!$O$2:$O$8725,$X63)="","",INDEX('Player Pool'!$O$2:$O$8725,$X63)),"")</f>
        <v/>
      </c>
      <c r="R63" s="31">
        <f>IFERROR(IF(INDEX('Player Pool'!$P$2:$P$8725,$X63)="","",INDEX('Player Pool'!$P$2:$P$8725,$X63)),"")</f>
        <v/>
      </c>
      <c r="S63" s="31">
        <f>IF(AND(ISNUMBER($J63),$J63&lt;&gt;0,ISNUMBER($I63),$I63&gt;0),$J63/($I63/1000000),"")</f>
        <v/>
      </c>
      <c r="T63" s="32">
        <f>IF(AND(ISNUMBER($K63),$K63&lt;&gt;0,ISNUMBER($I63),$I63&gt;0),$K63/($I63/1000000),"")</f>
        <v/>
      </c>
      <c r="U63" s="32">
        <f>IFERROR(IF(INDEX('Player Pool'!$S$2:$S$8725,$X63)="","",INDEX('Player Pool'!$S$2:$S$8725,$X63)),"")</f>
        <v/>
      </c>
      <c r="V63" s="32">
        <f>IF(AND(ISNUMBER($U63),$U63&lt;&gt;0,ISNUMBER($I63),$I63&gt;0),$U63/($I63/1000000),"")</f>
        <v/>
      </c>
      <c r="W63" t="inlineStr">
        <is>
          <t>060pq</t>
        </is>
      </c>
      <c r="X63">
        <f>IFERROR(MATCH($W63,'Player Pool'!$V$2:$V$8725,0),"")</f>
        <v/>
      </c>
      <c r="Y63">
        <f>IF(ISNUMBER($R63),$R63,-1)</f>
        <v/>
      </c>
      <c r="Z63">
        <f>IF(ISNUMBER($J63),$J63,-1)</f>
        <v/>
      </c>
      <c r="AA63">
        <f>IF($A63=$A62,$AA62,$AA62+1)</f>
        <v/>
      </c>
      <c r="AB63">
        <f>COUNTIFS($A$2:$A$516,$A63,$G$2:$G$516,$G63,$Y$2:$Y$516,"&gt;"&amp;$Y63)+COUNTIFS($A$2:$A63,$A63,$G$2:$G63,$G63,$Y$2:$Y63,$Y63)</f>
        <v/>
      </c>
      <c r="AC63">
        <f>IF($G63="MINORS","",COUNTIFS($A$2:$A$516,$A63,$G$2:$G$516,"&lt;&gt;MINORS",$Z$2:$Z$516,"&gt;"&amp;$Z63)+COUNTIFS($A$2:$A63,$A63,$G$2:$G63,"&lt;&gt;MINORS",$Z$2:$Z63,$Z63))</f>
        <v/>
      </c>
      <c r="AD63">
        <f>$A63&amp;"|"&amp;$G63&amp;"|"&amp;$AB63</f>
        <v/>
      </c>
      <c r="AE63">
        <f>IF($AC63="","",$A63&amp;"|"&amp;$AC63)</f>
        <v/>
      </c>
      <c r="AF63">
        <f>IF(COUNTIFS($A$2:$A63,$A63)=1,"T"&amp;$AA63,"")</f>
        <v/>
      </c>
    </row>
    <row r="64">
      <c r="A64" t="inlineStr">
        <is>
          <t>Anybody but the Leafs</t>
        </is>
      </c>
      <c r="B64">
        <f>IFERROR(IF(INDEX('Player Pool'!$A$2:$A$8725,$X64)="","",INDEX('Player Pool'!$A$2:$A$8725,$X64)),"")</f>
        <v/>
      </c>
      <c r="C64">
        <f>IFERROR(IF(INDEX('Player Pool'!$B$2:$B$8725,$X64)="","",INDEX('Player Pool'!$B$2:$B$8725,$X64)),"")</f>
        <v/>
      </c>
      <c r="D64">
        <f>IFERROR(IF(INDEX('Player Pool'!$C$2:$C$8725,$X64)="","",INDEX('Player Pool'!$C$2:$C$8725,$X64)),"")</f>
        <v/>
      </c>
      <c r="E64">
        <f>IFERROR(IF(INDEX('Player Pool'!$D$2:$D$8725,$X64)="","",INDEX('Player Pool'!$D$2:$D$8725,$X64)),"")</f>
        <v/>
      </c>
      <c r="F64" t="inlineStr">
        <is>
          <t>G</t>
        </is>
      </c>
      <c r="G64" t="inlineStr">
        <is>
          <t>RESERVE</t>
        </is>
      </c>
      <c r="H64">
        <f>IFERROR(IF(INDEX('Player Pool'!$E$2:$E$8725,$X64)="","",INDEX('Player Pool'!$E$2:$E$8725,$X64)),"")</f>
        <v/>
      </c>
      <c r="I64" s="30" t="n">
        <v>1100000</v>
      </c>
      <c r="J64" s="31">
        <f>IFERROR(IF(INDEX('Player Pool'!$I$2:$I$8725,$X64)="","",INDEX('Player Pool'!$I$2:$I$8725,$X64)),"")</f>
        <v/>
      </c>
      <c r="K64" s="31">
        <f>IFERROR(IF(INDEX('Player Pool'!$K$2:$K$8725,$X64)="","",INDEX('Player Pool'!$K$2:$K$8725,$X64)),"")</f>
        <v/>
      </c>
      <c r="L64" s="31">
        <f>IFERROR(IF(INDEX('Player Pool'!$M$2:$M$8725,$X64)="","",INDEX('Player Pool'!$M$2:$M$8725,$X64)),"")</f>
        <v/>
      </c>
      <c r="M64" s="31">
        <f>IFERROR(IF(INDEX('Player Pool'!$N$2:$N$8725,$X64)="","",INDEX('Player Pool'!$N$2:$N$8725,$X64)),"")</f>
        <v/>
      </c>
      <c r="N64" s="31">
        <f>IFERROR(IF(INDEX('Player Pool'!$Q$2:$Q$8725,$X64)="","",INDEX('Player Pool'!$Q$2:$Q$8725,$X64)),"")</f>
        <v/>
      </c>
      <c r="O64" s="31">
        <f>IF(AND(ISNUMBER($R64),$R64&lt;&gt;0,ISNUMBER($I64),$I64&gt;0),$R64/($I64/1000000),"")</f>
        <v/>
      </c>
      <c r="P64">
        <f>IFERROR(IF(INDEX('Player Pool'!$U$2:$U$8725,$X64)="","",INDEX('Player Pool'!$U$2:$U$8725,$X64)),"")</f>
        <v/>
      </c>
      <c r="Q64" s="31">
        <f>IFERROR(IF(INDEX('Player Pool'!$O$2:$O$8725,$X64)="","",INDEX('Player Pool'!$O$2:$O$8725,$X64)),"")</f>
        <v/>
      </c>
      <c r="R64" s="31">
        <f>IFERROR(IF(INDEX('Player Pool'!$P$2:$P$8725,$X64)="","",INDEX('Player Pool'!$P$2:$P$8725,$X64)),"")</f>
        <v/>
      </c>
      <c r="S64" s="31">
        <f>IF(AND(ISNUMBER($J64),$J64&lt;&gt;0,ISNUMBER($I64),$I64&gt;0),$J64/($I64/1000000),"")</f>
        <v/>
      </c>
      <c r="T64" s="32">
        <f>IF(AND(ISNUMBER($K64),$K64&lt;&gt;0,ISNUMBER($I64),$I64&gt;0),$K64/($I64/1000000),"")</f>
        <v/>
      </c>
      <c r="U64" s="32">
        <f>IFERROR(IF(INDEX('Player Pool'!$S$2:$S$8725,$X64)="","",INDEX('Player Pool'!$S$2:$S$8725,$X64)),"")</f>
        <v/>
      </c>
      <c r="V64" s="32">
        <f>IF(AND(ISNUMBER($U64),$U64&lt;&gt;0,ISNUMBER($I64),$I64&gt;0),$U64/($I64/1000000),"")</f>
        <v/>
      </c>
      <c r="W64" t="inlineStr">
        <is>
          <t>05oxl</t>
        </is>
      </c>
      <c r="X64">
        <f>IFERROR(MATCH($W64,'Player Pool'!$V$2:$V$8725,0),"")</f>
        <v/>
      </c>
      <c r="Y64">
        <f>IF(ISNUMBER($R64),$R64,-1)</f>
        <v/>
      </c>
      <c r="Z64">
        <f>IF(ISNUMBER($J64),$J64,-1)</f>
        <v/>
      </c>
      <c r="AA64">
        <f>IF($A64=$A63,$AA63,$AA63+1)</f>
        <v/>
      </c>
      <c r="AB64">
        <f>COUNTIFS($A$2:$A$516,$A64,$G$2:$G$516,$G64,$Y$2:$Y$516,"&gt;"&amp;$Y64)+COUNTIFS($A$2:$A64,$A64,$G$2:$G64,$G64,$Y$2:$Y64,$Y64)</f>
        <v/>
      </c>
      <c r="AC64">
        <f>IF($G64="MINORS","",COUNTIFS($A$2:$A$516,$A64,$G$2:$G$516,"&lt;&gt;MINORS",$Z$2:$Z$516,"&gt;"&amp;$Z64)+COUNTIFS($A$2:$A64,$A64,$G$2:$G64,"&lt;&gt;MINORS",$Z$2:$Z64,$Z64))</f>
        <v/>
      </c>
      <c r="AD64">
        <f>$A64&amp;"|"&amp;$G64&amp;"|"&amp;$AB64</f>
        <v/>
      </c>
      <c r="AE64">
        <f>IF($AC64="","",$A64&amp;"|"&amp;$AC64)</f>
        <v/>
      </c>
      <c r="AF64">
        <f>IF(COUNTIFS($A$2:$A64,$A64)=1,"T"&amp;$AA64,"")</f>
        <v/>
      </c>
    </row>
    <row r="65">
      <c r="A65" t="inlineStr">
        <is>
          <t>Anybody but the Leafs</t>
        </is>
      </c>
      <c r="B65">
        <f>IFERROR(IF(INDEX('Player Pool'!$A$2:$A$8725,$X65)="","",INDEX('Player Pool'!$A$2:$A$8725,$X65)),"")</f>
        <v/>
      </c>
      <c r="C65">
        <f>IFERROR(IF(INDEX('Player Pool'!$B$2:$B$8725,$X65)="","",INDEX('Player Pool'!$B$2:$B$8725,$X65)),"")</f>
        <v/>
      </c>
      <c r="D65">
        <f>IFERROR(IF(INDEX('Player Pool'!$C$2:$C$8725,$X65)="","",INDEX('Player Pool'!$C$2:$C$8725,$X65)),"")</f>
        <v/>
      </c>
      <c r="E65">
        <f>IFERROR(IF(INDEX('Player Pool'!$D$2:$D$8725,$X65)="","",INDEX('Player Pool'!$D$2:$D$8725,$X65)),"")</f>
        <v/>
      </c>
      <c r="F65" t="inlineStr">
        <is>
          <t>G</t>
        </is>
      </c>
      <c r="G65" t="inlineStr">
        <is>
          <t>MINORS</t>
        </is>
      </c>
      <c r="H65">
        <f>IFERROR(IF(INDEX('Player Pool'!$E$2:$E$8725,$X65)="","",INDEX('Player Pool'!$E$2:$E$8725,$X65)),"")</f>
        <v/>
      </c>
      <c r="I65" s="30" t="n">
        <v>775000</v>
      </c>
      <c r="J65" s="31">
        <f>IFERROR(IF(INDEX('Player Pool'!$I$2:$I$8725,$X65)="","",INDEX('Player Pool'!$I$2:$I$8725,$X65)),"")</f>
        <v/>
      </c>
      <c r="K65" s="31">
        <f>IFERROR(IF(INDEX('Player Pool'!$K$2:$K$8725,$X65)="","",INDEX('Player Pool'!$K$2:$K$8725,$X65)),"")</f>
        <v/>
      </c>
      <c r="L65" s="31">
        <f>IFERROR(IF(INDEX('Player Pool'!$M$2:$M$8725,$X65)="","",INDEX('Player Pool'!$M$2:$M$8725,$X65)),"")</f>
        <v/>
      </c>
      <c r="M65" s="31">
        <f>IFERROR(IF(INDEX('Player Pool'!$N$2:$N$8725,$X65)="","",INDEX('Player Pool'!$N$2:$N$8725,$X65)),"")</f>
        <v/>
      </c>
      <c r="N65" s="31">
        <f>IFERROR(IF(INDEX('Player Pool'!$Q$2:$Q$8725,$X65)="","",INDEX('Player Pool'!$Q$2:$Q$8725,$X65)),"")</f>
        <v/>
      </c>
      <c r="O65" s="31">
        <f>IF(AND(ISNUMBER($R65),$R65&lt;&gt;0,ISNUMBER($I65),$I65&gt;0),$R65/($I65/1000000),"")</f>
        <v/>
      </c>
      <c r="P65">
        <f>IFERROR(IF(INDEX('Player Pool'!$U$2:$U$8725,$X65)="","",INDEX('Player Pool'!$U$2:$U$8725,$X65)),"")</f>
        <v/>
      </c>
      <c r="Q65" s="31">
        <f>IFERROR(IF(INDEX('Player Pool'!$O$2:$O$8725,$X65)="","",INDEX('Player Pool'!$O$2:$O$8725,$X65)),"")</f>
        <v/>
      </c>
      <c r="R65" s="31">
        <f>IFERROR(IF(INDEX('Player Pool'!$P$2:$P$8725,$X65)="","",INDEX('Player Pool'!$P$2:$P$8725,$X65)),"")</f>
        <v/>
      </c>
      <c r="S65" s="31">
        <f>IF(AND(ISNUMBER($J65),$J65&lt;&gt;0,ISNUMBER($I65),$I65&gt;0),$J65/($I65/1000000),"")</f>
        <v/>
      </c>
      <c r="T65" s="32">
        <f>IF(AND(ISNUMBER($K65),$K65&lt;&gt;0,ISNUMBER($I65),$I65&gt;0),$K65/($I65/1000000),"")</f>
        <v/>
      </c>
      <c r="U65" s="32">
        <f>IFERROR(IF(INDEX('Player Pool'!$S$2:$S$8725,$X65)="","",INDEX('Player Pool'!$S$2:$S$8725,$X65)),"")</f>
        <v/>
      </c>
      <c r="V65" s="32">
        <f>IF(AND(ISNUMBER($U65),$U65&lt;&gt;0,ISNUMBER($I65),$I65&gt;0),$U65/($I65/1000000),"")</f>
        <v/>
      </c>
      <c r="W65" t="inlineStr">
        <is>
          <t>060fz</t>
        </is>
      </c>
      <c r="X65">
        <f>IFERROR(MATCH($W65,'Player Pool'!$V$2:$V$8725,0),"")</f>
        <v/>
      </c>
      <c r="Y65">
        <f>IF(ISNUMBER($R65),$R65,-1)</f>
        <v/>
      </c>
      <c r="Z65">
        <f>IF(ISNUMBER($J65),$J65,-1)</f>
        <v/>
      </c>
      <c r="AA65">
        <f>IF($A65=$A64,$AA64,$AA64+1)</f>
        <v/>
      </c>
      <c r="AB65">
        <f>COUNTIFS($A$2:$A$516,$A65,$G$2:$G$516,$G65,$Y$2:$Y$516,"&gt;"&amp;$Y65)+COUNTIFS($A$2:$A65,$A65,$G$2:$G65,$G65,$Y$2:$Y65,$Y65)</f>
        <v/>
      </c>
      <c r="AC65">
        <f>IF($G65="MINORS","",COUNTIFS($A$2:$A$516,$A65,$G$2:$G$516,"&lt;&gt;MINORS",$Z$2:$Z$516,"&gt;"&amp;$Z65)+COUNTIFS($A$2:$A65,$A65,$G$2:$G65,"&lt;&gt;MINORS",$Z$2:$Z65,$Z65))</f>
        <v/>
      </c>
      <c r="AD65">
        <f>$A65&amp;"|"&amp;$G65&amp;"|"&amp;$AB65</f>
        <v/>
      </c>
      <c r="AE65">
        <f>IF($AC65="","",$A65&amp;"|"&amp;$AC65)</f>
        <v/>
      </c>
      <c r="AF65">
        <f>IF(COUNTIFS($A$2:$A65,$A65)=1,"T"&amp;$AA65,"")</f>
        <v/>
      </c>
    </row>
    <row r="66">
      <c r="A66" t="inlineStr">
        <is>
          <t>Anybody but the Leafs</t>
        </is>
      </c>
      <c r="B66">
        <f>IFERROR(IF(INDEX('Player Pool'!$A$2:$A$8725,$X66)="","",INDEX('Player Pool'!$A$2:$A$8725,$X66)),"")</f>
        <v/>
      </c>
      <c r="C66">
        <f>IFERROR(IF(INDEX('Player Pool'!$B$2:$B$8725,$X66)="","",INDEX('Player Pool'!$B$2:$B$8725,$X66)),"")</f>
        <v/>
      </c>
      <c r="D66">
        <f>IFERROR(IF(INDEX('Player Pool'!$C$2:$C$8725,$X66)="","",INDEX('Player Pool'!$C$2:$C$8725,$X66)),"")</f>
        <v/>
      </c>
      <c r="E66">
        <f>IFERROR(IF(INDEX('Player Pool'!$D$2:$D$8725,$X66)="","",INDEX('Player Pool'!$D$2:$D$8725,$X66)),"")</f>
        <v/>
      </c>
      <c r="F66" t="inlineStr">
        <is>
          <t>F</t>
        </is>
      </c>
      <c r="G66" t="inlineStr">
        <is>
          <t>MINORS</t>
        </is>
      </c>
      <c r="H66">
        <f>IFERROR(IF(INDEX('Player Pool'!$E$2:$E$8725,$X66)="","",INDEX('Player Pool'!$E$2:$E$8725,$X66)),"")</f>
        <v/>
      </c>
      <c r="I66" s="30" t="n">
        <v>850000</v>
      </c>
      <c r="J66" s="31">
        <f>IFERROR(IF(INDEX('Player Pool'!$I$2:$I$8725,$X66)="","",INDEX('Player Pool'!$I$2:$I$8725,$X66)),"")</f>
        <v/>
      </c>
      <c r="K66" s="31">
        <f>IFERROR(IF(INDEX('Player Pool'!$K$2:$K$8725,$X66)="","",INDEX('Player Pool'!$K$2:$K$8725,$X66)),"")</f>
        <v/>
      </c>
      <c r="L66" s="31">
        <f>IFERROR(IF(INDEX('Player Pool'!$M$2:$M$8725,$X66)="","",INDEX('Player Pool'!$M$2:$M$8725,$X66)),"")</f>
        <v/>
      </c>
      <c r="M66" s="31">
        <f>IFERROR(IF(INDEX('Player Pool'!$N$2:$N$8725,$X66)="","",INDEX('Player Pool'!$N$2:$N$8725,$X66)),"")</f>
        <v/>
      </c>
      <c r="N66" s="31">
        <f>IFERROR(IF(INDEX('Player Pool'!$Q$2:$Q$8725,$X66)="","",INDEX('Player Pool'!$Q$2:$Q$8725,$X66)),"")</f>
        <v/>
      </c>
      <c r="O66" s="31">
        <f>IF(AND(ISNUMBER($R66),$R66&lt;&gt;0,ISNUMBER($I66),$I66&gt;0),$R66/($I66/1000000),"")</f>
        <v/>
      </c>
      <c r="P66">
        <f>IFERROR(IF(INDEX('Player Pool'!$U$2:$U$8725,$X66)="","",INDEX('Player Pool'!$U$2:$U$8725,$X66)),"")</f>
        <v/>
      </c>
      <c r="Q66" s="31">
        <f>IFERROR(IF(INDEX('Player Pool'!$O$2:$O$8725,$X66)="","",INDEX('Player Pool'!$O$2:$O$8725,$X66)),"")</f>
        <v/>
      </c>
      <c r="R66" s="31">
        <f>IFERROR(IF(INDEX('Player Pool'!$P$2:$P$8725,$X66)="","",INDEX('Player Pool'!$P$2:$P$8725,$X66)),"")</f>
        <v/>
      </c>
      <c r="S66" s="31">
        <f>IF(AND(ISNUMBER($J66),$J66&lt;&gt;0,ISNUMBER($I66),$I66&gt;0),$J66/($I66/1000000),"")</f>
        <v/>
      </c>
      <c r="T66" s="32">
        <f>IF(AND(ISNUMBER($K66),$K66&lt;&gt;0,ISNUMBER($I66),$I66&gt;0),$K66/($I66/1000000),"")</f>
        <v/>
      </c>
      <c r="U66" s="32">
        <f>IFERROR(IF(INDEX('Player Pool'!$S$2:$S$8725,$X66)="","",INDEX('Player Pool'!$S$2:$S$8725,$X66)),"")</f>
        <v/>
      </c>
      <c r="V66" s="32">
        <f>IF(AND(ISNUMBER($U66),$U66&lt;&gt;0,ISNUMBER($I66),$I66&gt;0),$U66/($I66/1000000),"")</f>
        <v/>
      </c>
      <c r="W66" t="inlineStr">
        <is>
          <t>04znx</t>
        </is>
      </c>
      <c r="X66">
        <f>IFERROR(MATCH($W66,'Player Pool'!$V$2:$V$8725,0),"")</f>
        <v/>
      </c>
      <c r="Y66">
        <f>IF(ISNUMBER($R66),$R66,-1)</f>
        <v/>
      </c>
      <c r="Z66">
        <f>IF(ISNUMBER($J66),$J66,-1)</f>
        <v/>
      </c>
      <c r="AA66">
        <f>IF($A66=$A65,$AA65,$AA65+1)</f>
        <v/>
      </c>
      <c r="AB66">
        <f>COUNTIFS($A$2:$A$516,$A66,$G$2:$G$516,$G66,$Y$2:$Y$516,"&gt;"&amp;$Y66)+COUNTIFS($A$2:$A66,$A66,$G$2:$G66,$G66,$Y$2:$Y66,$Y66)</f>
        <v/>
      </c>
      <c r="AC66">
        <f>IF($G66="MINORS","",COUNTIFS($A$2:$A$516,$A66,$G$2:$G$516,"&lt;&gt;MINORS",$Z$2:$Z$516,"&gt;"&amp;$Z66)+COUNTIFS($A$2:$A66,$A66,$G$2:$G66,"&lt;&gt;MINORS",$Z$2:$Z66,$Z66))</f>
        <v/>
      </c>
      <c r="AD66">
        <f>$A66&amp;"|"&amp;$G66&amp;"|"&amp;$AB66</f>
        <v/>
      </c>
      <c r="AE66">
        <f>IF($AC66="","",$A66&amp;"|"&amp;$AC66)</f>
        <v/>
      </c>
      <c r="AF66">
        <f>IF(COUNTIFS($A$2:$A66,$A66)=1,"T"&amp;$AA66,"")</f>
        <v/>
      </c>
    </row>
    <row r="67">
      <c r="A67" t="inlineStr">
        <is>
          <t>Anybody but the Leafs</t>
        </is>
      </c>
      <c r="B67">
        <f>IFERROR(IF(INDEX('Player Pool'!$A$2:$A$8725,$X67)="","",INDEX('Player Pool'!$A$2:$A$8725,$X67)),"")</f>
        <v/>
      </c>
      <c r="C67">
        <f>IFERROR(IF(INDEX('Player Pool'!$B$2:$B$8725,$X67)="","",INDEX('Player Pool'!$B$2:$B$8725,$X67)),"")</f>
        <v/>
      </c>
      <c r="D67">
        <f>IFERROR(IF(INDEX('Player Pool'!$C$2:$C$8725,$X67)="","",INDEX('Player Pool'!$C$2:$C$8725,$X67)),"")</f>
        <v/>
      </c>
      <c r="E67">
        <f>IFERROR(IF(INDEX('Player Pool'!$D$2:$D$8725,$X67)="","",INDEX('Player Pool'!$D$2:$D$8725,$X67)),"")</f>
        <v/>
      </c>
      <c r="F67" t="inlineStr">
        <is>
          <t>D</t>
        </is>
      </c>
      <c r="G67" t="inlineStr">
        <is>
          <t>MINORS</t>
        </is>
      </c>
      <c r="H67">
        <f>IFERROR(IF(INDEX('Player Pool'!$E$2:$E$8725,$X67)="","",INDEX('Player Pool'!$E$2:$E$8725,$X67)),"")</f>
        <v/>
      </c>
      <c r="I67" s="30" t="n">
        <v>886667</v>
      </c>
      <c r="J67" s="31">
        <f>IFERROR(IF(INDEX('Player Pool'!$I$2:$I$8725,$X67)="","",INDEX('Player Pool'!$I$2:$I$8725,$X67)),"")</f>
        <v/>
      </c>
      <c r="K67" s="31">
        <f>IFERROR(IF(INDEX('Player Pool'!$K$2:$K$8725,$X67)="","",INDEX('Player Pool'!$K$2:$K$8725,$X67)),"")</f>
        <v/>
      </c>
      <c r="L67" s="31">
        <f>IFERROR(IF(INDEX('Player Pool'!$M$2:$M$8725,$X67)="","",INDEX('Player Pool'!$M$2:$M$8725,$X67)),"")</f>
        <v/>
      </c>
      <c r="M67" s="31">
        <f>IFERROR(IF(INDEX('Player Pool'!$N$2:$N$8725,$X67)="","",INDEX('Player Pool'!$N$2:$N$8725,$X67)),"")</f>
        <v/>
      </c>
      <c r="N67" s="31">
        <f>IFERROR(IF(INDEX('Player Pool'!$Q$2:$Q$8725,$X67)="","",INDEX('Player Pool'!$Q$2:$Q$8725,$X67)),"")</f>
        <v/>
      </c>
      <c r="O67" s="31">
        <f>IF(AND(ISNUMBER($R67),$R67&lt;&gt;0,ISNUMBER($I67),$I67&gt;0),$R67/($I67/1000000),"")</f>
        <v/>
      </c>
      <c r="P67">
        <f>IFERROR(IF(INDEX('Player Pool'!$U$2:$U$8725,$X67)="","",INDEX('Player Pool'!$U$2:$U$8725,$X67)),"")</f>
        <v/>
      </c>
      <c r="Q67" s="31">
        <f>IFERROR(IF(INDEX('Player Pool'!$O$2:$O$8725,$X67)="","",INDEX('Player Pool'!$O$2:$O$8725,$X67)),"")</f>
        <v/>
      </c>
      <c r="R67" s="31">
        <f>IFERROR(IF(INDEX('Player Pool'!$P$2:$P$8725,$X67)="","",INDEX('Player Pool'!$P$2:$P$8725,$X67)),"")</f>
        <v/>
      </c>
      <c r="S67" s="31">
        <f>IF(AND(ISNUMBER($J67),$J67&lt;&gt;0,ISNUMBER($I67),$I67&gt;0),$J67/($I67/1000000),"")</f>
        <v/>
      </c>
      <c r="T67" s="32">
        <f>IF(AND(ISNUMBER($K67),$K67&lt;&gt;0,ISNUMBER($I67),$I67&gt;0),$K67/($I67/1000000),"")</f>
        <v/>
      </c>
      <c r="U67" s="32">
        <f>IFERROR(IF(INDEX('Player Pool'!$S$2:$S$8725,$X67)="","",INDEX('Player Pool'!$S$2:$S$8725,$X67)),"")</f>
        <v/>
      </c>
      <c r="V67" s="32">
        <f>IF(AND(ISNUMBER($U67),$U67&lt;&gt;0,ISNUMBER($I67),$I67&gt;0),$U67/($I67/1000000),"")</f>
        <v/>
      </c>
      <c r="W67" t="inlineStr">
        <is>
          <t>0616n</t>
        </is>
      </c>
      <c r="X67">
        <f>IFERROR(MATCH($W67,'Player Pool'!$V$2:$V$8725,0),"")</f>
        <v/>
      </c>
      <c r="Y67">
        <f>IF(ISNUMBER($R67),$R67,-1)</f>
        <v/>
      </c>
      <c r="Z67">
        <f>IF(ISNUMBER($J67),$J67,-1)</f>
        <v/>
      </c>
      <c r="AA67">
        <f>IF($A67=$A66,$AA66,$AA66+1)</f>
        <v/>
      </c>
      <c r="AB67">
        <f>COUNTIFS($A$2:$A$516,$A67,$G$2:$G$516,$G67,$Y$2:$Y$516,"&gt;"&amp;$Y67)+COUNTIFS($A$2:$A67,$A67,$G$2:$G67,$G67,$Y$2:$Y67,$Y67)</f>
        <v/>
      </c>
      <c r="AC67">
        <f>IF($G67="MINORS","",COUNTIFS($A$2:$A$516,$A67,$G$2:$G$516,"&lt;&gt;MINORS",$Z$2:$Z$516,"&gt;"&amp;$Z67)+COUNTIFS($A$2:$A67,$A67,$G$2:$G67,"&lt;&gt;MINORS",$Z$2:$Z67,$Z67))</f>
        <v/>
      </c>
      <c r="AD67">
        <f>$A67&amp;"|"&amp;$G67&amp;"|"&amp;$AB67</f>
        <v/>
      </c>
      <c r="AE67">
        <f>IF($AC67="","",$A67&amp;"|"&amp;$AC67)</f>
        <v/>
      </c>
      <c r="AF67">
        <f>IF(COUNTIFS($A$2:$A67,$A67)=1,"T"&amp;$AA67,"")</f>
        <v/>
      </c>
    </row>
    <row r="68">
      <c r="A68" t="inlineStr">
        <is>
          <t>Anybody but the Leafs</t>
        </is>
      </c>
      <c r="B68">
        <f>IFERROR(IF(INDEX('Player Pool'!$A$2:$A$8725,$X68)="","",INDEX('Player Pool'!$A$2:$A$8725,$X68)),"")</f>
        <v/>
      </c>
      <c r="C68">
        <f>IFERROR(IF(INDEX('Player Pool'!$B$2:$B$8725,$X68)="","",INDEX('Player Pool'!$B$2:$B$8725,$X68)),"")</f>
        <v/>
      </c>
      <c r="D68">
        <f>IFERROR(IF(INDEX('Player Pool'!$C$2:$C$8725,$X68)="","",INDEX('Player Pool'!$C$2:$C$8725,$X68)),"")</f>
        <v/>
      </c>
      <c r="E68">
        <f>IFERROR(IF(INDEX('Player Pool'!$D$2:$D$8725,$X68)="","",INDEX('Player Pool'!$D$2:$D$8725,$X68)),"")</f>
        <v/>
      </c>
      <c r="F68" t="inlineStr">
        <is>
          <t>D</t>
        </is>
      </c>
      <c r="G68" t="inlineStr">
        <is>
          <t>MINORS</t>
        </is>
      </c>
      <c r="H68">
        <f>IFERROR(IF(INDEX('Player Pool'!$E$2:$E$8725,$X68)="","",INDEX('Player Pool'!$E$2:$E$8725,$X68)),"")</f>
        <v/>
      </c>
      <c r="I68" s="30" t="n">
        <v>905833</v>
      </c>
      <c r="J68" s="31">
        <f>IFERROR(IF(INDEX('Player Pool'!$I$2:$I$8725,$X68)="","",INDEX('Player Pool'!$I$2:$I$8725,$X68)),"")</f>
        <v/>
      </c>
      <c r="K68" s="31">
        <f>IFERROR(IF(INDEX('Player Pool'!$K$2:$K$8725,$X68)="","",INDEX('Player Pool'!$K$2:$K$8725,$X68)),"")</f>
        <v/>
      </c>
      <c r="L68" s="31">
        <f>IFERROR(IF(INDEX('Player Pool'!$M$2:$M$8725,$X68)="","",INDEX('Player Pool'!$M$2:$M$8725,$X68)),"")</f>
        <v/>
      </c>
      <c r="M68" s="31">
        <f>IFERROR(IF(INDEX('Player Pool'!$N$2:$N$8725,$X68)="","",INDEX('Player Pool'!$N$2:$N$8725,$X68)),"")</f>
        <v/>
      </c>
      <c r="N68" s="31">
        <f>IFERROR(IF(INDEX('Player Pool'!$Q$2:$Q$8725,$X68)="","",INDEX('Player Pool'!$Q$2:$Q$8725,$X68)),"")</f>
        <v/>
      </c>
      <c r="O68" s="31">
        <f>IF(AND(ISNUMBER($R68),$R68&lt;&gt;0,ISNUMBER($I68),$I68&gt;0),$R68/($I68/1000000),"")</f>
        <v/>
      </c>
      <c r="P68">
        <f>IFERROR(IF(INDEX('Player Pool'!$U$2:$U$8725,$X68)="","",INDEX('Player Pool'!$U$2:$U$8725,$X68)),"")</f>
        <v/>
      </c>
      <c r="Q68" s="31">
        <f>IFERROR(IF(INDEX('Player Pool'!$O$2:$O$8725,$X68)="","",INDEX('Player Pool'!$O$2:$O$8725,$X68)),"")</f>
        <v/>
      </c>
      <c r="R68" s="31">
        <f>IFERROR(IF(INDEX('Player Pool'!$P$2:$P$8725,$X68)="","",INDEX('Player Pool'!$P$2:$P$8725,$X68)),"")</f>
        <v/>
      </c>
      <c r="S68" s="31">
        <f>IF(AND(ISNUMBER($J68),$J68&lt;&gt;0,ISNUMBER($I68),$I68&gt;0),$J68/($I68/1000000),"")</f>
        <v/>
      </c>
      <c r="T68" s="32">
        <f>IF(AND(ISNUMBER($K68),$K68&lt;&gt;0,ISNUMBER($I68),$I68&gt;0),$K68/($I68/1000000),"")</f>
        <v/>
      </c>
      <c r="U68" s="32">
        <f>IFERROR(IF(INDEX('Player Pool'!$S$2:$S$8725,$X68)="","",INDEX('Player Pool'!$S$2:$S$8725,$X68)),"")</f>
        <v/>
      </c>
      <c r="V68" s="32">
        <f>IF(AND(ISNUMBER($U68),$U68&lt;&gt;0,ISNUMBER($I68),$I68&gt;0),$U68/($I68/1000000),"")</f>
        <v/>
      </c>
      <c r="W68" t="inlineStr">
        <is>
          <t>05tl5</t>
        </is>
      </c>
      <c r="X68">
        <f>IFERROR(MATCH($W68,'Player Pool'!$V$2:$V$8725,0),"")</f>
        <v/>
      </c>
      <c r="Y68">
        <f>IF(ISNUMBER($R68),$R68,-1)</f>
        <v/>
      </c>
      <c r="Z68">
        <f>IF(ISNUMBER($J68),$J68,-1)</f>
        <v/>
      </c>
      <c r="AA68">
        <f>IF($A68=$A67,$AA67,$AA67+1)</f>
        <v/>
      </c>
      <c r="AB68">
        <f>COUNTIFS($A$2:$A$516,$A68,$G$2:$G$516,$G68,$Y$2:$Y$516,"&gt;"&amp;$Y68)+COUNTIFS($A$2:$A68,$A68,$G$2:$G68,$G68,$Y$2:$Y68,$Y68)</f>
        <v/>
      </c>
      <c r="AC68">
        <f>IF($G68="MINORS","",COUNTIFS($A$2:$A$516,$A68,$G$2:$G$516,"&lt;&gt;MINORS",$Z$2:$Z$516,"&gt;"&amp;$Z68)+COUNTIFS($A$2:$A68,$A68,$G$2:$G68,"&lt;&gt;MINORS",$Z$2:$Z68,$Z68))</f>
        <v/>
      </c>
      <c r="AD68">
        <f>$A68&amp;"|"&amp;$G68&amp;"|"&amp;$AB68</f>
        <v/>
      </c>
      <c r="AE68">
        <f>IF($AC68="","",$A68&amp;"|"&amp;$AC68)</f>
        <v/>
      </c>
      <c r="AF68">
        <f>IF(COUNTIFS($A$2:$A68,$A68)=1,"T"&amp;$AA68,"")</f>
        <v/>
      </c>
    </row>
    <row r="69">
      <c r="A69" t="inlineStr">
        <is>
          <t>Anybody but the Leafs</t>
        </is>
      </c>
      <c r="B69">
        <f>IFERROR(IF(INDEX('Player Pool'!$A$2:$A$8725,$X69)="","",INDEX('Player Pool'!$A$2:$A$8725,$X69)),"")</f>
        <v/>
      </c>
      <c r="C69">
        <f>IFERROR(IF(INDEX('Player Pool'!$B$2:$B$8725,$X69)="","",INDEX('Player Pool'!$B$2:$B$8725,$X69)),"")</f>
        <v/>
      </c>
      <c r="D69">
        <f>IFERROR(IF(INDEX('Player Pool'!$C$2:$C$8725,$X69)="","",INDEX('Player Pool'!$C$2:$C$8725,$X69)),"")</f>
        <v/>
      </c>
      <c r="E69">
        <f>IFERROR(IF(INDEX('Player Pool'!$D$2:$D$8725,$X69)="","",INDEX('Player Pool'!$D$2:$D$8725,$X69)),"")</f>
        <v/>
      </c>
      <c r="F69" t="inlineStr">
        <is>
          <t>F</t>
        </is>
      </c>
      <c r="G69" t="inlineStr">
        <is>
          <t>MINORS</t>
        </is>
      </c>
      <c r="H69">
        <f>IFERROR(IF(INDEX('Player Pool'!$E$2:$E$8725,$X69)="","",INDEX('Player Pool'!$E$2:$E$8725,$X69)),"")</f>
        <v/>
      </c>
      <c r="I69" s="30" t="n">
        <v>1</v>
      </c>
      <c r="J69" s="31">
        <f>IFERROR(IF(INDEX('Player Pool'!$I$2:$I$8725,$X69)="","",INDEX('Player Pool'!$I$2:$I$8725,$X69)),"")</f>
        <v/>
      </c>
      <c r="K69" s="31">
        <f>IFERROR(IF(INDEX('Player Pool'!$K$2:$K$8725,$X69)="","",INDEX('Player Pool'!$K$2:$K$8725,$X69)),"")</f>
        <v/>
      </c>
      <c r="L69" s="31">
        <f>IFERROR(IF(INDEX('Player Pool'!$M$2:$M$8725,$X69)="","",INDEX('Player Pool'!$M$2:$M$8725,$X69)),"")</f>
        <v/>
      </c>
      <c r="M69" s="31">
        <f>IFERROR(IF(INDEX('Player Pool'!$N$2:$N$8725,$X69)="","",INDEX('Player Pool'!$N$2:$N$8725,$X69)),"")</f>
        <v/>
      </c>
      <c r="N69" s="31">
        <f>IFERROR(IF(INDEX('Player Pool'!$Q$2:$Q$8725,$X69)="","",INDEX('Player Pool'!$Q$2:$Q$8725,$X69)),"")</f>
        <v/>
      </c>
      <c r="O69" s="31">
        <f>IF(AND(ISNUMBER($R69),$R69&lt;&gt;0,ISNUMBER($I69),$I69&gt;0),$R69/($I69/1000000),"")</f>
        <v/>
      </c>
      <c r="P69">
        <f>IFERROR(IF(INDEX('Player Pool'!$U$2:$U$8725,$X69)="","",INDEX('Player Pool'!$U$2:$U$8725,$X69)),"")</f>
        <v/>
      </c>
      <c r="Q69" s="31">
        <f>IFERROR(IF(INDEX('Player Pool'!$O$2:$O$8725,$X69)="","",INDEX('Player Pool'!$O$2:$O$8725,$X69)),"")</f>
        <v/>
      </c>
      <c r="R69" s="31">
        <f>IFERROR(IF(INDEX('Player Pool'!$P$2:$P$8725,$X69)="","",INDEX('Player Pool'!$P$2:$P$8725,$X69)),"")</f>
        <v/>
      </c>
      <c r="S69" s="31">
        <f>IF(AND(ISNUMBER($J69),$J69&lt;&gt;0,ISNUMBER($I69),$I69&gt;0),$J69/($I69/1000000),"")</f>
        <v/>
      </c>
      <c r="T69" s="32">
        <f>IF(AND(ISNUMBER($K69),$K69&lt;&gt;0,ISNUMBER($I69),$I69&gt;0),$K69/($I69/1000000),"")</f>
        <v/>
      </c>
      <c r="U69" s="32">
        <f>IFERROR(IF(INDEX('Player Pool'!$S$2:$S$8725,$X69)="","",INDEX('Player Pool'!$S$2:$S$8725,$X69)),"")</f>
        <v/>
      </c>
      <c r="V69" s="32">
        <f>IF(AND(ISNUMBER($U69),$U69&lt;&gt;0,ISNUMBER($I69),$I69&gt;0),$U69/($I69/1000000),"")</f>
        <v/>
      </c>
      <c r="W69" t="inlineStr">
        <is>
          <t>06luz</t>
        </is>
      </c>
      <c r="X69">
        <f>IFERROR(MATCH($W69,'Player Pool'!$V$2:$V$8725,0),"")</f>
        <v/>
      </c>
      <c r="Y69">
        <f>IF(ISNUMBER($R69),$R69,-1)</f>
        <v/>
      </c>
      <c r="Z69">
        <f>IF(ISNUMBER($J69),$J69,-1)</f>
        <v/>
      </c>
      <c r="AA69">
        <f>IF($A69=$A68,$AA68,$AA68+1)</f>
        <v/>
      </c>
      <c r="AB69">
        <f>COUNTIFS($A$2:$A$516,$A69,$G$2:$G$516,$G69,$Y$2:$Y$516,"&gt;"&amp;$Y69)+COUNTIFS($A$2:$A69,$A69,$G$2:$G69,$G69,$Y$2:$Y69,$Y69)</f>
        <v/>
      </c>
      <c r="AC69">
        <f>IF($G69="MINORS","",COUNTIFS($A$2:$A$516,$A69,$G$2:$G$516,"&lt;&gt;MINORS",$Z$2:$Z$516,"&gt;"&amp;$Z69)+COUNTIFS($A$2:$A69,$A69,$G$2:$G69,"&lt;&gt;MINORS",$Z$2:$Z69,$Z69))</f>
        <v/>
      </c>
      <c r="AD69">
        <f>$A69&amp;"|"&amp;$G69&amp;"|"&amp;$AB69</f>
        <v/>
      </c>
      <c r="AE69">
        <f>IF($AC69="","",$A69&amp;"|"&amp;$AC69)</f>
        <v/>
      </c>
      <c r="AF69">
        <f>IF(COUNTIFS($A$2:$A69,$A69)=1,"T"&amp;$AA69,"")</f>
        <v/>
      </c>
    </row>
    <row r="70">
      <c r="A70" t="inlineStr">
        <is>
          <t>Anybody but the Leafs</t>
        </is>
      </c>
      <c r="B70">
        <f>IFERROR(IF(INDEX('Player Pool'!$A$2:$A$8725,$X70)="","",INDEX('Player Pool'!$A$2:$A$8725,$X70)),"")</f>
        <v/>
      </c>
      <c r="C70">
        <f>IFERROR(IF(INDEX('Player Pool'!$B$2:$B$8725,$X70)="","",INDEX('Player Pool'!$B$2:$B$8725,$X70)),"")</f>
        <v/>
      </c>
      <c r="D70">
        <f>IFERROR(IF(INDEX('Player Pool'!$C$2:$C$8725,$X70)="","",INDEX('Player Pool'!$C$2:$C$8725,$X70)),"")</f>
        <v/>
      </c>
      <c r="E70">
        <f>IFERROR(IF(INDEX('Player Pool'!$D$2:$D$8725,$X70)="","",INDEX('Player Pool'!$D$2:$D$8725,$X70)),"")</f>
        <v/>
      </c>
      <c r="F70" t="inlineStr">
        <is>
          <t>G</t>
        </is>
      </c>
      <c r="G70" t="inlineStr">
        <is>
          <t>MINORS</t>
        </is>
      </c>
      <c r="H70">
        <f>IFERROR(IF(INDEX('Player Pool'!$E$2:$E$8725,$X70)="","",INDEX('Player Pool'!$E$2:$E$8725,$X70)),"")</f>
        <v/>
      </c>
      <c r="I70" s="30" t="n">
        <v>1</v>
      </c>
      <c r="J70" s="31">
        <f>IFERROR(IF(INDEX('Player Pool'!$I$2:$I$8725,$X70)="","",INDEX('Player Pool'!$I$2:$I$8725,$X70)),"")</f>
        <v/>
      </c>
      <c r="K70" s="31">
        <f>IFERROR(IF(INDEX('Player Pool'!$K$2:$K$8725,$X70)="","",INDEX('Player Pool'!$K$2:$K$8725,$X70)),"")</f>
        <v/>
      </c>
      <c r="L70" s="31">
        <f>IFERROR(IF(INDEX('Player Pool'!$M$2:$M$8725,$X70)="","",INDEX('Player Pool'!$M$2:$M$8725,$X70)),"")</f>
        <v/>
      </c>
      <c r="M70" s="31">
        <f>IFERROR(IF(INDEX('Player Pool'!$N$2:$N$8725,$X70)="","",INDEX('Player Pool'!$N$2:$N$8725,$X70)),"")</f>
        <v/>
      </c>
      <c r="N70" s="31">
        <f>IFERROR(IF(INDEX('Player Pool'!$Q$2:$Q$8725,$X70)="","",INDEX('Player Pool'!$Q$2:$Q$8725,$X70)),"")</f>
        <v/>
      </c>
      <c r="O70" s="31">
        <f>IF(AND(ISNUMBER($R70),$R70&lt;&gt;0,ISNUMBER($I70),$I70&gt;0),$R70/($I70/1000000),"")</f>
        <v/>
      </c>
      <c r="P70">
        <f>IFERROR(IF(INDEX('Player Pool'!$U$2:$U$8725,$X70)="","",INDEX('Player Pool'!$U$2:$U$8725,$X70)),"")</f>
        <v/>
      </c>
      <c r="Q70" s="31">
        <f>IFERROR(IF(INDEX('Player Pool'!$O$2:$O$8725,$X70)="","",INDEX('Player Pool'!$O$2:$O$8725,$X70)),"")</f>
        <v/>
      </c>
      <c r="R70" s="31">
        <f>IFERROR(IF(INDEX('Player Pool'!$P$2:$P$8725,$X70)="","",INDEX('Player Pool'!$P$2:$P$8725,$X70)),"")</f>
        <v/>
      </c>
      <c r="S70" s="31">
        <f>IF(AND(ISNUMBER($J70),$J70&lt;&gt;0,ISNUMBER($I70),$I70&gt;0),$J70/($I70/1000000),"")</f>
        <v/>
      </c>
      <c r="T70" s="32">
        <f>IF(AND(ISNUMBER($K70),$K70&lt;&gt;0,ISNUMBER($I70),$I70&gt;0),$K70/($I70/1000000),"")</f>
        <v/>
      </c>
      <c r="U70" s="32">
        <f>IFERROR(IF(INDEX('Player Pool'!$S$2:$S$8725,$X70)="","",INDEX('Player Pool'!$S$2:$S$8725,$X70)),"")</f>
        <v/>
      </c>
      <c r="V70" s="32">
        <f>IF(AND(ISNUMBER($U70),$U70&lt;&gt;0,ISNUMBER($I70),$I70&gt;0),$U70/($I70/1000000),"")</f>
        <v/>
      </c>
      <c r="W70" t="inlineStr">
        <is>
          <t>05tpw</t>
        </is>
      </c>
      <c r="X70">
        <f>IFERROR(MATCH($W70,'Player Pool'!$V$2:$V$8725,0),"")</f>
        <v/>
      </c>
      <c r="Y70">
        <f>IF(ISNUMBER($R70),$R70,-1)</f>
        <v/>
      </c>
      <c r="Z70">
        <f>IF(ISNUMBER($J70),$J70,-1)</f>
        <v/>
      </c>
      <c r="AA70">
        <f>IF($A70=$A69,$AA69,$AA69+1)</f>
        <v/>
      </c>
      <c r="AB70">
        <f>COUNTIFS($A$2:$A$516,$A70,$G$2:$G$516,$G70,$Y$2:$Y$516,"&gt;"&amp;$Y70)+COUNTIFS($A$2:$A70,$A70,$G$2:$G70,$G70,$Y$2:$Y70,$Y70)</f>
        <v/>
      </c>
      <c r="AC70">
        <f>IF($G70="MINORS","",COUNTIFS($A$2:$A$516,$A70,$G$2:$G$516,"&lt;&gt;MINORS",$Z$2:$Z$516,"&gt;"&amp;$Z70)+COUNTIFS($A$2:$A70,$A70,$G$2:$G70,"&lt;&gt;MINORS",$Z$2:$Z70,$Z70))</f>
        <v/>
      </c>
      <c r="AD70">
        <f>$A70&amp;"|"&amp;$G70&amp;"|"&amp;$AB70</f>
        <v/>
      </c>
      <c r="AE70">
        <f>IF($AC70="","",$A70&amp;"|"&amp;$AC70)</f>
        <v/>
      </c>
      <c r="AF70">
        <f>IF(COUNTIFS($A$2:$A70,$A70)=1,"T"&amp;$AA70,"")</f>
        <v/>
      </c>
    </row>
    <row r="71">
      <c r="A71" t="inlineStr">
        <is>
          <t>Anybody but the Leafs</t>
        </is>
      </c>
      <c r="B71">
        <f>IFERROR(IF(INDEX('Player Pool'!$A$2:$A$8725,$X71)="","",INDEX('Player Pool'!$A$2:$A$8725,$X71)),"")</f>
        <v/>
      </c>
      <c r="C71">
        <f>IFERROR(IF(INDEX('Player Pool'!$B$2:$B$8725,$X71)="","",INDEX('Player Pool'!$B$2:$B$8725,$X71)),"")</f>
        <v/>
      </c>
      <c r="D71">
        <f>IFERROR(IF(INDEX('Player Pool'!$C$2:$C$8725,$X71)="","",INDEX('Player Pool'!$C$2:$C$8725,$X71)),"")</f>
        <v/>
      </c>
      <c r="E71">
        <f>IFERROR(IF(INDEX('Player Pool'!$D$2:$D$8725,$X71)="","",INDEX('Player Pool'!$D$2:$D$8725,$X71)),"")</f>
        <v/>
      </c>
      <c r="F71" t="inlineStr">
        <is>
          <t>G</t>
        </is>
      </c>
      <c r="G71" t="inlineStr">
        <is>
          <t>MINORS</t>
        </is>
      </c>
      <c r="H71">
        <f>IFERROR(IF(INDEX('Player Pool'!$E$2:$E$8725,$X71)="","",INDEX('Player Pool'!$E$2:$E$8725,$X71)),"")</f>
        <v/>
      </c>
      <c r="I71" s="30" t="n">
        <v>900000</v>
      </c>
      <c r="J71" s="31">
        <f>IFERROR(IF(INDEX('Player Pool'!$I$2:$I$8725,$X71)="","",INDEX('Player Pool'!$I$2:$I$8725,$X71)),"")</f>
        <v/>
      </c>
      <c r="K71" s="31">
        <f>IFERROR(IF(INDEX('Player Pool'!$K$2:$K$8725,$X71)="","",INDEX('Player Pool'!$K$2:$K$8725,$X71)),"")</f>
        <v/>
      </c>
      <c r="L71" s="31">
        <f>IFERROR(IF(INDEX('Player Pool'!$M$2:$M$8725,$X71)="","",INDEX('Player Pool'!$M$2:$M$8725,$X71)),"")</f>
        <v/>
      </c>
      <c r="M71" s="31">
        <f>IFERROR(IF(INDEX('Player Pool'!$N$2:$N$8725,$X71)="","",INDEX('Player Pool'!$N$2:$N$8725,$X71)),"")</f>
        <v/>
      </c>
      <c r="N71" s="31">
        <f>IFERROR(IF(INDEX('Player Pool'!$Q$2:$Q$8725,$X71)="","",INDEX('Player Pool'!$Q$2:$Q$8725,$X71)),"")</f>
        <v/>
      </c>
      <c r="O71" s="31">
        <f>IF(AND(ISNUMBER($R71),$R71&lt;&gt;0,ISNUMBER($I71),$I71&gt;0),$R71/($I71/1000000),"")</f>
        <v/>
      </c>
      <c r="P71">
        <f>IFERROR(IF(INDEX('Player Pool'!$U$2:$U$8725,$X71)="","",INDEX('Player Pool'!$U$2:$U$8725,$X71)),"")</f>
        <v/>
      </c>
      <c r="Q71" s="31">
        <f>IFERROR(IF(INDEX('Player Pool'!$O$2:$O$8725,$X71)="","",INDEX('Player Pool'!$O$2:$O$8725,$X71)),"")</f>
        <v/>
      </c>
      <c r="R71" s="31">
        <f>IFERROR(IF(INDEX('Player Pool'!$P$2:$P$8725,$X71)="","",INDEX('Player Pool'!$P$2:$P$8725,$X71)),"")</f>
        <v/>
      </c>
      <c r="S71" s="31">
        <f>IF(AND(ISNUMBER($J71),$J71&lt;&gt;0,ISNUMBER($I71),$I71&gt;0),$J71/($I71/1000000),"")</f>
        <v/>
      </c>
      <c r="T71" s="32">
        <f>IF(AND(ISNUMBER($K71),$K71&lt;&gt;0,ISNUMBER($I71),$I71&gt;0),$K71/($I71/1000000),"")</f>
        <v/>
      </c>
      <c r="U71" s="32">
        <f>IFERROR(IF(INDEX('Player Pool'!$S$2:$S$8725,$X71)="","",INDEX('Player Pool'!$S$2:$S$8725,$X71)),"")</f>
        <v/>
      </c>
      <c r="V71" s="32">
        <f>IF(AND(ISNUMBER($U71),$U71&lt;&gt;0,ISNUMBER($I71),$I71&gt;0),$U71/($I71/1000000),"")</f>
        <v/>
      </c>
      <c r="W71" t="inlineStr">
        <is>
          <t>05tpb</t>
        </is>
      </c>
      <c r="X71">
        <f>IFERROR(MATCH($W71,'Player Pool'!$V$2:$V$8725,0),"")</f>
        <v/>
      </c>
      <c r="Y71">
        <f>IF(ISNUMBER($R71),$R71,-1)</f>
        <v/>
      </c>
      <c r="Z71">
        <f>IF(ISNUMBER($J71),$J71,-1)</f>
        <v/>
      </c>
      <c r="AA71">
        <f>IF($A71=$A70,$AA70,$AA70+1)</f>
        <v/>
      </c>
      <c r="AB71">
        <f>COUNTIFS($A$2:$A$516,$A71,$G$2:$G$516,$G71,$Y$2:$Y$516,"&gt;"&amp;$Y71)+COUNTIFS($A$2:$A71,$A71,$G$2:$G71,$G71,$Y$2:$Y71,$Y71)</f>
        <v/>
      </c>
      <c r="AC71">
        <f>IF($G71="MINORS","",COUNTIFS($A$2:$A$516,$A71,$G$2:$G$516,"&lt;&gt;MINORS",$Z$2:$Z$516,"&gt;"&amp;$Z71)+COUNTIFS($A$2:$A71,$A71,$G$2:$G71,"&lt;&gt;MINORS",$Z$2:$Z71,$Z71))</f>
        <v/>
      </c>
      <c r="AD71">
        <f>$A71&amp;"|"&amp;$G71&amp;"|"&amp;$AB71</f>
        <v/>
      </c>
      <c r="AE71">
        <f>IF($AC71="","",$A71&amp;"|"&amp;$AC71)</f>
        <v/>
      </c>
      <c r="AF71">
        <f>IF(COUNTIFS($A$2:$A71,$A71)=1,"T"&amp;$AA71,"")</f>
        <v/>
      </c>
    </row>
    <row r="72">
      <c r="A72" t="inlineStr">
        <is>
          <t>Anybody but the Leafs</t>
        </is>
      </c>
      <c r="B72">
        <f>IFERROR(IF(INDEX('Player Pool'!$A$2:$A$8725,$X72)="","",INDEX('Player Pool'!$A$2:$A$8725,$X72)),"")</f>
        <v/>
      </c>
      <c r="C72">
        <f>IFERROR(IF(INDEX('Player Pool'!$B$2:$B$8725,$X72)="","",INDEX('Player Pool'!$B$2:$B$8725,$X72)),"")</f>
        <v/>
      </c>
      <c r="D72">
        <f>IFERROR(IF(INDEX('Player Pool'!$C$2:$C$8725,$X72)="","",INDEX('Player Pool'!$C$2:$C$8725,$X72)),"")</f>
        <v/>
      </c>
      <c r="E72">
        <f>IFERROR(IF(INDEX('Player Pool'!$D$2:$D$8725,$X72)="","",INDEX('Player Pool'!$D$2:$D$8725,$X72)),"")</f>
        <v/>
      </c>
      <c r="F72" t="inlineStr">
        <is>
          <t>F</t>
        </is>
      </c>
      <c r="G72" t="inlineStr">
        <is>
          <t>MINORS</t>
        </is>
      </c>
      <c r="H72">
        <f>IFERROR(IF(INDEX('Player Pool'!$E$2:$E$8725,$X72)="","",INDEX('Player Pool'!$E$2:$E$8725,$X72)),"")</f>
        <v/>
      </c>
      <c r="I72" s="30" t="n">
        <v>1</v>
      </c>
      <c r="J72" s="31">
        <f>IFERROR(IF(INDEX('Player Pool'!$I$2:$I$8725,$X72)="","",INDEX('Player Pool'!$I$2:$I$8725,$X72)),"")</f>
        <v/>
      </c>
      <c r="K72" s="31">
        <f>IFERROR(IF(INDEX('Player Pool'!$K$2:$K$8725,$X72)="","",INDEX('Player Pool'!$K$2:$K$8725,$X72)),"")</f>
        <v/>
      </c>
      <c r="L72" s="31">
        <f>IFERROR(IF(INDEX('Player Pool'!$M$2:$M$8725,$X72)="","",INDEX('Player Pool'!$M$2:$M$8725,$X72)),"")</f>
        <v/>
      </c>
      <c r="M72" s="31">
        <f>IFERROR(IF(INDEX('Player Pool'!$N$2:$N$8725,$X72)="","",INDEX('Player Pool'!$N$2:$N$8725,$X72)),"")</f>
        <v/>
      </c>
      <c r="N72" s="31">
        <f>IFERROR(IF(INDEX('Player Pool'!$Q$2:$Q$8725,$X72)="","",INDEX('Player Pool'!$Q$2:$Q$8725,$X72)),"")</f>
        <v/>
      </c>
      <c r="O72" s="31">
        <f>IF(AND(ISNUMBER($R72),$R72&lt;&gt;0,ISNUMBER($I72),$I72&gt;0),$R72/($I72/1000000),"")</f>
        <v/>
      </c>
      <c r="P72">
        <f>IFERROR(IF(INDEX('Player Pool'!$U$2:$U$8725,$X72)="","",INDEX('Player Pool'!$U$2:$U$8725,$X72)),"")</f>
        <v/>
      </c>
      <c r="Q72" s="31">
        <f>IFERROR(IF(INDEX('Player Pool'!$O$2:$O$8725,$X72)="","",INDEX('Player Pool'!$O$2:$O$8725,$X72)),"")</f>
        <v/>
      </c>
      <c r="R72" s="31">
        <f>IFERROR(IF(INDEX('Player Pool'!$P$2:$P$8725,$X72)="","",INDEX('Player Pool'!$P$2:$P$8725,$X72)),"")</f>
        <v/>
      </c>
      <c r="S72" s="31">
        <f>IF(AND(ISNUMBER($J72),$J72&lt;&gt;0,ISNUMBER($I72),$I72&gt;0),$J72/($I72/1000000),"")</f>
        <v/>
      </c>
      <c r="T72" s="32">
        <f>IF(AND(ISNUMBER($K72),$K72&lt;&gt;0,ISNUMBER($I72),$I72&gt;0),$K72/($I72/1000000),"")</f>
        <v/>
      </c>
      <c r="U72" s="32">
        <f>IFERROR(IF(INDEX('Player Pool'!$S$2:$S$8725,$X72)="","",INDEX('Player Pool'!$S$2:$S$8725,$X72)),"")</f>
        <v/>
      </c>
      <c r="V72" s="32">
        <f>IF(AND(ISNUMBER($U72),$U72&lt;&gt;0,ISNUMBER($I72),$I72&gt;0),$U72/($I72/1000000),"")</f>
        <v/>
      </c>
      <c r="W72" t="inlineStr">
        <is>
          <t>06hj8</t>
        </is>
      </c>
      <c r="X72">
        <f>IFERROR(MATCH($W72,'Player Pool'!$V$2:$V$8725,0),"")</f>
        <v/>
      </c>
      <c r="Y72">
        <f>IF(ISNUMBER($R72),$R72,-1)</f>
        <v/>
      </c>
      <c r="Z72">
        <f>IF(ISNUMBER($J72),$J72,-1)</f>
        <v/>
      </c>
      <c r="AA72">
        <f>IF($A72=$A71,$AA71,$AA71+1)</f>
        <v/>
      </c>
      <c r="AB72">
        <f>COUNTIFS($A$2:$A$516,$A72,$G$2:$G$516,$G72,$Y$2:$Y$516,"&gt;"&amp;$Y72)+COUNTIFS($A$2:$A72,$A72,$G$2:$G72,$G72,$Y$2:$Y72,$Y72)</f>
        <v/>
      </c>
      <c r="AC72">
        <f>IF($G72="MINORS","",COUNTIFS($A$2:$A$516,$A72,$G$2:$G$516,"&lt;&gt;MINORS",$Z$2:$Z$516,"&gt;"&amp;$Z72)+COUNTIFS($A$2:$A72,$A72,$G$2:$G72,"&lt;&gt;MINORS",$Z$2:$Z72,$Z72))</f>
        <v/>
      </c>
      <c r="AD72">
        <f>$A72&amp;"|"&amp;$G72&amp;"|"&amp;$AB72</f>
        <v/>
      </c>
      <c r="AE72">
        <f>IF($AC72="","",$A72&amp;"|"&amp;$AC72)</f>
        <v/>
      </c>
      <c r="AF72">
        <f>IF(COUNTIFS($A$2:$A72,$A72)=1,"T"&amp;$AA72,"")</f>
        <v/>
      </c>
    </row>
    <row r="73">
      <c r="A73" t="inlineStr">
        <is>
          <t>Anybody but the Leafs</t>
        </is>
      </c>
      <c r="B73">
        <f>IFERROR(IF(INDEX('Player Pool'!$A$2:$A$8725,$X73)="","",INDEX('Player Pool'!$A$2:$A$8725,$X73)),"")</f>
        <v/>
      </c>
      <c r="C73">
        <f>IFERROR(IF(INDEX('Player Pool'!$B$2:$B$8725,$X73)="","",INDEX('Player Pool'!$B$2:$B$8725,$X73)),"")</f>
        <v/>
      </c>
      <c r="D73">
        <f>IFERROR(IF(INDEX('Player Pool'!$C$2:$C$8725,$X73)="","",INDEX('Player Pool'!$C$2:$C$8725,$X73)),"")</f>
        <v/>
      </c>
      <c r="E73">
        <f>IFERROR(IF(INDEX('Player Pool'!$D$2:$D$8725,$X73)="","",INDEX('Player Pool'!$D$2:$D$8725,$X73)),"")</f>
        <v/>
      </c>
      <c r="F73" t="inlineStr">
        <is>
          <t>F</t>
        </is>
      </c>
      <c r="G73" t="inlineStr">
        <is>
          <t>MINORS</t>
        </is>
      </c>
      <c r="H73">
        <f>IFERROR(IF(INDEX('Player Pool'!$E$2:$E$8725,$X73)="","",INDEX('Player Pool'!$E$2:$E$8725,$X73)),"")</f>
        <v/>
      </c>
      <c r="I73" s="30" t="n">
        <v>841666</v>
      </c>
      <c r="J73" s="31">
        <f>IFERROR(IF(INDEX('Player Pool'!$I$2:$I$8725,$X73)="","",INDEX('Player Pool'!$I$2:$I$8725,$X73)),"")</f>
        <v/>
      </c>
      <c r="K73" s="31">
        <f>IFERROR(IF(INDEX('Player Pool'!$K$2:$K$8725,$X73)="","",INDEX('Player Pool'!$K$2:$K$8725,$X73)),"")</f>
        <v/>
      </c>
      <c r="L73" s="31">
        <f>IFERROR(IF(INDEX('Player Pool'!$M$2:$M$8725,$X73)="","",INDEX('Player Pool'!$M$2:$M$8725,$X73)),"")</f>
        <v/>
      </c>
      <c r="M73" s="31">
        <f>IFERROR(IF(INDEX('Player Pool'!$N$2:$N$8725,$X73)="","",INDEX('Player Pool'!$N$2:$N$8725,$X73)),"")</f>
        <v/>
      </c>
      <c r="N73" s="31">
        <f>IFERROR(IF(INDEX('Player Pool'!$Q$2:$Q$8725,$X73)="","",INDEX('Player Pool'!$Q$2:$Q$8725,$X73)),"")</f>
        <v/>
      </c>
      <c r="O73" s="31">
        <f>IF(AND(ISNUMBER($R73),$R73&lt;&gt;0,ISNUMBER($I73),$I73&gt;0),$R73/($I73/1000000),"")</f>
        <v/>
      </c>
      <c r="P73">
        <f>IFERROR(IF(INDEX('Player Pool'!$U$2:$U$8725,$X73)="","",INDEX('Player Pool'!$U$2:$U$8725,$X73)),"")</f>
        <v/>
      </c>
      <c r="Q73" s="31">
        <f>IFERROR(IF(INDEX('Player Pool'!$O$2:$O$8725,$X73)="","",INDEX('Player Pool'!$O$2:$O$8725,$X73)),"")</f>
        <v/>
      </c>
      <c r="R73" s="31">
        <f>IFERROR(IF(INDEX('Player Pool'!$P$2:$P$8725,$X73)="","",INDEX('Player Pool'!$P$2:$P$8725,$X73)),"")</f>
        <v/>
      </c>
      <c r="S73" s="31">
        <f>IF(AND(ISNUMBER($J73),$J73&lt;&gt;0,ISNUMBER($I73),$I73&gt;0),$J73/($I73/1000000),"")</f>
        <v/>
      </c>
      <c r="T73" s="32">
        <f>IF(AND(ISNUMBER($K73),$K73&lt;&gt;0,ISNUMBER($I73),$I73&gt;0),$K73/($I73/1000000),"")</f>
        <v/>
      </c>
      <c r="U73" s="32">
        <f>IFERROR(IF(INDEX('Player Pool'!$S$2:$S$8725,$X73)="","",INDEX('Player Pool'!$S$2:$S$8725,$X73)),"")</f>
        <v/>
      </c>
      <c r="V73" s="32">
        <f>IF(AND(ISNUMBER($U73),$U73&lt;&gt;0,ISNUMBER($I73),$I73&gt;0),$U73/($I73/1000000),"")</f>
        <v/>
      </c>
      <c r="W73" t="inlineStr">
        <is>
          <t>062dy</t>
        </is>
      </c>
      <c r="X73">
        <f>IFERROR(MATCH($W73,'Player Pool'!$V$2:$V$8725,0),"")</f>
        <v/>
      </c>
      <c r="Y73">
        <f>IF(ISNUMBER($R73),$R73,-1)</f>
        <v/>
      </c>
      <c r="Z73">
        <f>IF(ISNUMBER($J73),$J73,-1)</f>
        <v/>
      </c>
      <c r="AA73">
        <f>IF($A73=$A72,$AA72,$AA72+1)</f>
        <v/>
      </c>
      <c r="AB73">
        <f>COUNTIFS($A$2:$A$516,$A73,$G$2:$G$516,$G73,$Y$2:$Y$516,"&gt;"&amp;$Y73)+COUNTIFS($A$2:$A73,$A73,$G$2:$G73,$G73,$Y$2:$Y73,$Y73)</f>
        <v/>
      </c>
      <c r="AC73">
        <f>IF($G73="MINORS","",COUNTIFS($A$2:$A$516,$A73,$G$2:$G$516,"&lt;&gt;MINORS",$Z$2:$Z$516,"&gt;"&amp;$Z73)+COUNTIFS($A$2:$A73,$A73,$G$2:$G73,"&lt;&gt;MINORS",$Z$2:$Z73,$Z73))</f>
        <v/>
      </c>
      <c r="AD73">
        <f>$A73&amp;"|"&amp;$G73&amp;"|"&amp;$AB73</f>
        <v/>
      </c>
      <c r="AE73">
        <f>IF($AC73="","",$A73&amp;"|"&amp;$AC73)</f>
        <v/>
      </c>
      <c r="AF73">
        <f>IF(COUNTIFS($A$2:$A73,$A73)=1,"T"&amp;$AA73,"")</f>
        <v/>
      </c>
    </row>
    <row r="74">
      <c r="A74" t="inlineStr">
        <is>
          <t>Anybody but the Leafs</t>
        </is>
      </c>
      <c r="B74">
        <f>IFERROR(IF(INDEX('Player Pool'!$A$2:$A$8725,$X74)="","",INDEX('Player Pool'!$A$2:$A$8725,$X74)),"")</f>
        <v/>
      </c>
      <c r="C74">
        <f>IFERROR(IF(INDEX('Player Pool'!$B$2:$B$8725,$X74)="","",INDEX('Player Pool'!$B$2:$B$8725,$X74)),"")</f>
        <v/>
      </c>
      <c r="D74">
        <f>IFERROR(IF(INDEX('Player Pool'!$C$2:$C$8725,$X74)="","",INDEX('Player Pool'!$C$2:$C$8725,$X74)),"")</f>
        <v/>
      </c>
      <c r="E74">
        <f>IFERROR(IF(INDEX('Player Pool'!$D$2:$D$8725,$X74)="","",INDEX('Player Pool'!$D$2:$D$8725,$X74)),"")</f>
        <v/>
      </c>
      <c r="F74" t="inlineStr">
        <is>
          <t>F</t>
        </is>
      </c>
      <c r="G74" t="inlineStr">
        <is>
          <t>MINORS</t>
        </is>
      </c>
      <c r="H74">
        <f>IFERROR(IF(INDEX('Player Pool'!$E$2:$E$8725,$X74)="","",INDEX('Player Pool'!$E$2:$E$8725,$X74)),"")</f>
        <v/>
      </c>
      <c r="I74" s="30" t="n">
        <v>1</v>
      </c>
      <c r="J74" s="31">
        <f>IFERROR(IF(INDEX('Player Pool'!$I$2:$I$8725,$X74)="","",INDEX('Player Pool'!$I$2:$I$8725,$X74)),"")</f>
        <v/>
      </c>
      <c r="K74" s="31">
        <f>IFERROR(IF(INDEX('Player Pool'!$K$2:$K$8725,$X74)="","",INDEX('Player Pool'!$K$2:$K$8725,$X74)),"")</f>
        <v/>
      </c>
      <c r="L74" s="31">
        <f>IFERROR(IF(INDEX('Player Pool'!$M$2:$M$8725,$X74)="","",INDEX('Player Pool'!$M$2:$M$8725,$X74)),"")</f>
        <v/>
      </c>
      <c r="M74" s="31">
        <f>IFERROR(IF(INDEX('Player Pool'!$N$2:$N$8725,$X74)="","",INDEX('Player Pool'!$N$2:$N$8725,$X74)),"")</f>
        <v/>
      </c>
      <c r="N74" s="31">
        <f>IFERROR(IF(INDEX('Player Pool'!$Q$2:$Q$8725,$X74)="","",INDEX('Player Pool'!$Q$2:$Q$8725,$X74)),"")</f>
        <v/>
      </c>
      <c r="O74" s="31">
        <f>IF(AND(ISNUMBER($R74),$R74&lt;&gt;0,ISNUMBER($I74),$I74&gt;0),$R74/($I74/1000000),"")</f>
        <v/>
      </c>
      <c r="P74">
        <f>IFERROR(IF(INDEX('Player Pool'!$U$2:$U$8725,$X74)="","",INDEX('Player Pool'!$U$2:$U$8725,$X74)),"")</f>
        <v/>
      </c>
      <c r="Q74" s="31">
        <f>IFERROR(IF(INDEX('Player Pool'!$O$2:$O$8725,$X74)="","",INDEX('Player Pool'!$O$2:$O$8725,$X74)),"")</f>
        <v/>
      </c>
      <c r="R74" s="31">
        <f>IFERROR(IF(INDEX('Player Pool'!$P$2:$P$8725,$X74)="","",INDEX('Player Pool'!$P$2:$P$8725,$X74)),"")</f>
        <v/>
      </c>
      <c r="S74" s="31">
        <f>IF(AND(ISNUMBER($J74),$J74&lt;&gt;0,ISNUMBER($I74),$I74&gt;0),$J74/($I74/1000000),"")</f>
        <v/>
      </c>
      <c r="T74" s="32">
        <f>IF(AND(ISNUMBER($K74),$K74&lt;&gt;0,ISNUMBER($I74),$I74&gt;0),$K74/($I74/1000000),"")</f>
        <v/>
      </c>
      <c r="U74" s="32">
        <f>IFERROR(IF(INDEX('Player Pool'!$S$2:$S$8725,$X74)="","",INDEX('Player Pool'!$S$2:$S$8725,$X74)),"")</f>
        <v/>
      </c>
      <c r="V74" s="32">
        <f>IF(AND(ISNUMBER($U74),$U74&lt;&gt;0,ISNUMBER($I74),$I74&gt;0),$U74/($I74/1000000),"")</f>
        <v/>
      </c>
      <c r="W74" t="inlineStr">
        <is>
          <t>06mcq</t>
        </is>
      </c>
      <c r="X74">
        <f>IFERROR(MATCH($W74,'Player Pool'!$V$2:$V$8725,0),"")</f>
        <v/>
      </c>
      <c r="Y74">
        <f>IF(ISNUMBER($R74),$R74,-1)</f>
        <v/>
      </c>
      <c r="Z74">
        <f>IF(ISNUMBER($J74),$J74,-1)</f>
        <v/>
      </c>
      <c r="AA74">
        <f>IF($A74=$A73,$AA73,$AA73+1)</f>
        <v/>
      </c>
      <c r="AB74">
        <f>COUNTIFS($A$2:$A$516,$A74,$G$2:$G$516,$G74,$Y$2:$Y$516,"&gt;"&amp;$Y74)+COUNTIFS($A$2:$A74,$A74,$G$2:$G74,$G74,$Y$2:$Y74,$Y74)</f>
        <v/>
      </c>
      <c r="AC74">
        <f>IF($G74="MINORS","",COUNTIFS($A$2:$A$516,$A74,$G$2:$G$516,"&lt;&gt;MINORS",$Z$2:$Z$516,"&gt;"&amp;$Z74)+COUNTIFS($A$2:$A74,$A74,$G$2:$G74,"&lt;&gt;MINORS",$Z$2:$Z74,$Z74))</f>
        <v/>
      </c>
      <c r="AD74">
        <f>$A74&amp;"|"&amp;$G74&amp;"|"&amp;$AB74</f>
        <v/>
      </c>
      <c r="AE74">
        <f>IF($AC74="","",$A74&amp;"|"&amp;$AC74)</f>
        <v/>
      </c>
      <c r="AF74">
        <f>IF(COUNTIFS($A$2:$A74,$A74)=1,"T"&amp;$AA74,"")</f>
        <v/>
      </c>
    </row>
    <row r="75">
      <c r="A75" t="inlineStr">
        <is>
          <t>Anybody but the Leafs</t>
        </is>
      </c>
      <c r="B75">
        <f>IFERROR(IF(INDEX('Player Pool'!$A$2:$A$8725,$X75)="","",INDEX('Player Pool'!$A$2:$A$8725,$X75)),"")</f>
        <v/>
      </c>
      <c r="C75">
        <f>IFERROR(IF(INDEX('Player Pool'!$B$2:$B$8725,$X75)="","",INDEX('Player Pool'!$B$2:$B$8725,$X75)),"")</f>
        <v/>
      </c>
      <c r="D75">
        <f>IFERROR(IF(INDEX('Player Pool'!$C$2:$C$8725,$X75)="","",INDEX('Player Pool'!$C$2:$C$8725,$X75)),"")</f>
        <v/>
      </c>
      <c r="E75">
        <f>IFERROR(IF(INDEX('Player Pool'!$D$2:$D$8725,$X75)="","",INDEX('Player Pool'!$D$2:$D$8725,$X75)),"")</f>
        <v/>
      </c>
      <c r="F75" t="inlineStr">
        <is>
          <t>F</t>
        </is>
      </c>
      <c r="G75" t="inlineStr">
        <is>
          <t>MINORS</t>
        </is>
      </c>
      <c r="H75">
        <f>IFERROR(IF(INDEX('Player Pool'!$E$2:$E$8725,$X75)="","",INDEX('Player Pool'!$E$2:$E$8725,$X75)),"")</f>
        <v/>
      </c>
      <c r="I75" s="30" t="n">
        <v>1</v>
      </c>
      <c r="J75" s="31">
        <f>IFERROR(IF(INDEX('Player Pool'!$I$2:$I$8725,$X75)="","",INDEX('Player Pool'!$I$2:$I$8725,$X75)),"")</f>
        <v/>
      </c>
      <c r="K75" s="31">
        <f>IFERROR(IF(INDEX('Player Pool'!$K$2:$K$8725,$X75)="","",INDEX('Player Pool'!$K$2:$K$8725,$X75)),"")</f>
        <v/>
      </c>
      <c r="L75" s="31">
        <f>IFERROR(IF(INDEX('Player Pool'!$M$2:$M$8725,$X75)="","",INDEX('Player Pool'!$M$2:$M$8725,$X75)),"")</f>
        <v/>
      </c>
      <c r="M75" s="31">
        <f>IFERROR(IF(INDEX('Player Pool'!$N$2:$N$8725,$X75)="","",INDEX('Player Pool'!$N$2:$N$8725,$X75)),"")</f>
        <v/>
      </c>
      <c r="N75" s="31">
        <f>IFERROR(IF(INDEX('Player Pool'!$Q$2:$Q$8725,$X75)="","",INDEX('Player Pool'!$Q$2:$Q$8725,$X75)),"")</f>
        <v/>
      </c>
      <c r="O75" s="31">
        <f>IF(AND(ISNUMBER($R75),$R75&lt;&gt;0,ISNUMBER($I75),$I75&gt;0),$R75/($I75/1000000),"")</f>
        <v/>
      </c>
      <c r="P75">
        <f>IFERROR(IF(INDEX('Player Pool'!$U$2:$U$8725,$X75)="","",INDEX('Player Pool'!$U$2:$U$8725,$X75)),"")</f>
        <v/>
      </c>
      <c r="Q75" s="31">
        <f>IFERROR(IF(INDEX('Player Pool'!$O$2:$O$8725,$X75)="","",INDEX('Player Pool'!$O$2:$O$8725,$X75)),"")</f>
        <v/>
      </c>
      <c r="R75" s="31">
        <f>IFERROR(IF(INDEX('Player Pool'!$P$2:$P$8725,$X75)="","",INDEX('Player Pool'!$P$2:$P$8725,$X75)),"")</f>
        <v/>
      </c>
      <c r="S75" s="31">
        <f>IF(AND(ISNUMBER($J75),$J75&lt;&gt;0,ISNUMBER($I75),$I75&gt;0),$J75/($I75/1000000),"")</f>
        <v/>
      </c>
      <c r="T75" s="32">
        <f>IF(AND(ISNUMBER($K75),$K75&lt;&gt;0,ISNUMBER($I75),$I75&gt;0),$K75/($I75/1000000),"")</f>
        <v/>
      </c>
      <c r="U75" s="32">
        <f>IFERROR(IF(INDEX('Player Pool'!$S$2:$S$8725,$X75)="","",INDEX('Player Pool'!$S$2:$S$8725,$X75)),"")</f>
        <v/>
      </c>
      <c r="V75" s="32">
        <f>IF(AND(ISNUMBER($U75),$U75&lt;&gt;0,ISNUMBER($I75),$I75&gt;0),$U75/($I75/1000000),"")</f>
        <v/>
      </c>
      <c r="W75" t="inlineStr">
        <is>
          <t>06ief</t>
        </is>
      </c>
      <c r="X75">
        <f>IFERROR(MATCH($W75,'Player Pool'!$V$2:$V$8725,0),"")</f>
        <v/>
      </c>
      <c r="Y75">
        <f>IF(ISNUMBER($R75),$R75,-1)</f>
        <v/>
      </c>
      <c r="Z75">
        <f>IF(ISNUMBER($J75),$J75,-1)</f>
        <v/>
      </c>
      <c r="AA75">
        <f>IF($A75=$A74,$AA74,$AA74+1)</f>
        <v/>
      </c>
      <c r="AB75">
        <f>COUNTIFS($A$2:$A$516,$A75,$G$2:$G$516,$G75,$Y$2:$Y$516,"&gt;"&amp;$Y75)+COUNTIFS($A$2:$A75,$A75,$G$2:$G75,$G75,$Y$2:$Y75,$Y75)</f>
        <v/>
      </c>
      <c r="AC75">
        <f>IF($G75="MINORS","",COUNTIFS($A$2:$A$516,$A75,$G$2:$G$516,"&lt;&gt;MINORS",$Z$2:$Z$516,"&gt;"&amp;$Z75)+COUNTIFS($A$2:$A75,$A75,$G$2:$G75,"&lt;&gt;MINORS",$Z$2:$Z75,$Z75))</f>
        <v/>
      </c>
      <c r="AD75">
        <f>$A75&amp;"|"&amp;$G75&amp;"|"&amp;$AB75</f>
        <v/>
      </c>
      <c r="AE75">
        <f>IF($AC75="","",$A75&amp;"|"&amp;$AC75)</f>
        <v/>
      </c>
      <c r="AF75">
        <f>IF(COUNTIFS($A$2:$A75,$A75)=1,"T"&amp;$AA75,"")</f>
        <v/>
      </c>
    </row>
    <row r="76">
      <c r="A76" t="inlineStr">
        <is>
          <t>Anybody but the Leafs</t>
        </is>
      </c>
      <c r="B76">
        <f>IFERROR(IF(INDEX('Player Pool'!$A$2:$A$8725,$X76)="","",INDEX('Player Pool'!$A$2:$A$8725,$X76)),"")</f>
        <v/>
      </c>
      <c r="C76">
        <f>IFERROR(IF(INDEX('Player Pool'!$B$2:$B$8725,$X76)="","",INDEX('Player Pool'!$B$2:$B$8725,$X76)),"")</f>
        <v/>
      </c>
      <c r="D76">
        <f>IFERROR(IF(INDEX('Player Pool'!$C$2:$C$8725,$X76)="","",INDEX('Player Pool'!$C$2:$C$8725,$X76)),"")</f>
        <v/>
      </c>
      <c r="E76">
        <f>IFERROR(IF(INDEX('Player Pool'!$D$2:$D$8725,$X76)="","",INDEX('Player Pool'!$D$2:$D$8725,$X76)),"")</f>
        <v/>
      </c>
      <c r="F76" t="inlineStr">
        <is>
          <t>F</t>
        </is>
      </c>
      <c r="G76" t="inlineStr">
        <is>
          <t>MINORS</t>
        </is>
      </c>
      <c r="H76">
        <f>IFERROR(IF(INDEX('Player Pool'!$E$2:$E$8725,$X76)="","",INDEX('Player Pool'!$E$2:$E$8725,$X76)),"")</f>
        <v/>
      </c>
      <c r="I76" s="30" t="n">
        <v>1</v>
      </c>
      <c r="J76" s="31">
        <f>IFERROR(IF(INDEX('Player Pool'!$I$2:$I$8725,$X76)="","",INDEX('Player Pool'!$I$2:$I$8725,$X76)),"")</f>
        <v/>
      </c>
      <c r="K76" s="31">
        <f>IFERROR(IF(INDEX('Player Pool'!$K$2:$K$8725,$X76)="","",INDEX('Player Pool'!$K$2:$K$8725,$X76)),"")</f>
        <v/>
      </c>
      <c r="L76" s="31">
        <f>IFERROR(IF(INDEX('Player Pool'!$M$2:$M$8725,$X76)="","",INDEX('Player Pool'!$M$2:$M$8725,$X76)),"")</f>
        <v/>
      </c>
      <c r="M76" s="31">
        <f>IFERROR(IF(INDEX('Player Pool'!$N$2:$N$8725,$X76)="","",INDEX('Player Pool'!$N$2:$N$8725,$X76)),"")</f>
        <v/>
      </c>
      <c r="N76" s="31">
        <f>IFERROR(IF(INDEX('Player Pool'!$Q$2:$Q$8725,$X76)="","",INDEX('Player Pool'!$Q$2:$Q$8725,$X76)),"")</f>
        <v/>
      </c>
      <c r="O76" s="31">
        <f>IF(AND(ISNUMBER($R76),$R76&lt;&gt;0,ISNUMBER($I76),$I76&gt;0),$R76/($I76/1000000),"")</f>
        <v/>
      </c>
      <c r="P76">
        <f>IFERROR(IF(INDEX('Player Pool'!$U$2:$U$8725,$X76)="","",INDEX('Player Pool'!$U$2:$U$8725,$X76)),"")</f>
        <v/>
      </c>
      <c r="Q76" s="31">
        <f>IFERROR(IF(INDEX('Player Pool'!$O$2:$O$8725,$X76)="","",INDEX('Player Pool'!$O$2:$O$8725,$X76)),"")</f>
        <v/>
      </c>
      <c r="R76" s="31">
        <f>IFERROR(IF(INDEX('Player Pool'!$P$2:$P$8725,$X76)="","",INDEX('Player Pool'!$P$2:$P$8725,$X76)),"")</f>
        <v/>
      </c>
      <c r="S76" s="31">
        <f>IF(AND(ISNUMBER($J76),$J76&lt;&gt;0,ISNUMBER($I76),$I76&gt;0),$J76/($I76/1000000),"")</f>
        <v/>
      </c>
      <c r="T76" s="32">
        <f>IF(AND(ISNUMBER($K76),$K76&lt;&gt;0,ISNUMBER($I76),$I76&gt;0),$K76/($I76/1000000),"")</f>
        <v/>
      </c>
      <c r="U76" s="32">
        <f>IFERROR(IF(INDEX('Player Pool'!$S$2:$S$8725,$X76)="","",INDEX('Player Pool'!$S$2:$S$8725,$X76)),"")</f>
        <v/>
      </c>
      <c r="V76" s="32">
        <f>IF(AND(ISNUMBER($U76),$U76&lt;&gt;0,ISNUMBER($I76),$I76&gt;0),$U76/($I76/1000000),"")</f>
        <v/>
      </c>
      <c r="W76" t="inlineStr">
        <is>
          <t>06ig3</t>
        </is>
      </c>
      <c r="X76">
        <f>IFERROR(MATCH($W76,'Player Pool'!$V$2:$V$8725,0),"")</f>
        <v/>
      </c>
      <c r="Y76">
        <f>IF(ISNUMBER($R76),$R76,-1)</f>
        <v/>
      </c>
      <c r="Z76">
        <f>IF(ISNUMBER($J76),$J76,-1)</f>
        <v/>
      </c>
      <c r="AA76">
        <f>IF($A76=$A75,$AA75,$AA75+1)</f>
        <v/>
      </c>
      <c r="AB76">
        <f>COUNTIFS($A$2:$A$516,$A76,$G$2:$G$516,$G76,$Y$2:$Y$516,"&gt;"&amp;$Y76)+COUNTIFS($A$2:$A76,$A76,$G$2:$G76,$G76,$Y$2:$Y76,$Y76)</f>
        <v/>
      </c>
      <c r="AC76">
        <f>IF($G76="MINORS","",COUNTIFS($A$2:$A$516,$A76,$G$2:$G$516,"&lt;&gt;MINORS",$Z$2:$Z$516,"&gt;"&amp;$Z76)+COUNTIFS($A$2:$A76,$A76,$G$2:$G76,"&lt;&gt;MINORS",$Z$2:$Z76,$Z76))</f>
        <v/>
      </c>
      <c r="AD76">
        <f>$A76&amp;"|"&amp;$G76&amp;"|"&amp;$AB76</f>
        <v/>
      </c>
      <c r="AE76">
        <f>IF($AC76="","",$A76&amp;"|"&amp;$AC76)</f>
        <v/>
      </c>
      <c r="AF76">
        <f>IF(COUNTIFS($A$2:$A76,$A76)=1,"T"&amp;$AA76,"")</f>
        <v/>
      </c>
    </row>
    <row r="77">
      <c r="A77" t="inlineStr">
        <is>
          <t>Anybody but the Leafs</t>
        </is>
      </c>
      <c r="B77">
        <f>IFERROR(IF(INDEX('Player Pool'!$A$2:$A$8725,$X77)="","",INDEX('Player Pool'!$A$2:$A$8725,$X77)),"")</f>
        <v/>
      </c>
      <c r="C77">
        <f>IFERROR(IF(INDEX('Player Pool'!$B$2:$B$8725,$X77)="","",INDEX('Player Pool'!$B$2:$B$8725,$X77)),"")</f>
        <v/>
      </c>
      <c r="D77">
        <f>IFERROR(IF(INDEX('Player Pool'!$C$2:$C$8725,$X77)="","",INDEX('Player Pool'!$C$2:$C$8725,$X77)),"")</f>
        <v/>
      </c>
      <c r="E77">
        <f>IFERROR(IF(INDEX('Player Pool'!$D$2:$D$8725,$X77)="","",INDEX('Player Pool'!$D$2:$D$8725,$X77)),"")</f>
        <v/>
      </c>
      <c r="F77" t="inlineStr">
        <is>
          <t>F</t>
        </is>
      </c>
      <c r="G77" t="inlineStr">
        <is>
          <t>MINORS</t>
        </is>
      </c>
      <c r="H77">
        <f>IFERROR(IF(INDEX('Player Pool'!$E$2:$E$8725,$X77)="","",INDEX('Player Pool'!$E$2:$E$8725,$X77)),"")</f>
        <v/>
      </c>
      <c r="I77" s="30" t="n">
        <v>1</v>
      </c>
      <c r="J77" s="31">
        <f>IFERROR(IF(INDEX('Player Pool'!$I$2:$I$8725,$X77)="","",INDEX('Player Pool'!$I$2:$I$8725,$X77)),"")</f>
        <v/>
      </c>
      <c r="K77" s="31">
        <f>IFERROR(IF(INDEX('Player Pool'!$K$2:$K$8725,$X77)="","",INDEX('Player Pool'!$K$2:$K$8725,$X77)),"")</f>
        <v/>
      </c>
      <c r="L77" s="31">
        <f>IFERROR(IF(INDEX('Player Pool'!$M$2:$M$8725,$X77)="","",INDEX('Player Pool'!$M$2:$M$8725,$X77)),"")</f>
        <v/>
      </c>
      <c r="M77" s="31">
        <f>IFERROR(IF(INDEX('Player Pool'!$N$2:$N$8725,$X77)="","",INDEX('Player Pool'!$N$2:$N$8725,$X77)),"")</f>
        <v/>
      </c>
      <c r="N77" s="31">
        <f>IFERROR(IF(INDEX('Player Pool'!$Q$2:$Q$8725,$X77)="","",INDEX('Player Pool'!$Q$2:$Q$8725,$X77)),"")</f>
        <v/>
      </c>
      <c r="O77" s="31">
        <f>IF(AND(ISNUMBER($R77),$R77&lt;&gt;0,ISNUMBER($I77),$I77&gt;0),$R77/($I77/1000000),"")</f>
        <v/>
      </c>
      <c r="P77">
        <f>IFERROR(IF(INDEX('Player Pool'!$U$2:$U$8725,$X77)="","",INDEX('Player Pool'!$U$2:$U$8725,$X77)),"")</f>
        <v/>
      </c>
      <c r="Q77" s="31">
        <f>IFERROR(IF(INDEX('Player Pool'!$O$2:$O$8725,$X77)="","",INDEX('Player Pool'!$O$2:$O$8725,$X77)),"")</f>
        <v/>
      </c>
      <c r="R77" s="31">
        <f>IFERROR(IF(INDEX('Player Pool'!$P$2:$P$8725,$X77)="","",INDEX('Player Pool'!$P$2:$P$8725,$X77)),"")</f>
        <v/>
      </c>
      <c r="S77" s="31">
        <f>IF(AND(ISNUMBER($J77),$J77&lt;&gt;0,ISNUMBER($I77),$I77&gt;0),$J77/($I77/1000000),"")</f>
        <v/>
      </c>
      <c r="T77" s="32">
        <f>IF(AND(ISNUMBER($K77),$K77&lt;&gt;0,ISNUMBER($I77),$I77&gt;0),$K77/($I77/1000000),"")</f>
        <v/>
      </c>
      <c r="U77" s="32">
        <f>IFERROR(IF(INDEX('Player Pool'!$S$2:$S$8725,$X77)="","",INDEX('Player Pool'!$S$2:$S$8725,$X77)),"")</f>
        <v/>
      </c>
      <c r="V77" s="32">
        <f>IF(AND(ISNUMBER($U77),$U77&lt;&gt;0,ISNUMBER($I77),$I77&gt;0),$U77/($I77/1000000),"")</f>
        <v/>
      </c>
      <c r="W77" t="inlineStr">
        <is>
          <t>06lkz</t>
        </is>
      </c>
      <c r="X77">
        <f>IFERROR(MATCH($W77,'Player Pool'!$V$2:$V$8725,0),"")</f>
        <v/>
      </c>
      <c r="Y77">
        <f>IF(ISNUMBER($R77),$R77,-1)</f>
        <v/>
      </c>
      <c r="Z77">
        <f>IF(ISNUMBER($J77),$J77,-1)</f>
        <v/>
      </c>
      <c r="AA77">
        <f>IF($A77=$A76,$AA76,$AA76+1)</f>
        <v/>
      </c>
      <c r="AB77">
        <f>COUNTIFS($A$2:$A$516,$A77,$G$2:$G$516,$G77,$Y$2:$Y$516,"&gt;"&amp;$Y77)+COUNTIFS($A$2:$A77,$A77,$G$2:$G77,$G77,$Y$2:$Y77,$Y77)</f>
        <v/>
      </c>
      <c r="AC77">
        <f>IF($G77="MINORS","",COUNTIFS($A$2:$A$516,$A77,$G$2:$G$516,"&lt;&gt;MINORS",$Z$2:$Z$516,"&gt;"&amp;$Z77)+COUNTIFS($A$2:$A77,$A77,$G$2:$G77,"&lt;&gt;MINORS",$Z$2:$Z77,$Z77))</f>
        <v/>
      </c>
      <c r="AD77">
        <f>$A77&amp;"|"&amp;$G77&amp;"|"&amp;$AB77</f>
        <v/>
      </c>
      <c r="AE77">
        <f>IF($AC77="","",$A77&amp;"|"&amp;$AC77)</f>
        <v/>
      </c>
      <c r="AF77">
        <f>IF(COUNTIFS($A$2:$A77,$A77)=1,"T"&amp;$AA77,"")</f>
        <v/>
      </c>
    </row>
    <row r="78">
      <c r="A78" t="inlineStr">
        <is>
          <t>Anybody but the Leafs</t>
        </is>
      </c>
      <c r="B78">
        <f>IFERROR(IF(INDEX('Player Pool'!$A$2:$A$8725,$X78)="","",INDEX('Player Pool'!$A$2:$A$8725,$X78)),"")</f>
        <v/>
      </c>
      <c r="C78">
        <f>IFERROR(IF(INDEX('Player Pool'!$B$2:$B$8725,$X78)="","",INDEX('Player Pool'!$B$2:$B$8725,$X78)),"")</f>
        <v/>
      </c>
      <c r="D78">
        <f>IFERROR(IF(INDEX('Player Pool'!$C$2:$C$8725,$X78)="","",INDEX('Player Pool'!$C$2:$C$8725,$X78)),"")</f>
        <v/>
      </c>
      <c r="E78">
        <f>IFERROR(IF(INDEX('Player Pool'!$D$2:$D$8725,$X78)="","",INDEX('Player Pool'!$D$2:$D$8725,$X78)),"")</f>
        <v/>
      </c>
      <c r="F78" t="inlineStr">
        <is>
          <t>G</t>
        </is>
      </c>
      <c r="G78" t="inlineStr">
        <is>
          <t>MINORS</t>
        </is>
      </c>
      <c r="H78">
        <f>IFERROR(IF(INDEX('Player Pool'!$E$2:$E$8725,$X78)="","",INDEX('Player Pool'!$E$2:$E$8725,$X78)),"")</f>
        <v/>
      </c>
      <c r="I78" s="30" t="n">
        <v>1</v>
      </c>
      <c r="J78" s="31">
        <f>IFERROR(IF(INDEX('Player Pool'!$I$2:$I$8725,$X78)="","",INDEX('Player Pool'!$I$2:$I$8725,$X78)),"")</f>
        <v/>
      </c>
      <c r="K78" s="31">
        <f>IFERROR(IF(INDEX('Player Pool'!$K$2:$K$8725,$X78)="","",INDEX('Player Pool'!$K$2:$K$8725,$X78)),"")</f>
        <v/>
      </c>
      <c r="L78" s="31">
        <f>IFERROR(IF(INDEX('Player Pool'!$M$2:$M$8725,$X78)="","",INDEX('Player Pool'!$M$2:$M$8725,$X78)),"")</f>
        <v/>
      </c>
      <c r="M78" s="31">
        <f>IFERROR(IF(INDEX('Player Pool'!$N$2:$N$8725,$X78)="","",INDEX('Player Pool'!$N$2:$N$8725,$X78)),"")</f>
        <v/>
      </c>
      <c r="N78" s="31">
        <f>IFERROR(IF(INDEX('Player Pool'!$Q$2:$Q$8725,$X78)="","",INDEX('Player Pool'!$Q$2:$Q$8725,$X78)),"")</f>
        <v/>
      </c>
      <c r="O78" s="31">
        <f>IF(AND(ISNUMBER($R78),$R78&lt;&gt;0,ISNUMBER($I78),$I78&gt;0),$R78/($I78/1000000),"")</f>
        <v/>
      </c>
      <c r="P78">
        <f>IFERROR(IF(INDEX('Player Pool'!$U$2:$U$8725,$X78)="","",INDEX('Player Pool'!$U$2:$U$8725,$X78)),"")</f>
        <v/>
      </c>
      <c r="Q78" s="31">
        <f>IFERROR(IF(INDEX('Player Pool'!$O$2:$O$8725,$X78)="","",INDEX('Player Pool'!$O$2:$O$8725,$X78)),"")</f>
        <v/>
      </c>
      <c r="R78" s="31">
        <f>IFERROR(IF(INDEX('Player Pool'!$P$2:$P$8725,$X78)="","",INDEX('Player Pool'!$P$2:$P$8725,$X78)),"")</f>
        <v/>
      </c>
      <c r="S78" s="31">
        <f>IF(AND(ISNUMBER($J78),$J78&lt;&gt;0,ISNUMBER($I78),$I78&gt;0),$J78/($I78/1000000),"")</f>
        <v/>
      </c>
      <c r="T78" s="32">
        <f>IF(AND(ISNUMBER($K78),$K78&lt;&gt;0,ISNUMBER($I78),$I78&gt;0),$K78/($I78/1000000),"")</f>
        <v/>
      </c>
      <c r="U78" s="32">
        <f>IFERROR(IF(INDEX('Player Pool'!$S$2:$S$8725,$X78)="","",INDEX('Player Pool'!$S$2:$S$8725,$X78)),"")</f>
        <v/>
      </c>
      <c r="V78" s="32">
        <f>IF(AND(ISNUMBER($U78),$U78&lt;&gt;0,ISNUMBER($I78),$I78&gt;0),$U78/($I78/1000000),"")</f>
        <v/>
      </c>
      <c r="W78" t="inlineStr">
        <is>
          <t>06gk1</t>
        </is>
      </c>
      <c r="X78">
        <f>IFERROR(MATCH($W78,'Player Pool'!$V$2:$V$8725,0),"")</f>
        <v/>
      </c>
      <c r="Y78">
        <f>IF(ISNUMBER($R78),$R78,-1)</f>
        <v/>
      </c>
      <c r="Z78">
        <f>IF(ISNUMBER($J78),$J78,-1)</f>
        <v/>
      </c>
      <c r="AA78">
        <f>IF($A78=$A77,$AA77,$AA77+1)</f>
        <v/>
      </c>
      <c r="AB78">
        <f>COUNTIFS($A$2:$A$516,$A78,$G$2:$G$516,$G78,$Y$2:$Y$516,"&gt;"&amp;$Y78)+COUNTIFS($A$2:$A78,$A78,$G$2:$G78,$G78,$Y$2:$Y78,$Y78)</f>
        <v/>
      </c>
      <c r="AC78">
        <f>IF($G78="MINORS","",COUNTIFS($A$2:$A$516,$A78,$G$2:$G$516,"&lt;&gt;MINORS",$Z$2:$Z$516,"&gt;"&amp;$Z78)+COUNTIFS($A$2:$A78,$A78,$G$2:$G78,"&lt;&gt;MINORS",$Z$2:$Z78,$Z78))</f>
        <v/>
      </c>
      <c r="AD78">
        <f>$A78&amp;"|"&amp;$G78&amp;"|"&amp;$AB78</f>
        <v/>
      </c>
      <c r="AE78">
        <f>IF($AC78="","",$A78&amp;"|"&amp;$AC78)</f>
        <v/>
      </c>
      <c r="AF78">
        <f>IF(COUNTIFS($A$2:$A78,$A78)=1,"T"&amp;$AA78,"")</f>
        <v/>
      </c>
    </row>
    <row r="79">
      <c r="A79" t="inlineStr">
        <is>
          <t>Anybody but the Leafs</t>
        </is>
      </c>
      <c r="B79">
        <f>IFERROR(IF(INDEX('Player Pool'!$A$2:$A$8725,$X79)="","",INDEX('Player Pool'!$A$2:$A$8725,$X79)),"")</f>
        <v/>
      </c>
      <c r="C79">
        <f>IFERROR(IF(INDEX('Player Pool'!$B$2:$B$8725,$X79)="","",INDEX('Player Pool'!$B$2:$B$8725,$X79)),"")</f>
        <v/>
      </c>
      <c r="D79">
        <f>IFERROR(IF(INDEX('Player Pool'!$C$2:$C$8725,$X79)="","",INDEX('Player Pool'!$C$2:$C$8725,$X79)),"")</f>
        <v/>
      </c>
      <c r="E79">
        <f>IFERROR(IF(INDEX('Player Pool'!$D$2:$D$8725,$X79)="","",INDEX('Player Pool'!$D$2:$D$8725,$X79)),"")</f>
        <v/>
      </c>
      <c r="F79" t="inlineStr">
        <is>
          <t>G</t>
        </is>
      </c>
      <c r="G79" t="inlineStr">
        <is>
          <t>MINORS</t>
        </is>
      </c>
      <c r="H79">
        <f>IFERROR(IF(INDEX('Player Pool'!$E$2:$E$8725,$X79)="","",INDEX('Player Pool'!$E$2:$E$8725,$X79)),"")</f>
        <v/>
      </c>
      <c r="I79" s="30" t="n">
        <v>1</v>
      </c>
      <c r="J79" s="31">
        <f>IFERROR(IF(INDEX('Player Pool'!$I$2:$I$8725,$X79)="","",INDEX('Player Pool'!$I$2:$I$8725,$X79)),"")</f>
        <v/>
      </c>
      <c r="K79" s="31">
        <f>IFERROR(IF(INDEX('Player Pool'!$K$2:$K$8725,$X79)="","",INDEX('Player Pool'!$K$2:$K$8725,$X79)),"")</f>
        <v/>
      </c>
      <c r="L79" s="31">
        <f>IFERROR(IF(INDEX('Player Pool'!$M$2:$M$8725,$X79)="","",INDEX('Player Pool'!$M$2:$M$8725,$X79)),"")</f>
        <v/>
      </c>
      <c r="M79" s="31">
        <f>IFERROR(IF(INDEX('Player Pool'!$N$2:$N$8725,$X79)="","",INDEX('Player Pool'!$N$2:$N$8725,$X79)),"")</f>
        <v/>
      </c>
      <c r="N79" s="31">
        <f>IFERROR(IF(INDEX('Player Pool'!$Q$2:$Q$8725,$X79)="","",INDEX('Player Pool'!$Q$2:$Q$8725,$X79)),"")</f>
        <v/>
      </c>
      <c r="O79" s="31">
        <f>IF(AND(ISNUMBER($R79),$R79&lt;&gt;0,ISNUMBER($I79),$I79&gt;0),$R79/($I79/1000000),"")</f>
        <v/>
      </c>
      <c r="P79">
        <f>IFERROR(IF(INDEX('Player Pool'!$U$2:$U$8725,$X79)="","",INDEX('Player Pool'!$U$2:$U$8725,$X79)),"")</f>
        <v/>
      </c>
      <c r="Q79" s="31">
        <f>IFERROR(IF(INDEX('Player Pool'!$O$2:$O$8725,$X79)="","",INDEX('Player Pool'!$O$2:$O$8725,$X79)),"")</f>
        <v/>
      </c>
      <c r="R79" s="31">
        <f>IFERROR(IF(INDEX('Player Pool'!$P$2:$P$8725,$X79)="","",INDEX('Player Pool'!$P$2:$P$8725,$X79)),"")</f>
        <v/>
      </c>
      <c r="S79" s="31">
        <f>IF(AND(ISNUMBER($J79),$J79&lt;&gt;0,ISNUMBER($I79),$I79&gt;0),$J79/($I79/1000000),"")</f>
        <v/>
      </c>
      <c r="T79" s="32">
        <f>IF(AND(ISNUMBER($K79),$K79&lt;&gt;0,ISNUMBER($I79),$I79&gt;0),$K79/($I79/1000000),"")</f>
        <v/>
      </c>
      <c r="U79" s="32">
        <f>IFERROR(IF(INDEX('Player Pool'!$S$2:$S$8725,$X79)="","",INDEX('Player Pool'!$S$2:$S$8725,$X79)),"")</f>
        <v/>
      </c>
      <c r="V79" s="32">
        <f>IF(AND(ISNUMBER($U79),$U79&lt;&gt;0,ISNUMBER($I79),$I79&gt;0),$U79/($I79/1000000),"")</f>
        <v/>
      </c>
      <c r="W79" t="inlineStr">
        <is>
          <t>06lom</t>
        </is>
      </c>
      <c r="X79">
        <f>IFERROR(MATCH($W79,'Player Pool'!$V$2:$V$8725,0),"")</f>
        <v/>
      </c>
      <c r="Y79">
        <f>IF(ISNUMBER($R79),$R79,-1)</f>
        <v/>
      </c>
      <c r="Z79">
        <f>IF(ISNUMBER($J79),$J79,-1)</f>
        <v/>
      </c>
      <c r="AA79">
        <f>IF($A79=$A78,$AA78,$AA78+1)</f>
        <v/>
      </c>
      <c r="AB79">
        <f>COUNTIFS($A$2:$A$516,$A79,$G$2:$G$516,$G79,$Y$2:$Y$516,"&gt;"&amp;$Y79)+COUNTIFS($A$2:$A79,$A79,$G$2:$G79,$G79,$Y$2:$Y79,$Y79)</f>
        <v/>
      </c>
      <c r="AC79">
        <f>IF($G79="MINORS","",COUNTIFS($A$2:$A$516,$A79,$G$2:$G$516,"&lt;&gt;MINORS",$Z$2:$Z$516,"&gt;"&amp;$Z79)+COUNTIFS($A$2:$A79,$A79,$G$2:$G79,"&lt;&gt;MINORS",$Z$2:$Z79,$Z79))</f>
        <v/>
      </c>
      <c r="AD79">
        <f>$A79&amp;"|"&amp;$G79&amp;"|"&amp;$AB79</f>
        <v/>
      </c>
      <c r="AE79">
        <f>IF($AC79="","",$A79&amp;"|"&amp;$AC79)</f>
        <v/>
      </c>
      <c r="AF79">
        <f>IF(COUNTIFS($A$2:$A79,$A79)=1,"T"&amp;$AA79,"")</f>
        <v/>
      </c>
    </row>
    <row r="80">
      <c r="A80" t="inlineStr">
        <is>
          <t>Anybody but the Leafs</t>
        </is>
      </c>
      <c r="B80">
        <f>IFERROR(IF(INDEX('Player Pool'!$A$2:$A$8725,$X80)="","",INDEX('Player Pool'!$A$2:$A$8725,$X80)),"")</f>
        <v/>
      </c>
      <c r="C80">
        <f>IFERROR(IF(INDEX('Player Pool'!$B$2:$B$8725,$X80)="","",INDEX('Player Pool'!$B$2:$B$8725,$X80)),"")</f>
        <v/>
      </c>
      <c r="D80">
        <f>IFERROR(IF(INDEX('Player Pool'!$C$2:$C$8725,$X80)="","",INDEX('Player Pool'!$C$2:$C$8725,$X80)),"")</f>
        <v/>
      </c>
      <c r="E80">
        <f>IFERROR(IF(INDEX('Player Pool'!$D$2:$D$8725,$X80)="","",INDEX('Player Pool'!$D$2:$D$8725,$X80)),"")</f>
        <v/>
      </c>
      <c r="F80" t="inlineStr">
        <is>
          <t>F</t>
        </is>
      </c>
      <c r="G80" t="inlineStr">
        <is>
          <t>MINORS</t>
        </is>
      </c>
      <c r="H80">
        <f>IFERROR(IF(INDEX('Player Pool'!$E$2:$E$8725,$X80)="","",INDEX('Player Pool'!$E$2:$E$8725,$X80)),"")</f>
        <v/>
      </c>
      <c r="I80" s="30" t="n">
        <v>1</v>
      </c>
      <c r="J80" s="31">
        <f>IFERROR(IF(INDEX('Player Pool'!$I$2:$I$8725,$X80)="","",INDEX('Player Pool'!$I$2:$I$8725,$X80)),"")</f>
        <v/>
      </c>
      <c r="K80" s="31">
        <f>IFERROR(IF(INDEX('Player Pool'!$K$2:$K$8725,$X80)="","",INDEX('Player Pool'!$K$2:$K$8725,$X80)),"")</f>
        <v/>
      </c>
      <c r="L80" s="31">
        <f>IFERROR(IF(INDEX('Player Pool'!$M$2:$M$8725,$X80)="","",INDEX('Player Pool'!$M$2:$M$8725,$X80)),"")</f>
        <v/>
      </c>
      <c r="M80" s="31">
        <f>IFERROR(IF(INDEX('Player Pool'!$N$2:$N$8725,$X80)="","",INDEX('Player Pool'!$N$2:$N$8725,$X80)),"")</f>
        <v/>
      </c>
      <c r="N80" s="31">
        <f>IFERROR(IF(INDEX('Player Pool'!$Q$2:$Q$8725,$X80)="","",INDEX('Player Pool'!$Q$2:$Q$8725,$X80)),"")</f>
        <v/>
      </c>
      <c r="O80" s="31">
        <f>IF(AND(ISNUMBER($R80),$R80&lt;&gt;0,ISNUMBER($I80),$I80&gt;0),$R80/($I80/1000000),"")</f>
        <v/>
      </c>
      <c r="P80">
        <f>IFERROR(IF(INDEX('Player Pool'!$U$2:$U$8725,$X80)="","",INDEX('Player Pool'!$U$2:$U$8725,$X80)),"")</f>
        <v/>
      </c>
      <c r="Q80" s="31">
        <f>IFERROR(IF(INDEX('Player Pool'!$O$2:$O$8725,$X80)="","",INDEX('Player Pool'!$O$2:$O$8725,$X80)),"")</f>
        <v/>
      </c>
      <c r="R80" s="31">
        <f>IFERROR(IF(INDEX('Player Pool'!$P$2:$P$8725,$X80)="","",INDEX('Player Pool'!$P$2:$P$8725,$X80)),"")</f>
        <v/>
      </c>
      <c r="S80" s="31">
        <f>IF(AND(ISNUMBER($J80),$J80&lt;&gt;0,ISNUMBER($I80),$I80&gt;0),$J80/($I80/1000000),"")</f>
        <v/>
      </c>
      <c r="T80" s="32">
        <f>IF(AND(ISNUMBER($K80),$K80&lt;&gt;0,ISNUMBER($I80),$I80&gt;0),$K80/($I80/1000000),"")</f>
        <v/>
      </c>
      <c r="U80" s="32">
        <f>IFERROR(IF(INDEX('Player Pool'!$S$2:$S$8725,$X80)="","",INDEX('Player Pool'!$S$2:$S$8725,$X80)),"")</f>
        <v/>
      </c>
      <c r="V80" s="32">
        <f>IF(AND(ISNUMBER($U80),$U80&lt;&gt;0,ISNUMBER($I80),$I80&gt;0),$U80/($I80/1000000),"")</f>
        <v/>
      </c>
      <c r="W80" t="inlineStr">
        <is>
          <t>06luy</t>
        </is>
      </c>
      <c r="X80">
        <f>IFERROR(MATCH($W80,'Player Pool'!$V$2:$V$8725,0),"")</f>
        <v/>
      </c>
      <c r="Y80">
        <f>IF(ISNUMBER($R80),$R80,-1)</f>
        <v/>
      </c>
      <c r="Z80">
        <f>IF(ISNUMBER($J80),$J80,-1)</f>
        <v/>
      </c>
      <c r="AA80">
        <f>IF($A80=$A79,$AA79,$AA79+1)</f>
        <v/>
      </c>
      <c r="AB80">
        <f>COUNTIFS($A$2:$A$516,$A80,$G$2:$G$516,$G80,$Y$2:$Y$516,"&gt;"&amp;$Y80)+COUNTIFS($A$2:$A80,$A80,$G$2:$G80,$G80,$Y$2:$Y80,$Y80)</f>
        <v/>
      </c>
      <c r="AC80">
        <f>IF($G80="MINORS","",COUNTIFS($A$2:$A$516,$A80,$G$2:$G$516,"&lt;&gt;MINORS",$Z$2:$Z$516,"&gt;"&amp;$Z80)+COUNTIFS($A$2:$A80,$A80,$G$2:$G80,"&lt;&gt;MINORS",$Z$2:$Z80,$Z80))</f>
        <v/>
      </c>
      <c r="AD80">
        <f>$A80&amp;"|"&amp;$G80&amp;"|"&amp;$AB80</f>
        <v/>
      </c>
      <c r="AE80">
        <f>IF($AC80="","",$A80&amp;"|"&amp;$AC80)</f>
        <v/>
      </c>
      <c r="AF80">
        <f>IF(COUNTIFS($A$2:$A80,$A80)=1,"T"&amp;$AA80,"")</f>
        <v/>
      </c>
    </row>
    <row r="81">
      <c r="A81" t="inlineStr">
        <is>
          <t>Anybody but the Leafs</t>
        </is>
      </c>
      <c r="B81">
        <f>IFERROR(IF(INDEX('Player Pool'!$A$2:$A$8725,$X81)="","",INDEX('Player Pool'!$A$2:$A$8725,$X81)),"")</f>
        <v/>
      </c>
      <c r="C81">
        <f>IFERROR(IF(INDEX('Player Pool'!$B$2:$B$8725,$X81)="","",INDEX('Player Pool'!$B$2:$B$8725,$X81)),"")</f>
        <v/>
      </c>
      <c r="D81">
        <f>IFERROR(IF(INDEX('Player Pool'!$C$2:$C$8725,$X81)="","",INDEX('Player Pool'!$C$2:$C$8725,$X81)),"")</f>
        <v/>
      </c>
      <c r="E81">
        <f>IFERROR(IF(INDEX('Player Pool'!$D$2:$D$8725,$X81)="","",INDEX('Player Pool'!$D$2:$D$8725,$X81)),"")</f>
        <v/>
      </c>
      <c r="F81" t="inlineStr">
        <is>
          <t>F</t>
        </is>
      </c>
      <c r="G81" t="inlineStr">
        <is>
          <t>MINORS</t>
        </is>
      </c>
      <c r="H81">
        <f>IFERROR(IF(INDEX('Player Pool'!$E$2:$E$8725,$X81)="","",INDEX('Player Pool'!$E$2:$E$8725,$X81)),"")</f>
        <v/>
      </c>
      <c r="I81" s="30" t="n">
        <v>1</v>
      </c>
      <c r="J81" s="31">
        <f>IFERROR(IF(INDEX('Player Pool'!$I$2:$I$8725,$X81)="","",INDEX('Player Pool'!$I$2:$I$8725,$X81)),"")</f>
        <v/>
      </c>
      <c r="K81" s="31">
        <f>IFERROR(IF(INDEX('Player Pool'!$K$2:$K$8725,$X81)="","",INDEX('Player Pool'!$K$2:$K$8725,$X81)),"")</f>
        <v/>
      </c>
      <c r="L81" s="31">
        <f>IFERROR(IF(INDEX('Player Pool'!$M$2:$M$8725,$X81)="","",INDEX('Player Pool'!$M$2:$M$8725,$X81)),"")</f>
        <v/>
      </c>
      <c r="M81" s="31">
        <f>IFERROR(IF(INDEX('Player Pool'!$N$2:$N$8725,$X81)="","",INDEX('Player Pool'!$N$2:$N$8725,$X81)),"")</f>
        <v/>
      </c>
      <c r="N81" s="31">
        <f>IFERROR(IF(INDEX('Player Pool'!$Q$2:$Q$8725,$X81)="","",INDEX('Player Pool'!$Q$2:$Q$8725,$X81)),"")</f>
        <v/>
      </c>
      <c r="O81" s="31">
        <f>IF(AND(ISNUMBER($R81),$R81&lt;&gt;0,ISNUMBER($I81),$I81&gt;0),$R81/($I81/1000000),"")</f>
        <v/>
      </c>
      <c r="P81">
        <f>IFERROR(IF(INDEX('Player Pool'!$U$2:$U$8725,$X81)="","",INDEX('Player Pool'!$U$2:$U$8725,$X81)),"")</f>
        <v/>
      </c>
      <c r="Q81" s="31">
        <f>IFERROR(IF(INDEX('Player Pool'!$O$2:$O$8725,$X81)="","",INDEX('Player Pool'!$O$2:$O$8725,$X81)),"")</f>
        <v/>
      </c>
      <c r="R81" s="31">
        <f>IFERROR(IF(INDEX('Player Pool'!$P$2:$P$8725,$X81)="","",INDEX('Player Pool'!$P$2:$P$8725,$X81)),"")</f>
        <v/>
      </c>
      <c r="S81" s="31">
        <f>IF(AND(ISNUMBER($J81),$J81&lt;&gt;0,ISNUMBER($I81),$I81&gt;0),$J81/($I81/1000000),"")</f>
        <v/>
      </c>
      <c r="T81" s="32">
        <f>IF(AND(ISNUMBER($K81),$K81&lt;&gt;0,ISNUMBER($I81),$I81&gt;0),$K81/($I81/1000000),"")</f>
        <v/>
      </c>
      <c r="U81" s="32">
        <f>IFERROR(IF(INDEX('Player Pool'!$S$2:$S$8725,$X81)="","",INDEX('Player Pool'!$S$2:$S$8725,$X81)),"")</f>
        <v/>
      </c>
      <c r="V81" s="32">
        <f>IF(AND(ISNUMBER($U81),$U81&lt;&gt;0,ISNUMBER($I81),$I81&gt;0),$U81/($I81/1000000),"")</f>
        <v/>
      </c>
      <c r="W81" t="inlineStr">
        <is>
          <t>06spw</t>
        </is>
      </c>
      <c r="X81">
        <f>IFERROR(MATCH($W81,'Player Pool'!$V$2:$V$8725,0),"")</f>
        <v/>
      </c>
      <c r="Y81">
        <f>IF(ISNUMBER($R81),$R81,-1)</f>
        <v/>
      </c>
      <c r="Z81">
        <f>IF(ISNUMBER($J81),$J81,-1)</f>
        <v/>
      </c>
      <c r="AA81">
        <f>IF($A81=$A80,$AA80,$AA80+1)</f>
        <v/>
      </c>
      <c r="AB81">
        <f>COUNTIFS($A$2:$A$516,$A81,$G$2:$G$516,$G81,$Y$2:$Y$516,"&gt;"&amp;$Y81)+COUNTIFS($A$2:$A81,$A81,$G$2:$G81,$G81,$Y$2:$Y81,$Y81)</f>
        <v/>
      </c>
      <c r="AC81">
        <f>IF($G81="MINORS","",COUNTIFS($A$2:$A$516,$A81,$G$2:$G$516,"&lt;&gt;MINORS",$Z$2:$Z$516,"&gt;"&amp;$Z81)+COUNTIFS($A$2:$A81,$A81,$G$2:$G81,"&lt;&gt;MINORS",$Z$2:$Z81,$Z81))</f>
        <v/>
      </c>
      <c r="AD81">
        <f>$A81&amp;"|"&amp;$G81&amp;"|"&amp;$AB81</f>
        <v/>
      </c>
      <c r="AE81">
        <f>IF($AC81="","",$A81&amp;"|"&amp;$AC81)</f>
        <v/>
      </c>
      <c r="AF81">
        <f>IF(COUNTIFS($A$2:$A81,$A81)=1,"T"&amp;$AA81,"")</f>
        <v/>
      </c>
    </row>
    <row r="82">
      <c r="A82" t="inlineStr">
        <is>
          <t>Anybody but the Leafs</t>
        </is>
      </c>
      <c r="B82">
        <f>IFERROR(IF(INDEX('Player Pool'!$A$2:$A$8725,$X82)="","",INDEX('Player Pool'!$A$2:$A$8725,$X82)),"")</f>
        <v/>
      </c>
      <c r="C82">
        <f>IFERROR(IF(INDEX('Player Pool'!$B$2:$B$8725,$X82)="","",INDEX('Player Pool'!$B$2:$B$8725,$X82)),"")</f>
        <v/>
      </c>
      <c r="D82">
        <f>IFERROR(IF(INDEX('Player Pool'!$C$2:$C$8725,$X82)="","",INDEX('Player Pool'!$C$2:$C$8725,$X82)),"")</f>
        <v/>
      </c>
      <c r="E82">
        <f>IFERROR(IF(INDEX('Player Pool'!$D$2:$D$8725,$X82)="","",INDEX('Player Pool'!$D$2:$D$8725,$X82)),"")</f>
        <v/>
      </c>
      <c r="F82" t="inlineStr">
        <is>
          <t>G</t>
        </is>
      </c>
      <c r="G82" t="inlineStr">
        <is>
          <t>MINORS</t>
        </is>
      </c>
      <c r="H82">
        <f>IFERROR(IF(INDEX('Player Pool'!$E$2:$E$8725,$X82)="","",INDEX('Player Pool'!$E$2:$E$8725,$X82)),"")</f>
        <v/>
      </c>
      <c r="I82" s="30" t="n">
        <v>1075000</v>
      </c>
      <c r="J82" s="31">
        <f>IFERROR(IF(INDEX('Player Pool'!$I$2:$I$8725,$X82)="","",INDEX('Player Pool'!$I$2:$I$8725,$X82)),"")</f>
        <v/>
      </c>
      <c r="K82" s="31">
        <f>IFERROR(IF(INDEX('Player Pool'!$K$2:$K$8725,$X82)="","",INDEX('Player Pool'!$K$2:$K$8725,$X82)),"")</f>
        <v/>
      </c>
      <c r="L82" s="31">
        <f>IFERROR(IF(INDEX('Player Pool'!$M$2:$M$8725,$X82)="","",INDEX('Player Pool'!$M$2:$M$8725,$X82)),"")</f>
        <v/>
      </c>
      <c r="M82" s="31">
        <f>IFERROR(IF(INDEX('Player Pool'!$N$2:$N$8725,$X82)="","",INDEX('Player Pool'!$N$2:$N$8725,$X82)),"")</f>
        <v/>
      </c>
      <c r="N82" s="31">
        <f>IFERROR(IF(INDEX('Player Pool'!$Q$2:$Q$8725,$X82)="","",INDEX('Player Pool'!$Q$2:$Q$8725,$X82)),"")</f>
        <v/>
      </c>
      <c r="O82" s="31">
        <f>IF(AND(ISNUMBER($R82),$R82&lt;&gt;0,ISNUMBER($I82),$I82&gt;0),$R82/($I82/1000000),"")</f>
        <v/>
      </c>
      <c r="P82">
        <f>IFERROR(IF(INDEX('Player Pool'!$U$2:$U$8725,$X82)="","",INDEX('Player Pool'!$U$2:$U$8725,$X82)),"")</f>
        <v/>
      </c>
      <c r="Q82" s="31">
        <f>IFERROR(IF(INDEX('Player Pool'!$O$2:$O$8725,$X82)="","",INDEX('Player Pool'!$O$2:$O$8725,$X82)),"")</f>
        <v/>
      </c>
      <c r="R82" s="31">
        <f>IFERROR(IF(INDEX('Player Pool'!$P$2:$P$8725,$X82)="","",INDEX('Player Pool'!$P$2:$P$8725,$X82)),"")</f>
        <v/>
      </c>
      <c r="S82" s="31">
        <f>IF(AND(ISNUMBER($J82),$J82&lt;&gt;0,ISNUMBER($I82),$I82&gt;0),$J82/($I82/1000000),"")</f>
        <v/>
      </c>
      <c r="T82" s="32">
        <f>IF(AND(ISNUMBER($K82),$K82&lt;&gt;0,ISNUMBER($I82),$I82&gt;0),$K82/($I82/1000000),"")</f>
        <v/>
      </c>
      <c r="U82" s="32">
        <f>IFERROR(IF(INDEX('Player Pool'!$S$2:$S$8725,$X82)="","",INDEX('Player Pool'!$S$2:$S$8725,$X82)),"")</f>
        <v/>
      </c>
      <c r="V82" s="32">
        <f>IF(AND(ISNUMBER($U82),$U82&lt;&gt;0,ISNUMBER($I82),$I82&gt;0),$U82/($I82/1000000),"")</f>
        <v/>
      </c>
      <c r="W82" t="inlineStr">
        <is>
          <t>06byc</t>
        </is>
      </c>
      <c r="X82">
        <f>IFERROR(MATCH($W82,'Player Pool'!$V$2:$V$8725,0),"")</f>
        <v/>
      </c>
      <c r="Y82">
        <f>IF(ISNUMBER($R82),$R82,-1)</f>
        <v/>
      </c>
      <c r="Z82">
        <f>IF(ISNUMBER($J82),$J82,-1)</f>
        <v/>
      </c>
      <c r="AA82">
        <f>IF($A82=$A81,$AA81,$AA81+1)</f>
        <v/>
      </c>
      <c r="AB82">
        <f>COUNTIFS($A$2:$A$516,$A82,$G$2:$G$516,$G82,$Y$2:$Y$516,"&gt;"&amp;$Y82)+COUNTIFS($A$2:$A82,$A82,$G$2:$G82,$G82,$Y$2:$Y82,$Y82)</f>
        <v/>
      </c>
      <c r="AC82">
        <f>IF($G82="MINORS","",COUNTIFS($A$2:$A$516,$A82,$G$2:$G$516,"&lt;&gt;MINORS",$Z$2:$Z$516,"&gt;"&amp;$Z82)+COUNTIFS($A$2:$A82,$A82,$G$2:$G82,"&lt;&gt;MINORS",$Z$2:$Z82,$Z82))</f>
        <v/>
      </c>
      <c r="AD82">
        <f>$A82&amp;"|"&amp;$G82&amp;"|"&amp;$AB82</f>
        <v/>
      </c>
      <c r="AE82">
        <f>IF($AC82="","",$A82&amp;"|"&amp;$AC82)</f>
        <v/>
      </c>
      <c r="AF82">
        <f>IF(COUNTIFS($A$2:$A82,$A82)=1,"T"&amp;$AA82,"")</f>
        <v/>
      </c>
    </row>
    <row r="83">
      <c r="A83" t="inlineStr">
        <is>
          <t>Aznfungus</t>
        </is>
      </c>
      <c r="B83">
        <f>IFERROR(IF(INDEX('Player Pool'!$A$2:$A$8725,$X83)="","",INDEX('Player Pool'!$A$2:$A$8725,$X83)),"")</f>
        <v/>
      </c>
      <c r="C83">
        <f>IFERROR(IF(INDEX('Player Pool'!$B$2:$B$8725,$X83)="","",INDEX('Player Pool'!$B$2:$B$8725,$X83)),"")</f>
        <v/>
      </c>
      <c r="D83">
        <f>IFERROR(IF(INDEX('Player Pool'!$C$2:$C$8725,$X83)="","",INDEX('Player Pool'!$C$2:$C$8725,$X83)),"")</f>
        <v/>
      </c>
      <c r="E83">
        <f>IFERROR(IF(INDEX('Player Pool'!$D$2:$D$8725,$X83)="","",INDEX('Player Pool'!$D$2:$D$8725,$X83)),"")</f>
        <v/>
      </c>
      <c r="F83" t="inlineStr">
        <is>
          <t>F</t>
        </is>
      </c>
      <c r="G83" t="inlineStr">
        <is>
          <t>ACTIVE</t>
        </is>
      </c>
      <c r="H83">
        <f>IFERROR(IF(INDEX('Player Pool'!$E$2:$E$8725,$X83)="","",INDEX('Player Pool'!$E$2:$E$8725,$X83)),"")</f>
        <v/>
      </c>
      <c r="I83" s="30" t="n">
        <v>12500000</v>
      </c>
      <c r="J83" s="31">
        <f>IFERROR(IF(INDEX('Player Pool'!$I$2:$I$8725,$X83)="","",INDEX('Player Pool'!$I$2:$I$8725,$X83)),"")</f>
        <v/>
      </c>
      <c r="K83" s="31">
        <f>IFERROR(IF(INDEX('Player Pool'!$K$2:$K$8725,$X83)="","",INDEX('Player Pool'!$K$2:$K$8725,$X83)),"")</f>
        <v/>
      </c>
      <c r="L83" s="31">
        <f>IFERROR(IF(INDEX('Player Pool'!$M$2:$M$8725,$X83)="","",INDEX('Player Pool'!$M$2:$M$8725,$X83)),"")</f>
        <v/>
      </c>
      <c r="M83" s="31">
        <f>IFERROR(IF(INDEX('Player Pool'!$N$2:$N$8725,$X83)="","",INDEX('Player Pool'!$N$2:$N$8725,$X83)),"")</f>
        <v/>
      </c>
      <c r="N83" s="31">
        <f>IFERROR(IF(INDEX('Player Pool'!$Q$2:$Q$8725,$X83)="","",INDEX('Player Pool'!$Q$2:$Q$8725,$X83)),"")</f>
        <v/>
      </c>
      <c r="O83" s="31">
        <f>IF(AND(ISNUMBER($R83),$R83&lt;&gt;0,ISNUMBER($I83),$I83&gt;0),$R83/($I83/1000000),"")</f>
        <v/>
      </c>
      <c r="P83">
        <f>IFERROR(IF(INDEX('Player Pool'!$U$2:$U$8725,$X83)="","",INDEX('Player Pool'!$U$2:$U$8725,$X83)),"")</f>
        <v/>
      </c>
      <c r="Q83" s="31">
        <f>IFERROR(IF(INDEX('Player Pool'!$O$2:$O$8725,$X83)="","",INDEX('Player Pool'!$O$2:$O$8725,$X83)),"")</f>
        <v/>
      </c>
      <c r="R83" s="31">
        <f>IFERROR(IF(INDEX('Player Pool'!$P$2:$P$8725,$X83)="","",INDEX('Player Pool'!$P$2:$P$8725,$X83)),"")</f>
        <v/>
      </c>
      <c r="S83" s="31">
        <f>IF(AND(ISNUMBER($J83),$J83&lt;&gt;0,ISNUMBER($I83),$I83&gt;0),$J83/($I83/1000000),"")</f>
        <v/>
      </c>
      <c r="T83" s="32">
        <f>IF(AND(ISNUMBER($K83),$K83&lt;&gt;0,ISNUMBER($I83),$I83&gt;0),$K83/($I83/1000000),"")</f>
        <v/>
      </c>
      <c r="U83" s="32">
        <f>IFERROR(IF(INDEX('Player Pool'!$S$2:$S$8725,$X83)="","",INDEX('Player Pool'!$S$2:$S$8725,$X83)),"")</f>
        <v/>
      </c>
      <c r="V83" s="32">
        <f>IF(AND(ISNUMBER($U83),$U83&lt;&gt;0,ISNUMBER($I83),$I83&gt;0),$U83/($I83/1000000),"")</f>
        <v/>
      </c>
      <c r="W83" t="inlineStr">
        <is>
          <t>02un4</t>
        </is>
      </c>
      <c r="X83">
        <f>IFERROR(MATCH($W83,'Player Pool'!$V$2:$V$8725,0),"")</f>
        <v/>
      </c>
      <c r="Y83">
        <f>IF(ISNUMBER($R83),$R83,-1)</f>
        <v/>
      </c>
      <c r="Z83">
        <f>IF(ISNUMBER($J83),$J83,-1)</f>
        <v/>
      </c>
      <c r="AA83">
        <f>IF($A83=$A82,$AA82,$AA82+1)</f>
        <v/>
      </c>
      <c r="AB83">
        <f>COUNTIFS($A$2:$A$516,$A83,$G$2:$G$516,$G83,$Y$2:$Y$516,"&gt;"&amp;$Y83)+COUNTIFS($A$2:$A83,$A83,$G$2:$G83,$G83,$Y$2:$Y83,$Y83)</f>
        <v/>
      </c>
      <c r="AC83">
        <f>IF($G83="MINORS","",COUNTIFS($A$2:$A$516,$A83,$G$2:$G$516,"&lt;&gt;MINORS",$Z$2:$Z$516,"&gt;"&amp;$Z83)+COUNTIFS($A$2:$A83,$A83,$G$2:$G83,"&lt;&gt;MINORS",$Z$2:$Z83,$Z83))</f>
        <v/>
      </c>
      <c r="AD83">
        <f>$A83&amp;"|"&amp;$G83&amp;"|"&amp;$AB83</f>
        <v/>
      </c>
      <c r="AE83">
        <f>IF($AC83="","",$A83&amp;"|"&amp;$AC83)</f>
        <v/>
      </c>
      <c r="AF83">
        <f>IF(COUNTIFS($A$2:$A83,$A83)=1,"T"&amp;$AA83,"")</f>
        <v/>
      </c>
    </row>
    <row r="84">
      <c r="A84" t="inlineStr">
        <is>
          <t>Aznfungus</t>
        </is>
      </c>
      <c r="B84">
        <f>IFERROR(IF(INDEX('Player Pool'!$A$2:$A$8725,$X84)="","",INDEX('Player Pool'!$A$2:$A$8725,$X84)),"")</f>
        <v/>
      </c>
      <c r="C84">
        <f>IFERROR(IF(INDEX('Player Pool'!$B$2:$B$8725,$X84)="","",INDEX('Player Pool'!$B$2:$B$8725,$X84)),"")</f>
        <v/>
      </c>
      <c r="D84">
        <f>IFERROR(IF(INDEX('Player Pool'!$C$2:$C$8725,$X84)="","",INDEX('Player Pool'!$C$2:$C$8725,$X84)),"")</f>
        <v/>
      </c>
      <c r="E84">
        <f>IFERROR(IF(INDEX('Player Pool'!$D$2:$D$8725,$X84)="","",INDEX('Player Pool'!$D$2:$D$8725,$X84)),"")</f>
        <v/>
      </c>
      <c r="F84" t="inlineStr">
        <is>
          <t>D</t>
        </is>
      </c>
      <c r="G84" t="inlineStr">
        <is>
          <t>ACTIVE</t>
        </is>
      </c>
      <c r="H84">
        <f>IFERROR(IF(INDEX('Player Pool'!$E$2:$E$8725,$X84)="","",INDEX('Player Pool'!$E$2:$E$8725,$X84)),"")</f>
        <v/>
      </c>
      <c r="I84" s="30" t="n">
        <v>10500000</v>
      </c>
      <c r="J84" s="31">
        <f>IFERROR(IF(INDEX('Player Pool'!$I$2:$I$8725,$X84)="","",INDEX('Player Pool'!$I$2:$I$8725,$X84)),"")</f>
        <v/>
      </c>
      <c r="K84" s="31">
        <f>IFERROR(IF(INDEX('Player Pool'!$K$2:$K$8725,$X84)="","",INDEX('Player Pool'!$K$2:$K$8725,$X84)),"")</f>
        <v/>
      </c>
      <c r="L84" s="31">
        <f>IFERROR(IF(INDEX('Player Pool'!$M$2:$M$8725,$X84)="","",INDEX('Player Pool'!$M$2:$M$8725,$X84)),"")</f>
        <v/>
      </c>
      <c r="M84" s="31">
        <f>IFERROR(IF(INDEX('Player Pool'!$N$2:$N$8725,$X84)="","",INDEX('Player Pool'!$N$2:$N$8725,$X84)),"")</f>
        <v/>
      </c>
      <c r="N84" s="31">
        <f>IFERROR(IF(INDEX('Player Pool'!$Q$2:$Q$8725,$X84)="","",INDEX('Player Pool'!$Q$2:$Q$8725,$X84)),"")</f>
        <v/>
      </c>
      <c r="O84" s="31">
        <f>IF(AND(ISNUMBER($R84),$R84&lt;&gt;0,ISNUMBER($I84),$I84&gt;0),$R84/($I84/1000000),"")</f>
        <v/>
      </c>
      <c r="P84">
        <f>IFERROR(IF(INDEX('Player Pool'!$U$2:$U$8725,$X84)="","",INDEX('Player Pool'!$U$2:$U$8725,$X84)),"")</f>
        <v/>
      </c>
      <c r="Q84" s="31">
        <f>IFERROR(IF(INDEX('Player Pool'!$O$2:$O$8725,$X84)="","",INDEX('Player Pool'!$O$2:$O$8725,$X84)),"")</f>
        <v/>
      </c>
      <c r="R84" s="31">
        <f>IFERROR(IF(INDEX('Player Pool'!$P$2:$P$8725,$X84)="","",INDEX('Player Pool'!$P$2:$P$8725,$X84)),"")</f>
        <v/>
      </c>
      <c r="S84" s="31">
        <f>IF(AND(ISNUMBER($J84),$J84&lt;&gt;0,ISNUMBER($I84),$I84&gt;0),$J84/($I84/1000000),"")</f>
        <v/>
      </c>
      <c r="T84" s="32">
        <f>IF(AND(ISNUMBER($K84),$K84&lt;&gt;0,ISNUMBER($I84),$I84&gt;0),$K84/($I84/1000000),"")</f>
        <v/>
      </c>
      <c r="U84" s="32">
        <f>IFERROR(IF(INDEX('Player Pool'!$S$2:$S$8725,$X84)="","",INDEX('Player Pool'!$S$2:$S$8725,$X84)),"")</f>
        <v/>
      </c>
      <c r="V84" s="32">
        <f>IF(AND(ISNUMBER($U84),$U84&lt;&gt;0,ISNUMBER($I84),$I84&gt;0),$U84/($I84/1000000),"")</f>
        <v/>
      </c>
      <c r="W84" t="inlineStr">
        <is>
          <t>04lc0</t>
        </is>
      </c>
      <c r="X84">
        <f>IFERROR(MATCH($W84,'Player Pool'!$V$2:$V$8725,0),"")</f>
        <v/>
      </c>
      <c r="Y84">
        <f>IF(ISNUMBER($R84),$R84,-1)</f>
        <v/>
      </c>
      <c r="Z84">
        <f>IF(ISNUMBER($J84),$J84,-1)</f>
        <v/>
      </c>
      <c r="AA84">
        <f>IF($A84=$A83,$AA83,$AA83+1)</f>
        <v/>
      </c>
      <c r="AB84">
        <f>COUNTIFS($A$2:$A$516,$A84,$G$2:$G$516,$G84,$Y$2:$Y$516,"&gt;"&amp;$Y84)+COUNTIFS($A$2:$A84,$A84,$G$2:$G84,$G84,$Y$2:$Y84,$Y84)</f>
        <v/>
      </c>
      <c r="AC84">
        <f>IF($G84="MINORS","",COUNTIFS($A$2:$A$516,$A84,$G$2:$G$516,"&lt;&gt;MINORS",$Z$2:$Z$516,"&gt;"&amp;$Z84)+COUNTIFS($A$2:$A84,$A84,$G$2:$G84,"&lt;&gt;MINORS",$Z$2:$Z84,$Z84))</f>
        <v/>
      </c>
      <c r="AD84">
        <f>$A84&amp;"|"&amp;$G84&amp;"|"&amp;$AB84</f>
        <v/>
      </c>
      <c r="AE84">
        <f>IF($AC84="","",$A84&amp;"|"&amp;$AC84)</f>
        <v/>
      </c>
      <c r="AF84">
        <f>IF(COUNTIFS($A$2:$A84,$A84)=1,"T"&amp;$AA84,"")</f>
        <v/>
      </c>
    </row>
    <row r="85">
      <c r="A85" t="inlineStr">
        <is>
          <t>Aznfungus</t>
        </is>
      </c>
      <c r="B85">
        <f>IFERROR(IF(INDEX('Player Pool'!$A$2:$A$8725,$X85)="","",INDEX('Player Pool'!$A$2:$A$8725,$X85)),"")</f>
        <v/>
      </c>
      <c r="C85">
        <f>IFERROR(IF(INDEX('Player Pool'!$B$2:$B$8725,$X85)="","",INDEX('Player Pool'!$B$2:$B$8725,$X85)),"")</f>
        <v/>
      </c>
      <c r="D85">
        <f>IFERROR(IF(INDEX('Player Pool'!$C$2:$C$8725,$X85)="","",INDEX('Player Pool'!$C$2:$C$8725,$X85)),"")</f>
        <v/>
      </c>
      <c r="E85">
        <f>IFERROR(IF(INDEX('Player Pool'!$D$2:$D$8725,$X85)="","",INDEX('Player Pool'!$D$2:$D$8725,$X85)),"")</f>
        <v/>
      </c>
      <c r="F85" t="inlineStr">
        <is>
          <t>F</t>
        </is>
      </c>
      <c r="G85" t="inlineStr">
        <is>
          <t>ACTIVE</t>
        </is>
      </c>
      <c r="H85">
        <f>IFERROR(IF(INDEX('Player Pool'!$E$2:$E$8725,$X85)="","",INDEX('Player Pool'!$E$2:$E$8725,$X85)),"")</f>
        <v/>
      </c>
      <c r="I85" s="30" t="n">
        <v>11250000</v>
      </c>
      <c r="J85" s="31">
        <f>IFERROR(IF(INDEX('Player Pool'!$I$2:$I$8725,$X85)="","",INDEX('Player Pool'!$I$2:$I$8725,$X85)),"")</f>
        <v/>
      </c>
      <c r="K85" s="31">
        <f>IFERROR(IF(INDEX('Player Pool'!$K$2:$K$8725,$X85)="","",INDEX('Player Pool'!$K$2:$K$8725,$X85)),"")</f>
        <v/>
      </c>
      <c r="L85" s="31">
        <f>IFERROR(IF(INDEX('Player Pool'!$M$2:$M$8725,$X85)="","",INDEX('Player Pool'!$M$2:$M$8725,$X85)),"")</f>
        <v/>
      </c>
      <c r="M85" s="31">
        <f>IFERROR(IF(INDEX('Player Pool'!$N$2:$N$8725,$X85)="","",INDEX('Player Pool'!$N$2:$N$8725,$X85)),"")</f>
        <v/>
      </c>
      <c r="N85" s="31">
        <f>IFERROR(IF(INDEX('Player Pool'!$Q$2:$Q$8725,$X85)="","",INDEX('Player Pool'!$Q$2:$Q$8725,$X85)),"")</f>
        <v/>
      </c>
      <c r="O85" s="31">
        <f>IF(AND(ISNUMBER($R85),$R85&lt;&gt;0,ISNUMBER($I85),$I85&gt;0),$R85/($I85/1000000),"")</f>
        <v/>
      </c>
      <c r="P85">
        <f>IFERROR(IF(INDEX('Player Pool'!$U$2:$U$8725,$X85)="","",INDEX('Player Pool'!$U$2:$U$8725,$X85)),"")</f>
        <v/>
      </c>
      <c r="Q85" s="31">
        <f>IFERROR(IF(INDEX('Player Pool'!$O$2:$O$8725,$X85)="","",INDEX('Player Pool'!$O$2:$O$8725,$X85)),"")</f>
        <v/>
      </c>
      <c r="R85" s="31">
        <f>IFERROR(IF(INDEX('Player Pool'!$P$2:$P$8725,$X85)="","",INDEX('Player Pool'!$P$2:$P$8725,$X85)),"")</f>
        <v/>
      </c>
      <c r="S85" s="31">
        <f>IF(AND(ISNUMBER($J85),$J85&lt;&gt;0,ISNUMBER($I85),$I85&gt;0),$J85/($I85/1000000),"")</f>
        <v/>
      </c>
      <c r="T85" s="32">
        <f>IF(AND(ISNUMBER($K85),$K85&lt;&gt;0,ISNUMBER($I85),$I85&gt;0),$K85/($I85/1000000),"")</f>
        <v/>
      </c>
      <c r="U85" s="32">
        <f>IFERROR(IF(INDEX('Player Pool'!$S$2:$S$8725,$X85)="","",INDEX('Player Pool'!$S$2:$S$8725,$X85)),"")</f>
        <v/>
      </c>
      <c r="V85" s="32">
        <f>IF(AND(ISNUMBER($U85),$U85&lt;&gt;0,ISNUMBER($I85),$I85&gt;0),$U85/($I85/1000000),"")</f>
        <v/>
      </c>
      <c r="W85" t="inlineStr">
        <is>
          <t>03d12</t>
        </is>
      </c>
      <c r="X85">
        <f>IFERROR(MATCH($W85,'Player Pool'!$V$2:$V$8725,0),"")</f>
        <v/>
      </c>
      <c r="Y85">
        <f>IF(ISNUMBER($R85),$R85,-1)</f>
        <v/>
      </c>
      <c r="Z85">
        <f>IF(ISNUMBER($J85),$J85,-1)</f>
        <v/>
      </c>
      <c r="AA85">
        <f>IF($A85=$A84,$AA84,$AA84+1)</f>
        <v/>
      </c>
      <c r="AB85">
        <f>COUNTIFS($A$2:$A$516,$A85,$G$2:$G$516,$G85,$Y$2:$Y$516,"&gt;"&amp;$Y85)+COUNTIFS($A$2:$A85,$A85,$G$2:$G85,$G85,$Y$2:$Y85,$Y85)</f>
        <v/>
      </c>
      <c r="AC85">
        <f>IF($G85="MINORS","",COUNTIFS($A$2:$A$516,$A85,$G$2:$G$516,"&lt;&gt;MINORS",$Z$2:$Z$516,"&gt;"&amp;$Z85)+COUNTIFS($A$2:$A85,$A85,$G$2:$G85,"&lt;&gt;MINORS",$Z$2:$Z85,$Z85))</f>
        <v/>
      </c>
      <c r="AD85">
        <f>$A85&amp;"|"&amp;$G85&amp;"|"&amp;$AB85</f>
        <v/>
      </c>
      <c r="AE85">
        <f>IF($AC85="","",$A85&amp;"|"&amp;$AC85)</f>
        <v/>
      </c>
      <c r="AF85">
        <f>IF(COUNTIFS($A$2:$A85,$A85)=1,"T"&amp;$AA85,"")</f>
        <v/>
      </c>
    </row>
    <row r="86">
      <c r="A86" t="inlineStr">
        <is>
          <t>Aznfungus</t>
        </is>
      </c>
      <c r="B86">
        <f>IFERROR(IF(INDEX('Player Pool'!$A$2:$A$8725,$X86)="","",INDEX('Player Pool'!$A$2:$A$8725,$X86)),"")</f>
        <v/>
      </c>
      <c r="C86">
        <f>IFERROR(IF(INDEX('Player Pool'!$B$2:$B$8725,$X86)="","",INDEX('Player Pool'!$B$2:$B$8725,$X86)),"")</f>
        <v/>
      </c>
      <c r="D86">
        <f>IFERROR(IF(INDEX('Player Pool'!$C$2:$C$8725,$X86)="","",INDEX('Player Pool'!$C$2:$C$8725,$X86)),"")</f>
        <v/>
      </c>
      <c r="E86">
        <f>IFERROR(IF(INDEX('Player Pool'!$D$2:$D$8725,$X86)="","",INDEX('Player Pool'!$D$2:$D$8725,$X86)),"")</f>
        <v/>
      </c>
      <c r="F86" t="inlineStr">
        <is>
          <t>F</t>
        </is>
      </c>
      <c r="G86" t="inlineStr">
        <is>
          <t>ACTIVE</t>
        </is>
      </c>
      <c r="H86">
        <f>IFERROR(IF(INDEX('Player Pool'!$E$2:$E$8725,$X86)="","",INDEX('Player Pool'!$E$2:$E$8725,$X86)),"")</f>
        <v/>
      </c>
      <c r="I86" s="30" t="n">
        <v>14000000</v>
      </c>
      <c r="J86" s="31">
        <f>IFERROR(IF(INDEX('Player Pool'!$I$2:$I$8725,$X86)="","",INDEX('Player Pool'!$I$2:$I$8725,$X86)),"")</f>
        <v/>
      </c>
      <c r="K86" s="31">
        <f>IFERROR(IF(INDEX('Player Pool'!$K$2:$K$8725,$X86)="","",INDEX('Player Pool'!$K$2:$K$8725,$X86)),"")</f>
        <v/>
      </c>
      <c r="L86" s="31">
        <f>IFERROR(IF(INDEX('Player Pool'!$M$2:$M$8725,$X86)="","",INDEX('Player Pool'!$M$2:$M$8725,$X86)),"")</f>
        <v/>
      </c>
      <c r="M86" s="31">
        <f>IFERROR(IF(INDEX('Player Pool'!$N$2:$N$8725,$X86)="","",INDEX('Player Pool'!$N$2:$N$8725,$X86)),"")</f>
        <v/>
      </c>
      <c r="N86" s="31">
        <f>IFERROR(IF(INDEX('Player Pool'!$Q$2:$Q$8725,$X86)="","",INDEX('Player Pool'!$Q$2:$Q$8725,$X86)),"")</f>
        <v/>
      </c>
      <c r="O86" s="31">
        <f>IF(AND(ISNUMBER($R86),$R86&lt;&gt;0,ISNUMBER($I86),$I86&gt;0),$R86/($I86/1000000),"")</f>
        <v/>
      </c>
      <c r="P86">
        <f>IFERROR(IF(INDEX('Player Pool'!$U$2:$U$8725,$X86)="","",INDEX('Player Pool'!$U$2:$U$8725,$X86)),"")</f>
        <v/>
      </c>
      <c r="Q86" s="31">
        <f>IFERROR(IF(INDEX('Player Pool'!$O$2:$O$8725,$X86)="","",INDEX('Player Pool'!$O$2:$O$8725,$X86)),"")</f>
        <v/>
      </c>
      <c r="R86" s="31">
        <f>IFERROR(IF(INDEX('Player Pool'!$P$2:$P$8725,$X86)="","",INDEX('Player Pool'!$P$2:$P$8725,$X86)),"")</f>
        <v/>
      </c>
      <c r="S86" s="31">
        <f>IF(AND(ISNUMBER($J86),$J86&lt;&gt;0,ISNUMBER($I86),$I86&gt;0),$J86/($I86/1000000),"")</f>
        <v/>
      </c>
      <c r="T86" s="32">
        <f>IF(AND(ISNUMBER($K86),$K86&lt;&gt;0,ISNUMBER($I86),$I86&gt;0),$K86/($I86/1000000),"")</f>
        <v/>
      </c>
      <c r="U86" s="32">
        <f>IFERROR(IF(INDEX('Player Pool'!$S$2:$S$8725,$X86)="","",INDEX('Player Pool'!$S$2:$S$8725,$X86)),"")</f>
        <v/>
      </c>
      <c r="V86" s="32">
        <f>IF(AND(ISNUMBER($U86),$U86&lt;&gt;0,ISNUMBER($I86),$I86&gt;0),$U86/($I86/1000000),"")</f>
        <v/>
      </c>
      <c r="W86" t="inlineStr">
        <is>
          <t>02yjl</t>
        </is>
      </c>
      <c r="X86">
        <f>IFERROR(MATCH($W86,'Player Pool'!$V$2:$V$8725,0),"")</f>
        <v/>
      </c>
      <c r="Y86">
        <f>IF(ISNUMBER($R86),$R86,-1)</f>
        <v/>
      </c>
      <c r="Z86">
        <f>IF(ISNUMBER($J86),$J86,-1)</f>
        <v/>
      </c>
      <c r="AA86">
        <f>IF($A86=$A85,$AA85,$AA85+1)</f>
        <v/>
      </c>
      <c r="AB86">
        <f>COUNTIFS($A$2:$A$516,$A86,$G$2:$G$516,$G86,$Y$2:$Y$516,"&gt;"&amp;$Y86)+COUNTIFS($A$2:$A86,$A86,$G$2:$G86,$G86,$Y$2:$Y86,$Y86)</f>
        <v/>
      </c>
      <c r="AC86">
        <f>IF($G86="MINORS","",COUNTIFS($A$2:$A$516,$A86,$G$2:$G$516,"&lt;&gt;MINORS",$Z$2:$Z$516,"&gt;"&amp;$Z86)+COUNTIFS($A$2:$A86,$A86,$G$2:$G86,"&lt;&gt;MINORS",$Z$2:$Z86,$Z86))</f>
        <v/>
      </c>
      <c r="AD86">
        <f>$A86&amp;"|"&amp;$G86&amp;"|"&amp;$AB86</f>
        <v/>
      </c>
      <c r="AE86">
        <f>IF($AC86="","",$A86&amp;"|"&amp;$AC86)</f>
        <v/>
      </c>
      <c r="AF86">
        <f>IF(COUNTIFS($A$2:$A86,$A86)=1,"T"&amp;$AA86,"")</f>
        <v/>
      </c>
    </row>
    <row r="87">
      <c r="A87" t="inlineStr">
        <is>
          <t>Aznfungus</t>
        </is>
      </c>
      <c r="B87">
        <f>IFERROR(IF(INDEX('Player Pool'!$A$2:$A$8725,$X87)="","",INDEX('Player Pool'!$A$2:$A$8725,$X87)),"")</f>
        <v/>
      </c>
      <c r="C87">
        <f>IFERROR(IF(INDEX('Player Pool'!$B$2:$B$8725,$X87)="","",INDEX('Player Pool'!$B$2:$B$8725,$X87)),"")</f>
        <v/>
      </c>
      <c r="D87">
        <f>IFERROR(IF(INDEX('Player Pool'!$C$2:$C$8725,$X87)="","",INDEX('Player Pool'!$C$2:$C$8725,$X87)),"")</f>
        <v/>
      </c>
      <c r="E87">
        <f>IFERROR(IF(INDEX('Player Pool'!$D$2:$D$8725,$X87)="","",INDEX('Player Pool'!$D$2:$D$8725,$X87)),"")</f>
        <v/>
      </c>
      <c r="F87" t="inlineStr">
        <is>
          <t>G</t>
        </is>
      </c>
      <c r="G87" t="inlineStr">
        <is>
          <t>ACTIVE</t>
        </is>
      </c>
      <c r="H87">
        <f>IFERROR(IF(INDEX('Player Pool'!$E$2:$E$8725,$X87)="","",INDEX('Player Pool'!$E$2:$E$8725,$X87)),"")</f>
        <v/>
      </c>
      <c r="I87" s="30" t="n">
        <v>8250000</v>
      </c>
      <c r="J87" s="31">
        <f>IFERROR(IF(INDEX('Player Pool'!$I$2:$I$8725,$X87)="","",INDEX('Player Pool'!$I$2:$I$8725,$X87)),"")</f>
        <v/>
      </c>
      <c r="K87" s="31">
        <f>IFERROR(IF(INDEX('Player Pool'!$K$2:$K$8725,$X87)="","",INDEX('Player Pool'!$K$2:$K$8725,$X87)),"")</f>
        <v/>
      </c>
      <c r="L87" s="31">
        <f>IFERROR(IF(INDEX('Player Pool'!$M$2:$M$8725,$X87)="","",INDEX('Player Pool'!$M$2:$M$8725,$X87)),"")</f>
        <v/>
      </c>
      <c r="M87" s="31">
        <f>IFERROR(IF(INDEX('Player Pool'!$N$2:$N$8725,$X87)="","",INDEX('Player Pool'!$N$2:$N$8725,$X87)),"")</f>
        <v/>
      </c>
      <c r="N87" s="31">
        <f>IFERROR(IF(INDEX('Player Pool'!$Q$2:$Q$8725,$X87)="","",INDEX('Player Pool'!$Q$2:$Q$8725,$X87)),"")</f>
        <v/>
      </c>
      <c r="O87" s="31">
        <f>IF(AND(ISNUMBER($R87),$R87&lt;&gt;0,ISNUMBER($I87),$I87&gt;0),$R87/($I87/1000000),"")</f>
        <v/>
      </c>
      <c r="P87">
        <f>IFERROR(IF(INDEX('Player Pool'!$U$2:$U$8725,$X87)="","",INDEX('Player Pool'!$U$2:$U$8725,$X87)),"")</f>
        <v/>
      </c>
      <c r="Q87" s="31">
        <f>IFERROR(IF(INDEX('Player Pool'!$O$2:$O$8725,$X87)="","",INDEX('Player Pool'!$O$2:$O$8725,$X87)),"")</f>
        <v/>
      </c>
      <c r="R87" s="31">
        <f>IFERROR(IF(INDEX('Player Pool'!$P$2:$P$8725,$X87)="","",INDEX('Player Pool'!$P$2:$P$8725,$X87)),"")</f>
        <v/>
      </c>
      <c r="S87" s="31">
        <f>IF(AND(ISNUMBER($J87),$J87&lt;&gt;0,ISNUMBER($I87),$I87&gt;0),$J87/($I87/1000000),"")</f>
        <v/>
      </c>
      <c r="T87" s="32">
        <f>IF(AND(ISNUMBER($K87),$K87&lt;&gt;0,ISNUMBER($I87),$I87&gt;0),$K87/($I87/1000000),"")</f>
        <v/>
      </c>
      <c r="U87" s="32">
        <f>IFERROR(IF(INDEX('Player Pool'!$S$2:$S$8725,$X87)="","",INDEX('Player Pool'!$S$2:$S$8725,$X87)),"")</f>
        <v/>
      </c>
      <c r="V87" s="32">
        <f>IF(AND(ISNUMBER($U87),$U87&lt;&gt;0,ISNUMBER($I87),$I87&gt;0),$U87/($I87/1000000),"")</f>
        <v/>
      </c>
      <c r="W87" t="inlineStr">
        <is>
          <t>0457k</t>
        </is>
      </c>
      <c r="X87">
        <f>IFERROR(MATCH($W87,'Player Pool'!$V$2:$V$8725,0),"")</f>
        <v/>
      </c>
      <c r="Y87">
        <f>IF(ISNUMBER($R87),$R87,-1)</f>
        <v/>
      </c>
      <c r="Z87">
        <f>IF(ISNUMBER($J87),$J87,-1)</f>
        <v/>
      </c>
      <c r="AA87">
        <f>IF($A87=$A86,$AA86,$AA86+1)</f>
        <v/>
      </c>
      <c r="AB87">
        <f>COUNTIFS($A$2:$A$516,$A87,$G$2:$G$516,$G87,$Y$2:$Y$516,"&gt;"&amp;$Y87)+COUNTIFS($A$2:$A87,$A87,$G$2:$G87,$G87,$Y$2:$Y87,$Y87)</f>
        <v/>
      </c>
      <c r="AC87">
        <f>IF($G87="MINORS","",COUNTIFS($A$2:$A$516,$A87,$G$2:$G$516,"&lt;&gt;MINORS",$Z$2:$Z$516,"&gt;"&amp;$Z87)+COUNTIFS($A$2:$A87,$A87,$G$2:$G87,"&lt;&gt;MINORS",$Z$2:$Z87,$Z87))</f>
        <v/>
      </c>
      <c r="AD87">
        <f>$A87&amp;"|"&amp;$G87&amp;"|"&amp;$AB87</f>
        <v/>
      </c>
      <c r="AE87">
        <f>IF($AC87="","",$A87&amp;"|"&amp;$AC87)</f>
        <v/>
      </c>
      <c r="AF87">
        <f>IF(COUNTIFS($A$2:$A87,$A87)=1,"T"&amp;$AA87,"")</f>
        <v/>
      </c>
    </row>
    <row r="88">
      <c r="A88" t="inlineStr">
        <is>
          <t>Aznfungus</t>
        </is>
      </c>
      <c r="B88">
        <f>IFERROR(IF(INDEX('Player Pool'!$A$2:$A$8725,$X88)="","",INDEX('Player Pool'!$A$2:$A$8725,$X88)),"")</f>
        <v/>
      </c>
      <c r="C88">
        <f>IFERROR(IF(INDEX('Player Pool'!$B$2:$B$8725,$X88)="","",INDEX('Player Pool'!$B$2:$B$8725,$X88)),"")</f>
        <v/>
      </c>
      <c r="D88">
        <f>IFERROR(IF(INDEX('Player Pool'!$C$2:$C$8725,$X88)="","",INDEX('Player Pool'!$C$2:$C$8725,$X88)),"")</f>
        <v/>
      </c>
      <c r="E88">
        <f>IFERROR(IF(INDEX('Player Pool'!$D$2:$D$8725,$X88)="","",INDEX('Player Pool'!$D$2:$D$8725,$X88)),"")</f>
        <v/>
      </c>
      <c r="F88" t="inlineStr">
        <is>
          <t>F</t>
        </is>
      </c>
      <c r="G88" t="inlineStr">
        <is>
          <t>ACTIVE</t>
        </is>
      </c>
      <c r="H88">
        <f>IFERROR(IF(INDEX('Player Pool'!$E$2:$E$8725,$X88)="","",INDEX('Player Pool'!$E$2:$E$8725,$X88)),"")</f>
        <v/>
      </c>
      <c r="I88" s="30" t="n">
        <v>4750000</v>
      </c>
      <c r="J88" s="31">
        <f>IFERROR(IF(INDEX('Player Pool'!$I$2:$I$8725,$X88)="","",INDEX('Player Pool'!$I$2:$I$8725,$X88)),"")</f>
        <v/>
      </c>
      <c r="K88" s="31">
        <f>IFERROR(IF(INDEX('Player Pool'!$K$2:$K$8725,$X88)="","",INDEX('Player Pool'!$K$2:$K$8725,$X88)),"")</f>
        <v/>
      </c>
      <c r="L88" s="31">
        <f>IFERROR(IF(INDEX('Player Pool'!$M$2:$M$8725,$X88)="","",INDEX('Player Pool'!$M$2:$M$8725,$X88)),"")</f>
        <v/>
      </c>
      <c r="M88" s="31">
        <f>IFERROR(IF(INDEX('Player Pool'!$N$2:$N$8725,$X88)="","",INDEX('Player Pool'!$N$2:$N$8725,$X88)),"")</f>
        <v/>
      </c>
      <c r="N88" s="31">
        <f>IFERROR(IF(INDEX('Player Pool'!$Q$2:$Q$8725,$X88)="","",INDEX('Player Pool'!$Q$2:$Q$8725,$X88)),"")</f>
        <v/>
      </c>
      <c r="O88" s="31">
        <f>IF(AND(ISNUMBER($R88),$R88&lt;&gt;0,ISNUMBER($I88),$I88&gt;0),$R88/($I88/1000000),"")</f>
        <v/>
      </c>
      <c r="P88">
        <f>IFERROR(IF(INDEX('Player Pool'!$U$2:$U$8725,$X88)="","",INDEX('Player Pool'!$U$2:$U$8725,$X88)),"")</f>
        <v/>
      </c>
      <c r="Q88" s="31">
        <f>IFERROR(IF(INDEX('Player Pool'!$O$2:$O$8725,$X88)="","",INDEX('Player Pool'!$O$2:$O$8725,$X88)),"")</f>
        <v/>
      </c>
      <c r="R88" s="31">
        <f>IFERROR(IF(INDEX('Player Pool'!$P$2:$P$8725,$X88)="","",INDEX('Player Pool'!$P$2:$P$8725,$X88)),"")</f>
        <v/>
      </c>
      <c r="S88" s="31">
        <f>IF(AND(ISNUMBER($J88),$J88&lt;&gt;0,ISNUMBER($I88),$I88&gt;0),$J88/($I88/1000000),"")</f>
        <v/>
      </c>
      <c r="T88" s="32">
        <f>IF(AND(ISNUMBER($K88),$K88&lt;&gt;0,ISNUMBER($I88),$I88&gt;0),$K88/($I88/1000000),"")</f>
        <v/>
      </c>
      <c r="U88" s="32">
        <f>IFERROR(IF(INDEX('Player Pool'!$S$2:$S$8725,$X88)="","",INDEX('Player Pool'!$S$2:$S$8725,$X88)),"")</f>
        <v/>
      </c>
      <c r="V88" s="32">
        <f>IF(AND(ISNUMBER($U88),$U88&lt;&gt;0,ISNUMBER($I88),$I88&gt;0),$U88/($I88/1000000),"")</f>
        <v/>
      </c>
      <c r="W88" t="inlineStr">
        <is>
          <t>03l0t</t>
        </is>
      </c>
      <c r="X88">
        <f>IFERROR(MATCH($W88,'Player Pool'!$V$2:$V$8725,0),"")</f>
        <v/>
      </c>
      <c r="Y88">
        <f>IF(ISNUMBER($R88),$R88,-1)</f>
        <v/>
      </c>
      <c r="Z88">
        <f>IF(ISNUMBER($J88),$J88,-1)</f>
        <v/>
      </c>
      <c r="AA88">
        <f>IF($A88=$A87,$AA87,$AA87+1)</f>
        <v/>
      </c>
      <c r="AB88">
        <f>COUNTIFS($A$2:$A$516,$A88,$G$2:$G$516,$G88,$Y$2:$Y$516,"&gt;"&amp;$Y88)+COUNTIFS($A$2:$A88,$A88,$G$2:$G88,$G88,$Y$2:$Y88,$Y88)</f>
        <v/>
      </c>
      <c r="AC88">
        <f>IF($G88="MINORS","",COUNTIFS($A$2:$A$516,$A88,$G$2:$G$516,"&lt;&gt;MINORS",$Z$2:$Z$516,"&gt;"&amp;$Z88)+COUNTIFS($A$2:$A88,$A88,$G$2:$G88,"&lt;&gt;MINORS",$Z$2:$Z88,$Z88))</f>
        <v/>
      </c>
      <c r="AD88">
        <f>$A88&amp;"|"&amp;$G88&amp;"|"&amp;$AB88</f>
        <v/>
      </c>
      <c r="AE88">
        <f>IF($AC88="","",$A88&amp;"|"&amp;$AC88)</f>
        <v/>
      </c>
      <c r="AF88">
        <f>IF(COUNTIFS($A$2:$A88,$A88)=1,"T"&amp;$AA88,"")</f>
        <v/>
      </c>
    </row>
    <row r="89">
      <c r="A89" t="inlineStr">
        <is>
          <t>Aznfungus</t>
        </is>
      </c>
      <c r="B89">
        <f>IFERROR(IF(INDEX('Player Pool'!$A$2:$A$8725,$X89)="","",INDEX('Player Pool'!$A$2:$A$8725,$X89)),"")</f>
        <v/>
      </c>
      <c r="C89">
        <f>IFERROR(IF(INDEX('Player Pool'!$B$2:$B$8725,$X89)="","",INDEX('Player Pool'!$B$2:$B$8725,$X89)),"")</f>
        <v/>
      </c>
      <c r="D89">
        <f>IFERROR(IF(INDEX('Player Pool'!$C$2:$C$8725,$X89)="","",INDEX('Player Pool'!$C$2:$C$8725,$X89)),"")</f>
        <v/>
      </c>
      <c r="E89">
        <f>IFERROR(IF(INDEX('Player Pool'!$D$2:$D$8725,$X89)="","",INDEX('Player Pool'!$D$2:$D$8725,$X89)),"")</f>
        <v/>
      </c>
      <c r="F89" t="inlineStr">
        <is>
          <t>D</t>
        </is>
      </c>
      <c r="G89" t="inlineStr">
        <is>
          <t>ACTIVE</t>
        </is>
      </c>
      <c r="H89">
        <f>IFERROR(IF(INDEX('Player Pool'!$E$2:$E$8725,$X89)="","",INDEX('Player Pool'!$E$2:$E$8725,$X89)),"")</f>
        <v/>
      </c>
      <c r="I89" s="30" t="n">
        <v>4285714</v>
      </c>
      <c r="J89" s="31">
        <f>IFERROR(IF(INDEX('Player Pool'!$I$2:$I$8725,$X89)="","",INDEX('Player Pool'!$I$2:$I$8725,$X89)),"")</f>
        <v/>
      </c>
      <c r="K89" s="31">
        <f>IFERROR(IF(INDEX('Player Pool'!$K$2:$K$8725,$X89)="","",INDEX('Player Pool'!$K$2:$K$8725,$X89)),"")</f>
        <v/>
      </c>
      <c r="L89" s="31">
        <f>IFERROR(IF(INDEX('Player Pool'!$M$2:$M$8725,$X89)="","",INDEX('Player Pool'!$M$2:$M$8725,$X89)),"")</f>
        <v/>
      </c>
      <c r="M89" s="31">
        <f>IFERROR(IF(INDEX('Player Pool'!$N$2:$N$8725,$X89)="","",INDEX('Player Pool'!$N$2:$N$8725,$X89)),"")</f>
        <v/>
      </c>
      <c r="N89" s="31">
        <f>IFERROR(IF(INDEX('Player Pool'!$Q$2:$Q$8725,$X89)="","",INDEX('Player Pool'!$Q$2:$Q$8725,$X89)),"")</f>
        <v/>
      </c>
      <c r="O89" s="31">
        <f>IF(AND(ISNUMBER($R89),$R89&lt;&gt;0,ISNUMBER($I89),$I89&gt;0),$R89/($I89/1000000),"")</f>
        <v/>
      </c>
      <c r="P89">
        <f>IFERROR(IF(INDEX('Player Pool'!$U$2:$U$8725,$X89)="","",INDEX('Player Pool'!$U$2:$U$8725,$X89)),"")</f>
        <v/>
      </c>
      <c r="Q89" s="31">
        <f>IFERROR(IF(INDEX('Player Pool'!$O$2:$O$8725,$X89)="","",INDEX('Player Pool'!$O$2:$O$8725,$X89)),"")</f>
        <v/>
      </c>
      <c r="R89" s="31">
        <f>IFERROR(IF(INDEX('Player Pool'!$P$2:$P$8725,$X89)="","",INDEX('Player Pool'!$P$2:$P$8725,$X89)),"")</f>
        <v/>
      </c>
      <c r="S89" s="31">
        <f>IF(AND(ISNUMBER($J89),$J89&lt;&gt;0,ISNUMBER($I89),$I89&gt;0),$J89/($I89/1000000),"")</f>
        <v/>
      </c>
      <c r="T89" s="32">
        <f>IF(AND(ISNUMBER($K89),$K89&lt;&gt;0,ISNUMBER($I89),$I89&gt;0),$K89/($I89/1000000),"")</f>
        <v/>
      </c>
      <c r="U89" s="32">
        <f>IFERROR(IF(INDEX('Player Pool'!$S$2:$S$8725,$X89)="","",INDEX('Player Pool'!$S$2:$S$8725,$X89)),"")</f>
        <v/>
      </c>
      <c r="V89" s="32">
        <f>IF(AND(ISNUMBER($U89),$U89&lt;&gt;0,ISNUMBER($I89),$I89&gt;0),$U89/($I89/1000000),"")</f>
        <v/>
      </c>
      <c r="W89" t="inlineStr">
        <is>
          <t>04lcs</t>
        </is>
      </c>
      <c r="X89">
        <f>IFERROR(MATCH($W89,'Player Pool'!$V$2:$V$8725,0),"")</f>
        <v/>
      </c>
      <c r="Y89">
        <f>IF(ISNUMBER($R89),$R89,-1)</f>
        <v/>
      </c>
      <c r="Z89">
        <f>IF(ISNUMBER($J89),$J89,-1)</f>
        <v/>
      </c>
      <c r="AA89">
        <f>IF($A89=$A88,$AA88,$AA88+1)</f>
        <v/>
      </c>
      <c r="AB89">
        <f>COUNTIFS($A$2:$A$516,$A89,$G$2:$G$516,$G89,$Y$2:$Y$516,"&gt;"&amp;$Y89)+COUNTIFS($A$2:$A89,$A89,$G$2:$G89,$G89,$Y$2:$Y89,$Y89)</f>
        <v/>
      </c>
      <c r="AC89">
        <f>IF($G89="MINORS","",COUNTIFS($A$2:$A$516,$A89,$G$2:$G$516,"&lt;&gt;MINORS",$Z$2:$Z$516,"&gt;"&amp;$Z89)+COUNTIFS($A$2:$A89,$A89,$G$2:$G89,"&lt;&gt;MINORS",$Z$2:$Z89,$Z89))</f>
        <v/>
      </c>
      <c r="AD89">
        <f>$A89&amp;"|"&amp;$G89&amp;"|"&amp;$AB89</f>
        <v/>
      </c>
      <c r="AE89">
        <f>IF($AC89="","",$A89&amp;"|"&amp;$AC89)</f>
        <v/>
      </c>
      <c r="AF89">
        <f>IF(COUNTIFS($A$2:$A89,$A89)=1,"T"&amp;$AA89,"")</f>
        <v/>
      </c>
    </row>
    <row r="90">
      <c r="A90" t="inlineStr">
        <is>
          <t>Aznfungus</t>
        </is>
      </c>
      <c r="B90">
        <f>IFERROR(IF(INDEX('Player Pool'!$A$2:$A$8725,$X90)="","",INDEX('Player Pool'!$A$2:$A$8725,$X90)),"")</f>
        <v/>
      </c>
      <c r="C90">
        <f>IFERROR(IF(INDEX('Player Pool'!$B$2:$B$8725,$X90)="","",INDEX('Player Pool'!$B$2:$B$8725,$X90)),"")</f>
        <v/>
      </c>
      <c r="D90">
        <f>IFERROR(IF(INDEX('Player Pool'!$C$2:$C$8725,$X90)="","",INDEX('Player Pool'!$C$2:$C$8725,$X90)),"")</f>
        <v/>
      </c>
      <c r="E90">
        <f>IFERROR(IF(INDEX('Player Pool'!$D$2:$D$8725,$X90)="","",INDEX('Player Pool'!$D$2:$D$8725,$X90)),"")</f>
        <v/>
      </c>
      <c r="F90" t="inlineStr">
        <is>
          <t>D</t>
        </is>
      </c>
      <c r="G90" t="inlineStr">
        <is>
          <t>ACTIVE</t>
        </is>
      </c>
      <c r="H90">
        <f>IFERROR(IF(INDEX('Player Pool'!$E$2:$E$8725,$X90)="","",INDEX('Player Pool'!$E$2:$E$8725,$X90)),"")</f>
        <v/>
      </c>
      <c r="I90" s="30" t="n">
        <v>3500000</v>
      </c>
      <c r="J90" s="31">
        <f>IFERROR(IF(INDEX('Player Pool'!$I$2:$I$8725,$X90)="","",INDEX('Player Pool'!$I$2:$I$8725,$X90)),"")</f>
        <v/>
      </c>
      <c r="K90" s="31">
        <f>IFERROR(IF(INDEX('Player Pool'!$K$2:$K$8725,$X90)="","",INDEX('Player Pool'!$K$2:$K$8725,$X90)),"")</f>
        <v/>
      </c>
      <c r="L90" s="31">
        <f>IFERROR(IF(INDEX('Player Pool'!$M$2:$M$8725,$X90)="","",INDEX('Player Pool'!$M$2:$M$8725,$X90)),"")</f>
        <v/>
      </c>
      <c r="M90" s="31">
        <f>IFERROR(IF(INDEX('Player Pool'!$N$2:$N$8725,$X90)="","",INDEX('Player Pool'!$N$2:$N$8725,$X90)),"")</f>
        <v/>
      </c>
      <c r="N90" s="31">
        <f>IFERROR(IF(INDEX('Player Pool'!$Q$2:$Q$8725,$X90)="","",INDEX('Player Pool'!$Q$2:$Q$8725,$X90)),"")</f>
        <v/>
      </c>
      <c r="O90" s="31">
        <f>IF(AND(ISNUMBER($R90),$R90&lt;&gt;0,ISNUMBER($I90),$I90&gt;0),$R90/($I90/1000000),"")</f>
        <v/>
      </c>
      <c r="P90">
        <f>IFERROR(IF(INDEX('Player Pool'!$U$2:$U$8725,$X90)="","",INDEX('Player Pool'!$U$2:$U$8725,$X90)),"")</f>
        <v/>
      </c>
      <c r="Q90" s="31">
        <f>IFERROR(IF(INDEX('Player Pool'!$O$2:$O$8725,$X90)="","",INDEX('Player Pool'!$O$2:$O$8725,$X90)),"")</f>
        <v/>
      </c>
      <c r="R90" s="31">
        <f>IFERROR(IF(INDEX('Player Pool'!$P$2:$P$8725,$X90)="","",INDEX('Player Pool'!$P$2:$P$8725,$X90)),"")</f>
        <v/>
      </c>
      <c r="S90" s="31">
        <f>IF(AND(ISNUMBER($J90),$J90&lt;&gt;0,ISNUMBER($I90),$I90&gt;0),$J90/($I90/1000000),"")</f>
        <v/>
      </c>
      <c r="T90" s="32">
        <f>IF(AND(ISNUMBER($K90),$K90&lt;&gt;0,ISNUMBER($I90),$I90&gt;0),$K90/($I90/1000000),"")</f>
        <v/>
      </c>
      <c r="U90" s="32">
        <f>IFERROR(IF(INDEX('Player Pool'!$S$2:$S$8725,$X90)="","",INDEX('Player Pool'!$S$2:$S$8725,$X90)),"")</f>
        <v/>
      </c>
      <c r="V90" s="32">
        <f>IF(AND(ISNUMBER($U90),$U90&lt;&gt;0,ISNUMBER($I90),$I90&gt;0),$U90/($I90/1000000),"")</f>
        <v/>
      </c>
      <c r="W90" t="inlineStr">
        <is>
          <t>01f3d</t>
        </is>
      </c>
      <c r="X90">
        <f>IFERROR(MATCH($W90,'Player Pool'!$V$2:$V$8725,0),"")</f>
        <v/>
      </c>
      <c r="Y90">
        <f>IF(ISNUMBER($R90),$R90,-1)</f>
        <v/>
      </c>
      <c r="Z90">
        <f>IF(ISNUMBER($J90),$J90,-1)</f>
        <v/>
      </c>
      <c r="AA90">
        <f>IF($A90=$A89,$AA89,$AA89+1)</f>
        <v/>
      </c>
      <c r="AB90">
        <f>COUNTIFS($A$2:$A$516,$A90,$G$2:$G$516,$G90,$Y$2:$Y$516,"&gt;"&amp;$Y90)+COUNTIFS($A$2:$A90,$A90,$G$2:$G90,$G90,$Y$2:$Y90,$Y90)</f>
        <v/>
      </c>
      <c r="AC90">
        <f>IF($G90="MINORS","",COUNTIFS($A$2:$A$516,$A90,$G$2:$G$516,"&lt;&gt;MINORS",$Z$2:$Z$516,"&gt;"&amp;$Z90)+COUNTIFS($A$2:$A90,$A90,$G$2:$G90,"&lt;&gt;MINORS",$Z$2:$Z90,$Z90))</f>
        <v/>
      </c>
      <c r="AD90">
        <f>$A90&amp;"|"&amp;$G90&amp;"|"&amp;$AB90</f>
        <v/>
      </c>
      <c r="AE90">
        <f>IF($AC90="","",$A90&amp;"|"&amp;$AC90)</f>
        <v/>
      </c>
      <c r="AF90">
        <f>IF(COUNTIFS($A$2:$A90,$A90)=1,"T"&amp;$AA90,"")</f>
        <v/>
      </c>
    </row>
    <row r="91">
      <c r="A91" t="inlineStr">
        <is>
          <t>Aznfungus</t>
        </is>
      </c>
      <c r="B91">
        <f>IFERROR(IF(INDEX('Player Pool'!$A$2:$A$8725,$X91)="","",INDEX('Player Pool'!$A$2:$A$8725,$X91)),"")</f>
        <v/>
      </c>
      <c r="C91">
        <f>IFERROR(IF(INDEX('Player Pool'!$B$2:$B$8725,$X91)="","",INDEX('Player Pool'!$B$2:$B$8725,$X91)),"")</f>
        <v/>
      </c>
      <c r="D91">
        <f>IFERROR(IF(INDEX('Player Pool'!$C$2:$C$8725,$X91)="","",INDEX('Player Pool'!$C$2:$C$8725,$X91)),"")</f>
        <v/>
      </c>
      <c r="E91">
        <f>IFERROR(IF(INDEX('Player Pool'!$D$2:$D$8725,$X91)="","",INDEX('Player Pool'!$D$2:$D$8725,$X91)),"")</f>
        <v/>
      </c>
      <c r="F91" t="inlineStr">
        <is>
          <t>F</t>
        </is>
      </c>
      <c r="G91" t="inlineStr">
        <is>
          <t>ACTIVE</t>
        </is>
      </c>
      <c r="H91">
        <f>IFERROR(IF(INDEX('Player Pool'!$E$2:$E$8725,$X91)="","",INDEX('Player Pool'!$E$2:$E$8725,$X91)),"")</f>
        <v/>
      </c>
      <c r="I91" s="30" t="n">
        <v>5500000</v>
      </c>
      <c r="J91" s="31">
        <f>IFERROR(IF(INDEX('Player Pool'!$I$2:$I$8725,$X91)="","",INDEX('Player Pool'!$I$2:$I$8725,$X91)),"")</f>
        <v/>
      </c>
      <c r="K91" s="31">
        <f>IFERROR(IF(INDEX('Player Pool'!$K$2:$K$8725,$X91)="","",INDEX('Player Pool'!$K$2:$K$8725,$X91)),"")</f>
        <v/>
      </c>
      <c r="L91" s="31">
        <f>IFERROR(IF(INDEX('Player Pool'!$M$2:$M$8725,$X91)="","",INDEX('Player Pool'!$M$2:$M$8725,$X91)),"")</f>
        <v/>
      </c>
      <c r="M91" s="31">
        <f>IFERROR(IF(INDEX('Player Pool'!$N$2:$N$8725,$X91)="","",INDEX('Player Pool'!$N$2:$N$8725,$X91)),"")</f>
        <v/>
      </c>
      <c r="N91" s="31">
        <f>IFERROR(IF(INDEX('Player Pool'!$Q$2:$Q$8725,$X91)="","",INDEX('Player Pool'!$Q$2:$Q$8725,$X91)),"")</f>
        <v/>
      </c>
      <c r="O91" s="31">
        <f>IF(AND(ISNUMBER($R91),$R91&lt;&gt;0,ISNUMBER($I91),$I91&gt;0),$R91/($I91/1000000),"")</f>
        <v/>
      </c>
      <c r="P91">
        <f>IFERROR(IF(INDEX('Player Pool'!$U$2:$U$8725,$X91)="","",INDEX('Player Pool'!$U$2:$U$8725,$X91)),"")</f>
        <v/>
      </c>
      <c r="Q91" s="31">
        <f>IFERROR(IF(INDEX('Player Pool'!$O$2:$O$8725,$X91)="","",INDEX('Player Pool'!$O$2:$O$8725,$X91)),"")</f>
        <v/>
      </c>
      <c r="R91" s="31">
        <f>IFERROR(IF(INDEX('Player Pool'!$P$2:$P$8725,$X91)="","",INDEX('Player Pool'!$P$2:$P$8725,$X91)),"")</f>
        <v/>
      </c>
      <c r="S91" s="31">
        <f>IF(AND(ISNUMBER($J91),$J91&lt;&gt;0,ISNUMBER($I91),$I91&gt;0),$J91/($I91/1000000),"")</f>
        <v/>
      </c>
      <c r="T91" s="32">
        <f>IF(AND(ISNUMBER($K91),$K91&lt;&gt;0,ISNUMBER($I91),$I91&gt;0),$K91/($I91/1000000),"")</f>
        <v/>
      </c>
      <c r="U91" s="32">
        <f>IFERROR(IF(INDEX('Player Pool'!$S$2:$S$8725,$X91)="","",INDEX('Player Pool'!$S$2:$S$8725,$X91)),"")</f>
        <v/>
      </c>
      <c r="V91" s="32">
        <f>IF(AND(ISNUMBER($U91),$U91&lt;&gt;0,ISNUMBER($I91),$I91&gt;0),$U91/($I91/1000000),"")</f>
        <v/>
      </c>
      <c r="W91" t="inlineStr">
        <is>
          <t>031og</t>
        </is>
      </c>
      <c r="X91">
        <f>IFERROR(MATCH($W91,'Player Pool'!$V$2:$V$8725,0),"")</f>
        <v/>
      </c>
      <c r="Y91">
        <f>IF(ISNUMBER($R91),$R91,-1)</f>
        <v/>
      </c>
      <c r="Z91">
        <f>IF(ISNUMBER($J91),$J91,-1)</f>
        <v/>
      </c>
      <c r="AA91">
        <f>IF($A91=$A90,$AA90,$AA90+1)</f>
        <v/>
      </c>
      <c r="AB91">
        <f>COUNTIFS($A$2:$A$516,$A91,$G$2:$G$516,$G91,$Y$2:$Y$516,"&gt;"&amp;$Y91)+COUNTIFS($A$2:$A91,$A91,$G$2:$G91,$G91,$Y$2:$Y91,$Y91)</f>
        <v/>
      </c>
      <c r="AC91">
        <f>IF($G91="MINORS","",COUNTIFS($A$2:$A$516,$A91,$G$2:$G$516,"&lt;&gt;MINORS",$Z$2:$Z$516,"&gt;"&amp;$Z91)+COUNTIFS($A$2:$A91,$A91,$G$2:$G91,"&lt;&gt;MINORS",$Z$2:$Z91,$Z91))</f>
        <v/>
      </c>
      <c r="AD91">
        <f>$A91&amp;"|"&amp;$G91&amp;"|"&amp;$AB91</f>
        <v/>
      </c>
      <c r="AE91">
        <f>IF($AC91="","",$A91&amp;"|"&amp;$AC91)</f>
        <v/>
      </c>
      <c r="AF91">
        <f>IF(COUNTIFS($A$2:$A91,$A91)=1,"T"&amp;$AA91,"")</f>
        <v/>
      </c>
    </row>
    <row r="92">
      <c r="A92" t="inlineStr">
        <is>
          <t>Aznfungus</t>
        </is>
      </c>
      <c r="B92">
        <f>IFERROR(IF(INDEX('Player Pool'!$A$2:$A$8725,$X92)="","",INDEX('Player Pool'!$A$2:$A$8725,$X92)),"")</f>
        <v/>
      </c>
      <c r="C92">
        <f>IFERROR(IF(INDEX('Player Pool'!$B$2:$B$8725,$X92)="","",INDEX('Player Pool'!$B$2:$B$8725,$X92)),"")</f>
        <v/>
      </c>
      <c r="D92">
        <f>IFERROR(IF(INDEX('Player Pool'!$C$2:$C$8725,$X92)="","",INDEX('Player Pool'!$C$2:$C$8725,$X92)),"")</f>
        <v/>
      </c>
      <c r="E92">
        <f>IFERROR(IF(INDEX('Player Pool'!$D$2:$D$8725,$X92)="","",INDEX('Player Pool'!$D$2:$D$8725,$X92)),"")</f>
        <v/>
      </c>
      <c r="F92" t="inlineStr">
        <is>
          <t>F</t>
        </is>
      </c>
      <c r="G92" t="inlineStr">
        <is>
          <t>ACTIVE</t>
        </is>
      </c>
      <c r="H92">
        <f>IFERROR(IF(INDEX('Player Pool'!$E$2:$E$8725,$X92)="","",INDEX('Player Pool'!$E$2:$E$8725,$X92)),"")</f>
        <v/>
      </c>
      <c r="I92" s="30" t="n">
        <v>5750000</v>
      </c>
      <c r="J92" s="31">
        <f>IFERROR(IF(INDEX('Player Pool'!$I$2:$I$8725,$X92)="","",INDEX('Player Pool'!$I$2:$I$8725,$X92)),"")</f>
        <v/>
      </c>
      <c r="K92" s="31">
        <f>IFERROR(IF(INDEX('Player Pool'!$K$2:$K$8725,$X92)="","",INDEX('Player Pool'!$K$2:$K$8725,$X92)),"")</f>
        <v/>
      </c>
      <c r="L92" s="31">
        <f>IFERROR(IF(INDEX('Player Pool'!$M$2:$M$8725,$X92)="","",INDEX('Player Pool'!$M$2:$M$8725,$X92)),"")</f>
        <v/>
      </c>
      <c r="M92" s="31">
        <f>IFERROR(IF(INDEX('Player Pool'!$N$2:$N$8725,$X92)="","",INDEX('Player Pool'!$N$2:$N$8725,$X92)),"")</f>
        <v/>
      </c>
      <c r="N92" s="31">
        <f>IFERROR(IF(INDEX('Player Pool'!$Q$2:$Q$8725,$X92)="","",INDEX('Player Pool'!$Q$2:$Q$8725,$X92)),"")</f>
        <v/>
      </c>
      <c r="O92" s="31">
        <f>IF(AND(ISNUMBER($R92),$R92&lt;&gt;0,ISNUMBER($I92),$I92&gt;0),$R92/($I92/1000000),"")</f>
        <v/>
      </c>
      <c r="P92">
        <f>IFERROR(IF(INDEX('Player Pool'!$U$2:$U$8725,$X92)="","",INDEX('Player Pool'!$U$2:$U$8725,$X92)),"")</f>
        <v/>
      </c>
      <c r="Q92" s="31">
        <f>IFERROR(IF(INDEX('Player Pool'!$O$2:$O$8725,$X92)="","",INDEX('Player Pool'!$O$2:$O$8725,$X92)),"")</f>
        <v/>
      </c>
      <c r="R92" s="31">
        <f>IFERROR(IF(INDEX('Player Pool'!$P$2:$P$8725,$X92)="","",INDEX('Player Pool'!$P$2:$P$8725,$X92)),"")</f>
        <v/>
      </c>
      <c r="S92" s="31">
        <f>IF(AND(ISNUMBER($J92),$J92&lt;&gt;0,ISNUMBER($I92),$I92&gt;0),$J92/($I92/1000000),"")</f>
        <v/>
      </c>
      <c r="T92" s="32">
        <f>IF(AND(ISNUMBER($K92),$K92&lt;&gt;0,ISNUMBER($I92),$I92&gt;0),$K92/($I92/1000000),"")</f>
        <v/>
      </c>
      <c r="U92" s="32">
        <f>IFERROR(IF(INDEX('Player Pool'!$S$2:$S$8725,$X92)="","",INDEX('Player Pool'!$S$2:$S$8725,$X92)),"")</f>
        <v/>
      </c>
      <c r="V92" s="32">
        <f>IF(AND(ISNUMBER($U92),$U92&lt;&gt;0,ISNUMBER($I92),$I92&gt;0),$U92/($I92/1000000),"")</f>
        <v/>
      </c>
      <c r="W92" t="inlineStr">
        <is>
          <t>04ln4</t>
        </is>
      </c>
      <c r="X92">
        <f>IFERROR(MATCH($W92,'Player Pool'!$V$2:$V$8725,0),"")</f>
        <v/>
      </c>
      <c r="Y92">
        <f>IF(ISNUMBER($R92),$R92,-1)</f>
        <v/>
      </c>
      <c r="Z92">
        <f>IF(ISNUMBER($J92),$J92,-1)</f>
        <v/>
      </c>
      <c r="AA92">
        <f>IF($A92=$A91,$AA91,$AA91+1)</f>
        <v/>
      </c>
      <c r="AB92">
        <f>COUNTIFS($A$2:$A$516,$A92,$G$2:$G$516,$G92,$Y$2:$Y$516,"&gt;"&amp;$Y92)+COUNTIFS($A$2:$A92,$A92,$G$2:$G92,$G92,$Y$2:$Y92,$Y92)</f>
        <v/>
      </c>
      <c r="AC92">
        <f>IF($G92="MINORS","",COUNTIFS($A$2:$A$516,$A92,$G$2:$G$516,"&lt;&gt;MINORS",$Z$2:$Z$516,"&gt;"&amp;$Z92)+COUNTIFS($A$2:$A92,$A92,$G$2:$G92,"&lt;&gt;MINORS",$Z$2:$Z92,$Z92))</f>
        <v/>
      </c>
      <c r="AD92">
        <f>$A92&amp;"|"&amp;$G92&amp;"|"&amp;$AB92</f>
        <v/>
      </c>
      <c r="AE92">
        <f>IF($AC92="","",$A92&amp;"|"&amp;$AC92)</f>
        <v/>
      </c>
      <c r="AF92">
        <f>IF(COUNTIFS($A$2:$A92,$A92)=1,"T"&amp;$AA92,"")</f>
        <v/>
      </c>
    </row>
    <row r="93">
      <c r="A93" t="inlineStr">
        <is>
          <t>Aznfungus</t>
        </is>
      </c>
      <c r="B93">
        <f>IFERROR(IF(INDEX('Player Pool'!$A$2:$A$8725,$X93)="","",INDEX('Player Pool'!$A$2:$A$8725,$X93)),"")</f>
        <v/>
      </c>
      <c r="C93">
        <f>IFERROR(IF(INDEX('Player Pool'!$B$2:$B$8725,$X93)="","",INDEX('Player Pool'!$B$2:$B$8725,$X93)),"")</f>
        <v/>
      </c>
      <c r="D93">
        <f>IFERROR(IF(INDEX('Player Pool'!$C$2:$C$8725,$X93)="","",INDEX('Player Pool'!$C$2:$C$8725,$X93)),"")</f>
        <v/>
      </c>
      <c r="E93">
        <f>IFERROR(IF(INDEX('Player Pool'!$D$2:$D$8725,$X93)="","",INDEX('Player Pool'!$D$2:$D$8725,$X93)),"")</f>
        <v/>
      </c>
      <c r="F93" t="inlineStr">
        <is>
          <t>D</t>
        </is>
      </c>
      <c r="G93" t="inlineStr">
        <is>
          <t>ACTIVE</t>
        </is>
      </c>
      <c r="H93">
        <f>IFERROR(IF(INDEX('Player Pool'!$E$2:$E$8725,$X93)="","",INDEX('Player Pool'!$E$2:$E$8725,$X93)),"")</f>
        <v/>
      </c>
      <c r="I93" s="30" t="n">
        <v>850000</v>
      </c>
      <c r="J93" s="31">
        <f>IFERROR(IF(INDEX('Player Pool'!$I$2:$I$8725,$X93)="","",INDEX('Player Pool'!$I$2:$I$8725,$X93)),"")</f>
        <v/>
      </c>
      <c r="K93" s="31">
        <f>IFERROR(IF(INDEX('Player Pool'!$K$2:$K$8725,$X93)="","",INDEX('Player Pool'!$K$2:$K$8725,$X93)),"")</f>
        <v/>
      </c>
      <c r="L93" s="31">
        <f>IFERROR(IF(INDEX('Player Pool'!$M$2:$M$8725,$X93)="","",INDEX('Player Pool'!$M$2:$M$8725,$X93)),"")</f>
        <v/>
      </c>
      <c r="M93" s="31">
        <f>IFERROR(IF(INDEX('Player Pool'!$N$2:$N$8725,$X93)="","",INDEX('Player Pool'!$N$2:$N$8725,$X93)),"")</f>
        <v/>
      </c>
      <c r="N93" s="31">
        <f>IFERROR(IF(INDEX('Player Pool'!$Q$2:$Q$8725,$X93)="","",INDEX('Player Pool'!$Q$2:$Q$8725,$X93)),"")</f>
        <v/>
      </c>
      <c r="O93" s="31">
        <f>IF(AND(ISNUMBER($R93),$R93&lt;&gt;0,ISNUMBER($I93),$I93&gt;0),$R93/($I93/1000000),"")</f>
        <v/>
      </c>
      <c r="P93">
        <f>IFERROR(IF(INDEX('Player Pool'!$U$2:$U$8725,$X93)="","",INDEX('Player Pool'!$U$2:$U$8725,$X93)),"")</f>
        <v/>
      </c>
      <c r="Q93" s="31">
        <f>IFERROR(IF(INDEX('Player Pool'!$O$2:$O$8725,$X93)="","",INDEX('Player Pool'!$O$2:$O$8725,$X93)),"")</f>
        <v/>
      </c>
      <c r="R93" s="31">
        <f>IFERROR(IF(INDEX('Player Pool'!$P$2:$P$8725,$X93)="","",INDEX('Player Pool'!$P$2:$P$8725,$X93)),"")</f>
        <v/>
      </c>
      <c r="S93" s="31">
        <f>IF(AND(ISNUMBER($J93),$J93&lt;&gt;0,ISNUMBER($I93),$I93&gt;0),$J93/($I93/1000000),"")</f>
        <v/>
      </c>
      <c r="T93" s="32">
        <f>IF(AND(ISNUMBER($K93),$K93&lt;&gt;0,ISNUMBER($I93),$I93&gt;0),$K93/($I93/1000000),"")</f>
        <v/>
      </c>
      <c r="U93" s="32">
        <f>IFERROR(IF(INDEX('Player Pool'!$S$2:$S$8725,$X93)="","",INDEX('Player Pool'!$S$2:$S$8725,$X93)),"")</f>
        <v/>
      </c>
      <c r="V93" s="32">
        <f>IF(AND(ISNUMBER($U93),$U93&lt;&gt;0,ISNUMBER($I93),$I93&gt;0),$U93/($I93/1000000),"")</f>
        <v/>
      </c>
      <c r="W93" t="inlineStr">
        <is>
          <t>003tz</t>
        </is>
      </c>
      <c r="X93">
        <f>IFERROR(MATCH($W93,'Player Pool'!$V$2:$V$8725,0),"")</f>
        <v/>
      </c>
      <c r="Y93">
        <f>IF(ISNUMBER($R93),$R93,-1)</f>
        <v/>
      </c>
      <c r="Z93">
        <f>IF(ISNUMBER($J93),$J93,-1)</f>
        <v/>
      </c>
      <c r="AA93">
        <f>IF($A93=$A92,$AA92,$AA92+1)</f>
        <v/>
      </c>
      <c r="AB93">
        <f>COUNTIFS($A$2:$A$516,$A93,$G$2:$G$516,$G93,$Y$2:$Y$516,"&gt;"&amp;$Y93)+COUNTIFS($A$2:$A93,$A93,$G$2:$G93,$G93,$Y$2:$Y93,$Y93)</f>
        <v/>
      </c>
      <c r="AC93">
        <f>IF($G93="MINORS","",COUNTIFS($A$2:$A$516,$A93,$G$2:$G$516,"&lt;&gt;MINORS",$Z$2:$Z$516,"&gt;"&amp;$Z93)+COUNTIFS($A$2:$A93,$A93,$G$2:$G93,"&lt;&gt;MINORS",$Z$2:$Z93,$Z93))</f>
        <v/>
      </c>
      <c r="AD93">
        <f>$A93&amp;"|"&amp;$G93&amp;"|"&amp;$AB93</f>
        <v/>
      </c>
      <c r="AE93">
        <f>IF($AC93="","",$A93&amp;"|"&amp;$AC93)</f>
        <v/>
      </c>
      <c r="AF93">
        <f>IF(COUNTIFS($A$2:$A93,$A93)=1,"T"&amp;$AA93,"")</f>
        <v/>
      </c>
    </row>
    <row r="94">
      <c r="A94" t="inlineStr">
        <is>
          <t>Aznfungus</t>
        </is>
      </c>
      <c r="B94">
        <f>IFERROR(IF(INDEX('Player Pool'!$A$2:$A$8725,$X94)="","",INDEX('Player Pool'!$A$2:$A$8725,$X94)),"")</f>
        <v/>
      </c>
      <c r="C94">
        <f>IFERROR(IF(INDEX('Player Pool'!$B$2:$B$8725,$X94)="","",INDEX('Player Pool'!$B$2:$B$8725,$X94)),"")</f>
        <v/>
      </c>
      <c r="D94">
        <f>IFERROR(IF(INDEX('Player Pool'!$C$2:$C$8725,$X94)="","",INDEX('Player Pool'!$C$2:$C$8725,$X94)),"")</f>
        <v/>
      </c>
      <c r="E94">
        <f>IFERROR(IF(INDEX('Player Pool'!$D$2:$D$8725,$X94)="","",INDEX('Player Pool'!$D$2:$D$8725,$X94)),"")</f>
        <v/>
      </c>
      <c r="F94" t="inlineStr">
        <is>
          <t>F</t>
        </is>
      </c>
      <c r="G94" t="inlineStr">
        <is>
          <t>ACTIVE</t>
        </is>
      </c>
      <c r="H94">
        <f>IFERROR(IF(INDEX('Player Pool'!$E$2:$E$8725,$X94)="","",INDEX('Player Pool'!$E$2:$E$8725,$X94)),"")</f>
        <v/>
      </c>
      <c r="I94" s="30" t="n">
        <v>5750000</v>
      </c>
      <c r="J94" s="31">
        <f>IFERROR(IF(INDEX('Player Pool'!$I$2:$I$8725,$X94)="","",INDEX('Player Pool'!$I$2:$I$8725,$X94)),"")</f>
        <v/>
      </c>
      <c r="K94" s="31">
        <f>IFERROR(IF(INDEX('Player Pool'!$K$2:$K$8725,$X94)="","",INDEX('Player Pool'!$K$2:$K$8725,$X94)),"")</f>
        <v/>
      </c>
      <c r="L94" s="31">
        <f>IFERROR(IF(INDEX('Player Pool'!$M$2:$M$8725,$X94)="","",INDEX('Player Pool'!$M$2:$M$8725,$X94)),"")</f>
        <v/>
      </c>
      <c r="M94" s="31">
        <f>IFERROR(IF(INDEX('Player Pool'!$N$2:$N$8725,$X94)="","",INDEX('Player Pool'!$N$2:$N$8725,$X94)),"")</f>
        <v/>
      </c>
      <c r="N94" s="31">
        <f>IFERROR(IF(INDEX('Player Pool'!$Q$2:$Q$8725,$X94)="","",INDEX('Player Pool'!$Q$2:$Q$8725,$X94)),"")</f>
        <v/>
      </c>
      <c r="O94" s="31">
        <f>IF(AND(ISNUMBER($R94),$R94&lt;&gt;0,ISNUMBER($I94),$I94&gt;0),$R94/($I94/1000000),"")</f>
        <v/>
      </c>
      <c r="P94">
        <f>IFERROR(IF(INDEX('Player Pool'!$U$2:$U$8725,$X94)="","",INDEX('Player Pool'!$U$2:$U$8725,$X94)),"")</f>
        <v/>
      </c>
      <c r="Q94" s="31">
        <f>IFERROR(IF(INDEX('Player Pool'!$O$2:$O$8725,$X94)="","",INDEX('Player Pool'!$O$2:$O$8725,$X94)),"")</f>
        <v/>
      </c>
      <c r="R94" s="31">
        <f>IFERROR(IF(INDEX('Player Pool'!$P$2:$P$8725,$X94)="","",INDEX('Player Pool'!$P$2:$P$8725,$X94)),"")</f>
        <v/>
      </c>
      <c r="S94" s="31">
        <f>IF(AND(ISNUMBER($J94),$J94&lt;&gt;0,ISNUMBER($I94),$I94&gt;0),$J94/($I94/1000000),"")</f>
        <v/>
      </c>
      <c r="T94" s="32">
        <f>IF(AND(ISNUMBER($K94),$K94&lt;&gt;0,ISNUMBER($I94),$I94&gt;0),$K94/($I94/1000000),"")</f>
        <v/>
      </c>
      <c r="U94" s="32">
        <f>IFERROR(IF(INDEX('Player Pool'!$S$2:$S$8725,$X94)="","",INDEX('Player Pool'!$S$2:$S$8725,$X94)),"")</f>
        <v/>
      </c>
      <c r="V94" s="32">
        <f>IF(AND(ISNUMBER($U94),$U94&lt;&gt;0,ISNUMBER($I94),$I94&gt;0),$U94/($I94/1000000),"")</f>
        <v/>
      </c>
      <c r="W94" t="inlineStr">
        <is>
          <t>05j3d</t>
        </is>
      </c>
      <c r="X94">
        <f>IFERROR(MATCH($W94,'Player Pool'!$V$2:$V$8725,0),"")</f>
        <v/>
      </c>
      <c r="Y94">
        <f>IF(ISNUMBER($R94),$R94,-1)</f>
        <v/>
      </c>
      <c r="Z94">
        <f>IF(ISNUMBER($J94),$J94,-1)</f>
        <v/>
      </c>
      <c r="AA94">
        <f>IF($A94=$A93,$AA93,$AA93+1)</f>
        <v/>
      </c>
      <c r="AB94">
        <f>COUNTIFS($A$2:$A$516,$A94,$G$2:$G$516,$G94,$Y$2:$Y$516,"&gt;"&amp;$Y94)+COUNTIFS($A$2:$A94,$A94,$G$2:$G94,$G94,$Y$2:$Y94,$Y94)</f>
        <v/>
      </c>
      <c r="AC94">
        <f>IF($G94="MINORS","",COUNTIFS($A$2:$A$516,$A94,$G$2:$G$516,"&lt;&gt;MINORS",$Z$2:$Z$516,"&gt;"&amp;$Z94)+COUNTIFS($A$2:$A94,$A94,$G$2:$G94,"&lt;&gt;MINORS",$Z$2:$Z94,$Z94))</f>
        <v/>
      </c>
      <c r="AD94">
        <f>$A94&amp;"|"&amp;$G94&amp;"|"&amp;$AB94</f>
        <v/>
      </c>
      <c r="AE94">
        <f>IF($AC94="","",$A94&amp;"|"&amp;$AC94)</f>
        <v/>
      </c>
      <c r="AF94">
        <f>IF(COUNTIFS($A$2:$A94,$A94)=1,"T"&amp;$AA94,"")</f>
        <v/>
      </c>
    </row>
    <row r="95">
      <c r="A95" t="inlineStr">
        <is>
          <t>Aznfungus</t>
        </is>
      </c>
      <c r="B95">
        <f>IFERROR(IF(INDEX('Player Pool'!$A$2:$A$8725,$X95)="","",INDEX('Player Pool'!$A$2:$A$8725,$X95)),"")</f>
        <v/>
      </c>
      <c r="C95">
        <f>IFERROR(IF(INDEX('Player Pool'!$B$2:$B$8725,$X95)="","",INDEX('Player Pool'!$B$2:$B$8725,$X95)),"")</f>
        <v/>
      </c>
      <c r="D95">
        <f>IFERROR(IF(INDEX('Player Pool'!$C$2:$C$8725,$X95)="","",INDEX('Player Pool'!$C$2:$C$8725,$X95)),"")</f>
        <v/>
      </c>
      <c r="E95">
        <f>IFERROR(IF(INDEX('Player Pool'!$D$2:$D$8725,$X95)="","",INDEX('Player Pool'!$D$2:$D$8725,$X95)),"")</f>
        <v/>
      </c>
      <c r="F95" t="inlineStr">
        <is>
          <t>F</t>
        </is>
      </c>
      <c r="G95" t="inlineStr">
        <is>
          <t>ACTIVE</t>
        </is>
      </c>
      <c r="H95">
        <f>IFERROR(IF(INDEX('Player Pool'!$E$2:$E$8725,$X95)="","",INDEX('Player Pool'!$E$2:$E$8725,$X95)),"")</f>
        <v/>
      </c>
      <c r="I95" s="30" t="n">
        <v>1000000</v>
      </c>
      <c r="J95" s="31">
        <f>IFERROR(IF(INDEX('Player Pool'!$I$2:$I$8725,$X95)="","",INDEX('Player Pool'!$I$2:$I$8725,$X95)),"")</f>
        <v/>
      </c>
      <c r="K95" s="31">
        <f>IFERROR(IF(INDEX('Player Pool'!$K$2:$K$8725,$X95)="","",INDEX('Player Pool'!$K$2:$K$8725,$X95)),"")</f>
        <v/>
      </c>
      <c r="L95" s="31">
        <f>IFERROR(IF(INDEX('Player Pool'!$M$2:$M$8725,$X95)="","",INDEX('Player Pool'!$M$2:$M$8725,$X95)),"")</f>
        <v/>
      </c>
      <c r="M95" s="31">
        <f>IFERROR(IF(INDEX('Player Pool'!$N$2:$N$8725,$X95)="","",INDEX('Player Pool'!$N$2:$N$8725,$X95)),"")</f>
        <v/>
      </c>
      <c r="N95" s="31">
        <f>IFERROR(IF(INDEX('Player Pool'!$Q$2:$Q$8725,$X95)="","",INDEX('Player Pool'!$Q$2:$Q$8725,$X95)),"")</f>
        <v/>
      </c>
      <c r="O95" s="31">
        <f>IF(AND(ISNUMBER($R95),$R95&lt;&gt;0,ISNUMBER($I95),$I95&gt;0),$R95/($I95/1000000),"")</f>
        <v/>
      </c>
      <c r="P95">
        <f>IFERROR(IF(INDEX('Player Pool'!$U$2:$U$8725,$X95)="","",INDEX('Player Pool'!$U$2:$U$8725,$X95)),"")</f>
        <v/>
      </c>
      <c r="Q95" s="31">
        <f>IFERROR(IF(INDEX('Player Pool'!$O$2:$O$8725,$X95)="","",INDEX('Player Pool'!$O$2:$O$8725,$X95)),"")</f>
        <v/>
      </c>
      <c r="R95" s="31">
        <f>IFERROR(IF(INDEX('Player Pool'!$P$2:$P$8725,$X95)="","",INDEX('Player Pool'!$P$2:$P$8725,$X95)),"")</f>
        <v/>
      </c>
      <c r="S95" s="31">
        <f>IF(AND(ISNUMBER($J95),$J95&lt;&gt;0,ISNUMBER($I95),$I95&gt;0),$J95/($I95/1000000),"")</f>
        <v/>
      </c>
      <c r="T95" s="32">
        <f>IF(AND(ISNUMBER($K95),$K95&lt;&gt;0,ISNUMBER($I95),$I95&gt;0),$K95/($I95/1000000),"")</f>
        <v/>
      </c>
      <c r="U95" s="32">
        <f>IFERROR(IF(INDEX('Player Pool'!$S$2:$S$8725,$X95)="","",INDEX('Player Pool'!$S$2:$S$8725,$X95)),"")</f>
        <v/>
      </c>
      <c r="V95" s="32">
        <f>IF(AND(ISNUMBER($U95),$U95&lt;&gt;0,ISNUMBER($I95),$I95&gt;0),$U95/($I95/1000000),"")</f>
        <v/>
      </c>
      <c r="W95" t="inlineStr">
        <is>
          <t>003dv</t>
        </is>
      </c>
      <c r="X95">
        <f>IFERROR(MATCH($W95,'Player Pool'!$V$2:$V$8725,0),"")</f>
        <v/>
      </c>
      <c r="Y95">
        <f>IF(ISNUMBER($R95),$R95,-1)</f>
        <v/>
      </c>
      <c r="Z95">
        <f>IF(ISNUMBER($J95),$J95,-1)</f>
        <v/>
      </c>
      <c r="AA95">
        <f>IF($A95=$A94,$AA94,$AA94+1)</f>
        <v/>
      </c>
      <c r="AB95">
        <f>COUNTIFS($A$2:$A$516,$A95,$G$2:$G$516,$G95,$Y$2:$Y$516,"&gt;"&amp;$Y95)+COUNTIFS($A$2:$A95,$A95,$G$2:$G95,$G95,$Y$2:$Y95,$Y95)</f>
        <v/>
      </c>
      <c r="AC95">
        <f>IF($G95="MINORS","",COUNTIFS($A$2:$A$516,$A95,$G$2:$G$516,"&lt;&gt;MINORS",$Z$2:$Z$516,"&gt;"&amp;$Z95)+COUNTIFS($A$2:$A95,$A95,$G$2:$G95,"&lt;&gt;MINORS",$Z$2:$Z95,$Z95))</f>
        <v/>
      </c>
      <c r="AD95">
        <f>$A95&amp;"|"&amp;$G95&amp;"|"&amp;$AB95</f>
        <v/>
      </c>
      <c r="AE95">
        <f>IF($AC95="","",$A95&amp;"|"&amp;$AC95)</f>
        <v/>
      </c>
      <c r="AF95">
        <f>IF(COUNTIFS($A$2:$A95,$A95)=1,"T"&amp;$AA95,"")</f>
        <v/>
      </c>
    </row>
    <row r="96">
      <c r="A96" t="inlineStr">
        <is>
          <t>Aznfungus</t>
        </is>
      </c>
      <c r="B96">
        <f>IFERROR(IF(INDEX('Player Pool'!$A$2:$A$8725,$X96)="","",INDEX('Player Pool'!$A$2:$A$8725,$X96)),"")</f>
        <v/>
      </c>
      <c r="C96">
        <f>IFERROR(IF(INDEX('Player Pool'!$B$2:$B$8725,$X96)="","",INDEX('Player Pool'!$B$2:$B$8725,$X96)),"")</f>
        <v/>
      </c>
      <c r="D96">
        <f>IFERROR(IF(INDEX('Player Pool'!$C$2:$C$8725,$X96)="","",INDEX('Player Pool'!$C$2:$C$8725,$X96)),"")</f>
        <v/>
      </c>
      <c r="E96">
        <f>IFERROR(IF(INDEX('Player Pool'!$D$2:$D$8725,$X96)="","",INDEX('Player Pool'!$D$2:$D$8725,$X96)),"")</f>
        <v/>
      </c>
      <c r="F96" t="inlineStr">
        <is>
          <t>F</t>
        </is>
      </c>
      <c r="G96" t="inlineStr">
        <is>
          <t>ACTIVE</t>
        </is>
      </c>
      <c r="H96">
        <f>IFERROR(IF(INDEX('Player Pool'!$E$2:$E$8725,$X96)="","",INDEX('Player Pool'!$E$2:$E$8725,$X96)),"")</f>
        <v/>
      </c>
      <c r="I96" s="30" t="n">
        <v>879166</v>
      </c>
      <c r="J96" s="31">
        <f>IFERROR(IF(INDEX('Player Pool'!$I$2:$I$8725,$X96)="","",INDEX('Player Pool'!$I$2:$I$8725,$X96)),"")</f>
        <v/>
      </c>
      <c r="K96" s="31">
        <f>IFERROR(IF(INDEX('Player Pool'!$K$2:$K$8725,$X96)="","",INDEX('Player Pool'!$K$2:$K$8725,$X96)),"")</f>
        <v/>
      </c>
      <c r="L96" s="31">
        <f>IFERROR(IF(INDEX('Player Pool'!$M$2:$M$8725,$X96)="","",INDEX('Player Pool'!$M$2:$M$8725,$X96)),"")</f>
        <v/>
      </c>
      <c r="M96" s="31">
        <f>IFERROR(IF(INDEX('Player Pool'!$N$2:$N$8725,$X96)="","",INDEX('Player Pool'!$N$2:$N$8725,$X96)),"")</f>
        <v/>
      </c>
      <c r="N96" s="31">
        <f>IFERROR(IF(INDEX('Player Pool'!$Q$2:$Q$8725,$X96)="","",INDEX('Player Pool'!$Q$2:$Q$8725,$X96)),"")</f>
        <v/>
      </c>
      <c r="O96" s="31">
        <f>IF(AND(ISNUMBER($R96),$R96&lt;&gt;0,ISNUMBER($I96),$I96&gt;0),$R96/($I96/1000000),"")</f>
        <v/>
      </c>
      <c r="P96">
        <f>IFERROR(IF(INDEX('Player Pool'!$U$2:$U$8725,$X96)="","",INDEX('Player Pool'!$U$2:$U$8725,$X96)),"")</f>
        <v/>
      </c>
      <c r="Q96" s="31">
        <f>IFERROR(IF(INDEX('Player Pool'!$O$2:$O$8725,$X96)="","",INDEX('Player Pool'!$O$2:$O$8725,$X96)),"")</f>
        <v/>
      </c>
      <c r="R96" s="31">
        <f>IFERROR(IF(INDEX('Player Pool'!$P$2:$P$8725,$X96)="","",INDEX('Player Pool'!$P$2:$P$8725,$X96)),"")</f>
        <v/>
      </c>
      <c r="S96" s="31">
        <f>IF(AND(ISNUMBER($J96),$J96&lt;&gt;0,ISNUMBER($I96),$I96&gt;0),$J96/($I96/1000000),"")</f>
        <v/>
      </c>
      <c r="T96" s="32">
        <f>IF(AND(ISNUMBER($K96),$K96&lt;&gt;0,ISNUMBER($I96),$I96&gt;0),$K96/($I96/1000000),"")</f>
        <v/>
      </c>
      <c r="U96" s="32">
        <f>IFERROR(IF(INDEX('Player Pool'!$S$2:$S$8725,$X96)="","",INDEX('Player Pool'!$S$2:$S$8725,$X96)),"")</f>
        <v/>
      </c>
      <c r="V96" s="32">
        <f>IF(AND(ISNUMBER($U96),$U96&lt;&gt;0,ISNUMBER($I96),$I96&gt;0),$U96/($I96/1000000),"")</f>
        <v/>
      </c>
      <c r="W96" t="inlineStr">
        <is>
          <t>05yn2</t>
        </is>
      </c>
      <c r="X96">
        <f>IFERROR(MATCH($W96,'Player Pool'!$V$2:$V$8725,0),"")</f>
        <v/>
      </c>
      <c r="Y96">
        <f>IF(ISNUMBER($R96),$R96,-1)</f>
        <v/>
      </c>
      <c r="Z96">
        <f>IF(ISNUMBER($J96),$J96,-1)</f>
        <v/>
      </c>
      <c r="AA96">
        <f>IF($A96=$A95,$AA95,$AA95+1)</f>
        <v/>
      </c>
      <c r="AB96">
        <f>COUNTIFS($A$2:$A$516,$A96,$G$2:$G$516,$G96,$Y$2:$Y$516,"&gt;"&amp;$Y96)+COUNTIFS($A$2:$A96,$A96,$G$2:$G96,$G96,$Y$2:$Y96,$Y96)</f>
        <v/>
      </c>
      <c r="AC96">
        <f>IF($G96="MINORS","",COUNTIFS($A$2:$A$516,$A96,$G$2:$G$516,"&lt;&gt;MINORS",$Z$2:$Z$516,"&gt;"&amp;$Z96)+COUNTIFS($A$2:$A96,$A96,$G$2:$G96,"&lt;&gt;MINORS",$Z$2:$Z96,$Z96))</f>
        <v/>
      </c>
      <c r="AD96">
        <f>$A96&amp;"|"&amp;$G96&amp;"|"&amp;$AB96</f>
        <v/>
      </c>
      <c r="AE96">
        <f>IF($AC96="","",$A96&amp;"|"&amp;$AC96)</f>
        <v/>
      </c>
      <c r="AF96">
        <f>IF(COUNTIFS($A$2:$A96,$A96)=1,"T"&amp;$AA96,"")</f>
        <v/>
      </c>
    </row>
    <row r="97">
      <c r="A97" t="inlineStr">
        <is>
          <t>Aznfungus</t>
        </is>
      </c>
      <c r="B97">
        <f>IFERROR(IF(INDEX('Player Pool'!$A$2:$A$8725,$X97)="","",INDEX('Player Pool'!$A$2:$A$8725,$X97)),"")</f>
        <v/>
      </c>
      <c r="C97">
        <f>IFERROR(IF(INDEX('Player Pool'!$B$2:$B$8725,$X97)="","",INDEX('Player Pool'!$B$2:$B$8725,$X97)),"")</f>
        <v/>
      </c>
      <c r="D97">
        <f>IFERROR(IF(INDEX('Player Pool'!$C$2:$C$8725,$X97)="","",INDEX('Player Pool'!$C$2:$C$8725,$X97)),"")</f>
        <v/>
      </c>
      <c r="E97">
        <f>IFERROR(IF(INDEX('Player Pool'!$D$2:$D$8725,$X97)="","",INDEX('Player Pool'!$D$2:$D$8725,$X97)),"")</f>
        <v/>
      </c>
      <c r="F97" t="inlineStr">
        <is>
          <t>G</t>
        </is>
      </c>
      <c r="G97" t="inlineStr">
        <is>
          <t>ACTIVE</t>
        </is>
      </c>
      <c r="H97">
        <f>IFERROR(IF(INDEX('Player Pool'!$E$2:$E$8725,$X97)="","",INDEX('Player Pool'!$E$2:$E$8725,$X97)),"")</f>
        <v/>
      </c>
      <c r="I97" s="30" t="n">
        <v>3750000</v>
      </c>
      <c r="J97" s="31">
        <f>IFERROR(IF(INDEX('Player Pool'!$I$2:$I$8725,$X97)="","",INDEX('Player Pool'!$I$2:$I$8725,$X97)),"")</f>
        <v/>
      </c>
      <c r="K97" s="31">
        <f>IFERROR(IF(INDEX('Player Pool'!$K$2:$K$8725,$X97)="","",INDEX('Player Pool'!$K$2:$K$8725,$X97)),"")</f>
        <v/>
      </c>
      <c r="L97" s="31">
        <f>IFERROR(IF(INDEX('Player Pool'!$M$2:$M$8725,$X97)="","",INDEX('Player Pool'!$M$2:$M$8725,$X97)),"")</f>
        <v/>
      </c>
      <c r="M97" s="31">
        <f>IFERROR(IF(INDEX('Player Pool'!$N$2:$N$8725,$X97)="","",INDEX('Player Pool'!$N$2:$N$8725,$X97)),"")</f>
        <v/>
      </c>
      <c r="N97" s="31">
        <f>IFERROR(IF(INDEX('Player Pool'!$Q$2:$Q$8725,$X97)="","",INDEX('Player Pool'!$Q$2:$Q$8725,$X97)),"")</f>
        <v/>
      </c>
      <c r="O97" s="31">
        <f>IF(AND(ISNUMBER($R97),$R97&lt;&gt;0,ISNUMBER($I97),$I97&gt;0),$R97/($I97/1000000),"")</f>
        <v/>
      </c>
      <c r="P97">
        <f>IFERROR(IF(INDEX('Player Pool'!$U$2:$U$8725,$X97)="","",INDEX('Player Pool'!$U$2:$U$8725,$X97)),"")</f>
        <v/>
      </c>
      <c r="Q97" s="31">
        <f>IFERROR(IF(INDEX('Player Pool'!$O$2:$O$8725,$X97)="","",INDEX('Player Pool'!$O$2:$O$8725,$X97)),"")</f>
        <v/>
      </c>
      <c r="R97" s="31">
        <f>IFERROR(IF(INDEX('Player Pool'!$P$2:$P$8725,$X97)="","",INDEX('Player Pool'!$P$2:$P$8725,$X97)),"")</f>
        <v/>
      </c>
      <c r="S97" s="31">
        <f>IF(AND(ISNUMBER($J97),$J97&lt;&gt;0,ISNUMBER($I97),$I97&gt;0),$J97/($I97/1000000),"")</f>
        <v/>
      </c>
      <c r="T97" s="32">
        <f>IF(AND(ISNUMBER($K97),$K97&lt;&gt;0,ISNUMBER($I97),$I97&gt;0),$K97/($I97/1000000),"")</f>
        <v/>
      </c>
      <c r="U97" s="32">
        <f>IFERROR(IF(INDEX('Player Pool'!$S$2:$S$8725,$X97)="","",INDEX('Player Pool'!$S$2:$S$8725,$X97)),"")</f>
        <v/>
      </c>
      <c r="V97" s="32">
        <f>IF(AND(ISNUMBER($U97),$U97&lt;&gt;0,ISNUMBER($I97),$I97&gt;0),$U97/($I97/1000000),"")</f>
        <v/>
      </c>
      <c r="W97" t="inlineStr">
        <is>
          <t>03yxp</t>
        </is>
      </c>
      <c r="X97">
        <f>IFERROR(MATCH($W97,'Player Pool'!$V$2:$V$8725,0),"")</f>
        <v/>
      </c>
      <c r="Y97">
        <f>IF(ISNUMBER($R97),$R97,-1)</f>
        <v/>
      </c>
      <c r="Z97">
        <f>IF(ISNUMBER($J97),$J97,-1)</f>
        <v/>
      </c>
      <c r="AA97">
        <f>IF($A97=$A96,$AA96,$AA96+1)</f>
        <v/>
      </c>
      <c r="AB97">
        <f>COUNTIFS($A$2:$A$516,$A97,$G$2:$G$516,$G97,$Y$2:$Y$516,"&gt;"&amp;$Y97)+COUNTIFS($A$2:$A97,$A97,$G$2:$G97,$G97,$Y$2:$Y97,$Y97)</f>
        <v/>
      </c>
      <c r="AC97">
        <f>IF($G97="MINORS","",COUNTIFS($A$2:$A$516,$A97,$G$2:$G$516,"&lt;&gt;MINORS",$Z$2:$Z$516,"&gt;"&amp;$Z97)+COUNTIFS($A$2:$A97,$A97,$G$2:$G97,"&lt;&gt;MINORS",$Z$2:$Z97,$Z97))</f>
        <v/>
      </c>
      <c r="AD97">
        <f>$A97&amp;"|"&amp;$G97&amp;"|"&amp;$AB97</f>
        <v/>
      </c>
      <c r="AE97">
        <f>IF($AC97="","",$A97&amp;"|"&amp;$AC97)</f>
        <v/>
      </c>
      <c r="AF97">
        <f>IF(COUNTIFS($A$2:$A97,$A97)=1,"T"&amp;$AA97,"")</f>
        <v/>
      </c>
    </row>
    <row r="98">
      <c r="A98" t="inlineStr">
        <is>
          <t>Aznfungus</t>
        </is>
      </c>
      <c r="B98">
        <f>IFERROR(IF(INDEX('Player Pool'!$A$2:$A$8725,$X98)="","",INDEX('Player Pool'!$A$2:$A$8725,$X98)),"")</f>
        <v/>
      </c>
      <c r="C98">
        <f>IFERROR(IF(INDEX('Player Pool'!$B$2:$B$8725,$X98)="","",INDEX('Player Pool'!$B$2:$B$8725,$X98)),"")</f>
        <v/>
      </c>
      <c r="D98">
        <f>IFERROR(IF(INDEX('Player Pool'!$C$2:$C$8725,$X98)="","",INDEX('Player Pool'!$C$2:$C$8725,$X98)),"")</f>
        <v/>
      </c>
      <c r="E98">
        <f>IFERROR(IF(INDEX('Player Pool'!$D$2:$D$8725,$X98)="","",INDEX('Player Pool'!$D$2:$D$8725,$X98)),"")</f>
        <v/>
      </c>
      <c r="F98" t="inlineStr">
        <is>
          <t>F</t>
        </is>
      </c>
      <c r="G98" t="inlineStr">
        <is>
          <t>RESERVE</t>
        </is>
      </c>
      <c r="H98">
        <f>IFERROR(IF(INDEX('Player Pool'!$E$2:$E$8725,$X98)="","",INDEX('Player Pool'!$E$2:$E$8725,$X98)),"")</f>
        <v/>
      </c>
      <c r="I98" s="30" t="n">
        <v>2500000</v>
      </c>
      <c r="J98" s="31">
        <f>IFERROR(IF(INDEX('Player Pool'!$I$2:$I$8725,$X98)="","",INDEX('Player Pool'!$I$2:$I$8725,$X98)),"")</f>
        <v/>
      </c>
      <c r="K98" s="31">
        <f>IFERROR(IF(INDEX('Player Pool'!$K$2:$K$8725,$X98)="","",INDEX('Player Pool'!$K$2:$K$8725,$X98)),"")</f>
        <v/>
      </c>
      <c r="L98" s="31">
        <f>IFERROR(IF(INDEX('Player Pool'!$M$2:$M$8725,$X98)="","",INDEX('Player Pool'!$M$2:$M$8725,$X98)),"")</f>
        <v/>
      </c>
      <c r="M98" s="31">
        <f>IFERROR(IF(INDEX('Player Pool'!$N$2:$N$8725,$X98)="","",INDEX('Player Pool'!$N$2:$N$8725,$X98)),"")</f>
        <v/>
      </c>
      <c r="N98" s="31">
        <f>IFERROR(IF(INDEX('Player Pool'!$Q$2:$Q$8725,$X98)="","",INDEX('Player Pool'!$Q$2:$Q$8725,$X98)),"")</f>
        <v/>
      </c>
      <c r="O98" s="31">
        <f>IF(AND(ISNUMBER($R98),$R98&lt;&gt;0,ISNUMBER($I98),$I98&gt;0),$R98/($I98/1000000),"")</f>
        <v/>
      </c>
      <c r="P98">
        <f>IFERROR(IF(INDEX('Player Pool'!$U$2:$U$8725,$X98)="","",INDEX('Player Pool'!$U$2:$U$8725,$X98)),"")</f>
        <v/>
      </c>
      <c r="Q98" s="31">
        <f>IFERROR(IF(INDEX('Player Pool'!$O$2:$O$8725,$X98)="","",INDEX('Player Pool'!$O$2:$O$8725,$X98)),"")</f>
        <v/>
      </c>
      <c r="R98" s="31">
        <f>IFERROR(IF(INDEX('Player Pool'!$P$2:$P$8725,$X98)="","",INDEX('Player Pool'!$P$2:$P$8725,$X98)),"")</f>
        <v/>
      </c>
      <c r="S98" s="31">
        <f>IF(AND(ISNUMBER($J98),$J98&lt;&gt;0,ISNUMBER($I98),$I98&gt;0),$J98/($I98/1000000),"")</f>
        <v/>
      </c>
      <c r="T98" s="32">
        <f>IF(AND(ISNUMBER($K98),$K98&lt;&gt;0,ISNUMBER($I98),$I98&gt;0),$K98/($I98/1000000),"")</f>
        <v/>
      </c>
      <c r="U98" s="32">
        <f>IFERROR(IF(INDEX('Player Pool'!$S$2:$S$8725,$X98)="","",INDEX('Player Pool'!$S$2:$S$8725,$X98)),"")</f>
        <v/>
      </c>
      <c r="V98" s="32">
        <f>IF(AND(ISNUMBER($U98),$U98&lt;&gt;0,ISNUMBER($I98),$I98&gt;0),$U98/($I98/1000000),"")</f>
        <v/>
      </c>
      <c r="W98" t="inlineStr">
        <is>
          <t>04qza</t>
        </is>
      </c>
      <c r="X98">
        <f>IFERROR(MATCH($W98,'Player Pool'!$V$2:$V$8725,0),"")</f>
        <v/>
      </c>
      <c r="Y98">
        <f>IF(ISNUMBER($R98),$R98,-1)</f>
        <v/>
      </c>
      <c r="Z98">
        <f>IF(ISNUMBER($J98),$J98,-1)</f>
        <v/>
      </c>
      <c r="AA98">
        <f>IF($A98=$A97,$AA97,$AA97+1)</f>
        <v/>
      </c>
      <c r="AB98">
        <f>COUNTIFS($A$2:$A$516,$A98,$G$2:$G$516,$G98,$Y$2:$Y$516,"&gt;"&amp;$Y98)+COUNTIFS($A$2:$A98,$A98,$G$2:$G98,$G98,$Y$2:$Y98,$Y98)</f>
        <v/>
      </c>
      <c r="AC98">
        <f>IF($G98="MINORS","",COUNTIFS($A$2:$A$516,$A98,$G$2:$G$516,"&lt;&gt;MINORS",$Z$2:$Z$516,"&gt;"&amp;$Z98)+COUNTIFS($A$2:$A98,$A98,$G$2:$G98,"&lt;&gt;MINORS",$Z$2:$Z98,$Z98))</f>
        <v/>
      </c>
      <c r="AD98">
        <f>$A98&amp;"|"&amp;$G98&amp;"|"&amp;$AB98</f>
        <v/>
      </c>
      <c r="AE98">
        <f>IF($AC98="","",$A98&amp;"|"&amp;$AC98)</f>
        <v/>
      </c>
      <c r="AF98">
        <f>IF(COUNTIFS($A$2:$A98,$A98)=1,"T"&amp;$AA98,"")</f>
        <v/>
      </c>
    </row>
    <row r="99">
      <c r="A99" t="inlineStr">
        <is>
          <t>Aznfungus</t>
        </is>
      </c>
      <c r="B99">
        <f>IFERROR(IF(INDEX('Player Pool'!$A$2:$A$8725,$X99)="","",INDEX('Player Pool'!$A$2:$A$8725,$X99)),"")</f>
        <v/>
      </c>
      <c r="C99">
        <f>IFERROR(IF(INDEX('Player Pool'!$B$2:$B$8725,$X99)="","",INDEX('Player Pool'!$B$2:$B$8725,$X99)),"")</f>
        <v/>
      </c>
      <c r="D99">
        <f>IFERROR(IF(INDEX('Player Pool'!$C$2:$C$8725,$X99)="","",INDEX('Player Pool'!$C$2:$C$8725,$X99)),"")</f>
        <v/>
      </c>
      <c r="E99">
        <f>IFERROR(IF(INDEX('Player Pool'!$D$2:$D$8725,$X99)="","",INDEX('Player Pool'!$D$2:$D$8725,$X99)),"")</f>
        <v/>
      </c>
      <c r="F99" t="inlineStr">
        <is>
          <t>F</t>
        </is>
      </c>
      <c r="G99" t="inlineStr">
        <is>
          <t>ACTIVE</t>
        </is>
      </c>
      <c r="H99">
        <f>IFERROR(IF(INDEX('Player Pool'!$E$2:$E$8725,$X99)="","",INDEX('Player Pool'!$E$2:$E$8725,$X99)),"")</f>
        <v/>
      </c>
      <c r="I99" s="30" t="n">
        <v>825000</v>
      </c>
      <c r="J99" s="31">
        <f>IFERROR(IF(INDEX('Player Pool'!$I$2:$I$8725,$X99)="","",INDEX('Player Pool'!$I$2:$I$8725,$X99)),"")</f>
        <v/>
      </c>
      <c r="K99" s="31">
        <f>IFERROR(IF(INDEX('Player Pool'!$K$2:$K$8725,$X99)="","",INDEX('Player Pool'!$K$2:$K$8725,$X99)),"")</f>
        <v/>
      </c>
      <c r="L99" s="31">
        <f>IFERROR(IF(INDEX('Player Pool'!$M$2:$M$8725,$X99)="","",INDEX('Player Pool'!$M$2:$M$8725,$X99)),"")</f>
        <v/>
      </c>
      <c r="M99" s="31">
        <f>IFERROR(IF(INDEX('Player Pool'!$N$2:$N$8725,$X99)="","",INDEX('Player Pool'!$N$2:$N$8725,$X99)),"")</f>
        <v/>
      </c>
      <c r="N99" s="31">
        <f>IFERROR(IF(INDEX('Player Pool'!$Q$2:$Q$8725,$X99)="","",INDEX('Player Pool'!$Q$2:$Q$8725,$X99)),"")</f>
        <v/>
      </c>
      <c r="O99" s="31">
        <f>IF(AND(ISNUMBER($R99),$R99&lt;&gt;0,ISNUMBER($I99),$I99&gt;0),$R99/($I99/1000000),"")</f>
        <v/>
      </c>
      <c r="P99">
        <f>IFERROR(IF(INDEX('Player Pool'!$U$2:$U$8725,$X99)="","",INDEX('Player Pool'!$U$2:$U$8725,$X99)),"")</f>
        <v/>
      </c>
      <c r="Q99" s="31">
        <f>IFERROR(IF(INDEX('Player Pool'!$O$2:$O$8725,$X99)="","",INDEX('Player Pool'!$O$2:$O$8725,$X99)),"")</f>
        <v/>
      </c>
      <c r="R99" s="31">
        <f>IFERROR(IF(INDEX('Player Pool'!$P$2:$P$8725,$X99)="","",INDEX('Player Pool'!$P$2:$P$8725,$X99)),"")</f>
        <v/>
      </c>
      <c r="S99" s="31">
        <f>IF(AND(ISNUMBER($J99),$J99&lt;&gt;0,ISNUMBER($I99),$I99&gt;0),$J99/($I99/1000000),"")</f>
        <v/>
      </c>
      <c r="T99" s="32">
        <f>IF(AND(ISNUMBER($K99),$K99&lt;&gt;0,ISNUMBER($I99),$I99&gt;0),$K99/($I99/1000000),"")</f>
        <v/>
      </c>
      <c r="U99" s="32">
        <f>IFERROR(IF(INDEX('Player Pool'!$S$2:$S$8725,$X99)="","",INDEX('Player Pool'!$S$2:$S$8725,$X99)),"")</f>
        <v/>
      </c>
      <c r="V99" s="32">
        <f>IF(AND(ISNUMBER($U99),$U99&lt;&gt;0,ISNUMBER($I99),$I99&gt;0),$U99/($I99/1000000),"")</f>
        <v/>
      </c>
      <c r="W99" t="inlineStr">
        <is>
          <t>059e2</t>
        </is>
      </c>
      <c r="X99">
        <f>IFERROR(MATCH($W99,'Player Pool'!$V$2:$V$8725,0),"")</f>
        <v/>
      </c>
      <c r="Y99">
        <f>IF(ISNUMBER($R99),$R99,-1)</f>
        <v/>
      </c>
      <c r="Z99">
        <f>IF(ISNUMBER($J99),$J99,-1)</f>
        <v/>
      </c>
      <c r="AA99">
        <f>IF($A99=$A98,$AA98,$AA98+1)</f>
        <v/>
      </c>
      <c r="AB99">
        <f>COUNTIFS($A$2:$A$516,$A99,$G$2:$G$516,$G99,$Y$2:$Y$516,"&gt;"&amp;$Y99)+COUNTIFS($A$2:$A99,$A99,$G$2:$G99,$G99,$Y$2:$Y99,$Y99)</f>
        <v/>
      </c>
      <c r="AC99">
        <f>IF($G99="MINORS","",COUNTIFS($A$2:$A$516,$A99,$G$2:$G$516,"&lt;&gt;MINORS",$Z$2:$Z$516,"&gt;"&amp;$Z99)+COUNTIFS($A$2:$A99,$A99,$G$2:$G99,"&lt;&gt;MINORS",$Z$2:$Z99,$Z99))</f>
        <v/>
      </c>
      <c r="AD99">
        <f>$A99&amp;"|"&amp;$G99&amp;"|"&amp;$AB99</f>
        <v/>
      </c>
      <c r="AE99">
        <f>IF($AC99="","",$A99&amp;"|"&amp;$AC99)</f>
        <v/>
      </c>
      <c r="AF99">
        <f>IF(COUNTIFS($A$2:$A99,$A99)=1,"T"&amp;$AA99,"")</f>
        <v/>
      </c>
    </row>
    <row r="100">
      <c r="A100" t="inlineStr">
        <is>
          <t>Aznfungus</t>
        </is>
      </c>
      <c r="B100">
        <f>IFERROR(IF(INDEX('Player Pool'!$A$2:$A$8725,$X100)="","",INDEX('Player Pool'!$A$2:$A$8725,$X100)),"")</f>
        <v/>
      </c>
      <c r="C100">
        <f>IFERROR(IF(INDEX('Player Pool'!$B$2:$B$8725,$X100)="","",INDEX('Player Pool'!$B$2:$B$8725,$X100)),"")</f>
        <v/>
      </c>
      <c r="D100">
        <f>IFERROR(IF(INDEX('Player Pool'!$C$2:$C$8725,$X100)="","",INDEX('Player Pool'!$C$2:$C$8725,$X100)),"")</f>
        <v/>
      </c>
      <c r="E100">
        <f>IFERROR(IF(INDEX('Player Pool'!$D$2:$D$8725,$X100)="","",INDEX('Player Pool'!$D$2:$D$8725,$X100)),"")</f>
        <v/>
      </c>
      <c r="F100" t="inlineStr">
        <is>
          <t>D</t>
        </is>
      </c>
      <c r="G100" t="inlineStr">
        <is>
          <t>ACTIVE</t>
        </is>
      </c>
      <c r="H100">
        <f>IFERROR(IF(INDEX('Player Pool'!$E$2:$E$8725,$X100)="","",INDEX('Player Pool'!$E$2:$E$8725,$X100)),"")</f>
        <v/>
      </c>
      <c r="I100" s="30" t="n">
        <v>775000</v>
      </c>
      <c r="J100" s="31">
        <f>IFERROR(IF(INDEX('Player Pool'!$I$2:$I$8725,$X100)="","",INDEX('Player Pool'!$I$2:$I$8725,$X100)),"")</f>
        <v/>
      </c>
      <c r="K100" s="31">
        <f>IFERROR(IF(INDEX('Player Pool'!$K$2:$K$8725,$X100)="","",INDEX('Player Pool'!$K$2:$K$8725,$X100)),"")</f>
        <v/>
      </c>
      <c r="L100" s="31">
        <f>IFERROR(IF(INDEX('Player Pool'!$M$2:$M$8725,$X100)="","",INDEX('Player Pool'!$M$2:$M$8725,$X100)),"")</f>
        <v/>
      </c>
      <c r="M100" s="31">
        <f>IFERROR(IF(INDEX('Player Pool'!$N$2:$N$8725,$X100)="","",INDEX('Player Pool'!$N$2:$N$8725,$X100)),"")</f>
        <v/>
      </c>
      <c r="N100" s="31">
        <f>IFERROR(IF(INDEX('Player Pool'!$Q$2:$Q$8725,$X100)="","",INDEX('Player Pool'!$Q$2:$Q$8725,$X100)),"")</f>
        <v/>
      </c>
      <c r="O100" s="31">
        <f>IF(AND(ISNUMBER($R100),$R100&lt;&gt;0,ISNUMBER($I100),$I100&gt;0),$R100/($I100/1000000),"")</f>
        <v/>
      </c>
      <c r="P100">
        <f>IFERROR(IF(INDEX('Player Pool'!$U$2:$U$8725,$X100)="","",INDEX('Player Pool'!$U$2:$U$8725,$X100)),"")</f>
        <v/>
      </c>
      <c r="Q100" s="31">
        <f>IFERROR(IF(INDEX('Player Pool'!$O$2:$O$8725,$X100)="","",INDEX('Player Pool'!$O$2:$O$8725,$X100)),"")</f>
        <v/>
      </c>
      <c r="R100" s="31">
        <f>IFERROR(IF(INDEX('Player Pool'!$P$2:$P$8725,$X100)="","",INDEX('Player Pool'!$P$2:$P$8725,$X100)),"")</f>
        <v/>
      </c>
      <c r="S100" s="31">
        <f>IF(AND(ISNUMBER($J100),$J100&lt;&gt;0,ISNUMBER($I100),$I100&gt;0),$J100/($I100/1000000),"")</f>
        <v/>
      </c>
      <c r="T100" s="32">
        <f>IF(AND(ISNUMBER($K100),$K100&lt;&gt;0,ISNUMBER($I100),$I100&gt;0),$K100/($I100/1000000),"")</f>
        <v/>
      </c>
      <c r="U100" s="32">
        <f>IFERROR(IF(INDEX('Player Pool'!$S$2:$S$8725,$X100)="","",INDEX('Player Pool'!$S$2:$S$8725,$X100)),"")</f>
        <v/>
      </c>
      <c r="V100" s="32">
        <f>IF(AND(ISNUMBER($U100),$U100&lt;&gt;0,ISNUMBER($I100),$I100&gt;0),$U100/($I100/1000000),"")</f>
        <v/>
      </c>
      <c r="W100" t="inlineStr">
        <is>
          <t>051ug</t>
        </is>
      </c>
      <c r="X100">
        <f>IFERROR(MATCH($W100,'Player Pool'!$V$2:$V$8725,0),"")</f>
        <v/>
      </c>
      <c r="Y100">
        <f>IF(ISNUMBER($R100),$R100,-1)</f>
        <v/>
      </c>
      <c r="Z100">
        <f>IF(ISNUMBER($J100),$J100,-1)</f>
        <v/>
      </c>
      <c r="AA100">
        <f>IF($A100=$A99,$AA99,$AA99+1)</f>
        <v/>
      </c>
      <c r="AB100">
        <f>COUNTIFS($A$2:$A$516,$A100,$G$2:$G$516,$G100,$Y$2:$Y$516,"&gt;"&amp;$Y100)+COUNTIFS($A$2:$A100,$A100,$G$2:$G100,$G100,$Y$2:$Y100,$Y100)</f>
        <v/>
      </c>
      <c r="AC100">
        <f>IF($G100="MINORS","",COUNTIFS($A$2:$A$516,$A100,$G$2:$G$516,"&lt;&gt;MINORS",$Z$2:$Z$516,"&gt;"&amp;$Z100)+COUNTIFS($A$2:$A100,$A100,$G$2:$G100,"&lt;&gt;MINORS",$Z$2:$Z100,$Z100))</f>
        <v/>
      </c>
      <c r="AD100">
        <f>$A100&amp;"|"&amp;$G100&amp;"|"&amp;$AB100</f>
        <v/>
      </c>
      <c r="AE100">
        <f>IF($AC100="","",$A100&amp;"|"&amp;$AC100)</f>
        <v/>
      </c>
      <c r="AF100">
        <f>IF(COUNTIFS($A$2:$A100,$A100)=1,"T"&amp;$AA100,"")</f>
        <v/>
      </c>
    </row>
    <row r="101">
      <c r="A101" t="inlineStr">
        <is>
          <t>Aznfungus</t>
        </is>
      </c>
      <c r="B101">
        <f>IFERROR(IF(INDEX('Player Pool'!$A$2:$A$8725,$X101)="","",INDEX('Player Pool'!$A$2:$A$8725,$X101)),"")</f>
        <v/>
      </c>
      <c r="C101">
        <f>IFERROR(IF(INDEX('Player Pool'!$B$2:$B$8725,$X101)="","",INDEX('Player Pool'!$B$2:$B$8725,$X101)),"")</f>
        <v/>
      </c>
      <c r="D101">
        <f>IFERROR(IF(INDEX('Player Pool'!$C$2:$C$8725,$X101)="","",INDEX('Player Pool'!$C$2:$C$8725,$X101)),"")</f>
        <v/>
      </c>
      <c r="E101">
        <f>IFERROR(IF(INDEX('Player Pool'!$D$2:$D$8725,$X101)="","",INDEX('Player Pool'!$D$2:$D$8725,$X101)),"")</f>
        <v/>
      </c>
      <c r="F101" t="inlineStr">
        <is>
          <t>F</t>
        </is>
      </c>
      <c r="G101" t="inlineStr">
        <is>
          <t>MINORS</t>
        </is>
      </c>
      <c r="H101">
        <f>IFERROR(IF(INDEX('Player Pool'!$E$2:$E$8725,$X101)="","",INDEX('Player Pool'!$E$2:$E$8725,$X101)),"")</f>
        <v/>
      </c>
      <c r="I101" s="30" t="n">
        <v>974167</v>
      </c>
      <c r="J101" s="31">
        <f>IFERROR(IF(INDEX('Player Pool'!$I$2:$I$8725,$X101)="","",INDEX('Player Pool'!$I$2:$I$8725,$X101)),"")</f>
        <v/>
      </c>
      <c r="K101" s="31">
        <f>IFERROR(IF(INDEX('Player Pool'!$K$2:$K$8725,$X101)="","",INDEX('Player Pool'!$K$2:$K$8725,$X101)),"")</f>
        <v/>
      </c>
      <c r="L101" s="31">
        <f>IFERROR(IF(INDEX('Player Pool'!$M$2:$M$8725,$X101)="","",INDEX('Player Pool'!$M$2:$M$8725,$X101)),"")</f>
        <v/>
      </c>
      <c r="M101" s="31">
        <f>IFERROR(IF(INDEX('Player Pool'!$N$2:$N$8725,$X101)="","",INDEX('Player Pool'!$N$2:$N$8725,$X101)),"")</f>
        <v/>
      </c>
      <c r="N101" s="31">
        <f>IFERROR(IF(INDEX('Player Pool'!$Q$2:$Q$8725,$X101)="","",INDEX('Player Pool'!$Q$2:$Q$8725,$X101)),"")</f>
        <v/>
      </c>
      <c r="O101" s="31">
        <f>IF(AND(ISNUMBER($R101),$R101&lt;&gt;0,ISNUMBER($I101),$I101&gt;0),$R101/($I101/1000000),"")</f>
        <v/>
      </c>
      <c r="P101">
        <f>IFERROR(IF(INDEX('Player Pool'!$U$2:$U$8725,$X101)="","",INDEX('Player Pool'!$U$2:$U$8725,$X101)),"")</f>
        <v/>
      </c>
      <c r="Q101" s="31">
        <f>IFERROR(IF(INDEX('Player Pool'!$O$2:$O$8725,$X101)="","",INDEX('Player Pool'!$O$2:$O$8725,$X101)),"")</f>
        <v/>
      </c>
      <c r="R101" s="31">
        <f>IFERROR(IF(INDEX('Player Pool'!$P$2:$P$8725,$X101)="","",INDEX('Player Pool'!$P$2:$P$8725,$X101)),"")</f>
        <v/>
      </c>
      <c r="S101" s="31">
        <f>IF(AND(ISNUMBER($J101),$J101&lt;&gt;0,ISNUMBER($I101),$I101&gt;0),$J101/($I101/1000000),"")</f>
        <v/>
      </c>
      <c r="T101" s="32">
        <f>IF(AND(ISNUMBER($K101),$K101&lt;&gt;0,ISNUMBER($I101),$I101&gt;0),$K101/($I101/1000000),"")</f>
        <v/>
      </c>
      <c r="U101" s="32">
        <f>IFERROR(IF(INDEX('Player Pool'!$S$2:$S$8725,$X101)="","",INDEX('Player Pool'!$S$2:$S$8725,$X101)),"")</f>
        <v/>
      </c>
      <c r="V101" s="32">
        <f>IF(AND(ISNUMBER($U101),$U101&lt;&gt;0,ISNUMBER($I101),$I101&gt;0),$U101/($I101/1000000),"")</f>
        <v/>
      </c>
      <c r="W101" t="inlineStr">
        <is>
          <t>06rus</t>
        </is>
      </c>
      <c r="X101">
        <f>IFERROR(MATCH($W101,'Player Pool'!$V$2:$V$8725,0),"")</f>
        <v/>
      </c>
      <c r="Y101">
        <f>IF(ISNUMBER($R101),$R101,-1)</f>
        <v/>
      </c>
      <c r="Z101">
        <f>IF(ISNUMBER($J101),$J101,-1)</f>
        <v/>
      </c>
      <c r="AA101">
        <f>IF($A101=$A100,$AA100,$AA100+1)</f>
        <v/>
      </c>
      <c r="AB101">
        <f>COUNTIFS($A$2:$A$516,$A101,$G$2:$G$516,$G101,$Y$2:$Y$516,"&gt;"&amp;$Y101)+COUNTIFS($A$2:$A101,$A101,$G$2:$G101,$G101,$Y$2:$Y101,$Y101)</f>
        <v/>
      </c>
      <c r="AC101">
        <f>IF($G101="MINORS","",COUNTIFS($A$2:$A$516,$A101,$G$2:$G$516,"&lt;&gt;MINORS",$Z$2:$Z$516,"&gt;"&amp;$Z101)+COUNTIFS($A$2:$A101,$A101,$G$2:$G101,"&lt;&gt;MINORS",$Z$2:$Z101,$Z101))</f>
        <v/>
      </c>
      <c r="AD101">
        <f>$A101&amp;"|"&amp;$G101&amp;"|"&amp;$AB101</f>
        <v/>
      </c>
      <c r="AE101">
        <f>IF($AC101="","",$A101&amp;"|"&amp;$AC101)</f>
        <v/>
      </c>
      <c r="AF101">
        <f>IF(COUNTIFS($A$2:$A101,$A101)=1,"T"&amp;$AA101,"")</f>
        <v/>
      </c>
    </row>
    <row r="102">
      <c r="A102" t="inlineStr">
        <is>
          <t>Aznfungus</t>
        </is>
      </c>
      <c r="B102">
        <f>IFERROR(IF(INDEX('Player Pool'!$A$2:$A$8725,$X102)="","",INDEX('Player Pool'!$A$2:$A$8725,$X102)),"")</f>
        <v/>
      </c>
      <c r="C102">
        <f>IFERROR(IF(INDEX('Player Pool'!$B$2:$B$8725,$X102)="","",INDEX('Player Pool'!$B$2:$B$8725,$X102)),"")</f>
        <v/>
      </c>
      <c r="D102">
        <f>IFERROR(IF(INDEX('Player Pool'!$C$2:$C$8725,$X102)="","",INDEX('Player Pool'!$C$2:$C$8725,$X102)),"")</f>
        <v/>
      </c>
      <c r="E102">
        <f>IFERROR(IF(INDEX('Player Pool'!$D$2:$D$8725,$X102)="","",INDEX('Player Pool'!$D$2:$D$8725,$X102)),"")</f>
        <v/>
      </c>
      <c r="F102" t="inlineStr">
        <is>
          <t>G</t>
        </is>
      </c>
      <c r="G102" t="inlineStr">
        <is>
          <t>MINORS</t>
        </is>
      </c>
      <c r="H102">
        <f>IFERROR(IF(INDEX('Player Pool'!$E$2:$E$8725,$X102)="","",INDEX('Player Pool'!$E$2:$E$8725,$X102)),"")</f>
        <v/>
      </c>
      <c r="I102" s="30" t="n">
        <v>850000</v>
      </c>
      <c r="J102" s="31">
        <f>IFERROR(IF(INDEX('Player Pool'!$I$2:$I$8725,$X102)="","",INDEX('Player Pool'!$I$2:$I$8725,$X102)),"")</f>
        <v/>
      </c>
      <c r="K102" s="31">
        <f>IFERROR(IF(INDEX('Player Pool'!$K$2:$K$8725,$X102)="","",INDEX('Player Pool'!$K$2:$K$8725,$X102)),"")</f>
        <v/>
      </c>
      <c r="L102" s="31">
        <f>IFERROR(IF(INDEX('Player Pool'!$M$2:$M$8725,$X102)="","",INDEX('Player Pool'!$M$2:$M$8725,$X102)),"")</f>
        <v/>
      </c>
      <c r="M102" s="31">
        <f>IFERROR(IF(INDEX('Player Pool'!$N$2:$N$8725,$X102)="","",INDEX('Player Pool'!$N$2:$N$8725,$X102)),"")</f>
        <v/>
      </c>
      <c r="N102" s="31">
        <f>IFERROR(IF(INDEX('Player Pool'!$Q$2:$Q$8725,$X102)="","",INDEX('Player Pool'!$Q$2:$Q$8725,$X102)),"")</f>
        <v/>
      </c>
      <c r="O102" s="31">
        <f>IF(AND(ISNUMBER($R102),$R102&lt;&gt;0,ISNUMBER($I102),$I102&gt;0),$R102/($I102/1000000),"")</f>
        <v/>
      </c>
      <c r="P102">
        <f>IFERROR(IF(INDEX('Player Pool'!$U$2:$U$8725,$X102)="","",INDEX('Player Pool'!$U$2:$U$8725,$X102)),"")</f>
        <v/>
      </c>
      <c r="Q102" s="31">
        <f>IFERROR(IF(INDEX('Player Pool'!$O$2:$O$8725,$X102)="","",INDEX('Player Pool'!$O$2:$O$8725,$X102)),"")</f>
        <v/>
      </c>
      <c r="R102" s="31">
        <f>IFERROR(IF(INDEX('Player Pool'!$P$2:$P$8725,$X102)="","",INDEX('Player Pool'!$P$2:$P$8725,$X102)),"")</f>
        <v/>
      </c>
      <c r="S102" s="31">
        <f>IF(AND(ISNUMBER($J102),$J102&lt;&gt;0,ISNUMBER($I102),$I102&gt;0),$J102/($I102/1000000),"")</f>
        <v/>
      </c>
      <c r="T102" s="32">
        <f>IF(AND(ISNUMBER($K102),$K102&lt;&gt;0,ISNUMBER($I102),$I102&gt;0),$K102/($I102/1000000),"")</f>
        <v/>
      </c>
      <c r="U102" s="32">
        <f>IFERROR(IF(INDEX('Player Pool'!$S$2:$S$8725,$X102)="","",INDEX('Player Pool'!$S$2:$S$8725,$X102)),"")</f>
        <v/>
      </c>
      <c r="V102" s="32">
        <f>IF(AND(ISNUMBER($U102),$U102&lt;&gt;0,ISNUMBER($I102),$I102&gt;0),$U102/($I102/1000000),"")</f>
        <v/>
      </c>
      <c r="W102" t="inlineStr">
        <is>
          <t>05r8v</t>
        </is>
      </c>
      <c r="X102">
        <f>IFERROR(MATCH($W102,'Player Pool'!$V$2:$V$8725,0),"")</f>
        <v/>
      </c>
      <c r="Y102">
        <f>IF(ISNUMBER($R102),$R102,-1)</f>
        <v/>
      </c>
      <c r="Z102">
        <f>IF(ISNUMBER($J102),$J102,-1)</f>
        <v/>
      </c>
      <c r="AA102">
        <f>IF($A102=$A101,$AA101,$AA101+1)</f>
        <v/>
      </c>
      <c r="AB102">
        <f>COUNTIFS($A$2:$A$516,$A102,$G$2:$G$516,$G102,$Y$2:$Y$516,"&gt;"&amp;$Y102)+COUNTIFS($A$2:$A102,$A102,$G$2:$G102,$G102,$Y$2:$Y102,$Y102)</f>
        <v/>
      </c>
      <c r="AC102">
        <f>IF($G102="MINORS","",COUNTIFS($A$2:$A$516,$A102,$G$2:$G$516,"&lt;&gt;MINORS",$Z$2:$Z$516,"&gt;"&amp;$Z102)+COUNTIFS($A$2:$A102,$A102,$G$2:$G102,"&lt;&gt;MINORS",$Z$2:$Z102,$Z102))</f>
        <v/>
      </c>
      <c r="AD102">
        <f>$A102&amp;"|"&amp;$G102&amp;"|"&amp;$AB102</f>
        <v/>
      </c>
      <c r="AE102">
        <f>IF($AC102="","",$A102&amp;"|"&amp;$AC102)</f>
        <v/>
      </c>
      <c r="AF102">
        <f>IF(COUNTIFS($A$2:$A102,$A102)=1,"T"&amp;$AA102,"")</f>
        <v/>
      </c>
    </row>
    <row r="103">
      <c r="A103" t="inlineStr">
        <is>
          <t>Aznfungus</t>
        </is>
      </c>
      <c r="B103">
        <f>IFERROR(IF(INDEX('Player Pool'!$A$2:$A$8725,$X103)="","",INDEX('Player Pool'!$A$2:$A$8725,$X103)),"")</f>
        <v/>
      </c>
      <c r="C103">
        <f>IFERROR(IF(INDEX('Player Pool'!$B$2:$B$8725,$X103)="","",INDEX('Player Pool'!$B$2:$B$8725,$X103)),"")</f>
        <v/>
      </c>
      <c r="D103">
        <f>IFERROR(IF(INDEX('Player Pool'!$C$2:$C$8725,$X103)="","",INDEX('Player Pool'!$C$2:$C$8725,$X103)),"")</f>
        <v/>
      </c>
      <c r="E103">
        <f>IFERROR(IF(INDEX('Player Pool'!$D$2:$D$8725,$X103)="","",INDEX('Player Pool'!$D$2:$D$8725,$X103)),"")</f>
        <v/>
      </c>
      <c r="F103" t="inlineStr">
        <is>
          <t>F</t>
        </is>
      </c>
      <c r="G103" t="inlineStr">
        <is>
          <t>MINORS</t>
        </is>
      </c>
      <c r="H103">
        <f>IFERROR(IF(INDEX('Player Pool'!$E$2:$E$8725,$X103)="","",INDEX('Player Pool'!$E$2:$E$8725,$X103)),"")</f>
        <v/>
      </c>
      <c r="I103" s="30" t="n">
        <v>850000</v>
      </c>
      <c r="J103" s="31">
        <f>IFERROR(IF(INDEX('Player Pool'!$I$2:$I$8725,$X103)="","",INDEX('Player Pool'!$I$2:$I$8725,$X103)),"")</f>
        <v/>
      </c>
      <c r="K103" s="31">
        <f>IFERROR(IF(INDEX('Player Pool'!$K$2:$K$8725,$X103)="","",INDEX('Player Pool'!$K$2:$K$8725,$X103)),"")</f>
        <v/>
      </c>
      <c r="L103" s="31">
        <f>IFERROR(IF(INDEX('Player Pool'!$M$2:$M$8725,$X103)="","",INDEX('Player Pool'!$M$2:$M$8725,$X103)),"")</f>
        <v/>
      </c>
      <c r="M103" s="31">
        <f>IFERROR(IF(INDEX('Player Pool'!$N$2:$N$8725,$X103)="","",INDEX('Player Pool'!$N$2:$N$8725,$X103)),"")</f>
        <v/>
      </c>
      <c r="N103" s="31">
        <f>IFERROR(IF(INDEX('Player Pool'!$Q$2:$Q$8725,$X103)="","",INDEX('Player Pool'!$Q$2:$Q$8725,$X103)),"")</f>
        <v/>
      </c>
      <c r="O103" s="31">
        <f>IF(AND(ISNUMBER($R103),$R103&lt;&gt;0,ISNUMBER($I103),$I103&gt;0),$R103/($I103/1000000),"")</f>
        <v/>
      </c>
      <c r="P103">
        <f>IFERROR(IF(INDEX('Player Pool'!$U$2:$U$8725,$X103)="","",INDEX('Player Pool'!$U$2:$U$8725,$X103)),"")</f>
        <v/>
      </c>
      <c r="Q103" s="31">
        <f>IFERROR(IF(INDEX('Player Pool'!$O$2:$O$8725,$X103)="","",INDEX('Player Pool'!$O$2:$O$8725,$X103)),"")</f>
        <v/>
      </c>
      <c r="R103" s="31">
        <f>IFERROR(IF(INDEX('Player Pool'!$P$2:$P$8725,$X103)="","",INDEX('Player Pool'!$P$2:$P$8725,$X103)),"")</f>
        <v/>
      </c>
      <c r="S103" s="31">
        <f>IF(AND(ISNUMBER($J103),$J103&lt;&gt;0,ISNUMBER($I103),$I103&gt;0),$J103/($I103/1000000),"")</f>
        <v/>
      </c>
      <c r="T103" s="32">
        <f>IF(AND(ISNUMBER($K103),$K103&lt;&gt;0,ISNUMBER($I103),$I103&gt;0),$K103/($I103/1000000),"")</f>
        <v/>
      </c>
      <c r="U103" s="32">
        <f>IFERROR(IF(INDEX('Player Pool'!$S$2:$S$8725,$X103)="","",INDEX('Player Pool'!$S$2:$S$8725,$X103)),"")</f>
        <v/>
      </c>
      <c r="V103" s="32">
        <f>IF(AND(ISNUMBER($U103),$U103&lt;&gt;0,ISNUMBER($I103),$I103&gt;0),$U103/($I103/1000000),"")</f>
        <v/>
      </c>
      <c r="W103" t="inlineStr">
        <is>
          <t>03zun</t>
        </is>
      </c>
      <c r="X103">
        <f>IFERROR(MATCH($W103,'Player Pool'!$V$2:$V$8725,0),"")</f>
        <v/>
      </c>
      <c r="Y103">
        <f>IF(ISNUMBER($R103),$R103,-1)</f>
        <v/>
      </c>
      <c r="Z103">
        <f>IF(ISNUMBER($J103),$J103,-1)</f>
        <v/>
      </c>
      <c r="AA103">
        <f>IF($A103=$A102,$AA102,$AA102+1)</f>
        <v/>
      </c>
      <c r="AB103">
        <f>COUNTIFS($A$2:$A$516,$A103,$G$2:$G$516,$G103,$Y$2:$Y$516,"&gt;"&amp;$Y103)+COUNTIFS($A$2:$A103,$A103,$G$2:$G103,$G103,$Y$2:$Y103,$Y103)</f>
        <v/>
      </c>
      <c r="AC103">
        <f>IF($G103="MINORS","",COUNTIFS($A$2:$A$516,$A103,$G$2:$G$516,"&lt;&gt;MINORS",$Z$2:$Z$516,"&gt;"&amp;$Z103)+COUNTIFS($A$2:$A103,$A103,$G$2:$G103,"&lt;&gt;MINORS",$Z$2:$Z103,$Z103))</f>
        <v/>
      </c>
      <c r="AD103">
        <f>$A103&amp;"|"&amp;$G103&amp;"|"&amp;$AB103</f>
        <v/>
      </c>
      <c r="AE103">
        <f>IF($AC103="","",$A103&amp;"|"&amp;$AC103)</f>
        <v/>
      </c>
      <c r="AF103">
        <f>IF(COUNTIFS($A$2:$A103,$A103)=1,"T"&amp;$AA103,"")</f>
        <v/>
      </c>
    </row>
    <row r="104">
      <c r="A104" t="inlineStr">
        <is>
          <t>Aznfungus</t>
        </is>
      </c>
      <c r="B104">
        <f>IFERROR(IF(INDEX('Player Pool'!$A$2:$A$8725,$X104)="","",INDEX('Player Pool'!$A$2:$A$8725,$X104)),"")</f>
        <v/>
      </c>
      <c r="C104">
        <f>IFERROR(IF(INDEX('Player Pool'!$B$2:$B$8725,$X104)="","",INDEX('Player Pool'!$B$2:$B$8725,$X104)),"")</f>
        <v/>
      </c>
      <c r="D104">
        <f>IFERROR(IF(INDEX('Player Pool'!$C$2:$C$8725,$X104)="","",INDEX('Player Pool'!$C$2:$C$8725,$X104)),"")</f>
        <v/>
      </c>
      <c r="E104">
        <f>IFERROR(IF(INDEX('Player Pool'!$D$2:$D$8725,$X104)="","",INDEX('Player Pool'!$D$2:$D$8725,$X104)),"")</f>
        <v/>
      </c>
      <c r="F104" t="inlineStr">
        <is>
          <t>F</t>
        </is>
      </c>
      <c r="G104" t="inlineStr">
        <is>
          <t>MINORS</t>
        </is>
      </c>
      <c r="H104">
        <f>IFERROR(IF(INDEX('Player Pool'!$E$2:$E$8725,$X104)="","",INDEX('Player Pool'!$E$2:$E$8725,$X104)),"")</f>
        <v/>
      </c>
      <c r="I104" s="30" t="n">
        <v>775000</v>
      </c>
      <c r="J104" s="31">
        <f>IFERROR(IF(INDEX('Player Pool'!$I$2:$I$8725,$X104)="","",INDEX('Player Pool'!$I$2:$I$8725,$X104)),"")</f>
        <v/>
      </c>
      <c r="K104" s="31">
        <f>IFERROR(IF(INDEX('Player Pool'!$K$2:$K$8725,$X104)="","",INDEX('Player Pool'!$K$2:$K$8725,$X104)),"")</f>
        <v/>
      </c>
      <c r="L104" s="31">
        <f>IFERROR(IF(INDEX('Player Pool'!$M$2:$M$8725,$X104)="","",INDEX('Player Pool'!$M$2:$M$8725,$X104)),"")</f>
        <v/>
      </c>
      <c r="M104" s="31">
        <f>IFERROR(IF(INDEX('Player Pool'!$N$2:$N$8725,$X104)="","",INDEX('Player Pool'!$N$2:$N$8725,$X104)),"")</f>
        <v/>
      </c>
      <c r="N104" s="31">
        <f>IFERROR(IF(INDEX('Player Pool'!$Q$2:$Q$8725,$X104)="","",INDEX('Player Pool'!$Q$2:$Q$8725,$X104)),"")</f>
        <v/>
      </c>
      <c r="O104" s="31">
        <f>IF(AND(ISNUMBER($R104),$R104&lt;&gt;0,ISNUMBER($I104),$I104&gt;0),$R104/($I104/1000000),"")</f>
        <v/>
      </c>
      <c r="P104">
        <f>IFERROR(IF(INDEX('Player Pool'!$U$2:$U$8725,$X104)="","",INDEX('Player Pool'!$U$2:$U$8725,$X104)),"")</f>
        <v/>
      </c>
      <c r="Q104" s="31">
        <f>IFERROR(IF(INDEX('Player Pool'!$O$2:$O$8725,$X104)="","",INDEX('Player Pool'!$O$2:$O$8725,$X104)),"")</f>
        <v/>
      </c>
      <c r="R104" s="31">
        <f>IFERROR(IF(INDEX('Player Pool'!$P$2:$P$8725,$X104)="","",INDEX('Player Pool'!$P$2:$P$8725,$X104)),"")</f>
        <v/>
      </c>
      <c r="S104" s="31">
        <f>IF(AND(ISNUMBER($J104),$J104&lt;&gt;0,ISNUMBER($I104),$I104&gt;0),$J104/($I104/1000000),"")</f>
        <v/>
      </c>
      <c r="T104" s="32">
        <f>IF(AND(ISNUMBER($K104),$K104&lt;&gt;0,ISNUMBER($I104),$I104&gt;0),$K104/($I104/1000000),"")</f>
        <v/>
      </c>
      <c r="U104" s="32">
        <f>IFERROR(IF(INDEX('Player Pool'!$S$2:$S$8725,$X104)="","",INDEX('Player Pool'!$S$2:$S$8725,$X104)),"")</f>
        <v/>
      </c>
      <c r="V104" s="32">
        <f>IF(AND(ISNUMBER($U104),$U104&lt;&gt;0,ISNUMBER($I104),$I104&gt;0),$U104/($I104/1000000),"")</f>
        <v/>
      </c>
      <c r="W104" t="inlineStr">
        <is>
          <t>05r1j</t>
        </is>
      </c>
      <c r="X104">
        <f>IFERROR(MATCH($W104,'Player Pool'!$V$2:$V$8725,0),"")</f>
        <v/>
      </c>
      <c r="Y104">
        <f>IF(ISNUMBER($R104),$R104,-1)</f>
        <v/>
      </c>
      <c r="Z104">
        <f>IF(ISNUMBER($J104),$J104,-1)</f>
        <v/>
      </c>
      <c r="AA104">
        <f>IF($A104=$A103,$AA103,$AA103+1)</f>
        <v/>
      </c>
      <c r="AB104">
        <f>COUNTIFS($A$2:$A$516,$A104,$G$2:$G$516,$G104,$Y$2:$Y$516,"&gt;"&amp;$Y104)+COUNTIFS($A$2:$A104,$A104,$G$2:$G104,$G104,$Y$2:$Y104,$Y104)</f>
        <v/>
      </c>
      <c r="AC104">
        <f>IF($G104="MINORS","",COUNTIFS($A$2:$A$516,$A104,$G$2:$G$516,"&lt;&gt;MINORS",$Z$2:$Z$516,"&gt;"&amp;$Z104)+COUNTIFS($A$2:$A104,$A104,$G$2:$G104,"&lt;&gt;MINORS",$Z$2:$Z104,$Z104))</f>
        <v/>
      </c>
      <c r="AD104">
        <f>$A104&amp;"|"&amp;$G104&amp;"|"&amp;$AB104</f>
        <v/>
      </c>
      <c r="AE104">
        <f>IF($AC104="","",$A104&amp;"|"&amp;$AC104)</f>
        <v/>
      </c>
      <c r="AF104">
        <f>IF(COUNTIFS($A$2:$A104,$A104)=1,"T"&amp;$AA104,"")</f>
        <v/>
      </c>
    </row>
    <row r="105">
      <c r="A105" t="inlineStr">
        <is>
          <t>Aznfungus</t>
        </is>
      </c>
      <c r="B105">
        <f>IFERROR(IF(INDEX('Player Pool'!$A$2:$A$8725,$X105)="","",INDEX('Player Pool'!$A$2:$A$8725,$X105)),"")</f>
        <v/>
      </c>
      <c r="C105">
        <f>IFERROR(IF(INDEX('Player Pool'!$B$2:$B$8725,$X105)="","",INDEX('Player Pool'!$B$2:$B$8725,$X105)),"")</f>
        <v/>
      </c>
      <c r="D105">
        <f>IFERROR(IF(INDEX('Player Pool'!$C$2:$C$8725,$X105)="","",INDEX('Player Pool'!$C$2:$C$8725,$X105)),"")</f>
        <v/>
      </c>
      <c r="E105">
        <f>IFERROR(IF(INDEX('Player Pool'!$D$2:$D$8725,$X105)="","",INDEX('Player Pool'!$D$2:$D$8725,$X105)),"")</f>
        <v/>
      </c>
      <c r="F105" t="inlineStr">
        <is>
          <t>F</t>
        </is>
      </c>
      <c r="G105" t="inlineStr">
        <is>
          <t>MINORS</t>
        </is>
      </c>
      <c r="H105">
        <f>IFERROR(IF(INDEX('Player Pool'!$E$2:$E$8725,$X105)="","",INDEX('Player Pool'!$E$2:$E$8725,$X105)),"")</f>
        <v/>
      </c>
      <c r="I105" s="30" t="n">
        <v>1</v>
      </c>
      <c r="J105" s="31">
        <f>IFERROR(IF(INDEX('Player Pool'!$I$2:$I$8725,$X105)="","",INDEX('Player Pool'!$I$2:$I$8725,$X105)),"")</f>
        <v/>
      </c>
      <c r="K105" s="31">
        <f>IFERROR(IF(INDEX('Player Pool'!$K$2:$K$8725,$X105)="","",INDEX('Player Pool'!$K$2:$K$8725,$X105)),"")</f>
        <v/>
      </c>
      <c r="L105" s="31">
        <f>IFERROR(IF(INDEX('Player Pool'!$M$2:$M$8725,$X105)="","",INDEX('Player Pool'!$M$2:$M$8725,$X105)),"")</f>
        <v/>
      </c>
      <c r="M105" s="31">
        <f>IFERROR(IF(INDEX('Player Pool'!$N$2:$N$8725,$X105)="","",INDEX('Player Pool'!$N$2:$N$8725,$X105)),"")</f>
        <v/>
      </c>
      <c r="N105" s="31">
        <f>IFERROR(IF(INDEX('Player Pool'!$Q$2:$Q$8725,$X105)="","",INDEX('Player Pool'!$Q$2:$Q$8725,$X105)),"")</f>
        <v/>
      </c>
      <c r="O105" s="31">
        <f>IF(AND(ISNUMBER($R105),$R105&lt;&gt;0,ISNUMBER($I105),$I105&gt;0),$R105/($I105/1000000),"")</f>
        <v/>
      </c>
      <c r="P105">
        <f>IFERROR(IF(INDEX('Player Pool'!$U$2:$U$8725,$X105)="","",INDEX('Player Pool'!$U$2:$U$8725,$X105)),"")</f>
        <v/>
      </c>
      <c r="Q105" s="31">
        <f>IFERROR(IF(INDEX('Player Pool'!$O$2:$O$8725,$X105)="","",INDEX('Player Pool'!$O$2:$O$8725,$X105)),"")</f>
        <v/>
      </c>
      <c r="R105" s="31">
        <f>IFERROR(IF(INDEX('Player Pool'!$P$2:$P$8725,$X105)="","",INDEX('Player Pool'!$P$2:$P$8725,$X105)),"")</f>
        <v/>
      </c>
      <c r="S105" s="31">
        <f>IF(AND(ISNUMBER($J105),$J105&lt;&gt;0,ISNUMBER($I105),$I105&gt;0),$J105/($I105/1000000),"")</f>
        <v/>
      </c>
      <c r="T105" s="32">
        <f>IF(AND(ISNUMBER($K105),$K105&lt;&gt;0,ISNUMBER($I105),$I105&gt;0),$K105/($I105/1000000),"")</f>
        <v/>
      </c>
      <c r="U105" s="32">
        <f>IFERROR(IF(INDEX('Player Pool'!$S$2:$S$8725,$X105)="","",INDEX('Player Pool'!$S$2:$S$8725,$X105)),"")</f>
        <v/>
      </c>
      <c r="V105" s="32">
        <f>IF(AND(ISNUMBER($U105),$U105&lt;&gt;0,ISNUMBER($I105),$I105&gt;0),$U105/($I105/1000000),"")</f>
        <v/>
      </c>
      <c r="W105" t="inlineStr">
        <is>
          <t>05k9d</t>
        </is>
      </c>
      <c r="X105">
        <f>IFERROR(MATCH($W105,'Player Pool'!$V$2:$V$8725,0),"")</f>
        <v/>
      </c>
      <c r="Y105">
        <f>IF(ISNUMBER($R105),$R105,-1)</f>
        <v/>
      </c>
      <c r="Z105">
        <f>IF(ISNUMBER($J105),$J105,-1)</f>
        <v/>
      </c>
      <c r="AA105">
        <f>IF($A105=$A104,$AA104,$AA104+1)</f>
        <v/>
      </c>
      <c r="AB105">
        <f>COUNTIFS($A$2:$A$516,$A105,$G$2:$G$516,$G105,$Y$2:$Y$516,"&gt;"&amp;$Y105)+COUNTIFS($A$2:$A105,$A105,$G$2:$G105,$G105,$Y$2:$Y105,$Y105)</f>
        <v/>
      </c>
      <c r="AC105">
        <f>IF($G105="MINORS","",COUNTIFS($A$2:$A$516,$A105,$G$2:$G$516,"&lt;&gt;MINORS",$Z$2:$Z$516,"&gt;"&amp;$Z105)+COUNTIFS($A$2:$A105,$A105,$G$2:$G105,"&lt;&gt;MINORS",$Z$2:$Z105,$Z105))</f>
        <v/>
      </c>
      <c r="AD105">
        <f>$A105&amp;"|"&amp;$G105&amp;"|"&amp;$AB105</f>
        <v/>
      </c>
      <c r="AE105">
        <f>IF($AC105="","",$A105&amp;"|"&amp;$AC105)</f>
        <v/>
      </c>
      <c r="AF105">
        <f>IF(COUNTIFS($A$2:$A105,$A105)=1,"T"&amp;$AA105,"")</f>
        <v/>
      </c>
    </row>
    <row r="106">
      <c r="A106" t="inlineStr">
        <is>
          <t>Aznfungus</t>
        </is>
      </c>
      <c r="B106">
        <f>IFERROR(IF(INDEX('Player Pool'!$A$2:$A$8725,$X106)="","",INDEX('Player Pool'!$A$2:$A$8725,$X106)),"")</f>
        <v/>
      </c>
      <c r="C106">
        <f>IFERROR(IF(INDEX('Player Pool'!$B$2:$B$8725,$X106)="","",INDEX('Player Pool'!$B$2:$B$8725,$X106)),"")</f>
        <v/>
      </c>
      <c r="D106">
        <f>IFERROR(IF(INDEX('Player Pool'!$C$2:$C$8725,$X106)="","",INDEX('Player Pool'!$C$2:$C$8725,$X106)),"")</f>
        <v/>
      </c>
      <c r="E106">
        <f>IFERROR(IF(INDEX('Player Pool'!$D$2:$D$8725,$X106)="","",INDEX('Player Pool'!$D$2:$D$8725,$X106)),"")</f>
        <v/>
      </c>
      <c r="F106" t="inlineStr">
        <is>
          <t>F</t>
        </is>
      </c>
      <c r="G106" t="inlineStr">
        <is>
          <t>MINORS</t>
        </is>
      </c>
      <c r="H106">
        <f>IFERROR(IF(INDEX('Player Pool'!$E$2:$E$8725,$X106)="","",INDEX('Player Pool'!$E$2:$E$8725,$X106)),"")</f>
        <v/>
      </c>
      <c r="I106" s="30" t="n">
        <v>1</v>
      </c>
      <c r="J106" s="31">
        <f>IFERROR(IF(INDEX('Player Pool'!$I$2:$I$8725,$X106)="","",INDEX('Player Pool'!$I$2:$I$8725,$X106)),"")</f>
        <v/>
      </c>
      <c r="K106" s="31">
        <f>IFERROR(IF(INDEX('Player Pool'!$K$2:$K$8725,$X106)="","",INDEX('Player Pool'!$K$2:$K$8725,$X106)),"")</f>
        <v/>
      </c>
      <c r="L106" s="31">
        <f>IFERROR(IF(INDEX('Player Pool'!$M$2:$M$8725,$X106)="","",INDEX('Player Pool'!$M$2:$M$8725,$X106)),"")</f>
        <v/>
      </c>
      <c r="M106" s="31">
        <f>IFERROR(IF(INDEX('Player Pool'!$N$2:$N$8725,$X106)="","",INDEX('Player Pool'!$N$2:$N$8725,$X106)),"")</f>
        <v/>
      </c>
      <c r="N106" s="31">
        <f>IFERROR(IF(INDEX('Player Pool'!$Q$2:$Q$8725,$X106)="","",INDEX('Player Pool'!$Q$2:$Q$8725,$X106)),"")</f>
        <v/>
      </c>
      <c r="O106" s="31">
        <f>IF(AND(ISNUMBER($R106),$R106&lt;&gt;0,ISNUMBER($I106),$I106&gt;0),$R106/($I106/1000000),"")</f>
        <v/>
      </c>
      <c r="P106">
        <f>IFERROR(IF(INDEX('Player Pool'!$U$2:$U$8725,$X106)="","",INDEX('Player Pool'!$U$2:$U$8725,$X106)),"")</f>
        <v/>
      </c>
      <c r="Q106" s="31">
        <f>IFERROR(IF(INDEX('Player Pool'!$O$2:$O$8725,$X106)="","",INDEX('Player Pool'!$O$2:$O$8725,$X106)),"")</f>
        <v/>
      </c>
      <c r="R106" s="31">
        <f>IFERROR(IF(INDEX('Player Pool'!$P$2:$P$8725,$X106)="","",INDEX('Player Pool'!$P$2:$P$8725,$X106)),"")</f>
        <v/>
      </c>
      <c r="S106" s="31">
        <f>IF(AND(ISNUMBER($J106),$J106&lt;&gt;0,ISNUMBER($I106),$I106&gt;0),$J106/($I106/1000000),"")</f>
        <v/>
      </c>
      <c r="T106" s="32">
        <f>IF(AND(ISNUMBER($K106),$K106&lt;&gt;0,ISNUMBER($I106),$I106&gt;0),$K106/($I106/1000000),"")</f>
        <v/>
      </c>
      <c r="U106" s="32">
        <f>IFERROR(IF(INDEX('Player Pool'!$S$2:$S$8725,$X106)="","",INDEX('Player Pool'!$S$2:$S$8725,$X106)),"")</f>
        <v/>
      </c>
      <c r="V106" s="32">
        <f>IF(AND(ISNUMBER($U106),$U106&lt;&gt;0,ISNUMBER($I106),$I106&gt;0),$U106/($I106/1000000),"")</f>
        <v/>
      </c>
      <c r="W106" t="inlineStr">
        <is>
          <t>05kja</t>
        </is>
      </c>
      <c r="X106">
        <f>IFERROR(MATCH($W106,'Player Pool'!$V$2:$V$8725,0),"")</f>
        <v/>
      </c>
      <c r="Y106">
        <f>IF(ISNUMBER($R106),$R106,-1)</f>
        <v/>
      </c>
      <c r="Z106">
        <f>IF(ISNUMBER($J106),$J106,-1)</f>
        <v/>
      </c>
      <c r="AA106">
        <f>IF($A106=$A105,$AA105,$AA105+1)</f>
        <v/>
      </c>
      <c r="AB106">
        <f>COUNTIFS($A$2:$A$516,$A106,$G$2:$G$516,$G106,$Y$2:$Y$516,"&gt;"&amp;$Y106)+COUNTIFS($A$2:$A106,$A106,$G$2:$G106,$G106,$Y$2:$Y106,$Y106)</f>
        <v/>
      </c>
      <c r="AC106">
        <f>IF($G106="MINORS","",COUNTIFS($A$2:$A$516,$A106,$G$2:$G$516,"&lt;&gt;MINORS",$Z$2:$Z$516,"&gt;"&amp;$Z106)+COUNTIFS($A$2:$A106,$A106,$G$2:$G106,"&lt;&gt;MINORS",$Z$2:$Z106,$Z106))</f>
        <v/>
      </c>
      <c r="AD106">
        <f>$A106&amp;"|"&amp;$G106&amp;"|"&amp;$AB106</f>
        <v/>
      </c>
      <c r="AE106">
        <f>IF($AC106="","",$A106&amp;"|"&amp;$AC106)</f>
        <v/>
      </c>
      <c r="AF106">
        <f>IF(COUNTIFS($A$2:$A106,$A106)=1,"T"&amp;$AA106,"")</f>
        <v/>
      </c>
    </row>
    <row r="107">
      <c r="A107" t="inlineStr">
        <is>
          <t>Aznfungus</t>
        </is>
      </c>
      <c r="B107">
        <f>IFERROR(IF(INDEX('Player Pool'!$A$2:$A$8725,$X107)="","",INDEX('Player Pool'!$A$2:$A$8725,$X107)),"")</f>
        <v/>
      </c>
      <c r="C107">
        <f>IFERROR(IF(INDEX('Player Pool'!$B$2:$B$8725,$X107)="","",INDEX('Player Pool'!$B$2:$B$8725,$X107)),"")</f>
        <v/>
      </c>
      <c r="D107">
        <f>IFERROR(IF(INDEX('Player Pool'!$C$2:$C$8725,$X107)="","",INDEX('Player Pool'!$C$2:$C$8725,$X107)),"")</f>
        <v/>
      </c>
      <c r="E107">
        <f>IFERROR(IF(INDEX('Player Pool'!$D$2:$D$8725,$X107)="","",INDEX('Player Pool'!$D$2:$D$8725,$X107)),"")</f>
        <v/>
      </c>
      <c r="F107" t="inlineStr">
        <is>
          <t>F</t>
        </is>
      </c>
      <c r="G107" t="inlineStr">
        <is>
          <t>MINORS</t>
        </is>
      </c>
      <c r="H107">
        <f>IFERROR(IF(INDEX('Player Pool'!$E$2:$E$8725,$X107)="","",INDEX('Player Pool'!$E$2:$E$8725,$X107)),"")</f>
        <v/>
      </c>
      <c r="I107" s="30" t="n">
        <v>803333</v>
      </c>
      <c r="J107" s="31">
        <f>IFERROR(IF(INDEX('Player Pool'!$I$2:$I$8725,$X107)="","",INDEX('Player Pool'!$I$2:$I$8725,$X107)),"")</f>
        <v/>
      </c>
      <c r="K107" s="31">
        <f>IFERROR(IF(INDEX('Player Pool'!$K$2:$K$8725,$X107)="","",INDEX('Player Pool'!$K$2:$K$8725,$X107)),"")</f>
        <v/>
      </c>
      <c r="L107" s="31">
        <f>IFERROR(IF(INDEX('Player Pool'!$M$2:$M$8725,$X107)="","",INDEX('Player Pool'!$M$2:$M$8725,$X107)),"")</f>
        <v/>
      </c>
      <c r="M107" s="31">
        <f>IFERROR(IF(INDEX('Player Pool'!$N$2:$N$8725,$X107)="","",INDEX('Player Pool'!$N$2:$N$8725,$X107)),"")</f>
        <v/>
      </c>
      <c r="N107" s="31">
        <f>IFERROR(IF(INDEX('Player Pool'!$Q$2:$Q$8725,$X107)="","",INDEX('Player Pool'!$Q$2:$Q$8725,$X107)),"")</f>
        <v/>
      </c>
      <c r="O107" s="31">
        <f>IF(AND(ISNUMBER($R107),$R107&lt;&gt;0,ISNUMBER($I107),$I107&gt;0),$R107/($I107/1000000),"")</f>
        <v/>
      </c>
      <c r="P107">
        <f>IFERROR(IF(INDEX('Player Pool'!$U$2:$U$8725,$X107)="","",INDEX('Player Pool'!$U$2:$U$8725,$X107)),"")</f>
        <v/>
      </c>
      <c r="Q107" s="31">
        <f>IFERROR(IF(INDEX('Player Pool'!$O$2:$O$8725,$X107)="","",INDEX('Player Pool'!$O$2:$O$8725,$X107)),"")</f>
        <v/>
      </c>
      <c r="R107" s="31">
        <f>IFERROR(IF(INDEX('Player Pool'!$P$2:$P$8725,$X107)="","",INDEX('Player Pool'!$P$2:$P$8725,$X107)),"")</f>
        <v/>
      </c>
      <c r="S107" s="31">
        <f>IF(AND(ISNUMBER($J107),$J107&lt;&gt;0,ISNUMBER($I107),$I107&gt;0),$J107/($I107/1000000),"")</f>
        <v/>
      </c>
      <c r="T107" s="32">
        <f>IF(AND(ISNUMBER($K107),$K107&lt;&gt;0,ISNUMBER($I107),$I107&gt;0),$K107/($I107/1000000),"")</f>
        <v/>
      </c>
      <c r="U107" s="32">
        <f>IFERROR(IF(INDEX('Player Pool'!$S$2:$S$8725,$X107)="","",INDEX('Player Pool'!$S$2:$S$8725,$X107)),"")</f>
        <v/>
      </c>
      <c r="V107" s="32">
        <f>IF(AND(ISNUMBER($U107),$U107&lt;&gt;0,ISNUMBER($I107),$I107&gt;0),$U107/($I107/1000000),"")</f>
        <v/>
      </c>
      <c r="W107" t="inlineStr">
        <is>
          <t>05yml</t>
        </is>
      </c>
      <c r="X107">
        <f>IFERROR(MATCH($W107,'Player Pool'!$V$2:$V$8725,0),"")</f>
        <v/>
      </c>
      <c r="Y107">
        <f>IF(ISNUMBER($R107),$R107,-1)</f>
        <v/>
      </c>
      <c r="Z107">
        <f>IF(ISNUMBER($J107),$J107,-1)</f>
        <v/>
      </c>
      <c r="AA107">
        <f>IF($A107=$A106,$AA106,$AA106+1)</f>
        <v/>
      </c>
      <c r="AB107">
        <f>COUNTIFS($A$2:$A$516,$A107,$G$2:$G$516,$G107,$Y$2:$Y$516,"&gt;"&amp;$Y107)+COUNTIFS($A$2:$A107,$A107,$G$2:$G107,$G107,$Y$2:$Y107,$Y107)</f>
        <v/>
      </c>
      <c r="AC107">
        <f>IF($G107="MINORS","",COUNTIFS($A$2:$A$516,$A107,$G$2:$G$516,"&lt;&gt;MINORS",$Z$2:$Z$516,"&gt;"&amp;$Z107)+COUNTIFS($A$2:$A107,$A107,$G$2:$G107,"&lt;&gt;MINORS",$Z$2:$Z107,$Z107))</f>
        <v/>
      </c>
      <c r="AD107">
        <f>$A107&amp;"|"&amp;$G107&amp;"|"&amp;$AB107</f>
        <v/>
      </c>
      <c r="AE107">
        <f>IF($AC107="","",$A107&amp;"|"&amp;$AC107)</f>
        <v/>
      </c>
      <c r="AF107">
        <f>IF(COUNTIFS($A$2:$A107,$A107)=1,"T"&amp;$AA107,"")</f>
        <v/>
      </c>
    </row>
    <row r="108">
      <c r="A108" t="inlineStr">
        <is>
          <t>Aznfungus</t>
        </is>
      </c>
      <c r="B108">
        <f>IFERROR(IF(INDEX('Player Pool'!$A$2:$A$8725,$X108)="","",INDEX('Player Pool'!$A$2:$A$8725,$X108)),"")</f>
        <v/>
      </c>
      <c r="C108">
        <f>IFERROR(IF(INDEX('Player Pool'!$B$2:$B$8725,$X108)="","",INDEX('Player Pool'!$B$2:$B$8725,$X108)),"")</f>
        <v/>
      </c>
      <c r="D108">
        <f>IFERROR(IF(INDEX('Player Pool'!$C$2:$C$8725,$X108)="","",INDEX('Player Pool'!$C$2:$C$8725,$X108)),"")</f>
        <v/>
      </c>
      <c r="E108">
        <f>IFERROR(IF(INDEX('Player Pool'!$D$2:$D$8725,$X108)="","",INDEX('Player Pool'!$D$2:$D$8725,$X108)),"")</f>
        <v/>
      </c>
      <c r="F108" t="inlineStr">
        <is>
          <t>D</t>
        </is>
      </c>
      <c r="G108" t="inlineStr">
        <is>
          <t>MINORS</t>
        </is>
      </c>
      <c r="H108">
        <f>IFERROR(IF(INDEX('Player Pool'!$E$2:$E$8725,$X108)="","",INDEX('Player Pool'!$E$2:$E$8725,$X108)),"")</f>
        <v/>
      </c>
      <c r="I108" s="30" t="n">
        <v>886666</v>
      </c>
      <c r="J108" s="31">
        <f>IFERROR(IF(INDEX('Player Pool'!$I$2:$I$8725,$X108)="","",INDEX('Player Pool'!$I$2:$I$8725,$X108)),"")</f>
        <v/>
      </c>
      <c r="K108" s="31">
        <f>IFERROR(IF(INDEX('Player Pool'!$K$2:$K$8725,$X108)="","",INDEX('Player Pool'!$K$2:$K$8725,$X108)),"")</f>
        <v/>
      </c>
      <c r="L108" s="31">
        <f>IFERROR(IF(INDEX('Player Pool'!$M$2:$M$8725,$X108)="","",INDEX('Player Pool'!$M$2:$M$8725,$X108)),"")</f>
        <v/>
      </c>
      <c r="M108" s="31">
        <f>IFERROR(IF(INDEX('Player Pool'!$N$2:$N$8725,$X108)="","",INDEX('Player Pool'!$N$2:$N$8725,$X108)),"")</f>
        <v/>
      </c>
      <c r="N108" s="31">
        <f>IFERROR(IF(INDEX('Player Pool'!$Q$2:$Q$8725,$X108)="","",INDEX('Player Pool'!$Q$2:$Q$8725,$X108)),"")</f>
        <v/>
      </c>
      <c r="O108" s="31">
        <f>IF(AND(ISNUMBER($R108),$R108&lt;&gt;0,ISNUMBER($I108),$I108&gt;0),$R108/($I108/1000000),"")</f>
        <v/>
      </c>
      <c r="P108">
        <f>IFERROR(IF(INDEX('Player Pool'!$U$2:$U$8725,$X108)="","",INDEX('Player Pool'!$U$2:$U$8725,$X108)),"")</f>
        <v/>
      </c>
      <c r="Q108" s="31">
        <f>IFERROR(IF(INDEX('Player Pool'!$O$2:$O$8725,$X108)="","",INDEX('Player Pool'!$O$2:$O$8725,$X108)),"")</f>
        <v/>
      </c>
      <c r="R108" s="31">
        <f>IFERROR(IF(INDEX('Player Pool'!$P$2:$P$8725,$X108)="","",INDEX('Player Pool'!$P$2:$P$8725,$X108)),"")</f>
        <v/>
      </c>
      <c r="S108" s="31">
        <f>IF(AND(ISNUMBER($J108),$J108&lt;&gt;0,ISNUMBER($I108),$I108&gt;0),$J108/($I108/1000000),"")</f>
        <v/>
      </c>
      <c r="T108" s="32">
        <f>IF(AND(ISNUMBER($K108),$K108&lt;&gt;0,ISNUMBER($I108),$I108&gt;0),$K108/($I108/1000000),"")</f>
        <v/>
      </c>
      <c r="U108" s="32">
        <f>IFERROR(IF(INDEX('Player Pool'!$S$2:$S$8725,$X108)="","",INDEX('Player Pool'!$S$2:$S$8725,$X108)),"")</f>
        <v/>
      </c>
      <c r="V108" s="32">
        <f>IF(AND(ISNUMBER($U108),$U108&lt;&gt;0,ISNUMBER($I108),$I108&gt;0),$U108/($I108/1000000),"")</f>
        <v/>
      </c>
      <c r="W108" t="inlineStr">
        <is>
          <t>06axs</t>
        </is>
      </c>
      <c r="X108">
        <f>IFERROR(MATCH($W108,'Player Pool'!$V$2:$V$8725,0),"")</f>
        <v/>
      </c>
      <c r="Y108">
        <f>IF(ISNUMBER($R108),$R108,-1)</f>
        <v/>
      </c>
      <c r="Z108">
        <f>IF(ISNUMBER($J108),$J108,-1)</f>
        <v/>
      </c>
      <c r="AA108">
        <f>IF($A108=$A107,$AA107,$AA107+1)</f>
        <v/>
      </c>
      <c r="AB108">
        <f>COUNTIFS($A$2:$A$516,$A108,$G$2:$G$516,$G108,$Y$2:$Y$516,"&gt;"&amp;$Y108)+COUNTIFS($A$2:$A108,$A108,$G$2:$G108,$G108,$Y$2:$Y108,$Y108)</f>
        <v/>
      </c>
      <c r="AC108">
        <f>IF($G108="MINORS","",COUNTIFS($A$2:$A$516,$A108,$G$2:$G$516,"&lt;&gt;MINORS",$Z$2:$Z$516,"&gt;"&amp;$Z108)+COUNTIFS($A$2:$A108,$A108,$G$2:$G108,"&lt;&gt;MINORS",$Z$2:$Z108,$Z108))</f>
        <v/>
      </c>
      <c r="AD108">
        <f>$A108&amp;"|"&amp;$G108&amp;"|"&amp;$AB108</f>
        <v/>
      </c>
      <c r="AE108">
        <f>IF($AC108="","",$A108&amp;"|"&amp;$AC108)</f>
        <v/>
      </c>
      <c r="AF108">
        <f>IF(COUNTIFS($A$2:$A108,$A108)=1,"T"&amp;$AA108,"")</f>
        <v/>
      </c>
    </row>
    <row r="109">
      <c r="A109" t="inlineStr">
        <is>
          <t>Aznfungus</t>
        </is>
      </c>
      <c r="B109">
        <f>IFERROR(IF(INDEX('Player Pool'!$A$2:$A$8725,$X109)="","",INDEX('Player Pool'!$A$2:$A$8725,$X109)),"")</f>
        <v/>
      </c>
      <c r="C109">
        <f>IFERROR(IF(INDEX('Player Pool'!$B$2:$B$8725,$X109)="","",INDEX('Player Pool'!$B$2:$B$8725,$X109)),"")</f>
        <v/>
      </c>
      <c r="D109">
        <f>IFERROR(IF(INDEX('Player Pool'!$C$2:$C$8725,$X109)="","",INDEX('Player Pool'!$C$2:$C$8725,$X109)),"")</f>
        <v/>
      </c>
      <c r="E109">
        <f>IFERROR(IF(INDEX('Player Pool'!$D$2:$D$8725,$X109)="","",INDEX('Player Pool'!$D$2:$D$8725,$X109)),"")</f>
        <v/>
      </c>
      <c r="F109" t="inlineStr">
        <is>
          <t>F</t>
        </is>
      </c>
      <c r="G109" t="inlineStr">
        <is>
          <t>MINORS</t>
        </is>
      </c>
      <c r="H109">
        <f>IFERROR(IF(INDEX('Player Pool'!$E$2:$E$8725,$X109)="","",INDEX('Player Pool'!$E$2:$E$8725,$X109)),"")</f>
        <v/>
      </c>
      <c r="I109" s="30" t="n">
        <v>1013750</v>
      </c>
      <c r="J109" s="31">
        <f>IFERROR(IF(INDEX('Player Pool'!$I$2:$I$8725,$X109)="","",INDEX('Player Pool'!$I$2:$I$8725,$X109)),"")</f>
        <v/>
      </c>
      <c r="K109" s="31">
        <f>IFERROR(IF(INDEX('Player Pool'!$K$2:$K$8725,$X109)="","",INDEX('Player Pool'!$K$2:$K$8725,$X109)),"")</f>
        <v/>
      </c>
      <c r="L109" s="31">
        <f>IFERROR(IF(INDEX('Player Pool'!$M$2:$M$8725,$X109)="","",INDEX('Player Pool'!$M$2:$M$8725,$X109)),"")</f>
        <v/>
      </c>
      <c r="M109" s="31">
        <f>IFERROR(IF(INDEX('Player Pool'!$N$2:$N$8725,$X109)="","",INDEX('Player Pool'!$N$2:$N$8725,$X109)),"")</f>
        <v/>
      </c>
      <c r="N109" s="31">
        <f>IFERROR(IF(INDEX('Player Pool'!$Q$2:$Q$8725,$X109)="","",INDEX('Player Pool'!$Q$2:$Q$8725,$X109)),"")</f>
        <v/>
      </c>
      <c r="O109" s="31">
        <f>IF(AND(ISNUMBER($R109),$R109&lt;&gt;0,ISNUMBER($I109),$I109&gt;0),$R109/($I109/1000000),"")</f>
        <v/>
      </c>
      <c r="P109">
        <f>IFERROR(IF(INDEX('Player Pool'!$U$2:$U$8725,$X109)="","",INDEX('Player Pool'!$U$2:$U$8725,$X109)),"")</f>
        <v/>
      </c>
      <c r="Q109" s="31">
        <f>IFERROR(IF(INDEX('Player Pool'!$O$2:$O$8725,$X109)="","",INDEX('Player Pool'!$O$2:$O$8725,$X109)),"")</f>
        <v/>
      </c>
      <c r="R109" s="31">
        <f>IFERROR(IF(INDEX('Player Pool'!$P$2:$P$8725,$X109)="","",INDEX('Player Pool'!$P$2:$P$8725,$X109)),"")</f>
        <v/>
      </c>
      <c r="S109" s="31">
        <f>IF(AND(ISNUMBER($J109),$J109&lt;&gt;0,ISNUMBER($I109),$I109&gt;0),$J109/($I109/1000000),"")</f>
        <v/>
      </c>
      <c r="T109" s="32">
        <f>IF(AND(ISNUMBER($K109),$K109&lt;&gt;0,ISNUMBER($I109),$I109&gt;0),$K109/($I109/1000000),"")</f>
        <v/>
      </c>
      <c r="U109" s="32">
        <f>IFERROR(IF(INDEX('Player Pool'!$S$2:$S$8725,$X109)="","",INDEX('Player Pool'!$S$2:$S$8725,$X109)),"")</f>
        <v/>
      </c>
      <c r="V109" s="32">
        <f>IF(AND(ISNUMBER($U109),$U109&lt;&gt;0,ISNUMBER($I109),$I109&gt;0),$U109/($I109/1000000),"")</f>
        <v/>
      </c>
      <c r="W109" t="inlineStr">
        <is>
          <t>05ymr</t>
        </is>
      </c>
      <c r="X109">
        <f>IFERROR(MATCH($W109,'Player Pool'!$V$2:$V$8725,0),"")</f>
        <v/>
      </c>
      <c r="Y109">
        <f>IF(ISNUMBER($R109),$R109,-1)</f>
        <v/>
      </c>
      <c r="Z109">
        <f>IF(ISNUMBER($J109),$J109,-1)</f>
        <v/>
      </c>
      <c r="AA109">
        <f>IF($A109=$A108,$AA108,$AA108+1)</f>
        <v/>
      </c>
      <c r="AB109">
        <f>COUNTIFS($A$2:$A$516,$A109,$G$2:$G$516,$G109,$Y$2:$Y$516,"&gt;"&amp;$Y109)+COUNTIFS($A$2:$A109,$A109,$G$2:$G109,$G109,$Y$2:$Y109,$Y109)</f>
        <v/>
      </c>
      <c r="AC109">
        <f>IF($G109="MINORS","",COUNTIFS($A$2:$A$516,$A109,$G$2:$G$516,"&lt;&gt;MINORS",$Z$2:$Z$516,"&gt;"&amp;$Z109)+COUNTIFS($A$2:$A109,$A109,$G$2:$G109,"&lt;&gt;MINORS",$Z$2:$Z109,$Z109))</f>
        <v/>
      </c>
      <c r="AD109">
        <f>$A109&amp;"|"&amp;$G109&amp;"|"&amp;$AB109</f>
        <v/>
      </c>
      <c r="AE109">
        <f>IF($AC109="","",$A109&amp;"|"&amp;$AC109)</f>
        <v/>
      </c>
      <c r="AF109">
        <f>IF(COUNTIFS($A$2:$A109,$A109)=1,"T"&amp;$AA109,"")</f>
        <v/>
      </c>
    </row>
    <row r="110">
      <c r="A110" t="inlineStr">
        <is>
          <t>Aznfungus</t>
        </is>
      </c>
      <c r="B110">
        <f>IFERROR(IF(INDEX('Player Pool'!$A$2:$A$8725,$X110)="","",INDEX('Player Pool'!$A$2:$A$8725,$X110)),"")</f>
        <v/>
      </c>
      <c r="C110">
        <f>IFERROR(IF(INDEX('Player Pool'!$B$2:$B$8725,$X110)="","",INDEX('Player Pool'!$B$2:$B$8725,$X110)),"")</f>
        <v/>
      </c>
      <c r="D110">
        <f>IFERROR(IF(INDEX('Player Pool'!$C$2:$C$8725,$X110)="","",INDEX('Player Pool'!$C$2:$C$8725,$X110)),"")</f>
        <v/>
      </c>
      <c r="E110">
        <f>IFERROR(IF(INDEX('Player Pool'!$D$2:$D$8725,$X110)="","",INDEX('Player Pool'!$D$2:$D$8725,$X110)),"")</f>
        <v/>
      </c>
      <c r="F110" t="inlineStr">
        <is>
          <t>F</t>
        </is>
      </c>
      <c r="G110" t="inlineStr">
        <is>
          <t>MINORS</t>
        </is>
      </c>
      <c r="H110">
        <f>IFERROR(IF(INDEX('Player Pool'!$E$2:$E$8725,$X110)="","",INDEX('Player Pool'!$E$2:$E$8725,$X110)),"")</f>
        <v/>
      </c>
      <c r="I110" s="30" t="n">
        <v>1</v>
      </c>
      <c r="J110" s="31">
        <f>IFERROR(IF(INDEX('Player Pool'!$I$2:$I$8725,$X110)="","",INDEX('Player Pool'!$I$2:$I$8725,$X110)),"")</f>
        <v/>
      </c>
      <c r="K110" s="31">
        <f>IFERROR(IF(INDEX('Player Pool'!$K$2:$K$8725,$X110)="","",INDEX('Player Pool'!$K$2:$K$8725,$X110)),"")</f>
        <v/>
      </c>
      <c r="L110" s="31">
        <f>IFERROR(IF(INDEX('Player Pool'!$M$2:$M$8725,$X110)="","",INDEX('Player Pool'!$M$2:$M$8725,$X110)),"")</f>
        <v/>
      </c>
      <c r="M110" s="31">
        <f>IFERROR(IF(INDEX('Player Pool'!$N$2:$N$8725,$X110)="","",INDEX('Player Pool'!$N$2:$N$8725,$X110)),"")</f>
        <v/>
      </c>
      <c r="N110" s="31">
        <f>IFERROR(IF(INDEX('Player Pool'!$Q$2:$Q$8725,$X110)="","",INDEX('Player Pool'!$Q$2:$Q$8725,$X110)),"")</f>
        <v/>
      </c>
      <c r="O110" s="31">
        <f>IF(AND(ISNUMBER($R110),$R110&lt;&gt;0,ISNUMBER($I110),$I110&gt;0),$R110/($I110/1000000),"")</f>
        <v/>
      </c>
      <c r="P110">
        <f>IFERROR(IF(INDEX('Player Pool'!$U$2:$U$8725,$X110)="","",INDEX('Player Pool'!$U$2:$U$8725,$X110)),"")</f>
        <v/>
      </c>
      <c r="Q110" s="31">
        <f>IFERROR(IF(INDEX('Player Pool'!$O$2:$O$8725,$X110)="","",INDEX('Player Pool'!$O$2:$O$8725,$X110)),"")</f>
        <v/>
      </c>
      <c r="R110" s="31">
        <f>IFERROR(IF(INDEX('Player Pool'!$P$2:$P$8725,$X110)="","",INDEX('Player Pool'!$P$2:$P$8725,$X110)),"")</f>
        <v/>
      </c>
      <c r="S110" s="31">
        <f>IF(AND(ISNUMBER($J110),$J110&lt;&gt;0,ISNUMBER($I110),$I110&gt;0),$J110/($I110/1000000),"")</f>
        <v/>
      </c>
      <c r="T110" s="32">
        <f>IF(AND(ISNUMBER($K110),$K110&lt;&gt;0,ISNUMBER($I110),$I110&gt;0),$K110/($I110/1000000),"")</f>
        <v/>
      </c>
      <c r="U110" s="32">
        <f>IFERROR(IF(INDEX('Player Pool'!$S$2:$S$8725,$X110)="","",INDEX('Player Pool'!$S$2:$S$8725,$X110)),"")</f>
        <v/>
      </c>
      <c r="V110" s="32">
        <f>IF(AND(ISNUMBER($U110),$U110&lt;&gt;0,ISNUMBER($I110),$I110&gt;0),$U110/($I110/1000000),"")</f>
        <v/>
      </c>
      <c r="W110" t="inlineStr">
        <is>
          <t>06avp</t>
        </is>
      </c>
      <c r="X110">
        <f>IFERROR(MATCH($W110,'Player Pool'!$V$2:$V$8725,0),"")</f>
        <v/>
      </c>
      <c r="Y110">
        <f>IF(ISNUMBER($R110),$R110,-1)</f>
        <v/>
      </c>
      <c r="Z110">
        <f>IF(ISNUMBER($J110),$J110,-1)</f>
        <v/>
      </c>
      <c r="AA110">
        <f>IF($A110=$A109,$AA109,$AA109+1)</f>
        <v/>
      </c>
      <c r="AB110">
        <f>COUNTIFS($A$2:$A$516,$A110,$G$2:$G$516,$G110,$Y$2:$Y$516,"&gt;"&amp;$Y110)+COUNTIFS($A$2:$A110,$A110,$G$2:$G110,$G110,$Y$2:$Y110,$Y110)</f>
        <v/>
      </c>
      <c r="AC110">
        <f>IF($G110="MINORS","",COUNTIFS($A$2:$A$516,$A110,$G$2:$G$516,"&lt;&gt;MINORS",$Z$2:$Z$516,"&gt;"&amp;$Z110)+COUNTIFS($A$2:$A110,$A110,$G$2:$G110,"&lt;&gt;MINORS",$Z$2:$Z110,$Z110))</f>
        <v/>
      </c>
      <c r="AD110">
        <f>$A110&amp;"|"&amp;$G110&amp;"|"&amp;$AB110</f>
        <v/>
      </c>
      <c r="AE110">
        <f>IF($AC110="","",$A110&amp;"|"&amp;$AC110)</f>
        <v/>
      </c>
      <c r="AF110">
        <f>IF(COUNTIFS($A$2:$A110,$A110)=1,"T"&amp;$AA110,"")</f>
        <v/>
      </c>
    </row>
    <row r="111">
      <c r="A111" t="inlineStr">
        <is>
          <t>Aznfungus</t>
        </is>
      </c>
      <c r="B111">
        <f>IFERROR(IF(INDEX('Player Pool'!$A$2:$A$8725,$X111)="","",INDEX('Player Pool'!$A$2:$A$8725,$X111)),"")</f>
        <v/>
      </c>
      <c r="C111">
        <f>IFERROR(IF(INDEX('Player Pool'!$B$2:$B$8725,$X111)="","",INDEX('Player Pool'!$B$2:$B$8725,$X111)),"")</f>
        <v/>
      </c>
      <c r="D111">
        <f>IFERROR(IF(INDEX('Player Pool'!$C$2:$C$8725,$X111)="","",INDEX('Player Pool'!$C$2:$C$8725,$X111)),"")</f>
        <v/>
      </c>
      <c r="E111">
        <f>IFERROR(IF(INDEX('Player Pool'!$D$2:$D$8725,$X111)="","",INDEX('Player Pool'!$D$2:$D$8725,$X111)),"")</f>
        <v/>
      </c>
      <c r="F111" t="inlineStr">
        <is>
          <t>F</t>
        </is>
      </c>
      <c r="G111" t="inlineStr">
        <is>
          <t>MINORS</t>
        </is>
      </c>
      <c r="H111">
        <f>IFERROR(IF(INDEX('Player Pool'!$E$2:$E$8725,$X111)="","",INDEX('Player Pool'!$E$2:$E$8725,$X111)),"")</f>
        <v/>
      </c>
      <c r="I111" s="30" t="n">
        <v>975000</v>
      </c>
      <c r="J111" s="31">
        <f>IFERROR(IF(INDEX('Player Pool'!$I$2:$I$8725,$X111)="","",INDEX('Player Pool'!$I$2:$I$8725,$X111)),"")</f>
        <v/>
      </c>
      <c r="K111" s="31">
        <f>IFERROR(IF(INDEX('Player Pool'!$K$2:$K$8725,$X111)="","",INDEX('Player Pool'!$K$2:$K$8725,$X111)),"")</f>
        <v/>
      </c>
      <c r="L111" s="31">
        <f>IFERROR(IF(INDEX('Player Pool'!$M$2:$M$8725,$X111)="","",INDEX('Player Pool'!$M$2:$M$8725,$X111)),"")</f>
        <v/>
      </c>
      <c r="M111" s="31">
        <f>IFERROR(IF(INDEX('Player Pool'!$N$2:$N$8725,$X111)="","",INDEX('Player Pool'!$N$2:$N$8725,$X111)),"")</f>
        <v/>
      </c>
      <c r="N111" s="31">
        <f>IFERROR(IF(INDEX('Player Pool'!$Q$2:$Q$8725,$X111)="","",INDEX('Player Pool'!$Q$2:$Q$8725,$X111)),"")</f>
        <v/>
      </c>
      <c r="O111" s="31">
        <f>IF(AND(ISNUMBER($R111),$R111&lt;&gt;0,ISNUMBER($I111),$I111&gt;0),$R111/($I111/1000000),"")</f>
        <v/>
      </c>
      <c r="P111">
        <f>IFERROR(IF(INDEX('Player Pool'!$U$2:$U$8725,$X111)="","",INDEX('Player Pool'!$U$2:$U$8725,$X111)),"")</f>
        <v/>
      </c>
      <c r="Q111" s="31">
        <f>IFERROR(IF(INDEX('Player Pool'!$O$2:$O$8725,$X111)="","",INDEX('Player Pool'!$O$2:$O$8725,$X111)),"")</f>
        <v/>
      </c>
      <c r="R111" s="31">
        <f>IFERROR(IF(INDEX('Player Pool'!$P$2:$P$8725,$X111)="","",INDEX('Player Pool'!$P$2:$P$8725,$X111)),"")</f>
        <v/>
      </c>
      <c r="S111" s="31">
        <f>IF(AND(ISNUMBER($J111),$J111&lt;&gt;0,ISNUMBER($I111),$I111&gt;0),$J111/($I111/1000000),"")</f>
        <v/>
      </c>
      <c r="T111" s="32">
        <f>IF(AND(ISNUMBER($K111),$K111&lt;&gt;0,ISNUMBER($I111),$I111&gt;0),$K111/($I111/1000000),"")</f>
        <v/>
      </c>
      <c r="U111" s="32">
        <f>IFERROR(IF(INDEX('Player Pool'!$S$2:$S$8725,$X111)="","",INDEX('Player Pool'!$S$2:$S$8725,$X111)),"")</f>
        <v/>
      </c>
      <c r="V111" s="32">
        <f>IF(AND(ISNUMBER($U111),$U111&lt;&gt;0,ISNUMBER($I111),$I111&gt;0),$U111/($I111/1000000),"")</f>
        <v/>
      </c>
      <c r="W111" t="inlineStr">
        <is>
          <t>06rqm</t>
        </is>
      </c>
      <c r="X111">
        <f>IFERROR(MATCH($W111,'Player Pool'!$V$2:$V$8725,0),"")</f>
        <v/>
      </c>
      <c r="Y111">
        <f>IF(ISNUMBER($R111),$R111,-1)</f>
        <v/>
      </c>
      <c r="Z111">
        <f>IF(ISNUMBER($J111),$J111,-1)</f>
        <v/>
      </c>
      <c r="AA111">
        <f>IF($A111=$A110,$AA110,$AA110+1)</f>
        <v/>
      </c>
      <c r="AB111">
        <f>COUNTIFS($A$2:$A$516,$A111,$G$2:$G$516,$G111,$Y$2:$Y$516,"&gt;"&amp;$Y111)+COUNTIFS($A$2:$A111,$A111,$G$2:$G111,$G111,$Y$2:$Y111,$Y111)</f>
        <v/>
      </c>
      <c r="AC111">
        <f>IF($G111="MINORS","",COUNTIFS($A$2:$A$516,$A111,$G$2:$G$516,"&lt;&gt;MINORS",$Z$2:$Z$516,"&gt;"&amp;$Z111)+COUNTIFS($A$2:$A111,$A111,$G$2:$G111,"&lt;&gt;MINORS",$Z$2:$Z111,$Z111))</f>
        <v/>
      </c>
      <c r="AD111">
        <f>$A111&amp;"|"&amp;$G111&amp;"|"&amp;$AB111</f>
        <v/>
      </c>
      <c r="AE111">
        <f>IF($AC111="","",$A111&amp;"|"&amp;$AC111)</f>
        <v/>
      </c>
      <c r="AF111">
        <f>IF(COUNTIFS($A$2:$A111,$A111)=1,"T"&amp;$AA111,"")</f>
        <v/>
      </c>
    </row>
    <row r="112">
      <c r="A112" t="inlineStr">
        <is>
          <t>Aznfungus</t>
        </is>
      </c>
      <c r="B112">
        <f>IFERROR(IF(INDEX('Player Pool'!$A$2:$A$8725,$X112)="","",INDEX('Player Pool'!$A$2:$A$8725,$X112)),"")</f>
        <v/>
      </c>
      <c r="C112">
        <f>IFERROR(IF(INDEX('Player Pool'!$B$2:$B$8725,$X112)="","",INDEX('Player Pool'!$B$2:$B$8725,$X112)),"")</f>
        <v/>
      </c>
      <c r="D112">
        <f>IFERROR(IF(INDEX('Player Pool'!$C$2:$C$8725,$X112)="","",INDEX('Player Pool'!$C$2:$C$8725,$X112)),"")</f>
        <v/>
      </c>
      <c r="E112">
        <f>IFERROR(IF(INDEX('Player Pool'!$D$2:$D$8725,$X112)="","",INDEX('Player Pool'!$D$2:$D$8725,$X112)),"")</f>
        <v/>
      </c>
      <c r="F112" t="inlineStr">
        <is>
          <t>F</t>
        </is>
      </c>
      <c r="G112" t="inlineStr">
        <is>
          <t>MINORS</t>
        </is>
      </c>
      <c r="H112">
        <f>IFERROR(IF(INDEX('Player Pool'!$E$2:$E$8725,$X112)="","",INDEX('Player Pool'!$E$2:$E$8725,$X112)),"")</f>
        <v/>
      </c>
      <c r="I112" s="30" t="n">
        <v>1025000</v>
      </c>
      <c r="J112" s="31">
        <f>IFERROR(IF(INDEX('Player Pool'!$I$2:$I$8725,$X112)="","",INDEX('Player Pool'!$I$2:$I$8725,$X112)),"")</f>
        <v/>
      </c>
      <c r="K112" s="31">
        <f>IFERROR(IF(INDEX('Player Pool'!$K$2:$K$8725,$X112)="","",INDEX('Player Pool'!$K$2:$K$8725,$X112)),"")</f>
        <v/>
      </c>
      <c r="L112" s="31">
        <f>IFERROR(IF(INDEX('Player Pool'!$M$2:$M$8725,$X112)="","",INDEX('Player Pool'!$M$2:$M$8725,$X112)),"")</f>
        <v/>
      </c>
      <c r="M112" s="31">
        <f>IFERROR(IF(INDEX('Player Pool'!$N$2:$N$8725,$X112)="","",INDEX('Player Pool'!$N$2:$N$8725,$X112)),"")</f>
        <v/>
      </c>
      <c r="N112" s="31">
        <f>IFERROR(IF(INDEX('Player Pool'!$Q$2:$Q$8725,$X112)="","",INDEX('Player Pool'!$Q$2:$Q$8725,$X112)),"")</f>
        <v/>
      </c>
      <c r="O112" s="31">
        <f>IF(AND(ISNUMBER($R112),$R112&lt;&gt;0,ISNUMBER($I112),$I112&gt;0),$R112/($I112/1000000),"")</f>
        <v/>
      </c>
      <c r="P112">
        <f>IFERROR(IF(INDEX('Player Pool'!$U$2:$U$8725,$X112)="","",INDEX('Player Pool'!$U$2:$U$8725,$X112)),"")</f>
        <v/>
      </c>
      <c r="Q112" s="31">
        <f>IFERROR(IF(INDEX('Player Pool'!$O$2:$O$8725,$X112)="","",INDEX('Player Pool'!$O$2:$O$8725,$X112)),"")</f>
        <v/>
      </c>
      <c r="R112" s="31">
        <f>IFERROR(IF(INDEX('Player Pool'!$P$2:$P$8725,$X112)="","",INDEX('Player Pool'!$P$2:$P$8725,$X112)),"")</f>
        <v/>
      </c>
      <c r="S112" s="31">
        <f>IF(AND(ISNUMBER($J112),$J112&lt;&gt;0,ISNUMBER($I112),$I112&gt;0),$J112/($I112/1000000),"")</f>
        <v/>
      </c>
      <c r="T112" s="32">
        <f>IF(AND(ISNUMBER($K112),$K112&lt;&gt;0,ISNUMBER($I112),$I112&gt;0),$K112/($I112/1000000),"")</f>
        <v/>
      </c>
      <c r="U112" s="32">
        <f>IFERROR(IF(INDEX('Player Pool'!$S$2:$S$8725,$X112)="","",INDEX('Player Pool'!$S$2:$S$8725,$X112)),"")</f>
        <v/>
      </c>
      <c r="V112" s="32">
        <f>IF(AND(ISNUMBER($U112),$U112&lt;&gt;0,ISNUMBER($I112),$I112&gt;0),$U112/($I112/1000000),"")</f>
        <v/>
      </c>
      <c r="W112" t="inlineStr">
        <is>
          <t>05ku6</t>
        </is>
      </c>
      <c r="X112">
        <f>IFERROR(MATCH($W112,'Player Pool'!$V$2:$V$8725,0),"")</f>
        <v/>
      </c>
      <c r="Y112">
        <f>IF(ISNUMBER($R112),$R112,-1)</f>
        <v/>
      </c>
      <c r="Z112">
        <f>IF(ISNUMBER($J112),$J112,-1)</f>
        <v/>
      </c>
      <c r="AA112">
        <f>IF($A112=$A111,$AA111,$AA111+1)</f>
        <v/>
      </c>
      <c r="AB112">
        <f>COUNTIFS($A$2:$A$516,$A112,$G$2:$G$516,$G112,$Y$2:$Y$516,"&gt;"&amp;$Y112)+COUNTIFS($A$2:$A112,$A112,$G$2:$G112,$G112,$Y$2:$Y112,$Y112)</f>
        <v/>
      </c>
      <c r="AC112">
        <f>IF($G112="MINORS","",COUNTIFS($A$2:$A$516,$A112,$G$2:$G$516,"&lt;&gt;MINORS",$Z$2:$Z$516,"&gt;"&amp;$Z112)+COUNTIFS($A$2:$A112,$A112,$G$2:$G112,"&lt;&gt;MINORS",$Z$2:$Z112,$Z112))</f>
        <v/>
      </c>
      <c r="AD112">
        <f>$A112&amp;"|"&amp;$G112&amp;"|"&amp;$AB112</f>
        <v/>
      </c>
      <c r="AE112">
        <f>IF($AC112="","",$A112&amp;"|"&amp;$AC112)</f>
        <v/>
      </c>
      <c r="AF112">
        <f>IF(COUNTIFS($A$2:$A112,$A112)=1,"T"&amp;$AA112,"")</f>
        <v/>
      </c>
    </row>
    <row r="113">
      <c r="A113" t="inlineStr">
        <is>
          <t>Aznfungus</t>
        </is>
      </c>
      <c r="B113">
        <f>IFERROR(IF(INDEX('Player Pool'!$A$2:$A$8725,$X113)="","",INDEX('Player Pool'!$A$2:$A$8725,$X113)),"")</f>
        <v/>
      </c>
      <c r="C113">
        <f>IFERROR(IF(INDEX('Player Pool'!$B$2:$B$8725,$X113)="","",INDEX('Player Pool'!$B$2:$B$8725,$X113)),"")</f>
        <v/>
      </c>
      <c r="D113">
        <f>IFERROR(IF(INDEX('Player Pool'!$C$2:$C$8725,$X113)="","",INDEX('Player Pool'!$C$2:$C$8725,$X113)),"")</f>
        <v/>
      </c>
      <c r="E113">
        <f>IFERROR(IF(INDEX('Player Pool'!$D$2:$D$8725,$X113)="","",INDEX('Player Pool'!$D$2:$D$8725,$X113)),"")</f>
        <v/>
      </c>
      <c r="F113" t="inlineStr">
        <is>
          <t>F</t>
        </is>
      </c>
      <c r="G113" t="inlineStr">
        <is>
          <t>MINORS</t>
        </is>
      </c>
      <c r="H113">
        <f>IFERROR(IF(INDEX('Player Pool'!$E$2:$E$8725,$X113)="","",INDEX('Player Pool'!$E$2:$E$8725,$X113)),"")</f>
        <v/>
      </c>
      <c r="I113" s="30" t="n">
        <v>775000</v>
      </c>
      <c r="J113" s="31">
        <f>IFERROR(IF(INDEX('Player Pool'!$I$2:$I$8725,$X113)="","",INDEX('Player Pool'!$I$2:$I$8725,$X113)),"")</f>
        <v/>
      </c>
      <c r="K113" s="31">
        <f>IFERROR(IF(INDEX('Player Pool'!$K$2:$K$8725,$X113)="","",INDEX('Player Pool'!$K$2:$K$8725,$X113)),"")</f>
        <v/>
      </c>
      <c r="L113" s="31">
        <f>IFERROR(IF(INDEX('Player Pool'!$M$2:$M$8725,$X113)="","",INDEX('Player Pool'!$M$2:$M$8725,$X113)),"")</f>
        <v/>
      </c>
      <c r="M113" s="31">
        <f>IFERROR(IF(INDEX('Player Pool'!$N$2:$N$8725,$X113)="","",INDEX('Player Pool'!$N$2:$N$8725,$X113)),"")</f>
        <v/>
      </c>
      <c r="N113" s="31">
        <f>IFERROR(IF(INDEX('Player Pool'!$Q$2:$Q$8725,$X113)="","",INDEX('Player Pool'!$Q$2:$Q$8725,$X113)),"")</f>
        <v/>
      </c>
      <c r="O113" s="31">
        <f>IF(AND(ISNUMBER($R113),$R113&lt;&gt;0,ISNUMBER($I113),$I113&gt;0),$R113/($I113/1000000),"")</f>
        <v/>
      </c>
      <c r="P113">
        <f>IFERROR(IF(INDEX('Player Pool'!$U$2:$U$8725,$X113)="","",INDEX('Player Pool'!$U$2:$U$8725,$X113)),"")</f>
        <v/>
      </c>
      <c r="Q113" s="31">
        <f>IFERROR(IF(INDEX('Player Pool'!$O$2:$O$8725,$X113)="","",INDEX('Player Pool'!$O$2:$O$8725,$X113)),"")</f>
        <v/>
      </c>
      <c r="R113" s="31">
        <f>IFERROR(IF(INDEX('Player Pool'!$P$2:$P$8725,$X113)="","",INDEX('Player Pool'!$P$2:$P$8725,$X113)),"")</f>
        <v/>
      </c>
      <c r="S113" s="31">
        <f>IF(AND(ISNUMBER($J113),$J113&lt;&gt;0,ISNUMBER($I113),$I113&gt;0),$J113/($I113/1000000),"")</f>
        <v/>
      </c>
      <c r="T113" s="32">
        <f>IF(AND(ISNUMBER($K113),$K113&lt;&gt;0,ISNUMBER($I113),$I113&gt;0),$K113/($I113/1000000),"")</f>
        <v/>
      </c>
      <c r="U113" s="32">
        <f>IFERROR(IF(INDEX('Player Pool'!$S$2:$S$8725,$X113)="","",INDEX('Player Pool'!$S$2:$S$8725,$X113)),"")</f>
        <v/>
      </c>
      <c r="V113" s="32">
        <f>IF(AND(ISNUMBER($U113),$U113&lt;&gt;0,ISNUMBER($I113),$I113&gt;0),$U113/($I113/1000000),"")</f>
        <v/>
      </c>
      <c r="W113" t="inlineStr">
        <is>
          <t>04ap9</t>
        </is>
      </c>
      <c r="X113">
        <f>IFERROR(MATCH($W113,'Player Pool'!$V$2:$V$8725,0),"")</f>
        <v/>
      </c>
      <c r="Y113">
        <f>IF(ISNUMBER($R113),$R113,-1)</f>
        <v/>
      </c>
      <c r="Z113">
        <f>IF(ISNUMBER($J113),$J113,-1)</f>
        <v/>
      </c>
      <c r="AA113">
        <f>IF($A113=$A112,$AA112,$AA112+1)</f>
        <v/>
      </c>
      <c r="AB113">
        <f>COUNTIFS($A$2:$A$516,$A113,$G$2:$G$516,$G113,$Y$2:$Y$516,"&gt;"&amp;$Y113)+COUNTIFS($A$2:$A113,$A113,$G$2:$G113,$G113,$Y$2:$Y113,$Y113)</f>
        <v/>
      </c>
      <c r="AC113">
        <f>IF($G113="MINORS","",COUNTIFS($A$2:$A$516,$A113,$G$2:$G$516,"&lt;&gt;MINORS",$Z$2:$Z$516,"&gt;"&amp;$Z113)+COUNTIFS($A$2:$A113,$A113,$G$2:$G113,"&lt;&gt;MINORS",$Z$2:$Z113,$Z113))</f>
        <v/>
      </c>
      <c r="AD113">
        <f>$A113&amp;"|"&amp;$G113&amp;"|"&amp;$AB113</f>
        <v/>
      </c>
      <c r="AE113">
        <f>IF($AC113="","",$A113&amp;"|"&amp;$AC113)</f>
        <v/>
      </c>
      <c r="AF113">
        <f>IF(COUNTIFS($A$2:$A113,$A113)=1,"T"&amp;$AA113,"")</f>
        <v/>
      </c>
    </row>
    <row r="114">
      <c r="A114" t="inlineStr">
        <is>
          <t>Aznfungus</t>
        </is>
      </c>
      <c r="B114">
        <f>IFERROR(IF(INDEX('Player Pool'!$A$2:$A$8725,$X114)="","",INDEX('Player Pool'!$A$2:$A$8725,$X114)),"")</f>
        <v/>
      </c>
      <c r="C114">
        <f>IFERROR(IF(INDEX('Player Pool'!$B$2:$B$8725,$X114)="","",INDEX('Player Pool'!$B$2:$B$8725,$X114)),"")</f>
        <v/>
      </c>
      <c r="D114">
        <f>IFERROR(IF(INDEX('Player Pool'!$C$2:$C$8725,$X114)="","",INDEX('Player Pool'!$C$2:$C$8725,$X114)),"")</f>
        <v/>
      </c>
      <c r="E114">
        <f>IFERROR(IF(INDEX('Player Pool'!$D$2:$D$8725,$X114)="","",INDEX('Player Pool'!$D$2:$D$8725,$X114)),"")</f>
        <v/>
      </c>
      <c r="F114" t="inlineStr">
        <is>
          <t>D</t>
        </is>
      </c>
      <c r="G114" t="inlineStr">
        <is>
          <t>MINORS</t>
        </is>
      </c>
      <c r="H114">
        <f>IFERROR(IF(INDEX('Player Pool'!$E$2:$E$8725,$X114)="","",INDEX('Player Pool'!$E$2:$E$8725,$X114)),"")</f>
        <v/>
      </c>
      <c r="I114" s="30" t="n">
        <v>831666</v>
      </c>
      <c r="J114" s="31">
        <f>IFERROR(IF(INDEX('Player Pool'!$I$2:$I$8725,$X114)="","",INDEX('Player Pool'!$I$2:$I$8725,$X114)),"")</f>
        <v/>
      </c>
      <c r="K114" s="31">
        <f>IFERROR(IF(INDEX('Player Pool'!$K$2:$K$8725,$X114)="","",INDEX('Player Pool'!$K$2:$K$8725,$X114)),"")</f>
        <v/>
      </c>
      <c r="L114" s="31">
        <f>IFERROR(IF(INDEX('Player Pool'!$M$2:$M$8725,$X114)="","",INDEX('Player Pool'!$M$2:$M$8725,$X114)),"")</f>
        <v/>
      </c>
      <c r="M114" s="31">
        <f>IFERROR(IF(INDEX('Player Pool'!$N$2:$N$8725,$X114)="","",INDEX('Player Pool'!$N$2:$N$8725,$X114)),"")</f>
        <v/>
      </c>
      <c r="N114" s="31">
        <f>IFERROR(IF(INDEX('Player Pool'!$Q$2:$Q$8725,$X114)="","",INDEX('Player Pool'!$Q$2:$Q$8725,$X114)),"")</f>
        <v/>
      </c>
      <c r="O114" s="31">
        <f>IF(AND(ISNUMBER($R114),$R114&lt;&gt;0,ISNUMBER($I114),$I114&gt;0),$R114/($I114/1000000),"")</f>
        <v/>
      </c>
      <c r="P114">
        <f>IFERROR(IF(INDEX('Player Pool'!$U$2:$U$8725,$X114)="","",INDEX('Player Pool'!$U$2:$U$8725,$X114)),"")</f>
        <v/>
      </c>
      <c r="Q114" s="31">
        <f>IFERROR(IF(INDEX('Player Pool'!$O$2:$O$8725,$X114)="","",INDEX('Player Pool'!$O$2:$O$8725,$X114)),"")</f>
        <v/>
      </c>
      <c r="R114" s="31">
        <f>IFERROR(IF(INDEX('Player Pool'!$P$2:$P$8725,$X114)="","",INDEX('Player Pool'!$P$2:$P$8725,$X114)),"")</f>
        <v/>
      </c>
      <c r="S114" s="31">
        <f>IF(AND(ISNUMBER($J114),$J114&lt;&gt;0,ISNUMBER($I114),$I114&gt;0),$J114/($I114/1000000),"")</f>
        <v/>
      </c>
      <c r="T114" s="32">
        <f>IF(AND(ISNUMBER($K114),$K114&lt;&gt;0,ISNUMBER($I114),$I114&gt;0),$K114/($I114/1000000),"")</f>
        <v/>
      </c>
      <c r="U114" s="32">
        <f>IFERROR(IF(INDEX('Player Pool'!$S$2:$S$8725,$X114)="","",INDEX('Player Pool'!$S$2:$S$8725,$X114)),"")</f>
        <v/>
      </c>
      <c r="V114" s="32">
        <f>IF(AND(ISNUMBER($U114),$U114&lt;&gt;0,ISNUMBER($I114),$I114&gt;0),$U114/($I114/1000000),"")</f>
        <v/>
      </c>
      <c r="W114" t="inlineStr">
        <is>
          <t>06ba8</t>
        </is>
      </c>
      <c r="X114">
        <f>IFERROR(MATCH($W114,'Player Pool'!$V$2:$V$8725,0),"")</f>
        <v/>
      </c>
      <c r="Y114">
        <f>IF(ISNUMBER($R114),$R114,-1)</f>
        <v/>
      </c>
      <c r="Z114">
        <f>IF(ISNUMBER($J114),$J114,-1)</f>
        <v/>
      </c>
      <c r="AA114">
        <f>IF($A114=$A113,$AA113,$AA113+1)</f>
        <v/>
      </c>
      <c r="AB114">
        <f>COUNTIFS($A$2:$A$516,$A114,$G$2:$G$516,$G114,$Y$2:$Y$516,"&gt;"&amp;$Y114)+COUNTIFS($A$2:$A114,$A114,$G$2:$G114,$G114,$Y$2:$Y114,$Y114)</f>
        <v/>
      </c>
      <c r="AC114">
        <f>IF($G114="MINORS","",COUNTIFS($A$2:$A$516,$A114,$G$2:$G$516,"&lt;&gt;MINORS",$Z$2:$Z$516,"&gt;"&amp;$Z114)+COUNTIFS($A$2:$A114,$A114,$G$2:$G114,"&lt;&gt;MINORS",$Z$2:$Z114,$Z114))</f>
        <v/>
      </c>
      <c r="AD114">
        <f>$A114&amp;"|"&amp;$G114&amp;"|"&amp;$AB114</f>
        <v/>
      </c>
      <c r="AE114">
        <f>IF($AC114="","",$A114&amp;"|"&amp;$AC114)</f>
        <v/>
      </c>
      <c r="AF114">
        <f>IF(COUNTIFS($A$2:$A114,$A114)=1,"T"&amp;$AA114,"")</f>
        <v/>
      </c>
    </row>
    <row r="115">
      <c r="A115" t="inlineStr">
        <is>
          <t>Aznfungus</t>
        </is>
      </c>
      <c r="B115">
        <f>IFERROR(IF(INDEX('Player Pool'!$A$2:$A$8725,$X115)="","",INDEX('Player Pool'!$A$2:$A$8725,$X115)),"")</f>
        <v/>
      </c>
      <c r="C115">
        <f>IFERROR(IF(INDEX('Player Pool'!$B$2:$B$8725,$X115)="","",INDEX('Player Pool'!$B$2:$B$8725,$X115)),"")</f>
        <v/>
      </c>
      <c r="D115">
        <f>IFERROR(IF(INDEX('Player Pool'!$C$2:$C$8725,$X115)="","",INDEX('Player Pool'!$C$2:$C$8725,$X115)),"")</f>
        <v/>
      </c>
      <c r="E115">
        <f>IFERROR(IF(INDEX('Player Pool'!$D$2:$D$8725,$X115)="","",INDEX('Player Pool'!$D$2:$D$8725,$X115)),"")</f>
        <v/>
      </c>
      <c r="F115" t="inlineStr">
        <is>
          <t>F</t>
        </is>
      </c>
      <c r="G115" t="inlineStr">
        <is>
          <t>MINORS</t>
        </is>
      </c>
      <c r="H115">
        <f>IFERROR(IF(INDEX('Player Pool'!$E$2:$E$8725,$X115)="","",INDEX('Player Pool'!$E$2:$E$8725,$X115)),"")</f>
        <v/>
      </c>
      <c r="I115" s="30" t="n">
        <v>1</v>
      </c>
      <c r="J115" s="31">
        <f>IFERROR(IF(INDEX('Player Pool'!$I$2:$I$8725,$X115)="","",INDEX('Player Pool'!$I$2:$I$8725,$X115)),"")</f>
        <v/>
      </c>
      <c r="K115" s="31">
        <f>IFERROR(IF(INDEX('Player Pool'!$K$2:$K$8725,$X115)="","",INDEX('Player Pool'!$K$2:$K$8725,$X115)),"")</f>
        <v/>
      </c>
      <c r="L115" s="31">
        <f>IFERROR(IF(INDEX('Player Pool'!$M$2:$M$8725,$X115)="","",INDEX('Player Pool'!$M$2:$M$8725,$X115)),"")</f>
        <v/>
      </c>
      <c r="M115" s="31">
        <f>IFERROR(IF(INDEX('Player Pool'!$N$2:$N$8725,$X115)="","",INDEX('Player Pool'!$N$2:$N$8725,$X115)),"")</f>
        <v/>
      </c>
      <c r="N115" s="31">
        <f>IFERROR(IF(INDEX('Player Pool'!$Q$2:$Q$8725,$X115)="","",INDEX('Player Pool'!$Q$2:$Q$8725,$X115)),"")</f>
        <v/>
      </c>
      <c r="O115" s="31">
        <f>IF(AND(ISNUMBER($R115),$R115&lt;&gt;0,ISNUMBER($I115),$I115&gt;0),$R115/($I115/1000000),"")</f>
        <v/>
      </c>
      <c r="P115">
        <f>IFERROR(IF(INDEX('Player Pool'!$U$2:$U$8725,$X115)="","",INDEX('Player Pool'!$U$2:$U$8725,$X115)),"")</f>
        <v/>
      </c>
      <c r="Q115" s="31">
        <f>IFERROR(IF(INDEX('Player Pool'!$O$2:$O$8725,$X115)="","",INDEX('Player Pool'!$O$2:$O$8725,$X115)),"")</f>
        <v/>
      </c>
      <c r="R115" s="31">
        <f>IFERROR(IF(INDEX('Player Pool'!$P$2:$P$8725,$X115)="","",INDEX('Player Pool'!$P$2:$P$8725,$X115)),"")</f>
        <v/>
      </c>
      <c r="S115" s="31">
        <f>IF(AND(ISNUMBER($J115),$J115&lt;&gt;0,ISNUMBER($I115),$I115&gt;0),$J115/($I115/1000000),"")</f>
        <v/>
      </c>
      <c r="T115" s="32">
        <f>IF(AND(ISNUMBER($K115),$K115&lt;&gt;0,ISNUMBER($I115),$I115&gt;0),$K115/($I115/1000000),"")</f>
        <v/>
      </c>
      <c r="U115" s="32">
        <f>IFERROR(IF(INDEX('Player Pool'!$S$2:$S$8725,$X115)="","",INDEX('Player Pool'!$S$2:$S$8725,$X115)),"")</f>
        <v/>
      </c>
      <c r="V115" s="32">
        <f>IF(AND(ISNUMBER($U115),$U115&lt;&gt;0,ISNUMBER($I115),$I115&gt;0),$U115/($I115/1000000),"")</f>
        <v/>
      </c>
      <c r="W115" t="inlineStr">
        <is>
          <t>04ytf</t>
        </is>
      </c>
      <c r="X115">
        <f>IFERROR(MATCH($W115,'Player Pool'!$V$2:$V$8725,0),"")</f>
        <v/>
      </c>
      <c r="Y115">
        <f>IF(ISNUMBER($R115),$R115,-1)</f>
        <v/>
      </c>
      <c r="Z115">
        <f>IF(ISNUMBER($J115),$J115,-1)</f>
        <v/>
      </c>
      <c r="AA115">
        <f>IF($A115=$A114,$AA114,$AA114+1)</f>
        <v/>
      </c>
      <c r="AB115">
        <f>COUNTIFS($A$2:$A$516,$A115,$G$2:$G$516,$G115,$Y$2:$Y$516,"&gt;"&amp;$Y115)+COUNTIFS($A$2:$A115,$A115,$G$2:$G115,$G115,$Y$2:$Y115,$Y115)</f>
        <v/>
      </c>
      <c r="AC115">
        <f>IF($G115="MINORS","",COUNTIFS($A$2:$A$516,$A115,$G$2:$G$516,"&lt;&gt;MINORS",$Z$2:$Z$516,"&gt;"&amp;$Z115)+COUNTIFS($A$2:$A115,$A115,$G$2:$G115,"&lt;&gt;MINORS",$Z$2:$Z115,$Z115))</f>
        <v/>
      </c>
      <c r="AD115">
        <f>$A115&amp;"|"&amp;$G115&amp;"|"&amp;$AB115</f>
        <v/>
      </c>
      <c r="AE115">
        <f>IF($AC115="","",$A115&amp;"|"&amp;$AC115)</f>
        <v/>
      </c>
      <c r="AF115">
        <f>IF(COUNTIFS($A$2:$A115,$A115)=1,"T"&amp;$AA115,"")</f>
        <v/>
      </c>
    </row>
    <row r="116">
      <c r="A116" t="inlineStr">
        <is>
          <t>Brost</t>
        </is>
      </c>
      <c r="B116">
        <f>IFERROR(IF(INDEX('Player Pool'!$A$2:$A$8725,$X116)="","",INDEX('Player Pool'!$A$2:$A$8725,$X116)),"")</f>
        <v/>
      </c>
      <c r="C116">
        <f>IFERROR(IF(INDEX('Player Pool'!$B$2:$B$8725,$X116)="","",INDEX('Player Pool'!$B$2:$B$8725,$X116)),"")</f>
        <v/>
      </c>
      <c r="D116">
        <f>IFERROR(IF(INDEX('Player Pool'!$C$2:$C$8725,$X116)="","",INDEX('Player Pool'!$C$2:$C$8725,$X116)),"")</f>
        <v/>
      </c>
      <c r="E116">
        <f>IFERROR(IF(INDEX('Player Pool'!$D$2:$D$8725,$X116)="","",INDEX('Player Pool'!$D$2:$D$8725,$X116)),"")</f>
        <v/>
      </c>
      <c r="F116" t="inlineStr">
        <is>
          <t>F</t>
        </is>
      </c>
      <c r="G116" t="inlineStr">
        <is>
          <t>ACTIVE</t>
        </is>
      </c>
      <c r="H116">
        <f>IFERROR(IF(INDEX('Player Pool'!$E$2:$E$8725,$X116)="","",INDEX('Player Pool'!$E$2:$E$8725,$X116)),"")</f>
        <v/>
      </c>
      <c r="I116" s="30" t="n">
        <v>12000000</v>
      </c>
      <c r="J116" s="31">
        <f>IFERROR(IF(INDEX('Player Pool'!$I$2:$I$8725,$X116)="","",INDEX('Player Pool'!$I$2:$I$8725,$X116)),"")</f>
        <v/>
      </c>
      <c r="K116" s="31">
        <f>IFERROR(IF(INDEX('Player Pool'!$K$2:$K$8725,$X116)="","",INDEX('Player Pool'!$K$2:$K$8725,$X116)),"")</f>
        <v/>
      </c>
      <c r="L116" s="31">
        <f>IFERROR(IF(INDEX('Player Pool'!$M$2:$M$8725,$X116)="","",INDEX('Player Pool'!$M$2:$M$8725,$X116)),"")</f>
        <v/>
      </c>
      <c r="M116" s="31">
        <f>IFERROR(IF(INDEX('Player Pool'!$N$2:$N$8725,$X116)="","",INDEX('Player Pool'!$N$2:$N$8725,$X116)),"")</f>
        <v/>
      </c>
      <c r="N116" s="31">
        <f>IFERROR(IF(INDEX('Player Pool'!$Q$2:$Q$8725,$X116)="","",INDEX('Player Pool'!$Q$2:$Q$8725,$X116)),"")</f>
        <v/>
      </c>
      <c r="O116" s="31">
        <f>IF(AND(ISNUMBER($R116),$R116&lt;&gt;0,ISNUMBER($I116),$I116&gt;0),$R116/($I116/1000000),"")</f>
        <v/>
      </c>
      <c r="P116">
        <f>IFERROR(IF(INDEX('Player Pool'!$U$2:$U$8725,$X116)="","",INDEX('Player Pool'!$U$2:$U$8725,$X116)),"")</f>
        <v/>
      </c>
      <c r="Q116" s="31">
        <f>IFERROR(IF(INDEX('Player Pool'!$O$2:$O$8725,$X116)="","",INDEX('Player Pool'!$O$2:$O$8725,$X116)),"")</f>
        <v/>
      </c>
      <c r="R116" s="31">
        <f>IFERROR(IF(INDEX('Player Pool'!$P$2:$P$8725,$X116)="","",INDEX('Player Pool'!$P$2:$P$8725,$X116)),"")</f>
        <v/>
      </c>
      <c r="S116" s="31">
        <f>IF(AND(ISNUMBER($J116),$J116&lt;&gt;0,ISNUMBER($I116),$I116&gt;0),$J116/($I116/1000000),"")</f>
        <v/>
      </c>
      <c r="T116" s="32">
        <f>IF(AND(ISNUMBER($K116),$K116&lt;&gt;0,ISNUMBER($I116),$I116&gt;0),$K116/($I116/1000000),"")</f>
        <v/>
      </c>
      <c r="U116" s="32">
        <f>IFERROR(IF(INDEX('Player Pool'!$S$2:$S$8725,$X116)="","",INDEX('Player Pool'!$S$2:$S$8725,$X116)),"")</f>
        <v/>
      </c>
      <c r="V116" s="32">
        <f>IF(AND(ISNUMBER($U116),$U116&lt;&gt;0,ISNUMBER($I116),$I116&gt;0),$U116/($I116/1000000),"")</f>
        <v/>
      </c>
      <c r="W116" t="inlineStr">
        <is>
          <t>04dwj</t>
        </is>
      </c>
      <c r="X116">
        <f>IFERROR(MATCH($W116,'Player Pool'!$V$2:$V$8725,0),"")</f>
        <v/>
      </c>
      <c r="Y116">
        <f>IF(ISNUMBER($R116),$R116,-1)</f>
        <v/>
      </c>
      <c r="Z116">
        <f>IF(ISNUMBER($J116),$J116,-1)</f>
        <v/>
      </c>
      <c r="AA116">
        <f>IF($A116=$A115,$AA115,$AA115+1)</f>
        <v/>
      </c>
      <c r="AB116">
        <f>COUNTIFS($A$2:$A$516,$A116,$G$2:$G$516,$G116,$Y$2:$Y$516,"&gt;"&amp;$Y116)+COUNTIFS($A$2:$A116,$A116,$G$2:$G116,$G116,$Y$2:$Y116,$Y116)</f>
        <v/>
      </c>
      <c r="AC116">
        <f>IF($G116="MINORS","",COUNTIFS($A$2:$A$516,$A116,$G$2:$G$516,"&lt;&gt;MINORS",$Z$2:$Z$516,"&gt;"&amp;$Z116)+COUNTIFS($A$2:$A116,$A116,$G$2:$G116,"&lt;&gt;MINORS",$Z$2:$Z116,$Z116))</f>
        <v/>
      </c>
      <c r="AD116">
        <f>$A116&amp;"|"&amp;$G116&amp;"|"&amp;$AB116</f>
        <v/>
      </c>
      <c r="AE116">
        <f>IF($AC116="","",$A116&amp;"|"&amp;$AC116)</f>
        <v/>
      </c>
      <c r="AF116">
        <f>IF(COUNTIFS($A$2:$A116,$A116)=1,"T"&amp;$AA116,"")</f>
        <v/>
      </c>
    </row>
    <row r="117">
      <c r="A117" t="inlineStr">
        <is>
          <t>Brost</t>
        </is>
      </c>
      <c r="B117">
        <f>IFERROR(IF(INDEX('Player Pool'!$A$2:$A$8725,$X117)="","",INDEX('Player Pool'!$A$2:$A$8725,$X117)),"")</f>
        <v/>
      </c>
      <c r="C117">
        <f>IFERROR(IF(INDEX('Player Pool'!$B$2:$B$8725,$X117)="","",INDEX('Player Pool'!$B$2:$B$8725,$X117)),"")</f>
        <v/>
      </c>
      <c r="D117">
        <f>IFERROR(IF(INDEX('Player Pool'!$C$2:$C$8725,$X117)="","",INDEX('Player Pool'!$C$2:$C$8725,$X117)),"")</f>
        <v/>
      </c>
      <c r="E117">
        <f>IFERROR(IF(INDEX('Player Pool'!$D$2:$D$8725,$X117)="","",INDEX('Player Pool'!$D$2:$D$8725,$X117)),"")</f>
        <v/>
      </c>
      <c r="F117" t="inlineStr">
        <is>
          <t>F</t>
        </is>
      </c>
      <c r="G117" t="inlineStr">
        <is>
          <t>ACTIVE</t>
        </is>
      </c>
      <c r="H117">
        <f>IFERROR(IF(INDEX('Player Pool'!$E$2:$E$8725,$X117)="","",INDEX('Player Pool'!$E$2:$E$8725,$X117)),"")</f>
        <v/>
      </c>
      <c r="I117" s="30" t="n">
        <v>9000000</v>
      </c>
      <c r="J117" s="31">
        <f>IFERROR(IF(INDEX('Player Pool'!$I$2:$I$8725,$X117)="","",INDEX('Player Pool'!$I$2:$I$8725,$X117)),"")</f>
        <v/>
      </c>
      <c r="K117" s="31">
        <f>IFERROR(IF(INDEX('Player Pool'!$K$2:$K$8725,$X117)="","",INDEX('Player Pool'!$K$2:$K$8725,$X117)),"")</f>
        <v/>
      </c>
      <c r="L117" s="31">
        <f>IFERROR(IF(INDEX('Player Pool'!$M$2:$M$8725,$X117)="","",INDEX('Player Pool'!$M$2:$M$8725,$X117)),"")</f>
        <v/>
      </c>
      <c r="M117" s="31">
        <f>IFERROR(IF(INDEX('Player Pool'!$N$2:$N$8725,$X117)="","",INDEX('Player Pool'!$N$2:$N$8725,$X117)),"")</f>
        <v/>
      </c>
      <c r="N117" s="31">
        <f>IFERROR(IF(INDEX('Player Pool'!$Q$2:$Q$8725,$X117)="","",INDEX('Player Pool'!$Q$2:$Q$8725,$X117)),"")</f>
        <v/>
      </c>
      <c r="O117" s="31">
        <f>IF(AND(ISNUMBER($R117),$R117&lt;&gt;0,ISNUMBER($I117),$I117&gt;0),$R117/($I117/1000000),"")</f>
        <v/>
      </c>
      <c r="P117">
        <f>IFERROR(IF(INDEX('Player Pool'!$U$2:$U$8725,$X117)="","",INDEX('Player Pool'!$U$2:$U$8725,$X117)),"")</f>
        <v/>
      </c>
      <c r="Q117" s="31">
        <f>IFERROR(IF(INDEX('Player Pool'!$O$2:$O$8725,$X117)="","",INDEX('Player Pool'!$O$2:$O$8725,$X117)),"")</f>
        <v/>
      </c>
      <c r="R117" s="31">
        <f>IFERROR(IF(INDEX('Player Pool'!$P$2:$P$8725,$X117)="","",INDEX('Player Pool'!$P$2:$P$8725,$X117)),"")</f>
        <v/>
      </c>
      <c r="S117" s="31">
        <f>IF(AND(ISNUMBER($J117),$J117&lt;&gt;0,ISNUMBER($I117),$I117&gt;0),$J117/($I117/1000000),"")</f>
        <v/>
      </c>
      <c r="T117" s="32">
        <f>IF(AND(ISNUMBER($K117),$K117&lt;&gt;0,ISNUMBER($I117),$I117&gt;0),$K117/($I117/1000000),"")</f>
        <v/>
      </c>
      <c r="U117" s="32">
        <f>IFERROR(IF(INDEX('Player Pool'!$S$2:$S$8725,$X117)="","",INDEX('Player Pool'!$S$2:$S$8725,$X117)),"")</f>
        <v/>
      </c>
      <c r="V117" s="32">
        <f>IF(AND(ISNUMBER($U117),$U117&lt;&gt;0,ISNUMBER($I117),$I117&gt;0),$U117/($I117/1000000),"")</f>
        <v/>
      </c>
      <c r="W117" t="inlineStr">
        <is>
          <t>031p0</t>
        </is>
      </c>
      <c r="X117">
        <f>IFERROR(MATCH($W117,'Player Pool'!$V$2:$V$8725,0),"")</f>
        <v/>
      </c>
      <c r="Y117">
        <f>IF(ISNUMBER($R117),$R117,-1)</f>
        <v/>
      </c>
      <c r="Z117">
        <f>IF(ISNUMBER($J117),$J117,-1)</f>
        <v/>
      </c>
      <c r="AA117">
        <f>IF($A117=$A116,$AA116,$AA116+1)</f>
        <v/>
      </c>
      <c r="AB117">
        <f>COUNTIFS($A$2:$A$516,$A117,$G$2:$G$516,$G117,$Y$2:$Y$516,"&gt;"&amp;$Y117)+COUNTIFS($A$2:$A117,$A117,$G$2:$G117,$G117,$Y$2:$Y117,$Y117)</f>
        <v/>
      </c>
      <c r="AC117">
        <f>IF($G117="MINORS","",COUNTIFS($A$2:$A$516,$A117,$G$2:$G$516,"&lt;&gt;MINORS",$Z$2:$Z$516,"&gt;"&amp;$Z117)+COUNTIFS($A$2:$A117,$A117,$G$2:$G117,"&lt;&gt;MINORS",$Z$2:$Z117,$Z117))</f>
        <v/>
      </c>
      <c r="AD117">
        <f>$A117&amp;"|"&amp;$G117&amp;"|"&amp;$AB117</f>
        <v/>
      </c>
      <c r="AE117">
        <f>IF($AC117="","",$A117&amp;"|"&amp;$AC117)</f>
        <v/>
      </c>
      <c r="AF117">
        <f>IF(COUNTIFS($A$2:$A117,$A117)=1,"T"&amp;$AA117,"")</f>
        <v/>
      </c>
    </row>
    <row r="118">
      <c r="A118" t="inlineStr">
        <is>
          <t>Brost</t>
        </is>
      </c>
      <c r="B118">
        <f>IFERROR(IF(INDEX('Player Pool'!$A$2:$A$8725,$X118)="","",INDEX('Player Pool'!$A$2:$A$8725,$X118)),"")</f>
        <v/>
      </c>
      <c r="C118">
        <f>IFERROR(IF(INDEX('Player Pool'!$B$2:$B$8725,$X118)="","",INDEX('Player Pool'!$B$2:$B$8725,$X118)),"")</f>
        <v/>
      </c>
      <c r="D118">
        <f>IFERROR(IF(INDEX('Player Pool'!$C$2:$C$8725,$X118)="","",INDEX('Player Pool'!$C$2:$C$8725,$X118)),"")</f>
        <v/>
      </c>
      <c r="E118">
        <f>IFERROR(IF(INDEX('Player Pool'!$D$2:$D$8725,$X118)="","",INDEX('Player Pool'!$D$2:$D$8725,$X118)),"")</f>
        <v/>
      </c>
      <c r="F118" t="inlineStr">
        <is>
          <t>F</t>
        </is>
      </c>
      <c r="G118" t="inlineStr">
        <is>
          <t>ACTIVE</t>
        </is>
      </c>
      <c r="H118">
        <f>IFERROR(IF(INDEX('Player Pool'!$E$2:$E$8725,$X118)="","",INDEX('Player Pool'!$E$2:$E$8725,$X118)),"")</f>
        <v/>
      </c>
      <c r="I118" s="30" t="n">
        <v>12000000</v>
      </c>
      <c r="J118" s="31">
        <f>IFERROR(IF(INDEX('Player Pool'!$I$2:$I$8725,$X118)="","",INDEX('Player Pool'!$I$2:$I$8725,$X118)),"")</f>
        <v/>
      </c>
      <c r="K118" s="31">
        <f>IFERROR(IF(INDEX('Player Pool'!$K$2:$K$8725,$X118)="","",INDEX('Player Pool'!$K$2:$K$8725,$X118)),"")</f>
        <v/>
      </c>
      <c r="L118" s="31">
        <f>IFERROR(IF(INDEX('Player Pool'!$M$2:$M$8725,$X118)="","",INDEX('Player Pool'!$M$2:$M$8725,$X118)),"")</f>
        <v/>
      </c>
      <c r="M118" s="31">
        <f>IFERROR(IF(INDEX('Player Pool'!$N$2:$N$8725,$X118)="","",INDEX('Player Pool'!$N$2:$N$8725,$X118)),"")</f>
        <v/>
      </c>
      <c r="N118" s="31">
        <f>IFERROR(IF(INDEX('Player Pool'!$Q$2:$Q$8725,$X118)="","",INDEX('Player Pool'!$Q$2:$Q$8725,$X118)),"")</f>
        <v/>
      </c>
      <c r="O118" s="31">
        <f>IF(AND(ISNUMBER($R118),$R118&lt;&gt;0,ISNUMBER($I118),$I118&gt;0),$R118/($I118/1000000),"")</f>
        <v/>
      </c>
      <c r="P118">
        <f>IFERROR(IF(INDEX('Player Pool'!$U$2:$U$8725,$X118)="","",INDEX('Player Pool'!$U$2:$U$8725,$X118)),"")</f>
        <v/>
      </c>
      <c r="Q118" s="31">
        <f>IFERROR(IF(INDEX('Player Pool'!$O$2:$O$8725,$X118)="","",INDEX('Player Pool'!$O$2:$O$8725,$X118)),"")</f>
        <v/>
      </c>
      <c r="R118" s="31">
        <f>IFERROR(IF(INDEX('Player Pool'!$P$2:$P$8725,$X118)="","",INDEX('Player Pool'!$P$2:$P$8725,$X118)),"")</f>
        <v/>
      </c>
      <c r="S118" s="31">
        <f>IF(AND(ISNUMBER($J118),$J118&lt;&gt;0,ISNUMBER($I118),$I118&gt;0),$J118/($I118/1000000),"")</f>
        <v/>
      </c>
      <c r="T118" s="32">
        <f>IF(AND(ISNUMBER($K118),$K118&lt;&gt;0,ISNUMBER($I118),$I118&gt;0),$K118/($I118/1000000),"")</f>
        <v/>
      </c>
      <c r="U118" s="32">
        <f>IFERROR(IF(INDEX('Player Pool'!$S$2:$S$8725,$X118)="","",INDEX('Player Pool'!$S$2:$S$8725,$X118)),"")</f>
        <v/>
      </c>
      <c r="V118" s="32">
        <f>IF(AND(ISNUMBER($U118),$U118&lt;&gt;0,ISNUMBER($I118),$I118&gt;0),$U118/($I118/1000000),"")</f>
        <v/>
      </c>
      <c r="W118" t="inlineStr">
        <is>
          <t>03mn9</t>
        </is>
      </c>
      <c r="X118">
        <f>IFERROR(MATCH($W118,'Player Pool'!$V$2:$V$8725,0),"")</f>
        <v/>
      </c>
      <c r="Y118">
        <f>IF(ISNUMBER($R118),$R118,-1)</f>
        <v/>
      </c>
      <c r="Z118">
        <f>IF(ISNUMBER($J118),$J118,-1)</f>
        <v/>
      </c>
      <c r="AA118">
        <f>IF($A118=$A117,$AA117,$AA117+1)</f>
        <v/>
      </c>
      <c r="AB118">
        <f>COUNTIFS($A$2:$A$516,$A118,$G$2:$G$516,$G118,$Y$2:$Y$516,"&gt;"&amp;$Y118)+COUNTIFS($A$2:$A118,$A118,$G$2:$G118,$G118,$Y$2:$Y118,$Y118)</f>
        <v/>
      </c>
      <c r="AC118">
        <f>IF($G118="MINORS","",COUNTIFS($A$2:$A$516,$A118,$G$2:$G$516,"&lt;&gt;MINORS",$Z$2:$Z$516,"&gt;"&amp;$Z118)+COUNTIFS($A$2:$A118,$A118,$G$2:$G118,"&lt;&gt;MINORS",$Z$2:$Z118,$Z118))</f>
        <v/>
      </c>
      <c r="AD118">
        <f>$A118&amp;"|"&amp;$G118&amp;"|"&amp;$AB118</f>
        <v/>
      </c>
      <c r="AE118">
        <f>IF($AC118="","",$A118&amp;"|"&amp;$AC118)</f>
        <v/>
      </c>
      <c r="AF118">
        <f>IF(COUNTIFS($A$2:$A118,$A118)=1,"T"&amp;$AA118,"")</f>
        <v/>
      </c>
    </row>
    <row r="119">
      <c r="A119" t="inlineStr">
        <is>
          <t>Brost</t>
        </is>
      </c>
      <c r="B119">
        <f>IFERROR(IF(INDEX('Player Pool'!$A$2:$A$8725,$X119)="","",INDEX('Player Pool'!$A$2:$A$8725,$X119)),"")</f>
        <v/>
      </c>
      <c r="C119">
        <f>IFERROR(IF(INDEX('Player Pool'!$B$2:$B$8725,$X119)="","",INDEX('Player Pool'!$B$2:$B$8725,$X119)),"")</f>
        <v/>
      </c>
      <c r="D119">
        <f>IFERROR(IF(INDEX('Player Pool'!$C$2:$C$8725,$X119)="","",INDEX('Player Pool'!$C$2:$C$8725,$X119)),"")</f>
        <v/>
      </c>
      <c r="E119">
        <f>IFERROR(IF(INDEX('Player Pool'!$D$2:$D$8725,$X119)="","",INDEX('Player Pool'!$D$2:$D$8725,$X119)),"")</f>
        <v/>
      </c>
      <c r="F119" t="inlineStr">
        <is>
          <t>F</t>
        </is>
      </c>
      <c r="G119" t="inlineStr">
        <is>
          <t>ACTIVE</t>
        </is>
      </c>
      <c r="H119">
        <f>IFERROR(IF(INDEX('Player Pool'!$E$2:$E$8725,$X119)="","",INDEX('Player Pool'!$E$2:$E$8725,$X119)),"")</f>
        <v/>
      </c>
      <c r="I119" s="30" t="n">
        <v>7850000</v>
      </c>
      <c r="J119" s="31">
        <f>IFERROR(IF(INDEX('Player Pool'!$I$2:$I$8725,$X119)="","",INDEX('Player Pool'!$I$2:$I$8725,$X119)),"")</f>
        <v/>
      </c>
      <c r="K119" s="31">
        <f>IFERROR(IF(INDEX('Player Pool'!$K$2:$K$8725,$X119)="","",INDEX('Player Pool'!$K$2:$K$8725,$X119)),"")</f>
        <v/>
      </c>
      <c r="L119" s="31">
        <f>IFERROR(IF(INDEX('Player Pool'!$M$2:$M$8725,$X119)="","",INDEX('Player Pool'!$M$2:$M$8725,$X119)),"")</f>
        <v/>
      </c>
      <c r="M119" s="31">
        <f>IFERROR(IF(INDEX('Player Pool'!$N$2:$N$8725,$X119)="","",INDEX('Player Pool'!$N$2:$N$8725,$X119)),"")</f>
        <v/>
      </c>
      <c r="N119" s="31">
        <f>IFERROR(IF(INDEX('Player Pool'!$Q$2:$Q$8725,$X119)="","",INDEX('Player Pool'!$Q$2:$Q$8725,$X119)),"")</f>
        <v/>
      </c>
      <c r="O119" s="31">
        <f>IF(AND(ISNUMBER($R119),$R119&lt;&gt;0,ISNUMBER($I119),$I119&gt;0),$R119/($I119/1000000),"")</f>
        <v/>
      </c>
      <c r="P119">
        <f>IFERROR(IF(INDEX('Player Pool'!$U$2:$U$8725,$X119)="","",INDEX('Player Pool'!$U$2:$U$8725,$X119)),"")</f>
        <v/>
      </c>
      <c r="Q119" s="31">
        <f>IFERROR(IF(INDEX('Player Pool'!$O$2:$O$8725,$X119)="","",INDEX('Player Pool'!$O$2:$O$8725,$X119)),"")</f>
        <v/>
      </c>
      <c r="R119" s="31">
        <f>IFERROR(IF(INDEX('Player Pool'!$P$2:$P$8725,$X119)="","",INDEX('Player Pool'!$P$2:$P$8725,$X119)),"")</f>
        <v/>
      </c>
      <c r="S119" s="31">
        <f>IF(AND(ISNUMBER($J119),$J119&lt;&gt;0,ISNUMBER($I119),$I119&gt;0),$J119/($I119/1000000),"")</f>
        <v/>
      </c>
      <c r="T119" s="32">
        <f>IF(AND(ISNUMBER($K119),$K119&lt;&gt;0,ISNUMBER($I119),$I119&gt;0),$K119/($I119/1000000),"")</f>
        <v/>
      </c>
      <c r="U119" s="32">
        <f>IFERROR(IF(INDEX('Player Pool'!$S$2:$S$8725,$X119)="","",INDEX('Player Pool'!$S$2:$S$8725,$X119)),"")</f>
        <v/>
      </c>
      <c r="V119" s="32">
        <f>IF(AND(ISNUMBER($U119),$U119&lt;&gt;0,ISNUMBER($I119),$I119&gt;0),$U119/($I119/1000000),"")</f>
        <v/>
      </c>
      <c r="W119" t="inlineStr">
        <is>
          <t>04mv2</t>
        </is>
      </c>
      <c r="X119">
        <f>IFERROR(MATCH($W119,'Player Pool'!$V$2:$V$8725,0),"")</f>
        <v/>
      </c>
      <c r="Y119">
        <f>IF(ISNUMBER($R119),$R119,-1)</f>
        <v/>
      </c>
      <c r="Z119">
        <f>IF(ISNUMBER($J119),$J119,-1)</f>
        <v/>
      </c>
      <c r="AA119">
        <f>IF($A119=$A118,$AA118,$AA118+1)</f>
        <v/>
      </c>
      <c r="AB119">
        <f>COUNTIFS($A$2:$A$516,$A119,$G$2:$G$516,$G119,$Y$2:$Y$516,"&gt;"&amp;$Y119)+COUNTIFS($A$2:$A119,$A119,$G$2:$G119,$G119,$Y$2:$Y119,$Y119)</f>
        <v/>
      </c>
      <c r="AC119">
        <f>IF($G119="MINORS","",COUNTIFS($A$2:$A$516,$A119,$G$2:$G$516,"&lt;&gt;MINORS",$Z$2:$Z$516,"&gt;"&amp;$Z119)+COUNTIFS($A$2:$A119,$A119,$G$2:$G119,"&lt;&gt;MINORS",$Z$2:$Z119,$Z119))</f>
        <v/>
      </c>
      <c r="AD119">
        <f>$A119&amp;"|"&amp;$G119&amp;"|"&amp;$AB119</f>
        <v/>
      </c>
      <c r="AE119">
        <f>IF($AC119="","",$A119&amp;"|"&amp;$AC119)</f>
        <v/>
      </c>
      <c r="AF119">
        <f>IF(COUNTIFS($A$2:$A119,$A119)=1,"T"&amp;$AA119,"")</f>
        <v/>
      </c>
    </row>
    <row r="120">
      <c r="A120" t="inlineStr">
        <is>
          <t>Brost</t>
        </is>
      </c>
      <c r="B120">
        <f>IFERROR(IF(INDEX('Player Pool'!$A$2:$A$8725,$X120)="","",INDEX('Player Pool'!$A$2:$A$8725,$X120)),"")</f>
        <v/>
      </c>
      <c r="C120">
        <f>IFERROR(IF(INDEX('Player Pool'!$B$2:$B$8725,$X120)="","",INDEX('Player Pool'!$B$2:$B$8725,$X120)),"")</f>
        <v/>
      </c>
      <c r="D120">
        <f>IFERROR(IF(INDEX('Player Pool'!$C$2:$C$8725,$X120)="","",INDEX('Player Pool'!$C$2:$C$8725,$X120)),"")</f>
        <v/>
      </c>
      <c r="E120">
        <f>IFERROR(IF(INDEX('Player Pool'!$D$2:$D$8725,$X120)="","",INDEX('Player Pool'!$D$2:$D$8725,$X120)),"")</f>
        <v/>
      </c>
      <c r="F120" t="inlineStr">
        <is>
          <t>G</t>
        </is>
      </c>
      <c r="G120" t="inlineStr">
        <is>
          <t>ACTIVE</t>
        </is>
      </c>
      <c r="H120">
        <f>IFERROR(IF(INDEX('Player Pool'!$E$2:$E$8725,$X120)="","",INDEX('Player Pool'!$E$2:$E$8725,$X120)),"")</f>
        <v/>
      </c>
      <c r="I120" s="30" t="n">
        <v>7740000</v>
      </c>
      <c r="J120" s="31">
        <f>IFERROR(IF(INDEX('Player Pool'!$I$2:$I$8725,$X120)="","",INDEX('Player Pool'!$I$2:$I$8725,$X120)),"")</f>
        <v/>
      </c>
      <c r="K120" s="31">
        <f>IFERROR(IF(INDEX('Player Pool'!$K$2:$K$8725,$X120)="","",INDEX('Player Pool'!$K$2:$K$8725,$X120)),"")</f>
        <v/>
      </c>
      <c r="L120" s="31">
        <f>IFERROR(IF(INDEX('Player Pool'!$M$2:$M$8725,$X120)="","",INDEX('Player Pool'!$M$2:$M$8725,$X120)),"")</f>
        <v/>
      </c>
      <c r="M120" s="31">
        <f>IFERROR(IF(INDEX('Player Pool'!$N$2:$N$8725,$X120)="","",INDEX('Player Pool'!$N$2:$N$8725,$X120)),"")</f>
        <v/>
      </c>
      <c r="N120" s="31">
        <f>IFERROR(IF(INDEX('Player Pool'!$Q$2:$Q$8725,$X120)="","",INDEX('Player Pool'!$Q$2:$Q$8725,$X120)),"")</f>
        <v/>
      </c>
      <c r="O120" s="31">
        <f>IF(AND(ISNUMBER($R120),$R120&lt;&gt;0,ISNUMBER($I120),$I120&gt;0),$R120/($I120/1000000),"")</f>
        <v/>
      </c>
      <c r="P120">
        <f>IFERROR(IF(INDEX('Player Pool'!$U$2:$U$8725,$X120)="","",INDEX('Player Pool'!$U$2:$U$8725,$X120)),"")</f>
        <v/>
      </c>
      <c r="Q120" s="31">
        <f>IFERROR(IF(INDEX('Player Pool'!$O$2:$O$8725,$X120)="","",INDEX('Player Pool'!$O$2:$O$8725,$X120)),"")</f>
        <v/>
      </c>
      <c r="R120" s="31">
        <f>IFERROR(IF(INDEX('Player Pool'!$P$2:$P$8725,$X120)="","",INDEX('Player Pool'!$P$2:$P$8725,$X120)),"")</f>
        <v/>
      </c>
      <c r="S120" s="31">
        <f>IF(AND(ISNUMBER($J120),$J120&lt;&gt;0,ISNUMBER($I120),$I120&gt;0),$J120/($I120/1000000),"")</f>
        <v/>
      </c>
      <c r="T120" s="32">
        <f>IF(AND(ISNUMBER($K120),$K120&lt;&gt;0,ISNUMBER($I120),$I120&gt;0),$K120/($I120/1000000),"")</f>
        <v/>
      </c>
      <c r="U120" s="32">
        <f>IFERROR(IF(INDEX('Player Pool'!$S$2:$S$8725,$X120)="","",INDEX('Player Pool'!$S$2:$S$8725,$X120)),"")</f>
        <v/>
      </c>
      <c r="V120" s="32">
        <f>IF(AND(ISNUMBER($U120),$U120&lt;&gt;0,ISNUMBER($I120),$I120&gt;0),$U120/($I120/1000000),"")</f>
        <v/>
      </c>
      <c r="W120" t="inlineStr">
        <is>
          <t>031pl</t>
        </is>
      </c>
      <c r="X120">
        <f>IFERROR(MATCH($W120,'Player Pool'!$V$2:$V$8725,0),"")</f>
        <v/>
      </c>
      <c r="Y120">
        <f>IF(ISNUMBER($R120),$R120,-1)</f>
        <v/>
      </c>
      <c r="Z120">
        <f>IF(ISNUMBER($J120),$J120,-1)</f>
        <v/>
      </c>
      <c r="AA120">
        <f>IF($A120=$A119,$AA119,$AA119+1)</f>
        <v/>
      </c>
      <c r="AB120">
        <f>COUNTIFS($A$2:$A$516,$A120,$G$2:$G$516,$G120,$Y$2:$Y$516,"&gt;"&amp;$Y120)+COUNTIFS($A$2:$A120,$A120,$G$2:$G120,$G120,$Y$2:$Y120,$Y120)</f>
        <v/>
      </c>
      <c r="AC120">
        <f>IF($G120="MINORS","",COUNTIFS($A$2:$A$516,$A120,$G$2:$G$516,"&lt;&gt;MINORS",$Z$2:$Z$516,"&gt;"&amp;$Z120)+COUNTIFS($A$2:$A120,$A120,$G$2:$G120,"&lt;&gt;MINORS",$Z$2:$Z120,$Z120))</f>
        <v/>
      </c>
      <c r="AD120">
        <f>$A120&amp;"|"&amp;$G120&amp;"|"&amp;$AB120</f>
        <v/>
      </c>
      <c r="AE120">
        <f>IF($AC120="","",$A120&amp;"|"&amp;$AC120)</f>
        <v/>
      </c>
      <c r="AF120">
        <f>IF(COUNTIFS($A$2:$A120,$A120)=1,"T"&amp;$AA120,"")</f>
        <v/>
      </c>
    </row>
    <row r="121">
      <c r="A121" t="inlineStr">
        <is>
          <t>Brost</t>
        </is>
      </c>
      <c r="B121">
        <f>IFERROR(IF(INDEX('Player Pool'!$A$2:$A$8725,$X121)="","",INDEX('Player Pool'!$A$2:$A$8725,$X121)),"")</f>
        <v/>
      </c>
      <c r="C121">
        <f>IFERROR(IF(INDEX('Player Pool'!$B$2:$B$8725,$X121)="","",INDEX('Player Pool'!$B$2:$B$8725,$X121)),"")</f>
        <v/>
      </c>
      <c r="D121">
        <f>IFERROR(IF(INDEX('Player Pool'!$C$2:$C$8725,$X121)="","",INDEX('Player Pool'!$C$2:$C$8725,$X121)),"")</f>
        <v/>
      </c>
      <c r="E121">
        <f>IFERROR(IF(INDEX('Player Pool'!$D$2:$D$8725,$X121)="","",INDEX('Player Pool'!$D$2:$D$8725,$X121)),"")</f>
        <v/>
      </c>
      <c r="F121" t="inlineStr">
        <is>
          <t>F</t>
        </is>
      </c>
      <c r="G121" t="inlineStr">
        <is>
          <t>ACTIVE</t>
        </is>
      </c>
      <c r="H121">
        <f>IFERROR(IF(INDEX('Player Pool'!$E$2:$E$8725,$X121)="","",INDEX('Player Pool'!$E$2:$E$8725,$X121)),"")</f>
        <v/>
      </c>
      <c r="I121" s="30" t="n">
        <v>8625000</v>
      </c>
      <c r="J121" s="31">
        <f>IFERROR(IF(INDEX('Player Pool'!$I$2:$I$8725,$X121)="","",INDEX('Player Pool'!$I$2:$I$8725,$X121)),"")</f>
        <v/>
      </c>
      <c r="K121" s="31">
        <f>IFERROR(IF(INDEX('Player Pool'!$K$2:$K$8725,$X121)="","",INDEX('Player Pool'!$K$2:$K$8725,$X121)),"")</f>
        <v/>
      </c>
      <c r="L121" s="31">
        <f>IFERROR(IF(INDEX('Player Pool'!$M$2:$M$8725,$X121)="","",INDEX('Player Pool'!$M$2:$M$8725,$X121)),"")</f>
        <v/>
      </c>
      <c r="M121" s="31">
        <f>IFERROR(IF(INDEX('Player Pool'!$N$2:$N$8725,$X121)="","",INDEX('Player Pool'!$N$2:$N$8725,$X121)),"")</f>
        <v/>
      </c>
      <c r="N121" s="31">
        <f>IFERROR(IF(INDEX('Player Pool'!$Q$2:$Q$8725,$X121)="","",INDEX('Player Pool'!$Q$2:$Q$8725,$X121)),"")</f>
        <v/>
      </c>
      <c r="O121" s="31">
        <f>IF(AND(ISNUMBER($R121),$R121&lt;&gt;0,ISNUMBER($I121),$I121&gt;0),$R121/($I121/1000000),"")</f>
        <v/>
      </c>
      <c r="P121">
        <f>IFERROR(IF(INDEX('Player Pool'!$U$2:$U$8725,$X121)="","",INDEX('Player Pool'!$U$2:$U$8725,$X121)),"")</f>
        <v/>
      </c>
      <c r="Q121" s="31">
        <f>IFERROR(IF(INDEX('Player Pool'!$O$2:$O$8725,$X121)="","",INDEX('Player Pool'!$O$2:$O$8725,$X121)),"")</f>
        <v/>
      </c>
      <c r="R121" s="31">
        <f>IFERROR(IF(INDEX('Player Pool'!$P$2:$P$8725,$X121)="","",INDEX('Player Pool'!$P$2:$P$8725,$X121)),"")</f>
        <v/>
      </c>
      <c r="S121" s="31">
        <f>IF(AND(ISNUMBER($J121),$J121&lt;&gt;0,ISNUMBER($I121),$I121&gt;0),$J121/($I121/1000000),"")</f>
        <v/>
      </c>
      <c r="T121" s="32">
        <f>IF(AND(ISNUMBER($K121),$K121&lt;&gt;0,ISNUMBER($I121),$I121&gt;0),$K121/($I121/1000000),"")</f>
        <v/>
      </c>
      <c r="U121" s="32">
        <f>IFERROR(IF(INDEX('Player Pool'!$S$2:$S$8725,$X121)="","",INDEX('Player Pool'!$S$2:$S$8725,$X121)),"")</f>
        <v/>
      </c>
      <c r="V121" s="32">
        <f>IF(AND(ISNUMBER($U121),$U121&lt;&gt;0,ISNUMBER($I121),$I121&gt;0),$U121/($I121/1000000),"")</f>
        <v/>
      </c>
      <c r="W121" t="inlineStr">
        <is>
          <t>02un5</t>
        </is>
      </c>
      <c r="X121">
        <f>IFERROR(MATCH($W121,'Player Pool'!$V$2:$V$8725,0),"")</f>
        <v/>
      </c>
      <c r="Y121">
        <f>IF(ISNUMBER($R121),$R121,-1)</f>
        <v/>
      </c>
      <c r="Z121">
        <f>IF(ISNUMBER($J121),$J121,-1)</f>
        <v/>
      </c>
      <c r="AA121">
        <f>IF($A121=$A120,$AA120,$AA120+1)</f>
        <v/>
      </c>
      <c r="AB121">
        <f>COUNTIFS($A$2:$A$516,$A121,$G$2:$G$516,$G121,$Y$2:$Y$516,"&gt;"&amp;$Y121)+COUNTIFS($A$2:$A121,$A121,$G$2:$G121,$G121,$Y$2:$Y121,$Y121)</f>
        <v/>
      </c>
      <c r="AC121">
        <f>IF($G121="MINORS","",COUNTIFS($A$2:$A$516,$A121,$G$2:$G$516,"&lt;&gt;MINORS",$Z$2:$Z$516,"&gt;"&amp;$Z121)+COUNTIFS($A$2:$A121,$A121,$G$2:$G121,"&lt;&gt;MINORS",$Z$2:$Z121,$Z121))</f>
        <v/>
      </c>
      <c r="AD121">
        <f>$A121&amp;"|"&amp;$G121&amp;"|"&amp;$AB121</f>
        <v/>
      </c>
      <c r="AE121">
        <f>IF($AC121="","",$A121&amp;"|"&amp;$AC121)</f>
        <v/>
      </c>
      <c r="AF121">
        <f>IF(COUNTIFS($A$2:$A121,$A121)=1,"T"&amp;$AA121,"")</f>
        <v/>
      </c>
    </row>
    <row r="122">
      <c r="A122" t="inlineStr">
        <is>
          <t>Brost</t>
        </is>
      </c>
      <c r="B122">
        <f>IFERROR(IF(INDEX('Player Pool'!$A$2:$A$8725,$X122)="","",INDEX('Player Pool'!$A$2:$A$8725,$X122)),"")</f>
        <v/>
      </c>
      <c r="C122">
        <f>IFERROR(IF(INDEX('Player Pool'!$B$2:$B$8725,$X122)="","",INDEX('Player Pool'!$B$2:$B$8725,$X122)),"")</f>
        <v/>
      </c>
      <c r="D122">
        <f>IFERROR(IF(INDEX('Player Pool'!$C$2:$C$8725,$X122)="","",INDEX('Player Pool'!$C$2:$C$8725,$X122)),"")</f>
        <v/>
      </c>
      <c r="E122">
        <f>IFERROR(IF(INDEX('Player Pool'!$D$2:$D$8725,$X122)="","",INDEX('Player Pool'!$D$2:$D$8725,$X122)),"")</f>
        <v/>
      </c>
      <c r="F122" t="inlineStr">
        <is>
          <t>G</t>
        </is>
      </c>
      <c r="G122" t="inlineStr">
        <is>
          <t>RESERVE</t>
        </is>
      </c>
      <c r="H122">
        <f>IFERROR(IF(INDEX('Player Pool'!$E$2:$E$8725,$X122)="","",INDEX('Player Pool'!$E$2:$E$8725,$X122)),"")</f>
        <v/>
      </c>
      <c r="I122" s="30" t="n">
        <v>2500000</v>
      </c>
      <c r="J122" s="31">
        <f>IFERROR(IF(INDEX('Player Pool'!$I$2:$I$8725,$X122)="","",INDEX('Player Pool'!$I$2:$I$8725,$X122)),"")</f>
        <v/>
      </c>
      <c r="K122" s="31">
        <f>IFERROR(IF(INDEX('Player Pool'!$K$2:$K$8725,$X122)="","",INDEX('Player Pool'!$K$2:$K$8725,$X122)),"")</f>
        <v/>
      </c>
      <c r="L122" s="31">
        <f>IFERROR(IF(INDEX('Player Pool'!$M$2:$M$8725,$X122)="","",INDEX('Player Pool'!$M$2:$M$8725,$X122)),"")</f>
        <v/>
      </c>
      <c r="M122" s="31">
        <f>IFERROR(IF(INDEX('Player Pool'!$N$2:$N$8725,$X122)="","",INDEX('Player Pool'!$N$2:$N$8725,$X122)),"")</f>
        <v/>
      </c>
      <c r="N122" s="31">
        <f>IFERROR(IF(INDEX('Player Pool'!$Q$2:$Q$8725,$X122)="","",INDEX('Player Pool'!$Q$2:$Q$8725,$X122)),"")</f>
        <v/>
      </c>
      <c r="O122" s="31">
        <f>IF(AND(ISNUMBER($R122),$R122&lt;&gt;0,ISNUMBER($I122),$I122&gt;0),$R122/($I122/1000000),"")</f>
        <v/>
      </c>
      <c r="P122">
        <f>IFERROR(IF(INDEX('Player Pool'!$U$2:$U$8725,$X122)="","",INDEX('Player Pool'!$U$2:$U$8725,$X122)),"")</f>
        <v/>
      </c>
      <c r="Q122" s="31">
        <f>IFERROR(IF(INDEX('Player Pool'!$O$2:$O$8725,$X122)="","",INDEX('Player Pool'!$O$2:$O$8725,$X122)),"")</f>
        <v/>
      </c>
      <c r="R122" s="31">
        <f>IFERROR(IF(INDEX('Player Pool'!$P$2:$P$8725,$X122)="","",INDEX('Player Pool'!$P$2:$P$8725,$X122)),"")</f>
        <v/>
      </c>
      <c r="S122" s="31">
        <f>IF(AND(ISNUMBER($J122),$J122&lt;&gt;0,ISNUMBER($I122),$I122&gt;0),$J122/($I122/1000000),"")</f>
        <v/>
      </c>
      <c r="T122" s="32">
        <f>IF(AND(ISNUMBER($K122),$K122&lt;&gt;0,ISNUMBER($I122),$I122&gt;0),$K122/($I122/1000000),"")</f>
        <v/>
      </c>
      <c r="U122" s="32">
        <f>IFERROR(IF(INDEX('Player Pool'!$S$2:$S$8725,$X122)="","",INDEX('Player Pool'!$S$2:$S$8725,$X122)),"")</f>
        <v/>
      </c>
      <c r="V122" s="32">
        <f>IF(AND(ISNUMBER($U122),$U122&lt;&gt;0,ISNUMBER($I122),$I122&gt;0),$U122/($I122/1000000),"")</f>
        <v/>
      </c>
      <c r="W122" t="inlineStr">
        <is>
          <t>01zs1</t>
        </is>
      </c>
      <c r="X122">
        <f>IFERROR(MATCH($W122,'Player Pool'!$V$2:$V$8725,0),"")</f>
        <v/>
      </c>
      <c r="Y122">
        <f>IF(ISNUMBER($R122),$R122,-1)</f>
        <v/>
      </c>
      <c r="Z122">
        <f>IF(ISNUMBER($J122),$J122,-1)</f>
        <v/>
      </c>
      <c r="AA122">
        <f>IF($A122=$A121,$AA121,$AA121+1)</f>
        <v/>
      </c>
      <c r="AB122">
        <f>COUNTIFS($A$2:$A$516,$A122,$G$2:$G$516,$G122,$Y$2:$Y$516,"&gt;"&amp;$Y122)+COUNTIFS($A$2:$A122,$A122,$G$2:$G122,$G122,$Y$2:$Y122,$Y122)</f>
        <v/>
      </c>
      <c r="AC122">
        <f>IF($G122="MINORS","",COUNTIFS($A$2:$A$516,$A122,$G$2:$G$516,"&lt;&gt;MINORS",$Z$2:$Z$516,"&gt;"&amp;$Z122)+COUNTIFS($A$2:$A122,$A122,$G$2:$G122,"&lt;&gt;MINORS",$Z$2:$Z122,$Z122))</f>
        <v/>
      </c>
      <c r="AD122">
        <f>$A122&amp;"|"&amp;$G122&amp;"|"&amp;$AB122</f>
        <v/>
      </c>
      <c r="AE122">
        <f>IF($AC122="","",$A122&amp;"|"&amp;$AC122)</f>
        <v/>
      </c>
      <c r="AF122">
        <f>IF(COUNTIFS($A$2:$A122,$A122)=1,"T"&amp;$AA122,"")</f>
        <v/>
      </c>
    </row>
    <row r="123">
      <c r="A123" t="inlineStr">
        <is>
          <t>Brost</t>
        </is>
      </c>
      <c r="B123">
        <f>IFERROR(IF(INDEX('Player Pool'!$A$2:$A$8725,$X123)="","",INDEX('Player Pool'!$A$2:$A$8725,$X123)),"")</f>
        <v/>
      </c>
      <c r="C123">
        <f>IFERROR(IF(INDEX('Player Pool'!$B$2:$B$8725,$X123)="","",INDEX('Player Pool'!$B$2:$B$8725,$X123)),"")</f>
        <v/>
      </c>
      <c r="D123">
        <f>IFERROR(IF(INDEX('Player Pool'!$C$2:$C$8725,$X123)="","",INDEX('Player Pool'!$C$2:$C$8725,$X123)),"")</f>
        <v/>
      </c>
      <c r="E123">
        <f>IFERROR(IF(INDEX('Player Pool'!$D$2:$D$8725,$X123)="","",INDEX('Player Pool'!$D$2:$D$8725,$X123)),"")</f>
        <v/>
      </c>
      <c r="F123" t="inlineStr">
        <is>
          <t>D</t>
        </is>
      </c>
      <c r="G123" t="inlineStr">
        <is>
          <t>ACTIVE</t>
        </is>
      </c>
      <c r="H123">
        <f>IFERROR(IF(INDEX('Player Pool'!$E$2:$E$8725,$X123)="","",INDEX('Player Pool'!$E$2:$E$8725,$X123)),"")</f>
        <v/>
      </c>
      <c r="I123" s="30" t="n">
        <v>3200000</v>
      </c>
      <c r="J123" s="31">
        <f>IFERROR(IF(INDEX('Player Pool'!$I$2:$I$8725,$X123)="","",INDEX('Player Pool'!$I$2:$I$8725,$X123)),"")</f>
        <v/>
      </c>
      <c r="K123" s="31">
        <f>IFERROR(IF(INDEX('Player Pool'!$K$2:$K$8725,$X123)="","",INDEX('Player Pool'!$K$2:$K$8725,$X123)),"")</f>
        <v/>
      </c>
      <c r="L123" s="31">
        <f>IFERROR(IF(INDEX('Player Pool'!$M$2:$M$8725,$X123)="","",INDEX('Player Pool'!$M$2:$M$8725,$X123)),"")</f>
        <v/>
      </c>
      <c r="M123" s="31">
        <f>IFERROR(IF(INDEX('Player Pool'!$N$2:$N$8725,$X123)="","",INDEX('Player Pool'!$N$2:$N$8725,$X123)),"")</f>
        <v/>
      </c>
      <c r="N123" s="31">
        <f>IFERROR(IF(INDEX('Player Pool'!$Q$2:$Q$8725,$X123)="","",INDEX('Player Pool'!$Q$2:$Q$8725,$X123)),"")</f>
        <v/>
      </c>
      <c r="O123" s="31">
        <f>IF(AND(ISNUMBER($R123),$R123&lt;&gt;0,ISNUMBER($I123),$I123&gt;0),$R123/($I123/1000000),"")</f>
        <v/>
      </c>
      <c r="P123">
        <f>IFERROR(IF(INDEX('Player Pool'!$U$2:$U$8725,$X123)="","",INDEX('Player Pool'!$U$2:$U$8725,$X123)),"")</f>
        <v/>
      </c>
      <c r="Q123" s="31">
        <f>IFERROR(IF(INDEX('Player Pool'!$O$2:$O$8725,$X123)="","",INDEX('Player Pool'!$O$2:$O$8725,$X123)),"")</f>
        <v/>
      </c>
      <c r="R123" s="31">
        <f>IFERROR(IF(INDEX('Player Pool'!$P$2:$P$8725,$X123)="","",INDEX('Player Pool'!$P$2:$P$8725,$X123)),"")</f>
        <v/>
      </c>
      <c r="S123" s="31">
        <f>IF(AND(ISNUMBER($J123),$J123&lt;&gt;0,ISNUMBER($I123),$I123&gt;0),$J123/($I123/1000000),"")</f>
        <v/>
      </c>
      <c r="T123" s="32">
        <f>IF(AND(ISNUMBER($K123),$K123&lt;&gt;0,ISNUMBER($I123),$I123&gt;0),$K123/($I123/1000000),"")</f>
        <v/>
      </c>
      <c r="U123" s="32">
        <f>IFERROR(IF(INDEX('Player Pool'!$S$2:$S$8725,$X123)="","",INDEX('Player Pool'!$S$2:$S$8725,$X123)),"")</f>
        <v/>
      </c>
      <c r="V123" s="32">
        <f>IF(AND(ISNUMBER($U123),$U123&lt;&gt;0,ISNUMBER($I123),$I123&gt;0),$U123/($I123/1000000),"")</f>
        <v/>
      </c>
      <c r="W123" t="inlineStr">
        <is>
          <t>02nq3</t>
        </is>
      </c>
      <c r="X123">
        <f>IFERROR(MATCH($W123,'Player Pool'!$V$2:$V$8725,0),"")</f>
        <v/>
      </c>
      <c r="Y123">
        <f>IF(ISNUMBER($R123),$R123,-1)</f>
        <v/>
      </c>
      <c r="Z123">
        <f>IF(ISNUMBER($J123),$J123,-1)</f>
        <v/>
      </c>
      <c r="AA123">
        <f>IF($A123=$A122,$AA122,$AA122+1)</f>
        <v/>
      </c>
      <c r="AB123">
        <f>COUNTIFS($A$2:$A$516,$A123,$G$2:$G$516,$G123,$Y$2:$Y$516,"&gt;"&amp;$Y123)+COUNTIFS($A$2:$A123,$A123,$G$2:$G123,$G123,$Y$2:$Y123,$Y123)</f>
        <v/>
      </c>
      <c r="AC123">
        <f>IF($G123="MINORS","",COUNTIFS($A$2:$A$516,$A123,$G$2:$G$516,"&lt;&gt;MINORS",$Z$2:$Z$516,"&gt;"&amp;$Z123)+COUNTIFS($A$2:$A123,$A123,$G$2:$G123,"&lt;&gt;MINORS",$Z$2:$Z123,$Z123))</f>
        <v/>
      </c>
      <c r="AD123">
        <f>$A123&amp;"|"&amp;$G123&amp;"|"&amp;$AB123</f>
        <v/>
      </c>
      <c r="AE123">
        <f>IF($AC123="","",$A123&amp;"|"&amp;$AC123)</f>
        <v/>
      </c>
      <c r="AF123">
        <f>IF(COUNTIFS($A$2:$A123,$A123)=1,"T"&amp;$AA123,"")</f>
        <v/>
      </c>
    </row>
    <row r="124">
      <c r="A124" t="inlineStr">
        <is>
          <t>Brost</t>
        </is>
      </c>
      <c r="B124">
        <f>IFERROR(IF(INDEX('Player Pool'!$A$2:$A$8725,$X124)="","",INDEX('Player Pool'!$A$2:$A$8725,$X124)),"")</f>
        <v/>
      </c>
      <c r="C124">
        <f>IFERROR(IF(INDEX('Player Pool'!$B$2:$B$8725,$X124)="","",INDEX('Player Pool'!$B$2:$B$8725,$X124)),"")</f>
        <v/>
      </c>
      <c r="D124">
        <f>IFERROR(IF(INDEX('Player Pool'!$C$2:$C$8725,$X124)="","",INDEX('Player Pool'!$C$2:$C$8725,$X124)),"")</f>
        <v/>
      </c>
      <c r="E124">
        <f>IFERROR(IF(INDEX('Player Pool'!$D$2:$D$8725,$X124)="","",INDEX('Player Pool'!$D$2:$D$8725,$X124)),"")</f>
        <v/>
      </c>
      <c r="F124" t="inlineStr">
        <is>
          <t>G</t>
        </is>
      </c>
      <c r="G124" t="inlineStr">
        <is>
          <t>ACTIVE</t>
        </is>
      </c>
      <c r="H124">
        <f>IFERROR(IF(INDEX('Player Pool'!$E$2:$E$8725,$X124)="","",INDEX('Player Pool'!$E$2:$E$8725,$X124)),"")</f>
        <v/>
      </c>
      <c r="I124" s="30" t="n">
        <v>4750000</v>
      </c>
      <c r="J124" s="31">
        <f>IFERROR(IF(INDEX('Player Pool'!$I$2:$I$8725,$X124)="","",INDEX('Player Pool'!$I$2:$I$8725,$X124)),"")</f>
        <v/>
      </c>
      <c r="K124" s="31">
        <f>IFERROR(IF(INDEX('Player Pool'!$K$2:$K$8725,$X124)="","",INDEX('Player Pool'!$K$2:$K$8725,$X124)),"")</f>
        <v/>
      </c>
      <c r="L124" s="31">
        <f>IFERROR(IF(INDEX('Player Pool'!$M$2:$M$8725,$X124)="","",INDEX('Player Pool'!$M$2:$M$8725,$X124)),"")</f>
        <v/>
      </c>
      <c r="M124" s="31">
        <f>IFERROR(IF(INDEX('Player Pool'!$N$2:$N$8725,$X124)="","",INDEX('Player Pool'!$N$2:$N$8725,$X124)),"")</f>
        <v/>
      </c>
      <c r="N124" s="31">
        <f>IFERROR(IF(INDEX('Player Pool'!$Q$2:$Q$8725,$X124)="","",INDEX('Player Pool'!$Q$2:$Q$8725,$X124)),"")</f>
        <v/>
      </c>
      <c r="O124" s="31">
        <f>IF(AND(ISNUMBER($R124),$R124&lt;&gt;0,ISNUMBER($I124),$I124&gt;0),$R124/($I124/1000000),"")</f>
        <v/>
      </c>
      <c r="P124">
        <f>IFERROR(IF(INDEX('Player Pool'!$U$2:$U$8725,$X124)="","",INDEX('Player Pool'!$U$2:$U$8725,$X124)),"")</f>
        <v/>
      </c>
      <c r="Q124" s="31">
        <f>IFERROR(IF(INDEX('Player Pool'!$O$2:$O$8725,$X124)="","",INDEX('Player Pool'!$O$2:$O$8725,$X124)),"")</f>
        <v/>
      </c>
      <c r="R124" s="31">
        <f>IFERROR(IF(INDEX('Player Pool'!$P$2:$P$8725,$X124)="","",INDEX('Player Pool'!$P$2:$P$8725,$X124)),"")</f>
        <v/>
      </c>
      <c r="S124" s="31">
        <f>IF(AND(ISNUMBER($J124),$J124&lt;&gt;0,ISNUMBER($I124),$I124&gt;0),$J124/($I124/1000000),"")</f>
        <v/>
      </c>
      <c r="T124" s="32">
        <f>IF(AND(ISNUMBER($K124),$K124&lt;&gt;0,ISNUMBER($I124),$I124&gt;0),$K124/($I124/1000000),"")</f>
        <v/>
      </c>
      <c r="U124" s="32">
        <f>IFERROR(IF(INDEX('Player Pool'!$S$2:$S$8725,$X124)="","",INDEX('Player Pool'!$S$2:$S$8725,$X124)),"")</f>
        <v/>
      </c>
      <c r="V124" s="32">
        <f>IF(AND(ISNUMBER($U124),$U124&lt;&gt;0,ISNUMBER($I124),$I124&gt;0),$U124/($I124/1000000),"")</f>
        <v/>
      </c>
      <c r="W124" t="inlineStr">
        <is>
          <t>0457i</t>
        </is>
      </c>
      <c r="X124">
        <f>IFERROR(MATCH($W124,'Player Pool'!$V$2:$V$8725,0),"")</f>
        <v/>
      </c>
      <c r="Y124">
        <f>IF(ISNUMBER($R124),$R124,-1)</f>
        <v/>
      </c>
      <c r="Z124">
        <f>IF(ISNUMBER($J124),$J124,-1)</f>
        <v/>
      </c>
      <c r="AA124">
        <f>IF($A124=$A123,$AA123,$AA123+1)</f>
        <v/>
      </c>
      <c r="AB124">
        <f>COUNTIFS($A$2:$A$516,$A124,$G$2:$G$516,$G124,$Y$2:$Y$516,"&gt;"&amp;$Y124)+COUNTIFS($A$2:$A124,$A124,$G$2:$G124,$G124,$Y$2:$Y124,$Y124)</f>
        <v/>
      </c>
      <c r="AC124">
        <f>IF($G124="MINORS","",COUNTIFS($A$2:$A$516,$A124,$G$2:$G$516,"&lt;&gt;MINORS",$Z$2:$Z$516,"&gt;"&amp;$Z124)+COUNTIFS($A$2:$A124,$A124,$G$2:$G124,"&lt;&gt;MINORS",$Z$2:$Z124,$Z124))</f>
        <v/>
      </c>
      <c r="AD124">
        <f>$A124&amp;"|"&amp;$G124&amp;"|"&amp;$AB124</f>
        <v/>
      </c>
      <c r="AE124">
        <f>IF($AC124="","",$A124&amp;"|"&amp;$AC124)</f>
        <v/>
      </c>
      <c r="AF124">
        <f>IF(COUNTIFS($A$2:$A124,$A124)=1,"T"&amp;$AA124,"")</f>
        <v/>
      </c>
    </row>
    <row r="125">
      <c r="A125" t="inlineStr">
        <is>
          <t>Brost</t>
        </is>
      </c>
      <c r="B125">
        <f>IFERROR(IF(INDEX('Player Pool'!$A$2:$A$8725,$X125)="","",INDEX('Player Pool'!$A$2:$A$8725,$X125)),"")</f>
        <v/>
      </c>
      <c r="C125">
        <f>IFERROR(IF(INDEX('Player Pool'!$B$2:$B$8725,$X125)="","",INDEX('Player Pool'!$B$2:$B$8725,$X125)),"")</f>
        <v/>
      </c>
      <c r="D125">
        <f>IFERROR(IF(INDEX('Player Pool'!$C$2:$C$8725,$X125)="","",INDEX('Player Pool'!$C$2:$C$8725,$X125)),"")</f>
        <v/>
      </c>
      <c r="E125">
        <f>IFERROR(IF(INDEX('Player Pool'!$D$2:$D$8725,$X125)="","",INDEX('Player Pool'!$D$2:$D$8725,$X125)),"")</f>
        <v/>
      </c>
      <c r="F125" t="inlineStr">
        <is>
          <t>F</t>
        </is>
      </c>
      <c r="G125" t="inlineStr">
        <is>
          <t>ACTIVE</t>
        </is>
      </c>
      <c r="H125">
        <f>IFERROR(IF(INDEX('Player Pool'!$E$2:$E$8725,$X125)="","",INDEX('Player Pool'!$E$2:$E$8725,$X125)),"")</f>
        <v/>
      </c>
      <c r="I125" s="30" t="n">
        <v>10000000</v>
      </c>
      <c r="J125" s="31">
        <f>IFERROR(IF(INDEX('Player Pool'!$I$2:$I$8725,$X125)="","",INDEX('Player Pool'!$I$2:$I$8725,$X125)),"")</f>
        <v/>
      </c>
      <c r="K125" s="31">
        <f>IFERROR(IF(INDEX('Player Pool'!$K$2:$K$8725,$X125)="","",INDEX('Player Pool'!$K$2:$K$8725,$X125)),"")</f>
        <v/>
      </c>
      <c r="L125" s="31">
        <f>IFERROR(IF(INDEX('Player Pool'!$M$2:$M$8725,$X125)="","",INDEX('Player Pool'!$M$2:$M$8725,$X125)),"")</f>
        <v/>
      </c>
      <c r="M125" s="31">
        <f>IFERROR(IF(INDEX('Player Pool'!$N$2:$N$8725,$X125)="","",INDEX('Player Pool'!$N$2:$N$8725,$X125)),"")</f>
        <v/>
      </c>
      <c r="N125" s="31">
        <f>IFERROR(IF(INDEX('Player Pool'!$Q$2:$Q$8725,$X125)="","",INDEX('Player Pool'!$Q$2:$Q$8725,$X125)),"")</f>
        <v/>
      </c>
      <c r="O125" s="31">
        <f>IF(AND(ISNUMBER($R125),$R125&lt;&gt;0,ISNUMBER($I125),$I125&gt;0),$R125/($I125/1000000),"")</f>
        <v/>
      </c>
      <c r="P125">
        <f>IFERROR(IF(INDEX('Player Pool'!$U$2:$U$8725,$X125)="","",INDEX('Player Pool'!$U$2:$U$8725,$X125)),"")</f>
        <v/>
      </c>
      <c r="Q125" s="31">
        <f>IFERROR(IF(INDEX('Player Pool'!$O$2:$O$8725,$X125)="","",INDEX('Player Pool'!$O$2:$O$8725,$X125)),"")</f>
        <v/>
      </c>
      <c r="R125" s="31">
        <f>IFERROR(IF(INDEX('Player Pool'!$P$2:$P$8725,$X125)="","",INDEX('Player Pool'!$P$2:$P$8725,$X125)),"")</f>
        <v/>
      </c>
      <c r="S125" s="31">
        <f>IF(AND(ISNUMBER($J125),$J125&lt;&gt;0,ISNUMBER($I125),$I125&gt;0),$J125/($I125/1000000),"")</f>
        <v/>
      </c>
      <c r="T125" s="32">
        <f>IF(AND(ISNUMBER($K125),$K125&lt;&gt;0,ISNUMBER($I125),$I125&gt;0),$K125/($I125/1000000),"")</f>
        <v/>
      </c>
      <c r="U125" s="32">
        <f>IFERROR(IF(INDEX('Player Pool'!$S$2:$S$8725,$X125)="","",INDEX('Player Pool'!$S$2:$S$8725,$X125)),"")</f>
        <v/>
      </c>
      <c r="V125" s="32">
        <f>IF(AND(ISNUMBER($U125),$U125&lt;&gt;0,ISNUMBER($I125),$I125&gt;0),$U125/($I125/1000000),"")</f>
        <v/>
      </c>
      <c r="W125" t="inlineStr">
        <is>
          <t>05ui2</t>
        </is>
      </c>
      <c r="X125">
        <f>IFERROR(MATCH($W125,'Player Pool'!$V$2:$V$8725,0),"")</f>
        <v/>
      </c>
      <c r="Y125">
        <f>IF(ISNUMBER($R125),$R125,-1)</f>
        <v/>
      </c>
      <c r="Z125">
        <f>IF(ISNUMBER($J125),$J125,-1)</f>
        <v/>
      </c>
      <c r="AA125">
        <f>IF($A125=$A124,$AA124,$AA124+1)</f>
        <v/>
      </c>
      <c r="AB125">
        <f>COUNTIFS($A$2:$A$516,$A125,$G$2:$G$516,$G125,$Y$2:$Y$516,"&gt;"&amp;$Y125)+COUNTIFS($A$2:$A125,$A125,$G$2:$G125,$G125,$Y$2:$Y125,$Y125)</f>
        <v/>
      </c>
      <c r="AC125">
        <f>IF($G125="MINORS","",COUNTIFS($A$2:$A$516,$A125,$G$2:$G$516,"&lt;&gt;MINORS",$Z$2:$Z$516,"&gt;"&amp;$Z125)+COUNTIFS($A$2:$A125,$A125,$G$2:$G125,"&lt;&gt;MINORS",$Z$2:$Z125,$Z125))</f>
        <v/>
      </c>
      <c r="AD125">
        <f>$A125&amp;"|"&amp;$G125&amp;"|"&amp;$AB125</f>
        <v/>
      </c>
      <c r="AE125">
        <f>IF($AC125="","",$A125&amp;"|"&amp;$AC125)</f>
        <v/>
      </c>
      <c r="AF125">
        <f>IF(COUNTIFS($A$2:$A125,$A125)=1,"T"&amp;$AA125,"")</f>
        <v/>
      </c>
    </row>
    <row r="126">
      <c r="A126" t="inlineStr">
        <is>
          <t>Brost</t>
        </is>
      </c>
      <c r="B126">
        <f>IFERROR(IF(INDEX('Player Pool'!$A$2:$A$8725,$X126)="","",INDEX('Player Pool'!$A$2:$A$8725,$X126)),"")</f>
        <v/>
      </c>
      <c r="C126">
        <f>IFERROR(IF(INDEX('Player Pool'!$B$2:$B$8725,$X126)="","",INDEX('Player Pool'!$B$2:$B$8725,$X126)),"")</f>
        <v/>
      </c>
      <c r="D126">
        <f>IFERROR(IF(INDEX('Player Pool'!$C$2:$C$8725,$X126)="","",INDEX('Player Pool'!$C$2:$C$8725,$X126)),"")</f>
        <v/>
      </c>
      <c r="E126">
        <f>IFERROR(IF(INDEX('Player Pool'!$D$2:$D$8725,$X126)="","",INDEX('Player Pool'!$D$2:$D$8725,$X126)),"")</f>
        <v/>
      </c>
      <c r="F126" t="inlineStr">
        <is>
          <t>F</t>
        </is>
      </c>
      <c r="G126" t="inlineStr">
        <is>
          <t>ACTIVE</t>
        </is>
      </c>
      <c r="H126">
        <f>IFERROR(IF(INDEX('Player Pool'!$E$2:$E$8725,$X126)="","",INDEX('Player Pool'!$E$2:$E$8725,$X126)),"")</f>
        <v/>
      </c>
      <c r="I126" s="30" t="n">
        <v>5500000</v>
      </c>
      <c r="J126" s="31">
        <f>IFERROR(IF(INDEX('Player Pool'!$I$2:$I$8725,$X126)="","",INDEX('Player Pool'!$I$2:$I$8725,$X126)),"")</f>
        <v/>
      </c>
      <c r="K126" s="31">
        <f>IFERROR(IF(INDEX('Player Pool'!$K$2:$K$8725,$X126)="","",INDEX('Player Pool'!$K$2:$K$8725,$X126)),"")</f>
        <v/>
      </c>
      <c r="L126" s="31">
        <f>IFERROR(IF(INDEX('Player Pool'!$M$2:$M$8725,$X126)="","",INDEX('Player Pool'!$M$2:$M$8725,$X126)),"")</f>
        <v/>
      </c>
      <c r="M126" s="31">
        <f>IFERROR(IF(INDEX('Player Pool'!$N$2:$N$8725,$X126)="","",INDEX('Player Pool'!$N$2:$N$8725,$X126)),"")</f>
        <v/>
      </c>
      <c r="N126" s="31">
        <f>IFERROR(IF(INDEX('Player Pool'!$Q$2:$Q$8725,$X126)="","",INDEX('Player Pool'!$Q$2:$Q$8725,$X126)),"")</f>
        <v/>
      </c>
      <c r="O126" s="31">
        <f>IF(AND(ISNUMBER($R126),$R126&lt;&gt;0,ISNUMBER($I126),$I126&gt;0),$R126/($I126/1000000),"")</f>
        <v/>
      </c>
      <c r="P126">
        <f>IFERROR(IF(INDEX('Player Pool'!$U$2:$U$8725,$X126)="","",INDEX('Player Pool'!$U$2:$U$8725,$X126)),"")</f>
        <v/>
      </c>
      <c r="Q126" s="31">
        <f>IFERROR(IF(INDEX('Player Pool'!$O$2:$O$8725,$X126)="","",INDEX('Player Pool'!$O$2:$O$8725,$X126)),"")</f>
        <v/>
      </c>
      <c r="R126" s="31">
        <f>IFERROR(IF(INDEX('Player Pool'!$P$2:$P$8725,$X126)="","",INDEX('Player Pool'!$P$2:$P$8725,$X126)),"")</f>
        <v/>
      </c>
      <c r="S126" s="31">
        <f>IF(AND(ISNUMBER($J126),$J126&lt;&gt;0,ISNUMBER($I126),$I126&gt;0),$J126/($I126/1000000),"")</f>
        <v/>
      </c>
      <c r="T126" s="32">
        <f>IF(AND(ISNUMBER($K126),$K126&lt;&gt;0,ISNUMBER($I126),$I126&gt;0),$K126/($I126/1000000),"")</f>
        <v/>
      </c>
      <c r="U126" s="32">
        <f>IFERROR(IF(INDEX('Player Pool'!$S$2:$S$8725,$X126)="","",INDEX('Player Pool'!$S$2:$S$8725,$X126)),"")</f>
        <v/>
      </c>
      <c r="V126" s="32">
        <f>IF(AND(ISNUMBER($U126),$U126&lt;&gt;0,ISNUMBER($I126),$I126&gt;0),$U126/($I126/1000000),"")</f>
        <v/>
      </c>
      <c r="W126" t="inlineStr">
        <is>
          <t>01ztp</t>
        </is>
      </c>
      <c r="X126">
        <f>IFERROR(MATCH($W126,'Player Pool'!$V$2:$V$8725,0),"")</f>
        <v/>
      </c>
      <c r="Y126">
        <f>IF(ISNUMBER($R126),$R126,-1)</f>
        <v/>
      </c>
      <c r="Z126">
        <f>IF(ISNUMBER($J126),$J126,-1)</f>
        <v/>
      </c>
      <c r="AA126">
        <f>IF($A126=$A125,$AA125,$AA125+1)</f>
        <v/>
      </c>
      <c r="AB126">
        <f>COUNTIFS($A$2:$A$516,$A126,$G$2:$G$516,$G126,$Y$2:$Y$516,"&gt;"&amp;$Y126)+COUNTIFS($A$2:$A126,$A126,$G$2:$G126,$G126,$Y$2:$Y126,$Y126)</f>
        <v/>
      </c>
      <c r="AC126">
        <f>IF($G126="MINORS","",COUNTIFS($A$2:$A$516,$A126,$G$2:$G$516,"&lt;&gt;MINORS",$Z$2:$Z$516,"&gt;"&amp;$Z126)+COUNTIFS($A$2:$A126,$A126,$G$2:$G126,"&lt;&gt;MINORS",$Z$2:$Z126,$Z126))</f>
        <v/>
      </c>
      <c r="AD126">
        <f>$A126&amp;"|"&amp;$G126&amp;"|"&amp;$AB126</f>
        <v/>
      </c>
      <c r="AE126">
        <f>IF($AC126="","",$A126&amp;"|"&amp;$AC126)</f>
        <v/>
      </c>
      <c r="AF126">
        <f>IF(COUNTIFS($A$2:$A126,$A126)=1,"T"&amp;$AA126,"")</f>
        <v/>
      </c>
    </row>
    <row r="127">
      <c r="A127" t="inlineStr">
        <is>
          <t>Brost</t>
        </is>
      </c>
      <c r="B127">
        <f>IFERROR(IF(INDEX('Player Pool'!$A$2:$A$8725,$X127)="","",INDEX('Player Pool'!$A$2:$A$8725,$X127)),"")</f>
        <v/>
      </c>
      <c r="C127">
        <f>IFERROR(IF(INDEX('Player Pool'!$B$2:$B$8725,$X127)="","",INDEX('Player Pool'!$B$2:$B$8725,$X127)),"")</f>
        <v/>
      </c>
      <c r="D127">
        <f>IFERROR(IF(INDEX('Player Pool'!$C$2:$C$8725,$X127)="","",INDEX('Player Pool'!$C$2:$C$8725,$X127)),"")</f>
        <v/>
      </c>
      <c r="E127">
        <f>IFERROR(IF(INDEX('Player Pool'!$D$2:$D$8725,$X127)="","",INDEX('Player Pool'!$D$2:$D$8725,$X127)),"")</f>
        <v/>
      </c>
      <c r="F127" t="inlineStr">
        <is>
          <t>G</t>
        </is>
      </c>
      <c r="G127" t="inlineStr">
        <is>
          <t>RESERVE</t>
        </is>
      </c>
      <c r="H127">
        <f>IFERROR(IF(INDEX('Player Pool'!$E$2:$E$8725,$X127)="","",INDEX('Player Pool'!$E$2:$E$8725,$X127)),"")</f>
        <v/>
      </c>
      <c r="I127" s="30" t="n">
        <v>2200000</v>
      </c>
      <c r="J127" s="31">
        <f>IFERROR(IF(INDEX('Player Pool'!$I$2:$I$8725,$X127)="","",INDEX('Player Pool'!$I$2:$I$8725,$X127)),"")</f>
        <v/>
      </c>
      <c r="K127" s="31">
        <f>IFERROR(IF(INDEX('Player Pool'!$K$2:$K$8725,$X127)="","",INDEX('Player Pool'!$K$2:$K$8725,$X127)),"")</f>
        <v/>
      </c>
      <c r="L127" s="31">
        <f>IFERROR(IF(INDEX('Player Pool'!$M$2:$M$8725,$X127)="","",INDEX('Player Pool'!$M$2:$M$8725,$X127)),"")</f>
        <v/>
      </c>
      <c r="M127" s="31">
        <f>IFERROR(IF(INDEX('Player Pool'!$N$2:$N$8725,$X127)="","",INDEX('Player Pool'!$N$2:$N$8725,$X127)),"")</f>
        <v/>
      </c>
      <c r="N127" s="31">
        <f>IFERROR(IF(INDEX('Player Pool'!$Q$2:$Q$8725,$X127)="","",INDEX('Player Pool'!$Q$2:$Q$8725,$X127)),"")</f>
        <v/>
      </c>
      <c r="O127" s="31">
        <f>IF(AND(ISNUMBER($R127),$R127&lt;&gt;0,ISNUMBER($I127),$I127&gt;0),$R127/($I127/1000000),"")</f>
        <v/>
      </c>
      <c r="P127">
        <f>IFERROR(IF(INDEX('Player Pool'!$U$2:$U$8725,$X127)="","",INDEX('Player Pool'!$U$2:$U$8725,$X127)),"")</f>
        <v/>
      </c>
      <c r="Q127" s="31">
        <f>IFERROR(IF(INDEX('Player Pool'!$O$2:$O$8725,$X127)="","",INDEX('Player Pool'!$O$2:$O$8725,$X127)),"")</f>
        <v/>
      </c>
      <c r="R127" s="31">
        <f>IFERROR(IF(INDEX('Player Pool'!$P$2:$P$8725,$X127)="","",INDEX('Player Pool'!$P$2:$P$8725,$X127)),"")</f>
        <v/>
      </c>
      <c r="S127" s="31">
        <f>IF(AND(ISNUMBER($J127),$J127&lt;&gt;0,ISNUMBER($I127),$I127&gt;0),$J127/($I127/1000000),"")</f>
        <v/>
      </c>
      <c r="T127" s="32">
        <f>IF(AND(ISNUMBER($K127),$K127&lt;&gt;0,ISNUMBER($I127),$I127&gt;0),$K127/($I127/1000000),"")</f>
        <v/>
      </c>
      <c r="U127" s="32">
        <f>IFERROR(IF(INDEX('Player Pool'!$S$2:$S$8725,$X127)="","",INDEX('Player Pool'!$S$2:$S$8725,$X127)),"")</f>
        <v/>
      </c>
      <c r="V127" s="32">
        <f>IF(AND(ISNUMBER($U127),$U127&lt;&gt;0,ISNUMBER($I127),$I127&gt;0),$U127/($I127/1000000),"")</f>
        <v/>
      </c>
      <c r="W127" t="inlineStr">
        <is>
          <t>04yg5</t>
        </is>
      </c>
      <c r="X127">
        <f>IFERROR(MATCH($W127,'Player Pool'!$V$2:$V$8725,0),"")</f>
        <v/>
      </c>
      <c r="Y127">
        <f>IF(ISNUMBER($R127),$R127,-1)</f>
        <v/>
      </c>
      <c r="Z127">
        <f>IF(ISNUMBER($J127),$J127,-1)</f>
        <v/>
      </c>
      <c r="AA127">
        <f>IF($A127=$A126,$AA126,$AA126+1)</f>
        <v/>
      </c>
      <c r="AB127">
        <f>COUNTIFS($A$2:$A$516,$A127,$G$2:$G$516,$G127,$Y$2:$Y$516,"&gt;"&amp;$Y127)+COUNTIFS($A$2:$A127,$A127,$G$2:$G127,$G127,$Y$2:$Y127,$Y127)</f>
        <v/>
      </c>
      <c r="AC127">
        <f>IF($G127="MINORS","",COUNTIFS($A$2:$A$516,$A127,$G$2:$G$516,"&lt;&gt;MINORS",$Z$2:$Z$516,"&gt;"&amp;$Z127)+COUNTIFS($A$2:$A127,$A127,$G$2:$G127,"&lt;&gt;MINORS",$Z$2:$Z127,$Z127))</f>
        <v/>
      </c>
      <c r="AD127">
        <f>$A127&amp;"|"&amp;$G127&amp;"|"&amp;$AB127</f>
        <v/>
      </c>
      <c r="AE127">
        <f>IF($AC127="","",$A127&amp;"|"&amp;$AC127)</f>
        <v/>
      </c>
      <c r="AF127">
        <f>IF(COUNTIFS($A$2:$A127,$A127)=1,"T"&amp;$AA127,"")</f>
        <v/>
      </c>
    </row>
    <row r="128">
      <c r="A128" t="inlineStr">
        <is>
          <t>Brost</t>
        </is>
      </c>
      <c r="B128">
        <f>IFERROR(IF(INDEX('Player Pool'!$A$2:$A$8725,$X128)="","",INDEX('Player Pool'!$A$2:$A$8725,$X128)),"")</f>
        <v/>
      </c>
      <c r="C128">
        <f>IFERROR(IF(INDEX('Player Pool'!$B$2:$B$8725,$X128)="","",INDEX('Player Pool'!$B$2:$B$8725,$X128)),"")</f>
        <v/>
      </c>
      <c r="D128">
        <f>IFERROR(IF(INDEX('Player Pool'!$C$2:$C$8725,$X128)="","",INDEX('Player Pool'!$C$2:$C$8725,$X128)),"")</f>
        <v/>
      </c>
      <c r="E128">
        <f>IFERROR(IF(INDEX('Player Pool'!$D$2:$D$8725,$X128)="","",INDEX('Player Pool'!$D$2:$D$8725,$X128)),"")</f>
        <v/>
      </c>
      <c r="F128" t="inlineStr">
        <is>
          <t>D</t>
        </is>
      </c>
      <c r="G128" t="inlineStr">
        <is>
          <t>ACTIVE</t>
        </is>
      </c>
      <c r="H128">
        <f>IFERROR(IF(INDEX('Player Pool'!$E$2:$E$8725,$X128)="","",INDEX('Player Pool'!$E$2:$E$8725,$X128)),"")</f>
        <v/>
      </c>
      <c r="I128" s="30" t="n">
        <v>1000000</v>
      </c>
      <c r="J128" s="31">
        <f>IFERROR(IF(INDEX('Player Pool'!$I$2:$I$8725,$X128)="","",INDEX('Player Pool'!$I$2:$I$8725,$X128)),"")</f>
        <v/>
      </c>
      <c r="K128" s="31">
        <f>IFERROR(IF(INDEX('Player Pool'!$K$2:$K$8725,$X128)="","",INDEX('Player Pool'!$K$2:$K$8725,$X128)),"")</f>
        <v/>
      </c>
      <c r="L128" s="31">
        <f>IFERROR(IF(INDEX('Player Pool'!$M$2:$M$8725,$X128)="","",INDEX('Player Pool'!$M$2:$M$8725,$X128)),"")</f>
        <v/>
      </c>
      <c r="M128" s="31">
        <f>IFERROR(IF(INDEX('Player Pool'!$N$2:$N$8725,$X128)="","",INDEX('Player Pool'!$N$2:$N$8725,$X128)),"")</f>
        <v/>
      </c>
      <c r="N128" s="31">
        <f>IFERROR(IF(INDEX('Player Pool'!$Q$2:$Q$8725,$X128)="","",INDEX('Player Pool'!$Q$2:$Q$8725,$X128)),"")</f>
        <v/>
      </c>
      <c r="O128" s="31">
        <f>IF(AND(ISNUMBER($R128),$R128&lt;&gt;0,ISNUMBER($I128),$I128&gt;0),$R128/($I128/1000000),"")</f>
        <v/>
      </c>
      <c r="P128">
        <f>IFERROR(IF(INDEX('Player Pool'!$U$2:$U$8725,$X128)="","",INDEX('Player Pool'!$U$2:$U$8725,$X128)),"")</f>
        <v/>
      </c>
      <c r="Q128" s="31">
        <f>IFERROR(IF(INDEX('Player Pool'!$O$2:$O$8725,$X128)="","",INDEX('Player Pool'!$O$2:$O$8725,$X128)),"")</f>
        <v/>
      </c>
      <c r="R128" s="31">
        <f>IFERROR(IF(INDEX('Player Pool'!$P$2:$P$8725,$X128)="","",INDEX('Player Pool'!$P$2:$P$8725,$X128)),"")</f>
        <v/>
      </c>
      <c r="S128" s="31">
        <f>IF(AND(ISNUMBER($J128),$J128&lt;&gt;0,ISNUMBER($I128),$I128&gt;0),$J128/($I128/1000000),"")</f>
        <v/>
      </c>
      <c r="T128" s="32">
        <f>IF(AND(ISNUMBER($K128),$K128&lt;&gt;0,ISNUMBER($I128),$I128&gt;0),$K128/($I128/1000000),"")</f>
        <v/>
      </c>
      <c r="U128" s="32">
        <f>IFERROR(IF(INDEX('Player Pool'!$S$2:$S$8725,$X128)="","",INDEX('Player Pool'!$S$2:$S$8725,$X128)),"")</f>
        <v/>
      </c>
      <c r="V128" s="32">
        <f>IF(AND(ISNUMBER($U128),$U128&lt;&gt;0,ISNUMBER($I128),$I128&gt;0),$U128/($I128/1000000),"")</f>
        <v/>
      </c>
      <c r="W128" t="inlineStr">
        <is>
          <t>03rgh</t>
        </is>
      </c>
      <c r="X128">
        <f>IFERROR(MATCH($W128,'Player Pool'!$V$2:$V$8725,0),"")</f>
        <v/>
      </c>
      <c r="Y128">
        <f>IF(ISNUMBER($R128),$R128,-1)</f>
        <v/>
      </c>
      <c r="Z128">
        <f>IF(ISNUMBER($J128),$J128,-1)</f>
        <v/>
      </c>
      <c r="AA128">
        <f>IF($A128=$A127,$AA127,$AA127+1)</f>
        <v/>
      </c>
      <c r="AB128">
        <f>COUNTIFS($A$2:$A$516,$A128,$G$2:$G$516,$G128,$Y$2:$Y$516,"&gt;"&amp;$Y128)+COUNTIFS($A$2:$A128,$A128,$G$2:$G128,$G128,$Y$2:$Y128,$Y128)</f>
        <v/>
      </c>
      <c r="AC128">
        <f>IF($G128="MINORS","",COUNTIFS($A$2:$A$516,$A128,$G$2:$G$516,"&lt;&gt;MINORS",$Z$2:$Z$516,"&gt;"&amp;$Z128)+COUNTIFS($A$2:$A128,$A128,$G$2:$G128,"&lt;&gt;MINORS",$Z$2:$Z128,$Z128))</f>
        <v/>
      </c>
      <c r="AD128">
        <f>$A128&amp;"|"&amp;$G128&amp;"|"&amp;$AB128</f>
        <v/>
      </c>
      <c r="AE128">
        <f>IF($AC128="","",$A128&amp;"|"&amp;$AC128)</f>
        <v/>
      </c>
      <c r="AF128">
        <f>IF(COUNTIFS($A$2:$A128,$A128)=1,"T"&amp;$AA128,"")</f>
        <v/>
      </c>
    </row>
    <row r="129">
      <c r="A129" t="inlineStr">
        <is>
          <t>Brost</t>
        </is>
      </c>
      <c r="B129">
        <f>IFERROR(IF(INDEX('Player Pool'!$A$2:$A$8725,$X129)="","",INDEX('Player Pool'!$A$2:$A$8725,$X129)),"")</f>
        <v/>
      </c>
      <c r="C129">
        <f>IFERROR(IF(INDEX('Player Pool'!$B$2:$B$8725,$X129)="","",INDEX('Player Pool'!$B$2:$B$8725,$X129)),"")</f>
        <v/>
      </c>
      <c r="D129">
        <f>IFERROR(IF(INDEX('Player Pool'!$C$2:$C$8725,$X129)="","",INDEX('Player Pool'!$C$2:$C$8725,$X129)),"")</f>
        <v/>
      </c>
      <c r="E129">
        <f>IFERROR(IF(INDEX('Player Pool'!$D$2:$D$8725,$X129)="","",INDEX('Player Pool'!$D$2:$D$8725,$X129)),"")</f>
        <v/>
      </c>
      <c r="F129" t="inlineStr">
        <is>
          <t>D</t>
        </is>
      </c>
      <c r="G129" t="inlineStr">
        <is>
          <t>ACTIVE</t>
        </is>
      </c>
      <c r="H129">
        <f>IFERROR(IF(INDEX('Player Pool'!$E$2:$E$8725,$X129)="","",INDEX('Player Pool'!$E$2:$E$8725,$X129)),"")</f>
        <v/>
      </c>
      <c r="I129" s="30" t="n">
        <v>941667</v>
      </c>
      <c r="J129" s="31">
        <f>IFERROR(IF(INDEX('Player Pool'!$I$2:$I$8725,$X129)="","",INDEX('Player Pool'!$I$2:$I$8725,$X129)),"")</f>
        <v/>
      </c>
      <c r="K129" s="31">
        <f>IFERROR(IF(INDEX('Player Pool'!$K$2:$K$8725,$X129)="","",INDEX('Player Pool'!$K$2:$K$8725,$X129)),"")</f>
        <v/>
      </c>
      <c r="L129" s="31">
        <f>IFERROR(IF(INDEX('Player Pool'!$M$2:$M$8725,$X129)="","",INDEX('Player Pool'!$M$2:$M$8725,$X129)),"")</f>
        <v/>
      </c>
      <c r="M129" s="31">
        <f>IFERROR(IF(INDEX('Player Pool'!$N$2:$N$8725,$X129)="","",INDEX('Player Pool'!$N$2:$N$8725,$X129)),"")</f>
        <v/>
      </c>
      <c r="N129" s="31">
        <f>IFERROR(IF(INDEX('Player Pool'!$Q$2:$Q$8725,$X129)="","",INDEX('Player Pool'!$Q$2:$Q$8725,$X129)),"")</f>
        <v/>
      </c>
      <c r="O129" s="31">
        <f>IF(AND(ISNUMBER($R129),$R129&lt;&gt;0,ISNUMBER($I129),$I129&gt;0),$R129/($I129/1000000),"")</f>
        <v/>
      </c>
      <c r="P129">
        <f>IFERROR(IF(INDEX('Player Pool'!$U$2:$U$8725,$X129)="","",INDEX('Player Pool'!$U$2:$U$8725,$X129)),"")</f>
        <v/>
      </c>
      <c r="Q129" s="31">
        <f>IFERROR(IF(INDEX('Player Pool'!$O$2:$O$8725,$X129)="","",INDEX('Player Pool'!$O$2:$O$8725,$X129)),"")</f>
        <v/>
      </c>
      <c r="R129" s="31">
        <f>IFERROR(IF(INDEX('Player Pool'!$P$2:$P$8725,$X129)="","",INDEX('Player Pool'!$P$2:$P$8725,$X129)),"")</f>
        <v/>
      </c>
      <c r="S129" s="31">
        <f>IF(AND(ISNUMBER($J129),$J129&lt;&gt;0,ISNUMBER($I129),$I129&gt;0),$J129/($I129/1000000),"")</f>
        <v/>
      </c>
      <c r="T129" s="32">
        <f>IF(AND(ISNUMBER($K129),$K129&lt;&gt;0,ISNUMBER($I129),$I129&gt;0),$K129/($I129/1000000),"")</f>
        <v/>
      </c>
      <c r="U129" s="32">
        <f>IFERROR(IF(INDEX('Player Pool'!$S$2:$S$8725,$X129)="","",INDEX('Player Pool'!$S$2:$S$8725,$X129)),"")</f>
        <v/>
      </c>
      <c r="V129" s="32">
        <f>IF(AND(ISNUMBER($U129),$U129&lt;&gt;0,ISNUMBER($I129),$I129&gt;0),$U129/($I129/1000000),"")</f>
        <v/>
      </c>
      <c r="W129" t="inlineStr">
        <is>
          <t>05yms</t>
        </is>
      </c>
      <c r="X129">
        <f>IFERROR(MATCH($W129,'Player Pool'!$V$2:$V$8725,0),"")</f>
        <v/>
      </c>
      <c r="Y129">
        <f>IF(ISNUMBER($R129),$R129,-1)</f>
        <v/>
      </c>
      <c r="Z129">
        <f>IF(ISNUMBER($J129),$J129,-1)</f>
        <v/>
      </c>
      <c r="AA129">
        <f>IF($A129=$A128,$AA128,$AA128+1)</f>
        <v/>
      </c>
      <c r="AB129">
        <f>COUNTIFS($A$2:$A$516,$A129,$G$2:$G$516,$G129,$Y$2:$Y$516,"&gt;"&amp;$Y129)+COUNTIFS($A$2:$A129,$A129,$G$2:$G129,$G129,$Y$2:$Y129,$Y129)</f>
        <v/>
      </c>
      <c r="AC129">
        <f>IF($G129="MINORS","",COUNTIFS($A$2:$A$516,$A129,$G$2:$G$516,"&lt;&gt;MINORS",$Z$2:$Z$516,"&gt;"&amp;$Z129)+COUNTIFS($A$2:$A129,$A129,$G$2:$G129,"&lt;&gt;MINORS",$Z$2:$Z129,$Z129))</f>
        <v/>
      </c>
      <c r="AD129">
        <f>$A129&amp;"|"&amp;$G129&amp;"|"&amp;$AB129</f>
        <v/>
      </c>
      <c r="AE129">
        <f>IF($AC129="","",$A129&amp;"|"&amp;$AC129)</f>
        <v/>
      </c>
      <c r="AF129">
        <f>IF(COUNTIFS($A$2:$A129,$A129)=1,"T"&amp;$AA129,"")</f>
        <v/>
      </c>
    </row>
    <row r="130">
      <c r="A130" t="inlineStr">
        <is>
          <t>Brost</t>
        </is>
      </c>
      <c r="B130">
        <f>IFERROR(IF(INDEX('Player Pool'!$A$2:$A$8725,$X130)="","",INDEX('Player Pool'!$A$2:$A$8725,$X130)),"")</f>
        <v/>
      </c>
      <c r="C130">
        <f>IFERROR(IF(INDEX('Player Pool'!$B$2:$B$8725,$X130)="","",INDEX('Player Pool'!$B$2:$B$8725,$X130)),"")</f>
        <v/>
      </c>
      <c r="D130">
        <f>IFERROR(IF(INDEX('Player Pool'!$C$2:$C$8725,$X130)="","",INDEX('Player Pool'!$C$2:$C$8725,$X130)),"")</f>
        <v/>
      </c>
      <c r="E130">
        <f>IFERROR(IF(INDEX('Player Pool'!$D$2:$D$8725,$X130)="","",INDEX('Player Pool'!$D$2:$D$8725,$X130)),"")</f>
        <v/>
      </c>
      <c r="F130" t="inlineStr">
        <is>
          <t>F</t>
        </is>
      </c>
      <c r="G130" t="inlineStr">
        <is>
          <t>ACTIVE</t>
        </is>
      </c>
      <c r="H130">
        <f>IFERROR(IF(INDEX('Player Pool'!$E$2:$E$8725,$X130)="","",INDEX('Player Pool'!$E$2:$E$8725,$X130)),"")</f>
        <v/>
      </c>
      <c r="I130" s="30" t="n">
        <v>975000</v>
      </c>
      <c r="J130" s="31">
        <f>IFERROR(IF(INDEX('Player Pool'!$I$2:$I$8725,$X130)="","",INDEX('Player Pool'!$I$2:$I$8725,$X130)),"")</f>
        <v/>
      </c>
      <c r="K130" s="31">
        <f>IFERROR(IF(INDEX('Player Pool'!$K$2:$K$8725,$X130)="","",INDEX('Player Pool'!$K$2:$K$8725,$X130)),"")</f>
        <v/>
      </c>
      <c r="L130" s="31">
        <f>IFERROR(IF(INDEX('Player Pool'!$M$2:$M$8725,$X130)="","",INDEX('Player Pool'!$M$2:$M$8725,$X130)),"")</f>
        <v/>
      </c>
      <c r="M130" s="31">
        <f>IFERROR(IF(INDEX('Player Pool'!$N$2:$N$8725,$X130)="","",INDEX('Player Pool'!$N$2:$N$8725,$X130)),"")</f>
        <v/>
      </c>
      <c r="N130" s="31">
        <f>IFERROR(IF(INDEX('Player Pool'!$Q$2:$Q$8725,$X130)="","",INDEX('Player Pool'!$Q$2:$Q$8725,$X130)),"")</f>
        <v/>
      </c>
      <c r="O130" s="31">
        <f>IF(AND(ISNUMBER($R130),$R130&lt;&gt;0,ISNUMBER($I130),$I130&gt;0),$R130/($I130/1000000),"")</f>
        <v/>
      </c>
      <c r="P130">
        <f>IFERROR(IF(INDEX('Player Pool'!$U$2:$U$8725,$X130)="","",INDEX('Player Pool'!$U$2:$U$8725,$X130)),"")</f>
        <v/>
      </c>
      <c r="Q130" s="31">
        <f>IFERROR(IF(INDEX('Player Pool'!$O$2:$O$8725,$X130)="","",INDEX('Player Pool'!$O$2:$O$8725,$X130)),"")</f>
        <v/>
      </c>
      <c r="R130" s="31">
        <f>IFERROR(IF(INDEX('Player Pool'!$P$2:$P$8725,$X130)="","",INDEX('Player Pool'!$P$2:$P$8725,$X130)),"")</f>
        <v/>
      </c>
      <c r="S130" s="31">
        <f>IF(AND(ISNUMBER($J130),$J130&lt;&gt;0,ISNUMBER($I130),$I130&gt;0),$J130/($I130/1000000),"")</f>
        <v/>
      </c>
      <c r="T130" s="32">
        <f>IF(AND(ISNUMBER($K130),$K130&lt;&gt;0,ISNUMBER($I130),$I130&gt;0),$K130/($I130/1000000),"")</f>
        <v/>
      </c>
      <c r="U130" s="32">
        <f>IFERROR(IF(INDEX('Player Pool'!$S$2:$S$8725,$X130)="","",INDEX('Player Pool'!$S$2:$S$8725,$X130)),"")</f>
        <v/>
      </c>
      <c r="V130" s="32">
        <f>IF(AND(ISNUMBER($U130),$U130&lt;&gt;0,ISNUMBER($I130),$I130&gt;0),$U130/($I130/1000000),"")</f>
        <v/>
      </c>
      <c r="W130" t="inlineStr">
        <is>
          <t>06jhd</t>
        </is>
      </c>
      <c r="X130">
        <f>IFERROR(MATCH($W130,'Player Pool'!$V$2:$V$8725,0),"")</f>
        <v/>
      </c>
      <c r="Y130">
        <f>IF(ISNUMBER($R130),$R130,-1)</f>
        <v/>
      </c>
      <c r="Z130">
        <f>IF(ISNUMBER($J130),$J130,-1)</f>
        <v/>
      </c>
      <c r="AA130">
        <f>IF($A130=$A129,$AA129,$AA129+1)</f>
        <v/>
      </c>
      <c r="AB130">
        <f>COUNTIFS($A$2:$A$516,$A130,$G$2:$G$516,$G130,$Y$2:$Y$516,"&gt;"&amp;$Y130)+COUNTIFS($A$2:$A130,$A130,$G$2:$G130,$G130,$Y$2:$Y130,$Y130)</f>
        <v/>
      </c>
      <c r="AC130">
        <f>IF($G130="MINORS","",COUNTIFS($A$2:$A$516,$A130,$G$2:$G$516,"&lt;&gt;MINORS",$Z$2:$Z$516,"&gt;"&amp;$Z130)+COUNTIFS($A$2:$A130,$A130,$G$2:$G130,"&lt;&gt;MINORS",$Z$2:$Z130,$Z130))</f>
        <v/>
      </c>
      <c r="AD130">
        <f>$A130&amp;"|"&amp;$G130&amp;"|"&amp;$AB130</f>
        <v/>
      </c>
      <c r="AE130">
        <f>IF($AC130="","",$A130&amp;"|"&amp;$AC130)</f>
        <v/>
      </c>
      <c r="AF130">
        <f>IF(COUNTIFS($A$2:$A130,$A130)=1,"T"&amp;$AA130,"")</f>
        <v/>
      </c>
    </row>
    <row r="131">
      <c r="A131" t="inlineStr">
        <is>
          <t>Brost</t>
        </is>
      </c>
      <c r="B131">
        <f>IFERROR(IF(INDEX('Player Pool'!$A$2:$A$8725,$X131)="","",INDEX('Player Pool'!$A$2:$A$8725,$X131)),"")</f>
        <v/>
      </c>
      <c r="C131">
        <f>IFERROR(IF(INDEX('Player Pool'!$B$2:$B$8725,$X131)="","",INDEX('Player Pool'!$B$2:$B$8725,$X131)),"")</f>
        <v/>
      </c>
      <c r="D131">
        <f>IFERROR(IF(INDEX('Player Pool'!$C$2:$C$8725,$X131)="","",INDEX('Player Pool'!$C$2:$C$8725,$X131)),"")</f>
        <v/>
      </c>
      <c r="E131">
        <f>IFERROR(IF(INDEX('Player Pool'!$D$2:$D$8725,$X131)="","",INDEX('Player Pool'!$D$2:$D$8725,$X131)),"")</f>
        <v/>
      </c>
      <c r="F131" t="inlineStr">
        <is>
          <t>F</t>
        </is>
      </c>
      <c r="G131" t="inlineStr">
        <is>
          <t>ACTIVE</t>
        </is>
      </c>
      <c r="H131">
        <f>IFERROR(IF(INDEX('Player Pool'!$E$2:$E$8725,$X131)="","",INDEX('Player Pool'!$E$2:$E$8725,$X131)),"")</f>
        <v/>
      </c>
      <c r="I131" s="30" t="n">
        <v>900000</v>
      </c>
      <c r="J131" s="31">
        <f>IFERROR(IF(INDEX('Player Pool'!$I$2:$I$8725,$X131)="","",INDEX('Player Pool'!$I$2:$I$8725,$X131)),"")</f>
        <v/>
      </c>
      <c r="K131" s="31">
        <f>IFERROR(IF(INDEX('Player Pool'!$K$2:$K$8725,$X131)="","",INDEX('Player Pool'!$K$2:$K$8725,$X131)),"")</f>
        <v/>
      </c>
      <c r="L131" s="31">
        <f>IFERROR(IF(INDEX('Player Pool'!$M$2:$M$8725,$X131)="","",INDEX('Player Pool'!$M$2:$M$8725,$X131)),"")</f>
        <v/>
      </c>
      <c r="M131" s="31">
        <f>IFERROR(IF(INDEX('Player Pool'!$N$2:$N$8725,$X131)="","",INDEX('Player Pool'!$N$2:$N$8725,$X131)),"")</f>
        <v/>
      </c>
      <c r="N131" s="31">
        <f>IFERROR(IF(INDEX('Player Pool'!$Q$2:$Q$8725,$X131)="","",INDEX('Player Pool'!$Q$2:$Q$8725,$X131)),"")</f>
        <v/>
      </c>
      <c r="O131" s="31">
        <f>IF(AND(ISNUMBER($R131),$R131&lt;&gt;0,ISNUMBER($I131),$I131&gt;0),$R131/($I131/1000000),"")</f>
        <v/>
      </c>
      <c r="P131">
        <f>IFERROR(IF(INDEX('Player Pool'!$U$2:$U$8725,$X131)="","",INDEX('Player Pool'!$U$2:$U$8725,$X131)),"")</f>
        <v/>
      </c>
      <c r="Q131" s="31">
        <f>IFERROR(IF(INDEX('Player Pool'!$O$2:$O$8725,$X131)="","",INDEX('Player Pool'!$O$2:$O$8725,$X131)),"")</f>
        <v/>
      </c>
      <c r="R131" s="31">
        <f>IFERROR(IF(INDEX('Player Pool'!$P$2:$P$8725,$X131)="","",INDEX('Player Pool'!$P$2:$P$8725,$X131)),"")</f>
        <v/>
      </c>
      <c r="S131" s="31">
        <f>IF(AND(ISNUMBER($J131),$J131&lt;&gt;0,ISNUMBER($I131),$I131&gt;0),$J131/($I131/1000000),"")</f>
        <v/>
      </c>
      <c r="T131" s="32">
        <f>IF(AND(ISNUMBER($K131),$K131&lt;&gt;0,ISNUMBER($I131),$I131&gt;0),$K131/($I131/1000000),"")</f>
        <v/>
      </c>
      <c r="U131" s="32">
        <f>IFERROR(IF(INDEX('Player Pool'!$S$2:$S$8725,$X131)="","",INDEX('Player Pool'!$S$2:$S$8725,$X131)),"")</f>
        <v/>
      </c>
      <c r="V131" s="32">
        <f>IF(AND(ISNUMBER($U131),$U131&lt;&gt;0,ISNUMBER($I131),$I131&gt;0),$U131/($I131/1000000),"")</f>
        <v/>
      </c>
      <c r="W131" t="inlineStr">
        <is>
          <t>06bap</t>
        </is>
      </c>
      <c r="X131">
        <f>IFERROR(MATCH($W131,'Player Pool'!$V$2:$V$8725,0),"")</f>
        <v/>
      </c>
      <c r="Y131">
        <f>IF(ISNUMBER($R131),$R131,-1)</f>
        <v/>
      </c>
      <c r="Z131">
        <f>IF(ISNUMBER($J131),$J131,-1)</f>
        <v/>
      </c>
      <c r="AA131">
        <f>IF($A131=$A130,$AA130,$AA130+1)</f>
        <v/>
      </c>
      <c r="AB131">
        <f>COUNTIFS($A$2:$A$516,$A131,$G$2:$G$516,$G131,$Y$2:$Y$516,"&gt;"&amp;$Y131)+COUNTIFS($A$2:$A131,$A131,$G$2:$G131,$G131,$Y$2:$Y131,$Y131)</f>
        <v/>
      </c>
      <c r="AC131">
        <f>IF($G131="MINORS","",COUNTIFS($A$2:$A$516,$A131,$G$2:$G$516,"&lt;&gt;MINORS",$Z$2:$Z$516,"&gt;"&amp;$Z131)+COUNTIFS($A$2:$A131,$A131,$G$2:$G131,"&lt;&gt;MINORS",$Z$2:$Z131,$Z131))</f>
        <v/>
      </c>
      <c r="AD131">
        <f>$A131&amp;"|"&amp;$G131&amp;"|"&amp;$AB131</f>
        <v/>
      </c>
      <c r="AE131">
        <f>IF($AC131="","",$A131&amp;"|"&amp;$AC131)</f>
        <v/>
      </c>
      <c r="AF131">
        <f>IF(COUNTIFS($A$2:$A131,$A131)=1,"T"&amp;$AA131,"")</f>
        <v/>
      </c>
    </row>
    <row r="132">
      <c r="A132" t="inlineStr">
        <is>
          <t>Brost</t>
        </is>
      </c>
      <c r="B132">
        <f>IFERROR(IF(INDEX('Player Pool'!$A$2:$A$8725,$X132)="","",INDEX('Player Pool'!$A$2:$A$8725,$X132)),"")</f>
        <v/>
      </c>
      <c r="C132">
        <f>IFERROR(IF(INDEX('Player Pool'!$B$2:$B$8725,$X132)="","",INDEX('Player Pool'!$B$2:$B$8725,$X132)),"")</f>
        <v/>
      </c>
      <c r="D132">
        <f>IFERROR(IF(INDEX('Player Pool'!$C$2:$C$8725,$X132)="","",INDEX('Player Pool'!$C$2:$C$8725,$X132)),"")</f>
        <v/>
      </c>
      <c r="E132">
        <f>IFERROR(IF(INDEX('Player Pool'!$D$2:$D$8725,$X132)="","",INDEX('Player Pool'!$D$2:$D$8725,$X132)),"")</f>
        <v/>
      </c>
      <c r="F132" t="inlineStr">
        <is>
          <t>F</t>
        </is>
      </c>
      <c r="G132" t="inlineStr">
        <is>
          <t>ACTIVE</t>
        </is>
      </c>
      <c r="H132">
        <f>IFERROR(IF(INDEX('Player Pool'!$E$2:$E$8725,$X132)="","",INDEX('Player Pool'!$E$2:$E$8725,$X132)),"")</f>
        <v/>
      </c>
      <c r="I132" s="30" t="n">
        <v>986250</v>
      </c>
      <c r="J132" s="31">
        <f>IFERROR(IF(INDEX('Player Pool'!$I$2:$I$8725,$X132)="","",INDEX('Player Pool'!$I$2:$I$8725,$X132)),"")</f>
        <v/>
      </c>
      <c r="K132" s="31">
        <f>IFERROR(IF(INDEX('Player Pool'!$K$2:$K$8725,$X132)="","",INDEX('Player Pool'!$K$2:$K$8725,$X132)),"")</f>
        <v/>
      </c>
      <c r="L132" s="31">
        <f>IFERROR(IF(INDEX('Player Pool'!$M$2:$M$8725,$X132)="","",INDEX('Player Pool'!$M$2:$M$8725,$X132)),"")</f>
        <v/>
      </c>
      <c r="M132" s="31">
        <f>IFERROR(IF(INDEX('Player Pool'!$N$2:$N$8725,$X132)="","",INDEX('Player Pool'!$N$2:$N$8725,$X132)),"")</f>
        <v/>
      </c>
      <c r="N132" s="31">
        <f>IFERROR(IF(INDEX('Player Pool'!$Q$2:$Q$8725,$X132)="","",INDEX('Player Pool'!$Q$2:$Q$8725,$X132)),"")</f>
        <v/>
      </c>
      <c r="O132" s="31">
        <f>IF(AND(ISNUMBER($R132),$R132&lt;&gt;0,ISNUMBER($I132),$I132&gt;0),$R132/($I132/1000000),"")</f>
        <v/>
      </c>
      <c r="P132">
        <f>IFERROR(IF(INDEX('Player Pool'!$U$2:$U$8725,$X132)="","",INDEX('Player Pool'!$U$2:$U$8725,$X132)),"")</f>
        <v/>
      </c>
      <c r="Q132" s="31">
        <f>IFERROR(IF(INDEX('Player Pool'!$O$2:$O$8725,$X132)="","",INDEX('Player Pool'!$O$2:$O$8725,$X132)),"")</f>
        <v/>
      </c>
      <c r="R132" s="31">
        <f>IFERROR(IF(INDEX('Player Pool'!$P$2:$P$8725,$X132)="","",INDEX('Player Pool'!$P$2:$P$8725,$X132)),"")</f>
        <v/>
      </c>
      <c r="S132" s="31">
        <f>IF(AND(ISNUMBER($J132),$J132&lt;&gt;0,ISNUMBER($I132),$I132&gt;0),$J132/($I132/1000000),"")</f>
        <v/>
      </c>
      <c r="T132" s="32">
        <f>IF(AND(ISNUMBER($K132),$K132&lt;&gt;0,ISNUMBER($I132),$I132&gt;0),$K132/($I132/1000000),"")</f>
        <v/>
      </c>
      <c r="U132" s="32">
        <f>IFERROR(IF(INDEX('Player Pool'!$S$2:$S$8725,$X132)="","",INDEX('Player Pool'!$S$2:$S$8725,$X132)),"")</f>
        <v/>
      </c>
      <c r="V132" s="32">
        <f>IF(AND(ISNUMBER($U132),$U132&lt;&gt;0,ISNUMBER($I132),$I132&gt;0),$U132/($I132/1000000),"")</f>
        <v/>
      </c>
      <c r="W132" t="inlineStr">
        <is>
          <t>06snb</t>
        </is>
      </c>
      <c r="X132">
        <f>IFERROR(MATCH($W132,'Player Pool'!$V$2:$V$8725,0),"")</f>
        <v/>
      </c>
      <c r="Y132">
        <f>IF(ISNUMBER($R132),$R132,-1)</f>
        <v/>
      </c>
      <c r="Z132">
        <f>IF(ISNUMBER($J132),$J132,-1)</f>
        <v/>
      </c>
      <c r="AA132">
        <f>IF($A132=$A131,$AA131,$AA131+1)</f>
        <v/>
      </c>
      <c r="AB132">
        <f>COUNTIFS($A$2:$A$516,$A132,$G$2:$G$516,$G132,$Y$2:$Y$516,"&gt;"&amp;$Y132)+COUNTIFS($A$2:$A132,$A132,$G$2:$G132,$G132,$Y$2:$Y132,$Y132)</f>
        <v/>
      </c>
      <c r="AC132">
        <f>IF($G132="MINORS","",COUNTIFS($A$2:$A$516,$A132,$G$2:$G$516,"&lt;&gt;MINORS",$Z$2:$Z$516,"&gt;"&amp;$Z132)+COUNTIFS($A$2:$A132,$A132,$G$2:$G132,"&lt;&gt;MINORS",$Z$2:$Z132,$Z132))</f>
        <v/>
      </c>
      <c r="AD132">
        <f>$A132&amp;"|"&amp;$G132&amp;"|"&amp;$AB132</f>
        <v/>
      </c>
      <c r="AE132">
        <f>IF($AC132="","",$A132&amp;"|"&amp;$AC132)</f>
        <v/>
      </c>
      <c r="AF132">
        <f>IF(COUNTIFS($A$2:$A132,$A132)=1,"T"&amp;$AA132,"")</f>
        <v/>
      </c>
    </row>
    <row r="133">
      <c r="A133" t="inlineStr">
        <is>
          <t>Brost</t>
        </is>
      </c>
      <c r="B133">
        <f>IFERROR(IF(INDEX('Player Pool'!$A$2:$A$8725,$X133)="","",INDEX('Player Pool'!$A$2:$A$8725,$X133)),"")</f>
        <v/>
      </c>
      <c r="C133">
        <f>IFERROR(IF(INDEX('Player Pool'!$B$2:$B$8725,$X133)="","",INDEX('Player Pool'!$B$2:$B$8725,$X133)),"")</f>
        <v/>
      </c>
      <c r="D133">
        <f>IFERROR(IF(INDEX('Player Pool'!$C$2:$C$8725,$X133)="","",INDEX('Player Pool'!$C$2:$C$8725,$X133)),"")</f>
        <v/>
      </c>
      <c r="E133">
        <f>IFERROR(IF(INDEX('Player Pool'!$D$2:$D$8725,$X133)="","",INDEX('Player Pool'!$D$2:$D$8725,$X133)),"")</f>
        <v/>
      </c>
      <c r="F133" t="inlineStr">
        <is>
          <t>D</t>
        </is>
      </c>
      <c r="G133" t="inlineStr">
        <is>
          <t>ACTIVE</t>
        </is>
      </c>
      <c r="H133">
        <f>IFERROR(IF(INDEX('Player Pool'!$E$2:$E$8725,$X133)="","",INDEX('Player Pool'!$E$2:$E$8725,$X133)),"")</f>
        <v/>
      </c>
      <c r="I133" s="30" t="n">
        <v>5550000</v>
      </c>
      <c r="J133" s="31">
        <f>IFERROR(IF(INDEX('Player Pool'!$I$2:$I$8725,$X133)="","",INDEX('Player Pool'!$I$2:$I$8725,$X133)),"")</f>
        <v/>
      </c>
      <c r="K133" s="31">
        <f>IFERROR(IF(INDEX('Player Pool'!$K$2:$K$8725,$X133)="","",INDEX('Player Pool'!$K$2:$K$8725,$X133)),"")</f>
        <v/>
      </c>
      <c r="L133" s="31">
        <f>IFERROR(IF(INDEX('Player Pool'!$M$2:$M$8725,$X133)="","",INDEX('Player Pool'!$M$2:$M$8725,$X133)),"")</f>
        <v/>
      </c>
      <c r="M133" s="31">
        <f>IFERROR(IF(INDEX('Player Pool'!$N$2:$N$8725,$X133)="","",INDEX('Player Pool'!$N$2:$N$8725,$X133)),"")</f>
        <v/>
      </c>
      <c r="N133" s="31">
        <f>IFERROR(IF(INDEX('Player Pool'!$Q$2:$Q$8725,$X133)="","",INDEX('Player Pool'!$Q$2:$Q$8725,$X133)),"")</f>
        <v/>
      </c>
      <c r="O133" s="31">
        <f>IF(AND(ISNUMBER($R133),$R133&lt;&gt;0,ISNUMBER($I133),$I133&gt;0),$R133/($I133/1000000),"")</f>
        <v/>
      </c>
      <c r="P133">
        <f>IFERROR(IF(INDEX('Player Pool'!$U$2:$U$8725,$X133)="","",INDEX('Player Pool'!$U$2:$U$8725,$X133)),"")</f>
        <v/>
      </c>
      <c r="Q133" s="31">
        <f>IFERROR(IF(INDEX('Player Pool'!$O$2:$O$8725,$X133)="","",INDEX('Player Pool'!$O$2:$O$8725,$X133)),"")</f>
        <v/>
      </c>
      <c r="R133" s="31">
        <f>IFERROR(IF(INDEX('Player Pool'!$P$2:$P$8725,$X133)="","",INDEX('Player Pool'!$P$2:$P$8725,$X133)),"")</f>
        <v/>
      </c>
      <c r="S133" s="31">
        <f>IF(AND(ISNUMBER($J133),$J133&lt;&gt;0,ISNUMBER($I133),$I133&gt;0),$J133/($I133/1000000),"")</f>
        <v/>
      </c>
      <c r="T133" s="32">
        <f>IF(AND(ISNUMBER($K133),$K133&lt;&gt;0,ISNUMBER($I133),$I133&gt;0),$K133/($I133/1000000),"")</f>
        <v/>
      </c>
      <c r="U133" s="32">
        <f>IFERROR(IF(INDEX('Player Pool'!$S$2:$S$8725,$X133)="","",INDEX('Player Pool'!$S$2:$S$8725,$X133)),"")</f>
        <v/>
      </c>
      <c r="V133" s="32">
        <f>IF(AND(ISNUMBER($U133),$U133&lt;&gt;0,ISNUMBER($I133),$I133&gt;0),$U133/($I133/1000000),"")</f>
        <v/>
      </c>
      <c r="W133" t="inlineStr">
        <is>
          <t>04mx6</t>
        </is>
      </c>
      <c r="X133">
        <f>IFERROR(MATCH($W133,'Player Pool'!$V$2:$V$8725,0),"")</f>
        <v/>
      </c>
      <c r="Y133">
        <f>IF(ISNUMBER($R133),$R133,-1)</f>
        <v/>
      </c>
      <c r="Z133">
        <f>IF(ISNUMBER($J133),$J133,-1)</f>
        <v/>
      </c>
      <c r="AA133">
        <f>IF($A133=$A132,$AA132,$AA132+1)</f>
        <v/>
      </c>
      <c r="AB133">
        <f>COUNTIFS($A$2:$A$516,$A133,$G$2:$G$516,$G133,$Y$2:$Y$516,"&gt;"&amp;$Y133)+COUNTIFS($A$2:$A133,$A133,$G$2:$G133,$G133,$Y$2:$Y133,$Y133)</f>
        <v/>
      </c>
      <c r="AC133">
        <f>IF($G133="MINORS","",COUNTIFS($A$2:$A$516,$A133,$G$2:$G$516,"&lt;&gt;MINORS",$Z$2:$Z$516,"&gt;"&amp;$Z133)+COUNTIFS($A$2:$A133,$A133,$G$2:$G133,"&lt;&gt;MINORS",$Z$2:$Z133,$Z133))</f>
        <v/>
      </c>
      <c r="AD133">
        <f>$A133&amp;"|"&amp;$G133&amp;"|"&amp;$AB133</f>
        <v/>
      </c>
      <c r="AE133">
        <f>IF($AC133="","",$A133&amp;"|"&amp;$AC133)</f>
        <v/>
      </c>
      <c r="AF133">
        <f>IF(COUNTIFS($A$2:$A133,$A133)=1,"T"&amp;$AA133,"")</f>
        <v/>
      </c>
    </row>
    <row r="134">
      <c r="A134" t="inlineStr">
        <is>
          <t>Brost</t>
        </is>
      </c>
      <c r="B134">
        <f>IFERROR(IF(INDEX('Player Pool'!$A$2:$A$8725,$X134)="","",INDEX('Player Pool'!$A$2:$A$8725,$X134)),"")</f>
        <v/>
      </c>
      <c r="C134">
        <f>IFERROR(IF(INDEX('Player Pool'!$B$2:$B$8725,$X134)="","",INDEX('Player Pool'!$B$2:$B$8725,$X134)),"")</f>
        <v/>
      </c>
      <c r="D134">
        <f>IFERROR(IF(INDEX('Player Pool'!$C$2:$C$8725,$X134)="","",INDEX('Player Pool'!$C$2:$C$8725,$X134)),"")</f>
        <v/>
      </c>
      <c r="E134">
        <f>IFERROR(IF(INDEX('Player Pool'!$D$2:$D$8725,$X134)="","",INDEX('Player Pool'!$D$2:$D$8725,$X134)),"")</f>
        <v/>
      </c>
      <c r="F134" t="inlineStr">
        <is>
          <t>F</t>
        </is>
      </c>
      <c r="G134" t="inlineStr">
        <is>
          <t>ACTIVE</t>
        </is>
      </c>
      <c r="H134">
        <f>IFERROR(IF(INDEX('Player Pool'!$E$2:$E$8725,$X134)="","",INDEX('Player Pool'!$E$2:$E$8725,$X134)),"")</f>
        <v/>
      </c>
      <c r="I134" s="30" t="n">
        <v>1566667</v>
      </c>
      <c r="J134" s="31">
        <f>IFERROR(IF(INDEX('Player Pool'!$I$2:$I$8725,$X134)="","",INDEX('Player Pool'!$I$2:$I$8725,$X134)),"")</f>
        <v/>
      </c>
      <c r="K134" s="31">
        <f>IFERROR(IF(INDEX('Player Pool'!$K$2:$K$8725,$X134)="","",INDEX('Player Pool'!$K$2:$K$8725,$X134)),"")</f>
        <v/>
      </c>
      <c r="L134" s="31">
        <f>IFERROR(IF(INDEX('Player Pool'!$M$2:$M$8725,$X134)="","",INDEX('Player Pool'!$M$2:$M$8725,$X134)),"")</f>
        <v/>
      </c>
      <c r="M134" s="31">
        <f>IFERROR(IF(INDEX('Player Pool'!$N$2:$N$8725,$X134)="","",INDEX('Player Pool'!$N$2:$N$8725,$X134)),"")</f>
        <v/>
      </c>
      <c r="N134" s="31">
        <f>IFERROR(IF(INDEX('Player Pool'!$Q$2:$Q$8725,$X134)="","",INDEX('Player Pool'!$Q$2:$Q$8725,$X134)),"")</f>
        <v/>
      </c>
      <c r="O134" s="31">
        <f>IF(AND(ISNUMBER($R134),$R134&lt;&gt;0,ISNUMBER($I134),$I134&gt;0),$R134/($I134/1000000),"")</f>
        <v/>
      </c>
      <c r="P134">
        <f>IFERROR(IF(INDEX('Player Pool'!$U$2:$U$8725,$X134)="","",INDEX('Player Pool'!$U$2:$U$8725,$X134)),"")</f>
        <v/>
      </c>
      <c r="Q134" s="31">
        <f>IFERROR(IF(INDEX('Player Pool'!$O$2:$O$8725,$X134)="","",INDEX('Player Pool'!$O$2:$O$8725,$X134)),"")</f>
        <v/>
      </c>
      <c r="R134" s="31">
        <f>IFERROR(IF(INDEX('Player Pool'!$P$2:$P$8725,$X134)="","",INDEX('Player Pool'!$P$2:$P$8725,$X134)),"")</f>
        <v/>
      </c>
      <c r="S134" s="31">
        <f>IF(AND(ISNUMBER($J134),$J134&lt;&gt;0,ISNUMBER($I134),$I134&gt;0),$J134/($I134/1000000),"")</f>
        <v/>
      </c>
      <c r="T134" s="32">
        <f>IF(AND(ISNUMBER($K134),$K134&lt;&gt;0,ISNUMBER($I134),$I134&gt;0),$K134/($I134/1000000),"")</f>
        <v/>
      </c>
      <c r="U134" s="32">
        <f>IFERROR(IF(INDEX('Player Pool'!$S$2:$S$8725,$X134)="","",INDEX('Player Pool'!$S$2:$S$8725,$X134)),"")</f>
        <v/>
      </c>
      <c r="V134" s="32">
        <f>IF(AND(ISNUMBER($U134),$U134&lt;&gt;0,ISNUMBER($I134),$I134&gt;0),$U134/($I134/1000000),"")</f>
        <v/>
      </c>
      <c r="W134" t="inlineStr">
        <is>
          <t>04l8y</t>
        </is>
      </c>
      <c r="X134">
        <f>IFERROR(MATCH($W134,'Player Pool'!$V$2:$V$8725,0),"")</f>
        <v/>
      </c>
      <c r="Y134">
        <f>IF(ISNUMBER($R134),$R134,-1)</f>
        <v/>
      </c>
      <c r="Z134">
        <f>IF(ISNUMBER($J134),$J134,-1)</f>
        <v/>
      </c>
      <c r="AA134">
        <f>IF($A134=$A133,$AA133,$AA133+1)</f>
        <v/>
      </c>
      <c r="AB134">
        <f>COUNTIFS($A$2:$A$516,$A134,$G$2:$G$516,$G134,$Y$2:$Y$516,"&gt;"&amp;$Y134)+COUNTIFS($A$2:$A134,$A134,$G$2:$G134,$G134,$Y$2:$Y134,$Y134)</f>
        <v/>
      </c>
      <c r="AC134">
        <f>IF($G134="MINORS","",COUNTIFS($A$2:$A$516,$A134,$G$2:$G$516,"&lt;&gt;MINORS",$Z$2:$Z$516,"&gt;"&amp;$Z134)+COUNTIFS($A$2:$A134,$A134,$G$2:$G134,"&lt;&gt;MINORS",$Z$2:$Z134,$Z134))</f>
        <v/>
      </c>
      <c r="AD134">
        <f>$A134&amp;"|"&amp;$G134&amp;"|"&amp;$AB134</f>
        <v/>
      </c>
      <c r="AE134">
        <f>IF($AC134="","",$A134&amp;"|"&amp;$AC134)</f>
        <v/>
      </c>
      <c r="AF134">
        <f>IF(COUNTIFS($A$2:$A134,$A134)=1,"T"&amp;$AA134,"")</f>
        <v/>
      </c>
    </row>
    <row r="135">
      <c r="A135" t="inlineStr">
        <is>
          <t>Brost</t>
        </is>
      </c>
      <c r="B135">
        <f>IFERROR(IF(INDEX('Player Pool'!$A$2:$A$8725,$X135)="","",INDEX('Player Pool'!$A$2:$A$8725,$X135)),"")</f>
        <v/>
      </c>
      <c r="C135">
        <f>IFERROR(IF(INDEX('Player Pool'!$B$2:$B$8725,$X135)="","",INDEX('Player Pool'!$B$2:$B$8725,$X135)),"")</f>
        <v/>
      </c>
      <c r="D135">
        <f>IFERROR(IF(INDEX('Player Pool'!$C$2:$C$8725,$X135)="","",INDEX('Player Pool'!$C$2:$C$8725,$X135)),"")</f>
        <v/>
      </c>
      <c r="E135">
        <f>IFERROR(IF(INDEX('Player Pool'!$D$2:$D$8725,$X135)="","",INDEX('Player Pool'!$D$2:$D$8725,$X135)),"")</f>
        <v/>
      </c>
      <c r="F135" t="inlineStr">
        <is>
          <t>F</t>
        </is>
      </c>
      <c r="G135" t="inlineStr">
        <is>
          <t>MINORS</t>
        </is>
      </c>
      <c r="H135">
        <f>IFERROR(IF(INDEX('Player Pool'!$E$2:$E$8725,$X135)="","",INDEX('Player Pool'!$E$2:$E$8725,$X135)),"")</f>
        <v/>
      </c>
      <c r="I135" s="30" t="n">
        <v>942500</v>
      </c>
      <c r="J135" s="31">
        <f>IFERROR(IF(INDEX('Player Pool'!$I$2:$I$8725,$X135)="","",INDEX('Player Pool'!$I$2:$I$8725,$X135)),"")</f>
        <v/>
      </c>
      <c r="K135" s="31">
        <f>IFERROR(IF(INDEX('Player Pool'!$K$2:$K$8725,$X135)="","",INDEX('Player Pool'!$K$2:$K$8725,$X135)),"")</f>
        <v/>
      </c>
      <c r="L135" s="31">
        <f>IFERROR(IF(INDEX('Player Pool'!$M$2:$M$8725,$X135)="","",INDEX('Player Pool'!$M$2:$M$8725,$X135)),"")</f>
        <v/>
      </c>
      <c r="M135" s="31">
        <f>IFERROR(IF(INDEX('Player Pool'!$N$2:$N$8725,$X135)="","",INDEX('Player Pool'!$N$2:$N$8725,$X135)),"")</f>
        <v/>
      </c>
      <c r="N135" s="31">
        <f>IFERROR(IF(INDEX('Player Pool'!$Q$2:$Q$8725,$X135)="","",INDEX('Player Pool'!$Q$2:$Q$8725,$X135)),"")</f>
        <v/>
      </c>
      <c r="O135" s="31">
        <f>IF(AND(ISNUMBER($R135),$R135&lt;&gt;0,ISNUMBER($I135),$I135&gt;0),$R135/($I135/1000000),"")</f>
        <v/>
      </c>
      <c r="P135">
        <f>IFERROR(IF(INDEX('Player Pool'!$U$2:$U$8725,$X135)="","",INDEX('Player Pool'!$U$2:$U$8725,$X135)),"")</f>
        <v/>
      </c>
      <c r="Q135" s="31">
        <f>IFERROR(IF(INDEX('Player Pool'!$O$2:$O$8725,$X135)="","",INDEX('Player Pool'!$O$2:$O$8725,$X135)),"")</f>
        <v/>
      </c>
      <c r="R135" s="31">
        <f>IFERROR(IF(INDEX('Player Pool'!$P$2:$P$8725,$X135)="","",INDEX('Player Pool'!$P$2:$P$8725,$X135)),"")</f>
        <v/>
      </c>
      <c r="S135" s="31">
        <f>IF(AND(ISNUMBER($J135),$J135&lt;&gt;0,ISNUMBER($I135),$I135&gt;0),$J135/($I135/1000000),"")</f>
        <v/>
      </c>
      <c r="T135" s="32">
        <f>IF(AND(ISNUMBER($K135),$K135&lt;&gt;0,ISNUMBER($I135),$I135&gt;0),$K135/($I135/1000000),"")</f>
        <v/>
      </c>
      <c r="U135" s="32">
        <f>IFERROR(IF(INDEX('Player Pool'!$S$2:$S$8725,$X135)="","",INDEX('Player Pool'!$S$2:$S$8725,$X135)),"")</f>
        <v/>
      </c>
      <c r="V135" s="32">
        <f>IF(AND(ISNUMBER($U135),$U135&lt;&gt;0,ISNUMBER($I135),$I135&gt;0),$U135/($I135/1000000),"")</f>
        <v/>
      </c>
      <c r="W135" t="inlineStr">
        <is>
          <t>06lv1</t>
        </is>
      </c>
      <c r="X135">
        <f>IFERROR(MATCH($W135,'Player Pool'!$V$2:$V$8725,0),"")</f>
        <v/>
      </c>
      <c r="Y135">
        <f>IF(ISNUMBER($R135),$R135,-1)</f>
        <v/>
      </c>
      <c r="Z135">
        <f>IF(ISNUMBER($J135),$J135,-1)</f>
        <v/>
      </c>
      <c r="AA135">
        <f>IF($A135=$A134,$AA134,$AA134+1)</f>
        <v/>
      </c>
      <c r="AB135">
        <f>COUNTIFS($A$2:$A$516,$A135,$G$2:$G$516,$G135,$Y$2:$Y$516,"&gt;"&amp;$Y135)+COUNTIFS($A$2:$A135,$A135,$G$2:$G135,$G135,$Y$2:$Y135,$Y135)</f>
        <v/>
      </c>
      <c r="AC135">
        <f>IF($G135="MINORS","",COUNTIFS($A$2:$A$516,$A135,$G$2:$G$516,"&lt;&gt;MINORS",$Z$2:$Z$516,"&gt;"&amp;$Z135)+COUNTIFS($A$2:$A135,$A135,$G$2:$G135,"&lt;&gt;MINORS",$Z$2:$Z135,$Z135))</f>
        <v/>
      </c>
      <c r="AD135">
        <f>$A135&amp;"|"&amp;$G135&amp;"|"&amp;$AB135</f>
        <v/>
      </c>
      <c r="AE135">
        <f>IF($AC135="","",$A135&amp;"|"&amp;$AC135)</f>
        <v/>
      </c>
      <c r="AF135">
        <f>IF(COUNTIFS($A$2:$A135,$A135)=1,"T"&amp;$AA135,"")</f>
        <v/>
      </c>
    </row>
    <row r="136">
      <c r="A136" t="inlineStr">
        <is>
          <t>Brost</t>
        </is>
      </c>
      <c r="B136">
        <f>IFERROR(IF(INDEX('Player Pool'!$A$2:$A$8725,$X136)="","",INDEX('Player Pool'!$A$2:$A$8725,$X136)),"")</f>
        <v/>
      </c>
      <c r="C136">
        <f>IFERROR(IF(INDEX('Player Pool'!$B$2:$B$8725,$X136)="","",INDEX('Player Pool'!$B$2:$B$8725,$X136)),"")</f>
        <v/>
      </c>
      <c r="D136">
        <f>IFERROR(IF(INDEX('Player Pool'!$C$2:$C$8725,$X136)="","",INDEX('Player Pool'!$C$2:$C$8725,$X136)),"")</f>
        <v/>
      </c>
      <c r="E136">
        <f>IFERROR(IF(INDEX('Player Pool'!$D$2:$D$8725,$X136)="","",INDEX('Player Pool'!$D$2:$D$8725,$X136)),"")</f>
        <v/>
      </c>
      <c r="F136" t="inlineStr">
        <is>
          <t>F</t>
        </is>
      </c>
      <c r="G136" t="inlineStr">
        <is>
          <t>ACTIVE</t>
        </is>
      </c>
      <c r="H136">
        <f>IFERROR(IF(INDEX('Player Pool'!$E$2:$E$8725,$X136)="","",INDEX('Player Pool'!$E$2:$E$8725,$X136)),"")</f>
        <v/>
      </c>
      <c r="I136" s="30" t="n">
        <v>886667</v>
      </c>
      <c r="J136" s="31">
        <f>IFERROR(IF(INDEX('Player Pool'!$I$2:$I$8725,$X136)="","",INDEX('Player Pool'!$I$2:$I$8725,$X136)),"")</f>
        <v/>
      </c>
      <c r="K136" s="31">
        <f>IFERROR(IF(INDEX('Player Pool'!$K$2:$K$8725,$X136)="","",INDEX('Player Pool'!$K$2:$K$8725,$X136)),"")</f>
        <v/>
      </c>
      <c r="L136" s="31">
        <f>IFERROR(IF(INDEX('Player Pool'!$M$2:$M$8725,$X136)="","",INDEX('Player Pool'!$M$2:$M$8725,$X136)),"")</f>
        <v/>
      </c>
      <c r="M136" s="31">
        <f>IFERROR(IF(INDEX('Player Pool'!$N$2:$N$8725,$X136)="","",INDEX('Player Pool'!$N$2:$N$8725,$X136)),"")</f>
        <v/>
      </c>
      <c r="N136" s="31">
        <f>IFERROR(IF(INDEX('Player Pool'!$Q$2:$Q$8725,$X136)="","",INDEX('Player Pool'!$Q$2:$Q$8725,$X136)),"")</f>
        <v/>
      </c>
      <c r="O136" s="31">
        <f>IF(AND(ISNUMBER($R136),$R136&lt;&gt;0,ISNUMBER($I136),$I136&gt;0),$R136/($I136/1000000),"")</f>
        <v/>
      </c>
      <c r="P136">
        <f>IFERROR(IF(INDEX('Player Pool'!$U$2:$U$8725,$X136)="","",INDEX('Player Pool'!$U$2:$U$8725,$X136)),"")</f>
        <v/>
      </c>
      <c r="Q136" s="31">
        <f>IFERROR(IF(INDEX('Player Pool'!$O$2:$O$8725,$X136)="","",INDEX('Player Pool'!$O$2:$O$8725,$X136)),"")</f>
        <v/>
      </c>
      <c r="R136" s="31">
        <f>IFERROR(IF(INDEX('Player Pool'!$P$2:$P$8725,$X136)="","",INDEX('Player Pool'!$P$2:$P$8725,$X136)),"")</f>
        <v/>
      </c>
      <c r="S136" s="31">
        <f>IF(AND(ISNUMBER($J136),$J136&lt;&gt;0,ISNUMBER($I136),$I136&gt;0),$J136/($I136/1000000),"")</f>
        <v/>
      </c>
      <c r="T136" s="32">
        <f>IF(AND(ISNUMBER($K136),$K136&lt;&gt;0,ISNUMBER($I136),$I136&gt;0),$K136/($I136/1000000),"")</f>
        <v/>
      </c>
      <c r="U136" s="32">
        <f>IFERROR(IF(INDEX('Player Pool'!$S$2:$S$8725,$X136)="","",INDEX('Player Pool'!$S$2:$S$8725,$X136)),"")</f>
        <v/>
      </c>
      <c r="V136" s="32">
        <f>IF(AND(ISNUMBER($U136),$U136&lt;&gt;0,ISNUMBER($I136),$I136&gt;0),$U136/($I136/1000000),"")</f>
        <v/>
      </c>
      <c r="W136" t="inlineStr">
        <is>
          <t>05rjh</t>
        </is>
      </c>
      <c r="X136">
        <f>IFERROR(MATCH($W136,'Player Pool'!$V$2:$V$8725,0),"")</f>
        <v/>
      </c>
      <c r="Y136">
        <f>IF(ISNUMBER($R136),$R136,-1)</f>
        <v/>
      </c>
      <c r="Z136">
        <f>IF(ISNUMBER($J136),$J136,-1)</f>
        <v/>
      </c>
      <c r="AA136">
        <f>IF($A136=$A135,$AA135,$AA135+1)</f>
        <v/>
      </c>
      <c r="AB136">
        <f>COUNTIFS($A$2:$A$516,$A136,$G$2:$G$516,$G136,$Y$2:$Y$516,"&gt;"&amp;$Y136)+COUNTIFS($A$2:$A136,$A136,$G$2:$G136,$G136,$Y$2:$Y136,$Y136)</f>
        <v/>
      </c>
      <c r="AC136">
        <f>IF($G136="MINORS","",COUNTIFS($A$2:$A$516,$A136,$G$2:$G$516,"&lt;&gt;MINORS",$Z$2:$Z$516,"&gt;"&amp;$Z136)+COUNTIFS($A$2:$A136,$A136,$G$2:$G136,"&lt;&gt;MINORS",$Z$2:$Z136,$Z136))</f>
        <v/>
      </c>
      <c r="AD136">
        <f>$A136&amp;"|"&amp;$G136&amp;"|"&amp;$AB136</f>
        <v/>
      </c>
      <c r="AE136">
        <f>IF($AC136="","",$A136&amp;"|"&amp;$AC136)</f>
        <v/>
      </c>
      <c r="AF136">
        <f>IF(COUNTIFS($A$2:$A136,$A136)=1,"T"&amp;$AA136,"")</f>
        <v/>
      </c>
    </row>
    <row r="137">
      <c r="A137" t="inlineStr">
        <is>
          <t>Brost</t>
        </is>
      </c>
      <c r="B137">
        <f>IFERROR(IF(INDEX('Player Pool'!$A$2:$A$8725,$X137)="","",INDEX('Player Pool'!$A$2:$A$8725,$X137)),"")</f>
        <v/>
      </c>
      <c r="C137">
        <f>IFERROR(IF(INDEX('Player Pool'!$B$2:$B$8725,$X137)="","",INDEX('Player Pool'!$B$2:$B$8725,$X137)),"")</f>
        <v/>
      </c>
      <c r="D137">
        <f>IFERROR(IF(INDEX('Player Pool'!$C$2:$C$8725,$X137)="","",INDEX('Player Pool'!$C$2:$C$8725,$X137)),"")</f>
        <v/>
      </c>
      <c r="E137">
        <f>IFERROR(IF(INDEX('Player Pool'!$D$2:$D$8725,$X137)="","",INDEX('Player Pool'!$D$2:$D$8725,$X137)),"")</f>
        <v/>
      </c>
      <c r="F137" t="inlineStr">
        <is>
          <t>F</t>
        </is>
      </c>
      <c r="G137" t="inlineStr">
        <is>
          <t>MINORS</t>
        </is>
      </c>
      <c r="H137">
        <f>IFERROR(IF(INDEX('Player Pool'!$E$2:$E$8725,$X137)="","",INDEX('Player Pool'!$E$2:$E$8725,$X137)),"")</f>
        <v/>
      </c>
      <c r="I137" s="30" t="n">
        <v>886667</v>
      </c>
      <c r="J137" s="31">
        <f>IFERROR(IF(INDEX('Player Pool'!$I$2:$I$8725,$X137)="","",INDEX('Player Pool'!$I$2:$I$8725,$X137)),"")</f>
        <v/>
      </c>
      <c r="K137" s="31">
        <f>IFERROR(IF(INDEX('Player Pool'!$K$2:$K$8725,$X137)="","",INDEX('Player Pool'!$K$2:$K$8725,$X137)),"")</f>
        <v/>
      </c>
      <c r="L137" s="31">
        <f>IFERROR(IF(INDEX('Player Pool'!$M$2:$M$8725,$X137)="","",INDEX('Player Pool'!$M$2:$M$8725,$X137)),"")</f>
        <v/>
      </c>
      <c r="M137" s="31">
        <f>IFERROR(IF(INDEX('Player Pool'!$N$2:$N$8725,$X137)="","",INDEX('Player Pool'!$N$2:$N$8725,$X137)),"")</f>
        <v/>
      </c>
      <c r="N137" s="31">
        <f>IFERROR(IF(INDEX('Player Pool'!$Q$2:$Q$8725,$X137)="","",INDEX('Player Pool'!$Q$2:$Q$8725,$X137)),"")</f>
        <v/>
      </c>
      <c r="O137" s="31">
        <f>IF(AND(ISNUMBER($R137),$R137&lt;&gt;0,ISNUMBER($I137),$I137&gt;0),$R137/($I137/1000000),"")</f>
        <v/>
      </c>
      <c r="P137">
        <f>IFERROR(IF(INDEX('Player Pool'!$U$2:$U$8725,$X137)="","",INDEX('Player Pool'!$U$2:$U$8725,$X137)),"")</f>
        <v/>
      </c>
      <c r="Q137" s="31">
        <f>IFERROR(IF(INDEX('Player Pool'!$O$2:$O$8725,$X137)="","",INDEX('Player Pool'!$O$2:$O$8725,$X137)),"")</f>
        <v/>
      </c>
      <c r="R137" s="31">
        <f>IFERROR(IF(INDEX('Player Pool'!$P$2:$P$8725,$X137)="","",INDEX('Player Pool'!$P$2:$P$8725,$X137)),"")</f>
        <v/>
      </c>
      <c r="S137" s="31">
        <f>IF(AND(ISNUMBER($J137),$J137&lt;&gt;0,ISNUMBER($I137),$I137&gt;0),$J137/($I137/1000000),"")</f>
        <v/>
      </c>
      <c r="T137" s="32">
        <f>IF(AND(ISNUMBER($K137),$K137&lt;&gt;0,ISNUMBER($I137),$I137&gt;0),$K137/($I137/1000000),"")</f>
        <v/>
      </c>
      <c r="U137" s="32">
        <f>IFERROR(IF(INDEX('Player Pool'!$S$2:$S$8725,$X137)="","",INDEX('Player Pool'!$S$2:$S$8725,$X137)),"")</f>
        <v/>
      </c>
      <c r="V137" s="32">
        <f>IF(AND(ISNUMBER($U137),$U137&lt;&gt;0,ISNUMBER($I137),$I137&gt;0),$U137/($I137/1000000),"")</f>
        <v/>
      </c>
      <c r="W137" t="inlineStr">
        <is>
          <t>05rji</t>
        </is>
      </c>
      <c r="X137">
        <f>IFERROR(MATCH($W137,'Player Pool'!$V$2:$V$8725,0),"")</f>
        <v/>
      </c>
      <c r="Y137">
        <f>IF(ISNUMBER($R137),$R137,-1)</f>
        <v/>
      </c>
      <c r="Z137">
        <f>IF(ISNUMBER($J137),$J137,-1)</f>
        <v/>
      </c>
      <c r="AA137">
        <f>IF($A137=$A136,$AA136,$AA136+1)</f>
        <v/>
      </c>
      <c r="AB137">
        <f>COUNTIFS($A$2:$A$516,$A137,$G$2:$G$516,$G137,$Y$2:$Y$516,"&gt;"&amp;$Y137)+COUNTIFS($A$2:$A137,$A137,$G$2:$G137,$G137,$Y$2:$Y137,$Y137)</f>
        <v/>
      </c>
      <c r="AC137">
        <f>IF($G137="MINORS","",COUNTIFS($A$2:$A$516,$A137,$G$2:$G$516,"&lt;&gt;MINORS",$Z$2:$Z$516,"&gt;"&amp;$Z137)+COUNTIFS($A$2:$A137,$A137,$G$2:$G137,"&lt;&gt;MINORS",$Z$2:$Z137,$Z137))</f>
        <v/>
      </c>
      <c r="AD137">
        <f>$A137&amp;"|"&amp;$G137&amp;"|"&amp;$AB137</f>
        <v/>
      </c>
      <c r="AE137">
        <f>IF($AC137="","",$A137&amp;"|"&amp;$AC137)</f>
        <v/>
      </c>
      <c r="AF137">
        <f>IF(COUNTIFS($A$2:$A137,$A137)=1,"T"&amp;$AA137,"")</f>
        <v/>
      </c>
    </row>
    <row r="138">
      <c r="A138" t="inlineStr">
        <is>
          <t>Brost</t>
        </is>
      </c>
      <c r="B138">
        <f>IFERROR(IF(INDEX('Player Pool'!$A$2:$A$8725,$X138)="","",INDEX('Player Pool'!$A$2:$A$8725,$X138)),"")</f>
        <v/>
      </c>
      <c r="C138">
        <f>IFERROR(IF(INDEX('Player Pool'!$B$2:$B$8725,$X138)="","",INDEX('Player Pool'!$B$2:$B$8725,$X138)),"")</f>
        <v/>
      </c>
      <c r="D138">
        <f>IFERROR(IF(INDEX('Player Pool'!$C$2:$C$8725,$X138)="","",INDEX('Player Pool'!$C$2:$C$8725,$X138)),"")</f>
        <v/>
      </c>
      <c r="E138">
        <f>IFERROR(IF(INDEX('Player Pool'!$D$2:$D$8725,$X138)="","",INDEX('Player Pool'!$D$2:$D$8725,$X138)),"")</f>
        <v/>
      </c>
      <c r="F138" t="inlineStr">
        <is>
          <t>G</t>
        </is>
      </c>
      <c r="G138" t="inlineStr">
        <is>
          <t>MINORS</t>
        </is>
      </c>
      <c r="H138">
        <f>IFERROR(IF(INDEX('Player Pool'!$E$2:$E$8725,$X138)="","",INDEX('Player Pool'!$E$2:$E$8725,$X138)),"")</f>
        <v/>
      </c>
      <c r="I138" s="30" t="n">
        <v>875000</v>
      </c>
      <c r="J138" s="31">
        <f>IFERROR(IF(INDEX('Player Pool'!$I$2:$I$8725,$X138)="","",INDEX('Player Pool'!$I$2:$I$8725,$X138)),"")</f>
        <v/>
      </c>
      <c r="K138" s="31">
        <f>IFERROR(IF(INDEX('Player Pool'!$K$2:$K$8725,$X138)="","",INDEX('Player Pool'!$K$2:$K$8725,$X138)),"")</f>
        <v/>
      </c>
      <c r="L138" s="31">
        <f>IFERROR(IF(INDEX('Player Pool'!$M$2:$M$8725,$X138)="","",INDEX('Player Pool'!$M$2:$M$8725,$X138)),"")</f>
        <v/>
      </c>
      <c r="M138" s="31">
        <f>IFERROR(IF(INDEX('Player Pool'!$N$2:$N$8725,$X138)="","",INDEX('Player Pool'!$N$2:$N$8725,$X138)),"")</f>
        <v/>
      </c>
      <c r="N138" s="31">
        <f>IFERROR(IF(INDEX('Player Pool'!$Q$2:$Q$8725,$X138)="","",INDEX('Player Pool'!$Q$2:$Q$8725,$X138)),"")</f>
        <v/>
      </c>
      <c r="O138" s="31">
        <f>IF(AND(ISNUMBER($R138),$R138&lt;&gt;0,ISNUMBER($I138),$I138&gt;0),$R138/($I138/1000000),"")</f>
        <v/>
      </c>
      <c r="P138">
        <f>IFERROR(IF(INDEX('Player Pool'!$U$2:$U$8725,$X138)="","",INDEX('Player Pool'!$U$2:$U$8725,$X138)),"")</f>
        <v/>
      </c>
      <c r="Q138" s="31">
        <f>IFERROR(IF(INDEX('Player Pool'!$O$2:$O$8725,$X138)="","",INDEX('Player Pool'!$O$2:$O$8725,$X138)),"")</f>
        <v/>
      </c>
      <c r="R138" s="31">
        <f>IFERROR(IF(INDEX('Player Pool'!$P$2:$P$8725,$X138)="","",INDEX('Player Pool'!$P$2:$P$8725,$X138)),"")</f>
        <v/>
      </c>
      <c r="S138" s="31">
        <f>IF(AND(ISNUMBER($J138),$J138&lt;&gt;0,ISNUMBER($I138),$I138&gt;0),$J138/($I138/1000000),"")</f>
        <v/>
      </c>
      <c r="T138" s="32">
        <f>IF(AND(ISNUMBER($K138),$K138&lt;&gt;0,ISNUMBER($I138),$I138&gt;0),$K138/($I138/1000000),"")</f>
        <v/>
      </c>
      <c r="U138" s="32">
        <f>IFERROR(IF(INDEX('Player Pool'!$S$2:$S$8725,$X138)="","",INDEX('Player Pool'!$S$2:$S$8725,$X138)),"")</f>
        <v/>
      </c>
      <c r="V138" s="32">
        <f>IF(AND(ISNUMBER($U138),$U138&lt;&gt;0,ISNUMBER($I138),$I138&gt;0),$U138/($I138/1000000),"")</f>
        <v/>
      </c>
      <c r="W138" t="inlineStr">
        <is>
          <t>05k7t</t>
        </is>
      </c>
      <c r="X138">
        <f>IFERROR(MATCH($W138,'Player Pool'!$V$2:$V$8725,0),"")</f>
        <v/>
      </c>
      <c r="Y138">
        <f>IF(ISNUMBER($R138),$R138,-1)</f>
        <v/>
      </c>
      <c r="Z138">
        <f>IF(ISNUMBER($J138),$J138,-1)</f>
        <v/>
      </c>
      <c r="AA138">
        <f>IF($A138=$A137,$AA137,$AA137+1)</f>
        <v/>
      </c>
      <c r="AB138">
        <f>COUNTIFS($A$2:$A$516,$A138,$G$2:$G$516,$G138,$Y$2:$Y$516,"&gt;"&amp;$Y138)+COUNTIFS($A$2:$A138,$A138,$G$2:$G138,$G138,$Y$2:$Y138,$Y138)</f>
        <v/>
      </c>
      <c r="AC138">
        <f>IF($G138="MINORS","",COUNTIFS($A$2:$A$516,$A138,$G$2:$G$516,"&lt;&gt;MINORS",$Z$2:$Z$516,"&gt;"&amp;$Z138)+COUNTIFS($A$2:$A138,$A138,$G$2:$G138,"&lt;&gt;MINORS",$Z$2:$Z138,$Z138))</f>
        <v/>
      </c>
      <c r="AD138">
        <f>$A138&amp;"|"&amp;$G138&amp;"|"&amp;$AB138</f>
        <v/>
      </c>
      <c r="AE138">
        <f>IF($AC138="","",$A138&amp;"|"&amp;$AC138)</f>
        <v/>
      </c>
      <c r="AF138">
        <f>IF(COUNTIFS($A$2:$A138,$A138)=1,"T"&amp;$AA138,"")</f>
        <v/>
      </c>
    </row>
    <row r="139">
      <c r="A139" t="inlineStr">
        <is>
          <t>Brost</t>
        </is>
      </c>
      <c r="B139">
        <f>IFERROR(IF(INDEX('Player Pool'!$A$2:$A$8725,$X139)="","",INDEX('Player Pool'!$A$2:$A$8725,$X139)),"")</f>
        <v/>
      </c>
      <c r="C139">
        <f>IFERROR(IF(INDEX('Player Pool'!$B$2:$B$8725,$X139)="","",INDEX('Player Pool'!$B$2:$B$8725,$X139)),"")</f>
        <v/>
      </c>
      <c r="D139">
        <f>IFERROR(IF(INDEX('Player Pool'!$C$2:$C$8725,$X139)="","",INDEX('Player Pool'!$C$2:$C$8725,$X139)),"")</f>
        <v/>
      </c>
      <c r="E139">
        <f>IFERROR(IF(INDEX('Player Pool'!$D$2:$D$8725,$X139)="","",INDEX('Player Pool'!$D$2:$D$8725,$X139)),"")</f>
        <v/>
      </c>
      <c r="F139" t="inlineStr">
        <is>
          <t>F</t>
        </is>
      </c>
      <c r="G139" t="inlineStr">
        <is>
          <t>MINORS</t>
        </is>
      </c>
      <c r="H139">
        <f>IFERROR(IF(INDEX('Player Pool'!$E$2:$E$8725,$X139)="","",INDEX('Player Pool'!$E$2:$E$8725,$X139)),"")</f>
        <v/>
      </c>
      <c r="I139" s="30" t="n">
        <v>865833</v>
      </c>
      <c r="J139" s="31">
        <f>IFERROR(IF(INDEX('Player Pool'!$I$2:$I$8725,$X139)="","",INDEX('Player Pool'!$I$2:$I$8725,$X139)),"")</f>
        <v/>
      </c>
      <c r="K139" s="31">
        <f>IFERROR(IF(INDEX('Player Pool'!$K$2:$K$8725,$X139)="","",INDEX('Player Pool'!$K$2:$K$8725,$X139)),"")</f>
        <v/>
      </c>
      <c r="L139" s="31">
        <f>IFERROR(IF(INDEX('Player Pool'!$M$2:$M$8725,$X139)="","",INDEX('Player Pool'!$M$2:$M$8725,$X139)),"")</f>
        <v/>
      </c>
      <c r="M139" s="31">
        <f>IFERROR(IF(INDEX('Player Pool'!$N$2:$N$8725,$X139)="","",INDEX('Player Pool'!$N$2:$N$8725,$X139)),"")</f>
        <v/>
      </c>
      <c r="N139" s="31">
        <f>IFERROR(IF(INDEX('Player Pool'!$Q$2:$Q$8725,$X139)="","",INDEX('Player Pool'!$Q$2:$Q$8725,$X139)),"")</f>
        <v/>
      </c>
      <c r="O139" s="31">
        <f>IF(AND(ISNUMBER($R139),$R139&lt;&gt;0,ISNUMBER($I139),$I139&gt;0),$R139/($I139/1000000),"")</f>
        <v/>
      </c>
      <c r="P139">
        <f>IFERROR(IF(INDEX('Player Pool'!$U$2:$U$8725,$X139)="","",INDEX('Player Pool'!$U$2:$U$8725,$X139)),"")</f>
        <v/>
      </c>
      <c r="Q139" s="31">
        <f>IFERROR(IF(INDEX('Player Pool'!$O$2:$O$8725,$X139)="","",INDEX('Player Pool'!$O$2:$O$8725,$X139)),"")</f>
        <v/>
      </c>
      <c r="R139" s="31">
        <f>IFERROR(IF(INDEX('Player Pool'!$P$2:$P$8725,$X139)="","",INDEX('Player Pool'!$P$2:$P$8725,$X139)),"")</f>
        <v/>
      </c>
      <c r="S139" s="31">
        <f>IF(AND(ISNUMBER($J139),$J139&lt;&gt;0,ISNUMBER($I139),$I139&gt;0),$J139/($I139/1000000),"")</f>
        <v/>
      </c>
      <c r="T139" s="32">
        <f>IF(AND(ISNUMBER($K139),$K139&lt;&gt;0,ISNUMBER($I139),$I139&gt;0),$K139/($I139/1000000),"")</f>
        <v/>
      </c>
      <c r="U139" s="32">
        <f>IFERROR(IF(INDEX('Player Pool'!$S$2:$S$8725,$X139)="","",INDEX('Player Pool'!$S$2:$S$8725,$X139)),"")</f>
        <v/>
      </c>
      <c r="V139" s="32">
        <f>IF(AND(ISNUMBER($U139),$U139&lt;&gt;0,ISNUMBER($I139),$I139&gt;0),$U139/($I139/1000000),"")</f>
        <v/>
      </c>
      <c r="W139" t="inlineStr">
        <is>
          <t>060jc</t>
        </is>
      </c>
      <c r="X139">
        <f>IFERROR(MATCH($W139,'Player Pool'!$V$2:$V$8725,0),"")</f>
        <v/>
      </c>
      <c r="Y139">
        <f>IF(ISNUMBER($R139),$R139,-1)</f>
        <v/>
      </c>
      <c r="Z139">
        <f>IF(ISNUMBER($J139),$J139,-1)</f>
        <v/>
      </c>
      <c r="AA139">
        <f>IF($A139=$A138,$AA138,$AA138+1)</f>
        <v/>
      </c>
      <c r="AB139">
        <f>COUNTIFS($A$2:$A$516,$A139,$G$2:$G$516,$G139,$Y$2:$Y$516,"&gt;"&amp;$Y139)+COUNTIFS($A$2:$A139,$A139,$G$2:$G139,$G139,$Y$2:$Y139,$Y139)</f>
        <v/>
      </c>
      <c r="AC139">
        <f>IF($G139="MINORS","",COUNTIFS($A$2:$A$516,$A139,$G$2:$G$516,"&lt;&gt;MINORS",$Z$2:$Z$516,"&gt;"&amp;$Z139)+COUNTIFS($A$2:$A139,$A139,$G$2:$G139,"&lt;&gt;MINORS",$Z$2:$Z139,$Z139))</f>
        <v/>
      </c>
      <c r="AD139">
        <f>$A139&amp;"|"&amp;$G139&amp;"|"&amp;$AB139</f>
        <v/>
      </c>
      <c r="AE139">
        <f>IF($AC139="","",$A139&amp;"|"&amp;$AC139)</f>
        <v/>
      </c>
      <c r="AF139">
        <f>IF(COUNTIFS($A$2:$A139,$A139)=1,"T"&amp;$AA139,"")</f>
        <v/>
      </c>
    </row>
    <row r="140">
      <c r="A140" t="inlineStr">
        <is>
          <t>Brost</t>
        </is>
      </c>
      <c r="B140">
        <f>IFERROR(IF(INDEX('Player Pool'!$A$2:$A$8725,$X140)="","",INDEX('Player Pool'!$A$2:$A$8725,$X140)),"")</f>
        <v/>
      </c>
      <c r="C140">
        <f>IFERROR(IF(INDEX('Player Pool'!$B$2:$B$8725,$X140)="","",INDEX('Player Pool'!$B$2:$B$8725,$X140)),"")</f>
        <v/>
      </c>
      <c r="D140">
        <f>IFERROR(IF(INDEX('Player Pool'!$C$2:$C$8725,$X140)="","",INDEX('Player Pool'!$C$2:$C$8725,$X140)),"")</f>
        <v/>
      </c>
      <c r="E140">
        <f>IFERROR(IF(INDEX('Player Pool'!$D$2:$D$8725,$X140)="","",INDEX('Player Pool'!$D$2:$D$8725,$X140)),"")</f>
        <v/>
      </c>
      <c r="F140" t="inlineStr">
        <is>
          <t>F</t>
        </is>
      </c>
      <c r="G140" t="inlineStr">
        <is>
          <t>MINORS</t>
        </is>
      </c>
      <c r="H140">
        <f>IFERROR(IF(INDEX('Player Pool'!$E$2:$E$8725,$X140)="","",INDEX('Player Pool'!$E$2:$E$8725,$X140)),"")</f>
        <v/>
      </c>
      <c r="I140" s="30" t="n">
        <v>941667</v>
      </c>
      <c r="J140" s="31">
        <f>IFERROR(IF(INDEX('Player Pool'!$I$2:$I$8725,$X140)="","",INDEX('Player Pool'!$I$2:$I$8725,$X140)),"")</f>
        <v/>
      </c>
      <c r="K140" s="31">
        <f>IFERROR(IF(INDEX('Player Pool'!$K$2:$K$8725,$X140)="","",INDEX('Player Pool'!$K$2:$K$8725,$X140)),"")</f>
        <v/>
      </c>
      <c r="L140" s="31">
        <f>IFERROR(IF(INDEX('Player Pool'!$M$2:$M$8725,$X140)="","",INDEX('Player Pool'!$M$2:$M$8725,$X140)),"")</f>
        <v/>
      </c>
      <c r="M140" s="31">
        <f>IFERROR(IF(INDEX('Player Pool'!$N$2:$N$8725,$X140)="","",INDEX('Player Pool'!$N$2:$N$8725,$X140)),"")</f>
        <v/>
      </c>
      <c r="N140" s="31">
        <f>IFERROR(IF(INDEX('Player Pool'!$Q$2:$Q$8725,$X140)="","",INDEX('Player Pool'!$Q$2:$Q$8725,$X140)),"")</f>
        <v/>
      </c>
      <c r="O140" s="31">
        <f>IF(AND(ISNUMBER($R140),$R140&lt;&gt;0,ISNUMBER($I140),$I140&gt;0),$R140/($I140/1000000),"")</f>
        <v/>
      </c>
      <c r="P140">
        <f>IFERROR(IF(INDEX('Player Pool'!$U$2:$U$8725,$X140)="","",INDEX('Player Pool'!$U$2:$U$8725,$X140)),"")</f>
        <v/>
      </c>
      <c r="Q140" s="31">
        <f>IFERROR(IF(INDEX('Player Pool'!$O$2:$O$8725,$X140)="","",INDEX('Player Pool'!$O$2:$O$8725,$X140)),"")</f>
        <v/>
      </c>
      <c r="R140" s="31">
        <f>IFERROR(IF(INDEX('Player Pool'!$P$2:$P$8725,$X140)="","",INDEX('Player Pool'!$P$2:$P$8725,$X140)),"")</f>
        <v/>
      </c>
      <c r="S140" s="31">
        <f>IF(AND(ISNUMBER($J140),$J140&lt;&gt;0,ISNUMBER($I140),$I140&gt;0),$J140/($I140/1000000),"")</f>
        <v/>
      </c>
      <c r="T140" s="32">
        <f>IF(AND(ISNUMBER($K140),$K140&lt;&gt;0,ISNUMBER($I140),$I140&gt;0),$K140/($I140/1000000),"")</f>
        <v/>
      </c>
      <c r="U140" s="32">
        <f>IFERROR(IF(INDEX('Player Pool'!$S$2:$S$8725,$X140)="","",INDEX('Player Pool'!$S$2:$S$8725,$X140)),"")</f>
        <v/>
      </c>
      <c r="V140" s="32">
        <f>IF(AND(ISNUMBER($U140),$U140&lt;&gt;0,ISNUMBER($I140),$I140&gt;0),$U140/($I140/1000000),"")</f>
        <v/>
      </c>
      <c r="W140" t="inlineStr">
        <is>
          <t>05yn4</t>
        </is>
      </c>
      <c r="X140">
        <f>IFERROR(MATCH($W140,'Player Pool'!$V$2:$V$8725,0),"")</f>
        <v/>
      </c>
      <c r="Y140">
        <f>IF(ISNUMBER($R140),$R140,-1)</f>
        <v/>
      </c>
      <c r="Z140">
        <f>IF(ISNUMBER($J140),$J140,-1)</f>
        <v/>
      </c>
      <c r="AA140">
        <f>IF($A140=$A139,$AA139,$AA139+1)</f>
        <v/>
      </c>
      <c r="AB140">
        <f>COUNTIFS($A$2:$A$516,$A140,$G$2:$G$516,$G140,$Y$2:$Y$516,"&gt;"&amp;$Y140)+COUNTIFS($A$2:$A140,$A140,$G$2:$G140,$G140,$Y$2:$Y140,$Y140)</f>
        <v/>
      </c>
      <c r="AC140">
        <f>IF($G140="MINORS","",COUNTIFS($A$2:$A$516,$A140,$G$2:$G$516,"&lt;&gt;MINORS",$Z$2:$Z$516,"&gt;"&amp;$Z140)+COUNTIFS($A$2:$A140,$A140,$G$2:$G140,"&lt;&gt;MINORS",$Z$2:$Z140,$Z140))</f>
        <v/>
      </c>
      <c r="AD140">
        <f>$A140&amp;"|"&amp;$G140&amp;"|"&amp;$AB140</f>
        <v/>
      </c>
      <c r="AE140">
        <f>IF($AC140="","",$A140&amp;"|"&amp;$AC140)</f>
        <v/>
      </c>
      <c r="AF140">
        <f>IF(COUNTIFS($A$2:$A140,$A140)=1,"T"&amp;$AA140,"")</f>
        <v/>
      </c>
    </row>
    <row r="141">
      <c r="A141" t="inlineStr">
        <is>
          <t>Brost</t>
        </is>
      </c>
      <c r="B141">
        <f>IFERROR(IF(INDEX('Player Pool'!$A$2:$A$8725,$X141)="","",INDEX('Player Pool'!$A$2:$A$8725,$X141)),"")</f>
        <v/>
      </c>
      <c r="C141">
        <f>IFERROR(IF(INDEX('Player Pool'!$B$2:$B$8725,$X141)="","",INDEX('Player Pool'!$B$2:$B$8725,$X141)),"")</f>
        <v/>
      </c>
      <c r="D141">
        <f>IFERROR(IF(INDEX('Player Pool'!$C$2:$C$8725,$X141)="","",INDEX('Player Pool'!$C$2:$C$8725,$X141)),"")</f>
        <v/>
      </c>
      <c r="E141">
        <f>IFERROR(IF(INDEX('Player Pool'!$D$2:$D$8725,$X141)="","",INDEX('Player Pool'!$D$2:$D$8725,$X141)),"")</f>
        <v/>
      </c>
      <c r="F141" t="inlineStr">
        <is>
          <t>F</t>
        </is>
      </c>
      <c r="G141" t="inlineStr">
        <is>
          <t>MINORS</t>
        </is>
      </c>
      <c r="H141">
        <f>IFERROR(IF(INDEX('Player Pool'!$E$2:$E$8725,$X141)="","",INDEX('Player Pool'!$E$2:$E$8725,$X141)),"")</f>
        <v/>
      </c>
      <c r="I141" s="30" t="n">
        <v>1075000</v>
      </c>
      <c r="J141" s="31">
        <f>IFERROR(IF(INDEX('Player Pool'!$I$2:$I$8725,$X141)="","",INDEX('Player Pool'!$I$2:$I$8725,$X141)),"")</f>
        <v/>
      </c>
      <c r="K141" s="31">
        <f>IFERROR(IF(INDEX('Player Pool'!$K$2:$K$8725,$X141)="","",INDEX('Player Pool'!$K$2:$K$8725,$X141)),"")</f>
        <v/>
      </c>
      <c r="L141" s="31">
        <f>IFERROR(IF(INDEX('Player Pool'!$M$2:$M$8725,$X141)="","",INDEX('Player Pool'!$M$2:$M$8725,$X141)),"")</f>
        <v/>
      </c>
      <c r="M141" s="31">
        <f>IFERROR(IF(INDEX('Player Pool'!$N$2:$N$8725,$X141)="","",INDEX('Player Pool'!$N$2:$N$8725,$X141)),"")</f>
        <v/>
      </c>
      <c r="N141" s="31">
        <f>IFERROR(IF(INDEX('Player Pool'!$Q$2:$Q$8725,$X141)="","",INDEX('Player Pool'!$Q$2:$Q$8725,$X141)),"")</f>
        <v/>
      </c>
      <c r="O141" s="31">
        <f>IF(AND(ISNUMBER($R141),$R141&lt;&gt;0,ISNUMBER($I141),$I141&gt;0),$R141/($I141/1000000),"")</f>
        <v/>
      </c>
      <c r="P141">
        <f>IFERROR(IF(INDEX('Player Pool'!$U$2:$U$8725,$X141)="","",INDEX('Player Pool'!$U$2:$U$8725,$X141)),"")</f>
        <v/>
      </c>
      <c r="Q141" s="31">
        <f>IFERROR(IF(INDEX('Player Pool'!$O$2:$O$8725,$X141)="","",INDEX('Player Pool'!$O$2:$O$8725,$X141)),"")</f>
        <v/>
      </c>
      <c r="R141" s="31">
        <f>IFERROR(IF(INDEX('Player Pool'!$P$2:$P$8725,$X141)="","",INDEX('Player Pool'!$P$2:$P$8725,$X141)),"")</f>
        <v/>
      </c>
      <c r="S141" s="31">
        <f>IF(AND(ISNUMBER($J141),$J141&lt;&gt;0,ISNUMBER($I141),$I141&gt;0),$J141/($I141/1000000),"")</f>
        <v/>
      </c>
      <c r="T141" s="32">
        <f>IF(AND(ISNUMBER($K141),$K141&lt;&gt;0,ISNUMBER($I141),$I141&gt;0),$K141/($I141/1000000),"")</f>
        <v/>
      </c>
      <c r="U141" s="32">
        <f>IFERROR(IF(INDEX('Player Pool'!$S$2:$S$8725,$X141)="","",INDEX('Player Pool'!$S$2:$S$8725,$X141)),"")</f>
        <v/>
      </c>
      <c r="V141" s="32">
        <f>IF(AND(ISNUMBER($U141),$U141&lt;&gt;0,ISNUMBER($I141),$I141&gt;0),$U141/($I141/1000000),"")</f>
        <v/>
      </c>
      <c r="W141" t="inlineStr">
        <is>
          <t>064mz</t>
        </is>
      </c>
      <c r="X141">
        <f>IFERROR(MATCH($W141,'Player Pool'!$V$2:$V$8725,0),"")</f>
        <v/>
      </c>
      <c r="Y141">
        <f>IF(ISNUMBER($R141),$R141,-1)</f>
        <v/>
      </c>
      <c r="Z141">
        <f>IF(ISNUMBER($J141),$J141,-1)</f>
        <v/>
      </c>
      <c r="AA141">
        <f>IF($A141=$A140,$AA140,$AA140+1)</f>
        <v/>
      </c>
      <c r="AB141">
        <f>COUNTIFS($A$2:$A$516,$A141,$G$2:$G$516,$G141,$Y$2:$Y$516,"&gt;"&amp;$Y141)+COUNTIFS($A$2:$A141,$A141,$G$2:$G141,$G141,$Y$2:$Y141,$Y141)</f>
        <v/>
      </c>
      <c r="AC141">
        <f>IF($G141="MINORS","",COUNTIFS($A$2:$A$516,$A141,$G$2:$G$516,"&lt;&gt;MINORS",$Z$2:$Z$516,"&gt;"&amp;$Z141)+COUNTIFS($A$2:$A141,$A141,$G$2:$G141,"&lt;&gt;MINORS",$Z$2:$Z141,$Z141))</f>
        <v/>
      </c>
      <c r="AD141">
        <f>$A141&amp;"|"&amp;$G141&amp;"|"&amp;$AB141</f>
        <v/>
      </c>
      <c r="AE141">
        <f>IF($AC141="","",$A141&amp;"|"&amp;$AC141)</f>
        <v/>
      </c>
      <c r="AF141">
        <f>IF(COUNTIFS($A$2:$A141,$A141)=1,"T"&amp;$AA141,"")</f>
        <v/>
      </c>
    </row>
    <row r="142">
      <c r="A142" t="inlineStr">
        <is>
          <t>Brost</t>
        </is>
      </c>
      <c r="B142">
        <f>IFERROR(IF(INDEX('Player Pool'!$A$2:$A$8725,$X142)="","",INDEX('Player Pool'!$A$2:$A$8725,$X142)),"")</f>
        <v/>
      </c>
      <c r="C142">
        <f>IFERROR(IF(INDEX('Player Pool'!$B$2:$B$8725,$X142)="","",INDEX('Player Pool'!$B$2:$B$8725,$X142)),"")</f>
        <v/>
      </c>
      <c r="D142">
        <f>IFERROR(IF(INDEX('Player Pool'!$C$2:$C$8725,$X142)="","",INDEX('Player Pool'!$C$2:$C$8725,$X142)),"")</f>
        <v/>
      </c>
      <c r="E142">
        <f>IFERROR(IF(INDEX('Player Pool'!$D$2:$D$8725,$X142)="","",INDEX('Player Pool'!$D$2:$D$8725,$X142)),"")</f>
        <v/>
      </c>
      <c r="F142" t="inlineStr">
        <is>
          <t>F</t>
        </is>
      </c>
      <c r="G142" t="inlineStr">
        <is>
          <t>MINORS</t>
        </is>
      </c>
      <c r="H142">
        <f>IFERROR(IF(INDEX('Player Pool'!$E$2:$E$8725,$X142)="","",INDEX('Player Pool'!$E$2:$E$8725,$X142)),"")</f>
        <v/>
      </c>
      <c r="I142" s="30" t="n">
        <v>1</v>
      </c>
      <c r="J142" s="31">
        <f>IFERROR(IF(INDEX('Player Pool'!$I$2:$I$8725,$X142)="","",INDEX('Player Pool'!$I$2:$I$8725,$X142)),"")</f>
        <v/>
      </c>
      <c r="K142" s="31">
        <f>IFERROR(IF(INDEX('Player Pool'!$K$2:$K$8725,$X142)="","",INDEX('Player Pool'!$K$2:$K$8725,$X142)),"")</f>
        <v/>
      </c>
      <c r="L142" s="31">
        <f>IFERROR(IF(INDEX('Player Pool'!$M$2:$M$8725,$X142)="","",INDEX('Player Pool'!$M$2:$M$8725,$X142)),"")</f>
        <v/>
      </c>
      <c r="M142" s="31">
        <f>IFERROR(IF(INDEX('Player Pool'!$N$2:$N$8725,$X142)="","",INDEX('Player Pool'!$N$2:$N$8725,$X142)),"")</f>
        <v/>
      </c>
      <c r="N142" s="31">
        <f>IFERROR(IF(INDEX('Player Pool'!$Q$2:$Q$8725,$X142)="","",INDEX('Player Pool'!$Q$2:$Q$8725,$X142)),"")</f>
        <v/>
      </c>
      <c r="O142" s="31">
        <f>IF(AND(ISNUMBER($R142),$R142&lt;&gt;0,ISNUMBER($I142),$I142&gt;0),$R142/($I142/1000000),"")</f>
        <v/>
      </c>
      <c r="P142">
        <f>IFERROR(IF(INDEX('Player Pool'!$U$2:$U$8725,$X142)="","",INDEX('Player Pool'!$U$2:$U$8725,$X142)),"")</f>
        <v/>
      </c>
      <c r="Q142" s="31">
        <f>IFERROR(IF(INDEX('Player Pool'!$O$2:$O$8725,$X142)="","",INDEX('Player Pool'!$O$2:$O$8725,$X142)),"")</f>
        <v/>
      </c>
      <c r="R142" s="31">
        <f>IFERROR(IF(INDEX('Player Pool'!$P$2:$P$8725,$X142)="","",INDEX('Player Pool'!$P$2:$P$8725,$X142)),"")</f>
        <v/>
      </c>
      <c r="S142" s="31">
        <f>IF(AND(ISNUMBER($J142),$J142&lt;&gt;0,ISNUMBER($I142),$I142&gt;0),$J142/($I142/1000000),"")</f>
        <v/>
      </c>
      <c r="T142" s="32">
        <f>IF(AND(ISNUMBER($K142),$K142&lt;&gt;0,ISNUMBER($I142),$I142&gt;0),$K142/($I142/1000000),"")</f>
        <v/>
      </c>
      <c r="U142" s="32">
        <f>IFERROR(IF(INDEX('Player Pool'!$S$2:$S$8725,$X142)="","",INDEX('Player Pool'!$S$2:$S$8725,$X142)),"")</f>
        <v/>
      </c>
      <c r="V142" s="32">
        <f>IF(AND(ISNUMBER($U142),$U142&lt;&gt;0,ISNUMBER($I142),$I142&gt;0),$U142/($I142/1000000),"")</f>
        <v/>
      </c>
      <c r="W142" t="inlineStr">
        <is>
          <t>06axx</t>
        </is>
      </c>
      <c r="X142">
        <f>IFERROR(MATCH($W142,'Player Pool'!$V$2:$V$8725,0),"")</f>
        <v/>
      </c>
      <c r="Y142">
        <f>IF(ISNUMBER($R142),$R142,-1)</f>
        <v/>
      </c>
      <c r="Z142">
        <f>IF(ISNUMBER($J142),$J142,-1)</f>
        <v/>
      </c>
      <c r="AA142">
        <f>IF($A142=$A141,$AA141,$AA141+1)</f>
        <v/>
      </c>
      <c r="AB142">
        <f>COUNTIFS($A$2:$A$516,$A142,$G$2:$G$516,$G142,$Y$2:$Y$516,"&gt;"&amp;$Y142)+COUNTIFS($A$2:$A142,$A142,$G$2:$G142,$G142,$Y$2:$Y142,$Y142)</f>
        <v/>
      </c>
      <c r="AC142">
        <f>IF($G142="MINORS","",COUNTIFS($A$2:$A$516,$A142,$G$2:$G$516,"&lt;&gt;MINORS",$Z$2:$Z$516,"&gt;"&amp;$Z142)+COUNTIFS($A$2:$A142,$A142,$G$2:$G142,"&lt;&gt;MINORS",$Z$2:$Z142,$Z142))</f>
        <v/>
      </c>
      <c r="AD142">
        <f>$A142&amp;"|"&amp;$G142&amp;"|"&amp;$AB142</f>
        <v/>
      </c>
      <c r="AE142">
        <f>IF($AC142="","",$A142&amp;"|"&amp;$AC142)</f>
        <v/>
      </c>
      <c r="AF142">
        <f>IF(COUNTIFS($A$2:$A142,$A142)=1,"T"&amp;$AA142,"")</f>
        <v/>
      </c>
    </row>
    <row r="143">
      <c r="A143" t="inlineStr">
        <is>
          <t>Brost</t>
        </is>
      </c>
      <c r="B143">
        <f>IFERROR(IF(INDEX('Player Pool'!$A$2:$A$8725,$X143)="","",INDEX('Player Pool'!$A$2:$A$8725,$X143)),"")</f>
        <v/>
      </c>
      <c r="C143">
        <f>IFERROR(IF(INDEX('Player Pool'!$B$2:$B$8725,$X143)="","",INDEX('Player Pool'!$B$2:$B$8725,$X143)),"")</f>
        <v/>
      </c>
      <c r="D143">
        <f>IFERROR(IF(INDEX('Player Pool'!$C$2:$C$8725,$X143)="","",INDEX('Player Pool'!$C$2:$C$8725,$X143)),"")</f>
        <v/>
      </c>
      <c r="E143">
        <f>IFERROR(IF(INDEX('Player Pool'!$D$2:$D$8725,$X143)="","",INDEX('Player Pool'!$D$2:$D$8725,$X143)),"")</f>
        <v/>
      </c>
      <c r="F143" t="inlineStr">
        <is>
          <t>D</t>
        </is>
      </c>
      <c r="G143" t="inlineStr">
        <is>
          <t>MINORS</t>
        </is>
      </c>
      <c r="H143">
        <f>IFERROR(IF(INDEX('Player Pool'!$E$2:$E$8725,$X143)="","",INDEX('Player Pool'!$E$2:$E$8725,$X143)),"")</f>
        <v/>
      </c>
      <c r="I143" s="30" t="n">
        <v>1007500</v>
      </c>
      <c r="J143" s="31">
        <f>IFERROR(IF(INDEX('Player Pool'!$I$2:$I$8725,$X143)="","",INDEX('Player Pool'!$I$2:$I$8725,$X143)),"")</f>
        <v/>
      </c>
      <c r="K143" s="31">
        <f>IFERROR(IF(INDEX('Player Pool'!$K$2:$K$8725,$X143)="","",INDEX('Player Pool'!$K$2:$K$8725,$X143)),"")</f>
        <v/>
      </c>
      <c r="L143" s="31">
        <f>IFERROR(IF(INDEX('Player Pool'!$M$2:$M$8725,$X143)="","",INDEX('Player Pool'!$M$2:$M$8725,$X143)),"")</f>
        <v/>
      </c>
      <c r="M143" s="31">
        <f>IFERROR(IF(INDEX('Player Pool'!$N$2:$N$8725,$X143)="","",INDEX('Player Pool'!$N$2:$N$8725,$X143)),"")</f>
        <v/>
      </c>
      <c r="N143" s="31">
        <f>IFERROR(IF(INDEX('Player Pool'!$Q$2:$Q$8725,$X143)="","",INDEX('Player Pool'!$Q$2:$Q$8725,$X143)),"")</f>
        <v/>
      </c>
      <c r="O143" s="31">
        <f>IF(AND(ISNUMBER($R143),$R143&lt;&gt;0,ISNUMBER($I143),$I143&gt;0),$R143/($I143/1000000),"")</f>
        <v/>
      </c>
      <c r="P143">
        <f>IFERROR(IF(INDEX('Player Pool'!$U$2:$U$8725,$X143)="","",INDEX('Player Pool'!$U$2:$U$8725,$X143)),"")</f>
        <v/>
      </c>
      <c r="Q143" s="31">
        <f>IFERROR(IF(INDEX('Player Pool'!$O$2:$O$8725,$X143)="","",INDEX('Player Pool'!$O$2:$O$8725,$X143)),"")</f>
        <v/>
      </c>
      <c r="R143" s="31">
        <f>IFERROR(IF(INDEX('Player Pool'!$P$2:$P$8725,$X143)="","",INDEX('Player Pool'!$P$2:$P$8725,$X143)),"")</f>
        <v/>
      </c>
      <c r="S143" s="31">
        <f>IF(AND(ISNUMBER($J143),$J143&lt;&gt;0,ISNUMBER($I143),$I143&gt;0),$J143/($I143/1000000),"")</f>
        <v/>
      </c>
      <c r="T143" s="32">
        <f>IF(AND(ISNUMBER($K143),$K143&lt;&gt;0,ISNUMBER($I143),$I143&gt;0),$K143/($I143/1000000),"")</f>
        <v/>
      </c>
      <c r="U143" s="32">
        <f>IFERROR(IF(INDEX('Player Pool'!$S$2:$S$8725,$X143)="","",INDEX('Player Pool'!$S$2:$S$8725,$X143)),"")</f>
        <v/>
      </c>
      <c r="V143" s="32">
        <f>IF(AND(ISNUMBER($U143),$U143&lt;&gt;0,ISNUMBER($I143),$I143&gt;0),$U143/($I143/1000000),"")</f>
        <v/>
      </c>
      <c r="W143" t="inlineStr">
        <is>
          <t>06mhi</t>
        </is>
      </c>
      <c r="X143">
        <f>IFERROR(MATCH($W143,'Player Pool'!$V$2:$V$8725,0),"")</f>
        <v/>
      </c>
      <c r="Y143">
        <f>IF(ISNUMBER($R143),$R143,-1)</f>
        <v/>
      </c>
      <c r="Z143">
        <f>IF(ISNUMBER($J143),$J143,-1)</f>
        <v/>
      </c>
      <c r="AA143">
        <f>IF($A143=$A142,$AA142,$AA142+1)</f>
        <v/>
      </c>
      <c r="AB143">
        <f>COUNTIFS($A$2:$A$516,$A143,$G$2:$G$516,$G143,$Y$2:$Y$516,"&gt;"&amp;$Y143)+COUNTIFS($A$2:$A143,$A143,$G$2:$G143,$G143,$Y$2:$Y143,$Y143)</f>
        <v/>
      </c>
      <c r="AC143">
        <f>IF($G143="MINORS","",COUNTIFS($A$2:$A$516,$A143,$G$2:$G$516,"&lt;&gt;MINORS",$Z$2:$Z$516,"&gt;"&amp;$Z143)+COUNTIFS($A$2:$A143,$A143,$G$2:$G143,"&lt;&gt;MINORS",$Z$2:$Z143,$Z143))</f>
        <v/>
      </c>
      <c r="AD143">
        <f>$A143&amp;"|"&amp;$G143&amp;"|"&amp;$AB143</f>
        <v/>
      </c>
      <c r="AE143">
        <f>IF($AC143="","",$A143&amp;"|"&amp;$AC143)</f>
        <v/>
      </c>
      <c r="AF143">
        <f>IF(COUNTIFS($A$2:$A143,$A143)=1,"T"&amp;$AA143,"")</f>
        <v/>
      </c>
    </row>
    <row r="144">
      <c r="A144" t="inlineStr">
        <is>
          <t>Brost</t>
        </is>
      </c>
      <c r="B144">
        <f>IFERROR(IF(INDEX('Player Pool'!$A$2:$A$8725,$X144)="","",INDEX('Player Pool'!$A$2:$A$8725,$X144)),"")</f>
        <v/>
      </c>
      <c r="C144">
        <f>IFERROR(IF(INDEX('Player Pool'!$B$2:$B$8725,$X144)="","",INDEX('Player Pool'!$B$2:$B$8725,$X144)),"")</f>
        <v/>
      </c>
      <c r="D144">
        <f>IFERROR(IF(INDEX('Player Pool'!$C$2:$C$8725,$X144)="","",INDEX('Player Pool'!$C$2:$C$8725,$X144)),"")</f>
        <v/>
      </c>
      <c r="E144">
        <f>IFERROR(IF(INDEX('Player Pool'!$D$2:$D$8725,$X144)="","",INDEX('Player Pool'!$D$2:$D$8725,$X144)),"")</f>
        <v/>
      </c>
      <c r="F144" t="inlineStr">
        <is>
          <t>F</t>
        </is>
      </c>
      <c r="G144" t="inlineStr">
        <is>
          <t>MINORS</t>
        </is>
      </c>
      <c r="H144">
        <f>IFERROR(IF(INDEX('Player Pool'!$E$2:$E$8725,$X144)="","",INDEX('Player Pool'!$E$2:$E$8725,$X144)),"")</f>
        <v/>
      </c>
      <c r="I144" s="30" t="n">
        <v>845833</v>
      </c>
      <c r="J144" s="31">
        <f>IFERROR(IF(INDEX('Player Pool'!$I$2:$I$8725,$X144)="","",INDEX('Player Pool'!$I$2:$I$8725,$X144)),"")</f>
        <v/>
      </c>
      <c r="K144" s="31">
        <f>IFERROR(IF(INDEX('Player Pool'!$K$2:$K$8725,$X144)="","",INDEX('Player Pool'!$K$2:$K$8725,$X144)),"")</f>
        <v/>
      </c>
      <c r="L144" s="31">
        <f>IFERROR(IF(INDEX('Player Pool'!$M$2:$M$8725,$X144)="","",INDEX('Player Pool'!$M$2:$M$8725,$X144)),"")</f>
        <v/>
      </c>
      <c r="M144" s="31">
        <f>IFERROR(IF(INDEX('Player Pool'!$N$2:$N$8725,$X144)="","",INDEX('Player Pool'!$N$2:$N$8725,$X144)),"")</f>
        <v/>
      </c>
      <c r="N144" s="31">
        <f>IFERROR(IF(INDEX('Player Pool'!$Q$2:$Q$8725,$X144)="","",INDEX('Player Pool'!$Q$2:$Q$8725,$X144)),"")</f>
        <v/>
      </c>
      <c r="O144" s="31">
        <f>IF(AND(ISNUMBER($R144),$R144&lt;&gt;0,ISNUMBER($I144),$I144&gt;0),$R144/($I144/1000000),"")</f>
        <v/>
      </c>
      <c r="P144">
        <f>IFERROR(IF(INDEX('Player Pool'!$U$2:$U$8725,$X144)="","",INDEX('Player Pool'!$U$2:$U$8725,$X144)),"")</f>
        <v/>
      </c>
      <c r="Q144" s="31">
        <f>IFERROR(IF(INDEX('Player Pool'!$O$2:$O$8725,$X144)="","",INDEX('Player Pool'!$O$2:$O$8725,$X144)),"")</f>
        <v/>
      </c>
      <c r="R144" s="31">
        <f>IFERROR(IF(INDEX('Player Pool'!$P$2:$P$8725,$X144)="","",INDEX('Player Pool'!$P$2:$P$8725,$X144)),"")</f>
        <v/>
      </c>
      <c r="S144" s="31">
        <f>IF(AND(ISNUMBER($J144),$J144&lt;&gt;0,ISNUMBER($I144),$I144&gt;0),$J144/($I144/1000000),"")</f>
        <v/>
      </c>
      <c r="T144" s="32">
        <f>IF(AND(ISNUMBER($K144),$K144&lt;&gt;0,ISNUMBER($I144),$I144&gt;0),$K144/($I144/1000000),"")</f>
        <v/>
      </c>
      <c r="U144" s="32">
        <f>IFERROR(IF(INDEX('Player Pool'!$S$2:$S$8725,$X144)="","",INDEX('Player Pool'!$S$2:$S$8725,$X144)),"")</f>
        <v/>
      </c>
      <c r="V144" s="32">
        <f>IF(AND(ISNUMBER($U144),$U144&lt;&gt;0,ISNUMBER($I144),$I144&gt;0),$U144/($I144/1000000),"")</f>
        <v/>
      </c>
      <c r="W144" t="inlineStr">
        <is>
          <t>066q5</t>
        </is>
      </c>
      <c r="X144">
        <f>IFERROR(MATCH($W144,'Player Pool'!$V$2:$V$8725,0),"")</f>
        <v/>
      </c>
      <c r="Y144">
        <f>IF(ISNUMBER($R144),$R144,-1)</f>
        <v/>
      </c>
      <c r="Z144">
        <f>IF(ISNUMBER($J144),$J144,-1)</f>
        <v/>
      </c>
      <c r="AA144">
        <f>IF($A144=$A143,$AA143,$AA143+1)</f>
        <v/>
      </c>
      <c r="AB144">
        <f>COUNTIFS($A$2:$A$516,$A144,$G$2:$G$516,$G144,$Y$2:$Y$516,"&gt;"&amp;$Y144)+COUNTIFS($A$2:$A144,$A144,$G$2:$G144,$G144,$Y$2:$Y144,$Y144)</f>
        <v/>
      </c>
      <c r="AC144">
        <f>IF($G144="MINORS","",COUNTIFS($A$2:$A$516,$A144,$G$2:$G$516,"&lt;&gt;MINORS",$Z$2:$Z$516,"&gt;"&amp;$Z144)+COUNTIFS($A$2:$A144,$A144,$G$2:$G144,"&lt;&gt;MINORS",$Z$2:$Z144,$Z144))</f>
        <v/>
      </c>
      <c r="AD144">
        <f>$A144&amp;"|"&amp;$G144&amp;"|"&amp;$AB144</f>
        <v/>
      </c>
      <c r="AE144">
        <f>IF($AC144="","",$A144&amp;"|"&amp;$AC144)</f>
        <v/>
      </c>
      <c r="AF144">
        <f>IF(COUNTIFS($A$2:$A144,$A144)=1,"T"&amp;$AA144,"")</f>
        <v/>
      </c>
    </row>
    <row r="145">
      <c r="A145" t="inlineStr">
        <is>
          <t>Brost</t>
        </is>
      </c>
      <c r="B145">
        <f>IFERROR(IF(INDEX('Player Pool'!$A$2:$A$8725,$X145)="","",INDEX('Player Pool'!$A$2:$A$8725,$X145)),"")</f>
        <v/>
      </c>
      <c r="C145">
        <f>IFERROR(IF(INDEX('Player Pool'!$B$2:$B$8725,$X145)="","",INDEX('Player Pool'!$B$2:$B$8725,$X145)),"")</f>
        <v/>
      </c>
      <c r="D145">
        <f>IFERROR(IF(INDEX('Player Pool'!$C$2:$C$8725,$X145)="","",INDEX('Player Pool'!$C$2:$C$8725,$X145)),"")</f>
        <v/>
      </c>
      <c r="E145">
        <f>IFERROR(IF(INDEX('Player Pool'!$D$2:$D$8725,$X145)="","",INDEX('Player Pool'!$D$2:$D$8725,$X145)),"")</f>
        <v/>
      </c>
      <c r="F145" t="inlineStr">
        <is>
          <t>F</t>
        </is>
      </c>
      <c r="G145" t="inlineStr">
        <is>
          <t>MINORS</t>
        </is>
      </c>
      <c r="H145">
        <f>IFERROR(IF(INDEX('Player Pool'!$E$2:$E$8725,$X145)="","",INDEX('Player Pool'!$E$2:$E$8725,$X145)),"")</f>
        <v/>
      </c>
      <c r="I145" s="30" t="n">
        <v>1</v>
      </c>
      <c r="J145" s="31">
        <f>IFERROR(IF(INDEX('Player Pool'!$I$2:$I$8725,$X145)="","",INDEX('Player Pool'!$I$2:$I$8725,$X145)),"")</f>
        <v/>
      </c>
      <c r="K145" s="31">
        <f>IFERROR(IF(INDEX('Player Pool'!$K$2:$K$8725,$X145)="","",INDEX('Player Pool'!$K$2:$K$8725,$X145)),"")</f>
        <v/>
      </c>
      <c r="L145" s="31">
        <f>IFERROR(IF(INDEX('Player Pool'!$M$2:$M$8725,$X145)="","",INDEX('Player Pool'!$M$2:$M$8725,$X145)),"")</f>
        <v/>
      </c>
      <c r="M145" s="31">
        <f>IFERROR(IF(INDEX('Player Pool'!$N$2:$N$8725,$X145)="","",INDEX('Player Pool'!$N$2:$N$8725,$X145)),"")</f>
        <v/>
      </c>
      <c r="N145" s="31">
        <f>IFERROR(IF(INDEX('Player Pool'!$Q$2:$Q$8725,$X145)="","",INDEX('Player Pool'!$Q$2:$Q$8725,$X145)),"")</f>
        <v/>
      </c>
      <c r="O145" s="31">
        <f>IF(AND(ISNUMBER($R145),$R145&lt;&gt;0,ISNUMBER($I145),$I145&gt;0),$R145/($I145/1000000),"")</f>
        <v/>
      </c>
      <c r="P145">
        <f>IFERROR(IF(INDEX('Player Pool'!$U$2:$U$8725,$X145)="","",INDEX('Player Pool'!$U$2:$U$8725,$X145)),"")</f>
        <v/>
      </c>
      <c r="Q145" s="31">
        <f>IFERROR(IF(INDEX('Player Pool'!$O$2:$O$8725,$X145)="","",INDEX('Player Pool'!$O$2:$O$8725,$X145)),"")</f>
        <v/>
      </c>
      <c r="R145" s="31">
        <f>IFERROR(IF(INDEX('Player Pool'!$P$2:$P$8725,$X145)="","",INDEX('Player Pool'!$P$2:$P$8725,$X145)),"")</f>
        <v/>
      </c>
      <c r="S145" s="31">
        <f>IF(AND(ISNUMBER($J145),$J145&lt;&gt;0,ISNUMBER($I145),$I145&gt;0),$J145/($I145/1000000),"")</f>
        <v/>
      </c>
      <c r="T145" s="32">
        <f>IF(AND(ISNUMBER($K145),$K145&lt;&gt;0,ISNUMBER($I145),$I145&gt;0),$K145/($I145/1000000),"")</f>
        <v/>
      </c>
      <c r="U145" s="32">
        <f>IFERROR(IF(INDEX('Player Pool'!$S$2:$S$8725,$X145)="","",INDEX('Player Pool'!$S$2:$S$8725,$X145)),"")</f>
        <v/>
      </c>
      <c r="V145" s="32">
        <f>IF(AND(ISNUMBER($U145),$U145&lt;&gt;0,ISNUMBER($I145),$I145&gt;0),$U145/($I145/1000000),"")</f>
        <v/>
      </c>
      <c r="W145" t="inlineStr">
        <is>
          <t>06ll0</t>
        </is>
      </c>
      <c r="X145">
        <f>IFERROR(MATCH($W145,'Player Pool'!$V$2:$V$8725,0),"")</f>
        <v/>
      </c>
      <c r="Y145">
        <f>IF(ISNUMBER($R145),$R145,-1)</f>
        <v/>
      </c>
      <c r="Z145">
        <f>IF(ISNUMBER($J145),$J145,-1)</f>
        <v/>
      </c>
      <c r="AA145">
        <f>IF($A145=$A144,$AA144,$AA144+1)</f>
        <v/>
      </c>
      <c r="AB145">
        <f>COUNTIFS($A$2:$A$516,$A145,$G$2:$G$516,$G145,$Y$2:$Y$516,"&gt;"&amp;$Y145)+COUNTIFS($A$2:$A145,$A145,$G$2:$G145,$G145,$Y$2:$Y145,$Y145)</f>
        <v/>
      </c>
      <c r="AC145">
        <f>IF($G145="MINORS","",COUNTIFS($A$2:$A$516,$A145,$G$2:$G$516,"&lt;&gt;MINORS",$Z$2:$Z$516,"&gt;"&amp;$Z145)+COUNTIFS($A$2:$A145,$A145,$G$2:$G145,"&lt;&gt;MINORS",$Z$2:$Z145,$Z145))</f>
        <v/>
      </c>
      <c r="AD145">
        <f>$A145&amp;"|"&amp;$G145&amp;"|"&amp;$AB145</f>
        <v/>
      </c>
      <c r="AE145">
        <f>IF($AC145="","",$A145&amp;"|"&amp;$AC145)</f>
        <v/>
      </c>
      <c r="AF145">
        <f>IF(COUNTIFS($A$2:$A145,$A145)=1,"T"&amp;$AA145,"")</f>
        <v/>
      </c>
    </row>
    <row r="146">
      <c r="A146" t="inlineStr">
        <is>
          <t>Brost</t>
        </is>
      </c>
      <c r="B146">
        <f>IFERROR(IF(INDEX('Player Pool'!$A$2:$A$8725,$X146)="","",INDEX('Player Pool'!$A$2:$A$8725,$X146)),"")</f>
        <v/>
      </c>
      <c r="C146">
        <f>IFERROR(IF(INDEX('Player Pool'!$B$2:$B$8725,$X146)="","",INDEX('Player Pool'!$B$2:$B$8725,$X146)),"")</f>
        <v/>
      </c>
      <c r="D146">
        <f>IFERROR(IF(INDEX('Player Pool'!$C$2:$C$8725,$X146)="","",INDEX('Player Pool'!$C$2:$C$8725,$X146)),"")</f>
        <v/>
      </c>
      <c r="E146">
        <f>IFERROR(IF(INDEX('Player Pool'!$D$2:$D$8725,$X146)="","",INDEX('Player Pool'!$D$2:$D$8725,$X146)),"")</f>
        <v/>
      </c>
      <c r="F146" t="inlineStr">
        <is>
          <t>F</t>
        </is>
      </c>
      <c r="G146" t="inlineStr">
        <is>
          <t>MINORS</t>
        </is>
      </c>
      <c r="H146">
        <f>IFERROR(IF(INDEX('Player Pool'!$E$2:$E$8725,$X146)="","",INDEX('Player Pool'!$E$2:$E$8725,$X146)),"")</f>
        <v/>
      </c>
      <c r="I146" s="30" t="n">
        <v>850000</v>
      </c>
      <c r="J146" s="31">
        <f>IFERROR(IF(INDEX('Player Pool'!$I$2:$I$8725,$X146)="","",INDEX('Player Pool'!$I$2:$I$8725,$X146)),"")</f>
        <v/>
      </c>
      <c r="K146" s="31">
        <f>IFERROR(IF(INDEX('Player Pool'!$K$2:$K$8725,$X146)="","",INDEX('Player Pool'!$K$2:$K$8725,$X146)),"")</f>
        <v/>
      </c>
      <c r="L146" s="31">
        <f>IFERROR(IF(INDEX('Player Pool'!$M$2:$M$8725,$X146)="","",INDEX('Player Pool'!$M$2:$M$8725,$X146)),"")</f>
        <v/>
      </c>
      <c r="M146" s="31">
        <f>IFERROR(IF(INDEX('Player Pool'!$N$2:$N$8725,$X146)="","",INDEX('Player Pool'!$N$2:$N$8725,$X146)),"")</f>
        <v/>
      </c>
      <c r="N146" s="31">
        <f>IFERROR(IF(INDEX('Player Pool'!$Q$2:$Q$8725,$X146)="","",INDEX('Player Pool'!$Q$2:$Q$8725,$X146)),"")</f>
        <v/>
      </c>
      <c r="O146" s="31">
        <f>IF(AND(ISNUMBER($R146),$R146&lt;&gt;0,ISNUMBER($I146),$I146&gt;0),$R146/($I146/1000000),"")</f>
        <v/>
      </c>
      <c r="P146">
        <f>IFERROR(IF(INDEX('Player Pool'!$U$2:$U$8725,$X146)="","",INDEX('Player Pool'!$U$2:$U$8725,$X146)),"")</f>
        <v/>
      </c>
      <c r="Q146" s="31">
        <f>IFERROR(IF(INDEX('Player Pool'!$O$2:$O$8725,$X146)="","",INDEX('Player Pool'!$O$2:$O$8725,$X146)),"")</f>
        <v/>
      </c>
      <c r="R146" s="31">
        <f>IFERROR(IF(INDEX('Player Pool'!$P$2:$P$8725,$X146)="","",INDEX('Player Pool'!$P$2:$P$8725,$X146)),"")</f>
        <v/>
      </c>
      <c r="S146" s="31">
        <f>IF(AND(ISNUMBER($J146),$J146&lt;&gt;0,ISNUMBER($I146),$I146&gt;0),$J146/($I146/1000000),"")</f>
        <v/>
      </c>
      <c r="T146" s="32">
        <f>IF(AND(ISNUMBER($K146),$K146&lt;&gt;0,ISNUMBER($I146),$I146&gt;0),$K146/($I146/1000000),"")</f>
        <v/>
      </c>
      <c r="U146" s="32">
        <f>IFERROR(IF(INDEX('Player Pool'!$S$2:$S$8725,$X146)="","",INDEX('Player Pool'!$S$2:$S$8725,$X146)),"")</f>
        <v/>
      </c>
      <c r="V146" s="32">
        <f>IF(AND(ISNUMBER($U146),$U146&lt;&gt;0,ISNUMBER($I146),$I146&gt;0),$U146/($I146/1000000),"")</f>
        <v/>
      </c>
      <c r="W146" t="inlineStr">
        <is>
          <t>05tqv</t>
        </is>
      </c>
      <c r="X146">
        <f>IFERROR(MATCH($W146,'Player Pool'!$V$2:$V$8725,0),"")</f>
        <v/>
      </c>
      <c r="Y146">
        <f>IF(ISNUMBER($R146),$R146,-1)</f>
        <v/>
      </c>
      <c r="Z146">
        <f>IF(ISNUMBER($J146),$J146,-1)</f>
        <v/>
      </c>
      <c r="AA146">
        <f>IF($A146=$A145,$AA145,$AA145+1)</f>
        <v/>
      </c>
      <c r="AB146">
        <f>COUNTIFS($A$2:$A$516,$A146,$G$2:$G$516,$G146,$Y$2:$Y$516,"&gt;"&amp;$Y146)+COUNTIFS($A$2:$A146,$A146,$G$2:$G146,$G146,$Y$2:$Y146,$Y146)</f>
        <v/>
      </c>
      <c r="AC146">
        <f>IF($G146="MINORS","",COUNTIFS($A$2:$A$516,$A146,$G$2:$G$516,"&lt;&gt;MINORS",$Z$2:$Z$516,"&gt;"&amp;$Z146)+COUNTIFS($A$2:$A146,$A146,$G$2:$G146,"&lt;&gt;MINORS",$Z$2:$Z146,$Z146))</f>
        <v/>
      </c>
      <c r="AD146">
        <f>$A146&amp;"|"&amp;$G146&amp;"|"&amp;$AB146</f>
        <v/>
      </c>
      <c r="AE146">
        <f>IF($AC146="","",$A146&amp;"|"&amp;$AC146)</f>
        <v/>
      </c>
      <c r="AF146">
        <f>IF(COUNTIFS($A$2:$A146,$A146)=1,"T"&amp;$AA146,"")</f>
        <v/>
      </c>
    </row>
    <row r="147">
      <c r="A147" t="inlineStr">
        <is>
          <t>Brost</t>
        </is>
      </c>
      <c r="B147">
        <f>IFERROR(IF(INDEX('Player Pool'!$A$2:$A$8725,$X147)="","",INDEX('Player Pool'!$A$2:$A$8725,$X147)),"")</f>
        <v/>
      </c>
      <c r="C147">
        <f>IFERROR(IF(INDEX('Player Pool'!$B$2:$B$8725,$X147)="","",INDEX('Player Pool'!$B$2:$B$8725,$X147)),"")</f>
        <v/>
      </c>
      <c r="D147">
        <f>IFERROR(IF(INDEX('Player Pool'!$C$2:$C$8725,$X147)="","",INDEX('Player Pool'!$C$2:$C$8725,$X147)),"")</f>
        <v/>
      </c>
      <c r="E147">
        <f>IFERROR(IF(INDEX('Player Pool'!$D$2:$D$8725,$X147)="","",INDEX('Player Pool'!$D$2:$D$8725,$X147)),"")</f>
        <v/>
      </c>
      <c r="F147" t="inlineStr">
        <is>
          <t>F</t>
        </is>
      </c>
      <c r="G147" t="inlineStr">
        <is>
          <t>MINORS</t>
        </is>
      </c>
      <c r="H147">
        <f>IFERROR(IF(INDEX('Player Pool'!$E$2:$E$8725,$X147)="","",INDEX('Player Pool'!$E$2:$E$8725,$X147)),"")</f>
        <v/>
      </c>
      <c r="I147" s="30" t="n">
        <v>896667</v>
      </c>
      <c r="J147" s="31">
        <f>IFERROR(IF(INDEX('Player Pool'!$I$2:$I$8725,$X147)="","",INDEX('Player Pool'!$I$2:$I$8725,$X147)),"")</f>
        <v/>
      </c>
      <c r="K147" s="31">
        <f>IFERROR(IF(INDEX('Player Pool'!$K$2:$K$8725,$X147)="","",INDEX('Player Pool'!$K$2:$K$8725,$X147)),"")</f>
        <v/>
      </c>
      <c r="L147" s="31">
        <f>IFERROR(IF(INDEX('Player Pool'!$M$2:$M$8725,$X147)="","",INDEX('Player Pool'!$M$2:$M$8725,$X147)),"")</f>
        <v/>
      </c>
      <c r="M147" s="31">
        <f>IFERROR(IF(INDEX('Player Pool'!$N$2:$N$8725,$X147)="","",INDEX('Player Pool'!$N$2:$N$8725,$X147)),"")</f>
        <v/>
      </c>
      <c r="N147" s="31">
        <f>IFERROR(IF(INDEX('Player Pool'!$Q$2:$Q$8725,$X147)="","",INDEX('Player Pool'!$Q$2:$Q$8725,$X147)),"")</f>
        <v/>
      </c>
      <c r="O147" s="31">
        <f>IF(AND(ISNUMBER($R147),$R147&lt;&gt;0,ISNUMBER($I147),$I147&gt;0),$R147/($I147/1000000),"")</f>
        <v/>
      </c>
      <c r="P147">
        <f>IFERROR(IF(INDEX('Player Pool'!$U$2:$U$8725,$X147)="","",INDEX('Player Pool'!$U$2:$U$8725,$X147)),"")</f>
        <v/>
      </c>
      <c r="Q147" s="31">
        <f>IFERROR(IF(INDEX('Player Pool'!$O$2:$O$8725,$X147)="","",INDEX('Player Pool'!$O$2:$O$8725,$X147)),"")</f>
        <v/>
      </c>
      <c r="R147" s="31">
        <f>IFERROR(IF(INDEX('Player Pool'!$P$2:$P$8725,$X147)="","",INDEX('Player Pool'!$P$2:$P$8725,$X147)),"")</f>
        <v/>
      </c>
      <c r="S147" s="31">
        <f>IF(AND(ISNUMBER($J147),$J147&lt;&gt;0,ISNUMBER($I147),$I147&gt;0),$J147/($I147/1000000),"")</f>
        <v/>
      </c>
      <c r="T147" s="32">
        <f>IF(AND(ISNUMBER($K147),$K147&lt;&gt;0,ISNUMBER($I147),$I147&gt;0),$K147/($I147/1000000),"")</f>
        <v/>
      </c>
      <c r="U147" s="32">
        <f>IFERROR(IF(INDEX('Player Pool'!$S$2:$S$8725,$X147)="","",INDEX('Player Pool'!$S$2:$S$8725,$X147)),"")</f>
        <v/>
      </c>
      <c r="V147" s="32">
        <f>IF(AND(ISNUMBER($U147),$U147&lt;&gt;0,ISNUMBER($I147),$I147&gt;0),$U147/($I147/1000000),"")</f>
        <v/>
      </c>
      <c r="W147" t="inlineStr">
        <is>
          <t>06bae</t>
        </is>
      </c>
      <c r="X147">
        <f>IFERROR(MATCH($W147,'Player Pool'!$V$2:$V$8725,0),"")</f>
        <v/>
      </c>
      <c r="Y147">
        <f>IF(ISNUMBER($R147),$R147,-1)</f>
        <v/>
      </c>
      <c r="Z147">
        <f>IF(ISNUMBER($J147),$J147,-1)</f>
        <v/>
      </c>
      <c r="AA147">
        <f>IF($A147=$A146,$AA146,$AA146+1)</f>
        <v/>
      </c>
      <c r="AB147">
        <f>COUNTIFS($A$2:$A$516,$A147,$G$2:$G$516,$G147,$Y$2:$Y$516,"&gt;"&amp;$Y147)+COUNTIFS($A$2:$A147,$A147,$G$2:$G147,$G147,$Y$2:$Y147,$Y147)</f>
        <v/>
      </c>
      <c r="AC147">
        <f>IF($G147="MINORS","",COUNTIFS($A$2:$A$516,$A147,$G$2:$G$516,"&lt;&gt;MINORS",$Z$2:$Z$516,"&gt;"&amp;$Z147)+COUNTIFS($A$2:$A147,$A147,$G$2:$G147,"&lt;&gt;MINORS",$Z$2:$Z147,$Z147))</f>
        <v/>
      </c>
      <c r="AD147">
        <f>$A147&amp;"|"&amp;$G147&amp;"|"&amp;$AB147</f>
        <v/>
      </c>
      <c r="AE147">
        <f>IF($AC147="","",$A147&amp;"|"&amp;$AC147)</f>
        <v/>
      </c>
      <c r="AF147">
        <f>IF(COUNTIFS($A$2:$A147,$A147)=1,"T"&amp;$AA147,"")</f>
        <v/>
      </c>
    </row>
    <row r="148">
      <c r="A148" t="inlineStr">
        <is>
          <t>Brost</t>
        </is>
      </c>
      <c r="B148">
        <f>IFERROR(IF(INDEX('Player Pool'!$A$2:$A$8725,$X148)="","",INDEX('Player Pool'!$A$2:$A$8725,$X148)),"")</f>
        <v/>
      </c>
      <c r="C148">
        <f>IFERROR(IF(INDEX('Player Pool'!$B$2:$B$8725,$X148)="","",INDEX('Player Pool'!$B$2:$B$8725,$X148)),"")</f>
        <v/>
      </c>
      <c r="D148">
        <f>IFERROR(IF(INDEX('Player Pool'!$C$2:$C$8725,$X148)="","",INDEX('Player Pool'!$C$2:$C$8725,$X148)),"")</f>
        <v/>
      </c>
      <c r="E148">
        <f>IFERROR(IF(INDEX('Player Pool'!$D$2:$D$8725,$X148)="","",INDEX('Player Pool'!$D$2:$D$8725,$X148)),"")</f>
        <v/>
      </c>
      <c r="F148" t="inlineStr">
        <is>
          <t>G</t>
        </is>
      </c>
      <c r="G148" t="inlineStr">
        <is>
          <t>MINORS</t>
        </is>
      </c>
      <c r="H148">
        <f>IFERROR(IF(INDEX('Player Pool'!$E$2:$E$8725,$X148)="","",INDEX('Player Pool'!$E$2:$E$8725,$X148)),"")</f>
        <v/>
      </c>
      <c r="I148" s="30" t="n">
        <v>1</v>
      </c>
      <c r="J148" s="31">
        <f>IFERROR(IF(INDEX('Player Pool'!$I$2:$I$8725,$X148)="","",INDEX('Player Pool'!$I$2:$I$8725,$X148)),"")</f>
        <v/>
      </c>
      <c r="K148" s="31">
        <f>IFERROR(IF(INDEX('Player Pool'!$K$2:$K$8725,$X148)="","",INDEX('Player Pool'!$K$2:$K$8725,$X148)),"")</f>
        <v/>
      </c>
      <c r="L148" s="31">
        <f>IFERROR(IF(INDEX('Player Pool'!$M$2:$M$8725,$X148)="","",INDEX('Player Pool'!$M$2:$M$8725,$X148)),"")</f>
        <v/>
      </c>
      <c r="M148" s="31">
        <f>IFERROR(IF(INDEX('Player Pool'!$N$2:$N$8725,$X148)="","",INDEX('Player Pool'!$N$2:$N$8725,$X148)),"")</f>
        <v/>
      </c>
      <c r="N148" s="31">
        <f>IFERROR(IF(INDEX('Player Pool'!$Q$2:$Q$8725,$X148)="","",INDEX('Player Pool'!$Q$2:$Q$8725,$X148)),"")</f>
        <v/>
      </c>
      <c r="O148" s="31">
        <f>IF(AND(ISNUMBER($R148),$R148&lt;&gt;0,ISNUMBER($I148),$I148&gt;0),$R148/($I148/1000000),"")</f>
        <v/>
      </c>
      <c r="P148">
        <f>IFERROR(IF(INDEX('Player Pool'!$U$2:$U$8725,$X148)="","",INDEX('Player Pool'!$U$2:$U$8725,$X148)),"")</f>
        <v/>
      </c>
      <c r="Q148" s="31">
        <f>IFERROR(IF(INDEX('Player Pool'!$O$2:$O$8725,$X148)="","",INDEX('Player Pool'!$O$2:$O$8725,$X148)),"")</f>
        <v/>
      </c>
      <c r="R148" s="31">
        <f>IFERROR(IF(INDEX('Player Pool'!$P$2:$P$8725,$X148)="","",INDEX('Player Pool'!$P$2:$P$8725,$X148)),"")</f>
        <v/>
      </c>
      <c r="S148" s="31">
        <f>IF(AND(ISNUMBER($J148),$J148&lt;&gt;0,ISNUMBER($I148),$I148&gt;0),$J148/($I148/1000000),"")</f>
        <v/>
      </c>
      <c r="T148" s="32">
        <f>IF(AND(ISNUMBER($K148),$K148&lt;&gt;0,ISNUMBER($I148),$I148&gt;0),$K148/($I148/1000000),"")</f>
        <v/>
      </c>
      <c r="U148" s="32">
        <f>IFERROR(IF(INDEX('Player Pool'!$S$2:$S$8725,$X148)="","",INDEX('Player Pool'!$S$2:$S$8725,$X148)),"")</f>
        <v/>
      </c>
      <c r="V148" s="32">
        <f>IF(AND(ISNUMBER($U148),$U148&lt;&gt;0,ISNUMBER($I148),$I148&gt;0),$U148/($I148/1000000),"")</f>
        <v/>
      </c>
      <c r="W148" t="inlineStr">
        <is>
          <t>051tp</t>
        </is>
      </c>
      <c r="X148">
        <f>IFERROR(MATCH($W148,'Player Pool'!$V$2:$V$8725,0),"")</f>
        <v/>
      </c>
      <c r="Y148">
        <f>IF(ISNUMBER($R148),$R148,-1)</f>
        <v/>
      </c>
      <c r="Z148">
        <f>IF(ISNUMBER($J148),$J148,-1)</f>
        <v/>
      </c>
      <c r="AA148">
        <f>IF($A148=$A147,$AA147,$AA147+1)</f>
        <v/>
      </c>
      <c r="AB148">
        <f>COUNTIFS($A$2:$A$516,$A148,$G$2:$G$516,$G148,$Y$2:$Y$516,"&gt;"&amp;$Y148)+COUNTIFS($A$2:$A148,$A148,$G$2:$G148,$G148,$Y$2:$Y148,$Y148)</f>
        <v/>
      </c>
      <c r="AC148">
        <f>IF($G148="MINORS","",COUNTIFS($A$2:$A$516,$A148,$G$2:$G$516,"&lt;&gt;MINORS",$Z$2:$Z$516,"&gt;"&amp;$Z148)+COUNTIFS($A$2:$A148,$A148,$G$2:$G148,"&lt;&gt;MINORS",$Z$2:$Z148,$Z148))</f>
        <v/>
      </c>
      <c r="AD148">
        <f>$A148&amp;"|"&amp;$G148&amp;"|"&amp;$AB148</f>
        <v/>
      </c>
      <c r="AE148">
        <f>IF($AC148="","",$A148&amp;"|"&amp;$AC148)</f>
        <v/>
      </c>
      <c r="AF148">
        <f>IF(COUNTIFS($A$2:$A148,$A148)=1,"T"&amp;$AA148,"")</f>
        <v/>
      </c>
    </row>
    <row r="149">
      <c r="A149" t="inlineStr">
        <is>
          <t>Brost</t>
        </is>
      </c>
      <c r="B149">
        <f>IFERROR(IF(INDEX('Player Pool'!$A$2:$A$8725,$X149)="","",INDEX('Player Pool'!$A$2:$A$8725,$X149)),"")</f>
        <v/>
      </c>
      <c r="C149">
        <f>IFERROR(IF(INDEX('Player Pool'!$B$2:$B$8725,$X149)="","",INDEX('Player Pool'!$B$2:$B$8725,$X149)),"")</f>
        <v/>
      </c>
      <c r="D149">
        <f>IFERROR(IF(INDEX('Player Pool'!$C$2:$C$8725,$X149)="","",INDEX('Player Pool'!$C$2:$C$8725,$X149)),"")</f>
        <v/>
      </c>
      <c r="E149">
        <f>IFERROR(IF(INDEX('Player Pool'!$D$2:$D$8725,$X149)="","",INDEX('Player Pool'!$D$2:$D$8725,$X149)),"")</f>
        <v/>
      </c>
      <c r="F149" t="inlineStr">
        <is>
          <t>F</t>
        </is>
      </c>
      <c r="G149" t="inlineStr">
        <is>
          <t>MINORS</t>
        </is>
      </c>
      <c r="H149">
        <f>IFERROR(IF(INDEX('Player Pool'!$E$2:$E$8725,$X149)="","",INDEX('Player Pool'!$E$2:$E$8725,$X149)),"")</f>
        <v/>
      </c>
      <c r="I149" s="30" t="n">
        <v>850000</v>
      </c>
      <c r="J149" s="31">
        <f>IFERROR(IF(INDEX('Player Pool'!$I$2:$I$8725,$X149)="","",INDEX('Player Pool'!$I$2:$I$8725,$X149)),"")</f>
        <v/>
      </c>
      <c r="K149" s="31">
        <f>IFERROR(IF(INDEX('Player Pool'!$K$2:$K$8725,$X149)="","",INDEX('Player Pool'!$K$2:$K$8725,$X149)),"")</f>
        <v/>
      </c>
      <c r="L149" s="31">
        <f>IFERROR(IF(INDEX('Player Pool'!$M$2:$M$8725,$X149)="","",INDEX('Player Pool'!$M$2:$M$8725,$X149)),"")</f>
        <v/>
      </c>
      <c r="M149" s="31">
        <f>IFERROR(IF(INDEX('Player Pool'!$N$2:$N$8725,$X149)="","",INDEX('Player Pool'!$N$2:$N$8725,$X149)),"")</f>
        <v/>
      </c>
      <c r="N149" s="31">
        <f>IFERROR(IF(INDEX('Player Pool'!$Q$2:$Q$8725,$X149)="","",INDEX('Player Pool'!$Q$2:$Q$8725,$X149)),"")</f>
        <v/>
      </c>
      <c r="O149" s="31">
        <f>IF(AND(ISNUMBER($R149),$R149&lt;&gt;0,ISNUMBER($I149),$I149&gt;0),$R149/($I149/1000000),"")</f>
        <v/>
      </c>
      <c r="P149">
        <f>IFERROR(IF(INDEX('Player Pool'!$U$2:$U$8725,$X149)="","",INDEX('Player Pool'!$U$2:$U$8725,$X149)),"")</f>
        <v/>
      </c>
      <c r="Q149" s="31">
        <f>IFERROR(IF(INDEX('Player Pool'!$O$2:$O$8725,$X149)="","",INDEX('Player Pool'!$O$2:$O$8725,$X149)),"")</f>
        <v/>
      </c>
      <c r="R149" s="31">
        <f>IFERROR(IF(INDEX('Player Pool'!$P$2:$P$8725,$X149)="","",INDEX('Player Pool'!$P$2:$P$8725,$X149)),"")</f>
        <v/>
      </c>
      <c r="S149" s="31">
        <f>IF(AND(ISNUMBER($J149),$J149&lt;&gt;0,ISNUMBER($I149),$I149&gt;0),$J149/($I149/1000000),"")</f>
        <v/>
      </c>
      <c r="T149" s="32">
        <f>IF(AND(ISNUMBER($K149),$K149&lt;&gt;0,ISNUMBER($I149),$I149&gt;0),$K149/($I149/1000000),"")</f>
        <v/>
      </c>
      <c r="U149" s="32">
        <f>IFERROR(IF(INDEX('Player Pool'!$S$2:$S$8725,$X149)="","",INDEX('Player Pool'!$S$2:$S$8725,$X149)),"")</f>
        <v/>
      </c>
      <c r="V149" s="32">
        <f>IF(AND(ISNUMBER($U149),$U149&lt;&gt;0,ISNUMBER($I149),$I149&gt;0),$U149/($I149/1000000),"")</f>
        <v/>
      </c>
      <c r="W149" t="inlineStr">
        <is>
          <t>05ttm</t>
        </is>
      </c>
      <c r="X149">
        <f>IFERROR(MATCH($W149,'Player Pool'!$V$2:$V$8725,0),"")</f>
        <v/>
      </c>
      <c r="Y149">
        <f>IF(ISNUMBER($R149),$R149,-1)</f>
        <v/>
      </c>
      <c r="Z149">
        <f>IF(ISNUMBER($J149),$J149,-1)</f>
        <v/>
      </c>
      <c r="AA149">
        <f>IF($A149=$A148,$AA148,$AA148+1)</f>
        <v/>
      </c>
      <c r="AB149">
        <f>COUNTIFS($A$2:$A$516,$A149,$G$2:$G$516,$G149,$Y$2:$Y$516,"&gt;"&amp;$Y149)+COUNTIFS($A$2:$A149,$A149,$G$2:$G149,$G149,$Y$2:$Y149,$Y149)</f>
        <v/>
      </c>
      <c r="AC149">
        <f>IF($G149="MINORS","",COUNTIFS($A$2:$A$516,$A149,$G$2:$G$516,"&lt;&gt;MINORS",$Z$2:$Z$516,"&gt;"&amp;$Z149)+COUNTIFS($A$2:$A149,$A149,$G$2:$G149,"&lt;&gt;MINORS",$Z$2:$Z149,$Z149))</f>
        <v/>
      </c>
      <c r="AD149">
        <f>$A149&amp;"|"&amp;$G149&amp;"|"&amp;$AB149</f>
        <v/>
      </c>
      <c r="AE149">
        <f>IF($AC149="","",$A149&amp;"|"&amp;$AC149)</f>
        <v/>
      </c>
      <c r="AF149">
        <f>IF(COUNTIFS($A$2:$A149,$A149)=1,"T"&amp;$AA149,"")</f>
        <v/>
      </c>
    </row>
    <row r="150">
      <c r="A150" t="inlineStr">
        <is>
          <t>Brost</t>
        </is>
      </c>
      <c r="B150">
        <f>IFERROR(IF(INDEX('Player Pool'!$A$2:$A$8725,$X150)="","",INDEX('Player Pool'!$A$2:$A$8725,$X150)),"")</f>
        <v/>
      </c>
      <c r="C150">
        <f>IFERROR(IF(INDEX('Player Pool'!$B$2:$B$8725,$X150)="","",INDEX('Player Pool'!$B$2:$B$8725,$X150)),"")</f>
        <v/>
      </c>
      <c r="D150">
        <f>IFERROR(IF(INDEX('Player Pool'!$C$2:$C$8725,$X150)="","",INDEX('Player Pool'!$C$2:$C$8725,$X150)),"")</f>
        <v/>
      </c>
      <c r="E150">
        <f>IFERROR(IF(INDEX('Player Pool'!$D$2:$D$8725,$X150)="","",INDEX('Player Pool'!$D$2:$D$8725,$X150)),"")</f>
        <v/>
      </c>
      <c r="F150" t="inlineStr">
        <is>
          <t>F</t>
        </is>
      </c>
      <c r="G150" t="inlineStr">
        <is>
          <t>MINORS</t>
        </is>
      </c>
      <c r="H150">
        <f>IFERROR(IF(INDEX('Player Pool'!$E$2:$E$8725,$X150)="","",INDEX('Player Pool'!$E$2:$E$8725,$X150)),"")</f>
        <v/>
      </c>
      <c r="I150" s="30" t="n">
        <v>1</v>
      </c>
      <c r="J150" s="31">
        <f>IFERROR(IF(INDEX('Player Pool'!$I$2:$I$8725,$X150)="","",INDEX('Player Pool'!$I$2:$I$8725,$X150)),"")</f>
        <v/>
      </c>
      <c r="K150" s="31">
        <f>IFERROR(IF(INDEX('Player Pool'!$K$2:$K$8725,$X150)="","",INDEX('Player Pool'!$K$2:$K$8725,$X150)),"")</f>
        <v/>
      </c>
      <c r="L150" s="31">
        <f>IFERROR(IF(INDEX('Player Pool'!$M$2:$M$8725,$X150)="","",INDEX('Player Pool'!$M$2:$M$8725,$X150)),"")</f>
        <v/>
      </c>
      <c r="M150" s="31">
        <f>IFERROR(IF(INDEX('Player Pool'!$N$2:$N$8725,$X150)="","",INDEX('Player Pool'!$N$2:$N$8725,$X150)),"")</f>
        <v/>
      </c>
      <c r="N150" s="31">
        <f>IFERROR(IF(INDEX('Player Pool'!$Q$2:$Q$8725,$X150)="","",INDEX('Player Pool'!$Q$2:$Q$8725,$X150)),"")</f>
        <v/>
      </c>
      <c r="O150" s="31">
        <f>IF(AND(ISNUMBER($R150),$R150&lt;&gt;0,ISNUMBER($I150),$I150&gt;0),$R150/($I150/1000000),"")</f>
        <v/>
      </c>
      <c r="P150">
        <f>IFERROR(IF(INDEX('Player Pool'!$U$2:$U$8725,$X150)="","",INDEX('Player Pool'!$U$2:$U$8725,$X150)),"")</f>
        <v/>
      </c>
      <c r="Q150" s="31">
        <f>IFERROR(IF(INDEX('Player Pool'!$O$2:$O$8725,$X150)="","",INDEX('Player Pool'!$O$2:$O$8725,$X150)),"")</f>
        <v/>
      </c>
      <c r="R150" s="31">
        <f>IFERROR(IF(INDEX('Player Pool'!$P$2:$P$8725,$X150)="","",INDEX('Player Pool'!$P$2:$P$8725,$X150)),"")</f>
        <v/>
      </c>
      <c r="S150" s="31">
        <f>IF(AND(ISNUMBER($J150),$J150&lt;&gt;0,ISNUMBER($I150),$I150&gt;0),$J150/($I150/1000000),"")</f>
        <v/>
      </c>
      <c r="T150" s="32">
        <f>IF(AND(ISNUMBER($K150),$K150&lt;&gt;0,ISNUMBER($I150),$I150&gt;0),$K150/($I150/1000000),"")</f>
        <v/>
      </c>
      <c r="U150" s="32">
        <f>IFERROR(IF(INDEX('Player Pool'!$S$2:$S$8725,$X150)="","",INDEX('Player Pool'!$S$2:$S$8725,$X150)),"")</f>
        <v/>
      </c>
      <c r="V150" s="32">
        <f>IF(AND(ISNUMBER($U150),$U150&lt;&gt;0,ISNUMBER($I150),$I150&gt;0),$U150/($I150/1000000),"")</f>
        <v/>
      </c>
      <c r="W150" t="inlineStr">
        <is>
          <t>06mb5</t>
        </is>
      </c>
      <c r="X150">
        <f>IFERROR(MATCH($W150,'Player Pool'!$V$2:$V$8725,0),"")</f>
        <v/>
      </c>
      <c r="Y150">
        <f>IF(ISNUMBER($R150),$R150,-1)</f>
        <v/>
      </c>
      <c r="Z150">
        <f>IF(ISNUMBER($J150),$J150,-1)</f>
        <v/>
      </c>
      <c r="AA150">
        <f>IF($A150=$A149,$AA149,$AA149+1)</f>
        <v/>
      </c>
      <c r="AB150">
        <f>COUNTIFS($A$2:$A$516,$A150,$G$2:$G$516,$G150,$Y$2:$Y$516,"&gt;"&amp;$Y150)+COUNTIFS($A$2:$A150,$A150,$G$2:$G150,$G150,$Y$2:$Y150,$Y150)</f>
        <v/>
      </c>
      <c r="AC150">
        <f>IF($G150="MINORS","",COUNTIFS($A$2:$A$516,$A150,$G$2:$G$516,"&lt;&gt;MINORS",$Z$2:$Z$516,"&gt;"&amp;$Z150)+COUNTIFS($A$2:$A150,$A150,$G$2:$G150,"&lt;&gt;MINORS",$Z$2:$Z150,$Z150))</f>
        <v/>
      </c>
      <c r="AD150">
        <f>$A150&amp;"|"&amp;$G150&amp;"|"&amp;$AB150</f>
        <v/>
      </c>
      <c r="AE150">
        <f>IF($AC150="","",$A150&amp;"|"&amp;$AC150)</f>
        <v/>
      </c>
      <c r="AF150">
        <f>IF(COUNTIFS($A$2:$A150,$A150)=1,"T"&amp;$AA150,"")</f>
        <v/>
      </c>
    </row>
    <row r="151">
      <c r="A151" t="inlineStr">
        <is>
          <t>Brost</t>
        </is>
      </c>
      <c r="B151">
        <f>IFERROR(IF(INDEX('Player Pool'!$A$2:$A$8725,$X151)="","",INDEX('Player Pool'!$A$2:$A$8725,$X151)),"")</f>
        <v/>
      </c>
      <c r="C151">
        <f>IFERROR(IF(INDEX('Player Pool'!$B$2:$B$8725,$X151)="","",INDEX('Player Pool'!$B$2:$B$8725,$X151)),"")</f>
        <v/>
      </c>
      <c r="D151">
        <f>IFERROR(IF(INDEX('Player Pool'!$C$2:$C$8725,$X151)="","",INDEX('Player Pool'!$C$2:$C$8725,$X151)),"")</f>
        <v/>
      </c>
      <c r="E151">
        <f>IFERROR(IF(INDEX('Player Pool'!$D$2:$D$8725,$X151)="","",INDEX('Player Pool'!$D$2:$D$8725,$X151)),"")</f>
        <v/>
      </c>
      <c r="F151" t="inlineStr">
        <is>
          <t>F</t>
        </is>
      </c>
      <c r="G151" t="inlineStr">
        <is>
          <t>MINORS</t>
        </is>
      </c>
      <c r="H151">
        <f>IFERROR(IF(INDEX('Player Pool'!$E$2:$E$8725,$X151)="","",INDEX('Player Pool'!$E$2:$E$8725,$X151)),"")</f>
        <v/>
      </c>
      <c r="I151" s="30" t="n">
        <v>1075000</v>
      </c>
      <c r="J151" s="31">
        <f>IFERROR(IF(INDEX('Player Pool'!$I$2:$I$8725,$X151)="","",INDEX('Player Pool'!$I$2:$I$8725,$X151)),"")</f>
        <v/>
      </c>
      <c r="K151" s="31">
        <f>IFERROR(IF(INDEX('Player Pool'!$K$2:$K$8725,$X151)="","",INDEX('Player Pool'!$K$2:$K$8725,$X151)),"")</f>
        <v/>
      </c>
      <c r="L151" s="31">
        <f>IFERROR(IF(INDEX('Player Pool'!$M$2:$M$8725,$X151)="","",INDEX('Player Pool'!$M$2:$M$8725,$X151)),"")</f>
        <v/>
      </c>
      <c r="M151" s="31">
        <f>IFERROR(IF(INDEX('Player Pool'!$N$2:$N$8725,$X151)="","",INDEX('Player Pool'!$N$2:$N$8725,$X151)),"")</f>
        <v/>
      </c>
      <c r="N151" s="31">
        <f>IFERROR(IF(INDEX('Player Pool'!$Q$2:$Q$8725,$X151)="","",INDEX('Player Pool'!$Q$2:$Q$8725,$X151)),"")</f>
        <v/>
      </c>
      <c r="O151" s="31">
        <f>IF(AND(ISNUMBER($R151),$R151&lt;&gt;0,ISNUMBER($I151),$I151&gt;0),$R151/($I151/1000000),"")</f>
        <v/>
      </c>
      <c r="P151">
        <f>IFERROR(IF(INDEX('Player Pool'!$U$2:$U$8725,$X151)="","",INDEX('Player Pool'!$U$2:$U$8725,$X151)),"")</f>
        <v/>
      </c>
      <c r="Q151" s="31">
        <f>IFERROR(IF(INDEX('Player Pool'!$O$2:$O$8725,$X151)="","",INDEX('Player Pool'!$O$2:$O$8725,$X151)),"")</f>
        <v/>
      </c>
      <c r="R151" s="31">
        <f>IFERROR(IF(INDEX('Player Pool'!$P$2:$P$8725,$X151)="","",INDEX('Player Pool'!$P$2:$P$8725,$X151)),"")</f>
        <v/>
      </c>
      <c r="S151" s="31">
        <f>IF(AND(ISNUMBER($J151),$J151&lt;&gt;0,ISNUMBER($I151),$I151&gt;0),$J151/($I151/1000000),"")</f>
        <v/>
      </c>
      <c r="T151" s="32">
        <f>IF(AND(ISNUMBER($K151),$K151&lt;&gt;0,ISNUMBER($I151),$I151&gt;0),$K151/($I151/1000000),"")</f>
        <v/>
      </c>
      <c r="U151" s="32">
        <f>IFERROR(IF(INDEX('Player Pool'!$S$2:$S$8725,$X151)="","",INDEX('Player Pool'!$S$2:$S$8725,$X151)),"")</f>
        <v/>
      </c>
      <c r="V151" s="32">
        <f>IF(AND(ISNUMBER($U151),$U151&lt;&gt;0,ISNUMBER($I151),$I151&gt;0),$U151/($I151/1000000),"")</f>
        <v/>
      </c>
      <c r="W151" t="inlineStr">
        <is>
          <t>06mcw</t>
        </is>
      </c>
      <c r="X151">
        <f>IFERROR(MATCH($W151,'Player Pool'!$V$2:$V$8725,0),"")</f>
        <v/>
      </c>
      <c r="Y151">
        <f>IF(ISNUMBER($R151),$R151,-1)</f>
        <v/>
      </c>
      <c r="Z151">
        <f>IF(ISNUMBER($J151),$J151,-1)</f>
        <v/>
      </c>
      <c r="AA151">
        <f>IF($A151=$A150,$AA150,$AA150+1)</f>
        <v/>
      </c>
      <c r="AB151">
        <f>COUNTIFS($A$2:$A$516,$A151,$G$2:$G$516,$G151,$Y$2:$Y$516,"&gt;"&amp;$Y151)+COUNTIFS($A$2:$A151,$A151,$G$2:$G151,$G151,$Y$2:$Y151,$Y151)</f>
        <v/>
      </c>
      <c r="AC151">
        <f>IF($G151="MINORS","",COUNTIFS($A$2:$A$516,$A151,$G$2:$G$516,"&lt;&gt;MINORS",$Z$2:$Z$516,"&gt;"&amp;$Z151)+COUNTIFS($A$2:$A151,$A151,$G$2:$G151,"&lt;&gt;MINORS",$Z$2:$Z151,$Z151))</f>
        <v/>
      </c>
      <c r="AD151">
        <f>$A151&amp;"|"&amp;$G151&amp;"|"&amp;$AB151</f>
        <v/>
      </c>
      <c r="AE151">
        <f>IF($AC151="","",$A151&amp;"|"&amp;$AC151)</f>
        <v/>
      </c>
      <c r="AF151">
        <f>IF(COUNTIFS($A$2:$A151,$A151)=1,"T"&amp;$AA151,"")</f>
        <v/>
      </c>
    </row>
    <row r="152">
      <c r="A152" t="inlineStr">
        <is>
          <t>Brost</t>
        </is>
      </c>
      <c r="B152">
        <f>IFERROR(IF(INDEX('Player Pool'!$A$2:$A$8725,$X152)="","",INDEX('Player Pool'!$A$2:$A$8725,$X152)),"")</f>
        <v/>
      </c>
      <c r="C152">
        <f>IFERROR(IF(INDEX('Player Pool'!$B$2:$B$8725,$X152)="","",INDEX('Player Pool'!$B$2:$B$8725,$X152)),"")</f>
        <v/>
      </c>
      <c r="D152">
        <f>IFERROR(IF(INDEX('Player Pool'!$C$2:$C$8725,$X152)="","",INDEX('Player Pool'!$C$2:$C$8725,$X152)),"")</f>
        <v/>
      </c>
      <c r="E152">
        <f>IFERROR(IF(INDEX('Player Pool'!$D$2:$D$8725,$X152)="","",INDEX('Player Pool'!$D$2:$D$8725,$X152)),"")</f>
        <v/>
      </c>
      <c r="F152" t="inlineStr">
        <is>
          <t>F</t>
        </is>
      </c>
      <c r="G152" t="inlineStr">
        <is>
          <t>MINORS</t>
        </is>
      </c>
      <c r="H152">
        <f>IFERROR(IF(INDEX('Player Pool'!$E$2:$E$8725,$X152)="","",INDEX('Player Pool'!$E$2:$E$8725,$X152)),"")</f>
        <v/>
      </c>
      <c r="I152" s="30" t="n">
        <v>1028333</v>
      </c>
      <c r="J152" s="31">
        <f>IFERROR(IF(INDEX('Player Pool'!$I$2:$I$8725,$X152)="","",INDEX('Player Pool'!$I$2:$I$8725,$X152)),"")</f>
        <v/>
      </c>
      <c r="K152" s="31">
        <f>IFERROR(IF(INDEX('Player Pool'!$K$2:$K$8725,$X152)="","",INDEX('Player Pool'!$K$2:$K$8725,$X152)),"")</f>
        <v/>
      </c>
      <c r="L152" s="31">
        <f>IFERROR(IF(INDEX('Player Pool'!$M$2:$M$8725,$X152)="","",INDEX('Player Pool'!$M$2:$M$8725,$X152)),"")</f>
        <v/>
      </c>
      <c r="M152" s="31">
        <f>IFERROR(IF(INDEX('Player Pool'!$N$2:$N$8725,$X152)="","",INDEX('Player Pool'!$N$2:$N$8725,$X152)),"")</f>
        <v/>
      </c>
      <c r="N152" s="31">
        <f>IFERROR(IF(INDEX('Player Pool'!$Q$2:$Q$8725,$X152)="","",INDEX('Player Pool'!$Q$2:$Q$8725,$X152)),"")</f>
        <v/>
      </c>
      <c r="O152" s="31">
        <f>IF(AND(ISNUMBER($R152),$R152&lt;&gt;0,ISNUMBER($I152),$I152&gt;0),$R152/($I152/1000000),"")</f>
        <v/>
      </c>
      <c r="P152">
        <f>IFERROR(IF(INDEX('Player Pool'!$U$2:$U$8725,$X152)="","",INDEX('Player Pool'!$U$2:$U$8725,$X152)),"")</f>
        <v/>
      </c>
      <c r="Q152" s="31">
        <f>IFERROR(IF(INDEX('Player Pool'!$O$2:$O$8725,$X152)="","",INDEX('Player Pool'!$O$2:$O$8725,$X152)),"")</f>
        <v/>
      </c>
      <c r="R152" s="31">
        <f>IFERROR(IF(INDEX('Player Pool'!$P$2:$P$8725,$X152)="","",INDEX('Player Pool'!$P$2:$P$8725,$X152)),"")</f>
        <v/>
      </c>
      <c r="S152" s="31">
        <f>IF(AND(ISNUMBER($J152),$J152&lt;&gt;0,ISNUMBER($I152),$I152&gt;0),$J152/($I152/1000000),"")</f>
        <v/>
      </c>
      <c r="T152" s="32">
        <f>IF(AND(ISNUMBER($K152),$K152&lt;&gt;0,ISNUMBER($I152),$I152&gt;0),$K152/($I152/1000000),"")</f>
        <v/>
      </c>
      <c r="U152" s="32">
        <f>IFERROR(IF(INDEX('Player Pool'!$S$2:$S$8725,$X152)="","",INDEX('Player Pool'!$S$2:$S$8725,$X152)),"")</f>
        <v/>
      </c>
      <c r="V152" s="32">
        <f>IF(AND(ISNUMBER($U152),$U152&lt;&gt;0,ISNUMBER($I152),$I152&gt;0),$U152/($I152/1000000),"")</f>
        <v/>
      </c>
      <c r="W152" t="inlineStr">
        <is>
          <t>06b7a</t>
        </is>
      </c>
      <c r="X152">
        <f>IFERROR(MATCH($W152,'Player Pool'!$V$2:$V$8725,0),"")</f>
        <v/>
      </c>
      <c r="Y152">
        <f>IF(ISNUMBER($R152),$R152,-1)</f>
        <v/>
      </c>
      <c r="Z152">
        <f>IF(ISNUMBER($J152),$J152,-1)</f>
        <v/>
      </c>
      <c r="AA152">
        <f>IF($A152=$A151,$AA151,$AA151+1)</f>
        <v/>
      </c>
      <c r="AB152">
        <f>COUNTIFS($A$2:$A$516,$A152,$G$2:$G$516,$G152,$Y$2:$Y$516,"&gt;"&amp;$Y152)+COUNTIFS($A$2:$A152,$A152,$G$2:$G152,$G152,$Y$2:$Y152,$Y152)</f>
        <v/>
      </c>
      <c r="AC152">
        <f>IF($G152="MINORS","",COUNTIFS($A$2:$A$516,$A152,$G$2:$G$516,"&lt;&gt;MINORS",$Z$2:$Z$516,"&gt;"&amp;$Z152)+COUNTIFS($A$2:$A152,$A152,$G$2:$G152,"&lt;&gt;MINORS",$Z$2:$Z152,$Z152))</f>
        <v/>
      </c>
      <c r="AD152">
        <f>$A152&amp;"|"&amp;$G152&amp;"|"&amp;$AB152</f>
        <v/>
      </c>
      <c r="AE152">
        <f>IF($AC152="","",$A152&amp;"|"&amp;$AC152)</f>
        <v/>
      </c>
      <c r="AF152">
        <f>IF(COUNTIFS($A$2:$A152,$A152)=1,"T"&amp;$AA152,"")</f>
        <v/>
      </c>
    </row>
    <row r="153">
      <c r="A153" t="inlineStr">
        <is>
          <t>Brost</t>
        </is>
      </c>
      <c r="B153">
        <f>IFERROR(IF(INDEX('Player Pool'!$A$2:$A$8725,$X153)="","",INDEX('Player Pool'!$A$2:$A$8725,$X153)),"")</f>
        <v/>
      </c>
      <c r="C153">
        <f>IFERROR(IF(INDEX('Player Pool'!$B$2:$B$8725,$X153)="","",INDEX('Player Pool'!$B$2:$B$8725,$X153)),"")</f>
        <v/>
      </c>
      <c r="D153">
        <f>IFERROR(IF(INDEX('Player Pool'!$C$2:$C$8725,$X153)="","",INDEX('Player Pool'!$C$2:$C$8725,$X153)),"")</f>
        <v/>
      </c>
      <c r="E153">
        <f>IFERROR(IF(INDEX('Player Pool'!$D$2:$D$8725,$X153)="","",INDEX('Player Pool'!$D$2:$D$8725,$X153)),"")</f>
        <v/>
      </c>
      <c r="F153" t="inlineStr">
        <is>
          <t>G</t>
        </is>
      </c>
      <c r="G153" t="inlineStr">
        <is>
          <t>MINORS</t>
        </is>
      </c>
      <c r="H153">
        <f>IFERROR(IF(INDEX('Player Pool'!$E$2:$E$8725,$X153)="","",INDEX('Player Pool'!$E$2:$E$8725,$X153)),"")</f>
        <v/>
      </c>
      <c r="I153" s="30" t="n">
        <v>1050000</v>
      </c>
      <c r="J153" s="31">
        <f>IFERROR(IF(INDEX('Player Pool'!$I$2:$I$8725,$X153)="","",INDEX('Player Pool'!$I$2:$I$8725,$X153)),"")</f>
        <v/>
      </c>
      <c r="K153" s="31">
        <f>IFERROR(IF(INDEX('Player Pool'!$K$2:$K$8725,$X153)="","",INDEX('Player Pool'!$K$2:$K$8725,$X153)),"")</f>
        <v/>
      </c>
      <c r="L153" s="31">
        <f>IFERROR(IF(INDEX('Player Pool'!$M$2:$M$8725,$X153)="","",INDEX('Player Pool'!$M$2:$M$8725,$X153)),"")</f>
        <v/>
      </c>
      <c r="M153" s="31">
        <f>IFERROR(IF(INDEX('Player Pool'!$N$2:$N$8725,$X153)="","",INDEX('Player Pool'!$N$2:$N$8725,$X153)),"")</f>
        <v/>
      </c>
      <c r="N153" s="31">
        <f>IFERROR(IF(INDEX('Player Pool'!$Q$2:$Q$8725,$X153)="","",INDEX('Player Pool'!$Q$2:$Q$8725,$X153)),"")</f>
        <v/>
      </c>
      <c r="O153" s="31">
        <f>IF(AND(ISNUMBER($R153),$R153&lt;&gt;0,ISNUMBER($I153),$I153&gt;0),$R153/($I153/1000000),"")</f>
        <v/>
      </c>
      <c r="P153">
        <f>IFERROR(IF(INDEX('Player Pool'!$U$2:$U$8725,$X153)="","",INDEX('Player Pool'!$U$2:$U$8725,$X153)),"")</f>
        <v/>
      </c>
      <c r="Q153" s="31">
        <f>IFERROR(IF(INDEX('Player Pool'!$O$2:$O$8725,$X153)="","",INDEX('Player Pool'!$O$2:$O$8725,$X153)),"")</f>
        <v/>
      </c>
      <c r="R153" s="31">
        <f>IFERROR(IF(INDEX('Player Pool'!$P$2:$P$8725,$X153)="","",INDEX('Player Pool'!$P$2:$P$8725,$X153)),"")</f>
        <v/>
      </c>
      <c r="S153" s="31">
        <f>IF(AND(ISNUMBER($J153),$J153&lt;&gt;0,ISNUMBER($I153),$I153&gt;0),$J153/($I153/1000000),"")</f>
        <v/>
      </c>
      <c r="T153" s="32">
        <f>IF(AND(ISNUMBER($K153),$K153&lt;&gt;0,ISNUMBER($I153),$I153&gt;0),$K153/($I153/1000000),"")</f>
        <v/>
      </c>
      <c r="U153" s="32">
        <f>IFERROR(IF(INDEX('Player Pool'!$S$2:$S$8725,$X153)="","",INDEX('Player Pool'!$S$2:$S$8725,$X153)),"")</f>
        <v/>
      </c>
      <c r="V153" s="32">
        <f>IF(AND(ISNUMBER($U153),$U153&lt;&gt;0,ISNUMBER($I153),$I153&gt;0),$U153/($I153/1000000),"")</f>
        <v/>
      </c>
      <c r="W153" t="inlineStr">
        <is>
          <t>067yt</t>
        </is>
      </c>
      <c r="X153">
        <f>IFERROR(MATCH($W153,'Player Pool'!$V$2:$V$8725,0),"")</f>
        <v/>
      </c>
      <c r="Y153">
        <f>IF(ISNUMBER($R153),$R153,-1)</f>
        <v/>
      </c>
      <c r="Z153">
        <f>IF(ISNUMBER($J153),$J153,-1)</f>
        <v/>
      </c>
      <c r="AA153">
        <f>IF($A153=$A152,$AA152,$AA152+1)</f>
        <v/>
      </c>
      <c r="AB153">
        <f>COUNTIFS($A$2:$A$516,$A153,$G$2:$G$516,$G153,$Y$2:$Y$516,"&gt;"&amp;$Y153)+COUNTIFS($A$2:$A153,$A153,$G$2:$G153,$G153,$Y$2:$Y153,$Y153)</f>
        <v/>
      </c>
      <c r="AC153">
        <f>IF($G153="MINORS","",COUNTIFS($A$2:$A$516,$A153,$G$2:$G$516,"&lt;&gt;MINORS",$Z$2:$Z$516,"&gt;"&amp;$Z153)+COUNTIFS($A$2:$A153,$A153,$G$2:$G153,"&lt;&gt;MINORS",$Z$2:$Z153,$Z153))</f>
        <v/>
      </c>
      <c r="AD153">
        <f>$A153&amp;"|"&amp;$G153&amp;"|"&amp;$AB153</f>
        <v/>
      </c>
      <c r="AE153">
        <f>IF($AC153="","",$A153&amp;"|"&amp;$AC153)</f>
        <v/>
      </c>
      <c r="AF153">
        <f>IF(COUNTIFS($A$2:$A153,$A153)=1,"T"&amp;$AA153,"")</f>
        <v/>
      </c>
    </row>
    <row r="154">
      <c r="A154" t="inlineStr">
        <is>
          <t>Brost</t>
        </is>
      </c>
      <c r="B154">
        <f>IFERROR(IF(INDEX('Player Pool'!$A$2:$A$8725,$X154)="","",INDEX('Player Pool'!$A$2:$A$8725,$X154)),"")</f>
        <v/>
      </c>
      <c r="C154">
        <f>IFERROR(IF(INDEX('Player Pool'!$B$2:$B$8725,$X154)="","",INDEX('Player Pool'!$B$2:$B$8725,$X154)),"")</f>
        <v/>
      </c>
      <c r="D154">
        <f>IFERROR(IF(INDEX('Player Pool'!$C$2:$C$8725,$X154)="","",INDEX('Player Pool'!$C$2:$C$8725,$X154)),"")</f>
        <v/>
      </c>
      <c r="E154">
        <f>IFERROR(IF(INDEX('Player Pool'!$D$2:$D$8725,$X154)="","",INDEX('Player Pool'!$D$2:$D$8725,$X154)),"")</f>
        <v/>
      </c>
      <c r="F154" t="inlineStr">
        <is>
          <t>F</t>
        </is>
      </c>
      <c r="G154" t="inlineStr">
        <is>
          <t>MINORS</t>
        </is>
      </c>
      <c r="H154">
        <f>IFERROR(IF(INDEX('Player Pool'!$E$2:$E$8725,$X154)="","",INDEX('Player Pool'!$E$2:$E$8725,$X154)),"")</f>
        <v/>
      </c>
      <c r="I154" s="30" t="n">
        <v>900000</v>
      </c>
      <c r="J154" s="31">
        <f>IFERROR(IF(INDEX('Player Pool'!$I$2:$I$8725,$X154)="","",INDEX('Player Pool'!$I$2:$I$8725,$X154)),"")</f>
        <v/>
      </c>
      <c r="K154" s="31">
        <f>IFERROR(IF(INDEX('Player Pool'!$K$2:$K$8725,$X154)="","",INDEX('Player Pool'!$K$2:$K$8725,$X154)),"")</f>
        <v/>
      </c>
      <c r="L154" s="31">
        <f>IFERROR(IF(INDEX('Player Pool'!$M$2:$M$8725,$X154)="","",INDEX('Player Pool'!$M$2:$M$8725,$X154)),"")</f>
        <v/>
      </c>
      <c r="M154" s="31">
        <f>IFERROR(IF(INDEX('Player Pool'!$N$2:$N$8725,$X154)="","",INDEX('Player Pool'!$N$2:$N$8725,$X154)),"")</f>
        <v/>
      </c>
      <c r="N154" s="31">
        <f>IFERROR(IF(INDEX('Player Pool'!$Q$2:$Q$8725,$X154)="","",INDEX('Player Pool'!$Q$2:$Q$8725,$X154)),"")</f>
        <v/>
      </c>
      <c r="O154" s="31">
        <f>IF(AND(ISNUMBER($R154),$R154&lt;&gt;0,ISNUMBER($I154),$I154&gt;0),$R154/($I154/1000000),"")</f>
        <v/>
      </c>
      <c r="P154">
        <f>IFERROR(IF(INDEX('Player Pool'!$U$2:$U$8725,$X154)="","",INDEX('Player Pool'!$U$2:$U$8725,$X154)),"")</f>
        <v/>
      </c>
      <c r="Q154" s="31">
        <f>IFERROR(IF(INDEX('Player Pool'!$O$2:$O$8725,$X154)="","",INDEX('Player Pool'!$O$2:$O$8725,$X154)),"")</f>
        <v/>
      </c>
      <c r="R154" s="31">
        <f>IFERROR(IF(INDEX('Player Pool'!$P$2:$P$8725,$X154)="","",INDEX('Player Pool'!$P$2:$P$8725,$X154)),"")</f>
        <v/>
      </c>
      <c r="S154" s="31">
        <f>IF(AND(ISNUMBER($J154),$J154&lt;&gt;0,ISNUMBER($I154),$I154&gt;0),$J154/($I154/1000000),"")</f>
        <v/>
      </c>
      <c r="T154" s="32">
        <f>IF(AND(ISNUMBER($K154),$K154&lt;&gt;0,ISNUMBER($I154),$I154&gt;0),$K154/($I154/1000000),"")</f>
        <v/>
      </c>
      <c r="U154" s="32">
        <f>IFERROR(IF(INDEX('Player Pool'!$S$2:$S$8725,$X154)="","",INDEX('Player Pool'!$S$2:$S$8725,$X154)),"")</f>
        <v/>
      </c>
      <c r="V154" s="32">
        <f>IF(AND(ISNUMBER($U154),$U154&lt;&gt;0,ISNUMBER($I154),$I154&gt;0),$U154/($I154/1000000),"")</f>
        <v/>
      </c>
      <c r="W154" t="inlineStr">
        <is>
          <t>05ymz</t>
        </is>
      </c>
      <c r="X154">
        <f>IFERROR(MATCH($W154,'Player Pool'!$V$2:$V$8725,0),"")</f>
        <v/>
      </c>
      <c r="Y154">
        <f>IF(ISNUMBER($R154),$R154,-1)</f>
        <v/>
      </c>
      <c r="Z154">
        <f>IF(ISNUMBER($J154),$J154,-1)</f>
        <v/>
      </c>
      <c r="AA154">
        <f>IF($A154=$A153,$AA153,$AA153+1)</f>
        <v/>
      </c>
      <c r="AB154">
        <f>COUNTIFS($A$2:$A$516,$A154,$G$2:$G$516,$G154,$Y$2:$Y$516,"&gt;"&amp;$Y154)+COUNTIFS($A$2:$A154,$A154,$G$2:$G154,$G154,$Y$2:$Y154,$Y154)</f>
        <v/>
      </c>
      <c r="AC154">
        <f>IF($G154="MINORS","",COUNTIFS($A$2:$A$516,$A154,$G$2:$G$516,"&lt;&gt;MINORS",$Z$2:$Z$516,"&gt;"&amp;$Z154)+COUNTIFS($A$2:$A154,$A154,$G$2:$G154,"&lt;&gt;MINORS",$Z$2:$Z154,$Z154))</f>
        <v/>
      </c>
      <c r="AD154">
        <f>$A154&amp;"|"&amp;$G154&amp;"|"&amp;$AB154</f>
        <v/>
      </c>
      <c r="AE154">
        <f>IF($AC154="","",$A154&amp;"|"&amp;$AC154)</f>
        <v/>
      </c>
      <c r="AF154">
        <f>IF(COUNTIFS($A$2:$A154,$A154)=1,"T"&amp;$AA154,"")</f>
        <v/>
      </c>
    </row>
    <row r="155">
      <c r="A155" t="inlineStr">
        <is>
          <t>Brown Noesen</t>
        </is>
      </c>
      <c r="B155">
        <f>IFERROR(IF(INDEX('Player Pool'!$A$2:$A$8725,$X155)="","",INDEX('Player Pool'!$A$2:$A$8725,$X155)),"")</f>
        <v/>
      </c>
      <c r="C155">
        <f>IFERROR(IF(INDEX('Player Pool'!$B$2:$B$8725,$X155)="","",INDEX('Player Pool'!$B$2:$B$8725,$X155)),"")</f>
        <v/>
      </c>
      <c r="D155">
        <f>IFERROR(IF(INDEX('Player Pool'!$C$2:$C$8725,$X155)="","",INDEX('Player Pool'!$C$2:$C$8725,$X155)),"")</f>
        <v/>
      </c>
      <c r="E155">
        <f>IFERROR(IF(INDEX('Player Pool'!$D$2:$D$8725,$X155)="","",INDEX('Player Pool'!$D$2:$D$8725,$X155)),"")</f>
        <v/>
      </c>
      <c r="F155" t="inlineStr">
        <is>
          <t>F</t>
        </is>
      </c>
      <c r="G155" t="inlineStr">
        <is>
          <t>ACTIVE</t>
        </is>
      </c>
      <c r="H155">
        <f>IFERROR(IF(INDEX('Player Pool'!$E$2:$E$8725,$X155)="","",INDEX('Player Pool'!$E$2:$E$8725,$X155)),"")</f>
        <v/>
      </c>
      <c r="I155" s="30" t="n">
        <v>975000</v>
      </c>
      <c r="J155" s="31">
        <f>IFERROR(IF(INDEX('Player Pool'!$I$2:$I$8725,$X155)="","",INDEX('Player Pool'!$I$2:$I$8725,$X155)),"")</f>
        <v/>
      </c>
      <c r="K155" s="31">
        <f>IFERROR(IF(INDEX('Player Pool'!$K$2:$K$8725,$X155)="","",INDEX('Player Pool'!$K$2:$K$8725,$X155)),"")</f>
        <v/>
      </c>
      <c r="L155" s="31">
        <f>IFERROR(IF(INDEX('Player Pool'!$M$2:$M$8725,$X155)="","",INDEX('Player Pool'!$M$2:$M$8725,$X155)),"")</f>
        <v/>
      </c>
      <c r="M155" s="31">
        <f>IFERROR(IF(INDEX('Player Pool'!$N$2:$N$8725,$X155)="","",INDEX('Player Pool'!$N$2:$N$8725,$X155)),"")</f>
        <v/>
      </c>
      <c r="N155" s="31">
        <f>IFERROR(IF(INDEX('Player Pool'!$Q$2:$Q$8725,$X155)="","",INDEX('Player Pool'!$Q$2:$Q$8725,$X155)),"")</f>
        <v/>
      </c>
      <c r="O155" s="31">
        <f>IF(AND(ISNUMBER($R155),$R155&lt;&gt;0,ISNUMBER($I155),$I155&gt;0),$R155/($I155/1000000),"")</f>
        <v/>
      </c>
      <c r="P155">
        <f>IFERROR(IF(INDEX('Player Pool'!$U$2:$U$8725,$X155)="","",INDEX('Player Pool'!$U$2:$U$8725,$X155)),"")</f>
        <v/>
      </c>
      <c r="Q155" s="31">
        <f>IFERROR(IF(INDEX('Player Pool'!$O$2:$O$8725,$X155)="","",INDEX('Player Pool'!$O$2:$O$8725,$X155)),"")</f>
        <v/>
      </c>
      <c r="R155" s="31">
        <f>IFERROR(IF(INDEX('Player Pool'!$P$2:$P$8725,$X155)="","",INDEX('Player Pool'!$P$2:$P$8725,$X155)),"")</f>
        <v/>
      </c>
      <c r="S155" s="31">
        <f>IF(AND(ISNUMBER($J155),$J155&lt;&gt;0,ISNUMBER($I155),$I155&gt;0),$J155/($I155/1000000),"")</f>
        <v/>
      </c>
      <c r="T155" s="32">
        <f>IF(AND(ISNUMBER($K155),$K155&lt;&gt;0,ISNUMBER($I155),$I155&gt;0),$K155/($I155/1000000),"")</f>
        <v/>
      </c>
      <c r="U155" s="32">
        <f>IFERROR(IF(INDEX('Player Pool'!$S$2:$S$8725,$X155)="","",INDEX('Player Pool'!$S$2:$S$8725,$X155)),"")</f>
        <v/>
      </c>
      <c r="V155" s="32">
        <f>IF(AND(ISNUMBER($U155),$U155&lt;&gt;0,ISNUMBER($I155),$I155&gt;0),$U155/($I155/1000000),"")</f>
        <v/>
      </c>
      <c r="W155" t="inlineStr">
        <is>
          <t>05w9c</t>
        </is>
      </c>
      <c r="X155">
        <f>IFERROR(MATCH($W155,'Player Pool'!$V$2:$V$8725,0),"")</f>
        <v/>
      </c>
      <c r="Y155">
        <f>IF(ISNUMBER($R155),$R155,-1)</f>
        <v/>
      </c>
      <c r="Z155">
        <f>IF(ISNUMBER($J155),$J155,-1)</f>
        <v/>
      </c>
      <c r="AA155">
        <f>IF($A155=$A154,$AA154,$AA154+1)</f>
        <v/>
      </c>
      <c r="AB155">
        <f>COUNTIFS($A$2:$A$516,$A155,$G$2:$G$516,$G155,$Y$2:$Y$516,"&gt;"&amp;$Y155)+COUNTIFS($A$2:$A155,$A155,$G$2:$G155,$G155,$Y$2:$Y155,$Y155)</f>
        <v/>
      </c>
      <c r="AC155">
        <f>IF($G155="MINORS","",COUNTIFS($A$2:$A$516,$A155,$G$2:$G$516,"&lt;&gt;MINORS",$Z$2:$Z$516,"&gt;"&amp;$Z155)+COUNTIFS($A$2:$A155,$A155,$G$2:$G155,"&lt;&gt;MINORS",$Z$2:$Z155,$Z155))</f>
        <v/>
      </c>
      <c r="AD155">
        <f>$A155&amp;"|"&amp;$G155&amp;"|"&amp;$AB155</f>
        <v/>
      </c>
      <c r="AE155">
        <f>IF($AC155="","",$A155&amp;"|"&amp;$AC155)</f>
        <v/>
      </c>
      <c r="AF155">
        <f>IF(COUNTIFS($A$2:$A155,$A155)=1,"T"&amp;$AA155,"")</f>
        <v/>
      </c>
    </row>
    <row r="156">
      <c r="A156" t="inlineStr">
        <is>
          <t>Brown Noesen</t>
        </is>
      </c>
      <c r="B156">
        <f>IFERROR(IF(INDEX('Player Pool'!$A$2:$A$8725,$X156)="","",INDEX('Player Pool'!$A$2:$A$8725,$X156)),"")</f>
        <v/>
      </c>
      <c r="C156">
        <f>IFERROR(IF(INDEX('Player Pool'!$B$2:$B$8725,$X156)="","",INDEX('Player Pool'!$B$2:$B$8725,$X156)),"")</f>
        <v/>
      </c>
      <c r="D156">
        <f>IFERROR(IF(INDEX('Player Pool'!$C$2:$C$8725,$X156)="","",INDEX('Player Pool'!$C$2:$C$8725,$X156)),"")</f>
        <v/>
      </c>
      <c r="E156">
        <f>IFERROR(IF(INDEX('Player Pool'!$D$2:$D$8725,$X156)="","",INDEX('Player Pool'!$D$2:$D$8725,$X156)),"")</f>
        <v/>
      </c>
      <c r="F156" t="inlineStr">
        <is>
          <t>F</t>
        </is>
      </c>
      <c r="G156" t="inlineStr">
        <is>
          <t>ACTIVE</t>
        </is>
      </c>
      <c r="H156">
        <f>IFERROR(IF(INDEX('Player Pool'!$E$2:$E$8725,$X156)="","",INDEX('Player Pool'!$E$2:$E$8725,$X156)),"")</f>
        <v/>
      </c>
      <c r="I156" s="30" t="n">
        <v>7000000</v>
      </c>
      <c r="J156" s="31">
        <f>IFERROR(IF(INDEX('Player Pool'!$I$2:$I$8725,$X156)="","",INDEX('Player Pool'!$I$2:$I$8725,$X156)),"")</f>
        <v/>
      </c>
      <c r="K156" s="31">
        <f>IFERROR(IF(INDEX('Player Pool'!$K$2:$K$8725,$X156)="","",INDEX('Player Pool'!$K$2:$K$8725,$X156)),"")</f>
        <v/>
      </c>
      <c r="L156" s="31">
        <f>IFERROR(IF(INDEX('Player Pool'!$M$2:$M$8725,$X156)="","",INDEX('Player Pool'!$M$2:$M$8725,$X156)),"")</f>
        <v/>
      </c>
      <c r="M156" s="31">
        <f>IFERROR(IF(INDEX('Player Pool'!$N$2:$N$8725,$X156)="","",INDEX('Player Pool'!$N$2:$N$8725,$X156)),"")</f>
        <v/>
      </c>
      <c r="N156" s="31">
        <f>IFERROR(IF(INDEX('Player Pool'!$Q$2:$Q$8725,$X156)="","",INDEX('Player Pool'!$Q$2:$Q$8725,$X156)),"")</f>
        <v/>
      </c>
      <c r="O156" s="31">
        <f>IF(AND(ISNUMBER($R156),$R156&lt;&gt;0,ISNUMBER($I156),$I156&gt;0),$R156/($I156/1000000),"")</f>
        <v/>
      </c>
      <c r="P156">
        <f>IFERROR(IF(INDEX('Player Pool'!$U$2:$U$8725,$X156)="","",INDEX('Player Pool'!$U$2:$U$8725,$X156)),"")</f>
        <v/>
      </c>
      <c r="Q156" s="31">
        <f>IFERROR(IF(INDEX('Player Pool'!$O$2:$O$8725,$X156)="","",INDEX('Player Pool'!$O$2:$O$8725,$X156)),"")</f>
        <v/>
      </c>
      <c r="R156" s="31">
        <f>IFERROR(IF(INDEX('Player Pool'!$P$2:$P$8725,$X156)="","",INDEX('Player Pool'!$P$2:$P$8725,$X156)),"")</f>
        <v/>
      </c>
      <c r="S156" s="31">
        <f>IF(AND(ISNUMBER($J156),$J156&lt;&gt;0,ISNUMBER($I156),$I156&gt;0),$J156/($I156/1000000),"")</f>
        <v/>
      </c>
      <c r="T156" s="32">
        <f>IF(AND(ISNUMBER($K156),$K156&lt;&gt;0,ISNUMBER($I156),$I156&gt;0),$K156/($I156/1000000),"")</f>
        <v/>
      </c>
      <c r="U156" s="32">
        <f>IFERROR(IF(INDEX('Player Pool'!$S$2:$S$8725,$X156)="","",INDEX('Player Pool'!$S$2:$S$8725,$X156)),"")</f>
        <v/>
      </c>
      <c r="V156" s="32">
        <f>IF(AND(ISNUMBER($U156),$U156&lt;&gt;0,ISNUMBER($I156),$I156&gt;0),$U156/($I156/1000000),"")</f>
        <v/>
      </c>
      <c r="W156" t="inlineStr">
        <is>
          <t>04xec</t>
        </is>
      </c>
      <c r="X156">
        <f>IFERROR(MATCH($W156,'Player Pool'!$V$2:$V$8725,0),"")</f>
        <v/>
      </c>
      <c r="Y156">
        <f>IF(ISNUMBER($R156),$R156,-1)</f>
        <v/>
      </c>
      <c r="Z156">
        <f>IF(ISNUMBER($J156),$J156,-1)</f>
        <v/>
      </c>
      <c r="AA156">
        <f>IF($A156=$A155,$AA155,$AA155+1)</f>
        <v/>
      </c>
      <c r="AB156">
        <f>COUNTIFS($A$2:$A$516,$A156,$G$2:$G$516,$G156,$Y$2:$Y$516,"&gt;"&amp;$Y156)+COUNTIFS($A$2:$A156,$A156,$G$2:$G156,$G156,$Y$2:$Y156,$Y156)</f>
        <v/>
      </c>
      <c r="AC156">
        <f>IF($G156="MINORS","",COUNTIFS($A$2:$A$516,$A156,$G$2:$G$516,"&lt;&gt;MINORS",$Z$2:$Z$516,"&gt;"&amp;$Z156)+COUNTIFS($A$2:$A156,$A156,$G$2:$G156,"&lt;&gt;MINORS",$Z$2:$Z156,$Z156))</f>
        <v/>
      </c>
      <c r="AD156">
        <f>$A156&amp;"|"&amp;$G156&amp;"|"&amp;$AB156</f>
        <v/>
      </c>
      <c r="AE156">
        <f>IF($AC156="","",$A156&amp;"|"&amp;$AC156)</f>
        <v/>
      </c>
      <c r="AF156">
        <f>IF(COUNTIFS($A$2:$A156,$A156)=1,"T"&amp;$AA156,"")</f>
        <v/>
      </c>
    </row>
    <row r="157">
      <c r="A157" t="inlineStr">
        <is>
          <t>Brown Noesen</t>
        </is>
      </c>
      <c r="B157">
        <f>IFERROR(IF(INDEX('Player Pool'!$A$2:$A$8725,$X157)="","",INDEX('Player Pool'!$A$2:$A$8725,$X157)),"")</f>
        <v/>
      </c>
      <c r="C157">
        <f>IFERROR(IF(INDEX('Player Pool'!$B$2:$B$8725,$X157)="","",INDEX('Player Pool'!$B$2:$B$8725,$X157)),"")</f>
        <v/>
      </c>
      <c r="D157">
        <f>IFERROR(IF(INDEX('Player Pool'!$C$2:$C$8725,$X157)="","",INDEX('Player Pool'!$C$2:$C$8725,$X157)),"")</f>
        <v/>
      </c>
      <c r="E157">
        <f>IFERROR(IF(INDEX('Player Pool'!$D$2:$D$8725,$X157)="","",INDEX('Player Pool'!$D$2:$D$8725,$X157)),"")</f>
        <v/>
      </c>
      <c r="F157" t="inlineStr">
        <is>
          <t>F</t>
        </is>
      </c>
      <c r="G157" t="inlineStr">
        <is>
          <t>ACTIVE</t>
        </is>
      </c>
      <c r="H157">
        <f>IFERROR(IF(INDEX('Player Pool'!$E$2:$E$8725,$X157)="","",INDEX('Player Pool'!$E$2:$E$8725,$X157)),"")</f>
        <v/>
      </c>
      <c r="I157" s="30" t="n">
        <v>8350000</v>
      </c>
      <c r="J157" s="31">
        <f>IFERROR(IF(INDEX('Player Pool'!$I$2:$I$8725,$X157)="","",INDEX('Player Pool'!$I$2:$I$8725,$X157)),"")</f>
        <v/>
      </c>
      <c r="K157" s="31">
        <f>IFERROR(IF(INDEX('Player Pool'!$K$2:$K$8725,$X157)="","",INDEX('Player Pool'!$K$2:$K$8725,$X157)),"")</f>
        <v/>
      </c>
      <c r="L157" s="31">
        <f>IFERROR(IF(INDEX('Player Pool'!$M$2:$M$8725,$X157)="","",INDEX('Player Pool'!$M$2:$M$8725,$X157)),"")</f>
        <v/>
      </c>
      <c r="M157" s="31">
        <f>IFERROR(IF(INDEX('Player Pool'!$N$2:$N$8725,$X157)="","",INDEX('Player Pool'!$N$2:$N$8725,$X157)),"")</f>
        <v/>
      </c>
      <c r="N157" s="31">
        <f>IFERROR(IF(INDEX('Player Pool'!$Q$2:$Q$8725,$X157)="","",INDEX('Player Pool'!$Q$2:$Q$8725,$X157)),"")</f>
        <v/>
      </c>
      <c r="O157" s="31">
        <f>IF(AND(ISNUMBER($R157),$R157&lt;&gt;0,ISNUMBER($I157),$I157&gt;0),$R157/($I157/1000000),"")</f>
        <v/>
      </c>
      <c r="P157">
        <f>IFERROR(IF(INDEX('Player Pool'!$U$2:$U$8725,$X157)="","",INDEX('Player Pool'!$U$2:$U$8725,$X157)),"")</f>
        <v/>
      </c>
      <c r="Q157" s="31">
        <f>IFERROR(IF(INDEX('Player Pool'!$O$2:$O$8725,$X157)="","",INDEX('Player Pool'!$O$2:$O$8725,$X157)),"")</f>
        <v/>
      </c>
      <c r="R157" s="31">
        <f>IFERROR(IF(INDEX('Player Pool'!$P$2:$P$8725,$X157)="","",INDEX('Player Pool'!$P$2:$P$8725,$X157)),"")</f>
        <v/>
      </c>
      <c r="S157" s="31">
        <f>IF(AND(ISNUMBER($J157),$J157&lt;&gt;0,ISNUMBER($I157),$I157&gt;0),$J157/($I157/1000000),"")</f>
        <v/>
      </c>
      <c r="T157" s="32">
        <f>IF(AND(ISNUMBER($K157),$K157&lt;&gt;0,ISNUMBER($I157),$I157&gt;0),$K157/($I157/1000000),"")</f>
        <v/>
      </c>
      <c r="U157" s="32">
        <f>IFERROR(IF(INDEX('Player Pool'!$S$2:$S$8725,$X157)="","",INDEX('Player Pool'!$S$2:$S$8725,$X157)),"")</f>
        <v/>
      </c>
      <c r="V157" s="32">
        <f>IF(AND(ISNUMBER($U157),$U157&lt;&gt;0,ISNUMBER($I157),$I157&gt;0),$U157/($I157/1000000),"")</f>
        <v/>
      </c>
      <c r="W157" t="inlineStr">
        <is>
          <t>051z0</t>
        </is>
      </c>
      <c r="X157">
        <f>IFERROR(MATCH($W157,'Player Pool'!$V$2:$V$8725,0),"")</f>
        <v/>
      </c>
      <c r="Y157">
        <f>IF(ISNUMBER($R157),$R157,-1)</f>
        <v/>
      </c>
      <c r="Z157">
        <f>IF(ISNUMBER($J157),$J157,-1)</f>
        <v/>
      </c>
      <c r="AA157">
        <f>IF($A157=$A156,$AA156,$AA156+1)</f>
        <v/>
      </c>
      <c r="AB157">
        <f>COUNTIFS($A$2:$A$516,$A157,$G$2:$G$516,$G157,$Y$2:$Y$516,"&gt;"&amp;$Y157)+COUNTIFS($A$2:$A157,$A157,$G$2:$G157,$G157,$Y$2:$Y157,$Y157)</f>
        <v/>
      </c>
      <c r="AC157">
        <f>IF($G157="MINORS","",COUNTIFS($A$2:$A$516,$A157,$G$2:$G$516,"&lt;&gt;MINORS",$Z$2:$Z$516,"&gt;"&amp;$Z157)+COUNTIFS($A$2:$A157,$A157,$G$2:$G157,"&lt;&gt;MINORS",$Z$2:$Z157,$Z157))</f>
        <v/>
      </c>
      <c r="AD157">
        <f>$A157&amp;"|"&amp;$G157&amp;"|"&amp;$AB157</f>
        <v/>
      </c>
      <c r="AE157">
        <f>IF($AC157="","",$A157&amp;"|"&amp;$AC157)</f>
        <v/>
      </c>
      <c r="AF157">
        <f>IF(COUNTIFS($A$2:$A157,$A157)=1,"T"&amp;$AA157,"")</f>
        <v/>
      </c>
    </row>
    <row r="158">
      <c r="A158" t="inlineStr">
        <is>
          <t>Brown Noesen</t>
        </is>
      </c>
      <c r="B158">
        <f>IFERROR(IF(INDEX('Player Pool'!$A$2:$A$8725,$X158)="","",INDEX('Player Pool'!$A$2:$A$8725,$X158)),"")</f>
        <v/>
      </c>
      <c r="C158">
        <f>IFERROR(IF(INDEX('Player Pool'!$B$2:$B$8725,$X158)="","",INDEX('Player Pool'!$B$2:$B$8725,$X158)),"")</f>
        <v/>
      </c>
      <c r="D158">
        <f>IFERROR(IF(INDEX('Player Pool'!$C$2:$C$8725,$X158)="","",INDEX('Player Pool'!$C$2:$C$8725,$X158)),"")</f>
        <v/>
      </c>
      <c r="E158">
        <f>IFERROR(IF(INDEX('Player Pool'!$D$2:$D$8725,$X158)="","",INDEX('Player Pool'!$D$2:$D$8725,$X158)),"")</f>
        <v/>
      </c>
      <c r="F158" t="inlineStr">
        <is>
          <t>F</t>
        </is>
      </c>
      <c r="G158" t="inlineStr">
        <is>
          <t>ACTIVE</t>
        </is>
      </c>
      <c r="H158">
        <f>IFERROR(IF(INDEX('Player Pool'!$E$2:$E$8725,$X158)="","",INDEX('Player Pool'!$E$2:$E$8725,$X158)),"")</f>
        <v/>
      </c>
      <c r="I158" s="30" t="n">
        <v>7142857</v>
      </c>
      <c r="J158" s="31">
        <f>IFERROR(IF(INDEX('Player Pool'!$I$2:$I$8725,$X158)="","",INDEX('Player Pool'!$I$2:$I$8725,$X158)),"")</f>
        <v/>
      </c>
      <c r="K158" s="31">
        <f>IFERROR(IF(INDEX('Player Pool'!$K$2:$K$8725,$X158)="","",INDEX('Player Pool'!$K$2:$K$8725,$X158)),"")</f>
        <v/>
      </c>
      <c r="L158" s="31">
        <f>IFERROR(IF(INDEX('Player Pool'!$M$2:$M$8725,$X158)="","",INDEX('Player Pool'!$M$2:$M$8725,$X158)),"")</f>
        <v/>
      </c>
      <c r="M158" s="31">
        <f>IFERROR(IF(INDEX('Player Pool'!$N$2:$N$8725,$X158)="","",INDEX('Player Pool'!$N$2:$N$8725,$X158)),"")</f>
        <v/>
      </c>
      <c r="N158" s="31">
        <f>IFERROR(IF(INDEX('Player Pool'!$Q$2:$Q$8725,$X158)="","",INDEX('Player Pool'!$Q$2:$Q$8725,$X158)),"")</f>
        <v/>
      </c>
      <c r="O158" s="31">
        <f>IF(AND(ISNUMBER($R158),$R158&lt;&gt;0,ISNUMBER($I158),$I158&gt;0),$R158/($I158/1000000),"")</f>
        <v/>
      </c>
      <c r="P158">
        <f>IFERROR(IF(INDEX('Player Pool'!$U$2:$U$8725,$X158)="","",INDEX('Player Pool'!$U$2:$U$8725,$X158)),"")</f>
        <v/>
      </c>
      <c r="Q158" s="31">
        <f>IFERROR(IF(INDEX('Player Pool'!$O$2:$O$8725,$X158)="","",INDEX('Player Pool'!$O$2:$O$8725,$X158)),"")</f>
        <v/>
      </c>
      <c r="R158" s="31">
        <f>IFERROR(IF(INDEX('Player Pool'!$P$2:$P$8725,$X158)="","",INDEX('Player Pool'!$P$2:$P$8725,$X158)),"")</f>
        <v/>
      </c>
      <c r="S158" s="31">
        <f>IF(AND(ISNUMBER($J158),$J158&lt;&gt;0,ISNUMBER($I158),$I158&gt;0),$J158/($I158/1000000),"")</f>
        <v/>
      </c>
      <c r="T158" s="32">
        <f>IF(AND(ISNUMBER($K158),$K158&lt;&gt;0,ISNUMBER($I158),$I158&gt;0),$K158/($I158/1000000),"")</f>
        <v/>
      </c>
      <c r="U158" s="32">
        <f>IFERROR(IF(INDEX('Player Pool'!$S$2:$S$8725,$X158)="","",INDEX('Player Pool'!$S$2:$S$8725,$X158)),"")</f>
        <v/>
      </c>
      <c r="V158" s="32">
        <f>IF(AND(ISNUMBER($U158),$U158&lt;&gt;0,ISNUMBER($I158),$I158&gt;0),$U158/($I158/1000000),"")</f>
        <v/>
      </c>
      <c r="W158" t="inlineStr">
        <is>
          <t>042t5</t>
        </is>
      </c>
      <c r="X158">
        <f>IFERROR(MATCH($W158,'Player Pool'!$V$2:$V$8725,0),"")</f>
        <v/>
      </c>
      <c r="Y158">
        <f>IF(ISNUMBER($R158),$R158,-1)</f>
        <v/>
      </c>
      <c r="Z158">
        <f>IF(ISNUMBER($J158),$J158,-1)</f>
        <v/>
      </c>
      <c r="AA158">
        <f>IF($A158=$A157,$AA157,$AA157+1)</f>
        <v/>
      </c>
      <c r="AB158">
        <f>COUNTIFS($A$2:$A$516,$A158,$G$2:$G$516,$G158,$Y$2:$Y$516,"&gt;"&amp;$Y158)+COUNTIFS($A$2:$A158,$A158,$G$2:$G158,$G158,$Y$2:$Y158,$Y158)</f>
        <v/>
      </c>
      <c r="AC158">
        <f>IF($G158="MINORS","",COUNTIFS($A$2:$A$516,$A158,$G$2:$G$516,"&lt;&gt;MINORS",$Z$2:$Z$516,"&gt;"&amp;$Z158)+COUNTIFS($A$2:$A158,$A158,$G$2:$G158,"&lt;&gt;MINORS",$Z$2:$Z158,$Z158))</f>
        <v/>
      </c>
      <c r="AD158">
        <f>$A158&amp;"|"&amp;$G158&amp;"|"&amp;$AB158</f>
        <v/>
      </c>
      <c r="AE158">
        <f>IF($AC158="","",$A158&amp;"|"&amp;$AC158)</f>
        <v/>
      </c>
      <c r="AF158">
        <f>IF(COUNTIFS($A$2:$A158,$A158)=1,"T"&amp;$AA158,"")</f>
        <v/>
      </c>
    </row>
    <row r="159">
      <c r="A159" t="inlineStr">
        <is>
          <t>Brown Noesen</t>
        </is>
      </c>
      <c r="B159">
        <f>IFERROR(IF(INDEX('Player Pool'!$A$2:$A$8725,$X159)="","",INDEX('Player Pool'!$A$2:$A$8725,$X159)),"")</f>
        <v/>
      </c>
      <c r="C159">
        <f>IFERROR(IF(INDEX('Player Pool'!$B$2:$B$8725,$X159)="","",INDEX('Player Pool'!$B$2:$B$8725,$X159)),"")</f>
        <v/>
      </c>
      <c r="D159">
        <f>IFERROR(IF(INDEX('Player Pool'!$C$2:$C$8725,$X159)="","",INDEX('Player Pool'!$C$2:$C$8725,$X159)),"")</f>
        <v/>
      </c>
      <c r="E159">
        <f>IFERROR(IF(INDEX('Player Pool'!$D$2:$D$8725,$X159)="","",INDEX('Player Pool'!$D$2:$D$8725,$X159)),"")</f>
        <v/>
      </c>
      <c r="F159" t="inlineStr">
        <is>
          <t>F</t>
        </is>
      </c>
      <c r="G159" t="inlineStr">
        <is>
          <t>ACTIVE</t>
        </is>
      </c>
      <c r="H159">
        <f>IFERROR(IF(INDEX('Player Pool'!$E$2:$E$8725,$X159)="","",INDEX('Player Pool'!$E$2:$E$8725,$X159)),"")</f>
        <v/>
      </c>
      <c r="I159" s="30" t="n">
        <v>8750000</v>
      </c>
      <c r="J159" s="31">
        <f>IFERROR(IF(INDEX('Player Pool'!$I$2:$I$8725,$X159)="","",INDEX('Player Pool'!$I$2:$I$8725,$X159)),"")</f>
        <v/>
      </c>
      <c r="K159" s="31">
        <f>IFERROR(IF(INDEX('Player Pool'!$K$2:$K$8725,$X159)="","",INDEX('Player Pool'!$K$2:$K$8725,$X159)),"")</f>
        <v/>
      </c>
      <c r="L159" s="31">
        <f>IFERROR(IF(INDEX('Player Pool'!$M$2:$M$8725,$X159)="","",INDEX('Player Pool'!$M$2:$M$8725,$X159)),"")</f>
        <v/>
      </c>
      <c r="M159" s="31">
        <f>IFERROR(IF(INDEX('Player Pool'!$N$2:$N$8725,$X159)="","",INDEX('Player Pool'!$N$2:$N$8725,$X159)),"")</f>
        <v/>
      </c>
      <c r="N159" s="31">
        <f>IFERROR(IF(INDEX('Player Pool'!$Q$2:$Q$8725,$X159)="","",INDEX('Player Pool'!$Q$2:$Q$8725,$X159)),"")</f>
        <v/>
      </c>
      <c r="O159" s="31">
        <f>IF(AND(ISNUMBER($R159),$R159&lt;&gt;0,ISNUMBER($I159),$I159&gt;0),$R159/($I159/1000000),"")</f>
        <v/>
      </c>
      <c r="P159">
        <f>IFERROR(IF(INDEX('Player Pool'!$U$2:$U$8725,$X159)="","",INDEX('Player Pool'!$U$2:$U$8725,$X159)),"")</f>
        <v/>
      </c>
      <c r="Q159" s="31">
        <f>IFERROR(IF(INDEX('Player Pool'!$O$2:$O$8725,$X159)="","",INDEX('Player Pool'!$O$2:$O$8725,$X159)),"")</f>
        <v/>
      </c>
      <c r="R159" s="31">
        <f>IFERROR(IF(INDEX('Player Pool'!$P$2:$P$8725,$X159)="","",INDEX('Player Pool'!$P$2:$P$8725,$X159)),"")</f>
        <v/>
      </c>
      <c r="S159" s="31">
        <f>IF(AND(ISNUMBER($J159),$J159&lt;&gt;0,ISNUMBER($I159),$I159&gt;0),$J159/($I159/1000000),"")</f>
        <v/>
      </c>
      <c r="T159" s="32">
        <f>IF(AND(ISNUMBER($K159),$K159&lt;&gt;0,ISNUMBER($I159),$I159&gt;0),$K159/($I159/1000000),"")</f>
        <v/>
      </c>
      <c r="U159" s="32">
        <f>IFERROR(IF(INDEX('Player Pool'!$S$2:$S$8725,$X159)="","",INDEX('Player Pool'!$S$2:$S$8725,$X159)),"")</f>
        <v/>
      </c>
      <c r="V159" s="32">
        <f>IF(AND(ISNUMBER($U159),$U159&lt;&gt;0,ISNUMBER($I159),$I159&gt;0),$U159/($I159/1000000),"")</f>
        <v/>
      </c>
      <c r="W159" t="inlineStr">
        <is>
          <t>038vb</t>
        </is>
      </c>
      <c r="X159">
        <f>IFERROR(MATCH($W159,'Player Pool'!$V$2:$V$8725,0),"")</f>
        <v/>
      </c>
      <c r="Y159">
        <f>IF(ISNUMBER($R159),$R159,-1)</f>
        <v/>
      </c>
      <c r="Z159">
        <f>IF(ISNUMBER($J159),$J159,-1)</f>
        <v/>
      </c>
      <c r="AA159">
        <f>IF($A159=$A158,$AA158,$AA158+1)</f>
        <v/>
      </c>
      <c r="AB159">
        <f>COUNTIFS($A$2:$A$516,$A159,$G$2:$G$516,$G159,$Y$2:$Y$516,"&gt;"&amp;$Y159)+COUNTIFS($A$2:$A159,$A159,$G$2:$G159,$G159,$Y$2:$Y159,$Y159)</f>
        <v/>
      </c>
      <c r="AC159">
        <f>IF($G159="MINORS","",COUNTIFS($A$2:$A$516,$A159,$G$2:$G$516,"&lt;&gt;MINORS",$Z$2:$Z$516,"&gt;"&amp;$Z159)+COUNTIFS($A$2:$A159,$A159,$G$2:$G159,"&lt;&gt;MINORS",$Z$2:$Z159,$Z159))</f>
        <v/>
      </c>
      <c r="AD159">
        <f>$A159&amp;"|"&amp;$G159&amp;"|"&amp;$AB159</f>
        <v/>
      </c>
      <c r="AE159">
        <f>IF($AC159="","",$A159&amp;"|"&amp;$AC159)</f>
        <v/>
      </c>
      <c r="AF159">
        <f>IF(COUNTIFS($A$2:$A159,$A159)=1,"T"&amp;$AA159,"")</f>
        <v/>
      </c>
    </row>
    <row r="160">
      <c r="A160" t="inlineStr">
        <is>
          <t>Brown Noesen</t>
        </is>
      </c>
      <c r="B160">
        <f>IFERROR(IF(INDEX('Player Pool'!$A$2:$A$8725,$X160)="","",INDEX('Player Pool'!$A$2:$A$8725,$X160)),"")</f>
        <v/>
      </c>
      <c r="C160">
        <f>IFERROR(IF(INDEX('Player Pool'!$B$2:$B$8725,$X160)="","",INDEX('Player Pool'!$B$2:$B$8725,$X160)),"")</f>
        <v/>
      </c>
      <c r="D160">
        <f>IFERROR(IF(INDEX('Player Pool'!$C$2:$C$8725,$X160)="","",INDEX('Player Pool'!$C$2:$C$8725,$X160)),"")</f>
        <v/>
      </c>
      <c r="E160">
        <f>IFERROR(IF(INDEX('Player Pool'!$D$2:$D$8725,$X160)="","",INDEX('Player Pool'!$D$2:$D$8725,$X160)),"")</f>
        <v/>
      </c>
      <c r="F160" t="inlineStr">
        <is>
          <t>F</t>
        </is>
      </c>
      <c r="G160" t="inlineStr">
        <is>
          <t>ACTIVE</t>
        </is>
      </c>
      <c r="H160">
        <f>IFERROR(IF(INDEX('Player Pool'!$E$2:$E$8725,$X160)="","",INDEX('Player Pool'!$E$2:$E$8725,$X160)),"")</f>
        <v/>
      </c>
      <c r="I160" s="30" t="n">
        <v>5125000</v>
      </c>
      <c r="J160" s="31">
        <f>IFERROR(IF(INDEX('Player Pool'!$I$2:$I$8725,$X160)="","",INDEX('Player Pool'!$I$2:$I$8725,$X160)),"")</f>
        <v/>
      </c>
      <c r="K160" s="31">
        <f>IFERROR(IF(INDEX('Player Pool'!$K$2:$K$8725,$X160)="","",INDEX('Player Pool'!$K$2:$K$8725,$X160)),"")</f>
        <v/>
      </c>
      <c r="L160" s="31">
        <f>IFERROR(IF(INDEX('Player Pool'!$M$2:$M$8725,$X160)="","",INDEX('Player Pool'!$M$2:$M$8725,$X160)),"")</f>
        <v/>
      </c>
      <c r="M160" s="31">
        <f>IFERROR(IF(INDEX('Player Pool'!$N$2:$N$8725,$X160)="","",INDEX('Player Pool'!$N$2:$N$8725,$X160)),"")</f>
        <v/>
      </c>
      <c r="N160" s="31">
        <f>IFERROR(IF(INDEX('Player Pool'!$Q$2:$Q$8725,$X160)="","",INDEX('Player Pool'!$Q$2:$Q$8725,$X160)),"")</f>
        <v/>
      </c>
      <c r="O160" s="31">
        <f>IF(AND(ISNUMBER($R160),$R160&lt;&gt;0,ISNUMBER($I160),$I160&gt;0),$R160/($I160/1000000),"")</f>
        <v/>
      </c>
      <c r="P160">
        <f>IFERROR(IF(INDEX('Player Pool'!$U$2:$U$8725,$X160)="","",INDEX('Player Pool'!$U$2:$U$8725,$X160)),"")</f>
        <v/>
      </c>
      <c r="Q160" s="31">
        <f>IFERROR(IF(INDEX('Player Pool'!$O$2:$O$8725,$X160)="","",INDEX('Player Pool'!$O$2:$O$8725,$X160)),"")</f>
        <v/>
      </c>
      <c r="R160" s="31">
        <f>IFERROR(IF(INDEX('Player Pool'!$P$2:$P$8725,$X160)="","",INDEX('Player Pool'!$P$2:$P$8725,$X160)),"")</f>
        <v/>
      </c>
      <c r="S160" s="31">
        <f>IF(AND(ISNUMBER($J160),$J160&lt;&gt;0,ISNUMBER($I160),$I160&gt;0),$J160/($I160/1000000),"")</f>
        <v/>
      </c>
      <c r="T160" s="32">
        <f>IF(AND(ISNUMBER($K160),$K160&lt;&gt;0,ISNUMBER($I160),$I160&gt;0),$K160/($I160/1000000),"")</f>
        <v/>
      </c>
      <c r="U160" s="32">
        <f>IFERROR(IF(INDEX('Player Pool'!$S$2:$S$8725,$X160)="","",INDEX('Player Pool'!$S$2:$S$8725,$X160)),"")</f>
        <v/>
      </c>
      <c r="V160" s="32">
        <f>IF(AND(ISNUMBER($U160),$U160&lt;&gt;0,ISNUMBER($I160),$I160&gt;0),$U160/($I160/1000000),"")</f>
        <v/>
      </c>
      <c r="W160" t="inlineStr">
        <is>
          <t>01zvp</t>
        </is>
      </c>
      <c r="X160">
        <f>IFERROR(MATCH($W160,'Player Pool'!$V$2:$V$8725,0),"")</f>
        <v/>
      </c>
      <c r="Y160">
        <f>IF(ISNUMBER($R160),$R160,-1)</f>
        <v/>
      </c>
      <c r="Z160">
        <f>IF(ISNUMBER($J160),$J160,-1)</f>
        <v/>
      </c>
      <c r="AA160">
        <f>IF($A160=$A159,$AA159,$AA159+1)</f>
        <v/>
      </c>
      <c r="AB160">
        <f>COUNTIFS($A$2:$A$516,$A160,$G$2:$G$516,$G160,$Y$2:$Y$516,"&gt;"&amp;$Y160)+COUNTIFS($A$2:$A160,$A160,$G$2:$G160,$G160,$Y$2:$Y160,$Y160)</f>
        <v/>
      </c>
      <c r="AC160">
        <f>IF($G160="MINORS","",COUNTIFS($A$2:$A$516,$A160,$G$2:$G$516,"&lt;&gt;MINORS",$Z$2:$Z$516,"&gt;"&amp;$Z160)+COUNTIFS($A$2:$A160,$A160,$G$2:$G160,"&lt;&gt;MINORS",$Z$2:$Z160,$Z160))</f>
        <v/>
      </c>
      <c r="AD160">
        <f>$A160&amp;"|"&amp;$G160&amp;"|"&amp;$AB160</f>
        <v/>
      </c>
      <c r="AE160">
        <f>IF($AC160="","",$A160&amp;"|"&amp;$AC160)</f>
        <v/>
      </c>
      <c r="AF160">
        <f>IF(COUNTIFS($A$2:$A160,$A160)=1,"T"&amp;$AA160,"")</f>
        <v/>
      </c>
    </row>
    <row r="161">
      <c r="A161" t="inlineStr">
        <is>
          <t>Brown Noesen</t>
        </is>
      </c>
      <c r="B161">
        <f>IFERROR(IF(INDEX('Player Pool'!$A$2:$A$8725,$X161)="","",INDEX('Player Pool'!$A$2:$A$8725,$X161)),"")</f>
        <v/>
      </c>
      <c r="C161">
        <f>IFERROR(IF(INDEX('Player Pool'!$B$2:$B$8725,$X161)="","",INDEX('Player Pool'!$B$2:$B$8725,$X161)),"")</f>
        <v/>
      </c>
      <c r="D161">
        <f>IFERROR(IF(INDEX('Player Pool'!$C$2:$C$8725,$X161)="","",INDEX('Player Pool'!$C$2:$C$8725,$X161)),"")</f>
        <v/>
      </c>
      <c r="E161">
        <f>IFERROR(IF(INDEX('Player Pool'!$D$2:$D$8725,$X161)="","",INDEX('Player Pool'!$D$2:$D$8725,$X161)),"")</f>
        <v/>
      </c>
      <c r="F161" t="inlineStr">
        <is>
          <t>G</t>
        </is>
      </c>
      <c r="G161" t="inlineStr">
        <is>
          <t>ACTIVE</t>
        </is>
      </c>
      <c r="H161">
        <f>IFERROR(IF(INDEX('Player Pool'!$E$2:$E$8725,$X161)="","",INDEX('Player Pool'!$E$2:$E$8725,$X161)),"")</f>
        <v/>
      </c>
      <c r="I161" s="30" t="n">
        <v>1800000</v>
      </c>
      <c r="J161" s="31">
        <f>IFERROR(IF(INDEX('Player Pool'!$I$2:$I$8725,$X161)="","",INDEX('Player Pool'!$I$2:$I$8725,$X161)),"")</f>
        <v/>
      </c>
      <c r="K161" s="31">
        <f>IFERROR(IF(INDEX('Player Pool'!$K$2:$K$8725,$X161)="","",INDEX('Player Pool'!$K$2:$K$8725,$X161)),"")</f>
        <v/>
      </c>
      <c r="L161" s="31">
        <f>IFERROR(IF(INDEX('Player Pool'!$M$2:$M$8725,$X161)="","",INDEX('Player Pool'!$M$2:$M$8725,$X161)),"")</f>
        <v/>
      </c>
      <c r="M161" s="31">
        <f>IFERROR(IF(INDEX('Player Pool'!$N$2:$N$8725,$X161)="","",INDEX('Player Pool'!$N$2:$N$8725,$X161)),"")</f>
        <v/>
      </c>
      <c r="N161" s="31">
        <f>IFERROR(IF(INDEX('Player Pool'!$Q$2:$Q$8725,$X161)="","",INDEX('Player Pool'!$Q$2:$Q$8725,$X161)),"")</f>
        <v/>
      </c>
      <c r="O161" s="31">
        <f>IF(AND(ISNUMBER($R161),$R161&lt;&gt;0,ISNUMBER($I161),$I161&gt;0),$R161/($I161/1000000),"")</f>
        <v/>
      </c>
      <c r="P161">
        <f>IFERROR(IF(INDEX('Player Pool'!$U$2:$U$8725,$X161)="","",INDEX('Player Pool'!$U$2:$U$8725,$X161)),"")</f>
        <v/>
      </c>
      <c r="Q161" s="31">
        <f>IFERROR(IF(INDEX('Player Pool'!$O$2:$O$8725,$X161)="","",INDEX('Player Pool'!$O$2:$O$8725,$X161)),"")</f>
        <v/>
      </c>
      <c r="R161" s="31">
        <f>IFERROR(IF(INDEX('Player Pool'!$P$2:$P$8725,$X161)="","",INDEX('Player Pool'!$P$2:$P$8725,$X161)),"")</f>
        <v/>
      </c>
      <c r="S161" s="31">
        <f>IF(AND(ISNUMBER($J161),$J161&lt;&gt;0,ISNUMBER($I161),$I161&gt;0),$J161/($I161/1000000),"")</f>
        <v/>
      </c>
      <c r="T161" s="32">
        <f>IF(AND(ISNUMBER($K161),$K161&lt;&gt;0,ISNUMBER($I161),$I161&gt;0),$K161/($I161/1000000),"")</f>
        <v/>
      </c>
      <c r="U161" s="32">
        <f>IFERROR(IF(INDEX('Player Pool'!$S$2:$S$8725,$X161)="","",INDEX('Player Pool'!$S$2:$S$8725,$X161)),"")</f>
        <v/>
      </c>
      <c r="V161" s="32">
        <f>IF(AND(ISNUMBER($U161),$U161&lt;&gt;0,ISNUMBER($I161),$I161&gt;0),$U161/($I161/1000000),"")</f>
        <v/>
      </c>
      <c r="W161" t="inlineStr">
        <is>
          <t>016kv</t>
        </is>
      </c>
      <c r="X161">
        <f>IFERROR(MATCH($W161,'Player Pool'!$V$2:$V$8725,0),"")</f>
        <v/>
      </c>
      <c r="Y161">
        <f>IF(ISNUMBER($R161),$R161,-1)</f>
        <v/>
      </c>
      <c r="Z161">
        <f>IF(ISNUMBER($J161),$J161,-1)</f>
        <v/>
      </c>
      <c r="AA161">
        <f>IF($A161=$A160,$AA160,$AA160+1)</f>
        <v/>
      </c>
      <c r="AB161">
        <f>COUNTIFS($A$2:$A$516,$A161,$G$2:$G$516,$G161,$Y$2:$Y$516,"&gt;"&amp;$Y161)+COUNTIFS($A$2:$A161,$A161,$G$2:$G161,$G161,$Y$2:$Y161,$Y161)</f>
        <v/>
      </c>
      <c r="AC161">
        <f>IF($G161="MINORS","",COUNTIFS($A$2:$A$516,$A161,$G$2:$G$516,"&lt;&gt;MINORS",$Z$2:$Z$516,"&gt;"&amp;$Z161)+COUNTIFS($A$2:$A161,$A161,$G$2:$G161,"&lt;&gt;MINORS",$Z$2:$Z161,$Z161))</f>
        <v/>
      </c>
      <c r="AD161">
        <f>$A161&amp;"|"&amp;$G161&amp;"|"&amp;$AB161</f>
        <v/>
      </c>
      <c r="AE161">
        <f>IF($AC161="","",$A161&amp;"|"&amp;$AC161)</f>
        <v/>
      </c>
      <c r="AF161">
        <f>IF(COUNTIFS($A$2:$A161,$A161)=1,"T"&amp;$AA161,"")</f>
        <v/>
      </c>
    </row>
    <row r="162">
      <c r="A162" t="inlineStr">
        <is>
          <t>Brown Noesen</t>
        </is>
      </c>
      <c r="B162">
        <f>IFERROR(IF(INDEX('Player Pool'!$A$2:$A$8725,$X162)="","",INDEX('Player Pool'!$A$2:$A$8725,$X162)),"")</f>
        <v/>
      </c>
      <c r="C162">
        <f>IFERROR(IF(INDEX('Player Pool'!$B$2:$B$8725,$X162)="","",INDEX('Player Pool'!$B$2:$B$8725,$X162)),"")</f>
        <v/>
      </c>
      <c r="D162">
        <f>IFERROR(IF(INDEX('Player Pool'!$C$2:$C$8725,$X162)="","",INDEX('Player Pool'!$C$2:$C$8725,$X162)),"")</f>
        <v/>
      </c>
      <c r="E162">
        <f>IFERROR(IF(INDEX('Player Pool'!$D$2:$D$8725,$X162)="","",INDEX('Player Pool'!$D$2:$D$8725,$X162)),"")</f>
        <v/>
      </c>
      <c r="F162" t="inlineStr">
        <is>
          <t>F</t>
        </is>
      </c>
      <c r="G162" t="inlineStr">
        <is>
          <t>ACTIVE</t>
        </is>
      </c>
      <c r="H162">
        <f>IFERROR(IF(INDEX('Player Pool'!$E$2:$E$8725,$X162)="","",INDEX('Player Pool'!$E$2:$E$8725,$X162)),"")</f>
        <v/>
      </c>
      <c r="I162" s="30" t="n">
        <v>7750000</v>
      </c>
      <c r="J162" s="31">
        <f>IFERROR(IF(INDEX('Player Pool'!$I$2:$I$8725,$X162)="","",INDEX('Player Pool'!$I$2:$I$8725,$X162)),"")</f>
        <v/>
      </c>
      <c r="K162" s="31">
        <f>IFERROR(IF(INDEX('Player Pool'!$K$2:$K$8725,$X162)="","",INDEX('Player Pool'!$K$2:$K$8725,$X162)),"")</f>
        <v/>
      </c>
      <c r="L162" s="31">
        <f>IFERROR(IF(INDEX('Player Pool'!$M$2:$M$8725,$X162)="","",INDEX('Player Pool'!$M$2:$M$8725,$X162)),"")</f>
        <v/>
      </c>
      <c r="M162" s="31">
        <f>IFERROR(IF(INDEX('Player Pool'!$N$2:$N$8725,$X162)="","",INDEX('Player Pool'!$N$2:$N$8725,$X162)),"")</f>
        <v/>
      </c>
      <c r="N162" s="31">
        <f>IFERROR(IF(INDEX('Player Pool'!$Q$2:$Q$8725,$X162)="","",INDEX('Player Pool'!$Q$2:$Q$8725,$X162)),"")</f>
        <v/>
      </c>
      <c r="O162" s="31">
        <f>IF(AND(ISNUMBER($R162),$R162&lt;&gt;0,ISNUMBER($I162),$I162&gt;0),$R162/($I162/1000000),"")</f>
        <v/>
      </c>
      <c r="P162">
        <f>IFERROR(IF(INDEX('Player Pool'!$U$2:$U$8725,$X162)="","",INDEX('Player Pool'!$U$2:$U$8725,$X162)),"")</f>
        <v/>
      </c>
      <c r="Q162" s="31">
        <f>IFERROR(IF(INDEX('Player Pool'!$O$2:$O$8725,$X162)="","",INDEX('Player Pool'!$O$2:$O$8725,$X162)),"")</f>
        <v/>
      </c>
      <c r="R162" s="31">
        <f>IFERROR(IF(INDEX('Player Pool'!$P$2:$P$8725,$X162)="","",INDEX('Player Pool'!$P$2:$P$8725,$X162)),"")</f>
        <v/>
      </c>
      <c r="S162" s="31">
        <f>IF(AND(ISNUMBER($J162),$J162&lt;&gt;0,ISNUMBER($I162),$I162&gt;0),$J162/($I162/1000000),"")</f>
        <v/>
      </c>
      <c r="T162" s="32">
        <f>IF(AND(ISNUMBER($K162),$K162&lt;&gt;0,ISNUMBER($I162),$I162&gt;0),$K162/($I162/1000000),"")</f>
        <v/>
      </c>
      <c r="U162" s="32">
        <f>IFERROR(IF(INDEX('Player Pool'!$S$2:$S$8725,$X162)="","",INDEX('Player Pool'!$S$2:$S$8725,$X162)),"")</f>
        <v/>
      </c>
      <c r="V162" s="32">
        <f>IF(AND(ISNUMBER($U162),$U162&lt;&gt;0,ISNUMBER($I162),$I162&gt;0),$U162/($I162/1000000),"")</f>
        <v/>
      </c>
      <c r="W162" t="inlineStr">
        <is>
          <t>051yz</t>
        </is>
      </c>
      <c r="X162">
        <f>IFERROR(MATCH($W162,'Player Pool'!$V$2:$V$8725,0),"")</f>
        <v/>
      </c>
      <c r="Y162">
        <f>IF(ISNUMBER($R162),$R162,-1)</f>
        <v/>
      </c>
      <c r="Z162">
        <f>IF(ISNUMBER($J162),$J162,-1)</f>
        <v/>
      </c>
      <c r="AA162">
        <f>IF($A162=$A161,$AA161,$AA161+1)</f>
        <v/>
      </c>
      <c r="AB162">
        <f>COUNTIFS($A$2:$A$516,$A162,$G$2:$G$516,$G162,$Y$2:$Y$516,"&gt;"&amp;$Y162)+COUNTIFS($A$2:$A162,$A162,$G$2:$G162,$G162,$Y$2:$Y162,$Y162)</f>
        <v/>
      </c>
      <c r="AC162">
        <f>IF($G162="MINORS","",COUNTIFS($A$2:$A$516,$A162,$G$2:$G$516,"&lt;&gt;MINORS",$Z$2:$Z$516,"&gt;"&amp;$Z162)+COUNTIFS($A$2:$A162,$A162,$G$2:$G162,"&lt;&gt;MINORS",$Z$2:$Z162,$Z162))</f>
        <v/>
      </c>
      <c r="AD162">
        <f>$A162&amp;"|"&amp;$G162&amp;"|"&amp;$AB162</f>
        <v/>
      </c>
      <c r="AE162">
        <f>IF($AC162="","",$A162&amp;"|"&amp;$AC162)</f>
        <v/>
      </c>
      <c r="AF162">
        <f>IF(COUNTIFS($A$2:$A162,$A162)=1,"T"&amp;$AA162,"")</f>
        <v/>
      </c>
    </row>
    <row r="163">
      <c r="A163" t="inlineStr">
        <is>
          <t>Brown Noesen</t>
        </is>
      </c>
      <c r="B163">
        <f>IFERROR(IF(INDEX('Player Pool'!$A$2:$A$8725,$X163)="","",INDEX('Player Pool'!$A$2:$A$8725,$X163)),"")</f>
        <v/>
      </c>
      <c r="C163">
        <f>IFERROR(IF(INDEX('Player Pool'!$B$2:$B$8725,$X163)="","",INDEX('Player Pool'!$B$2:$B$8725,$X163)),"")</f>
        <v/>
      </c>
      <c r="D163">
        <f>IFERROR(IF(INDEX('Player Pool'!$C$2:$C$8725,$X163)="","",INDEX('Player Pool'!$C$2:$C$8725,$X163)),"")</f>
        <v/>
      </c>
      <c r="E163">
        <f>IFERROR(IF(INDEX('Player Pool'!$D$2:$D$8725,$X163)="","",INDEX('Player Pool'!$D$2:$D$8725,$X163)),"")</f>
        <v/>
      </c>
      <c r="F163" t="inlineStr">
        <is>
          <t>D</t>
        </is>
      </c>
      <c r="G163" t="inlineStr">
        <is>
          <t>ACTIVE</t>
        </is>
      </c>
      <c r="H163">
        <f>IFERROR(IF(INDEX('Player Pool'!$E$2:$E$8725,$X163)="","",INDEX('Player Pool'!$E$2:$E$8725,$X163)),"")</f>
        <v/>
      </c>
      <c r="I163" s="30" t="n">
        <v>6250000</v>
      </c>
      <c r="J163" s="31">
        <f>IFERROR(IF(INDEX('Player Pool'!$I$2:$I$8725,$X163)="","",INDEX('Player Pool'!$I$2:$I$8725,$X163)),"")</f>
        <v/>
      </c>
      <c r="K163" s="31">
        <f>IFERROR(IF(INDEX('Player Pool'!$K$2:$K$8725,$X163)="","",INDEX('Player Pool'!$K$2:$K$8725,$X163)),"")</f>
        <v/>
      </c>
      <c r="L163" s="31">
        <f>IFERROR(IF(INDEX('Player Pool'!$M$2:$M$8725,$X163)="","",INDEX('Player Pool'!$M$2:$M$8725,$X163)),"")</f>
        <v/>
      </c>
      <c r="M163" s="31">
        <f>IFERROR(IF(INDEX('Player Pool'!$N$2:$N$8725,$X163)="","",INDEX('Player Pool'!$N$2:$N$8725,$X163)),"")</f>
        <v/>
      </c>
      <c r="N163" s="31">
        <f>IFERROR(IF(INDEX('Player Pool'!$Q$2:$Q$8725,$X163)="","",INDEX('Player Pool'!$Q$2:$Q$8725,$X163)),"")</f>
        <v/>
      </c>
      <c r="O163" s="31">
        <f>IF(AND(ISNUMBER($R163),$R163&lt;&gt;0,ISNUMBER($I163),$I163&gt;0),$R163/($I163/1000000),"")</f>
        <v/>
      </c>
      <c r="P163">
        <f>IFERROR(IF(INDEX('Player Pool'!$U$2:$U$8725,$X163)="","",INDEX('Player Pool'!$U$2:$U$8725,$X163)),"")</f>
        <v/>
      </c>
      <c r="Q163" s="31">
        <f>IFERROR(IF(INDEX('Player Pool'!$O$2:$O$8725,$X163)="","",INDEX('Player Pool'!$O$2:$O$8725,$X163)),"")</f>
        <v/>
      </c>
      <c r="R163" s="31">
        <f>IFERROR(IF(INDEX('Player Pool'!$P$2:$P$8725,$X163)="","",INDEX('Player Pool'!$P$2:$P$8725,$X163)),"")</f>
        <v/>
      </c>
      <c r="S163" s="31">
        <f>IF(AND(ISNUMBER($J163),$J163&lt;&gt;0,ISNUMBER($I163),$I163&gt;0),$J163/($I163/1000000),"")</f>
        <v/>
      </c>
      <c r="T163" s="32">
        <f>IF(AND(ISNUMBER($K163),$K163&lt;&gt;0,ISNUMBER($I163),$I163&gt;0),$K163/($I163/1000000),"")</f>
        <v/>
      </c>
      <c r="U163" s="32">
        <f>IFERROR(IF(INDEX('Player Pool'!$S$2:$S$8725,$X163)="","",INDEX('Player Pool'!$S$2:$S$8725,$X163)),"")</f>
        <v/>
      </c>
      <c r="V163" s="32">
        <f>IF(AND(ISNUMBER($U163),$U163&lt;&gt;0,ISNUMBER($I163),$I163&gt;0),$U163/($I163/1000000),"")</f>
        <v/>
      </c>
      <c r="W163" t="inlineStr">
        <is>
          <t>03e7p</t>
        </is>
      </c>
      <c r="X163">
        <f>IFERROR(MATCH($W163,'Player Pool'!$V$2:$V$8725,0),"")</f>
        <v/>
      </c>
      <c r="Y163">
        <f>IF(ISNUMBER($R163),$R163,-1)</f>
        <v/>
      </c>
      <c r="Z163">
        <f>IF(ISNUMBER($J163),$J163,-1)</f>
        <v/>
      </c>
      <c r="AA163">
        <f>IF($A163=$A162,$AA162,$AA162+1)</f>
        <v/>
      </c>
      <c r="AB163">
        <f>COUNTIFS($A$2:$A$516,$A163,$G$2:$G$516,$G163,$Y$2:$Y$516,"&gt;"&amp;$Y163)+COUNTIFS($A$2:$A163,$A163,$G$2:$G163,$G163,$Y$2:$Y163,$Y163)</f>
        <v/>
      </c>
      <c r="AC163">
        <f>IF($G163="MINORS","",COUNTIFS($A$2:$A$516,$A163,$G$2:$G$516,"&lt;&gt;MINORS",$Z$2:$Z$516,"&gt;"&amp;$Z163)+COUNTIFS($A$2:$A163,$A163,$G$2:$G163,"&lt;&gt;MINORS",$Z$2:$Z163,$Z163))</f>
        <v/>
      </c>
      <c r="AD163">
        <f>$A163&amp;"|"&amp;$G163&amp;"|"&amp;$AB163</f>
        <v/>
      </c>
      <c r="AE163">
        <f>IF($AC163="","",$A163&amp;"|"&amp;$AC163)</f>
        <v/>
      </c>
      <c r="AF163">
        <f>IF(COUNTIFS($A$2:$A163,$A163)=1,"T"&amp;$AA163,"")</f>
        <v/>
      </c>
    </row>
    <row r="164">
      <c r="A164" t="inlineStr">
        <is>
          <t>Brown Noesen</t>
        </is>
      </c>
      <c r="B164">
        <f>IFERROR(IF(INDEX('Player Pool'!$A$2:$A$8725,$X164)="","",INDEX('Player Pool'!$A$2:$A$8725,$X164)),"")</f>
        <v/>
      </c>
      <c r="C164">
        <f>IFERROR(IF(INDEX('Player Pool'!$B$2:$B$8725,$X164)="","",INDEX('Player Pool'!$B$2:$B$8725,$X164)),"")</f>
        <v/>
      </c>
      <c r="D164">
        <f>IFERROR(IF(INDEX('Player Pool'!$C$2:$C$8725,$X164)="","",INDEX('Player Pool'!$C$2:$C$8725,$X164)),"")</f>
        <v/>
      </c>
      <c r="E164">
        <f>IFERROR(IF(INDEX('Player Pool'!$D$2:$D$8725,$X164)="","",INDEX('Player Pool'!$D$2:$D$8725,$X164)),"")</f>
        <v/>
      </c>
      <c r="F164" t="inlineStr">
        <is>
          <t>F</t>
        </is>
      </c>
      <c r="G164" t="inlineStr">
        <is>
          <t>ACTIVE</t>
        </is>
      </c>
      <c r="H164">
        <f>IFERROR(IF(INDEX('Player Pool'!$E$2:$E$8725,$X164)="","",INDEX('Player Pool'!$E$2:$E$8725,$X164)),"")</f>
        <v/>
      </c>
      <c r="I164" s="30" t="n">
        <v>6750000</v>
      </c>
      <c r="J164" s="31">
        <f>IFERROR(IF(INDEX('Player Pool'!$I$2:$I$8725,$X164)="","",INDEX('Player Pool'!$I$2:$I$8725,$X164)),"")</f>
        <v/>
      </c>
      <c r="K164" s="31">
        <f>IFERROR(IF(INDEX('Player Pool'!$K$2:$K$8725,$X164)="","",INDEX('Player Pool'!$K$2:$K$8725,$X164)),"")</f>
        <v/>
      </c>
      <c r="L164" s="31">
        <f>IFERROR(IF(INDEX('Player Pool'!$M$2:$M$8725,$X164)="","",INDEX('Player Pool'!$M$2:$M$8725,$X164)),"")</f>
        <v/>
      </c>
      <c r="M164" s="31">
        <f>IFERROR(IF(INDEX('Player Pool'!$N$2:$N$8725,$X164)="","",INDEX('Player Pool'!$N$2:$N$8725,$X164)),"")</f>
        <v/>
      </c>
      <c r="N164" s="31">
        <f>IFERROR(IF(INDEX('Player Pool'!$Q$2:$Q$8725,$X164)="","",INDEX('Player Pool'!$Q$2:$Q$8725,$X164)),"")</f>
        <v/>
      </c>
      <c r="O164" s="31">
        <f>IF(AND(ISNUMBER($R164),$R164&lt;&gt;0,ISNUMBER($I164),$I164&gt;0),$R164/($I164/1000000),"")</f>
        <v/>
      </c>
      <c r="P164">
        <f>IFERROR(IF(INDEX('Player Pool'!$U$2:$U$8725,$X164)="","",INDEX('Player Pool'!$U$2:$U$8725,$X164)),"")</f>
        <v/>
      </c>
      <c r="Q164" s="31">
        <f>IFERROR(IF(INDEX('Player Pool'!$O$2:$O$8725,$X164)="","",INDEX('Player Pool'!$O$2:$O$8725,$X164)),"")</f>
        <v/>
      </c>
      <c r="R164" s="31">
        <f>IFERROR(IF(INDEX('Player Pool'!$P$2:$P$8725,$X164)="","",INDEX('Player Pool'!$P$2:$P$8725,$X164)),"")</f>
        <v/>
      </c>
      <c r="S164" s="31">
        <f>IF(AND(ISNUMBER($J164),$J164&lt;&gt;0,ISNUMBER($I164),$I164&gt;0),$J164/($I164/1000000),"")</f>
        <v/>
      </c>
      <c r="T164" s="32">
        <f>IF(AND(ISNUMBER($K164),$K164&lt;&gt;0,ISNUMBER($I164),$I164&gt;0),$K164/($I164/1000000),"")</f>
        <v/>
      </c>
      <c r="U164" s="32">
        <f>IFERROR(IF(INDEX('Player Pool'!$S$2:$S$8725,$X164)="","",INDEX('Player Pool'!$S$2:$S$8725,$X164)),"")</f>
        <v/>
      </c>
      <c r="V164" s="32">
        <f>IF(AND(ISNUMBER($U164),$U164&lt;&gt;0,ISNUMBER($I164),$I164&gt;0),$U164/($I164/1000000),"")</f>
        <v/>
      </c>
      <c r="W164" t="inlineStr">
        <is>
          <t>04yn0</t>
        </is>
      </c>
      <c r="X164">
        <f>IFERROR(MATCH($W164,'Player Pool'!$V$2:$V$8725,0),"")</f>
        <v/>
      </c>
      <c r="Y164">
        <f>IF(ISNUMBER($R164),$R164,-1)</f>
        <v/>
      </c>
      <c r="Z164">
        <f>IF(ISNUMBER($J164),$J164,-1)</f>
        <v/>
      </c>
      <c r="AA164">
        <f>IF($A164=$A163,$AA163,$AA163+1)</f>
        <v/>
      </c>
      <c r="AB164">
        <f>COUNTIFS($A$2:$A$516,$A164,$G$2:$G$516,$G164,$Y$2:$Y$516,"&gt;"&amp;$Y164)+COUNTIFS($A$2:$A164,$A164,$G$2:$G164,$G164,$Y$2:$Y164,$Y164)</f>
        <v/>
      </c>
      <c r="AC164">
        <f>IF($G164="MINORS","",COUNTIFS($A$2:$A$516,$A164,$G$2:$G$516,"&lt;&gt;MINORS",$Z$2:$Z$516,"&gt;"&amp;$Z164)+COUNTIFS($A$2:$A164,$A164,$G$2:$G164,"&lt;&gt;MINORS",$Z$2:$Z164,$Z164))</f>
        <v/>
      </c>
      <c r="AD164">
        <f>$A164&amp;"|"&amp;$G164&amp;"|"&amp;$AB164</f>
        <v/>
      </c>
      <c r="AE164">
        <f>IF($AC164="","",$A164&amp;"|"&amp;$AC164)</f>
        <v/>
      </c>
      <c r="AF164">
        <f>IF(COUNTIFS($A$2:$A164,$A164)=1,"T"&amp;$AA164,"")</f>
        <v/>
      </c>
    </row>
    <row r="165">
      <c r="A165" t="inlineStr">
        <is>
          <t>Brown Noesen</t>
        </is>
      </c>
      <c r="B165">
        <f>IFERROR(IF(INDEX('Player Pool'!$A$2:$A$8725,$X165)="","",INDEX('Player Pool'!$A$2:$A$8725,$X165)),"")</f>
        <v/>
      </c>
      <c r="C165">
        <f>IFERROR(IF(INDEX('Player Pool'!$B$2:$B$8725,$X165)="","",INDEX('Player Pool'!$B$2:$B$8725,$X165)),"")</f>
        <v/>
      </c>
      <c r="D165">
        <f>IFERROR(IF(INDEX('Player Pool'!$C$2:$C$8725,$X165)="","",INDEX('Player Pool'!$C$2:$C$8725,$X165)),"")</f>
        <v/>
      </c>
      <c r="E165">
        <f>IFERROR(IF(INDEX('Player Pool'!$D$2:$D$8725,$X165)="","",INDEX('Player Pool'!$D$2:$D$8725,$X165)),"")</f>
        <v/>
      </c>
      <c r="F165" t="inlineStr">
        <is>
          <t>F</t>
        </is>
      </c>
      <c r="G165" t="inlineStr">
        <is>
          <t>RESERVE</t>
        </is>
      </c>
      <c r="H165">
        <f>IFERROR(IF(INDEX('Player Pool'!$E$2:$E$8725,$X165)="","",INDEX('Player Pool'!$E$2:$E$8725,$X165)),"")</f>
        <v/>
      </c>
      <c r="I165" s="30" t="n">
        <v>5000000</v>
      </c>
      <c r="J165" s="31">
        <f>IFERROR(IF(INDEX('Player Pool'!$I$2:$I$8725,$X165)="","",INDEX('Player Pool'!$I$2:$I$8725,$X165)),"")</f>
        <v/>
      </c>
      <c r="K165" s="31">
        <f>IFERROR(IF(INDEX('Player Pool'!$K$2:$K$8725,$X165)="","",INDEX('Player Pool'!$K$2:$K$8725,$X165)),"")</f>
        <v/>
      </c>
      <c r="L165" s="31">
        <f>IFERROR(IF(INDEX('Player Pool'!$M$2:$M$8725,$X165)="","",INDEX('Player Pool'!$M$2:$M$8725,$X165)),"")</f>
        <v/>
      </c>
      <c r="M165" s="31">
        <f>IFERROR(IF(INDEX('Player Pool'!$N$2:$N$8725,$X165)="","",INDEX('Player Pool'!$N$2:$N$8725,$X165)),"")</f>
        <v/>
      </c>
      <c r="N165" s="31">
        <f>IFERROR(IF(INDEX('Player Pool'!$Q$2:$Q$8725,$X165)="","",INDEX('Player Pool'!$Q$2:$Q$8725,$X165)),"")</f>
        <v/>
      </c>
      <c r="O165" s="31">
        <f>IF(AND(ISNUMBER($R165),$R165&lt;&gt;0,ISNUMBER($I165),$I165&gt;0),$R165/($I165/1000000),"")</f>
        <v/>
      </c>
      <c r="P165">
        <f>IFERROR(IF(INDEX('Player Pool'!$U$2:$U$8725,$X165)="","",INDEX('Player Pool'!$U$2:$U$8725,$X165)),"")</f>
        <v/>
      </c>
      <c r="Q165" s="31">
        <f>IFERROR(IF(INDEX('Player Pool'!$O$2:$O$8725,$X165)="","",INDEX('Player Pool'!$O$2:$O$8725,$X165)),"")</f>
        <v/>
      </c>
      <c r="R165" s="31">
        <f>IFERROR(IF(INDEX('Player Pool'!$P$2:$P$8725,$X165)="","",INDEX('Player Pool'!$P$2:$P$8725,$X165)),"")</f>
        <v/>
      </c>
      <c r="S165" s="31">
        <f>IF(AND(ISNUMBER($J165),$J165&lt;&gt;0,ISNUMBER($I165),$I165&gt;0),$J165/($I165/1000000),"")</f>
        <v/>
      </c>
      <c r="T165" s="32">
        <f>IF(AND(ISNUMBER($K165),$K165&lt;&gt;0,ISNUMBER($I165),$I165&gt;0),$K165/($I165/1000000),"")</f>
        <v/>
      </c>
      <c r="U165" s="32">
        <f>IFERROR(IF(INDEX('Player Pool'!$S$2:$S$8725,$X165)="","",INDEX('Player Pool'!$S$2:$S$8725,$X165)),"")</f>
        <v/>
      </c>
      <c r="V165" s="32">
        <f>IF(AND(ISNUMBER($U165),$U165&lt;&gt;0,ISNUMBER($I165),$I165&gt;0),$U165/($I165/1000000),"")</f>
        <v/>
      </c>
      <c r="W165" t="inlineStr">
        <is>
          <t>03as6</t>
        </is>
      </c>
      <c r="X165">
        <f>IFERROR(MATCH($W165,'Player Pool'!$V$2:$V$8725,0),"")</f>
        <v/>
      </c>
      <c r="Y165">
        <f>IF(ISNUMBER($R165),$R165,-1)</f>
        <v/>
      </c>
      <c r="Z165">
        <f>IF(ISNUMBER($J165),$J165,-1)</f>
        <v/>
      </c>
      <c r="AA165">
        <f>IF($A165=$A164,$AA164,$AA164+1)</f>
        <v/>
      </c>
      <c r="AB165">
        <f>COUNTIFS($A$2:$A$516,$A165,$G$2:$G$516,$G165,$Y$2:$Y$516,"&gt;"&amp;$Y165)+COUNTIFS($A$2:$A165,$A165,$G$2:$G165,$G165,$Y$2:$Y165,$Y165)</f>
        <v/>
      </c>
      <c r="AC165">
        <f>IF($G165="MINORS","",COUNTIFS($A$2:$A$516,$A165,$G$2:$G$516,"&lt;&gt;MINORS",$Z$2:$Z$516,"&gt;"&amp;$Z165)+COUNTIFS($A$2:$A165,$A165,$G$2:$G165,"&lt;&gt;MINORS",$Z$2:$Z165,$Z165))</f>
        <v/>
      </c>
      <c r="AD165">
        <f>$A165&amp;"|"&amp;$G165&amp;"|"&amp;$AB165</f>
        <v/>
      </c>
      <c r="AE165">
        <f>IF($AC165="","",$A165&amp;"|"&amp;$AC165)</f>
        <v/>
      </c>
      <c r="AF165">
        <f>IF(COUNTIFS($A$2:$A165,$A165)=1,"T"&amp;$AA165,"")</f>
        <v/>
      </c>
    </row>
    <row r="166">
      <c r="A166" t="inlineStr">
        <is>
          <t>Brown Noesen</t>
        </is>
      </c>
      <c r="B166">
        <f>IFERROR(IF(INDEX('Player Pool'!$A$2:$A$8725,$X166)="","",INDEX('Player Pool'!$A$2:$A$8725,$X166)),"")</f>
        <v/>
      </c>
      <c r="C166">
        <f>IFERROR(IF(INDEX('Player Pool'!$B$2:$B$8725,$X166)="","",INDEX('Player Pool'!$B$2:$B$8725,$X166)),"")</f>
        <v/>
      </c>
      <c r="D166">
        <f>IFERROR(IF(INDEX('Player Pool'!$C$2:$C$8725,$X166)="","",INDEX('Player Pool'!$C$2:$C$8725,$X166)),"")</f>
        <v/>
      </c>
      <c r="E166">
        <f>IFERROR(IF(INDEX('Player Pool'!$D$2:$D$8725,$X166)="","",INDEX('Player Pool'!$D$2:$D$8725,$X166)),"")</f>
        <v/>
      </c>
      <c r="F166" t="inlineStr">
        <is>
          <t>F</t>
        </is>
      </c>
      <c r="G166" t="inlineStr">
        <is>
          <t>ACTIVE</t>
        </is>
      </c>
      <c r="H166">
        <f>IFERROR(IF(INDEX('Player Pool'!$E$2:$E$8725,$X166)="","",INDEX('Player Pool'!$E$2:$E$8725,$X166)),"")</f>
        <v/>
      </c>
      <c r="I166" s="30" t="n">
        <v>950000</v>
      </c>
      <c r="J166" s="31">
        <f>IFERROR(IF(INDEX('Player Pool'!$I$2:$I$8725,$X166)="","",INDEX('Player Pool'!$I$2:$I$8725,$X166)),"")</f>
        <v/>
      </c>
      <c r="K166" s="31">
        <f>IFERROR(IF(INDEX('Player Pool'!$K$2:$K$8725,$X166)="","",INDEX('Player Pool'!$K$2:$K$8725,$X166)),"")</f>
        <v/>
      </c>
      <c r="L166" s="31">
        <f>IFERROR(IF(INDEX('Player Pool'!$M$2:$M$8725,$X166)="","",INDEX('Player Pool'!$M$2:$M$8725,$X166)),"")</f>
        <v/>
      </c>
      <c r="M166" s="31">
        <f>IFERROR(IF(INDEX('Player Pool'!$N$2:$N$8725,$X166)="","",INDEX('Player Pool'!$N$2:$N$8725,$X166)),"")</f>
        <v/>
      </c>
      <c r="N166" s="31">
        <f>IFERROR(IF(INDEX('Player Pool'!$Q$2:$Q$8725,$X166)="","",INDEX('Player Pool'!$Q$2:$Q$8725,$X166)),"")</f>
        <v/>
      </c>
      <c r="O166" s="31">
        <f>IF(AND(ISNUMBER($R166),$R166&lt;&gt;0,ISNUMBER($I166),$I166&gt;0),$R166/($I166/1000000),"")</f>
        <v/>
      </c>
      <c r="P166">
        <f>IFERROR(IF(INDEX('Player Pool'!$U$2:$U$8725,$X166)="","",INDEX('Player Pool'!$U$2:$U$8725,$X166)),"")</f>
        <v/>
      </c>
      <c r="Q166" s="31">
        <f>IFERROR(IF(INDEX('Player Pool'!$O$2:$O$8725,$X166)="","",INDEX('Player Pool'!$O$2:$O$8725,$X166)),"")</f>
        <v/>
      </c>
      <c r="R166" s="31">
        <f>IFERROR(IF(INDEX('Player Pool'!$P$2:$P$8725,$X166)="","",INDEX('Player Pool'!$P$2:$P$8725,$X166)),"")</f>
        <v/>
      </c>
      <c r="S166" s="31">
        <f>IF(AND(ISNUMBER($J166),$J166&lt;&gt;0,ISNUMBER($I166),$I166&gt;0),$J166/($I166/1000000),"")</f>
        <v/>
      </c>
      <c r="T166" s="32">
        <f>IF(AND(ISNUMBER($K166),$K166&lt;&gt;0,ISNUMBER($I166),$I166&gt;0),$K166/($I166/1000000),"")</f>
        <v/>
      </c>
      <c r="U166" s="32">
        <f>IFERROR(IF(INDEX('Player Pool'!$S$2:$S$8725,$X166)="","",INDEX('Player Pool'!$S$2:$S$8725,$X166)),"")</f>
        <v/>
      </c>
      <c r="V166" s="32">
        <f>IF(AND(ISNUMBER($U166),$U166&lt;&gt;0,ISNUMBER($I166),$I166&gt;0),$U166/($I166/1000000),"")</f>
        <v/>
      </c>
      <c r="W166" t="inlineStr">
        <is>
          <t>05ymj</t>
        </is>
      </c>
      <c r="X166">
        <f>IFERROR(MATCH($W166,'Player Pool'!$V$2:$V$8725,0),"")</f>
        <v/>
      </c>
      <c r="Y166">
        <f>IF(ISNUMBER($R166),$R166,-1)</f>
        <v/>
      </c>
      <c r="Z166">
        <f>IF(ISNUMBER($J166),$J166,-1)</f>
        <v/>
      </c>
      <c r="AA166">
        <f>IF($A166=$A165,$AA165,$AA165+1)</f>
        <v/>
      </c>
      <c r="AB166">
        <f>COUNTIFS($A$2:$A$516,$A166,$G$2:$G$516,$G166,$Y$2:$Y$516,"&gt;"&amp;$Y166)+COUNTIFS($A$2:$A166,$A166,$G$2:$G166,$G166,$Y$2:$Y166,$Y166)</f>
        <v/>
      </c>
      <c r="AC166">
        <f>IF($G166="MINORS","",COUNTIFS($A$2:$A$516,$A166,$G$2:$G$516,"&lt;&gt;MINORS",$Z$2:$Z$516,"&gt;"&amp;$Z166)+COUNTIFS($A$2:$A166,$A166,$G$2:$G166,"&lt;&gt;MINORS",$Z$2:$Z166,$Z166))</f>
        <v/>
      </c>
      <c r="AD166">
        <f>$A166&amp;"|"&amp;$G166&amp;"|"&amp;$AB166</f>
        <v/>
      </c>
      <c r="AE166">
        <f>IF($AC166="","",$A166&amp;"|"&amp;$AC166)</f>
        <v/>
      </c>
      <c r="AF166">
        <f>IF(COUNTIFS($A$2:$A166,$A166)=1,"T"&amp;$AA166,"")</f>
        <v/>
      </c>
    </row>
    <row r="167">
      <c r="A167" t="inlineStr">
        <is>
          <t>Brown Noesen</t>
        </is>
      </c>
      <c r="B167">
        <f>IFERROR(IF(INDEX('Player Pool'!$A$2:$A$8725,$X167)="","",INDEX('Player Pool'!$A$2:$A$8725,$X167)),"")</f>
        <v/>
      </c>
      <c r="C167">
        <f>IFERROR(IF(INDEX('Player Pool'!$B$2:$B$8725,$X167)="","",INDEX('Player Pool'!$B$2:$B$8725,$X167)),"")</f>
        <v/>
      </c>
      <c r="D167">
        <f>IFERROR(IF(INDEX('Player Pool'!$C$2:$C$8725,$X167)="","",INDEX('Player Pool'!$C$2:$C$8725,$X167)),"")</f>
        <v/>
      </c>
      <c r="E167">
        <f>IFERROR(IF(INDEX('Player Pool'!$D$2:$D$8725,$X167)="","",INDEX('Player Pool'!$D$2:$D$8725,$X167)),"")</f>
        <v/>
      </c>
      <c r="F167" t="inlineStr">
        <is>
          <t>D</t>
        </is>
      </c>
      <c r="G167" t="inlineStr">
        <is>
          <t>ACTIVE</t>
        </is>
      </c>
      <c r="H167">
        <f>IFERROR(IF(INDEX('Player Pool'!$E$2:$E$8725,$X167)="","",INDEX('Player Pool'!$E$2:$E$8725,$X167)),"")</f>
        <v/>
      </c>
      <c r="I167" s="30" t="n">
        <v>6750000</v>
      </c>
      <c r="J167" s="31">
        <f>IFERROR(IF(INDEX('Player Pool'!$I$2:$I$8725,$X167)="","",INDEX('Player Pool'!$I$2:$I$8725,$X167)),"")</f>
        <v/>
      </c>
      <c r="K167" s="31">
        <f>IFERROR(IF(INDEX('Player Pool'!$K$2:$K$8725,$X167)="","",INDEX('Player Pool'!$K$2:$K$8725,$X167)),"")</f>
        <v/>
      </c>
      <c r="L167" s="31">
        <f>IFERROR(IF(INDEX('Player Pool'!$M$2:$M$8725,$X167)="","",INDEX('Player Pool'!$M$2:$M$8725,$X167)),"")</f>
        <v/>
      </c>
      <c r="M167" s="31">
        <f>IFERROR(IF(INDEX('Player Pool'!$N$2:$N$8725,$X167)="","",INDEX('Player Pool'!$N$2:$N$8725,$X167)),"")</f>
        <v/>
      </c>
      <c r="N167" s="31">
        <f>IFERROR(IF(INDEX('Player Pool'!$Q$2:$Q$8725,$X167)="","",INDEX('Player Pool'!$Q$2:$Q$8725,$X167)),"")</f>
        <v/>
      </c>
      <c r="O167" s="31">
        <f>IF(AND(ISNUMBER($R167),$R167&lt;&gt;0,ISNUMBER($I167),$I167&gt;0),$R167/($I167/1000000),"")</f>
        <v/>
      </c>
      <c r="P167">
        <f>IFERROR(IF(INDEX('Player Pool'!$U$2:$U$8725,$X167)="","",INDEX('Player Pool'!$U$2:$U$8725,$X167)),"")</f>
        <v/>
      </c>
      <c r="Q167" s="31">
        <f>IFERROR(IF(INDEX('Player Pool'!$O$2:$O$8725,$X167)="","",INDEX('Player Pool'!$O$2:$O$8725,$X167)),"")</f>
        <v/>
      </c>
      <c r="R167" s="31">
        <f>IFERROR(IF(INDEX('Player Pool'!$P$2:$P$8725,$X167)="","",INDEX('Player Pool'!$P$2:$P$8725,$X167)),"")</f>
        <v/>
      </c>
      <c r="S167" s="31">
        <f>IF(AND(ISNUMBER($J167),$J167&lt;&gt;0,ISNUMBER($I167),$I167&gt;0),$J167/($I167/1000000),"")</f>
        <v/>
      </c>
      <c r="T167" s="32">
        <f>IF(AND(ISNUMBER($K167),$K167&lt;&gt;0,ISNUMBER($I167),$I167&gt;0),$K167/($I167/1000000),"")</f>
        <v/>
      </c>
      <c r="U167" s="32">
        <f>IFERROR(IF(INDEX('Player Pool'!$S$2:$S$8725,$X167)="","",INDEX('Player Pool'!$S$2:$S$8725,$X167)),"")</f>
        <v/>
      </c>
      <c r="V167" s="32">
        <f>IF(AND(ISNUMBER($U167),$U167&lt;&gt;0,ISNUMBER($I167),$I167&gt;0),$U167/($I167/1000000),"")</f>
        <v/>
      </c>
      <c r="W167" t="inlineStr">
        <is>
          <t>05962</t>
        </is>
      </c>
      <c r="X167">
        <f>IFERROR(MATCH($W167,'Player Pool'!$V$2:$V$8725,0),"")</f>
        <v/>
      </c>
      <c r="Y167">
        <f>IF(ISNUMBER($R167),$R167,-1)</f>
        <v/>
      </c>
      <c r="Z167">
        <f>IF(ISNUMBER($J167),$J167,-1)</f>
        <v/>
      </c>
      <c r="AA167">
        <f>IF($A167=$A166,$AA166,$AA166+1)</f>
        <v/>
      </c>
      <c r="AB167">
        <f>COUNTIFS($A$2:$A$516,$A167,$G$2:$G$516,$G167,$Y$2:$Y$516,"&gt;"&amp;$Y167)+COUNTIFS($A$2:$A167,$A167,$G$2:$G167,$G167,$Y$2:$Y167,$Y167)</f>
        <v/>
      </c>
      <c r="AC167">
        <f>IF($G167="MINORS","",COUNTIFS($A$2:$A$516,$A167,$G$2:$G$516,"&lt;&gt;MINORS",$Z$2:$Z$516,"&gt;"&amp;$Z167)+COUNTIFS($A$2:$A167,$A167,$G$2:$G167,"&lt;&gt;MINORS",$Z$2:$Z167,$Z167))</f>
        <v/>
      </c>
      <c r="AD167">
        <f>$A167&amp;"|"&amp;$G167&amp;"|"&amp;$AB167</f>
        <v/>
      </c>
      <c r="AE167">
        <f>IF($AC167="","",$A167&amp;"|"&amp;$AC167)</f>
        <v/>
      </c>
      <c r="AF167">
        <f>IF(COUNTIFS($A$2:$A167,$A167)=1,"T"&amp;$AA167,"")</f>
        <v/>
      </c>
    </row>
    <row r="168">
      <c r="A168" t="inlineStr">
        <is>
          <t>Brown Noesen</t>
        </is>
      </c>
      <c r="B168">
        <f>IFERROR(IF(INDEX('Player Pool'!$A$2:$A$8725,$X168)="","",INDEX('Player Pool'!$A$2:$A$8725,$X168)),"")</f>
        <v/>
      </c>
      <c r="C168">
        <f>IFERROR(IF(INDEX('Player Pool'!$B$2:$B$8725,$X168)="","",INDEX('Player Pool'!$B$2:$B$8725,$X168)),"")</f>
        <v/>
      </c>
      <c r="D168">
        <f>IFERROR(IF(INDEX('Player Pool'!$C$2:$C$8725,$X168)="","",INDEX('Player Pool'!$C$2:$C$8725,$X168)),"")</f>
        <v/>
      </c>
      <c r="E168">
        <f>IFERROR(IF(INDEX('Player Pool'!$D$2:$D$8725,$X168)="","",INDEX('Player Pool'!$D$2:$D$8725,$X168)),"")</f>
        <v/>
      </c>
      <c r="F168" t="inlineStr">
        <is>
          <t>D</t>
        </is>
      </c>
      <c r="G168" t="inlineStr">
        <is>
          <t>ACTIVE</t>
        </is>
      </c>
      <c r="H168">
        <f>IFERROR(IF(INDEX('Player Pool'!$E$2:$E$8725,$X168)="","",INDEX('Player Pool'!$E$2:$E$8725,$X168)),"")</f>
        <v/>
      </c>
      <c r="I168" s="30" t="n">
        <v>6100000</v>
      </c>
      <c r="J168" s="31">
        <f>IFERROR(IF(INDEX('Player Pool'!$I$2:$I$8725,$X168)="","",INDEX('Player Pool'!$I$2:$I$8725,$X168)),"")</f>
        <v/>
      </c>
      <c r="K168" s="31">
        <f>IFERROR(IF(INDEX('Player Pool'!$K$2:$K$8725,$X168)="","",INDEX('Player Pool'!$K$2:$K$8725,$X168)),"")</f>
        <v/>
      </c>
      <c r="L168" s="31">
        <f>IFERROR(IF(INDEX('Player Pool'!$M$2:$M$8725,$X168)="","",INDEX('Player Pool'!$M$2:$M$8725,$X168)),"")</f>
        <v/>
      </c>
      <c r="M168" s="31">
        <f>IFERROR(IF(INDEX('Player Pool'!$N$2:$N$8725,$X168)="","",INDEX('Player Pool'!$N$2:$N$8725,$X168)),"")</f>
        <v/>
      </c>
      <c r="N168" s="31">
        <f>IFERROR(IF(INDEX('Player Pool'!$Q$2:$Q$8725,$X168)="","",INDEX('Player Pool'!$Q$2:$Q$8725,$X168)),"")</f>
        <v/>
      </c>
      <c r="O168" s="31">
        <f>IF(AND(ISNUMBER($R168),$R168&lt;&gt;0,ISNUMBER($I168),$I168&gt;0),$R168/($I168/1000000),"")</f>
        <v/>
      </c>
      <c r="P168">
        <f>IFERROR(IF(INDEX('Player Pool'!$U$2:$U$8725,$X168)="","",INDEX('Player Pool'!$U$2:$U$8725,$X168)),"")</f>
        <v/>
      </c>
      <c r="Q168" s="31">
        <f>IFERROR(IF(INDEX('Player Pool'!$O$2:$O$8725,$X168)="","",INDEX('Player Pool'!$O$2:$O$8725,$X168)),"")</f>
        <v/>
      </c>
      <c r="R168" s="31">
        <f>IFERROR(IF(INDEX('Player Pool'!$P$2:$P$8725,$X168)="","",INDEX('Player Pool'!$P$2:$P$8725,$X168)),"")</f>
        <v/>
      </c>
      <c r="S168" s="31">
        <f>IF(AND(ISNUMBER($J168),$J168&lt;&gt;0,ISNUMBER($I168),$I168&gt;0),$J168/($I168/1000000),"")</f>
        <v/>
      </c>
      <c r="T168" s="32">
        <f>IF(AND(ISNUMBER($K168),$K168&lt;&gt;0,ISNUMBER($I168),$I168&gt;0),$K168/($I168/1000000),"")</f>
        <v/>
      </c>
      <c r="U168" s="32">
        <f>IFERROR(IF(INDEX('Player Pool'!$S$2:$S$8725,$X168)="","",INDEX('Player Pool'!$S$2:$S$8725,$X168)),"")</f>
        <v/>
      </c>
      <c r="V168" s="32">
        <f>IF(AND(ISNUMBER($U168),$U168&lt;&gt;0,ISNUMBER($I168),$I168&gt;0),$U168/($I168/1000000),"")</f>
        <v/>
      </c>
      <c r="W168" t="inlineStr">
        <is>
          <t>02g00</t>
        </is>
      </c>
      <c r="X168">
        <f>IFERROR(MATCH($W168,'Player Pool'!$V$2:$V$8725,0),"")</f>
        <v/>
      </c>
      <c r="Y168">
        <f>IF(ISNUMBER($R168),$R168,-1)</f>
        <v/>
      </c>
      <c r="Z168">
        <f>IF(ISNUMBER($J168),$J168,-1)</f>
        <v/>
      </c>
      <c r="AA168">
        <f>IF($A168=$A167,$AA167,$AA167+1)</f>
        <v/>
      </c>
      <c r="AB168">
        <f>COUNTIFS($A$2:$A$516,$A168,$G$2:$G$516,$G168,$Y$2:$Y$516,"&gt;"&amp;$Y168)+COUNTIFS($A$2:$A168,$A168,$G$2:$G168,$G168,$Y$2:$Y168,$Y168)</f>
        <v/>
      </c>
      <c r="AC168">
        <f>IF($G168="MINORS","",COUNTIFS($A$2:$A$516,$A168,$G$2:$G$516,"&lt;&gt;MINORS",$Z$2:$Z$516,"&gt;"&amp;$Z168)+COUNTIFS($A$2:$A168,$A168,$G$2:$G168,"&lt;&gt;MINORS",$Z$2:$Z168,$Z168))</f>
        <v/>
      </c>
      <c r="AD168">
        <f>$A168&amp;"|"&amp;$G168&amp;"|"&amp;$AB168</f>
        <v/>
      </c>
      <c r="AE168">
        <f>IF($AC168="","",$A168&amp;"|"&amp;$AC168)</f>
        <v/>
      </c>
      <c r="AF168">
        <f>IF(COUNTIFS($A$2:$A168,$A168)=1,"T"&amp;$AA168,"")</f>
        <v/>
      </c>
    </row>
    <row r="169">
      <c r="A169" t="inlineStr">
        <is>
          <t>Brown Noesen</t>
        </is>
      </c>
      <c r="B169">
        <f>IFERROR(IF(INDEX('Player Pool'!$A$2:$A$8725,$X169)="","",INDEX('Player Pool'!$A$2:$A$8725,$X169)),"")</f>
        <v/>
      </c>
      <c r="C169">
        <f>IFERROR(IF(INDEX('Player Pool'!$B$2:$B$8725,$X169)="","",INDEX('Player Pool'!$B$2:$B$8725,$X169)),"")</f>
        <v/>
      </c>
      <c r="D169">
        <f>IFERROR(IF(INDEX('Player Pool'!$C$2:$C$8725,$X169)="","",INDEX('Player Pool'!$C$2:$C$8725,$X169)),"")</f>
        <v/>
      </c>
      <c r="E169">
        <f>IFERROR(IF(INDEX('Player Pool'!$D$2:$D$8725,$X169)="","",INDEX('Player Pool'!$D$2:$D$8725,$X169)),"")</f>
        <v/>
      </c>
      <c r="F169" t="inlineStr">
        <is>
          <t>D</t>
        </is>
      </c>
      <c r="G169" t="inlineStr">
        <is>
          <t>ACTIVE</t>
        </is>
      </c>
      <c r="H169">
        <f>IFERROR(IF(INDEX('Player Pool'!$E$2:$E$8725,$X169)="","",INDEX('Player Pool'!$E$2:$E$8725,$X169)),"")</f>
        <v/>
      </c>
      <c r="I169" s="30" t="n">
        <v>1500000</v>
      </c>
      <c r="J169" s="31">
        <f>IFERROR(IF(INDEX('Player Pool'!$I$2:$I$8725,$X169)="","",INDEX('Player Pool'!$I$2:$I$8725,$X169)),"")</f>
        <v/>
      </c>
      <c r="K169" s="31">
        <f>IFERROR(IF(INDEX('Player Pool'!$K$2:$K$8725,$X169)="","",INDEX('Player Pool'!$K$2:$K$8725,$X169)),"")</f>
        <v/>
      </c>
      <c r="L169" s="31">
        <f>IFERROR(IF(INDEX('Player Pool'!$M$2:$M$8725,$X169)="","",INDEX('Player Pool'!$M$2:$M$8725,$X169)),"")</f>
        <v/>
      </c>
      <c r="M169" s="31">
        <f>IFERROR(IF(INDEX('Player Pool'!$N$2:$N$8725,$X169)="","",INDEX('Player Pool'!$N$2:$N$8725,$X169)),"")</f>
        <v/>
      </c>
      <c r="N169" s="31">
        <f>IFERROR(IF(INDEX('Player Pool'!$Q$2:$Q$8725,$X169)="","",INDEX('Player Pool'!$Q$2:$Q$8725,$X169)),"")</f>
        <v/>
      </c>
      <c r="O169" s="31">
        <f>IF(AND(ISNUMBER($R169),$R169&lt;&gt;0,ISNUMBER($I169),$I169&gt;0),$R169/($I169/1000000),"")</f>
        <v/>
      </c>
      <c r="P169">
        <f>IFERROR(IF(INDEX('Player Pool'!$U$2:$U$8725,$X169)="","",INDEX('Player Pool'!$U$2:$U$8725,$X169)),"")</f>
        <v/>
      </c>
      <c r="Q169" s="31">
        <f>IFERROR(IF(INDEX('Player Pool'!$O$2:$O$8725,$X169)="","",INDEX('Player Pool'!$O$2:$O$8725,$X169)),"")</f>
        <v/>
      </c>
      <c r="R169" s="31">
        <f>IFERROR(IF(INDEX('Player Pool'!$P$2:$P$8725,$X169)="","",INDEX('Player Pool'!$P$2:$P$8725,$X169)),"")</f>
        <v/>
      </c>
      <c r="S169" s="31">
        <f>IF(AND(ISNUMBER($J169),$J169&lt;&gt;0,ISNUMBER($I169),$I169&gt;0),$J169/($I169/1000000),"")</f>
        <v/>
      </c>
      <c r="T169" s="32">
        <f>IF(AND(ISNUMBER($K169),$K169&lt;&gt;0,ISNUMBER($I169),$I169&gt;0),$K169/($I169/1000000),"")</f>
        <v/>
      </c>
      <c r="U169" s="32">
        <f>IFERROR(IF(INDEX('Player Pool'!$S$2:$S$8725,$X169)="","",INDEX('Player Pool'!$S$2:$S$8725,$X169)),"")</f>
        <v/>
      </c>
      <c r="V169" s="32">
        <f>IF(AND(ISNUMBER($U169),$U169&lt;&gt;0,ISNUMBER($I169),$I169&gt;0),$U169/($I169/1000000),"")</f>
        <v/>
      </c>
      <c r="W169" t="inlineStr">
        <is>
          <t>01yj6</t>
        </is>
      </c>
      <c r="X169">
        <f>IFERROR(MATCH($W169,'Player Pool'!$V$2:$V$8725,0),"")</f>
        <v/>
      </c>
      <c r="Y169">
        <f>IF(ISNUMBER($R169),$R169,-1)</f>
        <v/>
      </c>
      <c r="Z169">
        <f>IF(ISNUMBER($J169),$J169,-1)</f>
        <v/>
      </c>
      <c r="AA169">
        <f>IF($A169=$A168,$AA168,$AA168+1)</f>
        <v/>
      </c>
      <c r="AB169">
        <f>COUNTIFS($A$2:$A$516,$A169,$G$2:$G$516,$G169,$Y$2:$Y$516,"&gt;"&amp;$Y169)+COUNTIFS($A$2:$A169,$A169,$G$2:$G169,$G169,$Y$2:$Y169,$Y169)</f>
        <v/>
      </c>
      <c r="AC169">
        <f>IF($G169="MINORS","",COUNTIFS($A$2:$A$516,$A169,$G$2:$G$516,"&lt;&gt;MINORS",$Z$2:$Z$516,"&gt;"&amp;$Z169)+COUNTIFS($A$2:$A169,$A169,$G$2:$G169,"&lt;&gt;MINORS",$Z$2:$Z169,$Z169))</f>
        <v/>
      </c>
      <c r="AD169">
        <f>$A169&amp;"|"&amp;$G169&amp;"|"&amp;$AB169</f>
        <v/>
      </c>
      <c r="AE169">
        <f>IF($AC169="","",$A169&amp;"|"&amp;$AC169)</f>
        <v/>
      </c>
      <c r="AF169">
        <f>IF(COUNTIFS($A$2:$A169,$A169)=1,"T"&amp;$AA169,"")</f>
        <v/>
      </c>
    </row>
    <row r="170">
      <c r="A170" t="inlineStr">
        <is>
          <t>Brown Noesen</t>
        </is>
      </c>
      <c r="B170">
        <f>IFERROR(IF(INDEX('Player Pool'!$A$2:$A$8725,$X170)="","",INDEX('Player Pool'!$A$2:$A$8725,$X170)),"")</f>
        <v/>
      </c>
      <c r="C170">
        <f>IFERROR(IF(INDEX('Player Pool'!$B$2:$B$8725,$X170)="","",INDEX('Player Pool'!$B$2:$B$8725,$X170)),"")</f>
        <v/>
      </c>
      <c r="D170">
        <f>IFERROR(IF(INDEX('Player Pool'!$C$2:$C$8725,$X170)="","",INDEX('Player Pool'!$C$2:$C$8725,$X170)),"")</f>
        <v/>
      </c>
      <c r="E170">
        <f>IFERROR(IF(INDEX('Player Pool'!$D$2:$D$8725,$X170)="","",INDEX('Player Pool'!$D$2:$D$8725,$X170)),"")</f>
        <v/>
      </c>
      <c r="F170" t="inlineStr">
        <is>
          <t>F</t>
        </is>
      </c>
      <c r="G170" t="inlineStr">
        <is>
          <t>ACTIVE</t>
        </is>
      </c>
      <c r="H170">
        <f>IFERROR(IF(INDEX('Player Pool'!$E$2:$E$8725,$X170)="","",INDEX('Player Pool'!$E$2:$E$8725,$X170)),"")</f>
        <v/>
      </c>
      <c r="I170" s="30" t="n">
        <v>941667</v>
      </c>
      <c r="J170" s="31">
        <f>IFERROR(IF(INDEX('Player Pool'!$I$2:$I$8725,$X170)="","",INDEX('Player Pool'!$I$2:$I$8725,$X170)),"")</f>
        <v/>
      </c>
      <c r="K170" s="31">
        <f>IFERROR(IF(INDEX('Player Pool'!$K$2:$K$8725,$X170)="","",INDEX('Player Pool'!$K$2:$K$8725,$X170)),"")</f>
        <v/>
      </c>
      <c r="L170" s="31">
        <f>IFERROR(IF(INDEX('Player Pool'!$M$2:$M$8725,$X170)="","",INDEX('Player Pool'!$M$2:$M$8725,$X170)),"")</f>
        <v/>
      </c>
      <c r="M170" s="31">
        <f>IFERROR(IF(INDEX('Player Pool'!$N$2:$N$8725,$X170)="","",INDEX('Player Pool'!$N$2:$N$8725,$X170)),"")</f>
        <v/>
      </c>
      <c r="N170" s="31">
        <f>IFERROR(IF(INDEX('Player Pool'!$Q$2:$Q$8725,$X170)="","",INDEX('Player Pool'!$Q$2:$Q$8725,$X170)),"")</f>
        <v/>
      </c>
      <c r="O170" s="31">
        <f>IF(AND(ISNUMBER($R170),$R170&lt;&gt;0,ISNUMBER($I170),$I170&gt;0),$R170/($I170/1000000),"")</f>
        <v/>
      </c>
      <c r="P170">
        <f>IFERROR(IF(INDEX('Player Pool'!$U$2:$U$8725,$X170)="","",INDEX('Player Pool'!$U$2:$U$8725,$X170)),"")</f>
        <v/>
      </c>
      <c r="Q170" s="31">
        <f>IFERROR(IF(INDEX('Player Pool'!$O$2:$O$8725,$X170)="","",INDEX('Player Pool'!$O$2:$O$8725,$X170)),"")</f>
        <v/>
      </c>
      <c r="R170" s="31">
        <f>IFERROR(IF(INDEX('Player Pool'!$P$2:$P$8725,$X170)="","",INDEX('Player Pool'!$P$2:$P$8725,$X170)),"")</f>
        <v/>
      </c>
      <c r="S170" s="31">
        <f>IF(AND(ISNUMBER($J170),$J170&lt;&gt;0,ISNUMBER($I170),$I170&gt;0),$J170/($I170/1000000),"")</f>
        <v/>
      </c>
      <c r="T170" s="32">
        <f>IF(AND(ISNUMBER($K170),$K170&lt;&gt;0,ISNUMBER($I170),$I170&gt;0),$K170/($I170/1000000),"")</f>
        <v/>
      </c>
      <c r="U170" s="32">
        <f>IFERROR(IF(INDEX('Player Pool'!$S$2:$S$8725,$X170)="","",INDEX('Player Pool'!$S$2:$S$8725,$X170)),"")</f>
        <v/>
      </c>
      <c r="V170" s="32">
        <f>IF(AND(ISNUMBER($U170),$U170&lt;&gt;0,ISNUMBER($I170),$I170&gt;0),$U170/($I170/1000000),"")</f>
        <v/>
      </c>
      <c r="W170" t="inlineStr">
        <is>
          <t>06axe</t>
        </is>
      </c>
      <c r="X170">
        <f>IFERROR(MATCH($W170,'Player Pool'!$V$2:$V$8725,0),"")</f>
        <v/>
      </c>
      <c r="Y170">
        <f>IF(ISNUMBER($R170),$R170,-1)</f>
        <v/>
      </c>
      <c r="Z170">
        <f>IF(ISNUMBER($J170),$J170,-1)</f>
        <v/>
      </c>
      <c r="AA170">
        <f>IF($A170=$A169,$AA169,$AA169+1)</f>
        <v/>
      </c>
      <c r="AB170">
        <f>COUNTIFS($A$2:$A$516,$A170,$G$2:$G$516,$G170,$Y$2:$Y$516,"&gt;"&amp;$Y170)+COUNTIFS($A$2:$A170,$A170,$G$2:$G170,$G170,$Y$2:$Y170,$Y170)</f>
        <v/>
      </c>
      <c r="AC170">
        <f>IF($G170="MINORS","",COUNTIFS($A$2:$A$516,$A170,$G$2:$G$516,"&lt;&gt;MINORS",$Z$2:$Z$516,"&gt;"&amp;$Z170)+COUNTIFS($A$2:$A170,$A170,$G$2:$G170,"&lt;&gt;MINORS",$Z$2:$Z170,$Z170))</f>
        <v/>
      </c>
      <c r="AD170">
        <f>$A170&amp;"|"&amp;$G170&amp;"|"&amp;$AB170</f>
        <v/>
      </c>
      <c r="AE170">
        <f>IF($AC170="","",$A170&amp;"|"&amp;$AC170)</f>
        <v/>
      </c>
      <c r="AF170">
        <f>IF(COUNTIFS($A$2:$A170,$A170)=1,"T"&amp;$AA170,"")</f>
        <v/>
      </c>
    </row>
    <row r="171">
      <c r="A171" t="inlineStr">
        <is>
          <t>Brown Noesen</t>
        </is>
      </c>
      <c r="B171">
        <f>IFERROR(IF(INDEX('Player Pool'!$A$2:$A$8725,$X171)="","",INDEX('Player Pool'!$A$2:$A$8725,$X171)),"")</f>
        <v/>
      </c>
      <c r="C171">
        <f>IFERROR(IF(INDEX('Player Pool'!$B$2:$B$8725,$X171)="","",INDEX('Player Pool'!$B$2:$B$8725,$X171)),"")</f>
        <v/>
      </c>
      <c r="D171">
        <f>IFERROR(IF(INDEX('Player Pool'!$C$2:$C$8725,$X171)="","",INDEX('Player Pool'!$C$2:$C$8725,$X171)),"")</f>
        <v/>
      </c>
      <c r="E171">
        <f>IFERROR(IF(INDEX('Player Pool'!$D$2:$D$8725,$X171)="","",INDEX('Player Pool'!$D$2:$D$8725,$X171)),"")</f>
        <v/>
      </c>
      <c r="F171" t="inlineStr">
        <is>
          <t>F</t>
        </is>
      </c>
      <c r="G171" t="inlineStr">
        <is>
          <t>ACTIVE</t>
        </is>
      </c>
      <c r="H171">
        <f>IFERROR(IF(INDEX('Player Pool'!$E$2:$E$8725,$X171)="","",INDEX('Player Pool'!$E$2:$E$8725,$X171)),"")</f>
        <v/>
      </c>
      <c r="I171" s="30" t="n">
        <v>863334</v>
      </c>
      <c r="J171" s="31">
        <f>IFERROR(IF(INDEX('Player Pool'!$I$2:$I$8725,$X171)="","",INDEX('Player Pool'!$I$2:$I$8725,$X171)),"")</f>
        <v/>
      </c>
      <c r="K171" s="31">
        <f>IFERROR(IF(INDEX('Player Pool'!$K$2:$K$8725,$X171)="","",INDEX('Player Pool'!$K$2:$K$8725,$X171)),"")</f>
        <v/>
      </c>
      <c r="L171" s="31">
        <f>IFERROR(IF(INDEX('Player Pool'!$M$2:$M$8725,$X171)="","",INDEX('Player Pool'!$M$2:$M$8725,$X171)),"")</f>
        <v/>
      </c>
      <c r="M171" s="31">
        <f>IFERROR(IF(INDEX('Player Pool'!$N$2:$N$8725,$X171)="","",INDEX('Player Pool'!$N$2:$N$8725,$X171)),"")</f>
        <v/>
      </c>
      <c r="N171" s="31">
        <f>IFERROR(IF(INDEX('Player Pool'!$Q$2:$Q$8725,$X171)="","",INDEX('Player Pool'!$Q$2:$Q$8725,$X171)),"")</f>
        <v/>
      </c>
      <c r="O171" s="31">
        <f>IF(AND(ISNUMBER($R171),$R171&lt;&gt;0,ISNUMBER($I171),$I171&gt;0),$R171/($I171/1000000),"")</f>
        <v/>
      </c>
      <c r="P171">
        <f>IFERROR(IF(INDEX('Player Pool'!$U$2:$U$8725,$X171)="","",INDEX('Player Pool'!$U$2:$U$8725,$X171)),"")</f>
        <v/>
      </c>
      <c r="Q171" s="31">
        <f>IFERROR(IF(INDEX('Player Pool'!$O$2:$O$8725,$X171)="","",INDEX('Player Pool'!$O$2:$O$8725,$X171)),"")</f>
        <v/>
      </c>
      <c r="R171" s="31">
        <f>IFERROR(IF(INDEX('Player Pool'!$P$2:$P$8725,$X171)="","",INDEX('Player Pool'!$P$2:$P$8725,$X171)),"")</f>
        <v/>
      </c>
      <c r="S171" s="31">
        <f>IF(AND(ISNUMBER($J171),$J171&lt;&gt;0,ISNUMBER($I171),$I171&gt;0),$J171/($I171/1000000),"")</f>
        <v/>
      </c>
      <c r="T171" s="32">
        <f>IF(AND(ISNUMBER($K171),$K171&lt;&gt;0,ISNUMBER($I171),$I171&gt;0),$K171/($I171/1000000),"")</f>
        <v/>
      </c>
      <c r="U171" s="32">
        <f>IFERROR(IF(INDEX('Player Pool'!$S$2:$S$8725,$X171)="","",INDEX('Player Pool'!$S$2:$S$8725,$X171)),"")</f>
        <v/>
      </c>
      <c r="V171" s="32">
        <f>IF(AND(ISNUMBER($U171),$U171&lt;&gt;0,ISNUMBER($I171),$I171&gt;0),$U171/($I171/1000000),"")</f>
        <v/>
      </c>
      <c r="W171" t="inlineStr">
        <is>
          <t>05gd9</t>
        </is>
      </c>
      <c r="X171">
        <f>IFERROR(MATCH($W171,'Player Pool'!$V$2:$V$8725,0),"")</f>
        <v/>
      </c>
      <c r="Y171">
        <f>IF(ISNUMBER($R171),$R171,-1)</f>
        <v/>
      </c>
      <c r="Z171">
        <f>IF(ISNUMBER($J171),$J171,-1)</f>
        <v/>
      </c>
      <c r="AA171">
        <f>IF($A171=$A170,$AA170,$AA170+1)</f>
        <v/>
      </c>
      <c r="AB171">
        <f>COUNTIFS($A$2:$A$516,$A171,$G$2:$G$516,$G171,$Y$2:$Y$516,"&gt;"&amp;$Y171)+COUNTIFS($A$2:$A171,$A171,$G$2:$G171,$G171,$Y$2:$Y171,$Y171)</f>
        <v/>
      </c>
      <c r="AC171">
        <f>IF($G171="MINORS","",COUNTIFS($A$2:$A$516,$A171,$G$2:$G$516,"&lt;&gt;MINORS",$Z$2:$Z$516,"&gt;"&amp;$Z171)+COUNTIFS($A$2:$A171,$A171,$G$2:$G171,"&lt;&gt;MINORS",$Z$2:$Z171,$Z171))</f>
        <v/>
      </c>
      <c r="AD171">
        <f>$A171&amp;"|"&amp;$G171&amp;"|"&amp;$AB171</f>
        <v/>
      </c>
      <c r="AE171">
        <f>IF($AC171="","",$A171&amp;"|"&amp;$AC171)</f>
        <v/>
      </c>
      <c r="AF171">
        <f>IF(COUNTIFS($A$2:$A171,$A171)=1,"T"&amp;$AA171,"")</f>
        <v/>
      </c>
    </row>
    <row r="172">
      <c r="A172" t="inlineStr">
        <is>
          <t>Brown Noesen</t>
        </is>
      </c>
      <c r="B172">
        <f>IFERROR(IF(INDEX('Player Pool'!$A$2:$A$8725,$X172)="","",INDEX('Player Pool'!$A$2:$A$8725,$X172)),"")</f>
        <v/>
      </c>
      <c r="C172">
        <f>IFERROR(IF(INDEX('Player Pool'!$B$2:$B$8725,$X172)="","",INDEX('Player Pool'!$B$2:$B$8725,$X172)),"")</f>
        <v/>
      </c>
      <c r="D172">
        <f>IFERROR(IF(INDEX('Player Pool'!$C$2:$C$8725,$X172)="","",INDEX('Player Pool'!$C$2:$C$8725,$X172)),"")</f>
        <v/>
      </c>
      <c r="E172">
        <f>IFERROR(IF(INDEX('Player Pool'!$D$2:$D$8725,$X172)="","",INDEX('Player Pool'!$D$2:$D$8725,$X172)),"")</f>
        <v/>
      </c>
      <c r="F172" t="inlineStr">
        <is>
          <t>D</t>
        </is>
      </c>
      <c r="G172" t="inlineStr">
        <is>
          <t>ACTIVE</t>
        </is>
      </c>
      <c r="H172">
        <f>IFERROR(IF(INDEX('Player Pool'!$E$2:$E$8725,$X172)="","",INDEX('Player Pool'!$E$2:$E$8725,$X172)),"")</f>
        <v/>
      </c>
      <c r="I172" s="30" t="n">
        <v>4000000</v>
      </c>
      <c r="J172" s="31">
        <f>IFERROR(IF(INDEX('Player Pool'!$I$2:$I$8725,$X172)="","",INDEX('Player Pool'!$I$2:$I$8725,$X172)),"")</f>
        <v/>
      </c>
      <c r="K172" s="31">
        <f>IFERROR(IF(INDEX('Player Pool'!$K$2:$K$8725,$X172)="","",INDEX('Player Pool'!$K$2:$K$8725,$X172)),"")</f>
        <v/>
      </c>
      <c r="L172" s="31">
        <f>IFERROR(IF(INDEX('Player Pool'!$M$2:$M$8725,$X172)="","",INDEX('Player Pool'!$M$2:$M$8725,$X172)),"")</f>
        <v/>
      </c>
      <c r="M172" s="31">
        <f>IFERROR(IF(INDEX('Player Pool'!$N$2:$N$8725,$X172)="","",INDEX('Player Pool'!$N$2:$N$8725,$X172)),"")</f>
        <v/>
      </c>
      <c r="N172" s="31">
        <f>IFERROR(IF(INDEX('Player Pool'!$Q$2:$Q$8725,$X172)="","",INDEX('Player Pool'!$Q$2:$Q$8725,$X172)),"")</f>
        <v/>
      </c>
      <c r="O172" s="31">
        <f>IF(AND(ISNUMBER($R172),$R172&lt;&gt;0,ISNUMBER($I172),$I172&gt;0),$R172/($I172/1000000),"")</f>
        <v/>
      </c>
      <c r="P172">
        <f>IFERROR(IF(INDEX('Player Pool'!$U$2:$U$8725,$X172)="","",INDEX('Player Pool'!$U$2:$U$8725,$X172)),"")</f>
        <v/>
      </c>
      <c r="Q172" s="31">
        <f>IFERROR(IF(INDEX('Player Pool'!$O$2:$O$8725,$X172)="","",INDEX('Player Pool'!$O$2:$O$8725,$X172)),"")</f>
        <v/>
      </c>
      <c r="R172" s="31">
        <f>IFERROR(IF(INDEX('Player Pool'!$P$2:$P$8725,$X172)="","",INDEX('Player Pool'!$P$2:$P$8725,$X172)),"")</f>
        <v/>
      </c>
      <c r="S172" s="31">
        <f>IF(AND(ISNUMBER($J172),$J172&lt;&gt;0,ISNUMBER($I172),$I172&gt;0),$J172/($I172/1000000),"")</f>
        <v/>
      </c>
      <c r="T172" s="32">
        <f>IF(AND(ISNUMBER($K172),$K172&lt;&gt;0,ISNUMBER($I172),$I172&gt;0),$K172/($I172/1000000),"")</f>
        <v/>
      </c>
      <c r="U172" s="32">
        <f>IFERROR(IF(INDEX('Player Pool'!$S$2:$S$8725,$X172)="","",INDEX('Player Pool'!$S$2:$S$8725,$X172)),"")</f>
        <v/>
      </c>
      <c r="V172" s="32">
        <f>IF(AND(ISNUMBER($U172),$U172&lt;&gt;0,ISNUMBER($I172),$I172&gt;0),$U172/($I172/1000000),"")</f>
        <v/>
      </c>
      <c r="W172" t="inlineStr">
        <is>
          <t>04f1d</t>
        </is>
      </c>
      <c r="X172">
        <f>IFERROR(MATCH($W172,'Player Pool'!$V$2:$V$8725,0),"")</f>
        <v/>
      </c>
      <c r="Y172">
        <f>IF(ISNUMBER($R172),$R172,-1)</f>
        <v/>
      </c>
      <c r="Z172">
        <f>IF(ISNUMBER($J172),$J172,-1)</f>
        <v/>
      </c>
      <c r="AA172">
        <f>IF($A172=$A171,$AA171,$AA171+1)</f>
        <v/>
      </c>
      <c r="AB172">
        <f>COUNTIFS($A$2:$A$516,$A172,$G$2:$G$516,$G172,$Y$2:$Y$516,"&gt;"&amp;$Y172)+COUNTIFS($A$2:$A172,$A172,$G$2:$G172,$G172,$Y$2:$Y172,$Y172)</f>
        <v/>
      </c>
      <c r="AC172">
        <f>IF($G172="MINORS","",COUNTIFS($A$2:$A$516,$A172,$G$2:$G$516,"&lt;&gt;MINORS",$Z$2:$Z$516,"&gt;"&amp;$Z172)+COUNTIFS($A$2:$A172,$A172,$G$2:$G172,"&lt;&gt;MINORS",$Z$2:$Z172,$Z172))</f>
        <v/>
      </c>
      <c r="AD172">
        <f>$A172&amp;"|"&amp;$G172&amp;"|"&amp;$AB172</f>
        <v/>
      </c>
      <c r="AE172">
        <f>IF($AC172="","",$A172&amp;"|"&amp;$AC172)</f>
        <v/>
      </c>
      <c r="AF172">
        <f>IF(COUNTIFS($A$2:$A172,$A172)=1,"T"&amp;$AA172,"")</f>
        <v/>
      </c>
    </row>
    <row r="173">
      <c r="A173" t="inlineStr">
        <is>
          <t>Brown Noesen</t>
        </is>
      </c>
      <c r="B173">
        <f>IFERROR(IF(INDEX('Player Pool'!$A$2:$A$8725,$X173)="","",INDEX('Player Pool'!$A$2:$A$8725,$X173)),"")</f>
        <v/>
      </c>
      <c r="C173">
        <f>IFERROR(IF(INDEX('Player Pool'!$B$2:$B$8725,$X173)="","",INDEX('Player Pool'!$B$2:$B$8725,$X173)),"")</f>
        <v/>
      </c>
      <c r="D173">
        <f>IFERROR(IF(INDEX('Player Pool'!$C$2:$C$8725,$X173)="","",INDEX('Player Pool'!$C$2:$C$8725,$X173)),"")</f>
        <v/>
      </c>
      <c r="E173">
        <f>IFERROR(IF(INDEX('Player Pool'!$D$2:$D$8725,$X173)="","",INDEX('Player Pool'!$D$2:$D$8725,$X173)),"")</f>
        <v/>
      </c>
      <c r="F173" t="inlineStr">
        <is>
          <t>F</t>
        </is>
      </c>
      <c r="G173" t="inlineStr">
        <is>
          <t>RESERVE</t>
        </is>
      </c>
      <c r="H173">
        <f>IFERROR(IF(INDEX('Player Pool'!$E$2:$E$8725,$X173)="","",INDEX('Player Pool'!$E$2:$E$8725,$X173)),"")</f>
        <v/>
      </c>
      <c r="I173" s="30" t="n">
        <v>940833</v>
      </c>
      <c r="J173" s="31">
        <f>IFERROR(IF(INDEX('Player Pool'!$I$2:$I$8725,$X173)="","",INDEX('Player Pool'!$I$2:$I$8725,$X173)),"")</f>
        <v/>
      </c>
      <c r="K173" s="31">
        <f>IFERROR(IF(INDEX('Player Pool'!$K$2:$K$8725,$X173)="","",INDEX('Player Pool'!$K$2:$K$8725,$X173)),"")</f>
        <v/>
      </c>
      <c r="L173" s="31">
        <f>IFERROR(IF(INDEX('Player Pool'!$M$2:$M$8725,$X173)="","",INDEX('Player Pool'!$M$2:$M$8725,$X173)),"")</f>
        <v/>
      </c>
      <c r="M173" s="31">
        <f>IFERROR(IF(INDEX('Player Pool'!$N$2:$N$8725,$X173)="","",INDEX('Player Pool'!$N$2:$N$8725,$X173)),"")</f>
        <v/>
      </c>
      <c r="N173" s="31">
        <f>IFERROR(IF(INDEX('Player Pool'!$Q$2:$Q$8725,$X173)="","",INDEX('Player Pool'!$Q$2:$Q$8725,$X173)),"")</f>
        <v/>
      </c>
      <c r="O173" s="31">
        <f>IF(AND(ISNUMBER($R173),$R173&lt;&gt;0,ISNUMBER($I173),$I173&gt;0),$R173/($I173/1000000),"")</f>
        <v/>
      </c>
      <c r="P173">
        <f>IFERROR(IF(INDEX('Player Pool'!$U$2:$U$8725,$X173)="","",INDEX('Player Pool'!$U$2:$U$8725,$X173)),"")</f>
        <v/>
      </c>
      <c r="Q173" s="31">
        <f>IFERROR(IF(INDEX('Player Pool'!$O$2:$O$8725,$X173)="","",INDEX('Player Pool'!$O$2:$O$8725,$X173)),"")</f>
        <v/>
      </c>
      <c r="R173" s="31">
        <f>IFERROR(IF(INDEX('Player Pool'!$P$2:$P$8725,$X173)="","",INDEX('Player Pool'!$P$2:$P$8725,$X173)),"")</f>
        <v/>
      </c>
      <c r="S173" s="31">
        <f>IF(AND(ISNUMBER($J173),$J173&lt;&gt;0,ISNUMBER($I173),$I173&gt;0),$J173/($I173/1000000),"")</f>
        <v/>
      </c>
      <c r="T173" s="32">
        <f>IF(AND(ISNUMBER($K173),$K173&lt;&gt;0,ISNUMBER($I173),$I173&gt;0),$K173/($I173/1000000),"")</f>
        <v/>
      </c>
      <c r="U173" s="32">
        <f>IFERROR(IF(INDEX('Player Pool'!$S$2:$S$8725,$X173)="","",INDEX('Player Pool'!$S$2:$S$8725,$X173)),"")</f>
        <v/>
      </c>
      <c r="V173" s="32">
        <f>IF(AND(ISNUMBER($U173),$U173&lt;&gt;0,ISNUMBER($I173),$I173&gt;0),$U173/($I173/1000000),"")</f>
        <v/>
      </c>
      <c r="W173" t="inlineStr">
        <is>
          <t>05w9b</t>
        </is>
      </c>
      <c r="X173">
        <f>IFERROR(MATCH($W173,'Player Pool'!$V$2:$V$8725,0),"")</f>
        <v/>
      </c>
      <c r="Y173">
        <f>IF(ISNUMBER($R173),$R173,-1)</f>
        <v/>
      </c>
      <c r="Z173">
        <f>IF(ISNUMBER($J173),$J173,-1)</f>
        <v/>
      </c>
      <c r="AA173">
        <f>IF($A173=$A172,$AA172,$AA172+1)</f>
        <v/>
      </c>
      <c r="AB173">
        <f>COUNTIFS($A$2:$A$516,$A173,$G$2:$G$516,$G173,$Y$2:$Y$516,"&gt;"&amp;$Y173)+COUNTIFS($A$2:$A173,$A173,$G$2:$G173,$G173,$Y$2:$Y173,$Y173)</f>
        <v/>
      </c>
      <c r="AC173">
        <f>IF($G173="MINORS","",COUNTIFS($A$2:$A$516,$A173,$G$2:$G$516,"&lt;&gt;MINORS",$Z$2:$Z$516,"&gt;"&amp;$Z173)+COUNTIFS($A$2:$A173,$A173,$G$2:$G173,"&lt;&gt;MINORS",$Z$2:$Z173,$Z173))</f>
        <v/>
      </c>
      <c r="AD173">
        <f>$A173&amp;"|"&amp;$G173&amp;"|"&amp;$AB173</f>
        <v/>
      </c>
      <c r="AE173">
        <f>IF($AC173="","",$A173&amp;"|"&amp;$AC173)</f>
        <v/>
      </c>
      <c r="AF173">
        <f>IF(COUNTIFS($A$2:$A173,$A173)=1,"T"&amp;$AA173,"")</f>
        <v/>
      </c>
    </row>
    <row r="174">
      <c r="A174" t="inlineStr">
        <is>
          <t>Brown Noesen</t>
        </is>
      </c>
      <c r="B174">
        <f>IFERROR(IF(INDEX('Player Pool'!$A$2:$A$8725,$X174)="","",INDEX('Player Pool'!$A$2:$A$8725,$X174)),"")</f>
        <v/>
      </c>
      <c r="C174">
        <f>IFERROR(IF(INDEX('Player Pool'!$B$2:$B$8725,$X174)="","",INDEX('Player Pool'!$B$2:$B$8725,$X174)),"")</f>
        <v/>
      </c>
      <c r="D174">
        <f>IFERROR(IF(INDEX('Player Pool'!$C$2:$C$8725,$X174)="","",INDEX('Player Pool'!$C$2:$C$8725,$X174)),"")</f>
        <v/>
      </c>
      <c r="E174">
        <f>IFERROR(IF(INDEX('Player Pool'!$D$2:$D$8725,$X174)="","",INDEX('Player Pool'!$D$2:$D$8725,$X174)),"")</f>
        <v/>
      </c>
      <c r="F174" t="inlineStr">
        <is>
          <t>D</t>
        </is>
      </c>
      <c r="G174" t="inlineStr">
        <is>
          <t>MINORS</t>
        </is>
      </c>
      <c r="H174">
        <f>IFERROR(IF(INDEX('Player Pool'!$E$2:$E$8725,$X174)="","",INDEX('Player Pool'!$E$2:$E$8725,$X174)),"")</f>
        <v/>
      </c>
      <c r="I174" s="30" t="n">
        <v>974167</v>
      </c>
      <c r="J174" s="31">
        <f>IFERROR(IF(INDEX('Player Pool'!$I$2:$I$8725,$X174)="","",INDEX('Player Pool'!$I$2:$I$8725,$X174)),"")</f>
        <v/>
      </c>
      <c r="K174" s="31">
        <f>IFERROR(IF(INDEX('Player Pool'!$K$2:$K$8725,$X174)="","",INDEX('Player Pool'!$K$2:$K$8725,$X174)),"")</f>
        <v/>
      </c>
      <c r="L174" s="31">
        <f>IFERROR(IF(INDEX('Player Pool'!$M$2:$M$8725,$X174)="","",INDEX('Player Pool'!$M$2:$M$8725,$X174)),"")</f>
        <v/>
      </c>
      <c r="M174" s="31">
        <f>IFERROR(IF(INDEX('Player Pool'!$N$2:$N$8725,$X174)="","",INDEX('Player Pool'!$N$2:$N$8725,$X174)),"")</f>
        <v/>
      </c>
      <c r="N174" s="31">
        <f>IFERROR(IF(INDEX('Player Pool'!$Q$2:$Q$8725,$X174)="","",INDEX('Player Pool'!$Q$2:$Q$8725,$X174)),"")</f>
        <v/>
      </c>
      <c r="O174" s="31">
        <f>IF(AND(ISNUMBER($R174),$R174&lt;&gt;0,ISNUMBER($I174),$I174&gt;0),$R174/($I174/1000000),"")</f>
        <v/>
      </c>
      <c r="P174">
        <f>IFERROR(IF(INDEX('Player Pool'!$U$2:$U$8725,$X174)="","",INDEX('Player Pool'!$U$2:$U$8725,$X174)),"")</f>
        <v/>
      </c>
      <c r="Q174" s="31">
        <f>IFERROR(IF(INDEX('Player Pool'!$O$2:$O$8725,$X174)="","",INDEX('Player Pool'!$O$2:$O$8725,$X174)),"")</f>
        <v/>
      </c>
      <c r="R174" s="31">
        <f>IFERROR(IF(INDEX('Player Pool'!$P$2:$P$8725,$X174)="","",INDEX('Player Pool'!$P$2:$P$8725,$X174)),"")</f>
        <v/>
      </c>
      <c r="S174" s="31">
        <f>IF(AND(ISNUMBER($J174),$J174&lt;&gt;0,ISNUMBER($I174),$I174&gt;0),$J174/($I174/1000000),"")</f>
        <v/>
      </c>
      <c r="T174" s="32">
        <f>IF(AND(ISNUMBER($K174),$K174&lt;&gt;0,ISNUMBER($I174),$I174&gt;0),$K174/($I174/1000000),"")</f>
        <v/>
      </c>
      <c r="U174" s="32">
        <f>IFERROR(IF(INDEX('Player Pool'!$S$2:$S$8725,$X174)="","",INDEX('Player Pool'!$S$2:$S$8725,$X174)),"")</f>
        <v/>
      </c>
      <c r="V174" s="32">
        <f>IF(AND(ISNUMBER($U174),$U174&lt;&gt;0,ISNUMBER($I174),$I174&gt;0),$U174/($I174/1000000),"")</f>
        <v/>
      </c>
      <c r="W174" t="inlineStr">
        <is>
          <t>06pyp</t>
        </is>
      </c>
      <c r="X174">
        <f>IFERROR(MATCH($W174,'Player Pool'!$V$2:$V$8725,0),"")</f>
        <v/>
      </c>
      <c r="Y174">
        <f>IF(ISNUMBER($R174),$R174,-1)</f>
        <v/>
      </c>
      <c r="Z174">
        <f>IF(ISNUMBER($J174),$J174,-1)</f>
        <v/>
      </c>
      <c r="AA174">
        <f>IF($A174=$A173,$AA173,$AA173+1)</f>
        <v/>
      </c>
      <c r="AB174">
        <f>COUNTIFS($A$2:$A$516,$A174,$G$2:$G$516,$G174,$Y$2:$Y$516,"&gt;"&amp;$Y174)+COUNTIFS($A$2:$A174,$A174,$G$2:$G174,$G174,$Y$2:$Y174,$Y174)</f>
        <v/>
      </c>
      <c r="AC174">
        <f>IF($G174="MINORS","",COUNTIFS($A$2:$A$516,$A174,$G$2:$G$516,"&lt;&gt;MINORS",$Z$2:$Z$516,"&gt;"&amp;$Z174)+COUNTIFS($A$2:$A174,$A174,$G$2:$G174,"&lt;&gt;MINORS",$Z$2:$Z174,$Z174))</f>
        <v/>
      </c>
      <c r="AD174">
        <f>$A174&amp;"|"&amp;$G174&amp;"|"&amp;$AB174</f>
        <v/>
      </c>
      <c r="AE174">
        <f>IF($AC174="","",$A174&amp;"|"&amp;$AC174)</f>
        <v/>
      </c>
      <c r="AF174">
        <f>IF(COUNTIFS($A$2:$A174,$A174)=1,"T"&amp;$AA174,"")</f>
        <v/>
      </c>
    </row>
    <row r="175">
      <c r="A175" t="inlineStr">
        <is>
          <t>Brown Noesen</t>
        </is>
      </c>
      <c r="B175">
        <f>IFERROR(IF(INDEX('Player Pool'!$A$2:$A$8725,$X175)="","",INDEX('Player Pool'!$A$2:$A$8725,$X175)),"")</f>
        <v/>
      </c>
      <c r="C175">
        <f>IFERROR(IF(INDEX('Player Pool'!$B$2:$B$8725,$X175)="","",INDEX('Player Pool'!$B$2:$B$8725,$X175)),"")</f>
        <v/>
      </c>
      <c r="D175">
        <f>IFERROR(IF(INDEX('Player Pool'!$C$2:$C$8725,$X175)="","",INDEX('Player Pool'!$C$2:$C$8725,$X175)),"")</f>
        <v/>
      </c>
      <c r="E175">
        <f>IFERROR(IF(INDEX('Player Pool'!$D$2:$D$8725,$X175)="","",INDEX('Player Pool'!$D$2:$D$8725,$X175)),"")</f>
        <v/>
      </c>
      <c r="F175" t="inlineStr">
        <is>
          <t>G</t>
        </is>
      </c>
      <c r="G175" t="inlineStr">
        <is>
          <t>MINORS</t>
        </is>
      </c>
      <c r="H175">
        <f>IFERROR(IF(INDEX('Player Pool'!$E$2:$E$8725,$X175)="","",INDEX('Player Pool'!$E$2:$E$8725,$X175)),"")</f>
        <v/>
      </c>
      <c r="I175" s="30" t="n">
        <v>923333</v>
      </c>
      <c r="J175" s="31">
        <f>IFERROR(IF(INDEX('Player Pool'!$I$2:$I$8725,$X175)="","",INDEX('Player Pool'!$I$2:$I$8725,$X175)),"")</f>
        <v/>
      </c>
      <c r="K175" s="31">
        <f>IFERROR(IF(INDEX('Player Pool'!$K$2:$K$8725,$X175)="","",INDEX('Player Pool'!$K$2:$K$8725,$X175)),"")</f>
        <v/>
      </c>
      <c r="L175" s="31">
        <f>IFERROR(IF(INDEX('Player Pool'!$M$2:$M$8725,$X175)="","",INDEX('Player Pool'!$M$2:$M$8725,$X175)),"")</f>
        <v/>
      </c>
      <c r="M175" s="31">
        <f>IFERROR(IF(INDEX('Player Pool'!$N$2:$N$8725,$X175)="","",INDEX('Player Pool'!$N$2:$N$8725,$X175)),"")</f>
        <v/>
      </c>
      <c r="N175" s="31">
        <f>IFERROR(IF(INDEX('Player Pool'!$Q$2:$Q$8725,$X175)="","",INDEX('Player Pool'!$Q$2:$Q$8725,$X175)),"")</f>
        <v/>
      </c>
      <c r="O175" s="31">
        <f>IF(AND(ISNUMBER($R175),$R175&lt;&gt;0,ISNUMBER($I175),$I175&gt;0),$R175/($I175/1000000),"")</f>
        <v/>
      </c>
      <c r="P175">
        <f>IFERROR(IF(INDEX('Player Pool'!$U$2:$U$8725,$X175)="","",INDEX('Player Pool'!$U$2:$U$8725,$X175)),"")</f>
        <v/>
      </c>
      <c r="Q175" s="31">
        <f>IFERROR(IF(INDEX('Player Pool'!$O$2:$O$8725,$X175)="","",INDEX('Player Pool'!$O$2:$O$8725,$X175)),"")</f>
        <v/>
      </c>
      <c r="R175" s="31">
        <f>IFERROR(IF(INDEX('Player Pool'!$P$2:$P$8725,$X175)="","",INDEX('Player Pool'!$P$2:$P$8725,$X175)),"")</f>
        <v/>
      </c>
      <c r="S175" s="31">
        <f>IF(AND(ISNUMBER($J175),$J175&lt;&gt;0,ISNUMBER($I175),$I175&gt;0),$J175/($I175/1000000),"")</f>
        <v/>
      </c>
      <c r="T175" s="32">
        <f>IF(AND(ISNUMBER($K175),$K175&lt;&gt;0,ISNUMBER($I175),$I175&gt;0),$K175/($I175/1000000),"")</f>
        <v/>
      </c>
      <c r="U175" s="32">
        <f>IFERROR(IF(INDEX('Player Pool'!$S$2:$S$8725,$X175)="","",INDEX('Player Pool'!$S$2:$S$8725,$X175)),"")</f>
        <v/>
      </c>
      <c r="V175" s="32">
        <f>IF(AND(ISNUMBER($U175),$U175&lt;&gt;0,ISNUMBER($I175),$I175&gt;0),$U175/($I175/1000000),"")</f>
        <v/>
      </c>
      <c r="W175" t="inlineStr">
        <is>
          <t>06rmr</t>
        </is>
      </c>
      <c r="X175">
        <f>IFERROR(MATCH($W175,'Player Pool'!$V$2:$V$8725,0),"")</f>
        <v/>
      </c>
      <c r="Y175">
        <f>IF(ISNUMBER($R175),$R175,-1)</f>
        <v/>
      </c>
      <c r="Z175">
        <f>IF(ISNUMBER($J175),$J175,-1)</f>
        <v/>
      </c>
      <c r="AA175">
        <f>IF($A175=$A174,$AA174,$AA174+1)</f>
        <v/>
      </c>
      <c r="AB175">
        <f>COUNTIFS($A$2:$A$516,$A175,$G$2:$G$516,$G175,$Y$2:$Y$516,"&gt;"&amp;$Y175)+COUNTIFS($A$2:$A175,$A175,$G$2:$G175,$G175,$Y$2:$Y175,$Y175)</f>
        <v/>
      </c>
      <c r="AC175">
        <f>IF($G175="MINORS","",COUNTIFS($A$2:$A$516,$A175,$G$2:$G$516,"&lt;&gt;MINORS",$Z$2:$Z$516,"&gt;"&amp;$Z175)+COUNTIFS($A$2:$A175,$A175,$G$2:$G175,"&lt;&gt;MINORS",$Z$2:$Z175,$Z175))</f>
        <v/>
      </c>
      <c r="AD175">
        <f>$A175&amp;"|"&amp;$G175&amp;"|"&amp;$AB175</f>
        <v/>
      </c>
      <c r="AE175">
        <f>IF($AC175="","",$A175&amp;"|"&amp;$AC175)</f>
        <v/>
      </c>
      <c r="AF175">
        <f>IF(COUNTIFS($A$2:$A175,$A175)=1,"T"&amp;$AA175,"")</f>
        <v/>
      </c>
    </row>
    <row r="176">
      <c r="A176" t="inlineStr">
        <is>
          <t>Brown Noesen</t>
        </is>
      </c>
      <c r="B176">
        <f>IFERROR(IF(INDEX('Player Pool'!$A$2:$A$8725,$X176)="","",INDEX('Player Pool'!$A$2:$A$8725,$X176)),"")</f>
        <v/>
      </c>
      <c r="C176">
        <f>IFERROR(IF(INDEX('Player Pool'!$B$2:$B$8725,$X176)="","",INDEX('Player Pool'!$B$2:$B$8725,$X176)),"")</f>
        <v/>
      </c>
      <c r="D176">
        <f>IFERROR(IF(INDEX('Player Pool'!$C$2:$C$8725,$X176)="","",INDEX('Player Pool'!$C$2:$C$8725,$X176)),"")</f>
        <v/>
      </c>
      <c r="E176">
        <f>IFERROR(IF(INDEX('Player Pool'!$D$2:$D$8725,$X176)="","",INDEX('Player Pool'!$D$2:$D$8725,$X176)),"")</f>
        <v/>
      </c>
      <c r="F176" t="inlineStr">
        <is>
          <t>F</t>
        </is>
      </c>
      <c r="G176" t="inlineStr">
        <is>
          <t>MINORS</t>
        </is>
      </c>
      <c r="H176">
        <f>IFERROR(IF(INDEX('Player Pool'!$E$2:$E$8725,$X176)="","",INDEX('Player Pool'!$E$2:$E$8725,$X176)),"")</f>
        <v/>
      </c>
      <c r="I176" s="30" t="n">
        <v>1</v>
      </c>
      <c r="J176" s="31">
        <f>IFERROR(IF(INDEX('Player Pool'!$I$2:$I$8725,$X176)="","",INDEX('Player Pool'!$I$2:$I$8725,$X176)),"")</f>
        <v/>
      </c>
      <c r="K176" s="31">
        <f>IFERROR(IF(INDEX('Player Pool'!$K$2:$K$8725,$X176)="","",INDEX('Player Pool'!$K$2:$K$8725,$X176)),"")</f>
        <v/>
      </c>
      <c r="L176" s="31">
        <f>IFERROR(IF(INDEX('Player Pool'!$M$2:$M$8725,$X176)="","",INDEX('Player Pool'!$M$2:$M$8725,$X176)),"")</f>
        <v/>
      </c>
      <c r="M176" s="31">
        <f>IFERROR(IF(INDEX('Player Pool'!$N$2:$N$8725,$X176)="","",INDEX('Player Pool'!$N$2:$N$8725,$X176)),"")</f>
        <v/>
      </c>
      <c r="N176" s="31">
        <f>IFERROR(IF(INDEX('Player Pool'!$Q$2:$Q$8725,$X176)="","",INDEX('Player Pool'!$Q$2:$Q$8725,$X176)),"")</f>
        <v/>
      </c>
      <c r="O176" s="31">
        <f>IF(AND(ISNUMBER($R176),$R176&lt;&gt;0,ISNUMBER($I176),$I176&gt;0),$R176/($I176/1000000),"")</f>
        <v/>
      </c>
      <c r="P176">
        <f>IFERROR(IF(INDEX('Player Pool'!$U$2:$U$8725,$X176)="","",INDEX('Player Pool'!$U$2:$U$8725,$X176)),"")</f>
        <v/>
      </c>
      <c r="Q176" s="31">
        <f>IFERROR(IF(INDEX('Player Pool'!$O$2:$O$8725,$X176)="","",INDEX('Player Pool'!$O$2:$O$8725,$X176)),"")</f>
        <v/>
      </c>
      <c r="R176" s="31">
        <f>IFERROR(IF(INDEX('Player Pool'!$P$2:$P$8725,$X176)="","",INDEX('Player Pool'!$P$2:$P$8725,$X176)),"")</f>
        <v/>
      </c>
      <c r="S176" s="31">
        <f>IF(AND(ISNUMBER($J176),$J176&lt;&gt;0,ISNUMBER($I176),$I176&gt;0),$J176/($I176/1000000),"")</f>
        <v/>
      </c>
      <c r="T176" s="32">
        <f>IF(AND(ISNUMBER($K176),$K176&lt;&gt;0,ISNUMBER($I176),$I176&gt;0),$K176/($I176/1000000),"")</f>
        <v/>
      </c>
      <c r="U176" s="32">
        <f>IFERROR(IF(INDEX('Player Pool'!$S$2:$S$8725,$X176)="","",INDEX('Player Pool'!$S$2:$S$8725,$X176)),"")</f>
        <v/>
      </c>
      <c r="V176" s="32">
        <f>IF(AND(ISNUMBER($U176),$U176&lt;&gt;0,ISNUMBER($I176),$I176&gt;0),$U176/($I176/1000000),"")</f>
        <v/>
      </c>
      <c r="W176" t="inlineStr">
        <is>
          <t>05r30</t>
        </is>
      </c>
      <c r="X176">
        <f>IFERROR(MATCH($W176,'Player Pool'!$V$2:$V$8725,0),"")</f>
        <v/>
      </c>
      <c r="Y176">
        <f>IF(ISNUMBER($R176),$R176,-1)</f>
        <v/>
      </c>
      <c r="Z176">
        <f>IF(ISNUMBER($J176),$J176,-1)</f>
        <v/>
      </c>
      <c r="AA176">
        <f>IF($A176=$A175,$AA175,$AA175+1)</f>
        <v/>
      </c>
      <c r="AB176">
        <f>COUNTIFS($A$2:$A$516,$A176,$G$2:$G$516,$G176,$Y$2:$Y$516,"&gt;"&amp;$Y176)+COUNTIFS($A$2:$A176,$A176,$G$2:$G176,$G176,$Y$2:$Y176,$Y176)</f>
        <v/>
      </c>
      <c r="AC176">
        <f>IF($G176="MINORS","",COUNTIFS($A$2:$A$516,$A176,$G$2:$G$516,"&lt;&gt;MINORS",$Z$2:$Z$516,"&gt;"&amp;$Z176)+COUNTIFS($A$2:$A176,$A176,$G$2:$G176,"&lt;&gt;MINORS",$Z$2:$Z176,$Z176))</f>
        <v/>
      </c>
      <c r="AD176">
        <f>$A176&amp;"|"&amp;$G176&amp;"|"&amp;$AB176</f>
        <v/>
      </c>
      <c r="AE176">
        <f>IF($AC176="","",$A176&amp;"|"&amp;$AC176)</f>
        <v/>
      </c>
      <c r="AF176">
        <f>IF(COUNTIFS($A$2:$A176,$A176)=1,"T"&amp;$AA176,"")</f>
        <v/>
      </c>
    </row>
    <row r="177">
      <c r="A177" t="inlineStr">
        <is>
          <t>Brown Noesen</t>
        </is>
      </c>
      <c r="B177">
        <f>IFERROR(IF(INDEX('Player Pool'!$A$2:$A$8725,$X177)="","",INDEX('Player Pool'!$A$2:$A$8725,$X177)),"")</f>
        <v/>
      </c>
      <c r="C177">
        <f>IFERROR(IF(INDEX('Player Pool'!$B$2:$B$8725,$X177)="","",INDEX('Player Pool'!$B$2:$B$8725,$X177)),"")</f>
        <v/>
      </c>
      <c r="D177">
        <f>IFERROR(IF(INDEX('Player Pool'!$C$2:$C$8725,$X177)="","",INDEX('Player Pool'!$C$2:$C$8725,$X177)),"")</f>
        <v/>
      </c>
      <c r="E177">
        <f>IFERROR(IF(INDEX('Player Pool'!$D$2:$D$8725,$X177)="","",INDEX('Player Pool'!$D$2:$D$8725,$X177)),"")</f>
        <v/>
      </c>
      <c r="F177" t="inlineStr">
        <is>
          <t>D</t>
        </is>
      </c>
      <c r="G177" t="inlineStr">
        <is>
          <t>MINORS</t>
        </is>
      </c>
      <c r="H177">
        <f>IFERROR(IF(INDEX('Player Pool'!$E$2:$E$8725,$X177)="","",INDEX('Player Pool'!$E$2:$E$8725,$X177)),"")</f>
        <v/>
      </c>
      <c r="I177" s="30" t="n">
        <v>835000</v>
      </c>
      <c r="J177" s="31">
        <f>IFERROR(IF(INDEX('Player Pool'!$I$2:$I$8725,$X177)="","",INDEX('Player Pool'!$I$2:$I$8725,$X177)),"")</f>
        <v/>
      </c>
      <c r="K177" s="31">
        <f>IFERROR(IF(INDEX('Player Pool'!$K$2:$K$8725,$X177)="","",INDEX('Player Pool'!$K$2:$K$8725,$X177)),"")</f>
        <v/>
      </c>
      <c r="L177" s="31">
        <f>IFERROR(IF(INDEX('Player Pool'!$M$2:$M$8725,$X177)="","",INDEX('Player Pool'!$M$2:$M$8725,$X177)),"")</f>
        <v/>
      </c>
      <c r="M177" s="31">
        <f>IFERROR(IF(INDEX('Player Pool'!$N$2:$N$8725,$X177)="","",INDEX('Player Pool'!$N$2:$N$8725,$X177)),"")</f>
        <v/>
      </c>
      <c r="N177" s="31">
        <f>IFERROR(IF(INDEX('Player Pool'!$Q$2:$Q$8725,$X177)="","",INDEX('Player Pool'!$Q$2:$Q$8725,$X177)),"")</f>
        <v/>
      </c>
      <c r="O177" s="31">
        <f>IF(AND(ISNUMBER($R177),$R177&lt;&gt;0,ISNUMBER($I177),$I177&gt;0),$R177/($I177/1000000),"")</f>
        <v/>
      </c>
      <c r="P177">
        <f>IFERROR(IF(INDEX('Player Pool'!$U$2:$U$8725,$X177)="","",INDEX('Player Pool'!$U$2:$U$8725,$X177)),"")</f>
        <v/>
      </c>
      <c r="Q177" s="31">
        <f>IFERROR(IF(INDEX('Player Pool'!$O$2:$O$8725,$X177)="","",INDEX('Player Pool'!$O$2:$O$8725,$X177)),"")</f>
        <v/>
      </c>
      <c r="R177" s="31">
        <f>IFERROR(IF(INDEX('Player Pool'!$P$2:$P$8725,$X177)="","",INDEX('Player Pool'!$P$2:$P$8725,$X177)),"")</f>
        <v/>
      </c>
      <c r="S177" s="31">
        <f>IF(AND(ISNUMBER($J177),$J177&lt;&gt;0,ISNUMBER($I177),$I177&gt;0),$J177/($I177/1000000),"")</f>
        <v/>
      </c>
      <c r="T177" s="32">
        <f>IF(AND(ISNUMBER($K177),$K177&lt;&gt;0,ISNUMBER($I177),$I177&gt;0),$K177/($I177/1000000),"")</f>
        <v/>
      </c>
      <c r="U177" s="32">
        <f>IFERROR(IF(INDEX('Player Pool'!$S$2:$S$8725,$X177)="","",INDEX('Player Pool'!$S$2:$S$8725,$X177)),"")</f>
        <v/>
      </c>
      <c r="V177" s="32">
        <f>IF(AND(ISNUMBER($U177),$U177&lt;&gt;0,ISNUMBER($I177),$I177&gt;0),$U177/($I177/1000000),"")</f>
        <v/>
      </c>
      <c r="W177" t="inlineStr">
        <is>
          <t>06ay0</t>
        </is>
      </c>
      <c r="X177">
        <f>IFERROR(MATCH($W177,'Player Pool'!$V$2:$V$8725,0),"")</f>
        <v/>
      </c>
      <c r="Y177">
        <f>IF(ISNUMBER($R177),$R177,-1)</f>
        <v/>
      </c>
      <c r="Z177">
        <f>IF(ISNUMBER($J177),$J177,-1)</f>
        <v/>
      </c>
      <c r="AA177">
        <f>IF($A177=$A176,$AA176,$AA176+1)</f>
        <v/>
      </c>
      <c r="AB177">
        <f>COUNTIFS($A$2:$A$516,$A177,$G$2:$G$516,$G177,$Y$2:$Y$516,"&gt;"&amp;$Y177)+COUNTIFS($A$2:$A177,$A177,$G$2:$G177,$G177,$Y$2:$Y177,$Y177)</f>
        <v/>
      </c>
      <c r="AC177">
        <f>IF($G177="MINORS","",COUNTIFS($A$2:$A$516,$A177,$G$2:$G$516,"&lt;&gt;MINORS",$Z$2:$Z$516,"&gt;"&amp;$Z177)+COUNTIFS($A$2:$A177,$A177,$G$2:$G177,"&lt;&gt;MINORS",$Z$2:$Z177,$Z177))</f>
        <v/>
      </c>
      <c r="AD177">
        <f>$A177&amp;"|"&amp;$G177&amp;"|"&amp;$AB177</f>
        <v/>
      </c>
      <c r="AE177">
        <f>IF($AC177="","",$A177&amp;"|"&amp;$AC177)</f>
        <v/>
      </c>
      <c r="AF177">
        <f>IF(COUNTIFS($A$2:$A177,$A177)=1,"T"&amp;$AA177,"")</f>
        <v/>
      </c>
    </row>
    <row r="178">
      <c r="A178" t="inlineStr">
        <is>
          <t>Brown Noesen</t>
        </is>
      </c>
      <c r="B178">
        <f>IFERROR(IF(INDEX('Player Pool'!$A$2:$A$8725,$X178)="","",INDEX('Player Pool'!$A$2:$A$8725,$X178)),"")</f>
        <v/>
      </c>
      <c r="C178">
        <f>IFERROR(IF(INDEX('Player Pool'!$B$2:$B$8725,$X178)="","",INDEX('Player Pool'!$B$2:$B$8725,$X178)),"")</f>
        <v/>
      </c>
      <c r="D178">
        <f>IFERROR(IF(INDEX('Player Pool'!$C$2:$C$8725,$X178)="","",INDEX('Player Pool'!$C$2:$C$8725,$X178)),"")</f>
        <v/>
      </c>
      <c r="E178">
        <f>IFERROR(IF(INDEX('Player Pool'!$D$2:$D$8725,$X178)="","",INDEX('Player Pool'!$D$2:$D$8725,$X178)),"")</f>
        <v/>
      </c>
      <c r="F178" t="inlineStr">
        <is>
          <t>F</t>
        </is>
      </c>
      <c r="G178" t="inlineStr">
        <is>
          <t>MINORS</t>
        </is>
      </c>
      <c r="H178">
        <f>IFERROR(IF(INDEX('Player Pool'!$E$2:$E$8725,$X178)="","",INDEX('Player Pool'!$E$2:$E$8725,$X178)),"")</f>
        <v/>
      </c>
      <c r="I178" s="30" t="n">
        <v>975000</v>
      </c>
      <c r="J178" s="31">
        <f>IFERROR(IF(INDEX('Player Pool'!$I$2:$I$8725,$X178)="","",INDEX('Player Pool'!$I$2:$I$8725,$X178)),"")</f>
        <v/>
      </c>
      <c r="K178" s="31">
        <f>IFERROR(IF(INDEX('Player Pool'!$K$2:$K$8725,$X178)="","",INDEX('Player Pool'!$K$2:$K$8725,$X178)),"")</f>
        <v/>
      </c>
      <c r="L178" s="31">
        <f>IFERROR(IF(INDEX('Player Pool'!$M$2:$M$8725,$X178)="","",INDEX('Player Pool'!$M$2:$M$8725,$X178)),"")</f>
        <v/>
      </c>
      <c r="M178" s="31">
        <f>IFERROR(IF(INDEX('Player Pool'!$N$2:$N$8725,$X178)="","",INDEX('Player Pool'!$N$2:$N$8725,$X178)),"")</f>
        <v/>
      </c>
      <c r="N178" s="31">
        <f>IFERROR(IF(INDEX('Player Pool'!$Q$2:$Q$8725,$X178)="","",INDEX('Player Pool'!$Q$2:$Q$8725,$X178)),"")</f>
        <v/>
      </c>
      <c r="O178" s="31">
        <f>IF(AND(ISNUMBER($R178),$R178&lt;&gt;0,ISNUMBER($I178),$I178&gt;0),$R178/($I178/1000000),"")</f>
        <v/>
      </c>
      <c r="P178">
        <f>IFERROR(IF(INDEX('Player Pool'!$U$2:$U$8725,$X178)="","",INDEX('Player Pool'!$U$2:$U$8725,$X178)),"")</f>
        <v/>
      </c>
      <c r="Q178" s="31">
        <f>IFERROR(IF(INDEX('Player Pool'!$O$2:$O$8725,$X178)="","",INDEX('Player Pool'!$O$2:$O$8725,$X178)),"")</f>
        <v/>
      </c>
      <c r="R178" s="31">
        <f>IFERROR(IF(INDEX('Player Pool'!$P$2:$P$8725,$X178)="","",INDEX('Player Pool'!$P$2:$P$8725,$X178)),"")</f>
        <v/>
      </c>
      <c r="S178" s="31">
        <f>IF(AND(ISNUMBER($J178),$J178&lt;&gt;0,ISNUMBER($I178),$I178&gt;0),$J178/($I178/1000000),"")</f>
        <v/>
      </c>
      <c r="T178" s="32">
        <f>IF(AND(ISNUMBER($K178),$K178&lt;&gt;0,ISNUMBER($I178),$I178&gt;0),$K178/($I178/1000000),"")</f>
        <v/>
      </c>
      <c r="U178" s="32">
        <f>IFERROR(IF(INDEX('Player Pool'!$S$2:$S$8725,$X178)="","",INDEX('Player Pool'!$S$2:$S$8725,$X178)),"")</f>
        <v/>
      </c>
      <c r="V178" s="32">
        <f>IF(AND(ISNUMBER($U178),$U178&lt;&gt;0,ISNUMBER($I178),$I178&gt;0),$U178/($I178/1000000),"")</f>
        <v/>
      </c>
      <c r="W178" t="inlineStr">
        <is>
          <t>06nkc</t>
        </is>
      </c>
      <c r="X178">
        <f>IFERROR(MATCH($W178,'Player Pool'!$V$2:$V$8725,0),"")</f>
        <v/>
      </c>
      <c r="Y178">
        <f>IF(ISNUMBER($R178),$R178,-1)</f>
        <v/>
      </c>
      <c r="Z178">
        <f>IF(ISNUMBER($J178),$J178,-1)</f>
        <v/>
      </c>
      <c r="AA178">
        <f>IF($A178=$A177,$AA177,$AA177+1)</f>
        <v/>
      </c>
      <c r="AB178">
        <f>COUNTIFS($A$2:$A$516,$A178,$G$2:$G$516,$G178,$Y$2:$Y$516,"&gt;"&amp;$Y178)+COUNTIFS($A$2:$A178,$A178,$G$2:$G178,$G178,$Y$2:$Y178,$Y178)</f>
        <v/>
      </c>
      <c r="AC178">
        <f>IF($G178="MINORS","",COUNTIFS($A$2:$A$516,$A178,$G$2:$G$516,"&lt;&gt;MINORS",$Z$2:$Z$516,"&gt;"&amp;$Z178)+COUNTIFS($A$2:$A178,$A178,$G$2:$G178,"&lt;&gt;MINORS",$Z$2:$Z178,$Z178))</f>
        <v/>
      </c>
      <c r="AD178">
        <f>$A178&amp;"|"&amp;$G178&amp;"|"&amp;$AB178</f>
        <v/>
      </c>
      <c r="AE178">
        <f>IF($AC178="","",$A178&amp;"|"&amp;$AC178)</f>
        <v/>
      </c>
      <c r="AF178">
        <f>IF(COUNTIFS($A$2:$A178,$A178)=1,"T"&amp;$AA178,"")</f>
        <v/>
      </c>
    </row>
    <row r="179">
      <c r="A179" t="inlineStr">
        <is>
          <t>Brown Noesen</t>
        </is>
      </c>
      <c r="B179">
        <f>IFERROR(IF(INDEX('Player Pool'!$A$2:$A$8725,$X179)="","",INDEX('Player Pool'!$A$2:$A$8725,$X179)),"")</f>
        <v/>
      </c>
      <c r="C179">
        <f>IFERROR(IF(INDEX('Player Pool'!$B$2:$B$8725,$X179)="","",INDEX('Player Pool'!$B$2:$B$8725,$X179)),"")</f>
        <v/>
      </c>
      <c r="D179">
        <f>IFERROR(IF(INDEX('Player Pool'!$C$2:$C$8725,$X179)="","",INDEX('Player Pool'!$C$2:$C$8725,$X179)),"")</f>
        <v/>
      </c>
      <c r="E179">
        <f>IFERROR(IF(INDEX('Player Pool'!$D$2:$D$8725,$X179)="","",INDEX('Player Pool'!$D$2:$D$8725,$X179)),"")</f>
        <v/>
      </c>
      <c r="F179" t="inlineStr">
        <is>
          <t>D</t>
        </is>
      </c>
      <c r="G179" t="inlineStr">
        <is>
          <t>MINORS</t>
        </is>
      </c>
      <c r="H179">
        <f>IFERROR(IF(INDEX('Player Pool'!$E$2:$E$8725,$X179)="","",INDEX('Player Pool'!$E$2:$E$8725,$X179)),"")</f>
        <v/>
      </c>
      <c r="I179" s="30" t="n">
        <v>880833</v>
      </c>
      <c r="J179" s="31">
        <f>IFERROR(IF(INDEX('Player Pool'!$I$2:$I$8725,$X179)="","",INDEX('Player Pool'!$I$2:$I$8725,$X179)),"")</f>
        <v/>
      </c>
      <c r="K179" s="31">
        <f>IFERROR(IF(INDEX('Player Pool'!$K$2:$K$8725,$X179)="","",INDEX('Player Pool'!$K$2:$K$8725,$X179)),"")</f>
        <v/>
      </c>
      <c r="L179" s="31">
        <f>IFERROR(IF(INDEX('Player Pool'!$M$2:$M$8725,$X179)="","",INDEX('Player Pool'!$M$2:$M$8725,$X179)),"")</f>
        <v/>
      </c>
      <c r="M179" s="31">
        <f>IFERROR(IF(INDEX('Player Pool'!$N$2:$N$8725,$X179)="","",INDEX('Player Pool'!$N$2:$N$8725,$X179)),"")</f>
        <v/>
      </c>
      <c r="N179" s="31">
        <f>IFERROR(IF(INDEX('Player Pool'!$Q$2:$Q$8725,$X179)="","",INDEX('Player Pool'!$Q$2:$Q$8725,$X179)),"")</f>
        <v/>
      </c>
      <c r="O179" s="31">
        <f>IF(AND(ISNUMBER($R179),$R179&lt;&gt;0,ISNUMBER($I179),$I179&gt;0),$R179/($I179/1000000),"")</f>
        <v/>
      </c>
      <c r="P179">
        <f>IFERROR(IF(INDEX('Player Pool'!$U$2:$U$8725,$X179)="","",INDEX('Player Pool'!$U$2:$U$8725,$X179)),"")</f>
        <v/>
      </c>
      <c r="Q179" s="31">
        <f>IFERROR(IF(INDEX('Player Pool'!$O$2:$O$8725,$X179)="","",INDEX('Player Pool'!$O$2:$O$8725,$X179)),"")</f>
        <v/>
      </c>
      <c r="R179" s="31">
        <f>IFERROR(IF(INDEX('Player Pool'!$P$2:$P$8725,$X179)="","",INDEX('Player Pool'!$P$2:$P$8725,$X179)),"")</f>
        <v/>
      </c>
      <c r="S179" s="31">
        <f>IF(AND(ISNUMBER($J179),$J179&lt;&gt;0,ISNUMBER($I179),$I179&gt;0),$J179/($I179/1000000),"")</f>
        <v/>
      </c>
      <c r="T179" s="32">
        <f>IF(AND(ISNUMBER($K179),$K179&lt;&gt;0,ISNUMBER($I179),$I179&gt;0),$K179/($I179/1000000),"")</f>
        <v/>
      </c>
      <c r="U179" s="32">
        <f>IFERROR(IF(INDEX('Player Pool'!$S$2:$S$8725,$X179)="","",INDEX('Player Pool'!$S$2:$S$8725,$X179)),"")</f>
        <v/>
      </c>
      <c r="V179" s="32">
        <f>IF(AND(ISNUMBER($U179),$U179&lt;&gt;0,ISNUMBER($I179),$I179&gt;0),$U179/($I179/1000000),"")</f>
        <v/>
      </c>
      <c r="W179" t="inlineStr">
        <is>
          <t>06i0a</t>
        </is>
      </c>
      <c r="X179">
        <f>IFERROR(MATCH($W179,'Player Pool'!$V$2:$V$8725,0),"")</f>
        <v/>
      </c>
      <c r="Y179">
        <f>IF(ISNUMBER($R179),$R179,-1)</f>
        <v/>
      </c>
      <c r="Z179">
        <f>IF(ISNUMBER($J179),$J179,-1)</f>
        <v/>
      </c>
      <c r="AA179">
        <f>IF($A179=$A178,$AA178,$AA178+1)</f>
        <v/>
      </c>
      <c r="AB179">
        <f>COUNTIFS($A$2:$A$516,$A179,$G$2:$G$516,$G179,$Y$2:$Y$516,"&gt;"&amp;$Y179)+COUNTIFS($A$2:$A179,$A179,$G$2:$G179,$G179,$Y$2:$Y179,$Y179)</f>
        <v/>
      </c>
      <c r="AC179">
        <f>IF($G179="MINORS","",COUNTIFS($A$2:$A$516,$A179,$G$2:$G$516,"&lt;&gt;MINORS",$Z$2:$Z$516,"&gt;"&amp;$Z179)+COUNTIFS($A$2:$A179,$A179,$G$2:$G179,"&lt;&gt;MINORS",$Z$2:$Z179,$Z179))</f>
        <v/>
      </c>
      <c r="AD179">
        <f>$A179&amp;"|"&amp;$G179&amp;"|"&amp;$AB179</f>
        <v/>
      </c>
      <c r="AE179">
        <f>IF($AC179="","",$A179&amp;"|"&amp;$AC179)</f>
        <v/>
      </c>
      <c r="AF179">
        <f>IF(COUNTIFS($A$2:$A179,$A179)=1,"T"&amp;$AA179,"")</f>
        <v/>
      </c>
    </row>
    <row r="180">
      <c r="A180" t="inlineStr">
        <is>
          <t>Brown Noesen</t>
        </is>
      </c>
      <c r="B180">
        <f>IFERROR(IF(INDEX('Player Pool'!$A$2:$A$8725,$X180)="","",INDEX('Player Pool'!$A$2:$A$8725,$X180)),"")</f>
        <v/>
      </c>
      <c r="C180">
        <f>IFERROR(IF(INDEX('Player Pool'!$B$2:$B$8725,$X180)="","",INDEX('Player Pool'!$B$2:$B$8725,$X180)),"")</f>
        <v/>
      </c>
      <c r="D180">
        <f>IFERROR(IF(INDEX('Player Pool'!$C$2:$C$8725,$X180)="","",INDEX('Player Pool'!$C$2:$C$8725,$X180)),"")</f>
        <v/>
      </c>
      <c r="E180">
        <f>IFERROR(IF(INDEX('Player Pool'!$D$2:$D$8725,$X180)="","",INDEX('Player Pool'!$D$2:$D$8725,$X180)),"")</f>
        <v/>
      </c>
      <c r="F180" t="inlineStr">
        <is>
          <t>F</t>
        </is>
      </c>
      <c r="G180" t="inlineStr">
        <is>
          <t>MINORS</t>
        </is>
      </c>
      <c r="H180">
        <f>IFERROR(IF(INDEX('Player Pool'!$E$2:$E$8725,$X180)="","",INDEX('Player Pool'!$E$2:$E$8725,$X180)),"")</f>
        <v/>
      </c>
      <c r="I180" s="30" t="n">
        <v>1</v>
      </c>
      <c r="J180" s="31">
        <f>IFERROR(IF(INDEX('Player Pool'!$I$2:$I$8725,$X180)="","",INDEX('Player Pool'!$I$2:$I$8725,$X180)),"")</f>
        <v/>
      </c>
      <c r="K180" s="31">
        <f>IFERROR(IF(INDEX('Player Pool'!$K$2:$K$8725,$X180)="","",INDEX('Player Pool'!$K$2:$K$8725,$X180)),"")</f>
        <v/>
      </c>
      <c r="L180" s="31">
        <f>IFERROR(IF(INDEX('Player Pool'!$M$2:$M$8725,$X180)="","",INDEX('Player Pool'!$M$2:$M$8725,$X180)),"")</f>
        <v/>
      </c>
      <c r="M180" s="31">
        <f>IFERROR(IF(INDEX('Player Pool'!$N$2:$N$8725,$X180)="","",INDEX('Player Pool'!$N$2:$N$8725,$X180)),"")</f>
        <v/>
      </c>
      <c r="N180" s="31">
        <f>IFERROR(IF(INDEX('Player Pool'!$Q$2:$Q$8725,$X180)="","",INDEX('Player Pool'!$Q$2:$Q$8725,$X180)),"")</f>
        <v/>
      </c>
      <c r="O180" s="31">
        <f>IF(AND(ISNUMBER($R180),$R180&lt;&gt;0,ISNUMBER($I180),$I180&gt;0),$R180/($I180/1000000),"")</f>
        <v/>
      </c>
      <c r="P180">
        <f>IFERROR(IF(INDEX('Player Pool'!$U$2:$U$8725,$X180)="","",INDEX('Player Pool'!$U$2:$U$8725,$X180)),"")</f>
        <v/>
      </c>
      <c r="Q180" s="31">
        <f>IFERROR(IF(INDEX('Player Pool'!$O$2:$O$8725,$X180)="","",INDEX('Player Pool'!$O$2:$O$8725,$X180)),"")</f>
        <v/>
      </c>
      <c r="R180" s="31">
        <f>IFERROR(IF(INDEX('Player Pool'!$P$2:$P$8725,$X180)="","",INDEX('Player Pool'!$P$2:$P$8725,$X180)),"")</f>
        <v/>
      </c>
      <c r="S180" s="31">
        <f>IF(AND(ISNUMBER($J180),$J180&lt;&gt;0,ISNUMBER($I180),$I180&gt;0),$J180/($I180/1000000),"")</f>
        <v/>
      </c>
      <c r="T180" s="32">
        <f>IF(AND(ISNUMBER($K180),$K180&lt;&gt;0,ISNUMBER($I180),$I180&gt;0),$K180/($I180/1000000),"")</f>
        <v/>
      </c>
      <c r="U180" s="32">
        <f>IFERROR(IF(INDEX('Player Pool'!$S$2:$S$8725,$X180)="","",INDEX('Player Pool'!$S$2:$S$8725,$X180)),"")</f>
        <v/>
      </c>
      <c r="V180" s="32">
        <f>IF(AND(ISNUMBER($U180),$U180&lt;&gt;0,ISNUMBER($I180),$I180&gt;0),$U180/($I180/1000000),"")</f>
        <v/>
      </c>
      <c r="W180" t="inlineStr">
        <is>
          <t>05rar</t>
        </is>
      </c>
      <c r="X180">
        <f>IFERROR(MATCH($W180,'Player Pool'!$V$2:$V$8725,0),"")</f>
        <v/>
      </c>
      <c r="Y180">
        <f>IF(ISNUMBER($R180),$R180,-1)</f>
        <v/>
      </c>
      <c r="Z180">
        <f>IF(ISNUMBER($J180),$J180,-1)</f>
        <v/>
      </c>
      <c r="AA180">
        <f>IF($A180=$A179,$AA179,$AA179+1)</f>
        <v/>
      </c>
      <c r="AB180">
        <f>COUNTIFS($A$2:$A$516,$A180,$G$2:$G$516,$G180,$Y$2:$Y$516,"&gt;"&amp;$Y180)+COUNTIFS($A$2:$A180,$A180,$G$2:$G180,$G180,$Y$2:$Y180,$Y180)</f>
        <v/>
      </c>
      <c r="AC180">
        <f>IF($G180="MINORS","",COUNTIFS($A$2:$A$516,$A180,$G$2:$G$516,"&lt;&gt;MINORS",$Z$2:$Z$516,"&gt;"&amp;$Z180)+COUNTIFS($A$2:$A180,$A180,$G$2:$G180,"&lt;&gt;MINORS",$Z$2:$Z180,$Z180))</f>
        <v/>
      </c>
      <c r="AD180">
        <f>$A180&amp;"|"&amp;$G180&amp;"|"&amp;$AB180</f>
        <v/>
      </c>
      <c r="AE180">
        <f>IF($AC180="","",$A180&amp;"|"&amp;$AC180)</f>
        <v/>
      </c>
      <c r="AF180">
        <f>IF(COUNTIFS($A$2:$A180,$A180)=1,"T"&amp;$AA180,"")</f>
        <v/>
      </c>
    </row>
    <row r="181">
      <c r="A181" t="inlineStr">
        <is>
          <t>Brown Noesen</t>
        </is>
      </c>
      <c r="B181">
        <f>IFERROR(IF(INDEX('Player Pool'!$A$2:$A$8725,$X181)="","",INDEX('Player Pool'!$A$2:$A$8725,$X181)),"")</f>
        <v/>
      </c>
      <c r="C181">
        <f>IFERROR(IF(INDEX('Player Pool'!$B$2:$B$8725,$X181)="","",INDEX('Player Pool'!$B$2:$B$8725,$X181)),"")</f>
        <v/>
      </c>
      <c r="D181">
        <f>IFERROR(IF(INDEX('Player Pool'!$C$2:$C$8725,$X181)="","",INDEX('Player Pool'!$C$2:$C$8725,$X181)),"")</f>
        <v/>
      </c>
      <c r="E181">
        <f>IFERROR(IF(INDEX('Player Pool'!$D$2:$D$8725,$X181)="","",INDEX('Player Pool'!$D$2:$D$8725,$X181)),"")</f>
        <v/>
      </c>
      <c r="F181" t="inlineStr">
        <is>
          <t>F</t>
        </is>
      </c>
      <c r="G181" t="inlineStr">
        <is>
          <t>MINORS</t>
        </is>
      </c>
      <c r="H181">
        <f>IFERROR(IF(INDEX('Player Pool'!$E$2:$E$8725,$X181)="","",INDEX('Player Pool'!$E$2:$E$8725,$X181)),"")</f>
        <v/>
      </c>
      <c r="I181" s="30" t="n">
        <v>1075000</v>
      </c>
      <c r="J181" s="31">
        <f>IFERROR(IF(INDEX('Player Pool'!$I$2:$I$8725,$X181)="","",INDEX('Player Pool'!$I$2:$I$8725,$X181)),"")</f>
        <v/>
      </c>
      <c r="K181" s="31">
        <f>IFERROR(IF(INDEX('Player Pool'!$K$2:$K$8725,$X181)="","",INDEX('Player Pool'!$K$2:$K$8725,$X181)),"")</f>
        <v/>
      </c>
      <c r="L181" s="31">
        <f>IFERROR(IF(INDEX('Player Pool'!$M$2:$M$8725,$X181)="","",INDEX('Player Pool'!$M$2:$M$8725,$X181)),"")</f>
        <v/>
      </c>
      <c r="M181" s="31">
        <f>IFERROR(IF(INDEX('Player Pool'!$N$2:$N$8725,$X181)="","",INDEX('Player Pool'!$N$2:$N$8725,$X181)),"")</f>
        <v/>
      </c>
      <c r="N181" s="31">
        <f>IFERROR(IF(INDEX('Player Pool'!$Q$2:$Q$8725,$X181)="","",INDEX('Player Pool'!$Q$2:$Q$8725,$X181)),"")</f>
        <v/>
      </c>
      <c r="O181" s="31">
        <f>IF(AND(ISNUMBER($R181),$R181&lt;&gt;0,ISNUMBER($I181),$I181&gt;0),$R181/($I181/1000000),"")</f>
        <v/>
      </c>
      <c r="P181">
        <f>IFERROR(IF(INDEX('Player Pool'!$U$2:$U$8725,$X181)="","",INDEX('Player Pool'!$U$2:$U$8725,$X181)),"")</f>
        <v/>
      </c>
      <c r="Q181" s="31">
        <f>IFERROR(IF(INDEX('Player Pool'!$O$2:$O$8725,$X181)="","",INDEX('Player Pool'!$O$2:$O$8725,$X181)),"")</f>
        <v/>
      </c>
      <c r="R181" s="31">
        <f>IFERROR(IF(INDEX('Player Pool'!$P$2:$P$8725,$X181)="","",INDEX('Player Pool'!$P$2:$P$8725,$X181)),"")</f>
        <v/>
      </c>
      <c r="S181" s="31">
        <f>IF(AND(ISNUMBER($J181),$J181&lt;&gt;0,ISNUMBER($I181),$I181&gt;0),$J181/($I181/1000000),"")</f>
        <v/>
      </c>
      <c r="T181" s="32">
        <f>IF(AND(ISNUMBER($K181),$K181&lt;&gt;0,ISNUMBER($I181),$I181&gt;0),$K181/($I181/1000000),"")</f>
        <v/>
      </c>
      <c r="U181" s="32">
        <f>IFERROR(IF(INDEX('Player Pool'!$S$2:$S$8725,$X181)="","",INDEX('Player Pool'!$S$2:$S$8725,$X181)),"")</f>
        <v/>
      </c>
      <c r="V181" s="32">
        <f>IF(AND(ISNUMBER($U181),$U181&lt;&gt;0,ISNUMBER($I181),$I181&gt;0),$U181/($I181/1000000),"")</f>
        <v/>
      </c>
      <c r="W181" t="inlineStr">
        <is>
          <t>05rjy</t>
        </is>
      </c>
      <c r="X181">
        <f>IFERROR(MATCH($W181,'Player Pool'!$V$2:$V$8725,0),"")</f>
        <v/>
      </c>
      <c r="Y181">
        <f>IF(ISNUMBER($R181),$R181,-1)</f>
        <v/>
      </c>
      <c r="Z181">
        <f>IF(ISNUMBER($J181),$J181,-1)</f>
        <v/>
      </c>
      <c r="AA181">
        <f>IF($A181=$A180,$AA180,$AA180+1)</f>
        <v/>
      </c>
      <c r="AB181">
        <f>COUNTIFS($A$2:$A$516,$A181,$G$2:$G$516,$G181,$Y$2:$Y$516,"&gt;"&amp;$Y181)+COUNTIFS($A$2:$A181,$A181,$G$2:$G181,$G181,$Y$2:$Y181,$Y181)</f>
        <v/>
      </c>
      <c r="AC181">
        <f>IF($G181="MINORS","",COUNTIFS($A$2:$A$516,$A181,$G$2:$G$516,"&lt;&gt;MINORS",$Z$2:$Z$516,"&gt;"&amp;$Z181)+COUNTIFS($A$2:$A181,$A181,$G$2:$G181,"&lt;&gt;MINORS",$Z$2:$Z181,$Z181))</f>
        <v/>
      </c>
      <c r="AD181">
        <f>$A181&amp;"|"&amp;$G181&amp;"|"&amp;$AB181</f>
        <v/>
      </c>
      <c r="AE181">
        <f>IF($AC181="","",$A181&amp;"|"&amp;$AC181)</f>
        <v/>
      </c>
      <c r="AF181">
        <f>IF(COUNTIFS($A$2:$A181,$A181)=1,"T"&amp;$AA181,"")</f>
        <v/>
      </c>
    </row>
    <row r="182">
      <c r="A182" t="inlineStr">
        <is>
          <t>Brown Noesen</t>
        </is>
      </c>
      <c r="B182">
        <f>IFERROR(IF(INDEX('Player Pool'!$A$2:$A$8725,$X182)="","",INDEX('Player Pool'!$A$2:$A$8725,$X182)),"")</f>
        <v/>
      </c>
      <c r="C182">
        <f>IFERROR(IF(INDEX('Player Pool'!$B$2:$B$8725,$X182)="","",INDEX('Player Pool'!$B$2:$B$8725,$X182)),"")</f>
        <v/>
      </c>
      <c r="D182">
        <f>IFERROR(IF(INDEX('Player Pool'!$C$2:$C$8725,$X182)="","",INDEX('Player Pool'!$C$2:$C$8725,$X182)),"")</f>
        <v/>
      </c>
      <c r="E182">
        <f>IFERROR(IF(INDEX('Player Pool'!$D$2:$D$8725,$X182)="","",INDEX('Player Pool'!$D$2:$D$8725,$X182)),"")</f>
        <v/>
      </c>
      <c r="F182" t="inlineStr">
        <is>
          <t>F</t>
        </is>
      </c>
      <c r="G182" t="inlineStr">
        <is>
          <t>MINORS</t>
        </is>
      </c>
      <c r="H182">
        <f>IFERROR(IF(INDEX('Player Pool'!$E$2:$E$8725,$X182)="","",INDEX('Player Pool'!$E$2:$E$8725,$X182)),"")</f>
        <v/>
      </c>
      <c r="I182" s="30" t="n">
        <v>932500</v>
      </c>
      <c r="J182" s="31">
        <f>IFERROR(IF(INDEX('Player Pool'!$I$2:$I$8725,$X182)="","",INDEX('Player Pool'!$I$2:$I$8725,$X182)),"")</f>
        <v/>
      </c>
      <c r="K182" s="31">
        <f>IFERROR(IF(INDEX('Player Pool'!$K$2:$K$8725,$X182)="","",INDEX('Player Pool'!$K$2:$K$8725,$X182)),"")</f>
        <v/>
      </c>
      <c r="L182" s="31">
        <f>IFERROR(IF(INDEX('Player Pool'!$M$2:$M$8725,$X182)="","",INDEX('Player Pool'!$M$2:$M$8725,$X182)),"")</f>
        <v/>
      </c>
      <c r="M182" s="31">
        <f>IFERROR(IF(INDEX('Player Pool'!$N$2:$N$8725,$X182)="","",INDEX('Player Pool'!$N$2:$N$8725,$X182)),"")</f>
        <v/>
      </c>
      <c r="N182" s="31">
        <f>IFERROR(IF(INDEX('Player Pool'!$Q$2:$Q$8725,$X182)="","",INDEX('Player Pool'!$Q$2:$Q$8725,$X182)),"")</f>
        <v/>
      </c>
      <c r="O182" s="31">
        <f>IF(AND(ISNUMBER($R182),$R182&lt;&gt;0,ISNUMBER($I182),$I182&gt;0),$R182/($I182/1000000),"")</f>
        <v/>
      </c>
      <c r="P182">
        <f>IFERROR(IF(INDEX('Player Pool'!$U$2:$U$8725,$X182)="","",INDEX('Player Pool'!$U$2:$U$8725,$X182)),"")</f>
        <v/>
      </c>
      <c r="Q182" s="31">
        <f>IFERROR(IF(INDEX('Player Pool'!$O$2:$O$8725,$X182)="","",INDEX('Player Pool'!$O$2:$O$8725,$X182)),"")</f>
        <v/>
      </c>
      <c r="R182" s="31">
        <f>IFERROR(IF(INDEX('Player Pool'!$P$2:$P$8725,$X182)="","",INDEX('Player Pool'!$P$2:$P$8725,$X182)),"")</f>
        <v/>
      </c>
      <c r="S182" s="31">
        <f>IF(AND(ISNUMBER($J182),$J182&lt;&gt;0,ISNUMBER($I182),$I182&gt;0),$J182/($I182/1000000),"")</f>
        <v/>
      </c>
      <c r="T182" s="32">
        <f>IF(AND(ISNUMBER($K182),$K182&lt;&gt;0,ISNUMBER($I182),$I182&gt;0),$K182/($I182/1000000),"")</f>
        <v/>
      </c>
      <c r="U182" s="32">
        <f>IFERROR(IF(INDEX('Player Pool'!$S$2:$S$8725,$X182)="","",INDEX('Player Pool'!$S$2:$S$8725,$X182)),"")</f>
        <v/>
      </c>
      <c r="V182" s="32">
        <f>IF(AND(ISNUMBER($U182),$U182&lt;&gt;0,ISNUMBER($I182),$I182&gt;0),$U182/($I182/1000000),"")</f>
        <v/>
      </c>
      <c r="W182" t="inlineStr">
        <is>
          <t>06ll5</t>
        </is>
      </c>
      <c r="X182">
        <f>IFERROR(MATCH($W182,'Player Pool'!$V$2:$V$8725,0),"")</f>
        <v/>
      </c>
      <c r="Y182">
        <f>IF(ISNUMBER($R182),$R182,-1)</f>
        <v/>
      </c>
      <c r="Z182">
        <f>IF(ISNUMBER($J182),$J182,-1)</f>
        <v/>
      </c>
      <c r="AA182">
        <f>IF($A182=$A181,$AA181,$AA181+1)</f>
        <v/>
      </c>
      <c r="AB182">
        <f>COUNTIFS($A$2:$A$516,$A182,$G$2:$G$516,$G182,$Y$2:$Y$516,"&gt;"&amp;$Y182)+COUNTIFS($A$2:$A182,$A182,$G$2:$G182,$G182,$Y$2:$Y182,$Y182)</f>
        <v/>
      </c>
      <c r="AC182">
        <f>IF($G182="MINORS","",COUNTIFS($A$2:$A$516,$A182,$G$2:$G$516,"&lt;&gt;MINORS",$Z$2:$Z$516,"&gt;"&amp;$Z182)+COUNTIFS($A$2:$A182,$A182,$G$2:$G182,"&lt;&gt;MINORS",$Z$2:$Z182,$Z182))</f>
        <v/>
      </c>
      <c r="AD182">
        <f>$A182&amp;"|"&amp;$G182&amp;"|"&amp;$AB182</f>
        <v/>
      </c>
      <c r="AE182">
        <f>IF($AC182="","",$A182&amp;"|"&amp;$AC182)</f>
        <v/>
      </c>
      <c r="AF182">
        <f>IF(COUNTIFS($A$2:$A182,$A182)=1,"T"&amp;$AA182,"")</f>
        <v/>
      </c>
    </row>
    <row r="183">
      <c r="A183" t="inlineStr">
        <is>
          <t>Brown Noesen</t>
        </is>
      </c>
      <c r="B183">
        <f>IFERROR(IF(INDEX('Player Pool'!$A$2:$A$8725,$X183)="","",INDEX('Player Pool'!$A$2:$A$8725,$X183)),"")</f>
        <v/>
      </c>
      <c r="C183">
        <f>IFERROR(IF(INDEX('Player Pool'!$B$2:$B$8725,$X183)="","",INDEX('Player Pool'!$B$2:$B$8725,$X183)),"")</f>
        <v/>
      </c>
      <c r="D183">
        <f>IFERROR(IF(INDEX('Player Pool'!$C$2:$C$8725,$X183)="","",INDEX('Player Pool'!$C$2:$C$8725,$X183)),"")</f>
        <v/>
      </c>
      <c r="E183">
        <f>IFERROR(IF(INDEX('Player Pool'!$D$2:$D$8725,$X183)="","",INDEX('Player Pool'!$D$2:$D$8725,$X183)),"")</f>
        <v/>
      </c>
      <c r="F183" t="inlineStr">
        <is>
          <t>F</t>
        </is>
      </c>
      <c r="G183" t="inlineStr">
        <is>
          <t>MINORS</t>
        </is>
      </c>
      <c r="H183">
        <f>IFERROR(IF(INDEX('Player Pool'!$E$2:$E$8725,$X183)="","",INDEX('Player Pool'!$E$2:$E$8725,$X183)),"")</f>
        <v/>
      </c>
      <c r="I183" s="30" t="n">
        <v>867500</v>
      </c>
      <c r="J183" s="31">
        <f>IFERROR(IF(INDEX('Player Pool'!$I$2:$I$8725,$X183)="","",INDEX('Player Pool'!$I$2:$I$8725,$X183)),"")</f>
        <v/>
      </c>
      <c r="K183" s="31">
        <f>IFERROR(IF(INDEX('Player Pool'!$K$2:$K$8725,$X183)="","",INDEX('Player Pool'!$K$2:$K$8725,$X183)),"")</f>
        <v/>
      </c>
      <c r="L183" s="31">
        <f>IFERROR(IF(INDEX('Player Pool'!$M$2:$M$8725,$X183)="","",INDEX('Player Pool'!$M$2:$M$8725,$X183)),"")</f>
        <v/>
      </c>
      <c r="M183" s="31">
        <f>IFERROR(IF(INDEX('Player Pool'!$N$2:$N$8725,$X183)="","",INDEX('Player Pool'!$N$2:$N$8725,$X183)),"")</f>
        <v/>
      </c>
      <c r="N183" s="31">
        <f>IFERROR(IF(INDEX('Player Pool'!$Q$2:$Q$8725,$X183)="","",INDEX('Player Pool'!$Q$2:$Q$8725,$X183)),"")</f>
        <v/>
      </c>
      <c r="O183" s="31">
        <f>IF(AND(ISNUMBER($R183),$R183&lt;&gt;0,ISNUMBER($I183),$I183&gt;0),$R183/($I183/1000000),"")</f>
        <v/>
      </c>
      <c r="P183">
        <f>IFERROR(IF(INDEX('Player Pool'!$U$2:$U$8725,$X183)="","",INDEX('Player Pool'!$U$2:$U$8725,$X183)),"")</f>
        <v/>
      </c>
      <c r="Q183" s="31">
        <f>IFERROR(IF(INDEX('Player Pool'!$O$2:$O$8725,$X183)="","",INDEX('Player Pool'!$O$2:$O$8725,$X183)),"")</f>
        <v/>
      </c>
      <c r="R183" s="31">
        <f>IFERROR(IF(INDEX('Player Pool'!$P$2:$P$8725,$X183)="","",INDEX('Player Pool'!$P$2:$P$8725,$X183)),"")</f>
        <v/>
      </c>
      <c r="S183" s="31">
        <f>IF(AND(ISNUMBER($J183),$J183&lt;&gt;0,ISNUMBER($I183),$I183&gt;0),$J183/($I183/1000000),"")</f>
        <v/>
      </c>
      <c r="T183" s="32">
        <f>IF(AND(ISNUMBER($K183),$K183&lt;&gt;0,ISNUMBER($I183),$I183&gt;0),$K183/($I183/1000000),"")</f>
        <v/>
      </c>
      <c r="U183" s="32">
        <f>IFERROR(IF(INDEX('Player Pool'!$S$2:$S$8725,$X183)="","",INDEX('Player Pool'!$S$2:$S$8725,$X183)),"")</f>
        <v/>
      </c>
      <c r="V183" s="32">
        <f>IF(AND(ISNUMBER($U183),$U183&lt;&gt;0,ISNUMBER($I183),$I183&gt;0),$U183/($I183/1000000),"")</f>
        <v/>
      </c>
      <c r="W183" t="inlineStr">
        <is>
          <t>05o00</t>
        </is>
      </c>
      <c r="X183">
        <f>IFERROR(MATCH($W183,'Player Pool'!$V$2:$V$8725,0),"")</f>
        <v/>
      </c>
      <c r="Y183">
        <f>IF(ISNUMBER($R183),$R183,-1)</f>
        <v/>
      </c>
      <c r="Z183">
        <f>IF(ISNUMBER($J183),$J183,-1)</f>
        <v/>
      </c>
      <c r="AA183">
        <f>IF($A183=$A182,$AA182,$AA182+1)</f>
        <v/>
      </c>
      <c r="AB183">
        <f>COUNTIFS($A$2:$A$516,$A183,$G$2:$G$516,$G183,$Y$2:$Y$516,"&gt;"&amp;$Y183)+COUNTIFS($A$2:$A183,$A183,$G$2:$G183,$G183,$Y$2:$Y183,$Y183)</f>
        <v/>
      </c>
      <c r="AC183">
        <f>IF($G183="MINORS","",COUNTIFS($A$2:$A$516,$A183,$G$2:$G$516,"&lt;&gt;MINORS",$Z$2:$Z$516,"&gt;"&amp;$Z183)+COUNTIFS($A$2:$A183,$A183,$G$2:$G183,"&lt;&gt;MINORS",$Z$2:$Z183,$Z183))</f>
        <v/>
      </c>
      <c r="AD183">
        <f>$A183&amp;"|"&amp;$G183&amp;"|"&amp;$AB183</f>
        <v/>
      </c>
      <c r="AE183">
        <f>IF($AC183="","",$A183&amp;"|"&amp;$AC183)</f>
        <v/>
      </c>
      <c r="AF183">
        <f>IF(COUNTIFS($A$2:$A183,$A183)=1,"T"&amp;$AA183,"")</f>
        <v/>
      </c>
    </row>
    <row r="184">
      <c r="A184" t="inlineStr">
        <is>
          <t>Brown Noesen</t>
        </is>
      </c>
      <c r="B184">
        <f>IFERROR(IF(INDEX('Player Pool'!$A$2:$A$8725,$X184)="","",INDEX('Player Pool'!$A$2:$A$8725,$X184)),"")</f>
        <v/>
      </c>
      <c r="C184">
        <f>IFERROR(IF(INDEX('Player Pool'!$B$2:$B$8725,$X184)="","",INDEX('Player Pool'!$B$2:$B$8725,$X184)),"")</f>
        <v/>
      </c>
      <c r="D184">
        <f>IFERROR(IF(INDEX('Player Pool'!$C$2:$C$8725,$X184)="","",INDEX('Player Pool'!$C$2:$C$8725,$X184)),"")</f>
        <v/>
      </c>
      <c r="E184">
        <f>IFERROR(IF(INDEX('Player Pool'!$D$2:$D$8725,$X184)="","",INDEX('Player Pool'!$D$2:$D$8725,$X184)),"")</f>
        <v/>
      </c>
      <c r="F184" t="inlineStr">
        <is>
          <t>F</t>
        </is>
      </c>
      <c r="G184" t="inlineStr">
        <is>
          <t>MINORS</t>
        </is>
      </c>
      <c r="H184">
        <f>IFERROR(IF(INDEX('Player Pool'!$E$2:$E$8725,$X184)="","",INDEX('Player Pool'!$E$2:$E$8725,$X184)),"")</f>
        <v/>
      </c>
      <c r="I184" s="30" t="n">
        <v>846666</v>
      </c>
      <c r="J184" s="31">
        <f>IFERROR(IF(INDEX('Player Pool'!$I$2:$I$8725,$X184)="","",INDEX('Player Pool'!$I$2:$I$8725,$X184)),"")</f>
        <v/>
      </c>
      <c r="K184" s="31">
        <f>IFERROR(IF(INDEX('Player Pool'!$K$2:$K$8725,$X184)="","",INDEX('Player Pool'!$K$2:$K$8725,$X184)),"")</f>
        <v/>
      </c>
      <c r="L184" s="31">
        <f>IFERROR(IF(INDEX('Player Pool'!$M$2:$M$8725,$X184)="","",INDEX('Player Pool'!$M$2:$M$8725,$X184)),"")</f>
        <v/>
      </c>
      <c r="M184" s="31">
        <f>IFERROR(IF(INDEX('Player Pool'!$N$2:$N$8725,$X184)="","",INDEX('Player Pool'!$N$2:$N$8725,$X184)),"")</f>
        <v/>
      </c>
      <c r="N184" s="31">
        <f>IFERROR(IF(INDEX('Player Pool'!$Q$2:$Q$8725,$X184)="","",INDEX('Player Pool'!$Q$2:$Q$8725,$X184)),"")</f>
        <v/>
      </c>
      <c r="O184" s="31">
        <f>IF(AND(ISNUMBER($R184),$R184&lt;&gt;0,ISNUMBER($I184),$I184&gt;0),$R184/($I184/1000000),"")</f>
        <v/>
      </c>
      <c r="P184">
        <f>IFERROR(IF(INDEX('Player Pool'!$U$2:$U$8725,$X184)="","",INDEX('Player Pool'!$U$2:$U$8725,$X184)),"")</f>
        <v/>
      </c>
      <c r="Q184" s="31">
        <f>IFERROR(IF(INDEX('Player Pool'!$O$2:$O$8725,$X184)="","",INDEX('Player Pool'!$O$2:$O$8725,$X184)),"")</f>
        <v/>
      </c>
      <c r="R184" s="31">
        <f>IFERROR(IF(INDEX('Player Pool'!$P$2:$P$8725,$X184)="","",INDEX('Player Pool'!$P$2:$P$8725,$X184)),"")</f>
        <v/>
      </c>
      <c r="S184" s="31">
        <f>IF(AND(ISNUMBER($J184),$J184&lt;&gt;0,ISNUMBER($I184),$I184&gt;0),$J184/($I184/1000000),"")</f>
        <v/>
      </c>
      <c r="T184" s="32">
        <f>IF(AND(ISNUMBER($K184),$K184&lt;&gt;0,ISNUMBER($I184),$I184&gt;0),$K184/($I184/1000000),"")</f>
        <v/>
      </c>
      <c r="U184" s="32">
        <f>IFERROR(IF(INDEX('Player Pool'!$S$2:$S$8725,$X184)="","",INDEX('Player Pool'!$S$2:$S$8725,$X184)),"")</f>
        <v/>
      </c>
      <c r="V184" s="32">
        <f>IF(AND(ISNUMBER($U184),$U184&lt;&gt;0,ISNUMBER($I184),$I184&gt;0),$U184/($I184/1000000),"")</f>
        <v/>
      </c>
      <c r="W184" t="inlineStr">
        <is>
          <t>06axd</t>
        </is>
      </c>
      <c r="X184">
        <f>IFERROR(MATCH($W184,'Player Pool'!$V$2:$V$8725,0),"")</f>
        <v/>
      </c>
      <c r="Y184">
        <f>IF(ISNUMBER($R184),$R184,-1)</f>
        <v/>
      </c>
      <c r="Z184">
        <f>IF(ISNUMBER($J184),$J184,-1)</f>
        <v/>
      </c>
      <c r="AA184">
        <f>IF($A184=$A183,$AA183,$AA183+1)</f>
        <v/>
      </c>
      <c r="AB184">
        <f>COUNTIFS($A$2:$A$516,$A184,$G$2:$G$516,$G184,$Y$2:$Y$516,"&gt;"&amp;$Y184)+COUNTIFS($A$2:$A184,$A184,$G$2:$G184,$G184,$Y$2:$Y184,$Y184)</f>
        <v/>
      </c>
      <c r="AC184">
        <f>IF($G184="MINORS","",COUNTIFS($A$2:$A$516,$A184,$G$2:$G$516,"&lt;&gt;MINORS",$Z$2:$Z$516,"&gt;"&amp;$Z184)+COUNTIFS($A$2:$A184,$A184,$G$2:$G184,"&lt;&gt;MINORS",$Z$2:$Z184,$Z184))</f>
        <v/>
      </c>
      <c r="AD184">
        <f>$A184&amp;"|"&amp;$G184&amp;"|"&amp;$AB184</f>
        <v/>
      </c>
      <c r="AE184">
        <f>IF($AC184="","",$A184&amp;"|"&amp;$AC184)</f>
        <v/>
      </c>
      <c r="AF184">
        <f>IF(COUNTIFS($A$2:$A184,$A184)=1,"T"&amp;$AA184,"")</f>
        <v/>
      </c>
    </row>
    <row r="185">
      <c r="A185" t="inlineStr">
        <is>
          <t>Brown Noesen</t>
        </is>
      </c>
      <c r="B185">
        <f>IFERROR(IF(INDEX('Player Pool'!$A$2:$A$8725,$X185)="","",INDEX('Player Pool'!$A$2:$A$8725,$X185)),"")</f>
        <v/>
      </c>
      <c r="C185">
        <f>IFERROR(IF(INDEX('Player Pool'!$B$2:$B$8725,$X185)="","",INDEX('Player Pool'!$B$2:$B$8725,$X185)),"")</f>
        <v/>
      </c>
      <c r="D185">
        <f>IFERROR(IF(INDEX('Player Pool'!$C$2:$C$8725,$X185)="","",INDEX('Player Pool'!$C$2:$C$8725,$X185)),"")</f>
        <v/>
      </c>
      <c r="E185">
        <f>IFERROR(IF(INDEX('Player Pool'!$D$2:$D$8725,$X185)="","",INDEX('Player Pool'!$D$2:$D$8725,$X185)),"")</f>
        <v/>
      </c>
      <c r="F185" t="inlineStr">
        <is>
          <t>D</t>
        </is>
      </c>
      <c r="G185" t="inlineStr">
        <is>
          <t>MINORS</t>
        </is>
      </c>
      <c r="H185">
        <f>IFERROR(IF(INDEX('Player Pool'!$E$2:$E$8725,$X185)="","",INDEX('Player Pool'!$E$2:$E$8725,$X185)),"")</f>
        <v/>
      </c>
      <c r="I185" s="30" t="n">
        <v>1</v>
      </c>
      <c r="J185" s="31">
        <f>IFERROR(IF(INDEX('Player Pool'!$I$2:$I$8725,$X185)="","",INDEX('Player Pool'!$I$2:$I$8725,$X185)),"")</f>
        <v/>
      </c>
      <c r="K185" s="31">
        <f>IFERROR(IF(INDEX('Player Pool'!$K$2:$K$8725,$X185)="","",INDEX('Player Pool'!$K$2:$K$8725,$X185)),"")</f>
        <v/>
      </c>
      <c r="L185" s="31">
        <f>IFERROR(IF(INDEX('Player Pool'!$M$2:$M$8725,$X185)="","",INDEX('Player Pool'!$M$2:$M$8725,$X185)),"")</f>
        <v/>
      </c>
      <c r="M185" s="31">
        <f>IFERROR(IF(INDEX('Player Pool'!$N$2:$N$8725,$X185)="","",INDEX('Player Pool'!$N$2:$N$8725,$X185)),"")</f>
        <v/>
      </c>
      <c r="N185" s="31">
        <f>IFERROR(IF(INDEX('Player Pool'!$Q$2:$Q$8725,$X185)="","",INDEX('Player Pool'!$Q$2:$Q$8725,$X185)),"")</f>
        <v/>
      </c>
      <c r="O185" s="31">
        <f>IF(AND(ISNUMBER($R185),$R185&lt;&gt;0,ISNUMBER($I185),$I185&gt;0),$R185/($I185/1000000),"")</f>
        <v/>
      </c>
      <c r="P185">
        <f>IFERROR(IF(INDEX('Player Pool'!$U$2:$U$8725,$X185)="","",INDEX('Player Pool'!$U$2:$U$8725,$X185)),"")</f>
        <v/>
      </c>
      <c r="Q185" s="31">
        <f>IFERROR(IF(INDEX('Player Pool'!$O$2:$O$8725,$X185)="","",INDEX('Player Pool'!$O$2:$O$8725,$X185)),"")</f>
        <v/>
      </c>
      <c r="R185" s="31">
        <f>IFERROR(IF(INDEX('Player Pool'!$P$2:$P$8725,$X185)="","",INDEX('Player Pool'!$P$2:$P$8725,$X185)),"")</f>
        <v/>
      </c>
      <c r="S185" s="31">
        <f>IF(AND(ISNUMBER($J185),$J185&lt;&gt;0,ISNUMBER($I185),$I185&gt;0),$J185/($I185/1000000),"")</f>
        <v/>
      </c>
      <c r="T185" s="32">
        <f>IF(AND(ISNUMBER($K185),$K185&lt;&gt;0,ISNUMBER($I185),$I185&gt;0),$K185/($I185/1000000),"")</f>
        <v/>
      </c>
      <c r="U185" s="32">
        <f>IFERROR(IF(INDEX('Player Pool'!$S$2:$S$8725,$X185)="","",INDEX('Player Pool'!$S$2:$S$8725,$X185)),"")</f>
        <v/>
      </c>
      <c r="V185" s="32">
        <f>IF(AND(ISNUMBER($U185),$U185&lt;&gt;0,ISNUMBER($I185),$I185&gt;0),$U185/($I185/1000000),"")</f>
        <v/>
      </c>
      <c r="W185" t="inlineStr">
        <is>
          <t>06pyy</t>
        </is>
      </c>
      <c r="X185">
        <f>IFERROR(MATCH($W185,'Player Pool'!$V$2:$V$8725,0),"")</f>
        <v/>
      </c>
      <c r="Y185">
        <f>IF(ISNUMBER($R185),$R185,-1)</f>
        <v/>
      </c>
      <c r="Z185">
        <f>IF(ISNUMBER($J185),$J185,-1)</f>
        <v/>
      </c>
      <c r="AA185">
        <f>IF($A185=$A184,$AA184,$AA184+1)</f>
        <v/>
      </c>
      <c r="AB185">
        <f>COUNTIFS($A$2:$A$516,$A185,$G$2:$G$516,$G185,$Y$2:$Y$516,"&gt;"&amp;$Y185)+COUNTIFS($A$2:$A185,$A185,$G$2:$G185,$G185,$Y$2:$Y185,$Y185)</f>
        <v/>
      </c>
      <c r="AC185">
        <f>IF($G185="MINORS","",COUNTIFS($A$2:$A$516,$A185,$G$2:$G$516,"&lt;&gt;MINORS",$Z$2:$Z$516,"&gt;"&amp;$Z185)+COUNTIFS($A$2:$A185,$A185,$G$2:$G185,"&lt;&gt;MINORS",$Z$2:$Z185,$Z185))</f>
        <v/>
      </c>
      <c r="AD185">
        <f>$A185&amp;"|"&amp;$G185&amp;"|"&amp;$AB185</f>
        <v/>
      </c>
      <c r="AE185">
        <f>IF($AC185="","",$A185&amp;"|"&amp;$AC185)</f>
        <v/>
      </c>
      <c r="AF185">
        <f>IF(COUNTIFS($A$2:$A185,$A185)=1,"T"&amp;$AA185,"")</f>
        <v/>
      </c>
    </row>
    <row r="186">
      <c r="A186" t="inlineStr">
        <is>
          <t>Brown Noesen</t>
        </is>
      </c>
      <c r="B186">
        <f>IFERROR(IF(INDEX('Player Pool'!$A$2:$A$8725,$X186)="","",INDEX('Player Pool'!$A$2:$A$8725,$X186)),"")</f>
        <v/>
      </c>
      <c r="C186">
        <f>IFERROR(IF(INDEX('Player Pool'!$B$2:$B$8725,$X186)="","",INDEX('Player Pool'!$B$2:$B$8725,$X186)),"")</f>
        <v/>
      </c>
      <c r="D186">
        <f>IFERROR(IF(INDEX('Player Pool'!$C$2:$C$8725,$X186)="","",INDEX('Player Pool'!$C$2:$C$8725,$X186)),"")</f>
        <v/>
      </c>
      <c r="E186">
        <f>IFERROR(IF(INDEX('Player Pool'!$D$2:$D$8725,$X186)="","",INDEX('Player Pool'!$D$2:$D$8725,$X186)),"")</f>
        <v/>
      </c>
      <c r="F186" t="inlineStr">
        <is>
          <t>D</t>
        </is>
      </c>
      <c r="G186" t="inlineStr">
        <is>
          <t>MINORS</t>
        </is>
      </c>
      <c r="H186">
        <f>IFERROR(IF(INDEX('Player Pool'!$E$2:$E$8725,$X186)="","",INDEX('Player Pool'!$E$2:$E$8725,$X186)),"")</f>
        <v/>
      </c>
      <c r="I186" s="30" t="n">
        <v>836667</v>
      </c>
      <c r="J186" s="31">
        <f>IFERROR(IF(INDEX('Player Pool'!$I$2:$I$8725,$X186)="","",INDEX('Player Pool'!$I$2:$I$8725,$X186)),"")</f>
        <v/>
      </c>
      <c r="K186" s="31">
        <f>IFERROR(IF(INDEX('Player Pool'!$K$2:$K$8725,$X186)="","",INDEX('Player Pool'!$K$2:$K$8725,$X186)),"")</f>
        <v/>
      </c>
      <c r="L186" s="31">
        <f>IFERROR(IF(INDEX('Player Pool'!$M$2:$M$8725,$X186)="","",INDEX('Player Pool'!$M$2:$M$8725,$X186)),"")</f>
        <v/>
      </c>
      <c r="M186" s="31">
        <f>IFERROR(IF(INDEX('Player Pool'!$N$2:$N$8725,$X186)="","",INDEX('Player Pool'!$N$2:$N$8725,$X186)),"")</f>
        <v/>
      </c>
      <c r="N186" s="31">
        <f>IFERROR(IF(INDEX('Player Pool'!$Q$2:$Q$8725,$X186)="","",INDEX('Player Pool'!$Q$2:$Q$8725,$X186)),"")</f>
        <v/>
      </c>
      <c r="O186" s="31">
        <f>IF(AND(ISNUMBER($R186),$R186&lt;&gt;0,ISNUMBER($I186),$I186&gt;0),$R186/($I186/1000000),"")</f>
        <v/>
      </c>
      <c r="P186">
        <f>IFERROR(IF(INDEX('Player Pool'!$U$2:$U$8725,$X186)="","",INDEX('Player Pool'!$U$2:$U$8725,$X186)),"")</f>
        <v/>
      </c>
      <c r="Q186" s="31">
        <f>IFERROR(IF(INDEX('Player Pool'!$O$2:$O$8725,$X186)="","",INDEX('Player Pool'!$O$2:$O$8725,$X186)),"")</f>
        <v/>
      </c>
      <c r="R186" s="31">
        <f>IFERROR(IF(INDEX('Player Pool'!$P$2:$P$8725,$X186)="","",INDEX('Player Pool'!$P$2:$P$8725,$X186)),"")</f>
        <v/>
      </c>
      <c r="S186" s="31">
        <f>IF(AND(ISNUMBER($J186),$J186&lt;&gt;0,ISNUMBER($I186),$I186&gt;0),$J186/($I186/1000000),"")</f>
        <v/>
      </c>
      <c r="T186" s="32">
        <f>IF(AND(ISNUMBER($K186),$K186&lt;&gt;0,ISNUMBER($I186),$I186&gt;0),$K186/($I186/1000000),"")</f>
        <v/>
      </c>
      <c r="U186" s="32">
        <f>IFERROR(IF(INDEX('Player Pool'!$S$2:$S$8725,$X186)="","",INDEX('Player Pool'!$S$2:$S$8725,$X186)),"")</f>
        <v/>
      </c>
      <c r="V186" s="32">
        <f>IF(AND(ISNUMBER($U186),$U186&lt;&gt;0,ISNUMBER($I186),$I186&gt;0),$U186/($I186/1000000),"")</f>
        <v/>
      </c>
      <c r="W186" t="inlineStr">
        <is>
          <t>05rjf</t>
        </is>
      </c>
      <c r="X186">
        <f>IFERROR(MATCH($W186,'Player Pool'!$V$2:$V$8725,0),"")</f>
        <v/>
      </c>
      <c r="Y186">
        <f>IF(ISNUMBER($R186),$R186,-1)</f>
        <v/>
      </c>
      <c r="Z186">
        <f>IF(ISNUMBER($J186),$J186,-1)</f>
        <v/>
      </c>
      <c r="AA186">
        <f>IF($A186=$A185,$AA185,$AA185+1)</f>
        <v/>
      </c>
      <c r="AB186">
        <f>COUNTIFS($A$2:$A$516,$A186,$G$2:$G$516,$G186,$Y$2:$Y$516,"&gt;"&amp;$Y186)+COUNTIFS($A$2:$A186,$A186,$G$2:$G186,$G186,$Y$2:$Y186,$Y186)</f>
        <v/>
      </c>
      <c r="AC186">
        <f>IF($G186="MINORS","",COUNTIFS($A$2:$A$516,$A186,$G$2:$G$516,"&lt;&gt;MINORS",$Z$2:$Z$516,"&gt;"&amp;$Z186)+COUNTIFS($A$2:$A186,$A186,$G$2:$G186,"&lt;&gt;MINORS",$Z$2:$Z186,$Z186))</f>
        <v/>
      </c>
      <c r="AD186">
        <f>$A186&amp;"|"&amp;$G186&amp;"|"&amp;$AB186</f>
        <v/>
      </c>
      <c r="AE186">
        <f>IF($AC186="","",$A186&amp;"|"&amp;$AC186)</f>
        <v/>
      </c>
      <c r="AF186">
        <f>IF(COUNTIFS($A$2:$A186,$A186)=1,"T"&amp;$AA186,"")</f>
        <v/>
      </c>
    </row>
    <row r="187">
      <c r="A187" t="inlineStr">
        <is>
          <t>Brown Noesen</t>
        </is>
      </c>
      <c r="B187">
        <f>IFERROR(IF(INDEX('Player Pool'!$A$2:$A$8725,$X187)="","",INDEX('Player Pool'!$A$2:$A$8725,$X187)),"")</f>
        <v/>
      </c>
      <c r="C187">
        <f>IFERROR(IF(INDEX('Player Pool'!$B$2:$B$8725,$X187)="","",INDEX('Player Pool'!$B$2:$B$8725,$X187)),"")</f>
        <v/>
      </c>
      <c r="D187">
        <f>IFERROR(IF(INDEX('Player Pool'!$C$2:$C$8725,$X187)="","",INDEX('Player Pool'!$C$2:$C$8725,$X187)),"")</f>
        <v/>
      </c>
      <c r="E187">
        <f>IFERROR(IF(INDEX('Player Pool'!$D$2:$D$8725,$X187)="","",INDEX('Player Pool'!$D$2:$D$8725,$X187)),"")</f>
        <v/>
      </c>
      <c r="F187" t="inlineStr">
        <is>
          <t>F</t>
        </is>
      </c>
      <c r="G187" t="inlineStr">
        <is>
          <t>MINORS</t>
        </is>
      </c>
      <c r="H187">
        <f>IFERROR(IF(INDEX('Player Pool'!$E$2:$E$8725,$X187)="","",INDEX('Player Pool'!$E$2:$E$8725,$X187)),"")</f>
        <v/>
      </c>
      <c r="I187" s="30" t="n">
        <v>816666</v>
      </c>
      <c r="J187" s="31">
        <f>IFERROR(IF(INDEX('Player Pool'!$I$2:$I$8725,$X187)="","",INDEX('Player Pool'!$I$2:$I$8725,$X187)),"")</f>
        <v/>
      </c>
      <c r="K187" s="31">
        <f>IFERROR(IF(INDEX('Player Pool'!$K$2:$K$8725,$X187)="","",INDEX('Player Pool'!$K$2:$K$8725,$X187)),"")</f>
        <v/>
      </c>
      <c r="L187" s="31">
        <f>IFERROR(IF(INDEX('Player Pool'!$M$2:$M$8725,$X187)="","",INDEX('Player Pool'!$M$2:$M$8725,$X187)),"")</f>
        <v/>
      </c>
      <c r="M187" s="31">
        <f>IFERROR(IF(INDEX('Player Pool'!$N$2:$N$8725,$X187)="","",INDEX('Player Pool'!$N$2:$N$8725,$X187)),"")</f>
        <v/>
      </c>
      <c r="N187" s="31">
        <f>IFERROR(IF(INDEX('Player Pool'!$Q$2:$Q$8725,$X187)="","",INDEX('Player Pool'!$Q$2:$Q$8725,$X187)),"")</f>
        <v/>
      </c>
      <c r="O187" s="31">
        <f>IF(AND(ISNUMBER($R187),$R187&lt;&gt;0,ISNUMBER($I187),$I187&gt;0),$R187/($I187/1000000),"")</f>
        <v/>
      </c>
      <c r="P187">
        <f>IFERROR(IF(INDEX('Player Pool'!$U$2:$U$8725,$X187)="","",INDEX('Player Pool'!$U$2:$U$8725,$X187)),"")</f>
        <v/>
      </c>
      <c r="Q187" s="31">
        <f>IFERROR(IF(INDEX('Player Pool'!$O$2:$O$8725,$X187)="","",INDEX('Player Pool'!$O$2:$O$8725,$X187)),"")</f>
        <v/>
      </c>
      <c r="R187" s="31">
        <f>IFERROR(IF(INDEX('Player Pool'!$P$2:$P$8725,$X187)="","",INDEX('Player Pool'!$P$2:$P$8725,$X187)),"")</f>
        <v/>
      </c>
      <c r="S187" s="31">
        <f>IF(AND(ISNUMBER($J187),$J187&lt;&gt;0,ISNUMBER($I187),$I187&gt;0),$J187/($I187/1000000),"")</f>
        <v/>
      </c>
      <c r="T187" s="32">
        <f>IF(AND(ISNUMBER($K187),$K187&lt;&gt;0,ISNUMBER($I187),$I187&gt;0),$K187/($I187/1000000),"")</f>
        <v/>
      </c>
      <c r="U187" s="32">
        <f>IFERROR(IF(INDEX('Player Pool'!$S$2:$S$8725,$X187)="","",INDEX('Player Pool'!$S$2:$S$8725,$X187)),"")</f>
        <v/>
      </c>
      <c r="V187" s="32">
        <f>IF(AND(ISNUMBER($U187),$U187&lt;&gt;0,ISNUMBER($I187),$I187&gt;0),$U187/($I187/1000000),"")</f>
        <v/>
      </c>
      <c r="W187" t="inlineStr">
        <is>
          <t>0644g</t>
        </is>
      </c>
      <c r="X187">
        <f>IFERROR(MATCH($W187,'Player Pool'!$V$2:$V$8725,0),"")</f>
        <v/>
      </c>
      <c r="Y187">
        <f>IF(ISNUMBER($R187),$R187,-1)</f>
        <v/>
      </c>
      <c r="Z187">
        <f>IF(ISNUMBER($J187),$J187,-1)</f>
        <v/>
      </c>
      <c r="AA187">
        <f>IF($A187=$A186,$AA186,$AA186+1)</f>
        <v/>
      </c>
      <c r="AB187">
        <f>COUNTIFS($A$2:$A$516,$A187,$G$2:$G$516,$G187,$Y$2:$Y$516,"&gt;"&amp;$Y187)+COUNTIFS($A$2:$A187,$A187,$G$2:$G187,$G187,$Y$2:$Y187,$Y187)</f>
        <v/>
      </c>
      <c r="AC187">
        <f>IF($G187="MINORS","",COUNTIFS($A$2:$A$516,$A187,$G$2:$G$516,"&lt;&gt;MINORS",$Z$2:$Z$516,"&gt;"&amp;$Z187)+COUNTIFS($A$2:$A187,$A187,$G$2:$G187,"&lt;&gt;MINORS",$Z$2:$Z187,$Z187))</f>
        <v/>
      </c>
      <c r="AD187">
        <f>$A187&amp;"|"&amp;$G187&amp;"|"&amp;$AB187</f>
        <v/>
      </c>
      <c r="AE187">
        <f>IF($AC187="","",$A187&amp;"|"&amp;$AC187)</f>
        <v/>
      </c>
      <c r="AF187">
        <f>IF(COUNTIFS($A$2:$A187,$A187)=1,"T"&amp;$AA187,"")</f>
        <v/>
      </c>
    </row>
    <row r="188">
      <c r="A188" t="inlineStr">
        <is>
          <t>Brown Noesen</t>
        </is>
      </c>
      <c r="B188">
        <f>IFERROR(IF(INDEX('Player Pool'!$A$2:$A$8725,$X188)="","",INDEX('Player Pool'!$A$2:$A$8725,$X188)),"")</f>
        <v/>
      </c>
      <c r="C188">
        <f>IFERROR(IF(INDEX('Player Pool'!$B$2:$B$8725,$X188)="","",INDEX('Player Pool'!$B$2:$B$8725,$X188)),"")</f>
        <v/>
      </c>
      <c r="D188">
        <f>IFERROR(IF(INDEX('Player Pool'!$C$2:$C$8725,$X188)="","",INDEX('Player Pool'!$C$2:$C$8725,$X188)),"")</f>
        <v/>
      </c>
      <c r="E188">
        <f>IFERROR(IF(INDEX('Player Pool'!$D$2:$D$8725,$X188)="","",INDEX('Player Pool'!$D$2:$D$8725,$X188)),"")</f>
        <v/>
      </c>
      <c r="F188" t="inlineStr">
        <is>
          <t>F</t>
        </is>
      </c>
      <c r="G188" t="inlineStr">
        <is>
          <t>MINORS</t>
        </is>
      </c>
      <c r="H188">
        <f>IFERROR(IF(INDEX('Player Pool'!$E$2:$E$8725,$X188)="","",INDEX('Player Pool'!$E$2:$E$8725,$X188)),"")</f>
        <v/>
      </c>
      <c r="I188" s="30" t="n">
        <v>1</v>
      </c>
      <c r="J188" s="31">
        <f>IFERROR(IF(INDEX('Player Pool'!$I$2:$I$8725,$X188)="","",INDEX('Player Pool'!$I$2:$I$8725,$X188)),"")</f>
        <v/>
      </c>
      <c r="K188" s="31">
        <f>IFERROR(IF(INDEX('Player Pool'!$K$2:$K$8725,$X188)="","",INDEX('Player Pool'!$K$2:$K$8725,$X188)),"")</f>
        <v/>
      </c>
      <c r="L188" s="31">
        <f>IFERROR(IF(INDEX('Player Pool'!$M$2:$M$8725,$X188)="","",INDEX('Player Pool'!$M$2:$M$8725,$X188)),"")</f>
        <v/>
      </c>
      <c r="M188" s="31">
        <f>IFERROR(IF(INDEX('Player Pool'!$N$2:$N$8725,$X188)="","",INDEX('Player Pool'!$N$2:$N$8725,$X188)),"")</f>
        <v/>
      </c>
      <c r="N188" s="31">
        <f>IFERROR(IF(INDEX('Player Pool'!$Q$2:$Q$8725,$X188)="","",INDEX('Player Pool'!$Q$2:$Q$8725,$X188)),"")</f>
        <v/>
      </c>
      <c r="O188" s="31">
        <f>IF(AND(ISNUMBER($R188),$R188&lt;&gt;0,ISNUMBER($I188),$I188&gt;0),$R188/($I188/1000000),"")</f>
        <v/>
      </c>
      <c r="P188">
        <f>IFERROR(IF(INDEX('Player Pool'!$U$2:$U$8725,$X188)="","",INDEX('Player Pool'!$U$2:$U$8725,$X188)),"")</f>
        <v/>
      </c>
      <c r="Q188" s="31">
        <f>IFERROR(IF(INDEX('Player Pool'!$O$2:$O$8725,$X188)="","",INDEX('Player Pool'!$O$2:$O$8725,$X188)),"")</f>
        <v/>
      </c>
      <c r="R188" s="31">
        <f>IFERROR(IF(INDEX('Player Pool'!$P$2:$P$8725,$X188)="","",INDEX('Player Pool'!$P$2:$P$8725,$X188)),"")</f>
        <v/>
      </c>
      <c r="S188" s="31">
        <f>IF(AND(ISNUMBER($J188),$J188&lt;&gt;0,ISNUMBER($I188),$I188&gt;0),$J188/($I188/1000000),"")</f>
        <v/>
      </c>
      <c r="T188" s="32">
        <f>IF(AND(ISNUMBER($K188),$K188&lt;&gt;0,ISNUMBER($I188),$I188&gt;0),$K188/($I188/1000000),"")</f>
        <v/>
      </c>
      <c r="U188" s="32">
        <f>IFERROR(IF(INDEX('Player Pool'!$S$2:$S$8725,$X188)="","",INDEX('Player Pool'!$S$2:$S$8725,$X188)),"")</f>
        <v/>
      </c>
      <c r="V188" s="32">
        <f>IF(AND(ISNUMBER($U188),$U188&lt;&gt;0,ISNUMBER($I188),$I188&gt;0),$U188/($I188/1000000),"")</f>
        <v/>
      </c>
      <c r="W188" t="inlineStr">
        <is>
          <t>06hcs</t>
        </is>
      </c>
      <c r="X188">
        <f>IFERROR(MATCH($W188,'Player Pool'!$V$2:$V$8725,0),"")</f>
        <v/>
      </c>
      <c r="Y188">
        <f>IF(ISNUMBER($R188),$R188,-1)</f>
        <v/>
      </c>
      <c r="Z188">
        <f>IF(ISNUMBER($J188),$J188,-1)</f>
        <v/>
      </c>
      <c r="AA188">
        <f>IF($A188=$A187,$AA187,$AA187+1)</f>
        <v/>
      </c>
      <c r="AB188">
        <f>COUNTIFS($A$2:$A$516,$A188,$G$2:$G$516,$G188,$Y$2:$Y$516,"&gt;"&amp;$Y188)+COUNTIFS($A$2:$A188,$A188,$G$2:$G188,$G188,$Y$2:$Y188,$Y188)</f>
        <v/>
      </c>
      <c r="AC188">
        <f>IF($G188="MINORS","",COUNTIFS($A$2:$A$516,$A188,$G$2:$G$516,"&lt;&gt;MINORS",$Z$2:$Z$516,"&gt;"&amp;$Z188)+COUNTIFS($A$2:$A188,$A188,$G$2:$G188,"&lt;&gt;MINORS",$Z$2:$Z188,$Z188))</f>
        <v/>
      </c>
      <c r="AD188">
        <f>$A188&amp;"|"&amp;$G188&amp;"|"&amp;$AB188</f>
        <v/>
      </c>
      <c r="AE188">
        <f>IF($AC188="","",$A188&amp;"|"&amp;$AC188)</f>
        <v/>
      </c>
      <c r="AF188">
        <f>IF(COUNTIFS($A$2:$A188,$A188)=1,"T"&amp;$AA188,"")</f>
        <v/>
      </c>
    </row>
    <row r="189">
      <c r="A189" t="inlineStr">
        <is>
          <t>Brown Noesen</t>
        </is>
      </c>
      <c r="B189">
        <f>IFERROR(IF(INDEX('Player Pool'!$A$2:$A$8725,$X189)="","",INDEX('Player Pool'!$A$2:$A$8725,$X189)),"")</f>
        <v/>
      </c>
      <c r="C189">
        <f>IFERROR(IF(INDEX('Player Pool'!$B$2:$B$8725,$X189)="","",INDEX('Player Pool'!$B$2:$B$8725,$X189)),"")</f>
        <v/>
      </c>
      <c r="D189">
        <f>IFERROR(IF(INDEX('Player Pool'!$C$2:$C$8725,$X189)="","",INDEX('Player Pool'!$C$2:$C$8725,$X189)),"")</f>
        <v/>
      </c>
      <c r="E189">
        <f>IFERROR(IF(INDEX('Player Pool'!$D$2:$D$8725,$X189)="","",INDEX('Player Pool'!$D$2:$D$8725,$X189)),"")</f>
        <v/>
      </c>
      <c r="F189" t="inlineStr">
        <is>
          <t>F</t>
        </is>
      </c>
      <c r="G189" t="inlineStr">
        <is>
          <t>MINORS</t>
        </is>
      </c>
      <c r="H189">
        <f>IFERROR(IF(INDEX('Player Pool'!$E$2:$E$8725,$X189)="","",INDEX('Player Pool'!$E$2:$E$8725,$X189)),"")</f>
        <v/>
      </c>
      <c r="I189" s="30" t="n">
        <v>900000</v>
      </c>
      <c r="J189" s="31">
        <f>IFERROR(IF(INDEX('Player Pool'!$I$2:$I$8725,$X189)="","",INDEX('Player Pool'!$I$2:$I$8725,$X189)),"")</f>
        <v/>
      </c>
      <c r="K189" s="31">
        <f>IFERROR(IF(INDEX('Player Pool'!$K$2:$K$8725,$X189)="","",INDEX('Player Pool'!$K$2:$K$8725,$X189)),"")</f>
        <v/>
      </c>
      <c r="L189" s="31">
        <f>IFERROR(IF(INDEX('Player Pool'!$M$2:$M$8725,$X189)="","",INDEX('Player Pool'!$M$2:$M$8725,$X189)),"")</f>
        <v/>
      </c>
      <c r="M189" s="31">
        <f>IFERROR(IF(INDEX('Player Pool'!$N$2:$N$8725,$X189)="","",INDEX('Player Pool'!$N$2:$N$8725,$X189)),"")</f>
        <v/>
      </c>
      <c r="N189" s="31">
        <f>IFERROR(IF(INDEX('Player Pool'!$Q$2:$Q$8725,$X189)="","",INDEX('Player Pool'!$Q$2:$Q$8725,$X189)),"")</f>
        <v/>
      </c>
      <c r="O189" s="31">
        <f>IF(AND(ISNUMBER($R189),$R189&lt;&gt;0,ISNUMBER($I189),$I189&gt;0),$R189/($I189/1000000),"")</f>
        <v/>
      </c>
      <c r="P189">
        <f>IFERROR(IF(INDEX('Player Pool'!$U$2:$U$8725,$X189)="","",INDEX('Player Pool'!$U$2:$U$8725,$X189)),"")</f>
        <v/>
      </c>
      <c r="Q189" s="31">
        <f>IFERROR(IF(INDEX('Player Pool'!$O$2:$O$8725,$X189)="","",INDEX('Player Pool'!$O$2:$O$8725,$X189)),"")</f>
        <v/>
      </c>
      <c r="R189" s="31">
        <f>IFERROR(IF(INDEX('Player Pool'!$P$2:$P$8725,$X189)="","",INDEX('Player Pool'!$P$2:$P$8725,$X189)),"")</f>
        <v/>
      </c>
      <c r="S189" s="31">
        <f>IF(AND(ISNUMBER($J189),$J189&lt;&gt;0,ISNUMBER($I189),$I189&gt;0),$J189/($I189/1000000),"")</f>
        <v/>
      </c>
      <c r="T189" s="32">
        <f>IF(AND(ISNUMBER($K189),$K189&lt;&gt;0,ISNUMBER($I189),$I189&gt;0),$K189/($I189/1000000),"")</f>
        <v/>
      </c>
      <c r="U189" s="32">
        <f>IFERROR(IF(INDEX('Player Pool'!$S$2:$S$8725,$X189)="","",INDEX('Player Pool'!$S$2:$S$8725,$X189)),"")</f>
        <v/>
      </c>
      <c r="V189" s="32">
        <f>IF(AND(ISNUMBER($U189),$U189&lt;&gt;0,ISNUMBER($I189),$I189&gt;0),$U189/($I189/1000000),"")</f>
        <v/>
      </c>
      <c r="W189" t="inlineStr">
        <is>
          <t>04lc7</t>
        </is>
      </c>
      <c r="X189">
        <f>IFERROR(MATCH($W189,'Player Pool'!$V$2:$V$8725,0),"")</f>
        <v/>
      </c>
      <c r="Y189">
        <f>IF(ISNUMBER($R189),$R189,-1)</f>
        <v/>
      </c>
      <c r="Z189">
        <f>IF(ISNUMBER($J189),$J189,-1)</f>
        <v/>
      </c>
      <c r="AA189">
        <f>IF($A189=$A188,$AA188,$AA188+1)</f>
        <v/>
      </c>
      <c r="AB189">
        <f>COUNTIFS($A$2:$A$516,$A189,$G$2:$G$516,$G189,$Y$2:$Y$516,"&gt;"&amp;$Y189)+COUNTIFS($A$2:$A189,$A189,$G$2:$G189,$G189,$Y$2:$Y189,$Y189)</f>
        <v/>
      </c>
      <c r="AC189">
        <f>IF($G189="MINORS","",COUNTIFS($A$2:$A$516,$A189,$G$2:$G$516,"&lt;&gt;MINORS",$Z$2:$Z$516,"&gt;"&amp;$Z189)+COUNTIFS($A$2:$A189,$A189,$G$2:$G189,"&lt;&gt;MINORS",$Z$2:$Z189,$Z189))</f>
        <v/>
      </c>
      <c r="AD189">
        <f>$A189&amp;"|"&amp;$G189&amp;"|"&amp;$AB189</f>
        <v/>
      </c>
      <c r="AE189">
        <f>IF($AC189="","",$A189&amp;"|"&amp;$AC189)</f>
        <v/>
      </c>
      <c r="AF189">
        <f>IF(COUNTIFS($A$2:$A189,$A189)=1,"T"&amp;$AA189,"")</f>
        <v/>
      </c>
    </row>
    <row r="190">
      <c r="A190" t="inlineStr">
        <is>
          <t>Brown Noesen</t>
        </is>
      </c>
      <c r="B190">
        <f>IFERROR(IF(INDEX('Player Pool'!$A$2:$A$8725,$X190)="","",INDEX('Player Pool'!$A$2:$A$8725,$X190)),"")</f>
        <v/>
      </c>
      <c r="C190">
        <f>IFERROR(IF(INDEX('Player Pool'!$B$2:$B$8725,$X190)="","",INDEX('Player Pool'!$B$2:$B$8725,$X190)),"")</f>
        <v/>
      </c>
      <c r="D190">
        <f>IFERROR(IF(INDEX('Player Pool'!$C$2:$C$8725,$X190)="","",INDEX('Player Pool'!$C$2:$C$8725,$X190)),"")</f>
        <v/>
      </c>
      <c r="E190">
        <f>IFERROR(IF(INDEX('Player Pool'!$D$2:$D$8725,$X190)="","",INDEX('Player Pool'!$D$2:$D$8725,$X190)),"")</f>
        <v/>
      </c>
      <c r="F190" t="inlineStr">
        <is>
          <t>D</t>
        </is>
      </c>
      <c r="G190" t="inlineStr">
        <is>
          <t>MINORS</t>
        </is>
      </c>
      <c r="H190">
        <f>IFERROR(IF(INDEX('Player Pool'!$E$2:$E$8725,$X190)="","",INDEX('Player Pool'!$E$2:$E$8725,$X190)),"")</f>
        <v/>
      </c>
      <c r="I190" s="30" t="n">
        <v>1</v>
      </c>
      <c r="J190" s="31">
        <f>IFERROR(IF(INDEX('Player Pool'!$I$2:$I$8725,$X190)="","",INDEX('Player Pool'!$I$2:$I$8725,$X190)),"")</f>
        <v/>
      </c>
      <c r="K190" s="31">
        <f>IFERROR(IF(INDEX('Player Pool'!$K$2:$K$8725,$X190)="","",INDEX('Player Pool'!$K$2:$K$8725,$X190)),"")</f>
        <v/>
      </c>
      <c r="L190" s="31">
        <f>IFERROR(IF(INDEX('Player Pool'!$M$2:$M$8725,$X190)="","",INDEX('Player Pool'!$M$2:$M$8725,$X190)),"")</f>
        <v/>
      </c>
      <c r="M190" s="31">
        <f>IFERROR(IF(INDEX('Player Pool'!$N$2:$N$8725,$X190)="","",INDEX('Player Pool'!$N$2:$N$8725,$X190)),"")</f>
        <v/>
      </c>
      <c r="N190" s="31">
        <f>IFERROR(IF(INDEX('Player Pool'!$Q$2:$Q$8725,$X190)="","",INDEX('Player Pool'!$Q$2:$Q$8725,$X190)),"")</f>
        <v/>
      </c>
      <c r="O190" s="31">
        <f>IF(AND(ISNUMBER($R190),$R190&lt;&gt;0,ISNUMBER($I190),$I190&gt;0),$R190/($I190/1000000),"")</f>
        <v/>
      </c>
      <c r="P190">
        <f>IFERROR(IF(INDEX('Player Pool'!$U$2:$U$8725,$X190)="","",INDEX('Player Pool'!$U$2:$U$8725,$X190)),"")</f>
        <v/>
      </c>
      <c r="Q190" s="31">
        <f>IFERROR(IF(INDEX('Player Pool'!$O$2:$O$8725,$X190)="","",INDEX('Player Pool'!$O$2:$O$8725,$X190)),"")</f>
        <v/>
      </c>
      <c r="R190" s="31">
        <f>IFERROR(IF(INDEX('Player Pool'!$P$2:$P$8725,$X190)="","",INDEX('Player Pool'!$P$2:$P$8725,$X190)),"")</f>
        <v/>
      </c>
      <c r="S190" s="31">
        <f>IF(AND(ISNUMBER($J190),$J190&lt;&gt;0,ISNUMBER($I190),$I190&gt;0),$J190/($I190/1000000),"")</f>
        <v/>
      </c>
      <c r="T190" s="32">
        <f>IF(AND(ISNUMBER($K190),$K190&lt;&gt;0,ISNUMBER($I190),$I190&gt;0),$K190/($I190/1000000),"")</f>
        <v/>
      </c>
      <c r="U190" s="32">
        <f>IFERROR(IF(INDEX('Player Pool'!$S$2:$S$8725,$X190)="","",INDEX('Player Pool'!$S$2:$S$8725,$X190)),"")</f>
        <v/>
      </c>
      <c r="V190" s="32">
        <f>IF(AND(ISNUMBER($U190),$U190&lt;&gt;0,ISNUMBER($I190),$I190&gt;0),$U190/($I190/1000000),"")</f>
        <v/>
      </c>
      <c r="W190" t="inlineStr">
        <is>
          <t>059db</t>
        </is>
      </c>
      <c r="X190">
        <f>IFERROR(MATCH($W190,'Player Pool'!$V$2:$V$8725,0),"")</f>
        <v/>
      </c>
      <c r="Y190">
        <f>IF(ISNUMBER($R190),$R190,-1)</f>
        <v/>
      </c>
      <c r="Z190">
        <f>IF(ISNUMBER($J190),$J190,-1)</f>
        <v/>
      </c>
      <c r="AA190">
        <f>IF($A190=$A189,$AA189,$AA189+1)</f>
        <v/>
      </c>
      <c r="AB190">
        <f>COUNTIFS($A$2:$A$516,$A190,$G$2:$G$516,$G190,$Y$2:$Y$516,"&gt;"&amp;$Y190)+COUNTIFS($A$2:$A190,$A190,$G$2:$G190,$G190,$Y$2:$Y190,$Y190)</f>
        <v/>
      </c>
      <c r="AC190">
        <f>IF($G190="MINORS","",COUNTIFS($A$2:$A$516,$A190,$G$2:$G$516,"&lt;&gt;MINORS",$Z$2:$Z$516,"&gt;"&amp;$Z190)+COUNTIFS($A$2:$A190,$A190,$G$2:$G190,"&lt;&gt;MINORS",$Z$2:$Z190,$Z190))</f>
        <v/>
      </c>
      <c r="AD190">
        <f>$A190&amp;"|"&amp;$G190&amp;"|"&amp;$AB190</f>
        <v/>
      </c>
      <c r="AE190">
        <f>IF($AC190="","",$A190&amp;"|"&amp;$AC190)</f>
        <v/>
      </c>
      <c r="AF190">
        <f>IF(COUNTIFS($A$2:$A190,$A190)=1,"T"&amp;$AA190,"")</f>
        <v/>
      </c>
    </row>
    <row r="191">
      <c r="A191" t="inlineStr">
        <is>
          <t>Brown Noesen</t>
        </is>
      </c>
      <c r="B191">
        <f>IFERROR(IF(INDEX('Player Pool'!$A$2:$A$8725,$X191)="","",INDEX('Player Pool'!$A$2:$A$8725,$X191)),"")</f>
        <v/>
      </c>
      <c r="C191">
        <f>IFERROR(IF(INDEX('Player Pool'!$B$2:$B$8725,$X191)="","",INDEX('Player Pool'!$B$2:$B$8725,$X191)),"")</f>
        <v/>
      </c>
      <c r="D191">
        <f>IFERROR(IF(INDEX('Player Pool'!$C$2:$C$8725,$X191)="","",INDEX('Player Pool'!$C$2:$C$8725,$X191)),"")</f>
        <v/>
      </c>
      <c r="E191">
        <f>IFERROR(IF(INDEX('Player Pool'!$D$2:$D$8725,$X191)="","",INDEX('Player Pool'!$D$2:$D$8725,$X191)),"")</f>
        <v/>
      </c>
      <c r="F191" t="inlineStr">
        <is>
          <t>D</t>
        </is>
      </c>
      <c r="G191" t="inlineStr">
        <is>
          <t>MINORS</t>
        </is>
      </c>
      <c r="H191">
        <f>IFERROR(IF(INDEX('Player Pool'!$E$2:$E$8725,$X191)="","",INDEX('Player Pool'!$E$2:$E$8725,$X191)),"")</f>
        <v/>
      </c>
      <c r="I191" s="30" t="n">
        <v>1</v>
      </c>
      <c r="J191" s="31">
        <f>IFERROR(IF(INDEX('Player Pool'!$I$2:$I$8725,$X191)="","",INDEX('Player Pool'!$I$2:$I$8725,$X191)),"")</f>
        <v/>
      </c>
      <c r="K191" s="31">
        <f>IFERROR(IF(INDEX('Player Pool'!$K$2:$K$8725,$X191)="","",INDEX('Player Pool'!$K$2:$K$8725,$X191)),"")</f>
        <v/>
      </c>
      <c r="L191" s="31">
        <f>IFERROR(IF(INDEX('Player Pool'!$M$2:$M$8725,$X191)="","",INDEX('Player Pool'!$M$2:$M$8725,$X191)),"")</f>
        <v/>
      </c>
      <c r="M191" s="31">
        <f>IFERROR(IF(INDEX('Player Pool'!$N$2:$N$8725,$X191)="","",INDEX('Player Pool'!$N$2:$N$8725,$X191)),"")</f>
        <v/>
      </c>
      <c r="N191" s="31">
        <f>IFERROR(IF(INDEX('Player Pool'!$Q$2:$Q$8725,$X191)="","",INDEX('Player Pool'!$Q$2:$Q$8725,$X191)),"")</f>
        <v/>
      </c>
      <c r="O191" s="31">
        <f>IF(AND(ISNUMBER($R191),$R191&lt;&gt;0,ISNUMBER($I191),$I191&gt;0),$R191/($I191/1000000),"")</f>
        <v/>
      </c>
      <c r="P191">
        <f>IFERROR(IF(INDEX('Player Pool'!$U$2:$U$8725,$X191)="","",INDEX('Player Pool'!$U$2:$U$8725,$X191)),"")</f>
        <v/>
      </c>
      <c r="Q191" s="31">
        <f>IFERROR(IF(INDEX('Player Pool'!$O$2:$O$8725,$X191)="","",INDEX('Player Pool'!$O$2:$O$8725,$X191)),"")</f>
        <v/>
      </c>
      <c r="R191" s="31">
        <f>IFERROR(IF(INDEX('Player Pool'!$P$2:$P$8725,$X191)="","",INDEX('Player Pool'!$P$2:$P$8725,$X191)),"")</f>
        <v/>
      </c>
      <c r="S191" s="31">
        <f>IF(AND(ISNUMBER($J191),$J191&lt;&gt;0,ISNUMBER($I191),$I191&gt;0),$J191/($I191/1000000),"")</f>
        <v/>
      </c>
      <c r="T191" s="32">
        <f>IF(AND(ISNUMBER($K191),$K191&lt;&gt;0,ISNUMBER($I191),$I191&gt;0),$K191/($I191/1000000),"")</f>
        <v/>
      </c>
      <c r="U191" s="32">
        <f>IFERROR(IF(INDEX('Player Pool'!$S$2:$S$8725,$X191)="","",INDEX('Player Pool'!$S$2:$S$8725,$X191)),"")</f>
        <v/>
      </c>
      <c r="V191" s="32">
        <f>IF(AND(ISNUMBER($U191),$U191&lt;&gt;0,ISNUMBER($I191),$I191&gt;0),$U191/($I191/1000000),"")</f>
        <v/>
      </c>
      <c r="W191" t="inlineStr">
        <is>
          <t>05yfk</t>
        </is>
      </c>
      <c r="X191">
        <f>IFERROR(MATCH($W191,'Player Pool'!$V$2:$V$8725,0),"")</f>
        <v/>
      </c>
      <c r="Y191">
        <f>IF(ISNUMBER($R191),$R191,-1)</f>
        <v/>
      </c>
      <c r="Z191">
        <f>IF(ISNUMBER($J191),$J191,-1)</f>
        <v/>
      </c>
      <c r="AA191">
        <f>IF($A191=$A190,$AA190,$AA190+1)</f>
        <v/>
      </c>
      <c r="AB191">
        <f>COUNTIFS($A$2:$A$516,$A191,$G$2:$G$516,$G191,$Y$2:$Y$516,"&gt;"&amp;$Y191)+COUNTIFS($A$2:$A191,$A191,$G$2:$G191,$G191,$Y$2:$Y191,$Y191)</f>
        <v/>
      </c>
      <c r="AC191">
        <f>IF($G191="MINORS","",COUNTIFS($A$2:$A$516,$A191,$G$2:$G$516,"&lt;&gt;MINORS",$Z$2:$Z$516,"&gt;"&amp;$Z191)+COUNTIFS($A$2:$A191,$A191,$G$2:$G191,"&lt;&gt;MINORS",$Z$2:$Z191,$Z191))</f>
        <v/>
      </c>
      <c r="AD191">
        <f>$A191&amp;"|"&amp;$G191&amp;"|"&amp;$AB191</f>
        <v/>
      </c>
      <c r="AE191">
        <f>IF($AC191="","",$A191&amp;"|"&amp;$AC191)</f>
        <v/>
      </c>
      <c r="AF191">
        <f>IF(COUNTIFS($A$2:$A191,$A191)=1,"T"&amp;$AA191,"")</f>
        <v/>
      </c>
    </row>
    <row r="192">
      <c r="A192" t="inlineStr">
        <is>
          <t>Brown Noesen</t>
        </is>
      </c>
      <c r="B192">
        <f>IFERROR(IF(INDEX('Player Pool'!$A$2:$A$8725,$X192)="","",INDEX('Player Pool'!$A$2:$A$8725,$X192)),"")</f>
        <v/>
      </c>
      <c r="C192">
        <f>IFERROR(IF(INDEX('Player Pool'!$B$2:$B$8725,$X192)="","",INDEX('Player Pool'!$B$2:$B$8725,$X192)),"")</f>
        <v/>
      </c>
      <c r="D192">
        <f>IFERROR(IF(INDEX('Player Pool'!$C$2:$C$8725,$X192)="","",INDEX('Player Pool'!$C$2:$C$8725,$X192)),"")</f>
        <v/>
      </c>
      <c r="E192">
        <f>IFERROR(IF(INDEX('Player Pool'!$D$2:$D$8725,$X192)="","",INDEX('Player Pool'!$D$2:$D$8725,$X192)),"")</f>
        <v/>
      </c>
      <c r="F192" t="inlineStr">
        <is>
          <t>F</t>
        </is>
      </c>
      <c r="G192" t="inlineStr">
        <is>
          <t>MINORS</t>
        </is>
      </c>
      <c r="H192">
        <f>IFERROR(IF(INDEX('Player Pool'!$E$2:$E$8725,$X192)="","",INDEX('Player Pool'!$E$2:$E$8725,$X192)),"")</f>
        <v/>
      </c>
      <c r="I192" s="30" t="n">
        <v>1075000</v>
      </c>
      <c r="J192" s="31">
        <f>IFERROR(IF(INDEX('Player Pool'!$I$2:$I$8725,$X192)="","",INDEX('Player Pool'!$I$2:$I$8725,$X192)),"")</f>
        <v/>
      </c>
      <c r="K192" s="31">
        <f>IFERROR(IF(INDEX('Player Pool'!$K$2:$K$8725,$X192)="","",INDEX('Player Pool'!$K$2:$K$8725,$X192)),"")</f>
        <v/>
      </c>
      <c r="L192" s="31">
        <f>IFERROR(IF(INDEX('Player Pool'!$M$2:$M$8725,$X192)="","",INDEX('Player Pool'!$M$2:$M$8725,$X192)),"")</f>
        <v/>
      </c>
      <c r="M192" s="31">
        <f>IFERROR(IF(INDEX('Player Pool'!$N$2:$N$8725,$X192)="","",INDEX('Player Pool'!$N$2:$N$8725,$X192)),"")</f>
        <v/>
      </c>
      <c r="N192" s="31">
        <f>IFERROR(IF(INDEX('Player Pool'!$Q$2:$Q$8725,$X192)="","",INDEX('Player Pool'!$Q$2:$Q$8725,$X192)),"")</f>
        <v/>
      </c>
      <c r="O192" s="31">
        <f>IF(AND(ISNUMBER($R192),$R192&lt;&gt;0,ISNUMBER($I192),$I192&gt;0),$R192/($I192/1000000),"")</f>
        <v/>
      </c>
      <c r="P192">
        <f>IFERROR(IF(INDEX('Player Pool'!$U$2:$U$8725,$X192)="","",INDEX('Player Pool'!$U$2:$U$8725,$X192)),"")</f>
        <v/>
      </c>
      <c r="Q192" s="31">
        <f>IFERROR(IF(INDEX('Player Pool'!$O$2:$O$8725,$X192)="","",INDEX('Player Pool'!$O$2:$O$8725,$X192)),"")</f>
        <v/>
      </c>
      <c r="R192" s="31">
        <f>IFERROR(IF(INDEX('Player Pool'!$P$2:$P$8725,$X192)="","",INDEX('Player Pool'!$P$2:$P$8725,$X192)),"")</f>
        <v/>
      </c>
      <c r="S192" s="31">
        <f>IF(AND(ISNUMBER($J192),$J192&lt;&gt;0,ISNUMBER($I192),$I192&gt;0),$J192/($I192/1000000),"")</f>
        <v/>
      </c>
      <c r="T192" s="32">
        <f>IF(AND(ISNUMBER($K192),$K192&lt;&gt;0,ISNUMBER($I192),$I192&gt;0),$K192/($I192/1000000),"")</f>
        <v/>
      </c>
      <c r="U192" s="32">
        <f>IFERROR(IF(INDEX('Player Pool'!$S$2:$S$8725,$X192)="","",INDEX('Player Pool'!$S$2:$S$8725,$X192)),"")</f>
        <v/>
      </c>
      <c r="V192" s="32">
        <f>IF(AND(ISNUMBER($U192),$U192&lt;&gt;0,ISNUMBER($I192),$I192&gt;0),$U192/($I192/1000000),"")</f>
        <v/>
      </c>
      <c r="W192" t="inlineStr">
        <is>
          <t>06pyz</t>
        </is>
      </c>
      <c r="X192">
        <f>IFERROR(MATCH($W192,'Player Pool'!$V$2:$V$8725,0),"")</f>
        <v/>
      </c>
      <c r="Y192">
        <f>IF(ISNUMBER($R192),$R192,-1)</f>
        <v/>
      </c>
      <c r="Z192">
        <f>IF(ISNUMBER($J192),$J192,-1)</f>
        <v/>
      </c>
      <c r="AA192">
        <f>IF($A192=$A191,$AA191,$AA191+1)</f>
        <v/>
      </c>
      <c r="AB192">
        <f>COUNTIFS($A$2:$A$516,$A192,$G$2:$G$516,$G192,$Y$2:$Y$516,"&gt;"&amp;$Y192)+COUNTIFS($A$2:$A192,$A192,$G$2:$G192,$G192,$Y$2:$Y192,$Y192)</f>
        <v/>
      </c>
      <c r="AC192">
        <f>IF($G192="MINORS","",COUNTIFS($A$2:$A$516,$A192,$G$2:$G$516,"&lt;&gt;MINORS",$Z$2:$Z$516,"&gt;"&amp;$Z192)+COUNTIFS($A$2:$A192,$A192,$G$2:$G192,"&lt;&gt;MINORS",$Z$2:$Z192,$Z192))</f>
        <v/>
      </c>
      <c r="AD192">
        <f>$A192&amp;"|"&amp;$G192&amp;"|"&amp;$AB192</f>
        <v/>
      </c>
      <c r="AE192">
        <f>IF($AC192="","",$A192&amp;"|"&amp;$AC192)</f>
        <v/>
      </c>
      <c r="AF192">
        <f>IF(COUNTIFS($A$2:$A192,$A192)=1,"T"&amp;$AA192,"")</f>
        <v/>
      </c>
    </row>
    <row r="193">
      <c r="A193" t="inlineStr">
        <is>
          <t>Brown Noesen</t>
        </is>
      </c>
      <c r="B193">
        <f>IFERROR(IF(INDEX('Player Pool'!$A$2:$A$8725,$X193)="","",INDEX('Player Pool'!$A$2:$A$8725,$X193)),"")</f>
        <v/>
      </c>
      <c r="C193">
        <f>IFERROR(IF(INDEX('Player Pool'!$B$2:$B$8725,$X193)="","",INDEX('Player Pool'!$B$2:$B$8725,$X193)),"")</f>
        <v/>
      </c>
      <c r="D193">
        <f>IFERROR(IF(INDEX('Player Pool'!$C$2:$C$8725,$X193)="","",INDEX('Player Pool'!$C$2:$C$8725,$X193)),"")</f>
        <v/>
      </c>
      <c r="E193">
        <f>IFERROR(IF(INDEX('Player Pool'!$D$2:$D$8725,$X193)="","",INDEX('Player Pool'!$D$2:$D$8725,$X193)),"")</f>
        <v/>
      </c>
      <c r="F193" t="inlineStr">
        <is>
          <t>F</t>
        </is>
      </c>
      <c r="G193" t="inlineStr">
        <is>
          <t>MINORS</t>
        </is>
      </c>
      <c r="H193">
        <f>IFERROR(IF(INDEX('Player Pool'!$E$2:$E$8725,$X193)="","",INDEX('Player Pool'!$E$2:$E$8725,$X193)),"")</f>
        <v/>
      </c>
      <c r="I193" s="30" t="n">
        <v>1</v>
      </c>
      <c r="J193" s="31">
        <f>IFERROR(IF(INDEX('Player Pool'!$I$2:$I$8725,$X193)="","",INDEX('Player Pool'!$I$2:$I$8725,$X193)),"")</f>
        <v/>
      </c>
      <c r="K193" s="31">
        <f>IFERROR(IF(INDEX('Player Pool'!$K$2:$K$8725,$X193)="","",INDEX('Player Pool'!$K$2:$K$8725,$X193)),"")</f>
        <v/>
      </c>
      <c r="L193" s="31">
        <f>IFERROR(IF(INDEX('Player Pool'!$M$2:$M$8725,$X193)="","",INDEX('Player Pool'!$M$2:$M$8725,$X193)),"")</f>
        <v/>
      </c>
      <c r="M193" s="31">
        <f>IFERROR(IF(INDEX('Player Pool'!$N$2:$N$8725,$X193)="","",INDEX('Player Pool'!$N$2:$N$8725,$X193)),"")</f>
        <v/>
      </c>
      <c r="N193" s="31">
        <f>IFERROR(IF(INDEX('Player Pool'!$Q$2:$Q$8725,$X193)="","",INDEX('Player Pool'!$Q$2:$Q$8725,$X193)),"")</f>
        <v/>
      </c>
      <c r="O193" s="31">
        <f>IF(AND(ISNUMBER($R193),$R193&lt;&gt;0,ISNUMBER($I193),$I193&gt;0),$R193/($I193/1000000),"")</f>
        <v/>
      </c>
      <c r="P193">
        <f>IFERROR(IF(INDEX('Player Pool'!$U$2:$U$8725,$X193)="","",INDEX('Player Pool'!$U$2:$U$8725,$X193)),"")</f>
        <v/>
      </c>
      <c r="Q193" s="31">
        <f>IFERROR(IF(INDEX('Player Pool'!$O$2:$O$8725,$X193)="","",INDEX('Player Pool'!$O$2:$O$8725,$X193)),"")</f>
        <v/>
      </c>
      <c r="R193" s="31">
        <f>IFERROR(IF(INDEX('Player Pool'!$P$2:$P$8725,$X193)="","",INDEX('Player Pool'!$P$2:$P$8725,$X193)),"")</f>
        <v/>
      </c>
      <c r="S193" s="31">
        <f>IF(AND(ISNUMBER($J193),$J193&lt;&gt;0,ISNUMBER($I193),$I193&gt;0),$J193/($I193/1000000),"")</f>
        <v/>
      </c>
      <c r="T193" s="32">
        <f>IF(AND(ISNUMBER($K193),$K193&lt;&gt;0,ISNUMBER($I193),$I193&gt;0),$K193/($I193/1000000),"")</f>
        <v/>
      </c>
      <c r="U193" s="32">
        <f>IFERROR(IF(INDEX('Player Pool'!$S$2:$S$8725,$X193)="","",INDEX('Player Pool'!$S$2:$S$8725,$X193)),"")</f>
        <v/>
      </c>
      <c r="V193" s="32">
        <f>IF(AND(ISNUMBER($U193),$U193&lt;&gt;0,ISNUMBER($I193),$I193&gt;0),$U193/($I193/1000000),"")</f>
        <v/>
      </c>
      <c r="W193" t="inlineStr">
        <is>
          <t>062ka</t>
        </is>
      </c>
      <c r="X193">
        <f>IFERROR(MATCH($W193,'Player Pool'!$V$2:$V$8725,0),"")</f>
        <v/>
      </c>
      <c r="Y193">
        <f>IF(ISNUMBER($R193),$R193,-1)</f>
        <v/>
      </c>
      <c r="Z193">
        <f>IF(ISNUMBER($J193),$J193,-1)</f>
        <v/>
      </c>
      <c r="AA193">
        <f>IF($A193=$A192,$AA192,$AA192+1)</f>
        <v/>
      </c>
      <c r="AB193">
        <f>COUNTIFS($A$2:$A$516,$A193,$G$2:$G$516,$G193,$Y$2:$Y$516,"&gt;"&amp;$Y193)+COUNTIFS($A$2:$A193,$A193,$G$2:$G193,$G193,$Y$2:$Y193,$Y193)</f>
        <v/>
      </c>
      <c r="AC193">
        <f>IF($G193="MINORS","",COUNTIFS($A$2:$A$516,$A193,$G$2:$G$516,"&lt;&gt;MINORS",$Z$2:$Z$516,"&gt;"&amp;$Z193)+COUNTIFS($A$2:$A193,$A193,$G$2:$G193,"&lt;&gt;MINORS",$Z$2:$Z193,$Z193))</f>
        <v/>
      </c>
      <c r="AD193">
        <f>$A193&amp;"|"&amp;$G193&amp;"|"&amp;$AB193</f>
        <v/>
      </c>
      <c r="AE193">
        <f>IF($AC193="","",$A193&amp;"|"&amp;$AC193)</f>
        <v/>
      </c>
      <c r="AF193">
        <f>IF(COUNTIFS($A$2:$A193,$A193)=1,"T"&amp;$AA193,"")</f>
        <v/>
      </c>
    </row>
    <row r="194">
      <c r="A194" t="inlineStr">
        <is>
          <t>Brown Noesen</t>
        </is>
      </c>
      <c r="B194">
        <f>IFERROR(IF(INDEX('Player Pool'!$A$2:$A$8725,$X194)="","",INDEX('Player Pool'!$A$2:$A$8725,$X194)),"")</f>
        <v/>
      </c>
      <c r="C194">
        <f>IFERROR(IF(INDEX('Player Pool'!$B$2:$B$8725,$X194)="","",INDEX('Player Pool'!$B$2:$B$8725,$X194)),"")</f>
        <v/>
      </c>
      <c r="D194">
        <f>IFERROR(IF(INDEX('Player Pool'!$C$2:$C$8725,$X194)="","",INDEX('Player Pool'!$C$2:$C$8725,$X194)),"")</f>
        <v/>
      </c>
      <c r="E194">
        <f>IFERROR(IF(INDEX('Player Pool'!$D$2:$D$8725,$X194)="","",INDEX('Player Pool'!$D$2:$D$8725,$X194)),"")</f>
        <v/>
      </c>
      <c r="F194" t="inlineStr">
        <is>
          <t>F</t>
        </is>
      </c>
      <c r="G194" t="inlineStr">
        <is>
          <t>MINORS</t>
        </is>
      </c>
      <c r="H194">
        <f>IFERROR(IF(INDEX('Player Pool'!$E$2:$E$8725,$X194)="","",INDEX('Player Pool'!$E$2:$E$8725,$X194)),"")</f>
        <v/>
      </c>
      <c r="I194" s="30" t="n">
        <v>1</v>
      </c>
      <c r="J194" s="31">
        <f>IFERROR(IF(INDEX('Player Pool'!$I$2:$I$8725,$X194)="","",INDEX('Player Pool'!$I$2:$I$8725,$X194)),"")</f>
        <v/>
      </c>
      <c r="K194" s="31">
        <f>IFERROR(IF(INDEX('Player Pool'!$K$2:$K$8725,$X194)="","",INDEX('Player Pool'!$K$2:$K$8725,$X194)),"")</f>
        <v/>
      </c>
      <c r="L194" s="31">
        <f>IFERROR(IF(INDEX('Player Pool'!$M$2:$M$8725,$X194)="","",INDEX('Player Pool'!$M$2:$M$8725,$X194)),"")</f>
        <v/>
      </c>
      <c r="M194" s="31">
        <f>IFERROR(IF(INDEX('Player Pool'!$N$2:$N$8725,$X194)="","",INDEX('Player Pool'!$N$2:$N$8725,$X194)),"")</f>
        <v/>
      </c>
      <c r="N194" s="31">
        <f>IFERROR(IF(INDEX('Player Pool'!$Q$2:$Q$8725,$X194)="","",INDEX('Player Pool'!$Q$2:$Q$8725,$X194)),"")</f>
        <v/>
      </c>
      <c r="O194" s="31">
        <f>IF(AND(ISNUMBER($R194),$R194&lt;&gt;0,ISNUMBER($I194),$I194&gt;0),$R194/($I194/1000000),"")</f>
        <v/>
      </c>
      <c r="P194">
        <f>IFERROR(IF(INDEX('Player Pool'!$U$2:$U$8725,$X194)="","",INDEX('Player Pool'!$U$2:$U$8725,$X194)),"")</f>
        <v/>
      </c>
      <c r="Q194" s="31">
        <f>IFERROR(IF(INDEX('Player Pool'!$O$2:$O$8725,$X194)="","",INDEX('Player Pool'!$O$2:$O$8725,$X194)),"")</f>
        <v/>
      </c>
      <c r="R194" s="31">
        <f>IFERROR(IF(INDEX('Player Pool'!$P$2:$P$8725,$X194)="","",INDEX('Player Pool'!$P$2:$P$8725,$X194)),"")</f>
        <v/>
      </c>
      <c r="S194" s="31">
        <f>IF(AND(ISNUMBER($J194),$J194&lt;&gt;0,ISNUMBER($I194),$I194&gt;0),$J194/($I194/1000000),"")</f>
        <v/>
      </c>
      <c r="T194" s="32">
        <f>IF(AND(ISNUMBER($K194),$K194&lt;&gt;0,ISNUMBER($I194),$I194&gt;0),$K194/($I194/1000000),"")</f>
        <v/>
      </c>
      <c r="U194" s="32">
        <f>IFERROR(IF(INDEX('Player Pool'!$S$2:$S$8725,$X194)="","",INDEX('Player Pool'!$S$2:$S$8725,$X194)),"")</f>
        <v/>
      </c>
      <c r="V194" s="32">
        <f>IF(AND(ISNUMBER($U194),$U194&lt;&gt;0,ISNUMBER($I194),$I194&gt;0),$U194/($I194/1000000),"")</f>
        <v/>
      </c>
      <c r="W194" t="inlineStr">
        <is>
          <t>06sqm</t>
        </is>
      </c>
      <c r="X194">
        <f>IFERROR(MATCH($W194,'Player Pool'!$V$2:$V$8725,0),"")</f>
        <v/>
      </c>
      <c r="Y194">
        <f>IF(ISNUMBER($R194),$R194,-1)</f>
        <v/>
      </c>
      <c r="Z194">
        <f>IF(ISNUMBER($J194),$J194,-1)</f>
        <v/>
      </c>
      <c r="AA194">
        <f>IF($A194=$A193,$AA193,$AA193+1)</f>
        <v/>
      </c>
      <c r="AB194">
        <f>COUNTIFS($A$2:$A$516,$A194,$G$2:$G$516,$G194,$Y$2:$Y$516,"&gt;"&amp;$Y194)+COUNTIFS($A$2:$A194,$A194,$G$2:$G194,$G194,$Y$2:$Y194,$Y194)</f>
        <v/>
      </c>
      <c r="AC194">
        <f>IF($G194="MINORS","",COUNTIFS($A$2:$A$516,$A194,$G$2:$G$516,"&lt;&gt;MINORS",$Z$2:$Z$516,"&gt;"&amp;$Z194)+COUNTIFS($A$2:$A194,$A194,$G$2:$G194,"&lt;&gt;MINORS",$Z$2:$Z194,$Z194))</f>
        <v/>
      </c>
      <c r="AD194">
        <f>$A194&amp;"|"&amp;$G194&amp;"|"&amp;$AB194</f>
        <v/>
      </c>
      <c r="AE194">
        <f>IF($AC194="","",$A194&amp;"|"&amp;$AC194)</f>
        <v/>
      </c>
      <c r="AF194">
        <f>IF(COUNTIFS($A$2:$A194,$A194)=1,"T"&amp;$AA194,"")</f>
        <v/>
      </c>
    </row>
    <row r="195">
      <c r="A195" t="inlineStr">
        <is>
          <t>Brown Noesen</t>
        </is>
      </c>
      <c r="B195">
        <f>IFERROR(IF(INDEX('Player Pool'!$A$2:$A$8725,$X195)="","",INDEX('Player Pool'!$A$2:$A$8725,$X195)),"")</f>
        <v/>
      </c>
      <c r="C195">
        <f>IFERROR(IF(INDEX('Player Pool'!$B$2:$B$8725,$X195)="","",INDEX('Player Pool'!$B$2:$B$8725,$X195)),"")</f>
        <v/>
      </c>
      <c r="D195">
        <f>IFERROR(IF(INDEX('Player Pool'!$C$2:$C$8725,$X195)="","",INDEX('Player Pool'!$C$2:$C$8725,$X195)),"")</f>
        <v/>
      </c>
      <c r="E195">
        <f>IFERROR(IF(INDEX('Player Pool'!$D$2:$D$8725,$X195)="","",INDEX('Player Pool'!$D$2:$D$8725,$X195)),"")</f>
        <v/>
      </c>
      <c r="F195" t="inlineStr">
        <is>
          <t>F</t>
        </is>
      </c>
      <c r="G195" t="inlineStr">
        <is>
          <t>MINORS</t>
        </is>
      </c>
      <c r="H195">
        <f>IFERROR(IF(INDEX('Player Pool'!$E$2:$E$8725,$X195)="","",INDEX('Player Pool'!$E$2:$E$8725,$X195)),"")</f>
        <v/>
      </c>
      <c r="I195" s="30" t="n">
        <v>1</v>
      </c>
      <c r="J195" s="31">
        <f>IFERROR(IF(INDEX('Player Pool'!$I$2:$I$8725,$X195)="","",INDEX('Player Pool'!$I$2:$I$8725,$X195)),"")</f>
        <v/>
      </c>
      <c r="K195" s="31">
        <f>IFERROR(IF(INDEX('Player Pool'!$K$2:$K$8725,$X195)="","",INDEX('Player Pool'!$K$2:$K$8725,$X195)),"")</f>
        <v/>
      </c>
      <c r="L195" s="31">
        <f>IFERROR(IF(INDEX('Player Pool'!$M$2:$M$8725,$X195)="","",INDEX('Player Pool'!$M$2:$M$8725,$X195)),"")</f>
        <v/>
      </c>
      <c r="M195" s="31">
        <f>IFERROR(IF(INDEX('Player Pool'!$N$2:$N$8725,$X195)="","",INDEX('Player Pool'!$N$2:$N$8725,$X195)),"")</f>
        <v/>
      </c>
      <c r="N195" s="31">
        <f>IFERROR(IF(INDEX('Player Pool'!$Q$2:$Q$8725,$X195)="","",INDEX('Player Pool'!$Q$2:$Q$8725,$X195)),"")</f>
        <v/>
      </c>
      <c r="O195" s="31">
        <f>IF(AND(ISNUMBER($R195),$R195&lt;&gt;0,ISNUMBER($I195),$I195&gt;0),$R195/($I195/1000000),"")</f>
        <v/>
      </c>
      <c r="P195">
        <f>IFERROR(IF(INDEX('Player Pool'!$U$2:$U$8725,$X195)="","",INDEX('Player Pool'!$U$2:$U$8725,$X195)),"")</f>
        <v/>
      </c>
      <c r="Q195" s="31">
        <f>IFERROR(IF(INDEX('Player Pool'!$O$2:$O$8725,$X195)="","",INDEX('Player Pool'!$O$2:$O$8725,$X195)),"")</f>
        <v/>
      </c>
      <c r="R195" s="31">
        <f>IFERROR(IF(INDEX('Player Pool'!$P$2:$P$8725,$X195)="","",INDEX('Player Pool'!$P$2:$P$8725,$X195)),"")</f>
        <v/>
      </c>
      <c r="S195" s="31">
        <f>IF(AND(ISNUMBER($J195),$J195&lt;&gt;0,ISNUMBER($I195),$I195&gt;0),$J195/($I195/1000000),"")</f>
        <v/>
      </c>
      <c r="T195" s="32">
        <f>IF(AND(ISNUMBER($K195),$K195&lt;&gt;0,ISNUMBER($I195),$I195&gt;0),$K195/($I195/1000000),"")</f>
        <v/>
      </c>
      <c r="U195" s="32">
        <f>IFERROR(IF(INDEX('Player Pool'!$S$2:$S$8725,$X195)="","",INDEX('Player Pool'!$S$2:$S$8725,$X195)),"")</f>
        <v/>
      </c>
      <c r="V195" s="32">
        <f>IF(AND(ISNUMBER($U195),$U195&lt;&gt;0,ISNUMBER($I195),$I195&gt;0),$U195/($I195/1000000),"")</f>
        <v/>
      </c>
      <c r="W195" t="inlineStr">
        <is>
          <t>06sna</t>
        </is>
      </c>
      <c r="X195">
        <f>IFERROR(MATCH($W195,'Player Pool'!$V$2:$V$8725,0),"")</f>
        <v/>
      </c>
      <c r="Y195">
        <f>IF(ISNUMBER($R195),$R195,-1)</f>
        <v/>
      </c>
      <c r="Z195">
        <f>IF(ISNUMBER($J195),$J195,-1)</f>
        <v/>
      </c>
      <c r="AA195">
        <f>IF($A195=$A194,$AA194,$AA194+1)</f>
        <v/>
      </c>
      <c r="AB195">
        <f>COUNTIFS($A$2:$A$516,$A195,$G$2:$G$516,$G195,$Y$2:$Y$516,"&gt;"&amp;$Y195)+COUNTIFS($A$2:$A195,$A195,$G$2:$G195,$G195,$Y$2:$Y195,$Y195)</f>
        <v/>
      </c>
      <c r="AC195">
        <f>IF($G195="MINORS","",COUNTIFS($A$2:$A$516,$A195,$G$2:$G$516,"&lt;&gt;MINORS",$Z$2:$Z$516,"&gt;"&amp;$Z195)+COUNTIFS($A$2:$A195,$A195,$G$2:$G195,"&lt;&gt;MINORS",$Z$2:$Z195,$Z195))</f>
        <v/>
      </c>
      <c r="AD195">
        <f>$A195&amp;"|"&amp;$G195&amp;"|"&amp;$AB195</f>
        <v/>
      </c>
      <c r="AE195">
        <f>IF($AC195="","",$A195&amp;"|"&amp;$AC195)</f>
        <v/>
      </c>
      <c r="AF195">
        <f>IF(COUNTIFS($A$2:$A195,$A195)=1,"T"&amp;$AA195,"")</f>
        <v/>
      </c>
    </row>
    <row r="196">
      <c r="A196" t="inlineStr">
        <is>
          <t>Deef-Fence</t>
        </is>
      </c>
      <c r="B196">
        <f>IFERROR(IF(INDEX('Player Pool'!$A$2:$A$8725,$X196)="","",INDEX('Player Pool'!$A$2:$A$8725,$X196)),"")</f>
        <v/>
      </c>
      <c r="C196">
        <f>IFERROR(IF(INDEX('Player Pool'!$B$2:$B$8725,$X196)="","",INDEX('Player Pool'!$B$2:$B$8725,$X196)),"")</f>
        <v/>
      </c>
      <c r="D196">
        <f>IFERROR(IF(INDEX('Player Pool'!$C$2:$C$8725,$X196)="","",INDEX('Player Pool'!$C$2:$C$8725,$X196)),"")</f>
        <v/>
      </c>
      <c r="E196">
        <f>IFERROR(IF(INDEX('Player Pool'!$D$2:$D$8725,$X196)="","",INDEX('Player Pool'!$D$2:$D$8725,$X196)),"")</f>
        <v/>
      </c>
      <c r="F196" t="inlineStr">
        <is>
          <t>G</t>
        </is>
      </c>
      <c r="G196" t="inlineStr">
        <is>
          <t>ACTIVE</t>
        </is>
      </c>
      <c r="H196">
        <f>IFERROR(IF(INDEX('Player Pool'!$E$2:$E$8725,$X196)="","",INDEX('Player Pool'!$E$2:$E$8725,$X196)),"")</f>
        <v/>
      </c>
      <c r="I196" s="30" t="n">
        <v>9500000</v>
      </c>
      <c r="J196" s="31">
        <f>IFERROR(IF(INDEX('Player Pool'!$I$2:$I$8725,$X196)="","",INDEX('Player Pool'!$I$2:$I$8725,$X196)),"")</f>
        <v/>
      </c>
      <c r="K196" s="31">
        <f>IFERROR(IF(INDEX('Player Pool'!$K$2:$K$8725,$X196)="","",INDEX('Player Pool'!$K$2:$K$8725,$X196)),"")</f>
        <v/>
      </c>
      <c r="L196" s="31">
        <f>IFERROR(IF(INDEX('Player Pool'!$M$2:$M$8725,$X196)="","",INDEX('Player Pool'!$M$2:$M$8725,$X196)),"")</f>
        <v/>
      </c>
      <c r="M196" s="31">
        <f>IFERROR(IF(INDEX('Player Pool'!$N$2:$N$8725,$X196)="","",INDEX('Player Pool'!$N$2:$N$8725,$X196)),"")</f>
        <v/>
      </c>
      <c r="N196" s="31">
        <f>IFERROR(IF(INDEX('Player Pool'!$Q$2:$Q$8725,$X196)="","",INDEX('Player Pool'!$Q$2:$Q$8725,$X196)),"")</f>
        <v/>
      </c>
      <c r="O196" s="31">
        <f>IF(AND(ISNUMBER($R196),$R196&lt;&gt;0,ISNUMBER($I196),$I196&gt;0),$R196/($I196/1000000),"")</f>
        <v/>
      </c>
      <c r="P196">
        <f>IFERROR(IF(INDEX('Player Pool'!$U$2:$U$8725,$X196)="","",INDEX('Player Pool'!$U$2:$U$8725,$X196)),"")</f>
        <v/>
      </c>
      <c r="Q196" s="31">
        <f>IFERROR(IF(INDEX('Player Pool'!$O$2:$O$8725,$X196)="","",INDEX('Player Pool'!$O$2:$O$8725,$X196)),"")</f>
        <v/>
      </c>
      <c r="R196" s="31">
        <f>IFERROR(IF(INDEX('Player Pool'!$P$2:$P$8725,$X196)="","",INDEX('Player Pool'!$P$2:$P$8725,$X196)),"")</f>
        <v/>
      </c>
      <c r="S196" s="31">
        <f>IF(AND(ISNUMBER($J196),$J196&lt;&gt;0,ISNUMBER($I196),$I196&gt;0),$J196/($I196/1000000),"")</f>
        <v/>
      </c>
      <c r="T196" s="32">
        <f>IF(AND(ISNUMBER($K196),$K196&lt;&gt;0,ISNUMBER($I196),$I196&gt;0),$K196/($I196/1000000),"")</f>
        <v/>
      </c>
      <c r="U196" s="32">
        <f>IFERROR(IF(INDEX('Player Pool'!$S$2:$S$8725,$X196)="","",INDEX('Player Pool'!$S$2:$S$8725,$X196)),"")</f>
        <v/>
      </c>
      <c r="V196" s="32">
        <f>IF(AND(ISNUMBER($U196),$U196&lt;&gt;0,ISNUMBER($I196),$I196&gt;0),$U196/($I196/1000000),"")</f>
        <v/>
      </c>
      <c r="W196" t="inlineStr">
        <is>
          <t>02nom</t>
        </is>
      </c>
      <c r="X196">
        <f>IFERROR(MATCH($W196,'Player Pool'!$V$2:$V$8725,0),"")</f>
        <v/>
      </c>
      <c r="Y196">
        <f>IF(ISNUMBER($R196),$R196,-1)</f>
        <v/>
      </c>
      <c r="Z196">
        <f>IF(ISNUMBER($J196),$J196,-1)</f>
        <v/>
      </c>
      <c r="AA196">
        <f>IF($A196=$A195,$AA195,$AA195+1)</f>
        <v/>
      </c>
      <c r="AB196">
        <f>COUNTIFS($A$2:$A$516,$A196,$G$2:$G$516,$G196,$Y$2:$Y$516,"&gt;"&amp;$Y196)+COUNTIFS($A$2:$A196,$A196,$G$2:$G196,$G196,$Y$2:$Y196,$Y196)</f>
        <v/>
      </c>
      <c r="AC196">
        <f>IF($G196="MINORS","",COUNTIFS($A$2:$A$516,$A196,$G$2:$G$516,"&lt;&gt;MINORS",$Z$2:$Z$516,"&gt;"&amp;$Z196)+COUNTIFS($A$2:$A196,$A196,$G$2:$G196,"&lt;&gt;MINORS",$Z$2:$Z196,$Z196))</f>
        <v/>
      </c>
      <c r="AD196">
        <f>$A196&amp;"|"&amp;$G196&amp;"|"&amp;$AB196</f>
        <v/>
      </c>
      <c r="AE196">
        <f>IF($AC196="","",$A196&amp;"|"&amp;$AC196)</f>
        <v/>
      </c>
      <c r="AF196">
        <f>IF(COUNTIFS($A$2:$A196,$A196)=1,"T"&amp;$AA196,"")</f>
        <v/>
      </c>
    </row>
    <row r="197">
      <c r="A197" t="inlineStr">
        <is>
          <t>Deef-Fence</t>
        </is>
      </c>
      <c r="B197">
        <f>IFERROR(IF(INDEX('Player Pool'!$A$2:$A$8725,$X197)="","",INDEX('Player Pool'!$A$2:$A$8725,$X197)),"")</f>
        <v/>
      </c>
      <c r="C197">
        <f>IFERROR(IF(INDEX('Player Pool'!$B$2:$B$8725,$X197)="","",INDEX('Player Pool'!$B$2:$B$8725,$X197)),"")</f>
        <v/>
      </c>
      <c r="D197">
        <f>IFERROR(IF(INDEX('Player Pool'!$C$2:$C$8725,$X197)="","",INDEX('Player Pool'!$C$2:$C$8725,$X197)),"")</f>
        <v/>
      </c>
      <c r="E197">
        <f>IFERROR(IF(INDEX('Player Pool'!$D$2:$D$8725,$X197)="","",INDEX('Player Pool'!$D$2:$D$8725,$X197)),"")</f>
        <v/>
      </c>
      <c r="F197" t="inlineStr">
        <is>
          <t>F</t>
        </is>
      </c>
      <c r="G197" t="inlineStr">
        <is>
          <t>ACTIVE</t>
        </is>
      </c>
      <c r="H197">
        <f>IFERROR(IF(INDEX('Player Pool'!$E$2:$E$8725,$X197)="","",INDEX('Player Pool'!$E$2:$E$8725,$X197)),"")</f>
        <v/>
      </c>
      <c r="I197" s="30" t="n">
        <v>8500000</v>
      </c>
      <c r="J197" s="31">
        <f>IFERROR(IF(INDEX('Player Pool'!$I$2:$I$8725,$X197)="","",INDEX('Player Pool'!$I$2:$I$8725,$X197)),"")</f>
        <v/>
      </c>
      <c r="K197" s="31">
        <f>IFERROR(IF(INDEX('Player Pool'!$K$2:$K$8725,$X197)="","",INDEX('Player Pool'!$K$2:$K$8725,$X197)),"")</f>
        <v/>
      </c>
      <c r="L197" s="31">
        <f>IFERROR(IF(INDEX('Player Pool'!$M$2:$M$8725,$X197)="","",INDEX('Player Pool'!$M$2:$M$8725,$X197)),"")</f>
        <v/>
      </c>
      <c r="M197" s="31">
        <f>IFERROR(IF(INDEX('Player Pool'!$N$2:$N$8725,$X197)="","",INDEX('Player Pool'!$N$2:$N$8725,$X197)),"")</f>
        <v/>
      </c>
      <c r="N197" s="31">
        <f>IFERROR(IF(INDEX('Player Pool'!$Q$2:$Q$8725,$X197)="","",INDEX('Player Pool'!$Q$2:$Q$8725,$X197)),"")</f>
        <v/>
      </c>
      <c r="O197" s="31">
        <f>IF(AND(ISNUMBER($R197),$R197&lt;&gt;0,ISNUMBER($I197),$I197&gt;0),$R197/($I197/1000000),"")</f>
        <v/>
      </c>
      <c r="P197">
        <f>IFERROR(IF(INDEX('Player Pool'!$U$2:$U$8725,$X197)="","",INDEX('Player Pool'!$U$2:$U$8725,$X197)),"")</f>
        <v/>
      </c>
      <c r="Q197" s="31">
        <f>IFERROR(IF(INDEX('Player Pool'!$O$2:$O$8725,$X197)="","",INDEX('Player Pool'!$O$2:$O$8725,$X197)),"")</f>
        <v/>
      </c>
      <c r="R197" s="31">
        <f>IFERROR(IF(INDEX('Player Pool'!$P$2:$P$8725,$X197)="","",INDEX('Player Pool'!$P$2:$P$8725,$X197)),"")</f>
        <v/>
      </c>
      <c r="S197" s="31">
        <f>IF(AND(ISNUMBER($J197),$J197&lt;&gt;0,ISNUMBER($I197),$I197&gt;0),$J197/($I197/1000000),"")</f>
        <v/>
      </c>
      <c r="T197" s="32">
        <f>IF(AND(ISNUMBER($K197),$K197&lt;&gt;0,ISNUMBER($I197),$I197&gt;0),$K197/($I197/1000000),"")</f>
        <v/>
      </c>
      <c r="U197" s="32">
        <f>IFERROR(IF(INDEX('Player Pool'!$S$2:$S$8725,$X197)="","",INDEX('Player Pool'!$S$2:$S$8725,$X197)),"")</f>
        <v/>
      </c>
      <c r="V197" s="32">
        <f>IF(AND(ISNUMBER($U197),$U197&lt;&gt;0,ISNUMBER($I197),$I197&gt;0),$U197/($I197/1000000),"")</f>
        <v/>
      </c>
      <c r="W197" t="inlineStr">
        <is>
          <t>02azb</t>
        </is>
      </c>
      <c r="X197">
        <f>IFERROR(MATCH($W197,'Player Pool'!$V$2:$V$8725,0),"")</f>
        <v/>
      </c>
      <c r="Y197">
        <f>IF(ISNUMBER($R197),$R197,-1)</f>
        <v/>
      </c>
      <c r="Z197">
        <f>IF(ISNUMBER($J197),$J197,-1)</f>
        <v/>
      </c>
      <c r="AA197">
        <f>IF($A197=$A196,$AA196,$AA196+1)</f>
        <v/>
      </c>
      <c r="AB197">
        <f>COUNTIFS($A$2:$A$516,$A197,$G$2:$G$516,$G197,$Y$2:$Y$516,"&gt;"&amp;$Y197)+COUNTIFS($A$2:$A197,$A197,$G$2:$G197,$G197,$Y$2:$Y197,$Y197)</f>
        <v/>
      </c>
      <c r="AC197">
        <f>IF($G197="MINORS","",COUNTIFS($A$2:$A$516,$A197,$G$2:$G$516,"&lt;&gt;MINORS",$Z$2:$Z$516,"&gt;"&amp;$Z197)+COUNTIFS($A$2:$A197,$A197,$G$2:$G197,"&lt;&gt;MINORS",$Z$2:$Z197,$Z197))</f>
        <v/>
      </c>
      <c r="AD197">
        <f>$A197&amp;"|"&amp;$G197&amp;"|"&amp;$AB197</f>
        <v/>
      </c>
      <c r="AE197">
        <f>IF($AC197="","",$A197&amp;"|"&amp;$AC197)</f>
        <v/>
      </c>
      <c r="AF197">
        <f>IF(COUNTIFS($A$2:$A197,$A197)=1,"T"&amp;$AA197,"")</f>
        <v/>
      </c>
    </row>
    <row r="198">
      <c r="A198" t="inlineStr">
        <is>
          <t>Deef-Fence</t>
        </is>
      </c>
      <c r="B198">
        <f>IFERROR(IF(INDEX('Player Pool'!$A$2:$A$8725,$X198)="","",INDEX('Player Pool'!$A$2:$A$8725,$X198)),"")</f>
        <v/>
      </c>
      <c r="C198">
        <f>IFERROR(IF(INDEX('Player Pool'!$B$2:$B$8725,$X198)="","",INDEX('Player Pool'!$B$2:$B$8725,$X198)),"")</f>
        <v/>
      </c>
      <c r="D198">
        <f>IFERROR(IF(INDEX('Player Pool'!$C$2:$C$8725,$X198)="","",INDEX('Player Pool'!$C$2:$C$8725,$X198)),"")</f>
        <v/>
      </c>
      <c r="E198">
        <f>IFERROR(IF(INDEX('Player Pool'!$D$2:$D$8725,$X198)="","",INDEX('Player Pool'!$D$2:$D$8725,$X198)),"")</f>
        <v/>
      </c>
      <c r="F198" t="inlineStr">
        <is>
          <t>F</t>
        </is>
      </c>
      <c r="G198" t="inlineStr">
        <is>
          <t>ACTIVE</t>
        </is>
      </c>
      <c r="H198">
        <f>IFERROR(IF(INDEX('Player Pool'!$E$2:$E$8725,$X198)="","",INDEX('Player Pool'!$E$2:$E$8725,$X198)),"")</f>
        <v/>
      </c>
      <c r="I198" s="30" t="n">
        <v>7150000</v>
      </c>
      <c r="J198" s="31">
        <f>IFERROR(IF(INDEX('Player Pool'!$I$2:$I$8725,$X198)="","",INDEX('Player Pool'!$I$2:$I$8725,$X198)),"")</f>
        <v/>
      </c>
      <c r="K198" s="31">
        <f>IFERROR(IF(INDEX('Player Pool'!$K$2:$K$8725,$X198)="","",INDEX('Player Pool'!$K$2:$K$8725,$X198)),"")</f>
        <v/>
      </c>
      <c r="L198" s="31">
        <f>IFERROR(IF(INDEX('Player Pool'!$M$2:$M$8725,$X198)="","",INDEX('Player Pool'!$M$2:$M$8725,$X198)),"")</f>
        <v/>
      </c>
      <c r="M198" s="31">
        <f>IFERROR(IF(INDEX('Player Pool'!$N$2:$N$8725,$X198)="","",INDEX('Player Pool'!$N$2:$N$8725,$X198)),"")</f>
        <v/>
      </c>
      <c r="N198" s="31">
        <f>IFERROR(IF(INDEX('Player Pool'!$Q$2:$Q$8725,$X198)="","",INDEX('Player Pool'!$Q$2:$Q$8725,$X198)),"")</f>
        <v/>
      </c>
      <c r="O198" s="31">
        <f>IF(AND(ISNUMBER($R198),$R198&lt;&gt;0,ISNUMBER($I198),$I198&gt;0),$R198/($I198/1000000),"")</f>
        <v/>
      </c>
      <c r="P198">
        <f>IFERROR(IF(INDEX('Player Pool'!$U$2:$U$8725,$X198)="","",INDEX('Player Pool'!$U$2:$U$8725,$X198)),"")</f>
        <v/>
      </c>
      <c r="Q198" s="31">
        <f>IFERROR(IF(INDEX('Player Pool'!$O$2:$O$8725,$X198)="","",INDEX('Player Pool'!$O$2:$O$8725,$X198)),"")</f>
        <v/>
      </c>
      <c r="R198" s="31">
        <f>IFERROR(IF(INDEX('Player Pool'!$P$2:$P$8725,$X198)="","",INDEX('Player Pool'!$P$2:$P$8725,$X198)),"")</f>
        <v/>
      </c>
      <c r="S198" s="31">
        <f>IF(AND(ISNUMBER($J198),$J198&lt;&gt;0,ISNUMBER($I198),$I198&gt;0),$J198/($I198/1000000),"")</f>
        <v/>
      </c>
      <c r="T198" s="32">
        <f>IF(AND(ISNUMBER($K198),$K198&lt;&gt;0,ISNUMBER($I198),$I198&gt;0),$K198/($I198/1000000),"")</f>
        <v/>
      </c>
      <c r="U198" s="32">
        <f>IFERROR(IF(INDEX('Player Pool'!$S$2:$S$8725,$X198)="","",INDEX('Player Pool'!$S$2:$S$8725,$X198)),"")</f>
        <v/>
      </c>
      <c r="V198" s="32">
        <f>IF(AND(ISNUMBER($U198),$U198&lt;&gt;0,ISNUMBER($I198),$I198&gt;0),$U198/($I198/1000000),"")</f>
        <v/>
      </c>
      <c r="W198" t="inlineStr">
        <is>
          <t>03mn8</t>
        </is>
      </c>
      <c r="X198">
        <f>IFERROR(MATCH($W198,'Player Pool'!$V$2:$V$8725,0),"")</f>
        <v/>
      </c>
      <c r="Y198">
        <f>IF(ISNUMBER($R198),$R198,-1)</f>
        <v/>
      </c>
      <c r="Z198">
        <f>IF(ISNUMBER($J198),$J198,-1)</f>
        <v/>
      </c>
      <c r="AA198">
        <f>IF($A198=$A197,$AA197,$AA197+1)</f>
        <v/>
      </c>
      <c r="AB198">
        <f>COUNTIFS($A$2:$A$516,$A198,$G$2:$G$516,$G198,$Y$2:$Y$516,"&gt;"&amp;$Y198)+COUNTIFS($A$2:$A198,$A198,$G$2:$G198,$G198,$Y$2:$Y198,$Y198)</f>
        <v/>
      </c>
      <c r="AC198">
        <f>IF($G198="MINORS","",COUNTIFS($A$2:$A$516,$A198,$G$2:$G$516,"&lt;&gt;MINORS",$Z$2:$Z$516,"&gt;"&amp;$Z198)+COUNTIFS($A$2:$A198,$A198,$G$2:$G198,"&lt;&gt;MINORS",$Z$2:$Z198,$Z198))</f>
        <v/>
      </c>
      <c r="AD198">
        <f>$A198&amp;"|"&amp;$G198&amp;"|"&amp;$AB198</f>
        <v/>
      </c>
      <c r="AE198">
        <f>IF($AC198="","",$A198&amp;"|"&amp;$AC198)</f>
        <v/>
      </c>
      <c r="AF198">
        <f>IF(COUNTIFS($A$2:$A198,$A198)=1,"T"&amp;$AA198,"")</f>
        <v/>
      </c>
    </row>
    <row r="199">
      <c r="A199" t="inlineStr">
        <is>
          <t>Deef-Fence</t>
        </is>
      </c>
      <c r="B199">
        <f>IFERROR(IF(INDEX('Player Pool'!$A$2:$A$8725,$X199)="","",INDEX('Player Pool'!$A$2:$A$8725,$X199)),"")</f>
        <v/>
      </c>
      <c r="C199">
        <f>IFERROR(IF(INDEX('Player Pool'!$B$2:$B$8725,$X199)="","",INDEX('Player Pool'!$B$2:$B$8725,$X199)),"")</f>
        <v/>
      </c>
      <c r="D199">
        <f>IFERROR(IF(INDEX('Player Pool'!$C$2:$C$8725,$X199)="","",INDEX('Player Pool'!$C$2:$C$8725,$X199)),"")</f>
        <v/>
      </c>
      <c r="E199">
        <f>IFERROR(IF(INDEX('Player Pool'!$D$2:$D$8725,$X199)="","",INDEX('Player Pool'!$D$2:$D$8725,$X199)),"")</f>
        <v/>
      </c>
      <c r="F199" t="inlineStr">
        <is>
          <t>D</t>
        </is>
      </c>
      <c r="G199" t="inlineStr">
        <is>
          <t>ACTIVE</t>
        </is>
      </c>
      <c r="H199">
        <f>IFERROR(IF(INDEX('Player Pool'!$E$2:$E$8725,$X199)="","",INDEX('Player Pool'!$E$2:$E$8725,$X199)),"")</f>
        <v/>
      </c>
      <c r="I199" s="30" t="n">
        <v>8850000</v>
      </c>
      <c r="J199" s="31">
        <f>IFERROR(IF(INDEX('Player Pool'!$I$2:$I$8725,$X199)="","",INDEX('Player Pool'!$I$2:$I$8725,$X199)),"")</f>
        <v/>
      </c>
      <c r="K199" s="31">
        <f>IFERROR(IF(INDEX('Player Pool'!$K$2:$K$8725,$X199)="","",INDEX('Player Pool'!$K$2:$K$8725,$X199)),"")</f>
        <v/>
      </c>
      <c r="L199" s="31">
        <f>IFERROR(IF(INDEX('Player Pool'!$M$2:$M$8725,$X199)="","",INDEX('Player Pool'!$M$2:$M$8725,$X199)),"")</f>
        <v/>
      </c>
      <c r="M199" s="31">
        <f>IFERROR(IF(INDEX('Player Pool'!$N$2:$N$8725,$X199)="","",INDEX('Player Pool'!$N$2:$N$8725,$X199)),"")</f>
        <v/>
      </c>
      <c r="N199" s="31">
        <f>IFERROR(IF(INDEX('Player Pool'!$Q$2:$Q$8725,$X199)="","",INDEX('Player Pool'!$Q$2:$Q$8725,$X199)),"")</f>
        <v/>
      </c>
      <c r="O199" s="31">
        <f>IF(AND(ISNUMBER($R199),$R199&lt;&gt;0,ISNUMBER($I199),$I199&gt;0),$R199/($I199/1000000),"")</f>
        <v/>
      </c>
      <c r="P199">
        <f>IFERROR(IF(INDEX('Player Pool'!$U$2:$U$8725,$X199)="","",INDEX('Player Pool'!$U$2:$U$8725,$X199)),"")</f>
        <v/>
      </c>
      <c r="Q199" s="31">
        <f>IFERROR(IF(INDEX('Player Pool'!$O$2:$O$8725,$X199)="","",INDEX('Player Pool'!$O$2:$O$8725,$X199)),"")</f>
        <v/>
      </c>
      <c r="R199" s="31">
        <f>IFERROR(IF(INDEX('Player Pool'!$P$2:$P$8725,$X199)="","",INDEX('Player Pool'!$P$2:$P$8725,$X199)),"")</f>
        <v/>
      </c>
      <c r="S199" s="31">
        <f>IF(AND(ISNUMBER($J199),$J199&lt;&gt;0,ISNUMBER($I199),$I199&gt;0),$J199/($I199/1000000),"")</f>
        <v/>
      </c>
      <c r="T199" s="32">
        <f>IF(AND(ISNUMBER($K199),$K199&lt;&gt;0,ISNUMBER($I199),$I199&gt;0),$K199/($I199/1000000),"")</f>
        <v/>
      </c>
      <c r="U199" s="32">
        <f>IFERROR(IF(INDEX('Player Pool'!$S$2:$S$8725,$X199)="","",INDEX('Player Pool'!$S$2:$S$8725,$X199)),"")</f>
        <v/>
      </c>
      <c r="V199" s="32">
        <f>IF(AND(ISNUMBER($U199),$U199&lt;&gt;0,ISNUMBER($I199),$I199&gt;0),$U199/($I199/1000000),"")</f>
        <v/>
      </c>
      <c r="W199" t="inlineStr">
        <is>
          <t>05wwg</t>
        </is>
      </c>
      <c r="X199">
        <f>IFERROR(MATCH($W199,'Player Pool'!$V$2:$V$8725,0),"")</f>
        <v/>
      </c>
      <c r="Y199">
        <f>IF(ISNUMBER($R199),$R199,-1)</f>
        <v/>
      </c>
      <c r="Z199">
        <f>IF(ISNUMBER($J199),$J199,-1)</f>
        <v/>
      </c>
      <c r="AA199">
        <f>IF($A199=$A198,$AA198,$AA198+1)</f>
        <v/>
      </c>
      <c r="AB199">
        <f>COUNTIFS($A$2:$A$516,$A199,$G$2:$G$516,$G199,$Y$2:$Y$516,"&gt;"&amp;$Y199)+COUNTIFS($A$2:$A199,$A199,$G$2:$G199,$G199,$Y$2:$Y199,$Y199)</f>
        <v/>
      </c>
      <c r="AC199">
        <f>IF($G199="MINORS","",COUNTIFS($A$2:$A$516,$A199,$G$2:$G$516,"&lt;&gt;MINORS",$Z$2:$Z$516,"&gt;"&amp;$Z199)+COUNTIFS($A$2:$A199,$A199,$G$2:$G199,"&lt;&gt;MINORS",$Z$2:$Z199,$Z199))</f>
        <v/>
      </c>
      <c r="AD199">
        <f>$A199&amp;"|"&amp;$G199&amp;"|"&amp;$AB199</f>
        <v/>
      </c>
      <c r="AE199">
        <f>IF($AC199="","",$A199&amp;"|"&amp;$AC199)</f>
        <v/>
      </c>
      <c r="AF199">
        <f>IF(COUNTIFS($A$2:$A199,$A199)=1,"T"&amp;$AA199,"")</f>
        <v/>
      </c>
    </row>
    <row r="200">
      <c r="A200" t="inlineStr">
        <is>
          <t>Deef-Fence</t>
        </is>
      </c>
      <c r="B200">
        <f>IFERROR(IF(INDEX('Player Pool'!$A$2:$A$8725,$X200)="","",INDEX('Player Pool'!$A$2:$A$8725,$X200)),"")</f>
        <v/>
      </c>
      <c r="C200">
        <f>IFERROR(IF(INDEX('Player Pool'!$B$2:$B$8725,$X200)="","",INDEX('Player Pool'!$B$2:$B$8725,$X200)),"")</f>
        <v/>
      </c>
      <c r="D200">
        <f>IFERROR(IF(INDEX('Player Pool'!$C$2:$C$8725,$X200)="","",INDEX('Player Pool'!$C$2:$C$8725,$X200)),"")</f>
        <v/>
      </c>
      <c r="E200">
        <f>IFERROR(IF(INDEX('Player Pool'!$D$2:$D$8725,$X200)="","",INDEX('Player Pool'!$D$2:$D$8725,$X200)),"")</f>
        <v/>
      </c>
      <c r="F200" t="inlineStr">
        <is>
          <t>D</t>
        </is>
      </c>
      <c r="G200" t="inlineStr">
        <is>
          <t>ACTIVE</t>
        </is>
      </c>
      <c r="H200">
        <f>IFERROR(IF(INDEX('Player Pool'!$E$2:$E$8725,$X200)="","",INDEX('Player Pool'!$E$2:$E$8725,$X200)),"")</f>
        <v/>
      </c>
      <c r="I200" s="30" t="n">
        <v>6250000</v>
      </c>
      <c r="J200" s="31">
        <f>IFERROR(IF(INDEX('Player Pool'!$I$2:$I$8725,$X200)="","",INDEX('Player Pool'!$I$2:$I$8725,$X200)),"")</f>
        <v/>
      </c>
      <c r="K200" s="31">
        <f>IFERROR(IF(INDEX('Player Pool'!$K$2:$K$8725,$X200)="","",INDEX('Player Pool'!$K$2:$K$8725,$X200)),"")</f>
        <v/>
      </c>
      <c r="L200" s="31">
        <f>IFERROR(IF(INDEX('Player Pool'!$M$2:$M$8725,$X200)="","",INDEX('Player Pool'!$M$2:$M$8725,$X200)),"")</f>
        <v/>
      </c>
      <c r="M200" s="31">
        <f>IFERROR(IF(INDEX('Player Pool'!$N$2:$N$8725,$X200)="","",INDEX('Player Pool'!$N$2:$N$8725,$X200)),"")</f>
        <v/>
      </c>
      <c r="N200" s="31">
        <f>IFERROR(IF(INDEX('Player Pool'!$Q$2:$Q$8725,$X200)="","",INDEX('Player Pool'!$Q$2:$Q$8725,$X200)),"")</f>
        <v/>
      </c>
      <c r="O200" s="31">
        <f>IF(AND(ISNUMBER($R200),$R200&lt;&gt;0,ISNUMBER($I200),$I200&gt;0),$R200/($I200/1000000),"")</f>
        <v/>
      </c>
      <c r="P200">
        <f>IFERROR(IF(INDEX('Player Pool'!$U$2:$U$8725,$X200)="","",INDEX('Player Pool'!$U$2:$U$8725,$X200)),"")</f>
        <v/>
      </c>
      <c r="Q200" s="31">
        <f>IFERROR(IF(INDEX('Player Pool'!$O$2:$O$8725,$X200)="","",INDEX('Player Pool'!$O$2:$O$8725,$X200)),"")</f>
        <v/>
      </c>
      <c r="R200" s="31">
        <f>IFERROR(IF(INDEX('Player Pool'!$P$2:$P$8725,$X200)="","",INDEX('Player Pool'!$P$2:$P$8725,$X200)),"")</f>
        <v/>
      </c>
      <c r="S200" s="31">
        <f>IF(AND(ISNUMBER($J200),$J200&lt;&gt;0,ISNUMBER($I200),$I200&gt;0),$J200/($I200/1000000),"")</f>
        <v/>
      </c>
      <c r="T200" s="32">
        <f>IF(AND(ISNUMBER($K200),$K200&lt;&gt;0,ISNUMBER($I200),$I200&gt;0),$K200/($I200/1000000),"")</f>
        <v/>
      </c>
      <c r="U200" s="32">
        <f>IFERROR(IF(INDEX('Player Pool'!$S$2:$S$8725,$X200)="","",INDEX('Player Pool'!$S$2:$S$8725,$X200)),"")</f>
        <v/>
      </c>
      <c r="V200" s="32">
        <f>IF(AND(ISNUMBER($U200),$U200&lt;&gt;0,ISNUMBER($I200),$I200&gt;0),$U200/($I200/1000000),"")</f>
        <v/>
      </c>
      <c r="W200" t="inlineStr">
        <is>
          <t>031v6</t>
        </is>
      </c>
      <c r="X200">
        <f>IFERROR(MATCH($W200,'Player Pool'!$V$2:$V$8725,0),"")</f>
        <v/>
      </c>
      <c r="Y200">
        <f>IF(ISNUMBER($R200),$R200,-1)</f>
        <v/>
      </c>
      <c r="Z200">
        <f>IF(ISNUMBER($J200),$J200,-1)</f>
        <v/>
      </c>
      <c r="AA200">
        <f>IF($A200=$A199,$AA199,$AA199+1)</f>
        <v/>
      </c>
      <c r="AB200">
        <f>COUNTIFS($A$2:$A$516,$A200,$G$2:$G$516,$G200,$Y$2:$Y$516,"&gt;"&amp;$Y200)+COUNTIFS($A$2:$A200,$A200,$G$2:$G200,$G200,$Y$2:$Y200,$Y200)</f>
        <v/>
      </c>
      <c r="AC200">
        <f>IF($G200="MINORS","",COUNTIFS($A$2:$A$516,$A200,$G$2:$G$516,"&lt;&gt;MINORS",$Z$2:$Z$516,"&gt;"&amp;$Z200)+COUNTIFS($A$2:$A200,$A200,$G$2:$G200,"&lt;&gt;MINORS",$Z$2:$Z200,$Z200))</f>
        <v/>
      </c>
      <c r="AD200">
        <f>$A200&amp;"|"&amp;$G200&amp;"|"&amp;$AB200</f>
        <v/>
      </c>
      <c r="AE200">
        <f>IF($AC200="","",$A200&amp;"|"&amp;$AC200)</f>
        <v/>
      </c>
      <c r="AF200">
        <f>IF(COUNTIFS($A$2:$A200,$A200)=1,"T"&amp;$AA200,"")</f>
        <v/>
      </c>
    </row>
    <row r="201">
      <c r="A201" t="inlineStr">
        <is>
          <t>Deef-Fence</t>
        </is>
      </c>
      <c r="B201">
        <f>IFERROR(IF(INDEX('Player Pool'!$A$2:$A$8725,$X201)="","",INDEX('Player Pool'!$A$2:$A$8725,$X201)),"")</f>
        <v/>
      </c>
      <c r="C201">
        <f>IFERROR(IF(INDEX('Player Pool'!$B$2:$B$8725,$X201)="","",INDEX('Player Pool'!$B$2:$B$8725,$X201)),"")</f>
        <v/>
      </c>
      <c r="D201">
        <f>IFERROR(IF(INDEX('Player Pool'!$C$2:$C$8725,$X201)="","",INDEX('Player Pool'!$C$2:$C$8725,$X201)),"")</f>
        <v/>
      </c>
      <c r="E201">
        <f>IFERROR(IF(INDEX('Player Pool'!$D$2:$D$8725,$X201)="","",INDEX('Player Pool'!$D$2:$D$8725,$X201)),"")</f>
        <v/>
      </c>
      <c r="F201" t="inlineStr">
        <is>
          <t>F</t>
        </is>
      </c>
      <c r="G201" t="inlineStr">
        <is>
          <t>ACTIVE</t>
        </is>
      </c>
      <c r="H201">
        <f>IFERROR(IF(INDEX('Player Pool'!$E$2:$E$8725,$X201)="","",INDEX('Player Pool'!$E$2:$E$8725,$X201)),"")</f>
        <v/>
      </c>
      <c r="I201" s="30" t="n">
        <v>5625000</v>
      </c>
      <c r="J201" s="31">
        <f>IFERROR(IF(INDEX('Player Pool'!$I$2:$I$8725,$X201)="","",INDEX('Player Pool'!$I$2:$I$8725,$X201)),"")</f>
        <v/>
      </c>
      <c r="K201" s="31">
        <f>IFERROR(IF(INDEX('Player Pool'!$K$2:$K$8725,$X201)="","",INDEX('Player Pool'!$K$2:$K$8725,$X201)),"")</f>
        <v/>
      </c>
      <c r="L201" s="31">
        <f>IFERROR(IF(INDEX('Player Pool'!$M$2:$M$8725,$X201)="","",INDEX('Player Pool'!$M$2:$M$8725,$X201)),"")</f>
        <v/>
      </c>
      <c r="M201" s="31">
        <f>IFERROR(IF(INDEX('Player Pool'!$N$2:$N$8725,$X201)="","",INDEX('Player Pool'!$N$2:$N$8725,$X201)),"")</f>
        <v/>
      </c>
      <c r="N201" s="31">
        <f>IFERROR(IF(INDEX('Player Pool'!$Q$2:$Q$8725,$X201)="","",INDEX('Player Pool'!$Q$2:$Q$8725,$X201)),"")</f>
        <v/>
      </c>
      <c r="O201" s="31">
        <f>IF(AND(ISNUMBER($R201),$R201&lt;&gt;0,ISNUMBER($I201),$I201&gt;0),$R201/($I201/1000000),"")</f>
        <v/>
      </c>
      <c r="P201">
        <f>IFERROR(IF(INDEX('Player Pool'!$U$2:$U$8725,$X201)="","",INDEX('Player Pool'!$U$2:$U$8725,$X201)),"")</f>
        <v/>
      </c>
      <c r="Q201" s="31">
        <f>IFERROR(IF(INDEX('Player Pool'!$O$2:$O$8725,$X201)="","",INDEX('Player Pool'!$O$2:$O$8725,$X201)),"")</f>
        <v/>
      </c>
      <c r="R201" s="31">
        <f>IFERROR(IF(INDEX('Player Pool'!$P$2:$P$8725,$X201)="","",INDEX('Player Pool'!$P$2:$P$8725,$X201)),"")</f>
        <v/>
      </c>
      <c r="S201" s="31">
        <f>IF(AND(ISNUMBER($J201),$J201&lt;&gt;0,ISNUMBER($I201),$I201&gt;0),$J201/($I201/1000000),"")</f>
        <v/>
      </c>
      <c r="T201" s="32">
        <f>IF(AND(ISNUMBER($K201),$K201&lt;&gt;0,ISNUMBER($I201),$I201&gt;0),$K201/($I201/1000000),"")</f>
        <v/>
      </c>
      <c r="U201" s="32">
        <f>IFERROR(IF(INDEX('Player Pool'!$S$2:$S$8725,$X201)="","",INDEX('Player Pool'!$S$2:$S$8725,$X201)),"")</f>
        <v/>
      </c>
      <c r="V201" s="32">
        <f>IF(AND(ISNUMBER($U201),$U201&lt;&gt;0,ISNUMBER($I201),$I201&gt;0),$U201/($I201/1000000),"")</f>
        <v/>
      </c>
      <c r="W201" t="inlineStr">
        <is>
          <t>02b76</t>
        </is>
      </c>
      <c r="X201">
        <f>IFERROR(MATCH($W201,'Player Pool'!$V$2:$V$8725,0),"")</f>
        <v/>
      </c>
      <c r="Y201">
        <f>IF(ISNUMBER($R201),$R201,-1)</f>
        <v/>
      </c>
      <c r="Z201">
        <f>IF(ISNUMBER($J201),$J201,-1)</f>
        <v/>
      </c>
      <c r="AA201">
        <f>IF($A201=$A200,$AA200,$AA200+1)</f>
        <v/>
      </c>
      <c r="AB201">
        <f>COUNTIFS($A$2:$A$516,$A201,$G$2:$G$516,$G201,$Y$2:$Y$516,"&gt;"&amp;$Y201)+COUNTIFS($A$2:$A201,$A201,$G$2:$G201,$G201,$Y$2:$Y201,$Y201)</f>
        <v/>
      </c>
      <c r="AC201">
        <f>IF($G201="MINORS","",COUNTIFS($A$2:$A$516,$A201,$G$2:$G$516,"&lt;&gt;MINORS",$Z$2:$Z$516,"&gt;"&amp;$Z201)+COUNTIFS($A$2:$A201,$A201,$G$2:$G201,"&lt;&gt;MINORS",$Z$2:$Z201,$Z201))</f>
        <v/>
      </c>
      <c r="AD201">
        <f>$A201&amp;"|"&amp;$G201&amp;"|"&amp;$AB201</f>
        <v/>
      </c>
      <c r="AE201">
        <f>IF($AC201="","",$A201&amp;"|"&amp;$AC201)</f>
        <v/>
      </c>
      <c r="AF201">
        <f>IF(COUNTIFS($A$2:$A201,$A201)=1,"T"&amp;$AA201,"")</f>
        <v/>
      </c>
    </row>
    <row r="202">
      <c r="A202" t="inlineStr">
        <is>
          <t>Deef-Fence</t>
        </is>
      </c>
      <c r="B202">
        <f>IFERROR(IF(INDEX('Player Pool'!$A$2:$A$8725,$X202)="","",INDEX('Player Pool'!$A$2:$A$8725,$X202)),"")</f>
        <v/>
      </c>
      <c r="C202">
        <f>IFERROR(IF(INDEX('Player Pool'!$B$2:$B$8725,$X202)="","",INDEX('Player Pool'!$B$2:$B$8725,$X202)),"")</f>
        <v/>
      </c>
      <c r="D202">
        <f>IFERROR(IF(INDEX('Player Pool'!$C$2:$C$8725,$X202)="","",INDEX('Player Pool'!$C$2:$C$8725,$X202)),"")</f>
        <v/>
      </c>
      <c r="E202">
        <f>IFERROR(IF(INDEX('Player Pool'!$D$2:$D$8725,$X202)="","",INDEX('Player Pool'!$D$2:$D$8725,$X202)),"")</f>
        <v/>
      </c>
      <c r="F202" t="inlineStr">
        <is>
          <t>F</t>
        </is>
      </c>
      <c r="G202" t="inlineStr">
        <is>
          <t>ACTIVE</t>
        </is>
      </c>
      <c r="H202">
        <f>IFERROR(IF(INDEX('Player Pool'!$E$2:$E$8725,$X202)="","",INDEX('Player Pool'!$E$2:$E$8725,$X202)),"")</f>
        <v/>
      </c>
      <c r="I202" s="30" t="n">
        <v>7142875</v>
      </c>
      <c r="J202" s="31">
        <f>IFERROR(IF(INDEX('Player Pool'!$I$2:$I$8725,$X202)="","",INDEX('Player Pool'!$I$2:$I$8725,$X202)),"")</f>
        <v/>
      </c>
      <c r="K202" s="31">
        <f>IFERROR(IF(INDEX('Player Pool'!$K$2:$K$8725,$X202)="","",INDEX('Player Pool'!$K$2:$K$8725,$X202)),"")</f>
        <v/>
      </c>
      <c r="L202" s="31">
        <f>IFERROR(IF(INDEX('Player Pool'!$M$2:$M$8725,$X202)="","",INDEX('Player Pool'!$M$2:$M$8725,$X202)),"")</f>
        <v/>
      </c>
      <c r="M202" s="31">
        <f>IFERROR(IF(INDEX('Player Pool'!$N$2:$N$8725,$X202)="","",INDEX('Player Pool'!$N$2:$N$8725,$X202)),"")</f>
        <v/>
      </c>
      <c r="N202" s="31">
        <f>IFERROR(IF(INDEX('Player Pool'!$Q$2:$Q$8725,$X202)="","",INDEX('Player Pool'!$Q$2:$Q$8725,$X202)),"")</f>
        <v/>
      </c>
      <c r="O202" s="31">
        <f>IF(AND(ISNUMBER($R202),$R202&lt;&gt;0,ISNUMBER($I202),$I202&gt;0),$R202/($I202/1000000),"")</f>
        <v/>
      </c>
      <c r="P202">
        <f>IFERROR(IF(INDEX('Player Pool'!$U$2:$U$8725,$X202)="","",INDEX('Player Pool'!$U$2:$U$8725,$X202)),"")</f>
        <v/>
      </c>
      <c r="Q202" s="31">
        <f>IFERROR(IF(INDEX('Player Pool'!$O$2:$O$8725,$X202)="","",INDEX('Player Pool'!$O$2:$O$8725,$X202)),"")</f>
        <v/>
      </c>
      <c r="R202" s="31">
        <f>IFERROR(IF(INDEX('Player Pool'!$P$2:$P$8725,$X202)="","",INDEX('Player Pool'!$P$2:$P$8725,$X202)),"")</f>
        <v/>
      </c>
      <c r="S202" s="31">
        <f>IF(AND(ISNUMBER($J202),$J202&lt;&gt;0,ISNUMBER($I202),$I202&gt;0),$J202/($I202/1000000),"")</f>
        <v/>
      </c>
      <c r="T202" s="32">
        <f>IF(AND(ISNUMBER($K202),$K202&lt;&gt;0,ISNUMBER($I202),$I202&gt;0),$K202/($I202/1000000),"")</f>
        <v/>
      </c>
      <c r="U202" s="32">
        <f>IFERROR(IF(INDEX('Player Pool'!$S$2:$S$8725,$X202)="","",INDEX('Player Pool'!$S$2:$S$8725,$X202)),"")</f>
        <v/>
      </c>
      <c r="V202" s="32">
        <f>IF(AND(ISNUMBER($U202),$U202&lt;&gt;0,ISNUMBER($I202),$I202&gt;0),$U202/($I202/1000000),"")</f>
        <v/>
      </c>
      <c r="W202" t="inlineStr">
        <is>
          <t>04o0h</t>
        </is>
      </c>
      <c r="X202">
        <f>IFERROR(MATCH($W202,'Player Pool'!$V$2:$V$8725,0),"")</f>
        <v/>
      </c>
      <c r="Y202">
        <f>IF(ISNUMBER($R202),$R202,-1)</f>
        <v/>
      </c>
      <c r="Z202">
        <f>IF(ISNUMBER($J202),$J202,-1)</f>
        <v/>
      </c>
      <c r="AA202">
        <f>IF($A202=$A201,$AA201,$AA201+1)</f>
        <v/>
      </c>
      <c r="AB202">
        <f>COUNTIFS($A$2:$A$516,$A202,$G$2:$G$516,$G202,$Y$2:$Y$516,"&gt;"&amp;$Y202)+COUNTIFS($A$2:$A202,$A202,$G$2:$G202,$G202,$Y$2:$Y202,$Y202)</f>
        <v/>
      </c>
      <c r="AC202">
        <f>IF($G202="MINORS","",COUNTIFS($A$2:$A$516,$A202,$G$2:$G$516,"&lt;&gt;MINORS",$Z$2:$Z$516,"&gt;"&amp;$Z202)+COUNTIFS($A$2:$A202,$A202,$G$2:$G202,"&lt;&gt;MINORS",$Z$2:$Z202,$Z202))</f>
        <v/>
      </c>
      <c r="AD202">
        <f>$A202&amp;"|"&amp;$G202&amp;"|"&amp;$AB202</f>
        <v/>
      </c>
      <c r="AE202">
        <f>IF($AC202="","",$A202&amp;"|"&amp;$AC202)</f>
        <v/>
      </c>
      <c r="AF202">
        <f>IF(COUNTIFS($A$2:$A202,$A202)=1,"T"&amp;$AA202,"")</f>
        <v/>
      </c>
    </row>
    <row r="203">
      <c r="A203" t="inlineStr">
        <is>
          <t>Deef-Fence</t>
        </is>
      </c>
      <c r="B203">
        <f>IFERROR(IF(INDEX('Player Pool'!$A$2:$A$8725,$X203)="","",INDEX('Player Pool'!$A$2:$A$8725,$X203)),"")</f>
        <v/>
      </c>
      <c r="C203">
        <f>IFERROR(IF(INDEX('Player Pool'!$B$2:$B$8725,$X203)="","",INDEX('Player Pool'!$B$2:$B$8725,$X203)),"")</f>
        <v/>
      </c>
      <c r="D203">
        <f>IFERROR(IF(INDEX('Player Pool'!$C$2:$C$8725,$X203)="","",INDEX('Player Pool'!$C$2:$C$8725,$X203)),"")</f>
        <v/>
      </c>
      <c r="E203">
        <f>IFERROR(IF(INDEX('Player Pool'!$D$2:$D$8725,$X203)="","",INDEX('Player Pool'!$D$2:$D$8725,$X203)),"")</f>
        <v/>
      </c>
      <c r="F203" t="inlineStr">
        <is>
          <t>F</t>
        </is>
      </c>
      <c r="G203" t="inlineStr">
        <is>
          <t>ACTIVE</t>
        </is>
      </c>
      <c r="H203">
        <f>IFERROR(IF(INDEX('Player Pool'!$E$2:$E$8725,$X203)="","",INDEX('Player Pool'!$E$2:$E$8725,$X203)),"")</f>
        <v/>
      </c>
      <c r="I203" s="30" t="n">
        <v>7750000</v>
      </c>
      <c r="J203" s="31">
        <f>IFERROR(IF(INDEX('Player Pool'!$I$2:$I$8725,$X203)="","",INDEX('Player Pool'!$I$2:$I$8725,$X203)),"")</f>
        <v/>
      </c>
      <c r="K203" s="31">
        <f>IFERROR(IF(INDEX('Player Pool'!$K$2:$K$8725,$X203)="","",INDEX('Player Pool'!$K$2:$K$8725,$X203)),"")</f>
        <v/>
      </c>
      <c r="L203" s="31">
        <f>IFERROR(IF(INDEX('Player Pool'!$M$2:$M$8725,$X203)="","",INDEX('Player Pool'!$M$2:$M$8725,$X203)),"")</f>
        <v/>
      </c>
      <c r="M203" s="31">
        <f>IFERROR(IF(INDEX('Player Pool'!$N$2:$N$8725,$X203)="","",INDEX('Player Pool'!$N$2:$N$8725,$X203)),"")</f>
        <v/>
      </c>
      <c r="N203" s="31">
        <f>IFERROR(IF(INDEX('Player Pool'!$Q$2:$Q$8725,$X203)="","",INDEX('Player Pool'!$Q$2:$Q$8725,$X203)),"")</f>
        <v/>
      </c>
      <c r="O203" s="31">
        <f>IF(AND(ISNUMBER($R203),$R203&lt;&gt;0,ISNUMBER($I203),$I203&gt;0),$R203/($I203/1000000),"")</f>
        <v/>
      </c>
      <c r="P203">
        <f>IFERROR(IF(INDEX('Player Pool'!$U$2:$U$8725,$X203)="","",INDEX('Player Pool'!$U$2:$U$8725,$X203)),"")</f>
        <v/>
      </c>
      <c r="Q203" s="31">
        <f>IFERROR(IF(INDEX('Player Pool'!$O$2:$O$8725,$X203)="","",INDEX('Player Pool'!$O$2:$O$8725,$X203)),"")</f>
        <v/>
      </c>
      <c r="R203" s="31">
        <f>IFERROR(IF(INDEX('Player Pool'!$P$2:$P$8725,$X203)="","",INDEX('Player Pool'!$P$2:$P$8725,$X203)),"")</f>
        <v/>
      </c>
      <c r="S203" s="31">
        <f>IF(AND(ISNUMBER($J203),$J203&lt;&gt;0,ISNUMBER($I203),$I203&gt;0),$J203/($I203/1000000),"")</f>
        <v/>
      </c>
      <c r="T203" s="32">
        <f>IF(AND(ISNUMBER($K203),$K203&lt;&gt;0,ISNUMBER($I203),$I203&gt;0),$K203/($I203/1000000),"")</f>
        <v/>
      </c>
      <c r="U203" s="32">
        <f>IFERROR(IF(INDEX('Player Pool'!$S$2:$S$8725,$X203)="","",INDEX('Player Pool'!$S$2:$S$8725,$X203)),"")</f>
        <v/>
      </c>
      <c r="V203" s="32">
        <f>IF(AND(ISNUMBER($U203),$U203&lt;&gt;0,ISNUMBER($I203),$I203&gt;0),$U203/($I203/1000000),"")</f>
        <v/>
      </c>
      <c r="W203" t="inlineStr">
        <is>
          <t>05tur</t>
        </is>
      </c>
      <c r="X203">
        <f>IFERROR(MATCH($W203,'Player Pool'!$V$2:$V$8725,0),"")</f>
        <v/>
      </c>
      <c r="Y203">
        <f>IF(ISNUMBER($R203),$R203,-1)</f>
        <v/>
      </c>
      <c r="Z203">
        <f>IF(ISNUMBER($J203),$J203,-1)</f>
        <v/>
      </c>
      <c r="AA203">
        <f>IF($A203=$A202,$AA202,$AA202+1)</f>
        <v/>
      </c>
      <c r="AB203">
        <f>COUNTIFS($A$2:$A$516,$A203,$G$2:$G$516,$G203,$Y$2:$Y$516,"&gt;"&amp;$Y203)+COUNTIFS($A$2:$A203,$A203,$G$2:$G203,$G203,$Y$2:$Y203,$Y203)</f>
        <v/>
      </c>
      <c r="AC203">
        <f>IF($G203="MINORS","",COUNTIFS($A$2:$A$516,$A203,$G$2:$G$516,"&lt;&gt;MINORS",$Z$2:$Z$516,"&gt;"&amp;$Z203)+COUNTIFS($A$2:$A203,$A203,$G$2:$G203,"&lt;&gt;MINORS",$Z$2:$Z203,$Z203))</f>
        <v/>
      </c>
      <c r="AD203">
        <f>$A203&amp;"|"&amp;$G203&amp;"|"&amp;$AB203</f>
        <v/>
      </c>
      <c r="AE203">
        <f>IF($AC203="","",$A203&amp;"|"&amp;$AC203)</f>
        <v/>
      </c>
      <c r="AF203">
        <f>IF(COUNTIFS($A$2:$A203,$A203)=1,"T"&amp;$AA203,"")</f>
        <v/>
      </c>
    </row>
    <row r="204">
      <c r="A204" t="inlineStr">
        <is>
          <t>Deef-Fence</t>
        </is>
      </c>
      <c r="B204">
        <f>IFERROR(IF(INDEX('Player Pool'!$A$2:$A$8725,$X204)="","",INDEX('Player Pool'!$A$2:$A$8725,$X204)),"")</f>
        <v/>
      </c>
      <c r="C204">
        <f>IFERROR(IF(INDEX('Player Pool'!$B$2:$B$8725,$X204)="","",INDEX('Player Pool'!$B$2:$B$8725,$X204)),"")</f>
        <v/>
      </c>
      <c r="D204">
        <f>IFERROR(IF(INDEX('Player Pool'!$C$2:$C$8725,$X204)="","",INDEX('Player Pool'!$C$2:$C$8725,$X204)),"")</f>
        <v/>
      </c>
      <c r="E204">
        <f>IFERROR(IF(INDEX('Player Pool'!$D$2:$D$8725,$X204)="","",INDEX('Player Pool'!$D$2:$D$8725,$X204)),"")</f>
        <v/>
      </c>
      <c r="F204" t="inlineStr">
        <is>
          <t>D</t>
        </is>
      </c>
      <c r="G204" t="inlineStr">
        <is>
          <t>ACTIVE</t>
        </is>
      </c>
      <c r="H204">
        <f>IFERROR(IF(INDEX('Player Pool'!$E$2:$E$8725,$X204)="","",INDEX('Player Pool'!$E$2:$E$8725,$X204)),"")</f>
        <v/>
      </c>
      <c r="I204" s="30" t="n">
        <v>7400000</v>
      </c>
      <c r="J204" s="31">
        <f>IFERROR(IF(INDEX('Player Pool'!$I$2:$I$8725,$X204)="","",INDEX('Player Pool'!$I$2:$I$8725,$X204)),"")</f>
        <v/>
      </c>
      <c r="K204" s="31">
        <f>IFERROR(IF(INDEX('Player Pool'!$K$2:$K$8725,$X204)="","",INDEX('Player Pool'!$K$2:$K$8725,$X204)),"")</f>
        <v/>
      </c>
      <c r="L204" s="31">
        <f>IFERROR(IF(INDEX('Player Pool'!$M$2:$M$8725,$X204)="","",INDEX('Player Pool'!$M$2:$M$8725,$X204)),"")</f>
        <v/>
      </c>
      <c r="M204" s="31">
        <f>IFERROR(IF(INDEX('Player Pool'!$N$2:$N$8725,$X204)="","",INDEX('Player Pool'!$N$2:$N$8725,$X204)),"")</f>
        <v/>
      </c>
      <c r="N204" s="31">
        <f>IFERROR(IF(INDEX('Player Pool'!$Q$2:$Q$8725,$X204)="","",INDEX('Player Pool'!$Q$2:$Q$8725,$X204)),"")</f>
        <v/>
      </c>
      <c r="O204" s="31">
        <f>IF(AND(ISNUMBER($R204),$R204&lt;&gt;0,ISNUMBER($I204),$I204&gt;0),$R204/($I204/1000000),"")</f>
        <v/>
      </c>
      <c r="P204">
        <f>IFERROR(IF(INDEX('Player Pool'!$U$2:$U$8725,$X204)="","",INDEX('Player Pool'!$U$2:$U$8725,$X204)),"")</f>
        <v/>
      </c>
      <c r="Q204" s="31">
        <f>IFERROR(IF(INDEX('Player Pool'!$O$2:$O$8725,$X204)="","",INDEX('Player Pool'!$O$2:$O$8725,$X204)),"")</f>
        <v/>
      </c>
      <c r="R204" s="31">
        <f>IFERROR(IF(INDEX('Player Pool'!$P$2:$P$8725,$X204)="","",INDEX('Player Pool'!$P$2:$P$8725,$X204)),"")</f>
        <v/>
      </c>
      <c r="S204" s="31">
        <f>IF(AND(ISNUMBER($J204),$J204&lt;&gt;0,ISNUMBER($I204),$I204&gt;0),$J204/($I204/1000000),"")</f>
        <v/>
      </c>
      <c r="T204" s="32">
        <f>IF(AND(ISNUMBER($K204),$K204&lt;&gt;0,ISNUMBER($I204),$I204&gt;0),$K204/($I204/1000000),"")</f>
        <v/>
      </c>
      <c r="U204" s="32">
        <f>IFERROR(IF(INDEX('Player Pool'!$S$2:$S$8725,$X204)="","",INDEX('Player Pool'!$S$2:$S$8725,$X204)),"")</f>
        <v/>
      </c>
      <c r="V204" s="32">
        <f>IF(AND(ISNUMBER($U204),$U204&lt;&gt;0,ISNUMBER($I204),$I204&gt;0),$U204/($I204/1000000),"")</f>
        <v/>
      </c>
      <c r="W204" t="inlineStr">
        <is>
          <t>04znw</t>
        </is>
      </c>
      <c r="X204">
        <f>IFERROR(MATCH($W204,'Player Pool'!$V$2:$V$8725,0),"")</f>
        <v/>
      </c>
      <c r="Y204">
        <f>IF(ISNUMBER($R204),$R204,-1)</f>
        <v/>
      </c>
      <c r="Z204">
        <f>IF(ISNUMBER($J204),$J204,-1)</f>
        <v/>
      </c>
      <c r="AA204">
        <f>IF($A204=$A203,$AA203,$AA203+1)</f>
        <v/>
      </c>
      <c r="AB204">
        <f>COUNTIFS($A$2:$A$516,$A204,$G$2:$G$516,$G204,$Y$2:$Y$516,"&gt;"&amp;$Y204)+COUNTIFS($A$2:$A204,$A204,$G$2:$G204,$G204,$Y$2:$Y204,$Y204)</f>
        <v/>
      </c>
      <c r="AC204">
        <f>IF($G204="MINORS","",COUNTIFS($A$2:$A$516,$A204,$G$2:$G$516,"&lt;&gt;MINORS",$Z$2:$Z$516,"&gt;"&amp;$Z204)+COUNTIFS($A$2:$A204,$A204,$G$2:$G204,"&lt;&gt;MINORS",$Z$2:$Z204,$Z204))</f>
        <v/>
      </c>
      <c r="AD204">
        <f>$A204&amp;"|"&amp;$G204&amp;"|"&amp;$AB204</f>
        <v/>
      </c>
      <c r="AE204">
        <f>IF($AC204="","",$A204&amp;"|"&amp;$AC204)</f>
        <v/>
      </c>
      <c r="AF204">
        <f>IF(COUNTIFS($A$2:$A204,$A204)=1,"T"&amp;$AA204,"")</f>
        <v/>
      </c>
    </row>
    <row r="205">
      <c r="A205" t="inlineStr">
        <is>
          <t>Deef-Fence</t>
        </is>
      </c>
      <c r="B205">
        <f>IFERROR(IF(INDEX('Player Pool'!$A$2:$A$8725,$X205)="","",INDEX('Player Pool'!$A$2:$A$8725,$X205)),"")</f>
        <v/>
      </c>
      <c r="C205">
        <f>IFERROR(IF(INDEX('Player Pool'!$B$2:$B$8725,$X205)="","",INDEX('Player Pool'!$B$2:$B$8725,$X205)),"")</f>
        <v/>
      </c>
      <c r="D205">
        <f>IFERROR(IF(INDEX('Player Pool'!$C$2:$C$8725,$X205)="","",INDEX('Player Pool'!$C$2:$C$8725,$X205)),"")</f>
        <v/>
      </c>
      <c r="E205">
        <f>IFERROR(IF(INDEX('Player Pool'!$D$2:$D$8725,$X205)="","",INDEX('Player Pool'!$D$2:$D$8725,$X205)),"")</f>
        <v/>
      </c>
      <c r="F205" t="inlineStr">
        <is>
          <t>F</t>
        </is>
      </c>
      <c r="G205" t="inlineStr">
        <is>
          <t>ACTIVE</t>
        </is>
      </c>
      <c r="H205">
        <f>IFERROR(IF(INDEX('Player Pool'!$E$2:$E$8725,$X205)="","",INDEX('Player Pool'!$E$2:$E$8725,$X205)),"")</f>
        <v/>
      </c>
      <c r="I205" s="30" t="n">
        <v>1</v>
      </c>
      <c r="J205" s="31">
        <f>IFERROR(IF(INDEX('Player Pool'!$I$2:$I$8725,$X205)="","",INDEX('Player Pool'!$I$2:$I$8725,$X205)),"")</f>
        <v/>
      </c>
      <c r="K205" s="31">
        <f>IFERROR(IF(INDEX('Player Pool'!$K$2:$K$8725,$X205)="","",INDEX('Player Pool'!$K$2:$K$8725,$X205)),"")</f>
        <v/>
      </c>
      <c r="L205" s="31">
        <f>IFERROR(IF(INDEX('Player Pool'!$M$2:$M$8725,$X205)="","",INDEX('Player Pool'!$M$2:$M$8725,$X205)),"")</f>
        <v/>
      </c>
      <c r="M205" s="31">
        <f>IFERROR(IF(INDEX('Player Pool'!$N$2:$N$8725,$X205)="","",INDEX('Player Pool'!$N$2:$N$8725,$X205)),"")</f>
        <v/>
      </c>
      <c r="N205" s="31">
        <f>IFERROR(IF(INDEX('Player Pool'!$Q$2:$Q$8725,$X205)="","",INDEX('Player Pool'!$Q$2:$Q$8725,$X205)),"")</f>
        <v/>
      </c>
      <c r="O205" s="31">
        <f>IF(AND(ISNUMBER($R205),$R205&lt;&gt;0,ISNUMBER($I205),$I205&gt;0),$R205/($I205/1000000),"")</f>
        <v/>
      </c>
      <c r="P205">
        <f>IFERROR(IF(INDEX('Player Pool'!$U$2:$U$8725,$X205)="","",INDEX('Player Pool'!$U$2:$U$8725,$X205)),"")</f>
        <v/>
      </c>
      <c r="Q205" s="31">
        <f>IFERROR(IF(INDEX('Player Pool'!$O$2:$O$8725,$X205)="","",INDEX('Player Pool'!$O$2:$O$8725,$X205)),"")</f>
        <v/>
      </c>
      <c r="R205" s="31">
        <f>IFERROR(IF(INDEX('Player Pool'!$P$2:$P$8725,$X205)="","",INDEX('Player Pool'!$P$2:$P$8725,$X205)),"")</f>
        <v/>
      </c>
      <c r="S205" s="31">
        <f>IF(AND(ISNUMBER($J205),$J205&lt;&gt;0,ISNUMBER($I205),$I205&gt;0),$J205/($I205/1000000),"")</f>
        <v/>
      </c>
      <c r="T205" s="32">
        <f>IF(AND(ISNUMBER($K205),$K205&lt;&gt;0,ISNUMBER($I205),$I205&gt;0),$K205/($I205/1000000),"")</f>
        <v/>
      </c>
      <c r="U205" s="32">
        <f>IFERROR(IF(INDEX('Player Pool'!$S$2:$S$8725,$X205)="","",INDEX('Player Pool'!$S$2:$S$8725,$X205)),"")</f>
        <v/>
      </c>
      <c r="V205" s="32">
        <f>IF(AND(ISNUMBER($U205),$U205&lt;&gt;0,ISNUMBER($I205),$I205&gt;0),$U205/($I205/1000000),"")</f>
        <v/>
      </c>
      <c r="W205" t="inlineStr">
        <is>
          <t>0579x</t>
        </is>
      </c>
      <c r="X205">
        <f>IFERROR(MATCH($W205,'Player Pool'!$V$2:$V$8725,0),"")</f>
        <v/>
      </c>
      <c r="Y205">
        <f>IF(ISNUMBER($R205),$R205,-1)</f>
        <v/>
      </c>
      <c r="Z205">
        <f>IF(ISNUMBER($J205),$J205,-1)</f>
        <v/>
      </c>
      <c r="AA205">
        <f>IF($A205=$A204,$AA204,$AA204+1)</f>
        <v/>
      </c>
      <c r="AB205">
        <f>COUNTIFS($A$2:$A$516,$A205,$G$2:$G$516,$G205,$Y$2:$Y$516,"&gt;"&amp;$Y205)+COUNTIFS($A$2:$A205,$A205,$G$2:$G205,$G205,$Y$2:$Y205,$Y205)</f>
        <v/>
      </c>
      <c r="AC205">
        <f>IF($G205="MINORS","",COUNTIFS($A$2:$A$516,$A205,$G$2:$G$516,"&lt;&gt;MINORS",$Z$2:$Z$516,"&gt;"&amp;$Z205)+COUNTIFS($A$2:$A205,$A205,$G$2:$G205,"&lt;&gt;MINORS",$Z$2:$Z205,$Z205))</f>
        <v/>
      </c>
      <c r="AD205">
        <f>$A205&amp;"|"&amp;$G205&amp;"|"&amp;$AB205</f>
        <v/>
      </c>
      <c r="AE205">
        <f>IF($AC205="","",$A205&amp;"|"&amp;$AC205)</f>
        <v/>
      </c>
      <c r="AF205">
        <f>IF(COUNTIFS($A$2:$A205,$A205)=1,"T"&amp;$AA205,"")</f>
        <v/>
      </c>
    </row>
    <row r="206">
      <c r="A206" t="inlineStr">
        <is>
          <t>Deef-Fence</t>
        </is>
      </c>
      <c r="B206">
        <f>IFERROR(IF(INDEX('Player Pool'!$A$2:$A$8725,$X206)="","",INDEX('Player Pool'!$A$2:$A$8725,$X206)),"")</f>
        <v/>
      </c>
      <c r="C206">
        <f>IFERROR(IF(INDEX('Player Pool'!$B$2:$B$8725,$X206)="","",INDEX('Player Pool'!$B$2:$B$8725,$X206)),"")</f>
        <v/>
      </c>
      <c r="D206">
        <f>IFERROR(IF(INDEX('Player Pool'!$C$2:$C$8725,$X206)="","",INDEX('Player Pool'!$C$2:$C$8725,$X206)),"")</f>
        <v/>
      </c>
      <c r="E206">
        <f>IFERROR(IF(INDEX('Player Pool'!$D$2:$D$8725,$X206)="","",INDEX('Player Pool'!$D$2:$D$8725,$X206)),"")</f>
        <v/>
      </c>
      <c r="F206" t="inlineStr">
        <is>
          <t>F</t>
        </is>
      </c>
      <c r="G206" t="inlineStr">
        <is>
          <t>ACTIVE</t>
        </is>
      </c>
      <c r="H206">
        <f>IFERROR(IF(INDEX('Player Pool'!$E$2:$E$8725,$X206)="","",INDEX('Player Pool'!$E$2:$E$8725,$X206)),"")</f>
        <v/>
      </c>
      <c r="I206" s="30" t="n">
        <v>6250000</v>
      </c>
      <c r="J206" s="31">
        <f>IFERROR(IF(INDEX('Player Pool'!$I$2:$I$8725,$X206)="","",INDEX('Player Pool'!$I$2:$I$8725,$X206)),"")</f>
        <v/>
      </c>
      <c r="K206" s="31">
        <f>IFERROR(IF(INDEX('Player Pool'!$K$2:$K$8725,$X206)="","",INDEX('Player Pool'!$K$2:$K$8725,$X206)),"")</f>
        <v/>
      </c>
      <c r="L206" s="31">
        <f>IFERROR(IF(INDEX('Player Pool'!$M$2:$M$8725,$X206)="","",INDEX('Player Pool'!$M$2:$M$8725,$X206)),"")</f>
        <v/>
      </c>
      <c r="M206" s="31">
        <f>IFERROR(IF(INDEX('Player Pool'!$N$2:$N$8725,$X206)="","",INDEX('Player Pool'!$N$2:$N$8725,$X206)),"")</f>
        <v/>
      </c>
      <c r="N206" s="31">
        <f>IFERROR(IF(INDEX('Player Pool'!$Q$2:$Q$8725,$X206)="","",INDEX('Player Pool'!$Q$2:$Q$8725,$X206)),"")</f>
        <v/>
      </c>
      <c r="O206" s="31">
        <f>IF(AND(ISNUMBER($R206),$R206&lt;&gt;0,ISNUMBER($I206),$I206&gt;0),$R206/($I206/1000000),"")</f>
        <v/>
      </c>
      <c r="P206">
        <f>IFERROR(IF(INDEX('Player Pool'!$U$2:$U$8725,$X206)="","",INDEX('Player Pool'!$U$2:$U$8725,$X206)),"")</f>
        <v/>
      </c>
      <c r="Q206" s="31">
        <f>IFERROR(IF(INDEX('Player Pool'!$O$2:$O$8725,$X206)="","",INDEX('Player Pool'!$O$2:$O$8725,$X206)),"")</f>
        <v/>
      </c>
      <c r="R206" s="31">
        <f>IFERROR(IF(INDEX('Player Pool'!$P$2:$P$8725,$X206)="","",INDEX('Player Pool'!$P$2:$P$8725,$X206)),"")</f>
        <v/>
      </c>
      <c r="S206" s="31">
        <f>IF(AND(ISNUMBER($J206),$J206&lt;&gt;0,ISNUMBER($I206),$I206&gt;0),$J206/($I206/1000000),"")</f>
        <v/>
      </c>
      <c r="T206" s="32">
        <f>IF(AND(ISNUMBER($K206),$K206&lt;&gt;0,ISNUMBER($I206),$I206&gt;0),$K206/($I206/1000000),"")</f>
        <v/>
      </c>
      <c r="U206" s="32">
        <f>IFERROR(IF(INDEX('Player Pool'!$S$2:$S$8725,$X206)="","",INDEX('Player Pool'!$S$2:$S$8725,$X206)),"")</f>
        <v/>
      </c>
      <c r="V206" s="32">
        <f>IF(AND(ISNUMBER($U206),$U206&lt;&gt;0,ISNUMBER($I206),$I206&gt;0),$U206/($I206/1000000),"")</f>
        <v/>
      </c>
      <c r="W206" t="inlineStr">
        <is>
          <t>04lo0</t>
        </is>
      </c>
      <c r="X206">
        <f>IFERROR(MATCH($W206,'Player Pool'!$V$2:$V$8725,0),"")</f>
        <v/>
      </c>
      <c r="Y206">
        <f>IF(ISNUMBER($R206),$R206,-1)</f>
        <v/>
      </c>
      <c r="Z206">
        <f>IF(ISNUMBER($J206),$J206,-1)</f>
        <v/>
      </c>
      <c r="AA206">
        <f>IF($A206=$A205,$AA205,$AA205+1)</f>
        <v/>
      </c>
      <c r="AB206">
        <f>COUNTIFS($A$2:$A$516,$A206,$G$2:$G$516,$G206,$Y$2:$Y$516,"&gt;"&amp;$Y206)+COUNTIFS($A$2:$A206,$A206,$G$2:$G206,$G206,$Y$2:$Y206,$Y206)</f>
        <v/>
      </c>
      <c r="AC206">
        <f>IF($G206="MINORS","",COUNTIFS($A$2:$A$516,$A206,$G$2:$G$516,"&lt;&gt;MINORS",$Z$2:$Z$516,"&gt;"&amp;$Z206)+COUNTIFS($A$2:$A206,$A206,$G$2:$G206,"&lt;&gt;MINORS",$Z$2:$Z206,$Z206))</f>
        <v/>
      </c>
      <c r="AD206">
        <f>$A206&amp;"|"&amp;$G206&amp;"|"&amp;$AB206</f>
        <v/>
      </c>
      <c r="AE206">
        <f>IF($AC206="","",$A206&amp;"|"&amp;$AC206)</f>
        <v/>
      </c>
      <c r="AF206">
        <f>IF(COUNTIFS($A$2:$A206,$A206)=1,"T"&amp;$AA206,"")</f>
        <v/>
      </c>
    </row>
    <row r="207">
      <c r="A207" t="inlineStr">
        <is>
          <t>Deef-Fence</t>
        </is>
      </c>
      <c r="B207">
        <f>IFERROR(IF(INDEX('Player Pool'!$A$2:$A$8725,$X207)="","",INDEX('Player Pool'!$A$2:$A$8725,$X207)),"")</f>
        <v/>
      </c>
      <c r="C207">
        <f>IFERROR(IF(INDEX('Player Pool'!$B$2:$B$8725,$X207)="","",INDEX('Player Pool'!$B$2:$B$8725,$X207)),"")</f>
        <v/>
      </c>
      <c r="D207">
        <f>IFERROR(IF(INDEX('Player Pool'!$C$2:$C$8725,$X207)="","",INDEX('Player Pool'!$C$2:$C$8725,$X207)),"")</f>
        <v/>
      </c>
      <c r="E207">
        <f>IFERROR(IF(INDEX('Player Pool'!$D$2:$D$8725,$X207)="","",INDEX('Player Pool'!$D$2:$D$8725,$X207)),"")</f>
        <v/>
      </c>
      <c r="F207" t="inlineStr">
        <is>
          <t>G</t>
        </is>
      </c>
      <c r="G207" t="inlineStr">
        <is>
          <t>ACTIVE</t>
        </is>
      </c>
      <c r="H207">
        <f>IFERROR(IF(INDEX('Player Pool'!$E$2:$E$8725,$X207)="","",INDEX('Player Pool'!$E$2:$E$8725,$X207)),"")</f>
        <v/>
      </c>
      <c r="I207" s="30" t="n">
        <v>6800000</v>
      </c>
      <c r="J207" s="31">
        <f>IFERROR(IF(INDEX('Player Pool'!$I$2:$I$8725,$X207)="","",INDEX('Player Pool'!$I$2:$I$8725,$X207)),"")</f>
        <v/>
      </c>
      <c r="K207" s="31">
        <f>IFERROR(IF(INDEX('Player Pool'!$K$2:$K$8725,$X207)="","",INDEX('Player Pool'!$K$2:$K$8725,$X207)),"")</f>
        <v/>
      </c>
      <c r="L207" s="31">
        <f>IFERROR(IF(INDEX('Player Pool'!$M$2:$M$8725,$X207)="","",INDEX('Player Pool'!$M$2:$M$8725,$X207)),"")</f>
        <v/>
      </c>
      <c r="M207" s="31">
        <f>IFERROR(IF(INDEX('Player Pool'!$N$2:$N$8725,$X207)="","",INDEX('Player Pool'!$N$2:$N$8725,$X207)),"")</f>
        <v/>
      </c>
      <c r="N207" s="31">
        <f>IFERROR(IF(INDEX('Player Pool'!$Q$2:$Q$8725,$X207)="","",INDEX('Player Pool'!$Q$2:$Q$8725,$X207)),"")</f>
        <v/>
      </c>
      <c r="O207" s="31">
        <f>IF(AND(ISNUMBER($R207),$R207&lt;&gt;0,ISNUMBER($I207),$I207&gt;0),$R207/($I207/1000000),"")</f>
        <v/>
      </c>
      <c r="P207">
        <f>IFERROR(IF(INDEX('Player Pool'!$U$2:$U$8725,$X207)="","",INDEX('Player Pool'!$U$2:$U$8725,$X207)),"")</f>
        <v/>
      </c>
      <c r="Q207" s="31">
        <f>IFERROR(IF(INDEX('Player Pool'!$O$2:$O$8725,$X207)="","",INDEX('Player Pool'!$O$2:$O$8725,$X207)),"")</f>
        <v/>
      </c>
      <c r="R207" s="31">
        <f>IFERROR(IF(INDEX('Player Pool'!$P$2:$P$8725,$X207)="","",INDEX('Player Pool'!$P$2:$P$8725,$X207)),"")</f>
        <v/>
      </c>
      <c r="S207" s="31">
        <f>IF(AND(ISNUMBER($J207),$J207&lt;&gt;0,ISNUMBER($I207),$I207&gt;0),$J207/($I207/1000000),"")</f>
        <v/>
      </c>
      <c r="T207" s="32">
        <f>IF(AND(ISNUMBER($K207),$K207&lt;&gt;0,ISNUMBER($I207),$I207&gt;0),$K207/($I207/1000000),"")</f>
        <v/>
      </c>
      <c r="U207" s="32">
        <f>IFERROR(IF(INDEX('Player Pool'!$S$2:$S$8725,$X207)="","",INDEX('Player Pool'!$S$2:$S$8725,$X207)),"")</f>
        <v/>
      </c>
      <c r="V207" s="32">
        <f>IF(AND(ISNUMBER($U207),$U207&lt;&gt;0,ISNUMBER($I207),$I207&gt;0),$U207/($I207/1000000),"")</f>
        <v/>
      </c>
      <c r="W207" t="inlineStr">
        <is>
          <t>03zul</t>
        </is>
      </c>
      <c r="X207">
        <f>IFERROR(MATCH($W207,'Player Pool'!$V$2:$V$8725,0),"")</f>
        <v/>
      </c>
      <c r="Y207">
        <f>IF(ISNUMBER($R207),$R207,-1)</f>
        <v/>
      </c>
      <c r="Z207">
        <f>IF(ISNUMBER($J207),$J207,-1)</f>
        <v/>
      </c>
      <c r="AA207">
        <f>IF($A207=$A206,$AA206,$AA206+1)</f>
        <v/>
      </c>
      <c r="AB207">
        <f>COUNTIFS($A$2:$A$516,$A207,$G$2:$G$516,$G207,$Y$2:$Y$516,"&gt;"&amp;$Y207)+COUNTIFS($A$2:$A207,$A207,$G$2:$G207,$G207,$Y$2:$Y207,$Y207)</f>
        <v/>
      </c>
      <c r="AC207">
        <f>IF($G207="MINORS","",COUNTIFS($A$2:$A$516,$A207,$G$2:$G$516,"&lt;&gt;MINORS",$Z$2:$Z$516,"&gt;"&amp;$Z207)+COUNTIFS($A$2:$A207,$A207,$G$2:$G207,"&lt;&gt;MINORS",$Z$2:$Z207,$Z207))</f>
        <v/>
      </c>
      <c r="AD207">
        <f>$A207&amp;"|"&amp;$G207&amp;"|"&amp;$AB207</f>
        <v/>
      </c>
      <c r="AE207">
        <f>IF($AC207="","",$A207&amp;"|"&amp;$AC207)</f>
        <v/>
      </c>
      <c r="AF207">
        <f>IF(COUNTIFS($A$2:$A207,$A207)=1,"T"&amp;$AA207,"")</f>
        <v/>
      </c>
    </row>
    <row r="208">
      <c r="A208" t="inlineStr">
        <is>
          <t>Deef-Fence</t>
        </is>
      </c>
      <c r="B208">
        <f>IFERROR(IF(INDEX('Player Pool'!$A$2:$A$8725,$X208)="","",INDEX('Player Pool'!$A$2:$A$8725,$X208)),"")</f>
        <v/>
      </c>
      <c r="C208">
        <f>IFERROR(IF(INDEX('Player Pool'!$B$2:$B$8725,$X208)="","",INDEX('Player Pool'!$B$2:$B$8725,$X208)),"")</f>
        <v/>
      </c>
      <c r="D208">
        <f>IFERROR(IF(INDEX('Player Pool'!$C$2:$C$8725,$X208)="","",INDEX('Player Pool'!$C$2:$C$8725,$X208)),"")</f>
        <v/>
      </c>
      <c r="E208">
        <f>IFERROR(IF(INDEX('Player Pool'!$D$2:$D$8725,$X208)="","",INDEX('Player Pool'!$D$2:$D$8725,$X208)),"")</f>
        <v/>
      </c>
      <c r="F208" t="inlineStr">
        <is>
          <t>F</t>
        </is>
      </c>
      <c r="G208" t="inlineStr">
        <is>
          <t>ACTIVE</t>
        </is>
      </c>
      <c r="H208">
        <f>IFERROR(IF(INDEX('Player Pool'!$E$2:$E$8725,$X208)="","",INDEX('Player Pool'!$E$2:$E$8725,$X208)),"")</f>
        <v/>
      </c>
      <c r="I208" s="30" t="n">
        <v>850000</v>
      </c>
      <c r="J208" s="31">
        <f>IFERROR(IF(INDEX('Player Pool'!$I$2:$I$8725,$X208)="","",INDEX('Player Pool'!$I$2:$I$8725,$X208)),"")</f>
        <v/>
      </c>
      <c r="K208" s="31">
        <f>IFERROR(IF(INDEX('Player Pool'!$K$2:$K$8725,$X208)="","",INDEX('Player Pool'!$K$2:$K$8725,$X208)),"")</f>
        <v/>
      </c>
      <c r="L208" s="31">
        <f>IFERROR(IF(INDEX('Player Pool'!$M$2:$M$8725,$X208)="","",INDEX('Player Pool'!$M$2:$M$8725,$X208)),"")</f>
        <v/>
      </c>
      <c r="M208" s="31">
        <f>IFERROR(IF(INDEX('Player Pool'!$N$2:$N$8725,$X208)="","",INDEX('Player Pool'!$N$2:$N$8725,$X208)),"")</f>
        <v/>
      </c>
      <c r="N208" s="31">
        <f>IFERROR(IF(INDEX('Player Pool'!$Q$2:$Q$8725,$X208)="","",INDEX('Player Pool'!$Q$2:$Q$8725,$X208)),"")</f>
        <v/>
      </c>
      <c r="O208" s="31">
        <f>IF(AND(ISNUMBER($R208),$R208&lt;&gt;0,ISNUMBER($I208),$I208&gt;0),$R208/($I208/1000000),"")</f>
        <v/>
      </c>
      <c r="P208">
        <f>IFERROR(IF(INDEX('Player Pool'!$U$2:$U$8725,$X208)="","",INDEX('Player Pool'!$U$2:$U$8725,$X208)),"")</f>
        <v/>
      </c>
      <c r="Q208" s="31">
        <f>IFERROR(IF(INDEX('Player Pool'!$O$2:$O$8725,$X208)="","",INDEX('Player Pool'!$O$2:$O$8725,$X208)),"")</f>
        <v/>
      </c>
      <c r="R208" s="31">
        <f>IFERROR(IF(INDEX('Player Pool'!$P$2:$P$8725,$X208)="","",INDEX('Player Pool'!$P$2:$P$8725,$X208)),"")</f>
        <v/>
      </c>
      <c r="S208" s="31">
        <f>IF(AND(ISNUMBER($J208),$J208&lt;&gt;0,ISNUMBER($I208),$I208&gt;0),$J208/($I208/1000000),"")</f>
        <v/>
      </c>
      <c r="T208" s="32">
        <f>IF(AND(ISNUMBER($K208),$K208&lt;&gt;0,ISNUMBER($I208),$I208&gt;0),$K208/($I208/1000000),"")</f>
        <v/>
      </c>
      <c r="U208" s="32">
        <f>IFERROR(IF(INDEX('Player Pool'!$S$2:$S$8725,$X208)="","",INDEX('Player Pool'!$S$2:$S$8725,$X208)),"")</f>
        <v/>
      </c>
      <c r="V208" s="32">
        <f>IF(AND(ISNUMBER($U208),$U208&lt;&gt;0,ISNUMBER($I208),$I208&gt;0),$U208/($I208/1000000),"")</f>
        <v/>
      </c>
      <c r="W208" t="inlineStr">
        <is>
          <t>00qs7</t>
        </is>
      </c>
      <c r="X208">
        <f>IFERROR(MATCH($W208,'Player Pool'!$V$2:$V$8725,0),"")</f>
        <v/>
      </c>
      <c r="Y208">
        <f>IF(ISNUMBER($R208),$R208,-1)</f>
        <v/>
      </c>
      <c r="Z208">
        <f>IF(ISNUMBER($J208),$J208,-1)</f>
        <v/>
      </c>
      <c r="AA208">
        <f>IF($A208=$A207,$AA207,$AA207+1)</f>
        <v/>
      </c>
      <c r="AB208">
        <f>COUNTIFS($A$2:$A$516,$A208,$G$2:$G$516,$G208,$Y$2:$Y$516,"&gt;"&amp;$Y208)+COUNTIFS($A$2:$A208,$A208,$G$2:$G208,$G208,$Y$2:$Y208,$Y208)</f>
        <v/>
      </c>
      <c r="AC208">
        <f>IF($G208="MINORS","",COUNTIFS($A$2:$A$516,$A208,$G$2:$G$516,"&lt;&gt;MINORS",$Z$2:$Z$516,"&gt;"&amp;$Z208)+COUNTIFS($A$2:$A208,$A208,$G$2:$G208,"&lt;&gt;MINORS",$Z$2:$Z208,$Z208))</f>
        <v/>
      </c>
      <c r="AD208">
        <f>$A208&amp;"|"&amp;$G208&amp;"|"&amp;$AB208</f>
        <v/>
      </c>
      <c r="AE208">
        <f>IF($AC208="","",$A208&amp;"|"&amp;$AC208)</f>
        <v/>
      </c>
      <c r="AF208">
        <f>IF(COUNTIFS($A$2:$A208,$A208)=1,"T"&amp;$AA208,"")</f>
        <v/>
      </c>
    </row>
    <row r="209">
      <c r="A209" t="inlineStr">
        <is>
          <t>Deef-Fence</t>
        </is>
      </c>
      <c r="B209">
        <f>IFERROR(IF(INDEX('Player Pool'!$A$2:$A$8725,$X209)="","",INDEX('Player Pool'!$A$2:$A$8725,$X209)),"")</f>
        <v/>
      </c>
      <c r="C209">
        <f>IFERROR(IF(INDEX('Player Pool'!$B$2:$B$8725,$X209)="","",INDEX('Player Pool'!$B$2:$B$8725,$X209)),"")</f>
        <v/>
      </c>
      <c r="D209">
        <f>IFERROR(IF(INDEX('Player Pool'!$C$2:$C$8725,$X209)="","",INDEX('Player Pool'!$C$2:$C$8725,$X209)),"")</f>
        <v/>
      </c>
      <c r="E209">
        <f>IFERROR(IF(INDEX('Player Pool'!$D$2:$D$8725,$X209)="","",INDEX('Player Pool'!$D$2:$D$8725,$X209)),"")</f>
        <v/>
      </c>
      <c r="F209" t="inlineStr">
        <is>
          <t>F</t>
        </is>
      </c>
      <c r="G209" t="inlineStr">
        <is>
          <t>ACTIVE</t>
        </is>
      </c>
      <c r="H209">
        <f>IFERROR(IF(INDEX('Player Pool'!$E$2:$E$8725,$X209)="","",INDEX('Player Pool'!$E$2:$E$8725,$X209)),"")</f>
        <v/>
      </c>
      <c r="I209" s="30" t="n">
        <v>1000000</v>
      </c>
      <c r="J209" s="31">
        <f>IFERROR(IF(INDEX('Player Pool'!$I$2:$I$8725,$X209)="","",INDEX('Player Pool'!$I$2:$I$8725,$X209)),"")</f>
        <v/>
      </c>
      <c r="K209" s="31">
        <f>IFERROR(IF(INDEX('Player Pool'!$K$2:$K$8725,$X209)="","",INDEX('Player Pool'!$K$2:$K$8725,$X209)),"")</f>
        <v/>
      </c>
      <c r="L209" s="31">
        <f>IFERROR(IF(INDEX('Player Pool'!$M$2:$M$8725,$X209)="","",INDEX('Player Pool'!$M$2:$M$8725,$X209)),"")</f>
        <v/>
      </c>
      <c r="M209" s="31">
        <f>IFERROR(IF(INDEX('Player Pool'!$N$2:$N$8725,$X209)="","",INDEX('Player Pool'!$N$2:$N$8725,$X209)),"")</f>
        <v/>
      </c>
      <c r="N209" s="31">
        <f>IFERROR(IF(INDEX('Player Pool'!$Q$2:$Q$8725,$X209)="","",INDEX('Player Pool'!$Q$2:$Q$8725,$X209)),"")</f>
        <v/>
      </c>
      <c r="O209" s="31">
        <f>IF(AND(ISNUMBER($R209),$R209&lt;&gt;0,ISNUMBER($I209),$I209&gt;0),$R209/($I209/1000000),"")</f>
        <v/>
      </c>
      <c r="P209">
        <f>IFERROR(IF(INDEX('Player Pool'!$U$2:$U$8725,$X209)="","",INDEX('Player Pool'!$U$2:$U$8725,$X209)),"")</f>
        <v/>
      </c>
      <c r="Q209" s="31">
        <f>IFERROR(IF(INDEX('Player Pool'!$O$2:$O$8725,$X209)="","",INDEX('Player Pool'!$O$2:$O$8725,$X209)),"")</f>
        <v/>
      </c>
      <c r="R209" s="31">
        <f>IFERROR(IF(INDEX('Player Pool'!$P$2:$P$8725,$X209)="","",INDEX('Player Pool'!$P$2:$P$8725,$X209)),"")</f>
        <v/>
      </c>
      <c r="S209" s="31">
        <f>IF(AND(ISNUMBER($J209),$J209&lt;&gt;0,ISNUMBER($I209),$I209&gt;0),$J209/($I209/1000000),"")</f>
        <v/>
      </c>
      <c r="T209" s="32">
        <f>IF(AND(ISNUMBER($K209),$K209&lt;&gt;0,ISNUMBER($I209),$I209&gt;0),$K209/($I209/1000000),"")</f>
        <v/>
      </c>
      <c r="U209" s="32">
        <f>IFERROR(IF(INDEX('Player Pool'!$S$2:$S$8725,$X209)="","",INDEX('Player Pool'!$S$2:$S$8725,$X209)),"")</f>
        <v/>
      </c>
      <c r="V209" s="32">
        <f>IF(AND(ISNUMBER($U209),$U209&lt;&gt;0,ISNUMBER($I209),$I209&gt;0),$U209/($I209/1000000),"")</f>
        <v/>
      </c>
      <c r="W209" t="inlineStr">
        <is>
          <t>01sio</t>
        </is>
      </c>
      <c r="X209">
        <f>IFERROR(MATCH($W209,'Player Pool'!$V$2:$V$8725,0),"")</f>
        <v/>
      </c>
      <c r="Y209">
        <f>IF(ISNUMBER($R209),$R209,-1)</f>
        <v/>
      </c>
      <c r="Z209">
        <f>IF(ISNUMBER($J209),$J209,-1)</f>
        <v/>
      </c>
      <c r="AA209">
        <f>IF($A209=$A208,$AA208,$AA208+1)</f>
        <v/>
      </c>
      <c r="AB209">
        <f>COUNTIFS($A$2:$A$516,$A209,$G$2:$G$516,$G209,$Y$2:$Y$516,"&gt;"&amp;$Y209)+COUNTIFS($A$2:$A209,$A209,$G$2:$G209,$G209,$Y$2:$Y209,$Y209)</f>
        <v/>
      </c>
      <c r="AC209">
        <f>IF($G209="MINORS","",COUNTIFS($A$2:$A$516,$A209,$G$2:$G$516,"&lt;&gt;MINORS",$Z$2:$Z$516,"&gt;"&amp;$Z209)+COUNTIFS($A$2:$A209,$A209,$G$2:$G209,"&lt;&gt;MINORS",$Z$2:$Z209,$Z209))</f>
        <v/>
      </c>
      <c r="AD209">
        <f>$A209&amp;"|"&amp;$G209&amp;"|"&amp;$AB209</f>
        <v/>
      </c>
      <c r="AE209">
        <f>IF($AC209="","",$A209&amp;"|"&amp;$AC209)</f>
        <v/>
      </c>
      <c r="AF209">
        <f>IF(COUNTIFS($A$2:$A209,$A209)=1,"T"&amp;$AA209,"")</f>
        <v/>
      </c>
    </row>
    <row r="210">
      <c r="A210" t="inlineStr">
        <is>
          <t>Deef-Fence</t>
        </is>
      </c>
      <c r="B210">
        <f>IFERROR(IF(INDEX('Player Pool'!$A$2:$A$8725,$X210)="","",INDEX('Player Pool'!$A$2:$A$8725,$X210)),"")</f>
        <v/>
      </c>
      <c r="C210">
        <f>IFERROR(IF(INDEX('Player Pool'!$B$2:$B$8725,$X210)="","",INDEX('Player Pool'!$B$2:$B$8725,$X210)),"")</f>
        <v/>
      </c>
      <c r="D210">
        <f>IFERROR(IF(INDEX('Player Pool'!$C$2:$C$8725,$X210)="","",INDEX('Player Pool'!$C$2:$C$8725,$X210)),"")</f>
        <v/>
      </c>
      <c r="E210">
        <f>IFERROR(IF(INDEX('Player Pool'!$D$2:$D$8725,$X210)="","",INDEX('Player Pool'!$D$2:$D$8725,$X210)),"")</f>
        <v/>
      </c>
      <c r="F210" t="inlineStr">
        <is>
          <t>D</t>
        </is>
      </c>
      <c r="G210" t="inlineStr">
        <is>
          <t>ACTIVE</t>
        </is>
      </c>
      <c r="H210">
        <f>IFERROR(IF(INDEX('Player Pool'!$E$2:$E$8725,$X210)="","",INDEX('Player Pool'!$E$2:$E$8725,$X210)),"")</f>
        <v/>
      </c>
      <c r="I210" s="30" t="n">
        <v>7250000</v>
      </c>
      <c r="J210" s="31">
        <f>IFERROR(IF(INDEX('Player Pool'!$I$2:$I$8725,$X210)="","",INDEX('Player Pool'!$I$2:$I$8725,$X210)),"")</f>
        <v/>
      </c>
      <c r="K210" s="31">
        <f>IFERROR(IF(INDEX('Player Pool'!$K$2:$K$8725,$X210)="","",INDEX('Player Pool'!$K$2:$K$8725,$X210)),"")</f>
        <v/>
      </c>
      <c r="L210" s="31">
        <f>IFERROR(IF(INDEX('Player Pool'!$M$2:$M$8725,$X210)="","",INDEX('Player Pool'!$M$2:$M$8725,$X210)),"")</f>
        <v/>
      </c>
      <c r="M210" s="31">
        <f>IFERROR(IF(INDEX('Player Pool'!$N$2:$N$8725,$X210)="","",INDEX('Player Pool'!$N$2:$N$8725,$X210)),"")</f>
        <v/>
      </c>
      <c r="N210" s="31">
        <f>IFERROR(IF(INDEX('Player Pool'!$Q$2:$Q$8725,$X210)="","",INDEX('Player Pool'!$Q$2:$Q$8725,$X210)),"")</f>
        <v/>
      </c>
      <c r="O210" s="31">
        <f>IF(AND(ISNUMBER($R210),$R210&lt;&gt;0,ISNUMBER($I210),$I210&gt;0),$R210/($I210/1000000),"")</f>
        <v/>
      </c>
      <c r="P210">
        <f>IFERROR(IF(INDEX('Player Pool'!$U$2:$U$8725,$X210)="","",INDEX('Player Pool'!$U$2:$U$8725,$X210)),"")</f>
        <v/>
      </c>
      <c r="Q210" s="31">
        <f>IFERROR(IF(INDEX('Player Pool'!$O$2:$O$8725,$X210)="","",INDEX('Player Pool'!$O$2:$O$8725,$X210)),"")</f>
        <v/>
      </c>
      <c r="R210" s="31">
        <f>IFERROR(IF(INDEX('Player Pool'!$P$2:$P$8725,$X210)="","",INDEX('Player Pool'!$P$2:$P$8725,$X210)),"")</f>
        <v/>
      </c>
      <c r="S210" s="31">
        <f>IF(AND(ISNUMBER($J210),$J210&lt;&gt;0,ISNUMBER($I210),$I210&gt;0),$J210/($I210/1000000),"")</f>
        <v/>
      </c>
      <c r="T210" s="32">
        <f>IF(AND(ISNUMBER($K210),$K210&lt;&gt;0,ISNUMBER($I210),$I210&gt;0),$K210/($I210/1000000),"")</f>
        <v/>
      </c>
      <c r="U210" s="32">
        <f>IFERROR(IF(INDEX('Player Pool'!$S$2:$S$8725,$X210)="","",INDEX('Player Pool'!$S$2:$S$8725,$X210)),"")</f>
        <v/>
      </c>
      <c r="V210" s="32">
        <f>IF(AND(ISNUMBER($U210),$U210&lt;&gt;0,ISNUMBER($I210),$I210&gt;0),$U210/($I210/1000000),"")</f>
        <v/>
      </c>
      <c r="W210" t="inlineStr">
        <is>
          <t>05ril</t>
        </is>
      </c>
      <c r="X210">
        <f>IFERROR(MATCH($W210,'Player Pool'!$V$2:$V$8725,0),"")</f>
        <v/>
      </c>
      <c r="Y210">
        <f>IF(ISNUMBER($R210),$R210,-1)</f>
        <v/>
      </c>
      <c r="Z210">
        <f>IF(ISNUMBER($J210),$J210,-1)</f>
        <v/>
      </c>
      <c r="AA210">
        <f>IF($A210=$A209,$AA209,$AA209+1)</f>
        <v/>
      </c>
      <c r="AB210">
        <f>COUNTIFS($A$2:$A$516,$A210,$G$2:$G$516,$G210,$Y$2:$Y$516,"&gt;"&amp;$Y210)+COUNTIFS($A$2:$A210,$A210,$G$2:$G210,$G210,$Y$2:$Y210,$Y210)</f>
        <v/>
      </c>
      <c r="AC210">
        <f>IF($G210="MINORS","",COUNTIFS($A$2:$A$516,$A210,$G$2:$G$516,"&lt;&gt;MINORS",$Z$2:$Z$516,"&gt;"&amp;$Z210)+COUNTIFS($A$2:$A210,$A210,$G$2:$G210,"&lt;&gt;MINORS",$Z$2:$Z210,$Z210))</f>
        <v/>
      </c>
      <c r="AD210">
        <f>$A210&amp;"|"&amp;$G210&amp;"|"&amp;$AB210</f>
        <v/>
      </c>
      <c r="AE210">
        <f>IF($AC210="","",$A210&amp;"|"&amp;$AC210)</f>
        <v/>
      </c>
      <c r="AF210">
        <f>IF(COUNTIFS($A$2:$A210,$A210)=1,"T"&amp;$AA210,"")</f>
        <v/>
      </c>
    </row>
    <row r="211">
      <c r="A211" t="inlineStr">
        <is>
          <t>Deef-Fence</t>
        </is>
      </c>
      <c r="B211">
        <f>IFERROR(IF(INDEX('Player Pool'!$A$2:$A$8725,$X211)="","",INDEX('Player Pool'!$A$2:$A$8725,$X211)),"")</f>
        <v/>
      </c>
      <c r="C211">
        <f>IFERROR(IF(INDEX('Player Pool'!$B$2:$B$8725,$X211)="","",INDEX('Player Pool'!$B$2:$B$8725,$X211)),"")</f>
        <v/>
      </c>
      <c r="D211">
        <f>IFERROR(IF(INDEX('Player Pool'!$C$2:$C$8725,$X211)="","",INDEX('Player Pool'!$C$2:$C$8725,$X211)),"")</f>
        <v/>
      </c>
      <c r="E211">
        <f>IFERROR(IF(INDEX('Player Pool'!$D$2:$D$8725,$X211)="","",INDEX('Player Pool'!$D$2:$D$8725,$X211)),"")</f>
        <v/>
      </c>
      <c r="F211" t="inlineStr">
        <is>
          <t>D</t>
        </is>
      </c>
      <c r="G211" t="inlineStr">
        <is>
          <t>ACTIVE</t>
        </is>
      </c>
      <c r="H211">
        <f>IFERROR(IF(INDEX('Player Pool'!$E$2:$E$8725,$X211)="","",INDEX('Player Pool'!$E$2:$E$8725,$X211)),"")</f>
        <v/>
      </c>
      <c r="I211" s="30" t="n">
        <v>1</v>
      </c>
      <c r="J211" s="31">
        <f>IFERROR(IF(INDEX('Player Pool'!$I$2:$I$8725,$X211)="","",INDEX('Player Pool'!$I$2:$I$8725,$X211)),"")</f>
        <v/>
      </c>
      <c r="K211" s="31">
        <f>IFERROR(IF(INDEX('Player Pool'!$K$2:$K$8725,$X211)="","",INDEX('Player Pool'!$K$2:$K$8725,$X211)),"")</f>
        <v/>
      </c>
      <c r="L211" s="31">
        <f>IFERROR(IF(INDEX('Player Pool'!$M$2:$M$8725,$X211)="","",INDEX('Player Pool'!$M$2:$M$8725,$X211)),"")</f>
        <v/>
      </c>
      <c r="M211" s="31">
        <f>IFERROR(IF(INDEX('Player Pool'!$N$2:$N$8725,$X211)="","",INDEX('Player Pool'!$N$2:$N$8725,$X211)),"")</f>
        <v/>
      </c>
      <c r="N211" s="31">
        <f>IFERROR(IF(INDEX('Player Pool'!$Q$2:$Q$8725,$X211)="","",INDEX('Player Pool'!$Q$2:$Q$8725,$X211)),"")</f>
        <v/>
      </c>
      <c r="O211" s="31">
        <f>IF(AND(ISNUMBER($R211),$R211&lt;&gt;0,ISNUMBER($I211),$I211&gt;0),$R211/($I211/1000000),"")</f>
        <v/>
      </c>
      <c r="P211">
        <f>IFERROR(IF(INDEX('Player Pool'!$U$2:$U$8725,$X211)="","",INDEX('Player Pool'!$U$2:$U$8725,$X211)),"")</f>
        <v/>
      </c>
      <c r="Q211" s="31">
        <f>IFERROR(IF(INDEX('Player Pool'!$O$2:$O$8725,$X211)="","",INDEX('Player Pool'!$O$2:$O$8725,$X211)),"")</f>
        <v/>
      </c>
      <c r="R211" s="31">
        <f>IFERROR(IF(INDEX('Player Pool'!$P$2:$P$8725,$X211)="","",INDEX('Player Pool'!$P$2:$P$8725,$X211)),"")</f>
        <v/>
      </c>
      <c r="S211" s="31">
        <f>IF(AND(ISNUMBER($J211),$J211&lt;&gt;0,ISNUMBER($I211),$I211&gt;0),$J211/($I211/1000000),"")</f>
        <v/>
      </c>
      <c r="T211" s="32">
        <f>IF(AND(ISNUMBER($K211),$K211&lt;&gt;0,ISNUMBER($I211),$I211&gt;0),$K211/($I211/1000000),"")</f>
        <v/>
      </c>
      <c r="U211" s="32">
        <f>IFERROR(IF(INDEX('Player Pool'!$S$2:$S$8725,$X211)="","",INDEX('Player Pool'!$S$2:$S$8725,$X211)),"")</f>
        <v/>
      </c>
      <c r="V211" s="32">
        <f>IF(AND(ISNUMBER($U211),$U211&lt;&gt;0,ISNUMBER($I211),$I211&gt;0),$U211/($I211/1000000),"")</f>
        <v/>
      </c>
      <c r="W211" t="inlineStr">
        <is>
          <t>05lu8</t>
        </is>
      </c>
      <c r="X211">
        <f>IFERROR(MATCH($W211,'Player Pool'!$V$2:$V$8725,0),"")</f>
        <v/>
      </c>
      <c r="Y211">
        <f>IF(ISNUMBER($R211),$R211,-1)</f>
        <v/>
      </c>
      <c r="Z211">
        <f>IF(ISNUMBER($J211),$J211,-1)</f>
        <v/>
      </c>
      <c r="AA211">
        <f>IF($A211=$A210,$AA210,$AA210+1)</f>
        <v/>
      </c>
      <c r="AB211">
        <f>COUNTIFS($A$2:$A$516,$A211,$G$2:$G$516,$G211,$Y$2:$Y$516,"&gt;"&amp;$Y211)+COUNTIFS($A$2:$A211,$A211,$G$2:$G211,$G211,$Y$2:$Y211,$Y211)</f>
        <v/>
      </c>
      <c r="AC211">
        <f>IF($G211="MINORS","",COUNTIFS($A$2:$A$516,$A211,$G$2:$G$516,"&lt;&gt;MINORS",$Z$2:$Z$516,"&gt;"&amp;$Z211)+COUNTIFS($A$2:$A211,$A211,$G$2:$G211,"&lt;&gt;MINORS",$Z$2:$Z211,$Z211))</f>
        <v/>
      </c>
      <c r="AD211">
        <f>$A211&amp;"|"&amp;$G211&amp;"|"&amp;$AB211</f>
        <v/>
      </c>
      <c r="AE211">
        <f>IF($AC211="","",$A211&amp;"|"&amp;$AC211)</f>
        <v/>
      </c>
      <c r="AF211">
        <f>IF(COUNTIFS($A$2:$A211,$A211)=1,"T"&amp;$AA211,"")</f>
        <v/>
      </c>
    </row>
    <row r="212">
      <c r="A212" t="inlineStr">
        <is>
          <t>Deef-Fence</t>
        </is>
      </c>
      <c r="B212">
        <f>IFERROR(IF(INDEX('Player Pool'!$A$2:$A$8725,$X212)="","",INDEX('Player Pool'!$A$2:$A$8725,$X212)),"")</f>
        <v/>
      </c>
      <c r="C212">
        <f>IFERROR(IF(INDEX('Player Pool'!$B$2:$B$8725,$X212)="","",INDEX('Player Pool'!$B$2:$B$8725,$X212)),"")</f>
        <v/>
      </c>
      <c r="D212">
        <f>IFERROR(IF(INDEX('Player Pool'!$C$2:$C$8725,$X212)="","",INDEX('Player Pool'!$C$2:$C$8725,$X212)),"")</f>
        <v/>
      </c>
      <c r="E212">
        <f>IFERROR(IF(INDEX('Player Pool'!$D$2:$D$8725,$X212)="","",INDEX('Player Pool'!$D$2:$D$8725,$X212)),"")</f>
        <v/>
      </c>
      <c r="F212" t="inlineStr">
        <is>
          <t>G</t>
        </is>
      </c>
      <c r="G212" t="inlineStr">
        <is>
          <t>MINORS</t>
        </is>
      </c>
      <c r="H212">
        <f>IFERROR(IF(INDEX('Player Pool'!$E$2:$E$8725,$X212)="","",INDEX('Player Pool'!$E$2:$E$8725,$X212)),"")</f>
        <v/>
      </c>
      <c r="I212" s="30" t="n">
        <v>945833</v>
      </c>
      <c r="J212" s="31">
        <f>IFERROR(IF(INDEX('Player Pool'!$I$2:$I$8725,$X212)="","",INDEX('Player Pool'!$I$2:$I$8725,$X212)),"")</f>
        <v/>
      </c>
      <c r="K212" s="31">
        <f>IFERROR(IF(INDEX('Player Pool'!$K$2:$K$8725,$X212)="","",INDEX('Player Pool'!$K$2:$K$8725,$X212)),"")</f>
        <v/>
      </c>
      <c r="L212" s="31">
        <f>IFERROR(IF(INDEX('Player Pool'!$M$2:$M$8725,$X212)="","",INDEX('Player Pool'!$M$2:$M$8725,$X212)),"")</f>
        <v/>
      </c>
      <c r="M212" s="31">
        <f>IFERROR(IF(INDEX('Player Pool'!$N$2:$N$8725,$X212)="","",INDEX('Player Pool'!$N$2:$N$8725,$X212)),"")</f>
        <v/>
      </c>
      <c r="N212" s="31">
        <f>IFERROR(IF(INDEX('Player Pool'!$Q$2:$Q$8725,$X212)="","",INDEX('Player Pool'!$Q$2:$Q$8725,$X212)),"")</f>
        <v/>
      </c>
      <c r="O212" s="31">
        <f>IF(AND(ISNUMBER($R212),$R212&lt;&gt;0,ISNUMBER($I212),$I212&gt;0),$R212/($I212/1000000),"")</f>
        <v/>
      </c>
      <c r="P212">
        <f>IFERROR(IF(INDEX('Player Pool'!$U$2:$U$8725,$X212)="","",INDEX('Player Pool'!$U$2:$U$8725,$X212)),"")</f>
        <v/>
      </c>
      <c r="Q212" s="31">
        <f>IFERROR(IF(INDEX('Player Pool'!$O$2:$O$8725,$X212)="","",INDEX('Player Pool'!$O$2:$O$8725,$X212)),"")</f>
        <v/>
      </c>
      <c r="R212" s="31">
        <f>IFERROR(IF(INDEX('Player Pool'!$P$2:$P$8725,$X212)="","",INDEX('Player Pool'!$P$2:$P$8725,$X212)),"")</f>
        <v/>
      </c>
      <c r="S212" s="31">
        <f>IF(AND(ISNUMBER($J212),$J212&lt;&gt;0,ISNUMBER($I212),$I212&gt;0),$J212/($I212/1000000),"")</f>
        <v/>
      </c>
      <c r="T212" s="32">
        <f>IF(AND(ISNUMBER($K212),$K212&lt;&gt;0,ISNUMBER($I212),$I212&gt;0),$K212/($I212/1000000),"")</f>
        <v/>
      </c>
      <c r="U212" s="32">
        <f>IFERROR(IF(INDEX('Player Pool'!$S$2:$S$8725,$X212)="","",INDEX('Player Pool'!$S$2:$S$8725,$X212)),"")</f>
        <v/>
      </c>
      <c r="V212" s="32">
        <f>IF(AND(ISNUMBER($U212),$U212&lt;&gt;0,ISNUMBER($I212),$I212&gt;0),$U212/($I212/1000000),"")</f>
        <v/>
      </c>
      <c r="W212" t="inlineStr">
        <is>
          <t>068yz</t>
        </is>
      </c>
      <c r="X212">
        <f>IFERROR(MATCH($W212,'Player Pool'!$V$2:$V$8725,0),"")</f>
        <v/>
      </c>
      <c r="Y212">
        <f>IF(ISNUMBER($R212),$R212,-1)</f>
        <v/>
      </c>
      <c r="Z212">
        <f>IF(ISNUMBER($J212),$J212,-1)</f>
        <v/>
      </c>
      <c r="AA212">
        <f>IF($A212=$A211,$AA211,$AA211+1)</f>
        <v/>
      </c>
      <c r="AB212">
        <f>COUNTIFS($A$2:$A$516,$A212,$G$2:$G$516,$G212,$Y$2:$Y$516,"&gt;"&amp;$Y212)+COUNTIFS($A$2:$A212,$A212,$G$2:$G212,$G212,$Y$2:$Y212,$Y212)</f>
        <v/>
      </c>
      <c r="AC212">
        <f>IF($G212="MINORS","",COUNTIFS($A$2:$A$516,$A212,$G$2:$G$516,"&lt;&gt;MINORS",$Z$2:$Z$516,"&gt;"&amp;$Z212)+COUNTIFS($A$2:$A212,$A212,$G$2:$G212,"&lt;&gt;MINORS",$Z$2:$Z212,$Z212))</f>
        <v/>
      </c>
      <c r="AD212">
        <f>$A212&amp;"|"&amp;$G212&amp;"|"&amp;$AB212</f>
        <v/>
      </c>
      <c r="AE212">
        <f>IF($AC212="","",$A212&amp;"|"&amp;$AC212)</f>
        <v/>
      </c>
      <c r="AF212">
        <f>IF(COUNTIFS($A$2:$A212,$A212)=1,"T"&amp;$AA212,"")</f>
        <v/>
      </c>
    </row>
    <row r="213">
      <c r="A213" t="inlineStr">
        <is>
          <t>Deef-Fence</t>
        </is>
      </c>
      <c r="B213">
        <f>IFERROR(IF(INDEX('Player Pool'!$A$2:$A$8725,$X213)="","",INDEX('Player Pool'!$A$2:$A$8725,$X213)),"")</f>
        <v/>
      </c>
      <c r="C213">
        <f>IFERROR(IF(INDEX('Player Pool'!$B$2:$B$8725,$X213)="","",INDEX('Player Pool'!$B$2:$B$8725,$X213)),"")</f>
        <v/>
      </c>
      <c r="D213">
        <f>IFERROR(IF(INDEX('Player Pool'!$C$2:$C$8725,$X213)="","",INDEX('Player Pool'!$C$2:$C$8725,$X213)),"")</f>
        <v/>
      </c>
      <c r="E213">
        <f>IFERROR(IF(INDEX('Player Pool'!$D$2:$D$8725,$X213)="","",INDEX('Player Pool'!$D$2:$D$8725,$X213)),"")</f>
        <v/>
      </c>
      <c r="F213" t="inlineStr">
        <is>
          <t>F</t>
        </is>
      </c>
      <c r="G213" t="inlineStr">
        <is>
          <t>ACTIVE</t>
        </is>
      </c>
      <c r="H213">
        <f>IFERROR(IF(INDEX('Player Pool'!$E$2:$E$8725,$X213)="","",INDEX('Player Pool'!$E$2:$E$8725,$X213)),"")</f>
        <v/>
      </c>
      <c r="I213" s="30" t="n">
        <v>886666</v>
      </c>
      <c r="J213" s="31">
        <f>IFERROR(IF(INDEX('Player Pool'!$I$2:$I$8725,$X213)="","",INDEX('Player Pool'!$I$2:$I$8725,$X213)),"")</f>
        <v/>
      </c>
      <c r="K213" s="31">
        <f>IFERROR(IF(INDEX('Player Pool'!$K$2:$K$8725,$X213)="","",INDEX('Player Pool'!$K$2:$K$8725,$X213)),"")</f>
        <v/>
      </c>
      <c r="L213" s="31">
        <f>IFERROR(IF(INDEX('Player Pool'!$M$2:$M$8725,$X213)="","",INDEX('Player Pool'!$M$2:$M$8725,$X213)),"")</f>
        <v/>
      </c>
      <c r="M213" s="31">
        <f>IFERROR(IF(INDEX('Player Pool'!$N$2:$N$8725,$X213)="","",INDEX('Player Pool'!$N$2:$N$8725,$X213)),"")</f>
        <v/>
      </c>
      <c r="N213" s="31">
        <f>IFERROR(IF(INDEX('Player Pool'!$Q$2:$Q$8725,$X213)="","",INDEX('Player Pool'!$Q$2:$Q$8725,$X213)),"")</f>
        <v/>
      </c>
      <c r="O213" s="31">
        <f>IF(AND(ISNUMBER($R213),$R213&lt;&gt;0,ISNUMBER($I213),$I213&gt;0),$R213/($I213/1000000),"")</f>
        <v/>
      </c>
      <c r="P213">
        <f>IFERROR(IF(INDEX('Player Pool'!$U$2:$U$8725,$X213)="","",INDEX('Player Pool'!$U$2:$U$8725,$X213)),"")</f>
        <v/>
      </c>
      <c r="Q213" s="31">
        <f>IFERROR(IF(INDEX('Player Pool'!$O$2:$O$8725,$X213)="","",INDEX('Player Pool'!$O$2:$O$8725,$X213)),"")</f>
        <v/>
      </c>
      <c r="R213" s="31">
        <f>IFERROR(IF(INDEX('Player Pool'!$P$2:$P$8725,$X213)="","",INDEX('Player Pool'!$P$2:$P$8725,$X213)),"")</f>
        <v/>
      </c>
      <c r="S213" s="31">
        <f>IF(AND(ISNUMBER($J213),$J213&lt;&gt;0,ISNUMBER($I213),$I213&gt;0),$J213/($I213/1000000),"")</f>
        <v/>
      </c>
      <c r="T213" s="32">
        <f>IF(AND(ISNUMBER($K213),$K213&lt;&gt;0,ISNUMBER($I213),$I213&gt;0),$K213/($I213/1000000),"")</f>
        <v/>
      </c>
      <c r="U213" s="32">
        <f>IFERROR(IF(INDEX('Player Pool'!$S$2:$S$8725,$X213)="","",INDEX('Player Pool'!$S$2:$S$8725,$X213)),"")</f>
        <v/>
      </c>
      <c r="V213" s="32">
        <f>IF(AND(ISNUMBER($U213),$U213&lt;&gt;0,ISNUMBER($I213),$I213&gt;0),$U213/($I213/1000000),"")</f>
        <v/>
      </c>
      <c r="W213" t="inlineStr">
        <is>
          <t>04y80</t>
        </is>
      </c>
      <c r="X213">
        <f>IFERROR(MATCH($W213,'Player Pool'!$V$2:$V$8725,0),"")</f>
        <v/>
      </c>
      <c r="Y213">
        <f>IF(ISNUMBER($R213),$R213,-1)</f>
        <v/>
      </c>
      <c r="Z213">
        <f>IF(ISNUMBER($J213),$J213,-1)</f>
        <v/>
      </c>
      <c r="AA213">
        <f>IF($A213=$A212,$AA212,$AA212+1)</f>
        <v/>
      </c>
      <c r="AB213">
        <f>COUNTIFS($A$2:$A$516,$A213,$G$2:$G$516,$G213,$Y$2:$Y$516,"&gt;"&amp;$Y213)+COUNTIFS($A$2:$A213,$A213,$G$2:$G213,$G213,$Y$2:$Y213,$Y213)</f>
        <v/>
      </c>
      <c r="AC213">
        <f>IF($G213="MINORS","",COUNTIFS($A$2:$A$516,$A213,$G$2:$G$516,"&lt;&gt;MINORS",$Z$2:$Z$516,"&gt;"&amp;$Z213)+COUNTIFS($A$2:$A213,$A213,$G$2:$G213,"&lt;&gt;MINORS",$Z$2:$Z213,$Z213))</f>
        <v/>
      </c>
      <c r="AD213">
        <f>$A213&amp;"|"&amp;$G213&amp;"|"&amp;$AB213</f>
        <v/>
      </c>
      <c r="AE213">
        <f>IF($AC213="","",$A213&amp;"|"&amp;$AC213)</f>
        <v/>
      </c>
      <c r="AF213">
        <f>IF(COUNTIFS($A$2:$A213,$A213)=1,"T"&amp;$AA213,"")</f>
        <v/>
      </c>
    </row>
    <row r="214">
      <c r="A214" t="inlineStr">
        <is>
          <t>Deef-Fence</t>
        </is>
      </c>
      <c r="B214">
        <f>IFERROR(IF(INDEX('Player Pool'!$A$2:$A$8725,$X214)="","",INDEX('Player Pool'!$A$2:$A$8725,$X214)),"")</f>
        <v/>
      </c>
      <c r="C214">
        <f>IFERROR(IF(INDEX('Player Pool'!$B$2:$B$8725,$X214)="","",INDEX('Player Pool'!$B$2:$B$8725,$X214)),"")</f>
        <v/>
      </c>
      <c r="D214">
        <f>IFERROR(IF(INDEX('Player Pool'!$C$2:$C$8725,$X214)="","",INDEX('Player Pool'!$C$2:$C$8725,$X214)),"")</f>
        <v/>
      </c>
      <c r="E214">
        <f>IFERROR(IF(INDEX('Player Pool'!$D$2:$D$8725,$X214)="","",INDEX('Player Pool'!$D$2:$D$8725,$X214)),"")</f>
        <v/>
      </c>
      <c r="F214" t="inlineStr">
        <is>
          <t>F</t>
        </is>
      </c>
      <c r="G214" t="inlineStr">
        <is>
          <t>MINORS</t>
        </is>
      </c>
      <c r="H214">
        <f>IFERROR(IF(INDEX('Player Pool'!$E$2:$E$8725,$X214)="","",INDEX('Player Pool'!$E$2:$E$8725,$X214)),"")</f>
        <v/>
      </c>
      <c r="I214" s="30" t="n">
        <v>886666</v>
      </c>
      <c r="J214" s="31">
        <f>IFERROR(IF(INDEX('Player Pool'!$I$2:$I$8725,$X214)="","",INDEX('Player Pool'!$I$2:$I$8725,$X214)),"")</f>
        <v/>
      </c>
      <c r="K214" s="31">
        <f>IFERROR(IF(INDEX('Player Pool'!$K$2:$K$8725,$X214)="","",INDEX('Player Pool'!$K$2:$K$8725,$X214)),"")</f>
        <v/>
      </c>
      <c r="L214" s="31">
        <f>IFERROR(IF(INDEX('Player Pool'!$M$2:$M$8725,$X214)="","",INDEX('Player Pool'!$M$2:$M$8725,$X214)),"")</f>
        <v/>
      </c>
      <c r="M214" s="31">
        <f>IFERROR(IF(INDEX('Player Pool'!$N$2:$N$8725,$X214)="","",INDEX('Player Pool'!$N$2:$N$8725,$X214)),"")</f>
        <v/>
      </c>
      <c r="N214" s="31">
        <f>IFERROR(IF(INDEX('Player Pool'!$Q$2:$Q$8725,$X214)="","",INDEX('Player Pool'!$Q$2:$Q$8725,$X214)),"")</f>
        <v/>
      </c>
      <c r="O214" s="31">
        <f>IF(AND(ISNUMBER($R214),$R214&lt;&gt;0,ISNUMBER($I214),$I214&gt;0),$R214/($I214/1000000),"")</f>
        <v/>
      </c>
      <c r="P214">
        <f>IFERROR(IF(INDEX('Player Pool'!$U$2:$U$8725,$X214)="","",INDEX('Player Pool'!$U$2:$U$8725,$X214)),"")</f>
        <v/>
      </c>
      <c r="Q214" s="31">
        <f>IFERROR(IF(INDEX('Player Pool'!$O$2:$O$8725,$X214)="","",INDEX('Player Pool'!$O$2:$O$8725,$X214)),"")</f>
        <v/>
      </c>
      <c r="R214" s="31">
        <f>IFERROR(IF(INDEX('Player Pool'!$P$2:$P$8725,$X214)="","",INDEX('Player Pool'!$P$2:$P$8725,$X214)),"")</f>
        <v/>
      </c>
      <c r="S214" s="31">
        <f>IF(AND(ISNUMBER($J214),$J214&lt;&gt;0,ISNUMBER($I214),$I214&gt;0),$J214/($I214/1000000),"")</f>
        <v/>
      </c>
      <c r="T214" s="32">
        <f>IF(AND(ISNUMBER($K214),$K214&lt;&gt;0,ISNUMBER($I214),$I214&gt;0),$K214/($I214/1000000),"")</f>
        <v/>
      </c>
      <c r="U214" s="32">
        <f>IFERROR(IF(INDEX('Player Pool'!$S$2:$S$8725,$X214)="","",INDEX('Player Pool'!$S$2:$S$8725,$X214)),"")</f>
        <v/>
      </c>
      <c r="V214" s="32">
        <f>IF(AND(ISNUMBER($U214),$U214&lt;&gt;0,ISNUMBER($I214),$I214&gt;0),$U214/($I214/1000000),"")</f>
        <v/>
      </c>
      <c r="W214" t="inlineStr">
        <is>
          <t>0570x</t>
        </is>
      </c>
      <c r="X214">
        <f>IFERROR(MATCH($W214,'Player Pool'!$V$2:$V$8725,0),"")</f>
        <v/>
      </c>
      <c r="Y214">
        <f>IF(ISNUMBER($R214),$R214,-1)</f>
        <v/>
      </c>
      <c r="Z214">
        <f>IF(ISNUMBER($J214),$J214,-1)</f>
        <v/>
      </c>
      <c r="AA214">
        <f>IF($A214=$A213,$AA213,$AA213+1)</f>
        <v/>
      </c>
      <c r="AB214">
        <f>COUNTIFS($A$2:$A$516,$A214,$G$2:$G$516,$G214,$Y$2:$Y$516,"&gt;"&amp;$Y214)+COUNTIFS($A$2:$A214,$A214,$G$2:$G214,$G214,$Y$2:$Y214,$Y214)</f>
        <v/>
      </c>
      <c r="AC214">
        <f>IF($G214="MINORS","",COUNTIFS($A$2:$A$516,$A214,$G$2:$G$516,"&lt;&gt;MINORS",$Z$2:$Z$516,"&gt;"&amp;$Z214)+COUNTIFS($A$2:$A214,$A214,$G$2:$G214,"&lt;&gt;MINORS",$Z$2:$Z214,$Z214))</f>
        <v/>
      </c>
      <c r="AD214">
        <f>$A214&amp;"|"&amp;$G214&amp;"|"&amp;$AB214</f>
        <v/>
      </c>
      <c r="AE214">
        <f>IF($AC214="","",$A214&amp;"|"&amp;$AC214)</f>
        <v/>
      </c>
      <c r="AF214">
        <f>IF(COUNTIFS($A$2:$A214,$A214)=1,"T"&amp;$AA214,"")</f>
        <v/>
      </c>
    </row>
    <row r="215">
      <c r="A215" t="inlineStr">
        <is>
          <t>Deef-Fence</t>
        </is>
      </c>
      <c r="B215">
        <f>IFERROR(IF(INDEX('Player Pool'!$A$2:$A$8725,$X215)="","",INDEX('Player Pool'!$A$2:$A$8725,$X215)),"")</f>
        <v/>
      </c>
      <c r="C215">
        <f>IFERROR(IF(INDEX('Player Pool'!$B$2:$B$8725,$X215)="","",INDEX('Player Pool'!$B$2:$B$8725,$X215)),"")</f>
        <v/>
      </c>
      <c r="D215">
        <f>IFERROR(IF(INDEX('Player Pool'!$C$2:$C$8725,$X215)="","",INDEX('Player Pool'!$C$2:$C$8725,$X215)),"")</f>
        <v/>
      </c>
      <c r="E215">
        <f>IFERROR(IF(INDEX('Player Pool'!$D$2:$D$8725,$X215)="","",INDEX('Player Pool'!$D$2:$D$8725,$X215)),"")</f>
        <v/>
      </c>
      <c r="F215" t="inlineStr">
        <is>
          <t>F</t>
        </is>
      </c>
      <c r="G215" t="inlineStr">
        <is>
          <t>MINORS</t>
        </is>
      </c>
      <c r="H215">
        <f>IFERROR(IF(INDEX('Player Pool'!$E$2:$E$8725,$X215)="","",INDEX('Player Pool'!$E$2:$E$8725,$X215)),"")</f>
        <v/>
      </c>
      <c r="I215" s="30" t="n">
        <v>903334</v>
      </c>
      <c r="J215" s="31">
        <f>IFERROR(IF(INDEX('Player Pool'!$I$2:$I$8725,$X215)="","",INDEX('Player Pool'!$I$2:$I$8725,$X215)),"")</f>
        <v/>
      </c>
      <c r="K215" s="31">
        <f>IFERROR(IF(INDEX('Player Pool'!$K$2:$K$8725,$X215)="","",INDEX('Player Pool'!$K$2:$K$8725,$X215)),"")</f>
        <v/>
      </c>
      <c r="L215" s="31">
        <f>IFERROR(IF(INDEX('Player Pool'!$M$2:$M$8725,$X215)="","",INDEX('Player Pool'!$M$2:$M$8725,$X215)),"")</f>
        <v/>
      </c>
      <c r="M215" s="31">
        <f>IFERROR(IF(INDEX('Player Pool'!$N$2:$N$8725,$X215)="","",INDEX('Player Pool'!$N$2:$N$8725,$X215)),"")</f>
        <v/>
      </c>
      <c r="N215" s="31">
        <f>IFERROR(IF(INDEX('Player Pool'!$Q$2:$Q$8725,$X215)="","",INDEX('Player Pool'!$Q$2:$Q$8725,$X215)),"")</f>
        <v/>
      </c>
      <c r="O215" s="31">
        <f>IF(AND(ISNUMBER($R215),$R215&lt;&gt;0,ISNUMBER($I215),$I215&gt;0),$R215/($I215/1000000),"")</f>
        <v/>
      </c>
      <c r="P215">
        <f>IFERROR(IF(INDEX('Player Pool'!$U$2:$U$8725,$X215)="","",INDEX('Player Pool'!$U$2:$U$8725,$X215)),"")</f>
        <v/>
      </c>
      <c r="Q215" s="31">
        <f>IFERROR(IF(INDEX('Player Pool'!$O$2:$O$8725,$X215)="","",INDEX('Player Pool'!$O$2:$O$8725,$X215)),"")</f>
        <v/>
      </c>
      <c r="R215" s="31">
        <f>IFERROR(IF(INDEX('Player Pool'!$P$2:$P$8725,$X215)="","",INDEX('Player Pool'!$P$2:$P$8725,$X215)),"")</f>
        <v/>
      </c>
      <c r="S215" s="31">
        <f>IF(AND(ISNUMBER($J215),$J215&lt;&gt;0,ISNUMBER($I215),$I215&gt;0),$J215/($I215/1000000),"")</f>
        <v/>
      </c>
      <c r="T215" s="32">
        <f>IF(AND(ISNUMBER($K215),$K215&lt;&gt;0,ISNUMBER($I215),$I215&gt;0),$K215/($I215/1000000),"")</f>
        <v/>
      </c>
      <c r="U215" s="32">
        <f>IFERROR(IF(INDEX('Player Pool'!$S$2:$S$8725,$X215)="","",INDEX('Player Pool'!$S$2:$S$8725,$X215)),"")</f>
        <v/>
      </c>
      <c r="V215" s="32">
        <f>IF(AND(ISNUMBER($U215),$U215&lt;&gt;0,ISNUMBER($I215),$I215&gt;0),$U215/($I215/1000000),"")</f>
        <v/>
      </c>
      <c r="W215" t="inlineStr">
        <is>
          <t>06bui</t>
        </is>
      </c>
      <c r="X215">
        <f>IFERROR(MATCH($W215,'Player Pool'!$V$2:$V$8725,0),"")</f>
        <v/>
      </c>
      <c r="Y215">
        <f>IF(ISNUMBER($R215),$R215,-1)</f>
        <v/>
      </c>
      <c r="Z215">
        <f>IF(ISNUMBER($J215),$J215,-1)</f>
        <v/>
      </c>
      <c r="AA215">
        <f>IF($A215=$A214,$AA214,$AA214+1)</f>
        <v/>
      </c>
      <c r="AB215">
        <f>COUNTIFS($A$2:$A$516,$A215,$G$2:$G$516,$G215,$Y$2:$Y$516,"&gt;"&amp;$Y215)+COUNTIFS($A$2:$A215,$A215,$G$2:$G215,$G215,$Y$2:$Y215,$Y215)</f>
        <v/>
      </c>
      <c r="AC215">
        <f>IF($G215="MINORS","",COUNTIFS($A$2:$A$516,$A215,$G$2:$G$516,"&lt;&gt;MINORS",$Z$2:$Z$516,"&gt;"&amp;$Z215)+COUNTIFS($A$2:$A215,$A215,$G$2:$G215,"&lt;&gt;MINORS",$Z$2:$Z215,$Z215))</f>
        <v/>
      </c>
      <c r="AD215">
        <f>$A215&amp;"|"&amp;$G215&amp;"|"&amp;$AB215</f>
        <v/>
      </c>
      <c r="AE215">
        <f>IF($AC215="","",$A215&amp;"|"&amp;$AC215)</f>
        <v/>
      </c>
      <c r="AF215">
        <f>IF(COUNTIFS($A$2:$A215,$A215)=1,"T"&amp;$AA215,"")</f>
        <v/>
      </c>
    </row>
    <row r="216">
      <c r="A216" t="inlineStr">
        <is>
          <t>Deef-Fence</t>
        </is>
      </c>
      <c r="B216">
        <f>IFERROR(IF(INDEX('Player Pool'!$A$2:$A$8725,$X216)="","",INDEX('Player Pool'!$A$2:$A$8725,$X216)),"")</f>
        <v/>
      </c>
      <c r="C216">
        <f>IFERROR(IF(INDEX('Player Pool'!$B$2:$B$8725,$X216)="","",INDEX('Player Pool'!$B$2:$B$8725,$X216)),"")</f>
        <v/>
      </c>
      <c r="D216">
        <f>IFERROR(IF(INDEX('Player Pool'!$C$2:$C$8725,$X216)="","",INDEX('Player Pool'!$C$2:$C$8725,$X216)),"")</f>
        <v/>
      </c>
      <c r="E216">
        <f>IFERROR(IF(INDEX('Player Pool'!$D$2:$D$8725,$X216)="","",INDEX('Player Pool'!$D$2:$D$8725,$X216)),"")</f>
        <v/>
      </c>
      <c r="F216" t="inlineStr">
        <is>
          <t>F</t>
        </is>
      </c>
      <c r="G216" t="inlineStr">
        <is>
          <t>MINORS</t>
        </is>
      </c>
      <c r="H216">
        <f>IFERROR(IF(INDEX('Player Pool'!$E$2:$E$8725,$X216)="","",INDEX('Player Pool'!$E$2:$E$8725,$X216)),"")</f>
        <v/>
      </c>
      <c r="I216" s="30" t="n">
        <v>867500</v>
      </c>
      <c r="J216" s="31">
        <f>IFERROR(IF(INDEX('Player Pool'!$I$2:$I$8725,$X216)="","",INDEX('Player Pool'!$I$2:$I$8725,$X216)),"")</f>
        <v/>
      </c>
      <c r="K216" s="31">
        <f>IFERROR(IF(INDEX('Player Pool'!$K$2:$K$8725,$X216)="","",INDEX('Player Pool'!$K$2:$K$8725,$X216)),"")</f>
        <v/>
      </c>
      <c r="L216" s="31">
        <f>IFERROR(IF(INDEX('Player Pool'!$M$2:$M$8725,$X216)="","",INDEX('Player Pool'!$M$2:$M$8725,$X216)),"")</f>
        <v/>
      </c>
      <c r="M216" s="31">
        <f>IFERROR(IF(INDEX('Player Pool'!$N$2:$N$8725,$X216)="","",INDEX('Player Pool'!$N$2:$N$8725,$X216)),"")</f>
        <v/>
      </c>
      <c r="N216" s="31">
        <f>IFERROR(IF(INDEX('Player Pool'!$Q$2:$Q$8725,$X216)="","",INDEX('Player Pool'!$Q$2:$Q$8725,$X216)),"")</f>
        <v/>
      </c>
      <c r="O216" s="31">
        <f>IF(AND(ISNUMBER($R216),$R216&lt;&gt;0,ISNUMBER($I216),$I216&gt;0),$R216/($I216/1000000),"")</f>
        <v/>
      </c>
      <c r="P216">
        <f>IFERROR(IF(INDEX('Player Pool'!$U$2:$U$8725,$X216)="","",INDEX('Player Pool'!$U$2:$U$8725,$X216)),"")</f>
        <v/>
      </c>
      <c r="Q216" s="31">
        <f>IFERROR(IF(INDEX('Player Pool'!$O$2:$O$8725,$X216)="","",INDEX('Player Pool'!$O$2:$O$8725,$X216)),"")</f>
        <v/>
      </c>
      <c r="R216" s="31">
        <f>IFERROR(IF(INDEX('Player Pool'!$P$2:$P$8725,$X216)="","",INDEX('Player Pool'!$P$2:$P$8725,$X216)),"")</f>
        <v/>
      </c>
      <c r="S216" s="31">
        <f>IF(AND(ISNUMBER($J216),$J216&lt;&gt;0,ISNUMBER($I216),$I216&gt;0),$J216/($I216/1000000),"")</f>
        <v/>
      </c>
      <c r="T216" s="32">
        <f>IF(AND(ISNUMBER($K216),$K216&lt;&gt;0,ISNUMBER($I216),$I216&gt;0),$K216/($I216/1000000),"")</f>
        <v/>
      </c>
      <c r="U216" s="32">
        <f>IFERROR(IF(INDEX('Player Pool'!$S$2:$S$8725,$X216)="","",INDEX('Player Pool'!$S$2:$S$8725,$X216)),"")</f>
        <v/>
      </c>
      <c r="V216" s="32">
        <f>IF(AND(ISNUMBER($U216),$U216&lt;&gt;0,ISNUMBER($I216),$I216&gt;0),$U216/($I216/1000000),"")</f>
        <v/>
      </c>
      <c r="W216" t="inlineStr">
        <is>
          <t>05rao</t>
        </is>
      </c>
      <c r="X216">
        <f>IFERROR(MATCH($W216,'Player Pool'!$V$2:$V$8725,0),"")</f>
        <v/>
      </c>
      <c r="Y216">
        <f>IF(ISNUMBER($R216),$R216,-1)</f>
        <v/>
      </c>
      <c r="Z216">
        <f>IF(ISNUMBER($J216),$J216,-1)</f>
        <v/>
      </c>
      <c r="AA216">
        <f>IF($A216=$A215,$AA215,$AA215+1)</f>
        <v/>
      </c>
      <c r="AB216">
        <f>COUNTIFS($A$2:$A$516,$A216,$G$2:$G$516,$G216,$Y$2:$Y$516,"&gt;"&amp;$Y216)+COUNTIFS($A$2:$A216,$A216,$G$2:$G216,$G216,$Y$2:$Y216,$Y216)</f>
        <v/>
      </c>
      <c r="AC216">
        <f>IF($G216="MINORS","",COUNTIFS($A$2:$A$516,$A216,$G$2:$G$516,"&lt;&gt;MINORS",$Z$2:$Z$516,"&gt;"&amp;$Z216)+COUNTIFS($A$2:$A216,$A216,$G$2:$G216,"&lt;&gt;MINORS",$Z$2:$Z216,$Z216))</f>
        <v/>
      </c>
      <c r="AD216">
        <f>$A216&amp;"|"&amp;$G216&amp;"|"&amp;$AB216</f>
        <v/>
      </c>
      <c r="AE216">
        <f>IF($AC216="","",$A216&amp;"|"&amp;$AC216)</f>
        <v/>
      </c>
      <c r="AF216">
        <f>IF(COUNTIFS($A$2:$A216,$A216)=1,"T"&amp;$AA216,"")</f>
        <v/>
      </c>
    </row>
    <row r="217">
      <c r="A217" t="inlineStr">
        <is>
          <t>Deef-Fence</t>
        </is>
      </c>
      <c r="B217">
        <f>IFERROR(IF(INDEX('Player Pool'!$A$2:$A$8725,$X217)="","",INDEX('Player Pool'!$A$2:$A$8725,$X217)),"")</f>
        <v/>
      </c>
      <c r="C217">
        <f>IFERROR(IF(INDEX('Player Pool'!$B$2:$B$8725,$X217)="","",INDEX('Player Pool'!$B$2:$B$8725,$X217)),"")</f>
        <v/>
      </c>
      <c r="D217">
        <f>IFERROR(IF(INDEX('Player Pool'!$C$2:$C$8725,$X217)="","",INDEX('Player Pool'!$C$2:$C$8725,$X217)),"")</f>
        <v/>
      </c>
      <c r="E217">
        <f>IFERROR(IF(INDEX('Player Pool'!$D$2:$D$8725,$X217)="","",INDEX('Player Pool'!$D$2:$D$8725,$X217)),"")</f>
        <v/>
      </c>
      <c r="F217" t="inlineStr">
        <is>
          <t>F</t>
        </is>
      </c>
      <c r="G217" t="inlineStr">
        <is>
          <t>MINORS</t>
        </is>
      </c>
      <c r="H217">
        <f>IFERROR(IF(INDEX('Player Pool'!$E$2:$E$8725,$X217)="","",INDEX('Player Pool'!$E$2:$E$8725,$X217)),"")</f>
        <v/>
      </c>
      <c r="I217" s="30" t="n">
        <v>1</v>
      </c>
      <c r="J217" s="31">
        <f>IFERROR(IF(INDEX('Player Pool'!$I$2:$I$8725,$X217)="","",INDEX('Player Pool'!$I$2:$I$8725,$X217)),"")</f>
        <v/>
      </c>
      <c r="K217" s="31">
        <f>IFERROR(IF(INDEX('Player Pool'!$K$2:$K$8725,$X217)="","",INDEX('Player Pool'!$K$2:$K$8725,$X217)),"")</f>
        <v/>
      </c>
      <c r="L217" s="31">
        <f>IFERROR(IF(INDEX('Player Pool'!$M$2:$M$8725,$X217)="","",INDEX('Player Pool'!$M$2:$M$8725,$X217)),"")</f>
        <v/>
      </c>
      <c r="M217" s="31">
        <f>IFERROR(IF(INDEX('Player Pool'!$N$2:$N$8725,$X217)="","",INDEX('Player Pool'!$N$2:$N$8725,$X217)),"")</f>
        <v/>
      </c>
      <c r="N217" s="31">
        <f>IFERROR(IF(INDEX('Player Pool'!$Q$2:$Q$8725,$X217)="","",INDEX('Player Pool'!$Q$2:$Q$8725,$X217)),"")</f>
        <v/>
      </c>
      <c r="O217" s="31">
        <f>IF(AND(ISNUMBER($R217),$R217&lt;&gt;0,ISNUMBER($I217),$I217&gt;0),$R217/($I217/1000000),"")</f>
        <v/>
      </c>
      <c r="P217">
        <f>IFERROR(IF(INDEX('Player Pool'!$U$2:$U$8725,$X217)="","",INDEX('Player Pool'!$U$2:$U$8725,$X217)),"")</f>
        <v/>
      </c>
      <c r="Q217" s="31">
        <f>IFERROR(IF(INDEX('Player Pool'!$O$2:$O$8725,$X217)="","",INDEX('Player Pool'!$O$2:$O$8725,$X217)),"")</f>
        <v/>
      </c>
      <c r="R217" s="31">
        <f>IFERROR(IF(INDEX('Player Pool'!$P$2:$P$8725,$X217)="","",INDEX('Player Pool'!$P$2:$P$8725,$X217)),"")</f>
        <v/>
      </c>
      <c r="S217" s="31">
        <f>IF(AND(ISNUMBER($J217),$J217&lt;&gt;0,ISNUMBER($I217),$I217&gt;0),$J217/($I217/1000000),"")</f>
        <v/>
      </c>
      <c r="T217" s="32">
        <f>IF(AND(ISNUMBER($K217),$K217&lt;&gt;0,ISNUMBER($I217),$I217&gt;0),$K217/($I217/1000000),"")</f>
        <v/>
      </c>
      <c r="U217" s="32">
        <f>IFERROR(IF(INDEX('Player Pool'!$S$2:$S$8725,$X217)="","",INDEX('Player Pool'!$S$2:$S$8725,$X217)),"")</f>
        <v/>
      </c>
      <c r="V217" s="32">
        <f>IF(AND(ISNUMBER($U217),$U217&lt;&gt;0,ISNUMBER($I217),$I217&gt;0),$U217/($I217/1000000),"")</f>
        <v/>
      </c>
      <c r="W217" t="inlineStr">
        <is>
          <t>06cug</t>
        </is>
      </c>
      <c r="X217">
        <f>IFERROR(MATCH($W217,'Player Pool'!$V$2:$V$8725,0),"")</f>
        <v/>
      </c>
      <c r="Y217">
        <f>IF(ISNUMBER($R217),$R217,-1)</f>
        <v/>
      </c>
      <c r="Z217">
        <f>IF(ISNUMBER($J217),$J217,-1)</f>
        <v/>
      </c>
      <c r="AA217">
        <f>IF($A217=$A216,$AA216,$AA216+1)</f>
        <v/>
      </c>
      <c r="AB217">
        <f>COUNTIFS($A$2:$A$516,$A217,$G$2:$G$516,$G217,$Y$2:$Y$516,"&gt;"&amp;$Y217)+COUNTIFS($A$2:$A217,$A217,$G$2:$G217,$G217,$Y$2:$Y217,$Y217)</f>
        <v/>
      </c>
      <c r="AC217">
        <f>IF($G217="MINORS","",COUNTIFS($A$2:$A$516,$A217,$G$2:$G$516,"&lt;&gt;MINORS",$Z$2:$Z$516,"&gt;"&amp;$Z217)+COUNTIFS($A$2:$A217,$A217,$G$2:$G217,"&lt;&gt;MINORS",$Z$2:$Z217,$Z217))</f>
        <v/>
      </c>
      <c r="AD217">
        <f>$A217&amp;"|"&amp;$G217&amp;"|"&amp;$AB217</f>
        <v/>
      </c>
      <c r="AE217">
        <f>IF($AC217="","",$A217&amp;"|"&amp;$AC217)</f>
        <v/>
      </c>
      <c r="AF217">
        <f>IF(COUNTIFS($A$2:$A217,$A217)=1,"T"&amp;$AA217,"")</f>
        <v/>
      </c>
    </row>
    <row r="218">
      <c r="A218" t="inlineStr">
        <is>
          <t>Deef-Fence</t>
        </is>
      </c>
      <c r="B218">
        <f>IFERROR(IF(INDEX('Player Pool'!$A$2:$A$8725,$X218)="","",INDEX('Player Pool'!$A$2:$A$8725,$X218)),"")</f>
        <v/>
      </c>
      <c r="C218">
        <f>IFERROR(IF(INDEX('Player Pool'!$B$2:$B$8725,$X218)="","",INDEX('Player Pool'!$B$2:$B$8725,$X218)),"")</f>
        <v/>
      </c>
      <c r="D218">
        <f>IFERROR(IF(INDEX('Player Pool'!$C$2:$C$8725,$X218)="","",INDEX('Player Pool'!$C$2:$C$8725,$X218)),"")</f>
        <v/>
      </c>
      <c r="E218">
        <f>IFERROR(IF(INDEX('Player Pool'!$D$2:$D$8725,$X218)="","",INDEX('Player Pool'!$D$2:$D$8725,$X218)),"")</f>
        <v/>
      </c>
      <c r="F218" t="inlineStr">
        <is>
          <t>G</t>
        </is>
      </c>
      <c r="G218" t="inlineStr">
        <is>
          <t>MINORS</t>
        </is>
      </c>
      <c r="H218">
        <f>IFERROR(IF(INDEX('Player Pool'!$E$2:$E$8725,$X218)="","",INDEX('Player Pool'!$E$2:$E$8725,$X218)),"")</f>
        <v/>
      </c>
      <c r="I218" s="30" t="n">
        <v>934166</v>
      </c>
      <c r="J218" s="31">
        <f>IFERROR(IF(INDEX('Player Pool'!$I$2:$I$8725,$X218)="","",INDEX('Player Pool'!$I$2:$I$8725,$X218)),"")</f>
        <v/>
      </c>
      <c r="K218" s="31">
        <f>IFERROR(IF(INDEX('Player Pool'!$K$2:$K$8725,$X218)="","",INDEX('Player Pool'!$K$2:$K$8725,$X218)),"")</f>
        <v/>
      </c>
      <c r="L218" s="31">
        <f>IFERROR(IF(INDEX('Player Pool'!$M$2:$M$8725,$X218)="","",INDEX('Player Pool'!$M$2:$M$8725,$X218)),"")</f>
        <v/>
      </c>
      <c r="M218" s="31">
        <f>IFERROR(IF(INDEX('Player Pool'!$N$2:$N$8725,$X218)="","",INDEX('Player Pool'!$N$2:$N$8725,$X218)),"")</f>
        <v/>
      </c>
      <c r="N218" s="31">
        <f>IFERROR(IF(INDEX('Player Pool'!$Q$2:$Q$8725,$X218)="","",INDEX('Player Pool'!$Q$2:$Q$8725,$X218)),"")</f>
        <v/>
      </c>
      <c r="O218" s="31">
        <f>IF(AND(ISNUMBER($R218),$R218&lt;&gt;0,ISNUMBER($I218),$I218&gt;0),$R218/($I218/1000000),"")</f>
        <v/>
      </c>
      <c r="P218">
        <f>IFERROR(IF(INDEX('Player Pool'!$U$2:$U$8725,$X218)="","",INDEX('Player Pool'!$U$2:$U$8725,$X218)),"")</f>
        <v/>
      </c>
      <c r="Q218" s="31">
        <f>IFERROR(IF(INDEX('Player Pool'!$O$2:$O$8725,$X218)="","",INDEX('Player Pool'!$O$2:$O$8725,$X218)),"")</f>
        <v/>
      </c>
      <c r="R218" s="31">
        <f>IFERROR(IF(INDEX('Player Pool'!$P$2:$P$8725,$X218)="","",INDEX('Player Pool'!$P$2:$P$8725,$X218)),"")</f>
        <v/>
      </c>
      <c r="S218" s="31">
        <f>IF(AND(ISNUMBER($J218),$J218&lt;&gt;0,ISNUMBER($I218),$I218&gt;0),$J218/($I218/1000000),"")</f>
        <v/>
      </c>
      <c r="T218" s="32">
        <f>IF(AND(ISNUMBER($K218),$K218&lt;&gt;0,ISNUMBER($I218),$I218&gt;0),$K218/($I218/1000000),"")</f>
        <v/>
      </c>
      <c r="U218" s="32">
        <f>IFERROR(IF(INDEX('Player Pool'!$S$2:$S$8725,$X218)="","",INDEX('Player Pool'!$S$2:$S$8725,$X218)),"")</f>
        <v/>
      </c>
      <c r="V218" s="32">
        <f>IF(AND(ISNUMBER($U218),$U218&lt;&gt;0,ISNUMBER($I218),$I218&gt;0),$U218/($I218/1000000),"")</f>
        <v/>
      </c>
      <c r="W218" t="inlineStr">
        <is>
          <t>06c3y</t>
        </is>
      </c>
      <c r="X218">
        <f>IFERROR(MATCH($W218,'Player Pool'!$V$2:$V$8725,0),"")</f>
        <v/>
      </c>
      <c r="Y218">
        <f>IF(ISNUMBER($R218),$R218,-1)</f>
        <v/>
      </c>
      <c r="Z218">
        <f>IF(ISNUMBER($J218),$J218,-1)</f>
        <v/>
      </c>
      <c r="AA218">
        <f>IF($A218=$A217,$AA217,$AA217+1)</f>
        <v/>
      </c>
      <c r="AB218">
        <f>COUNTIFS($A$2:$A$516,$A218,$G$2:$G$516,$G218,$Y$2:$Y$516,"&gt;"&amp;$Y218)+COUNTIFS($A$2:$A218,$A218,$G$2:$G218,$G218,$Y$2:$Y218,$Y218)</f>
        <v/>
      </c>
      <c r="AC218">
        <f>IF($G218="MINORS","",COUNTIFS($A$2:$A$516,$A218,$G$2:$G$516,"&lt;&gt;MINORS",$Z$2:$Z$516,"&gt;"&amp;$Z218)+COUNTIFS($A$2:$A218,$A218,$G$2:$G218,"&lt;&gt;MINORS",$Z$2:$Z218,$Z218))</f>
        <v/>
      </c>
      <c r="AD218">
        <f>$A218&amp;"|"&amp;$G218&amp;"|"&amp;$AB218</f>
        <v/>
      </c>
      <c r="AE218">
        <f>IF($AC218="","",$A218&amp;"|"&amp;$AC218)</f>
        <v/>
      </c>
      <c r="AF218">
        <f>IF(COUNTIFS($A$2:$A218,$A218)=1,"T"&amp;$AA218,"")</f>
        <v/>
      </c>
    </row>
    <row r="219">
      <c r="A219" t="inlineStr">
        <is>
          <t>Deef-Fence</t>
        </is>
      </c>
      <c r="B219">
        <f>IFERROR(IF(INDEX('Player Pool'!$A$2:$A$8725,$X219)="","",INDEX('Player Pool'!$A$2:$A$8725,$X219)),"")</f>
        <v/>
      </c>
      <c r="C219">
        <f>IFERROR(IF(INDEX('Player Pool'!$B$2:$B$8725,$X219)="","",INDEX('Player Pool'!$B$2:$B$8725,$X219)),"")</f>
        <v/>
      </c>
      <c r="D219">
        <f>IFERROR(IF(INDEX('Player Pool'!$C$2:$C$8725,$X219)="","",INDEX('Player Pool'!$C$2:$C$8725,$X219)),"")</f>
        <v/>
      </c>
      <c r="E219">
        <f>IFERROR(IF(INDEX('Player Pool'!$D$2:$D$8725,$X219)="","",INDEX('Player Pool'!$D$2:$D$8725,$X219)),"")</f>
        <v/>
      </c>
      <c r="F219" t="inlineStr">
        <is>
          <t>D</t>
        </is>
      </c>
      <c r="G219" t="inlineStr">
        <is>
          <t>MINORS</t>
        </is>
      </c>
      <c r="H219">
        <f>IFERROR(IF(INDEX('Player Pool'!$E$2:$E$8725,$X219)="","",INDEX('Player Pool'!$E$2:$E$8725,$X219)),"")</f>
        <v/>
      </c>
      <c r="I219" s="30" t="n">
        <v>965000</v>
      </c>
      <c r="J219" s="31">
        <f>IFERROR(IF(INDEX('Player Pool'!$I$2:$I$8725,$X219)="","",INDEX('Player Pool'!$I$2:$I$8725,$X219)),"")</f>
        <v/>
      </c>
      <c r="K219" s="31">
        <f>IFERROR(IF(INDEX('Player Pool'!$K$2:$K$8725,$X219)="","",INDEX('Player Pool'!$K$2:$K$8725,$X219)),"")</f>
        <v/>
      </c>
      <c r="L219" s="31">
        <f>IFERROR(IF(INDEX('Player Pool'!$M$2:$M$8725,$X219)="","",INDEX('Player Pool'!$M$2:$M$8725,$X219)),"")</f>
        <v/>
      </c>
      <c r="M219" s="31">
        <f>IFERROR(IF(INDEX('Player Pool'!$N$2:$N$8725,$X219)="","",INDEX('Player Pool'!$N$2:$N$8725,$X219)),"")</f>
        <v/>
      </c>
      <c r="N219" s="31">
        <f>IFERROR(IF(INDEX('Player Pool'!$Q$2:$Q$8725,$X219)="","",INDEX('Player Pool'!$Q$2:$Q$8725,$X219)),"")</f>
        <v/>
      </c>
      <c r="O219" s="31">
        <f>IF(AND(ISNUMBER($R219),$R219&lt;&gt;0,ISNUMBER($I219),$I219&gt;0),$R219/($I219/1000000),"")</f>
        <v/>
      </c>
      <c r="P219">
        <f>IFERROR(IF(INDEX('Player Pool'!$U$2:$U$8725,$X219)="","",INDEX('Player Pool'!$U$2:$U$8725,$X219)),"")</f>
        <v/>
      </c>
      <c r="Q219" s="31">
        <f>IFERROR(IF(INDEX('Player Pool'!$O$2:$O$8725,$X219)="","",INDEX('Player Pool'!$O$2:$O$8725,$X219)),"")</f>
        <v/>
      </c>
      <c r="R219" s="31">
        <f>IFERROR(IF(INDEX('Player Pool'!$P$2:$P$8725,$X219)="","",INDEX('Player Pool'!$P$2:$P$8725,$X219)),"")</f>
        <v/>
      </c>
      <c r="S219" s="31">
        <f>IF(AND(ISNUMBER($J219),$J219&lt;&gt;0,ISNUMBER($I219),$I219&gt;0),$J219/($I219/1000000),"")</f>
        <v/>
      </c>
      <c r="T219" s="32">
        <f>IF(AND(ISNUMBER($K219),$K219&lt;&gt;0,ISNUMBER($I219),$I219&gt;0),$K219/($I219/1000000),"")</f>
        <v/>
      </c>
      <c r="U219" s="32">
        <f>IFERROR(IF(INDEX('Player Pool'!$S$2:$S$8725,$X219)="","",INDEX('Player Pool'!$S$2:$S$8725,$X219)),"")</f>
        <v/>
      </c>
      <c r="V219" s="32">
        <f>IF(AND(ISNUMBER($U219),$U219&lt;&gt;0,ISNUMBER($I219),$I219&gt;0),$U219/($I219/1000000),"")</f>
        <v/>
      </c>
      <c r="W219" t="inlineStr">
        <is>
          <t>06qfa</t>
        </is>
      </c>
      <c r="X219">
        <f>IFERROR(MATCH($W219,'Player Pool'!$V$2:$V$8725,0),"")</f>
        <v/>
      </c>
      <c r="Y219">
        <f>IF(ISNUMBER($R219),$R219,-1)</f>
        <v/>
      </c>
      <c r="Z219">
        <f>IF(ISNUMBER($J219),$J219,-1)</f>
        <v/>
      </c>
      <c r="AA219">
        <f>IF($A219=$A218,$AA218,$AA218+1)</f>
        <v/>
      </c>
      <c r="AB219">
        <f>COUNTIFS($A$2:$A$516,$A219,$G$2:$G$516,$G219,$Y$2:$Y$516,"&gt;"&amp;$Y219)+COUNTIFS($A$2:$A219,$A219,$G$2:$G219,$G219,$Y$2:$Y219,$Y219)</f>
        <v/>
      </c>
      <c r="AC219">
        <f>IF($G219="MINORS","",COUNTIFS($A$2:$A$516,$A219,$G$2:$G$516,"&lt;&gt;MINORS",$Z$2:$Z$516,"&gt;"&amp;$Z219)+COUNTIFS($A$2:$A219,$A219,$G$2:$G219,"&lt;&gt;MINORS",$Z$2:$Z219,$Z219))</f>
        <v/>
      </c>
      <c r="AD219">
        <f>$A219&amp;"|"&amp;$G219&amp;"|"&amp;$AB219</f>
        <v/>
      </c>
      <c r="AE219">
        <f>IF($AC219="","",$A219&amp;"|"&amp;$AC219)</f>
        <v/>
      </c>
      <c r="AF219">
        <f>IF(COUNTIFS($A$2:$A219,$A219)=1,"T"&amp;$AA219,"")</f>
        <v/>
      </c>
    </row>
    <row r="220">
      <c r="A220" t="inlineStr">
        <is>
          <t>Deef-Fence</t>
        </is>
      </c>
      <c r="B220">
        <f>IFERROR(IF(INDEX('Player Pool'!$A$2:$A$8725,$X220)="","",INDEX('Player Pool'!$A$2:$A$8725,$X220)),"")</f>
        <v/>
      </c>
      <c r="C220">
        <f>IFERROR(IF(INDEX('Player Pool'!$B$2:$B$8725,$X220)="","",INDEX('Player Pool'!$B$2:$B$8725,$X220)),"")</f>
        <v/>
      </c>
      <c r="D220">
        <f>IFERROR(IF(INDEX('Player Pool'!$C$2:$C$8725,$X220)="","",INDEX('Player Pool'!$C$2:$C$8725,$X220)),"")</f>
        <v/>
      </c>
      <c r="E220">
        <f>IFERROR(IF(INDEX('Player Pool'!$D$2:$D$8725,$X220)="","",INDEX('Player Pool'!$D$2:$D$8725,$X220)),"")</f>
        <v/>
      </c>
      <c r="F220" t="inlineStr">
        <is>
          <t>F</t>
        </is>
      </c>
      <c r="G220" t="inlineStr">
        <is>
          <t>MINORS</t>
        </is>
      </c>
      <c r="H220">
        <f>IFERROR(IF(INDEX('Player Pool'!$E$2:$E$8725,$X220)="","",INDEX('Player Pool'!$E$2:$E$8725,$X220)),"")</f>
        <v/>
      </c>
      <c r="I220" s="30" t="n">
        <v>931667</v>
      </c>
      <c r="J220" s="31">
        <f>IFERROR(IF(INDEX('Player Pool'!$I$2:$I$8725,$X220)="","",INDEX('Player Pool'!$I$2:$I$8725,$X220)),"")</f>
        <v/>
      </c>
      <c r="K220" s="31">
        <f>IFERROR(IF(INDEX('Player Pool'!$K$2:$K$8725,$X220)="","",INDEX('Player Pool'!$K$2:$K$8725,$X220)),"")</f>
        <v/>
      </c>
      <c r="L220" s="31">
        <f>IFERROR(IF(INDEX('Player Pool'!$M$2:$M$8725,$X220)="","",INDEX('Player Pool'!$M$2:$M$8725,$X220)),"")</f>
        <v/>
      </c>
      <c r="M220" s="31">
        <f>IFERROR(IF(INDEX('Player Pool'!$N$2:$N$8725,$X220)="","",INDEX('Player Pool'!$N$2:$N$8725,$X220)),"")</f>
        <v/>
      </c>
      <c r="N220" s="31">
        <f>IFERROR(IF(INDEX('Player Pool'!$Q$2:$Q$8725,$X220)="","",INDEX('Player Pool'!$Q$2:$Q$8725,$X220)),"")</f>
        <v/>
      </c>
      <c r="O220" s="31">
        <f>IF(AND(ISNUMBER($R220),$R220&lt;&gt;0,ISNUMBER($I220),$I220&gt;0),$R220/($I220/1000000),"")</f>
        <v/>
      </c>
      <c r="P220">
        <f>IFERROR(IF(INDEX('Player Pool'!$U$2:$U$8725,$X220)="","",INDEX('Player Pool'!$U$2:$U$8725,$X220)),"")</f>
        <v/>
      </c>
      <c r="Q220" s="31">
        <f>IFERROR(IF(INDEX('Player Pool'!$O$2:$O$8725,$X220)="","",INDEX('Player Pool'!$O$2:$O$8725,$X220)),"")</f>
        <v/>
      </c>
      <c r="R220" s="31">
        <f>IFERROR(IF(INDEX('Player Pool'!$P$2:$P$8725,$X220)="","",INDEX('Player Pool'!$P$2:$P$8725,$X220)),"")</f>
        <v/>
      </c>
      <c r="S220" s="31">
        <f>IF(AND(ISNUMBER($J220),$J220&lt;&gt;0,ISNUMBER($I220),$I220&gt;0),$J220/($I220/1000000),"")</f>
        <v/>
      </c>
      <c r="T220" s="32">
        <f>IF(AND(ISNUMBER($K220),$K220&lt;&gt;0,ISNUMBER($I220),$I220&gt;0),$K220/($I220/1000000),"")</f>
        <v/>
      </c>
      <c r="U220" s="32">
        <f>IFERROR(IF(INDEX('Player Pool'!$S$2:$S$8725,$X220)="","",INDEX('Player Pool'!$S$2:$S$8725,$X220)),"")</f>
        <v/>
      </c>
      <c r="V220" s="32">
        <f>IF(AND(ISNUMBER($U220),$U220&lt;&gt;0,ISNUMBER($I220),$I220&gt;0),$U220/($I220/1000000),"")</f>
        <v/>
      </c>
      <c r="W220" t="inlineStr">
        <is>
          <t>06mcy</t>
        </is>
      </c>
      <c r="X220">
        <f>IFERROR(MATCH($W220,'Player Pool'!$V$2:$V$8725,0),"")</f>
        <v/>
      </c>
      <c r="Y220">
        <f>IF(ISNUMBER($R220),$R220,-1)</f>
        <v/>
      </c>
      <c r="Z220">
        <f>IF(ISNUMBER($J220),$J220,-1)</f>
        <v/>
      </c>
      <c r="AA220">
        <f>IF($A220=$A219,$AA219,$AA219+1)</f>
        <v/>
      </c>
      <c r="AB220">
        <f>COUNTIFS($A$2:$A$516,$A220,$G$2:$G$516,$G220,$Y$2:$Y$516,"&gt;"&amp;$Y220)+COUNTIFS($A$2:$A220,$A220,$G$2:$G220,$G220,$Y$2:$Y220,$Y220)</f>
        <v/>
      </c>
      <c r="AC220">
        <f>IF($G220="MINORS","",COUNTIFS($A$2:$A$516,$A220,$G$2:$G$516,"&lt;&gt;MINORS",$Z$2:$Z$516,"&gt;"&amp;$Z220)+COUNTIFS($A$2:$A220,$A220,$G$2:$G220,"&lt;&gt;MINORS",$Z$2:$Z220,$Z220))</f>
        <v/>
      </c>
      <c r="AD220">
        <f>$A220&amp;"|"&amp;$G220&amp;"|"&amp;$AB220</f>
        <v/>
      </c>
      <c r="AE220">
        <f>IF($AC220="","",$A220&amp;"|"&amp;$AC220)</f>
        <v/>
      </c>
      <c r="AF220">
        <f>IF(COUNTIFS($A$2:$A220,$A220)=1,"T"&amp;$AA220,"")</f>
        <v/>
      </c>
    </row>
    <row r="221">
      <c r="A221" t="inlineStr">
        <is>
          <t>Deef-Fence</t>
        </is>
      </c>
      <c r="B221">
        <f>IFERROR(IF(INDEX('Player Pool'!$A$2:$A$8725,$X221)="","",INDEX('Player Pool'!$A$2:$A$8725,$X221)),"")</f>
        <v/>
      </c>
      <c r="C221">
        <f>IFERROR(IF(INDEX('Player Pool'!$B$2:$B$8725,$X221)="","",INDEX('Player Pool'!$B$2:$B$8725,$X221)),"")</f>
        <v/>
      </c>
      <c r="D221">
        <f>IFERROR(IF(INDEX('Player Pool'!$C$2:$C$8725,$X221)="","",INDEX('Player Pool'!$C$2:$C$8725,$X221)),"")</f>
        <v/>
      </c>
      <c r="E221">
        <f>IFERROR(IF(INDEX('Player Pool'!$D$2:$D$8725,$X221)="","",INDEX('Player Pool'!$D$2:$D$8725,$X221)),"")</f>
        <v/>
      </c>
      <c r="F221" t="inlineStr">
        <is>
          <t>F</t>
        </is>
      </c>
      <c r="G221" t="inlineStr">
        <is>
          <t>MINORS</t>
        </is>
      </c>
      <c r="H221">
        <f>IFERROR(IF(INDEX('Player Pool'!$E$2:$E$8725,$X221)="","",INDEX('Player Pool'!$E$2:$E$8725,$X221)),"")</f>
        <v/>
      </c>
      <c r="I221" s="30" t="n">
        <v>859999</v>
      </c>
      <c r="J221" s="31">
        <f>IFERROR(IF(INDEX('Player Pool'!$I$2:$I$8725,$X221)="","",INDEX('Player Pool'!$I$2:$I$8725,$X221)),"")</f>
        <v/>
      </c>
      <c r="K221" s="31">
        <f>IFERROR(IF(INDEX('Player Pool'!$K$2:$K$8725,$X221)="","",INDEX('Player Pool'!$K$2:$K$8725,$X221)),"")</f>
        <v/>
      </c>
      <c r="L221" s="31">
        <f>IFERROR(IF(INDEX('Player Pool'!$M$2:$M$8725,$X221)="","",INDEX('Player Pool'!$M$2:$M$8725,$X221)),"")</f>
        <v/>
      </c>
      <c r="M221" s="31">
        <f>IFERROR(IF(INDEX('Player Pool'!$N$2:$N$8725,$X221)="","",INDEX('Player Pool'!$N$2:$N$8725,$X221)),"")</f>
        <v/>
      </c>
      <c r="N221" s="31">
        <f>IFERROR(IF(INDEX('Player Pool'!$Q$2:$Q$8725,$X221)="","",INDEX('Player Pool'!$Q$2:$Q$8725,$X221)),"")</f>
        <v/>
      </c>
      <c r="O221" s="31">
        <f>IF(AND(ISNUMBER($R221),$R221&lt;&gt;0,ISNUMBER($I221),$I221&gt;0),$R221/($I221/1000000),"")</f>
        <v/>
      </c>
      <c r="P221">
        <f>IFERROR(IF(INDEX('Player Pool'!$U$2:$U$8725,$X221)="","",INDEX('Player Pool'!$U$2:$U$8725,$X221)),"")</f>
        <v/>
      </c>
      <c r="Q221" s="31">
        <f>IFERROR(IF(INDEX('Player Pool'!$O$2:$O$8725,$X221)="","",INDEX('Player Pool'!$O$2:$O$8725,$X221)),"")</f>
        <v/>
      </c>
      <c r="R221" s="31">
        <f>IFERROR(IF(INDEX('Player Pool'!$P$2:$P$8725,$X221)="","",INDEX('Player Pool'!$P$2:$P$8725,$X221)),"")</f>
        <v/>
      </c>
      <c r="S221" s="31">
        <f>IF(AND(ISNUMBER($J221),$J221&lt;&gt;0,ISNUMBER($I221),$I221&gt;0),$J221/($I221/1000000),"")</f>
        <v/>
      </c>
      <c r="T221" s="32">
        <f>IF(AND(ISNUMBER($K221),$K221&lt;&gt;0,ISNUMBER($I221),$I221&gt;0),$K221/($I221/1000000),"")</f>
        <v/>
      </c>
      <c r="U221" s="32">
        <f>IFERROR(IF(INDEX('Player Pool'!$S$2:$S$8725,$X221)="","",INDEX('Player Pool'!$S$2:$S$8725,$X221)),"")</f>
        <v/>
      </c>
      <c r="V221" s="32">
        <f>IF(AND(ISNUMBER($U221),$U221&lt;&gt;0,ISNUMBER($I221),$I221&gt;0),$U221/($I221/1000000),"")</f>
        <v/>
      </c>
      <c r="W221" t="inlineStr">
        <is>
          <t>060pt</t>
        </is>
      </c>
      <c r="X221">
        <f>IFERROR(MATCH($W221,'Player Pool'!$V$2:$V$8725,0),"")</f>
        <v/>
      </c>
      <c r="Y221">
        <f>IF(ISNUMBER($R221),$R221,-1)</f>
        <v/>
      </c>
      <c r="Z221">
        <f>IF(ISNUMBER($J221),$J221,-1)</f>
        <v/>
      </c>
      <c r="AA221">
        <f>IF($A221=$A220,$AA220,$AA220+1)</f>
        <v/>
      </c>
      <c r="AB221">
        <f>COUNTIFS($A$2:$A$516,$A221,$G$2:$G$516,$G221,$Y$2:$Y$516,"&gt;"&amp;$Y221)+COUNTIFS($A$2:$A221,$A221,$G$2:$G221,$G221,$Y$2:$Y221,$Y221)</f>
        <v/>
      </c>
      <c r="AC221">
        <f>IF($G221="MINORS","",COUNTIFS($A$2:$A$516,$A221,$G$2:$G$516,"&lt;&gt;MINORS",$Z$2:$Z$516,"&gt;"&amp;$Z221)+COUNTIFS($A$2:$A221,$A221,$G$2:$G221,"&lt;&gt;MINORS",$Z$2:$Z221,$Z221))</f>
        <v/>
      </c>
      <c r="AD221">
        <f>$A221&amp;"|"&amp;$G221&amp;"|"&amp;$AB221</f>
        <v/>
      </c>
      <c r="AE221">
        <f>IF($AC221="","",$A221&amp;"|"&amp;$AC221)</f>
        <v/>
      </c>
      <c r="AF221">
        <f>IF(COUNTIFS($A$2:$A221,$A221)=1,"T"&amp;$AA221,"")</f>
        <v/>
      </c>
    </row>
    <row r="222">
      <c r="A222" t="inlineStr">
        <is>
          <t>Deef-Fence</t>
        </is>
      </c>
      <c r="B222">
        <f>IFERROR(IF(INDEX('Player Pool'!$A$2:$A$8725,$X222)="","",INDEX('Player Pool'!$A$2:$A$8725,$X222)),"")</f>
        <v/>
      </c>
      <c r="C222">
        <f>IFERROR(IF(INDEX('Player Pool'!$B$2:$B$8725,$X222)="","",INDEX('Player Pool'!$B$2:$B$8725,$X222)),"")</f>
        <v/>
      </c>
      <c r="D222">
        <f>IFERROR(IF(INDEX('Player Pool'!$C$2:$C$8725,$X222)="","",INDEX('Player Pool'!$C$2:$C$8725,$X222)),"")</f>
        <v/>
      </c>
      <c r="E222">
        <f>IFERROR(IF(INDEX('Player Pool'!$D$2:$D$8725,$X222)="","",INDEX('Player Pool'!$D$2:$D$8725,$X222)),"")</f>
        <v/>
      </c>
      <c r="F222" t="inlineStr">
        <is>
          <t>D</t>
        </is>
      </c>
      <c r="G222" t="inlineStr">
        <is>
          <t>MINORS</t>
        </is>
      </c>
      <c r="H222">
        <f>IFERROR(IF(INDEX('Player Pool'!$E$2:$E$8725,$X222)="","",INDEX('Player Pool'!$E$2:$E$8725,$X222)),"")</f>
        <v/>
      </c>
      <c r="I222" s="30" t="n">
        <v>1</v>
      </c>
      <c r="J222" s="31">
        <f>IFERROR(IF(INDEX('Player Pool'!$I$2:$I$8725,$X222)="","",INDEX('Player Pool'!$I$2:$I$8725,$X222)),"")</f>
        <v/>
      </c>
      <c r="K222" s="31">
        <f>IFERROR(IF(INDEX('Player Pool'!$K$2:$K$8725,$X222)="","",INDEX('Player Pool'!$K$2:$K$8725,$X222)),"")</f>
        <v/>
      </c>
      <c r="L222" s="31">
        <f>IFERROR(IF(INDEX('Player Pool'!$M$2:$M$8725,$X222)="","",INDEX('Player Pool'!$M$2:$M$8725,$X222)),"")</f>
        <v/>
      </c>
      <c r="M222" s="31">
        <f>IFERROR(IF(INDEX('Player Pool'!$N$2:$N$8725,$X222)="","",INDEX('Player Pool'!$N$2:$N$8725,$X222)),"")</f>
        <v/>
      </c>
      <c r="N222" s="31">
        <f>IFERROR(IF(INDEX('Player Pool'!$Q$2:$Q$8725,$X222)="","",INDEX('Player Pool'!$Q$2:$Q$8725,$X222)),"")</f>
        <v/>
      </c>
      <c r="O222" s="31">
        <f>IF(AND(ISNUMBER($R222),$R222&lt;&gt;0,ISNUMBER($I222),$I222&gt;0),$R222/($I222/1000000),"")</f>
        <v/>
      </c>
      <c r="P222">
        <f>IFERROR(IF(INDEX('Player Pool'!$U$2:$U$8725,$X222)="","",INDEX('Player Pool'!$U$2:$U$8725,$X222)),"")</f>
        <v/>
      </c>
      <c r="Q222" s="31">
        <f>IFERROR(IF(INDEX('Player Pool'!$O$2:$O$8725,$X222)="","",INDEX('Player Pool'!$O$2:$O$8725,$X222)),"")</f>
        <v/>
      </c>
      <c r="R222" s="31">
        <f>IFERROR(IF(INDEX('Player Pool'!$P$2:$P$8725,$X222)="","",INDEX('Player Pool'!$P$2:$P$8725,$X222)),"")</f>
        <v/>
      </c>
      <c r="S222" s="31">
        <f>IF(AND(ISNUMBER($J222),$J222&lt;&gt;0,ISNUMBER($I222),$I222&gt;0),$J222/($I222/1000000),"")</f>
        <v/>
      </c>
      <c r="T222" s="32">
        <f>IF(AND(ISNUMBER($K222),$K222&lt;&gt;0,ISNUMBER($I222),$I222&gt;0),$K222/($I222/1000000),"")</f>
        <v/>
      </c>
      <c r="U222" s="32">
        <f>IFERROR(IF(INDEX('Player Pool'!$S$2:$S$8725,$X222)="","",INDEX('Player Pool'!$S$2:$S$8725,$X222)),"")</f>
        <v/>
      </c>
      <c r="V222" s="32">
        <f>IF(AND(ISNUMBER($U222),$U222&lt;&gt;0,ISNUMBER($I222),$I222&gt;0),$U222/($I222/1000000),"")</f>
        <v/>
      </c>
      <c r="W222" t="inlineStr">
        <is>
          <t>06nke</t>
        </is>
      </c>
      <c r="X222">
        <f>IFERROR(MATCH($W222,'Player Pool'!$V$2:$V$8725,0),"")</f>
        <v/>
      </c>
      <c r="Y222">
        <f>IF(ISNUMBER($R222),$R222,-1)</f>
        <v/>
      </c>
      <c r="Z222">
        <f>IF(ISNUMBER($J222),$J222,-1)</f>
        <v/>
      </c>
      <c r="AA222">
        <f>IF($A222=$A221,$AA221,$AA221+1)</f>
        <v/>
      </c>
      <c r="AB222">
        <f>COUNTIFS($A$2:$A$516,$A222,$G$2:$G$516,$G222,$Y$2:$Y$516,"&gt;"&amp;$Y222)+COUNTIFS($A$2:$A222,$A222,$G$2:$G222,$G222,$Y$2:$Y222,$Y222)</f>
        <v/>
      </c>
      <c r="AC222">
        <f>IF($G222="MINORS","",COUNTIFS($A$2:$A$516,$A222,$G$2:$G$516,"&lt;&gt;MINORS",$Z$2:$Z$516,"&gt;"&amp;$Z222)+COUNTIFS($A$2:$A222,$A222,$G$2:$G222,"&lt;&gt;MINORS",$Z$2:$Z222,$Z222))</f>
        <v/>
      </c>
      <c r="AD222">
        <f>$A222&amp;"|"&amp;$G222&amp;"|"&amp;$AB222</f>
        <v/>
      </c>
      <c r="AE222">
        <f>IF($AC222="","",$A222&amp;"|"&amp;$AC222)</f>
        <v/>
      </c>
      <c r="AF222">
        <f>IF(COUNTIFS($A$2:$A222,$A222)=1,"T"&amp;$AA222,"")</f>
        <v/>
      </c>
    </row>
    <row r="223">
      <c r="A223" t="inlineStr">
        <is>
          <t>Deef-Fence</t>
        </is>
      </c>
      <c r="B223">
        <f>IFERROR(IF(INDEX('Player Pool'!$A$2:$A$8725,$X223)="","",INDEX('Player Pool'!$A$2:$A$8725,$X223)),"")</f>
        <v/>
      </c>
      <c r="C223">
        <f>IFERROR(IF(INDEX('Player Pool'!$B$2:$B$8725,$X223)="","",INDEX('Player Pool'!$B$2:$B$8725,$X223)),"")</f>
        <v/>
      </c>
      <c r="D223">
        <f>IFERROR(IF(INDEX('Player Pool'!$C$2:$C$8725,$X223)="","",INDEX('Player Pool'!$C$2:$C$8725,$X223)),"")</f>
        <v/>
      </c>
      <c r="E223">
        <f>IFERROR(IF(INDEX('Player Pool'!$D$2:$D$8725,$X223)="","",INDEX('Player Pool'!$D$2:$D$8725,$X223)),"")</f>
        <v/>
      </c>
      <c r="F223" t="inlineStr">
        <is>
          <t>F</t>
        </is>
      </c>
      <c r="G223" t="inlineStr">
        <is>
          <t>MINORS</t>
        </is>
      </c>
      <c r="H223">
        <f>IFERROR(IF(INDEX('Player Pool'!$E$2:$E$8725,$X223)="","",INDEX('Player Pool'!$E$2:$E$8725,$X223)),"")</f>
        <v/>
      </c>
      <c r="I223" s="30" t="n">
        <v>1</v>
      </c>
      <c r="J223" s="31">
        <f>IFERROR(IF(INDEX('Player Pool'!$I$2:$I$8725,$X223)="","",INDEX('Player Pool'!$I$2:$I$8725,$X223)),"")</f>
        <v/>
      </c>
      <c r="K223" s="31">
        <f>IFERROR(IF(INDEX('Player Pool'!$K$2:$K$8725,$X223)="","",INDEX('Player Pool'!$K$2:$K$8725,$X223)),"")</f>
        <v/>
      </c>
      <c r="L223" s="31">
        <f>IFERROR(IF(INDEX('Player Pool'!$M$2:$M$8725,$X223)="","",INDEX('Player Pool'!$M$2:$M$8725,$X223)),"")</f>
        <v/>
      </c>
      <c r="M223" s="31">
        <f>IFERROR(IF(INDEX('Player Pool'!$N$2:$N$8725,$X223)="","",INDEX('Player Pool'!$N$2:$N$8725,$X223)),"")</f>
        <v/>
      </c>
      <c r="N223" s="31">
        <f>IFERROR(IF(INDEX('Player Pool'!$Q$2:$Q$8725,$X223)="","",INDEX('Player Pool'!$Q$2:$Q$8725,$X223)),"")</f>
        <v/>
      </c>
      <c r="O223" s="31">
        <f>IF(AND(ISNUMBER($R223),$R223&lt;&gt;0,ISNUMBER($I223),$I223&gt;0),$R223/($I223/1000000),"")</f>
        <v/>
      </c>
      <c r="P223">
        <f>IFERROR(IF(INDEX('Player Pool'!$U$2:$U$8725,$X223)="","",INDEX('Player Pool'!$U$2:$U$8725,$X223)),"")</f>
        <v/>
      </c>
      <c r="Q223" s="31">
        <f>IFERROR(IF(INDEX('Player Pool'!$O$2:$O$8725,$X223)="","",INDEX('Player Pool'!$O$2:$O$8725,$X223)),"")</f>
        <v/>
      </c>
      <c r="R223" s="31">
        <f>IFERROR(IF(INDEX('Player Pool'!$P$2:$P$8725,$X223)="","",INDEX('Player Pool'!$P$2:$P$8725,$X223)),"")</f>
        <v/>
      </c>
      <c r="S223" s="31">
        <f>IF(AND(ISNUMBER($J223),$J223&lt;&gt;0,ISNUMBER($I223),$I223&gt;0),$J223/($I223/1000000),"")</f>
        <v/>
      </c>
      <c r="T223" s="32">
        <f>IF(AND(ISNUMBER($K223),$K223&lt;&gt;0,ISNUMBER($I223),$I223&gt;0),$K223/($I223/1000000),"")</f>
        <v/>
      </c>
      <c r="U223" s="32">
        <f>IFERROR(IF(INDEX('Player Pool'!$S$2:$S$8725,$X223)="","",INDEX('Player Pool'!$S$2:$S$8725,$X223)),"")</f>
        <v/>
      </c>
      <c r="V223" s="32">
        <f>IF(AND(ISNUMBER($U223),$U223&lt;&gt;0,ISNUMBER($I223),$I223&gt;0),$U223/($I223/1000000),"")</f>
        <v/>
      </c>
      <c r="W223" t="inlineStr">
        <is>
          <t>04zj2</t>
        </is>
      </c>
      <c r="X223">
        <f>IFERROR(MATCH($W223,'Player Pool'!$V$2:$V$8725,0),"")</f>
        <v/>
      </c>
      <c r="Y223">
        <f>IF(ISNUMBER($R223),$R223,-1)</f>
        <v/>
      </c>
      <c r="Z223">
        <f>IF(ISNUMBER($J223),$J223,-1)</f>
        <v/>
      </c>
      <c r="AA223">
        <f>IF($A223=$A222,$AA222,$AA222+1)</f>
        <v/>
      </c>
      <c r="AB223">
        <f>COUNTIFS($A$2:$A$516,$A223,$G$2:$G$516,$G223,$Y$2:$Y$516,"&gt;"&amp;$Y223)+COUNTIFS($A$2:$A223,$A223,$G$2:$G223,$G223,$Y$2:$Y223,$Y223)</f>
        <v/>
      </c>
      <c r="AC223">
        <f>IF($G223="MINORS","",COUNTIFS($A$2:$A$516,$A223,$G$2:$G$516,"&lt;&gt;MINORS",$Z$2:$Z$516,"&gt;"&amp;$Z223)+COUNTIFS($A$2:$A223,$A223,$G$2:$G223,"&lt;&gt;MINORS",$Z$2:$Z223,$Z223))</f>
        <v/>
      </c>
      <c r="AD223">
        <f>$A223&amp;"|"&amp;$G223&amp;"|"&amp;$AB223</f>
        <v/>
      </c>
      <c r="AE223">
        <f>IF($AC223="","",$A223&amp;"|"&amp;$AC223)</f>
        <v/>
      </c>
      <c r="AF223">
        <f>IF(COUNTIFS($A$2:$A223,$A223)=1,"T"&amp;$AA223,"")</f>
        <v/>
      </c>
    </row>
    <row r="224">
      <c r="A224" t="inlineStr">
        <is>
          <t>Deef-Fence</t>
        </is>
      </c>
      <c r="B224">
        <f>IFERROR(IF(INDEX('Player Pool'!$A$2:$A$8725,$X224)="","",INDEX('Player Pool'!$A$2:$A$8725,$X224)),"")</f>
        <v/>
      </c>
      <c r="C224">
        <f>IFERROR(IF(INDEX('Player Pool'!$B$2:$B$8725,$X224)="","",INDEX('Player Pool'!$B$2:$B$8725,$X224)),"")</f>
        <v/>
      </c>
      <c r="D224">
        <f>IFERROR(IF(INDEX('Player Pool'!$C$2:$C$8725,$X224)="","",INDEX('Player Pool'!$C$2:$C$8725,$X224)),"")</f>
        <v/>
      </c>
      <c r="E224">
        <f>IFERROR(IF(INDEX('Player Pool'!$D$2:$D$8725,$X224)="","",INDEX('Player Pool'!$D$2:$D$8725,$X224)),"")</f>
        <v/>
      </c>
      <c r="F224" t="inlineStr">
        <is>
          <t>F</t>
        </is>
      </c>
      <c r="G224" t="inlineStr">
        <is>
          <t>MINORS</t>
        </is>
      </c>
      <c r="H224">
        <f>IFERROR(IF(INDEX('Player Pool'!$E$2:$E$8725,$X224)="","",INDEX('Player Pool'!$E$2:$E$8725,$X224)),"")</f>
        <v/>
      </c>
      <c r="I224" s="30" t="n">
        <v>850000</v>
      </c>
      <c r="J224" s="31">
        <f>IFERROR(IF(INDEX('Player Pool'!$I$2:$I$8725,$X224)="","",INDEX('Player Pool'!$I$2:$I$8725,$X224)),"")</f>
        <v/>
      </c>
      <c r="K224" s="31">
        <f>IFERROR(IF(INDEX('Player Pool'!$K$2:$K$8725,$X224)="","",INDEX('Player Pool'!$K$2:$K$8725,$X224)),"")</f>
        <v/>
      </c>
      <c r="L224" s="31">
        <f>IFERROR(IF(INDEX('Player Pool'!$M$2:$M$8725,$X224)="","",INDEX('Player Pool'!$M$2:$M$8725,$X224)),"")</f>
        <v/>
      </c>
      <c r="M224" s="31">
        <f>IFERROR(IF(INDEX('Player Pool'!$N$2:$N$8725,$X224)="","",INDEX('Player Pool'!$N$2:$N$8725,$X224)),"")</f>
        <v/>
      </c>
      <c r="N224" s="31">
        <f>IFERROR(IF(INDEX('Player Pool'!$Q$2:$Q$8725,$X224)="","",INDEX('Player Pool'!$Q$2:$Q$8725,$X224)),"")</f>
        <v/>
      </c>
      <c r="O224" s="31">
        <f>IF(AND(ISNUMBER($R224),$R224&lt;&gt;0,ISNUMBER($I224),$I224&gt;0),$R224/($I224/1000000),"")</f>
        <v/>
      </c>
      <c r="P224">
        <f>IFERROR(IF(INDEX('Player Pool'!$U$2:$U$8725,$X224)="","",INDEX('Player Pool'!$U$2:$U$8725,$X224)),"")</f>
        <v/>
      </c>
      <c r="Q224" s="31">
        <f>IFERROR(IF(INDEX('Player Pool'!$O$2:$O$8725,$X224)="","",INDEX('Player Pool'!$O$2:$O$8725,$X224)),"")</f>
        <v/>
      </c>
      <c r="R224" s="31">
        <f>IFERROR(IF(INDEX('Player Pool'!$P$2:$P$8725,$X224)="","",INDEX('Player Pool'!$P$2:$P$8725,$X224)),"")</f>
        <v/>
      </c>
      <c r="S224" s="31">
        <f>IF(AND(ISNUMBER($J224),$J224&lt;&gt;0,ISNUMBER($I224),$I224&gt;0),$J224/($I224/1000000),"")</f>
        <v/>
      </c>
      <c r="T224" s="32">
        <f>IF(AND(ISNUMBER($K224),$K224&lt;&gt;0,ISNUMBER($I224),$I224&gt;0),$K224/($I224/1000000),"")</f>
        <v/>
      </c>
      <c r="U224" s="32">
        <f>IFERROR(IF(INDEX('Player Pool'!$S$2:$S$8725,$X224)="","",INDEX('Player Pool'!$S$2:$S$8725,$X224)),"")</f>
        <v/>
      </c>
      <c r="V224" s="32">
        <f>IF(AND(ISNUMBER($U224),$U224&lt;&gt;0,ISNUMBER($I224),$I224&gt;0),$U224/($I224/1000000),"")</f>
        <v/>
      </c>
      <c r="W224" t="inlineStr">
        <is>
          <t>05kog</t>
        </is>
      </c>
      <c r="X224">
        <f>IFERROR(MATCH($W224,'Player Pool'!$V$2:$V$8725,0),"")</f>
        <v/>
      </c>
      <c r="Y224">
        <f>IF(ISNUMBER($R224),$R224,-1)</f>
        <v/>
      </c>
      <c r="Z224">
        <f>IF(ISNUMBER($J224),$J224,-1)</f>
        <v/>
      </c>
      <c r="AA224">
        <f>IF($A224=$A223,$AA223,$AA223+1)</f>
        <v/>
      </c>
      <c r="AB224">
        <f>COUNTIFS($A$2:$A$516,$A224,$G$2:$G$516,$G224,$Y$2:$Y$516,"&gt;"&amp;$Y224)+COUNTIFS($A$2:$A224,$A224,$G$2:$G224,$G224,$Y$2:$Y224,$Y224)</f>
        <v/>
      </c>
      <c r="AC224">
        <f>IF($G224="MINORS","",COUNTIFS($A$2:$A$516,$A224,$G$2:$G$516,"&lt;&gt;MINORS",$Z$2:$Z$516,"&gt;"&amp;$Z224)+COUNTIFS($A$2:$A224,$A224,$G$2:$G224,"&lt;&gt;MINORS",$Z$2:$Z224,$Z224))</f>
        <v/>
      </c>
      <c r="AD224">
        <f>$A224&amp;"|"&amp;$G224&amp;"|"&amp;$AB224</f>
        <v/>
      </c>
      <c r="AE224">
        <f>IF($AC224="","",$A224&amp;"|"&amp;$AC224)</f>
        <v/>
      </c>
      <c r="AF224">
        <f>IF(COUNTIFS($A$2:$A224,$A224)=1,"T"&amp;$AA224,"")</f>
        <v/>
      </c>
    </row>
    <row r="225">
      <c r="A225" t="inlineStr">
        <is>
          <t>Deef-Fence</t>
        </is>
      </c>
      <c r="B225">
        <f>IFERROR(IF(INDEX('Player Pool'!$A$2:$A$8725,$X225)="","",INDEX('Player Pool'!$A$2:$A$8725,$X225)),"")</f>
        <v/>
      </c>
      <c r="C225">
        <f>IFERROR(IF(INDEX('Player Pool'!$B$2:$B$8725,$X225)="","",INDEX('Player Pool'!$B$2:$B$8725,$X225)),"")</f>
        <v/>
      </c>
      <c r="D225">
        <f>IFERROR(IF(INDEX('Player Pool'!$C$2:$C$8725,$X225)="","",INDEX('Player Pool'!$C$2:$C$8725,$X225)),"")</f>
        <v/>
      </c>
      <c r="E225">
        <f>IFERROR(IF(INDEX('Player Pool'!$D$2:$D$8725,$X225)="","",INDEX('Player Pool'!$D$2:$D$8725,$X225)),"")</f>
        <v/>
      </c>
      <c r="F225" t="inlineStr">
        <is>
          <t>D</t>
        </is>
      </c>
      <c r="G225" t="inlineStr">
        <is>
          <t>MINORS</t>
        </is>
      </c>
      <c r="H225">
        <f>IFERROR(IF(INDEX('Player Pool'!$E$2:$E$8725,$X225)="","",INDEX('Player Pool'!$E$2:$E$8725,$X225)),"")</f>
        <v/>
      </c>
      <c r="I225" s="30" t="n">
        <v>1</v>
      </c>
      <c r="J225" s="31">
        <f>IFERROR(IF(INDEX('Player Pool'!$I$2:$I$8725,$X225)="","",INDEX('Player Pool'!$I$2:$I$8725,$X225)),"")</f>
        <v/>
      </c>
      <c r="K225" s="31">
        <f>IFERROR(IF(INDEX('Player Pool'!$K$2:$K$8725,$X225)="","",INDEX('Player Pool'!$K$2:$K$8725,$X225)),"")</f>
        <v/>
      </c>
      <c r="L225" s="31">
        <f>IFERROR(IF(INDEX('Player Pool'!$M$2:$M$8725,$X225)="","",INDEX('Player Pool'!$M$2:$M$8725,$X225)),"")</f>
        <v/>
      </c>
      <c r="M225" s="31">
        <f>IFERROR(IF(INDEX('Player Pool'!$N$2:$N$8725,$X225)="","",INDEX('Player Pool'!$N$2:$N$8725,$X225)),"")</f>
        <v/>
      </c>
      <c r="N225" s="31">
        <f>IFERROR(IF(INDEX('Player Pool'!$Q$2:$Q$8725,$X225)="","",INDEX('Player Pool'!$Q$2:$Q$8725,$X225)),"")</f>
        <v/>
      </c>
      <c r="O225" s="31">
        <f>IF(AND(ISNUMBER($R225),$R225&lt;&gt;0,ISNUMBER($I225),$I225&gt;0),$R225/($I225/1000000),"")</f>
        <v/>
      </c>
      <c r="P225">
        <f>IFERROR(IF(INDEX('Player Pool'!$U$2:$U$8725,$X225)="","",INDEX('Player Pool'!$U$2:$U$8725,$X225)),"")</f>
        <v/>
      </c>
      <c r="Q225" s="31">
        <f>IFERROR(IF(INDEX('Player Pool'!$O$2:$O$8725,$X225)="","",INDEX('Player Pool'!$O$2:$O$8725,$X225)),"")</f>
        <v/>
      </c>
      <c r="R225" s="31">
        <f>IFERROR(IF(INDEX('Player Pool'!$P$2:$P$8725,$X225)="","",INDEX('Player Pool'!$P$2:$P$8725,$X225)),"")</f>
        <v/>
      </c>
      <c r="S225" s="31">
        <f>IF(AND(ISNUMBER($J225),$J225&lt;&gt;0,ISNUMBER($I225),$I225&gt;0),$J225/($I225/1000000),"")</f>
        <v/>
      </c>
      <c r="T225" s="32">
        <f>IF(AND(ISNUMBER($K225),$K225&lt;&gt;0,ISNUMBER($I225),$I225&gt;0),$K225/($I225/1000000),"")</f>
        <v/>
      </c>
      <c r="U225" s="32">
        <f>IFERROR(IF(INDEX('Player Pool'!$S$2:$S$8725,$X225)="","",INDEX('Player Pool'!$S$2:$S$8725,$X225)),"")</f>
        <v/>
      </c>
      <c r="V225" s="32">
        <f>IF(AND(ISNUMBER($U225),$U225&lt;&gt;0,ISNUMBER($I225),$I225&gt;0),$U225/($I225/1000000),"")</f>
        <v/>
      </c>
      <c r="W225" t="inlineStr">
        <is>
          <t>05rjz</t>
        </is>
      </c>
      <c r="X225">
        <f>IFERROR(MATCH($W225,'Player Pool'!$V$2:$V$8725,0),"")</f>
        <v/>
      </c>
      <c r="Y225">
        <f>IF(ISNUMBER($R225),$R225,-1)</f>
        <v/>
      </c>
      <c r="Z225">
        <f>IF(ISNUMBER($J225),$J225,-1)</f>
        <v/>
      </c>
      <c r="AA225">
        <f>IF($A225=$A224,$AA224,$AA224+1)</f>
        <v/>
      </c>
      <c r="AB225">
        <f>COUNTIFS($A$2:$A$516,$A225,$G$2:$G$516,$G225,$Y$2:$Y$516,"&gt;"&amp;$Y225)+COUNTIFS($A$2:$A225,$A225,$G$2:$G225,$G225,$Y$2:$Y225,$Y225)</f>
        <v/>
      </c>
      <c r="AC225">
        <f>IF($G225="MINORS","",COUNTIFS($A$2:$A$516,$A225,$G$2:$G$516,"&lt;&gt;MINORS",$Z$2:$Z$516,"&gt;"&amp;$Z225)+COUNTIFS($A$2:$A225,$A225,$G$2:$G225,"&lt;&gt;MINORS",$Z$2:$Z225,$Z225))</f>
        <v/>
      </c>
      <c r="AD225">
        <f>$A225&amp;"|"&amp;$G225&amp;"|"&amp;$AB225</f>
        <v/>
      </c>
      <c r="AE225">
        <f>IF($AC225="","",$A225&amp;"|"&amp;$AC225)</f>
        <v/>
      </c>
      <c r="AF225">
        <f>IF(COUNTIFS($A$2:$A225,$A225)=1,"T"&amp;$AA225,"")</f>
        <v/>
      </c>
    </row>
    <row r="226">
      <c r="A226" t="inlineStr">
        <is>
          <t>Deef-Fence</t>
        </is>
      </c>
      <c r="B226">
        <f>IFERROR(IF(INDEX('Player Pool'!$A$2:$A$8725,$X226)="","",INDEX('Player Pool'!$A$2:$A$8725,$X226)),"")</f>
        <v/>
      </c>
      <c r="C226">
        <f>IFERROR(IF(INDEX('Player Pool'!$B$2:$B$8725,$X226)="","",INDEX('Player Pool'!$B$2:$B$8725,$X226)),"")</f>
        <v/>
      </c>
      <c r="D226">
        <f>IFERROR(IF(INDEX('Player Pool'!$C$2:$C$8725,$X226)="","",INDEX('Player Pool'!$C$2:$C$8725,$X226)),"")</f>
        <v/>
      </c>
      <c r="E226">
        <f>IFERROR(IF(INDEX('Player Pool'!$D$2:$D$8725,$X226)="","",INDEX('Player Pool'!$D$2:$D$8725,$X226)),"")</f>
        <v/>
      </c>
      <c r="F226" t="inlineStr">
        <is>
          <t>F</t>
        </is>
      </c>
      <c r="G226" t="inlineStr">
        <is>
          <t>MINORS</t>
        </is>
      </c>
      <c r="H226">
        <f>IFERROR(IF(INDEX('Player Pool'!$E$2:$E$8725,$X226)="","",INDEX('Player Pool'!$E$2:$E$8725,$X226)),"")</f>
        <v/>
      </c>
      <c r="I226" s="30" t="n">
        <v>925000</v>
      </c>
      <c r="J226" s="31">
        <f>IFERROR(IF(INDEX('Player Pool'!$I$2:$I$8725,$X226)="","",INDEX('Player Pool'!$I$2:$I$8725,$X226)),"")</f>
        <v/>
      </c>
      <c r="K226" s="31">
        <f>IFERROR(IF(INDEX('Player Pool'!$K$2:$K$8725,$X226)="","",INDEX('Player Pool'!$K$2:$K$8725,$X226)),"")</f>
        <v/>
      </c>
      <c r="L226" s="31">
        <f>IFERROR(IF(INDEX('Player Pool'!$M$2:$M$8725,$X226)="","",INDEX('Player Pool'!$M$2:$M$8725,$X226)),"")</f>
        <v/>
      </c>
      <c r="M226" s="31">
        <f>IFERROR(IF(INDEX('Player Pool'!$N$2:$N$8725,$X226)="","",INDEX('Player Pool'!$N$2:$N$8725,$X226)),"")</f>
        <v/>
      </c>
      <c r="N226" s="31">
        <f>IFERROR(IF(INDEX('Player Pool'!$Q$2:$Q$8725,$X226)="","",INDEX('Player Pool'!$Q$2:$Q$8725,$X226)),"")</f>
        <v/>
      </c>
      <c r="O226" s="31">
        <f>IF(AND(ISNUMBER($R226),$R226&lt;&gt;0,ISNUMBER($I226),$I226&gt;0),$R226/($I226/1000000),"")</f>
        <v/>
      </c>
      <c r="P226">
        <f>IFERROR(IF(INDEX('Player Pool'!$U$2:$U$8725,$X226)="","",INDEX('Player Pool'!$U$2:$U$8725,$X226)),"")</f>
        <v/>
      </c>
      <c r="Q226" s="31">
        <f>IFERROR(IF(INDEX('Player Pool'!$O$2:$O$8725,$X226)="","",INDEX('Player Pool'!$O$2:$O$8725,$X226)),"")</f>
        <v/>
      </c>
      <c r="R226" s="31">
        <f>IFERROR(IF(INDEX('Player Pool'!$P$2:$P$8725,$X226)="","",INDEX('Player Pool'!$P$2:$P$8725,$X226)),"")</f>
        <v/>
      </c>
      <c r="S226" s="31">
        <f>IF(AND(ISNUMBER($J226),$J226&lt;&gt;0,ISNUMBER($I226),$I226&gt;0),$J226/($I226/1000000),"")</f>
        <v/>
      </c>
      <c r="T226" s="32">
        <f>IF(AND(ISNUMBER($K226),$K226&lt;&gt;0,ISNUMBER($I226),$I226&gt;0),$K226/($I226/1000000),"")</f>
        <v/>
      </c>
      <c r="U226" s="32">
        <f>IFERROR(IF(INDEX('Player Pool'!$S$2:$S$8725,$X226)="","",INDEX('Player Pool'!$S$2:$S$8725,$X226)),"")</f>
        <v/>
      </c>
      <c r="V226" s="32">
        <f>IF(AND(ISNUMBER($U226),$U226&lt;&gt;0,ISNUMBER($I226),$I226&gt;0),$U226/($I226/1000000),"")</f>
        <v/>
      </c>
      <c r="W226" t="inlineStr">
        <is>
          <t>05tqw</t>
        </is>
      </c>
      <c r="X226">
        <f>IFERROR(MATCH($W226,'Player Pool'!$V$2:$V$8725,0),"")</f>
        <v/>
      </c>
      <c r="Y226">
        <f>IF(ISNUMBER($R226),$R226,-1)</f>
        <v/>
      </c>
      <c r="Z226">
        <f>IF(ISNUMBER($J226),$J226,-1)</f>
        <v/>
      </c>
      <c r="AA226">
        <f>IF($A226=$A225,$AA225,$AA225+1)</f>
        <v/>
      </c>
      <c r="AB226">
        <f>COUNTIFS($A$2:$A$516,$A226,$G$2:$G$516,$G226,$Y$2:$Y$516,"&gt;"&amp;$Y226)+COUNTIFS($A$2:$A226,$A226,$G$2:$G226,$G226,$Y$2:$Y226,$Y226)</f>
        <v/>
      </c>
      <c r="AC226">
        <f>IF($G226="MINORS","",COUNTIFS($A$2:$A$516,$A226,$G$2:$G$516,"&lt;&gt;MINORS",$Z$2:$Z$516,"&gt;"&amp;$Z226)+COUNTIFS($A$2:$A226,$A226,$G$2:$G226,"&lt;&gt;MINORS",$Z$2:$Z226,$Z226))</f>
        <v/>
      </c>
      <c r="AD226">
        <f>$A226&amp;"|"&amp;$G226&amp;"|"&amp;$AB226</f>
        <v/>
      </c>
      <c r="AE226">
        <f>IF($AC226="","",$A226&amp;"|"&amp;$AC226)</f>
        <v/>
      </c>
      <c r="AF226">
        <f>IF(COUNTIFS($A$2:$A226,$A226)=1,"T"&amp;$AA226,"")</f>
        <v/>
      </c>
    </row>
    <row r="227">
      <c r="A227" t="inlineStr">
        <is>
          <t>Deef-Fence</t>
        </is>
      </c>
      <c r="B227">
        <f>IFERROR(IF(INDEX('Player Pool'!$A$2:$A$8725,$X227)="","",INDEX('Player Pool'!$A$2:$A$8725,$X227)),"")</f>
        <v/>
      </c>
      <c r="C227">
        <f>IFERROR(IF(INDEX('Player Pool'!$B$2:$B$8725,$X227)="","",INDEX('Player Pool'!$B$2:$B$8725,$X227)),"")</f>
        <v/>
      </c>
      <c r="D227">
        <f>IFERROR(IF(INDEX('Player Pool'!$C$2:$C$8725,$X227)="","",INDEX('Player Pool'!$C$2:$C$8725,$X227)),"")</f>
        <v/>
      </c>
      <c r="E227">
        <f>IFERROR(IF(INDEX('Player Pool'!$D$2:$D$8725,$X227)="","",INDEX('Player Pool'!$D$2:$D$8725,$X227)),"")</f>
        <v/>
      </c>
      <c r="F227" t="inlineStr">
        <is>
          <t>F</t>
        </is>
      </c>
      <c r="G227" t="inlineStr">
        <is>
          <t>MINORS</t>
        </is>
      </c>
      <c r="H227">
        <f>IFERROR(IF(INDEX('Player Pool'!$E$2:$E$8725,$X227)="","",INDEX('Player Pool'!$E$2:$E$8725,$X227)),"")</f>
        <v/>
      </c>
      <c r="I227" s="30" t="n">
        <v>975000</v>
      </c>
      <c r="J227" s="31">
        <f>IFERROR(IF(INDEX('Player Pool'!$I$2:$I$8725,$X227)="","",INDEX('Player Pool'!$I$2:$I$8725,$X227)),"")</f>
        <v/>
      </c>
      <c r="K227" s="31">
        <f>IFERROR(IF(INDEX('Player Pool'!$K$2:$K$8725,$X227)="","",INDEX('Player Pool'!$K$2:$K$8725,$X227)),"")</f>
        <v/>
      </c>
      <c r="L227" s="31">
        <f>IFERROR(IF(INDEX('Player Pool'!$M$2:$M$8725,$X227)="","",INDEX('Player Pool'!$M$2:$M$8725,$X227)),"")</f>
        <v/>
      </c>
      <c r="M227" s="31">
        <f>IFERROR(IF(INDEX('Player Pool'!$N$2:$N$8725,$X227)="","",INDEX('Player Pool'!$N$2:$N$8725,$X227)),"")</f>
        <v/>
      </c>
      <c r="N227" s="31">
        <f>IFERROR(IF(INDEX('Player Pool'!$Q$2:$Q$8725,$X227)="","",INDEX('Player Pool'!$Q$2:$Q$8725,$X227)),"")</f>
        <v/>
      </c>
      <c r="O227" s="31">
        <f>IF(AND(ISNUMBER($R227),$R227&lt;&gt;0,ISNUMBER($I227),$I227&gt;0),$R227/($I227/1000000),"")</f>
        <v/>
      </c>
      <c r="P227">
        <f>IFERROR(IF(INDEX('Player Pool'!$U$2:$U$8725,$X227)="","",INDEX('Player Pool'!$U$2:$U$8725,$X227)),"")</f>
        <v/>
      </c>
      <c r="Q227" s="31">
        <f>IFERROR(IF(INDEX('Player Pool'!$O$2:$O$8725,$X227)="","",INDEX('Player Pool'!$O$2:$O$8725,$X227)),"")</f>
        <v/>
      </c>
      <c r="R227" s="31">
        <f>IFERROR(IF(INDEX('Player Pool'!$P$2:$P$8725,$X227)="","",INDEX('Player Pool'!$P$2:$P$8725,$X227)),"")</f>
        <v/>
      </c>
      <c r="S227" s="31">
        <f>IF(AND(ISNUMBER($J227),$J227&lt;&gt;0,ISNUMBER($I227),$I227&gt;0),$J227/($I227/1000000),"")</f>
        <v/>
      </c>
      <c r="T227" s="32">
        <f>IF(AND(ISNUMBER($K227),$K227&lt;&gt;0,ISNUMBER($I227),$I227&gt;0),$K227/($I227/1000000),"")</f>
        <v/>
      </c>
      <c r="U227" s="32">
        <f>IFERROR(IF(INDEX('Player Pool'!$S$2:$S$8725,$X227)="","",INDEX('Player Pool'!$S$2:$S$8725,$X227)),"")</f>
        <v/>
      </c>
      <c r="V227" s="32">
        <f>IF(AND(ISNUMBER($U227),$U227&lt;&gt;0,ISNUMBER($I227),$I227&gt;0),$U227/($I227/1000000),"")</f>
        <v/>
      </c>
      <c r="W227" t="inlineStr">
        <is>
          <t>06snd</t>
        </is>
      </c>
      <c r="X227">
        <f>IFERROR(MATCH($W227,'Player Pool'!$V$2:$V$8725,0),"")</f>
        <v/>
      </c>
      <c r="Y227">
        <f>IF(ISNUMBER($R227),$R227,-1)</f>
        <v/>
      </c>
      <c r="Z227">
        <f>IF(ISNUMBER($J227),$J227,-1)</f>
        <v/>
      </c>
      <c r="AA227">
        <f>IF($A227=$A226,$AA226,$AA226+1)</f>
        <v/>
      </c>
      <c r="AB227">
        <f>COUNTIFS($A$2:$A$516,$A227,$G$2:$G$516,$G227,$Y$2:$Y$516,"&gt;"&amp;$Y227)+COUNTIFS($A$2:$A227,$A227,$G$2:$G227,$G227,$Y$2:$Y227,$Y227)</f>
        <v/>
      </c>
      <c r="AC227">
        <f>IF($G227="MINORS","",COUNTIFS($A$2:$A$516,$A227,$G$2:$G$516,"&lt;&gt;MINORS",$Z$2:$Z$516,"&gt;"&amp;$Z227)+COUNTIFS($A$2:$A227,$A227,$G$2:$G227,"&lt;&gt;MINORS",$Z$2:$Z227,$Z227))</f>
        <v/>
      </c>
      <c r="AD227">
        <f>$A227&amp;"|"&amp;$G227&amp;"|"&amp;$AB227</f>
        <v/>
      </c>
      <c r="AE227">
        <f>IF($AC227="","",$A227&amp;"|"&amp;$AC227)</f>
        <v/>
      </c>
      <c r="AF227">
        <f>IF(COUNTIFS($A$2:$A227,$A227)=1,"T"&amp;$AA227,"")</f>
        <v/>
      </c>
    </row>
    <row r="228">
      <c r="A228" t="inlineStr">
        <is>
          <t>Deef-Fence</t>
        </is>
      </c>
      <c r="B228">
        <f>IFERROR(IF(INDEX('Player Pool'!$A$2:$A$8725,$X228)="","",INDEX('Player Pool'!$A$2:$A$8725,$X228)),"")</f>
        <v/>
      </c>
      <c r="C228">
        <f>IFERROR(IF(INDEX('Player Pool'!$B$2:$B$8725,$X228)="","",INDEX('Player Pool'!$B$2:$B$8725,$X228)),"")</f>
        <v/>
      </c>
      <c r="D228">
        <f>IFERROR(IF(INDEX('Player Pool'!$C$2:$C$8725,$X228)="","",INDEX('Player Pool'!$C$2:$C$8725,$X228)),"")</f>
        <v/>
      </c>
      <c r="E228">
        <f>IFERROR(IF(INDEX('Player Pool'!$D$2:$D$8725,$X228)="","",INDEX('Player Pool'!$D$2:$D$8725,$X228)),"")</f>
        <v/>
      </c>
      <c r="F228" t="inlineStr">
        <is>
          <t>F</t>
        </is>
      </c>
      <c r="G228" t="inlineStr">
        <is>
          <t>MINORS</t>
        </is>
      </c>
      <c r="H228">
        <f>IFERROR(IF(INDEX('Player Pool'!$E$2:$E$8725,$X228)="","",INDEX('Player Pool'!$E$2:$E$8725,$X228)),"")</f>
        <v/>
      </c>
      <c r="I228" s="30" t="n">
        <v>891666</v>
      </c>
      <c r="J228" s="31">
        <f>IFERROR(IF(INDEX('Player Pool'!$I$2:$I$8725,$X228)="","",INDEX('Player Pool'!$I$2:$I$8725,$X228)),"")</f>
        <v/>
      </c>
      <c r="K228" s="31">
        <f>IFERROR(IF(INDEX('Player Pool'!$K$2:$K$8725,$X228)="","",INDEX('Player Pool'!$K$2:$K$8725,$X228)),"")</f>
        <v/>
      </c>
      <c r="L228" s="31">
        <f>IFERROR(IF(INDEX('Player Pool'!$M$2:$M$8725,$X228)="","",INDEX('Player Pool'!$M$2:$M$8725,$X228)),"")</f>
        <v/>
      </c>
      <c r="M228" s="31">
        <f>IFERROR(IF(INDEX('Player Pool'!$N$2:$N$8725,$X228)="","",INDEX('Player Pool'!$N$2:$N$8725,$X228)),"")</f>
        <v/>
      </c>
      <c r="N228" s="31">
        <f>IFERROR(IF(INDEX('Player Pool'!$Q$2:$Q$8725,$X228)="","",INDEX('Player Pool'!$Q$2:$Q$8725,$X228)),"")</f>
        <v/>
      </c>
      <c r="O228" s="31">
        <f>IF(AND(ISNUMBER($R228),$R228&lt;&gt;0,ISNUMBER($I228),$I228&gt;0),$R228/($I228/1000000),"")</f>
        <v/>
      </c>
      <c r="P228">
        <f>IFERROR(IF(INDEX('Player Pool'!$U$2:$U$8725,$X228)="","",INDEX('Player Pool'!$U$2:$U$8725,$X228)),"")</f>
        <v/>
      </c>
      <c r="Q228" s="31">
        <f>IFERROR(IF(INDEX('Player Pool'!$O$2:$O$8725,$X228)="","",INDEX('Player Pool'!$O$2:$O$8725,$X228)),"")</f>
        <v/>
      </c>
      <c r="R228" s="31">
        <f>IFERROR(IF(INDEX('Player Pool'!$P$2:$P$8725,$X228)="","",INDEX('Player Pool'!$P$2:$P$8725,$X228)),"")</f>
        <v/>
      </c>
      <c r="S228" s="31">
        <f>IF(AND(ISNUMBER($J228),$J228&lt;&gt;0,ISNUMBER($I228),$I228&gt;0),$J228/($I228/1000000),"")</f>
        <v/>
      </c>
      <c r="T228" s="32">
        <f>IF(AND(ISNUMBER($K228),$K228&lt;&gt;0,ISNUMBER($I228),$I228&gt;0),$K228/($I228/1000000),"")</f>
        <v/>
      </c>
      <c r="U228" s="32">
        <f>IFERROR(IF(INDEX('Player Pool'!$S$2:$S$8725,$X228)="","",INDEX('Player Pool'!$S$2:$S$8725,$X228)),"")</f>
        <v/>
      </c>
      <c r="V228" s="32">
        <f>IF(AND(ISNUMBER($U228),$U228&lt;&gt;0,ISNUMBER($I228),$I228&gt;0),$U228/($I228/1000000),"")</f>
        <v/>
      </c>
      <c r="W228" t="inlineStr">
        <is>
          <t>06bag</t>
        </is>
      </c>
      <c r="X228">
        <f>IFERROR(MATCH($W228,'Player Pool'!$V$2:$V$8725,0),"")</f>
        <v/>
      </c>
      <c r="Y228">
        <f>IF(ISNUMBER($R228),$R228,-1)</f>
        <v/>
      </c>
      <c r="Z228">
        <f>IF(ISNUMBER($J228),$J228,-1)</f>
        <v/>
      </c>
      <c r="AA228">
        <f>IF($A228=$A227,$AA227,$AA227+1)</f>
        <v/>
      </c>
      <c r="AB228">
        <f>COUNTIFS($A$2:$A$516,$A228,$G$2:$G$516,$G228,$Y$2:$Y$516,"&gt;"&amp;$Y228)+COUNTIFS($A$2:$A228,$A228,$G$2:$G228,$G228,$Y$2:$Y228,$Y228)</f>
        <v/>
      </c>
      <c r="AC228">
        <f>IF($G228="MINORS","",COUNTIFS($A$2:$A$516,$A228,$G$2:$G$516,"&lt;&gt;MINORS",$Z$2:$Z$516,"&gt;"&amp;$Z228)+COUNTIFS($A$2:$A228,$A228,$G$2:$G228,"&lt;&gt;MINORS",$Z$2:$Z228,$Z228))</f>
        <v/>
      </c>
      <c r="AD228">
        <f>$A228&amp;"|"&amp;$G228&amp;"|"&amp;$AB228</f>
        <v/>
      </c>
      <c r="AE228">
        <f>IF($AC228="","",$A228&amp;"|"&amp;$AC228)</f>
        <v/>
      </c>
      <c r="AF228">
        <f>IF(COUNTIFS($A$2:$A228,$A228)=1,"T"&amp;$AA228,"")</f>
        <v/>
      </c>
    </row>
    <row r="229">
      <c r="A229" t="inlineStr">
        <is>
          <t>Deef-Fence</t>
        </is>
      </c>
      <c r="B229">
        <f>IFERROR(IF(INDEX('Player Pool'!$A$2:$A$8725,$X229)="","",INDEX('Player Pool'!$A$2:$A$8725,$X229)),"")</f>
        <v/>
      </c>
      <c r="C229">
        <f>IFERROR(IF(INDEX('Player Pool'!$B$2:$B$8725,$X229)="","",INDEX('Player Pool'!$B$2:$B$8725,$X229)),"")</f>
        <v/>
      </c>
      <c r="D229">
        <f>IFERROR(IF(INDEX('Player Pool'!$C$2:$C$8725,$X229)="","",INDEX('Player Pool'!$C$2:$C$8725,$X229)),"")</f>
        <v/>
      </c>
      <c r="E229">
        <f>IFERROR(IF(INDEX('Player Pool'!$D$2:$D$8725,$X229)="","",INDEX('Player Pool'!$D$2:$D$8725,$X229)),"")</f>
        <v/>
      </c>
      <c r="F229" t="inlineStr">
        <is>
          <t>D</t>
        </is>
      </c>
      <c r="G229" t="inlineStr">
        <is>
          <t>MINORS</t>
        </is>
      </c>
      <c r="H229">
        <f>IFERROR(IF(INDEX('Player Pool'!$E$2:$E$8725,$X229)="","",INDEX('Player Pool'!$E$2:$E$8725,$X229)),"")</f>
        <v/>
      </c>
      <c r="I229" s="30" t="n">
        <v>891666</v>
      </c>
      <c r="J229" s="31">
        <f>IFERROR(IF(INDEX('Player Pool'!$I$2:$I$8725,$X229)="","",INDEX('Player Pool'!$I$2:$I$8725,$X229)),"")</f>
        <v/>
      </c>
      <c r="K229" s="31">
        <f>IFERROR(IF(INDEX('Player Pool'!$K$2:$K$8725,$X229)="","",INDEX('Player Pool'!$K$2:$K$8725,$X229)),"")</f>
        <v/>
      </c>
      <c r="L229" s="31">
        <f>IFERROR(IF(INDEX('Player Pool'!$M$2:$M$8725,$X229)="","",INDEX('Player Pool'!$M$2:$M$8725,$X229)),"")</f>
        <v/>
      </c>
      <c r="M229" s="31">
        <f>IFERROR(IF(INDEX('Player Pool'!$N$2:$N$8725,$X229)="","",INDEX('Player Pool'!$N$2:$N$8725,$X229)),"")</f>
        <v/>
      </c>
      <c r="N229" s="31">
        <f>IFERROR(IF(INDEX('Player Pool'!$Q$2:$Q$8725,$X229)="","",INDEX('Player Pool'!$Q$2:$Q$8725,$X229)),"")</f>
        <v/>
      </c>
      <c r="O229" s="31">
        <f>IF(AND(ISNUMBER($R229),$R229&lt;&gt;0,ISNUMBER($I229),$I229&gt;0),$R229/($I229/1000000),"")</f>
        <v/>
      </c>
      <c r="P229">
        <f>IFERROR(IF(INDEX('Player Pool'!$U$2:$U$8725,$X229)="","",INDEX('Player Pool'!$U$2:$U$8725,$X229)),"")</f>
        <v/>
      </c>
      <c r="Q229" s="31">
        <f>IFERROR(IF(INDEX('Player Pool'!$O$2:$O$8725,$X229)="","",INDEX('Player Pool'!$O$2:$O$8725,$X229)),"")</f>
        <v/>
      </c>
      <c r="R229" s="31">
        <f>IFERROR(IF(INDEX('Player Pool'!$P$2:$P$8725,$X229)="","",INDEX('Player Pool'!$P$2:$P$8725,$X229)),"")</f>
        <v/>
      </c>
      <c r="S229" s="31">
        <f>IF(AND(ISNUMBER($J229),$J229&lt;&gt;0,ISNUMBER($I229),$I229&gt;0),$J229/($I229/1000000),"")</f>
        <v/>
      </c>
      <c r="T229" s="32">
        <f>IF(AND(ISNUMBER($K229),$K229&lt;&gt;0,ISNUMBER($I229),$I229&gt;0),$K229/($I229/1000000),"")</f>
        <v/>
      </c>
      <c r="U229" s="32">
        <f>IFERROR(IF(INDEX('Player Pool'!$S$2:$S$8725,$X229)="","",INDEX('Player Pool'!$S$2:$S$8725,$X229)),"")</f>
        <v/>
      </c>
      <c r="V229" s="32">
        <f>IF(AND(ISNUMBER($U229),$U229&lt;&gt;0,ISNUMBER($I229),$I229&gt;0),$U229/($I229/1000000),"")</f>
        <v/>
      </c>
      <c r="W229" t="inlineStr">
        <is>
          <t>061za</t>
        </is>
      </c>
      <c r="X229">
        <f>IFERROR(MATCH($W229,'Player Pool'!$V$2:$V$8725,0),"")</f>
        <v/>
      </c>
      <c r="Y229">
        <f>IF(ISNUMBER($R229),$R229,-1)</f>
        <v/>
      </c>
      <c r="Z229">
        <f>IF(ISNUMBER($J229),$J229,-1)</f>
        <v/>
      </c>
      <c r="AA229">
        <f>IF($A229=$A228,$AA228,$AA228+1)</f>
        <v/>
      </c>
      <c r="AB229">
        <f>COUNTIFS($A$2:$A$516,$A229,$G$2:$G$516,$G229,$Y$2:$Y$516,"&gt;"&amp;$Y229)+COUNTIFS($A$2:$A229,$A229,$G$2:$G229,$G229,$Y$2:$Y229,$Y229)</f>
        <v/>
      </c>
      <c r="AC229">
        <f>IF($G229="MINORS","",COUNTIFS($A$2:$A$516,$A229,$G$2:$G$516,"&lt;&gt;MINORS",$Z$2:$Z$516,"&gt;"&amp;$Z229)+COUNTIFS($A$2:$A229,$A229,$G$2:$G229,"&lt;&gt;MINORS",$Z$2:$Z229,$Z229))</f>
        <v/>
      </c>
      <c r="AD229">
        <f>$A229&amp;"|"&amp;$G229&amp;"|"&amp;$AB229</f>
        <v/>
      </c>
      <c r="AE229">
        <f>IF($AC229="","",$A229&amp;"|"&amp;$AC229)</f>
        <v/>
      </c>
      <c r="AF229">
        <f>IF(COUNTIFS($A$2:$A229,$A229)=1,"T"&amp;$AA229,"")</f>
        <v/>
      </c>
    </row>
    <row r="230">
      <c r="A230" t="inlineStr">
        <is>
          <t>Deef-Fence</t>
        </is>
      </c>
      <c r="B230">
        <f>IFERROR(IF(INDEX('Player Pool'!$A$2:$A$8725,$X230)="","",INDEX('Player Pool'!$A$2:$A$8725,$X230)),"")</f>
        <v/>
      </c>
      <c r="C230">
        <f>IFERROR(IF(INDEX('Player Pool'!$B$2:$B$8725,$X230)="","",INDEX('Player Pool'!$B$2:$B$8725,$X230)),"")</f>
        <v/>
      </c>
      <c r="D230">
        <f>IFERROR(IF(INDEX('Player Pool'!$C$2:$C$8725,$X230)="","",INDEX('Player Pool'!$C$2:$C$8725,$X230)),"")</f>
        <v/>
      </c>
      <c r="E230">
        <f>IFERROR(IF(INDEX('Player Pool'!$D$2:$D$8725,$X230)="","",INDEX('Player Pool'!$D$2:$D$8725,$X230)),"")</f>
        <v/>
      </c>
      <c r="F230" t="inlineStr">
        <is>
          <t>F</t>
        </is>
      </c>
      <c r="G230" t="inlineStr">
        <is>
          <t>MINORS</t>
        </is>
      </c>
      <c r="H230">
        <f>IFERROR(IF(INDEX('Player Pool'!$E$2:$E$8725,$X230)="","",INDEX('Player Pool'!$E$2:$E$8725,$X230)),"")</f>
        <v/>
      </c>
      <c r="I230" s="30" t="n">
        <v>1</v>
      </c>
      <c r="J230" s="31">
        <f>IFERROR(IF(INDEX('Player Pool'!$I$2:$I$8725,$X230)="","",INDEX('Player Pool'!$I$2:$I$8725,$X230)),"")</f>
        <v/>
      </c>
      <c r="K230" s="31">
        <f>IFERROR(IF(INDEX('Player Pool'!$K$2:$K$8725,$X230)="","",INDEX('Player Pool'!$K$2:$K$8725,$X230)),"")</f>
        <v/>
      </c>
      <c r="L230" s="31">
        <f>IFERROR(IF(INDEX('Player Pool'!$M$2:$M$8725,$X230)="","",INDEX('Player Pool'!$M$2:$M$8725,$X230)),"")</f>
        <v/>
      </c>
      <c r="M230" s="31">
        <f>IFERROR(IF(INDEX('Player Pool'!$N$2:$N$8725,$X230)="","",INDEX('Player Pool'!$N$2:$N$8725,$X230)),"")</f>
        <v/>
      </c>
      <c r="N230" s="31">
        <f>IFERROR(IF(INDEX('Player Pool'!$Q$2:$Q$8725,$X230)="","",INDEX('Player Pool'!$Q$2:$Q$8725,$X230)),"")</f>
        <v/>
      </c>
      <c r="O230" s="31">
        <f>IF(AND(ISNUMBER($R230),$R230&lt;&gt;0,ISNUMBER($I230),$I230&gt;0),$R230/($I230/1000000),"")</f>
        <v/>
      </c>
      <c r="P230">
        <f>IFERROR(IF(INDEX('Player Pool'!$U$2:$U$8725,$X230)="","",INDEX('Player Pool'!$U$2:$U$8725,$X230)),"")</f>
        <v/>
      </c>
      <c r="Q230" s="31">
        <f>IFERROR(IF(INDEX('Player Pool'!$O$2:$O$8725,$X230)="","",INDEX('Player Pool'!$O$2:$O$8725,$X230)),"")</f>
        <v/>
      </c>
      <c r="R230" s="31">
        <f>IFERROR(IF(INDEX('Player Pool'!$P$2:$P$8725,$X230)="","",INDEX('Player Pool'!$P$2:$P$8725,$X230)),"")</f>
        <v/>
      </c>
      <c r="S230" s="31">
        <f>IF(AND(ISNUMBER($J230),$J230&lt;&gt;0,ISNUMBER($I230),$I230&gt;0),$J230/($I230/1000000),"")</f>
        <v/>
      </c>
      <c r="T230" s="32">
        <f>IF(AND(ISNUMBER($K230),$K230&lt;&gt;0,ISNUMBER($I230),$I230&gt;0),$K230/($I230/1000000),"")</f>
        <v/>
      </c>
      <c r="U230" s="32">
        <f>IFERROR(IF(INDEX('Player Pool'!$S$2:$S$8725,$X230)="","",INDEX('Player Pool'!$S$2:$S$8725,$X230)),"")</f>
        <v/>
      </c>
      <c r="V230" s="32">
        <f>IF(AND(ISNUMBER($U230),$U230&lt;&gt;0,ISNUMBER($I230),$I230&gt;0),$U230/($I230/1000000),"")</f>
        <v/>
      </c>
      <c r="W230" t="inlineStr">
        <is>
          <t>06pz0</t>
        </is>
      </c>
      <c r="X230">
        <f>IFERROR(MATCH($W230,'Player Pool'!$V$2:$V$8725,0),"")</f>
        <v/>
      </c>
      <c r="Y230">
        <f>IF(ISNUMBER($R230),$R230,-1)</f>
        <v/>
      </c>
      <c r="Z230">
        <f>IF(ISNUMBER($J230),$J230,-1)</f>
        <v/>
      </c>
      <c r="AA230">
        <f>IF($A230=$A229,$AA229,$AA229+1)</f>
        <v/>
      </c>
      <c r="AB230">
        <f>COUNTIFS($A$2:$A$516,$A230,$G$2:$G$516,$G230,$Y$2:$Y$516,"&gt;"&amp;$Y230)+COUNTIFS($A$2:$A230,$A230,$G$2:$G230,$G230,$Y$2:$Y230,$Y230)</f>
        <v/>
      </c>
      <c r="AC230">
        <f>IF($G230="MINORS","",COUNTIFS($A$2:$A$516,$A230,$G$2:$G$516,"&lt;&gt;MINORS",$Z$2:$Z$516,"&gt;"&amp;$Z230)+COUNTIFS($A$2:$A230,$A230,$G$2:$G230,"&lt;&gt;MINORS",$Z$2:$Z230,$Z230))</f>
        <v/>
      </c>
      <c r="AD230">
        <f>$A230&amp;"|"&amp;$G230&amp;"|"&amp;$AB230</f>
        <v/>
      </c>
      <c r="AE230">
        <f>IF($AC230="","",$A230&amp;"|"&amp;$AC230)</f>
        <v/>
      </c>
      <c r="AF230">
        <f>IF(COUNTIFS($A$2:$A230,$A230)=1,"T"&amp;$AA230,"")</f>
        <v/>
      </c>
    </row>
    <row r="231">
      <c r="A231" t="inlineStr">
        <is>
          <t>Deef-Fence</t>
        </is>
      </c>
      <c r="B231">
        <f>IFERROR(IF(INDEX('Player Pool'!$A$2:$A$8725,$X231)="","",INDEX('Player Pool'!$A$2:$A$8725,$X231)),"")</f>
        <v/>
      </c>
      <c r="C231">
        <f>IFERROR(IF(INDEX('Player Pool'!$B$2:$B$8725,$X231)="","",INDEX('Player Pool'!$B$2:$B$8725,$X231)),"")</f>
        <v/>
      </c>
      <c r="D231">
        <f>IFERROR(IF(INDEX('Player Pool'!$C$2:$C$8725,$X231)="","",INDEX('Player Pool'!$C$2:$C$8725,$X231)),"")</f>
        <v/>
      </c>
      <c r="E231">
        <f>IFERROR(IF(INDEX('Player Pool'!$D$2:$D$8725,$X231)="","",INDEX('Player Pool'!$D$2:$D$8725,$X231)),"")</f>
        <v/>
      </c>
      <c r="F231" t="inlineStr">
        <is>
          <t>F</t>
        </is>
      </c>
      <c r="G231" t="inlineStr">
        <is>
          <t>MINORS</t>
        </is>
      </c>
      <c r="H231">
        <f>IFERROR(IF(INDEX('Player Pool'!$E$2:$E$8725,$X231)="","",INDEX('Player Pool'!$E$2:$E$8725,$X231)),"")</f>
        <v/>
      </c>
      <c r="I231" s="30" t="n">
        <v>1</v>
      </c>
      <c r="J231" s="31">
        <f>IFERROR(IF(INDEX('Player Pool'!$I$2:$I$8725,$X231)="","",INDEX('Player Pool'!$I$2:$I$8725,$X231)),"")</f>
        <v/>
      </c>
      <c r="K231" s="31">
        <f>IFERROR(IF(INDEX('Player Pool'!$K$2:$K$8725,$X231)="","",INDEX('Player Pool'!$K$2:$K$8725,$X231)),"")</f>
        <v/>
      </c>
      <c r="L231" s="31">
        <f>IFERROR(IF(INDEX('Player Pool'!$M$2:$M$8725,$X231)="","",INDEX('Player Pool'!$M$2:$M$8725,$X231)),"")</f>
        <v/>
      </c>
      <c r="M231" s="31">
        <f>IFERROR(IF(INDEX('Player Pool'!$N$2:$N$8725,$X231)="","",INDEX('Player Pool'!$N$2:$N$8725,$X231)),"")</f>
        <v/>
      </c>
      <c r="N231" s="31">
        <f>IFERROR(IF(INDEX('Player Pool'!$Q$2:$Q$8725,$X231)="","",INDEX('Player Pool'!$Q$2:$Q$8725,$X231)),"")</f>
        <v/>
      </c>
      <c r="O231" s="31">
        <f>IF(AND(ISNUMBER($R231),$R231&lt;&gt;0,ISNUMBER($I231),$I231&gt;0),$R231/($I231/1000000),"")</f>
        <v/>
      </c>
      <c r="P231">
        <f>IFERROR(IF(INDEX('Player Pool'!$U$2:$U$8725,$X231)="","",INDEX('Player Pool'!$U$2:$U$8725,$X231)),"")</f>
        <v/>
      </c>
      <c r="Q231" s="31">
        <f>IFERROR(IF(INDEX('Player Pool'!$O$2:$O$8725,$X231)="","",INDEX('Player Pool'!$O$2:$O$8725,$X231)),"")</f>
        <v/>
      </c>
      <c r="R231" s="31">
        <f>IFERROR(IF(INDEX('Player Pool'!$P$2:$P$8725,$X231)="","",INDEX('Player Pool'!$P$2:$P$8725,$X231)),"")</f>
        <v/>
      </c>
      <c r="S231" s="31">
        <f>IF(AND(ISNUMBER($J231),$J231&lt;&gt;0,ISNUMBER($I231),$I231&gt;0),$J231/($I231/1000000),"")</f>
        <v/>
      </c>
      <c r="T231" s="32">
        <f>IF(AND(ISNUMBER($K231),$K231&lt;&gt;0,ISNUMBER($I231),$I231&gt;0),$K231/($I231/1000000),"")</f>
        <v/>
      </c>
      <c r="U231" s="32">
        <f>IFERROR(IF(INDEX('Player Pool'!$S$2:$S$8725,$X231)="","",INDEX('Player Pool'!$S$2:$S$8725,$X231)),"")</f>
        <v/>
      </c>
      <c r="V231" s="32">
        <f>IF(AND(ISNUMBER($U231),$U231&lt;&gt;0,ISNUMBER($I231),$I231&gt;0),$U231/($I231/1000000),"")</f>
        <v/>
      </c>
      <c r="W231" t="inlineStr">
        <is>
          <t>06spu</t>
        </is>
      </c>
      <c r="X231">
        <f>IFERROR(MATCH($W231,'Player Pool'!$V$2:$V$8725,0),"")</f>
        <v/>
      </c>
      <c r="Y231">
        <f>IF(ISNUMBER($R231),$R231,-1)</f>
        <v/>
      </c>
      <c r="Z231">
        <f>IF(ISNUMBER($J231),$J231,-1)</f>
        <v/>
      </c>
      <c r="AA231">
        <f>IF($A231=$A230,$AA230,$AA230+1)</f>
        <v/>
      </c>
      <c r="AB231">
        <f>COUNTIFS($A$2:$A$516,$A231,$G$2:$G$516,$G231,$Y$2:$Y$516,"&gt;"&amp;$Y231)+COUNTIFS($A$2:$A231,$A231,$G$2:$G231,$G231,$Y$2:$Y231,$Y231)</f>
        <v/>
      </c>
      <c r="AC231">
        <f>IF($G231="MINORS","",COUNTIFS($A$2:$A$516,$A231,$G$2:$G$516,"&lt;&gt;MINORS",$Z$2:$Z$516,"&gt;"&amp;$Z231)+COUNTIFS($A$2:$A231,$A231,$G$2:$G231,"&lt;&gt;MINORS",$Z$2:$Z231,$Z231))</f>
        <v/>
      </c>
      <c r="AD231">
        <f>$A231&amp;"|"&amp;$G231&amp;"|"&amp;$AB231</f>
        <v/>
      </c>
      <c r="AE231">
        <f>IF($AC231="","",$A231&amp;"|"&amp;$AC231)</f>
        <v/>
      </c>
      <c r="AF231">
        <f>IF(COUNTIFS($A$2:$A231,$A231)=1,"T"&amp;$AA231,"")</f>
        <v/>
      </c>
    </row>
    <row r="232">
      <c r="A232" t="inlineStr">
        <is>
          <t>Deef-Fence</t>
        </is>
      </c>
      <c r="B232">
        <f>IFERROR(IF(INDEX('Player Pool'!$A$2:$A$8725,$X232)="","",INDEX('Player Pool'!$A$2:$A$8725,$X232)),"")</f>
        <v/>
      </c>
      <c r="C232">
        <f>IFERROR(IF(INDEX('Player Pool'!$B$2:$B$8725,$X232)="","",INDEX('Player Pool'!$B$2:$B$8725,$X232)),"")</f>
        <v/>
      </c>
      <c r="D232">
        <f>IFERROR(IF(INDEX('Player Pool'!$C$2:$C$8725,$X232)="","",INDEX('Player Pool'!$C$2:$C$8725,$X232)),"")</f>
        <v/>
      </c>
      <c r="E232">
        <f>IFERROR(IF(INDEX('Player Pool'!$D$2:$D$8725,$X232)="","",INDEX('Player Pool'!$D$2:$D$8725,$X232)),"")</f>
        <v/>
      </c>
      <c r="F232" t="inlineStr">
        <is>
          <t>G</t>
        </is>
      </c>
      <c r="G232" t="inlineStr">
        <is>
          <t>MINORS</t>
        </is>
      </c>
      <c r="H232">
        <f>IFERROR(IF(INDEX('Player Pool'!$E$2:$E$8725,$X232)="","",INDEX('Player Pool'!$E$2:$E$8725,$X232)),"")</f>
        <v/>
      </c>
      <c r="I232" s="30" t="n">
        <v>1075000</v>
      </c>
      <c r="J232" s="31">
        <f>IFERROR(IF(INDEX('Player Pool'!$I$2:$I$8725,$X232)="","",INDEX('Player Pool'!$I$2:$I$8725,$X232)),"")</f>
        <v/>
      </c>
      <c r="K232" s="31">
        <f>IFERROR(IF(INDEX('Player Pool'!$K$2:$K$8725,$X232)="","",INDEX('Player Pool'!$K$2:$K$8725,$X232)),"")</f>
        <v/>
      </c>
      <c r="L232" s="31">
        <f>IFERROR(IF(INDEX('Player Pool'!$M$2:$M$8725,$X232)="","",INDEX('Player Pool'!$M$2:$M$8725,$X232)),"")</f>
        <v/>
      </c>
      <c r="M232" s="31">
        <f>IFERROR(IF(INDEX('Player Pool'!$N$2:$N$8725,$X232)="","",INDEX('Player Pool'!$N$2:$N$8725,$X232)),"")</f>
        <v/>
      </c>
      <c r="N232" s="31">
        <f>IFERROR(IF(INDEX('Player Pool'!$Q$2:$Q$8725,$X232)="","",INDEX('Player Pool'!$Q$2:$Q$8725,$X232)),"")</f>
        <v/>
      </c>
      <c r="O232" s="31">
        <f>IF(AND(ISNUMBER($R232),$R232&lt;&gt;0,ISNUMBER($I232),$I232&gt;0),$R232/($I232/1000000),"")</f>
        <v/>
      </c>
      <c r="P232">
        <f>IFERROR(IF(INDEX('Player Pool'!$U$2:$U$8725,$X232)="","",INDEX('Player Pool'!$U$2:$U$8725,$X232)),"")</f>
        <v/>
      </c>
      <c r="Q232" s="31">
        <f>IFERROR(IF(INDEX('Player Pool'!$O$2:$O$8725,$X232)="","",INDEX('Player Pool'!$O$2:$O$8725,$X232)),"")</f>
        <v/>
      </c>
      <c r="R232" s="31">
        <f>IFERROR(IF(INDEX('Player Pool'!$P$2:$P$8725,$X232)="","",INDEX('Player Pool'!$P$2:$P$8725,$X232)),"")</f>
        <v/>
      </c>
      <c r="S232" s="31">
        <f>IF(AND(ISNUMBER($J232),$J232&lt;&gt;0,ISNUMBER($I232),$I232&gt;0),$J232/($I232/1000000),"")</f>
        <v/>
      </c>
      <c r="T232" s="32">
        <f>IF(AND(ISNUMBER($K232),$K232&lt;&gt;0,ISNUMBER($I232),$I232&gt;0),$K232/($I232/1000000),"")</f>
        <v/>
      </c>
      <c r="U232" s="32">
        <f>IFERROR(IF(INDEX('Player Pool'!$S$2:$S$8725,$X232)="","",INDEX('Player Pool'!$S$2:$S$8725,$X232)),"")</f>
        <v/>
      </c>
      <c r="V232" s="32">
        <f>IF(AND(ISNUMBER($U232),$U232&lt;&gt;0,ISNUMBER($I232),$I232&gt;0),$U232/($I232/1000000),"")</f>
        <v/>
      </c>
      <c r="W232" t="inlineStr">
        <is>
          <t>068yu</t>
        </is>
      </c>
      <c r="X232">
        <f>IFERROR(MATCH($W232,'Player Pool'!$V$2:$V$8725,0),"")</f>
        <v/>
      </c>
      <c r="Y232">
        <f>IF(ISNUMBER($R232),$R232,-1)</f>
        <v/>
      </c>
      <c r="Z232">
        <f>IF(ISNUMBER($J232),$J232,-1)</f>
        <v/>
      </c>
      <c r="AA232">
        <f>IF($A232=$A231,$AA231,$AA231+1)</f>
        <v/>
      </c>
      <c r="AB232">
        <f>COUNTIFS($A$2:$A$516,$A232,$G$2:$G$516,$G232,$Y$2:$Y$516,"&gt;"&amp;$Y232)+COUNTIFS($A$2:$A232,$A232,$G$2:$G232,$G232,$Y$2:$Y232,$Y232)</f>
        <v/>
      </c>
      <c r="AC232">
        <f>IF($G232="MINORS","",COUNTIFS($A$2:$A$516,$A232,$G$2:$G$516,"&lt;&gt;MINORS",$Z$2:$Z$516,"&gt;"&amp;$Z232)+COUNTIFS($A$2:$A232,$A232,$G$2:$G232,"&lt;&gt;MINORS",$Z$2:$Z232,$Z232))</f>
        <v/>
      </c>
      <c r="AD232">
        <f>$A232&amp;"|"&amp;$G232&amp;"|"&amp;$AB232</f>
        <v/>
      </c>
      <c r="AE232">
        <f>IF($AC232="","",$A232&amp;"|"&amp;$AC232)</f>
        <v/>
      </c>
      <c r="AF232">
        <f>IF(COUNTIFS($A$2:$A232,$A232)=1,"T"&amp;$AA232,"")</f>
        <v/>
      </c>
    </row>
    <row r="233">
      <c r="A233" t="inlineStr">
        <is>
          <t>Deef-Fence</t>
        </is>
      </c>
      <c r="B233">
        <f>IFERROR(IF(INDEX('Player Pool'!$A$2:$A$8725,$X233)="","",INDEX('Player Pool'!$A$2:$A$8725,$X233)),"")</f>
        <v/>
      </c>
      <c r="C233">
        <f>IFERROR(IF(INDEX('Player Pool'!$B$2:$B$8725,$X233)="","",INDEX('Player Pool'!$B$2:$B$8725,$X233)),"")</f>
        <v/>
      </c>
      <c r="D233">
        <f>IFERROR(IF(INDEX('Player Pool'!$C$2:$C$8725,$X233)="","",INDEX('Player Pool'!$C$2:$C$8725,$X233)),"")</f>
        <v/>
      </c>
      <c r="E233">
        <f>IFERROR(IF(INDEX('Player Pool'!$D$2:$D$8725,$X233)="","",INDEX('Player Pool'!$D$2:$D$8725,$X233)),"")</f>
        <v/>
      </c>
      <c r="F233" t="inlineStr">
        <is>
          <t>F</t>
        </is>
      </c>
      <c r="G233" t="inlineStr">
        <is>
          <t>MINORS</t>
        </is>
      </c>
      <c r="H233">
        <f>IFERROR(IF(INDEX('Player Pool'!$E$2:$E$8725,$X233)="","",INDEX('Player Pool'!$E$2:$E$8725,$X233)),"")</f>
        <v/>
      </c>
      <c r="I233" s="30" t="n">
        <v>1</v>
      </c>
      <c r="J233" s="31">
        <f>IFERROR(IF(INDEX('Player Pool'!$I$2:$I$8725,$X233)="","",INDEX('Player Pool'!$I$2:$I$8725,$X233)),"")</f>
        <v/>
      </c>
      <c r="K233" s="31">
        <f>IFERROR(IF(INDEX('Player Pool'!$K$2:$K$8725,$X233)="","",INDEX('Player Pool'!$K$2:$K$8725,$X233)),"")</f>
        <v/>
      </c>
      <c r="L233" s="31">
        <f>IFERROR(IF(INDEX('Player Pool'!$M$2:$M$8725,$X233)="","",INDEX('Player Pool'!$M$2:$M$8725,$X233)),"")</f>
        <v/>
      </c>
      <c r="M233" s="31">
        <f>IFERROR(IF(INDEX('Player Pool'!$N$2:$N$8725,$X233)="","",INDEX('Player Pool'!$N$2:$N$8725,$X233)),"")</f>
        <v/>
      </c>
      <c r="N233" s="31">
        <f>IFERROR(IF(INDEX('Player Pool'!$Q$2:$Q$8725,$X233)="","",INDEX('Player Pool'!$Q$2:$Q$8725,$X233)),"")</f>
        <v/>
      </c>
      <c r="O233" s="31">
        <f>IF(AND(ISNUMBER($R233),$R233&lt;&gt;0,ISNUMBER($I233),$I233&gt;0),$R233/($I233/1000000),"")</f>
        <v/>
      </c>
      <c r="P233">
        <f>IFERROR(IF(INDEX('Player Pool'!$U$2:$U$8725,$X233)="","",INDEX('Player Pool'!$U$2:$U$8725,$X233)),"")</f>
        <v/>
      </c>
      <c r="Q233" s="31">
        <f>IFERROR(IF(INDEX('Player Pool'!$O$2:$O$8725,$X233)="","",INDEX('Player Pool'!$O$2:$O$8725,$X233)),"")</f>
        <v/>
      </c>
      <c r="R233" s="31">
        <f>IFERROR(IF(INDEX('Player Pool'!$P$2:$P$8725,$X233)="","",INDEX('Player Pool'!$P$2:$P$8725,$X233)),"")</f>
        <v/>
      </c>
      <c r="S233" s="31">
        <f>IF(AND(ISNUMBER($J233),$J233&lt;&gt;0,ISNUMBER($I233),$I233&gt;0),$J233/($I233/1000000),"")</f>
        <v/>
      </c>
      <c r="T233" s="32">
        <f>IF(AND(ISNUMBER($K233),$K233&lt;&gt;0,ISNUMBER($I233),$I233&gt;0),$K233/($I233/1000000),"")</f>
        <v/>
      </c>
      <c r="U233" s="32">
        <f>IFERROR(IF(INDEX('Player Pool'!$S$2:$S$8725,$X233)="","",INDEX('Player Pool'!$S$2:$S$8725,$X233)),"")</f>
        <v/>
      </c>
      <c r="V233" s="32">
        <f>IF(AND(ISNUMBER($U233),$U233&lt;&gt;0,ISNUMBER($I233),$I233&gt;0),$U233/($I233/1000000),"")</f>
        <v/>
      </c>
      <c r="W233" t="inlineStr">
        <is>
          <t>06lur</t>
        </is>
      </c>
      <c r="X233">
        <f>IFERROR(MATCH($W233,'Player Pool'!$V$2:$V$8725,0),"")</f>
        <v/>
      </c>
      <c r="Y233">
        <f>IF(ISNUMBER($R233),$R233,-1)</f>
        <v/>
      </c>
      <c r="Z233">
        <f>IF(ISNUMBER($J233),$J233,-1)</f>
        <v/>
      </c>
      <c r="AA233">
        <f>IF($A233=$A232,$AA232,$AA232+1)</f>
        <v/>
      </c>
      <c r="AB233">
        <f>COUNTIFS($A$2:$A$516,$A233,$G$2:$G$516,$G233,$Y$2:$Y$516,"&gt;"&amp;$Y233)+COUNTIFS($A$2:$A233,$A233,$G$2:$G233,$G233,$Y$2:$Y233,$Y233)</f>
        <v/>
      </c>
      <c r="AC233">
        <f>IF($G233="MINORS","",COUNTIFS($A$2:$A$516,$A233,$G$2:$G$516,"&lt;&gt;MINORS",$Z$2:$Z$516,"&gt;"&amp;$Z233)+COUNTIFS($A$2:$A233,$A233,$G$2:$G233,"&lt;&gt;MINORS",$Z$2:$Z233,$Z233))</f>
        <v/>
      </c>
      <c r="AD233">
        <f>$A233&amp;"|"&amp;$G233&amp;"|"&amp;$AB233</f>
        <v/>
      </c>
      <c r="AE233">
        <f>IF($AC233="","",$A233&amp;"|"&amp;$AC233)</f>
        <v/>
      </c>
      <c r="AF233">
        <f>IF(COUNTIFS($A$2:$A233,$A233)=1,"T"&amp;$AA233,"")</f>
        <v/>
      </c>
    </row>
    <row r="234">
      <c r="A234" t="inlineStr">
        <is>
          <t>Deef-Fence</t>
        </is>
      </c>
      <c r="B234">
        <f>IFERROR(IF(INDEX('Player Pool'!$A$2:$A$8725,$X234)="","",INDEX('Player Pool'!$A$2:$A$8725,$X234)),"")</f>
        <v/>
      </c>
      <c r="C234">
        <f>IFERROR(IF(INDEX('Player Pool'!$B$2:$B$8725,$X234)="","",INDEX('Player Pool'!$B$2:$B$8725,$X234)),"")</f>
        <v/>
      </c>
      <c r="D234">
        <f>IFERROR(IF(INDEX('Player Pool'!$C$2:$C$8725,$X234)="","",INDEX('Player Pool'!$C$2:$C$8725,$X234)),"")</f>
        <v/>
      </c>
      <c r="E234">
        <f>IFERROR(IF(INDEX('Player Pool'!$D$2:$D$8725,$X234)="","",INDEX('Player Pool'!$D$2:$D$8725,$X234)),"")</f>
        <v/>
      </c>
      <c r="F234" t="inlineStr">
        <is>
          <t>D</t>
        </is>
      </c>
      <c r="G234" t="inlineStr">
        <is>
          <t>ACTIVE</t>
        </is>
      </c>
      <c r="H234">
        <f>IFERROR(IF(INDEX('Player Pool'!$E$2:$E$8725,$X234)="","",INDEX('Player Pool'!$E$2:$E$8725,$X234)),"")</f>
        <v/>
      </c>
      <c r="I234" s="30" t="n">
        <v>1050000</v>
      </c>
      <c r="J234" s="31">
        <f>IFERROR(IF(INDEX('Player Pool'!$I$2:$I$8725,$X234)="","",INDEX('Player Pool'!$I$2:$I$8725,$X234)),"")</f>
        <v/>
      </c>
      <c r="K234" s="31">
        <f>IFERROR(IF(INDEX('Player Pool'!$K$2:$K$8725,$X234)="","",INDEX('Player Pool'!$K$2:$K$8725,$X234)),"")</f>
        <v/>
      </c>
      <c r="L234" s="31">
        <f>IFERROR(IF(INDEX('Player Pool'!$M$2:$M$8725,$X234)="","",INDEX('Player Pool'!$M$2:$M$8725,$X234)),"")</f>
        <v/>
      </c>
      <c r="M234" s="31">
        <f>IFERROR(IF(INDEX('Player Pool'!$N$2:$N$8725,$X234)="","",INDEX('Player Pool'!$N$2:$N$8725,$X234)),"")</f>
        <v/>
      </c>
      <c r="N234" s="31">
        <f>IFERROR(IF(INDEX('Player Pool'!$Q$2:$Q$8725,$X234)="","",INDEX('Player Pool'!$Q$2:$Q$8725,$X234)),"")</f>
        <v/>
      </c>
      <c r="O234" s="31">
        <f>IF(AND(ISNUMBER($R234),$R234&lt;&gt;0,ISNUMBER($I234),$I234&gt;0),$R234/($I234/1000000),"")</f>
        <v/>
      </c>
      <c r="P234">
        <f>IFERROR(IF(INDEX('Player Pool'!$U$2:$U$8725,$X234)="","",INDEX('Player Pool'!$U$2:$U$8725,$X234)),"")</f>
        <v/>
      </c>
      <c r="Q234" s="31">
        <f>IFERROR(IF(INDEX('Player Pool'!$O$2:$O$8725,$X234)="","",INDEX('Player Pool'!$O$2:$O$8725,$X234)),"")</f>
        <v/>
      </c>
      <c r="R234" s="31">
        <f>IFERROR(IF(INDEX('Player Pool'!$P$2:$P$8725,$X234)="","",INDEX('Player Pool'!$P$2:$P$8725,$X234)),"")</f>
        <v/>
      </c>
      <c r="S234" s="31">
        <f>IF(AND(ISNUMBER($J234),$J234&lt;&gt;0,ISNUMBER($I234),$I234&gt;0),$J234/($I234/1000000),"")</f>
        <v/>
      </c>
      <c r="T234" s="32">
        <f>IF(AND(ISNUMBER($K234),$K234&lt;&gt;0,ISNUMBER($I234),$I234&gt;0),$K234/($I234/1000000),"")</f>
        <v/>
      </c>
      <c r="U234" s="32">
        <f>IFERROR(IF(INDEX('Player Pool'!$S$2:$S$8725,$X234)="","",INDEX('Player Pool'!$S$2:$S$8725,$X234)),"")</f>
        <v/>
      </c>
      <c r="V234" s="32">
        <f>IF(AND(ISNUMBER($U234),$U234&lt;&gt;0,ISNUMBER($I234),$I234&gt;0),$U234/($I234/1000000),"")</f>
        <v/>
      </c>
      <c r="W234" t="inlineStr">
        <is>
          <t>068a6</t>
        </is>
      </c>
      <c r="X234">
        <f>IFERROR(MATCH($W234,'Player Pool'!$V$2:$V$8725,0),"")</f>
        <v/>
      </c>
      <c r="Y234">
        <f>IF(ISNUMBER($R234),$R234,-1)</f>
        <v/>
      </c>
      <c r="Z234">
        <f>IF(ISNUMBER($J234),$J234,-1)</f>
        <v/>
      </c>
      <c r="AA234">
        <f>IF($A234=$A233,$AA233,$AA233+1)</f>
        <v/>
      </c>
      <c r="AB234">
        <f>COUNTIFS($A$2:$A$516,$A234,$G$2:$G$516,$G234,$Y$2:$Y$516,"&gt;"&amp;$Y234)+COUNTIFS($A$2:$A234,$A234,$G$2:$G234,$G234,$Y$2:$Y234,$Y234)</f>
        <v/>
      </c>
      <c r="AC234">
        <f>IF($G234="MINORS","",COUNTIFS($A$2:$A$516,$A234,$G$2:$G$516,"&lt;&gt;MINORS",$Z$2:$Z$516,"&gt;"&amp;$Z234)+COUNTIFS($A$2:$A234,$A234,$G$2:$G234,"&lt;&gt;MINORS",$Z$2:$Z234,$Z234))</f>
        <v/>
      </c>
      <c r="AD234">
        <f>$A234&amp;"|"&amp;$G234&amp;"|"&amp;$AB234</f>
        <v/>
      </c>
      <c r="AE234">
        <f>IF($AC234="","",$A234&amp;"|"&amp;$AC234)</f>
        <v/>
      </c>
      <c r="AF234">
        <f>IF(COUNTIFS($A$2:$A234,$A234)=1,"T"&amp;$AA234,"")</f>
        <v/>
      </c>
    </row>
    <row r="235">
      <c r="A235" t="inlineStr">
        <is>
          <t>Deef-Fence</t>
        </is>
      </c>
      <c r="B235">
        <f>IFERROR(IF(INDEX('Player Pool'!$A$2:$A$8725,$X235)="","",INDEX('Player Pool'!$A$2:$A$8725,$X235)),"")</f>
        <v/>
      </c>
      <c r="C235">
        <f>IFERROR(IF(INDEX('Player Pool'!$B$2:$B$8725,$X235)="","",INDEX('Player Pool'!$B$2:$B$8725,$X235)),"")</f>
        <v/>
      </c>
      <c r="D235">
        <f>IFERROR(IF(INDEX('Player Pool'!$C$2:$C$8725,$X235)="","",INDEX('Player Pool'!$C$2:$C$8725,$X235)),"")</f>
        <v/>
      </c>
      <c r="E235">
        <f>IFERROR(IF(INDEX('Player Pool'!$D$2:$D$8725,$X235)="","",INDEX('Player Pool'!$D$2:$D$8725,$X235)),"")</f>
        <v/>
      </c>
      <c r="F235" t="inlineStr">
        <is>
          <t>F</t>
        </is>
      </c>
      <c r="G235" t="inlineStr">
        <is>
          <t>ACTIVE</t>
        </is>
      </c>
      <c r="H235">
        <f>IFERROR(IF(INDEX('Player Pool'!$E$2:$E$8725,$X235)="","",INDEX('Player Pool'!$E$2:$E$8725,$X235)),"")</f>
        <v/>
      </c>
      <c r="I235" s="30" t="n">
        <v>942500</v>
      </c>
      <c r="J235" s="31">
        <f>IFERROR(IF(INDEX('Player Pool'!$I$2:$I$8725,$X235)="","",INDEX('Player Pool'!$I$2:$I$8725,$X235)),"")</f>
        <v/>
      </c>
      <c r="K235" s="31">
        <f>IFERROR(IF(INDEX('Player Pool'!$K$2:$K$8725,$X235)="","",INDEX('Player Pool'!$K$2:$K$8725,$X235)),"")</f>
        <v/>
      </c>
      <c r="L235" s="31">
        <f>IFERROR(IF(INDEX('Player Pool'!$M$2:$M$8725,$X235)="","",INDEX('Player Pool'!$M$2:$M$8725,$X235)),"")</f>
        <v/>
      </c>
      <c r="M235" s="31">
        <f>IFERROR(IF(INDEX('Player Pool'!$N$2:$N$8725,$X235)="","",INDEX('Player Pool'!$N$2:$N$8725,$X235)),"")</f>
        <v/>
      </c>
      <c r="N235" s="31">
        <f>IFERROR(IF(INDEX('Player Pool'!$Q$2:$Q$8725,$X235)="","",INDEX('Player Pool'!$Q$2:$Q$8725,$X235)),"")</f>
        <v/>
      </c>
      <c r="O235" s="31">
        <f>IF(AND(ISNUMBER($R235),$R235&lt;&gt;0,ISNUMBER($I235),$I235&gt;0),$R235/($I235/1000000),"")</f>
        <v/>
      </c>
      <c r="P235">
        <f>IFERROR(IF(INDEX('Player Pool'!$U$2:$U$8725,$X235)="","",INDEX('Player Pool'!$U$2:$U$8725,$X235)),"")</f>
        <v/>
      </c>
      <c r="Q235" s="31">
        <f>IFERROR(IF(INDEX('Player Pool'!$O$2:$O$8725,$X235)="","",INDEX('Player Pool'!$O$2:$O$8725,$X235)),"")</f>
        <v/>
      </c>
      <c r="R235" s="31">
        <f>IFERROR(IF(INDEX('Player Pool'!$P$2:$P$8725,$X235)="","",INDEX('Player Pool'!$P$2:$P$8725,$X235)),"")</f>
        <v/>
      </c>
      <c r="S235" s="31">
        <f>IF(AND(ISNUMBER($J235),$J235&lt;&gt;0,ISNUMBER($I235),$I235&gt;0),$J235/($I235/1000000),"")</f>
        <v/>
      </c>
      <c r="T235" s="32">
        <f>IF(AND(ISNUMBER($K235),$K235&lt;&gt;0,ISNUMBER($I235),$I235&gt;0),$K235/($I235/1000000),"")</f>
        <v/>
      </c>
      <c r="U235" s="32">
        <f>IFERROR(IF(INDEX('Player Pool'!$S$2:$S$8725,$X235)="","",INDEX('Player Pool'!$S$2:$S$8725,$X235)),"")</f>
        <v/>
      </c>
      <c r="V235" s="32">
        <f>IF(AND(ISNUMBER($U235),$U235&lt;&gt;0,ISNUMBER($I235),$I235&gt;0),$U235/($I235/1000000),"")</f>
        <v/>
      </c>
      <c r="W235" t="inlineStr">
        <is>
          <t>06jhc</t>
        </is>
      </c>
      <c r="X235">
        <f>IFERROR(MATCH($W235,'Player Pool'!$V$2:$V$8725,0),"")</f>
        <v/>
      </c>
      <c r="Y235">
        <f>IF(ISNUMBER($R235),$R235,-1)</f>
        <v/>
      </c>
      <c r="Z235">
        <f>IF(ISNUMBER($J235),$J235,-1)</f>
        <v/>
      </c>
      <c r="AA235">
        <f>IF($A235=$A234,$AA234,$AA234+1)</f>
        <v/>
      </c>
      <c r="AB235">
        <f>COUNTIFS($A$2:$A$516,$A235,$G$2:$G$516,$G235,$Y$2:$Y$516,"&gt;"&amp;$Y235)+COUNTIFS($A$2:$A235,$A235,$G$2:$G235,$G235,$Y$2:$Y235,$Y235)</f>
        <v/>
      </c>
      <c r="AC235">
        <f>IF($G235="MINORS","",COUNTIFS($A$2:$A$516,$A235,$G$2:$G$516,"&lt;&gt;MINORS",$Z$2:$Z$516,"&gt;"&amp;$Z235)+COUNTIFS($A$2:$A235,$A235,$G$2:$G235,"&lt;&gt;MINORS",$Z$2:$Z235,$Z235))</f>
        <v/>
      </c>
      <c r="AD235">
        <f>$A235&amp;"|"&amp;$G235&amp;"|"&amp;$AB235</f>
        <v/>
      </c>
      <c r="AE235">
        <f>IF($AC235="","",$A235&amp;"|"&amp;$AC235)</f>
        <v/>
      </c>
      <c r="AF235">
        <f>IF(COUNTIFS($A$2:$A235,$A235)=1,"T"&amp;$AA235,"")</f>
        <v/>
      </c>
    </row>
    <row r="236">
      <c r="A236" t="inlineStr">
        <is>
          <t>Deef-Fence</t>
        </is>
      </c>
      <c r="B236">
        <f>IFERROR(IF(INDEX('Player Pool'!$A$2:$A$8725,$X236)="","",INDEX('Player Pool'!$A$2:$A$8725,$X236)),"")</f>
        <v/>
      </c>
      <c r="C236">
        <f>IFERROR(IF(INDEX('Player Pool'!$B$2:$B$8725,$X236)="","",INDEX('Player Pool'!$B$2:$B$8725,$X236)),"")</f>
        <v/>
      </c>
      <c r="D236">
        <f>IFERROR(IF(INDEX('Player Pool'!$C$2:$C$8725,$X236)="","",INDEX('Player Pool'!$C$2:$C$8725,$X236)),"")</f>
        <v/>
      </c>
      <c r="E236">
        <f>IFERROR(IF(INDEX('Player Pool'!$D$2:$D$8725,$X236)="","",INDEX('Player Pool'!$D$2:$D$8725,$X236)),"")</f>
        <v/>
      </c>
      <c r="F236" t="inlineStr">
        <is>
          <t>F</t>
        </is>
      </c>
      <c r="G236" t="inlineStr">
        <is>
          <t>ACTIVE</t>
        </is>
      </c>
      <c r="H236">
        <f>IFERROR(IF(INDEX('Player Pool'!$E$2:$E$8725,$X236)="","",INDEX('Player Pool'!$E$2:$E$8725,$X236)),"")</f>
        <v/>
      </c>
      <c r="I236" s="30" t="n">
        <v>891666</v>
      </c>
      <c r="J236" s="31">
        <f>IFERROR(IF(INDEX('Player Pool'!$I$2:$I$8725,$X236)="","",INDEX('Player Pool'!$I$2:$I$8725,$X236)),"")</f>
        <v/>
      </c>
      <c r="K236" s="31">
        <f>IFERROR(IF(INDEX('Player Pool'!$K$2:$K$8725,$X236)="","",INDEX('Player Pool'!$K$2:$K$8725,$X236)),"")</f>
        <v/>
      </c>
      <c r="L236" s="31">
        <f>IFERROR(IF(INDEX('Player Pool'!$M$2:$M$8725,$X236)="","",INDEX('Player Pool'!$M$2:$M$8725,$X236)),"")</f>
        <v/>
      </c>
      <c r="M236" s="31">
        <f>IFERROR(IF(INDEX('Player Pool'!$N$2:$N$8725,$X236)="","",INDEX('Player Pool'!$N$2:$N$8725,$X236)),"")</f>
        <v/>
      </c>
      <c r="N236" s="31">
        <f>IFERROR(IF(INDEX('Player Pool'!$Q$2:$Q$8725,$X236)="","",INDEX('Player Pool'!$Q$2:$Q$8725,$X236)),"")</f>
        <v/>
      </c>
      <c r="O236" s="31">
        <f>IF(AND(ISNUMBER($R236),$R236&lt;&gt;0,ISNUMBER($I236),$I236&gt;0),$R236/($I236/1000000),"")</f>
        <v/>
      </c>
      <c r="P236">
        <f>IFERROR(IF(INDEX('Player Pool'!$U$2:$U$8725,$X236)="","",INDEX('Player Pool'!$U$2:$U$8725,$X236)),"")</f>
        <v/>
      </c>
      <c r="Q236" s="31">
        <f>IFERROR(IF(INDEX('Player Pool'!$O$2:$O$8725,$X236)="","",INDEX('Player Pool'!$O$2:$O$8725,$X236)),"")</f>
        <v/>
      </c>
      <c r="R236" s="31">
        <f>IFERROR(IF(INDEX('Player Pool'!$P$2:$P$8725,$X236)="","",INDEX('Player Pool'!$P$2:$P$8725,$X236)),"")</f>
        <v/>
      </c>
      <c r="S236" s="31">
        <f>IF(AND(ISNUMBER($J236),$J236&lt;&gt;0,ISNUMBER($I236),$I236&gt;0),$J236/($I236/1000000),"")</f>
        <v/>
      </c>
      <c r="T236" s="32">
        <f>IF(AND(ISNUMBER($K236),$K236&lt;&gt;0,ISNUMBER($I236),$I236&gt;0),$K236/($I236/1000000),"")</f>
        <v/>
      </c>
      <c r="U236" s="32">
        <f>IFERROR(IF(INDEX('Player Pool'!$S$2:$S$8725,$X236)="","",INDEX('Player Pool'!$S$2:$S$8725,$X236)),"")</f>
        <v/>
      </c>
      <c r="V236" s="32">
        <f>IF(AND(ISNUMBER($U236),$U236&lt;&gt;0,ISNUMBER($I236),$I236&gt;0),$U236/($I236/1000000),"")</f>
        <v/>
      </c>
      <c r="W236" t="inlineStr">
        <is>
          <t>05yn1</t>
        </is>
      </c>
      <c r="X236">
        <f>IFERROR(MATCH($W236,'Player Pool'!$V$2:$V$8725,0),"")</f>
        <v/>
      </c>
      <c r="Y236">
        <f>IF(ISNUMBER($R236),$R236,-1)</f>
        <v/>
      </c>
      <c r="Z236">
        <f>IF(ISNUMBER($J236),$J236,-1)</f>
        <v/>
      </c>
      <c r="AA236">
        <f>IF($A236=$A235,$AA235,$AA235+1)</f>
        <v/>
      </c>
      <c r="AB236">
        <f>COUNTIFS($A$2:$A$516,$A236,$G$2:$G$516,$G236,$Y$2:$Y$516,"&gt;"&amp;$Y236)+COUNTIFS($A$2:$A236,$A236,$G$2:$G236,$G236,$Y$2:$Y236,$Y236)</f>
        <v/>
      </c>
      <c r="AC236">
        <f>IF($G236="MINORS","",COUNTIFS($A$2:$A$516,$A236,$G$2:$G$516,"&lt;&gt;MINORS",$Z$2:$Z$516,"&gt;"&amp;$Z236)+COUNTIFS($A$2:$A236,$A236,$G$2:$G236,"&lt;&gt;MINORS",$Z$2:$Z236,$Z236))</f>
        <v/>
      </c>
      <c r="AD236">
        <f>$A236&amp;"|"&amp;$G236&amp;"|"&amp;$AB236</f>
        <v/>
      </c>
      <c r="AE236">
        <f>IF($AC236="","",$A236&amp;"|"&amp;$AC236)</f>
        <v/>
      </c>
      <c r="AF236">
        <f>IF(COUNTIFS($A$2:$A236,$A236)=1,"T"&amp;$AA236,"")</f>
        <v/>
      </c>
    </row>
    <row r="237">
      <c r="A237" t="inlineStr">
        <is>
          <t>Deef-Fence</t>
        </is>
      </c>
      <c r="B237">
        <f>IFERROR(IF(INDEX('Player Pool'!$A$2:$A$8725,$X237)="","",INDEX('Player Pool'!$A$2:$A$8725,$X237)),"")</f>
        <v/>
      </c>
      <c r="C237">
        <f>IFERROR(IF(INDEX('Player Pool'!$B$2:$B$8725,$X237)="","",INDEX('Player Pool'!$B$2:$B$8725,$X237)),"")</f>
        <v/>
      </c>
      <c r="D237">
        <f>IFERROR(IF(INDEX('Player Pool'!$C$2:$C$8725,$X237)="","",INDEX('Player Pool'!$C$2:$C$8725,$X237)),"")</f>
        <v/>
      </c>
      <c r="E237">
        <f>IFERROR(IF(INDEX('Player Pool'!$D$2:$D$8725,$X237)="","",INDEX('Player Pool'!$D$2:$D$8725,$X237)),"")</f>
        <v/>
      </c>
      <c r="F237" t="inlineStr">
        <is>
          <t>F</t>
        </is>
      </c>
      <c r="G237" t="inlineStr">
        <is>
          <t>MINORS</t>
        </is>
      </c>
      <c r="H237">
        <f>IFERROR(IF(INDEX('Player Pool'!$E$2:$E$8725,$X237)="","",INDEX('Player Pool'!$E$2:$E$8725,$X237)),"")</f>
        <v/>
      </c>
      <c r="I237" s="30" t="n">
        <v>825000</v>
      </c>
      <c r="J237" s="31">
        <f>IFERROR(IF(INDEX('Player Pool'!$I$2:$I$8725,$X237)="","",INDEX('Player Pool'!$I$2:$I$8725,$X237)),"")</f>
        <v/>
      </c>
      <c r="K237" s="31">
        <f>IFERROR(IF(INDEX('Player Pool'!$K$2:$K$8725,$X237)="","",INDEX('Player Pool'!$K$2:$K$8725,$X237)),"")</f>
        <v/>
      </c>
      <c r="L237" s="31">
        <f>IFERROR(IF(INDEX('Player Pool'!$M$2:$M$8725,$X237)="","",INDEX('Player Pool'!$M$2:$M$8725,$X237)),"")</f>
        <v/>
      </c>
      <c r="M237" s="31">
        <f>IFERROR(IF(INDEX('Player Pool'!$N$2:$N$8725,$X237)="","",INDEX('Player Pool'!$N$2:$N$8725,$X237)),"")</f>
        <v/>
      </c>
      <c r="N237" s="31">
        <f>IFERROR(IF(INDEX('Player Pool'!$Q$2:$Q$8725,$X237)="","",INDEX('Player Pool'!$Q$2:$Q$8725,$X237)),"")</f>
        <v/>
      </c>
      <c r="O237" s="31">
        <f>IF(AND(ISNUMBER($R237),$R237&lt;&gt;0,ISNUMBER($I237),$I237&gt;0),$R237/($I237/1000000),"")</f>
        <v/>
      </c>
      <c r="P237">
        <f>IFERROR(IF(INDEX('Player Pool'!$U$2:$U$8725,$X237)="","",INDEX('Player Pool'!$U$2:$U$8725,$X237)),"")</f>
        <v/>
      </c>
      <c r="Q237" s="31">
        <f>IFERROR(IF(INDEX('Player Pool'!$O$2:$O$8725,$X237)="","",INDEX('Player Pool'!$O$2:$O$8725,$X237)),"")</f>
        <v/>
      </c>
      <c r="R237" s="31">
        <f>IFERROR(IF(INDEX('Player Pool'!$P$2:$P$8725,$X237)="","",INDEX('Player Pool'!$P$2:$P$8725,$X237)),"")</f>
        <v/>
      </c>
      <c r="S237" s="31">
        <f>IF(AND(ISNUMBER($J237),$J237&lt;&gt;0,ISNUMBER($I237),$I237&gt;0),$J237/($I237/1000000),"")</f>
        <v/>
      </c>
      <c r="T237" s="32">
        <f>IF(AND(ISNUMBER($K237),$K237&lt;&gt;0,ISNUMBER($I237),$I237&gt;0),$K237/($I237/1000000),"")</f>
        <v/>
      </c>
      <c r="U237" s="32">
        <f>IFERROR(IF(INDEX('Player Pool'!$S$2:$S$8725,$X237)="","",INDEX('Player Pool'!$S$2:$S$8725,$X237)),"")</f>
        <v/>
      </c>
      <c r="V237" s="32">
        <f>IF(AND(ISNUMBER($U237),$U237&lt;&gt;0,ISNUMBER($I237),$I237&gt;0),$U237/($I237/1000000),"")</f>
        <v/>
      </c>
      <c r="W237" t="inlineStr">
        <is>
          <t>05oyv</t>
        </is>
      </c>
      <c r="X237">
        <f>IFERROR(MATCH($W237,'Player Pool'!$V$2:$V$8725,0),"")</f>
        <v/>
      </c>
      <c r="Y237">
        <f>IF(ISNUMBER($R237),$R237,-1)</f>
        <v/>
      </c>
      <c r="Z237">
        <f>IF(ISNUMBER($J237),$J237,-1)</f>
        <v/>
      </c>
      <c r="AA237">
        <f>IF($A237=$A236,$AA236,$AA236+1)</f>
        <v/>
      </c>
      <c r="AB237">
        <f>COUNTIFS($A$2:$A$516,$A237,$G$2:$G$516,$G237,$Y$2:$Y$516,"&gt;"&amp;$Y237)+COUNTIFS($A$2:$A237,$A237,$G$2:$G237,$G237,$Y$2:$Y237,$Y237)</f>
        <v/>
      </c>
      <c r="AC237">
        <f>IF($G237="MINORS","",COUNTIFS($A$2:$A$516,$A237,$G$2:$G$516,"&lt;&gt;MINORS",$Z$2:$Z$516,"&gt;"&amp;$Z237)+COUNTIFS($A$2:$A237,$A237,$G$2:$G237,"&lt;&gt;MINORS",$Z$2:$Z237,$Z237))</f>
        <v/>
      </c>
      <c r="AD237">
        <f>$A237&amp;"|"&amp;$G237&amp;"|"&amp;$AB237</f>
        <v/>
      </c>
      <c r="AE237">
        <f>IF($AC237="","",$A237&amp;"|"&amp;$AC237)</f>
        <v/>
      </c>
      <c r="AF237">
        <f>IF(COUNTIFS($A$2:$A237,$A237)=1,"T"&amp;$AA237,"")</f>
        <v/>
      </c>
    </row>
    <row r="238">
      <c r="A238" t="inlineStr">
        <is>
          <t>Keith</t>
        </is>
      </c>
      <c r="B238">
        <f>IFERROR(IF(INDEX('Player Pool'!$A$2:$A$8725,$X238)="","",INDEX('Player Pool'!$A$2:$A$8725,$X238)),"")</f>
        <v/>
      </c>
      <c r="C238">
        <f>IFERROR(IF(INDEX('Player Pool'!$B$2:$B$8725,$X238)="","",INDEX('Player Pool'!$B$2:$B$8725,$X238)),"")</f>
        <v/>
      </c>
      <c r="D238">
        <f>IFERROR(IF(INDEX('Player Pool'!$C$2:$C$8725,$X238)="","",INDEX('Player Pool'!$C$2:$C$8725,$X238)),"")</f>
        <v/>
      </c>
      <c r="E238">
        <f>IFERROR(IF(INDEX('Player Pool'!$D$2:$D$8725,$X238)="","",INDEX('Player Pool'!$D$2:$D$8725,$X238)),"")</f>
        <v/>
      </c>
      <c r="F238" t="inlineStr">
        <is>
          <t>F</t>
        </is>
      </c>
      <c r="G238" t="inlineStr">
        <is>
          <t>ACTIVE</t>
        </is>
      </c>
      <c r="H238">
        <f>IFERROR(IF(INDEX('Player Pool'!$E$2:$E$8725,$X238)="","",INDEX('Player Pool'!$E$2:$E$8725,$X238)),"")</f>
        <v/>
      </c>
      <c r="I238" s="30" t="n">
        <v>8500000</v>
      </c>
      <c r="J238" s="31">
        <f>IFERROR(IF(INDEX('Player Pool'!$I$2:$I$8725,$X238)="","",INDEX('Player Pool'!$I$2:$I$8725,$X238)),"")</f>
        <v/>
      </c>
      <c r="K238" s="31">
        <f>IFERROR(IF(INDEX('Player Pool'!$K$2:$K$8725,$X238)="","",INDEX('Player Pool'!$K$2:$K$8725,$X238)),"")</f>
        <v/>
      </c>
      <c r="L238" s="31">
        <f>IFERROR(IF(INDEX('Player Pool'!$M$2:$M$8725,$X238)="","",INDEX('Player Pool'!$M$2:$M$8725,$X238)),"")</f>
        <v/>
      </c>
      <c r="M238" s="31">
        <f>IFERROR(IF(INDEX('Player Pool'!$N$2:$N$8725,$X238)="","",INDEX('Player Pool'!$N$2:$N$8725,$X238)),"")</f>
        <v/>
      </c>
      <c r="N238" s="31">
        <f>IFERROR(IF(INDEX('Player Pool'!$Q$2:$Q$8725,$X238)="","",INDEX('Player Pool'!$Q$2:$Q$8725,$X238)),"")</f>
        <v/>
      </c>
      <c r="O238" s="31">
        <f>IF(AND(ISNUMBER($R238),$R238&lt;&gt;0,ISNUMBER($I238),$I238&gt;0),$R238/($I238/1000000),"")</f>
        <v/>
      </c>
      <c r="P238">
        <f>IFERROR(IF(INDEX('Player Pool'!$U$2:$U$8725,$X238)="","",INDEX('Player Pool'!$U$2:$U$8725,$X238)),"")</f>
        <v/>
      </c>
      <c r="Q238" s="31">
        <f>IFERROR(IF(INDEX('Player Pool'!$O$2:$O$8725,$X238)="","",INDEX('Player Pool'!$O$2:$O$8725,$X238)),"")</f>
        <v/>
      </c>
      <c r="R238" s="31">
        <f>IFERROR(IF(INDEX('Player Pool'!$P$2:$P$8725,$X238)="","",INDEX('Player Pool'!$P$2:$P$8725,$X238)),"")</f>
        <v/>
      </c>
      <c r="S238" s="31">
        <f>IF(AND(ISNUMBER($J238),$J238&lt;&gt;0,ISNUMBER($I238),$I238&gt;0),$J238/($I238/1000000),"")</f>
        <v/>
      </c>
      <c r="T238" s="32">
        <f>IF(AND(ISNUMBER($K238),$K238&lt;&gt;0,ISNUMBER($I238),$I238&gt;0),$K238/($I238/1000000),"")</f>
        <v/>
      </c>
      <c r="U238" s="32">
        <f>IFERROR(IF(INDEX('Player Pool'!$S$2:$S$8725,$X238)="","",INDEX('Player Pool'!$S$2:$S$8725,$X238)),"")</f>
        <v/>
      </c>
      <c r="V238" s="32">
        <f>IF(AND(ISNUMBER($U238),$U238&lt;&gt;0,ISNUMBER($I238),$I238&gt;0),$U238/($I238/1000000),"")</f>
        <v/>
      </c>
      <c r="W238" t="inlineStr">
        <is>
          <t>02fzm</t>
        </is>
      </c>
      <c r="X238">
        <f>IFERROR(MATCH($W238,'Player Pool'!$V$2:$V$8725,0),"")</f>
        <v/>
      </c>
      <c r="Y238">
        <f>IF(ISNUMBER($R238),$R238,-1)</f>
        <v/>
      </c>
      <c r="Z238">
        <f>IF(ISNUMBER($J238),$J238,-1)</f>
        <v/>
      </c>
      <c r="AA238">
        <f>IF($A238=$A237,$AA237,$AA237+1)</f>
        <v/>
      </c>
      <c r="AB238">
        <f>COUNTIFS($A$2:$A$516,$A238,$G$2:$G$516,$G238,$Y$2:$Y$516,"&gt;"&amp;$Y238)+COUNTIFS($A$2:$A238,$A238,$G$2:$G238,$G238,$Y$2:$Y238,$Y238)</f>
        <v/>
      </c>
      <c r="AC238">
        <f>IF($G238="MINORS","",COUNTIFS($A$2:$A$516,$A238,$G$2:$G$516,"&lt;&gt;MINORS",$Z$2:$Z$516,"&gt;"&amp;$Z238)+COUNTIFS($A$2:$A238,$A238,$G$2:$G238,"&lt;&gt;MINORS",$Z$2:$Z238,$Z238))</f>
        <v/>
      </c>
      <c r="AD238">
        <f>$A238&amp;"|"&amp;$G238&amp;"|"&amp;$AB238</f>
        <v/>
      </c>
      <c r="AE238">
        <f>IF($AC238="","",$A238&amp;"|"&amp;$AC238)</f>
        <v/>
      </c>
      <c r="AF238">
        <f>IF(COUNTIFS($A$2:$A238,$A238)=1,"T"&amp;$AA238,"")</f>
        <v/>
      </c>
    </row>
    <row r="239">
      <c r="A239" t="inlineStr">
        <is>
          <t>Keith</t>
        </is>
      </c>
      <c r="B239">
        <f>IFERROR(IF(INDEX('Player Pool'!$A$2:$A$8725,$X239)="","",INDEX('Player Pool'!$A$2:$A$8725,$X239)),"")</f>
        <v/>
      </c>
      <c r="C239">
        <f>IFERROR(IF(INDEX('Player Pool'!$B$2:$B$8725,$X239)="","",INDEX('Player Pool'!$B$2:$B$8725,$X239)),"")</f>
        <v/>
      </c>
      <c r="D239">
        <f>IFERROR(IF(INDEX('Player Pool'!$C$2:$C$8725,$X239)="","",INDEX('Player Pool'!$C$2:$C$8725,$X239)),"")</f>
        <v/>
      </c>
      <c r="E239">
        <f>IFERROR(IF(INDEX('Player Pool'!$D$2:$D$8725,$X239)="","",INDEX('Player Pool'!$D$2:$D$8725,$X239)),"")</f>
        <v/>
      </c>
      <c r="F239" t="inlineStr">
        <is>
          <t>D</t>
        </is>
      </c>
      <c r="G239" t="inlineStr">
        <is>
          <t>ACTIVE</t>
        </is>
      </c>
      <c r="H239">
        <f>IFERROR(IF(INDEX('Player Pool'!$E$2:$E$8725,$X239)="","",INDEX('Player Pool'!$E$2:$E$8725,$X239)),"")</f>
        <v/>
      </c>
      <c r="I239" s="30" t="n">
        <v>9059000</v>
      </c>
      <c r="J239" s="31">
        <f>IFERROR(IF(INDEX('Player Pool'!$I$2:$I$8725,$X239)="","",INDEX('Player Pool'!$I$2:$I$8725,$X239)),"")</f>
        <v/>
      </c>
      <c r="K239" s="31">
        <f>IFERROR(IF(INDEX('Player Pool'!$K$2:$K$8725,$X239)="","",INDEX('Player Pool'!$K$2:$K$8725,$X239)),"")</f>
        <v/>
      </c>
      <c r="L239" s="31">
        <f>IFERROR(IF(INDEX('Player Pool'!$M$2:$M$8725,$X239)="","",INDEX('Player Pool'!$M$2:$M$8725,$X239)),"")</f>
        <v/>
      </c>
      <c r="M239" s="31">
        <f>IFERROR(IF(INDEX('Player Pool'!$N$2:$N$8725,$X239)="","",INDEX('Player Pool'!$N$2:$N$8725,$X239)),"")</f>
        <v/>
      </c>
      <c r="N239" s="31">
        <f>IFERROR(IF(INDEX('Player Pool'!$Q$2:$Q$8725,$X239)="","",INDEX('Player Pool'!$Q$2:$Q$8725,$X239)),"")</f>
        <v/>
      </c>
      <c r="O239" s="31">
        <f>IF(AND(ISNUMBER($R239),$R239&lt;&gt;0,ISNUMBER($I239),$I239&gt;0),$R239/($I239/1000000),"")</f>
        <v/>
      </c>
      <c r="P239">
        <f>IFERROR(IF(INDEX('Player Pool'!$U$2:$U$8725,$X239)="","",INDEX('Player Pool'!$U$2:$U$8725,$X239)),"")</f>
        <v/>
      </c>
      <c r="Q239" s="31">
        <f>IFERROR(IF(INDEX('Player Pool'!$O$2:$O$8725,$X239)="","",INDEX('Player Pool'!$O$2:$O$8725,$X239)),"")</f>
        <v/>
      </c>
      <c r="R239" s="31">
        <f>IFERROR(IF(INDEX('Player Pool'!$P$2:$P$8725,$X239)="","",INDEX('Player Pool'!$P$2:$P$8725,$X239)),"")</f>
        <v/>
      </c>
      <c r="S239" s="31">
        <f>IF(AND(ISNUMBER($J239),$J239&lt;&gt;0,ISNUMBER($I239),$I239&gt;0),$J239/($I239/1000000),"")</f>
        <v/>
      </c>
      <c r="T239" s="32">
        <f>IF(AND(ISNUMBER($K239),$K239&lt;&gt;0,ISNUMBER($I239),$I239&gt;0),$K239/($I239/1000000),"")</f>
        <v/>
      </c>
      <c r="U239" s="32">
        <f>IFERROR(IF(INDEX('Player Pool'!$S$2:$S$8725,$X239)="","",INDEX('Player Pool'!$S$2:$S$8725,$X239)),"")</f>
        <v/>
      </c>
      <c r="V239" s="32">
        <f>IF(AND(ISNUMBER($U239),$U239&lt;&gt;0,ISNUMBER($I239),$I239&gt;0),$U239/($I239/1000000),"")</f>
        <v/>
      </c>
      <c r="W239" t="inlineStr">
        <is>
          <t>01fx3</t>
        </is>
      </c>
      <c r="X239">
        <f>IFERROR(MATCH($W239,'Player Pool'!$V$2:$V$8725,0),"")</f>
        <v/>
      </c>
      <c r="Y239">
        <f>IF(ISNUMBER($R239),$R239,-1)</f>
        <v/>
      </c>
      <c r="Z239">
        <f>IF(ISNUMBER($J239),$J239,-1)</f>
        <v/>
      </c>
      <c r="AA239">
        <f>IF($A239=$A238,$AA238,$AA238+1)</f>
        <v/>
      </c>
      <c r="AB239">
        <f>COUNTIFS($A$2:$A$516,$A239,$G$2:$G$516,$G239,$Y$2:$Y$516,"&gt;"&amp;$Y239)+COUNTIFS($A$2:$A239,$A239,$G$2:$G239,$G239,$Y$2:$Y239,$Y239)</f>
        <v/>
      </c>
      <c r="AC239">
        <f>IF($G239="MINORS","",COUNTIFS($A$2:$A$516,$A239,$G$2:$G$516,"&lt;&gt;MINORS",$Z$2:$Z$516,"&gt;"&amp;$Z239)+COUNTIFS($A$2:$A239,$A239,$G$2:$G239,"&lt;&gt;MINORS",$Z$2:$Z239,$Z239))</f>
        <v/>
      </c>
      <c r="AD239">
        <f>$A239&amp;"|"&amp;$G239&amp;"|"&amp;$AB239</f>
        <v/>
      </c>
      <c r="AE239">
        <f>IF($AC239="","",$A239&amp;"|"&amp;$AC239)</f>
        <v/>
      </c>
      <c r="AF239">
        <f>IF(COUNTIFS($A$2:$A239,$A239)=1,"T"&amp;$AA239,"")</f>
        <v/>
      </c>
    </row>
    <row r="240">
      <c r="A240" t="inlineStr">
        <is>
          <t>Keith</t>
        </is>
      </c>
      <c r="B240">
        <f>IFERROR(IF(INDEX('Player Pool'!$A$2:$A$8725,$X240)="","",INDEX('Player Pool'!$A$2:$A$8725,$X240)),"")</f>
        <v/>
      </c>
      <c r="C240">
        <f>IFERROR(IF(INDEX('Player Pool'!$B$2:$B$8725,$X240)="","",INDEX('Player Pool'!$B$2:$B$8725,$X240)),"")</f>
        <v/>
      </c>
      <c r="D240">
        <f>IFERROR(IF(INDEX('Player Pool'!$C$2:$C$8725,$X240)="","",INDEX('Player Pool'!$C$2:$C$8725,$X240)),"")</f>
        <v/>
      </c>
      <c r="E240">
        <f>IFERROR(IF(INDEX('Player Pool'!$D$2:$D$8725,$X240)="","",INDEX('Player Pool'!$D$2:$D$8725,$X240)),"")</f>
        <v/>
      </c>
      <c r="F240" t="inlineStr">
        <is>
          <t>F</t>
        </is>
      </c>
      <c r="G240" t="inlineStr">
        <is>
          <t>ACTIVE</t>
        </is>
      </c>
      <c r="H240">
        <f>IFERROR(IF(INDEX('Player Pool'!$E$2:$E$8725,$X240)="","",INDEX('Player Pool'!$E$2:$E$8725,$X240)),"")</f>
        <v/>
      </c>
      <c r="I240" s="30" t="n">
        <v>15000000</v>
      </c>
      <c r="J240" s="31">
        <f>IFERROR(IF(INDEX('Player Pool'!$I$2:$I$8725,$X240)="","",INDEX('Player Pool'!$I$2:$I$8725,$X240)),"")</f>
        <v/>
      </c>
      <c r="K240" s="31">
        <f>IFERROR(IF(INDEX('Player Pool'!$K$2:$K$8725,$X240)="","",INDEX('Player Pool'!$K$2:$K$8725,$X240)),"")</f>
        <v/>
      </c>
      <c r="L240" s="31">
        <f>IFERROR(IF(INDEX('Player Pool'!$M$2:$M$8725,$X240)="","",INDEX('Player Pool'!$M$2:$M$8725,$X240)),"")</f>
        <v/>
      </c>
      <c r="M240" s="31">
        <f>IFERROR(IF(INDEX('Player Pool'!$N$2:$N$8725,$X240)="","",INDEX('Player Pool'!$N$2:$N$8725,$X240)),"")</f>
        <v/>
      </c>
      <c r="N240" s="31">
        <f>IFERROR(IF(INDEX('Player Pool'!$Q$2:$Q$8725,$X240)="","",INDEX('Player Pool'!$Q$2:$Q$8725,$X240)),"")</f>
        <v/>
      </c>
      <c r="O240" s="31">
        <f>IF(AND(ISNUMBER($R240),$R240&lt;&gt;0,ISNUMBER($I240),$I240&gt;0),$R240/($I240/1000000),"")</f>
        <v/>
      </c>
      <c r="P240">
        <f>IFERROR(IF(INDEX('Player Pool'!$U$2:$U$8725,$X240)="","",INDEX('Player Pool'!$U$2:$U$8725,$X240)),"")</f>
        <v/>
      </c>
      <c r="Q240" s="31">
        <f>IFERROR(IF(INDEX('Player Pool'!$O$2:$O$8725,$X240)="","",INDEX('Player Pool'!$O$2:$O$8725,$X240)),"")</f>
        <v/>
      </c>
      <c r="R240" s="31">
        <f>IFERROR(IF(INDEX('Player Pool'!$P$2:$P$8725,$X240)="","",INDEX('Player Pool'!$P$2:$P$8725,$X240)),"")</f>
        <v/>
      </c>
      <c r="S240" s="31">
        <f>IF(AND(ISNUMBER($J240),$J240&lt;&gt;0,ISNUMBER($I240),$I240&gt;0),$J240/($I240/1000000),"")</f>
        <v/>
      </c>
      <c r="T240" s="32">
        <f>IF(AND(ISNUMBER($K240),$K240&lt;&gt;0,ISNUMBER($I240),$I240&gt;0),$K240/($I240/1000000),"")</f>
        <v/>
      </c>
      <c r="U240" s="32">
        <f>IFERROR(IF(INDEX('Player Pool'!$S$2:$S$8725,$X240)="","",INDEX('Player Pool'!$S$2:$S$8725,$X240)),"")</f>
        <v/>
      </c>
      <c r="V240" s="32">
        <f>IF(AND(ISNUMBER($U240),$U240&lt;&gt;0,ISNUMBER($I240),$I240&gt;0),$U240/($I240/1000000),"")</f>
        <v/>
      </c>
      <c r="W240" t="inlineStr">
        <is>
          <t>04y4m</t>
        </is>
      </c>
      <c r="X240">
        <f>IFERROR(MATCH($W240,'Player Pool'!$V$2:$V$8725,0),"")</f>
        <v/>
      </c>
      <c r="Y240">
        <f>IF(ISNUMBER($R240),$R240,-1)</f>
        <v/>
      </c>
      <c r="Z240">
        <f>IF(ISNUMBER($J240),$J240,-1)</f>
        <v/>
      </c>
      <c r="AA240">
        <f>IF($A240=$A239,$AA239,$AA239+1)</f>
        <v/>
      </c>
      <c r="AB240">
        <f>COUNTIFS($A$2:$A$516,$A240,$G$2:$G$516,$G240,$Y$2:$Y$516,"&gt;"&amp;$Y240)+COUNTIFS($A$2:$A240,$A240,$G$2:$G240,$G240,$Y$2:$Y240,$Y240)</f>
        <v/>
      </c>
      <c r="AC240">
        <f>IF($G240="MINORS","",COUNTIFS($A$2:$A$516,$A240,$G$2:$G$516,"&lt;&gt;MINORS",$Z$2:$Z$516,"&gt;"&amp;$Z240)+COUNTIFS($A$2:$A240,$A240,$G$2:$G240,"&lt;&gt;MINORS",$Z$2:$Z240,$Z240))</f>
        <v/>
      </c>
      <c r="AD240">
        <f>$A240&amp;"|"&amp;$G240&amp;"|"&amp;$AB240</f>
        <v/>
      </c>
      <c r="AE240">
        <f>IF($AC240="","",$A240&amp;"|"&amp;$AC240)</f>
        <v/>
      </c>
      <c r="AF240">
        <f>IF(COUNTIFS($A$2:$A240,$A240)=1,"T"&amp;$AA240,"")</f>
        <v/>
      </c>
    </row>
    <row r="241">
      <c r="A241" t="inlineStr">
        <is>
          <t>Keith</t>
        </is>
      </c>
      <c r="B241">
        <f>IFERROR(IF(INDEX('Player Pool'!$A$2:$A$8725,$X241)="","",INDEX('Player Pool'!$A$2:$A$8725,$X241)),"")</f>
        <v/>
      </c>
      <c r="C241">
        <f>IFERROR(IF(INDEX('Player Pool'!$B$2:$B$8725,$X241)="","",INDEX('Player Pool'!$B$2:$B$8725,$X241)),"")</f>
        <v/>
      </c>
      <c r="D241">
        <f>IFERROR(IF(INDEX('Player Pool'!$C$2:$C$8725,$X241)="","",INDEX('Player Pool'!$C$2:$C$8725,$X241)),"")</f>
        <v/>
      </c>
      <c r="E241">
        <f>IFERROR(IF(INDEX('Player Pool'!$D$2:$D$8725,$X241)="","",INDEX('Player Pool'!$D$2:$D$8725,$X241)),"")</f>
        <v/>
      </c>
      <c r="F241" t="inlineStr">
        <is>
          <t>F</t>
        </is>
      </c>
      <c r="G241" t="inlineStr">
        <is>
          <t>ACTIVE</t>
        </is>
      </c>
      <c r="H241">
        <f>IFERROR(IF(INDEX('Player Pool'!$E$2:$E$8725,$X241)="","",INDEX('Player Pool'!$E$2:$E$8725,$X241)),"")</f>
        <v/>
      </c>
      <c r="I241" s="30" t="n">
        <v>950000</v>
      </c>
      <c r="J241" s="31">
        <f>IFERROR(IF(INDEX('Player Pool'!$I$2:$I$8725,$X241)="","",INDEX('Player Pool'!$I$2:$I$8725,$X241)),"")</f>
        <v/>
      </c>
      <c r="K241" s="31">
        <f>IFERROR(IF(INDEX('Player Pool'!$K$2:$K$8725,$X241)="","",INDEX('Player Pool'!$K$2:$K$8725,$X241)),"")</f>
        <v/>
      </c>
      <c r="L241" s="31">
        <f>IFERROR(IF(INDEX('Player Pool'!$M$2:$M$8725,$X241)="","",INDEX('Player Pool'!$M$2:$M$8725,$X241)),"")</f>
        <v/>
      </c>
      <c r="M241" s="31">
        <f>IFERROR(IF(INDEX('Player Pool'!$N$2:$N$8725,$X241)="","",INDEX('Player Pool'!$N$2:$N$8725,$X241)),"")</f>
        <v/>
      </c>
      <c r="N241" s="31">
        <f>IFERROR(IF(INDEX('Player Pool'!$Q$2:$Q$8725,$X241)="","",INDEX('Player Pool'!$Q$2:$Q$8725,$X241)),"")</f>
        <v/>
      </c>
      <c r="O241" s="31">
        <f>IF(AND(ISNUMBER($R241),$R241&lt;&gt;0,ISNUMBER($I241),$I241&gt;0),$R241/($I241/1000000),"")</f>
        <v/>
      </c>
      <c r="P241">
        <f>IFERROR(IF(INDEX('Player Pool'!$U$2:$U$8725,$X241)="","",INDEX('Player Pool'!$U$2:$U$8725,$X241)),"")</f>
        <v/>
      </c>
      <c r="Q241" s="31">
        <f>IFERROR(IF(INDEX('Player Pool'!$O$2:$O$8725,$X241)="","",INDEX('Player Pool'!$O$2:$O$8725,$X241)),"")</f>
        <v/>
      </c>
      <c r="R241" s="31">
        <f>IFERROR(IF(INDEX('Player Pool'!$P$2:$P$8725,$X241)="","",INDEX('Player Pool'!$P$2:$P$8725,$X241)),"")</f>
        <v/>
      </c>
      <c r="S241" s="31">
        <f>IF(AND(ISNUMBER($J241),$J241&lt;&gt;0,ISNUMBER($I241),$I241&gt;0),$J241/($I241/1000000),"")</f>
        <v/>
      </c>
      <c r="T241" s="32">
        <f>IF(AND(ISNUMBER($K241),$K241&lt;&gt;0,ISNUMBER($I241),$I241&gt;0),$K241/($I241/1000000),"")</f>
        <v/>
      </c>
      <c r="U241" s="32">
        <f>IFERROR(IF(INDEX('Player Pool'!$S$2:$S$8725,$X241)="","",INDEX('Player Pool'!$S$2:$S$8725,$X241)),"")</f>
        <v/>
      </c>
      <c r="V241" s="32">
        <f>IF(AND(ISNUMBER($U241),$U241&lt;&gt;0,ISNUMBER($I241),$I241&gt;0),$U241/($I241/1000000),"")</f>
        <v/>
      </c>
      <c r="W241" t="inlineStr">
        <is>
          <t>05rjd</t>
        </is>
      </c>
      <c r="X241">
        <f>IFERROR(MATCH($W241,'Player Pool'!$V$2:$V$8725,0),"")</f>
        <v/>
      </c>
      <c r="Y241">
        <f>IF(ISNUMBER($R241),$R241,-1)</f>
        <v/>
      </c>
      <c r="Z241">
        <f>IF(ISNUMBER($J241),$J241,-1)</f>
        <v/>
      </c>
      <c r="AA241">
        <f>IF($A241=$A240,$AA240,$AA240+1)</f>
        <v/>
      </c>
      <c r="AB241">
        <f>COUNTIFS($A$2:$A$516,$A241,$G$2:$G$516,$G241,$Y$2:$Y$516,"&gt;"&amp;$Y241)+COUNTIFS($A$2:$A241,$A241,$G$2:$G241,$G241,$Y$2:$Y241,$Y241)</f>
        <v/>
      </c>
      <c r="AC241">
        <f>IF($G241="MINORS","",COUNTIFS($A$2:$A$516,$A241,$G$2:$G$516,"&lt;&gt;MINORS",$Z$2:$Z$516,"&gt;"&amp;$Z241)+COUNTIFS($A$2:$A241,$A241,$G$2:$G241,"&lt;&gt;MINORS",$Z$2:$Z241,$Z241))</f>
        <v/>
      </c>
      <c r="AD241">
        <f>$A241&amp;"|"&amp;$G241&amp;"|"&amp;$AB241</f>
        <v/>
      </c>
      <c r="AE241">
        <f>IF($AC241="","",$A241&amp;"|"&amp;$AC241)</f>
        <v/>
      </c>
      <c r="AF241">
        <f>IF(COUNTIFS($A$2:$A241,$A241)=1,"T"&amp;$AA241,"")</f>
        <v/>
      </c>
    </row>
    <row r="242">
      <c r="A242" t="inlineStr">
        <is>
          <t>Keith</t>
        </is>
      </c>
      <c r="B242">
        <f>IFERROR(IF(INDEX('Player Pool'!$A$2:$A$8725,$X242)="","",INDEX('Player Pool'!$A$2:$A$8725,$X242)),"")</f>
        <v/>
      </c>
      <c r="C242">
        <f>IFERROR(IF(INDEX('Player Pool'!$B$2:$B$8725,$X242)="","",INDEX('Player Pool'!$B$2:$B$8725,$X242)),"")</f>
        <v/>
      </c>
      <c r="D242">
        <f>IFERROR(IF(INDEX('Player Pool'!$C$2:$C$8725,$X242)="","",INDEX('Player Pool'!$C$2:$C$8725,$X242)),"")</f>
        <v/>
      </c>
      <c r="E242">
        <f>IFERROR(IF(INDEX('Player Pool'!$D$2:$D$8725,$X242)="","",INDEX('Player Pool'!$D$2:$D$8725,$X242)),"")</f>
        <v/>
      </c>
      <c r="F242" t="inlineStr">
        <is>
          <t>G</t>
        </is>
      </c>
      <c r="G242" t="inlineStr">
        <is>
          <t>ACTIVE</t>
        </is>
      </c>
      <c r="H242">
        <f>IFERROR(IF(INDEX('Player Pool'!$E$2:$E$8725,$X242)="","",INDEX('Player Pool'!$E$2:$E$8725,$X242)),"")</f>
        <v/>
      </c>
      <c r="I242" s="30" t="n">
        <v>6500000</v>
      </c>
      <c r="J242" s="31">
        <f>IFERROR(IF(INDEX('Player Pool'!$I$2:$I$8725,$X242)="","",INDEX('Player Pool'!$I$2:$I$8725,$X242)),"")</f>
        <v/>
      </c>
      <c r="K242" s="31">
        <f>IFERROR(IF(INDEX('Player Pool'!$K$2:$K$8725,$X242)="","",INDEX('Player Pool'!$K$2:$K$8725,$X242)),"")</f>
        <v/>
      </c>
      <c r="L242" s="31">
        <f>IFERROR(IF(INDEX('Player Pool'!$M$2:$M$8725,$X242)="","",INDEX('Player Pool'!$M$2:$M$8725,$X242)),"")</f>
        <v/>
      </c>
      <c r="M242" s="31">
        <f>IFERROR(IF(INDEX('Player Pool'!$N$2:$N$8725,$X242)="","",INDEX('Player Pool'!$N$2:$N$8725,$X242)),"")</f>
        <v/>
      </c>
      <c r="N242" s="31">
        <f>IFERROR(IF(INDEX('Player Pool'!$Q$2:$Q$8725,$X242)="","",INDEX('Player Pool'!$Q$2:$Q$8725,$X242)),"")</f>
        <v/>
      </c>
      <c r="O242" s="31">
        <f>IF(AND(ISNUMBER($R242),$R242&lt;&gt;0,ISNUMBER($I242),$I242&gt;0),$R242/($I242/1000000),"")</f>
        <v/>
      </c>
      <c r="P242">
        <f>IFERROR(IF(INDEX('Player Pool'!$U$2:$U$8725,$X242)="","",INDEX('Player Pool'!$U$2:$U$8725,$X242)),"")</f>
        <v/>
      </c>
      <c r="Q242" s="31">
        <f>IFERROR(IF(INDEX('Player Pool'!$O$2:$O$8725,$X242)="","",INDEX('Player Pool'!$O$2:$O$8725,$X242)),"")</f>
        <v/>
      </c>
      <c r="R242" s="31">
        <f>IFERROR(IF(INDEX('Player Pool'!$P$2:$P$8725,$X242)="","",INDEX('Player Pool'!$P$2:$P$8725,$X242)),"")</f>
        <v/>
      </c>
      <c r="S242" s="31">
        <f>IF(AND(ISNUMBER($J242),$J242&lt;&gt;0,ISNUMBER($I242),$I242&gt;0),$J242/($I242/1000000),"")</f>
        <v/>
      </c>
      <c r="T242" s="32">
        <f>IF(AND(ISNUMBER($K242),$K242&lt;&gt;0,ISNUMBER($I242),$I242&gt;0),$K242/($I242/1000000),"")</f>
        <v/>
      </c>
      <c r="U242" s="32">
        <f>IFERROR(IF(INDEX('Player Pool'!$S$2:$S$8725,$X242)="","",INDEX('Player Pool'!$S$2:$S$8725,$X242)),"")</f>
        <v/>
      </c>
      <c r="V242" s="32">
        <f>IF(AND(ISNUMBER($U242),$U242&lt;&gt;0,ISNUMBER($I242),$I242&gt;0),$U242/($I242/1000000),"")</f>
        <v/>
      </c>
      <c r="W242" t="inlineStr">
        <is>
          <t>04qyv</t>
        </is>
      </c>
      <c r="X242">
        <f>IFERROR(MATCH($W242,'Player Pool'!$V$2:$V$8725,0),"")</f>
        <v/>
      </c>
      <c r="Y242">
        <f>IF(ISNUMBER($R242),$R242,-1)</f>
        <v/>
      </c>
      <c r="Z242">
        <f>IF(ISNUMBER($J242),$J242,-1)</f>
        <v/>
      </c>
      <c r="AA242">
        <f>IF($A242=$A241,$AA241,$AA241+1)</f>
        <v/>
      </c>
      <c r="AB242">
        <f>COUNTIFS($A$2:$A$516,$A242,$G$2:$G$516,$G242,$Y$2:$Y$516,"&gt;"&amp;$Y242)+COUNTIFS($A$2:$A242,$A242,$G$2:$G242,$G242,$Y$2:$Y242,$Y242)</f>
        <v/>
      </c>
      <c r="AC242">
        <f>IF($G242="MINORS","",COUNTIFS($A$2:$A$516,$A242,$G$2:$G$516,"&lt;&gt;MINORS",$Z$2:$Z$516,"&gt;"&amp;$Z242)+COUNTIFS($A$2:$A242,$A242,$G$2:$G242,"&lt;&gt;MINORS",$Z$2:$Z242,$Z242))</f>
        <v/>
      </c>
      <c r="AD242">
        <f>$A242&amp;"|"&amp;$G242&amp;"|"&amp;$AB242</f>
        <v/>
      </c>
      <c r="AE242">
        <f>IF($AC242="","",$A242&amp;"|"&amp;$AC242)</f>
        <v/>
      </c>
      <c r="AF242">
        <f>IF(COUNTIFS($A$2:$A242,$A242)=1,"T"&amp;$AA242,"")</f>
        <v/>
      </c>
    </row>
    <row r="243">
      <c r="A243" t="inlineStr">
        <is>
          <t>Keith</t>
        </is>
      </c>
      <c r="B243">
        <f>IFERROR(IF(INDEX('Player Pool'!$A$2:$A$8725,$X243)="","",INDEX('Player Pool'!$A$2:$A$8725,$X243)),"")</f>
        <v/>
      </c>
      <c r="C243">
        <f>IFERROR(IF(INDEX('Player Pool'!$B$2:$B$8725,$X243)="","",INDEX('Player Pool'!$B$2:$B$8725,$X243)),"")</f>
        <v/>
      </c>
      <c r="D243">
        <f>IFERROR(IF(INDEX('Player Pool'!$C$2:$C$8725,$X243)="","",INDEX('Player Pool'!$C$2:$C$8725,$X243)),"")</f>
        <v/>
      </c>
      <c r="E243">
        <f>IFERROR(IF(INDEX('Player Pool'!$D$2:$D$8725,$X243)="","",INDEX('Player Pool'!$D$2:$D$8725,$X243)),"")</f>
        <v/>
      </c>
      <c r="F243" t="inlineStr">
        <is>
          <t>F</t>
        </is>
      </c>
      <c r="G243" t="inlineStr">
        <is>
          <t>ACTIVE</t>
        </is>
      </c>
      <c r="H243">
        <f>IFERROR(IF(INDEX('Player Pool'!$E$2:$E$8725,$X243)="","",INDEX('Player Pool'!$E$2:$E$8725,$X243)),"")</f>
        <v/>
      </c>
      <c r="I243" s="30" t="n">
        <v>7100000</v>
      </c>
      <c r="J243" s="31">
        <f>IFERROR(IF(INDEX('Player Pool'!$I$2:$I$8725,$X243)="","",INDEX('Player Pool'!$I$2:$I$8725,$X243)),"")</f>
        <v/>
      </c>
      <c r="K243" s="31">
        <f>IFERROR(IF(INDEX('Player Pool'!$K$2:$K$8725,$X243)="","",INDEX('Player Pool'!$K$2:$K$8725,$X243)),"")</f>
        <v/>
      </c>
      <c r="L243" s="31">
        <f>IFERROR(IF(INDEX('Player Pool'!$M$2:$M$8725,$X243)="","",INDEX('Player Pool'!$M$2:$M$8725,$X243)),"")</f>
        <v/>
      </c>
      <c r="M243" s="31">
        <f>IFERROR(IF(INDEX('Player Pool'!$N$2:$N$8725,$X243)="","",INDEX('Player Pool'!$N$2:$N$8725,$X243)),"")</f>
        <v/>
      </c>
      <c r="N243" s="31">
        <f>IFERROR(IF(INDEX('Player Pool'!$Q$2:$Q$8725,$X243)="","",INDEX('Player Pool'!$Q$2:$Q$8725,$X243)),"")</f>
        <v/>
      </c>
      <c r="O243" s="31">
        <f>IF(AND(ISNUMBER($R243),$R243&lt;&gt;0,ISNUMBER($I243),$I243&gt;0),$R243/($I243/1000000),"")</f>
        <v/>
      </c>
      <c r="P243">
        <f>IFERROR(IF(INDEX('Player Pool'!$U$2:$U$8725,$X243)="","",INDEX('Player Pool'!$U$2:$U$8725,$X243)),"")</f>
        <v/>
      </c>
      <c r="Q243" s="31">
        <f>IFERROR(IF(INDEX('Player Pool'!$O$2:$O$8725,$X243)="","",INDEX('Player Pool'!$O$2:$O$8725,$X243)),"")</f>
        <v/>
      </c>
      <c r="R243" s="31">
        <f>IFERROR(IF(INDEX('Player Pool'!$P$2:$P$8725,$X243)="","",INDEX('Player Pool'!$P$2:$P$8725,$X243)),"")</f>
        <v/>
      </c>
      <c r="S243" s="31">
        <f>IF(AND(ISNUMBER($J243),$J243&lt;&gt;0,ISNUMBER($I243),$I243&gt;0),$J243/($I243/1000000),"")</f>
        <v/>
      </c>
      <c r="T243" s="32">
        <f>IF(AND(ISNUMBER($K243),$K243&lt;&gt;0,ISNUMBER($I243),$I243&gt;0),$K243/($I243/1000000),"")</f>
        <v/>
      </c>
      <c r="U243" s="32">
        <f>IFERROR(IF(INDEX('Player Pool'!$S$2:$S$8725,$X243)="","",INDEX('Player Pool'!$S$2:$S$8725,$X243)),"")</f>
        <v/>
      </c>
      <c r="V243" s="32">
        <f>IF(AND(ISNUMBER($U243),$U243&lt;&gt;0,ISNUMBER($I243),$I243&gt;0),$U243/($I243/1000000),"")</f>
        <v/>
      </c>
      <c r="W243" t="inlineStr">
        <is>
          <t>04mtp</t>
        </is>
      </c>
      <c r="X243">
        <f>IFERROR(MATCH($W243,'Player Pool'!$V$2:$V$8725,0),"")</f>
        <v/>
      </c>
      <c r="Y243">
        <f>IF(ISNUMBER($R243),$R243,-1)</f>
        <v/>
      </c>
      <c r="Z243">
        <f>IF(ISNUMBER($J243),$J243,-1)</f>
        <v/>
      </c>
      <c r="AA243">
        <f>IF($A243=$A242,$AA242,$AA242+1)</f>
        <v/>
      </c>
      <c r="AB243">
        <f>COUNTIFS($A$2:$A$516,$A243,$G$2:$G$516,$G243,$Y$2:$Y$516,"&gt;"&amp;$Y243)+COUNTIFS($A$2:$A243,$A243,$G$2:$G243,$G243,$Y$2:$Y243,$Y243)</f>
        <v/>
      </c>
      <c r="AC243">
        <f>IF($G243="MINORS","",COUNTIFS($A$2:$A$516,$A243,$G$2:$G$516,"&lt;&gt;MINORS",$Z$2:$Z$516,"&gt;"&amp;$Z243)+COUNTIFS($A$2:$A243,$A243,$G$2:$G243,"&lt;&gt;MINORS",$Z$2:$Z243,$Z243))</f>
        <v/>
      </c>
      <c r="AD243">
        <f>$A243&amp;"|"&amp;$G243&amp;"|"&amp;$AB243</f>
        <v/>
      </c>
      <c r="AE243">
        <f>IF($AC243="","",$A243&amp;"|"&amp;$AC243)</f>
        <v/>
      </c>
      <c r="AF243">
        <f>IF(COUNTIFS($A$2:$A243,$A243)=1,"T"&amp;$AA243,"")</f>
        <v/>
      </c>
    </row>
    <row r="244">
      <c r="A244" t="inlineStr">
        <is>
          <t>Keith</t>
        </is>
      </c>
      <c r="B244">
        <f>IFERROR(IF(INDEX('Player Pool'!$A$2:$A$8725,$X244)="","",INDEX('Player Pool'!$A$2:$A$8725,$X244)),"")</f>
        <v/>
      </c>
      <c r="C244">
        <f>IFERROR(IF(INDEX('Player Pool'!$B$2:$B$8725,$X244)="","",INDEX('Player Pool'!$B$2:$B$8725,$X244)),"")</f>
        <v/>
      </c>
      <c r="D244">
        <f>IFERROR(IF(INDEX('Player Pool'!$C$2:$C$8725,$X244)="","",INDEX('Player Pool'!$C$2:$C$8725,$X244)),"")</f>
        <v/>
      </c>
      <c r="E244">
        <f>IFERROR(IF(INDEX('Player Pool'!$D$2:$D$8725,$X244)="","",INDEX('Player Pool'!$D$2:$D$8725,$X244)),"")</f>
        <v/>
      </c>
      <c r="F244" t="inlineStr">
        <is>
          <t>G</t>
        </is>
      </c>
      <c r="G244" t="inlineStr">
        <is>
          <t>ACTIVE</t>
        </is>
      </c>
      <c r="H244">
        <f>IFERROR(IF(INDEX('Player Pool'!$E$2:$E$8725,$X244)="","",INDEX('Player Pool'!$E$2:$E$8725,$X244)),"")</f>
        <v/>
      </c>
      <c r="I244" s="30" t="n">
        <v>2000000</v>
      </c>
      <c r="J244" s="31">
        <f>IFERROR(IF(INDEX('Player Pool'!$I$2:$I$8725,$X244)="","",INDEX('Player Pool'!$I$2:$I$8725,$X244)),"")</f>
        <v/>
      </c>
      <c r="K244" s="31">
        <f>IFERROR(IF(INDEX('Player Pool'!$K$2:$K$8725,$X244)="","",INDEX('Player Pool'!$K$2:$K$8725,$X244)),"")</f>
        <v/>
      </c>
      <c r="L244" s="31">
        <f>IFERROR(IF(INDEX('Player Pool'!$M$2:$M$8725,$X244)="","",INDEX('Player Pool'!$M$2:$M$8725,$X244)),"")</f>
        <v/>
      </c>
      <c r="M244" s="31">
        <f>IFERROR(IF(INDEX('Player Pool'!$N$2:$N$8725,$X244)="","",INDEX('Player Pool'!$N$2:$N$8725,$X244)),"")</f>
        <v/>
      </c>
      <c r="N244" s="31">
        <f>IFERROR(IF(INDEX('Player Pool'!$Q$2:$Q$8725,$X244)="","",INDEX('Player Pool'!$Q$2:$Q$8725,$X244)),"")</f>
        <v/>
      </c>
      <c r="O244" s="31">
        <f>IF(AND(ISNUMBER($R244),$R244&lt;&gt;0,ISNUMBER($I244),$I244&gt;0),$R244/($I244/1000000),"")</f>
        <v/>
      </c>
      <c r="P244">
        <f>IFERROR(IF(INDEX('Player Pool'!$U$2:$U$8725,$X244)="","",INDEX('Player Pool'!$U$2:$U$8725,$X244)),"")</f>
        <v/>
      </c>
      <c r="Q244" s="31">
        <f>IFERROR(IF(INDEX('Player Pool'!$O$2:$O$8725,$X244)="","",INDEX('Player Pool'!$O$2:$O$8725,$X244)),"")</f>
        <v/>
      </c>
      <c r="R244" s="31">
        <f>IFERROR(IF(INDEX('Player Pool'!$P$2:$P$8725,$X244)="","",INDEX('Player Pool'!$P$2:$P$8725,$X244)),"")</f>
        <v/>
      </c>
      <c r="S244" s="31">
        <f>IF(AND(ISNUMBER($J244),$J244&lt;&gt;0,ISNUMBER($I244),$I244&gt;0),$J244/($I244/1000000),"")</f>
        <v/>
      </c>
      <c r="T244" s="32">
        <f>IF(AND(ISNUMBER($K244),$K244&lt;&gt;0,ISNUMBER($I244),$I244&gt;0),$K244/($I244/1000000),"")</f>
        <v/>
      </c>
      <c r="U244" s="32">
        <f>IFERROR(IF(INDEX('Player Pool'!$S$2:$S$8725,$X244)="","",INDEX('Player Pool'!$S$2:$S$8725,$X244)),"")</f>
        <v/>
      </c>
      <c r="V244" s="32">
        <f>IF(AND(ISNUMBER($U244),$U244&lt;&gt;0,ISNUMBER($I244),$I244&gt;0),$U244/($I244/1000000),"")</f>
        <v/>
      </c>
      <c r="W244" t="inlineStr">
        <is>
          <t>0529k</t>
        </is>
      </c>
      <c r="X244">
        <f>IFERROR(MATCH($W244,'Player Pool'!$V$2:$V$8725,0),"")</f>
        <v/>
      </c>
      <c r="Y244">
        <f>IF(ISNUMBER($R244),$R244,-1)</f>
        <v/>
      </c>
      <c r="Z244">
        <f>IF(ISNUMBER($J244),$J244,-1)</f>
        <v/>
      </c>
      <c r="AA244">
        <f>IF($A244=$A243,$AA243,$AA243+1)</f>
        <v/>
      </c>
      <c r="AB244">
        <f>COUNTIFS($A$2:$A$516,$A244,$G$2:$G$516,$G244,$Y$2:$Y$516,"&gt;"&amp;$Y244)+COUNTIFS($A$2:$A244,$A244,$G$2:$G244,$G244,$Y$2:$Y244,$Y244)</f>
        <v/>
      </c>
      <c r="AC244">
        <f>IF($G244="MINORS","",COUNTIFS($A$2:$A$516,$A244,$G$2:$G$516,"&lt;&gt;MINORS",$Z$2:$Z$516,"&gt;"&amp;$Z244)+COUNTIFS($A$2:$A244,$A244,$G$2:$G244,"&lt;&gt;MINORS",$Z$2:$Z244,$Z244))</f>
        <v/>
      </c>
      <c r="AD244">
        <f>$A244&amp;"|"&amp;$G244&amp;"|"&amp;$AB244</f>
        <v/>
      </c>
      <c r="AE244">
        <f>IF($AC244="","",$A244&amp;"|"&amp;$AC244)</f>
        <v/>
      </c>
      <c r="AF244">
        <f>IF(COUNTIFS($A$2:$A244,$A244)=1,"T"&amp;$AA244,"")</f>
        <v/>
      </c>
    </row>
    <row r="245">
      <c r="A245" t="inlineStr">
        <is>
          <t>Keith</t>
        </is>
      </c>
      <c r="B245">
        <f>IFERROR(IF(INDEX('Player Pool'!$A$2:$A$8725,$X245)="","",INDEX('Player Pool'!$A$2:$A$8725,$X245)),"")</f>
        <v/>
      </c>
      <c r="C245">
        <f>IFERROR(IF(INDEX('Player Pool'!$B$2:$B$8725,$X245)="","",INDEX('Player Pool'!$B$2:$B$8725,$X245)),"")</f>
        <v/>
      </c>
      <c r="D245">
        <f>IFERROR(IF(INDEX('Player Pool'!$C$2:$C$8725,$X245)="","",INDEX('Player Pool'!$C$2:$C$8725,$X245)),"")</f>
        <v/>
      </c>
      <c r="E245">
        <f>IFERROR(IF(INDEX('Player Pool'!$D$2:$D$8725,$X245)="","",INDEX('Player Pool'!$D$2:$D$8725,$X245)),"")</f>
        <v/>
      </c>
      <c r="F245" t="inlineStr">
        <is>
          <t>F</t>
        </is>
      </c>
      <c r="G245" t="inlineStr">
        <is>
          <t>ACTIVE</t>
        </is>
      </c>
      <c r="H245">
        <f>IFERROR(IF(INDEX('Player Pool'!$E$2:$E$8725,$X245)="","",INDEX('Player Pool'!$E$2:$E$8725,$X245)),"")</f>
        <v/>
      </c>
      <c r="I245" s="30" t="n">
        <v>940833</v>
      </c>
      <c r="J245" s="31">
        <f>IFERROR(IF(INDEX('Player Pool'!$I$2:$I$8725,$X245)="","",INDEX('Player Pool'!$I$2:$I$8725,$X245)),"")</f>
        <v/>
      </c>
      <c r="K245" s="31">
        <f>IFERROR(IF(INDEX('Player Pool'!$K$2:$K$8725,$X245)="","",INDEX('Player Pool'!$K$2:$K$8725,$X245)),"")</f>
        <v/>
      </c>
      <c r="L245" s="31">
        <f>IFERROR(IF(INDEX('Player Pool'!$M$2:$M$8725,$X245)="","",INDEX('Player Pool'!$M$2:$M$8725,$X245)),"")</f>
        <v/>
      </c>
      <c r="M245" s="31">
        <f>IFERROR(IF(INDEX('Player Pool'!$N$2:$N$8725,$X245)="","",INDEX('Player Pool'!$N$2:$N$8725,$X245)),"")</f>
        <v/>
      </c>
      <c r="N245" s="31">
        <f>IFERROR(IF(INDEX('Player Pool'!$Q$2:$Q$8725,$X245)="","",INDEX('Player Pool'!$Q$2:$Q$8725,$X245)),"")</f>
        <v/>
      </c>
      <c r="O245" s="31">
        <f>IF(AND(ISNUMBER($R245),$R245&lt;&gt;0,ISNUMBER($I245),$I245&gt;0),$R245/($I245/1000000),"")</f>
        <v/>
      </c>
      <c r="P245">
        <f>IFERROR(IF(INDEX('Player Pool'!$U$2:$U$8725,$X245)="","",INDEX('Player Pool'!$U$2:$U$8725,$X245)),"")</f>
        <v/>
      </c>
      <c r="Q245" s="31">
        <f>IFERROR(IF(INDEX('Player Pool'!$O$2:$O$8725,$X245)="","",INDEX('Player Pool'!$O$2:$O$8725,$X245)),"")</f>
        <v/>
      </c>
      <c r="R245" s="31">
        <f>IFERROR(IF(INDEX('Player Pool'!$P$2:$P$8725,$X245)="","",INDEX('Player Pool'!$P$2:$P$8725,$X245)),"")</f>
        <v/>
      </c>
      <c r="S245" s="31">
        <f>IF(AND(ISNUMBER($J245),$J245&lt;&gt;0,ISNUMBER($I245),$I245&gt;0),$J245/($I245/1000000),"")</f>
        <v/>
      </c>
      <c r="T245" s="32">
        <f>IF(AND(ISNUMBER($K245),$K245&lt;&gt;0,ISNUMBER($I245),$I245&gt;0),$K245/($I245/1000000),"")</f>
        <v/>
      </c>
      <c r="U245" s="32">
        <f>IFERROR(IF(INDEX('Player Pool'!$S$2:$S$8725,$X245)="","",INDEX('Player Pool'!$S$2:$S$8725,$X245)),"")</f>
        <v/>
      </c>
      <c r="V245" s="32">
        <f>IF(AND(ISNUMBER($U245),$U245&lt;&gt;0,ISNUMBER($I245),$I245&gt;0),$U245/($I245/1000000),"")</f>
        <v/>
      </c>
      <c r="W245" t="inlineStr">
        <is>
          <t>064r2</t>
        </is>
      </c>
      <c r="X245">
        <f>IFERROR(MATCH($W245,'Player Pool'!$V$2:$V$8725,0),"")</f>
        <v/>
      </c>
      <c r="Y245">
        <f>IF(ISNUMBER($R245),$R245,-1)</f>
        <v/>
      </c>
      <c r="Z245">
        <f>IF(ISNUMBER($J245),$J245,-1)</f>
        <v/>
      </c>
      <c r="AA245">
        <f>IF($A245=$A244,$AA244,$AA244+1)</f>
        <v/>
      </c>
      <c r="AB245">
        <f>COUNTIFS($A$2:$A$516,$A245,$G$2:$G$516,$G245,$Y$2:$Y$516,"&gt;"&amp;$Y245)+COUNTIFS($A$2:$A245,$A245,$G$2:$G245,$G245,$Y$2:$Y245,$Y245)</f>
        <v/>
      </c>
      <c r="AC245">
        <f>IF($G245="MINORS","",COUNTIFS($A$2:$A$516,$A245,$G$2:$G$516,"&lt;&gt;MINORS",$Z$2:$Z$516,"&gt;"&amp;$Z245)+COUNTIFS($A$2:$A245,$A245,$G$2:$G245,"&lt;&gt;MINORS",$Z$2:$Z245,$Z245))</f>
        <v/>
      </c>
      <c r="AD245">
        <f>$A245&amp;"|"&amp;$G245&amp;"|"&amp;$AB245</f>
        <v/>
      </c>
      <c r="AE245">
        <f>IF($AC245="","",$A245&amp;"|"&amp;$AC245)</f>
        <v/>
      </c>
      <c r="AF245">
        <f>IF(COUNTIFS($A$2:$A245,$A245)=1,"T"&amp;$AA245,"")</f>
        <v/>
      </c>
    </row>
    <row r="246">
      <c r="A246" t="inlineStr">
        <is>
          <t>Keith</t>
        </is>
      </c>
      <c r="B246">
        <f>IFERROR(IF(INDEX('Player Pool'!$A$2:$A$8725,$X246)="","",INDEX('Player Pool'!$A$2:$A$8725,$X246)),"")</f>
        <v/>
      </c>
      <c r="C246">
        <f>IFERROR(IF(INDEX('Player Pool'!$B$2:$B$8725,$X246)="","",INDEX('Player Pool'!$B$2:$B$8725,$X246)),"")</f>
        <v/>
      </c>
      <c r="D246">
        <f>IFERROR(IF(INDEX('Player Pool'!$C$2:$C$8725,$X246)="","",INDEX('Player Pool'!$C$2:$C$8725,$X246)),"")</f>
        <v/>
      </c>
      <c r="E246">
        <f>IFERROR(IF(INDEX('Player Pool'!$D$2:$D$8725,$X246)="","",INDEX('Player Pool'!$D$2:$D$8725,$X246)),"")</f>
        <v/>
      </c>
      <c r="F246" t="inlineStr">
        <is>
          <t>F</t>
        </is>
      </c>
      <c r="G246" t="inlineStr">
        <is>
          <t>INJURED_RESERVE</t>
        </is>
      </c>
      <c r="H246">
        <f>IFERROR(IF(INDEX('Player Pool'!$E$2:$E$8725,$X246)="","",INDEX('Player Pool'!$E$2:$E$8725,$X246)),"")</f>
        <v/>
      </c>
      <c r="I246" s="30" t="n">
        <v>7875000</v>
      </c>
      <c r="J246" s="31">
        <f>IFERROR(IF(INDEX('Player Pool'!$I$2:$I$8725,$X246)="","",INDEX('Player Pool'!$I$2:$I$8725,$X246)),"")</f>
        <v/>
      </c>
      <c r="K246" s="31">
        <f>IFERROR(IF(INDEX('Player Pool'!$K$2:$K$8725,$X246)="","",INDEX('Player Pool'!$K$2:$K$8725,$X246)),"")</f>
        <v/>
      </c>
      <c r="L246" s="31">
        <f>IFERROR(IF(INDEX('Player Pool'!$M$2:$M$8725,$X246)="","",INDEX('Player Pool'!$M$2:$M$8725,$X246)),"")</f>
        <v/>
      </c>
      <c r="M246" s="31">
        <f>IFERROR(IF(INDEX('Player Pool'!$N$2:$N$8725,$X246)="","",INDEX('Player Pool'!$N$2:$N$8725,$X246)),"")</f>
        <v/>
      </c>
      <c r="N246" s="31">
        <f>IFERROR(IF(INDEX('Player Pool'!$Q$2:$Q$8725,$X246)="","",INDEX('Player Pool'!$Q$2:$Q$8725,$X246)),"")</f>
        <v/>
      </c>
      <c r="O246" s="31">
        <f>IF(AND(ISNUMBER($R246),$R246&lt;&gt;0,ISNUMBER($I246),$I246&gt;0),$R246/($I246/1000000),"")</f>
        <v/>
      </c>
      <c r="P246">
        <f>IFERROR(IF(INDEX('Player Pool'!$U$2:$U$8725,$X246)="","",INDEX('Player Pool'!$U$2:$U$8725,$X246)),"")</f>
        <v/>
      </c>
      <c r="Q246" s="31">
        <f>IFERROR(IF(INDEX('Player Pool'!$O$2:$O$8725,$X246)="","",INDEX('Player Pool'!$O$2:$O$8725,$X246)),"")</f>
        <v/>
      </c>
      <c r="R246" s="31">
        <f>IFERROR(IF(INDEX('Player Pool'!$P$2:$P$8725,$X246)="","",INDEX('Player Pool'!$P$2:$P$8725,$X246)),"")</f>
        <v/>
      </c>
      <c r="S246" s="31">
        <f>IF(AND(ISNUMBER($J246),$J246&lt;&gt;0,ISNUMBER($I246),$I246&gt;0),$J246/($I246/1000000),"")</f>
        <v/>
      </c>
      <c r="T246" s="32">
        <f>IF(AND(ISNUMBER($K246),$K246&lt;&gt;0,ISNUMBER($I246),$I246&gt;0),$K246/($I246/1000000),"")</f>
        <v/>
      </c>
      <c r="U246" s="32">
        <f>IFERROR(IF(INDEX('Player Pool'!$S$2:$S$8725,$X246)="","",INDEX('Player Pool'!$S$2:$S$8725,$X246)),"")</f>
        <v/>
      </c>
      <c r="V246" s="32">
        <f>IF(AND(ISNUMBER($U246),$U246&lt;&gt;0,ISNUMBER($I246),$I246&gt;0),$U246/($I246/1000000),"")</f>
        <v/>
      </c>
      <c r="W246" t="inlineStr">
        <is>
          <t>03dms</t>
        </is>
      </c>
      <c r="X246">
        <f>IFERROR(MATCH($W246,'Player Pool'!$V$2:$V$8725,0),"")</f>
        <v/>
      </c>
      <c r="Y246">
        <f>IF(ISNUMBER($R246),$R246,-1)</f>
        <v/>
      </c>
      <c r="Z246">
        <f>IF(ISNUMBER($J246),$J246,-1)</f>
        <v/>
      </c>
      <c r="AA246">
        <f>IF($A246=$A245,$AA245,$AA245+1)</f>
        <v/>
      </c>
      <c r="AB246">
        <f>COUNTIFS($A$2:$A$516,$A246,$G$2:$G$516,$G246,$Y$2:$Y$516,"&gt;"&amp;$Y246)+COUNTIFS($A$2:$A246,$A246,$G$2:$G246,$G246,$Y$2:$Y246,$Y246)</f>
        <v/>
      </c>
      <c r="AC246">
        <f>IF($G246="MINORS","",COUNTIFS($A$2:$A$516,$A246,$G$2:$G$516,"&lt;&gt;MINORS",$Z$2:$Z$516,"&gt;"&amp;$Z246)+COUNTIFS($A$2:$A246,$A246,$G$2:$G246,"&lt;&gt;MINORS",$Z$2:$Z246,$Z246))</f>
        <v/>
      </c>
      <c r="AD246">
        <f>$A246&amp;"|"&amp;$G246&amp;"|"&amp;$AB246</f>
        <v/>
      </c>
      <c r="AE246">
        <f>IF($AC246="","",$A246&amp;"|"&amp;$AC246)</f>
        <v/>
      </c>
      <c r="AF246">
        <f>IF(COUNTIFS($A$2:$A246,$A246)=1,"T"&amp;$AA246,"")</f>
        <v/>
      </c>
    </row>
    <row r="247">
      <c r="A247" t="inlineStr">
        <is>
          <t>Keith</t>
        </is>
      </c>
      <c r="B247">
        <f>IFERROR(IF(INDEX('Player Pool'!$A$2:$A$8725,$X247)="","",INDEX('Player Pool'!$A$2:$A$8725,$X247)),"")</f>
        <v/>
      </c>
      <c r="C247">
        <f>IFERROR(IF(INDEX('Player Pool'!$B$2:$B$8725,$X247)="","",INDEX('Player Pool'!$B$2:$B$8725,$X247)),"")</f>
        <v/>
      </c>
      <c r="D247">
        <f>IFERROR(IF(INDEX('Player Pool'!$C$2:$C$8725,$X247)="","",INDEX('Player Pool'!$C$2:$C$8725,$X247)),"")</f>
        <v/>
      </c>
      <c r="E247">
        <f>IFERROR(IF(INDEX('Player Pool'!$D$2:$D$8725,$X247)="","",INDEX('Player Pool'!$D$2:$D$8725,$X247)),"")</f>
        <v/>
      </c>
      <c r="F247" t="inlineStr">
        <is>
          <t>F</t>
        </is>
      </c>
      <c r="G247" t="inlineStr">
        <is>
          <t>ACTIVE</t>
        </is>
      </c>
      <c r="H247">
        <f>IFERROR(IF(INDEX('Player Pool'!$E$2:$E$8725,$X247)="","",INDEX('Player Pool'!$E$2:$E$8725,$X247)),"")</f>
        <v/>
      </c>
      <c r="I247" s="30" t="n">
        <v>2000000</v>
      </c>
      <c r="J247" s="31">
        <f>IFERROR(IF(INDEX('Player Pool'!$I$2:$I$8725,$X247)="","",INDEX('Player Pool'!$I$2:$I$8725,$X247)),"")</f>
        <v/>
      </c>
      <c r="K247" s="31">
        <f>IFERROR(IF(INDEX('Player Pool'!$K$2:$K$8725,$X247)="","",INDEX('Player Pool'!$K$2:$K$8725,$X247)),"")</f>
        <v/>
      </c>
      <c r="L247" s="31">
        <f>IFERROR(IF(INDEX('Player Pool'!$M$2:$M$8725,$X247)="","",INDEX('Player Pool'!$M$2:$M$8725,$X247)),"")</f>
        <v/>
      </c>
      <c r="M247" s="31">
        <f>IFERROR(IF(INDEX('Player Pool'!$N$2:$N$8725,$X247)="","",INDEX('Player Pool'!$N$2:$N$8725,$X247)),"")</f>
        <v/>
      </c>
      <c r="N247" s="31">
        <f>IFERROR(IF(INDEX('Player Pool'!$Q$2:$Q$8725,$X247)="","",INDEX('Player Pool'!$Q$2:$Q$8725,$X247)),"")</f>
        <v/>
      </c>
      <c r="O247" s="31">
        <f>IF(AND(ISNUMBER($R247),$R247&lt;&gt;0,ISNUMBER($I247),$I247&gt;0),$R247/($I247/1000000),"")</f>
        <v/>
      </c>
      <c r="P247">
        <f>IFERROR(IF(INDEX('Player Pool'!$U$2:$U$8725,$X247)="","",INDEX('Player Pool'!$U$2:$U$8725,$X247)),"")</f>
        <v/>
      </c>
      <c r="Q247" s="31">
        <f>IFERROR(IF(INDEX('Player Pool'!$O$2:$O$8725,$X247)="","",INDEX('Player Pool'!$O$2:$O$8725,$X247)),"")</f>
        <v/>
      </c>
      <c r="R247" s="31">
        <f>IFERROR(IF(INDEX('Player Pool'!$P$2:$P$8725,$X247)="","",INDEX('Player Pool'!$P$2:$P$8725,$X247)),"")</f>
        <v/>
      </c>
      <c r="S247" s="31">
        <f>IF(AND(ISNUMBER($J247),$J247&lt;&gt;0,ISNUMBER($I247),$I247&gt;0),$J247/($I247/1000000),"")</f>
        <v/>
      </c>
      <c r="T247" s="32">
        <f>IF(AND(ISNUMBER($K247),$K247&lt;&gt;0,ISNUMBER($I247),$I247&gt;0),$K247/($I247/1000000),"")</f>
        <v/>
      </c>
      <c r="U247" s="32">
        <f>IFERROR(IF(INDEX('Player Pool'!$S$2:$S$8725,$X247)="","",INDEX('Player Pool'!$S$2:$S$8725,$X247)),"")</f>
        <v/>
      </c>
      <c r="V247" s="32">
        <f>IF(AND(ISNUMBER($U247),$U247&lt;&gt;0,ISNUMBER($I247),$I247&gt;0),$U247/($I247/1000000),"")</f>
        <v/>
      </c>
      <c r="W247" t="inlineStr">
        <is>
          <t>0042t</t>
        </is>
      </c>
      <c r="X247">
        <f>IFERROR(MATCH($W247,'Player Pool'!$V$2:$V$8725,0),"")</f>
        <v/>
      </c>
      <c r="Y247">
        <f>IF(ISNUMBER($R247),$R247,-1)</f>
        <v/>
      </c>
      <c r="Z247">
        <f>IF(ISNUMBER($J247),$J247,-1)</f>
        <v/>
      </c>
      <c r="AA247">
        <f>IF($A247=$A246,$AA246,$AA246+1)</f>
        <v/>
      </c>
      <c r="AB247">
        <f>COUNTIFS($A$2:$A$516,$A247,$G$2:$G$516,$G247,$Y$2:$Y$516,"&gt;"&amp;$Y247)+COUNTIFS($A$2:$A247,$A247,$G$2:$G247,$G247,$Y$2:$Y247,$Y247)</f>
        <v/>
      </c>
      <c r="AC247">
        <f>IF($G247="MINORS","",COUNTIFS($A$2:$A$516,$A247,$G$2:$G$516,"&lt;&gt;MINORS",$Z$2:$Z$516,"&gt;"&amp;$Z247)+COUNTIFS($A$2:$A247,$A247,$G$2:$G247,"&lt;&gt;MINORS",$Z$2:$Z247,$Z247))</f>
        <v/>
      </c>
      <c r="AD247">
        <f>$A247&amp;"|"&amp;$G247&amp;"|"&amp;$AB247</f>
        <v/>
      </c>
      <c r="AE247">
        <f>IF($AC247="","",$A247&amp;"|"&amp;$AC247)</f>
        <v/>
      </c>
      <c r="AF247">
        <f>IF(COUNTIFS($A$2:$A247,$A247)=1,"T"&amp;$AA247,"")</f>
        <v/>
      </c>
    </row>
    <row r="248">
      <c r="A248" t="inlineStr">
        <is>
          <t>Keith</t>
        </is>
      </c>
      <c r="B248">
        <f>IFERROR(IF(INDEX('Player Pool'!$A$2:$A$8725,$X248)="","",INDEX('Player Pool'!$A$2:$A$8725,$X248)),"")</f>
        <v/>
      </c>
      <c r="C248">
        <f>IFERROR(IF(INDEX('Player Pool'!$B$2:$B$8725,$X248)="","",INDEX('Player Pool'!$B$2:$B$8725,$X248)),"")</f>
        <v/>
      </c>
      <c r="D248">
        <f>IFERROR(IF(INDEX('Player Pool'!$C$2:$C$8725,$X248)="","",INDEX('Player Pool'!$C$2:$C$8725,$X248)),"")</f>
        <v/>
      </c>
      <c r="E248">
        <f>IFERROR(IF(INDEX('Player Pool'!$D$2:$D$8725,$X248)="","",INDEX('Player Pool'!$D$2:$D$8725,$X248)),"")</f>
        <v/>
      </c>
      <c r="F248" t="inlineStr">
        <is>
          <t>D</t>
        </is>
      </c>
      <c r="G248" t="inlineStr">
        <is>
          <t>ACTIVE</t>
        </is>
      </c>
      <c r="H248">
        <f>IFERROR(IF(INDEX('Player Pool'!$E$2:$E$8725,$X248)="","",INDEX('Player Pool'!$E$2:$E$8725,$X248)),"")</f>
        <v/>
      </c>
      <c r="I248" s="30" t="n">
        <v>918333</v>
      </c>
      <c r="J248" s="31">
        <f>IFERROR(IF(INDEX('Player Pool'!$I$2:$I$8725,$X248)="","",INDEX('Player Pool'!$I$2:$I$8725,$X248)),"")</f>
        <v/>
      </c>
      <c r="K248" s="31">
        <f>IFERROR(IF(INDEX('Player Pool'!$K$2:$K$8725,$X248)="","",INDEX('Player Pool'!$K$2:$K$8725,$X248)),"")</f>
        <v/>
      </c>
      <c r="L248" s="31">
        <f>IFERROR(IF(INDEX('Player Pool'!$M$2:$M$8725,$X248)="","",INDEX('Player Pool'!$M$2:$M$8725,$X248)),"")</f>
        <v/>
      </c>
      <c r="M248" s="31">
        <f>IFERROR(IF(INDEX('Player Pool'!$N$2:$N$8725,$X248)="","",INDEX('Player Pool'!$N$2:$N$8725,$X248)),"")</f>
        <v/>
      </c>
      <c r="N248" s="31">
        <f>IFERROR(IF(INDEX('Player Pool'!$Q$2:$Q$8725,$X248)="","",INDEX('Player Pool'!$Q$2:$Q$8725,$X248)),"")</f>
        <v/>
      </c>
      <c r="O248" s="31">
        <f>IF(AND(ISNUMBER($R248),$R248&lt;&gt;0,ISNUMBER($I248),$I248&gt;0),$R248/($I248/1000000),"")</f>
        <v/>
      </c>
      <c r="P248">
        <f>IFERROR(IF(INDEX('Player Pool'!$U$2:$U$8725,$X248)="","",INDEX('Player Pool'!$U$2:$U$8725,$X248)),"")</f>
        <v/>
      </c>
      <c r="Q248" s="31">
        <f>IFERROR(IF(INDEX('Player Pool'!$O$2:$O$8725,$X248)="","",INDEX('Player Pool'!$O$2:$O$8725,$X248)),"")</f>
        <v/>
      </c>
      <c r="R248" s="31">
        <f>IFERROR(IF(INDEX('Player Pool'!$P$2:$P$8725,$X248)="","",INDEX('Player Pool'!$P$2:$P$8725,$X248)),"")</f>
        <v/>
      </c>
      <c r="S248" s="31">
        <f>IF(AND(ISNUMBER($J248),$J248&lt;&gt;0,ISNUMBER($I248),$I248&gt;0),$J248/($I248/1000000),"")</f>
        <v/>
      </c>
      <c r="T248" s="32">
        <f>IF(AND(ISNUMBER($K248),$K248&lt;&gt;0,ISNUMBER($I248),$I248&gt;0),$K248/($I248/1000000),"")</f>
        <v/>
      </c>
      <c r="U248" s="32">
        <f>IFERROR(IF(INDEX('Player Pool'!$S$2:$S$8725,$X248)="","",INDEX('Player Pool'!$S$2:$S$8725,$X248)),"")</f>
        <v/>
      </c>
      <c r="V248" s="32">
        <f>IF(AND(ISNUMBER($U248),$U248&lt;&gt;0,ISNUMBER($I248),$I248&gt;0),$U248/($I248/1000000),"")</f>
        <v/>
      </c>
      <c r="W248" t="inlineStr">
        <is>
          <t>060hp</t>
        </is>
      </c>
      <c r="X248">
        <f>IFERROR(MATCH($W248,'Player Pool'!$V$2:$V$8725,0),"")</f>
        <v/>
      </c>
      <c r="Y248">
        <f>IF(ISNUMBER($R248),$R248,-1)</f>
        <v/>
      </c>
      <c r="Z248">
        <f>IF(ISNUMBER($J248),$J248,-1)</f>
        <v/>
      </c>
      <c r="AA248">
        <f>IF($A248=$A247,$AA247,$AA247+1)</f>
        <v/>
      </c>
      <c r="AB248">
        <f>COUNTIFS($A$2:$A$516,$A248,$G$2:$G$516,$G248,$Y$2:$Y$516,"&gt;"&amp;$Y248)+COUNTIFS($A$2:$A248,$A248,$G$2:$G248,$G248,$Y$2:$Y248,$Y248)</f>
        <v/>
      </c>
      <c r="AC248">
        <f>IF($G248="MINORS","",COUNTIFS($A$2:$A$516,$A248,$G$2:$G$516,"&lt;&gt;MINORS",$Z$2:$Z$516,"&gt;"&amp;$Z248)+COUNTIFS($A$2:$A248,$A248,$G$2:$G248,"&lt;&gt;MINORS",$Z$2:$Z248,$Z248))</f>
        <v/>
      </c>
      <c r="AD248">
        <f>$A248&amp;"|"&amp;$G248&amp;"|"&amp;$AB248</f>
        <v/>
      </c>
      <c r="AE248">
        <f>IF($AC248="","",$A248&amp;"|"&amp;$AC248)</f>
        <v/>
      </c>
      <c r="AF248">
        <f>IF(COUNTIFS($A$2:$A248,$A248)=1,"T"&amp;$AA248,"")</f>
        <v/>
      </c>
    </row>
    <row r="249">
      <c r="A249" t="inlineStr">
        <is>
          <t>Keith</t>
        </is>
      </c>
      <c r="B249">
        <f>IFERROR(IF(INDEX('Player Pool'!$A$2:$A$8725,$X249)="","",INDEX('Player Pool'!$A$2:$A$8725,$X249)),"")</f>
        <v/>
      </c>
      <c r="C249">
        <f>IFERROR(IF(INDEX('Player Pool'!$B$2:$B$8725,$X249)="","",INDEX('Player Pool'!$B$2:$B$8725,$X249)),"")</f>
        <v/>
      </c>
      <c r="D249">
        <f>IFERROR(IF(INDEX('Player Pool'!$C$2:$C$8725,$X249)="","",INDEX('Player Pool'!$C$2:$C$8725,$X249)),"")</f>
        <v/>
      </c>
      <c r="E249">
        <f>IFERROR(IF(INDEX('Player Pool'!$D$2:$D$8725,$X249)="","",INDEX('Player Pool'!$D$2:$D$8725,$X249)),"")</f>
        <v/>
      </c>
      <c r="F249" t="inlineStr">
        <is>
          <t>D</t>
        </is>
      </c>
      <c r="G249" t="inlineStr">
        <is>
          <t>RESERVE</t>
        </is>
      </c>
      <c r="H249">
        <f>IFERROR(IF(INDEX('Player Pool'!$E$2:$E$8725,$X249)="","",INDEX('Player Pool'!$E$2:$E$8725,$X249)),"")</f>
        <v/>
      </c>
      <c r="I249" s="30" t="n">
        <v>5000000</v>
      </c>
      <c r="J249" s="31">
        <f>IFERROR(IF(INDEX('Player Pool'!$I$2:$I$8725,$X249)="","",INDEX('Player Pool'!$I$2:$I$8725,$X249)),"")</f>
        <v/>
      </c>
      <c r="K249" s="31">
        <f>IFERROR(IF(INDEX('Player Pool'!$K$2:$K$8725,$X249)="","",INDEX('Player Pool'!$K$2:$K$8725,$X249)),"")</f>
        <v/>
      </c>
      <c r="L249" s="31">
        <f>IFERROR(IF(INDEX('Player Pool'!$M$2:$M$8725,$X249)="","",INDEX('Player Pool'!$M$2:$M$8725,$X249)),"")</f>
        <v/>
      </c>
      <c r="M249" s="31">
        <f>IFERROR(IF(INDEX('Player Pool'!$N$2:$N$8725,$X249)="","",INDEX('Player Pool'!$N$2:$N$8725,$X249)),"")</f>
        <v/>
      </c>
      <c r="N249" s="31">
        <f>IFERROR(IF(INDEX('Player Pool'!$Q$2:$Q$8725,$X249)="","",INDEX('Player Pool'!$Q$2:$Q$8725,$X249)),"")</f>
        <v/>
      </c>
      <c r="O249" s="31">
        <f>IF(AND(ISNUMBER($R249),$R249&lt;&gt;0,ISNUMBER($I249),$I249&gt;0),$R249/($I249/1000000),"")</f>
        <v/>
      </c>
      <c r="P249">
        <f>IFERROR(IF(INDEX('Player Pool'!$U$2:$U$8725,$X249)="","",INDEX('Player Pool'!$U$2:$U$8725,$X249)),"")</f>
        <v/>
      </c>
      <c r="Q249" s="31">
        <f>IFERROR(IF(INDEX('Player Pool'!$O$2:$O$8725,$X249)="","",INDEX('Player Pool'!$O$2:$O$8725,$X249)),"")</f>
        <v/>
      </c>
      <c r="R249" s="31">
        <f>IFERROR(IF(INDEX('Player Pool'!$P$2:$P$8725,$X249)="","",INDEX('Player Pool'!$P$2:$P$8725,$X249)),"")</f>
        <v/>
      </c>
      <c r="S249" s="31">
        <f>IF(AND(ISNUMBER($J249),$J249&lt;&gt;0,ISNUMBER($I249),$I249&gt;0),$J249/($I249/1000000),"")</f>
        <v/>
      </c>
      <c r="T249" s="32">
        <f>IF(AND(ISNUMBER($K249),$K249&lt;&gt;0,ISNUMBER($I249),$I249&gt;0),$K249/($I249/1000000),"")</f>
        <v/>
      </c>
      <c r="U249" s="32">
        <f>IFERROR(IF(INDEX('Player Pool'!$S$2:$S$8725,$X249)="","",INDEX('Player Pool'!$S$2:$S$8725,$X249)),"")</f>
        <v/>
      </c>
      <c r="V249" s="32">
        <f>IF(AND(ISNUMBER($U249),$U249&lt;&gt;0,ISNUMBER($I249),$I249&gt;0),$U249/($I249/1000000),"")</f>
        <v/>
      </c>
      <c r="W249" t="inlineStr">
        <is>
          <t>04ye8</t>
        </is>
      </c>
      <c r="X249">
        <f>IFERROR(MATCH($W249,'Player Pool'!$V$2:$V$8725,0),"")</f>
        <v/>
      </c>
      <c r="Y249">
        <f>IF(ISNUMBER($R249),$R249,-1)</f>
        <v/>
      </c>
      <c r="Z249">
        <f>IF(ISNUMBER($J249),$J249,-1)</f>
        <v/>
      </c>
      <c r="AA249">
        <f>IF($A249=$A248,$AA248,$AA248+1)</f>
        <v/>
      </c>
      <c r="AB249">
        <f>COUNTIFS($A$2:$A$516,$A249,$G$2:$G$516,$G249,$Y$2:$Y$516,"&gt;"&amp;$Y249)+COUNTIFS($A$2:$A249,$A249,$G$2:$G249,$G249,$Y$2:$Y249,$Y249)</f>
        <v/>
      </c>
      <c r="AC249">
        <f>IF($G249="MINORS","",COUNTIFS($A$2:$A$516,$A249,$G$2:$G$516,"&lt;&gt;MINORS",$Z$2:$Z$516,"&gt;"&amp;$Z249)+COUNTIFS($A$2:$A249,$A249,$G$2:$G249,"&lt;&gt;MINORS",$Z$2:$Z249,$Z249))</f>
        <v/>
      </c>
      <c r="AD249">
        <f>$A249&amp;"|"&amp;$G249&amp;"|"&amp;$AB249</f>
        <v/>
      </c>
      <c r="AE249">
        <f>IF($AC249="","",$A249&amp;"|"&amp;$AC249)</f>
        <v/>
      </c>
      <c r="AF249">
        <f>IF(COUNTIFS($A$2:$A249,$A249)=1,"T"&amp;$AA249,"")</f>
        <v/>
      </c>
    </row>
    <row r="250">
      <c r="A250" t="inlineStr">
        <is>
          <t>Keith</t>
        </is>
      </c>
      <c r="B250">
        <f>IFERROR(IF(INDEX('Player Pool'!$A$2:$A$8725,$X250)="","",INDEX('Player Pool'!$A$2:$A$8725,$X250)),"")</f>
        <v/>
      </c>
      <c r="C250">
        <f>IFERROR(IF(INDEX('Player Pool'!$B$2:$B$8725,$X250)="","",INDEX('Player Pool'!$B$2:$B$8725,$X250)),"")</f>
        <v/>
      </c>
      <c r="D250">
        <f>IFERROR(IF(INDEX('Player Pool'!$C$2:$C$8725,$X250)="","",INDEX('Player Pool'!$C$2:$C$8725,$X250)),"")</f>
        <v/>
      </c>
      <c r="E250">
        <f>IFERROR(IF(INDEX('Player Pool'!$D$2:$D$8725,$X250)="","",INDEX('Player Pool'!$D$2:$D$8725,$X250)),"")</f>
        <v/>
      </c>
      <c r="F250" t="inlineStr">
        <is>
          <t>D</t>
        </is>
      </c>
      <c r="G250" t="inlineStr">
        <is>
          <t>ACTIVE</t>
        </is>
      </c>
      <c r="H250">
        <f>IFERROR(IF(INDEX('Player Pool'!$E$2:$E$8725,$X250)="","",INDEX('Player Pool'!$E$2:$E$8725,$X250)),"")</f>
        <v/>
      </c>
      <c r="I250" s="30" t="n">
        <v>886666</v>
      </c>
      <c r="J250" s="31">
        <f>IFERROR(IF(INDEX('Player Pool'!$I$2:$I$8725,$X250)="","",INDEX('Player Pool'!$I$2:$I$8725,$X250)),"")</f>
        <v/>
      </c>
      <c r="K250" s="31">
        <f>IFERROR(IF(INDEX('Player Pool'!$K$2:$K$8725,$X250)="","",INDEX('Player Pool'!$K$2:$K$8725,$X250)),"")</f>
        <v/>
      </c>
      <c r="L250" s="31">
        <f>IFERROR(IF(INDEX('Player Pool'!$M$2:$M$8725,$X250)="","",INDEX('Player Pool'!$M$2:$M$8725,$X250)),"")</f>
        <v/>
      </c>
      <c r="M250" s="31">
        <f>IFERROR(IF(INDEX('Player Pool'!$N$2:$N$8725,$X250)="","",INDEX('Player Pool'!$N$2:$N$8725,$X250)),"")</f>
        <v/>
      </c>
      <c r="N250" s="31">
        <f>IFERROR(IF(INDEX('Player Pool'!$Q$2:$Q$8725,$X250)="","",INDEX('Player Pool'!$Q$2:$Q$8725,$X250)),"")</f>
        <v/>
      </c>
      <c r="O250" s="31">
        <f>IF(AND(ISNUMBER($R250),$R250&lt;&gt;0,ISNUMBER($I250),$I250&gt;0),$R250/($I250/1000000),"")</f>
        <v/>
      </c>
      <c r="P250">
        <f>IFERROR(IF(INDEX('Player Pool'!$U$2:$U$8725,$X250)="","",INDEX('Player Pool'!$U$2:$U$8725,$X250)),"")</f>
        <v/>
      </c>
      <c r="Q250" s="31">
        <f>IFERROR(IF(INDEX('Player Pool'!$O$2:$O$8725,$X250)="","",INDEX('Player Pool'!$O$2:$O$8725,$X250)),"")</f>
        <v/>
      </c>
      <c r="R250" s="31">
        <f>IFERROR(IF(INDEX('Player Pool'!$P$2:$P$8725,$X250)="","",INDEX('Player Pool'!$P$2:$P$8725,$X250)),"")</f>
        <v/>
      </c>
      <c r="S250" s="31">
        <f>IF(AND(ISNUMBER($J250),$J250&lt;&gt;0,ISNUMBER($I250),$I250&gt;0),$J250/($I250/1000000),"")</f>
        <v/>
      </c>
      <c r="T250" s="32">
        <f>IF(AND(ISNUMBER($K250),$K250&lt;&gt;0,ISNUMBER($I250),$I250&gt;0),$K250/($I250/1000000),"")</f>
        <v/>
      </c>
      <c r="U250" s="32">
        <f>IFERROR(IF(INDEX('Player Pool'!$S$2:$S$8725,$X250)="","",INDEX('Player Pool'!$S$2:$S$8725,$X250)),"")</f>
        <v/>
      </c>
      <c r="V250" s="32">
        <f>IF(AND(ISNUMBER($U250),$U250&lt;&gt;0,ISNUMBER($I250),$I250&gt;0),$U250/($I250/1000000),"")</f>
        <v/>
      </c>
      <c r="W250" t="inlineStr">
        <is>
          <t>05y7m</t>
        </is>
      </c>
      <c r="X250">
        <f>IFERROR(MATCH($W250,'Player Pool'!$V$2:$V$8725,0),"")</f>
        <v/>
      </c>
      <c r="Y250">
        <f>IF(ISNUMBER($R250),$R250,-1)</f>
        <v/>
      </c>
      <c r="Z250">
        <f>IF(ISNUMBER($J250),$J250,-1)</f>
        <v/>
      </c>
      <c r="AA250">
        <f>IF($A250=$A249,$AA249,$AA249+1)</f>
        <v/>
      </c>
      <c r="AB250">
        <f>COUNTIFS($A$2:$A$516,$A250,$G$2:$G$516,$G250,$Y$2:$Y$516,"&gt;"&amp;$Y250)+COUNTIFS($A$2:$A250,$A250,$G$2:$G250,$G250,$Y$2:$Y250,$Y250)</f>
        <v/>
      </c>
      <c r="AC250">
        <f>IF($G250="MINORS","",COUNTIFS($A$2:$A$516,$A250,$G$2:$G$516,"&lt;&gt;MINORS",$Z$2:$Z$516,"&gt;"&amp;$Z250)+COUNTIFS($A$2:$A250,$A250,$G$2:$G250,"&lt;&gt;MINORS",$Z$2:$Z250,$Z250))</f>
        <v/>
      </c>
      <c r="AD250">
        <f>$A250&amp;"|"&amp;$G250&amp;"|"&amp;$AB250</f>
        <v/>
      </c>
      <c r="AE250">
        <f>IF($AC250="","",$A250&amp;"|"&amp;$AC250)</f>
        <v/>
      </c>
      <c r="AF250">
        <f>IF(COUNTIFS($A$2:$A250,$A250)=1,"T"&amp;$AA250,"")</f>
        <v/>
      </c>
    </row>
    <row r="251">
      <c r="A251" t="inlineStr">
        <is>
          <t>Keith</t>
        </is>
      </c>
      <c r="B251">
        <f>IFERROR(IF(INDEX('Player Pool'!$A$2:$A$8725,$X251)="","",INDEX('Player Pool'!$A$2:$A$8725,$X251)),"")</f>
        <v/>
      </c>
      <c r="C251">
        <f>IFERROR(IF(INDEX('Player Pool'!$B$2:$B$8725,$X251)="","",INDEX('Player Pool'!$B$2:$B$8725,$X251)),"")</f>
        <v/>
      </c>
      <c r="D251">
        <f>IFERROR(IF(INDEX('Player Pool'!$C$2:$C$8725,$X251)="","",INDEX('Player Pool'!$C$2:$C$8725,$X251)),"")</f>
        <v/>
      </c>
      <c r="E251">
        <f>IFERROR(IF(INDEX('Player Pool'!$D$2:$D$8725,$X251)="","",INDEX('Player Pool'!$D$2:$D$8725,$X251)),"")</f>
        <v/>
      </c>
      <c r="F251" t="inlineStr">
        <is>
          <t>D</t>
        </is>
      </c>
      <c r="G251" t="inlineStr">
        <is>
          <t>RESERVE</t>
        </is>
      </c>
      <c r="H251">
        <f>IFERROR(IF(INDEX('Player Pool'!$E$2:$E$8725,$X251)="","",INDEX('Player Pool'!$E$2:$E$8725,$X251)),"")</f>
        <v/>
      </c>
      <c r="I251" s="30" t="n">
        <v>966667</v>
      </c>
      <c r="J251" s="31">
        <f>IFERROR(IF(INDEX('Player Pool'!$I$2:$I$8725,$X251)="","",INDEX('Player Pool'!$I$2:$I$8725,$X251)),"")</f>
        <v/>
      </c>
      <c r="K251" s="31">
        <f>IFERROR(IF(INDEX('Player Pool'!$K$2:$K$8725,$X251)="","",INDEX('Player Pool'!$K$2:$K$8725,$X251)),"")</f>
        <v/>
      </c>
      <c r="L251" s="31">
        <f>IFERROR(IF(INDEX('Player Pool'!$M$2:$M$8725,$X251)="","",INDEX('Player Pool'!$M$2:$M$8725,$X251)),"")</f>
        <v/>
      </c>
      <c r="M251" s="31">
        <f>IFERROR(IF(INDEX('Player Pool'!$N$2:$N$8725,$X251)="","",INDEX('Player Pool'!$N$2:$N$8725,$X251)),"")</f>
        <v/>
      </c>
      <c r="N251" s="31">
        <f>IFERROR(IF(INDEX('Player Pool'!$Q$2:$Q$8725,$X251)="","",INDEX('Player Pool'!$Q$2:$Q$8725,$X251)),"")</f>
        <v/>
      </c>
      <c r="O251" s="31">
        <f>IF(AND(ISNUMBER($R251),$R251&lt;&gt;0,ISNUMBER($I251),$I251&gt;0),$R251/($I251/1000000),"")</f>
        <v/>
      </c>
      <c r="P251">
        <f>IFERROR(IF(INDEX('Player Pool'!$U$2:$U$8725,$X251)="","",INDEX('Player Pool'!$U$2:$U$8725,$X251)),"")</f>
        <v/>
      </c>
      <c r="Q251" s="31">
        <f>IFERROR(IF(INDEX('Player Pool'!$O$2:$O$8725,$X251)="","",INDEX('Player Pool'!$O$2:$O$8725,$X251)),"")</f>
        <v/>
      </c>
      <c r="R251" s="31">
        <f>IFERROR(IF(INDEX('Player Pool'!$P$2:$P$8725,$X251)="","",INDEX('Player Pool'!$P$2:$P$8725,$X251)),"")</f>
        <v/>
      </c>
      <c r="S251" s="31">
        <f>IF(AND(ISNUMBER($J251),$J251&lt;&gt;0,ISNUMBER($I251),$I251&gt;0),$J251/($I251/1000000),"")</f>
        <v/>
      </c>
      <c r="T251" s="32">
        <f>IF(AND(ISNUMBER($K251),$K251&lt;&gt;0,ISNUMBER($I251),$I251&gt;0),$K251/($I251/1000000),"")</f>
        <v/>
      </c>
      <c r="U251" s="32">
        <f>IFERROR(IF(INDEX('Player Pool'!$S$2:$S$8725,$X251)="","",INDEX('Player Pool'!$S$2:$S$8725,$X251)),"")</f>
        <v/>
      </c>
      <c r="V251" s="32">
        <f>IF(AND(ISNUMBER($U251),$U251&lt;&gt;0,ISNUMBER($I251),$I251&gt;0),$U251/($I251/1000000),"")</f>
        <v/>
      </c>
      <c r="W251" t="inlineStr">
        <is>
          <t>06bmb</t>
        </is>
      </c>
      <c r="X251">
        <f>IFERROR(MATCH($W251,'Player Pool'!$V$2:$V$8725,0),"")</f>
        <v/>
      </c>
      <c r="Y251">
        <f>IF(ISNUMBER($R251),$R251,-1)</f>
        <v/>
      </c>
      <c r="Z251">
        <f>IF(ISNUMBER($J251),$J251,-1)</f>
        <v/>
      </c>
      <c r="AA251">
        <f>IF($A251=$A250,$AA250,$AA250+1)</f>
        <v/>
      </c>
      <c r="AB251">
        <f>COUNTIFS($A$2:$A$516,$A251,$G$2:$G$516,$G251,$Y$2:$Y$516,"&gt;"&amp;$Y251)+COUNTIFS($A$2:$A251,$A251,$G$2:$G251,$G251,$Y$2:$Y251,$Y251)</f>
        <v/>
      </c>
      <c r="AC251">
        <f>IF($G251="MINORS","",COUNTIFS($A$2:$A$516,$A251,$G$2:$G$516,"&lt;&gt;MINORS",$Z$2:$Z$516,"&gt;"&amp;$Z251)+COUNTIFS($A$2:$A251,$A251,$G$2:$G251,"&lt;&gt;MINORS",$Z$2:$Z251,$Z251))</f>
        <v/>
      </c>
      <c r="AD251">
        <f>$A251&amp;"|"&amp;$G251&amp;"|"&amp;$AB251</f>
        <v/>
      </c>
      <c r="AE251">
        <f>IF($AC251="","",$A251&amp;"|"&amp;$AC251)</f>
        <v/>
      </c>
      <c r="AF251">
        <f>IF(COUNTIFS($A$2:$A251,$A251)=1,"T"&amp;$AA251,"")</f>
        <v/>
      </c>
    </row>
    <row r="252">
      <c r="A252" t="inlineStr">
        <is>
          <t>Keith</t>
        </is>
      </c>
      <c r="B252">
        <f>IFERROR(IF(INDEX('Player Pool'!$A$2:$A$8725,$X252)="","",INDEX('Player Pool'!$A$2:$A$8725,$X252)),"")</f>
        <v/>
      </c>
      <c r="C252">
        <f>IFERROR(IF(INDEX('Player Pool'!$B$2:$B$8725,$X252)="","",INDEX('Player Pool'!$B$2:$B$8725,$X252)),"")</f>
        <v/>
      </c>
      <c r="D252">
        <f>IFERROR(IF(INDEX('Player Pool'!$C$2:$C$8725,$X252)="","",INDEX('Player Pool'!$C$2:$C$8725,$X252)),"")</f>
        <v/>
      </c>
      <c r="E252">
        <f>IFERROR(IF(INDEX('Player Pool'!$D$2:$D$8725,$X252)="","",INDEX('Player Pool'!$D$2:$D$8725,$X252)),"")</f>
        <v/>
      </c>
      <c r="F252" t="inlineStr">
        <is>
          <t>F</t>
        </is>
      </c>
      <c r="G252" t="inlineStr">
        <is>
          <t>ACTIVE</t>
        </is>
      </c>
      <c r="H252">
        <f>IFERROR(IF(INDEX('Player Pool'!$E$2:$E$8725,$X252)="","",INDEX('Player Pool'!$E$2:$E$8725,$X252)),"")</f>
        <v/>
      </c>
      <c r="I252" s="30" t="n">
        <v>5500000</v>
      </c>
      <c r="J252" s="31">
        <f>IFERROR(IF(INDEX('Player Pool'!$I$2:$I$8725,$X252)="","",INDEX('Player Pool'!$I$2:$I$8725,$X252)),"")</f>
        <v/>
      </c>
      <c r="K252" s="31">
        <f>IFERROR(IF(INDEX('Player Pool'!$K$2:$K$8725,$X252)="","",INDEX('Player Pool'!$K$2:$K$8725,$X252)),"")</f>
        <v/>
      </c>
      <c r="L252" s="31">
        <f>IFERROR(IF(INDEX('Player Pool'!$M$2:$M$8725,$X252)="","",INDEX('Player Pool'!$M$2:$M$8725,$X252)),"")</f>
        <v/>
      </c>
      <c r="M252" s="31">
        <f>IFERROR(IF(INDEX('Player Pool'!$N$2:$N$8725,$X252)="","",INDEX('Player Pool'!$N$2:$N$8725,$X252)),"")</f>
        <v/>
      </c>
      <c r="N252" s="31">
        <f>IFERROR(IF(INDEX('Player Pool'!$Q$2:$Q$8725,$X252)="","",INDEX('Player Pool'!$Q$2:$Q$8725,$X252)),"")</f>
        <v/>
      </c>
      <c r="O252" s="31">
        <f>IF(AND(ISNUMBER($R252),$R252&lt;&gt;0,ISNUMBER($I252),$I252&gt;0),$R252/($I252/1000000),"")</f>
        <v/>
      </c>
      <c r="P252">
        <f>IFERROR(IF(INDEX('Player Pool'!$U$2:$U$8725,$X252)="","",INDEX('Player Pool'!$U$2:$U$8725,$X252)),"")</f>
        <v/>
      </c>
      <c r="Q252" s="31">
        <f>IFERROR(IF(INDEX('Player Pool'!$O$2:$O$8725,$X252)="","",INDEX('Player Pool'!$O$2:$O$8725,$X252)),"")</f>
        <v/>
      </c>
      <c r="R252" s="31">
        <f>IFERROR(IF(INDEX('Player Pool'!$P$2:$P$8725,$X252)="","",INDEX('Player Pool'!$P$2:$P$8725,$X252)),"")</f>
        <v/>
      </c>
      <c r="S252" s="31">
        <f>IF(AND(ISNUMBER($J252),$J252&lt;&gt;0,ISNUMBER($I252),$I252&gt;0),$J252/($I252/1000000),"")</f>
        <v/>
      </c>
      <c r="T252" s="32">
        <f>IF(AND(ISNUMBER($K252),$K252&lt;&gt;0,ISNUMBER($I252),$I252&gt;0),$K252/($I252/1000000),"")</f>
        <v/>
      </c>
      <c r="U252" s="32">
        <f>IFERROR(IF(INDEX('Player Pool'!$S$2:$S$8725,$X252)="","",INDEX('Player Pool'!$S$2:$S$8725,$X252)),"")</f>
        <v/>
      </c>
      <c r="V252" s="32">
        <f>IF(AND(ISNUMBER($U252),$U252&lt;&gt;0,ISNUMBER($I252),$I252&gt;0),$U252/($I252/1000000),"")</f>
        <v/>
      </c>
      <c r="W252" t="inlineStr">
        <is>
          <t>04zp9</t>
        </is>
      </c>
      <c r="X252">
        <f>IFERROR(MATCH($W252,'Player Pool'!$V$2:$V$8725,0),"")</f>
        <v/>
      </c>
      <c r="Y252">
        <f>IF(ISNUMBER($R252),$R252,-1)</f>
        <v/>
      </c>
      <c r="Z252">
        <f>IF(ISNUMBER($J252),$J252,-1)</f>
        <v/>
      </c>
      <c r="AA252">
        <f>IF($A252=$A251,$AA251,$AA251+1)</f>
        <v/>
      </c>
      <c r="AB252">
        <f>COUNTIFS($A$2:$A$516,$A252,$G$2:$G$516,$G252,$Y$2:$Y$516,"&gt;"&amp;$Y252)+COUNTIFS($A$2:$A252,$A252,$G$2:$G252,$G252,$Y$2:$Y252,$Y252)</f>
        <v/>
      </c>
      <c r="AC252">
        <f>IF($G252="MINORS","",COUNTIFS($A$2:$A$516,$A252,$G$2:$G$516,"&lt;&gt;MINORS",$Z$2:$Z$516,"&gt;"&amp;$Z252)+COUNTIFS($A$2:$A252,$A252,$G$2:$G252,"&lt;&gt;MINORS",$Z$2:$Z252,$Z252))</f>
        <v/>
      </c>
      <c r="AD252">
        <f>$A252&amp;"|"&amp;$G252&amp;"|"&amp;$AB252</f>
        <v/>
      </c>
      <c r="AE252">
        <f>IF($AC252="","",$A252&amp;"|"&amp;$AC252)</f>
        <v/>
      </c>
      <c r="AF252">
        <f>IF(COUNTIFS($A$2:$A252,$A252)=1,"T"&amp;$AA252,"")</f>
        <v/>
      </c>
    </row>
    <row r="253">
      <c r="A253" t="inlineStr">
        <is>
          <t>Keith</t>
        </is>
      </c>
      <c r="B253">
        <f>IFERROR(IF(INDEX('Player Pool'!$A$2:$A$8725,$X253)="","",INDEX('Player Pool'!$A$2:$A$8725,$X253)),"")</f>
        <v/>
      </c>
      <c r="C253">
        <f>IFERROR(IF(INDEX('Player Pool'!$B$2:$B$8725,$X253)="","",INDEX('Player Pool'!$B$2:$B$8725,$X253)),"")</f>
        <v/>
      </c>
      <c r="D253">
        <f>IFERROR(IF(INDEX('Player Pool'!$C$2:$C$8725,$X253)="","",INDEX('Player Pool'!$C$2:$C$8725,$X253)),"")</f>
        <v/>
      </c>
      <c r="E253">
        <f>IFERROR(IF(INDEX('Player Pool'!$D$2:$D$8725,$X253)="","",INDEX('Player Pool'!$D$2:$D$8725,$X253)),"")</f>
        <v/>
      </c>
      <c r="F253" t="inlineStr">
        <is>
          <t>F</t>
        </is>
      </c>
      <c r="G253" t="inlineStr">
        <is>
          <t>ACTIVE</t>
        </is>
      </c>
      <c r="H253">
        <f>IFERROR(IF(INDEX('Player Pool'!$E$2:$E$8725,$X253)="","",INDEX('Player Pool'!$E$2:$E$8725,$X253)),"")</f>
        <v/>
      </c>
      <c r="I253" s="30" t="n">
        <v>1250000</v>
      </c>
      <c r="J253" s="31">
        <f>IFERROR(IF(INDEX('Player Pool'!$I$2:$I$8725,$X253)="","",INDEX('Player Pool'!$I$2:$I$8725,$X253)),"")</f>
        <v/>
      </c>
      <c r="K253" s="31">
        <f>IFERROR(IF(INDEX('Player Pool'!$K$2:$K$8725,$X253)="","",INDEX('Player Pool'!$K$2:$K$8725,$X253)),"")</f>
        <v/>
      </c>
      <c r="L253" s="31">
        <f>IFERROR(IF(INDEX('Player Pool'!$M$2:$M$8725,$X253)="","",INDEX('Player Pool'!$M$2:$M$8725,$X253)),"")</f>
        <v/>
      </c>
      <c r="M253" s="31">
        <f>IFERROR(IF(INDEX('Player Pool'!$N$2:$N$8725,$X253)="","",INDEX('Player Pool'!$N$2:$N$8725,$X253)),"")</f>
        <v/>
      </c>
      <c r="N253" s="31">
        <f>IFERROR(IF(INDEX('Player Pool'!$Q$2:$Q$8725,$X253)="","",INDEX('Player Pool'!$Q$2:$Q$8725,$X253)),"")</f>
        <v/>
      </c>
      <c r="O253" s="31">
        <f>IF(AND(ISNUMBER($R253),$R253&lt;&gt;0,ISNUMBER($I253),$I253&gt;0),$R253/($I253/1000000),"")</f>
        <v/>
      </c>
      <c r="P253">
        <f>IFERROR(IF(INDEX('Player Pool'!$U$2:$U$8725,$X253)="","",INDEX('Player Pool'!$U$2:$U$8725,$X253)),"")</f>
        <v/>
      </c>
      <c r="Q253" s="31">
        <f>IFERROR(IF(INDEX('Player Pool'!$O$2:$O$8725,$X253)="","",INDEX('Player Pool'!$O$2:$O$8725,$X253)),"")</f>
        <v/>
      </c>
      <c r="R253" s="31">
        <f>IFERROR(IF(INDEX('Player Pool'!$P$2:$P$8725,$X253)="","",INDEX('Player Pool'!$P$2:$P$8725,$X253)),"")</f>
        <v/>
      </c>
      <c r="S253" s="31">
        <f>IF(AND(ISNUMBER($J253),$J253&lt;&gt;0,ISNUMBER($I253),$I253&gt;0),$J253/($I253/1000000),"")</f>
        <v/>
      </c>
      <c r="T253" s="32">
        <f>IF(AND(ISNUMBER($K253),$K253&lt;&gt;0,ISNUMBER($I253),$I253&gt;0),$K253/($I253/1000000),"")</f>
        <v/>
      </c>
      <c r="U253" s="32">
        <f>IFERROR(IF(INDEX('Player Pool'!$S$2:$S$8725,$X253)="","",INDEX('Player Pool'!$S$2:$S$8725,$X253)),"")</f>
        <v/>
      </c>
      <c r="V253" s="32">
        <f>IF(AND(ISNUMBER($U253),$U253&lt;&gt;0,ISNUMBER($I253),$I253&gt;0),$U253/($I253/1000000),"")</f>
        <v/>
      </c>
      <c r="W253" t="inlineStr">
        <is>
          <t>05o4f</t>
        </is>
      </c>
      <c r="X253">
        <f>IFERROR(MATCH($W253,'Player Pool'!$V$2:$V$8725,0),"")</f>
        <v/>
      </c>
      <c r="Y253">
        <f>IF(ISNUMBER($R253),$R253,-1)</f>
        <v/>
      </c>
      <c r="Z253">
        <f>IF(ISNUMBER($J253),$J253,-1)</f>
        <v/>
      </c>
      <c r="AA253">
        <f>IF($A253=$A252,$AA252,$AA252+1)</f>
        <v/>
      </c>
      <c r="AB253">
        <f>COUNTIFS($A$2:$A$516,$A253,$G$2:$G$516,$G253,$Y$2:$Y$516,"&gt;"&amp;$Y253)+COUNTIFS($A$2:$A253,$A253,$G$2:$G253,$G253,$Y$2:$Y253,$Y253)</f>
        <v/>
      </c>
      <c r="AC253">
        <f>IF($G253="MINORS","",COUNTIFS($A$2:$A$516,$A253,$G$2:$G$516,"&lt;&gt;MINORS",$Z$2:$Z$516,"&gt;"&amp;$Z253)+COUNTIFS($A$2:$A253,$A253,$G$2:$G253,"&lt;&gt;MINORS",$Z$2:$Z253,$Z253))</f>
        <v/>
      </c>
      <c r="AD253">
        <f>$A253&amp;"|"&amp;$G253&amp;"|"&amp;$AB253</f>
        <v/>
      </c>
      <c r="AE253">
        <f>IF($AC253="","",$A253&amp;"|"&amp;$AC253)</f>
        <v/>
      </c>
      <c r="AF253">
        <f>IF(COUNTIFS($A$2:$A253,$A253)=1,"T"&amp;$AA253,"")</f>
        <v/>
      </c>
    </row>
    <row r="254">
      <c r="A254" t="inlineStr">
        <is>
          <t>Keith</t>
        </is>
      </c>
      <c r="B254">
        <f>IFERROR(IF(INDEX('Player Pool'!$A$2:$A$8725,$X254)="","",INDEX('Player Pool'!$A$2:$A$8725,$X254)),"")</f>
        <v/>
      </c>
      <c r="C254">
        <f>IFERROR(IF(INDEX('Player Pool'!$B$2:$B$8725,$X254)="","",INDEX('Player Pool'!$B$2:$B$8725,$X254)),"")</f>
        <v/>
      </c>
      <c r="D254">
        <f>IFERROR(IF(INDEX('Player Pool'!$C$2:$C$8725,$X254)="","",INDEX('Player Pool'!$C$2:$C$8725,$X254)),"")</f>
        <v/>
      </c>
      <c r="E254">
        <f>IFERROR(IF(INDEX('Player Pool'!$D$2:$D$8725,$X254)="","",INDEX('Player Pool'!$D$2:$D$8725,$X254)),"")</f>
        <v/>
      </c>
      <c r="F254" t="inlineStr">
        <is>
          <t>F</t>
        </is>
      </c>
      <c r="G254" t="inlineStr">
        <is>
          <t>ACTIVE</t>
        </is>
      </c>
      <c r="H254">
        <f>IFERROR(IF(INDEX('Player Pool'!$E$2:$E$8725,$X254)="","",INDEX('Player Pool'!$E$2:$E$8725,$X254)),"")</f>
        <v/>
      </c>
      <c r="I254" s="30" t="n">
        <v>972500</v>
      </c>
      <c r="J254" s="31">
        <f>IFERROR(IF(INDEX('Player Pool'!$I$2:$I$8725,$X254)="","",INDEX('Player Pool'!$I$2:$I$8725,$X254)),"")</f>
        <v/>
      </c>
      <c r="K254" s="31">
        <f>IFERROR(IF(INDEX('Player Pool'!$K$2:$K$8725,$X254)="","",INDEX('Player Pool'!$K$2:$K$8725,$X254)),"")</f>
        <v/>
      </c>
      <c r="L254" s="31">
        <f>IFERROR(IF(INDEX('Player Pool'!$M$2:$M$8725,$X254)="","",INDEX('Player Pool'!$M$2:$M$8725,$X254)),"")</f>
        <v/>
      </c>
      <c r="M254" s="31">
        <f>IFERROR(IF(INDEX('Player Pool'!$N$2:$N$8725,$X254)="","",INDEX('Player Pool'!$N$2:$N$8725,$X254)),"")</f>
        <v/>
      </c>
      <c r="N254" s="31">
        <f>IFERROR(IF(INDEX('Player Pool'!$Q$2:$Q$8725,$X254)="","",INDEX('Player Pool'!$Q$2:$Q$8725,$X254)),"")</f>
        <v/>
      </c>
      <c r="O254" s="31">
        <f>IF(AND(ISNUMBER($R254),$R254&lt;&gt;0,ISNUMBER($I254),$I254&gt;0),$R254/($I254/1000000),"")</f>
        <v/>
      </c>
      <c r="P254">
        <f>IFERROR(IF(INDEX('Player Pool'!$U$2:$U$8725,$X254)="","",INDEX('Player Pool'!$U$2:$U$8725,$X254)),"")</f>
        <v/>
      </c>
      <c r="Q254" s="31">
        <f>IFERROR(IF(INDEX('Player Pool'!$O$2:$O$8725,$X254)="","",INDEX('Player Pool'!$O$2:$O$8725,$X254)),"")</f>
        <v/>
      </c>
      <c r="R254" s="31">
        <f>IFERROR(IF(INDEX('Player Pool'!$P$2:$P$8725,$X254)="","",INDEX('Player Pool'!$P$2:$P$8725,$X254)),"")</f>
        <v/>
      </c>
      <c r="S254" s="31">
        <f>IF(AND(ISNUMBER($J254),$J254&lt;&gt;0,ISNUMBER($I254),$I254&gt;0),$J254/($I254/1000000),"")</f>
        <v/>
      </c>
      <c r="T254" s="32">
        <f>IF(AND(ISNUMBER($K254),$K254&lt;&gt;0,ISNUMBER($I254),$I254&gt;0),$K254/($I254/1000000),"")</f>
        <v/>
      </c>
      <c r="U254" s="32">
        <f>IFERROR(IF(INDEX('Player Pool'!$S$2:$S$8725,$X254)="","",INDEX('Player Pool'!$S$2:$S$8725,$X254)),"")</f>
        <v/>
      </c>
      <c r="V254" s="32">
        <f>IF(AND(ISNUMBER($U254),$U254&lt;&gt;0,ISNUMBER($I254),$I254&gt;0),$U254/($I254/1000000),"")</f>
        <v/>
      </c>
      <c r="W254" t="inlineStr">
        <is>
          <t>05rjg</t>
        </is>
      </c>
      <c r="X254">
        <f>IFERROR(MATCH($W254,'Player Pool'!$V$2:$V$8725,0),"")</f>
        <v/>
      </c>
      <c r="Y254">
        <f>IF(ISNUMBER($R254),$R254,-1)</f>
        <v/>
      </c>
      <c r="Z254">
        <f>IF(ISNUMBER($J254),$J254,-1)</f>
        <v/>
      </c>
      <c r="AA254">
        <f>IF($A254=$A253,$AA253,$AA253+1)</f>
        <v/>
      </c>
      <c r="AB254">
        <f>COUNTIFS($A$2:$A$516,$A254,$G$2:$G$516,$G254,$Y$2:$Y$516,"&gt;"&amp;$Y254)+COUNTIFS($A$2:$A254,$A254,$G$2:$G254,$G254,$Y$2:$Y254,$Y254)</f>
        <v/>
      </c>
      <c r="AC254">
        <f>IF($G254="MINORS","",COUNTIFS($A$2:$A$516,$A254,$G$2:$G$516,"&lt;&gt;MINORS",$Z$2:$Z$516,"&gt;"&amp;$Z254)+COUNTIFS($A$2:$A254,$A254,$G$2:$G254,"&lt;&gt;MINORS",$Z$2:$Z254,$Z254))</f>
        <v/>
      </c>
      <c r="AD254">
        <f>$A254&amp;"|"&amp;$G254&amp;"|"&amp;$AB254</f>
        <v/>
      </c>
      <c r="AE254">
        <f>IF($AC254="","",$A254&amp;"|"&amp;$AC254)</f>
        <v/>
      </c>
      <c r="AF254">
        <f>IF(COUNTIFS($A$2:$A254,$A254)=1,"T"&amp;$AA254,"")</f>
        <v/>
      </c>
    </row>
    <row r="255">
      <c r="A255" t="inlineStr">
        <is>
          <t>Keith</t>
        </is>
      </c>
      <c r="B255">
        <f>IFERROR(IF(INDEX('Player Pool'!$A$2:$A$8725,$X255)="","",INDEX('Player Pool'!$A$2:$A$8725,$X255)),"")</f>
        <v/>
      </c>
      <c r="C255">
        <f>IFERROR(IF(INDEX('Player Pool'!$B$2:$B$8725,$X255)="","",INDEX('Player Pool'!$B$2:$B$8725,$X255)),"")</f>
        <v/>
      </c>
      <c r="D255">
        <f>IFERROR(IF(INDEX('Player Pool'!$C$2:$C$8725,$X255)="","",INDEX('Player Pool'!$C$2:$C$8725,$X255)),"")</f>
        <v/>
      </c>
      <c r="E255">
        <f>IFERROR(IF(INDEX('Player Pool'!$D$2:$D$8725,$X255)="","",INDEX('Player Pool'!$D$2:$D$8725,$X255)),"")</f>
        <v/>
      </c>
      <c r="F255" t="inlineStr">
        <is>
          <t>D</t>
        </is>
      </c>
      <c r="G255" t="inlineStr">
        <is>
          <t>ACTIVE</t>
        </is>
      </c>
      <c r="H255">
        <f>IFERROR(IF(INDEX('Player Pool'!$E$2:$E$8725,$X255)="","",INDEX('Player Pool'!$E$2:$E$8725,$X255)),"")</f>
        <v/>
      </c>
      <c r="I255" s="30" t="n">
        <v>953750</v>
      </c>
      <c r="J255" s="31">
        <f>IFERROR(IF(INDEX('Player Pool'!$I$2:$I$8725,$X255)="","",INDEX('Player Pool'!$I$2:$I$8725,$X255)),"")</f>
        <v/>
      </c>
      <c r="K255" s="31">
        <f>IFERROR(IF(INDEX('Player Pool'!$K$2:$K$8725,$X255)="","",INDEX('Player Pool'!$K$2:$K$8725,$X255)),"")</f>
        <v/>
      </c>
      <c r="L255" s="31">
        <f>IFERROR(IF(INDEX('Player Pool'!$M$2:$M$8725,$X255)="","",INDEX('Player Pool'!$M$2:$M$8725,$X255)),"")</f>
        <v/>
      </c>
      <c r="M255" s="31">
        <f>IFERROR(IF(INDEX('Player Pool'!$N$2:$N$8725,$X255)="","",INDEX('Player Pool'!$N$2:$N$8725,$X255)),"")</f>
        <v/>
      </c>
      <c r="N255" s="31">
        <f>IFERROR(IF(INDEX('Player Pool'!$Q$2:$Q$8725,$X255)="","",INDEX('Player Pool'!$Q$2:$Q$8725,$X255)),"")</f>
        <v/>
      </c>
      <c r="O255" s="31">
        <f>IF(AND(ISNUMBER($R255),$R255&lt;&gt;0,ISNUMBER($I255),$I255&gt;0),$R255/($I255/1000000),"")</f>
        <v/>
      </c>
      <c r="P255">
        <f>IFERROR(IF(INDEX('Player Pool'!$U$2:$U$8725,$X255)="","",INDEX('Player Pool'!$U$2:$U$8725,$X255)),"")</f>
        <v/>
      </c>
      <c r="Q255" s="31">
        <f>IFERROR(IF(INDEX('Player Pool'!$O$2:$O$8725,$X255)="","",INDEX('Player Pool'!$O$2:$O$8725,$X255)),"")</f>
        <v/>
      </c>
      <c r="R255" s="31">
        <f>IFERROR(IF(INDEX('Player Pool'!$P$2:$P$8725,$X255)="","",INDEX('Player Pool'!$P$2:$P$8725,$X255)),"")</f>
        <v/>
      </c>
      <c r="S255" s="31">
        <f>IF(AND(ISNUMBER($J255),$J255&lt;&gt;0,ISNUMBER($I255),$I255&gt;0),$J255/($I255/1000000),"")</f>
        <v/>
      </c>
      <c r="T255" s="32">
        <f>IF(AND(ISNUMBER($K255),$K255&lt;&gt;0,ISNUMBER($I255),$I255&gt;0),$K255/($I255/1000000),"")</f>
        <v/>
      </c>
      <c r="U255" s="32">
        <f>IFERROR(IF(INDEX('Player Pool'!$S$2:$S$8725,$X255)="","",INDEX('Player Pool'!$S$2:$S$8725,$X255)),"")</f>
        <v/>
      </c>
      <c r="V255" s="32">
        <f>IF(AND(ISNUMBER($U255),$U255&lt;&gt;0,ISNUMBER($I255),$I255&gt;0),$U255/($I255/1000000),"")</f>
        <v/>
      </c>
      <c r="W255" t="inlineStr">
        <is>
          <t>06amv</t>
        </is>
      </c>
      <c r="X255">
        <f>IFERROR(MATCH($W255,'Player Pool'!$V$2:$V$8725,0),"")</f>
        <v/>
      </c>
      <c r="Y255">
        <f>IF(ISNUMBER($R255),$R255,-1)</f>
        <v/>
      </c>
      <c r="Z255">
        <f>IF(ISNUMBER($J255),$J255,-1)</f>
        <v/>
      </c>
      <c r="AA255">
        <f>IF($A255=$A254,$AA254,$AA254+1)</f>
        <v/>
      </c>
      <c r="AB255">
        <f>COUNTIFS($A$2:$A$516,$A255,$G$2:$G$516,$G255,$Y$2:$Y$516,"&gt;"&amp;$Y255)+COUNTIFS($A$2:$A255,$A255,$G$2:$G255,$G255,$Y$2:$Y255,$Y255)</f>
        <v/>
      </c>
      <c r="AC255">
        <f>IF($G255="MINORS","",COUNTIFS($A$2:$A$516,$A255,$G$2:$G$516,"&lt;&gt;MINORS",$Z$2:$Z$516,"&gt;"&amp;$Z255)+COUNTIFS($A$2:$A255,$A255,$G$2:$G255,"&lt;&gt;MINORS",$Z$2:$Z255,$Z255))</f>
        <v/>
      </c>
      <c r="AD255">
        <f>$A255&amp;"|"&amp;$G255&amp;"|"&amp;$AB255</f>
        <v/>
      </c>
      <c r="AE255">
        <f>IF($AC255="","",$A255&amp;"|"&amp;$AC255)</f>
        <v/>
      </c>
      <c r="AF255">
        <f>IF(COUNTIFS($A$2:$A255,$A255)=1,"T"&amp;$AA255,"")</f>
        <v/>
      </c>
    </row>
    <row r="256">
      <c r="A256" t="inlineStr">
        <is>
          <t>Keith</t>
        </is>
      </c>
      <c r="B256">
        <f>IFERROR(IF(INDEX('Player Pool'!$A$2:$A$8725,$X256)="","",INDEX('Player Pool'!$A$2:$A$8725,$X256)),"")</f>
        <v/>
      </c>
      <c r="C256">
        <f>IFERROR(IF(INDEX('Player Pool'!$B$2:$B$8725,$X256)="","",INDEX('Player Pool'!$B$2:$B$8725,$X256)),"")</f>
        <v/>
      </c>
      <c r="D256">
        <f>IFERROR(IF(INDEX('Player Pool'!$C$2:$C$8725,$X256)="","",INDEX('Player Pool'!$C$2:$C$8725,$X256)),"")</f>
        <v/>
      </c>
      <c r="E256">
        <f>IFERROR(IF(INDEX('Player Pool'!$D$2:$D$8725,$X256)="","",INDEX('Player Pool'!$D$2:$D$8725,$X256)),"")</f>
        <v/>
      </c>
      <c r="F256" t="inlineStr">
        <is>
          <t>F</t>
        </is>
      </c>
      <c r="G256" t="inlineStr">
        <is>
          <t>MINORS</t>
        </is>
      </c>
      <c r="H256">
        <f>IFERROR(IF(INDEX('Player Pool'!$E$2:$E$8725,$X256)="","",INDEX('Player Pool'!$E$2:$E$8725,$X256)),"")</f>
        <v/>
      </c>
      <c r="I256" s="30" t="n">
        <v>942500</v>
      </c>
      <c r="J256" s="31">
        <f>IFERROR(IF(INDEX('Player Pool'!$I$2:$I$8725,$X256)="","",INDEX('Player Pool'!$I$2:$I$8725,$X256)),"")</f>
        <v/>
      </c>
      <c r="K256" s="31">
        <f>IFERROR(IF(INDEX('Player Pool'!$K$2:$K$8725,$X256)="","",INDEX('Player Pool'!$K$2:$K$8725,$X256)),"")</f>
        <v/>
      </c>
      <c r="L256" s="31">
        <f>IFERROR(IF(INDEX('Player Pool'!$M$2:$M$8725,$X256)="","",INDEX('Player Pool'!$M$2:$M$8725,$X256)),"")</f>
        <v/>
      </c>
      <c r="M256" s="31">
        <f>IFERROR(IF(INDEX('Player Pool'!$N$2:$N$8725,$X256)="","",INDEX('Player Pool'!$N$2:$N$8725,$X256)),"")</f>
        <v/>
      </c>
      <c r="N256" s="31">
        <f>IFERROR(IF(INDEX('Player Pool'!$Q$2:$Q$8725,$X256)="","",INDEX('Player Pool'!$Q$2:$Q$8725,$X256)),"")</f>
        <v/>
      </c>
      <c r="O256" s="31">
        <f>IF(AND(ISNUMBER($R256),$R256&lt;&gt;0,ISNUMBER($I256),$I256&gt;0),$R256/($I256/1000000),"")</f>
        <v/>
      </c>
      <c r="P256">
        <f>IFERROR(IF(INDEX('Player Pool'!$U$2:$U$8725,$X256)="","",INDEX('Player Pool'!$U$2:$U$8725,$X256)),"")</f>
        <v/>
      </c>
      <c r="Q256" s="31">
        <f>IFERROR(IF(INDEX('Player Pool'!$O$2:$O$8725,$X256)="","",INDEX('Player Pool'!$O$2:$O$8725,$X256)),"")</f>
        <v/>
      </c>
      <c r="R256" s="31">
        <f>IFERROR(IF(INDEX('Player Pool'!$P$2:$P$8725,$X256)="","",INDEX('Player Pool'!$P$2:$P$8725,$X256)),"")</f>
        <v/>
      </c>
      <c r="S256" s="31">
        <f>IF(AND(ISNUMBER($J256),$J256&lt;&gt;0,ISNUMBER($I256),$I256&gt;0),$J256/($I256/1000000),"")</f>
        <v/>
      </c>
      <c r="T256" s="32">
        <f>IF(AND(ISNUMBER($K256),$K256&lt;&gt;0,ISNUMBER($I256),$I256&gt;0),$K256/($I256/1000000),"")</f>
        <v/>
      </c>
      <c r="U256" s="32">
        <f>IFERROR(IF(INDEX('Player Pool'!$S$2:$S$8725,$X256)="","",INDEX('Player Pool'!$S$2:$S$8725,$X256)),"")</f>
        <v/>
      </c>
      <c r="V256" s="32">
        <f>IF(AND(ISNUMBER($U256),$U256&lt;&gt;0,ISNUMBER($I256),$I256&gt;0),$U256/($I256/1000000),"")</f>
        <v/>
      </c>
      <c r="W256" t="inlineStr">
        <is>
          <t>066q4</t>
        </is>
      </c>
      <c r="X256">
        <f>IFERROR(MATCH($W256,'Player Pool'!$V$2:$V$8725,0),"")</f>
        <v/>
      </c>
      <c r="Y256">
        <f>IF(ISNUMBER($R256),$R256,-1)</f>
        <v/>
      </c>
      <c r="Z256">
        <f>IF(ISNUMBER($J256),$J256,-1)</f>
        <v/>
      </c>
      <c r="AA256">
        <f>IF($A256=$A255,$AA255,$AA255+1)</f>
        <v/>
      </c>
      <c r="AB256">
        <f>COUNTIFS($A$2:$A$516,$A256,$G$2:$G$516,$G256,$Y$2:$Y$516,"&gt;"&amp;$Y256)+COUNTIFS($A$2:$A256,$A256,$G$2:$G256,$G256,$Y$2:$Y256,$Y256)</f>
        <v/>
      </c>
      <c r="AC256">
        <f>IF($G256="MINORS","",COUNTIFS($A$2:$A$516,$A256,$G$2:$G$516,"&lt;&gt;MINORS",$Z$2:$Z$516,"&gt;"&amp;$Z256)+COUNTIFS($A$2:$A256,$A256,$G$2:$G256,"&lt;&gt;MINORS",$Z$2:$Z256,$Z256))</f>
        <v/>
      </c>
      <c r="AD256">
        <f>$A256&amp;"|"&amp;$G256&amp;"|"&amp;$AB256</f>
        <v/>
      </c>
      <c r="AE256">
        <f>IF($AC256="","",$A256&amp;"|"&amp;$AC256)</f>
        <v/>
      </c>
      <c r="AF256">
        <f>IF(COUNTIFS($A$2:$A256,$A256)=1,"T"&amp;$AA256,"")</f>
        <v/>
      </c>
    </row>
    <row r="257">
      <c r="A257" t="inlineStr">
        <is>
          <t>Keith</t>
        </is>
      </c>
      <c r="B257">
        <f>IFERROR(IF(INDEX('Player Pool'!$A$2:$A$8725,$X257)="","",INDEX('Player Pool'!$A$2:$A$8725,$X257)),"")</f>
        <v/>
      </c>
      <c r="C257">
        <f>IFERROR(IF(INDEX('Player Pool'!$B$2:$B$8725,$X257)="","",INDEX('Player Pool'!$B$2:$B$8725,$X257)),"")</f>
        <v/>
      </c>
      <c r="D257">
        <f>IFERROR(IF(INDEX('Player Pool'!$C$2:$C$8725,$X257)="","",INDEX('Player Pool'!$C$2:$C$8725,$X257)),"")</f>
        <v/>
      </c>
      <c r="E257">
        <f>IFERROR(IF(INDEX('Player Pool'!$D$2:$D$8725,$X257)="","",INDEX('Player Pool'!$D$2:$D$8725,$X257)),"")</f>
        <v/>
      </c>
      <c r="F257" t="inlineStr">
        <is>
          <t>F</t>
        </is>
      </c>
      <c r="G257" t="inlineStr">
        <is>
          <t>MINORS</t>
        </is>
      </c>
      <c r="H257">
        <f>IFERROR(IF(INDEX('Player Pool'!$E$2:$E$8725,$X257)="","",INDEX('Player Pool'!$E$2:$E$8725,$X257)),"")</f>
        <v/>
      </c>
      <c r="I257" s="30" t="n">
        <v>975000</v>
      </c>
      <c r="J257" s="31">
        <f>IFERROR(IF(INDEX('Player Pool'!$I$2:$I$8725,$X257)="","",INDEX('Player Pool'!$I$2:$I$8725,$X257)),"")</f>
        <v/>
      </c>
      <c r="K257" s="31">
        <f>IFERROR(IF(INDEX('Player Pool'!$K$2:$K$8725,$X257)="","",INDEX('Player Pool'!$K$2:$K$8725,$X257)),"")</f>
        <v/>
      </c>
      <c r="L257" s="31">
        <f>IFERROR(IF(INDEX('Player Pool'!$M$2:$M$8725,$X257)="","",INDEX('Player Pool'!$M$2:$M$8725,$X257)),"")</f>
        <v/>
      </c>
      <c r="M257" s="31">
        <f>IFERROR(IF(INDEX('Player Pool'!$N$2:$N$8725,$X257)="","",INDEX('Player Pool'!$N$2:$N$8725,$X257)),"")</f>
        <v/>
      </c>
      <c r="N257" s="31">
        <f>IFERROR(IF(INDEX('Player Pool'!$Q$2:$Q$8725,$X257)="","",INDEX('Player Pool'!$Q$2:$Q$8725,$X257)),"")</f>
        <v/>
      </c>
      <c r="O257" s="31">
        <f>IF(AND(ISNUMBER($R257),$R257&lt;&gt;0,ISNUMBER($I257),$I257&gt;0),$R257/($I257/1000000),"")</f>
        <v/>
      </c>
      <c r="P257">
        <f>IFERROR(IF(INDEX('Player Pool'!$U$2:$U$8725,$X257)="","",INDEX('Player Pool'!$U$2:$U$8725,$X257)),"")</f>
        <v/>
      </c>
      <c r="Q257" s="31">
        <f>IFERROR(IF(INDEX('Player Pool'!$O$2:$O$8725,$X257)="","",INDEX('Player Pool'!$O$2:$O$8725,$X257)),"")</f>
        <v/>
      </c>
      <c r="R257" s="31">
        <f>IFERROR(IF(INDEX('Player Pool'!$P$2:$P$8725,$X257)="","",INDEX('Player Pool'!$P$2:$P$8725,$X257)),"")</f>
        <v/>
      </c>
      <c r="S257" s="31">
        <f>IF(AND(ISNUMBER($J257),$J257&lt;&gt;0,ISNUMBER($I257),$I257&gt;0),$J257/($I257/1000000),"")</f>
        <v/>
      </c>
      <c r="T257" s="32">
        <f>IF(AND(ISNUMBER($K257),$K257&lt;&gt;0,ISNUMBER($I257),$I257&gt;0),$K257/($I257/1000000),"")</f>
        <v/>
      </c>
      <c r="U257" s="32">
        <f>IFERROR(IF(INDEX('Player Pool'!$S$2:$S$8725,$X257)="","",INDEX('Player Pool'!$S$2:$S$8725,$X257)),"")</f>
        <v/>
      </c>
      <c r="V257" s="32">
        <f>IF(AND(ISNUMBER($U257),$U257&lt;&gt;0,ISNUMBER($I257),$I257&gt;0),$U257/($I257/1000000),"")</f>
        <v/>
      </c>
      <c r="W257" t="inlineStr">
        <is>
          <t>06h8h</t>
        </is>
      </c>
      <c r="X257">
        <f>IFERROR(MATCH($W257,'Player Pool'!$V$2:$V$8725,0),"")</f>
        <v/>
      </c>
      <c r="Y257">
        <f>IF(ISNUMBER($R257),$R257,-1)</f>
        <v/>
      </c>
      <c r="Z257">
        <f>IF(ISNUMBER($J257),$J257,-1)</f>
        <v/>
      </c>
      <c r="AA257">
        <f>IF($A257=$A256,$AA256,$AA256+1)</f>
        <v/>
      </c>
      <c r="AB257">
        <f>COUNTIFS($A$2:$A$516,$A257,$G$2:$G$516,$G257,$Y$2:$Y$516,"&gt;"&amp;$Y257)+COUNTIFS($A$2:$A257,$A257,$G$2:$G257,$G257,$Y$2:$Y257,$Y257)</f>
        <v/>
      </c>
      <c r="AC257">
        <f>IF($G257="MINORS","",COUNTIFS($A$2:$A$516,$A257,$G$2:$G$516,"&lt;&gt;MINORS",$Z$2:$Z$516,"&gt;"&amp;$Z257)+COUNTIFS($A$2:$A257,$A257,$G$2:$G257,"&lt;&gt;MINORS",$Z$2:$Z257,$Z257))</f>
        <v/>
      </c>
      <c r="AD257">
        <f>$A257&amp;"|"&amp;$G257&amp;"|"&amp;$AB257</f>
        <v/>
      </c>
      <c r="AE257">
        <f>IF($AC257="","",$A257&amp;"|"&amp;$AC257)</f>
        <v/>
      </c>
      <c r="AF257">
        <f>IF(COUNTIFS($A$2:$A257,$A257)=1,"T"&amp;$AA257,"")</f>
        <v/>
      </c>
    </row>
    <row r="258">
      <c r="A258" t="inlineStr">
        <is>
          <t>Keith</t>
        </is>
      </c>
      <c r="B258">
        <f>IFERROR(IF(INDEX('Player Pool'!$A$2:$A$8725,$X258)="","",INDEX('Player Pool'!$A$2:$A$8725,$X258)),"")</f>
        <v/>
      </c>
      <c r="C258">
        <f>IFERROR(IF(INDEX('Player Pool'!$B$2:$B$8725,$X258)="","",INDEX('Player Pool'!$B$2:$B$8725,$X258)),"")</f>
        <v/>
      </c>
      <c r="D258">
        <f>IFERROR(IF(INDEX('Player Pool'!$C$2:$C$8725,$X258)="","",INDEX('Player Pool'!$C$2:$C$8725,$X258)),"")</f>
        <v/>
      </c>
      <c r="E258">
        <f>IFERROR(IF(INDEX('Player Pool'!$D$2:$D$8725,$X258)="","",INDEX('Player Pool'!$D$2:$D$8725,$X258)),"")</f>
        <v/>
      </c>
      <c r="F258" t="inlineStr">
        <is>
          <t>D</t>
        </is>
      </c>
      <c r="G258" t="inlineStr">
        <is>
          <t>MINORS</t>
        </is>
      </c>
      <c r="H258">
        <f>IFERROR(IF(INDEX('Player Pool'!$E$2:$E$8725,$X258)="","",INDEX('Player Pool'!$E$2:$E$8725,$X258)),"")</f>
        <v/>
      </c>
      <c r="I258" s="30" t="n">
        <v>972500</v>
      </c>
      <c r="J258" s="31">
        <f>IFERROR(IF(INDEX('Player Pool'!$I$2:$I$8725,$X258)="","",INDEX('Player Pool'!$I$2:$I$8725,$X258)),"")</f>
        <v/>
      </c>
      <c r="K258" s="31">
        <f>IFERROR(IF(INDEX('Player Pool'!$K$2:$K$8725,$X258)="","",INDEX('Player Pool'!$K$2:$K$8725,$X258)),"")</f>
        <v/>
      </c>
      <c r="L258" s="31">
        <f>IFERROR(IF(INDEX('Player Pool'!$M$2:$M$8725,$X258)="","",INDEX('Player Pool'!$M$2:$M$8725,$X258)),"")</f>
        <v/>
      </c>
      <c r="M258" s="31">
        <f>IFERROR(IF(INDEX('Player Pool'!$N$2:$N$8725,$X258)="","",INDEX('Player Pool'!$N$2:$N$8725,$X258)),"")</f>
        <v/>
      </c>
      <c r="N258" s="31">
        <f>IFERROR(IF(INDEX('Player Pool'!$Q$2:$Q$8725,$X258)="","",INDEX('Player Pool'!$Q$2:$Q$8725,$X258)),"")</f>
        <v/>
      </c>
      <c r="O258" s="31">
        <f>IF(AND(ISNUMBER($R258),$R258&lt;&gt;0,ISNUMBER($I258),$I258&gt;0),$R258/($I258/1000000),"")</f>
        <v/>
      </c>
      <c r="P258">
        <f>IFERROR(IF(INDEX('Player Pool'!$U$2:$U$8725,$X258)="","",INDEX('Player Pool'!$U$2:$U$8725,$X258)),"")</f>
        <v/>
      </c>
      <c r="Q258" s="31">
        <f>IFERROR(IF(INDEX('Player Pool'!$O$2:$O$8725,$X258)="","",INDEX('Player Pool'!$O$2:$O$8725,$X258)),"")</f>
        <v/>
      </c>
      <c r="R258" s="31">
        <f>IFERROR(IF(INDEX('Player Pool'!$P$2:$P$8725,$X258)="","",INDEX('Player Pool'!$P$2:$P$8725,$X258)),"")</f>
        <v/>
      </c>
      <c r="S258" s="31">
        <f>IF(AND(ISNUMBER($J258),$J258&lt;&gt;0,ISNUMBER($I258),$I258&gt;0),$J258/($I258/1000000),"")</f>
        <v/>
      </c>
      <c r="T258" s="32">
        <f>IF(AND(ISNUMBER($K258),$K258&lt;&gt;0,ISNUMBER($I258),$I258&gt;0),$K258/($I258/1000000),"")</f>
        <v/>
      </c>
      <c r="U258" s="32">
        <f>IFERROR(IF(INDEX('Player Pool'!$S$2:$S$8725,$X258)="","",INDEX('Player Pool'!$S$2:$S$8725,$X258)),"")</f>
        <v/>
      </c>
      <c r="V258" s="32">
        <f>IF(AND(ISNUMBER($U258),$U258&lt;&gt;0,ISNUMBER($I258),$I258&gt;0),$U258/($I258/1000000),"")</f>
        <v/>
      </c>
      <c r="W258" t="inlineStr">
        <is>
          <t>06aew</t>
        </is>
      </c>
      <c r="X258">
        <f>IFERROR(MATCH($W258,'Player Pool'!$V$2:$V$8725,0),"")</f>
        <v/>
      </c>
      <c r="Y258">
        <f>IF(ISNUMBER($R258),$R258,-1)</f>
        <v/>
      </c>
      <c r="Z258">
        <f>IF(ISNUMBER($J258),$J258,-1)</f>
        <v/>
      </c>
      <c r="AA258">
        <f>IF($A258=$A257,$AA257,$AA257+1)</f>
        <v/>
      </c>
      <c r="AB258">
        <f>COUNTIFS($A$2:$A$516,$A258,$G$2:$G$516,$G258,$Y$2:$Y$516,"&gt;"&amp;$Y258)+COUNTIFS($A$2:$A258,$A258,$G$2:$G258,$G258,$Y$2:$Y258,$Y258)</f>
        <v/>
      </c>
      <c r="AC258">
        <f>IF($G258="MINORS","",COUNTIFS($A$2:$A$516,$A258,$G$2:$G$516,"&lt;&gt;MINORS",$Z$2:$Z$516,"&gt;"&amp;$Z258)+COUNTIFS($A$2:$A258,$A258,$G$2:$G258,"&lt;&gt;MINORS",$Z$2:$Z258,$Z258))</f>
        <v/>
      </c>
      <c r="AD258">
        <f>$A258&amp;"|"&amp;$G258&amp;"|"&amp;$AB258</f>
        <v/>
      </c>
      <c r="AE258">
        <f>IF($AC258="","",$A258&amp;"|"&amp;$AC258)</f>
        <v/>
      </c>
      <c r="AF258">
        <f>IF(COUNTIFS($A$2:$A258,$A258)=1,"T"&amp;$AA258,"")</f>
        <v/>
      </c>
    </row>
    <row r="259">
      <c r="A259" t="inlineStr">
        <is>
          <t>Keith</t>
        </is>
      </c>
      <c r="B259">
        <f>IFERROR(IF(INDEX('Player Pool'!$A$2:$A$8725,$X259)="","",INDEX('Player Pool'!$A$2:$A$8725,$X259)),"")</f>
        <v/>
      </c>
      <c r="C259">
        <f>IFERROR(IF(INDEX('Player Pool'!$B$2:$B$8725,$X259)="","",INDEX('Player Pool'!$B$2:$B$8725,$X259)),"")</f>
        <v/>
      </c>
      <c r="D259">
        <f>IFERROR(IF(INDEX('Player Pool'!$C$2:$C$8725,$X259)="","",INDEX('Player Pool'!$C$2:$C$8725,$X259)),"")</f>
        <v/>
      </c>
      <c r="E259">
        <f>IFERROR(IF(INDEX('Player Pool'!$D$2:$D$8725,$X259)="","",INDEX('Player Pool'!$D$2:$D$8725,$X259)),"")</f>
        <v/>
      </c>
      <c r="F259" t="inlineStr">
        <is>
          <t>F</t>
        </is>
      </c>
      <c r="G259" t="inlineStr">
        <is>
          <t>ACTIVE</t>
        </is>
      </c>
      <c r="H259">
        <f>IFERROR(IF(INDEX('Player Pool'!$E$2:$E$8725,$X259)="","",INDEX('Player Pool'!$E$2:$E$8725,$X259)),"")</f>
        <v/>
      </c>
      <c r="I259" s="30" t="n">
        <v>950000</v>
      </c>
      <c r="J259" s="31">
        <f>IFERROR(IF(INDEX('Player Pool'!$I$2:$I$8725,$X259)="","",INDEX('Player Pool'!$I$2:$I$8725,$X259)),"")</f>
        <v/>
      </c>
      <c r="K259" s="31">
        <f>IFERROR(IF(INDEX('Player Pool'!$K$2:$K$8725,$X259)="","",INDEX('Player Pool'!$K$2:$K$8725,$X259)),"")</f>
        <v/>
      </c>
      <c r="L259" s="31">
        <f>IFERROR(IF(INDEX('Player Pool'!$M$2:$M$8725,$X259)="","",INDEX('Player Pool'!$M$2:$M$8725,$X259)),"")</f>
        <v/>
      </c>
      <c r="M259" s="31">
        <f>IFERROR(IF(INDEX('Player Pool'!$N$2:$N$8725,$X259)="","",INDEX('Player Pool'!$N$2:$N$8725,$X259)),"")</f>
        <v/>
      </c>
      <c r="N259" s="31">
        <f>IFERROR(IF(INDEX('Player Pool'!$Q$2:$Q$8725,$X259)="","",INDEX('Player Pool'!$Q$2:$Q$8725,$X259)),"")</f>
        <v/>
      </c>
      <c r="O259" s="31">
        <f>IF(AND(ISNUMBER($R259),$R259&lt;&gt;0,ISNUMBER($I259),$I259&gt;0),$R259/($I259/1000000),"")</f>
        <v/>
      </c>
      <c r="P259">
        <f>IFERROR(IF(INDEX('Player Pool'!$U$2:$U$8725,$X259)="","",INDEX('Player Pool'!$U$2:$U$8725,$X259)),"")</f>
        <v/>
      </c>
      <c r="Q259" s="31">
        <f>IFERROR(IF(INDEX('Player Pool'!$O$2:$O$8725,$X259)="","",INDEX('Player Pool'!$O$2:$O$8725,$X259)),"")</f>
        <v/>
      </c>
      <c r="R259" s="31">
        <f>IFERROR(IF(INDEX('Player Pool'!$P$2:$P$8725,$X259)="","",INDEX('Player Pool'!$P$2:$P$8725,$X259)),"")</f>
        <v/>
      </c>
      <c r="S259" s="31">
        <f>IF(AND(ISNUMBER($J259),$J259&lt;&gt;0,ISNUMBER($I259),$I259&gt;0),$J259/($I259/1000000),"")</f>
        <v/>
      </c>
      <c r="T259" s="32">
        <f>IF(AND(ISNUMBER($K259),$K259&lt;&gt;0,ISNUMBER($I259),$I259&gt;0),$K259/($I259/1000000),"")</f>
        <v/>
      </c>
      <c r="U259" s="32">
        <f>IFERROR(IF(INDEX('Player Pool'!$S$2:$S$8725,$X259)="","",INDEX('Player Pool'!$S$2:$S$8725,$X259)),"")</f>
        <v/>
      </c>
      <c r="V259" s="32">
        <f>IF(AND(ISNUMBER($U259),$U259&lt;&gt;0,ISNUMBER($I259),$I259&gt;0),$U259/($I259/1000000),"")</f>
        <v/>
      </c>
      <c r="W259" t="inlineStr">
        <is>
          <t>0644c</t>
        </is>
      </c>
      <c r="X259">
        <f>IFERROR(MATCH($W259,'Player Pool'!$V$2:$V$8725,0),"")</f>
        <v/>
      </c>
      <c r="Y259">
        <f>IF(ISNUMBER($R259),$R259,-1)</f>
        <v/>
      </c>
      <c r="Z259">
        <f>IF(ISNUMBER($J259),$J259,-1)</f>
        <v/>
      </c>
      <c r="AA259">
        <f>IF($A259=$A258,$AA258,$AA258+1)</f>
        <v/>
      </c>
      <c r="AB259">
        <f>COUNTIFS($A$2:$A$516,$A259,$G$2:$G$516,$G259,$Y$2:$Y$516,"&gt;"&amp;$Y259)+COUNTIFS($A$2:$A259,$A259,$G$2:$G259,$G259,$Y$2:$Y259,$Y259)</f>
        <v/>
      </c>
      <c r="AC259">
        <f>IF($G259="MINORS","",COUNTIFS($A$2:$A$516,$A259,$G$2:$G$516,"&lt;&gt;MINORS",$Z$2:$Z$516,"&gt;"&amp;$Z259)+COUNTIFS($A$2:$A259,$A259,$G$2:$G259,"&lt;&gt;MINORS",$Z$2:$Z259,$Z259))</f>
        <v/>
      </c>
      <c r="AD259">
        <f>$A259&amp;"|"&amp;$G259&amp;"|"&amp;$AB259</f>
        <v/>
      </c>
      <c r="AE259">
        <f>IF($AC259="","",$A259&amp;"|"&amp;$AC259)</f>
        <v/>
      </c>
      <c r="AF259">
        <f>IF(COUNTIFS($A$2:$A259,$A259)=1,"T"&amp;$AA259,"")</f>
        <v/>
      </c>
    </row>
    <row r="260">
      <c r="A260" t="inlineStr">
        <is>
          <t>Keith</t>
        </is>
      </c>
      <c r="B260">
        <f>IFERROR(IF(INDEX('Player Pool'!$A$2:$A$8725,$X260)="","",INDEX('Player Pool'!$A$2:$A$8725,$X260)),"")</f>
        <v/>
      </c>
      <c r="C260">
        <f>IFERROR(IF(INDEX('Player Pool'!$B$2:$B$8725,$X260)="","",INDEX('Player Pool'!$B$2:$B$8725,$X260)),"")</f>
        <v/>
      </c>
      <c r="D260">
        <f>IFERROR(IF(INDEX('Player Pool'!$C$2:$C$8725,$X260)="","",INDEX('Player Pool'!$C$2:$C$8725,$X260)),"")</f>
        <v/>
      </c>
      <c r="E260">
        <f>IFERROR(IF(INDEX('Player Pool'!$D$2:$D$8725,$X260)="","",INDEX('Player Pool'!$D$2:$D$8725,$X260)),"")</f>
        <v/>
      </c>
      <c r="F260" t="inlineStr">
        <is>
          <t>F</t>
        </is>
      </c>
      <c r="G260" t="inlineStr">
        <is>
          <t>MINORS</t>
        </is>
      </c>
      <c r="H260">
        <f>IFERROR(IF(INDEX('Player Pool'!$E$2:$E$8725,$X260)="","",INDEX('Player Pool'!$E$2:$E$8725,$X260)),"")</f>
        <v/>
      </c>
      <c r="I260" s="30" t="n">
        <v>918333</v>
      </c>
      <c r="J260" s="31">
        <f>IFERROR(IF(INDEX('Player Pool'!$I$2:$I$8725,$X260)="","",INDEX('Player Pool'!$I$2:$I$8725,$X260)),"")</f>
        <v/>
      </c>
      <c r="K260" s="31">
        <f>IFERROR(IF(INDEX('Player Pool'!$K$2:$K$8725,$X260)="","",INDEX('Player Pool'!$K$2:$K$8725,$X260)),"")</f>
        <v/>
      </c>
      <c r="L260" s="31">
        <f>IFERROR(IF(INDEX('Player Pool'!$M$2:$M$8725,$X260)="","",INDEX('Player Pool'!$M$2:$M$8725,$X260)),"")</f>
        <v/>
      </c>
      <c r="M260" s="31">
        <f>IFERROR(IF(INDEX('Player Pool'!$N$2:$N$8725,$X260)="","",INDEX('Player Pool'!$N$2:$N$8725,$X260)),"")</f>
        <v/>
      </c>
      <c r="N260" s="31">
        <f>IFERROR(IF(INDEX('Player Pool'!$Q$2:$Q$8725,$X260)="","",INDEX('Player Pool'!$Q$2:$Q$8725,$X260)),"")</f>
        <v/>
      </c>
      <c r="O260" s="31">
        <f>IF(AND(ISNUMBER($R260),$R260&lt;&gt;0,ISNUMBER($I260),$I260&gt;0),$R260/($I260/1000000),"")</f>
        <v/>
      </c>
      <c r="P260">
        <f>IFERROR(IF(INDEX('Player Pool'!$U$2:$U$8725,$X260)="","",INDEX('Player Pool'!$U$2:$U$8725,$X260)),"")</f>
        <v/>
      </c>
      <c r="Q260" s="31">
        <f>IFERROR(IF(INDEX('Player Pool'!$O$2:$O$8725,$X260)="","",INDEX('Player Pool'!$O$2:$O$8725,$X260)),"")</f>
        <v/>
      </c>
      <c r="R260" s="31">
        <f>IFERROR(IF(INDEX('Player Pool'!$P$2:$P$8725,$X260)="","",INDEX('Player Pool'!$P$2:$P$8725,$X260)),"")</f>
        <v/>
      </c>
      <c r="S260" s="31">
        <f>IF(AND(ISNUMBER($J260),$J260&lt;&gt;0,ISNUMBER($I260),$I260&gt;0),$J260/($I260/1000000),"")</f>
        <v/>
      </c>
      <c r="T260" s="32">
        <f>IF(AND(ISNUMBER($K260),$K260&lt;&gt;0,ISNUMBER($I260),$I260&gt;0),$K260/($I260/1000000),"")</f>
        <v/>
      </c>
      <c r="U260" s="32">
        <f>IFERROR(IF(INDEX('Player Pool'!$S$2:$S$8725,$X260)="","",INDEX('Player Pool'!$S$2:$S$8725,$X260)),"")</f>
        <v/>
      </c>
      <c r="V260" s="32">
        <f>IF(AND(ISNUMBER($U260),$U260&lt;&gt;0,ISNUMBER($I260),$I260&gt;0),$U260/($I260/1000000),"")</f>
        <v/>
      </c>
      <c r="W260" t="inlineStr">
        <is>
          <t>06axz</t>
        </is>
      </c>
      <c r="X260">
        <f>IFERROR(MATCH($W260,'Player Pool'!$V$2:$V$8725,0),"")</f>
        <v/>
      </c>
      <c r="Y260">
        <f>IF(ISNUMBER($R260),$R260,-1)</f>
        <v/>
      </c>
      <c r="Z260">
        <f>IF(ISNUMBER($J260),$J260,-1)</f>
        <v/>
      </c>
      <c r="AA260">
        <f>IF($A260=$A259,$AA259,$AA259+1)</f>
        <v/>
      </c>
      <c r="AB260">
        <f>COUNTIFS($A$2:$A$516,$A260,$G$2:$G$516,$G260,$Y$2:$Y$516,"&gt;"&amp;$Y260)+COUNTIFS($A$2:$A260,$A260,$G$2:$G260,$G260,$Y$2:$Y260,$Y260)</f>
        <v/>
      </c>
      <c r="AC260">
        <f>IF($G260="MINORS","",COUNTIFS($A$2:$A$516,$A260,$G$2:$G$516,"&lt;&gt;MINORS",$Z$2:$Z$516,"&gt;"&amp;$Z260)+COUNTIFS($A$2:$A260,$A260,$G$2:$G260,"&lt;&gt;MINORS",$Z$2:$Z260,$Z260))</f>
        <v/>
      </c>
      <c r="AD260">
        <f>$A260&amp;"|"&amp;$G260&amp;"|"&amp;$AB260</f>
        <v/>
      </c>
      <c r="AE260">
        <f>IF($AC260="","",$A260&amp;"|"&amp;$AC260)</f>
        <v/>
      </c>
      <c r="AF260">
        <f>IF(COUNTIFS($A$2:$A260,$A260)=1,"T"&amp;$AA260,"")</f>
        <v/>
      </c>
    </row>
    <row r="261">
      <c r="A261" t="inlineStr">
        <is>
          <t>Keith</t>
        </is>
      </c>
      <c r="B261">
        <f>IFERROR(IF(INDEX('Player Pool'!$A$2:$A$8725,$X261)="","",INDEX('Player Pool'!$A$2:$A$8725,$X261)),"")</f>
        <v/>
      </c>
      <c r="C261">
        <f>IFERROR(IF(INDEX('Player Pool'!$B$2:$B$8725,$X261)="","",INDEX('Player Pool'!$B$2:$B$8725,$X261)),"")</f>
        <v/>
      </c>
      <c r="D261">
        <f>IFERROR(IF(INDEX('Player Pool'!$C$2:$C$8725,$X261)="","",INDEX('Player Pool'!$C$2:$C$8725,$X261)),"")</f>
        <v/>
      </c>
      <c r="E261">
        <f>IFERROR(IF(INDEX('Player Pool'!$D$2:$D$8725,$X261)="","",INDEX('Player Pool'!$D$2:$D$8725,$X261)),"")</f>
        <v/>
      </c>
      <c r="F261" t="inlineStr">
        <is>
          <t>D</t>
        </is>
      </c>
      <c r="G261" t="inlineStr">
        <is>
          <t>MINORS</t>
        </is>
      </c>
      <c r="H261">
        <f>IFERROR(IF(INDEX('Player Pool'!$E$2:$E$8725,$X261)="","",INDEX('Player Pool'!$E$2:$E$8725,$X261)),"")</f>
        <v/>
      </c>
      <c r="I261" s="30" t="n">
        <v>906667</v>
      </c>
      <c r="J261" s="31">
        <f>IFERROR(IF(INDEX('Player Pool'!$I$2:$I$8725,$X261)="","",INDEX('Player Pool'!$I$2:$I$8725,$X261)),"")</f>
        <v/>
      </c>
      <c r="K261" s="31">
        <f>IFERROR(IF(INDEX('Player Pool'!$K$2:$K$8725,$X261)="","",INDEX('Player Pool'!$K$2:$K$8725,$X261)),"")</f>
        <v/>
      </c>
      <c r="L261" s="31">
        <f>IFERROR(IF(INDEX('Player Pool'!$M$2:$M$8725,$X261)="","",INDEX('Player Pool'!$M$2:$M$8725,$X261)),"")</f>
        <v/>
      </c>
      <c r="M261" s="31">
        <f>IFERROR(IF(INDEX('Player Pool'!$N$2:$N$8725,$X261)="","",INDEX('Player Pool'!$N$2:$N$8725,$X261)),"")</f>
        <v/>
      </c>
      <c r="N261" s="31">
        <f>IFERROR(IF(INDEX('Player Pool'!$Q$2:$Q$8725,$X261)="","",INDEX('Player Pool'!$Q$2:$Q$8725,$X261)),"")</f>
        <v/>
      </c>
      <c r="O261" s="31">
        <f>IF(AND(ISNUMBER($R261),$R261&lt;&gt;0,ISNUMBER($I261),$I261&gt;0),$R261/($I261/1000000),"")</f>
        <v/>
      </c>
      <c r="P261">
        <f>IFERROR(IF(INDEX('Player Pool'!$U$2:$U$8725,$X261)="","",INDEX('Player Pool'!$U$2:$U$8725,$X261)),"")</f>
        <v/>
      </c>
      <c r="Q261" s="31">
        <f>IFERROR(IF(INDEX('Player Pool'!$O$2:$O$8725,$X261)="","",INDEX('Player Pool'!$O$2:$O$8725,$X261)),"")</f>
        <v/>
      </c>
      <c r="R261" s="31">
        <f>IFERROR(IF(INDEX('Player Pool'!$P$2:$P$8725,$X261)="","",INDEX('Player Pool'!$P$2:$P$8725,$X261)),"")</f>
        <v/>
      </c>
      <c r="S261" s="31">
        <f>IF(AND(ISNUMBER($J261),$J261&lt;&gt;0,ISNUMBER($I261),$I261&gt;0),$J261/($I261/1000000),"")</f>
        <v/>
      </c>
      <c r="T261" s="32">
        <f>IF(AND(ISNUMBER($K261),$K261&lt;&gt;0,ISNUMBER($I261),$I261&gt;0),$K261/($I261/1000000),"")</f>
        <v/>
      </c>
      <c r="U261" s="32">
        <f>IFERROR(IF(INDEX('Player Pool'!$S$2:$S$8725,$X261)="","",INDEX('Player Pool'!$S$2:$S$8725,$X261)),"")</f>
        <v/>
      </c>
      <c r="V261" s="32">
        <f>IF(AND(ISNUMBER($U261),$U261&lt;&gt;0,ISNUMBER($I261),$I261&gt;0),$U261/($I261/1000000),"")</f>
        <v/>
      </c>
      <c r="W261" t="inlineStr">
        <is>
          <t>06hct</t>
        </is>
      </c>
      <c r="X261">
        <f>IFERROR(MATCH($W261,'Player Pool'!$V$2:$V$8725,0),"")</f>
        <v/>
      </c>
      <c r="Y261">
        <f>IF(ISNUMBER($R261),$R261,-1)</f>
        <v/>
      </c>
      <c r="Z261">
        <f>IF(ISNUMBER($J261),$J261,-1)</f>
        <v/>
      </c>
      <c r="AA261">
        <f>IF($A261=$A260,$AA260,$AA260+1)</f>
        <v/>
      </c>
      <c r="AB261">
        <f>COUNTIFS($A$2:$A$516,$A261,$G$2:$G$516,$G261,$Y$2:$Y$516,"&gt;"&amp;$Y261)+COUNTIFS($A$2:$A261,$A261,$G$2:$G261,$G261,$Y$2:$Y261,$Y261)</f>
        <v/>
      </c>
      <c r="AC261">
        <f>IF($G261="MINORS","",COUNTIFS($A$2:$A$516,$A261,$G$2:$G$516,"&lt;&gt;MINORS",$Z$2:$Z$516,"&gt;"&amp;$Z261)+COUNTIFS($A$2:$A261,$A261,$G$2:$G261,"&lt;&gt;MINORS",$Z$2:$Z261,$Z261))</f>
        <v/>
      </c>
      <c r="AD261">
        <f>$A261&amp;"|"&amp;$G261&amp;"|"&amp;$AB261</f>
        <v/>
      </c>
      <c r="AE261">
        <f>IF($AC261="","",$A261&amp;"|"&amp;$AC261)</f>
        <v/>
      </c>
      <c r="AF261">
        <f>IF(COUNTIFS($A$2:$A261,$A261)=1,"T"&amp;$AA261,"")</f>
        <v/>
      </c>
    </row>
    <row r="262">
      <c r="A262" t="inlineStr">
        <is>
          <t>Keith</t>
        </is>
      </c>
      <c r="B262">
        <f>IFERROR(IF(INDEX('Player Pool'!$A$2:$A$8725,$X262)="","",INDEX('Player Pool'!$A$2:$A$8725,$X262)),"")</f>
        <v/>
      </c>
      <c r="C262">
        <f>IFERROR(IF(INDEX('Player Pool'!$B$2:$B$8725,$X262)="","",INDEX('Player Pool'!$B$2:$B$8725,$X262)),"")</f>
        <v/>
      </c>
      <c r="D262">
        <f>IFERROR(IF(INDEX('Player Pool'!$C$2:$C$8725,$X262)="","",INDEX('Player Pool'!$C$2:$C$8725,$X262)),"")</f>
        <v/>
      </c>
      <c r="E262">
        <f>IFERROR(IF(INDEX('Player Pool'!$D$2:$D$8725,$X262)="","",INDEX('Player Pool'!$D$2:$D$8725,$X262)),"")</f>
        <v/>
      </c>
      <c r="F262" t="inlineStr">
        <is>
          <t>F</t>
        </is>
      </c>
      <c r="G262" t="inlineStr">
        <is>
          <t>MINORS</t>
        </is>
      </c>
      <c r="H262">
        <f>IFERROR(IF(INDEX('Player Pool'!$E$2:$E$8725,$X262)="","",INDEX('Player Pool'!$E$2:$E$8725,$X262)),"")</f>
        <v/>
      </c>
      <c r="I262" s="30" t="n">
        <v>886666</v>
      </c>
      <c r="J262" s="31">
        <f>IFERROR(IF(INDEX('Player Pool'!$I$2:$I$8725,$X262)="","",INDEX('Player Pool'!$I$2:$I$8725,$X262)),"")</f>
        <v/>
      </c>
      <c r="K262" s="31">
        <f>IFERROR(IF(INDEX('Player Pool'!$K$2:$K$8725,$X262)="","",INDEX('Player Pool'!$K$2:$K$8725,$X262)),"")</f>
        <v/>
      </c>
      <c r="L262" s="31">
        <f>IFERROR(IF(INDEX('Player Pool'!$M$2:$M$8725,$X262)="","",INDEX('Player Pool'!$M$2:$M$8725,$X262)),"")</f>
        <v/>
      </c>
      <c r="M262" s="31">
        <f>IFERROR(IF(INDEX('Player Pool'!$N$2:$N$8725,$X262)="","",INDEX('Player Pool'!$N$2:$N$8725,$X262)),"")</f>
        <v/>
      </c>
      <c r="N262" s="31">
        <f>IFERROR(IF(INDEX('Player Pool'!$Q$2:$Q$8725,$X262)="","",INDEX('Player Pool'!$Q$2:$Q$8725,$X262)),"")</f>
        <v/>
      </c>
      <c r="O262" s="31">
        <f>IF(AND(ISNUMBER($R262),$R262&lt;&gt;0,ISNUMBER($I262),$I262&gt;0),$R262/($I262/1000000),"")</f>
        <v/>
      </c>
      <c r="P262">
        <f>IFERROR(IF(INDEX('Player Pool'!$U$2:$U$8725,$X262)="","",INDEX('Player Pool'!$U$2:$U$8725,$X262)),"")</f>
        <v/>
      </c>
      <c r="Q262" s="31">
        <f>IFERROR(IF(INDEX('Player Pool'!$O$2:$O$8725,$X262)="","",INDEX('Player Pool'!$O$2:$O$8725,$X262)),"")</f>
        <v/>
      </c>
      <c r="R262" s="31">
        <f>IFERROR(IF(INDEX('Player Pool'!$P$2:$P$8725,$X262)="","",INDEX('Player Pool'!$P$2:$P$8725,$X262)),"")</f>
        <v/>
      </c>
      <c r="S262" s="31">
        <f>IF(AND(ISNUMBER($J262),$J262&lt;&gt;0,ISNUMBER($I262),$I262&gt;0),$J262/($I262/1000000),"")</f>
        <v/>
      </c>
      <c r="T262" s="32">
        <f>IF(AND(ISNUMBER($K262),$K262&lt;&gt;0,ISNUMBER($I262),$I262&gt;0),$K262/($I262/1000000),"")</f>
        <v/>
      </c>
      <c r="U262" s="32">
        <f>IFERROR(IF(INDEX('Player Pool'!$S$2:$S$8725,$X262)="","",INDEX('Player Pool'!$S$2:$S$8725,$X262)),"")</f>
        <v/>
      </c>
      <c r="V262" s="32">
        <f>IF(AND(ISNUMBER($U262),$U262&lt;&gt;0,ISNUMBER($I262),$I262&gt;0),$U262/($I262/1000000),"")</f>
        <v/>
      </c>
      <c r="W262" t="inlineStr">
        <is>
          <t>06ban</t>
        </is>
      </c>
      <c r="X262">
        <f>IFERROR(MATCH($W262,'Player Pool'!$V$2:$V$8725,0),"")</f>
        <v/>
      </c>
      <c r="Y262">
        <f>IF(ISNUMBER($R262),$R262,-1)</f>
        <v/>
      </c>
      <c r="Z262">
        <f>IF(ISNUMBER($J262),$J262,-1)</f>
        <v/>
      </c>
      <c r="AA262">
        <f>IF($A262=$A261,$AA261,$AA261+1)</f>
        <v/>
      </c>
      <c r="AB262">
        <f>COUNTIFS($A$2:$A$516,$A262,$G$2:$G$516,$G262,$Y$2:$Y$516,"&gt;"&amp;$Y262)+COUNTIFS($A$2:$A262,$A262,$G$2:$G262,$G262,$Y$2:$Y262,$Y262)</f>
        <v/>
      </c>
      <c r="AC262">
        <f>IF($G262="MINORS","",COUNTIFS($A$2:$A$516,$A262,$G$2:$G$516,"&lt;&gt;MINORS",$Z$2:$Z$516,"&gt;"&amp;$Z262)+COUNTIFS($A$2:$A262,$A262,$G$2:$G262,"&lt;&gt;MINORS",$Z$2:$Z262,$Z262))</f>
        <v/>
      </c>
      <c r="AD262">
        <f>$A262&amp;"|"&amp;$G262&amp;"|"&amp;$AB262</f>
        <v/>
      </c>
      <c r="AE262">
        <f>IF($AC262="","",$A262&amp;"|"&amp;$AC262)</f>
        <v/>
      </c>
      <c r="AF262">
        <f>IF(COUNTIFS($A$2:$A262,$A262)=1,"T"&amp;$AA262,"")</f>
        <v/>
      </c>
    </row>
    <row r="263">
      <c r="A263" t="inlineStr">
        <is>
          <t>Keith</t>
        </is>
      </c>
      <c r="B263">
        <f>IFERROR(IF(INDEX('Player Pool'!$A$2:$A$8725,$X263)="","",INDEX('Player Pool'!$A$2:$A$8725,$X263)),"")</f>
        <v/>
      </c>
      <c r="C263">
        <f>IFERROR(IF(INDEX('Player Pool'!$B$2:$B$8725,$X263)="","",INDEX('Player Pool'!$B$2:$B$8725,$X263)),"")</f>
        <v/>
      </c>
      <c r="D263">
        <f>IFERROR(IF(INDEX('Player Pool'!$C$2:$C$8725,$X263)="","",INDEX('Player Pool'!$C$2:$C$8725,$X263)),"")</f>
        <v/>
      </c>
      <c r="E263">
        <f>IFERROR(IF(INDEX('Player Pool'!$D$2:$D$8725,$X263)="","",INDEX('Player Pool'!$D$2:$D$8725,$X263)),"")</f>
        <v/>
      </c>
      <c r="F263" t="inlineStr">
        <is>
          <t>F</t>
        </is>
      </c>
      <c r="G263" t="inlineStr">
        <is>
          <t>MINORS</t>
        </is>
      </c>
      <c r="H263">
        <f>IFERROR(IF(INDEX('Player Pool'!$E$2:$E$8725,$X263)="","",INDEX('Player Pool'!$E$2:$E$8725,$X263)),"")</f>
        <v/>
      </c>
      <c r="I263" s="30" t="n">
        <v>886666</v>
      </c>
      <c r="J263" s="31">
        <f>IFERROR(IF(INDEX('Player Pool'!$I$2:$I$8725,$X263)="","",INDEX('Player Pool'!$I$2:$I$8725,$X263)),"")</f>
        <v/>
      </c>
      <c r="K263" s="31">
        <f>IFERROR(IF(INDEX('Player Pool'!$K$2:$K$8725,$X263)="","",INDEX('Player Pool'!$K$2:$K$8725,$X263)),"")</f>
        <v/>
      </c>
      <c r="L263" s="31">
        <f>IFERROR(IF(INDEX('Player Pool'!$M$2:$M$8725,$X263)="","",INDEX('Player Pool'!$M$2:$M$8725,$X263)),"")</f>
        <v/>
      </c>
      <c r="M263" s="31">
        <f>IFERROR(IF(INDEX('Player Pool'!$N$2:$N$8725,$X263)="","",INDEX('Player Pool'!$N$2:$N$8725,$X263)),"")</f>
        <v/>
      </c>
      <c r="N263" s="31">
        <f>IFERROR(IF(INDEX('Player Pool'!$Q$2:$Q$8725,$X263)="","",INDEX('Player Pool'!$Q$2:$Q$8725,$X263)),"")</f>
        <v/>
      </c>
      <c r="O263" s="31">
        <f>IF(AND(ISNUMBER($R263),$R263&lt;&gt;0,ISNUMBER($I263),$I263&gt;0),$R263/($I263/1000000),"")</f>
        <v/>
      </c>
      <c r="P263">
        <f>IFERROR(IF(INDEX('Player Pool'!$U$2:$U$8725,$X263)="","",INDEX('Player Pool'!$U$2:$U$8725,$X263)),"")</f>
        <v/>
      </c>
      <c r="Q263" s="31">
        <f>IFERROR(IF(INDEX('Player Pool'!$O$2:$O$8725,$X263)="","",INDEX('Player Pool'!$O$2:$O$8725,$X263)),"")</f>
        <v/>
      </c>
      <c r="R263" s="31">
        <f>IFERROR(IF(INDEX('Player Pool'!$P$2:$P$8725,$X263)="","",INDEX('Player Pool'!$P$2:$P$8725,$X263)),"")</f>
        <v/>
      </c>
      <c r="S263" s="31">
        <f>IF(AND(ISNUMBER($J263),$J263&lt;&gt;0,ISNUMBER($I263),$I263&gt;0),$J263/($I263/1000000),"")</f>
        <v/>
      </c>
      <c r="T263" s="32">
        <f>IF(AND(ISNUMBER($K263),$K263&lt;&gt;0,ISNUMBER($I263),$I263&gt;0),$K263/($I263/1000000),"")</f>
        <v/>
      </c>
      <c r="U263" s="32">
        <f>IFERROR(IF(INDEX('Player Pool'!$S$2:$S$8725,$X263)="","",INDEX('Player Pool'!$S$2:$S$8725,$X263)),"")</f>
        <v/>
      </c>
      <c r="V263" s="32">
        <f>IF(AND(ISNUMBER($U263),$U263&lt;&gt;0,ISNUMBER($I263),$I263&gt;0),$U263/($I263/1000000),"")</f>
        <v/>
      </c>
      <c r="W263" t="inlineStr">
        <is>
          <t>0644a</t>
        </is>
      </c>
      <c r="X263">
        <f>IFERROR(MATCH($W263,'Player Pool'!$V$2:$V$8725,0),"")</f>
        <v/>
      </c>
      <c r="Y263">
        <f>IF(ISNUMBER($R263),$R263,-1)</f>
        <v/>
      </c>
      <c r="Z263">
        <f>IF(ISNUMBER($J263),$J263,-1)</f>
        <v/>
      </c>
      <c r="AA263">
        <f>IF($A263=$A262,$AA262,$AA262+1)</f>
        <v/>
      </c>
      <c r="AB263">
        <f>COUNTIFS($A$2:$A$516,$A263,$G$2:$G$516,$G263,$Y$2:$Y$516,"&gt;"&amp;$Y263)+COUNTIFS($A$2:$A263,$A263,$G$2:$G263,$G263,$Y$2:$Y263,$Y263)</f>
        <v/>
      </c>
      <c r="AC263">
        <f>IF($G263="MINORS","",COUNTIFS($A$2:$A$516,$A263,$G$2:$G$516,"&lt;&gt;MINORS",$Z$2:$Z$516,"&gt;"&amp;$Z263)+COUNTIFS($A$2:$A263,$A263,$G$2:$G263,"&lt;&gt;MINORS",$Z$2:$Z263,$Z263))</f>
        <v/>
      </c>
      <c r="AD263">
        <f>$A263&amp;"|"&amp;$G263&amp;"|"&amp;$AB263</f>
        <v/>
      </c>
      <c r="AE263">
        <f>IF($AC263="","",$A263&amp;"|"&amp;$AC263)</f>
        <v/>
      </c>
      <c r="AF263">
        <f>IF(COUNTIFS($A$2:$A263,$A263)=1,"T"&amp;$AA263,"")</f>
        <v/>
      </c>
    </row>
    <row r="264">
      <c r="A264" t="inlineStr">
        <is>
          <t>Keith</t>
        </is>
      </c>
      <c r="B264">
        <f>IFERROR(IF(INDEX('Player Pool'!$A$2:$A$8725,$X264)="","",INDEX('Player Pool'!$A$2:$A$8725,$X264)),"")</f>
        <v/>
      </c>
      <c r="C264">
        <f>IFERROR(IF(INDEX('Player Pool'!$B$2:$B$8725,$X264)="","",INDEX('Player Pool'!$B$2:$B$8725,$X264)),"")</f>
        <v/>
      </c>
      <c r="D264">
        <f>IFERROR(IF(INDEX('Player Pool'!$C$2:$C$8725,$X264)="","",INDEX('Player Pool'!$C$2:$C$8725,$X264)),"")</f>
        <v/>
      </c>
      <c r="E264">
        <f>IFERROR(IF(INDEX('Player Pool'!$D$2:$D$8725,$X264)="","",INDEX('Player Pool'!$D$2:$D$8725,$X264)),"")</f>
        <v/>
      </c>
      <c r="F264" t="inlineStr">
        <is>
          <t>F</t>
        </is>
      </c>
      <c r="G264" t="inlineStr">
        <is>
          <t>MINORS</t>
        </is>
      </c>
      <c r="H264">
        <f>IFERROR(IF(INDEX('Player Pool'!$E$2:$E$8725,$X264)="","",INDEX('Player Pool'!$E$2:$E$8725,$X264)),"")</f>
        <v/>
      </c>
      <c r="I264" s="30" t="n">
        <v>942500</v>
      </c>
      <c r="J264" s="31">
        <f>IFERROR(IF(INDEX('Player Pool'!$I$2:$I$8725,$X264)="","",INDEX('Player Pool'!$I$2:$I$8725,$X264)),"")</f>
        <v/>
      </c>
      <c r="K264" s="31">
        <f>IFERROR(IF(INDEX('Player Pool'!$K$2:$K$8725,$X264)="","",INDEX('Player Pool'!$K$2:$K$8725,$X264)),"")</f>
        <v/>
      </c>
      <c r="L264" s="31">
        <f>IFERROR(IF(INDEX('Player Pool'!$M$2:$M$8725,$X264)="","",INDEX('Player Pool'!$M$2:$M$8725,$X264)),"")</f>
        <v/>
      </c>
      <c r="M264" s="31">
        <f>IFERROR(IF(INDEX('Player Pool'!$N$2:$N$8725,$X264)="","",INDEX('Player Pool'!$N$2:$N$8725,$X264)),"")</f>
        <v/>
      </c>
      <c r="N264" s="31">
        <f>IFERROR(IF(INDEX('Player Pool'!$Q$2:$Q$8725,$X264)="","",INDEX('Player Pool'!$Q$2:$Q$8725,$X264)),"")</f>
        <v/>
      </c>
      <c r="O264" s="31">
        <f>IF(AND(ISNUMBER($R264),$R264&lt;&gt;0,ISNUMBER($I264),$I264&gt;0),$R264/($I264/1000000),"")</f>
        <v/>
      </c>
      <c r="P264">
        <f>IFERROR(IF(INDEX('Player Pool'!$U$2:$U$8725,$X264)="","",INDEX('Player Pool'!$U$2:$U$8725,$X264)),"")</f>
        <v/>
      </c>
      <c r="Q264" s="31">
        <f>IFERROR(IF(INDEX('Player Pool'!$O$2:$O$8725,$X264)="","",INDEX('Player Pool'!$O$2:$O$8725,$X264)),"")</f>
        <v/>
      </c>
      <c r="R264" s="31">
        <f>IFERROR(IF(INDEX('Player Pool'!$P$2:$P$8725,$X264)="","",INDEX('Player Pool'!$P$2:$P$8725,$X264)),"")</f>
        <v/>
      </c>
      <c r="S264" s="31">
        <f>IF(AND(ISNUMBER($J264),$J264&lt;&gt;0,ISNUMBER($I264),$I264&gt;0),$J264/($I264/1000000),"")</f>
        <v/>
      </c>
      <c r="T264" s="32">
        <f>IF(AND(ISNUMBER($K264),$K264&lt;&gt;0,ISNUMBER($I264),$I264&gt;0),$K264/($I264/1000000),"")</f>
        <v/>
      </c>
      <c r="U264" s="32">
        <f>IFERROR(IF(INDEX('Player Pool'!$S$2:$S$8725,$X264)="","",INDEX('Player Pool'!$S$2:$S$8725,$X264)),"")</f>
        <v/>
      </c>
      <c r="V264" s="32">
        <f>IF(AND(ISNUMBER($U264),$U264&lt;&gt;0,ISNUMBER($I264),$I264&gt;0),$U264/($I264/1000000),"")</f>
        <v/>
      </c>
      <c r="W264" t="inlineStr">
        <is>
          <t>06hri</t>
        </is>
      </c>
      <c r="X264">
        <f>IFERROR(MATCH($W264,'Player Pool'!$V$2:$V$8725,0),"")</f>
        <v/>
      </c>
      <c r="Y264">
        <f>IF(ISNUMBER($R264),$R264,-1)</f>
        <v/>
      </c>
      <c r="Z264">
        <f>IF(ISNUMBER($J264),$J264,-1)</f>
        <v/>
      </c>
      <c r="AA264">
        <f>IF($A264=$A263,$AA263,$AA263+1)</f>
        <v/>
      </c>
      <c r="AB264">
        <f>COUNTIFS($A$2:$A$516,$A264,$G$2:$G$516,$G264,$Y$2:$Y$516,"&gt;"&amp;$Y264)+COUNTIFS($A$2:$A264,$A264,$G$2:$G264,$G264,$Y$2:$Y264,$Y264)</f>
        <v/>
      </c>
      <c r="AC264">
        <f>IF($G264="MINORS","",COUNTIFS($A$2:$A$516,$A264,$G$2:$G$516,"&lt;&gt;MINORS",$Z$2:$Z$516,"&gt;"&amp;$Z264)+COUNTIFS($A$2:$A264,$A264,$G$2:$G264,"&lt;&gt;MINORS",$Z$2:$Z264,$Z264))</f>
        <v/>
      </c>
      <c r="AD264">
        <f>$A264&amp;"|"&amp;$G264&amp;"|"&amp;$AB264</f>
        <v/>
      </c>
      <c r="AE264">
        <f>IF($AC264="","",$A264&amp;"|"&amp;$AC264)</f>
        <v/>
      </c>
      <c r="AF264">
        <f>IF(COUNTIFS($A$2:$A264,$A264)=1,"T"&amp;$AA264,"")</f>
        <v/>
      </c>
    </row>
    <row r="265">
      <c r="A265" t="inlineStr">
        <is>
          <t>Keith</t>
        </is>
      </c>
      <c r="B265">
        <f>IFERROR(IF(INDEX('Player Pool'!$A$2:$A$8725,$X265)="","",INDEX('Player Pool'!$A$2:$A$8725,$X265)),"")</f>
        <v/>
      </c>
      <c r="C265">
        <f>IFERROR(IF(INDEX('Player Pool'!$B$2:$B$8725,$X265)="","",INDEX('Player Pool'!$B$2:$B$8725,$X265)),"")</f>
        <v/>
      </c>
      <c r="D265">
        <f>IFERROR(IF(INDEX('Player Pool'!$C$2:$C$8725,$X265)="","",INDEX('Player Pool'!$C$2:$C$8725,$X265)),"")</f>
        <v/>
      </c>
      <c r="E265">
        <f>IFERROR(IF(INDEX('Player Pool'!$D$2:$D$8725,$X265)="","",INDEX('Player Pool'!$D$2:$D$8725,$X265)),"")</f>
        <v/>
      </c>
      <c r="F265" t="inlineStr">
        <is>
          <t>F</t>
        </is>
      </c>
      <c r="G265" t="inlineStr">
        <is>
          <t>MINORS</t>
        </is>
      </c>
      <c r="H265">
        <f>IFERROR(IF(INDEX('Player Pool'!$E$2:$E$8725,$X265)="","",INDEX('Player Pool'!$E$2:$E$8725,$X265)),"")</f>
        <v/>
      </c>
      <c r="I265" s="30" t="n">
        <v>931667</v>
      </c>
      <c r="J265" s="31">
        <f>IFERROR(IF(INDEX('Player Pool'!$I$2:$I$8725,$X265)="","",INDEX('Player Pool'!$I$2:$I$8725,$X265)),"")</f>
        <v/>
      </c>
      <c r="K265" s="31">
        <f>IFERROR(IF(INDEX('Player Pool'!$K$2:$K$8725,$X265)="","",INDEX('Player Pool'!$K$2:$K$8725,$X265)),"")</f>
        <v/>
      </c>
      <c r="L265" s="31">
        <f>IFERROR(IF(INDEX('Player Pool'!$M$2:$M$8725,$X265)="","",INDEX('Player Pool'!$M$2:$M$8725,$X265)),"")</f>
        <v/>
      </c>
      <c r="M265" s="31">
        <f>IFERROR(IF(INDEX('Player Pool'!$N$2:$N$8725,$X265)="","",INDEX('Player Pool'!$N$2:$N$8725,$X265)),"")</f>
        <v/>
      </c>
      <c r="N265" s="31">
        <f>IFERROR(IF(INDEX('Player Pool'!$Q$2:$Q$8725,$X265)="","",INDEX('Player Pool'!$Q$2:$Q$8725,$X265)),"")</f>
        <v/>
      </c>
      <c r="O265" s="31">
        <f>IF(AND(ISNUMBER($R265),$R265&lt;&gt;0,ISNUMBER($I265),$I265&gt;0),$R265/($I265/1000000),"")</f>
        <v/>
      </c>
      <c r="P265">
        <f>IFERROR(IF(INDEX('Player Pool'!$U$2:$U$8725,$X265)="","",INDEX('Player Pool'!$U$2:$U$8725,$X265)),"")</f>
        <v/>
      </c>
      <c r="Q265" s="31">
        <f>IFERROR(IF(INDEX('Player Pool'!$O$2:$O$8725,$X265)="","",INDEX('Player Pool'!$O$2:$O$8725,$X265)),"")</f>
        <v/>
      </c>
      <c r="R265" s="31">
        <f>IFERROR(IF(INDEX('Player Pool'!$P$2:$P$8725,$X265)="","",INDEX('Player Pool'!$P$2:$P$8725,$X265)),"")</f>
        <v/>
      </c>
      <c r="S265" s="31">
        <f>IF(AND(ISNUMBER($J265),$J265&lt;&gt;0,ISNUMBER($I265),$I265&gt;0),$J265/($I265/1000000),"")</f>
        <v/>
      </c>
      <c r="T265" s="32">
        <f>IF(AND(ISNUMBER($K265),$K265&lt;&gt;0,ISNUMBER($I265),$I265&gt;0),$K265/($I265/1000000),"")</f>
        <v/>
      </c>
      <c r="U265" s="32">
        <f>IFERROR(IF(INDEX('Player Pool'!$S$2:$S$8725,$X265)="","",INDEX('Player Pool'!$S$2:$S$8725,$X265)),"")</f>
        <v/>
      </c>
      <c r="V265" s="32">
        <f>IF(AND(ISNUMBER($U265),$U265&lt;&gt;0,ISNUMBER($I265),$I265&gt;0),$U265/($I265/1000000),"")</f>
        <v/>
      </c>
      <c r="W265" t="inlineStr">
        <is>
          <t>06sq6</t>
        </is>
      </c>
      <c r="X265">
        <f>IFERROR(MATCH($W265,'Player Pool'!$V$2:$V$8725,0),"")</f>
        <v/>
      </c>
      <c r="Y265">
        <f>IF(ISNUMBER($R265),$R265,-1)</f>
        <v/>
      </c>
      <c r="Z265">
        <f>IF(ISNUMBER($J265),$J265,-1)</f>
        <v/>
      </c>
      <c r="AA265">
        <f>IF($A265=$A264,$AA264,$AA264+1)</f>
        <v/>
      </c>
      <c r="AB265">
        <f>COUNTIFS($A$2:$A$516,$A265,$G$2:$G$516,$G265,$Y$2:$Y$516,"&gt;"&amp;$Y265)+COUNTIFS($A$2:$A265,$A265,$G$2:$G265,$G265,$Y$2:$Y265,$Y265)</f>
        <v/>
      </c>
      <c r="AC265">
        <f>IF($G265="MINORS","",COUNTIFS($A$2:$A$516,$A265,$G$2:$G$516,"&lt;&gt;MINORS",$Z$2:$Z$516,"&gt;"&amp;$Z265)+COUNTIFS($A$2:$A265,$A265,$G$2:$G265,"&lt;&gt;MINORS",$Z$2:$Z265,$Z265))</f>
        <v/>
      </c>
      <c r="AD265">
        <f>$A265&amp;"|"&amp;$G265&amp;"|"&amp;$AB265</f>
        <v/>
      </c>
      <c r="AE265">
        <f>IF($AC265="","",$A265&amp;"|"&amp;$AC265)</f>
        <v/>
      </c>
      <c r="AF265">
        <f>IF(COUNTIFS($A$2:$A265,$A265)=1,"T"&amp;$AA265,"")</f>
        <v/>
      </c>
    </row>
    <row r="266">
      <c r="A266" t="inlineStr">
        <is>
          <t>Keith</t>
        </is>
      </c>
      <c r="B266">
        <f>IFERROR(IF(INDEX('Player Pool'!$A$2:$A$8725,$X266)="","",INDEX('Player Pool'!$A$2:$A$8725,$X266)),"")</f>
        <v/>
      </c>
      <c r="C266">
        <f>IFERROR(IF(INDEX('Player Pool'!$B$2:$B$8725,$X266)="","",INDEX('Player Pool'!$B$2:$B$8725,$X266)),"")</f>
        <v/>
      </c>
      <c r="D266">
        <f>IFERROR(IF(INDEX('Player Pool'!$C$2:$C$8725,$X266)="","",INDEX('Player Pool'!$C$2:$C$8725,$X266)),"")</f>
        <v/>
      </c>
      <c r="E266">
        <f>IFERROR(IF(INDEX('Player Pool'!$D$2:$D$8725,$X266)="","",INDEX('Player Pool'!$D$2:$D$8725,$X266)),"")</f>
        <v/>
      </c>
      <c r="F266" t="inlineStr">
        <is>
          <t>F</t>
        </is>
      </c>
      <c r="G266" t="inlineStr">
        <is>
          <t>MINORS</t>
        </is>
      </c>
      <c r="H266">
        <f>IFERROR(IF(INDEX('Player Pool'!$E$2:$E$8725,$X266)="","",INDEX('Player Pool'!$E$2:$E$8725,$X266)),"")</f>
        <v/>
      </c>
      <c r="I266" s="30" t="n">
        <v>886666</v>
      </c>
      <c r="J266" s="31">
        <f>IFERROR(IF(INDEX('Player Pool'!$I$2:$I$8725,$X266)="","",INDEX('Player Pool'!$I$2:$I$8725,$X266)),"")</f>
        <v/>
      </c>
      <c r="K266" s="31">
        <f>IFERROR(IF(INDEX('Player Pool'!$K$2:$K$8725,$X266)="","",INDEX('Player Pool'!$K$2:$K$8725,$X266)),"")</f>
        <v/>
      </c>
      <c r="L266" s="31">
        <f>IFERROR(IF(INDEX('Player Pool'!$M$2:$M$8725,$X266)="","",INDEX('Player Pool'!$M$2:$M$8725,$X266)),"")</f>
        <v/>
      </c>
      <c r="M266" s="31">
        <f>IFERROR(IF(INDEX('Player Pool'!$N$2:$N$8725,$X266)="","",INDEX('Player Pool'!$N$2:$N$8725,$X266)),"")</f>
        <v/>
      </c>
      <c r="N266" s="31">
        <f>IFERROR(IF(INDEX('Player Pool'!$Q$2:$Q$8725,$X266)="","",INDEX('Player Pool'!$Q$2:$Q$8725,$X266)),"")</f>
        <v/>
      </c>
      <c r="O266" s="31">
        <f>IF(AND(ISNUMBER($R266),$R266&lt;&gt;0,ISNUMBER($I266),$I266&gt;0),$R266/($I266/1000000),"")</f>
        <v/>
      </c>
      <c r="P266">
        <f>IFERROR(IF(INDEX('Player Pool'!$U$2:$U$8725,$X266)="","",INDEX('Player Pool'!$U$2:$U$8725,$X266)),"")</f>
        <v/>
      </c>
      <c r="Q266" s="31">
        <f>IFERROR(IF(INDEX('Player Pool'!$O$2:$O$8725,$X266)="","",INDEX('Player Pool'!$O$2:$O$8725,$X266)),"")</f>
        <v/>
      </c>
      <c r="R266" s="31">
        <f>IFERROR(IF(INDEX('Player Pool'!$P$2:$P$8725,$X266)="","",INDEX('Player Pool'!$P$2:$P$8725,$X266)),"")</f>
        <v/>
      </c>
      <c r="S266" s="31">
        <f>IF(AND(ISNUMBER($J266),$J266&lt;&gt;0,ISNUMBER($I266),$I266&gt;0),$J266/($I266/1000000),"")</f>
        <v/>
      </c>
      <c r="T266" s="32">
        <f>IF(AND(ISNUMBER($K266),$K266&lt;&gt;0,ISNUMBER($I266),$I266&gt;0),$K266/($I266/1000000),"")</f>
        <v/>
      </c>
      <c r="U266" s="32">
        <f>IFERROR(IF(INDEX('Player Pool'!$S$2:$S$8725,$X266)="","",INDEX('Player Pool'!$S$2:$S$8725,$X266)),"")</f>
        <v/>
      </c>
      <c r="V266" s="32">
        <f>IF(AND(ISNUMBER($U266),$U266&lt;&gt;0,ISNUMBER($I266),$I266&gt;0),$U266/($I266/1000000),"")</f>
        <v/>
      </c>
      <c r="W266" t="inlineStr">
        <is>
          <t>063e0</t>
        </is>
      </c>
      <c r="X266">
        <f>IFERROR(MATCH($W266,'Player Pool'!$V$2:$V$8725,0),"")</f>
        <v/>
      </c>
      <c r="Y266">
        <f>IF(ISNUMBER($R266),$R266,-1)</f>
        <v/>
      </c>
      <c r="Z266">
        <f>IF(ISNUMBER($J266),$J266,-1)</f>
        <v/>
      </c>
      <c r="AA266">
        <f>IF($A266=$A265,$AA265,$AA265+1)</f>
        <v/>
      </c>
      <c r="AB266">
        <f>COUNTIFS($A$2:$A$516,$A266,$G$2:$G$516,$G266,$Y$2:$Y$516,"&gt;"&amp;$Y266)+COUNTIFS($A$2:$A266,$A266,$G$2:$G266,$G266,$Y$2:$Y266,$Y266)</f>
        <v/>
      </c>
      <c r="AC266">
        <f>IF($G266="MINORS","",COUNTIFS($A$2:$A$516,$A266,$G$2:$G$516,"&lt;&gt;MINORS",$Z$2:$Z$516,"&gt;"&amp;$Z266)+COUNTIFS($A$2:$A266,$A266,$G$2:$G266,"&lt;&gt;MINORS",$Z$2:$Z266,$Z266))</f>
        <v/>
      </c>
      <c r="AD266">
        <f>$A266&amp;"|"&amp;$G266&amp;"|"&amp;$AB266</f>
        <v/>
      </c>
      <c r="AE266">
        <f>IF($AC266="","",$A266&amp;"|"&amp;$AC266)</f>
        <v/>
      </c>
      <c r="AF266">
        <f>IF(COUNTIFS($A$2:$A266,$A266)=1,"T"&amp;$AA266,"")</f>
        <v/>
      </c>
    </row>
    <row r="267">
      <c r="A267" t="inlineStr">
        <is>
          <t>Keith</t>
        </is>
      </c>
      <c r="B267">
        <f>IFERROR(IF(INDEX('Player Pool'!$A$2:$A$8725,$X267)="","",INDEX('Player Pool'!$A$2:$A$8725,$X267)),"")</f>
        <v/>
      </c>
      <c r="C267">
        <f>IFERROR(IF(INDEX('Player Pool'!$B$2:$B$8725,$X267)="","",INDEX('Player Pool'!$B$2:$B$8725,$X267)),"")</f>
        <v/>
      </c>
      <c r="D267">
        <f>IFERROR(IF(INDEX('Player Pool'!$C$2:$C$8725,$X267)="","",INDEX('Player Pool'!$C$2:$C$8725,$X267)),"")</f>
        <v/>
      </c>
      <c r="E267">
        <f>IFERROR(IF(INDEX('Player Pool'!$D$2:$D$8725,$X267)="","",INDEX('Player Pool'!$D$2:$D$8725,$X267)),"")</f>
        <v/>
      </c>
      <c r="F267" t="inlineStr">
        <is>
          <t>F</t>
        </is>
      </c>
      <c r="G267" t="inlineStr">
        <is>
          <t>MINORS</t>
        </is>
      </c>
      <c r="H267">
        <f>IFERROR(IF(INDEX('Player Pool'!$E$2:$E$8725,$X267)="","",INDEX('Player Pool'!$E$2:$E$8725,$X267)),"")</f>
        <v/>
      </c>
      <c r="I267" s="30" t="n">
        <v>775000</v>
      </c>
      <c r="J267" s="31">
        <f>IFERROR(IF(INDEX('Player Pool'!$I$2:$I$8725,$X267)="","",INDEX('Player Pool'!$I$2:$I$8725,$X267)),"")</f>
        <v/>
      </c>
      <c r="K267" s="31">
        <f>IFERROR(IF(INDEX('Player Pool'!$K$2:$K$8725,$X267)="","",INDEX('Player Pool'!$K$2:$K$8725,$X267)),"")</f>
        <v/>
      </c>
      <c r="L267" s="31">
        <f>IFERROR(IF(INDEX('Player Pool'!$M$2:$M$8725,$X267)="","",INDEX('Player Pool'!$M$2:$M$8725,$X267)),"")</f>
        <v/>
      </c>
      <c r="M267" s="31">
        <f>IFERROR(IF(INDEX('Player Pool'!$N$2:$N$8725,$X267)="","",INDEX('Player Pool'!$N$2:$N$8725,$X267)),"")</f>
        <v/>
      </c>
      <c r="N267" s="31">
        <f>IFERROR(IF(INDEX('Player Pool'!$Q$2:$Q$8725,$X267)="","",INDEX('Player Pool'!$Q$2:$Q$8725,$X267)),"")</f>
        <v/>
      </c>
      <c r="O267" s="31">
        <f>IF(AND(ISNUMBER($R267),$R267&lt;&gt;0,ISNUMBER($I267),$I267&gt;0),$R267/($I267/1000000),"")</f>
        <v/>
      </c>
      <c r="P267">
        <f>IFERROR(IF(INDEX('Player Pool'!$U$2:$U$8725,$X267)="","",INDEX('Player Pool'!$U$2:$U$8725,$X267)),"")</f>
        <v/>
      </c>
      <c r="Q267" s="31">
        <f>IFERROR(IF(INDEX('Player Pool'!$O$2:$O$8725,$X267)="","",INDEX('Player Pool'!$O$2:$O$8725,$X267)),"")</f>
        <v/>
      </c>
      <c r="R267" s="31">
        <f>IFERROR(IF(INDEX('Player Pool'!$P$2:$P$8725,$X267)="","",INDEX('Player Pool'!$P$2:$P$8725,$X267)),"")</f>
        <v/>
      </c>
      <c r="S267" s="31">
        <f>IF(AND(ISNUMBER($J267),$J267&lt;&gt;0,ISNUMBER($I267),$I267&gt;0),$J267/($I267/1000000),"")</f>
        <v/>
      </c>
      <c r="T267" s="32">
        <f>IF(AND(ISNUMBER($K267),$K267&lt;&gt;0,ISNUMBER($I267),$I267&gt;0),$K267/($I267/1000000),"")</f>
        <v/>
      </c>
      <c r="U267" s="32">
        <f>IFERROR(IF(INDEX('Player Pool'!$S$2:$S$8725,$X267)="","",INDEX('Player Pool'!$S$2:$S$8725,$X267)),"")</f>
        <v/>
      </c>
      <c r="V267" s="32">
        <f>IF(AND(ISNUMBER($U267),$U267&lt;&gt;0,ISNUMBER($I267),$I267&gt;0),$U267/($I267/1000000),"")</f>
        <v/>
      </c>
      <c r="W267" t="inlineStr">
        <is>
          <t>05kj6</t>
        </is>
      </c>
      <c r="X267">
        <f>IFERROR(MATCH($W267,'Player Pool'!$V$2:$V$8725,0),"")</f>
        <v/>
      </c>
      <c r="Y267">
        <f>IF(ISNUMBER($R267),$R267,-1)</f>
        <v/>
      </c>
      <c r="Z267">
        <f>IF(ISNUMBER($J267),$J267,-1)</f>
        <v/>
      </c>
      <c r="AA267">
        <f>IF($A267=$A266,$AA266,$AA266+1)</f>
        <v/>
      </c>
      <c r="AB267">
        <f>COUNTIFS($A$2:$A$516,$A267,$G$2:$G$516,$G267,$Y$2:$Y$516,"&gt;"&amp;$Y267)+COUNTIFS($A$2:$A267,$A267,$G$2:$G267,$G267,$Y$2:$Y267,$Y267)</f>
        <v/>
      </c>
      <c r="AC267">
        <f>IF($G267="MINORS","",COUNTIFS($A$2:$A$516,$A267,$G$2:$G$516,"&lt;&gt;MINORS",$Z$2:$Z$516,"&gt;"&amp;$Z267)+COUNTIFS($A$2:$A267,$A267,$G$2:$G267,"&lt;&gt;MINORS",$Z$2:$Z267,$Z267))</f>
        <v/>
      </c>
      <c r="AD267">
        <f>$A267&amp;"|"&amp;$G267&amp;"|"&amp;$AB267</f>
        <v/>
      </c>
      <c r="AE267">
        <f>IF($AC267="","",$A267&amp;"|"&amp;$AC267)</f>
        <v/>
      </c>
      <c r="AF267">
        <f>IF(COUNTIFS($A$2:$A267,$A267)=1,"T"&amp;$AA267,"")</f>
        <v/>
      </c>
    </row>
    <row r="268">
      <c r="A268" t="inlineStr">
        <is>
          <t>Keith</t>
        </is>
      </c>
      <c r="B268">
        <f>IFERROR(IF(INDEX('Player Pool'!$A$2:$A$8725,$X268)="","",INDEX('Player Pool'!$A$2:$A$8725,$X268)),"")</f>
        <v/>
      </c>
      <c r="C268">
        <f>IFERROR(IF(INDEX('Player Pool'!$B$2:$B$8725,$X268)="","",INDEX('Player Pool'!$B$2:$B$8725,$X268)),"")</f>
        <v/>
      </c>
      <c r="D268">
        <f>IFERROR(IF(INDEX('Player Pool'!$C$2:$C$8725,$X268)="","",INDEX('Player Pool'!$C$2:$C$8725,$X268)),"")</f>
        <v/>
      </c>
      <c r="E268">
        <f>IFERROR(IF(INDEX('Player Pool'!$D$2:$D$8725,$X268)="","",INDEX('Player Pool'!$D$2:$D$8725,$X268)),"")</f>
        <v/>
      </c>
      <c r="F268" t="inlineStr">
        <is>
          <t>D</t>
        </is>
      </c>
      <c r="G268" t="inlineStr">
        <is>
          <t>MINORS</t>
        </is>
      </c>
      <c r="H268">
        <f>IFERROR(IF(INDEX('Player Pool'!$E$2:$E$8725,$X268)="","",INDEX('Player Pool'!$E$2:$E$8725,$X268)),"")</f>
        <v/>
      </c>
      <c r="I268" s="30" t="n">
        <v>1</v>
      </c>
      <c r="J268" s="31">
        <f>IFERROR(IF(INDEX('Player Pool'!$I$2:$I$8725,$X268)="","",INDEX('Player Pool'!$I$2:$I$8725,$X268)),"")</f>
        <v/>
      </c>
      <c r="K268" s="31">
        <f>IFERROR(IF(INDEX('Player Pool'!$K$2:$K$8725,$X268)="","",INDEX('Player Pool'!$K$2:$K$8725,$X268)),"")</f>
        <v/>
      </c>
      <c r="L268" s="31">
        <f>IFERROR(IF(INDEX('Player Pool'!$M$2:$M$8725,$X268)="","",INDEX('Player Pool'!$M$2:$M$8725,$X268)),"")</f>
        <v/>
      </c>
      <c r="M268" s="31">
        <f>IFERROR(IF(INDEX('Player Pool'!$N$2:$N$8725,$X268)="","",INDEX('Player Pool'!$N$2:$N$8725,$X268)),"")</f>
        <v/>
      </c>
      <c r="N268" s="31">
        <f>IFERROR(IF(INDEX('Player Pool'!$Q$2:$Q$8725,$X268)="","",INDEX('Player Pool'!$Q$2:$Q$8725,$X268)),"")</f>
        <v/>
      </c>
      <c r="O268" s="31">
        <f>IF(AND(ISNUMBER($R268),$R268&lt;&gt;0,ISNUMBER($I268),$I268&gt;0),$R268/($I268/1000000),"")</f>
        <v/>
      </c>
      <c r="P268">
        <f>IFERROR(IF(INDEX('Player Pool'!$U$2:$U$8725,$X268)="","",INDEX('Player Pool'!$U$2:$U$8725,$X268)),"")</f>
        <v/>
      </c>
      <c r="Q268" s="31">
        <f>IFERROR(IF(INDEX('Player Pool'!$O$2:$O$8725,$X268)="","",INDEX('Player Pool'!$O$2:$O$8725,$X268)),"")</f>
        <v/>
      </c>
      <c r="R268" s="31">
        <f>IFERROR(IF(INDEX('Player Pool'!$P$2:$P$8725,$X268)="","",INDEX('Player Pool'!$P$2:$P$8725,$X268)),"")</f>
        <v/>
      </c>
      <c r="S268" s="31">
        <f>IF(AND(ISNUMBER($J268),$J268&lt;&gt;0,ISNUMBER($I268),$I268&gt;0),$J268/($I268/1000000),"")</f>
        <v/>
      </c>
      <c r="T268" s="32">
        <f>IF(AND(ISNUMBER($K268),$K268&lt;&gt;0,ISNUMBER($I268),$I268&gt;0),$K268/($I268/1000000),"")</f>
        <v/>
      </c>
      <c r="U268" s="32">
        <f>IFERROR(IF(INDEX('Player Pool'!$S$2:$S$8725,$X268)="","",INDEX('Player Pool'!$S$2:$S$8725,$X268)),"")</f>
        <v/>
      </c>
      <c r="V268" s="32">
        <f>IF(AND(ISNUMBER($U268),$U268&lt;&gt;0,ISNUMBER($I268),$I268&gt;0),$U268/($I268/1000000),"")</f>
        <v/>
      </c>
      <c r="W268" t="inlineStr">
        <is>
          <t>06unf</t>
        </is>
      </c>
      <c r="X268">
        <f>IFERROR(MATCH($W268,'Player Pool'!$V$2:$V$8725,0),"")</f>
        <v/>
      </c>
      <c r="Y268">
        <f>IF(ISNUMBER($R268),$R268,-1)</f>
        <v/>
      </c>
      <c r="Z268">
        <f>IF(ISNUMBER($J268),$J268,-1)</f>
        <v/>
      </c>
      <c r="AA268">
        <f>IF($A268=$A267,$AA267,$AA267+1)</f>
        <v/>
      </c>
      <c r="AB268">
        <f>COUNTIFS($A$2:$A$516,$A268,$G$2:$G$516,$G268,$Y$2:$Y$516,"&gt;"&amp;$Y268)+COUNTIFS($A$2:$A268,$A268,$G$2:$G268,$G268,$Y$2:$Y268,$Y268)</f>
        <v/>
      </c>
      <c r="AC268">
        <f>IF($G268="MINORS","",COUNTIFS($A$2:$A$516,$A268,$G$2:$G$516,"&lt;&gt;MINORS",$Z$2:$Z$516,"&gt;"&amp;$Z268)+COUNTIFS($A$2:$A268,$A268,$G$2:$G268,"&lt;&gt;MINORS",$Z$2:$Z268,$Z268))</f>
        <v/>
      </c>
      <c r="AD268">
        <f>$A268&amp;"|"&amp;$G268&amp;"|"&amp;$AB268</f>
        <v/>
      </c>
      <c r="AE268">
        <f>IF($AC268="","",$A268&amp;"|"&amp;$AC268)</f>
        <v/>
      </c>
      <c r="AF268">
        <f>IF(COUNTIFS($A$2:$A268,$A268)=1,"T"&amp;$AA268,"")</f>
        <v/>
      </c>
    </row>
    <row r="269">
      <c r="A269" t="inlineStr">
        <is>
          <t>Keith</t>
        </is>
      </c>
      <c r="B269">
        <f>IFERROR(IF(INDEX('Player Pool'!$A$2:$A$8725,$X269)="","",INDEX('Player Pool'!$A$2:$A$8725,$X269)),"")</f>
        <v/>
      </c>
      <c r="C269">
        <f>IFERROR(IF(INDEX('Player Pool'!$B$2:$B$8725,$X269)="","",INDEX('Player Pool'!$B$2:$B$8725,$X269)),"")</f>
        <v/>
      </c>
      <c r="D269">
        <f>IFERROR(IF(INDEX('Player Pool'!$C$2:$C$8725,$X269)="","",INDEX('Player Pool'!$C$2:$C$8725,$X269)),"")</f>
        <v/>
      </c>
      <c r="E269">
        <f>IFERROR(IF(INDEX('Player Pool'!$D$2:$D$8725,$X269)="","",INDEX('Player Pool'!$D$2:$D$8725,$X269)),"")</f>
        <v/>
      </c>
      <c r="F269" t="inlineStr">
        <is>
          <t>F</t>
        </is>
      </c>
      <c r="G269" t="inlineStr">
        <is>
          <t>MINORS</t>
        </is>
      </c>
      <c r="H269">
        <f>IFERROR(IF(INDEX('Player Pool'!$E$2:$E$8725,$X269)="","",INDEX('Player Pool'!$E$2:$E$8725,$X269)),"")</f>
        <v/>
      </c>
      <c r="I269" s="30" t="n">
        <v>1</v>
      </c>
      <c r="J269" s="31">
        <f>IFERROR(IF(INDEX('Player Pool'!$I$2:$I$8725,$X269)="","",INDEX('Player Pool'!$I$2:$I$8725,$X269)),"")</f>
        <v/>
      </c>
      <c r="K269" s="31">
        <f>IFERROR(IF(INDEX('Player Pool'!$K$2:$K$8725,$X269)="","",INDEX('Player Pool'!$K$2:$K$8725,$X269)),"")</f>
        <v/>
      </c>
      <c r="L269" s="31">
        <f>IFERROR(IF(INDEX('Player Pool'!$M$2:$M$8725,$X269)="","",INDEX('Player Pool'!$M$2:$M$8725,$X269)),"")</f>
        <v/>
      </c>
      <c r="M269" s="31">
        <f>IFERROR(IF(INDEX('Player Pool'!$N$2:$N$8725,$X269)="","",INDEX('Player Pool'!$N$2:$N$8725,$X269)),"")</f>
        <v/>
      </c>
      <c r="N269" s="31">
        <f>IFERROR(IF(INDEX('Player Pool'!$Q$2:$Q$8725,$X269)="","",INDEX('Player Pool'!$Q$2:$Q$8725,$X269)),"")</f>
        <v/>
      </c>
      <c r="O269" s="31">
        <f>IF(AND(ISNUMBER($R269),$R269&lt;&gt;0,ISNUMBER($I269),$I269&gt;0),$R269/($I269/1000000),"")</f>
        <v/>
      </c>
      <c r="P269">
        <f>IFERROR(IF(INDEX('Player Pool'!$U$2:$U$8725,$X269)="","",INDEX('Player Pool'!$U$2:$U$8725,$X269)),"")</f>
        <v/>
      </c>
      <c r="Q269" s="31">
        <f>IFERROR(IF(INDEX('Player Pool'!$O$2:$O$8725,$X269)="","",INDEX('Player Pool'!$O$2:$O$8725,$X269)),"")</f>
        <v/>
      </c>
      <c r="R269" s="31">
        <f>IFERROR(IF(INDEX('Player Pool'!$P$2:$P$8725,$X269)="","",INDEX('Player Pool'!$P$2:$P$8725,$X269)),"")</f>
        <v/>
      </c>
      <c r="S269" s="31">
        <f>IF(AND(ISNUMBER($J269),$J269&lt;&gt;0,ISNUMBER($I269),$I269&gt;0),$J269/($I269/1000000),"")</f>
        <v/>
      </c>
      <c r="T269" s="32">
        <f>IF(AND(ISNUMBER($K269),$K269&lt;&gt;0,ISNUMBER($I269),$I269&gt;0),$K269/($I269/1000000),"")</f>
        <v/>
      </c>
      <c r="U269" s="32">
        <f>IFERROR(IF(INDEX('Player Pool'!$S$2:$S$8725,$X269)="","",INDEX('Player Pool'!$S$2:$S$8725,$X269)),"")</f>
        <v/>
      </c>
      <c r="V269" s="32">
        <f>IF(AND(ISNUMBER($U269),$U269&lt;&gt;0,ISNUMBER($I269),$I269&gt;0),$U269/($I269/1000000),"")</f>
        <v/>
      </c>
      <c r="W269" t="inlineStr">
        <is>
          <t>05lu3</t>
        </is>
      </c>
      <c r="X269">
        <f>IFERROR(MATCH($W269,'Player Pool'!$V$2:$V$8725,0),"")</f>
        <v/>
      </c>
      <c r="Y269">
        <f>IF(ISNUMBER($R269),$R269,-1)</f>
        <v/>
      </c>
      <c r="Z269">
        <f>IF(ISNUMBER($J269),$J269,-1)</f>
        <v/>
      </c>
      <c r="AA269">
        <f>IF($A269=$A268,$AA268,$AA268+1)</f>
        <v/>
      </c>
      <c r="AB269">
        <f>COUNTIFS($A$2:$A$516,$A269,$G$2:$G$516,$G269,$Y$2:$Y$516,"&gt;"&amp;$Y269)+COUNTIFS($A$2:$A269,$A269,$G$2:$G269,$G269,$Y$2:$Y269,$Y269)</f>
        <v/>
      </c>
      <c r="AC269">
        <f>IF($G269="MINORS","",COUNTIFS($A$2:$A$516,$A269,$G$2:$G$516,"&lt;&gt;MINORS",$Z$2:$Z$516,"&gt;"&amp;$Z269)+COUNTIFS($A$2:$A269,$A269,$G$2:$G269,"&lt;&gt;MINORS",$Z$2:$Z269,$Z269))</f>
        <v/>
      </c>
      <c r="AD269">
        <f>$A269&amp;"|"&amp;$G269&amp;"|"&amp;$AB269</f>
        <v/>
      </c>
      <c r="AE269">
        <f>IF($AC269="","",$A269&amp;"|"&amp;$AC269)</f>
        <v/>
      </c>
      <c r="AF269">
        <f>IF(COUNTIFS($A$2:$A269,$A269)=1,"T"&amp;$AA269,"")</f>
        <v/>
      </c>
    </row>
    <row r="270">
      <c r="A270" t="inlineStr">
        <is>
          <t>Kurtis</t>
        </is>
      </c>
      <c r="B270">
        <f>IFERROR(IF(INDEX('Player Pool'!$A$2:$A$8725,$X270)="","",INDEX('Player Pool'!$A$2:$A$8725,$X270)),"")</f>
        <v/>
      </c>
      <c r="C270">
        <f>IFERROR(IF(INDEX('Player Pool'!$B$2:$B$8725,$X270)="","",INDEX('Player Pool'!$B$2:$B$8725,$X270)),"")</f>
        <v/>
      </c>
      <c r="D270">
        <f>IFERROR(IF(INDEX('Player Pool'!$C$2:$C$8725,$X270)="","",INDEX('Player Pool'!$C$2:$C$8725,$X270)),"")</f>
        <v/>
      </c>
      <c r="E270">
        <f>IFERROR(IF(INDEX('Player Pool'!$D$2:$D$8725,$X270)="","",INDEX('Player Pool'!$D$2:$D$8725,$X270)),"")</f>
        <v/>
      </c>
      <c r="F270" t="inlineStr">
        <is>
          <t>F</t>
        </is>
      </c>
      <c r="G270" t="inlineStr">
        <is>
          <t>ACTIVE</t>
        </is>
      </c>
      <c r="H270">
        <f>IFERROR(IF(INDEX('Player Pool'!$E$2:$E$8725,$X270)="","",INDEX('Player Pool'!$E$2:$E$8725,$X270)),"")</f>
        <v/>
      </c>
      <c r="I270" s="30" t="n">
        <v>12600000</v>
      </c>
      <c r="J270" s="31">
        <f>IFERROR(IF(INDEX('Player Pool'!$I$2:$I$8725,$X270)="","",INDEX('Player Pool'!$I$2:$I$8725,$X270)),"")</f>
        <v/>
      </c>
      <c r="K270" s="31">
        <f>IFERROR(IF(INDEX('Player Pool'!$K$2:$K$8725,$X270)="","",INDEX('Player Pool'!$K$2:$K$8725,$X270)),"")</f>
        <v/>
      </c>
      <c r="L270" s="31">
        <f>IFERROR(IF(INDEX('Player Pool'!$M$2:$M$8725,$X270)="","",INDEX('Player Pool'!$M$2:$M$8725,$X270)),"")</f>
        <v/>
      </c>
      <c r="M270" s="31">
        <f>IFERROR(IF(INDEX('Player Pool'!$N$2:$N$8725,$X270)="","",INDEX('Player Pool'!$N$2:$N$8725,$X270)),"")</f>
        <v/>
      </c>
      <c r="N270" s="31">
        <f>IFERROR(IF(INDEX('Player Pool'!$Q$2:$Q$8725,$X270)="","",INDEX('Player Pool'!$Q$2:$Q$8725,$X270)),"")</f>
        <v/>
      </c>
      <c r="O270" s="31">
        <f>IF(AND(ISNUMBER($R270),$R270&lt;&gt;0,ISNUMBER($I270),$I270&gt;0),$R270/($I270/1000000),"")</f>
        <v/>
      </c>
      <c r="P270">
        <f>IFERROR(IF(INDEX('Player Pool'!$U$2:$U$8725,$X270)="","",INDEX('Player Pool'!$U$2:$U$8725,$X270)),"")</f>
        <v/>
      </c>
      <c r="Q270" s="31">
        <f>IFERROR(IF(INDEX('Player Pool'!$O$2:$O$8725,$X270)="","",INDEX('Player Pool'!$O$2:$O$8725,$X270)),"")</f>
        <v/>
      </c>
      <c r="R270" s="31">
        <f>IFERROR(IF(INDEX('Player Pool'!$P$2:$P$8725,$X270)="","",INDEX('Player Pool'!$P$2:$P$8725,$X270)),"")</f>
        <v/>
      </c>
      <c r="S270" s="31">
        <f>IF(AND(ISNUMBER($J270),$J270&lt;&gt;0,ISNUMBER($I270),$I270&gt;0),$J270/($I270/1000000),"")</f>
        <v/>
      </c>
      <c r="T270" s="32">
        <f>IF(AND(ISNUMBER($K270),$K270&lt;&gt;0,ISNUMBER($I270),$I270&gt;0),$K270/($I270/1000000),"")</f>
        <v/>
      </c>
      <c r="U270" s="32">
        <f>IFERROR(IF(INDEX('Player Pool'!$S$2:$S$8725,$X270)="","",INDEX('Player Pool'!$S$2:$S$8725,$X270)),"")</f>
        <v/>
      </c>
      <c r="V270" s="32">
        <f>IF(AND(ISNUMBER($U270),$U270&lt;&gt;0,ISNUMBER($I270),$I270&gt;0),$U270/($I270/1000000),"")</f>
        <v/>
      </c>
      <c r="W270" t="inlineStr">
        <is>
          <t>02f9l</t>
        </is>
      </c>
      <c r="X270">
        <f>IFERROR(MATCH($W270,'Player Pool'!$V$2:$V$8725,0),"")</f>
        <v/>
      </c>
      <c r="Y270">
        <f>IF(ISNUMBER($R270),$R270,-1)</f>
        <v/>
      </c>
      <c r="Z270">
        <f>IF(ISNUMBER($J270),$J270,-1)</f>
        <v/>
      </c>
      <c r="AA270">
        <f>IF($A270=$A269,$AA269,$AA269+1)</f>
        <v/>
      </c>
      <c r="AB270">
        <f>COUNTIFS($A$2:$A$516,$A270,$G$2:$G$516,$G270,$Y$2:$Y$516,"&gt;"&amp;$Y270)+COUNTIFS($A$2:$A270,$A270,$G$2:$G270,$G270,$Y$2:$Y270,$Y270)</f>
        <v/>
      </c>
      <c r="AC270">
        <f>IF($G270="MINORS","",COUNTIFS($A$2:$A$516,$A270,$G$2:$G$516,"&lt;&gt;MINORS",$Z$2:$Z$516,"&gt;"&amp;$Z270)+COUNTIFS($A$2:$A270,$A270,$G$2:$G270,"&lt;&gt;MINORS",$Z$2:$Z270,$Z270))</f>
        <v/>
      </c>
      <c r="AD270">
        <f>$A270&amp;"|"&amp;$G270&amp;"|"&amp;$AB270</f>
        <v/>
      </c>
      <c r="AE270">
        <f>IF($AC270="","",$A270&amp;"|"&amp;$AC270)</f>
        <v/>
      </c>
      <c r="AF270">
        <f>IF(COUNTIFS($A$2:$A270,$A270)=1,"T"&amp;$AA270,"")</f>
        <v/>
      </c>
    </row>
    <row r="271">
      <c r="A271" t="inlineStr">
        <is>
          <t>Kurtis</t>
        </is>
      </c>
      <c r="B271">
        <f>IFERROR(IF(INDEX('Player Pool'!$A$2:$A$8725,$X271)="","",INDEX('Player Pool'!$A$2:$A$8725,$X271)),"")</f>
        <v/>
      </c>
      <c r="C271">
        <f>IFERROR(IF(INDEX('Player Pool'!$B$2:$B$8725,$X271)="","",INDEX('Player Pool'!$B$2:$B$8725,$X271)),"")</f>
        <v/>
      </c>
      <c r="D271">
        <f>IFERROR(IF(INDEX('Player Pool'!$C$2:$C$8725,$X271)="","",INDEX('Player Pool'!$C$2:$C$8725,$X271)),"")</f>
        <v/>
      </c>
      <c r="E271">
        <f>IFERROR(IF(INDEX('Player Pool'!$D$2:$D$8725,$X271)="","",INDEX('Player Pool'!$D$2:$D$8725,$X271)),"")</f>
        <v/>
      </c>
      <c r="F271" t="inlineStr">
        <is>
          <t>F</t>
        </is>
      </c>
      <c r="G271" t="inlineStr">
        <is>
          <t>ACTIVE</t>
        </is>
      </c>
      <c r="H271">
        <f>IFERROR(IF(INDEX('Player Pool'!$E$2:$E$8725,$X271)="","",INDEX('Player Pool'!$E$2:$E$8725,$X271)),"")</f>
        <v/>
      </c>
      <c r="I271" s="30" t="n">
        <v>11500000</v>
      </c>
      <c r="J271" s="31">
        <f>IFERROR(IF(INDEX('Player Pool'!$I$2:$I$8725,$X271)="","",INDEX('Player Pool'!$I$2:$I$8725,$X271)),"")</f>
        <v/>
      </c>
      <c r="K271" s="31">
        <f>IFERROR(IF(INDEX('Player Pool'!$K$2:$K$8725,$X271)="","",INDEX('Player Pool'!$K$2:$K$8725,$X271)),"")</f>
        <v/>
      </c>
      <c r="L271" s="31">
        <f>IFERROR(IF(INDEX('Player Pool'!$M$2:$M$8725,$X271)="","",INDEX('Player Pool'!$M$2:$M$8725,$X271)),"")</f>
        <v/>
      </c>
      <c r="M271" s="31">
        <f>IFERROR(IF(INDEX('Player Pool'!$N$2:$N$8725,$X271)="","",INDEX('Player Pool'!$N$2:$N$8725,$X271)),"")</f>
        <v/>
      </c>
      <c r="N271" s="31">
        <f>IFERROR(IF(INDEX('Player Pool'!$Q$2:$Q$8725,$X271)="","",INDEX('Player Pool'!$Q$2:$Q$8725,$X271)),"")</f>
        <v/>
      </c>
      <c r="O271" s="31">
        <f>IF(AND(ISNUMBER($R271),$R271&lt;&gt;0,ISNUMBER($I271),$I271&gt;0),$R271/($I271/1000000),"")</f>
        <v/>
      </c>
      <c r="P271">
        <f>IFERROR(IF(INDEX('Player Pool'!$U$2:$U$8725,$X271)="","",INDEX('Player Pool'!$U$2:$U$8725,$X271)),"")</f>
        <v/>
      </c>
      <c r="Q271" s="31">
        <f>IFERROR(IF(INDEX('Player Pool'!$O$2:$O$8725,$X271)="","",INDEX('Player Pool'!$O$2:$O$8725,$X271)),"")</f>
        <v/>
      </c>
      <c r="R271" s="31">
        <f>IFERROR(IF(INDEX('Player Pool'!$P$2:$P$8725,$X271)="","",INDEX('Player Pool'!$P$2:$P$8725,$X271)),"")</f>
        <v/>
      </c>
      <c r="S271" s="31">
        <f>IF(AND(ISNUMBER($J271),$J271&lt;&gt;0,ISNUMBER($I271),$I271&gt;0),$J271/($I271/1000000),"")</f>
        <v/>
      </c>
      <c r="T271" s="32">
        <f>IF(AND(ISNUMBER($K271),$K271&lt;&gt;0,ISNUMBER($I271),$I271&gt;0),$K271/($I271/1000000),"")</f>
        <v/>
      </c>
      <c r="U271" s="32">
        <f>IFERROR(IF(INDEX('Player Pool'!$S$2:$S$8725,$X271)="","",INDEX('Player Pool'!$S$2:$S$8725,$X271)),"")</f>
        <v/>
      </c>
      <c r="V271" s="32">
        <f>IF(AND(ISNUMBER($U271),$U271&lt;&gt;0,ISNUMBER($I271),$I271&gt;0),$U271/($I271/1000000),"")</f>
        <v/>
      </c>
      <c r="W271" t="inlineStr">
        <is>
          <t>049k7</t>
        </is>
      </c>
      <c r="X271">
        <f>IFERROR(MATCH($W271,'Player Pool'!$V$2:$V$8725,0),"")</f>
        <v/>
      </c>
      <c r="Y271">
        <f>IF(ISNUMBER($R271),$R271,-1)</f>
        <v/>
      </c>
      <c r="Z271">
        <f>IF(ISNUMBER($J271),$J271,-1)</f>
        <v/>
      </c>
      <c r="AA271">
        <f>IF($A271=$A270,$AA270,$AA270+1)</f>
        <v/>
      </c>
      <c r="AB271">
        <f>COUNTIFS($A$2:$A$516,$A271,$G$2:$G$516,$G271,$Y$2:$Y$516,"&gt;"&amp;$Y271)+COUNTIFS($A$2:$A271,$A271,$G$2:$G271,$G271,$Y$2:$Y271,$Y271)</f>
        <v/>
      </c>
      <c r="AC271">
        <f>IF($G271="MINORS","",COUNTIFS($A$2:$A$516,$A271,$G$2:$G$516,"&lt;&gt;MINORS",$Z$2:$Z$516,"&gt;"&amp;$Z271)+COUNTIFS($A$2:$A271,$A271,$G$2:$G271,"&lt;&gt;MINORS",$Z$2:$Z271,$Z271))</f>
        <v/>
      </c>
      <c r="AD271">
        <f>$A271&amp;"|"&amp;$G271&amp;"|"&amp;$AB271</f>
        <v/>
      </c>
      <c r="AE271">
        <f>IF($AC271="","",$A271&amp;"|"&amp;$AC271)</f>
        <v/>
      </c>
      <c r="AF271">
        <f>IF(COUNTIFS($A$2:$A271,$A271)=1,"T"&amp;$AA271,"")</f>
        <v/>
      </c>
    </row>
    <row r="272">
      <c r="A272" t="inlineStr">
        <is>
          <t>Kurtis</t>
        </is>
      </c>
      <c r="B272">
        <f>IFERROR(IF(INDEX('Player Pool'!$A$2:$A$8725,$X272)="","",INDEX('Player Pool'!$A$2:$A$8725,$X272)),"")</f>
        <v/>
      </c>
      <c r="C272">
        <f>IFERROR(IF(INDEX('Player Pool'!$B$2:$B$8725,$X272)="","",INDEX('Player Pool'!$B$2:$B$8725,$X272)),"")</f>
        <v/>
      </c>
      <c r="D272">
        <f>IFERROR(IF(INDEX('Player Pool'!$C$2:$C$8725,$X272)="","",INDEX('Player Pool'!$C$2:$C$8725,$X272)),"")</f>
        <v/>
      </c>
      <c r="E272">
        <f>IFERROR(IF(INDEX('Player Pool'!$D$2:$D$8725,$X272)="","",INDEX('Player Pool'!$D$2:$D$8725,$X272)),"")</f>
        <v/>
      </c>
      <c r="F272" t="inlineStr">
        <is>
          <t>D</t>
        </is>
      </c>
      <c r="G272" t="inlineStr">
        <is>
          <t>ACTIVE</t>
        </is>
      </c>
      <c r="H272">
        <f>IFERROR(IF(INDEX('Player Pool'!$E$2:$E$8725,$X272)="","",INDEX('Player Pool'!$E$2:$E$8725,$X272)),"")</f>
        <v/>
      </c>
      <c r="I272" s="30" t="n">
        <v>7850000</v>
      </c>
      <c r="J272" s="31">
        <f>IFERROR(IF(INDEX('Player Pool'!$I$2:$I$8725,$X272)="","",INDEX('Player Pool'!$I$2:$I$8725,$X272)),"")</f>
        <v/>
      </c>
      <c r="K272" s="31">
        <f>IFERROR(IF(INDEX('Player Pool'!$K$2:$K$8725,$X272)="","",INDEX('Player Pool'!$K$2:$K$8725,$X272)),"")</f>
        <v/>
      </c>
      <c r="L272" s="31">
        <f>IFERROR(IF(INDEX('Player Pool'!$M$2:$M$8725,$X272)="","",INDEX('Player Pool'!$M$2:$M$8725,$X272)),"")</f>
        <v/>
      </c>
      <c r="M272" s="31">
        <f>IFERROR(IF(INDEX('Player Pool'!$N$2:$N$8725,$X272)="","",INDEX('Player Pool'!$N$2:$N$8725,$X272)),"")</f>
        <v/>
      </c>
      <c r="N272" s="31">
        <f>IFERROR(IF(INDEX('Player Pool'!$Q$2:$Q$8725,$X272)="","",INDEX('Player Pool'!$Q$2:$Q$8725,$X272)),"")</f>
        <v/>
      </c>
      <c r="O272" s="31">
        <f>IF(AND(ISNUMBER($R272),$R272&lt;&gt;0,ISNUMBER($I272),$I272&gt;0),$R272/($I272/1000000),"")</f>
        <v/>
      </c>
      <c r="P272">
        <f>IFERROR(IF(INDEX('Player Pool'!$U$2:$U$8725,$X272)="","",INDEX('Player Pool'!$U$2:$U$8725,$X272)),"")</f>
        <v/>
      </c>
      <c r="Q272" s="31">
        <f>IFERROR(IF(INDEX('Player Pool'!$O$2:$O$8725,$X272)="","",INDEX('Player Pool'!$O$2:$O$8725,$X272)),"")</f>
        <v/>
      </c>
      <c r="R272" s="31">
        <f>IFERROR(IF(INDEX('Player Pool'!$P$2:$P$8725,$X272)="","",INDEX('Player Pool'!$P$2:$P$8725,$X272)),"")</f>
        <v/>
      </c>
      <c r="S272" s="31">
        <f>IF(AND(ISNUMBER($J272),$J272&lt;&gt;0,ISNUMBER($I272),$I272&gt;0),$J272/($I272/1000000),"")</f>
        <v/>
      </c>
      <c r="T272" s="32">
        <f>IF(AND(ISNUMBER($K272),$K272&lt;&gt;0,ISNUMBER($I272),$I272&gt;0),$K272/($I272/1000000),"")</f>
        <v/>
      </c>
      <c r="U272" s="32">
        <f>IFERROR(IF(INDEX('Player Pool'!$S$2:$S$8725,$X272)="","",INDEX('Player Pool'!$S$2:$S$8725,$X272)),"")</f>
        <v/>
      </c>
      <c r="V272" s="32">
        <f>IF(AND(ISNUMBER($U272),$U272&lt;&gt;0,ISNUMBER($I272),$I272&gt;0),$U272/($I272/1000000),"")</f>
        <v/>
      </c>
      <c r="W272" t="inlineStr">
        <is>
          <t>04lbz</t>
        </is>
      </c>
      <c r="X272">
        <f>IFERROR(MATCH($W272,'Player Pool'!$V$2:$V$8725,0),"")</f>
        <v/>
      </c>
      <c r="Y272">
        <f>IF(ISNUMBER($R272),$R272,-1)</f>
        <v/>
      </c>
      <c r="Z272">
        <f>IF(ISNUMBER($J272),$J272,-1)</f>
        <v/>
      </c>
      <c r="AA272">
        <f>IF($A272=$A271,$AA271,$AA271+1)</f>
        <v/>
      </c>
      <c r="AB272">
        <f>COUNTIFS($A$2:$A$516,$A272,$G$2:$G$516,$G272,$Y$2:$Y$516,"&gt;"&amp;$Y272)+COUNTIFS($A$2:$A272,$A272,$G$2:$G272,$G272,$Y$2:$Y272,$Y272)</f>
        <v/>
      </c>
      <c r="AC272">
        <f>IF($G272="MINORS","",COUNTIFS($A$2:$A$516,$A272,$G$2:$G$516,"&lt;&gt;MINORS",$Z$2:$Z$516,"&gt;"&amp;$Z272)+COUNTIFS($A$2:$A272,$A272,$G$2:$G272,"&lt;&gt;MINORS",$Z$2:$Z272,$Z272))</f>
        <v/>
      </c>
      <c r="AD272">
        <f>$A272&amp;"|"&amp;$G272&amp;"|"&amp;$AB272</f>
        <v/>
      </c>
      <c r="AE272">
        <f>IF($AC272="","",$A272&amp;"|"&amp;$AC272)</f>
        <v/>
      </c>
      <c r="AF272">
        <f>IF(COUNTIFS($A$2:$A272,$A272)=1,"T"&amp;$AA272,"")</f>
        <v/>
      </c>
    </row>
    <row r="273">
      <c r="A273" t="inlineStr">
        <is>
          <t>Kurtis</t>
        </is>
      </c>
      <c r="B273">
        <f>IFERROR(IF(INDEX('Player Pool'!$A$2:$A$8725,$X273)="","",INDEX('Player Pool'!$A$2:$A$8725,$X273)),"")</f>
        <v/>
      </c>
      <c r="C273">
        <f>IFERROR(IF(INDEX('Player Pool'!$B$2:$B$8725,$X273)="","",INDEX('Player Pool'!$B$2:$B$8725,$X273)),"")</f>
        <v/>
      </c>
      <c r="D273">
        <f>IFERROR(IF(INDEX('Player Pool'!$C$2:$C$8725,$X273)="","",INDEX('Player Pool'!$C$2:$C$8725,$X273)),"")</f>
        <v/>
      </c>
      <c r="E273">
        <f>IFERROR(IF(INDEX('Player Pool'!$D$2:$D$8725,$X273)="","",INDEX('Player Pool'!$D$2:$D$8725,$X273)),"")</f>
        <v/>
      </c>
      <c r="F273" t="inlineStr">
        <is>
          <t>G</t>
        </is>
      </c>
      <c r="G273" t="inlineStr">
        <is>
          <t>ACTIVE</t>
        </is>
      </c>
      <c r="H273">
        <f>IFERROR(IF(INDEX('Player Pool'!$E$2:$E$8725,$X273)="","",INDEX('Player Pool'!$E$2:$E$8725,$X273)),"")</f>
        <v/>
      </c>
      <c r="I273" s="30" t="n">
        <v>1900000</v>
      </c>
      <c r="J273" s="31">
        <f>IFERROR(IF(INDEX('Player Pool'!$I$2:$I$8725,$X273)="","",INDEX('Player Pool'!$I$2:$I$8725,$X273)),"")</f>
        <v/>
      </c>
      <c r="K273" s="31">
        <f>IFERROR(IF(INDEX('Player Pool'!$K$2:$K$8725,$X273)="","",INDEX('Player Pool'!$K$2:$K$8725,$X273)),"")</f>
        <v/>
      </c>
      <c r="L273" s="31">
        <f>IFERROR(IF(INDEX('Player Pool'!$M$2:$M$8725,$X273)="","",INDEX('Player Pool'!$M$2:$M$8725,$X273)),"")</f>
        <v/>
      </c>
      <c r="M273" s="31">
        <f>IFERROR(IF(INDEX('Player Pool'!$N$2:$N$8725,$X273)="","",INDEX('Player Pool'!$N$2:$N$8725,$X273)),"")</f>
        <v/>
      </c>
      <c r="N273" s="31">
        <f>IFERROR(IF(INDEX('Player Pool'!$Q$2:$Q$8725,$X273)="","",INDEX('Player Pool'!$Q$2:$Q$8725,$X273)),"")</f>
        <v/>
      </c>
      <c r="O273" s="31">
        <f>IF(AND(ISNUMBER($R273),$R273&lt;&gt;0,ISNUMBER($I273),$I273&gt;0),$R273/($I273/1000000),"")</f>
        <v/>
      </c>
      <c r="P273">
        <f>IFERROR(IF(INDEX('Player Pool'!$U$2:$U$8725,$X273)="","",INDEX('Player Pool'!$U$2:$U$8725,$X273)),"")</f>
        <v/>
      </c>
      <c r="Q273" s="31">
        <f>IFERROR(IF(INDEX('Player Pool'!$O$2:$O$8725,$X273)="","",INDEX('Player Pool'!$O$2:$O$8725,$X273)),"")</f>
        <v/>
      </c>
      <c r="R273" s="31">
        <f>IFERROR(IF(INDEX('Player Pool'!$P$2:$P$8725,$X273)="","",INDEX('Player Pool'!$P$2:$P$8725,$X273)),"")</f>
        <v/>
      </c>
      <c r="S273" s="31">
        <f>IF(AND(ISNUMBER($J273),$J273&lt;&gt;0,ISNUMBER($I273),$I273&gt;0),$J273/($I273/1000000),"")</f>
        <v/>
      </c>
      <c r="T273" s="32">
        <f>IF(AND(ISNUMBER($K273),$K273&lt;&gt;0,ISNUMBER($I273),$I273&gt;0),$K273/($I273/1000000),"")</f>
        <v/>
      </c>
      <c r="U273" s="32">
        <f>IFERROR(IF(INDEX('Player Pool'!$S$2:$S$8725,$X273)="","",INDEX('Player Pool'!$S$2:$S$8725,$X273)),"")</f>
        <v/>
      </c>
      <c r="V273" s="32">
        <f>IF(AND(ISNUMBER($U273),$U273&lt;&gt;0,ISNUMBER($I273),$I273&gt;0),$U273/($I273/1000000),"")</f>
        <v/>
      </c>
      <c r="W273" t="inlineStr">
        <is>
          <t>04yla</t>
        </is>
      </c>
      <c r="X273">
        <f>IFERROR(MATCH($W273,'Player Pool'!$V$2:$V$8725,0),"")</f>
        <v/>
      </c>
      <c r="Y273">
        <f>IF(ISNUMBER($R273),$R273,-1)</f>
        <v/>
      </c>
      <c r="Z273">
        <f>IF(ISNUMBER($J273),$J273,-1)</f>
        <v/>
      </c>
      <c r="AA273">
        <f>IF($A273=$A272,$AA272,$AA272+1)</f>
        <v/>
      </c>
      <c r="AB273">
        <f>COUNTIFS($A$2:$A$516,$A273,$G$2:$G$516,$G273,$Y$2:$Y$516,"&gt;"&amp;$Y273)+COUNTIFS($A$2:$A273,$A273,$G$2:$G273,$G273,$Y$2:$Y273,$Y273)</f>
        <v/>
      </c>
      <c r="AC273">
        <f>IF($G273="MINORS","",COUNTIFS($A$2:$A$516,$A273,$G$2:$G$516,"&lt;&gt;MINORS",$Z$2:$Z$516,"&gt;"&amp;$Z273)+COUNTIFS($A$2:$A273,$A273,$G$2:$G273,"&lt;&gt;MINORS",$Z$2:$Z273,$Z273))</f>
        <v/>
      </c>
      <c r="AD273">
        <f>$A273&amp;"|"&amp;$G273&amp;"|"&amp;$AB273</f>
        <v/>
      </c>
      <c r="AE273">
        <f>IF($AC273="","",$A273&amp;"|"&amp;$AC273)</f>
        <v/>
      </c>
      <c r="AF273">
        <f>IF(COUNTIFS($A$2:$A273,$A273)=1,"T"&amp;$AA273,"")</f>
        <v/>
      </c>
    </row>
    <row r="274">
      <c r="A274" t="inlineStr">
        <is>
          <t>Kurtis</t>
        </is>
      </c>
      <c r="B274">
        <f>IFERROR(IF(INDEX('Player Pool'!$A$2:$A$8725,$X274)="","",INDEX('Player Pool'!$A$2:$A$8725,$X274)),"")</f>
        <v/>
      </c>
      <c r="C274">
        <f>IFERROR(IF(INDEX('Player Pool'!$B$2:$B$8725,$X274)="","",INDEX('Player Pool'!$B$2:$B$8725,$X274)),"")</f>
        <v/>
      </c>
      <c r="D274">
        <f>IFERROR(IF(INDEX('Player Pool'!$C$2:$C$8725,$X274)="","",INDEX('Player Pool'!$C$2:$C$8725,$X274)),"")</f>
        <v/>
      </c>
      <c r="E274">
        <f>IFERROR(IF(INDEX('Player Pool'!$D$2:$D$8725,$X274)="","",INDEX('Player Pool'!$D$2:$D$8725,$X274)),"")</f>
        <v/>
      </c>
      <c r="F274" t="inlineStr">
        <is>
          <t>F</t>
        </is>
      </c>
      <c r="G274" t="inlineStr">
        <is>
          <t>ACTIVE</t>
        </is>
      </c>
      <c r="H274">
        <f>IFERROR(IF(INDEX('Player Pool'!$E$2:$E$8725,$X274)="","",INDEX('Player Pool'!$E$2:$E$8725,$X274)),"")</f>
        <v/>
      </c>
      <c r="I274" s="30" t="n">
        <v>8400000</v>
      </c>
      <c r="J274" s="31">
        <f>IFERROR(IF(INDEX('Player Pool'!$I$2:$I$8725,$X274)="","",INDEX('Player Pool'!$I$2:$I$8725,$X274)),"")</f>
        <v/>
      </c>
      <c r="K274" s="31">
        <f>IFERROR(IF(INDEX('Player Pool'!$K$2:$K$8725,$X274)="","",INDEX('Player Pool'!$K$2:$K$8725,$X274)),"")</f>
        <v/>
      </c>
      <c r="L274" s="31">
        <f>IFERROR(IF(INDEX('Player Pool'!$M$2:$M$8725,$X274)="","",INDEX('Player Pool'!$M$2:$M$8725,$X274)),"")</f>
        <v/>
      </c>
      <c r="M274" s="31">
        <f>IFERROR(IF(INDEX('Player Pool'!$N$2:$N$8725,$X274)="","",INDEX('Player Pool'!$N$2:$N$8725,$X274)),"")</f>
        <v/>
      </c>
      <c r="N274" s="31">
        <f>IFERROR(IF(INDEX('Player Pool'!$Q$2:$Q$8725,$X274)="","",INDEX('Player Pool'!$Q$2:$Q$8725,$X274)),"")</f>
        <v/>
      </c>
      <c r="O274" s="31">
        <f>IF(AND(ISNUMBER($R274),$R274&lt;&gt;0,ISNUMBER($I274),$I274&gt;0),$R274/($I274/1000000),"")</f>
        <v/>
      </c>
      <c r="P274">
        <f>IFERROR(IF(INDEX('Player Pool'!$U$2:$U$8725,$X274)="","",INDEX('Player Pool'!$U$2:$U$8725,$X274)),"")</f>
        <v/>
      </c>
      <c r="Q274" s="31">
        <f>IFERROR(IF(INDEX('Player Pool'!$O$2:$O$8725,$X274)="","",INDEX('Player Pool'!$O$2:$O$8725,$X274)),"")</f>
        <v/>
      </c>
      <c r="R274" s="31">
        <f>IFERROR(IF(INDEX('Player Pool'!$P$2:$P$8725,$X274)="","",INDEX('Player Pool'!$P$2:$P$8725,$X274)),"")</f>
        <v/>
      </c>
      <c r="S274" s="31">
        <f>IF(AND(ISNUMBER($J274),$J274&lt;&gt;0,ISNUMBER($I274),$I274&gt;0),$J274/($I274/1000000),"")</f>
        <v/>
      </c>
      <c r="T274" s="32">
        <f>IF(AND(ISNUMBER($K274),$K274&lt;&gt;0,ISNUMBER($I274),$I274&gt;0),$K274/($I274/1000000),"")</f>
        <v/>
      </c>
      <c r="U274" s="32">
        <f>IFERROR(IF(INDEX('Player Pool'!$S$2:$S$8725,$X274)="","",INDEX('Player Pool'!$S$2:$S$8725,$X274)),"")</f>
        <v/>
      </c>
      <c r="V274" s="32">
        <f>IF(AND(ISNUMBER($U274),$U274&lt;&gt;0,ISNUMBER($I274),$I274&gt;0),$U274/($I274/1000000),"")</f>
        <v/>
      </c>
      <c r="W274" t="inlineStr">
        <is>
          <t>05tqt</t>
        </is>
      </c>
      <c r="X274">
        <f>IFERROR(MATCH($W274,'Player Pool'!$V$2:$V$8725,0),"")</f>
        <v/>
      </c>
      <c r="Y274">
        <f>IF(ISNUMBER($R274),$R274,-1)</f>
        <v/>
      </c>
      <c r="Z274">
        <f>IF(ISNUMBER($J274),$J274,-1)</f>
        <v/>
      </c>
      <c r="AA274">
        <f>IF($A274=$A273,$AA273,$AA273+1)</f>
        <v/>
      </c>
      <c r="AB274">
        <f>COUNTIFS($A$2:$A$516,$A274,$G$2:$G$516,$G274,$Y$2:$Y$516,"&gt;"&amp;$Y274)+COUNTIFS($A$2:$A274,$A274,$G$2:$G274,$G274,$Y$2:$Y274,$Y274)</f>
        <v/>
      </c>
      <c r="AC274">
        <f>IF($G274="MINORS","",COUNTIFS($A$2:$A$516,$A274,$G$2:$G$516,"&lt;&gt;MINORS",$Z$2:$Z$516,"&gt;"&amp;$Z274)+COUNTIFS($A$2:$A274,$A274,$G$2:$G274,"&lt;&gt;MINORS",$Z$2:$Z274,$Z274))</f>
        <v/>
      </c>
      <c r="AD274">
        <f>$A274&amp;"|"&amp;$G274&amp;"|"&amp;$AB274</f>
        <v/>
      </c>
      <c r="AE274">
        <f>IF($AC274="","",$A274&amp;"|"&amp;$AC274)</f>
        <v/>
      </c>
      <c r="AF274">
        <f>IF(COUNTIFS($A$2:$A274,$A274)=1,"T"&amp;$AA274,"")</f>
        <v/>
      </c>
    </row>
    <row r="275">
      <c r="A275" t="inlineStr">
        <is>
          <t>Kurtis</t>
        </is>
      </c>
      <c r="B275">
        <f>IFERROR(IF(INDEX('Player Pool'!$A$2:$A$8725,$X275)="","",INDEX('Player Pool'!$A$2:$A$8725,$X275)),"")</f>
        <v/>
      </c>
      <c r="C275">
        <f>IFERROR(IF(INDEX('Player Pool'!$B$2:$B$8725,$X275)="","",INDEX('Player Pool'!$B$2:$B$8725,$X275)),"")</f>
        <v/>
      </c>
      <c r="D275">
        <f>IFERROR(IF(INDEX('Player Pool'!$C$2:$C$8725,$X275)="","",INDEX('Player Pool'!$C$2:$C$8725,$X275)),"")</f>
        <v/>
      </c>
      <c r="E275">
        <f>IFERROR(IF(INDEX('Player Pool'!$D$2:$D$8725,$X275)="","",INDEX('Player Pool'!$D$2:$D$8725,$X275)),"")</f>
        <v/>
      </c>
      <c r="F275" t="inlineStr">
        <is>
          <t>F</t>
        </is>
      </c>
      <c r="G275" t="inlineStr">
        <is>
          <t>ACTIVE</t>
        </is>
      </c>
      <c r="H275">
        <f>IFERROR(IF(INDEX('Player Pool'!$E$2:$E$8725,$X275)="","",INDEX('Player Pool'!$E$2:$E$8725,$X275)),"")</f>
        <v/>
      </c>
      <c r="I275" s="30" t="n">
        <v>12000000</v>
      </c>
      <c r="J275" s="31">
        <f>IFERROR(IF(INDEX('Player Pool'!$I$2:$I$8725,$X275)="","",INDEX('Player Pool'!$I$2:$I$8725,$X275)),"")</f>
        <v/>
      </c>
      <c r="K275" s="31">
        <f>IFERROR(IF(INDEX('Player Pool'!$K$2:$K$8725,$X275)="","",INDEX('Player Pool'!$K$2:$K$8725,$X275)),"")</f>
        <v/>
      </c>
      <c r="L275" s="31">
        <f>IFERROR(IF(INDEX('Player Pool'!$M$2:$M$8725,$X275)="","",INDEX('Player Pool'!$M$2:$M$8725,$X275)),"")</f>
        <v/>
      </c>
      <c r="M275" s="31">
        <f>IFERROR(IF(INDEX('Player Pool'!$N$2:$N$8725,$X275)="","",INDEX('Player Pool'!$N$2:$N$8725,$X275)),"")</f>
        <v/>
      </c>
      <c r="N275" s="31">
        <f>IFERROR(IF(INDEX('Player Pool'!$Q$2:$Q$8725,$X275)="","",INDEX('Player Pool'!$Q$2:$Q$8725,$X275)),"")</f>
        <v/>
      </c>
      <c r="O275" s="31">
        <f>IF(AND(ISNUMBER($R275),$R275&lt;&gt;0,ISNUMBER($I275),$I275&gt;0),$R275/($I275/1000000),"")</f>
        <v/>
      </c>
      <c r="P275">
        <f>IFERROR(IF(INDEX('Player Pool'!$U$2:$U$8725,$X275)="","",INDEX('Player Pool'!$U$2:$U$8725,$X275)),"")</f>
        <v/>
      </c>
      <c r="Q275" s="31">
        <f>IFERROR(IF(INDEX('Player Pool'!$O$2:$O$8725,$X275)="","",INDEX('Player Pool'!$O$2:$O$8725,$X275)),"")</f>
        <v/>
      </c>
      <c r="R275" s="31">
        <f>IFERROR(IF(INDEX('Player Pool'!$P$2:$P$8725,$X275)="","",INDEX('Player Pool'!$P$2:$P$8725,$X275)),"")</f>
        <v/>
      </c>
      <c r="S275" s="31">
        <f>IF(AND(ISNUMBER($J275),$J275&lt;&gt;0,ISNUMBER($I275),$I275&gt;0),$J275/($I275/1000000),"")</f>
        <v/>
      </c>
      <c r="T275" s="32">
        <f>IF(AND(ISNUMBER($K275),$K275&lt;&gt;0,ISNUMBER($I275),$I275&gt;0),$K275/($I275/1000000),"")</f>
        <v/>
      </c>
      <c r="U275" s="32">
        <f>IFERROR(IF(INDEX('Player Pool'!$S$2:$S$8725,$X275)="","",INDEX('Player Pool'!$S$2:$S$8725,$X275)),"")</f>
        <v/>
      </c>
      <c r="V275" s="32">
        <f>IF(AND(ISNUMBER($U275),$U275&lt;&gt;0,ISNUMBER($I275),$I275&gt;0),$U275/($I275/1000000),"")</f>
        <v/>
      </c>
      <c r="W275" t="inlineStr">
        <is>
          <t>03jvu</t>
        </is>
      </c>
      <c r="X275">
        <f>IFERROR(MATCH($W275,'Player Pool'!$V$2:$V$8725,0),"")</f>
        <v/>
      </c>
      <c r="Y275">
        <f>IF(ISNUMBER($R275),$R275,-1)</f>
        <v/>
      </c>
      <c r="Z275">
        <f>IF(ISNUMBER($J275),$J275,-1)</f>
        <v/>
      </c>
      <c r="AA275">
        <f>IF($A275=$A274,$AA274,$AA274+1)</f>
        <v/>
      </c>
      <c r="AB275">
        <f>COUNTIFS($A$2:$A$516,$A275,$G$2:$G$516,$G275,$Y$2:$Y$516,"&gt;"&amp;$Y275)+COUNTIFS($A$2:$A275,$A275,$G$2:$G275,$G275,$Y$2:$Y275,$Y275)</f>
        <v/>
      </c>
      <c r="AC275">
        <f>IF($G275="MINORS","",COUNTIFS($A$2:$A$516,$A275,$G$2:$G$516,"&lt;&gt;MINORS",$Z$2:$Z$516,"&gt;"&amp;$Z275)+COUNTIFS($A$2:$A275,$A275,$G$2:$G275,"&lt;&gt;MINORS",$Z$2:$Z275,$Z275))</f>
        <v/>
      </c>
      <c r="AD275">
        <f>$A275&amp;"|"&amp;$G275&amp;"|"&amp;$AB275</f>
        <v/>
      </c>
      <c r="AE275">
        <f>IF($AC275="","",$A275&amp;"|"&amp;$AC275)</f>
        <v/>
      </c>
      <c r="AF275">
        <f>IF(COUNTIFS($A$2:$A275,$A275)=1,"T"&amp;$AA275,"")</f>
        <v/>
      </c>
    </row>
    <row r="276">
      <c r="A276" t="inlineStr">
        <is>
          <t>Kurtis</t>
        </is>
      </c>
      <c r="B276">
        <f>IFERROR(IF(INDEX('Player Pool'!$A$2:$A$8725,$X276)="","",INDEX('Player Pool'!$A$2:$A$8725,$X276)),"")</f>
        <v/>
      </c>
      <c r="C276">
        <f>IFERROR(IF(INDEX('Player Pool'!$B$2:$B$8725,$X276)="","",INDEX('Player Pool'!$B$2:$B$8725,$X276)),"")</f>
        <v/>
      </c>
      <c r="D276">
        <f>IFERROR(IF(INDEX('Player Pool'!$C$2:$C$8725,$X276)="","",INDEX('Player Pool'!$C$2:$C$8725,$X276)),"")</f>
        <v/>
      </c>
      <c r="E276">
        <f>IFERROR(IF(INDEX('Player Pool'!$D$2:$D$8725,$X276)="","",INDEX('Player Pool'!$D$2:$D$8725,$X276)),"")</f>
        <v/>
      </c>
      <c r="F276" t="inlineStr">
        <is>
          <t>G</t>
        </is>
      </c>
      <c r="G276" t="inlineStr">
        <is>
          <t>ACTIVE</t>
        </is>
      </c>
      <c r="H276">
        <f>IFERROR(IF(INDEX('Player Pool'!$E$2:$E$8725,$X276)="","",INDEX('Player Pool'!$E$2:$E$8725,$X276)),"")</f>
        <v/>
      </c>
      <c r="I276" s="30" t="n">
        <v>5850000</v>
      </c>
      <c r="J276" s="31">
        <f>IFERROR(IF(INDEX('Player Pool'!$I$2:$I$8725,$X276)="","",INDEX('Player Pool'!$I$2:$I$8725,$X276)),"")</f>
        <v/>
      </c>
      <c r="K276" s="31">
        <f>IFERROR(IF(INDEX('Player Pool'!$K$2:$K$8725,$X276)="","",INDEX('Player Pool'!$K$2:$K$8725,$X276)),"")</f>
        <v/>
      </c>
      <c r="L276" s="31">
        <f>IFERROR(IF(INDEX('Player Pool'!$M$2:$M$8725,$X276)="","",INDEX('Player Pool'!$M$2:$M$8725,$X276)),"")</f>
        <v/>
      </c>
      <c r="M276" s="31">
        <f>IFERROR(IF(INDEX('Player Pool'!$N$2:$N$8725,$X276)="","",INDEX('Player Pool'!$N$2:$N$8725,$X276)),"")</f>
        <v/>
      </c>
      <c r="N276" s="31">
        <f>IFERROR(IF(INDEX('Player Pool'!$Q$2:$Q$8725,$X276)="","",INDEX('Player Pool'!$Q$2:$Q$8725,$X276)),"")</f>
        <v/>
      </c>
      <c r="O276" s="31">
        <f>IF(AND(ISNUMBER($R276),$R276&lt;&gt;0,ISNUMBER($I276),$I276&gt;0),$R276/($I276/1000000),"")</f>
        <v/>
      </c>
      <c r="P276">
        <f>IFERROR(IF(INDEX('Player Pool'!$U$2:$U$8725,$X276)="","",INDEX('Player Pool'!$U$2:$U$8725,$X276)),"")</f>
        <v/>
      </c>
      <c r="Q276" s="31">
        <f>IFERROR(IF(INDEX('Player Pool'!$O$2:$O$8725,$X276)="","",INDEX('Player Pool'!$O$2:$O$8725,$X276)),"")</f>
        <v/>
      </c>
      <c r="R276" s="31">
        <f>IFERROR(IF(INDEX('Player Pool'!$P$2:$P$8725,$X276)="","",INDEX('Player Pool'!$P$2:$P$8725,$X276)),"")</f>
        <v/>
      </c>
      <c r="S276" s="31">
        <f>IF(AND(ISNUMBER($J276),$J276&lt;&gt;0,ISNUMBER($I276),$I276&gt;0),$J276/($I276/1000000),"")</f>
        <v/>
      </c>
      <c r="T276" s="32">
        <f>IF(AND(ISNUMBER($K276),$K276&lt;&gt;0,ISNUMBER($I276),$I276&gt;0),$K276/($I276/1000000),"")</f>
        <v/>
      </c>
      <c r="U276" s="32">
        <f>IFERROR(IF(INDEX('Player Pool'!$S$2:$S$8725,$X276)="","",INDEX('Player Pool'!$S$2:$S$8725,$X276)),"")</f>
        <v/>
      </c>
      <c r="V276" s="32">
        <f>IF(AND(ISNUMBER($U276),$U276&lt;&gt;0,ISNUMBER($I276),$I276&gt;0),$U276/($I276/1000000),"")</f>
        <v/>
      </c>
      <c r="W276" t="inlineStr">
        <is>
          <t>04mdc</t>
        </is>
      </c>
      <c r="X276">
        <f>IFERROR(MATCH($W276,'Player Pool'!$V$2:$V$8725,0),"")</f>
        <v/>
      </c>
      <c r="Y276">
        <f>IF(ISNUMBER($R276),$R276,-1)</f>
        <v/>
      </c>
      <c r="Z276">
        <f>IF(ISNUMBER($J276),$J276,-1)</f>
        <v/>
      </c>
      <c r="AA276">
        <f>IF($A276=$A275,$AA275,$AA275+1)</f>
        <v/>
      </c>
      <c r="AB276">
        <f>COUNTIFS($A$2:$A$516,$A276,$G$2:$G$516,$G276,$Y$2:$Y$516,"&gt;"&amp;$Y276)+COUNTIFS($A$2:$A276,$A276,$G$2:$G276,$G276,$Y$2:$Y276,$Y276)</f>
        <v/>
      </c>
      <c r="AC276">
        <f>IF($G276="MINORS","",COUNTIFS($A$2:$A$516,$A276,$G$2:$G$516,"&lt;&gt;MINORS",$Z$2:$Z$516,"&gt;"&amp;$Z276)+COUNTIFS($A$2:$A276,$A276,$G$2:$G276,"&lt;&gt;MINORS",$Z$2:$Z276,$Z276))</f>
        <v/>
      </c>
      <c r="AD276">
        <f>$A276&amp;"|"&amp;$G276&amp;"|"&amp;$AB276</f>
        <v/>
      </c>
      <c r="AE276">
        <f>IF($AC276="","",$A276&amp;"|"&amp;$AC276)</f>
        <v/>
      </c>
      <c r="AF276">
        <f>IF(COUNTIFS($A$2:$A276,$A276)=1,"T"&amp;$AA276,"")</f>
        <v/>
      </c>
    </row>
    <row r="277">
      <c r="A277" t="inlineStr">
        <is>
          <t>Kurtis</t>
        </is>
      </c>
      <c r="B277">
        <f>IFERROR(IF(INDEX('Player Pool'!$A$2:$A$8725,$X277)="","",INDEX('Player Pool'!$A$2:$A$8725,$X277)),"")</f>
        <v/>
      </c>
      <c r="C277">
        <f>IFERROR(IF(INDEX('Player Pool'!$B$2:$B$8725,$X277)="","",INDEX('Player Pool'!$B$2:$B$8725,$X277)),"")</f>
        <v/>
      </c>
      <c r="D277">
        <f>IFERROR(IF(INDEX('Player Pool'!$C$2:$C$8725,$X277)="","",INDEX('Player Pool'!$C$2:$C$8725,$X277)),"")</f>
        <v/>
      </c>
      <c r="E277">
        <f>IFERROR(IF(INDEX('Player Pool'!$D$2:$D$8725,$X277)="","",INDEX('Player Pool'!$D$2:$D$8725,$X277)),"")</f>
        <v/>
      </c>
      <c r="F277" t="inlineStr">
        <is>
          <t>F</t>
        </is>
      </c>
      <c r="G277" t="inlineStr">
        <is>
          <t>ACTIVE</t>
        </is>
      </c>
      <c r="H277">
        <f>IFERROR(IF(INDEX('Player Pool'!$E$2:$E$8725,$X277)="","",INDEX('Player Pool'!$E$2:$E$8725,$X277)),"")</f>
        <v/>
      </c>
      <c r="I277" s="30" t="n">
        <v>6250000</v>
      </c>
      <c r="J277" s="31">
        <f>IFERROR(IF(INDEX('Player Pool'!$I$2:$I$8725,$X277)="","",INDEX('Player Pool'!$I$2:$I$8725,$X277)),"")</f>
        <v/>
      </c>
      <c r="K277" s="31">
        <f>IFERROR(IF(INDEX('Player Pool'!$K$2:$K$8725,$X277)="","",INDEX('Player Pool'!$K$2:$K$8725,$X277)),"")</f>
        <v/>
      </c>
      <c r="L277" s="31">
        <f>IFERROR(IF(INDEX('Player Pool'!$M$2:$M$8725,$X277)="","",INDEX('Player Pool'!$M$2:$M$8725,$X277)),"")</f>
        <v/>
      </c>
      <c r="M277" s="31">
        <f>IFERROR(IF(INDEX('Player Pool'!$N$2:$N$8725,$X277)="","",INDEX('Player Pool'!$N$2:$N$8725,$X277)),"")</f>
        <v/>
      </c>
      <c r="N277" s="31">
        <f>IFERROR(IF(INDEX('Player Pool'!$Q$2:$Q$8725,$X277)="","",INDEX('Player Pool'!$Q$2:$Q$8725,$X277)),"")</f>
        <v/>
      </c>
      <c r="O277" s="31">
        <f>IF(AND(ISNUMBER($R277),$R277&lt;&gt;0,ISNUMBER($I277),$I277&gt;0),$R277/($I277/1000000),"")</f>
        <v/>
      </c>
      <c r="P277">
        <f>IFERROR(IF(INDEX('Player Pool'!$U$2:$U$8725,$X277)="","",INDEX('Player Pool'!$U$2:$U$8725,$X277)),"")</f>
        <v/>
      </c>
      <c r="Q277" s="31">
        <f>IFERROR(IF(INDEX('Player Pool'!$O$2:$O$8725,$X277)="","",INDEX('Player Pool'!$O$2:$O$8725,$X277)),"")</f>
        <v/>
      </c>
      <c r="R277" s="31">
        <f>IFERROR(IF(INDEX('Player Pool'!$P$2:$P$8725,$X277)="","",INDEX('Player Pool'!$P$2:$P$8725,$X277)),"")</f>
        <v/>
      </c>
      <c r="S277" s="31">
        <f>IF(AND(ISNUMBER($J277),$J277&lt;&gt;0,ISNUMBER($I277),$I277&gt;0),$J277/($I277/1000000),"")</f>
        <v/>
      </c>
      <c r="T277" s="32">
        <f>IF(AND(ISNUMBER($K277),$K277&lt;&gt;0,ISNUMBER($I277),$I277&gt;0),$K277/($I277/1000000),"")</f>
        <v/>
      </c>
      <c r="U277" s="32">
        <f>IFERROR(IF(INDEX('Player Pool'!$S$2:$S$8725,$X277)="","",INDEX('Player Pool'!$S$2:$S$8725,$X277)),"")</f>
        <v/>
      </c>
      <c r="V277" s="32">
        <f>IF(AND(ISNUMBER($U277),$U277&lt;&gt;0,ISNUMBER($I277),$I277&gt;0),$U277/($I277/1000000),"")</f>
        <v/>
      </c>
      <c r="W277" t="inlineStr">
        <is>
          <t>03rfl</t>
        </is>
      </c>
      <c r="X277">
        <f>IFERROR(MATCH($W277,'Player Pool'!$V$2:$V$8725,0),"")</f>
        <v/>
      </c>
      <c r="Y277">
        <f>IF(ISNUMBER($R277),$R277,-1)</f>
        <v/>
      </c>
      <c r="Z277">
        <f>IF(ISNUMBER($J277),$J277,-1)</f>
        <v/>
      </c>
      <c r="AA277">
        <f>IF($A277=$A276,$AA276,$AA276+1)</f>
        <v/>
      </c>
      <c r="AB277">
        <f>COUNTIFS($A$2:$A$516,$A277,$G$2:$G$516,$G277,$Y$2:$Y$516,"&gt;"&amp;$Y277)+COUNTIFS($A$2:$A277,$A277,$G$2:$G277,$G277,$Y$2:$Y277,$Y277)</f>
        <v/>
      </c>
      <c r="AC277">
        <f>IF($G277="MINORS","",COUNTIFS($A$2:$A$516,$A277,$G$2:$G$516,"&lt;&gt;MINORS",$Z$2:$Z$516,"&gt;"&amp;$Z277)+COUNTIFS($A$2:$A277,$A277,$G$2:$G277,"&lt;&gt;MINORS",$Z$2:$Z277,$Z277))</f>
        <v/>
      </c>
      <c r="AD277">
        <f>$A277&amp;"|"&amp;$G277&amp;"|"&amp;$AB277</f>
        <v/>
      </c>
      <c r="AE277">
        <f>IF($AC277="","",$A277&amp;"|"&amp;$AC277)</f>
        <v/>
      </c>
      <c r="AF277">
        <f>IF(COUNTIFS($A$2:$A277,$A277)=1,"T"&amp;$AA277,"")</f>
        <v/>
      </c>
    </row>
    <row r="278">
      <c r="A278" t="inlineStr">
        <is>
          <t>Kurtis</t>
        </is>
      </c>
      <c r="B278">
        <f>IFERROR(IF(INDEX('Player Pool'!$A$2:$A$8725,$X278)="","",INDEX('Player Pool'!$A$2:$A$8725,$X278)),"")</f>
        <v/>
      </c>
      <c r="C278">
        <f>IFERROR(IF(INDEX('Player Pool'!$B$2:$B$8725,$X278)="","",INDEX('Player Pool'!$B$2:$B$8725,$X278)),"")</f>
        <v/>
      </c>
      <c r="D278">
        <f>IFERROR(IF(INDEX('Player Pool'!$C$2:$C$8725,$X278)="","",INDEX('Player Pool'!$C$2:$C$8725,$X278)),"")</f>
        <v/>
      </c>
      <c r="E278">
        <f>IFERROR(IF(INDEX('Player Pool'!$D$2:$D$8725,$X278)="","",INDEX('Player Pool'!$D$2:$D$8725,$X278)),"")</f>
        <v/>
      </c>
      <c r="F278" t="inlineStr">
        <is>
          <t>F</t>
        </is>
      </c>
      <c r="G278" t="inlineStr">
        <is>
          <t>ACTIVE</t>
        </is>
      </c>
      <c r="H278">
        <f>IFERROR(IF(INDEX('Player Pool'!$E$2:$E$8725,$X278)="","",INDEX('Player Pool'!$E$2:$E$8725,$X278)),"")</f>
        <v/>
      </c>
      <c r="I278" s="30" t="n">
        <v>5600000</v>
      </c>
      <c r="J278" s="31">
        <f>IFERROR(IF(INDEX('Player Pool'!$I$2:$I$8725,$X278)="","",INDEX('Player Pool'!$I$2:$I$8725,$X278)),"")</f>
        <v/>
      </c>
      <c r="K278" s="31">
        <f>IFERROR(IF(INDEX('Player Pool'!$K$2:$K$8725,$X278)="","",INDEX('Player Pool'!$K$2:$K$8725,$X278)),"")</f>
        <v/>
      </c>
      <c r="L278" s="31">
        <f>IFERROR(IF(INDEX('Player Pool'!$M$2:$M$8725,$X278)="","",INDEX('Player Pool'!$M$2:$M$8725,$X278)),"")</f>
        <v/>
      </c>
      <c r="M278" s="31">
        <f>IFERROR(IF(INDEX('Player Pool'!$N$2:$N$8725,$X278)="","",INDEX('Player Pool'!$N$2:$N$8725,$X278)),"")</f>
        <v/>
      </c>
      <c r="N278" s="31">
        <f>IFERROR(IF(INDEX('Player Pool'!$Q$2:$Q$8725,$X278)="","",INDEX('Player Pool'!$Q$2:$Q$8725,$X278)),"")</f>
        <v/>
      </c>
      <c r="O278" s="31">
        <f>IF(AND(ISNUMBER($R278),$R278&lt;&gt;0,ISNUMBER($I278),$I278&gt;0),$R278/($I278/1000000),"")</f>
        <v/>
      </c>
      <c r="P278">
        <f>IFERROR(IF(INDEX('Player Pool'!$U$2:$U$8725,$X278)="","",INDEX('Player Pool'!$U$2:$U$8725,$X278)),"")</f>
        <v/>
      </c>
      <c r="Q278" s="31">
        <f>IFERROR(IF(INDEX('Player Pool'!$O$2:$O$8725,$X278)="","",INDEX('Player Pool'!$O$2:$O$8725,$X278)),"")</f>
        <v/>
      </c>
      <c r="R278" s="31">
        <f>IFERROR(IF(INDEX('Player Pool'!$P$2:$P$8725,$X278)="","",INDEX('Player Pool'!$P$2:$P$8725,$X278)),"")</f>
        <v/>
      </c>
      <c r="S278" s="31">
        <f>IF(AND(ISNUMBER($J278),$J278&lt;&gt;0,ISNUMBER($I278),$I278&gt;0),$J278/($I278/1000000),"")</f>
        <v/>
      </c>
      <c r="T278" s="32">
        <f>IF(AND(ISNUMBER($K278),$K278&lt;&gt;0,ISNUMBER($I278),$I278&gt;0),$K278/($I278/1000000),"")</f>
        <v/>
      </c>
      <c r="U278" s="32">
        <f>IFERROR(IF(INDEX('Player Pool'!$S$2:$S$8725,$X278)="","",INDEX('Player Pool'!$S$2:$S$8725,$X278)),"")</f>
        <v/>
      </c>
      <c r="V278" s="32">
        <f>IF(AND(ISNUMBER($U278),$U278&lt;&gt;0,ISNUMBER($I278),$I278&gt;0),$U278/($I278/1000000),"")</f>
        <v/>
      </c>
      <c r="W278" t="inlineStr">
        <is>
          <t>05r1l</t>
        </is>
      </c>
      <c r="X278">
        <f>IFERROR(MATCH($W278,'Player Pool'!$V$2:$V$8725,0),"")</f>
        <v/>
      </c>
      <c r="Y278">
        <f>IF(ISNUMBER($R278),$R278,-1)</f>
        <v/>
      </c>
      <c r="Z278">
        <f>IF(ISNUMBER($J278),$J278,-1)</f>
        <v/>
      </c>
      <c r="AA278">
        <f>IF($A278=$A277,$AA277,$AA277+1)</f>
        <v/>
      </c>
      <c r="AB278">
        <f>COUNTIFS($A$2:$A$516,$A278,$G$2:$G$516,$G278,$Y$2:$Y$516,"&gt;"&amp;$Y278)+COUNTIFS($A$2:$A278,$A278,$G$2:$G278,$G278,$Y$2:$Y278,$Y278)</f>
        <v/>
      </c>
      <c r="AC278">
        <f>IF($G278="MINORS","",COUNTIFS($A$2:$A$516,$A278,$G$2:$G$516,"&lt;&gt;MINORS",$Z$2:$Z$516,"&gt;"&amp;$Z278)+COUNTIFS($A$2:$A278,$A278,$G$2:$G278,"&lt;&gt;MINORS",$Z$2:$Z278,$Z278))</f>
        <v/>
      </c>
      <c r="AD278">
        <f>$A278&amp;"|"&amp;$G278&amp;"|"&amp;$AB278</f>
        <v/>
      </c>
      <c r="AE278">
        <f>IF($AC278="","",$A278&amp;"|"&amp;$AC278)</f>
        <v/>
      </c>
      <c r="AF278">
        <f>IF(COUNTIFS($A$2:$A278,$A278)=1,"T"&amp;$AA278,"")</f>
        <v/>
      </c>
    </row>
    <row r="279">
      <c r="A279" t="inlineStr">
        <is>
          <t>Kurtis</t>
        </is>
      </c>
      <c r="B279">
        <f>IFERROR(IF(INDEX('Player Pool'!$A$2:$A$8725,$X279)="","",INDEX('Player Pool'!$A$2:$A$8725,$X279)),"")</f>
        <v/>
      </c>
      <c r="C279">
        <f>IFERROR(IF(INDEX('Player Pool'!$B$2:$B$8725,$X279)="","",INDEX('Player Pool'!$B$2:$B$8725,$X279)),"")</f>
        <v/>
      </c>
      <c r="D279">
        <f>IFERROR(IF(INDEX('Player Pool'!$C$2:$C$8725,$X279)="","",INDEX('Player Pool'!$C$2:$C$8725,$X279)),"")</f>
        <v/>
      </c>
      <c r="E279">
        <f>IFERROR(IF(INDEX('Player Pool'!$D$2:$D$8725,$X279)="","",INDEX('Player Pool'!$D$2:$D$8725,$X279)),"")</f>
        <v/>
      </c>
      <c r="F279" t="inlineStr">
        <is>
          <t>F</t>
        </is>
      </c>
      <c r="G279" t="inlineStr">
        <is>
          <t>ACTIVE</t>
        </is>
      </c>
      <c r="H279">
        <f>IFERROR(IF(INDEX('Player Pool'!$E$2:$E$8725,$X279)="","",INDEX('Player Pool'!$E$2:$E$8725,$X279)),"")</f>
        <v/>
      </c>
      <c r="I279" s="30" t="n">
        <v>950000</v>
      </c>
      <c r="J279" s="31">
        <f>IFERROR(IF(INDEX('Player Pool'!$I$2:$I$8725,$X279)="","",INDEX('Player Pool'!$I$2:$I$8725,$X279)),"")</f>
        <v/>
      </c>
      <c r="K279" s="31">
        <f>IFERROR(IF(INDEX('Player Pool'!$K$2:$K$8725,$X279)="","",INDEX('Player Pool'!$K$2:$K$8725,$X279)),"")</f>
        <v/>
      </c>
      <c r="L279" s="31">
        <f>IFERROR(IF(INDEX('Player Pool'!$M$2:$M$8725,$X279)="","",INDEX('Player Pool'!$M$2:$M$8725,$X279)),"")</f>
        <v/>
      </c>
      <c r="M279" s="31">
        <f>IFERROR(IF(INDEX('Player Pool'!$N$2:$N$8725,$X279)="","",INDEX('Player Pool'!$N$2:$N$8725,$X279)),"")</f>
        <v/>
      </c>
      <c r="N279" s="31">
        <f>IFERROR(IF(INDEX('Player Pool'!$Q$2:$Q$8725,$X279)="","",INDEX('Player Pool'!$Q$2:$Q$8725,$X279)),"")</f>
        <v/>
      </c>
      <c r="O279" s="31">
        <f>IF(AND(ISNUMBER($R279),$R279&lt;&gt;0,ISNUMBER($I279),$I279&gt;0),$R279/($I279/1000000),"")</f>
        <v/>
      </c>
      <c r="P279">
        <f>IFERROR(IF(INDEX('Player Pool'!$U$2:$U$8725,$X279)="","",INDEX('Player Pool'!$U$2:$U$8725,$X279)),"")</f>
        <v/>
      </c>
      <c r="Q279" s="31">
        <f>IFERROR(IF(INDEX('Player Pool'!$O$2:$O$8725,$X279)="","",INDEX('Player Pool'!$O$2:$O$8725,$X279)),"")</f>
        <v/>
      </c>
      <c r="R279" s="31">
        <f>IFERROR(IF(INDEX('Player Pool'!$P$2:$P$8725,$X279)="","",INDEX('Player Pool'!$P$2:$P$8725,$X279)),"")</f>
        <v/>
      </c>
      <c r="S279" s="31">
        <f>IF(AND(ISNUMBER($J279),$J279&lt;&gt;0,ISNUMBER($I279),$I279&gt;0),$J279/($I279/1000000),"")</f>
        <v/>
      </c>
      <c r="T279" s="32">
        <f>IF(AND(ISNUMBER($K279),$K279&lt;&gt;0,ISNUMBER($I279),$I279&gt;0),$K279/($I279/1000000),"")</f>
        <v/>
      </c>
      <c r="U279" s="32">
        <f>IFERROR(IF(INDEX('Player Pool'!$S$2:$S$8725,$X279)="","",INDEX('Player Pool'!$S$2:$S$8725,$X279)),"")</f>
        <v/>
      </c>
      <c r="V279" s="32">
        <f>IF(AND(ISNUMBER($U279),$U279&lt;&gt;0,ISNUMBER($I279),$I279&gt;0),$U279/($I279/1000000),"")</f>
        <v/>
      </c>
      <c r="W279" t="inlineStr">
        <is>
          <t>0644b</t>
        </is>
      </c>
      <c r="X279">
        <f>IFERROR(MATCH($W279,'Player Pool'!$V$2:$V$8725,0),"")</f>
        <v/>
      </c>
      <c r="Y279">
        <f>IF(ISNUMBER($R279),$R279,-1)</f>
        <v/>
      </c>
      <c r="Z279">
        <f>IF(ISNUMBER($J279),$J279,-1)</f>
        <v/>
      </c>
      <c r="AA279">
        <f>IF($A279=$A278,$AA278,$AA278+1)</f>
        <v/>
      </c>
      <c r="AB279">
        <f>COUNTIFS($A$2:$A$516,$A279,$G$2:$G$516,$G279,$Y$2:$Y$516,"&gt;"&amp;$Y279)+COUNTIFS($A$2:$A279,$A279,$G$2:$G279,$G279,$Y$2:$Y279,$Y279)</f>
        <v/>
      </c>
      <c r="AC279">
        <f>IF($G279="MINORS","",COUNTIFS($A$2:$A$516,$A279,$G$2:$G$516,"&lt;&gt;MINORS",$Z$2:$Z$516,"&gt;"&amp;$Z279)+COUNTIFS($A$2:$A279,$A279,$G$2:$G279,"&lt;&gt;MINORS",$Z$2:$Z279,$Z279))</f>
        <v/>
      </c>
      <c r="AD279">
        <f>$A279&amp;"|"&amp;$G279&amp;"|"&amp;$AB279</f>
        <v/>
      </c>
      <c r="AE279">
        <f>IF($AC279="","",$A279&amp;"|"&amp;$AC279)</f>
        <v/>
      </c>
      <c r="AF279">
        <f>IF(COUNTIFS($A$2:$A279,$A279)=1,"T"&amp;$AA279,"")</f>
        <v/>
      </c>
    </row>
    <row r="280">
      <c r="A280" t="inlineStr">
        <is>
          <t>Kurtis</t>
        </is>
      </c>
      <c r="B280">
        <f>IFERROR(IF(INDEX('Player Pool'!$A$2:$A$8725,$X280)="","",INDEX('Player Pool'!$A$2:$A$8725,$X280)),"")</f>
        <v/>
      </c>
      <c r="C280">
        <f>IFERROR(IF(INDEX('Player Pool'!$B$2:$B$8725,$X280)="","",INDEX('Player Pool'!$B$2:$B$8725,$X280)),"")</f>
        <v/>
      </c>
      <c r="D280">
        <f>IFERROR(IF(INDEX('Player Pool'!$C$2:$C$8725,$X280)="","",INDEX('Player Pool'!$C$2:$C$8725,$X280)),"")</f>
        <v/>
      </c>
      <c r="E280">
        <f>IFERROR(IF(INDEX('Player Pool'!$D$2:$D$8725,$X280)="","",INDEX('Player Pool'!$D$2:$D$8725,$X280)),"")</f>
        <v/>
      </c>
      <c r="F280" t="inlineStr">
        <is>
          <t>F</t>
        </is>
      </c>
      <c r="G280" t="inlineStr">
        <is>
          <t>ACTIVE</t>
        </is>
      </c>
      <c r="H280">
        <f>IFERROR(IF(INDEX('Player Pool'!$E$2:$E$8725,$X280)="","",INDEX('Player Pool'!$E$2:$E$8725,$X280)),"")</f>
        <v/>
      </c>
      <c r="I280" s="30" t="n">
        <v>3375000</v>
      </c>
      <c r="J280" s="31">
        <f>IFERROR(IF(INDEX('Player Pool'!$I$2:$I$8725,$X280)="","",INDEX('Player Pool'!$I$2:$I$8725,$X280)),"")</f>
        <v/>
      </c>
      <c r="K280" s="31">
        <f>IFERROR(IF(INDEX('Player Pool'!$K$2:$K$8725,$X280)="","",INDEX('Player Pool'!$K$2:$K$8725,$X280)),"")</f>
        <v/>
      </c>
      <c r="L280" s="31">
        <f>IFERROR(IF(INDEX('Player Pool'!$M$2:$M$8725,$X280)="","",INDEX('Player Pool'!$M$2:$M$8725,$X280)),"")</f>
        <v/>
      </c>
      <c r="M280" s="31">
        <f>IFERROR(IF(INDEX('Player Pool'!$N$2:$N$8725,$X280)="","",INDEX('Player Pool'!$N$2:$N$8725,$X280)),"")</f>
        <v/>
      </c>
      <c r="N280" s="31">
        <f>IFERROR(IF(INDEX('Player Pool'!$Q$2:$Q$8725,$X280)="","",INDEX('Player Pool'!$Q$2:$Q$8725,$X280)),"")</f>
        <v/>
      </c>
      <c r="O280" s="31">
        <f>IF(AND(ISNUMBER($R280),$R280&lt;&gt;0,ISNUMBER($I280),$I280&gt;0),$R280/($I280/1000000),"")</f>
        <v/>
      </c>
      <c r="P280">
        <f>IFERROR(IF(INDEX('Player Pool'!$U$2:$U$8725,$X280)="","",INDEX('Player Pool'!$U$2:$U$8725,$X280)),"")</f>
        <v/>
      </c>
      <c r="Q280" s="31">
        <f>IFERROR(IF(INDEX('Player Pool'!$O$2:$O$8725,$X280)="","",INDEX('Player Pool'!$O$2:$O$8725,$X280)),"")</f>
        <v/>
      </c>
      <c r="R280" s="31">
        <f>IFERROR(IF(INDEX('Player Pool'!$P$2:$P$8725,$X280)="","",INDEX('Player Pool'!$P$2:$P$8725,$X280)),"")</f>
        <v/>
      </c>
      <c r="S280" s="31">
        <f>IF(AND(ISNUMBER($J280),$J280&lt;&gt;0,ISNUMBER($I280),$I280&gt;0),$J280/($I280/1000000),"")</f>
        <v/>
      </c>
      <c r="T280" s="32">
        <f>IF(AND(ISNUMBER($K280),$K280&lt;&gt;0,ISNUMBER($I280),$I280&gt;0),$K280/($I280/1000000),"")</f>
        <v/>
      </c>
      <c r="U280" s="32">
        <f>IFERROR(IF(INDEX('Player Pool'!$S$2:$S$8725,$X280)="","",INDEX('Player Pool'!$S$2:$S$8725,$X280)),"")</f>
        <v/>
      </c>
      <c r="V280" s="32">
        <f>IF(AND(ISNUMBER($U280),$U280&lt;&gt;0,ISNUMBER($I280),$I280&gt;0),$U280/($I280/1000000),"")</f>
        <v/>
      </c>
      <c r="W280" t="inlineStr">
        <is>
          <t>051tx</t>
        </is>
      </c>
      <c r="X280">
        <f>IFERROR(MATCH($W280,'Player Pool'!$V$2:$V$8725,0),"")</f>
        <v/>
      </c>
      <c r="Y280">
        <f>IF(ISNUMBER($R280),$R280,-1)</f>
        <v/>
      </c>
      <c r="Z280">
        <f>IF(ISNUMBER($J280),$J280,-1)</f>
        <v/>
      </c>
      <c r="AA280">
        <f>IF($A280=$A279,$AA279,$AA279+1)</f>
        <v/>
      </c>
      <c r="AB280">
        <f>COUNTIFS($A$2:$A$516,$A280,$G$2:$G$516,$G280,$Y$2:$Y$516,"&gt;"&amp;$Y280)+COUNTIFS($A$2:$A280,$A280,$G$2:$G280,$G280,$Y$2:$Y280,$Y280)</f>
        <v/>
      </c>
      <c r="AC280">
        <f>IF($G280="MINORS","",COUNTIFS($A$2:$A$516,$A280,$G$2:$G$516,"&lt;&gt;MINORS",$Z$2:$Z$516,"&gt;"&amp;$Z280)+COUNTIFS($A$2:$A280,$A280,$G$2:$G280,"&lt;&gt;MINORS",$Z$2:$Z280,$Z280))</f>
        <v/>
      </c>
      <c r="AD280">
        <f>$A280&amp;"|"&amp;$G280&amp;"|"&amp;$AB280</f>
        <v/>
      </c>
      <c r="AE280">
        <f>IF($AC280="","",$A280&amp;"|"&amp;$AC280)</f>
        <v/>
      </c>
      <c r="AF280">
        <f>IF(COUNTIFS($A$2:$A280,$A280)=1,"T"&amp;$AA280,"")</f>
        <v/>
      </c>
    </row>
    <row r="281">
      <c r="A281" t="inlineStr">
        <is>
          <t>Kurtis</t>
        </is>
      </c>
      <c r="B281">
        <f>IFERROR(IF(INDEX('Player Pool'!$A$2:$A$8725,$X281)="","",INDEX('Player Pool'!$A$2:$A$8725,$X281)),"")</f>
        <v/>
      </c>
      <c r="C281">
        <f>IFERROR(IF(INDEX('Player Pool'!$B$2:$B$8725,$X281)="","",INDEX('Player Pool'!$B$2:$B$8725,$X281)),"")</f>
        <v/>
      </c>
      <c r="D281">
        <f>IFERROR(IF(INDEX('Player Pool'!$C$2:$C$8725,$X281)="","",INDEX('Player Pool'!$C$2:$C$8725,$X281)),"")</f>
        <v/>
      </c>
      <c r="E281">
        <f>IFERROR(IF(INDEX('Player Pool'!$D$2:$D$8725,$X281)="","",INDEX('Player Pool'!$D$2:$D$8725,$X281)),"")</f>
        <v/>
      </c>
      <c r="F281" t="inlineStr">
        <is>
          <t>D</t>
        </is>
      </c>
      <c r="G281" t="inlineStr">
        <is>
          <t>ACTIVE</t>
        </is>
      </c>
      <c r="H281">
        <f>IFERROR(IF(INDEX('Player Pool'!$E$2:$E$8725,$X281)="","",INDEX('Player Pool'!$E$2:$E$8725,$X281)),"")</f>
        <v/>
      </c>
      <c r="I281" s="30" t="n">
        <v>9000000</v>
      </c>
      <c r="J281" s="31">
        <f>IFERROR(IF(INDEX('Player Pool'!$I$2:$I$8725,$X281)="","",INDEX('Player Pool'!$I$2:$I$8725,$X281)),"")</f>
        <v/>
      </c>
      <c r="K281" s="31">
        <f>IFERROR(IF(INDEX('Player Pool'!$K$2:$K$8725,$X281)="","",INDEX('Player Pool'!$K$2:$K$8725,$X281)),"")</f>
        <v/>
      </c>
      <c r="L281" s="31">
        <f>IFERROR(IF(INDEX('Player Pool'!$M$2:$M$8725,$X281)="","",INDEX('Player Pool'!$M$2:$M$8725,$X281)),"")</f>
        <v/>
      </c>
      <c r="M281" s="31">
        <f>IFERROR(IF(INDEX('Player Pool'!$N$2:$N$8725,$X281)="","",INDEX('Player Pool'!$N$2:$N$8725,$X281)),"")</f>
        <v/>
      </c>
      <c r="N281" s="31">
        <f>IFERROR(IF(INDEX('Player Pool'!$Q$2:$Q$8725,$X281)="","",INDEX('Player Pool'!$Q$2:$Q$8725,$X281)),"")</f>
        <v/>
      </c>
      <c r="O281" s="31">
        <f>IF(AND(ISNUMBER($R281),$R281&lt;&gt;0,ISNUMBER($I281),$I281&gt;0),$R281/($I281/1000000),"")</f>
        <v/>
      </c>
      <c r="P281">
        <f>IFERROR(IF(INDEX('Player Pool'!$U$2:$U$8725,$X281)="","",INDEX('Player Pool'!$U$2:$U$8725,$X281)),"")</f>
        <v/>
      </c>
      <c r="Q281" s="31">
        <f>IFERROR(IF(INDEX('Player Pool'!$O$2:$O$8725,$X281)="","",INDEX('Player Pool'!$O$2:$O$8725,$X281)),"")</f>
        <v/>
      </c>
      <c r="R281" s="31">
        <f>IFERROR(IF(INDEX('Player Pool'!$P$2:$P$8725,$X281)="","",INDEX('Player Pool'!$P$2:$P$8725,$X281)),"")</f>
        <v/>
      </c>
      <c r="S281" s="31">
        <f>IF(AND(ISNUMBER($J281),$J281&lt;&gt;0,ISNUMBER($I281),$I281&gt;0),$J281/($I281/1000000),"")</f>
        <v/>
      </c>
      <c r="T281" s="32">
        <f>IF(AND(ISNUMBER($K281),$K281&lt;&gt;0,ISNUMBER($I281),$I281&gt;0),$K281/($I281/1000000),"")</f>
        <v/>
      </c>
      <c r="U281" s="32">
        <f>IFERROR(IF(INDEX('Player Pool'!$S$2:$S$8725,$X281)="","",INDEX('Player Pool'!$S$2:$S$8725,$X281)),"")</f>
        <v/>
      </c>
      <c r="V281" s="32">
        <f>IF(AND(ISNUMBER($U281),$U281&lt;&gt;0,ISNUMBER($I281),$I281&gt;0),$U281/($I281/1000000),"")</f>
        <v/>
      </c>
      <c r="W281" t="inlineStr">
        <is>
          <t>04ymn</t>
        </is>
      </c>
      <c r="X281">
        <f>IFERROR(MATCH($W281,'Player Pool'!$V$2:$V$8725,0),"")</f>
        <v/>
      </c>
      <c r="Y281">
        <f>IF(ISNUMBER($R281),$R281,-1)</f>
        <v/>
      </c>
      <c r="Z281">
        <f>IF(ISNUMBER($J281),$J281,-1)</f>
        <v/>
      </c>
      <c r="AA281">
        <f>IF($A281=$A280,$AA280,$AA280+1)</f>
        <v/>
      </c>
      <c r="AB281">
        <f>COUNTIFS($A$2:$A$516,$A281,$G$2:$G$516,$G281,$Y$2:$Y$516,"&gt;"&amp;$Y281)+COUNTIFS($A$2:$A281,$A281,$G$2:$G281,$G281,$Y$2:$Y281,$Y281)</f>
        <v/>
      </c>
      <c r="AC281">
        <f>IF($G281="MINORS","",COUNTIFS($A$2:$A$516,$A281,$G$2:$G$516,"&lt;&gt;MINORS",$Z$2:$Z$516,"&gt;"&amp;$Z281)+COUNTIFS($A$2:$A281,$A281,$G$2:$G281,"&lt;&gt;MINORS",$Z$2:$Z281,$Z281))</f>
        <v/>
      </c>
      <c r="AD281">
        <f>$A281&amp;"|"&amp;$G281&amp;"|"&amp;$AB281</f>
        <v/>
      </c>
      <c r="AE281">
        <f>IF($AC281="","",$A281&amp;"|"&amp;$AC281)</f>
        <v/>
      </c>
      <c r="AF281">
        <f>IF(COUNTIFS($A$2:$A281,$A281)=1,"T"&amp;$AA281,"")</f>
        <v/>
      </c>
    </row>
    <row r="282">
      <c r="A282" t="inlineStr">
        <is>
          <t>Kurtis</t>
        </is>
      </c>
      <c r="B282">
        <f>IFERROR(IF(INDEX('Player Pool'!$A$2:$A$8725,$X282)="","",INDEX('Player Pool'!$A$2:$A$8725,$X282)),"")</f>
        <v/>
      </c>
      <c r="C282">
        <f>IFERROR(IF(INDEX('Player Pool'!$B$2:$B$8725,$X282)="","",INDEX('Player Pool'!$B$2:$B$8725,$X282)),"")</f>
        <v/>
      </c>
      <c r="D282">
        <f>IFERROR(IF(INDEX('Player Pool'!$C$2:$C$8725,$X282)="","",INDEX('Player Pool'!$C$2:$C$8725,$X282)),"")</f>
        <v/>
      </c>
      <c r="E282">
        <f>IFERROR(IF(INDEX('Player Pool'!$D$2:$D$8725,$X282)="","",INDEX('Player Pool'!$D$2:$D$8725,$X282)),"")</f>
        <v/>
      </c>
      <c r="F282" t="inlineStr">
        <is>
          <t>D</t>
        </is>
      </c>
      <c r="G282" t="inlineStr">
        <is>
          <t>ACTIVE</t>
        </is>
      </c>
      <c r="H282">
        <f>IFERROR(IF(INDEX('Player Pool'!$E$2:$E$8725,$X282)="","",INDEX('Player Pool'!$E$2:$E$8725,$X282)),"")</f>
        <v/>
      </c>
      <c r="I282" s="30" t="n">
        <v>975000</v>
      </c>
      <c r="J282" s="31">
        <f>IFERROR(IF(INDEX('Player Pool'!$I$2:$I$8725,$X282)="","",INDEX('Player Pool'!$I$2:$I$8725,$X282)),"")</f>
        <v/>
      </c>
      <c r="K282" s="31">
        <f>IFERROR(IF(INDEX('Player Pool'!$K$2:$K$8725,$X282)="","",INDEX('Player Pool'!$K$2:$K$8725,$X282)),"")</f>
        <v/>
      </c>
      <c r="L282" s="31">
        <f>IFERROR(IF(INDEX('Player Pool'!$M$2:$M$8725,$X282)="","",INDEX('Player Pool'!$M$2:$M$8725,$X282)),"")</f>
        <v/>
      </c>
      <c r="M282" s="31">
        <f>IFERROR(IF(INDEX('Player Pool'!$N$2:$N$8725,$X282)="","",INDEX('Player Pool'!$N$2:$N$8725,$X282)),"")</f>
        <v/>
      </c>
      <c r="N282" s="31">
        <f>IFERROR(IF(INDEX('Player Pool'!$Q$2:$Q$8725,$X282)="","",INDEX('Player Pool'!$Q$2:$Q$8725,$X282)),"")</f>
        <v/>
      </c>
      <c r="O282" s="31">
        <f>IF(AND(ISNUMBER($R282),$R282&lt;&gt;0,ISNUMBER($I282),$I282&gt;0),$R282/($I282/1000000),"")</f>
        <v/>
      </c>
      <c r="P282">
        <f>IFERROR(IF(INDEX('Player Pool'!$U$2:$U$8725,$X282)="","",INDEX('Player Pool'!$U$2:$U$8725,$X282)),"")</f>
        <v/>
      </c>
      <c r="Q282" s="31">
        <f>IFERROR(IF(INDEX('Player Pool'!$O$2:$O$8725,$X282)="","",INDEX('Player Pool'!$O$2:$O$8725,$X282)),"")</f>
        <v/>
      </c>
      <c r="R282" s="31">
        <f>IFERROR(IF(INDEX('Player Pool'!$P$2:$P$8725,$X282)="","",INDEX('Player Pool'!$P$2:$P$8725,$X282)),"")</f>
        <v/>
      </c>
      <c r="S282" s="31">
        <f>IF(AND(ISNUMBER($J282),$J282&lt;&gt;0,ISNUMBER($I282),$I282&gt;0),$J282/($I282/1000000),"")</f>
        <v/>
      </c>
      <c r="T282" s="32">
        <f>IF(AND(ISNUMBER($K282),$K282&lt;&gt;0,ISNUMBER($I282),$I282&gt;0),$K282/($I282/1000000),"")</f>
        <v/>
      </c>
      <c r="U282" s="32">
        <f>IFERROR(IF(INDEX('Player Pool'!$S$2:$S$8725,$X282)="","",INDEX('Player Pool'!$S$2:$S$8725,$X282)),"")</f>
        <v/>
      </c>
      <c r="V282" s="32">
        <f>IF(AND(ISNUMBER($U282),$U282&lt;&gt;0,ISNUMBER($I282),$I282&gt;0),$U282/($I282/1000000),"")</f>
        <v/>
      </c>
      <c r="W282" t="inlineStr">
        <is>
          <t>06axy</t>
        </is>
      </c>
      <c r="X282">
        <f>IFERROR(MATCH($W282,'Player Pool'!$V$2:$V$8725,0),"")</f>
        <v/>
      </c>
      <c r="Y282">
        <f>IF(ISNUMBER($R282),$R282,-1)</f>
        <v/>
      </c>
      <c r="Z282">
        <f>IF(ISNUMBER($J282),$J282,-1)</f>
        <v/>
      </c>
      <c r="AA282">
        <f>IF($A282=$A281,$AA281,$AA281+1)</f>
        <v/>
      </c>
      <c r="AB282">
        <f>COUNTIFS($A$2:$A$516,$A282,$G$2:$G$516,$G282,$Y$2:$Y$516,"&gt;"&amp;$Y282)+COUNTIFS($A$2:$A282,$A282,$G$2:$G282,$G282,$Y$2:$Y282,$Y282)</f>
        <v/>
      </c>
      <c r="AC282">
        <f>IF($G282="MINORS","",COUNTIFS($A$2:$A$516,$A282,$G$2:$G$516,"&lt;&gt;MINORS",$Z$2:$Z$516,"&gt;"&amp;$Z282)+COUNTIFS($A$2:$A282,$A282,$G$2:$G282,"&lt;&gt;MINORS",$Z$2:$Z282,$Z282))</f>
        <v/>
      </c>
      <c r="AD282">
        <f>$A282&amp;"|"&amp;$G282&amp;"|"&amp;$AB282</f>
        <v/>
      </c>
      <c r="AE282">
        <f>IF($AC282="","",$A282&amp;"|"&amp;$AC282)</f>
        <v/>
      </c>
      <c r="AF282">
        <f>IF(COUNTIFS($A$2:$A282,$A282)=1,"T"&amp;$AA282,"")</f>
        <v/>
      </c>
    </row>
    <row r="283">
      <c r="A283" t="inlineStr">
        <is>
          <t>Kurtis</t>
        </is>
      </c>
      <c r="B283">
        <f>IFERROR(IF(INDEX('Player Pool'!$A$2:$A$8725,$X283)="","",INDEX('Player Pool'!$A$2:$A$8725,$X283)),"")</f>
        <v/>
      </c>
      <c r="C283">
        <f>IFERROR(IF(INDEX('Player Pool'!$B$2:$B$8725,$X283)="","",INDEX('Player Pool'!$B$2:$B$8725,$X283)),"")</f>
        <v/>
      </c>
      <c r="D283">
        <f>IFERROR(IF(INDEX('Player Pool'!$C$2:$C$8725,$X283)="","",INDEX('Player Pool'!$C$2:$C$8725,$X283)),"")</f>
        <v/>
      </c>
      <c r="E283">
        <f>IFERROR(IF(INDEX('Player Pool'!$D$2:$D$8725,$X283)="","",INDEX('Player Pool'!$D$2:$D$8725,$X283)),"")</f>
        <v/>
      </c>
      <c r="F283" t="inlineStr">
        <is>
          <t>F</t>
        </is>
      </c>
      <c r="G283" t="inlineStr">
        <is>
          <t>ACTIVE</t>
        </is>
      </c>
      <c r="H283">
        <f>IFERROR(IF(INDEX('Player Pool'!$E$2:$E$8725,$X283)="","",INDEX('Player Pool'!$E$2:$E$8725,$X283)),"")</f>
        <v/>
      </c>
      <c r="I283" s="30" t="n">
        <v>6950000</v>
      </c>
      <c r="J283" s="31">
        <f>IFERROR(IF(INDEX('Player Pool'!$I$2:$I$8725,$X283)="","",INDEX('Player Pool'!$I$2:$I$8725,$X283)),"")</f>
        <v/>
      </c>
      <c r="K283" s="31">
        <f>IFERROR(IF(INDEX('Player Pool'!$K$2:$K$8725,$X283)="","",INDEX('Player Pool'!$K$2:$K$8725,$X283)),"")</f>
        <v/>
      </c>
      <c r="L283" s="31">
        <f>IFERROR(IF(INDEX('Player Pool'!$M$2:$M$8725,$X283)="","",INDEX('Player Pool'!$M$2:$M$8725,$X283)),"")</f>
        <v/>
      </c>
      <c r="M283" s="31">
        <f>IFERROR(IF(INDEX('Player Pool'!$N$2:$N$8725,$X283)="","",INDEX('Player Pool'!$N$2:$N$8725,$X283)),"")</f>
        <v/>
      </c>
      <c r="N283" s="31">
        <f>IFERROR(IF(INDEX('Player Pool'!$Q$2:$Q$8725,$X283)="","",INDEX('Player Pool'!$Q$2:$Q$8725,$X283)),"")</f>
        <v/>
      </c>
      <c r="O283" s="31">
        <f>IF(AND(ISNUMBER($R283),$R283&lt;&gt;0,ISNUMBER($I283),$I283&gt;0),$R283/($I283/1000000),"")</f>
        <v/>
      </c>
      <c r="P283">
        <f>IFERROR(IF(INDEX('Player Pool'!$U$2:$U$8725,$X283)="","",INDEX('Player Pool'!$U$2:$U$8725,$X283)),"")</f>
        <v/>
      </c>
      <c r="Q283" s="31">
        <f>IFERROR(IF(INDEX('Player Pool'!$O$2:$O$8725,$X283)="","",INDEX('Player Pool'!$O$2:$O$8725,$X283)),"")</f>
        <v/>
      </c>
      <c r="R283" s="31">
        <f>IFERROR(IF(INDEX('Player Pool'!$P$2:$P$8725,$X283)="","",INDEX('Player Pool'!$P$2:$P$8725,$X283)),"")</f>
        <v/>
      </c>
      <c r="S283" s="31">
        <f>IF(AND(ISNUMBER($J283),$J283&lt;&gt;0,ISNUMBER($I283),$I283&gt;0),$J283/($I283/1000000),"")</f>
        <v/>
      </c>
      <c r="T283" s="32">
        <f>IF(AND(ISNUMBER($K283),$K283&lt;&gt;0,ISNUMBER($I283),$I283&gt;0),$K283/($I283/1000000),"")</f>
        <v/>
      </c>
      <c r="U283" s="32">
        <f>IFERROR(IF(INDEX('Player Pool'!$S$2:$S$8725,$X283)="","",INDEX('Player Pool'!$S$2:$S$8725,$X283)),"")</f>
        <v/>
      </c>
      <c r="V283" s="32">
        <f>IF(AND(ISNUMBER($U283),$U283&lt;&gt;0,ISNUMBER($I283),$I283&gt;0),$U283/($I283/1000000),"")</f>
        <v/>
      </c>
      <c r="W283" t="inlineStr">
        <is>
          <t>05r3d</t>
        </is>
      </c>
      <c r="X283">
        <f>IFERROR(MATCH($W283,'Player Pool'!$V$2:$V$8725,0),"")</f>
        <v/>
      </c>
      <c r="Y283">
        <f>IF(ISNUMBER($R283),$R283,-1)</f>
        <v/>
      </c>
      <c r="Z283">
        <f>IF(ISNUMBER($J283),$J283,-1)</f>
        <v/>
      </c>
      <c r="AA283">
        <f>IF($A283=$A282,$AA282,$AA282+1)</f>
        <v/>
      </c>
      <c r="AB283">
        <f>COUNTIFS($A$2:$A$516,$A283,$G$2:$G$516,$G283,$Y$2:$Y$516,"&gt;"&amp;$Y283)+COUNTIFS($A$2:$A283,$A283,$G$2:$G283,$G283,$Y$2:$Y283,$Y283)</f>
        <v/>
      </c>
      <c r="AC283">
        <f>IF($G283="MINORS","",COUNTIFS($A$2:$A$516,$A283,$G$2:$G$516,"&lt;&gt;MINORS",$Z$2:$Z$516,"&gt;"&amp;$Z283)+COUNTIFS($A$2:$A283,$A283,$G$2:$G283,"&lt;&gt;MINORS",$Z$2:$Z283,$Z283))</f>
        <v/>
      </c>
      <c r="AD283">
        <f>$A283&amp;"|"&amp;$G283&amp;"|"&amp;$AB283</f>
        <v/>
      </c>
      <c r="AE283">
        <f>IF($AC283="","",$A283&amp;"|"&amp;$AC283)</f>
        <v/>
      </c>
      <c r="AF283">
        <f>IF(COUNTIFS($A$2:$A283,$A283)=1,"T"&amp;$AA283,"")</f>
        <v/>
      </c>
    </row>
    <row r="284">
      <c r="A284" t="inlineStr">
        <is>
          <t>Kurtis</t>
        </is>
      </c>
      <c r="B284">
        <f>IFERROR(IF(INDEX('Player Pool'!$A$2:$A$8725,$X284)="","",INDEX('Player Pool'!$A$2:$A$8725,$X284)),"")</f>
        <v/>
      </c>
      <c r="C284">
        <f>IFERROR(IF(INDEX('Player Pool'!$B$2:$B$8725,$X284)="","",INDEX('Player Pool'!$B$2:$B$8725,$X284)),"")</f>
        <v/>
      </c>
      <c r="D284">
        <f>IFERROR(IF(INDEX('Player Pool'!$C$2:$C$8725,$X284)="","",INDEX('Player Pool'!$C$2:$C$8725,$X284)),"")</f>
        <v/>
      </c>
      <c r="E284">
        <f>IFERROR(IF(INDEX('Player Pool'!$D$2:$D$8725,$X284)="","",INDEX('Player Pool'!$D$2:$D$8725,$X284)),"")</f>
        <v/>
      </c>
      <c r="F284" t="inlineStr">
        <is>
          <t>F</t>
        </is>
      </c>
      <c r="G284" t="inlineStr">
        <is>
          <t>ACTIVE</t>
        </is>
      </c>
      <c r="H284">
        <f>IFERROR(IF(INDEX('Player Pool'!$E$2:$E$8725,$X284)="","",INDEX('Player Pool'!$E$2:$E$8725,$X284)),"")</f>
        <v/>
      </c>
      <c r="I284" s="30" t="n">
        <v>4000000</v>
      </c>
      <c r="J284" s="31">
        <f>IFERROR(IF(INDEX('Player Pool'!$I$2:$I$8725,$X284)="","",INDEX('Player Pool'!$I$2:$I$8725,$X284)),"")</f>
        <v/>
      </c>
      <c r="K284" s="31">
        <f>IFERROR(IF(INDEX('Player Pool'!$K$2:$K$8725,$X284)="","",INDEX('Player Pool'!$K$2:$K$8725,$X284)),"")</f>
        <v/>
      </c>
      <c r="L284" s="31">
        <f>IFERROR(IF(INDEX('Player Pool'!$M$2:$M$8725,$X284)="","",INDEX('Player Pool'!$M$2:$M$8725,$X284)),"")</f>
        <v/>
      </c>
      <c r="M284" s="31">
        <f>IFERROR(IF(INDEX('Player Pool'!$N$2:$N$8725,$X284)="","",INDEX('Player Pool'!$N$2:$N$8725,$X284)),"")</f>
        <v/>
      </c>
      <c r="N284" s="31">
        <f>IFERROR(IF(INDEX('Player Pool'!$Q$2:$Q$8725,$X284)="","",INDEX('Player Pool'!$Q$2:$Q$8725,$X284)),"")</f>
        <v/>
      </c>
      <c r="O284" s="31">
        <f>IF(AND(ISNUMBER($R284),$R284&lt;&gt;0,ISNUMBER($I284),$I284&gt;0),$R284/($I284/1000000),"")</f>
        <v/>
      </c>
      <c r="P284">
        <f>IFERROR(IF(INDEX('Player Pool'!$U$2:$U$8725,$X284)="","",INDEX('Player Pool'!$U$2:$U$8725,$X284)),"")</f>
        <v/>
      </c>
      <c r="Q284" s="31">
        <f>IFERROR(IF(INDEX('Player Pool'!$O$2:$O$8725,$X284)="","",INDEX('Player Pool'!$O$2:$O$8725,$X284)),"")</f>
        <v/>
      </c>
      <c r="R284" s="31">
        <f>IFERROR(IF(INDEX('Player Pool'!$P$2:$P$8725,$X284)="","",INDEX('Player Pool'!$P$2:$P$8725,$X284)),"")</f>
        <v/>
      </c>
      <c r="S284" s="31">
        <f>IF(AND(ISNUMBER($J284),$J284&lt;&gt;0,ISNUMBER($I284),$I284&gt;0),$J284/($I284/1000000),"")</f>
        <v/>
      </c>
      <c r="T284" s="32">
        <f>IF(AND(ISNUMBER($K284),$K284&lt;&gt;0,ISNUMBER($I284),$I284&gt;0),$K284/($I284/1000000),"")</f>
        <v/>
      </c>
      <c r="U284" s="32">
        <f>IFERROR(IF(INDEX('Player Pool'!$S$2:$S$8725,$X284)="","",INDEX('Player Pool'!$S$2:$S$8725,$X284)),"")</f>
        <v/>
      </c>
      <c r="V284" s="32">
        <f>IF(AND(ISNUMBER($U284),$U284&lt;&gt;0,ISNUMBER($I284),$I284&gt;0),$U284/($I284/1000000),"")</f>
        <v/>
      </c>
      <c r="W284" t="inlineStr">
        <is>
          <t>05gtp</t>
        </is>
      </c>
      <c r="X284">
        <f>IFERROR(MATCH($W284,'Player Pool'!$V$2:$V$8725,0),"")</f>
        <v/>
      </c>
      <c r="Y284">
        <f>IF(ISNUMBER($R284),$R284,-1)</f>
        <v/>
      </c>
      <c r="Z284">
        <f>IF(ISNUMBER($J284),$J284,-1)</f>
        <v/>
      </c>
      <c r="AA284">
        <f>IF($A284=$A283,$AA283,$AA283+1)</f>
        <v/>
      </c>
      <c r="AB284">
        <f>COUNTIFS($A$2:$A$516,$A284,$G$2:$G$516,$G284,$Y$2:$Y$516,"&gt;"&amp;$Y284)+COUNTIFS($A$2:$A284,$A284,$G$2:$G284,$G284,$Y$2:$Y284,$Y284)</f>
        <v/>
      </c>
      <c r="AC284">
        <f>IF($G284="MINORS","",COUNTIFS($A$2:$A$516,$A284,$G$2:$G$516,"&lt;&gt;MINORS",$Z$2:$Z$516,"&gt;"&amp;$Z284)+COUNTIFS($A$2:$A284,$A284,$G$2:$G284,"&lt;&gt;MINORS",$Z$2:$Z284,$Z284))</f>
        <v/>
      </c>
      <c r="AD284">
        <f>$A284&amp;"|"&amp;$G284&amp;"|"&amp;$AB284</f>
        <v/>
      </c>
      <c r="AE284">
        <f>IF($AC284="","",$A284&amp;"|"&amp;$AC284)</f>
        <v/>
      </c>
      <c r="AF284">
        <f>IF(COUNTIFS($A$2:$A284,$A284)=1,"T"&amp;$AA284,"")</f>
        <v/>
      </c>
    </row>
    <row r="285">
      <c r="A285" t="inlineStr">
        <is>
          <t>Kurtis</t>
        </is>
      </c>
      <c r="B285">
        <f>IFERROR(IF(INDEX('Player Pool'!$A$2:$A$8725,$X285)="","",INDEX('Player Pool'!$A$2:$A$8725,$X285)),"")</f>
        <v/>
      </c>
      <c r="C285">
        <f>IFERROR(IF(INDEX('Player Pool'!$B$2:$B$8725,$X285)="","",INDEX('Player Pool'!$B$2:$B$8725,$X285)),"")</f>
        <v/>
      </c>
      <c r="D285">
        <f>IFERROR(IF(INDEX('Player Pool'!$C$2:$C$8725,$X285)="","",INDEX('Player Pool'!$C$2:$C$8725,$X285)),"")</f>
        <v/>
      </c>
      <c r="E285">
        <f>IFERROR(IF(INDEX('Player Pool'!$D$2:$D$8725,$X285)="","",INDEX('Player Pool'!$D$2:$D$8725,$X285)),"")</f>
        <v/>
      </c>
      <c r="F285" t="inlineStr">
        <is>
          <t>D</t>
        </is>
      </c>
      <c r="G285" t="inlineStr">
        <is>
          <t>ACTIVE</t>
        </is>
      </c>
      <c r="H285">
        <f>IFERROR(IF(INDEX('Player Pool'!$E$2:$E$8725,$X285)="","",INDEX('Player Pool'!$E$2:$E$8725,$X285)),"")</f>
        <v/>
      </c>
      <c r="I285" s="30" t="n">
        <v>3100000</v>
      </c>
      <c r="J285" s="31">
        <f>IFERROR(IF(INDEX('Player Pool'!$I$2:$I$8725,$X285)="","",INDEX('Player Pool'!$I$2:$I$8725,$X285)),"")</f>
        <v/>
      </c>
      <c r="K285" s="31">
        <f>IFERROR(IF(INDEX('Player Pool'!$K$2:$K$8725,$X285)="","",INDEX('Player Pool'!$K$2:$K$8725,$X285)),"")</f>
        <v/>
      </c>
      <c r="L285" s="31">
        <f>IFERROR(IF(INDEX('Player Pool'!$M$2:$M$8725,$X285)="","",INDEX('Player Pool'!$M$2:$M$8725,$X285)),"")</f>
        <v/>
      </c>
      <c r="M285" s="31">
        <f>IFERROR(IF(INDEX('Player Pool'!$N$2:$N$8725,$X285)="","",INDEX('Player Pool'!$N$2:$N$8725,$X285)),"")</f>
        <v/>
      </c>
      <c r="N285" s="31">
        <f>IFERROR(IF(INDEX('Player Pool'!$Q$2:$Q$8725,$X285)="","",INDEX('Player Pool'!$Q$2:$Q$8725,$X285)),"")</f>
        <v/>
      </c>
      <c r="O285" s="31">
        <f>IF(AND(ISNUMBER($R285),$R285&lt;&gt;0,ISNUMBER($I285),$I285&gt;0),$R285/($I285/1000000),"")</f>
        <v/>
      </c>
      <c r="P285">
        <f>IFERROR(IF(INDEX('Player Pool'!$U$2:$U$8725,$X285)="","",INDEX('Player Pool'!$U$2:$U$8725,$X285)),"")</f>
        <v/>
      </c>
      <c r="Q285" s="31">
        <f>IFERROR(IF(INDEX('Player Pool'!$O$2:$O$8725,$X285)="","",INDEX('Player Pool'!$O$2:$O$8725,$X285)),"")</f>
        <v/>
      </c>
      <c r="R285" s="31">
        <f>IFERROR(IF(INDEX('Player Pool'!$P$2:$P$8725,$X285)="","",INDEX('Player Pool'!$P$2:$P$8725,$X285)),"")</f>
        <v/>
      </c>
      <c r="S285" s="31">
        <f>IF(AND(ISNUMBER($J285),$J285&lt;&gt;0,ISNUMBER($I285),$I285&gt;0),$J285/($I285/1000000),"")</f>
        <v/>
      </c>
      <c r="T285" s="32">
        <f>IF(AND(ISNUMBER($K285),$K285&lt;&gt;0,ISNUMBER($I285),$I285&gt;0),$K285/($I285/1000000),"")</f>
        <v/>
      </c>
      <c r="U285" s="32">
        <f>IFERROR(IF(INDEX('Player Pool'!$S$2:$S$8725,$X285)="","",INDEX('Player Pool'!$S$2:$S$8725,$X285)),"")</f>
        <v/>
      </c>
      <c r="V285" s="32">
        <f>IF(AND(ISNUMBER($U285),$U285&lt;&gt;0,ISNUMBER($I285),$I285&gt;0),$U285/($I285/1000000),"")</f>
        <v/>
      </c>
      <c r="W285" t="inlineStr">
        <is>
          <t>05tas</t>
        </is>
      </c>
      <c r="X285">
        <f>IFERROR(MATCH($W285,'Player Pool'!$V$2:$V$8725,0),"")</f>
        <v/>
      </c>
      <c r="Y285">
        <f>IF(ISNUMBER($R285),$R285,-1)</f>
        <v/>
      </c>
      <c r="Z285">
        <f>IF(ISNUMBER($J285),$J285,-1)</f>
        <v/>
      </c>
      <c r="AA285">
        <f>IF($A285=$A284,$AA284,$AA284+1)</f>
        <v/>
      </c>
      <c r="AB285">
        <f>COUNTIFS($A$2:$A$516,$A285,$G$2:$G$516,$G285,$Y$2:$Y$516,"&gt;"&amp;$Y285)+COUNTIFS($A$2:$A285,$A285,$G$2:$G285,$G285,$Y$2:$Y285,$Y285)</f>
        <v/>
      </c>
      <c r="AC285">
        <f>IF($G285="MINORS","",COUNTIFS($A$2:$A$516,$A285,$G$2:$G$516,"&lt;&gt;MINORS",$Z$2:$Z$516,"&gt;"&amp;$Z285)+COUNTIFS($A$2:$A285,$A285,$G$2:$G285,"&lt;&gt;MINORS",$Z$2:$Z285,$Z285))</f>
        <v/>
      </c>
      <c r="AD285">
        <f>$A285&amp;"|"&amp;$G285&amp;"|"&amp;$AB285</f>
        <v/>
      </c>
      <c r="AE285">
        <f>IF($AC285="","",$A285&amp;"|"&amp;$AC285)</f>
        <v/>
      </c>
      <c r="AF285">
        <f>IF(COUNTIFS($A$2:$A285,$A285)=1,"T"&amp;$AA285,"")</f>
        <v/>
      </c>
    </row>
    <row r="286">
      <c r="A286" t="inlineStr">
        <is>
          <t>Kurtis</t>
        </is>
      </c>
      <c r="B286">
        <f>IFERROR(IF(INDEX('Player Pool'!$A$2:$A$8725,$X286)="","",INDEX('Player Pool'!$A$2:$A$8725,$X286)),"")</f>
        <v/>
      </c>
      <c r="C286">
        <f>IFERROR(IF(INDEX('Player Pool'!$B$2:$B$8725,$X286)="","",INDEX('Player Pool'!$B$2:$B$8725,$X286)),"")</f>
        <v/>
      </c>
      <c r="D286">
        <f>IFERROR(IF(INDEX('Player Pool'!$C$2:$C$8725,$X286)="","",INDEX('Player Pool'!$C$2:$C$8725,$X286)),"")</f>
        <v/>
      </c>
      <c r="E286">
        <f>IFERROR(IF(INDEX('Player Pool'!$D$2:$D$8725,$X286)="","",INDEX('Player Pool'!$D$2:$D$8725,$X286)),"")</f>
        <v/>
      </c>
      <c r="F286" t="inlineStr">
        <is>
          <t>G</t>
        </is>
      </c>
      <c r="G286" t="inlineStr">
        <is>
          <t>RESERVE</t>
        </is>
      </c>
      <c r="H286">
        <f>IFERROR(IF(INDEX('Player Pool'!$E$2:$E$8725,$X286)="","",INDEX('Player Pool'!$E$2:$E$8725,$X286)),"")</f>
        <v/>
      </c>
      <c r="I286" s="30" t="n">
        <v>812500</v>
      </c>
      <c r="J286" s="31">
        <f>IFERROR(IF(INDEX('Player Pool'!$I$2:$I$8725,$X286)="","",INDEX('Player Pool'!$I$2:$I$8725,$X286)),"")</f>
        <v/>
      </c>
      <c r="K286" s="31">
        <f>IFERROR(IF(INDEX('Player Pool'!$K$2:$K$8725,$X286)="","",INDEX('Player Pool'!$K$2:$K$8725,$X286)),"")</f>
        <v/>
      </c>
      <c r="L286" s="31">
        <f>IFERROR(IF(INDEX('Player Pool'!$M$2:$M$8725,$X286)="","",INDEX('Player Pool'!$M$2:$M$8725,$X286)),"")</f>
        <v/>
      </c>
      <c r="M286" s="31">
        <f>IFERROR(IF(INDEX('Player Pool'!$N$2:$N$8725,$X286)="","",INDEX('Player Pool'!$N$2:$N$8725,$X286)),"")</f>
        <v/>
      </c>
      <c r="N286" s="31">
        <f>IFERROR(IF(INDEX('Player Pool'!$Q$2:$Q$8725,$X286)="","",INDEX('Player Pool'!$Q$2:$Q$8725,$X286)),"")</f>
        <v/>
      </c>
      <c r="O286" s="31">
        <f>IF(AND(ISNUMBER($R286),$R286&lt;&gt;0,ISNUMBER($I286),$I286&gt;0),$R286/($I286/1000000),"")</f>
        <v/>
      </c>
      <c r="P286">
        <f>IFERROR(IF(INDEX('Player Pool'!$U$2:$U$8725,$X286)="","",INDEX('Player Pool'!$U$2:$U$8725,$X286)),"")</f>
        <v/>
      </c>
      <c r="Q286" s="31">
        <f>IFERROR(IF(INDEX('Player Pool'!$O$2:$O$8725,$X286)="","",INDEX('Player Pool'!$O$2:$O$8725,$X286)),"")</f>
        <v/>
      </c>
      <c r="R286" s="31">
        <f>IFERROR(IF(INDEX('Player Pool'!$P$2:$P$8725,$X286)="","",INDEX('Player Pool'!$P$2:$P$8725,$X286)),"")</f>
        <v/>
      </c>
      <c r="S286" s="31">
        <f>IF(AND(ISNUMBER($J286),$J286&lt;&gt;0,ISNUMBER($I286),$I286&gt;0),$J286/($I286/1000000),"")</f>
        <v/>
      </c>
      <c r="T286" s="32">
        <f>IF(AND(ISNUMBER($K286),$K286&lt;&gt;0,ISNUMBER($I286),$I286&gt;0),$K286/($I286/1000000),"")</f>
        <v/>
      </c>
      <c r="U286" s="32">
        <f>IFERROR(IF(INDEX('Player Pool'!$S$2:$S$8725,$X286)="","",INDEX('Player Pool'!$S$2:$S$8725,$X286)),"")</f>
        <v/>
      </c>
      <c r="V286" s="32">
        <f>IF(AND(ISNUMBER($U286),$U286&lt;&gt;0,ISNUMBER($I286),$I286&gt;0),$U286/($I286/1000000),"")</f>
        <v/>
      </c>
      <c r="W286" t="inlineStr">
        <is>
          <t>05mwh</t>
        </is>
      </c>
      <c r="X286">
        <f>IFERROR(MATCH($W286,'Player Pool'!$V$2:$V$8725,0),"")</f>
        <v/>
      </c>
      <c r="Y286">
        <f>IF(ISNUMBER($R286),$R286,-1)</f>
        <v/>
      </c>
      <c r="Z286">
        <f>IF(ISNUMBER($J286),$J286,-1)</f>
        <v/>
      </c>
      <c r="AA286">
        <f>IF($A286=$A285,$AA285,$AA285+1)</f>
        <v/>
      </c>
      <c r="AB286">
        <f>COUNTIFS($A$2:$A$516,$A286,$G$2:$G$516,$G286,$Y$2:$Y$516,"&gt;"&amp;$Y286)+COUNTIFS($A$2:$A286,$A286,$G$2:$G286,$G286,$Y$2:$Y286,$Y286)</f>
        <v/>
      </c>
      <c r="AC286">
        <f>IF($G286="MINORS","",COUNTIFS($A$2:$A$516,$A286,$G$2:$G$516,"&lt;&gt;MINORS",$Z$2:$Z$516,"&gt;"&amp;$Z286)+COUNTIFS($A$2:$A286,$A286,$G$2:$G286,"&lt;&gt;MINORS",$Z$2:$Z286,$Z286))</f>
        <v/>
      </c>
      <c r="AD286">
        <f>$A286&amp;"|"&amp;$G286&amp;"|"&amp;$AB286</f>
        <v/>
      </c>
      <c r="AE286">
        <f>IF($AC286="","",$A286&amp;"|"&amp;$AC286)</f>
        <v/>
      </c>
      <c r="AF286">
        <f>IF(COUNTIFS($A$2:$A286,$A286)=1,"T"&amp;$AA286,"")</f>
        <v/>
      </c>
    </row>
    <row r="287">
      <c r="A287" t="inlineStr">
        <is>
          <t>Kurtis</t>
        </is>
      </c>
      <c r="B287">
        <f>IFERROR(IF(INDEX('Player Pool'!$A$2:$A$8725,$X287)="","",INDEX('Player Pool'!$A$2:$A$8725,$X287)),"")</f>
        <v/>
      </c>
      <c r="C287">
        <f>IFERROR(IF(INDEX('Player Pool'!$B$2:$B$8725,$X287)="","",INDEX('Player Pool'!$B$2:$B$8725,$X287)),"")</f>
        <v/>
      </c>
      <c r="D287">
        <f>IFERROR(IF(INDEX('Player Pool'!$C$2:$C$8725,$X287)="","",INDEX('Player Pool'!$C$2:$C$8725,$X287)),"")</f>
        <v/>
      </c>
      <c r="E287">
        <f>IFERROR(IF(INDEX('Player Pool'!$D$2:$D$8725,$X287)="","",INDEX('Player Pool'!$D$2:$D$8725,$X287)),"")</f>
        <v/>
      </c>
      <c r="F287" t="inlineStr">
        <is>
          <t>F</t>
        </is>
      </c>
      <c r="G287" t="inlineStr">
        <is>
          <t>ACTIVE</t>
        </is>
      </c>
      <c r="H287">
        <f>IFERROR(IF(INDEX('Player Pool'!$E$2:$E$8725,$X287)="","",INDEX('Player Pool'!$E$2:$E$8725,$X287)),"")</f>
        <v/>
      </c>
      <c r="I287" s="30" t="n">
        <v>953750</v>
      </c>
      <c r="J287" s="31">
        <f>IFERROR(IF(INDEX('Player Pool'!$I$2:$I$8725,$X287)="","",INDEX('Player Pool'!$I$2:$I$8725,$X287)),"")</f>
        <v/>
      </c>
      <c r="K287" s="31">
        <f>IFERROR(IF(INDEX('Player Pool'!$K$2:$K$8725,$X287)="","",INDEX('Player Pool'!$K$2:$K$8725,$X287)),"")</f>
        <v/>
      </c>
      <c r="L287" s="31">
        <f>IFERROR(IF(INDEX('Player Pool'!$M$2:$M$8725,$X287)="","",INDEX('Player Pool'!$M$2:$M$8725,$X287)),"")</f>
        <v/>
      </c>
      <c r="M287" s="31">
        <f>IFERROR(IF(INDEX('Player Pool'!$N$2:$N$8725,$X287)="","",INDEX('Player Pool'!$N$2:$N$8725,$X287)),"")</f>
        <v/>
      </c>
      <c r="N287" s="31">
        <f>IFERROR(IF(INDEX('Player Pool'!$Q$2:$Q$8725,$X287)="","",INDEX('Player Pool'!$Q$2:$Q$8725,$X287)),"")</f>
        <v/>
      </c>
      <c r="O287" s="31">
        <f>IF(AND(ISNUMBER($R287),$R287&lt;&gt;0,ISNUMBER($I287),$I287&gt;0),$R287/($I287/1000000),"")</f>
        <v/>
      </c>
      <c r="P287">
        <f>IFERROR(IF(INDEX('Player Pool'!$U$2:$U$8725,$X287)="","",INDEX('Player Pool'!$U$2:$U$8725,$X287)),"")</f>
        <v/>
      </c>
      <c r="Q287" s="31">
        <f>IFERROR(IF(INDEX('Player Pool'!$O$2:$O$8725,$X287)="","",INDEX('Player Pool'!$O$2:$O$8725,$X287)),"")</f>
        <v/>
      </c>
      <c r="R287" s="31">
        <f>IFERROR(IF(INDEX('Player Pool'!$P$2:$P$8725,$X287)="","",INDEX('Player Pool'!$P$2:$P$8725,$X287)),"")</f>
        <v/>
      </c>
      <c r="S287" s="31">
        <f>IF(AND(ISNUMBER($J287),$J287&lt;&gt;0,ISNUMBER($I287),$I287&gt;0),$J287/($I287/1000000),"")</f>
        <v/>
      </c>
      <c r="T287" s="32">
        <f>IF(AND(ISNUMBER($K287),$K287&lt;&gt;0,ISNUMBER($I287),$I287&gt;0),$K287/($I287/1000000),"")</f>
        <v/>
      </c>
      <c r="U287" s="32">
        <f>IFERROR(IF(INDEX('Player Pool'!$S$2:$S$8725,$X287)="","",INDEX('Player Pool'!$S$2:$S$8725,$X287)),"")</f>
        <v/>
      </c>
      <c r="V287" s="32">
        <f>IF(AND(ISNUMBER($U287),$U287&lt;&gt;0,ISNUMBER($I287),$I287&gt;0),$U287/($I287/1000000),"")</f>
        <v/>
      </c>
      <c r="W287" t="inlineStr">
        <is>
          <t>06mb0</t>
        </is>
      </c>
      <c r="X287">
        <f>IFERROR(MATCH($W287,'Player Pool'!$V$2:$V$8725,0),"")</f>
        <v/>
      </c>
      <c r="Y287">
        <f>IF(ISNUMBER($R287),$R287,-1)</f>
        <v/>
      </c>
      <c r="Z287">
        <f>IF(ISNUMBER($J287),$J287,-1)</f>
        <v/>
      </c>
      <c r="AA287">
        <f>IF($A287=$A286,$AA286,$AA286+1)</f>
        <v/>
      </c>
      <c r="AB287">
        <f>COUNTIFS($A$2:$A$516,$A287,$G$2:$G$516,$G287,$Y$2:$Y$516,"&gt;"&amp;$Y287)+COUNTIFS($A$2:$A287,$A287,$G$2:$G287,$G287,$Y$2:$Y287,$Y287)</f>
        <v/>
      </c>
      <c r="AC287">
        <f>IF($G287="MINORS","",COUNTIFS($A$2:$A$516,$A287,$G$2:$G$516,"&lt;&gt;MINORS",$Z$2:$Z$516,"&gt;"&amp;$Z287)+COUNTIFS($A$2:$A287,$A287,$G$2:$G287,"&lt;&gt;MINORS",$Z$2:$Z287,$Z287))</f>
        <v/>
      </c>
      <c r="AD287">
        <f>$A287&amp;"|"&amp;$G287&amp;"|"&amp;$AB287</f>
        <v/>
      </c>
      <c r="AE287">
        <f>IF($AC287="","",$A287&amp;"|"&amp;$AC287)</f>
        <v/>
      </c>
      <c r="AF287">
        <f>IF(COUNTIFS($A$2:$A287,$A287)=1,"T"&amp;$AA287,"")</f>
        <v/>
      </c>
    </row>
    <row r="288">
      <c r="A288" t="inlineStr">
        <is>
          <t>Kurtis</t>
        </is>
      </c>
      <c r="B288">
        <f>IFERROR(IF(INDEX('Player Pool'!$A$2:$A$8725,$X288)="","",INDEX('Player Pool'!$A$2:$A$8725,$X288)),"")</f>
        <v/>
      </c>
      <c r="C288">
        <f>IFERROR(IF(INDEX('Player Pool'!$B$2:$B$8725,$X288)="","",INDEX('Player Pool'!$B$2:$B$8725,$X288)),"")</f>
        <v/>
      </c>
      <c r="D288">
        <f>IFERROR(IF(INDEX('Player Pool'!$C$2:$C$8725,$X288)="","",INDEX('Player Pool'!$C$2:$C$8725,$X288)),"")</f>
        <v/>
      </c>
      <c r="E288">
        <f>IFERROR(IF(INDEX('Player Pool'!$D$2:$D$8725,$X288)="","",INDEX('Player Pool'!$D$2:$D$8725,$X288)),"")</f>
        <v/>
      </c>
      <c r="F288" t="inlineStr">
        <is>
          <t>F</t>
        </is>
      </c>
      <c r="G288" t="inlineStr">
        <is>
          <t>ACTIVE</t>
        </is>
      </c>
      <c r="H288">
        <f>IFERROR(IF(INDEX('Player Pool'!$E$2:$E$8725,$X288)="","",INDEX('Player Pool'!$E$2:$E$8725,$X288)),"")</f>
        <v/>
      </c>
      <c r="I288" s="30" t="n">
        <v>925833</v>
      </c>
      <c r="J288" s="31">
        <f>IFERROR(IF(INDEX('Player Pool'!$I$2:$I$8725,$X288)="","",INDEX('Player Pool'!$I$2:$I$8725,$X288)),"")</f>
        <v/>
      </c>
      <c r="K288" s="31">
        <f>IFERROR(IF(INDEX('Player Pool'!$K$2:$K$8725,$X288)="","",INDEX('Player Pool'!$K$2:$K$8725,$X288)),"")</f>
        <v/>
      </c>
      <c r="L288" s="31">
        <f>IFERROR(IF(INDEX('Player Pool'!$M$2:$M$8725,$X288)="","",INDEX('Player Pool'!$M$2:$M$8725,$X288)),"")</f>
        <v/>
      </c>
      <c r="M288" s="31">
        <f>IFERROR(IF(INDEX('Player Pool'!$N$2:$N$8725,$X288)="","",INDEX('Player Pool'!$N$2:$N$8725,$X288)),"")</f>
        <v/>
      </c>
      <c r="N288" s="31">
        <f>IFERROR(IF(INDEX('Player Pool'!$Q$2:$Q$8725,$X288)="","",INDEX('Player Pool'!$Q$2:$Q$8725,$X288)),"")</f>
        <v/>
      </c>
      <c r="O288" s="31">
        <f>IF(AND(ISNUMBER($R288),$R288&lt;&gt;0,ISNUMBER($I288),$I288&gt;0),$R288/($I288/1000000),"")</f>
        <v/>
      </c>
      <c r="P288">
        <f>IFERROR(IF(INDEX('Player Pool'!$U$2:$U$8725,$X288)="","",INDEX('Player Pool'!$U$2:$U$8725,$X288)),"")</f>
        <v/>
      </c>
      <c r="Q288" s="31">
        <f>IFERROR(IF(INDEX('Player Pool'!$O$2:$O$8725,$X288)="","",INDEX('Player Pool'!$O$2:$O$8725,$X288)),"")</f>
        <v/>
      </c>
      <c r="R288" s="31">
        <f>IFERROR(IF(INDEX('Player Pool'!$P$2:$P$8725,$X288)="","",INDEX('Player Pool'!$P$2:$P$8725,$X288)),"")</f>
        <v/>
      </c>
      <c r="S288" s="31">
        <f>IF(AND(ISNUMBER($J288),$J288&lt;&gt;0,ISNUMBER($I288),$I288&gt;0),$J288/($I288/1000000),"")</f>
        <v/>
      </c>
      <c r="T288" s="32">
        <f>IF(AND(ISNUMBER($K288),$K288&lt;&gt;0,ISNUMBER($I288),$I288&gt;0),$K288/($I288/1000000),"")</f>
        <v/>
      </c>
      <c r="U288" s="32">
        <f>IFERROR(IF(INDEX('Player Pool'!$S$2:$S$8725,$X288)="","",INDEX('Player Pool'!$S$2:$S$8725,$X288)),"")</f>
        <v/>
      </c>
      <c r="V288" s="32">
        <f>IF(AND(ISNUMBER($U288),$U288&lt;&gt;0,ISNUMBER($I288),$I288&gt;0),$U288/($I288/1000000),"")</f>
        <v/>
      </c>
      <c r="W288" t="inlineStr">
        <is>
          <t>06bao</t>
        </is>
      </c>
      <c r="X288">
        <f>IFERROR(MATCH($W288,'Player Pool'!$V$2:$V$8725,0),"")</f>
        <v/>
      </c>
      <c r="Y288">
        <f>IF(ISNUMBER($R288),$R288,-1)</f>
        <v/>
      </c>
      <c r="Z288">
        <f>IF(ISNUMBER($J288),$J288,-1)</f>
        <v/>
      </c>
      <c r="AA288">
        <f>IF($A288=$A287,$AA287,$AA287+1)</f>
        <v/>
      </c>
      <c r="AB288">
        <f>COUNTIFS($A$2:$A$516,$A288,$G$2:$G$516,$G288,$Y$2:$Y$516,"&gt;"&amp;$Y288)+COUNTIFS($A$2:$A288,$A288,$G$2:$G288,$G288,$Y$2:$Y288,$Y288)</f>
        <v/>
      </c>
      <c r="AC288">
        <f>IF($G288="MINORS","",COUNTIFS($A$2:$A$516,$A288,$G$2:$G$516,"&lt;&gt;MINORS",$Z$2:$Z$516,"&gt;"&amp;$Z288)+COUNTIFS($A$2:$A288,$A288,$G$2:$G288,"&lt;&gt;MINORS",$Z$2:$Z288,$Z288))</f>
        <v/>
      </c>
      <c r="AD288">
        <f>$A288&amp;"|"&amp;$G288&amp;"|"&amp;$AB288</f>
        <v/>
      </c>
      <c r="AE288">
        <f>IF($AC288="","",$A288&amp;"|"&amp;$AC288)</f>
        <v/>
      </c>
      <c r="AF288">
        <f>IF(COUNTIFS($A$2:$A288,$A288)=1,"T"&amp;$AA288,"")</f>
        <v/>
      </c>
    </row>
    <row r="289">
      <c r="A289" t="inlineStr">
        <is>
          <t>Kurtis</t>
        </is>
      </c>
      <c r="B289">
        <f>IFERROR(IF(INDEX('Player Pool'!$A$2:$A$8725,$X289)="","",INDEX('Player Pool'!$A$2:$A$8725,$X289)),"")</f>
        <v/>
      </c>
      <c r="C289">
        <f>IFERROR(IF(INDEX('Player Pool'!$B$2:$B$8725,$X289)="","",INDEX('Player Pool'!$B$2:$B$8725,$X289)),"")</f>
        <v/>
      </c>
      <c r="D289">
        <f>IFERROR(IF(INDEX('Player Pool'!$C$2:$C$8725,$X289)="","",INDEX('Player Pool'!$C$2:$C$8725,$X289)),"")</f>
        <v/>
      </c>
      <c r="E289">
        <f>IFERROR(IF(INDEX('Player Pool'!$D$2:$D$8725,$X289)="","",INDEX('Player Pool'!$D$2:$D$8725,$X289)),"")</f>
        <v/>
      </c>
      <c r="F289" t="inlineStr">
        <is>
          <t>D</t>
        </is>
      </c>
      <c r="G289" t="inlineStr">
        <is>
          <t>ACTIVE</t>
        </is>
      </c>
      <c r="H289">
        <f>IFERROR(IF(INDEX('Player Pool'!$E$2:$E$8725,$X289)="","",INDEX('Player Pool'!$E$2:$E$8725,$X289)),"")</f>
        <v/>
      </c>
      <c r="I289" s="30" t="n">
        <v>812500</v>
      </c>
      <c r="J289" s="31">
        <f>IFERROR(IF(INDEX('Player Pool'!$I$2:$I$8725,$X289)="","",INDEX('Player Pool'!$I$2:$I$8725,$X289)),"")</f>
        <v/>
      </c>
      <c r="K289" s="31">
        <f>IFERROR(IF(INDEX('Player Pool'!$K$2:$K$8725,$X289)="","",INDEX('Player Pool'!$K$2:$K$8725,$X289)),"")</f>
        <v/>
      </c>
      <c r="L289" s="31">
        <f>IFERROR(IF(INDEX('Player Pool'!$M$2:$M$8725,$X289)="","",INDEX('Player Pool'!$M$2:$M$8725,$X289)),"")</f>
        <v/>
      </c>
      <c r="M289" s="31">
        <f>IFERROR(IF(INDEX('Player Pool'!$N$2:$N$8725,$X289)="","",INDEX('Player Pool'!$N$2:$N$8725,$X289)),"")</f>
        <v/>
      </c>
      <c r="N289" s="31">
        <f>IFERROR(IF(INDEX('Player Pool'!$Q$2:$Q$8725,$X289)="","",INDEX('Player Pool'!$Q$2:$Q$8725,$X289)),"")</f>
        <v/>
      </c>
      <c r="O289" s="31">
        <f>IF(AND(ISNUMBER($R289),$R289&lt;&gt;0,ISNUMBER($I289),$I289&gt;0),$R289/($I289/1000000),"")</f>
        <v/>
      </c>
      <c r="P289">
        <f>IFERROR(IF(INDEX('Player Pool'!$U$2:$U$8725,$X289)="","",INDEX('Player Pool'!$U$2:$U$8725,$X289)),"")</f>
        <v/>
      </c>
      <c r="Q289" s="31">
        <f>IFERROR(IF(INDEX('Player Pool'!$O$2:$O$8725,$X289)="","",INDEX('Player Pool'!$O$2:$O$8725,$X289)),"")</f>
        <v/>
      </c>
      <c r="R289" s="31">
        <f>IFERROR(IF(INDEX('Player Pool'!$P$2:$P$8725,$X289)="","",INDEX('Player Pool'!$P$2:$P$8725,$X289)),"")</f>
        <v/>
      </c>
      <c r="S289" s="31">
        <f>IF(AND(ISNUMBER($J289),$J289&lt;&gt;0,ISNUMBER($I289),$I289&gt;0),$J289/($I289/1000000),"")</f>
        <v/>
      </c>
      <c r="T289" s="32">
        <f>IF(AND(ISNUMBER($K289),$K289&lt;&gt;0,ISNUMBER($I289),$I289&gt;0),$K289/($I289/1000000),"")</f>
        <v/>
      </c>
      <c r="U289" s="32">
        <f>IFERROR(IF(INDEX('Player Pool'!$S$2:$S$8725,$X289)="","",INDEX('Player Pool'!$S$2:$S$8725,$X289)),"")</f>
        <v/>
      </c>
      <c r="V289" s="32">
        <f>IF(AND(ISNUMBER($U289),$U289&lt;&gt;0,ISNUMBER($I289),$I289&gt;0),$U289/($I289/1000000),"")</f>
        <v/>
      </c>
      <c r="W289" t="inlineStr">
        <is>
          <t>05kj8</t>
        </is>
      </c>
      <c r="X289">
        <f>IFERROR(MATCH($W289,'Player Pool'!$V$2:$V$8725,0),"")</f>
        <v/>
      </c>
      <c r="Y289">
        <f>IF(ISNUMBER($R289),$R289,-1)</f>
        <v/>
      </c>
      <c r="Z289">
        <f>IF(ISNUMBER($J289),$J289,-1)</f>
        <v/>
      </c>
      <c r="AA289">
        <f>IF($A289=$A288,$AA288,$AA288+1)</f>
        <v/>
      </c>
      <c r="AB289">
        <f>COUNTIFS($A$2:$A$516,$A289,$G$2:$G$516,$G289,$Y$2:$Y$516,"&gt;"&amp;$Y289)+COUNTIFS($A$2:$A289,$A289,$G$2:$G289,$G289,$Y$2:$Y289,$Y289)</f>
        <v/>
      </c>
      <c r="AC289">
        <f>IF($G289="MINORS","",COUNTIFS($A$2:$A$516,$A289,$G$2:$G$516,"&lt;&gt;MINORS",$Z$2:$Z$516,"&gt;"&amp;$Z289)+COUNTIFS($A$2:$A289,$A289,$G$2:$G289,"&lt;&gt;MINORS",$Z$2:$Z289,$Z289))</f>
        <v/>
      </c>
      <c r="AD289">
        <f>$A289&amp;"|"&amp;$G289&amp;"|"&amp;$AB289</f>
        <v/>
      </c>
      <c r="AE289">
        <f>IF($AC289="","",$A289&amp;"|"&amp;$AC289)</f>
        <v/>
      </c>
      <c r="AF289">
        <f>IF(COUNTIFS($A$2:$A289,$A289)=1,"T"&amp;$AA289,"")</f>
        <v/>
      </c>
    </row>
    <row r="290">
      <c r="A290" t="inlineStr">
        <is>
          <t>Kurtis</t>
        </is>
      </c>
      <c r="B290">
        <f>IFERROR(IF(INDEX('Player Pool'!$A$2:$A$8725,$X290)="","",INDEX('Player Pool'!$A$2:$A$8725,$X290)),"")</f>
        <v/>
      </c>
      <c r="C290">
        <f>IFERROR(IF(INDEX('Player Pool'!$B$2:$B$8725,$X290)="","",INDEX('Player Pool'!$B$2:$B$8725,$X290)),"")</f>
        <v/>
      </c>
      <c r="D290">
        <f>IFERROR(IF(INDEX('Player Pool'!$C$2:$C$8725,$X290)="","",INDEX('Player Pool'!$C$2:$C$8725,$X290)),"")</f>
        <v/>
      </c>
      <c r="E290">
        <f>IFERROR(IF(INDEX('Player Pool'!$D$2:$D$8725,$X290)="","",INDEX('Player Pool'!$D$2:$D$8725,$X290)),"")</f>
        <v/>
      </c>
      <c r="F290" t="inlineStr">
        <is>
          <t>F</t>
        </is>
      </c>
      <c r="G290" t="inlineStr">
        <is>
          <t>MINORS</t>
        </is>
      </c>
      <c r="H290">
        <f>IFERROR(IF(INDEX('Player Pool'!$E$2:$E$8725,$X290)="","",INDEX('Player Pool'!$E$2:$E$8725,$X290)),"")</f>
        <v/>
      </c>
      <c r="I290" s="30" t="n">
        <v>859999</v>
      </c>
      <c r="J290" s="31">
        <f>IFERROR(IF(INDEX('Player Pool'!$I$2:$I$8725,$X290)="","",INDEX('Player Pool'!$I$2:$I$8725,$X290)),"")</f>
        <v/>
      </c>
      <c r="K290" s="31">
        <f>IFERROR(IF(INDEX('Player Pool'!$K$2:$K$8725,$X290)="","",INDEX('Player Pool'!$K$2:$K$8725,$X290)),"")</f>
        <v/>
      </c>
      <c r="L290" s="31">
        <f>IFERROR(IF(INDEX('Player Pool'!$M$2:$M$8725,$X290)="","",INDEX('Player Pool'!$M$2:$M$8725,$X290)),"")</f>
        <v/>
      </c>
      <c r="M290" s="31">
        <f>IFERROR(IF(INDEX('Player Pool'!$N$2:$N$8725,$X290)="","",INDEX('Player Pool'!$N$2:$N$8725,$X290)),"")</f>
        <v/>
      </c>
      <c r="N290" s="31">
        <f>IFERROR(IF(INDEX('Player Pool'!$Q$2:$Q$8725,$X290)="","",INDEX('Player Pool'!$Q$2:$Q$8725,$X290)),"")</f>
        <v/>
      </c>
      <c r="O290" s="31">
        <f>IF(AND(ISNUMBER($R290),$R290&lt;&gt;0,ISNUMBER($I290),$I290&gt;0),$R290/($I290/1000000),"")</f>
        <v/>
      </c>
      <c r="P290">
        <f>IFERROR(IF(INDEX('Player Pool'!$U$2:$U$8725,$X290)="","",INDEX('Player Pool'!$U$2:$U$8725,$X290)),"")</f>
        <v/>
      </c>
      <c r="Q290" s="31">
        <f>IFERROR(IF(INDEX('Player Pool'!$O$2:$O$8725,$X290)="","",INDEX('Player Pool'!$O$2:$O$8725,$X290)),"")</f>
        <v/>
      </c>
      <c r="R290" s="31">
        <f>IFERROR(IF(INDEX('Player Pool'!$P$2:$P$8725,$X290)="","",INDEX('Player Pool'!$P$2:$P$8725,$X290)),"")</f>
        <v/>
      </c>
      <c r="S290" s="31">
        <f>IF(AND(ISNUMBER($J290),$J290&lt;&gt;0,ISNUMBER($I290),$I290&gt;0),$J290/($I290/1000000),"")</f>
        <v/>
      </c>
      <c r="T290" s="32">
        <f>IF(AND(ISNUMBER($K290),$K290&lt;&gt;0,ISNUMBER($I290),$I290&gt;0),$K290/($I290/1000000),"")</f>
        <v/>
      </c>
      <c r="U290" s="32">
        <f>IFERROR(IF(INDEX('Player Pool'!$S$2:$S$8725,$X290)="","",INDEX('Player Pool'!$S$2:$S$8725,$X290)),"")</f>
        <v/>
      </c>
      <c r="V290" s="32">
        <f>IF(AND(ISNUMBER($U290),$U290&lt;&gt;0,ISNUMBER($I290),$I290&gt;0),$U290/($I290/1000000),"")</f>
        <v/>
      </c>
      <c r="W290" t="inlineStr">
        <is>
          <t>05ymk</t>
        </is>
      </c>
      <c r="X290">
        <f>IFERROR(MATCH($W290,'Player Pool'!$V$2:$V$8725,0),"")</f>
        <v/>
      </c>
      <c r="Y290">
        <f>IF(ISNUMBER($R290),$R290,-1)</f>
        <v/>
      </c>
      <c r="Z290">
        <f>IF(ISNUMBER($J290),$J290,-1)</f>
        <v/>
      </c>
      <c r="AA290">
        <f>IF($A290=$A289,$AA289,$AA289+1)</f>
        <v/>
      </c>
      <c r="AB290">
        <f>COUNTIFS($A$2:$A$516,$A290,$G$2:$G$516,$G290,$Y$2:$Y$516,"&gt;"&amp;$Y290)+COUNTIFS($A$2:$A290,$A290,$G$2:$G290,$G290,$Y$2:$Y290,$Y290)</f>
        <v/>
      </c>
      <c r="AC290">
        <f>IF($G290="MINORS","",COUNTIFS($A$2:$A$516,$A290,$G$2:$G$516,"&lt;&gt;MINORS",$Z$2:$Z$516,"&gt;"&amp;$Z290)+COUNTIFS($A$2:$A290,$A290,$G$2:$G290,"&lt;&gt;MINORS",$Z$2:$Z290,$Z290))</f>
        <v/>
      </c>
      <c r="AD290">
        <f>$A290&amp;"|"&amp;$G290&amp;"|"&amp;$AB290</f>
        <v/>
      </c>
      <c r="AE290">
        <f>IF($AC290="","",$A290&amp;"|"&amp;$AC290)</f>
        <v/>
      </c>
      <c r="AF290">
        <f>IF(COUNTIFS($A$2:$A290,$A290)=1,"T"&amp;$AA290,"")</f>
        <v/>
      </c>
    </row>
    <row r="291">
      <c r="A291" t="inlineStr">
        <is>
          <t>Kurtis</t>
        </is>
      </c>
      <c r="B291">
        <f>IFERROR(IF(INDEX('Player Pool'!$A$2:$A$8725,$X291)="","",INDEX('Player Pool'!$A$2:$A$8725,$X291)),"")</f>
        <v/>
      </c>
      <c r="C291">
        <f>IFERROR(IF(INDEX('Player Pool'!$B$2:$B$8725,$X291)="","",INDEX('Player Pool'!$B$2:$B$8725,$X291)),"")</f>
        <v/>
      </c>
      <c r="D291">
        <f>IFERROR(IF(INDEX('Player Pool'!$C$2:$C$8725,$X291)="","",INDEX('Player Pool'!$C$2:$C$8725,$X291)),"")</f>
        <v/>
      </c>
      <c r="E291">
        <f>IFERROR(IF(INDEX('Player Pool'!$D$2:$D$8725,$X291)="","",INDEX('Player Pool'!$D$2:$D$8725,$X291)),"")</f>
        <v/>
      </c>
      <c r="F291" t="inlineStr">
        <is>
          <t>F</t>
        </is>
      </c>
      <c r="G291" t="inlineStr">
        <is>
          <t>MINORS</t>
        </is>
      </c>
      <c r="H291">
        <f>IFERROR(IF(INDEX('Player Pool'!$E$2:$E$8725,$X291)="","",INDEX('Player Pool'!$E$2:$E$8725,$X291)),"")</f>
        <v/>
      </c>
      <c r="I291" s="30" t="n">
        <v>853333</v>
      </c>
      <c r="J291" s="31">
        <f>IFERROR(IF(INDEX('Player Pool'!$I$2:$I$8725,$X291)="","",INDEX('Player Pool'!$I$2:$I$8725,$X291)),"")</f>
        <v/>
      </c>
      <c r="K291" s="31">
        <f>IFERROR(IF(INDEX('Player Pool'!$K$2:$K$8725,$X291)="","",INDEX('Player Pool'!$K$2:$K$8725,$X291)),"")</f>
        <v/>
      </c>
      <c r="L291" s="31">
        <f>IFERROR(IF(INDEX('Player Pool'!$M$2:$M$8725,$X291)="","",INDEX('Player Pool'!$M$2:$M$8725,$X291)),"")</f>
        <v/>
      </c>
      <c r="M291" s="31">
        <f>IFERROR(IF(INDEX('Player Pool'!$N$2:$N$8725,$X291)="","",INDEX('Player Pool'!$N$2:$N$8725,$X291)),"")</f>
        <v/>
      </c>
      <c r="N291" s="31">
        <f>IFERROR(IF(INDEX('Player Pool'!$Q$2:$Q$8725,$X291)="","",INDEX('Player Pool'!$Q$2:$Q$8725,$X291)),"")</f>
        <v/>
      </c>
      <c r="O291" s="31">
        <f>IF(AND(ISNUMBER($R291),$R291&lt;&gt;0,ISNUMBER($I291),$I291&gt;0),$R291/($I291/1000000),"")</f>
        <v/>
      </c>
      <c r="P291">
        <f>IFERROR(IF(INDEX('Player Pool'!$U$2:$U$8725,$X291)="","",INDEX('Player Pool'!$U$2:$U$8725,$X291)),"")</f>
        <v/>
      </c>
      <c r="Q291" s="31">
        <f>IFERROR(IF(INDEX('Player Pool'!$O$2:$O$8725,$X291)="","",INDEX('Player Pool'!$O$2:$O$8725,$X291)),"")</f>
        <v/>
      </c>
      <c r="R291" s="31">
        <f>IFERROR(IF(INDEX('Player Pool'!$P$2:$P$8725,$X291)="","",INDEX('Player Pool'!$P$2:$P$8725,$X291)),"")</f>
        <v/>
      </c>
      <c r="S291" s="31">
        <f>IF(AND(ISNUMBER($J291),$J291&lt;&gt;0,ISNUMBER($I291),$I291&gt;0),$J291/($I291/1000000),"")</f>
        <v/>
      </c>
      <c r="T291" s="32">
        <f>IF(AND(ISNUMBER($K291),$K291&lt;&gt;0,ISNUMBER($I291),$I291&gt;0),$K291/($I291/1000000),"")</f>
        <v/>
      </c>
      <c r="U291" s="32">
        <f>IFERROR(IF(INDEX('Player Pool'!$S$2:$S$8725,$X291)="","",INDEX('Player Pool'!$S$2:$S$8725,$X291)),"")</f>
        <v/>
      </c>
      <c r="V291" s="32">
        <f>IF(AND(ISNUMBER($U291),$U291&lt;&gt;0,ISNUMBER($I291),$I291&gt;0),$U291/($I291/1000000),"")</f>
        <v/>
      </c>
      <c r="W291" t="inlineStr">
        <is>
          <t>05ymo</t>
        </is>
      </c>
      <c r="X291">
        <f>IFERROR(MATCH($W291,'Player Pool'!$V$2:$V$8725,0),"")</f>
        <v/>
      </c>
      <c r="Y291">
        <f>IF(ISNUMBER($R291),$R291,-1)</f>
        <v/>
      </c>
      <c r="Z291">
        <f>IF(ISNUMBER($J291),$J291,-1)</f>
        <v/>
      </c>
      <c r="AA291">
        <f>IF($A291=$A290,$AA290,$AA290+1)</f>
        <v/>
      </c>
      <c r="AB291">
        <f>COUNTIFS($A$2:$A$516,$A291,$G$2:$G$516,$G291,$Y$2:$Y$516,"&gt;"&amp;$Y291)+COUNTIFS($A$2:$A291,$A291,$G$2:$G291,$G291,$Y$2:$Y291,$Y291)</f>
        <v/>
      </c>
      <c r="AC291">
        <f>IF($G291="MINORS","",COUNTIFS($A$2:$A$516,$A291,$G$2:$G$516,"&lt;&gt;MINORS",$Z$2:$Z$516,"&gt;"&amp;$Z291)+COUNTIFS($A$2:$A291,$A291,$G$2:$G291,"&lt;&gt;MINORS",$Z$2:$Z291,$Z291))</f>
        <v/>
      </c>
      <c r="AD291">
        <f>$A291&amp;"|"&amp;$G291&amp;"|"&amp;$AB291</f>
        <v/>
      </c>
      <c r="AE291">
        <f>IF($AC291="","",$A291&amp;"|"&amp;$AC291)</f>
        <v/>
      </c>
      <c r="AF291">
        <f>IF(COUNTIFS($A$2:$A291,$A291)=1,"T"&amp;$AA291,"")</f>
        <v/>
      </c>
    </row>
    <row r="292">
      <c r="A292" t="inlineStr">
        <is>
          <t>Kurtis</t>
        </is>
      </c>
      <c r="B292">
        <f>IFERROR(IF(INDEX('Player Pool'!$A$2:$A$8725,$X292)="","",INDEX('Player Pool'!$A$2:$A$8725,$X292)),"")</f>
        <v/>
      </c>
      <c r="C292">
        <f>IFERROR(IF(INDEX('Player Pool'!$B$2:$B$8725,$X292)="","",INDEX('Player Pool'!$B$2:$B$8725,$X292)),"")</f>
        <v/>
      </c>
      <c r="D292">
        <f>IFERROR(IF(INDEX('Player Pool'!$C$2:$C$8725,$X292)="","",INDEX('Player Pool'!$C$2:$C$8725,$X292)),"")</f>
        <v/>
      </c>
      <c r="E292">
        <f>IFERROR(IF(INDEX('Player Pool'!$D$2:$D$8725,$X292)="","",INDEX('Player Pool'!$D$2:$D$8725,$X292)),"")</f>
        <v/>
      </c>
      <c r="F292" t="inlineStr">
        <is>
          <t>F</t>
        </is>
      </c>
      <c r="G292" t="inlineStr">
        <is>
          <t>MINORS</t>
        </is>
      </c>
      <c r="H292">
        <f>IFERROR(IF(INDEX('Player Pool'!$E$2:$E$8725,$X292)="","",INDEX('Player Pool'!$E$2:$E$8725,$X292)),"")</f>
        <v/>
      </c>
      <c r="I292" s="30" t="n">
        <v>1</v>
      </c>
      <c r="J292" s="31">
        <f>IFERROR(IF(INDEX('Player Pool'!$I$2:$I$8725,$X292)="","",INDEX('Player Pool'!$I$2:$I$8725,$X292)),"")</f>
        <v/>
      </c>
      <c r="K292" s="31">
        <f>IFERROR(IF(INDEX('Player Pool'!$K$2:$K$8725,$X292)="","",INDEX('Player Pool'!$K$2:$K$8725,$X292)),"")</f>
        <v/>
      </c>
      <c r="L292" s="31">
        <f>IFERROR(IF(INDEX('Player Pool'!$M$2:$M$8725,$X292)="","",INDEX('Player Pool'!$M$2:$M$8725,$X292)),"")</f>
        <v/>
      </c>
      <c r="M292" s="31">
        <f>IFERROR(IF(INDEX('Player Pool'!$N$2:$N$8725,$X292)="","",INDEX('Player Pool'!$N$2:$N$8725,$X292)),"")</f>
        <v/>
      </c>
      <c r="N292" s="31">
        <f>IFERROR(IF(INDEX('Player Pool'!$Q$2:$Q$8725,$X292)="","",INDEX('Player Pool'!$Q$2:$Q$8725,$X292)),"")</f>
        <v/>
      </c>
      <c r="O292" s="31">
        <f>IF(AND(ISNUMBER($R292),$R292&lt;&gt;0,ISNUMBER($I292),$I292&gt;0),$R292/($I292/1000000),"")</f>
        <v/>
      </c>
      <c r="P292">
        <f>IFERROR(IF(INDEX('Player Pool'!$U$2:$U$8725,$X292)="","",INDEX('Player Pool'!$U$2:$U$8725,$X292)),"")</f>
        <v/>
      </c>
      <c r="Q292" s="31">
        <f>IFERROR(IF(INDEX('Player Pool'!$O$2:$O$8725,$X292)="","",INDEX('Player Pool'!$O$2:$O$8725,$X292)),"")</f>
        <v/>
      </c>
      <c r="R292" s="31">
        <f>IFERROR(IF(INDEX('Player Pool'!$P$2:$P$8725,$X292)="","",INDEX('Player Pool'!$P$2:$P$8725,$X292)),"")</f>
        <v/>
      </c>
      <c r="S292" s="31">
        <f>IF(AND(ISNUMBER($J292),$J292&lt;&gt;0,ISNUMBER($I292),$I292&gt;0),$J292/($I292/1000000),"")</f>
        <v/>
      </c>
      <c r="T292" s="32">
        <f>IF(AND(ISNUMBER($K292),$K292&lt;&gt;0,ISNUMBER($I292),$I292&gt;0),$K292/($I292/1000000),"")</f>
        <v/>
      </c>
      <c r="U292" s="32">
        <f>IFERROR(IF(INDEX('Player Pool'!$S$2:$S$8725,$X292)="","",INDEX('Player Pool'!$S$2:$S$8725,$X292)),"")</f>
        <v/>
      </c>
      <c r="V292" s="32">
        <f>IF(AND(ISNUMBER($U292),$U292&lt;&gt;0,ISNUMBER($I292),$I292&gt;0),$U292/($I292/1000000),"")</f>
        <v/>
      </c>
      <c r="W292" t="inlineStr">
        <is>
          <t>064wn</t>
        </is>
      </c>
      <c r="X292">
        <f>IFERROR(MATCH($W292,'Player Pool'!$V$2:$V$8725,0),"")</f>
        <v/>
      </c>
      <c r="Y292">
        <f>IF(ISNUMBER($R292),$R292,-1)</f>
        <v/>
      </c>
      <c r="Z292">
        <f>IF(ISNUMBER($J292),$J292,-1)</f>
        <v/>
      </c>
      <c r="AA292">
        <f>IF($A292=$A291,$AA291,$AA291+1)</f>
        <v/>
      </c>
      <c r="AB292">
        <f>COUNTIFS($A$2:$A$516,$A292,$G$2:$G$516,$G292,$Y$2:$Y$516,"&gt;"&amp;$Y292)+COUNTIFS($A$2:$A292,$A292,$G$2:$G292,$G292,$Y$2:$Y292,$Y292)</f>
        <v/>
      </c>
      <c r="AC292">
        <f>IF($G292="MINORS","",COUNTIFS($A$2:$A$516,$A292,$G$2:$G$516,"&lt;&gt;MINORS",$Z$2:$Z$516,"&gt;"&amp;$Z292)+COUNTIFS($A$2:$A292,$A292,$G$2:$G292,"&lt;&gt;MINORS",$Z$2:$Z292,$Z292))</f>
        <v/>
      </c>
      <c r="AD292">
        <f>$A292&amp;"|"&amp;$G292&amp;"|"&amp;$AB292</f>
        <v/>
      </c>
      <c r="AE292">
        <f>IF($AC292="","",$A292&amp;"|"&amp;$AC292)</f>
        <v/>
      </c>
      <c r="AF292">
        <f>IF(COUNTIFS($A$2:$A292,$A292)=1,"T"&amp;$AA292,"")</f>
        <v/>
      </c>
    </row>
    <row r="293">
      <c r="A293" t="inlineStr">
        <is>
          <t>Kurtis</t>
        </is>
      </c>
      <c r="B293">
        <f>IFERROR(IF(INDEX('Player Pool'!$A$2:$A$8725,$X293)="","",INDEX('Player Pool'!$A$2:$A$8725,$X293)),"")</f>
        <v/>
      </c>
      <c r="C293">
        <f>IFERROR(IF(INDEX('Player Pool'!$B$2:$B$8725,$X293)="","",INDEX('Player Pool'!$B$2:$B$8725,$X293)),"")</f>
        <v/>
      </c>
      <c r="D293">
        <f>IFERROR(IF(INDEX('Player Pool'!$C$2:$C$8725,$X293)="","",INDEX('Player Pool'!$C$2:$C$8725,$X293)),"")</f>
        <v/>
      </c>
      <c r="E293">
        <f>IFERROR(IF(INDEX('Player Pool'!$D$2:$D$8725,$X293)="","",INDEX('Player Pool'!$D$2:$D$8725,$X293)),"")</f>
        <v/>
      </c>
      <c r="F293" t="inlineStr">
        <is>
          <t>G</t>
        </is>
      </c>
      <c r="G293" t="inlineStr">
        <is>
          <t>MINORS</t>
        </is>
      </c>
      <c r="H293">
        <f>IFERROR(IF(INDEX('Player Pool'!$E$2:$E$8725,$X293)="","",INDEX('Player Pool'!$E$2:$E$8725,$X293)),"")</f>
        <v/>
      </c>
      <c r="I293" s="30" t="n">
        <v>870833</v>
      </c>
      <c r="J293" s="31">
        <f>IFERROR(IF(INDEX('Player Pool'!$I$2:$I$8725,$X293)="","",INDEX('Player Pool'!$I$2:$I$8725,$X293)),"")</f>
        <v/>
      </c>
      <c r="K293" s="31">
        <f>IFERROR(IF(INDEX('Player Pool'!$K$2:$K$8725,$X293)="","",INDEX('Player Pool'!$K$2:$K$8725,$X293)),"")</f>
        <v/>
      </c>
      <c r="L293" s="31">
        <f>IFERROR(IF(INDEX('Player Pool'!$M$2:$M$8725,$X293)="","",INDEX('Player Pool'!$M$2:$M$8725,$X293)),"")</f>
        <v/>
      </c>
      <c r="M293" s="31">
        <f>IFERROR(IF(INDEX('Player Pool'!$N$2:$N$8725,$X293)="","",INDEX('Player Pool'!$N$2:$N$8725,$X293)),"")</f>
        <v/>
      </c>
      <c r="N293" s="31">
        <f>IFERROR(IF(INDEX('Player Pool'!$Q$2:$Q$8725,$X293)="","",INDEX('Player Pool'!$Q$2:$Q$8725,$X293)),"")</f>
        <v/>
      </c>
      <c r="O293" s="31">
        <f>IF(AND(ISNUMBER($R293),$R293&lt;&gt;0,ISNUMBER($I293),$I293&gt;0),$R293/($I293/1000000),"")</f>
        <v/>
      </c>
      <c r="P293">
        <f>IFERROR(IF(INDEX('Player Pool'!$U$2:$U$8725,$X293)="","",INDEX('Player Pool'!$U$2:$U$8725,$X293)),"")</f>
        <v/>
      </c>
      <c r="Q293" s="31">
        <f>IFERROR(IF(INDEX('Player Pool'!$O$2:$O$8725,$X293)="","",INDEX('Player Pool'!$O$2:$O$8725,$X293)),"")</f>
        <v/>
      </c>
      <c r="R293" s="31">
        <f>IFERROR(IF(INDEX('Player Pool'!$P$2:$P$8725,$X293)="","",INDEX('Player Pool'!$P$2:$P$8725,$X293)),"")</f>
        <v/>
      </c>
      <c r="S293" s="31">
        <f>IF(AND(ISNUMBER($J293),$J293&lt;&gt;0,ISNUMBER($I293),$I293&gt;0),$J293/($I293/1000000),"")</f>
        <v/>
      </c>
      <c r="T293" s="32">
        <f>IF(AND(ISNUMBER($K293),$K293&lt;&gt;0,ISNUMBER($I293),$I293&gt;0),$K293/($I293/1000000),"")</f>
        <v/>
      </c>
      <c r="U293" s="32">
        <f>IFERROR(IF(INDEX('Player Pool'!$S$2:$S$8725,$X293)="","",INDEX('Player Pool'!$S$2:$S$8725,$X293)),"")</f>
        <v/>
      </c>
      <c r="V293" s="32">
        <f>IF(AND(ISNUMBER($U293),$U293&lt;&gt;0,ISNUMBER($I293),$I293&gt;0),$U293/($I293/1000000),"")</f>
        <v/>
      </c>
      <c r="W293" t="inlineStr">
        <is>
          <t>06jhh</t>
        </is>
      </c>
      <c r="X293">
        <f>IFERROR(MATCH($W293,'Player Pool'!$V$2:$V$8725,0),"")</f>
        <v/>
      </c>
      <c r="Y293">
        <f>IF(ISNUMBER($R293),$R293,-1)</f>
        <v/>
      </c>
      <c r="Z293">
        <f>IF(ISNUMBER($J293),$J293,-1)</f>
        <v/>
      </c>
      <c r="AA293">
        <f>IF($A293=$A292,$AA292,$AA292+1)</f>
        <v/>
      </c>
      <c r="AB293">
        <f>COUNTIFS($A$2:$A$516,$A293,$G$2:$G$516,$G293,$Y$2:$Y$516,"&gt;"&amp;$Y293)+COUNTIFS($A$2:$A293,$A293,$G$2:$G293,$G293,$Y$2:$Y293,$Y293)</f>
        <v/>
      </c>
      <c r="AC293">
        <f>IF($G293="MINORS","",COUNTIFS($A$2:$A$516,$A293,$G$2:$G$516,"&lt;&gt;MINORS",$Z$2:$Z$516,"&gt;"&amp;$Z293)+COUNTIFS($A$2:$A293,$A293,$G$2:$G293,"&lt;&gt;MINORS",$Z$2:$Z293,$Z293))</f>
        <v/>
      </c>
      <c r="AD293">
        <f>$A293&amp;"|"&amp;$G293&amp;"|"&amp;$AB293</f>
        <v/>
      </c>
      <c r="AE293">
        <f>IF($AC293="","",$A293&amp;"|"&amp;$AC293)</f>
        <v/>
      </c>
      <c r="AF293">
        <f>IF(COUNTIFS($A$2:$A293,$A293)=1,"T"&amp;$AA293,"")</f>
        <v/>
      </c>
    </row>
    <row r="294">
      <c r="A294" t="inlineStr">
        <is>
          <t>Kurtis</t>
        </is>
      </c>
      <c r="B294">
        <f>IFERROR(IF(INDEX('Player Pool'!$A$2:$A$8725,$X294)="","",INDEX('Player Pool'!$A$2:$A$8725,$X294)),"")</f>
        <v/>
      </c>
      <c r="C294">
        <f>IFERROR(IF(INDEX('Player Pool'!$B$2:$B$8725,$X294)="","",INDEX('Player Pool'!$B$2:$B$8725,$X294)),"")</f>
        <v/>
      </c>
      <c r="D294">
        <f>IFERROR(IF(INDEX('Player Pool'!$C$2:$C$8725,$X294)="","",INDEX('Player Pool'!$C$2:$C$8725,$X294)),"")</f>
        <v/>
      </c>
      <c r="E294">
        <f>IFERROR(IF(INDEX('Player Pool'!$D$2:$D$8725,$X294)="","",INDEX('Player Pool'!$D$2:$D$8725,$X294)),"")</f>
        <v/>
      </c>
      <c r="F294" t="inlineStr">
        <is>
          <t>G</t>
        </is>
      </c>
      <c r="G294" t="inlineStr">
        <is>
          <t>MINORS</t>
        </is>
      </c>
      <c r="H294">
        <f>IFERROR(IF(INDEX('Player Pool'!$E$2:$E$8725,$X294)="","",INDEX('Player Pool'!$E$2:$E$8725,$X294)),"")</f>
        <v/>
      </c>
      <c r="I294" s="30" t="n">
        <v>1</v>
      </c>
      <c r="J294" s="31">
        <f>IFERROR(IF(INDEX('Player Pool'!$I$2:$I$8725,$X294)="","",INDEX('Player Pool'!$I$2:$I$8725,$X294)),"")</f>
        <v/>
      </c>
      <c r="K294" s="31">
        <f>IFERROR(IF(INDEX('Player Pool'!$K$2:$K$8725,$X294)="","",INDEX('Player Pool'!$K$2:$K$8725,$X294)),"")</f>
        <v/>
      </c>
      <c r="L294" s="31">
        <f>IFERROR(IF(INDEX('Player Pool'!$M$2:$M$8725,$X294)="","",INDEX('Player Pool'!$M$2:$M$8725,$X294)),"")</f>
        <v/>
      </c>
      <c r="M294" s="31">
        <f>IFERROR(IF(INDEX('Player Pool'!$N$2:$N$8725,$X294)="","",INDEX('Player Pool'!$N$2:$N$8725,$X294)),"")</f>
        <v/>
      </c>
      <c r="N294" s="31">
        <f>IFERROR(IF(INDEX('Player Pool'!$Q$2:$Q$8725,$X294)="","",INDEX('Player Pool'!$Q$2:$Q$8725,$X294)),"")</f>
        <v/>
      </c>
      <c r="O294" s="31">
        <f>IF(AND(ISNUMBER($R294),$R294&lt;&gt;0,ISNUMBER($I294),$I294&gt;0),$R294/($I294/1000000),"")</f>
        <v/>
      </c>
      <c r="P294">
        <f>IFERROR(IF(INDEX('Player Pool'!$U$2:$U$8725,$X294)="","",INDEX('Player Pool'!$U$2:$U$8725,$X294)),"")</f>
        <v/>
      </c>
      <c r="Q294" s="31">
        <f>IFERROR(IF(INDEX('Player Pool'!$O$2:$O$8725,$X294)="","",INDEX('Player Pool'!$O$2:$O$8725,$X294)),"")</f>
        <v/>
      </c>
      <c r="R294" s="31">
        <f>IFERROR(IF(INDEX('Player Pool'!$P$2:$P$8725,$X294)="","",INDEX('Player Pool'!$P$2:$P$8725,$X294)),"")</f>
        <v/>
      </c>
      <c r="S294" s="31">
        <f>IF(AND(ISNUMBER($J294),$J294&lt;&gt;0,ISNUMBER($I294),$I294&gt;0),$J294/($I294/1000000),"")</f>
        <v/>
      </c>
      <c r="T294" s="32">
        <f>IF(AND(ISNUMBER($K294),$K294&lt;&gt;0,ISNUMBER($I294),$I294&gt;0),$K294/($I294/1000000),"")</f>
        <v/>
      </c>
      <c r="U294" s="32">
        <f>IFERROR(IF(INDEX('Player Pool'!$S$2:$S$8725,$X294)="","",INDEX('Player Pool'!$S$2:$S$8725,$X294)),"")</f>
        <v/>
      </c>
      <c r="V294" s="32">
        <f>IF(AND(ISNUMBER($U294),$U294&lt;&gt;0,ISNUMBER($I294),$I294&gt;0),$U294/($I294/1000000),"")</f>
        <v/>
      </c>
      <c r="W294" t="inlineStr">
        <is>
          <t>05uf9</t>
        </is>
      </c>
      <c r="X294">
        <f>IFERROR(MATCH($W294,'Player Pool'!$V$2:$V$8725,0),"")</f>
        <v/>
      </c>
      <c r="Y294">
        <f>IF(ISNUMBER($R294),$R294,-1)</f>
        <v/>
      </c>
      <c r="Z294">
        <f>IF(ISNUMBER($J294),$J294,-1)</f>
        <v/>
      </c>
      <c r="AA294">
        <f>IF($A294=$A293,$AA293,$AA293+1)</f>
        <v/>
      </c>
      <c r="AB294">
        <f>COUNTIFS($A$2:$A$516,$A294,$G$2:$G$516,$G294,$Y$2:$Y$516,"&gt;"&amp;$Y294)+COUNTIFS($A$2:$A294,$A294,$G$2:$G294,$G294,$Y$2:$Y294,$Y294)</f>
        <v/>
      </c>
      <c r="AC294">
        <f>IF($G294="MINORS","",COUNTIFS($A$2:$A$516,$A294,$G$2:$G$516,"&lt;&gt;MINORS",$Z$2:$Z$516,"&gt;"&amp;$Z294)+COUNTIFS($A$2:$A294,$A294,$G$2:$G294,"&lt;&gt;MINORS",$Z$2:$Z294,$Z294))</f>
        <v/>
      </c>
      <c r="AD294">
        <f>$A294&amp;"|"&amp;$G294&amp;"|"&amp;$AB294</f>
        <v/>
      </c>
      <c r="AE294">
        <f>IF($AC294="","",$A294&amp;"|"&amp;$AC294)</f>
        <v/>
      </c>
      <c r="AF294">
        <f>IF(COUNTIFS($A$2:$A294,$A294)=1,"T"&amp;$AA294,"")</f>
        <v/>
      </c>
    </row>
    <row r="295">
      <c r="A295" t="inlineStr">
        <is>
          <t>Kurtis</t>
        </is>
      </c>
      <c r="B295">
        <f>IFERROR(IF(INDEX('Player Pool'!$A$2:$A$8725,$X295)="","",INDEX('Player Pool'!$A$2:$A$8725,$X295)),"")</f>
        <v/>
      </c>
      <c r="C295">
        <f>IFERROR(IF(INDEX('Player Pool'!$B$2:$B$8725,$X295)="","",INDEX('Player Pool'!$B$2:$B$8725,$X295)),"")</f>
        <v/>
      </c>
      <c r="D295">
        <f>IFERROR(IF(INDEX('Player Pool'!$C$2:$C$8725,$X295)="","",INDEX('Player Pool'!$C$2:$C$8725,$X295)),"")</f>
        <v/>
      </c>
      <c r="E295">
        <f>IFERROR(IF(INDEX('Player Pool'!$D$2:$D$8725,$X295)="","",INDEX('Player Pool'!$D$2:$D$8725,$X295)),"")</f>
        <v/>
      </c>
      <c r="F295" t="inlineStr">
        <is>
          <t>F</t>
        </is>
      </c>
      <c r="G295" t="inlineStr">
        <is>
          <t>MINORS</t>
        </is>
      </c>
      <c r="H295">
        <f>IFERROR(IF(INDEX('Player Pool'!$E$2:$E$8725,$X295)="","",INDEX('Player Pool'!$E$2:$E$8725,$X295)),"")</f>
        <v/>
      </c>
      <c r="I295" s="30" t="n">
        <v>1</v>
      </c>
      <c r="J295" s="31">
        <f>IFERROR(IF(INDEX('Player Pool'!$I$2:$I$8725,$X295)="","",INDEX('Player Pool'!$I$2:$I$8725,$X295)),"")</f>
        <v/>
      </c>
      <c r="K295" s="31">
        <f>IFERROR(IF(INDEX('Player Pool'!$K$2:$K$8725,$X295)="","",INDEX('Player Pool'!$K$2:$K$8725,$X295)),"")</f>
        <v/>
      </c>
      <c r="L295" s="31">
        <f>IFERROR(IF(INDEX('Player Pool'!$M$2:$M$8725,$X295)="","",INDEX('Player Pool'!$M$2:$M$8725,$X295)),"")</f>
        <v/>
      </c>
      <c r="M295" s="31">
        <f>IFERROR(IF(INDEX('Player Pool'!$N$2:$N$8725,$X295)="","",INDEX('Player Pool'!$N$2:$N$8725,$X295)),"")</f>
        <v/>
      </c>
      <c r="N295" s="31">
        <f>IFERROR(IF(INDEX('Player Pool'!$Q$2:$Q$8725,$X295)="","",INDEX('Player Pool'!$Q$2:$Q$8725,$X295)),"")</f>
        <v/>
      </c>
      <c r="O295" s="31">
        <f>IF(AND(ISNUMBER($R295),$R295&lt;&gt;0,ISNUMBER($I295),$I295&gt;0),$R295/($I295/1000000),"")</f>
        <v/>
      </c>
      <c r="P295">
        <f>IFERROR(IF(INDEX('Player Pool'!$U$2:$U$8725,$X295)="","",INDEX('Player Pool'!$U$2:$U$8725,$X295)),"")</f>
        <v/>
      </c>
      <c r="Q295" s="31">
        <f>IFERROR(IF(INDEX('Player Pool'!$O$2:$O$8725,$X295)="","",INDEX('Player Pool'!$O$2:$O$8725,$X295)),"")</f>
        <v/>
      </c>
      <c r="R295" s="31">
        <f>IFERROR(IF(INDEX('Player Pool'!$P$2:$P$8725,$X295)="","",INDEX('Player Pool'!$P$2:$P$8725,$X295)),"")</f>
        <v/>
      </c>
      <c r="S295" s="31">
        <f>IF(AND(ISNUMBER($J295),$J295&lt;&gt;0,ISNUMBER($I295),$I295&gt;0),$J295/($I295/1000000),"")</f>
        <v/>
      </c>
      <c r="T295" s="32">
        <f>IF(AND(ISNUMBER($K295),$K295&lt;&gt;0,ISNUMBER($I295),$I295&gt;0),$K295/($I295/1000000),"")</f>
        <v/>
      </c>
      <c r="U295" s="32">
        <f>IFERROR(IF(INDEX('Player Pool'!$S$2:$S$8725,$X295)="","",INDEX('Player Pool'!$S$2:$S$8725,$X295)),"")</f>
        <v/>
      </c>
      <c r="V295" s="32">
        <f>IF(AND(ISNUMBER($U295),$U295&lt;&gt;0,ISNUMBER($I295),$I295&gt;0),$U295/($I295/1000000),"")</f>
        <v/>
      </c>
      <c r="W295" t="inlineStr">
        <is>
          <t>06pys</t>
        </is>
      </c>
      <c r="X295">
        <f>IFERROR(MATCH($W295,'Player Pool'!$V$2:$V$8725,0),"")</f>
        <v/>
      </c>
      <c r="Y295">
        <f>IF(ISNUMBER($R295),$R295,-1)</f>
        <v/>
      </c>
      <c r="Z295">
        <f>IF(ISNUMBER($J295),$J295,-1)</f>
        <v/>
      </c>
      <c r="AA295">
        <f>IF($A295=$A294,$AA294,$AA294+1)</f>
        <v/>
      </c>
      <c r="AB295">
        <f>COUNTIFS($A$2:$A$516,$A295,$G$2:$G$516,$G295,$Y$2:$Y$516,"&gt;"&amp;$Y295)+COUNTIFS($A$2:$A295,$A295,$G$2:$G295,$G295,$Y$2:$Y295,$Y295)</f>
        <v/>
      </c>
      <c r="AC295">
        <f>IF($G295="MINORS","",COUNTIFS($A$2:$A$516,$A295,$G$2:$G$516,"&lt;&gt;MINORS",$Z$2:$Z$516,"&gt;"&amp;$Z295)+COUNTIFS($A$2:$A295,$A295,$G$2:$G295,"&lt;&gt;MINORS",$Z$2:$Z295,$Z295))</f>
        <v/>
      </c>
      <c r="AD295">
        <f>$A295&amp;"|"&amp;$G295&amp;"|"&amp;$AB295</f>
        <v/>
      </c>
      <c r="AE295">
        <f>IF($AC295="","",$A295&amp;"|"&amp;$AC295)</f>
        <v/>
      </c>
      <c r="AF295">
        <f>IF(COUNTIFS($A$2:$A295,$A295)=1,"T"&amp;$AA295,"")</f>
        <v/>
      </c>
    </row>
    <row r="296">
      <c r="A296" t="inlineStr">
        <is>
          <t>Kurtis</t>
        </is>
      </c>
      <c r="B296">
        <f>IFERROR(IF(INDEX('Player Pool'!$A$2:$A$8725,$X296)="","",INDEX('Player Pool'!$A$2:$A$8725,$X296)),"")</f>
        <v/>
      </c>
      <c r="C296">
        <f>IFERROR(IF(INDEX('Player Pool'!$B$2:$B$8725,$X296)="","",INDEX('Player Pool'!$B$2:$B$8725,$X296)),"")</f>
        <v/>
      </c>
      <c r="D296">
        <f>IFERROR(IF(INDEX('Player Pool'!$C$2:$C$8725,$X296)="","",INDEX('Player Pool'!$C$2:$C$8725,$X296)),"")</f>
        <v/>
      </c>
      <c r="E296">
        <f>IFERROR(IF(INDEX('Player Pool'!$D$2:$D$8725,$X296)="","",INDEX('Player Pool'!$D$2:$D$8725,$X296)),"")</f>
        <v/>
      </c>
      <c r="F296" t="inlineStr">
        <is>
          <t>D</t>
        </is>
      </c>
      <c r="G296" t="inlineStr">
        <is>
          <t>MINORS</t>
        </is>
      </c>
      <c r="H296">
        <f>IFERROR(IF(INDEX('Player Pool'!$E$2:$E$8725,$X296)="","",INDEX('Player Pool'!$E$2:$E$8725,$X296)),"")</f>
        <v/>
      </c>
      <c r="I296" s="30" t="n">
        <v>1004167</v>
      </c>
      <c r="J296" s="31">
        <f>IFERROR(IF(INDEX('Player Pool'!$I$2:$I$8725,$X296)="","",INDEX('Player Pool'!$I$2:$I$8725,$X296)),"")</f>
        <v/>
      </c>
      <c r="K296" s="31">
        <f>IFERROR(IF(INDEX('Player Pool'!$K$2:$K$8725,$X296)="","",INDEX('Player Pool'!$K$2:$K$8725,$X296)),"")</f>
        <v/>
      </c>
      <c r="L296" s="31">
        <f>IFERROR(IF(INDEX('Player Pool'!$M$2:$M$8725,$X296)="","",INDEX('Player Pool'!$M$2:$M$8725,$X296)),"")</f>
        <v/>
      </c>
      <c r="M296" s="31">
        <f>IFERROR(IF(INDEX('Player Pool'!$N$2:$N$8725,$X296)="","",INDEX('Player Pool'!$N$2:$N$8725,$X296)),"")</f>
        <v/>
      </c>
      <c r="N296" s="31">
        <f>IFERROR(IF(INDEX('Player Pool'!$Q$2:$Q$8725,$X296)="","",INDEX('Player Pool'!$Q$2:$Q$8725,$X296)),"")</f>
        <v/>
      </c>
      <c r="O296" s="31">
        <f>IF(AND(ISNUMBER($R296),$R296&lt;&gt;0,ISNUMBER($I296),$I296&gt;0),$R296/($I296/1000000),"")</f>
        <v/>
      </c>
      <c r="P296">
        <f>IFERROR(IF(INDEX('Player Pool'!$U$2:$U$8725,$X296)="","",INDEX('Player Pool'!$U$2:$U$8725,$X296)),"")</f>
        <v/>
      </c>
      <c r="Q296" s="31">
        <f>IFERROR(IF(INDEX('Player Pool'!$O$2:$O$8725,$X296)="","",INDEX('Player Pool'!$O$2:$O$8725,$X296)),"")</f>
        <v/>
      </c>
      <c r="R296" s="31">
        <f>IFERROR(IF(INDEX('Player Pool'!$P$2:$P$8725,$X296)="","",INDEX('Player Pool'!$P$2:$P$8725,$X296)),"")</f>
        <v/>
      </c>
      <c r="S296" s="31">
        <f>IF(AND(ISNUMBER($J296),$J296&lt;&gt;0,ISNUMBER($I296),$I296&gt;0),$J296/($I296/1000000),"")</f>
        <v/>
      </c>
      <c r="T296" s="32">
        <f>IF(AND(ISNUMBER($K296),$K296&lt;&gt;0,ISNUMBER($I296),$I296&gt;0),$K296/($I296/1000000),"")</f>
        <v/>
      </c>
      <c r="U296" s="32">
        <f>IFERROR(IF(INDEX('Player Pool'!$S$2:$S$8725,$X296)="","",INDEX('Player Pool'!$S$2:$S$8725,$X296)),"")</f>
        <v/>
      </c>
      <c r="V296" s="32">
        <f>IF(AND(ISNUMBER($U296),$U296&lt;&gt;0,ISNUMBER($I296),$I296&gt;0),$U296/($I296/1000000),"")</f>
        <v/>
      </c>
      <c r="W296" t="inlineStr">
        <is>
          <t>06mjo</t>
        </is>
      </c>
      <c r="X296">
        <f>IFERROR(MATCH($W296,'Player Pool'!$V$2:$V$8725,0),"")</f>
        <v/>
      </c>
      <c r="Y296">
        <f>IF(ISNUMBER($R296),$R296,-1)</f>
        <v/>
      </c>
      <c r="Z296">
        <f>IF(ISNUMBER($J296),$J296,-1)</f>
        <v/>
      </c>
      <c r="AA296">
        <f>IF($A296=$A295,$AA295,$AA295+1)</f>
        <v/>
      </c>
      <c r="AB296">
        <f>COUNTIFS($A$2:$A$516,$A296,$G$2:$G$516,$G296,$Y$2:$Y$516,"&gt;"&amp;$Y296)+COUNTIFS($A$2:$A296,$A296,$G$2:$G296,$G296,$Y$2:$Y296,$Y296)</f>
        <v/>
      </c>
      <c r="AC296">
        <f>IF($G296="MINORS","",COUNTIFS($A$2:$A$516,$A296,$G$2:$G$516,"&lt;&gt;MINORS",$Z$2:$Z$516,"&gt;"&amp;$Z296)+COUNTIFS($A$2:$A296,$A296,$G$2:$G296,"&lt;&gt;MINORS",$Z$2:$Z296,$Z296))</f>
        <v/>
      </c>
      <c r="AD296">
        <f>$A296&amp;"|"&amp;$G296&amp;"|"&amp;$AB296</f>
        <v/>
      </c>
      <c r="AE296">
        <f>IF($AC296="","",$A296&amp;"|"&amp;$AC296)</f>
        <v/>
      </c>
      <c r="AF296">
        <f>IF(COUNTIFS($A$2:$A296,$A296)=1,"T"&amp;$AA296,"")</f>
        <v/>
      </c>
    </row>
    <row r="297">
      <c r="A297" t="inlineStr">
        <is>
          <t>Kurtis</t>
        </is>
      </c>
      <c r="B297">
        <f>IFERROR(IF(INDEX('Player Pool'!$A$2:$A$8725,$X297)="","",INDEX('Player Pool'!$A$2:$A$8725,$X297)),"")</f>
        <v/>
      </c>
      <c r="C297">
        <f>IFERROR(IF(INDEX('Player Pool'!$B$2:$B$8725,$X297)="","",INDEX('Player Pool'!$B$2:$B$8725,$X297)),"")</f>
        <v/>
      </c>
      <c r="D297">
        <f>IFERROR(IF(INDEX('Player Pool'!$C$2:$C$8725,$X297)="","",INDEX('Player Pool'!$C$2:$C$8725,$X297)),"")</f>
        <v/>
      </c>
      <c r="E297">
        <f>IFERROR(IF(INDEX('Player Pool'!$D$2:$D$8725,$X297)="","",INDEX('Player Pool'!$D$2:$D$8725,$X297)),"")</f>
        <v/>
      </c>
      <c r="F297" t="inlineStr">
        <is>
          <t>F</t>
        </is>
      </c>
      <c r="G297" t="inlineStr">
        <is>
          <t>MINORS</t>
        </is>
      </c>
      <c r="H297">
        <f>IFERROR(IF(INDEX('Player Pool'!$E$2:$E$8725,$X297)="","",INDEX('Player Pool'!$E$2:$E$8725,$X297)),"")</f>
        <v/>
      </c>
      <c r="I297" s="30" t="n">
        <v>850000</v>
      </c>
      <c r="J297" s="31">
        <f>IFERROR(IF(INDEX('Player Pool'!$I$2:$I$8725,$X297)="","",INDEX('Player Pool'!$I$2:$I$8725,$X297)),"")</f>
        <v/>
      </c>
      <c r="K297" s="31">
        <f>IFERROR(IF(INDEX('Player Pool'!$K$2:$K$8725,$X297)="","",INDEX('Player Pool'!$K$2:$K$8725,$X297)),"")</f>
        <v/>
      </c>
      <c r="L297" s="31">
        <f>IFERROR(IF(INDEX('Player Pool'!$M$2:$M$8725,$X297)="","",INDEX('Player Pool'!$M$2:$M$8725,$X297)),"")</f>
        <v/>
      </c>
      <c r="M297" s="31">
        <f>IFERROR(IF(INDEX('Player Pool'!$N$2:$N$8725,$X297)="","",INDEX('Player Pool'!$N$2:$N$8725,$X297)),"")</f>
        <v/>
      </c>
      <c r="N297" s="31">
        <f>IFERROR(IF(INDEX('Player Pool'!$Q$2:$Q$8725,$X297)="","",INDEX('Player Pool'!$Q$2:$Q$8725,$X297)),"")</f>
        <v/>
      </c>
      <c r="O297" s="31">
        <f>IF(AND(ISNUMBER($R297),$R297&lt;&gt;0,ISNUMBER($I297),$I297&gt;0),$R297/($I297/1000000),"")</f>
        <v/>
      </c>
      <c r="P297">
        <f>IFERROR(IF(INDEX('Player Pool'!$U$2:$U$8725,$X297)="","",INDEX('Player Pool'!$U$2:$U$8725,$X297)),"")</f>
        <v/>
      </c>
      <c r="Q297" s="31">
        <f>IFERROR(IF(INDEX('Player Pool'!$O$2:$O$8725,$X297)="","",INDEX('Player Pool'!$O$2:$O$8725,$X297)),"")</f>
        <v/>
      </c>
      <c r="R297" s="31">
        <f>IFERROR(IF(INDEX('Player Pool'!$P$2:$P$8725,$X297)="","",INDEX('Player Pool'!$P$2:$P$8725,$X297)),"")</f>
        <v/>
      </c>
      <c r="S297" s="31">
        <f>IF(AND(ISNUMBER($J297),$J297&lt;&gt;0,ISNUMBER($I297),$I297&gt;0),$J297/($I297/1000000),"")</f>
        <v/>
      </c>
      <c r="T297" s="32">
        <f>IF(AND(ISNUMBER($K297),$K297&lt;&gt;0,ISNUMBER($I297),$I297&gt;0),$K297/($I297/1000000),"")</f>
        <v/>
      </c>
      <c r="U297" s="32">
        <f>IFERROR(IF(INDEX('Player Pool'!$S$2:$S$8725,$X297)="","",INDEX('Player Pool'!$S$2:$S$8725,$X297)),"")</f>
        <v/>
      </c>
      <c r="V297" s="32">
        <f>IF(AND(ISNUMBER($U297),$U297&lt;&gt;0,ISNUMBER($I297),$I297&gt;0),$U297/($I297/1000000),"")</f>
        <v/>
      </c>
      <c r="W297" t="inlineStr">
        <is>
          <t>05r2l</t>
        </is>
      </c>
      <c r="X297">
        <f>IFERROR(MATCH($W297,'Player Pool'!$V$2:$V$8725,0),"")</f>
        <v/>
      </c>
      <c r="Y297">
        <f>IF(ISNUMBER($R297),$R297,-1)</f>
        <v/>
      </c>
      <c r="Z297">
        <f>IF(ISNUMBER($J297),$J297,-1)</f>
        <v/>
      </c>
      <c r="AA297">
        <f>IF($A297=$A296,$AA296,$AA296+1)</f>
        <v/>
      </c>
      <c r="AB297">
        <f>COUNTIFS($A$2:$A$516,$A297,$G$2:$G$516,$G297,$Y$2:$Y$516,"&gt;"&amp;$Y297)+COUNTIFS($A$2:$A297,$A297,$G$2:$G297,$G297,$Y$2:$Y297,$Y297)</f>
        <v/>
      </c>
      <c r="AC297">
        <f>IF($G297="MINORS","",COUNTIFS($A$2:$A$516,$A297,$G$2:$G$516,"&lt;&gt;MINORS",$Z$2:$Z$516,"&gt;"&amp;$Z297)+COUNTIFS($A$2:$A297,$A297,$G$2:$G297,"&lt;&gt;MINORS",$Z$2:$Z297,$Z297))</f>
        <v/>
      </c>
      <c r="AD297">
        <f>$A297&amp;"|"&amp;$G297&amp;"|"&amp;$AB297</f>
        <v/>
      </c>
      <c r="AE297">
        <f>IF($AC297="","",$A297&amp;"|"&amp;$AC297)</f>
        <v/>
      </c>
      <c r="AF297">
        <f>IF(COUNTIFS($A$2:$A297,$A297)=1,"T"&amp;$AA297,"")</f>
        <v/>
      </c>
    </row>
    <row r="298">
      <c r="A298" t="inlineStr">
        <is>
          <t>Kurtis</t>
        </is>
      </c>
      <c r="B298">
        <f>IFERROR(IF(INDEX('Player Pool'!$A$2:$A$8725,$X298)="","",INDEX('Player Pool'!$A$2:$A$8725,$X298)),"")</f>
        <v/>
      </c>
      <c r="C298">
        <f>IFERROR(IF(INDEX('Player Pool'!$B$2:$B$8725,$X298)="","",INDEX('Player Pool'!$B$2:$B$8725,$X298)),"")</f>
        <v/>
      </c>
      <c r="D298">
        <f>IFERROR(IF(INDEX('Player Pool'!$C$2:$C$8725,$X298)="","",INDEX('Player Pool'!$C$2:$C$8725,$X298)),"")</f>
        <v/>
      </c>
      <c r="E298">
        <f>IFERROR(IF(INDEX('Player Pool'!$D$2:$D$8725,$X298)="","",INDEX('Player Pool'!$D$2:$D$8725,$X298)),"")</f>
        <v/>
      </c>
      <c r="F298" t="inlineStr">
        <is>
          <t>F</t>
        </is>
      </c>
      <c r="G298" t="inlineStr">
        <is>
          <t>MINORS</t>
        </is>
      </c>
      <c r="H298">
        <f>IFERROR(IF(INDEX('Player Pool'!$E$2:$E$8725,$X298)="","",INDEX('Player Pool'!$E$2:$E$8725,$X298)),"")</f>
        <v/>
      </c>
      <c r="I298" s="30" t="n">
        <v>1</v>
      </c>
      <c r="J298" s="31">
        <f>IFERROR(IF(INDEX('Player Pool'!$I$2:$I$8725,$X298)="","",INDEX('Player Pool'!$I$2:$I$8725,$X298)),"")</f>
        <v/>
      </c>
      <c r="K298" s="31">
        <f>IFERROR(IF(INDEX('Player Pool'!$K$2:$K$8725,$X298)="","",INDEX('Player Pool'!$K$2:$K$8725,$X298)),"")</f>
        <v/>
      </c>
      <c r="L298" s="31">
        <f>IFERROR(IF(INDEX('Player Pool'!$M$2:$M$8725,$X298)="","",INDEX('Player Pool'!$M$2:$M$8725,$X298)),"")</f>
        <v/>
      </c>
      <c r="M298" s="31">
        <f>IFERROR(IF(INDEX('Player Pool'!$N$2:$N$8725,$X298)="","",INDEX('Player Pool'!$N$2:$N$8725,$X298)),"")</f>
        <v/>
      </c>
      <c r="N298" s="31">
        <f>IFERROR(IF(INDEX('Player Pool'!$Q$2:$Q$8725,$X298)="","",INDEX('Player Pool'!$Q$2:$Q$8725,$X298)),"")</f>
        <v/>
      </c>
      <c r="O298" s="31">
        <f>IF(AND(ISNUMBER($R298),$R298&lt;&gt;0,ISNUMBER($I298),$I298&gt;0),$R298/($I298/1000000),"")</f>
        <v/>
      </c>
      <c r="P298">
        <f>IFERROR(IF(INDEX('Player Pool'!$U$2:$U$8725,$X298)="","",INDEX('Player Pool'!$U$2:$U$8725,$X298)),"")</f>
        <v/>
      </c>
      <c r="Q298" s="31">
        <f>IFERROR(IF(INDEX('Player Pool'!$O$2:$O$8725,$X298)="","",INDEX('Player Pool'!$O$2:$O$8725,$X298)),"")</f>
        <v/>
      </c>
      <c r="R298" s="31">
        <f>IFERROR(IF(INDEX('Player Pool'!$P$2:$P$8725,$X298)="","",INDEX('Player Pool'!$P$2:$P$8725,$X298)),"")</f>
        <v/>
      </c>
      <c r="S298" s="31">
        <f>IF(AND(ISNUMBER($J298),$J298&lt;&gt;0,ISNUMBER($I298),$I298&gt;0),$J298/($I298/1000000),"")</f>
        <v/>
      </c>
      <c r="T298" s="32">
        <f>IF(AND(ISNUMBER($K298),$K298&lt;&gt;0,ISNUMBER($I298),$I298&gt;0),$K298/($I298/1000000),"")</f>
        <v/>
      </c>
      <c r="U298" s="32">
        <f>IFERROR(IF(INDEX('Player Pool'!$S$2:$S$8725,$X298)="","",INDEX('Player Pool'!$S$2:$S$8725,$X298)),"")</f>
        <v/>
      </c>
      <c r="V298" s="32">
        <f>IF(AND(ISNUMBER($U298),$U298&lt;&gt;0,ISNUMBER($I298),$I298&gt;0),$U298/($I298/1000000),"")</f>
        <v/>
      </c>
      <c r="W298" t="inlineStr">
        <is>
          <t>06fz2</t>
        </is>
      </c>
      <c r="X298">
        <f>IFERROR(MATCH($W298,'Player Pool'!$V$2:$V$8725,0),"")</f>
        <v/>
      </c>
      <c r="Y298">
        <f>IF(ISNUMBER($R298),$R298,-1)</f>
        <v/>
      </c>
      <c r="Z298">
        <f>IF(ISNUMBER($J298),$J298,-1)</f>
        <v/>
      </c>
      <c r="AA298">
        <f>IF($A298=$A297,$AA297,$AA297+1)</f>
        <v/>
      </c>
      <c r="AB298">
        <f>COUNTIFS($A$2:$A$516,$A298,$G$2:$G$516,$G298,$Y$2:$Y$516,"&gt;"&amp;$Y298)+COUNTIFS($A$2:$A298,$A298,$G$2:$G298,$G298,$Y$2:$Y298,$Y298)</f>
        <v/>
      </c>
      <c r="AC298">
        <f>IF($G298="MINORS","",COUNTIFS($A$2:$A$516,$A298,$G$2:$G$516,"&lt;&gt;MINORS",$Z$2:$Z$516,"&gt;"&amp;$Z298)+COUNTIFS($A$2:$A298,$A298,$G$2:$G298,"&lt;&gt;MINORS",$Z$2:$Z298,$Z298))</f>
        <v/>
      </c>
      <c r="AD298">
        <f>$A298&amp;"|"&amp;$G298&amp;"|"&amp;$AB298</f>
        <v/>
      </c>
      <c r="AE298">
        <f>IF($AC298="","",$A298&amp;"|"&amp;$AC298)</f>
        <v/>
      </c>
      <c r="AF298">
        <f>IF(COUNTIFS($A$2:$A298,$A298)=1,"T"&amp;$AA298,"")</f>
        <v/>
      </c>
    </row>
    <row r="299">
      <c r="A299" t="inlineStr">
        <is>
          <t>Kurtis</t>
        </is>
      </c>
      <c r="B299">
        <f>IFERROR(IF(INDEX('Player Pool'!$A$2:$A$8725,$X299)="","",INDEX('Player Pool'!$A$2:$A$8725,$X299)),"")</f>
        <v/>
      </c>
      <c r="C299">
        <f>IFERROR(IF(INDEX('Player Pool'!$B$2:$B$8725,$X299)="","",INDEX('Player Pool'!$B$2:$B$8725,$X299)),"")</f>
        <v/>
      </c>
      <c r="D299">
        <f>IFERROR(IF(INDEX('Player Pool'!$C$2:$C$8725,$X299)="","",INDEX('Player Pool'!$C$2:$C$8725,$X299)),"")</f>
        <v/>
      </c>
      <c r="E299">
        <f>IFERROR(IF(INDEX('Player Pool'!$D$2:$D$8725,$X299)="","",INDEX('Player Pool'!$D$2:$D$8725,$X299)),"")</f>
        <v/>
      </c>
      <c r="F299" t="inlineStr">
        <is>
          <t>D</t>
        </is>
      </c>
      <c r="G299" t="inlineStr">
        <is>
          <t>MINORS</t>
        </is>
      </c>
      <c r="H299">
        <f>IFERROR(IF(INDEX('Player Pool'!$E$2:$E$8725,$X299)="","",INDEX('Player Pool'!$E$2:$E$8725,$X299)),"")</f>
        <v/>
      </c>
      <c r="I299" s="30" t="n">
        <v>925000</v>
      </c>
      <c r="J299" s="31">
        <f>IFERROR(IF(INDEX('Player Pool'!$I$2:$I$8725,$X299)="","",INDEX('Player Pool'!$I$2:$I$8725,$X299)),"")</f>
        <v/>
      </c>
      <c r="K299" s="31">
        <f>IFERROR(IF(INDEX('Player Pool'!$K$2:$K$8725,$X299)="","",INDEX('Player Pool'!$K$2:$K$8725,$X299)),"")</f>
        <v/>
      </c>
      <c r="L299" s="31">
        <f>IFERROR(IF(INDEX('Player Pool'!$M$2:$M$8725,$X299)="","",INDEX('Player Pool'!$M$2:$M$8725,$X299)),"")</f>
        <v/>
      </c>
      <c r="M299" s="31">
        <f>IFERROR(IF(INDEX('Player Pool'!$N$2:$N$8725,$X299)="","",INDEX('Player Pool'!$N$2:$N$8725,$X299)),"")</f>
        <v/>
      </c>
      <c r="N299" s="31">
        <f>IFERROR(IF(INDEX('Player Pool'!$Q$2:$Q$8725,$X299)="","",INDEX('Player Pool'!$Q$2:$Q$8725,$X299)),"")</f>
        <v/>
      </c>
      <c r="O299" s="31">
        <f>IF(AND(ISNUMBER($R299),$R299&lt;&gt;0,ISNUMBER($I299),$I299&gt;0),$R299/($I299/1000000),"")</f>
        <v/>
      </c>
      <c r="P299">
        <f>IFERROR(IF(INDEX('Player Pool'!$U$2:$U$8725,$X299)="","",INDEX('Player Pool'!$U$2:$U$8725,$X299)),"")</f>
        <v/>
      </c>
      <c r="Q299" s="31">
        <f>IFERROR(IF(INDEX('Player Pool'!$O$2:$O$8725,$X299)="","",INDEX('Player Pool'!$O$2:$O$8725,$X299)),"")</f>
        <v/>
      </c>
      <c r="R299" s="31">
        <f>IFERROR(IF(INDEX('Player Pool'!$P$2:$P$8725,$X299)="","",INDEX('Player Pool'!$P$2:$P$8725,$X299)),"")</f>
        <v/>
      </c>
      <c r="S299" s="31">
        <f>IF(AND(ISNUMBER($J299),$J299&lt;&gt;0,ISNUMBER($I299),$I299&gt;0),$J299/($I299/1000000),"")</f>
        <v/>
      </c>
      <c r="T299" s="32">
        <f>IF(AND(ISNUMBER($K299),$K299&lt;&gt;0,ISNUMBER($I299),$I299&gt;0),$K299/($I299/1000000),"")</f>
        <v/>
      </c>
      <c r="U299" s="32">
        <f>IFERROR(IF(INDEX('Player Pool'!$S$2:$S$8725,$X299)="","",INDEX('Player Pool'!$S$2:$S$8725,$X299)),"")</f>
        <v/>
      </c>
      <c r="V299" s="32">
        <f>IF(AND(ISNUMBER($U299),$U299&lt;&gt;0,ISNUMBER($I299),$I299&gt;0),$U299/($I299/1000000),"")</f>
        <v/>
      </c>
      <c r="W299" t="inlineStr">
        <is>
          <t>05tqk</t>
        </is>
      </c>
      <c r="X299">
        <f>IFERROR(MATCH($W299,'Player Pool'!$V$2:$V$8725,0),"")</f>
        <v/>
      </c>
      <c r="Y299">
        <f>IF(ISNUMBER($R299),$R299,-1)</f>
        <v/>
      </c>
      <c r="Z299">
        <f>IF(ISNUMBER($J299),$J299,-1)</f>
        <v/>
      </c>
      <c r="AA299">
        <f>IF($A299=$A298,$AA298,$AA298+1)</f>
        <v/>
      </c>
      <c r="AB299">
        <f>COUNTIFS($A$2:$A$516,$A299,$G$2:$G$516,$G299,$Y$2:$Y$516,"&gt;"&amp;$Y299)+COUNTIFS($A$2:$A299,$A299,$G$2:$G299,$G299,$Y$2:$Y299,$Y299)</f>
        <v/>
      </c>
      <c r="AC299">
        <f>IF($G299="MINORS","",COUNTIFS($A$2:$A$516,$A299,$G$2:$G$516,"&lt;&gt;MINORS",$Z$2:$Z$516,"&gt;"&amp;$Z299)+COUNTIFS($A$2:$A299,$A299,$G$2:$G299,"&lt;&gt;MINORS",$Z$2:$Z299,$Z299))</f>
        <v/>
      </c>
      <c r="AD299">
        <f>$A299&amp;"|"&amp;$G299&amp;"|"&amp;$AB299</f>
        <v/>
      </c>
      <c r="AE299">
        <f>IF($AC299="","",$A299&amp;"|"&amp;$AC299)</f>
        <v/>
      </c>
      <c r="AF299">
        <f>IF(COUNTIFS($A$2:$A299,$A299)=1,"T"&amp;$AA299,"")</f>
        <v/>
      </c>
    </row>
    <row r="300">
      <c r="A300" t="inlineStr">
        <is>
          <t>Kurtis</t>
        </is>
      </c>
      <c r="B300">
        <f>IFERROR(IF(INDEX('Player Pool'!$A$2:$A$8725,$X300)="","",INDEX('Player Pool'!$A$2:$A$8725,$X300)),"")</f>
        <v/>
      </c>
      <c r="C300">
        <f>IFERROR(IF(INDEX('Player Pool'!$B$2:$B$8725,$X300)="","",INDEX('Player Pool'!$B$2:$B$8725,$X300)),"")</f>
        <v/>
      </c>
      <c r="D300">
        <f>IFERROR(IF(INDEX('Player Pool'!$C$2:$C$8725,$X300)="","",INDEX('Player Pool'!$C$2:$C$8725,$X300)),"")</f>
        <v/>
      </c>
      <c r="E300">
        <f>IFERROR(IF(INDEX('Player Pool'!$D$2:$D$8725,$X300)="","",INDEX('Player Pool'!$D$2:$D$8725,$X300)),"")</f>
        <v/>
      </c>
      <c r="F300" t="inlineStr">
        <is>
          <t>F</t>
        </is>
      </c>
      <c r="G300" t="inlineStr">
        <is>
          <t>MINORS</t>
        </is>
      </c>
      <c r="H300">
        <f>IFERROR(IF(INDEX('Player Pool'!$E$2:$E$8725,$X300)="","",INDEX('Player Pool'!$E$2:$E$8725,$X300)),"")</f>
        <v/>
      </c>
      <c r="I300" s="30" t="n">
        <v>1</v>
      </c>
      <c r="J300" s="31">
        <f>IFERROR(IF(INDEX('Player Pool'!$I$2:$I$8725,$X300)="","",INDEX('Player Pool'!$I$2:$I$8725,$X300)),"")</f>
        <v/>
      </c>
      <c r="K300" s="31">
        <f>IFERROR(IF(INDEX('Player Pool'!$K$2:$K$8725,$X300)="","",INDEX('Player Pool'!$K$2:$K$8725,$X300)),"")</f>
        <v/>
      </c>
      <c r="L300" s="31">
        <f>IFERROR(IF(INDEX('Player Pool'!$M$2:$M$8725,$X300)="","",INDEX('Player Pool'!$M$2:$M$8725,$X300)),"")</f>
        <v/>
      </c>
      <c r="M300" s="31">
        <f>IFERROR(IF(INDEX('Player Pool'!$N$2:$N$8725,$X300)="","",INDEX('Player Pool'!$N$2:$N$8725,$X300)),"")</f>
        <v/>
      </c>
      <c r="N300" s="31">
        <f>IFERROR(IF(INDEX('Player Pool'!$Q$2:$Q$8725,$X300)="","",INDEX('Player Pool'!$Q$2:$Q$8725,$X300)),"")</f>
        <v/>
      </c>
      <c r="O300" s="31">
        <f>IF(AND(ISNUMBER($R300),$R300&lt;&gt;0,ISNUMBER($I300),$I300&gt;0),$R300/($I300/1000000),"")</f>
        <v/>
      </c>
      <c r="P300">
        <f>IFERROR(IF(INDEX('Player Pool'!$U$2:$U$8725,$X300)="","",INDEX('Player Pool'!$U$2:$U$8725,$X300)),"")</f>
        <v/>
      </c>
      <c r="Q300" s="31">
        <f>IFERROR(IF(INDEX('Player Pool'!$O$2:$O$8725,$X300)="","",INDEX('Player Pool'!$O$2:$O$8725,$X300)),"")</f>
        <v/>
      </c>
      <c r="R300" s="31">
        <f>IFERROR(IF(INDEX('Player Pool'!$P$2:$P$8725,$X300)="","",INDEX('Player Pool'!$P$2:$P$8725,$X300)),"")</f>
        <v/>
      </c>
      <c r="S300" s="31">
        <f>IF(AND(ISNUMBER($J300),$J300&lt;&gt;0,ISNUMBER($I300),$I300&gt;0),$J300/($I300/1000000),"")</f>
        <v/>
      </c>
      <c r="T300" s="32">
        <f>IF(AND(ISNUMBER($K300),$K300&lt;&gt;0,ISNUMBER($I300),$I300&gt;0),$K300/($I300/1000000),"")</f>
        <v/>
      </c>
      <c r="U300" s="32">
        <f>IFERROR(IF(INDEX('Player Pool'!$S$2:$S$8725,$X300)="","",INDEX('Player Pool'!$S$2:$S$8725,$X300)),"")</f>
        <v/>
      </c>
      <c r="V300" s="32">
        <f>IF(AND(ISNUMBER($U300),$U300&lt;&gt;0,ISNUMBER($I300),$I300&gt;0),$U300/($I300/1000000),"")</f>
        <v/>
      </c>
      <c r="W300" t="inlineStr">
        <is>
          <t>064n0</t>
        </is>
      </c>
      <c r="X300">
        <f>IFERROR(MATCH($W300,'Player Pool'!$V$2:$V$8725,0),"")</f>
        <v/>
      </c>
      <c r="Y300">
        <f>IF(ISNUMBER($R300),$R300,-1)</f>
        <v/>
      </c>
      <c r="Z300">
        <f>IF(ISNUMBER($J300),$J300,-1)</f>
        <v/>
      </c>
      <c r="AA300">
        <f>IF($A300=$A299,$AA299,$AA299+1)</f>
        <v/>
      </c>
      <c r="AB300">
        <f>COUNTIFS($A$2:$A$516,$A300,$G$2:$G$516,$G300,$Y$2:$Y$516,"&gt;"&amp;$Y300)+COUNTIFS($A$2:$A300,$A300,$G$2:$G300,$G300,$Y$2:$Y300,$Y300)</f>
        <v/>
      </c>
      <c r="AC300">
        <f>IF($G300="MINORS","",COUNTIFS($A$2:$A$516,$A300,$G$2:$G$516,"&lt;&gt;MINORS",$Z$2:$Z$516,"&gt;"&amp;$Z300)+COUNTIFS($A$2:$A300,$A300,$G$2:$G300,"&lt;&gt;MINORS",$Z$2:$Z300,$Z300))</f>
        <v/>
      </c>
      <c r="AD300">
        <f>$A300&amp;"|"&amp;$G300&amp;"|"&amp;$AB300</f>
        <v/>
      </c>
      <c r="AE300">
        <f>IF($AC300="","",$A300&amp;"|"&amp;$AC300)</f>
        <v/>
      </c>
      <c r="AF300">
        <f>IF(COUNTIFS($A$2:$A300,$A300)=1,"T"&amp;$AA300,"")</f>
        <v/>
      </c>
    </row>
    <row r="301">
      <c r="A301" t="inlineStr">
        <is>
          <t>Kurtis</t>
        </is>
      </c>
      <c r="B301">
        <f>IFERROR(IF(INDEX('Player Pool'!$A$2:$A$8725,$X301)="","",INDEX('Player Pool'!$A$2:$A$8725,$X301)),"")</f>
        <v/>
      </c>
      <c r="C301">
        <f>IFERROR(IF(INDEX('Player Pool'!$B$2:$B$8725,$X301)="","",INDEX('Player Pool'!$B$2:$B$8725,$X301)),"")</f>
        <v/>
      </c>
      <c r="D301">
        <f>IFERROR(IF(INDEX('Player Pool'!$C$2:$C$8725,$X301)="","",INDEX('Player Pool'!$C$2:$C$8725,$X301)),"")</f>
        <v/>
      </c>
      <c r="E301">
        <f>IFERROR(IF(INDEX('Player Pool'!$D$2:$D$8725,$X301)="","",INDEX('Player Pool'!$D$2:$D$8725,$X301)),"")</f>
        <v/>
      </c>
      <c r="F301" t="inlineStr">
        <is>
          <t>F</t>
        </is>
      </c>
      <c r="G301" t="inlineStr">
        <is>
          <t>MINORS</t>
        </is>
      </c>
      <c r="H301">
        <f>IFERROR(IF(INDEX('Player Pool'!$E$2:$E$8725,$X301)="","",INDEX('Player Pool'!$E$2:$E$8725,$X301)),"")</f>
        <v/>
      </c>
      <c r="I301" s="30" t="n">
        <v>893333</v>
      </c>
      <c r="J301" s="31">
        <f>IFERROR(IF(INDEX('Player Pool'!$I$2:$I$8725,$X301)="","",INDEX('Player Pool'!$I$2:$I$8725,$X301)),"")</f>
        <v/>
      </c>
      <c r="K301" s="31">
        <f>IFERROR(IF(INDEX('Player Pool'!$K$2:$K$8725,$X301)="","",INDEX('Player Pool'!$K$2:$K$8725,$X301)),"")</f>
        <v/>
      </c>
      <c r="L301" s="31">
        <f>IFERROR(IF(INDEX('Player Pool'!$M$2:$M$8725,$X301)="","",INDEX('Player Pool'!$M$2:$M$8725,$X301)),"")</f>
        <v/>
      </c>
      <c r="M301" s="31">
        <f>IFERROR(IF(INDEX('Player Pool'!$N$2:$N$8725,$X301)="","",INDEX('Player Pool'!$N$2:$N$8725,$X301)),"")</f>
        <v/>
      </c>
      <c r="N301" s="31">
        <f>IFERROR(IF(INDEX('Player Pool'!$Q$2:$Q$8725,$X301)="","",INDEX('Player Pool'!$Q$2:$Q$8725,$X301)),"")</f>
        <v/>
      </c>
      <c r="O301" s="31">
        <f>IF(AND(ISNUMBER($R301),$R301&lt;&gt;0,ISNUMBER($I301),$I301&gt;0),$R301/($I301/1000000),"")</f>
        <v/>
      </c>
      <c r="P301">
        <f>IFERROR(IF(INDEX('Player Pool'!$U$2:$U$8725,$X301)="","",INDEX('Player Pool'!$U$2:$U$8725,$X301)),"")</f>
        <v/>
      </c>
      <c r="Q301" s="31">
        <f>IFERROR(IF(INDEX('Player Pool'!$O$2:$O$8725,$X301)="","",INDEX('Player Pool'!$O$2:$O$8725,$X301)),"")</f>
        <v/>
      </c>
      <c r="R301" s="31">
        <f>IFERROR(IF(INDEX('Player Pool'!$P$2:$P$8725,$X301)="","",INDEX('Player Pool'!$P$2:$P$8725,$X301)),"")</f>
        <v/>
      </c>
      <c r="S301" s="31">
        <f>IF(AND(ISNUMBER($J301),$J301&lt;&gt;0,ISNUMBER($I301),$I301&gt;0),$J301/($I301/1000000),"")</f>
        <v/>
      </c>
      <c r="T301" s="32">
        <f>IF(AND(ISNUMBER($K301),$K301&lt;&gt;0,ISNUMBER($I301),$I301&gt;0),$K301/($I301/1000000),"")</f>
        <v/>
      </c>
      <c r="U301" s="32">
        <f>IFERROR(IF(INDEX('Player Pool'!$S$2:$S$8725,$X301)="","",INDEX('Player Pool'!$S$2:$S$8725,$X301)),"")</f>
        <v/>
      </c>
      <c r="V301" s="32">
        <f>IF(AND(ISNUMBER($U301),$U301&lt;&gt;0,ISNUMBER($I301),$I301&gt;0),$U301/($I301/1000000),"")</f>
        <v/>
      </c>
      <c r="W301" t="inlineStr">
        <is>
          <t>06bab</t>
        </is>
      </c>
      <c r="X301">
        <f>IFERROR(MATCH($W301,'Player Pool'!$V$2:$V$8725,0),"")</f>
        <v/>
      </c>
      <c r="Y301">
        <f>IF(ISNUMBER($R301),$R301,-1)</f>
        <v/>
      </c>
      <c r="Z301">
        <f>IF(ISNUMBER($J301),$J301,-1)</f>
        <v/>
      </c>
      <c r="AA301">
        <f>IF($A301=$A300,$AA300,$AA300+1)</f>
        <v/>
      </c>
      <c r="AB301">
        <f>COUNTIFS($A$2:$A$516,$A301,$G$2:$G$516,$G301,$Y$2:$Y$516,"&gt;"&amp;$Y301)+COUNTIFS($A$2:$A301,$A301,$G$2:$G301,$G301,$Y$2:$Y301,$Y301)</f>
        <v/>
      </c>
      <c r="AC301">
        <f>IF($G301="MINORS","",COUNTIFS($A$2:$A$516,$A301,$G$2:$G$516,"&lt;&gt;MINORS",$Z$2:$Z$516,"&gt;"&amp;$Z301)+COUNTIFS($A$2:$A301,$A301,$G$2:$G301,"&lt;&gt;MINORS",$Z$2:$Z301,$Z301))</f>
        <v/>
      </c>
      <c r="AD301">
        <f>$A301&amp;"|"&amp;$G301&amp;"|"&amp;$AB301</f>
        <v/>
      </c>
      <c r="AE301">
        <f>IF($AC301="","",$A301&amp;"|"&amp;$AC301)</f>
        <v/>
      </c>
      <c r="AF301">
        <f>IF(COUNTIFS($A$2:$A301,$A301)=1,"T"&amp;$AA301,"")</f>
        <v/>
      </c>
    </row>
    <row r="302">
      <c r="A302" t="inlineStr">
        <is>
          <t>Kurtis</t>
        </is>
      </c>
      <c r="B302">
        <f>IFERROR(IF(INDEX('Player Pool'!$A$2:$A$8725,$X302)="","",INDEX('Player Pool'!$A$2:$A$8725,$X302)),"")</f>
        <v/>
      </c>
      <c r="C302">
        <f>IFERROR(IF(INDEX('Player Pool'!$B$2:$B$8725,$X302)="","",INDEX('Player Pool'!$B$2:$B$8725,$X302)),"")</f>
        <v/>
      </c>
      <c r="D302">
        <f>IFERROR(IF(INDEX('Player Pool'!$C$2:$C$8725,$X302)="","",INDEX('Player Pool'!$C$2:$C$8725,$X302)),"")</f>
        <v/>
      </c>
      <c r="E302">
        <f>IFERROR(IF(INDEX('Player Pool'!$D$2:$D$8725,$X302)="","",INDEX('Player Pool'!$D$2:$D$8725,$X302)),"")</f>
        <v/>
      </c>
      <c r="F302" t="inlineStr">
        <is>
          <t>F</t>
        </is>
      </c>
      <c r="G302" t="inlineStr">
        <is>
          <t>MINORS</t>
        </is>
      </c>
      <c r="H302">
        <f>IFERROR(IF(INDEX('Player Pool'!$E$2:$E$8725,$X302)="","",INDEX('Player Pool'!$E$2:$E$8725,$X302)),"")</f>
        <v/>
      </c>
      <c r="I302" s="30" t="n">
        <v>912500</v>
      </c>
      <c r="J302" s="31">
        <f>IFERROR(IF(INDEX('Player Pool'!$I$2:$I$8725,$X302)="","",INDEX('Player Pool'!$I$2:$I$8725,$X302)),"")</f>
        <v/>
      </c>
      <c r="K302" s="31">
        <f>IFERROR(IF(INDEX('Player Pool'!$K$2:$K$8725,$X302)="","",INDEX('Player Pool'!$K$2:$K$8725,$X302)),"")</f>
        <v/>
      </c>
      <c r="L302" s="31">
        <f>IFERROR(IF(INDEX('Player Pool'!$M$2:$M$8725,$X302)="","",INDEX('Player Pool'!$M$2:$M$8725,$X302)),"")</f>
        <v/>
      </c>
      <c r="M302" s="31">
        <f>IFERROR(IF(INDEX('Player Pool'!$N$2:$N$8725,$X302)="","",INDEX('Player Pool'!$N$2:$N$8725,$X302)),"")</f>
        <v/>
      </c>
      <c r="N302" s="31">
        <f>IFERROR(IF(INDEX('Player Pool'!$Q$2:$Q$8725,$X302)="","",INDEX('Player Pool'!$Q$2:$Q$8725,$X302)),"")</f>
        <v/>
      </c>
      <c r="O302" s="31">
        <f>IF(AND(ISNUMBER($R302),$R302&lt;&gt;0,ISNUMBER($I302),$I302&gt;0),$R302/($I302/1000000),"")</f>
        <v/>
      </c>
      <c r="P302">
        <f>IFERROR(IF(INDEX('Player Pool'!$U$2:$U$8725,$X302)="","",INDEX('Player Pool'!$U$2:$U$8725,$X302)),"")</f>
        <v/>
      </c>
      <c r="Q302" s="31">
        <f>IFERROR(IF(INDEX('Player Pool'!$O$2:$O$8725,$X302)="","",INDEX('Player Pool'!$O$2:$O$8725,$X302)),"")</f>
        <v/>
      </c>
      <c r="R302" s="31">
        <f>IFERROR(IF(INDEX('Player Pool'!$P$2:$P$8725,$X302)="","",INDEX('Player Pool'!$P$2:$P$8725,$X302)),"")</f>
        <v/>
      </c>
      <c r="S302" s="31">
        <f>IF(AND(ISNUMBER($J302),$J302&lt;&gt;0,ISNUMBER($I302),$I302&gt;0),$J302/($I302/1000000),"")</f>
        <v/>
      </c>
      <c r="T302" s="32">
        <f>IF(AND(ISNUMBER($K302),$K302&lt;&gt;0,ISNUMBER($I302),$I302&gt;0),$K302/($I302/1000000),"")</f>
        <v/>
      </c>
      <c r="U302" s="32">
        <f>IFERROR(IF(INDEX('Player Pool'!$S$2:$S$8725,$X302)="","",INDEX('Player Pool'!$S$2:$S$8725,$X302)),"")</f>
        <v/>
      </c>
      <c r="V302" s="32">
        <f>IF(AND(ISNUMBER($U302),$U302&lt;&gt;0,ISNUMBER($I302),$I302&gt;0),$U302/($I302/1000000),"")</f>
        <v/>
      </c>
      <c r="W302" t="inlineStr">
        <is>
          <t>05kbm</t>
        </is>
      </c>
      <c r="X302">
        <f>IFERROR(MATCH($W302,'Player Pool'!$V$2:$V$8725,0),"")</f>
        <v/>
      </c>
      <c r="Y302">
        <f>IF(ISNUMBER($R302),$R302,-1)</f>
        <v/>
      </c>
      <c r="Z302">
        <f>IF(ISNUMBER($J302),$J302,-1)</f>
        <v/>
      </c>
      <c r="AA302">
        <f>IF($A302=$A301,$AA301,$AA301+1)</f>
        <v/>
      </c>
      <c r="AB302">
        <f>COUNTIFS($A$2:$A$516,$A302,$G$2:$G$516,$G302,$Y$2:$Y$516,"&gt;"&amp;$Y302)+COUNTIFS($A$2:$A302,$A302,$G$2:$G302,$G302,$Y$2:$Y302,$Y302)</f>
        <v/>
      </c>
      <c r="AC302">
        <f>IF($G302="MINORS","",COUNTIFS($A$2:$A$516,$A302,$G$2:$G$516,"&lt;&gt;MINORS",$Z$2:$Z$516,"&gt;"&amp;$Z302)+COUNTIFS($A$2:$A302,$A302,$G$2:$G302,"&lt;&gt;MINORS",$Z$2:$Z302,$Z302))</f>
        <v/>
      </c>
      <c r="AD302">
        <f>$A302&amp;"|"&amp;$G302&amp;"|"&amp;$AB302</f>
        <v/>
      </c>
      <c r="AE302">
        <f>IF($AC302="","",$A302&amp;"|"&amp;$AC302)</f>
        <v/>
      </c>
      <c r="AF302">
        <f>IF(COUNTIFS($A$2:$A302,$A302)=1,"T"&amp;$AA302,"")</f>
        <v/>
      </c>
    </row>
    <row r="303">
      <c r="A303" t="inlineStr">
        <is>
          <t>Kurtis</t>
        </is>
      </c>
      <c r="B303">
        <f>IFERROR(IF(INDEX('Player Pool'!$A$2:$A$8725,$X303)="","",INDEX('Player Pool'!$A$2:$A$8725,$X303)),"")</f>
        <v/>
      </c>
      <c r="C303">
        <f>IFERROR(IF(INDEX('Player Pool'!$B$2:$B$8725,$X303)="","",INDEX('Player Pool'!$B$2:$B$8725,$X303)),"")</f>
        <v/>
      </c>
      <c r="D303">
        <f>IFERROR(IF(INDEX('Player Pool'!$C$2:$C$8725,$X303)="","",INDEX('Player Pool'!$C$2:$C$8725,$X303)),"")</f>
        <v/>
      </c>
      <c r="E303">
        <f>IFERROR(IF(INDEX('Player Pool'!$D$2:$D$8725,$X303)="","",INDEX('Player Pool'!$D$2:$D$8725,$X303)),"")</f>
        <v/>
      </c>
      <c r="F303" t="inlineStr">
        <is>
          <t>F</t>
        </is>
      </c>
      <c r="G303" t="inlineStr">
        <is>
          <t>MINORS</t>
        </is>
      </c>
      <c r="H303">
        <f>IFERROR(IF(INDEX('Player Pool'!$E$2:$E$8725,$X303)="","",INDEX('Player Pool'!$E$2:$E$8725,$X303)),"")</f>
        <v/>
      </c>
      <c r="I303" s="30" t="n">
        <v>1</v>
      </c>
      <c r="J303" s="31">
        <f>IFERROR(IF(INDEX('Player Pool'!$I$2:$I$8725,$X303)="","",INDEX('Player Pool'!$I$2:$I$8725,$X303)),"")</f>
        <v/>
      </c>
      <c r="K303" s="31">
        <f>IFERROR(IF(INDEX('Player Pool'!$K$2:$K$8725,$X303)="","",INDEX('Player Pool'!$K$2:$K$8725,$X303)),"")</f>
        <v/>
      </c>
      <c r="L303" s="31">
        <f>IFERROR(IF(INDEX('Player Pool'!$M$2:$M$8725,$X303)="","",INDEX('Player Pool'!$M$2:$M$8725,$X303)),"")</f>
        <v/>
      </c>
      <c r="M303" s="31">
        <f>IFERROR(IF(INDEX('Player Pool'!$N$2:$N$8725,$X303)="","",INDEX('Player Pool'!$N$2:$N$8725,$X303)),"")</f>
        <v/>
      </c>
      <c r="N303" s="31">
        <f>IFERROR(IF(INDEX('Player Pool'!$Q$2:$Q$8725,$X303)="","",INDEX('Player Pool'!$Q$2:$Q$8725,$X303)),"")</f>
        <v/>
      </c>
      <c r="O303" s="31">
        <f>IF(AND(ISNUMBER($R303),$R303&lt;&gt;0,ISNUMBER($I303),$I303&gt;0),$R303/($I303/1000000),"")</f>
        <v/>
      </c>
      <c r="P303">
        <f>IFERROR(IF(INDEX('Player Pool'!$U$2:$U$8725,$X303)="","",INDEX('Player Pool'!$U$2:$U$8725,$X303)),"")</f>
        <v/>
      </c>
      <c r="Q303" s="31">
        <f>IFERROR(IF(INDEX('Player Pool'!$O$2:$O$8725,$X303)="","",INDEX('Player Pool'!$O$2:$O$8725,$X303)),"")</f>
        <v/>
      </c>
      <c r="R303" s="31">
        <f>IFERROR(IF(INDEX('Player Pool'!$P$2:$P$8725,$X303)="","",INDEX('Player Pool'!$P$2:$P$8725,$X303)),"")</f>
        <v/>
      </c>
      <c r="S303" s="31">
        <f>IF(AND(ISNUMBER($J303),$J303&lt;&gt;0,ISNUMBER($I303),$I303&gt;0),$J303/($I303/1000000),"")</f>
        <v/>
      </c>
      <c r="T303" s="32">
        <f>IF(AND(ISNUMBER($K303),$K303&lt;&gt;0,ISNUMBER($I303),$I303&gt;0),$K303/($I303/1000000),"")</f>
        <v/>
      </c>
      <c r="U303" s="32">
        <f>IFERROR(IF(INDEX('Player Pool'!$S$2:$S$8725,$X303)="","",INDEX('Player Pool'!$S$2:$S$8725,$X303)),"")</f>
        <v/>
      </c>
      <c r="V303" s="32">
        <f>IF(AND(ISNUMBER($U303),$U303&lt;&gt;0,ISNUMBER($I303),$I303&gt;0),$U303/($I303/1000000),"")</f>
        <v/>
      </c>
      <c r="W303" t="inlineStr">
        <is>
          <t>05rin</t>
        </is>
      </c>
      <c r="X303">
        <f>IFERROR(MATCH($W303,'Player Pool'!$V$2:$V$8725,0),"")</f>
        <v/>
      </c>
      <c r="Y303">
        <f>IF(ISNUMBER($R303),$R303,-1)</f>
        <v/>
      </c>
      <c r="Z303">
        <f>IF(ISNUMBER($J303),$J303,-1)</f>
        <v/>
      </c>
      <c r="AA303">
        <f>IF($A303=$A302,$AA302,$AA302+1)</f>
        <v/>
      </c>
      <c r="AB303">
        <f>COUNTIFS($A$2:$A$516,$A303,$G$2:$G$516,$G303,$Y$2:$Y$516,"&gt;"&amp;$Y303)+COUNTIFS($A$2:$A303,$A303,$G$2:$G303,$G303,$Y$2:$Y303,$Y303)</f>
        <v/>
      </c>
      <c r="AC303">
        <f>IF($G303="MINORS","",COUNTIFS($A$2:$A$516,$A303,$G$2:$G$516,"&lt;&gt;MINORS",$Z$2:$Z$516,"&gt;"&amp;$Z303)+COUNTIFS($A$2:$A303,$A303,$G$2:$G303,"&lt;&gt;MINORS",$Z$2:$Z303,$Z303))</f>
        <v/>
      </c>
      <c r="AD303">
        <f>$A303&amp;"|"&amp;$G303&amp;"|"&amp;$AB303</f>
        <v/>
      </c>
      <c r="AE303">
        <f>IF($AC303="","",$A303&amp;"|"&amp;$AC303)</f>
        <v/>
      </c>
      <c r="AF303">
        <f>IF(COUNTIFS($A$2:$A303,$A303)=1,"T"&amp;$AA303,"")</f>
        <v/>
      </c>
    </row>
    <row r="304">
      <c r="A304" t="inlineStr">
        <is>
          <t>Kurtis</t>
        </is>
      </c>
      <c r="B304">
        <f>IFERROR(IF(INDEX('Player Pool'!$A$2:$A$8725,$X304)="","",INDEX('Player Pool'!$A$2:$A$8725,$X304)),"")</f>
        <v/>
      </c>
      <c r="C304">
        <f>IFERROR(IF(INDEX('Player Pool'!$B$2:$B$8725,$X304)="","",INDEX('Player Pool'!$B$2:$B$8725,$X304)),"")</f>
        <v/>
      </c>
      <c r="D304">
        <f>IFERROR(IF(INDEX('Player Pool'!$C$2:$C$8725,$X304)="","",INDEX('Player Pool'!$C$2:$C$8725,$X304)),"")</f>
        <v/>
      </c>
      <c r="E304">
        <f>IFERROR(IF(INDEX('Player Pool'!$D$2:$D$8725,$X304)="","",INDEX('Player Pool'!$D$2:$D$8725,$X304)),"")</f>
        <v/>
      </c>
      <c r="F304" t="inlineStr">
        <is>
          <t>F</t>
        </is>
      </c>
      <c r="G304" t="inlineStr">
        <is>
          <t>MINORS</t>
        </is>
      </c>
      <c r="H304">
        <f>IFERROR(IF(INDEX('Player Pool'!$E$2:$E$8725,$X304)="","",INDEX('Player Pool'!$E$2:$E$8725,$X304)),"")</f>
        <v/>
      </c>
      <c r="I304" s="30" t="n">
        <v>975000</v>
      </c>
      <c r="J304" s="31">
        <f>IFERROR(IF(INDEX('Player Pool'!$I$2:$I$8725,$X304)="","",INDEX('Player Pool'!$I$2:$I$8725,$X304)),"")</f>
        <v/>
      </c>
      <c r="K304" s="31">
        <f>IFERROR(IF(INDEX('Player Pool'!$K$2:$K$8725,$X304)="","",INDEX('Player Pool'!$K$2:$K$8725,$X304)),"")</f>
        <v/>
      </c>
      <c r="L304" s="31">
        <f>IFERROR(IF(INDEX('Player Pool'!$M$2:$M$8725,$X304)="","",INDEX('Player Pool'!$M$2:$M$8725,$X304)),"")</f>
        <v/>
      </c>
      <c r="M304" s="31">
        <f>IFERROR(IF(INDEX('Player Pool'!$N$2:$N$8725,$X304)="","",INDEX('Player Pool'!$N$2:$N$8725,$X304)),"")</f>
        <v/>
      </c>
      <c r="N304" s="31">
        <f>IFERROR(IF(INDEX('Player Pool'!$Q$2:$Q$8725,$X304)="","",INDEX('Player Pool'!$Q$2:$Q$8725,$X304)),"")</f>
        <v/>
      </c>
      <c r="O304" s="31">
        <f>IF(AND(ISNUMBER($R304),$R304&lt;&gt;0,ISNUMBER($I304),$I304&gt;0),$R304/($I304/1000000),"")</f>
        <v/>
      </c>
      <c r="P304">
        <f>IFERROR(IF(INDEX('Player Pool'!$U$2:$U$8725,$X304)="","",INDEX('Player Pool'!$U$2:$U$8725,$X304)),"")</f>
        <v/>
      </c>
      <c r="Q304" s="31">
        <f>IFERROR(IF(INDEX('Player Pool'!$O$2:$O$8725,$X304)="","",INDEX('Player Pool'!$O$2:$O$8725,$X304)),"")</f>
        <v/>
      </c>
      <c r="R304" s="31">
        <f>IFERROR(IF(INDEX('Player Pool'!$P$2:$P$8725,$X304)="","",INDEX('Player Pool'!$P$2:$P$8725,$X304)),"")</f>
        <v/>
      </c>
      <c r="S304" s="31">
        <f>IF(AND(ISNUMBER($J304),$J304&lt;&gt;0,ISNUMBER($I304),$I304&gt;0),$J304/($I304/1000000),"")</f>
        <v/>
      </c>
      <c r="T304" s="32">
        <f>IF(AND(ISNUMBER($K304),$K304&lt;&gt;0,ISNUMBER($I304),$I304&gt;0),$K304/($I304/1000000),"")</f>
        <v/>
      </c>
      <c r="U304" s="32">
        <f>IFERROR(IF(INDEX('Player Pool'!$S$2:$S$8725,$X304)="","",INDEX('Player Pool'!$S$2:$S$8725,$X304)),"")</f>
        <v/>
      </c>
      <c r="V304" s="32">
        <f>IF(AND(ISNUMBER($U304),$U304&lt;&gt;0,ISNUMBER($I304),$I304&gt;0),$U304/($I304/1000000),"")</f>
        <v/>
      </c>
      <c r="W304" t="inlineStr">
        <is>
          <t>06pyk</t>
        </is>
      </c>
      <c r="X304">
        <f>IFERROR(MATCH($W304,'Player Pool'!$V$2:$V$8725,0),"")</f>
        <v/>
      </c>
      <c r="Y304">
        <f>IF(ISNUMBER($R304),$R304,-1)</f>
        <v/>
      </c>
      <c r="Z304">
        <f>IF(ISNUMBER($J304),$J304,-1)</f>
        <v/>
      </c>
      <c r="AA304">
        <f>IF($A304=$A303,$AA303,$AA303+1)</f>
        <v/>
      </c>
      <c r="AB304">
        <f>COUNTIFS($A$2:$A$516,$A304,$G$2:$G$516,$G304,$Y$2:$Y$516,"&gt;"&amp;$Y304)+COUNTIFS($A$2:$A304,$A304,$G$2:$G304,$G304,$Y$2:$Y304,$Y304)</f>
        <v/>
      </c>
      <c r="AC304">
        <f>IF($G304="MINORS","",COUNTIFS($A$2:$A$516,$A304,$G$2:$G$516,"&lt;&gt;MINORS",$Z$2:$Z$516,"&gt;"&amp;$Z304)+COUNTIFS($A$2:$A304,$A304,$G$2:$G304,"&lt;&gt;MINORS",$Z$2:$Z304,$Z304))</f>
        <v/>
      </c>
      <c r="AD304">
        <f>$A304&amp;"|"&amp;$G304&amp;"|"&amp;$AB304</f>
        <v/>
      </c>
      <c r="AE304">
        <f>IF($AC304="","",$A304&amp;"|"&amp;$AC304)</f>
        <v/>
      </c>
      <c r="AF304">
        <f>IF(COUNTIFS($A$2:$A304,$A304)=1,"T"&amp;$AA304,"")</f>
        <v/>
      </c>
    </row>
    <row r="305">
      <c r="A305" t="inlineStr">
        <is>
          <t>Kurtis</t>
        </is>
      </c>
      <c r="B305">
        <f>IFERROR(IF(INDEX('Player Pool'!$A$2:$A$8725,$X305)="","",INDEX('Player Pool'!$A$2:$A$8725,$X305)),"")</f>
        <v/>
      </c>
      <c r="C305">
        <f>IFERROR(IF(INDEX('Player Pool'!$B$2:$B$8725,$X305)="","",INDEX('Player Pool'!$B$2:$B$8725,$X305)),"")</f>
        <v/>
      </c>
      <c r="D305">
        <f>IFERROR(IF(INDEX('Player Pool'!$C$2:$C$8725,$X305)="","",INDEX('Player Pool'!$C$2:$C$8725,$X305)),"")</f>
        <v/>
      </c>
      <c r="E305">
        <f>IFERROR(IF(INDEX('Player Pool'!$D$2:$D$8725,$X305)="","",INDEX('Player Pool'!$D$2:$D$8725,$X305)),"")</f>
        <v/>
      </c>
      <c r="F305" t="inlineStr">
        <is>
          <t>F</t>
        </is>
      </c>
      <c r="G305" t="inlineStr">
        <is>
          <t>MINORS</t>
        </is>
      </c>
      <c r="H305">
        <f>IFERROR(IF(INDEX('Player Pool'!$E$2:$E$8725,$X305)="","",INDEX('Player Pool'!$E$2:$E$8725,$X305)),"")</f>
        <v/>
      </c>
      <c r="I305" s="30" t="n">
        <v>1050000</v>
      </c>
      <c r="J305" s="31">
        <f>IFERROR(IF(INDEX('Player Pool'!$I$2:$I$8725,$X305)="","",INDEX('Player Pool'!$I$2:$I$8725,$X305)),"")</f>
        <v/>
      </c>
      <c r="K305" s="31">
        <f>IFERROR(IF(INDEX('Player Pool'!$K$2:$K$8725,$X305)="","",INDEX('Player Pool'!$K$2:$K$8725,$X305)),"")</f>
        <v/>
      </c>
      <c r="L305" s="31">
        <f>IFERROR(IF(INDEX('Player Pool'!$M$2:$M$8725,$X305)="","",INDEX('Player Pool'!$M$2:$M$8725,$X305)),"")</f>
        <v/>
      </c>
      <c r="M305" s="31">
        <f>IFERROR(IF(INDEX('Player Pool'!$N$2:$N$8725,$X305)="","",INDEX('Player Pool'!$N$2:$N$8725,$X305)),"")</f>
        <v/>
      </c>
      <c r="N305" s="31">
        <f>IFERROR(IF(INDEX('Player Pool'!$Q$2:$Q$8725,$X305)="","",INDEX('Player Pool'!$Q$2:$Q$8725,$X305)),"")</f>
        <v/>
      </c>
      <c r="O305" s="31">
        <f>IF(AND(ISNUMBER($R305),$R305&lt;&gt;0,ISNUMBER($I305),$I305&gt;0),$R305/($I305/1000000),"")</f>
        <v/>
      </c>
      <c r="P305">
        <f>IFERROR(IF(INDEX('Player Pool'!$U$2:$U$8725,$X305)="","",INDEX('Player Pool'!$U$2:$U$8725,$X305)),"")</f>
        <v/>
      </c>
      <c r="Q305" s="31">
        <f>IFERROR(IF(INDEX('Player Pool'!$O$2:$O$8725,$X305)="","",INDEX('Player Pool'!$O$2:$O$8725,$X305)),"")</f>
        <v/>
      </c>
      <c r="R305" s="31">
        <f>IFERROR(IF(INDEX('Player Pool'!$P$2:$P$8725,$X305)="","",INDEX('Player Pool'!$P$2:$P$8725,$X305)),"")</f>
        <v/>
      </c>
      <c r="S305" s="31">
        <f>IF(AND(ISNUMBER($J305),$J305&lt;&gt;0,ISNUMBER($I305),$I305&gt;0),$J305/($I305/1000000),"")</f>
        <v/>
      </c>
      <c r="T305" s="32">
        <f>IF(AND(ISNUMBER($K305),$K305&lt;&gt;0,ISNUMBER($I305),$I305&gt;0),$K305/($I305/1000000),"")</f>
        <v/>
      </c>
      <c r="U305" s="32">
        <f>IFERROR(IF(INDEX('Player Pool'!$S$2:$S$8725,$X305)="","",INDEX('Player Pool'!$S$2:$S$8725,$X305)),"")</f>
        <v/>
      </c>
      <c r="V305" s="32">
        <f>IF(AND(ISNUMBER($U305),$U305&lt;&gt;0,ISNUMBER($I305),$I305&gt;0),$U305/($I305/1000000),"")</f>
        <v/>
      </c>
      <c r="W305" t="inlineStr">
        <is>
          <t>060po</t>
        </is>
      </c>
      <c r="X305">
        <f>IFERROR(MATCH($W305,'Player Pool'!$V$2:$V$8725,0),"")</f>
        <v/>
      </c>
      <c r="Y305">
        <f>IF(ISNUMBER($R305),$R305,-1)</f>
        <v/>
      </c>
      <c r="Z305">
        <f>IF(ISNUMBER($J305),$J305,-1)</f>
        <v/>
      </c>
      <c r="AA305">
        <f>IF($A305=$A304,$AA304,$AA304+1)</f>
        <v/>
      </c>
      <c r="AB305">
        <f>COUNTIFS($A$2:$A$516,$A305,$G$2:$G$516,$G305,$Y$2:$Y$516,"&gt;"&amp;$Y305)+COUNTIFS($A$2:$A305,$A305,$G$2:$G305,$G305,$Y$2:$Y305,$Y305)</f>
        <v/>
      </c>
      <c r="AC305">
        <f>IF($G305="MINORS","",COUNTIFS($A$2:$A$516,$A305,$G$2:$G$516,"&lt;&gt;MINORS",$Z$2:$Z$516,"&gt;"&amp;$Z305)+COUNTIFS($A$2:$A305,$A305,$G$2:$G305,"&lt;&gt;MINORS",$Z$2:$Z305,$Z305))</f>
        <v/>
      </c>
      <c r="AD305">
        <f>$A305&amp;"|"&amp;$G305&amp;"|"&amp;$AB305</f>
        <v/>
      </c>
      <c r="AE305">
        <f>IF($AC305="","",$A305&amp;"|"&amp;$AC305)</f>
        <v/>
      </c>
      <c r="AF305">
        <f>IF(COUNTIFS($A$2:$A305,$A305)=1,"T"&amp;$AA305,"")</f>
        <v/>
      </c>
    </row>
    <row r="306">
      <c r="A306" t="inlineStr">
        <is>
          <t>Kurtis</t>
        </is>
      </c>
      <c r="B306">
        <f>IFERROR(IF(INDEX('Player Pool'!$A$2:$A$8725,$X306)="","",INDEX('Player Pool'!$A$2:$A$8725,$X306)),"")</f>
        <v/>
      </c>
      <c r="C306">
        <f>IFERROR(IF(INDEX('Player Pool'!$B$2:$B$8725,$X306)="","",INDEX('Player Pool'!$B$2:$B$8725,$X306)),"")</f>
        <v/>
      </c>
      <c r="D306">
        <f>IFERROR(IF(INDEX('Player Pool'!$C$2:$C$8725,$X306)="","",INDEX('Player Pool'!$C$2:$C$8725,$X306)),"")</f>
        <v/>
      </c>
      <c r="E306">
        <f>IFERROR(IF(INDEX('Player Pool'!$D$2:$D$8725,$X306)="","",INDEX('Player Pool'!$D$2:$D$8725,$X306)),"")</f>
        <v/>
      </c>
      <c r="F306" t="inlineStr">
        <is>
          <t>G</t>
        </is>
      </c>
      <c r="G306" t="inlineStr">
        <is>
          <t>MINORS</t>
        </is>
      </c>
      <c r="H306">
        <f>IFERROR(IF(INDEX('Player Pool'!$E$2:$E$8725,$X306)="","",INDEX('Player Pool'!$E$2:$E$8725,$X306)),"")</f>
        <v/>
      </c>
      <c r="I306" s="30" t="n">
        <v>1</v>
      </c>
      <c r="J306" s="31">
        <f>IFERROR(IF(INDEX('Player Pool'!$I$2:$I$8725,$X306)="","",INDEX('Player Pool'!$I$2:$I$8725,$X306)),"")</f>
        <v/>
      </c>
      <c r="K306" s="31">
        <f>IFERROR(IF(INDEX('Player Pool'!$K$2:$K$8725,$X306)="","",INDEX('Player Pool'!$K$2:$K$8725,$X306)),"")</f>
        <v/>
      </c>
      <c r="L306" s="31">
        <f>IFERROR(IF(INDEX('Player Pool'!$M$2:$M$8725,$X306)="","",INDEX('Player Pool'!$M$2:$M$8725,$X306)),"")</f>
        <v/>
      </c>
      <c r="M306" s="31">
        <f>IFERROR(IF(INDEX('Player Pool'!$N$2:$N$8725,$X306)="","",INDEX('Player Pool'!$N$2:$N$8725,$X306)),"")</f>
        <v/>
      </c>
      <c r="N306" s="31">
        <f>IFERROR(IF(INDEX('Player Pool'!$Q$2:$Q$8725,$X306)="","",INDEX('Player Pool'!$Q$2:$Q$8725,$X306)),"")</f>
        <v/>
      </c>
      <c r="O306" s="31">
        <f>IF(AND(ISNUMBER($R306),$R306&lt;&gt;0,ISNUMBER($I306),$I306&gt;0),$R306/($I306/1000000),"")</f>
        <v/>
      </c>
      <c r="P306">
        <f>IFERROR(IF(INDEX('Player Pool'!$U$2:$U$8725,$X306)="","",INDEX('Player Pool'!$U$2:$U$8725,$X306)),"")</f>
        <v/>
      </c>
      <c r="Q306" s="31">
        <f>IFERROR(IF(INDEX('Player Pool'!$O$2:$O$8725,$X306)="","",INDEX('Player Pool'!$O$2:$O$8725,$X306)),"")</f>
        <v/>
      </c>
      <c r="R306" s="31">
        <f>IFERROR(IF(INDEX('Player Pool'!$P$2:$P$8725,$X306)="","",INDEX('Player Pool'!$P$2:$P$8725,$X306)),"")</f>
        <v/>
      </c>
      <c r="S306" s="31">
        <f>IF(AND(ISNUMBER($J306),$J306&lt;&gt;0,ISNUMBER($I306),$I306&gt;0),$J306/($I306/1000000),"")</f>
        <v/>
      </c>
      <c r="T306" s="32">
        <f>IF(AND(ISNUMBER($K306),$K306&lt;&gt;0,ISNUMBER($I306),$I306&gt;0),$K306/($I306/1000000),"")</f>
        <v/>
      </c>
      <c r="U306" s="32">
        <f>IFERROR(IF(INDEX('Player Pool'!$S$2:$S$8725,$X306)="","",INDEX('Player Pool'!$S$2:$S$8725,$X306)),"")</f>
        <v/>
      </c>
      <c r="V306" s="32">
        <f>IF(AND(ISNUMBER($U306),$U306&lt;&gt;0,ISNUMBER($I306),$I306&gt;0),$U306/($I306/1000000),"")</f>
        <v/>
      </c>
      <c r="W306" t="inlineStr">
        <is>
          <t>06mho</t>
        </is>
      </c>
      <c r="X306">
        <f>IFERROR(MATCH($W306,'Player Pool'!$V$2:$V$8725,0),"")</f>
        <v/>
      </c>
      <c r="Y306">
        <f>IF(ISNUMBER($R306),$R306,-1)</f>
        <v/>
      </c>
      <c r="Z306">
        <f>IF(ISNUMBER($J306),$J306,-1)</f>
        <v/>
      </c>
      <c r="AA306">
        <f>IF($A306=$A305,$AA305,$AA305+1)</f>
        <v/>
      </c>
      <c r="AB306">
        <f>COUNTIFS($A$2:$A$516,$A306,$G$2:$G$516,$G306,$Y$2:$Y$516,"&gt;"&amp;$Y306)+COUNTIFS($A$2:$A306,$A306,$G$2:$G306,$G306,$Y$2:$Y306,$Y306)</f>
        <v/>
      </c>
      <c r="AC306">
        <f>IF($G306="MINORS","",COUNTIFS($A$2:$A$516,$A306,$G$2:$G$516,"&lt;&gt;MINORS",$Z$2:$Z$516,"&gt;"&amp;$Z306)+COUNTIFS($A$2:$A306,$A306,$G$2:$G306,"&lt;&gt;MINORS",$Z$2:$Z306,$Z306))</f>
        <v/>
      </c>
      <c r="AD306">
        <f>$A306&amp;"|"&amp;$G306&amp;"|"&amp;$AB306</f>
        <v/>
      </c>
      <c r="AE306">
        <f>IF($AC306="","",$A306&amp;"|"&amp;$AC306)</f>
        <v/>
      </c>
      <c r="AF306">
        <f>IF(COUNTIFS($A$2:$A306,$A306)=1,"T"&amp;$AA306,"")</f>
        <v/>
      </c>
    </row>
    <row r="307">
      <c r="A307" t="inlineStr">
        <is>
          <t>Kurtis</t>
        </is>
      </c>
      <c r="B307">
        <f>IFERROR(IF(INDEX('Player Pool'!$A$2:$A$8725,$X307)="","",INDEX('Player Pool'!$A$2:$A$8725,$X307)),"")</f>
        <v/>
      </c>
      <c r="C307">
        <f>IFERROR(IF(INDEX('Player Pool'!$B$2:$B$8725,$X307)="","",INDEX('Player Pool'!$B$2:$B$8725,$X307)),"")</f>
        <v/>
      </c>
      <c r="D307">
        <f>IFERROR(IF(INDEX('Player Pool'!$C$2:$C$8725,$X307)="","",INDEX('Player Pool'!$C$2:$C$8725,$X307)),"")</f>
        <v/>
      </c>
      <c r="E307">
        <f>IFERROR(IF(INDEX('Player Pool'!$D$2:$D$8725,$X307)="","",INDEX('Player Pool'!$D$2:$D$8725,$X307)),"")</f>
        <v/>
      </c>
      <c r="F307" t="inlineStr">
        <is>
          <t>F</t>
        </is>
      </c>
      <c r="G307" t="inlineStr">
        <is>
          <t>MINORS</t>
        </is>
      </c>
      <c r="H307">
        <f>IFERROR(IF(INDEX('Player Pool'!$E$2:$E$8725,$X307)="","",INDEX('Player Pool'!$E$2:$E$8725,$X307)),"")</f>
        <v/>
      </c>
      <c r="I307" s="30" t="n">
        <v>942500</v>
      </c>
      <c r="J307" s="31">
        <f>IFERROR(IF(INDEX('Player Pool'!$I$2:$I$8725,$X307)="","",INDEX('Player Pool'!$I$2:$I$8725,$X307)),"")</f>
        <v/>
      </c>
      <c r="K307" s="31">
        <f>IFERROR(IF(INDEX('Player Pool'!$K$2:$K$8725,$X307)="","",INDEX('Player Pool'!$K$2:$K$8725,$X307)),"")</f>
        <v/>
      </c>
      <c r="L307" s="31">
        <f>IFERROR(IF(INDEX('Player Pool'!$M$2:$M$8725,$X307)="","",INDEX('Player Pool'!$M$2:$M$8725,$X307)),"")</f>
        <v/>
      </c>
      <c r="M307" s="31">
        <f>IFERROR(IF(INDEX('Player Pool'!$N$2:$N$8725,$X307)="","",INDEX('Player Pool'!$N$2:$N$8725,$X307)),"")</f>
        <v/>
      </c>
      <c r="N307" s="31">
        <f>IFERROR(IF(INDEX('Player Pool'!$Q$2:$Q$8725,$X307)="","",INDEX('Player Pool'!$Q$2:$Q$8725,$X307)),"")</f>
        <v/>
      </c>
      <c r="O307" s="31">
        <f>IF(AND(ISNUMBER($R307),$R307&lt;&gt;0,ISNUMBER($I307),$I307&gt;0),$R307/($I307/1000000),"")</f>
        <v/>
      </c>
      <c r="P307">
        <f>IFERROR(IF(INDEX('Player Pool'!$U$2:$U$8725,$X307)="","",INDEX('Player Pool'!$U$2:$U$8725,$X307)),"")</f>
        <v/>
      </c>
      <c r="Q307" s="31">
        <f>IFERROR(IF(INDEX('Player Pool'!$O$2:$O$8725,$X307)="","",INDEX('Player Pool'!$O$2:$O$8725,$X307)),"")</f>
        <v/>
      </c>
      <c r="R307" s="31">
        <f>IFERROR(IF(INDEX('Player Pool'!$P$2:$P$8725,$X307)="","",INDEX('Player Pool'!$P$2:$P$8725,$X307)),"")</f>
        <v/>
      </c>
      <c r="S307" s="31">
        <f>IF(AND(ISNUMBER($J307),$J307&lt;&gt;0,ISNUMBER($I307),$I307&gt;0),$J307/($I307/1000000),"")</f>
        <v/>
      </c>
      <c r="T307" s="32">
        <f>IF(AND(ISNUMBER($K307),$K307&lt;&gt;0,ISNUMBER($I307),$I307&gt;0),$K307/($I307/1000000),"")</f>
        <v/>
      </c>
      <c r="U307" s="32">
        <f>IFERROR(IF(INDEX('Player Pool'!$S$2:$S$8725,$X307)="","",INDEX('Player Pool'!$S$2:$S$8725,$X307)),"")</f>
        <v/>
      </c>
      <c r="V307" s="32">
        <f>IF(AND(ISNUMBER($U307),$U307&lt;&gt;0,ISNUMBER($I307),$I307&gt;0),$U307/($I307/1000000),"")</f>
        <v/>
      </c>
      <c r="W307" t="inlineStr">
        <is>
          <t>065ny</t>
        </is>
      </c>
      <c r="X307">
        <f>IFERROR(MATCH($W307,'Player Pool'!$V$2:$V$8725,0),"")</f>
        <v/>
      </c>
      <c r="Y307">
        <f>IF(ISNUMBER($R307),$R307,-1)</f>
        <v/>
      </c>
      <c r="Z307">
        <f>IF(ISNUMBER($J307),$J307,-1)</f>
        <v/>
      </c>
      <c r="AA307">
        <f>IF($A307=$A306,$AA306,$AA306+1)</f>
        <v/>
      </c>
      <c r="AB307">
        <f>COUNTIFS($A$2:$A$516,$A307,$G$2:$G$516,$G307,$Y$2:$Y$516,"&gt;"&amp;$Y307)+COUNTIFS($A$2:$A307,$A307,$G$2:$G307,$G307,$Y$2:$Y307,$Y307)</f>
        <v/>
      </c>
      <c r="AC307">
        <f>IF($G307="MINORS","",COUNTIFS($A$2:$A$516,$A307,$G$2:$G$516,"&lt;&gt;MINORS",$Z$2:$Z$516,"&gt;"&amp;$Z307)+COUNTIFS($A$2:$A307,$A307,$G$2:$G307,"&lt;&gt;MINORS",$Z$2:$Z307,$Z307))</f>
        <v/>
      </c>
      <c r="AD307">
        <f>$A307&amp;"|"&amp;$G307&amp;"|"&amp;$AB307</f>
        <v/>
      </c>
      <c r="AE307">
        <f>IF($AC307="","",$A307&amp;"|"&amp;$AC307)</f>
        <v/>
      </c>
      <c r="AF307">
        <f>IF(COUNTIFS($A$2:$A307,$A307)=1,"T"&amp;$AA307,"")</f>
        <v/>
      </c>
    </row>
    <row r="308">
      <c r="A308" t="inlineStr">
        <is>
          <t>Le Duke of Dangles</t>
        </is>
      </c>
      <c r="B308">
        <f>IFERROR(IF(INDEX('Player Pool'!$A$2:$A$8725,$X308)="","",INDEX('Player Pool'!$A$2:$A$8725,$X308)),"")</f>
        <v/>
      </c>
      <c r="C308">
        <f>IFERROR(IF(INDEX('Player Pool'!$B$2:$B$8725,$X308)="","",INDEX('Player Pool'!$B$2:$B$8725,$X308)),"")</f>
        <v/>
      </c>
      <c r="D308">
        <f>IFERROR(IF(INDEX('Player Pool'!$C$2:$C$8725,$X308)="","",INDEX('Player Pool'!$C$2:$C$8725,$X308)),"")</f>
        <v/>
      </c>
      <c r="E308">
        <f>IFERROR(IF(INDEX('Player Pool'!$D$2:$D$8725,$X308)="","",INDEX('Player Pool'!$D$2:$D$8725,$X308)),"")</f>
        <v/>
      </c>
      <c r="F308" t="inlineStr">
        <is>
          <t>D</t>
        </is>
      </c>
      <c r="G308" t="inlineStr">
        <is>
          <t>ACTIVE</t>
        </is>
      </c>
      <c r="H308">
        <f>IFERROR(IF(INDEX('Player Pool'!$E$2:$E$8725,$X308)="","",INDEX('Player Pool'!$E$2:$E$8725,$X308)),"")</f>
        <v/>
      </c>
      <c r="I308" s="30" t="n">
        <v>9000000</v>
      </c>
      <c r="J308" s="31">
        <f>IFERROR(IF(INDEX('Player Pool'!$I$2:$I$8725,$X308)="","",INDEX('Player Pool'!$I$2:$I$8725,$X308)),"")</f>
        <v/>
      </c>
      <c r="K308" s="31">
        <f>IFERROR(IF(INDEX('Player Pool'!$K$2:$K$8725,$X308)="","",INDEX('Player Pool'!$K$2:$K$8725,$X308)),"")</f>
        <v/>
      </c>
      <c r="L308" s="31">
        <f>IFERROR(IF(INDEX('Player Pool'!$M$2:$M$8725,$X308)="","",INDEX('Player Pool'!$M$2:$M$8725,$X308)),"")</f>
        <v/>
      </c>
      <c r="M308" s="31">
        <f>IFERROR(IF(INDEX('Player Pool'!$N$2:$N$8725,$X308)="","",INDEX('Player Pool'!$N$2:$N$8725,$X308)),"")</f>
        <v/>
      </c>
      <c r="N308" s="31">
        <f>IFERROR(IF(INDEX('Player Pool'!$Q$2:$Q$8725,$X308)="","",INDEX('Player Pool'!$Q$2:$Q$8725,$X308)),"")</f>
        <v/>
      </c>
      <c r="O308" s="31">
        <f>IF(AND(ISNUMBER($R308),$R308&lt;&gt;0,ISNUMBER($I308),$I308&gt;0),$R308/($I308/1000000),"")</f>
        <v/>
      </c>
      <c r="P308">
        <f>IFERROR(IF(INDEX('Player Pool'!$U$2:$U$8725,$X308)="","",INDEX('Player Pool'!$U$2:$U$8725,$X308)),"")</f>
        <v/>
      </c>
      <c r="Q308" s="31">
        <f>IFERROR(IF(INDEX('Player Pool'!$O$2:$O$8725,$X308)="","",INDEX('Player Pool'!$O$2:$O$8725,$X308)),"")</f>
        <v/>
      </c>
      <c r="R308" s="31">
        <f>IFERROR(IF(INDEX('Player Pool'!$P$2:$P$8725,$X308)="","",INDEX('Player Pool'!$P$2:$P$8725,$X308)),"")</f>
        <v/>
      </c>
      <c r="S308" s="31">
        <f>IF(AND(ISNUMBER($J308),$J308&lt;&gt;0,ISNUMBER($I308),$I308&gt;0),$J308/($I308/1000000),"")</f>
        <v/>
      </c>
      <c r="T308" s="32">
        <f>IF(AND(ISNUMBER($K308),$K308&lt;&gt;0,ISNUMBER($I308),$I308&gt;0),$K308/($I308/1000000),"")</f>
        <v/>
      </c>
      <c r="U308" s="32">
        <f>IFERROR(IF(INDEX('Player Pool'!$S$2:$S$8725,$X308)="","",INDEX('Player Pool'!$S$2:$S$8725,$X308)),"")</f>
        <v/>
      </c>
      <c r="V308" s="32">
        <f>IF(AND(ISNUMBER($U308),$U308&lt;&gt;0,ISNUMBER($I308),$I308&gt;0),$U308/($I308/1000000),"")</f>
        <v/>
      </c>
      <c r="W308" t="inlineStr">
        <is>
          <t>04alw</t>
        </is>
      </c>
      <c r="X308">
        <f>IFERROR(MATCH($W308,'Player Pool'!$V$2:$V$8725,0),"")</f>
        <v/>
      </c>
      <c r="Y308">
        <f>IF(ISNUMBER($R308),$R308,-1)</f>
        <v/>
      </c>
      <c r="Z308">
        <f>IF(ISNUMBER($J308),$J308,-1)</f>
        <v/>
      </c>
      <c r="AA308">
        <f>IF($A308=$A307,$AA307,$AA307+1)</f>
        <v/>
      </c>
      <c r="AB308">
        <f>COUNTIFS($A$2:$A$516,$A308,$G$2:$G$516,$G308,$Y$2:$Y$516,"&gt;"&amp;$Y308)+COUNTIFS($A$2:$A308,$A308,$G$2:$G308,$G308,$Y$2:$Y308,$Y308)</f>
        <v/>
      </c>
      <c r="AC308">
        <f>IF($G308="MINORS","",COUNTIFS($A$2:$A$516,$A308,$G$2:$G$516,"&lt;&gt;MINORS",$Z$2:$Z$516,"&gt;"&amp;$Z308)+COUNTIFS($A$2:$A308,$A308,$G$2:$G308,"&lt;&gt;MINORS",$Z$2:$Z308,$Z308))</f>
        <v/>
      </c>
      <c r="AD308">
        <f>$A308&amp;"|"&amp;$G308&amp;"|"&amp;$AB308</f>
        <v/>
      </c>
      <c r="AE308">
        <f>IF($AC308="","",$A308&amp;"|"&amp;$AC308)</f>
        <v/>
      </c>
      <c r="AF308">
        <f>IF(COUNTIFS($A$2:$A308,$A308)=1,"T"&amp;$AA308,"")</f>
        <v/>
      </c>
    </row>
    <row r="309">
      <c r="A309" t="inlineStr">
        <is>
          <t>Le Duke of Dangles</t>
        </is>
      </c>
      <c r="B309">
        <f>IFERROR(IF(INDEX('Player Pool'!$A$2:$A$8725,$X309)="","",INDEX('Player Pool'!$A$2:$A$8725,$X309)),"")</f>
        <v/>
      </c>
      <c r="C309">
        <f>IFERROR(IF(INDEX('Player Pool'!$B$2:$B$8725,$X309)="","",INDEX('Player Pool'!$B$2:$B$8725,$X309)),"")</f>
        <v/>
      </c>
      <c r="D309">
        <f>IFERROR(IF(INDEX('Player Pool'!$C$2:$C$8725,$X309)="","",INDEX('Player Pool'!$C$2:$C$8725,$X309)),"")</f>
        <v/>
      </c>
      <c r="E309">
        <f>IFERROR(IF(INDEX('Player Pool'!$D$2:$D$8725,$X309)="","",INDEX('Player Pool'!$D$2:$D$8725,$X309)),"")</f>
        <v/>
      </c>
      <c r="F309" t="inlineStr">
        <is>
          <t>D</t>
        </is>
      </c>
      <c r="G309" t="inlineStr">
        <is>
          <t>ACTIVE</t>
        </is>
      </c>
      <c r="H309">
        <f>IFERROR(IF(INDEX('Player Pool'!$E$2:$E$8725,$X309)="","",INDEX('Player Pool'!$E$2:$E$8725,$X309)),"")</f>
        <v/>
      </c>
      <c r="I309" s="30" t="n">
        <v>11000000</v>
      </c>
      <c r="J309" s="31">
        <f>IFERROR(IF(INDEX('Player Pool'!$I$2:$I$8725,$X309)="","",INDEX('Player Pool'!$I$2:$I$8725,$X309)),"")</f>
        <v/>
      </c>
      <c r="K309" s="31">
        <f>IFERROR(IF(INDEX('Player Pool'!$K$2:$K$8725,$X309)="","",INDEX('Player Pool'!$K$2:$K$8725,$X309)),"")</f>
        <v/>
      </c>
      <c r="L309" s="31">
        <f>IFERROR(IF(INDEX('Player Pool'!$M$2:$M$8725,$X309)="","",INDEX('Player Pool'!$M$2:$M$8725,$X309)),"")</f>
        <v/>
      </c>
      <c r="M309" s="31">
        <f>IFERROR(IF(INDEX('Player Pool'!$N$2:$N$8725,$X309)="","",INDEX('Player Pool'!$N$2:$N$8725,$X309)),"")</f>
        <v/>
      </c>
      <c r="N309" s="31">
        <f>IFERROR(IF(INDEX('Player Pool'!$Q$2:$Q$8725,$X309)="","",INDEX('Player Pool'!$Q$2:$Q$8725,$X309)),"")</f>
        <v/>
      </c>
      <c r="O309" s="31">
        <f>IF(AND(ISNUMBER($R309),$R309&lt;&gt;0,ISNUMBER($I309),$I309&gt;0),$R309/($I309/1000000),"")</f>
        <v/>
      </c>
      <c r="P309">
        <f>IFERROR(IF(INDEX('Player Pool'!$U$2:$U$8725,$X309)="","",INDEX('Player Pool'!$U$2:$U$8725,$X309)),"")</f>
        <v/>
      </c>
      <c r="Q309" s="31">
        <f>IFERROR(IF(INDEX('Player Pool'!$O$2:$O$8725,$X309)="","",INDEX('Player Pool'!$O$2:$O$8725,$X309)),"")</f>
        <v/>
      </c>
      <c r="R309" s="31">
        <f>IFERROR(IF(INDEX('Player Pool'!$P$2:$P$8725,$X309)="","",INDEX('Player Pool'!$P$2:$P$8725,$X309)),"")</f>
        <v/>
      </c>
      <c r="S309" s="31">
        <f>IF(AND(ISNUMBER($J309),$J309&lt;&gt;0,ISNUMBER($I309),$I309&gt;0),$J309/($I309/1000000),"")</f>
        <v/>
      </c>
      <c r="T309" s="32">
        <f>IF(AND(ISNUMBER($K309),$K309&lt;&gt;0,ISNUMBER($I309),$I309&gt;0),$K309/($I309/1000000),"")</f>
        <v/>
      </c>
      <c r="U309" s="32">
        <f>IFERROR(IF(INDEX('Player Pool'!$S$2:$S$8725,$X309)="","",INDEX('Player Pool'!$S$2:$S$8725,$X309)),"")</f>
        <v/>
      </c>
      <c r="V309" s="32">
        <f>IF(AND(ISNUMBER($U309),$U309&lt;&gt;0,ISNUMBER($I309),$I309&gt;0),$U309/($I309/1000000),"")</f>
        <v/>
      </c>
      <c r="W309" t="inlineStr">
        <is>
          <t>04ad7</t>
        </is>
      </c>
      <c r="X309">
        <f>IFERROR(MATCH($W309,'Player Pool'!$V$2:$V$8725,0),"")</f>
        <v/>
      </c>
      <c r="Y309">
        <f>IF(ISNUMBER($R309),$R309,-1)</f>
        <v/>
      </c>
      <c r="Z309">
        <f>IF(ISNUMBER($J309),$J309,-1)</f>
        <v/>
      </c>
      <c r="AA309">
        <f>IF($A309=$A308,$AA308,$AA308+1)</f>
        <v/>
      </c>
      <c r="AB309">
        <f>COUNTIFS($A$2:$A$516,$A309,$G$2:$G$516,$G309,$Y$2:$Y$516,"&gt;"&amp;$Y309)+COUNTIFS($A$2:$A309,$A309,$G$2:$G309,$G309,$Y$2:$Y309,$Y309)</f>
        <v/>
      </c>
      <c r="AC309">
        <f>IF($G309="MINORS","",COUNTIFS($A$2:$A$516,$A309,$G$2:$G$516,"&lt;&gt;MINORS",$Z$2:$Z$516,"&gt;"&amp;$Z309)+COUNTIFS($A$2:$A309,$A309,$G$2:$G309,"&lt;&gt;MINORS",$Z$2:$Z309,$Z309))</f>
        <v/>
      </c>
      <c r="AD309">
        <f>$A309&amp;"|"&amp;$G309&amp;"|"&amp;$AB309</f>
        <v/>
      </c>
      <c r="AE309">
        <f>IF($AC309="","",$A309&amp;"|"&amp;$AC309)</f>
        <v/>
      </c>
      <c r="AF309">
        <f>IF(COUNTIFS($A$2:$A309,$A309)=1,"T"&amp;$AA309,"")</f>
        <v/>
      </c>
    </row>
    <row r="310">
      <c r="A310" t="inlineStr">
        <is>
          <t>Le Duke of Dangles</t>
        </is>
      </c>
      <c r="B310">
        <f>IFERROR(IF(INDEX('Player Pool'!$A$2:$A$8725,$X310)="","",INDEX('Player Pool'!$A$2:$A$8725,$X310)),"")</f>
        <v/>
      </c>
      <c r="C310">
        <f>IFERROR(IF(INDEX('Player Pool'!$B$2:$B$8725,$X310)="","",INDEX('Player Pool'!$B$2:$B$8725,$X310)),"")</f>
        <v/>
      </c>
      <c r="D310">
        <f>IFERROR(IF(INDEX('Player Pool'!$C$2:$C$8725,$X310)="","",INDEX('Player Pool'!$C$2:$C$8725,$X310)),"")</f>
        <v/>
      </c>
      <c r="E310">
        <f>IFERROR(IF(INDEX('Player Pool'!$D$2:$D$8725,$X310)="","",INDEX('Player Pool'!$D$2:$D$8725,$X310)),"")</f>
        <v/>
      </c>
      <c r="F310" t="inlineStr">
        <is>
          <t>D</t>
        </is>
      </c>
      <c r="G310" t="inlineStr">
        <is>
          <t>ACTIVE</t>
        </is>
      </c>
      <c r="H310">
        <f>IFERROR(IF(INDEX('Player Pool'!$E$2:$E$8725,$X310)="","",INDEX('Player Pool'!$E$2:$E$8725,$X310)),"")</f>
        <v/>
      </c>
      <c r="I310" s="30" t="n">
        <v>9000000</v>
      </c>
      <c r="J310" s="31">
        <f>IFERROR(IF(INDEX('Player Pool'!$I$2:$I$8725,$X310)="","",INDEX('Player Pool'!$I$2:$I$8725,$X310)),"")</f>
        <v/>
      </c>
      <c r="K310" s="31">
        <f>IFERROR(IF(INDEX('Player Pool'!$K$2:$K$8725,$X310)="","",INDEX('Player Pool'!$K$2:$K$8725,$X310)),"")</f>
        <v/>
      </c>
      <c r="L310" s="31">
        <f>IFERROR(IF(INDEX('Player Pool'!$M$2:$M$8725,$X310)="","",INDEX('Player Pool'!$M$2:$M$8725,$X310)),"")</f>
        <v/>
      </c>
      <c r="M310" s="31">
        <f>IFERROR(IF(INDEX('Player Pool'!$N$2:$N$8725,$X310)="","",INDEX('Player Pool'!$N$2:$N$8725,$X310)),"")</f>
        <v/>
      </c>
      <c r="N310" s="31">
        <f>IFERROR(IF(INDEX('Player Pool'!$Q$2:$Q$8725,$X310)="","",INDEX('Player Pool'!$Q$2:$Q$8725,$X310)),"")</f>
        <v/>
      </c>
      <c r="O310" s="31">
        <f>IF(AND(ISNUMBER($R310),$R310&lt;&gt;0,ISNUMBER($I310),$I310&gt;0),$R310/($I310/1000000),"")</f>
        <v/>
      </c>
      <c r="P310">
        <f>IFERROR(IF(INDEX('Player Pool'!$U$2:$U$8725,$X310)="","",INDEX('Player Pool'!$U$2:$U$8725,$X310)),"")</f>
        <v/>
      </c>
      <c r="Q310" s="31">
        <f>IFERROR(IF(INDEX('Player Pool'!$O$2:$O$8725,$X310)="","",INDEX('Player Pool'!$O$2:$O$8725,$X310)),"")</f>
        <v/>
      </c>
      <c r="R310" s="31">
        <f>IFERROR(IF(INDEX('Player Pool'!$P$2:$P$8725,$X310)="","",INDEX('Player Pool'!$P$2:$P$8725,$X310)),"")</f>
        <v/>
      </c>
      <c r="S310" s="31">
        <f>IF(AND(ISNUMBER($J310),$J310&lt;&gt;0,ISNUMBER($I310),$I310&gt;0),$J310/($I310/1000000),"")</f>
        <v/>
      </c>
      <c r="T310" s="32">
        <f>IF(AND(ISNUMBER($K310),$K310&lt;&gt;0,ISNUMBER($I310),$I310&gt;0),$K310/($I310/1000000),"")</f>
        <v/>
      </c>
      <c r="U310" s="32">
        <f>IFERROR(IF(INDEX('Player Pool'!$S$2:$S$8725,$X310)="","",INDEX('Player Pool'!$S$2:$S$8725,$X310)),"")</f>
        <v/>
      </c>
      <c r="V310" s="32">
        <f>IF(AND(ISNUMBER($U310),$U310&lt;&gt;0,ISNUMBER($I310),$I310&gt;0),$U310/($I310/1000000),"")</f>
        <v/>
      </c>
      <c r="W310" t="inlineStr">
        <is>
          <t>03mqg</t>
        </is>
      </c>
      <c r="X310">
        <f>IFERROR(MATCH($W310,'Player Pool'!$V$2:$V$8725,0),"")</f>
        <v/>
      </c>
      <c r="Y310">
        <f>IF(ISNUMBER($R310),$R310,-1)</f>
        <v/>
      </c>
      <c r="Z310">
        <f>IF(ISNUMBER($J310),$J310,-1)</f>
        <v/>
      </c>
      <c r="AA310">
        <f>IF($A310=$A309,$AA309,$AA309+1)</f>
        <v/>
      </c>
      <c r="AB310">
        <f>COUNTIFS($A$2:$A$516,$A310,$G$2:$G$516,$G310,$Y$2:$Y$516,"&gt;"&amp;$Y310)+COUNTIFS($A$2:$A310,$A310,$G$2:$G310,$G310,$Y$2:$Y310,$Y310)</f>
        <v/>
      </c>
      <c r="AC310">
        <f>IF($G310="MINORS","",COUNTIFS($A$2:$A$516,$A310,$G$2:$G$516,"&lt;&gt;MINORS",$Z$2:$Z$516,"&gt;"&amp;$Z310)+COUNTIFS($A$2:$A310,$A310,$G$2:$G310,"&lt;&gt;MINORS",$Z$2:$Z310,$Z310))</f>
        <v/>
      </c>
      <c r="AD310">
        <f>$A310&amp;"|"&amp;$G310&amp;"|"&amp;$AB310</f>
        <v/>
      </c>
      <c r="AE310">
        <f>IF($AC310="","",$A310&amp;"|"&amp;$AC310)</f>
        <v/>
      </c>
      <c r="AF310">
        <f>IF(COUNTIFS($A$2:$A310,$A310)=1,"T"&amp;$AA310,"")</f>
        <v/>
      </c>
    </row>
    <row r="311">
      <c r="A311" t="inlineStr">
        <is>
          <t>Le Duke of Dangles</t>
        </is>
      </c>
      <c r="B311">
        <f>IFERROR(IF(INDEX('Player Pool'!$A$2:$A$8725,$X311)="","",INDEX('Player Pool'!$A$2:$A$8725,$X311)),"")</f>
        <v/>
      </c>
      <c r="C311">
        <f>IFERROR(IF(INDEX('Player Pool'!$B$2:$B$8725,$X311)="","",INDEX('Player Pool'!$B$2:$B$8725,$X311)),"")</f>
        <v/>
      </c>
      <c r="D311">
        <f>IFERROR(IF(INDEX('Player Pool'!$C$2:$C$8725,$X311)="","",INDEX('Player Pool'!$C$2:$C$8725,$X311)),"")</f>
        <v/>
      </c>
      <c r="E311">
        <f>IFERROR(IF(INDEX('Player Pool'!$D$2:$D$8725,$X311)="","",INDEX('Player Pool'!$D$2:$D$8725,$X311)),"")</f>
        <v/>
      </c>
      <c r="F311" t="inlineStr">
        <is>
          <t>D</t>
        </is>
      </c>
      <c r="G311" t="inlineStr">
        <is>
          <t>ACTIVE</t>
        </is>
      </c>
      <c r="H311">
        <f>IFERROR(IF(INDEX('Player Pool'!$E$2:$E$8725,$X311)="","",INDEX('Player Pool'!$E$2:$E$8725,$X311)),"")</f>
        <v/>
      </c>
      <c r="I311" s="30" t="n">
        <v>8550000</v>
      </c>
      <c r="J311" s="31">
        <f>IFERROR(IF(INDEX('Player Pool'!$I$2:$I$8725,$X311)="","",INDEX('Player Pool'!$I$2:$I$8725,$X311)),"")</f>
        <v/>
      </c>
      <c r="K311" s="31">
        <f>IFERROR(IF(INDEX('Player Pool'!$K$2:$K$8725,$X311)="","",INDEX('Player Pool'!$K$2:$K$8725,$X311)),"")</f>
        <v/>
      </c>
      <c r="L311" s="31">
        <f>IFERROR(IF(INDEX('Player Pool'!$M$2:$M$8725,$X311)="","",INDEX('Player Pool'!$M$2:$M$8725,$X311)),"")</f>
        <v/>
      </c>
      <c r="M311" s="31">
        <f>IFERROR(IF(INDEX('Player Pool'!$N$2:$N$8725,$X311)="","",INDEX('Player Pool'!$N$2:$N$8725,$X311)),"")</f>
        <v/>
      </c>
      <c r="N311" s="31">
        <f>IFERROR(IF(INDEX('Player Pool'!$Q$2:$Q$8725,$X311)="","",INDEX('Player Pool'!$Q$2:$Q$8725,$X311)),"")</f>
        <v/>
      </c>
      <c r="O311" s="31">
        <f>IF(AND(ISNUMBER($R311),$R311&lt;&gt;0,ISNUMBER($I311),$I311&gt;0),$R311/($I311/1000000),"")</f>
        <v/>
      </c>
      <c r="P311">
        <f>IFERROR(IF(INDEX('Player Pool'!$U$2:$U$8725,$X311)="","",INDEX('Player Pool'!$U$2:$U$8725,$X311)),"")</f>
        <v/>
      </c>
      <c r="Q311" s="31">
        <f>IFERROR(IF(INDEX('Player Pool'!$O$2:$O$8725,$X311)="","",INDEX('Player Pool'!$O$2:$O$8725,$X311)),"")</f>
        <v/>
      </c>
      <c r="R311" s="31">
        <f>IFERROR(IF(INDEX('Player Pool'!$P$2:$P$8725,$X311)="","",INDEX('Player Pool'!$P$2:$P$8725,$X311)),"")</f>
        <v/>
      </c>
      <c r="S311" s="31">
        <f>IF(AND(ISNUMBER($J311),$J311&lt;&gt;0,ISNUMBER($I311),$I311&gt;0),$J311/($I311/1000000),"")</f>
        <v/>
      </c>
      <c r="T311" s="32">
        <f>IF(AND(ISNUMBER($K311),$K311&lt;&gt;0,ISNUMBER($I311),$I311&gt;0),$K311/($I311/1000000),"")</f>
        <v/>
      </c>
      <c r="U311" s="32">
        <f>IFERROR(IF(INDEX('Player Pool'!$S$2:$S$8725,$X311)="","",INDEX('Player Pool'!$S$2:$S$8725,$X311)),"")</f>
        <v/>
      </c>
      <c r="V311" s="32">
        <f>IF(AND(ISNUMBER($U311),$U311&lt;&gt;0,ISNUMBER($I311),$I311&gt;0),$U311/($I311/1000000),"")</f>
        <v/>
      </c>
      <c r="W311" t="inlineStr">
        <is>
          <t>04zb4</t>
        </is>
      </c>
      <c r="X311">
        <f>IFERROR(MATCH($W311,'Player Pool'!$V$2:$V$8725,0),"")</f>
        <v/>
      </c>
      <c r="Y311">
        <f>IF(ISNUMBER($R311),$R311,-1)</f>
        <v/>
      </c>
      <c r="Z311">
        <f>IF(ISNUMBER($J311),$J311,-1)</f>
        <v/>
      </c>
      <c r="AA311">
        <f>IF($A311=$A310,$AA310,$AA310+1)</f>
        <v/>
      </c>
      <c r="AB311">
        <f>COUNTIFS($A$2:$A$516,$A311,$G$2:$G$516,$G311,$Y$2:$Y$516,"&gt;"&amp;$Y311)+COUNTIFS($A$2:$A311,$A311,$G$2:$G311,$G311,$Y$2:$Y311,$Y311)</f>
        <v/>
      </c>
      <c r="AC311">
        <f>IF($G311="MINORS","",COUNTIFS($A$2:$A$516,$A311,$G$2:$G$516,"&lt;&gt;MINORS",$Z$2:$Z$516,"&gt;"&amp;$Z311)+COUNTIFS($A$2:$A311,$A311,$G$2:$G311,"&lt;&gt;MINORS",$Z$2:$Z311,$Z311))</f>
        <v/>
      </c>
      <c r="AD311">
        <f>$A311&amp;"|"&amp;$G311&amp;"|"&amp;$AB311</f>
        <v/>
      </c>
      <c r="AE311">
        <f>IF($AC311="","",$A311&amp;"|"&amp;$AC311)</f>
        <v/>
      </c>
      <c r="AF311">
        <f>IF(COUNTIFS($A$2:$A311,$A311)=1,"T"&amp;$AA311,"")</f>
        <v/>
      </c>
    </row>
    <row r="312">
      <c r="A312" t="inlineStr">
        <is>
          <t>Le Duke of Dangles</t>
        </is>
      </c>
      <c r="B312">
        <f>IFERROR(IF(INDEX('Player Pool'!$A$2:$A$8725,$X312)="","",INDEX('Player Pool'!$A$2:$A$8725,$X312)),"")</f>
        <v/>
      </c>
      <c r="C312">
        <f>IFERROR(IF(INDEX('Player Pool'!$B$2:$B$8725,$X312)="","",INDEX('Player Pool'!$B$2:$B$8725,$X312)),"")</f>
        <v/>
      </c>
      <c r="D312">
        <f>IFERROR(IF(INDEX('Player Pool'!$C$2:$C$8725,$X312)="","",INDEX('Player Pool'!$C$2:$C$8725,$X312)),"")</f>
        <v/>
      </c>
      <c r="E312">
        <f>IFERROR(IF(INDEX('Player Pool'!$D$2:$D$8725,$X312)="","",INDEX('Player Pool'!$D$2:$D$8725,$X312)),"")</f>
        <v/>
      </c>
      <c r="F312" t="inlineStr">
        <is>
          <t>F</t>
        </is>
      </c>
      <c r="G312" t="inlineStr">
        <is>
          <t>ACTIVE</t>
        </is>
      </c>
      <c r="H312">
        <f>IFERROR(IF(INDEX('Player Pool'!$E$2:$E$8725,$X312)="","",INDEX('Player Pool'!$E$2:$E$8725,$X312)),"")</f>
        <v/>
      </c>
      <c r="I312" s="30" t="n">
        <v>6500000</v>
      </c>
      <c r="J312" s="31">
        <f>IFERROR(IF(INDEX('Player Pool'!$I$2:$I$8725,$X312)="","",INDEX('Player Pool'!$I$2:$I$8725,$X312)),"")</f>
        <v/>
      </c>
      <c r="K312" s="31">
        <f>IFERROR(IF(INDEX('Player Pool'!$K$2:$K$8725,$X312)="","",INDEX('Player Pool'!$K$2:$K$8725,$X312)),"")</f>
        <v/>
      </c>
      <c r="L312" s="31">
        <f>IFERROR(IF(INDEX('Player Pool'!$M$2:$M$8725,$X312)="","",INDEX('Player Pool'!$M$2:$M$8725,$X312)),"")</f>
        <v/>
      </c>
      <c r="M312" s="31">
        <f>IFERROR(IF(INDEX('Player Pool'!$N$2:$N$8725,$X312)="","",INDEX('Player Pool'!$N$2:$N$8725,$X312)),"")</f>
        <v/>
      </c>
      <c r="N312" s="31">
        <f>IFERROR(IF(INDEX('Player Pool'!$Q$2:$Q$8725,$X312)="","",INDEX('Player Pool'!$Q$2:$Q$8725,$X312)),"")</f>
        <v/>
      </c>
      <c r="O312" s="31">
        <f>IF(AND(ISNUMBER($R312),$R312&lt;&gt;0,ISNUMBER($I312),$I312&gt;0),$R312/($I312/1000000),"")</f>
        <v/>
      </c>
      <c r="P312">
        <f>IFERROR(IF(INDEX('Player Pool'!$U$2:$U$8725,$X312)="","",INDEX('Player Pool'!$U$2:$U$8725,$X312)),"")</f>
        <v/>
      </c>
      <c r="Q312" s="31">
        <f>IFERROR(IF(INDEX('Player Pool'!$O$2:$O$8725,$X312)="","",INDEX('Player Pool'!$O$2:$O$8725,$X312)),"")</f>
        <v/>
      </c>
      <c r="R312" s="31">
        <f>IFERROR(IF(INDEX('Player Pool'!$P$2:$P$8725,$X312)="","",INDEX('Player Pool'!$P$2:$P$8725,$X312)),"")</f>
        <v/>
      </c>
      <c r="S312" s="31">
        <f>IF(AND(ISNUMBER($J312),$J312&lt;&gt;0,ISNUMBER($I312),$I312&gt;0),$J312/($I312/1000000),"")</f>
        <v/>
      </c>
      <c r="T312" s="32">
        <f>IF(AND(ISNUMBER($K312),$K312&lt;&gt;0,ISNUMBER($I312),$I312&gt;0),$K312/($I312/1000000),"")</f>
        <v/>
      </c>
      <c r="U312" s="32">
        <f>IFERROR(IF(INDEX('Player Pool'!$S$2:$S$8725,$X312)="","",INDEX('Player Pool'!$S$2:$S$8725,$X312)),"")</f>
        <v/>
      </c>
      <c r="V312" s="32">
        <f>IF(AND(ISNUMBER($U312),$U312&lt;&gt;0,ISNUMBER($I312),$I312&gt;0),$U312/($I312/1000000),"")</f>
        <v/>
      </c>
      <c r="W312" t="inlineStr">
        <is>
          <t>042yb</t>
        </is>
      </c>
      <c r="X312">
        <f>IFERROR(MATCH($W312,'Player Pool'!$V$2:$V$8725,0),"")</f>
        <v/>
      </c>
      <c r="Y312">
        <f>IF(ISNUMBER($R312),$R312,-1)</f>
        <v/>
      </c>
      <c r="Z312">
        <f>IF(ISNUMBER($J312),$J312,-1)</f>
        <v/>
      </c>
      <c r="AA312">
        <f>IF($A312=$A311,$AA311,$AA311+1)</f>
        <v/>
      </c>
      <c r="AB312">
        <f>COUNTIFS($A$2:$A$516,$A312,$G$2:$G$516,$G312,$Y$2:$Y$516,"&gt;"&amp;$Y312)+COUNTIFS($A$2:$A312,$A312,$G$2:$G312,$G312,$Y$2:$Y312,$Y312)</f>
        <v/>
      </c>
      <c r="AC312">
        <f>IF($G312="MINORS","",COUNTIFS($A$2:$A$516,$A312,$G$2:$G$516,"&lt;&gt;MINORS",$Z$2:$Z$516,"&gt;"&amp;$Z312)+COUNTIFS($A$2:$A312,$A312,$G$2:$G312,"&lt;&gt;MINORS",$Z$2:$Z312,$Z312))</f>
        <v/>
      </c>
      <c r="AD312">
        <f>$A312&amp;"|"&amp;$G312&amp;"|"&amp;$AB312</f>
        <v/>
      </c>
      <c r="AE312">
        <f>IF($AC312="","",$A312&amp;"|"&amp;$AC312)</f>
        <v/>
      </c>
      <c r="AF312">
        <f>IF(COUNTIFS($A$2:$A312,$A312)=1,"T"&amp;$AA312,"")</f>
        <v/>
      </c>
    </row>
    <row r="313">
      <c r="A313" t="inlineStr">
        <is>
          <t>Le Duke of Dangles</t>
        </is>
      </c>
      <c r="B313">
        <f>IFERROR(IF(INDEX('Player Pool'!$A$2:$A$8725,$X313)="","",INDEX('Player Pool'!$A$2:$A$8725,$X313)),"")</f>
        <v/>
      </c>
      <c r="C313">
        <f>IFERROR(IF(INDEX('Player Pool'!$B$2:$B$8725,$X313)="","",INDEX('Player Pool'!$B$2:$B$8725,$X313)),"")</f>
        <v/>
      </c>
      <c r="D313">
        <f>IFERROR(IF(INDEX('Player Pool'!$C$2:$C$8725,$X313)="","",INDEX('Player Pool'!$C$2:$C$8725,$X313)),"")</f>
        <v/>
      </c>
      <c r="E313">
        <f>IFERROR(IF(INDEX('Player Pool'!$D$2:$D$8725,$X313)="","",INDEX('Player Pool'!$D$2:$D$8725,$X313)),"")</f>
        <v/>
      </c>
      <c r="F313" t="inlineStr">
        <is>
          <t>G</t>
        </is>
      </c>
      <c r="G313" t="inlineStr">
        <is>
          <t>ACTIVE</t>
        </is>
      </c>
      <c r="H313">
        <f>IFERROR(IF(INDEX('Player Pool'!$E$2:$E$8725,$X313)="","",INDEX('Player Pool'!$E$2:$E$8725,$X313)),"")</f>
        <v/>
      </c>
      <c r="I313" s="30" t="n">
        <v>2000000</v>
      </c>
      <c r="J313" s="31">
        <f>IFERROR(IF(INDEX('Player Pool'!$I$2:$I$8725,$X313)="","",INDEX('Player Pool'!$I$2:$I$8725,$X313)),"")</f>
        <v/>
      </c>
      <c r="K313" s="31">
        <f>IFERROR(IF(INDEX('Player Pool'!$K$2:$K$8725,$X313)="","",INDEX('Player Pool'!$K$2:$K$8725,$X313)),"")</f>
        <v/>
      </c>
      <c r="L313" s="31">
        <f>IFERROR(IF(INDEX('Player Pool'!$M$2:$M$8725,$X313)="","",INDEX('Player Pool'!$M$2:$M$8725,$X313)),"")</f>
        <v/>
      </c>
      <c r="M313" s="31">
        <f>IFERROR(IF(INDEX('Player Pool'!$N$2:$N$8725,$X313)="","",INDEX('Player Pool'!$N$2:$N$8725,$X313)),"")</f>
        <v/>
      </c>
      <c r="N313" s="31">
        <f>IFERROR(IF(INDEX('Player Pool'!$Q$2:$Q$8725,$X313)="","",INDEX('Player Pool'!$Q$2:$Q$8725,$X313)),"")</f>
        <v/>
      </c>
      <c r="O313" s="31">
        <f>IF(AND(ISNUMBER($R313),$R313&lt;&gt;0,ISNUMBER($I313),$I313&gt;0),$R313/($I313/1000000),"")</f>
        <v/>
      </c>
      <c r="P313">
        <f>IFERROR(IF(INDEX('Player Pool'!$U$2:$U$8725,$X313)="","",INDEX('Player Pool'!$U$2:$U$8725,$X313)),"")</f>
        <v/>
      </c>
      <c r="Q313" s="31">
        <f>IFERROR(IF(INDEX('Player Pool'!$O$2:$O$8725,$X313)="","",INDEX('Player Pool'!$O$2:$O$8725,$X313)),"")</f>
        <v/>
      </c>
      <c r="R313" s="31">
        <f>IFERROR(IF(INDEX('Player Pool'!$P$2:$P$8725,$X313)="","",INDEX('Player Pool'!$P$2:$P$8725,$X313)),"")</f>
        <v/>
      </c>
      <c r="S313" s="31">
        <f>IF(AND(ISNUMBER($J313),$J313&lt;&gt;0,ISNUMBER($I313),$I313&gt;0),$J313/($I313/1000000),"")</f>
        <v/>
      </c>
      <c r="T313" s="32">
        <f>IF(AND(ISNUMBER($K313),$K313&lt;&gt;0,ISNUMBER($I313),$I313&gt;0),$K313/($I313/1000000),"")</f>
        <v/>
      </c>
      <c r="U313" s="32">
        <f>IFERROR(IF(INDEX('Player Pool'!$S$2:$S$8725,$X313)="","",INDEX('Player Pool'!$S$2:$S$8725,$X313)),"")</f>
        <v/>
      </c>
      <c r="V313" s="32">
        <f>IF(AND(ISNUMBER($U313),$U313&lt;&gt;0,ISNUMBER($I313),$I313&gt;0),$U313/($I313/1000000),"")</f>
        <v/>
      </c>
      <c r="W313" t="inlineStr">
        <is>
          <t>03ynu</t>
        </is>
      </c>
      <c r="X313">
        <f>IFERROR(MATCH($W313,'Player Pool'!$V$2:$V$8725,0),"")</f>
        <v/>
      </c>
      <c r="Y313">
        <f>IF(ISNUMBER($R313),$R313,-1)</f>
        <v/>
      </c>
      <c r="Z313">
        <f>IF(ISNUMBER($J313),$J313,-1)</f>
        <v/>
      </c>
      <c r="AA313">
        <f>IF($A313=$A312,$AA312,$AA312+1)</f>
        <v/>
      </c>
      <c r="AB313">
        <f>COUNTIFS($A$2:$A$516,$A313,$G$2:$G$516,$G313,$Y$2:$Y$516,"&gt;"&amp;$Y313)+COUNTIFS($A$2:$A313,$A313,$G$2:$G313,$G313,$Y$2:$Y313,$Y313)</f>
        <v/>
      </c>
      <c r="AC313">
        <f>IF($G313="MINORS","",COUNTIFS($A$2:$A$516,$A313,$G$2:$G$516,"&lt;&gt;MINORS",$Z$2:$Z$516,"&gt;"&amp;$Z313)+COUNTIFS($A$2:$A313,$A313,$G$2:$G313,"&lt;&gt;MINORS",$Z$2:$Z313,$Z313))</f>
        <v/>
      </c>
      <c r="AD313">
        <f>$A313&amp;"|"&amp;$G313&amp;"|"&amp;$AB313</f>
        <v/>
      </c>
      <c r="AE313">
        <f>IF($AC313="","",$A313&amp;"|"&amp;$AC313)</f>
        <v/>
      </c>
      <c r="AF313">
        <f>IF(COUNTIFS($A$2:$A313,$A313)=1,"T"&amp;$AA313,"")</f>
        <v/>
      </c>
    </row>
    <row r="314">
      <c r="A314" t="inlineStr">
        <is>
          <t>Le Duke of Dangles</t>
        </is>
      </c>
      <c r="B314">
        <f>IFERROR(IF(INDEX('Player Pool'!$A$2:$A$8725,$X314)="","",INDEX('Player Pool'!$A$2:$A$8725,$X314)),"")</f>
        <v/>
      </c>
      <c r="C314">
        <f>IFERROR(IF(INDEX('Player Pool'!$B$2:$B$8725,$X314)="","",INDEX('Player Pool'!$B$2:$B$8725,$X314)),"")</f>
        <v/>
      </c>
      <c r="D314">
        <f>IFERROR(IF(INDEX('Player Pool'!$C$2:$C$8725,$X314)="","",INDEX('Player Pool'!$C$2:$C$8725,$X314)),"")</f>
        <v/>
      </c>
      <c r="E314">
        <f>IFERROR(IF(INDEX('Player Pool'!$D$2:$D$8725,$X314)="","",INDEX('Player Pool'!$D$2:$D$8725,$X314)),"")</f>
        <v/>
      </c>
      <c r="F314" t="inlineStr">
        <is>
          <t>D</t>
        </is>
      </c>
      <c r="G314" t="inlineStr">
        <is>
          <t>ACTIVE</t>
        </is>
      </c>
      <c r="H314">
        <f>IFERROR(IF(INDEX('Player Pool'!$E$2:$E$8725,$X314)="","",INDEX('Player Pool'!$E$2:$E$8725,$X314)),"")</f>
        <v/>
      </c>
      <c r="I314" s="30" t="n">
        <v>7142857</v>
      </c>
      <c r="J314" s="31">
        <f>IFERROR(IF(INDEX('Player Pool'!$I$2:$I$8725,$X314)="","",INDEX('Player Pool'!$I$2:$I$8725,$X314)),"")</f>
        <v/>
      </c>
      <c r="K314" s="31">
        <f>IFERROR(IF(INDEX('Player Pool'!$K$2:$K$8725,$X314)="","",INDEX('Player Pool'!$K$2:$K$8725,$X314)),"")</f>
        <v/>
      </c>
      <c r="L314" s="31">
        <f>IFERROR(IF(INDEX('Player Pool'!$M$2:$M$8725,$X314)="","",INDEX('Player Pool'!$M$2:$M$8725,$X314)),"")</f>
        <v/>
      </c>
      <c r="M314" s="31">
        <f>IFERROR(IF(INDEX('Player Pool'!$N$2:$N$8725,$X314)="","",INDEX('Player Pool'!$N$2:$N$8725,$X314)),"")</f>
        <v/>
      </c>
      <c r="N314" s="31">
        <f>IFERROR(IF(INDEX('Player Pool'!$Q$2:$Q$8725,$X314)="","",INDEX('Player Pool'!$Q$2:$Q$8725,$X314)),"")</f>
        <v/>
      </c>
      <c r="O314" s="31">
        <f>IF(AND(ISNUMBER($R314),$R314&lt;&gt;0,ISNUMBER($I314),$I314&gt;0),$R314/($I314/1000000),"")</f>
        <v/>
      </c>
      <c r="P314">
        <f>IFERROR(IF(INDEX('Player Pool'!$U$2:$U$8725,$X314)="","",INDEX('Player Pool'!$U$2:$U$8725,$X314)),"")</f>
        <v/>
      </c>
      <c r="Q314" s="31">
        <f>IFERROR(IF(INDEX('Player Pool'!$O$2:$O$8725,$X314)="","",INDEX('Player Pool'!$O$2:$O$8725,$X314)),"")</f>
        <v/>
      </c>
      <c r="R314" s="31">
        <f>IFERROR(IF(INDEX('Player Pool'!$P$2:$P$8725,$X314)="","",INDEX('Player Pool'!$P$2:$P$8725,$X314)),"")</f>
        <v/>
      </c>
      <c r="S314" s="31">
        <f>IF(AND(ISNUMBER($J314),$J314&lt;&gt;0,ISNUMBER($I314),$I314&gt;0),$J314/($I314/1000000),"")</f>
        <v/>
      </c>
      <c r="T314" s="32">
        <f>IF(AND(ISNUMBER($K314),$K314&lt;&gt;0,ISNUMBER($I314),$I314&gt;0),$K314/($I314/1000000),"")</f>
        <v/>
      </c>
      <c r="U314" s="32">
        <f>IFERROR(IF(INDEX('Player Pool'!$S$2:$S$8725,$X314)="","",INDEX('Player Pool'!$S$2:$S$8725,$X314)),"")</f>
        <v/>
      </c>
      <c r="V314" s="32">
        <f>IF(AND(ISNUMBER($U314),$U314&lt;&gt;0,ISNUMBER($I314),$I314&gt;0),$U314/($I314/1000000),"")</f>
        <v/>
      </c>
      <c r="W314" t="inlineStr">
        <is>
          <t>03de2</t>
        </is>
      </c>
      <c r="X314">
        <f>IFERROR(MATCH($W314,'Player Pool'!$V$2:$V$8725,0),"")</f>
        <v/>
      </c>
      <c r="Y314">
        <f>IF(ISNUMBER($R314),$R314,-1)</f>
        <v/>
      </c>
      <c r="Z314">
        <f>IF(ISNUMBER($J314),$J314,-1)</f>
        <v/>
      </c>
      <c r="AA314">
        <f>IF($A314=$A313,$AA313,$AA313+1)</f>
        <v/>
      </c>
      <c r="AB314">
        <f>COUNTIFS($A$2:$A$516,$A314,$G$2:$G$516,$G314,$Y$2:$Y$516,"&gt;"&amp;$Y314)+COUNTIFS($A$2:$A314,$A314,$G$2:$G314,$G314,$Y$2:$Y314,$Y314)</f>
        <v/>
      </c>
      <c r="AC314">
        <f>IF($G314="MINORS","",COUNTIFS($A$2:$A$516,$A314,$G$2:$G$516,"&lt;&gt;MINORS",$Z$2:$Z$516,"&gt;"&amp;$Z314)+COUNTIFS($A$2:$A314,$A314,$G$2:$G314,"&lt;&gt;MINORS",$Z$2:$Z314,$Z314))</f>
        <v/>
      </c>
      <c r="AD314">
        <f>$A314&amp;"|"&amp;$G314&amp;"|"&amp;$AB314</f>
        <v/>
      </c>
      <c r="AE314">
        <f>IF($AC314="","",$A314&amp;"|"&amp;$AC314)</f>
        <v/>
      </c>
      <c r="AF314">
        <f>IF(COUNTIFS($A$2:$A314,$A314)=1,"T"&amp;$AA314,"")</f>
        <v/>
      </c>
    </row>
    <row r="315">
      <c r="A315" t="inlineStr">
        <is>
          <t>Le Duke of Dangles</t>
        </is>
      </c>
      <c r="B315">
        <f>IFERROR(IF(INDEX('Player Pool'!$A$2:$A$8725,$X315)="","",INDEX('Player Pool'!$A$2:$A$8725,$X315)),"")</f>
        <v/>
      </c>
      <c r="C315">
        <f>IFERROR(IF(INDEX('Player Pool'!$B$2:$B$8725,$X315)="","",INDEX('Player Pool'!$B$2:$B$8725,$X315)),"")</f>
        <v/>
      </c>
      <c r="D315">
        <f>IFERROR(IF(INDEX('Player Pool'!$C$2:$C$8725,$X315)="","",INDEX('Player Pool'!$C$2:$C$8725,$X315)),"")</f>
        <v/>
      </c>
      <c r="E315">
        <f>IFERROR(IF(INDEX('Player Pool'!$D$2:$D$8725,$X315)="","",INDEX('Player Pool'!$D$2:$D$8725,$X315)),"")</f>
        <v/>
      </c>
      <c r="F315" t="inlineStr">
        <is>
          <t>G</t>
        </is>
      </c>
      <c r="G315" t="inlineStr">
        <is>
          <t>ACTIVE</t>
        </is>
      </c>
      <c r="H315">
        <f>IFERROR(IF(INDEX('Player Pool'!$E$2:$E$8725,$X315)="","",INDEX('Player Pool'!$E$2:$E$8725,$X315)),"")</f>
        <v/>
      </c>
      <c r="I315" s="30" t="n">
        <v>965000</v>
      </c>
      <c r="J315" s="31">
        <f>IFERROR(IF(INDEX('Player Pool'!$I$2:$I$8725,$X315)="","",INDEX('Player Pool'!$I$2:$I$8725,$X315)),"")</f>
        <v/>
      </c>
      <c r="K315" s="31">
        <f>IFERROR(IF(INDEX('Player Pool'!$K$2:$K$8725,$X315)="","",INDEX('Player Pool'!$K$2:$K$8725,$X315)),"")</f>
        <v/>
      </c>
      <c r="L315" s="31">
        <f>IFERROR(IF(INDEX('Player Pool'!$M$2:$M$8725,$X315)="","",INDEX('Player Pool'!$M$2:$M$8725,$X315)),"")</f>
        <v/>
      </c>
      <c r="M315" s="31">
        <f>IFERROR(IF(INDEX('Player Pool'!$N$2:$N$8725,$X315)="","",INDEX('Player Pool'!$N$2:$N$8725,$X315)),"")</f>
        <v/>
      </c>
      <c r="N315" s="31">
        <f>IFERROR(IF(INDEX('Player Pool'!$Q$2:$Q$8725,$X315)="","",INDEX('Player Pool'!$Q$2:$Q$8725,$X315)),"")</f>
        <v/>
      </c>
      <c r="O315" s="31">
        <f>IF(AND(ISNUMBER($R315),$R315&lt;&gt;0,ISNUMBER($I315),$I315&gt;0),$R315/($I315/1000000),"")</f>
        <v/>
      </c>
      <c r="P315">
        <f>IFERROR(IF(INDEX('Player Pool'!$U$2:$U$8725,$X315)="","",INDEX('Player Pool'!$U$2:$U$8725,$X315)),"")</f>
        <v/>
      </c>
      <c r="Q315" s="31">
        <f>IFERROR(IF(INDEX('Player Pool'!$O$2:$O$8725,$X315)="","",INDEX('Player Pool'!$O$2:$O$8725,$X315)),"")</f>
        <v/>
      </c>
      <c r="R315" s="31">
        <f>IFERROR(IF(INDEX('Player Pool'!$P$2:$P$8725,$X315)="","",INDEX('Player Pool'!$P$2:$P$8725,$X315)),"")</f>
        <v/>
      </c>
      <c r="S315" s="31">
        <f>IF(AND(ISNUMBER($J315),$J315&lt;&gt;0,ISNUMBER($I315),$I315&gt;0),$J315/($I315/1000000),"")</f>
        <v/>
      </c>
      <c r="T315" s="32">
        <f>IF(AND(ISNUMBER($K315),$K315&lt;&gt;0,ISNUMBER($I315),$I315&gt;0),$K315/($I315/1000000),"")</f>
        <v/>
      </c>
      <c r="U315" s="32">
        <f>IFERROR(IF(INDEX('Player Pool'!$S$2:$S$8725,$X315)="","",INDEX('Player Pool'!$S$2:$S$8725,$X315)),"")</f>
        <v/>
      </c>
      <c r="V315" s="32">
        <f>IF(AND(ISNUMBER($U315),$U315&lt;&gt;0,ISNUMBER($I315),$I315&gt;0),$U315/($I315/1000000),"")</f>
        <v/>
      </c>
      <c r="W315" t="inlineStr">
        <is>
          <t>05oxs</t>
        </is>
      </c>
      <c r="X315">
        <f>IFERROR(MATCH($W315,'Player Pool'!$V$2:$V$8725,0),"")</f>
        <v/>
      </c>
      <c r="Y315">
        <f>IF(ISNUMBER($R315),$R315,-1)</f>
        <v/>
      </c>
      <c r="Z315">
        <f>IF(ISNUMBER($J315),$J315,-1)</f>
        <v/>
      </c>
      <c r="AA315">
        <f>IF($A315=$A314,$AA314,$AA314+1)</f>
        <v/>
      </c>
      <c r="AB315">
        <f>COUNTIFS($A$2:$A$516,$A315,$G$2:$G$516,$G315,$Y$2:$Y$516,"&gt;"&amp;$Y315)+COUNTIFS($A$2:$A315,$A315,$G$2:$G315,$G315,$Y$2:$Y315,$Y315)</f>
        <v/>
      </c>
      <c r="AC315">
        <f>IF($G315="MINORS","",COUNTIFS($A$2:$A$516,$A315,$G$2:$G$516,"&lt;&gt;MINORS",$Z$2:$Z$516,"&gt;"&amp;$Z315)+COUNTIFS($A$2:$A315,$A315,$G$2:$G315,"&lt;&gt;MINORS",$Z$2:$Z315,$Z315))</f>
        <v/>
      </c>
      <c r="AD315">
        <f>$A315&amp;"|"&amp;$G315&amp;"|"&amp;$AB315</f>
        <v/>
      </c>
      <c r="AE315">
        <f>IF($AC315="","",$A315&amp;"|"&amp;$AC315)</f>
        <v/>
      </c>
      <c r="AF315">
        <f>IF(COUNTIFS($A$2:$A315,$A315)=1,"T"&amp;$AA315,"")</f>
        <v/>
      </c>
    </row>
    <row r="316">
      <c r="A316" t="inlineStr">
        <is>
          <t>Le Duke of Dangles</t>
        </is>
      </c>
      <c r="B316">
        <f>IFERROR(IF(INDEX('Player Pool'!$A$2:$A$8725,$X316)="","",INDEX('Player Pool'!$A$2:$A$8725,$X316)),"")</f>
        <v/>
      </c>
      <c r="C316">
        <f>IFERROR(IF(INDEX('Player Pool'!$B$2:$B$8725,$X316)="","",INDEX('Player Pool'!$B$2:$B$8725,$X316)),"")</f>
        <v/>
      </c>
      <c r="D316">
        <f>IFERROR(IF(INDEX('Player Pool'!$C$2:$C$8725,$X316)="","",INDEX('Player Pool'!$C$2:$C$8725,$X316)),"")</f>
        <v/>
      </c>
      <c r="E316">
        <f>IFERROR(IF(INDEX('Player Pool'!$D$2:$D$8725,$X316)="","",INDEX('Player Pool'!$D$2:$D$8725,$X316)),"")</f>
        <v/>
      </c>
      <c r="F316" t="inlineStr">
        <is>
          <t>F</t>
        </is>
      </c>
      <c r="G316" t="inlineStr">
        <is>
          <t>ACTIVE</t>
        </is>
      </c>
      <c r="H316">
        <f>IFERROR(IF(INDEX('Player Pool'!$E$2:$E$8725,$X316)="","",INDEX('Player Pool'!$E$2:$E$8725,$X316)),"")</f>
        <v/>
      </c>
      <c r="I316" s="30" t="n">
        <v>3000000</v>
      </c>
      <c r="J316" s="31">
        <f>IFERROR(IF(INDEX('Player Pool'!$I$2:$I$8725,$X316)="","",INDEX('Player Pool'!$I$2:$I$8725,$X316)),"")</f>
        <v/>
      </c>
      <c r="K316" s="31">
        <f>IFERROR(IF(INDEX('Player Pool'!$K$2:$K$8725,$X316)="","",INDEX('Player Pool'!$K$2:$K$8725,$X316)),"")</f>
        <v/>
      </c>
      <c r="L316" s="31">
        <f>IFERROR(IF(INDEX('Player Pool'!$M$2:$M$8725,$X316)="","",INDEX('Player Pool'!$M$2:$M$8725,$X316)),"")</f>
        <v/>
      </c>
      <c r="M316" s="31">
        <f>IFERROR(IF(INDEX('Player Pool'!$N$2:$N$8725,$X316)="","",INDEX('Player Pool'!$N$2:$N$8725,$X316)),"")</f>
        <v/>
      </c>
      <c r="N316" s="31">
        <f>IFERROR(IF(INDEX('Player Pool'!$Q$2:$Q$8725,$X316)="","",INDEX('Player Pool'!$Q$2:$Q$8725,$X316)),"")</f>
        <v/>
      </c>
      <c r="O316" s="31">
        <f>IF(AND(ISNUMBER($R316),$R316&lt;&gt;0,ISNUMBER($I316),$I316&gt;0),$R316/($I316/1000000),"")</f>
        <v/>
      </c>
      <c r="P316">
        <f>IFERROR(IF(INDEX('Player Pool'!$U$2:$U$8725,$X316)="","",INDEX('Player Pool'!$U$2:$U$8725,$X316)),"")</f>
        <v/>
      </c>
      <c r="Q316" s="31">
        <f>IFERROR(IF(INDEX('Player Pool'!$O$2:$O$8725,$X316)="","",INDEX('Player Pool'!$O$2:$O$8725,$X316)),"")</f>
        <v/>
      </c>
      <c r="R316" s="31">
        <f>IFERROR(IF(INDEX('Player Pool'!$P$2:$P$8725,$X316)="","",INDEX('Player Pool'!$P$2:$P$8725,$X316)),"")</f>
        <v/>
      </c>
      <c r="S316" s="31">
        <f>IF(AND(ISNUMBER($J316),$J316&lt;&gt;0,ISNUMBER($I316),$I316&gt;0),$J316/($I316/1000000),"")</f>
        <v/>
      </c>
      <c r="T316" s="32">
        <f>IF(AND(ISNUMBER($K316),$K316&lt;&gt;0,ISNUMBER($I316),$I316&gt;0),$K316/($I316/1000000),"")</f>
        <v/>
      </c>
      <c r="U316" s="32">
        <f>IFERROR(IF(INDEX('Player Pool'!$S$2:$S$8725,$X316)="","",INDEX('Player Pool'!$S$2:$S$8725,$X316)),"")</f>
        <v/>
      </c>
      <c r="V316" s="32">
        <f>IF(AND(ISNUMBER($U316),$U316&lt;&gt;0,ISNUMBER($I316),$I316&gt;0),$U316/($I316/1000000),"")</f>
        <v/>
      </c>
      <c r="W316" t="inlineStr">
        <is>
          <t>04843</t>
        </is>
      </c>
      <c r="X316">
        <f>IFERROR(MATCH($W316,'Player Pool'!$V$2:$V$8725,0),"")</f>
        <v/>
      </c>
      <c r="Y316">
        <f>IF(ISNUMBER($R316),$R316,-1)</f>
        <v/>
      </c>
      <c r="Z316">
        <f>IF(ISNUMBER($J316),$J316,-1)</f>
        <v/>
      </c>
      <c r="AA316">
        <f>IF($A316=$A315,$AA315,$AA315+1)</f>
        <v/>
      </c>
      <c r="AB316">
        <f>COUNTIFS($A$2:$A$516,$A316,$G$2:$G$516,$G316,$Y$2:$Y$516,"&gt;"&amp;$Y316)+COUNTIFS($A$2:$A316,$A316,$G$2:$G316,$G316,$Y$2:$Y316,$Y316)</f>
        <v/>
      </c>
      <c r="AC316">
        <f>IF($G316="MINORS","",COUNTIFS($A$2:$A$516,$A316,$G$2:$G$516,"&lt;&gt;MINORS",$Z$2:$Z$516,"&gt;"&amp;$Z316)+COUNTIFS($A$2:$A316,$A316,$G$2:$G316,"&lt;&gt;MINORS",$Z$2:$Z316,$Z316))</f>
        <v/>
      </c>
      <c r="AD316">
        <f>$A316&amp;"|"&amp;$G316&amp;"|"&amp;$AB316</f>
        <v/>
      </c>
      <c r="AE316">
        <f>IF($AC316="","",$A316&amp;"|"&amp;$AC316)</f>
        <v/>
      </c>
      <c r="AF316">
        <f>IF(COUNTIFS($A$2:$A316,$A316)=1,"T"&amp;$AA316,"")</f>
        <v/>
      </c>
    </row>
    <row r="317">
      <c r="A317" t="inlineStr">
        <is>
          <t>Le Duke of Dangles</t>
        </is>
      </c>
      <c r="B317">
        <f>IFERROR(IF(INDEX('Player Pool'!$A$2:$A$8725,$X317)="","",INDEX('Player Pool'!$A$2:$A$8725,$X317)),"")</f>
        <v/>
      </c>
      <c r="C317">
        <f>IFERROR(IF(INDEX('Player Pool'!$B$2:$B$8725,$X317)="","",INDEX('Player Pool'!$B$2:$B$8725,$X317)),"")</f>
        <v/>
      </c>
      <c r="D317">
        <f>IFERROR(IF(INDEX('Player Pool'!$C$2:$C$8725,$X317)="","",INDEX('Player Pool'!$C$2:$C$8725,$X317)),"")</f>
        <v/>
      </c>
      <c r="E317">
        <f>IFERROR(IF(INDEX('Player Pool'!$D$2:$D$8725,$X317)="","",INDEX('Player Pool'!$D$2:$D$8725,$X317)),"")</f>
        <v/>
      </c>
      <c r="F317" t="inlineStr">
        <is>
          <t>F</t>
        </is>
      </c>
      <c r="G317" t="inlineStr">
        <is>
          <t>ACTIVE</t>
        </is>
      </c>
      <c r="H317">
        <f>IFERROR(IF(INDEX('Player Pool'!$E$2:$E$8725,$X317)="","",INDEX('Player Pool'!$E$2:$E$8725,$X317)),"")</f>
        <v/>
      </c>
      <c r="I317" s="30" t="n">
        <v>4750000</v>
      </c>
      <c r="J317" s="31">
        <f>IFERROR(IF(INDEX('Player Pool'!$I$2:$I$8725,$X317)="","",INDEX('Player Pool'!$I$2:$I$8725,$X317)),"")</f>
        <v/>
      </c>
      <c r="K317" s="31">
        <f>IFERROR(IF(INDEX('Player Pool'!$K$2:$K$8725,$X317)="","",INDEX('Player Pool'!$K$2:$K$8725,$X317)),"")</f>
        <v/>
      </c>
      <c r="L317" s="31">
        <f>IFERROR(IF(INDEX('Player Pool'!$M$2:$M$8725,$X317)="","",INDEX('Player Pool'!$M$2:$M$8725,$X317)),"")</f>
        <v/>
      </c>
      <c r="M317" s="31">
        <f>IFERROR(IF(INDEX('Player Pool'!$N$2:$N$8725,$X317)="","",INDEX('Player Pool'!$N$2:$N$8725,$X317)),"")</f>
        <v/>
      </c>
      <c r="N317" s="31">
        <f>IFERROR(IF(INDEX('Player Pool'!$Q$2:$Q$8725,$X317)="","",INDEX('Player Pool'!$Q$2:$Q$8725,$X317)),"")</f>
        <v/>
      </c>
      <c r="O317" s="31">
        <f>IF(AND(ISNUMBER($R317),$R317&lt;&gt;0,ISNUMBER($I317),$I317&gt;0),$R317/($I317/1000000),"")</f>
        <v/>
      </c>
      <c r="P317">
        <f>IFERROR(IF(INDEX('Player Pool'!$U$2:$U$8725,$X317)="","",INDEX('Player Pool'!$U$2:$U$8725,$X317)),"")</f>
        <v/>
      </c>
      <c r="Q317" s="31">
        <f>IFERROR(IF(INDEX('Player Pool'!$O$2:$O$8725,$X317)="","",INDEX('Player Pool'!$O$2:$O$8725,$X317)),"")</f>
        <v/>
      </c>
      <c r="R317" s="31">
        <f>IFERROR(IF(INDEX('Player Pool'!$P$2:$P$8725,$X317)="","",INDEX('Player Pool'!$P$2:$P$8725,$X317)),"")</f>
        <v/>
      </c>
      <c r="S317" s="31">
        <f>IF(AND(ISNUMBER($J317),$J317&lt;&gt;0,ISNUMBER($I317),$I317&gt;0),$J317/($I317/1000000),"")</f>
        <v/>
      </c>
      <c r="T317" s="32">
        <f>IF(AND(ISNUMBER($K317),$K317&lt;&gt;0,ISNUMBER($I317),$I317&gt;0),$K317/($I317/1000000),"")</f>
        <v/>
      </c>
      <c r="U317" s="32">
        <f>IFERROR(IF(INDEX('Player Pool'!$S$2:$S$8725,$X317)="","",INDEX('Player Pool'!$S$2:$S$8725,$X317)),"")</f>
        <v/>
      </c>
      <c r="V317" s="32">
        <f>IF(AND(ISNUMBER($U317),$U317&lt;&gt;0,ISNUMBER($I317),$I317&gt;0),$U317/($I317/1000000),"")</f>
        <v/>
      </c>
      <c r="W317" t="inlineStr">
        <is>
          <t>02ybj</t>
        </is>
      </c>
      <c r="X317">
        <f>IFERROR(MATCH($W317,'Player Pool'!$V$2:$V$8725,0),"")</f>
        <v/>
      </c>
      <c r="Y317">
        <f>IF(ISNUMBER($R317),$R317,-1)</f>
        <v/>
      </c>
      <c r="Z317">
        <f>IF(ISNUMBER($J317),$J317,-1)</f>
        <v/>
      </c>
      <c r="AA317">
        <f>IF($A317=$A316,$AA316,$AA316+1)</f>
        <v/>
      </c>
      <c r="AB317">
        <f>COUNTIFS($A$2:$A$516,$A317,$G$2:$G$516,$G317,$Y$2:$Y$516,"&gt;"&amp;$Y317)+COUNTIFS($A$2:$A317,$A317,$G$2:$G317,$G317,$Y$2:$Y317,$Y317)</f>
        <v/>
      </c>
      <c r="AC317">
        <f>IF($G317="MINORS","",COUNTIFS($A$2:$A$516,$A317,$G$2:$G$516,"&lt;&gt;MINORS",$Z$2:$Z$516,"&gt;"&amp;$Z317)+COUNTIFS($A$2:$A317,$A317,$G$2:$G317,"&lt;&gt;MINORS",$Z$2:$Z317,$Z317))</f>
        <v/>
      </c>
      <c r="AD317">
        <f>$A317&amp;"|"&amp;$G317&amp;"|"&amp;$AB317</f>
        <v/>
      </c>
      <c r="AE317">
        <f>IF($AC317="","",$A317&amp;"|"&amp;$AC317)</f>
        <v/>
      </c>
      <c r="AF317">
        <f>IF(COUNTIFS($A$2:$A317,$A317)=1,"T"&amp;$AA317,"")</f>
        <v/>
      </c>
    </row>
    <row r="318">
      <c r="A318" t="inlineStr">
        <is>
          <t>Le Duke of Dangles</t>
        </is>
      </c>
      <c r="B318">
        <f>IFERROR(IF(INDEX('Player Pool'!$A$2:$A$8725,$X318)="","",INDEX('Player Pool'!$A$2:$A$8725,$X318)),"")</f>
        <v/>
      </c>
      <c r="C318">
        <f>IFERROR(IF(INDEX('Player Pool'!$B$2:$B$8725,$X318)="","",INDEX('Player Pool'!$B$2:$B$8725,$X318)),"")</f>
        <v/>
      </c>
      <c r="D318">
        <f>IFERROR(IF(INDEX('Player Pool'!$C$2:$C$8725,$X318)="","",INDEX('Player Pool'!$C$2:$C$8725,$X318)),"")</f>
        <v/>
      </c>
      <c r="E318">
        <f>IFERROR(IF(INDEX('Player Pool'!$D$2:$D$8725,$X318)="","",INDEX('Player Pool'!$D$2:$D$8725,$X318)),"")</f>
        <v/>
      </c>
      <c r="F318" t="inlineStr">
        <is>
          <t>D</t>
        </is>
      </c>
      <c r="G318" t="inlineStr">
        <is>
          <t>ACTIVE</t>
        </is>
      </c>
      <c r="H318">
        <f>IFERROR(IF(INDEX('Player Pool'!$E$2:$E$8725,$X318)="","",INDEX('Player Pool'!$E$2:$E$8725,$X318)),"")</f>
        <v/>
      </c>
      <c r="I318" s="30" t="n">
        <v>7000000</v>
      </c>
      <c r="J318" s="31">
        <f>IFERROR(IF(INDEX('Player Pool'!$I$2:$I$8725,$X318)="","",INDEX('Player Pool'!$I$2:$I$8725,$X318)),"")</f>
        <v/>
      </c>
      <c r="K318" s="31">
        <f>IFERROR(IF(INDEX('Player Pool'!$K$2:$K$8725,$X318)="","",INDEX('Player Pool'!$K$2:$K$8725,$X318)),"")</f>
        <v/>
      </c>
      <c r="L318" s="31">
        <f>IFERROR(IF(INDEX('Player Pool'!$M$2:$M$8725,$X318)="","",INDEX('Player Pool'!$M$2:$M$8725,$X318)),"")</f>
        <v/>
      </c>
      <c r="M318" s="31">
        <f>IFERROR(IF(INDEX('Player Pool'!$N$2:$N$8725,$X318)="","",INDEX('Player Pool'!$N$2:$N$8725,$X318)),"")</f>
        <v/>
      </c>
      <c r="N318" s="31">
        <f>IFERROR(IF(INDEX('Player Pool'!$Q$2:$Q$8725,$X318)="","",INDEX('Player Pool'!$Q$2:$Q$8725,$X318)),"")</f>
        <v/>
      </c>
      <c r="O318" s="31">
        <f>IF(AND(ISNUMBER($R318),$R318&lt;&gt;0,ISNUMBER($I318),$I318&gt;0),$R318/($I318/1000000),"")</f>
        <v/>
      </c>
      <c r="P318">
        <f>IFERROR(IF(INDEX('Player Pool'!$U$2:$U$8725,$X318)="","",INDEX('Player Pool'!$U$2:$U$8725,$X318)),"")</f>
        <v/>
      </c>
      <c r="Q318" s="31">
        <f>IFERROR(IF(INDEX('Player Pool'!$O$2:$O$8725,$X318)="","",INDEX('Player Pool'!$O$2:$O$8725,$X318)),"")</f>
        <v/>
      </c>
      <c r="R318" s="31">
        <f>IFERROR(IF(INDEX('Player Pool'!$P$2:$P$8725,$X318)="","",INDEX('Player Pool'!$P$2:$P$8725,$X318)),"")</f>
        <v/>
      </c>
      <c r="S318" s="31">
        <f>IF(AND(ISNUMBER($J318),$J318&lt;&gt;0,ISNUMBER($I318),$I318&gt;0),$J318/($I318/1000000),"")</f>
        <v/>
      </c>
      <c r="T318" s="32">
        <f>IF(AND(ISNUMBER($K318),$K318&lt;&gt;0,ISNUMBER($I318),$I318&gt;0),$K318/($I318/1000000),"")</f>
        <v/>
      </c>
      <c r="U318" s="32">
        <f>IFERROR(IF(INDEX('Player Pool'!$S$2:$S$8725,$X318)="","",INDEX('Player Pool'!$S$2:$S$8725,$X318)),"")</f>
        <v/>
      </c>
      <c r="V318" s="32">
        <f>IF(AND(ISNUMBER($U318),$U318&lt;&gt;0,ISNUMBER($I318),$I318&gt;0),$U318/($I318/1000000),"")</f>
        <v/>
      </c>
      <c r="W318" t="inlineStr">
        <is>
          <t>03dde</t>
        </is>
      </c>
      <c r="X318">
        <f>IFERROR(MATCH($W318,'Player Pool'!$V$2:$V$8725,0),"")</f>
        <v/>
      </c>
      <c r="Y318">
        <f>IF(ISNUMBER($R318),$R318,-1)</f>
        <v/>
      </c>
      <c r="Z318">
        <f>IF(ISNUMBER($J318),$J318,-1)</f>
        <v/>
      </c>
      <c r="AA318">
        <f>IF($A318=$A317,$AA317,$AA317+1)</f>
        <v/>
      </c>
      <c r="AB318">
        <f>COUNTIFS($A$2:$A$516,$A318,$G$2:$G$516,$G318,$Y$2:$Y$516,"&gt;"&amp;$Y318)+COUNTIFS($A$2:$A318,$A318,$G$2:$G318,$G318,$Y$2:$Y318,$Y318)</f>
        <v/>
      </c>
      <c r="AC318">
        <f>IF($G318="MINORS","",COUNTIFS($A$2:$A$516,$A318,$G$2:$G$516,"&lt;&gt;MINORS",$Z$2:$Z$516,"&gt;"&amp;$Z318)+COUNTIFS($A$2:$A318,$A318,$G$2:$G318,"&lt;&gt;MINORS",$Z$2:$Z318,$Z318))</f>
        <v/>
      </c>
      <c r="AD318">
        <f>$A318&amp;"|"&amp;$G318&amp;"|"&amp;$AB318</f>
        <v/>
      </c>
      <c r="AE318">
        <f>IF($AC318="","",$A318&amp;"|"&amp;$AC318)</f>
        <v/>
      </c>
      <c r="AF318">
        <f>IF(COUNTIFS($A$2:$A318,$A318)=1,"T"&amp;$AA318,"")</f>
        <v/>
      </c>
    </row>
    <row r="319">
      <c r="A319" t="inlineStr">
        <is>
          <t>Le Duke of Dangles</t>
        </is>
      </c>
      <c r="B319">
        <f>IFERROR(IF(INDEX('Player Pool'!$A$2:$A$8725,$X319)="","",INDEX('Player Pool'!$A$2:$A$8725,$X319)),"")</f>
        <v/>
      </c>
      <c r="C319">
        <f>IFERROR(IF(INDEX('Player Pool'!$B$2:$B$8725,$X319)="","",INDEX('Player Pool'!$B$2:$B$8725,$X319)),"")</f>
        <v/>
      </c>
      <c r="D319">
        <f>IFERROR(IF(INDEX('Player Pool'!$C$2:$C$8725,$X319)="","",INDEX('Player Pool'!$C$2:$C$8725,$X319)),"")</f>
        <v/>
      </c>
      <c r="E319">
        <f>IFERROR(IF(INDEX('Player Pool'!$D$2:$D$8725,$X319)="","",INDEX('Player Pool'!$D$2:$D$8725,$X319)),"")</f>
        <v/>
      </c>
      <c r="F319" t="inlineStr">
        <is>
          <t>F</t>
        </is>
      </c>
      <c r="G319" t="inlineStr">
        <is>
          <t>ACTIVE</t>
        </is>
      </c>
      <c r="H319">
        <f>IFERROR(IF(INDEX('Player Pool'!$E$2:$E$8725,$X319)="","",INDEX('Player Pool'!$E$2:$E$8725,$X319)),"")</f>
        <v/>
      </c>
      <c r="I319" s="30" t="n">
        <v>2950000</v>
      </c>
      <c r="J319" s="31">
        <f>IFERROR(IF(INDEX('Player Pool'!$I$2:$I$8725,$X319)="","",INDEX('Player Pool'!$I$2:$I$8725,$X319)),"")</f>
        <v/>
      </c>
      <c r="K319" s="31">
        <f>IFERROR(IF(INDEX('Player Pool'!$K$2:$K$8725,$X319)="","",INDEX('Player Pool'!$K$2:$K$8725,$X319)),"")</f>
        <v/>
      </c>
      <c r="L319" s="31">
        <f>IFERROR(IF(INDEX('Player Pool'!$M$2:$M$8725,$X319)="","",INDEX('Player Pool'!$M$2:$M$8725,$X319)),"")</f>
        <v/>
      </c>
      <c r="M319" s="31">
        <f>IFERROR(IF(INDEX('Player Pool'!$N$2:$N$8725,$X319)="","",INDEX('Player Pool'!$N$2:$N$8725,$X319)),"")</f>
        <v/>
      </c>
      <c r="N319" s="31">
        <f>IFERROR(IF(INDEX('Player Pool'!$Q$2:$Q$8725,$X319)="","",INDEX('Player Pool'!$Q$2:$Q$8725,$X319)),"")</f>
        <v/>
      </c>
      <c r="O319" s="31">
        <f>IF(AND(ISNUMBER($R319),$R319&lt;&gt;0,ISNUMBER($I319),$I319&gt;0),$R319/($I319/1000000),"")</f>
        <v/>
      </c>
      <c r="P319">
        <f>IFERROR(IF(INDEX('Player Pool'!$U$2:$U$8725,$X319)="","",INDEX('Player Pool'!$U$2:$U$8725,$X319)),"")</f>
        <v/>
      </c>
      <c r="Q319" s="31">
        <f>IFERROR(IF(INDEX('Player Pool'!$O$2:$O$8725,$X319)="","",INDEX('Player Pool'!$O$2:$O$8725,$X319)),"")</f>
        <v/>
      </c>
      <c r="R319" s="31">
        <f>IFERROR(IF(INDEX('Player Pool'!$P$2:$P$8725,$X319)="","",INDEX('Player Pool'!$P$2:$P$8725,$X319)),"")</f>
        <v/>
      </c>
      <c r="S319" s="31">
        <f>IF(AND(ISNUMBER($J319),$J319&lt;&gt;0,ISNUMBER($I319),$I319&gt;0),$J319/($I319/1000000),"")</f>
        <v/>
      </c>
      <c r="T319" s="32">
        <f>IF(AND(ISNUMBER($K319),$K319&lt;&gt;0,ISNUMBER($I319),$I319&gt;0),$K319/($I319/1000000),"")</f>
        <v/>
      </c>
      <c r="U319" s="32">
        <f>IFERROR(IF(INDEX('Player Pool'!$S$2:$S$8725,$X319)="","",INDEX('Player Pool'!$S$2:$S$8725,$X319)),"")</f>
        <v/>
      </c>
      <c r="V319" s="32">
        <f>IF(AND(ISNUMBER($U319),$U319&lt;&gt;0,ISNUMBER($I319),$I319&gt;0),$U319/($I319/1000000),"")</f>
        <v/>
      </c>
      <c r="W319" t="inlineStr">
        <is>
          <t>04uqa</t>
        </is>
      </c>
      <c r="X319">
        <f>IFERROR(MATCH($W319,'Player Pool'!$V$2:$V$8725,0),"")</f>
        <v/>
      </c>
      <c r="Y319">
        <f>IF(ISNUMBER($R319),$R319,-1)</f>
        <v/>
      </c>
      <c r="Z319">
        <f>IF(ISNUMBER($J319),$J319,-1)</f>
        <v/>
      </c>
      <c r="AA319">
        <f>IF($A319=$A318,$AA318,$AA318+1)</f>
        <v/>
      </c>
      <c r="AB319">
        <f>COUNTIFS($A$2:$A$516,$A319,$G$2:$G$516,$G319,$Y$2:$Y$516,"&gt;"&amp;$Y319)+COUNTIFS($A$2:$A319,$A319,$G$2:$G319,$G319,$Y$2:$Y319,$Y319)</f>
        <v/>
      </c>
      <c r="AC319">
        <f>IF($G319="MINORS","",COUNTIFS($A$2:$A$516,$A319,$G$2:$G$516,"&lt;&gt;MINORS",$Z$2:$Z$516,"&gt;"&amp;$Z319)+COUNTIFS($A$2:$A319,$A319,$G$2:$G319,"&lt;&gt;MINORS",$Z$2:$Z319,$Z319))</f>
        <v/>
      </c>
      <c r="AD319">
        <f>$A319&amp;"|"&amp;$G319&amp;"|"&amp;$AB319</f>
        <v/>
      </c>
      <c r="AE319">
        <f>IF($AC319="","",$A319&amp;"|"&amp;$AC319)</f>
        <v/>
      </c>
      <c r="AF319">
        <f>IF(COUNTIFS($A$2:$A319,$A319)=1,"T"&amp;$AA319,"")</f>
        <v/>
      </c>
    </row>
    <row r="320">
      <c r="A320" t="inlineStr">
        <is>
          <t>Le Duke of Dangles</t>
        </is>
      </c>
      <c r="B320">
        <f>IFERROR(IF(INDEX('Player Pool'!$A$2:$A$8725,$X320)="","",INDEX('Player Pool'!$A$2:$A$8725,$X320)),"")</f>
        <v/>
      </c>
      <c r="C320">
        <f>IFERROR(IF(INDEX('Player Pool'!$B$2:$B$8725,$X320)="","",INDEX('Player Pool'!$B$2:$B$8725,$X320)),"")</f>
        <v/>
      </c>
      <c r="D320">
        <f>IFERROR(IF(INDEX('Player Pool'!$C$2:$C$8725,$X320)="","",INDEX('Player Pool'!$C$2:$C$8725,$X320)),"")</f>
        <v/>
      </c>
      <c r="E320">
        <f>IFERROR(IF(INDEX('Player Pool'!$D$2:$D$8725,$X320)="","",INDEX('Player Pool'!$D$2:$D$8725,$X320)),"")</f>
        <v/>
      </c>
      <c r="F320" t="inlineStr">
        <is>
          <t>F</t>
        </is>
      </c>
      <c r="G320" t="inlineStr">
        <is>
          <t>ACTIVE</t>
        </is>
      </c>
      <c r="H320">
        <f>IFERROR(IF(INDEX('Player Pool'!$E$2:$E$8725,$X320)="","",INDEX('Player Pool'!$E$2:$E$8725,$X320)),"")</f>
        <v/>
      </c>
      <c r="I320" s="30" t="n">
        <v>4000000</v>
      </c>
      <c r="J320" s="31">
        <f>IFERROR(IF(INDEX('Player Pool'!$I$2:$I$8725,$X320)="","",INDEX('Player Pool'!$I$2:$I$8725,$X320)),"")</f>
        <v/>
      </c>
      <c r="K320" s="31">
        <f>IFERROR(IF(INDEX('Player Pool'!$K$2:$K$8725,$X320)="","",INDEX('Player Pool'!$K$2:$K$8725,$X320)),"")</f>
        <v/>
      </c>
      <c r="L320" s="31">
        <f>IFERROR(IF(INDEX('Player Pool'!$M$2:$M$8725,$X320)="","",INDEX('Player Pool'!$M$2:$M$8725,$X320)),"")</f>
        <v/>
      </c>
      <c r="M320" s="31">
        <f>IFERROR(IF(INDEX('Player Pool'!$N$2:$N$8725,$X320)="","",INDEX('Player Pool'!$N$2:$N$8725,$X320)),"")</f>
        <v/>
      </c>
      <c r="N320" s="31">
        <f>IFERROR(IF(INDEX('Player Pool'!$Q$2:$Q$8725,$X320)="","",INDEX('Player Pool'!$Q$2:$Q$8725,$X320)),"")</f>
        <v/>
      </c>
      <c r="O320" s="31">
        <f>IF(AND(ISNUMBER($R320),$R320&lt;&gt;0,ISNUMBER($I320),$I320&gt;0),$R320/($I320/1000000),"")</f>
        <v/>
      </c>
      <c r="P320">
        <f>IFERROR(IF(INDEX('Player Pool'!$U$2:$U$8725,$X320)="","",INDEX('Player Pool'!$U$2:$U$8725,$X320)),"")</f>
        <v/>
      </c>
      <c r="Q320" s="31">
        <f>IFERROR(IF(INDEX('Player Pool'!$O$2:$O$8725,$X320)="","",INDEX('Player Pool'!$O$2:$O$8725,$X320)),"")</f>
        <v/>
      </c>
      <c r="R320" s="31">
        <f>IFERROR(IF(INDEX('Player Pool'!$P$2:$P$8725,$X320)="","",INDEX('Player Pool'!$P$2:$P$8725,$X320)),"")</f>
        <v/>
      </c>
      <c r="S320" s="31">
        <f>IF(AND(ISNUMBER($J320),$J320&lt;&gt;0,ISNUMBER($I320),$I320&gt;0),$J320/($I320/1000000),"")</f>
        <v/>
      </c>
      <c r="T320" s="32">
        <f>IF(AND(ISNUMBER($K320),$K320&lt;&gt;0,ISNUMBER($I320),$I320&gt;0),$K320/($I320/1000000),"")</f>
        <v/>
      </c>
      <c r="U320" s="32">
        <f>IFERROR(IF(INDEX('Player Pool'!$S$2:$S$8725,$X320)="","",INDEX('Player Pool'!$S$2:$S$8725,$X320)),"")</f>
        <v/>
      </c>
      <c r="V320" s="32">
        <f>IF(AND(ISNUMBER($U320),$U320&lt;&gt;0,ISNUMBER($I320),$I320&gt;0),$U320/($I320/1000000),"")</f>
        <v/>
      </c>
      <c r="W320" t="inlineStr">
        <is>
          <t>03rag</t>
        </is>
      </c>
      <c r="X320">
        <f>IFERROR(MATCH($W320,'Player Pool'!$V$2:$V$8725,0),"")</f>
        <v/>
      </c>
      <c r="Y320">
        <f>IF(ISNUMBER($R320),$R320,-1)</f>
        <v/>
      </c>
      <c r="Z320">
        <f>IF(ISNUMBER($J320),$J320,-1)</f>
        <v/>
      </c>
      <c r="AA320">
        <f>IF($A320=$A319,$AA319,$AA319+1)</f>
        <v/>
      </c>
      <c r="AB320">
        <f>COUNTIFS($A$2:$A$516,$A320,$G$2:$G$516,$G320,$Y$2:$Y$516,"&gt;"&amp;$Y320)+COUNTIFS($A$2:$A320,$A320,$G$2:$G320,$G320,$Y$2:$Y320,$Y320)</f>
        <v/>
      </c>
      <c r="AC320">
        <f>IF($G320="MINORS","",COUNTIFS($A$2:$A$516,$A320,$G$2:$G$516,"&lt;&gt;MINORS",$Z$2:$Z$516,"&gt;"&amp;$Z320)+COUNTIFS($A$2:$A320,$A320,$G$2:$G320,"&lt;&gt;MINORS",$Z$2:$Z320,$Z320))</f>
        <v/>
      </c>
      <c r="AD320">
        <f>$A320&amp;"|"&amp;$G320&amp;"|"&amp;$AB320</f>
        <v/>
      </c>
      <c r="AE320">
        <f>IF($AC320="","",$A320&amp;"|"&amp;$AC320)</f>
        <v/>
      </c>
      <c r="AF320">
        <f>IF(COUNTIFS($A$2:$A320,$A320)=1,"T"&amp;$AA320,"")</f>
        <v/>
      </c>
    </row>
    <row r="321">
      <c r="A321" t="inlineStr">
        <is>
          <t>Le Duke of Dangles</t>
        </is>
      </c>
      <c r="B321">
        <f>IFERROR(IF(INDEX('Player Pool'!$A$2:$A$8725,$X321)="","",INDEX('Player Pool'!$A$2:$A$8725,$X321)),"")</f>
        <v/>
      </c>
      <c r="C321">
        <f>IFERROR(IF(INDEX('Player Pool'!$B$2:$B$8725,$X321)="","",INDEX('Player Pool'!$B$2:$B$8725,$X321)),"")</f>
        <v/>
      </c>
      <c r="D321">
        <f>IFERROR(IF(INDEX('Player Pool'!$C$2:$C$8725,$X321)="","",INDEX('Player Pool'!$C$2:$C$8725,$X321)),"")</f>
        <v/>
      </c>
      <c r="E321">
        <f>IFERROR(IF(INDEX('Player Pool'!$D$2:$D$8725,$X321)="","",INDEX('Player Pool'!$D$2:$D$8725,$X321)),"")</f>
        <v/>
      </c>
      <c r="F321" t="inlineStr">
        <is>
          <t>F</t>
        </is>
      </c>
      <c r="G321" t="inlineStr">
        <is>
          <t>ACTIVE</t>
        </is>
      </c>
      <c r="H321">
        <f>IFERROR(IF(INDEX('Player Pool'!$E$2:$E$8725,$X321)="","",INDEX('Player Pool'!$E$2:$E$8725,$X321)),"")</f>
        <v/>
      </c>
      <c r="I321" s="30" t="n">
        <v>4625000</v>
      </c>
      <c r="J321" s="31">
        <f>IFERROR(IF(INDEX('Player Pool'!$I$2:$I$8725,$X321)="","",INDEX('Player Pool'!$I$2:$I$8725,$X321)),"")</f>
        <v/>
      </c>
      <c r="K321" s="31">
        <f>IFERROR(IF(INDEX('Player Pool'!$K$2:$K$8725,$X321)="","",INDEX('Player Pool'!$K$2:$K$8725,$X321)),"")</f>
        <v/>
      </c>
      <c r="L321" s="31">
        <f>IFERROR(IF(INDEX('Player Pool'!$M$2:$M$8725,$X321)="","",INDEX('Player Pool'!$M$2:$M$8725,$X321)),"")</f>
        <v/>
      </c>
      <c r="M321" s="31">
        <f>IFERROR(IF(INDEX('Player Pool'!$N$2:$N$8725,$X321)="","",INDEX('Player Pool'!$N$2:$N$8725,$X321)),"")</f>
        <v/>
      </c>
      <c r="N321" s="31">
        <f>IFERROR(IF(INDEX('Player Pool'!$Q$2:$Q$8725,$X321)="","",INDEX('Player Pool'!$Q$2:$Q$8725,$X321)),"")</f>
        <v/>
      </c>
      <c r="O321" s="31">
        <f>IF(AND(ISNUMBER($R321),$R321&lt;&gt;0,ISNUMBER($I321),$I321&gt;0),$R321/($I321/1000000),"")</f>
        <v/>
      </c>
      <c r="P321">
        <f>IFERROR(IF(INDEX('Player Pool'!$U$2:$U$8725,$X321)="","",INDEX('Player Pool'!$U$2:$U$8725,$X321)),"")</f>
        <v/>
      </c>
      <c r="Q321" s="31">
        <f>IFERROR(IF(INDEX('Player Pool'!$O$2:$O$8725,$X321)="","",INDEX('Player Pool'!$O$2:$O$8725,$X321)),"")</f>
        <v/>
      </c>
      <c r="R321" s="31">
        <f>IFERROR(IF(INDEX('Player Pool'!$P$2:$P$8725,$X321)="","",INDEX('Player Pool'!$P$2:$P$8725,$X321)),"")</f>
        <v/>
      </c>
      <c r="S321" s="31">
        <f>IF(AND(ISNUMBER($J321),$J321&lt;&gt;0,ISNUMBER($I321),$I321&gt;0),$J321/($I321/1000000),"")</f>
        <v/>
      </c>
      <c r="T321" s="32">
        <f>IF(AND(ISNUMBER($K321),$K321&lt;&gt;0,ISNUMBER($I321),$I321&gt;0),$K321/($I321/1000000),"")</f>
        <v/>
      </c>
      <c r="U321" s="32">
        <f>IFERROR(IF(INDEX('Player Pool'!$S$2:$S$8725,$X321)="","",INDEX('Player Pool'!$S$2:$S$8725,$X321)),"")</f>
        <v/>
      </c>
      <c r="V321" s="32">
        <f>IF(AND(ISNUMBER($U321),$U321&lt;&gt;0,ISNUMBER($I321),$I321&gt;0),$U321/($I321/1000000),"")</f>
        <v/>
      </c>
      <c r="W321" t="inlineStr">
        <is>
          <t>05gd7</t>
        </is>
      </c>
      <c r="X321">
        <f>IFERROR(MATCH($W321,'Player Pool'!$V$2:$V$8725,0),"")</f>
        <v/>
      </c>
      <c r="Y321">
        <f>IF(ISNUMBER($R321),$R321,-1)</f>
        <v/>
      </c>
      <c r="Z321">
        <f>IF(ISNUMBER($J321),$J321,-1)</f>
        <v/>
      </c>
      <c r="AA321">
        <f>IF($A321=$A320,$AA320,$AA320+1)</f>
        <v/>
      </c>
      <c r="AB321">
        <f>COUNTIFS($A$2:$A$516,$A321,$G$2:$G$516,$G321,$Y$2:$Y$516,"&gt;"&amp;$Y321)+COUNTIFS($A$2:$A321,$A321,$G$2:$G321,$G321,$Y$2:$Y321,$Y321)</f>
        <v/>
      </c>
      <c r="AC321">
        <f>IF($G321="MINORS","",COUNTIFS($A$2:$A$516,$A321,$G$2:$G$516,"&lt;&gt;MINORS",$Z$2:$Z$516,"&gt;"&amp;$Z321)+COUNTIFS($A$2:$A321,$A321,$G$2:$G321,"&lt;&gt;MINORS",$Z$2:$Z321,$Z321))</f>
        <v/>
      </c>
      <c r="AD321">
        <f>$A321&amp;"|"&amp;$G321&amp;"|"&amp;$AB321</f>
        <v/>
      </c>
      <c r="AE321">
        <f>IF($AC321="","",$A321&amp;"|"&amp;$AC321)</f>
        <v/>
      </c>
      <c r="AF321">
        <f>IF(COUNTIFS($A$2:$A321,$A321)=1,"T"&amp;$AA321,"")</f>
        <v/>
      </c>
    </row>
    <row r="322">
      <c r="A322" t="inlineStr">
        <is>
          <t>Le Duke of Dangles</t>
        </is>
      </c>
      <c r="B322">
        <f>IFERROR(IF(INDEX('Player Pool'!$A$2:$A$8725,$X322)="","",INDEX('Player Pool'!$A$2:$A$8725,$X322)),"")</f>
        <v/>
      </c>
      <c r="C322">
        <f>IFERROR(IF(INDEX('Player Pool'!$B$2:$B$8725,$X322)="","",INDEX('Player Pool'!$B$2:$B$8725,$X322)),"")</f>
        <v/>
      </c>
      <c r="D322">
        <f>IFERROR(IF(INDEX('Player Pool'!$C$2:$C$8725,$X322)="","",INDEX('Player Pool'!$C$2:$C$8725,$X322)),"")</f>
        <v/>
      </c>
      <c r="E322">
        <f>IFERROR(IF(INDEX('Player Pool'!$D$2:$D$8725,$X322)="","",INDEX('Player Pool'!$D$2:$D$8725,$X322)),"")</f>
        <v/>
      </c>
      <c r="F322" t="inlineStr">
        <is>
          <t>F</t>
        </is>
      </c>
      <c r="G322" t="inlineStr">
        <is>
          <t>ACTIVE</t>
        </is>
      </c>
      <c r="H322">
        <f>IFERROR(IF(INDEX('Player Pool'!$E$2:$E$8725,$X322)="","",INDEX('Player Pool'!$E$2:$E$8725,$X322)),"")</f>
        <v/>
      </c>
      <c r="I322" s="30" t="n">
        <v>886667</v>
      </c>
      <c r="J322" s="31">
        <f>IFERROR(IF(INDEX('Player Pool'!$I$2:$I$8725,$X322)="","",INDEX('Player Pool'!$I$2:$I$8725,$X322)),"")</f>
        <v/>
      </c>
      <c r="K322" s="31">
        <f>IFERROR(IF(INDEX('Player Pool'!$K$2:$K$8725,$X322)="","",INDEX('Player Pool'!$K$2:$K$8725,$X322)),"")</f>
        <v/>
      </c>
      <c r="L322" s="31">
        <f>IFERROR(IF(INDEX('Player Pool'!$M$2:$M$8725,$X322)="","",INDEX('Player Pool'!$M$2:$M$8725,$X322)),"")</f>
        <v/>
      </c>
      <c r="M322" s="31">
        <f>IFERROR(IF(INDEX('Player Pool'!$N$2:$N$8725,$X322)="","",INDEX('Player Pool'!$N$2:$N$8725,$X322)),"")</f>
        <v/>
      </c>
      <c r="N322" s="31">
        <f>IFERROR(IF(INDEX('Player Pool'!$Q$2:$Q$8725,$X322)="","",INDEX('Player Pool'!$Q$2:$Q$8725,$X322)),"")</f>
        <v/>
      </c>
      <c r="O322" s="31">
        <f>IF(AND(ISNUMBER($R322),$R322&lt;&gt;0,ISNUMBER($I322),$I322&gt;0),$R322/($I322/1000000),"")</f>
        <v/>
      </c>
      <c r="P322">
        <f>IFERROR(IF(INDEX('Player Pool'!$U$2:$U$8725,$X322)="","",INDEX('Player Pool'!$U$2:$U$8725,$X322)),"")</f>
        <v/>
      </c>
      <c r="Q322" s="31">
        <f>IFERROR(IF(INDEX('Player Pool'!$O$2:$O$8725,$X322)="","",INDEX('Player Pool'!$O$2:$O$8725,$X322)),"")</f>
        <v/>
      </c>
      <c r="R322" s="31">
        <f>IFERROR(IF(INDEX('Player Pool'!$P$2:$P$8725,$X322)="","",INDEX('Player Pool'!$P$2:$P$8725,$X322)),"")</f>
        <v/>
      </c>
      <c r="S322" s="31">
        <f>IF(AND(ISNUMBER($J322),$J322&lt;&gt;0,ISNUMBER($I322),$I322&gt;0),$J322/($I322/1000000),"")</f>
        <v/>
      </c>
      <c r="T322" s="32">
        <f>IF(AND(ISNUMBER($K322),$K322&lt;&gt;0,ISNUMBER($I322),$I322&gt;0),$K322/($I322/1000000),"")</f>
        <v/>
      </c>
      <c r="U322" s="32">
        <f>IFERROR(IF(INDEX('Player Pool'!$S$2:$S$8725,$X322)="","",INDEX('Player Pool'!$S$2:$S$8725,$X322)),"")</f>
        <v/>
      </c>
      <c r="V322" s="32">
        <f>IF(AND(ISNUMBER($U322),$U322&lt;&gt;0,ISNUMBER($I322),$I322&gt;0),$U322/($I322/1000000),"")</f>
        <v/>
      </c>
      <c r="W322" t="inlineStr">
        <is>
          <t>05xrx</t>
        </is>
      </c>
      <c r="X322">
        <f>IFERROR(MATCH($W322,'Player Pool'!$V$2:$V$8725,0),"")</f>
        <v/>
      </c>
      <c r="Y322">
        <f>IF(ISNUMBER($R322),$R322,-1)</f>
        <v/>
      </c>
      <c r="Z322">
        <f>IF(ISNUMBER($J322),$J322,-1)</f>
        <v/>
      </c>
      <c r="AA322">
        <f>IF($A322=$A321,$AA321,$AA321+1)</f>
        <v/>
      </c>
      <c r="AB322">
        <f>COUNTIFS($A$2:$A$516,$A322,$G$2:$G$516,$G322,$Y$2:$Y$516,"&gt;"&amp;$Y322)+COUNTIFS($A$2:$A322,$A322,$G$2:$G322,$G322,$Y$2:$Y322,$Y322)</f>
        <v/>
      </c>
      <c r="AC322">
        <f>IF($G322="MINORS","",COUNTIFS($A$2:$A$516,$A322,$G$2:$G$516,"&lt;&gt;MINORS",$Z$2:$Z$516,"&gt;"&amp;$Z322)+COUNTIFS($A$2:$A322,$A322,$G$2:$G322,"&lt;&gt;MINORS",$Z$2:$Z322,$Z322))</f>
        <v/>
      </c>
      <c r="AD322">
        <f>$A322&amp;"|"&amp;$G322&amp;"|"&amp;$AB322</f>
        <v/>
      </c>
      <c r="AE322">
        <f>IF($AC322="","",$A322&amp;"|"&amp;$AC322)</f>
        <v/>
      </c>
      <c r="AF322">
        <f>IF(COUNTIFS($A$2:$A322,$A322)=1,"T"&amp;$AA322,"")</f>
        <v/>
      </c>
    </row>
    <row r="323">
      <c r="A323" t="inlineStr">
        <is>
          <t>Le Duke of Dangles</t>
        </is>
      </c>
      <c r="B323">
        <f>IFERROR(IF(INDEX('Player Pool'!$A$2:$A$8725,$X323)="","",INDEX('Player Pool'!$A$2:$A$8725,$X323)),"")</f>
        <v/>
      </c>
      <c r="C323">
        <f>IFERROR(IF(INDEX('Player Pool'!$B$2:$B$8725,$X323)="","",INDEX('Player Pool'!$B$2:$B$8725,$X323)),"")</f>
        <v/>
      </c>
      <c r="D323">
        <f>IFERROR(IF(INDEX('Player Pool'!$C$2:$C$8725,$X323)="","",INDEX('Player Pool'!$C$2:$C$8725,$X323)),"")</f>
        <v/>
      </c>
      <c r="E323">
        <f>IFERROR(IF(INDEX('Player Pool'!$D$2:$D$8725,$X323)="","",INDEX('Player Pool'!$D$2:$D$8725,$X323)),"")</f>
        <v/>
      </c>
      <c r="F323" t="inlineStr">
        <is>
          <t>F</t>
        </is>
      </c>
      <c r="G323" t="inlineStr">
        <is>
          <t>ACTIVE</t>
        </is>
      </c>
      <c r="H323">
        <f>IFERROR(IF(INDEX('Player Pool'!$E$2:$E$8725,$X323)="","",INDEX('Player Pool'!$E$2:$E$8725,$X323)),"")</f>
        <v/>
      </c>
      <c r="I323" s="30" t="n">
        <v>921667</v>
      </c>
      <c r="J323" s="31">
        <f>IFERROR(IF(INDEX('Player Pool'!$I$2:$I$8725,$X323)="","",INDEX('Player Pool'!$I$2:$I$8725,$X323)),"")</f>
        <v/>
      </c>
      <c r="K323" s="31">
        <f>IFERROR(IF(INDEX('Player Pool'!$K$2:$K$8725,$X323)="","",INDEX('Player Pool'!$K$2:$K$8725,$X323)),"")</f>
        <v/>
      </c>
      <c r="L323" s="31">
        <f>IFERROR(IF(INDEX('Player Pool'!$M$2:$M$8725,$X323)="","",INDEX('Player Pool'!$M$2:$M$8725,$X323)),"")</f>
        <v/>
      </c>
      <c r="M323" s="31">
        <f>IFERROR(IF(INDEX('Player Pool'!$N$2:$N$8725,$X323)="","",INDEX('Player Pool'!$N$2:$N$8725,$X323)),"")</f>
        <v/>
      </c>
      <c r="N323" s="31">
        <f>IFERROR(IF(INDEX('Player Pool'!$Q$2:$Q$8725,$X323)="","",INDEX('Player Pool'!$Q$2:$Q$8725,$X323)),"")</f>
        <v/>
      </c>
      <c r="O323" s="31">
        <f>IF(AND(ISNUMBER($R323),$R323&lt;&gt;0,ISNUMBER($I323),$I323&gt;0),$R323/($I323/1000000),"")</f>
        <v/>
      </c>
      <c r="P323">
        <f>IFERROR(IF(INDEX('Player Pool'!$U$2:$U$8725,$X323)="","",INDEX('Player Pool'!$U$2:$U$8725,$X323)),"")</f>
        <v/>
      </c>
      <c r="Q323" s="31">
        <f>IFERROR(IF(INDEX('Player Pool'!$O$2:$O$8725,$X323)="","",INDEX('Player Pool'!$O$2:$O$8725,$X323)),"")</f>
        <v/>
      </c>
      <c r="R323" s="31">
        <f>IFERROR(IF(INDEX('Player Pool'!$P$2:$P$8725,$X323)="","",INDEX('Player Pool'!$P$2:$P$8725,$X323)),"")</f>
        <v/>
      </c>
      <c r="S323" s="31">
        <f>IF(AND(ISNUMBER($J323),$J323&lt;&gt;0,ISNUMBER($I323),$I323&gt;0),$J323/($I323/1000000),"")</f>
        <v/>
      </c>
      <c r="T323" s="32">
        <f>IF(AND(ISNUMBER($K323),$K323&lt;&gt;0,ISNUMBER($I323),$I323&gt;0),$K323/($I323/1000000),"")</f>
        <v/>
      </c>
      <c r="U323" s="32">
        <f>IFERROR(IF(INDEX('Player Pool'!$S$2:$S$8725,$X323)="","",INDEX('Player Pool'!$S$2:$S$8725,$X323)),"")</f>
        <v/>
      </c>
      <c r="V323" s="32">
        <f>IF(AND(ISNUMBER($U323),$U323&lt;&gt;0,ISNUMBER($I323),$I323&gt;0),$U323/($I323/1000000),"")</f>
        <v/>
      </c>
      <c r="W323" t="inlineStr">
        <is>
          <t>06cl1</t>
        </is>
      </c>
      <c r="X323">
        <f>IFERROR(MATCH($W323,'Player Pool'!$V$2:$V$8725,0),"")</f>
        <v/>
      </c>
      <c r="Y323">
        <f>IF(ISNUMBER($R323),$R323,-1)</f>
        <v/>
      </c>
      <c r="Z323">
        <f>IF(ISNUMBER($J323),$J323,-1)</f>
        <v/>
      </c>
      <c r="AA323">
        <f>IF($A323=$A322,$AA322,$AA322+1)</f>
        <v/>
      </c>
      <c r="AB323">
        <f>COUNTIFS($A$2:$A$516,$A323,$G$2:$G$516,$G323,$Y$2:$Y$516,"&gt;"&amp;$Y323)+COUNTIFS($A$2:$A323,$A323,$G$2:$G323,$G323,$Y$2:$Y323,$Y323)</f>
        <v/>
      </c>
      <c r="AC323">
        <f>IF($G323="MINORS","",COUNTIFS($A$2:$A$516,$A323,$G$2:$G$516,"&lt;&gt;MINORS",$Z$2:$Z$516,"&gt;"&amp;$Z323)+COUNTIFS($A$2:$A323,$A323,$G$2:$G323,"&lt;&gt;MINORS",$Z$2:$Z323,$Z323))</f>
        <v/>
      </c>
      <c r="AD323">
        <f>$A323&amp;"|"&amp;$G323&amp;"|"&amp;$AB323</f>
        <v/>
      </c>
      <c r="AE323">
        <f>IF($AC323="","",$A323&amp;"|"&amp;$AC323)</f>
        <v/>
      </c>
      <c r="AF323">
        <f>IF(COUNTIFS($A$2:$A323,$A323)=1,"T"&amp;$AA323,"")</f>
        <v/>
      </c>
    </row>
    <row r="324">
      <c r="A324" t="inlineStr">
        <is>
          <t>Le Duke of Dangles</t>
        </is>
      </c>
      <c r="B324">
        <f>IFERROR(IF(INDEX('Player Pool'!$A$2:$A$8725,$X324)="","",INDEX('Player Pool'!$A$2:$A$8725,$X324)),"")</f>
        <v/>
      </c>
      <c r="C324">
        <f>IFERROR(IF(INDEX('Player Pool'!$B$2:$B$8725,$X324)="","",INDEX('Player Pool'!$B$2:$B$8725,$X324)),"")</f>
        <v/>
      </c>
      <c r="D324">
        <f>IFERROR(IF(INDEX('Player Pool'!$C$2:$C$8725,$X324)="","",INDEX('Player Pool'!$C$2:$C$8725,$X324)),"")</f>
        <v/>
      </c>
      <c r="E324">
        <f>IFERROR(IF(INDEX('Player Pool'!$D$2:$D$8725,$X324)="","",INDEX('Player Pool'!$D$2:$D$8725,$X324)),"")</f>
        <v/>
      </c>
      <c r="F324" t="inlineStr">
        <is>
          <t>F</t>
        </is>
      </c>
      <c r="G324" t="inlineStr">
        <is>
          <t>ACTIVE</t>
        </is>
      </c>
      <c r="H324">
        <f>IFERROR(IF(INDEX('Player Pool'!$E$2:$E$8725,$X324)="","",INDEX('Player Pool'!$E$2:$E$8725,$X324)),"")</f>
        <v/>
      </c>
      <c r="I324" s="30" t="n">
        <v>3775000</v>
      </c>
      <c r="J324" s="31">
        <f>IFERROR(IF(INDEX('Player Pool'!$I$2:$I$8725,$X324)="","",INDEX('Player Pool'!$I$2:$I$8725,$X324)),"")</f>
        <v/>
      </c>
      <c r="K324" s="31">
        <f>IFERROR(IF(INDEX('Player Pool'!$K$2:$K$8725,$X324)="","",INDEX('Player Pool'!$K$2:$K$8725,$X324)),"")</f>
        <v/>
      </c>
      <c r="L324" s="31">
        <f>IFERROR(IF(INDEX('Player Pool'!$M$2:$M$8725,$X324)="","",INDEX('Player Pool'!$M$2:$M$8725,$X324)),"")</f>
        <v/>
      </c>
      <c r="M324" s="31">
        <f>IFERROR(IF(INDEX('Player Pool'!$N$2:$N$8725,$X324)="","",INDEX('Player Pool'!$N$2:$N$8725,$X324)),"")</f>
        <v/>
      </c>
      <c r="N324" s="31">
        <f>IFERROR(IF(INDEX('Player Pool'!$Q$2:$Q$8725,$X324)="","",INDEX('Player Pool'!$Q$2:$Q$8725,$X324)),"")</f>
        <v/>
      </c>
      <c r="O324" s="31">
        <f>IF(AND(ISNUMBER($R324),$R324&lt;&gt;0,ISNUMBER($I324),$I324&gt;0),$R324/($I324/1000000),"")</f>
        <v/>
      </c>
      <c r="P324">
        <f>IFERROR(IF(INDEX('Player Pool'!$U$2:$U$8725,$X324)="","",INDEX('Player Pool'!$U$2:$U$8725,$X324)),"")</f>
        <v/>
      </c>
      <c r="Q324" s="31">
        <f>IFERROR(IF(INDEX('Player Pool'!$O$2:$O$8725,$X324)="","",INDEX('Player Pool'!$O$2:$O$8725,$X324)),"")</f>
        <v/>
      </c>
      <c r="R324" s="31">
        <f>IFERROR(IF(INDEX('Player Pool'!$P$2:$P$8725,$X324)="","",INDEX('Player Pool'!$P$2:$P$8725,$X324)),"")</f>
        <v/>
      </c>
      <c r="S324" s="31">
        <f>IF(AND(ISNUMBER($J324),$J324&lt;&gt;0,ISNUMBER($I324),$I324&gt;0),$J324/($I324/1000000),"")</f>
        <v/>
      </c>
      <c r="T324" s="32">
        <f>IF(AND(ISNUMBER($K324),$K324&lt;&gt;0,ISNUMBER($I324),$I324&gt;0),$K324/($I324/1000000),"")</f>
        <v/>
      </c>
      <c r="U324" s="32">
        <f>IFERROR(IF(INDEX('Player Pool'!$S$2:$S$8725,$X324)="","",INDEX('Player Pool'!$S$2:$S$8725,$X324)),"")</f>
        <v/>
      </c>
      <c r="V324" s="32">
        <f>IF(AND(ISNUMBER($U324),$U324&lt;&gt;0,ISNUMBER($I324),$I324&gt;0),$U324/($I324/1000000),"")</f>
        <v/>
      </c>
      <c r="W324" t="inlineStr">
        <is>
          <t>059e4</t>
        </is>
      </c>
      <c r="X324">
        <f>IFERROR(MATCH($W324,'Player Pool'!$V$2:$V$8725,0),"")</f>
        <v/>
      </c>
      <c r="Y324">
        <f>IF(ISNUMBER($R324),$R324,-1)</f>
        <v/>
      </c>
      <c r="Z324">
        <f>IF(ISNUMBER($J324),$J324,-1)</f>
        <v/>
      </c>
      <c r="AA324">
        <f>IF($A324=$A323,$AA323,$AA323+1)</f>
        <v/>
      </c>
      <c r="AB324">
        <f>COUNTIFS($A$2:$A$516,$A324,$G$2:$G$516,$G324,$Y$2:$Y$516,"&gt;"&amp;$Y324)+COUNTIFS($A$2:$A324,$A324,$G$2:$G324,$G324,$Y$2:$Y324,$Y324)</f>
        <v/>
      </c>
      <c r="AC324">
        <f>IF($G324="MINORS","",COUNTIFS($A$2:$A$516,$A324,$G$2:$G$516,"&lt;&gt;MINORS",$Z$2:$Z$516,"&gt;"&amp;$Z324)+COUNTIFS($A$2:$A324,$A324,$G$2:$G324,"&lt;&gt;MINORS",$Z$2:$Z324,$Z324))</f>
        <v/>
      </c>
      <c r="AD324">
        <f>$A324&amp;"|"&amp;$G324&amp;"|"&amp;$AB324</f>
        <v/>
      </c>
      <c r="AE324">
        <f>IF($AC324="","",$A324&amp;"|"&amp;$AC324)</f>
        <v/>
      </c>
      <c r="AF324">
        <f>IF(COUNTIFS($A$2:$A324,$A324)=1,"T"&amp;$AA324,"")</f>
        <v/>
      </c>
    </row>
    <row r="325">
      <c r="A325" t="inlineStr">
        <is>
          <t>Le Duke of Dangles</t>
        </is>
      </c>
      <c r="B325">
        <f>IFERROR(IF(INDEX('Player Pool'!$A$2:$A$8725,$X325)="","",INDEX('Player Pool'!$A$2:$A$8725,$X325)),"")</f>
        <v/>
      </c>
      <c r="C325">
        <f>IFERROR(IF(INDEX('Player Pool'!$B$2:$B$8725,$X325)="","",INDEX('Player Pool'!$B$2:$B$8725,$X325)),"")</f>
        <v/>
      </c>
      <c r="D325">
        <f>IFERROR(IF(INDEX('Player Pool'!$C$2:$C$8725,$X325)="","",INDEX('Player Pool'!$C$2:$C$8725,$X325)),"")</f>
        <v/>
      </c>
      <c r="E325">
        <f>IFERROR(IF(INDEX('Player Pool'!$D$2:$D$8725,$X325)="","",INDEX('Player Pool'!$D$2:$D$8725,$X325)),"")</f>
        <v/>
      </c>
      <c r="F325" t="inlineStr">
        <is>
          <t>F</t>
        </is>
      </c>
      <c r="G325" t="inlineStr">
        <is>
          <t>ACTIVE</t>
        </is>
      </c>
      <c r="H325">
        <f>IFERROR(IF(INDEX('Player Pool'!$E$2:$E$8725,$X325)="","",INDEX('Player Pool'!$E$2:$E$8725,$X325)),"")</f>
        <v/>
      </c>
      <c r="I325" s="30" t="n">
        <v>1800000</v>
      </c>
      <c r="J325" s="31">
        <f>IFERROR(IF(INDEX('Player Pool'!$I$2:$I$8725,$X325)="","",INDEX('Player Pool'!$I$2:$I$8725,$X325)),"")</f>
        <v/>
      </c>
      <c r="K325" s="31">
        <f>IFERROR(IF(INDEX('Player Pool'!$K$2:$K$8725,$X325)="","",INDEX('Player Pool'!$K$2:$K$8725,$X325)),"")</f>
        <v/>
      </c>
      <c r="L325" s="31">
        <f>IFERROR(IF(INDEX('Player Pool'!$M$2:$M$8725,$X325)="","",INDEX('Player Pool'!$M$2:$M$8725,$X325)),"")</f>
        <v/>
      </c>
      <c r="M325" s="31">
        <f>IFERROR(IF(INDEX('Player Pool'!$N$2:$N$8725,$X325)="","",INDEX('Player Pool'!$N$2:$N$8725,$X325)),"")</f>
        <v/>
      </c>
      <c r="N325" s="31">
        <f>IFERROR(IF(INDEX('Player Pool'!$Q$2:$Q$8725,$X325)="","",INDEX('Player Pool'!$Q$2:$Q$8725,$X325)),"")</f>
        <v/>
      </c>
      <c r="O325" s="31">
        <f>IF(AND(ISNUMBER($R325),$R325&lt;&gt;0,ISNUMBER($I325),$I325&gt;0),$R325/($I325/1000000),"")</f>
        <v/>
      </c>
      <c r="P325">
        <f>IFERROR(IF(INDEX('Player Pool'!$U$2:$U$8725,$X325)="","",INDEX('Player Pool'!$U$2:$U$8725,$X325)),"")</f>
        <v/>
      </c>
      <c r="Q325" s="31">
        <f>IFERROR(IF(INDEX('Player Pool'!$O$2:$O$8725,$X325)="","",INDEX('Player Pool'!$O$2:$O$8725,$X325)),"")</f>
        <v/>
      </c>
      <c r="R325" s="31">
        <f>IFERROR(IF(INDEX('Player Pool'!$P$2:$P$8725,$X325)="","",INDEX('Player Pool'!$P$2:$P$8725,$X325)),"")</f>
        <v/>
      </c>
      <c r="S325" s="31">
        <f>IF(AND(ISNUMBER($J325),$J325&lt;&gt;0,ISNUMBER($I325),$I325&gt;0),$J325/($I325/1000000),"")</f>
        <v/>
      </c>
      <c r="T325" s="32">
        <f>IF(AND(ISNUMBER($K325),$K325&lt;&gt;0,ISNUMBER($I325),$I325&gt;0),$K325/($I325/1000000),"")</f>
        <v/>
      </c>
      <c r="U325" s="32">
        <f>IFERROR(IF(INDEX('Player Pool'!$S$2:$S$8725,$X325)="","",INDEX('Player Pool'!$S$2:$S$8725,$X325)),"")</f>
        <v/>
      </c>
      <c r="V325" s="32">
        <f>IF(AND(ISNUMBER($U325),$U325&lt;&gt;0,ISNUMBER($I325),$I325&gt;0),$U325/($I325/1000000),"")</f>
        <v/>
      </c>
      <c r="W325" t="inlineStr">
        <is>
          <t>05gda</t>
        </is>
      </c>
      <c r="X325">
        <f>IFERROR(MATCH($W325,'Player Pool'!$V$2:$V$8725,0),"")</f>
        <v/>
      </c>
      <c r="Y325">
        <f>IF(ISNUMBER($R325),$R325,-1)</f>
        <v/>
      </c>
      <c r="Z325">
        <f>IF(ISNUMBER($J325),$J325,-1)</f>
        <v/>
      </c>
      <c r="AA325">
        <f>IF($A325=$A324,$AA324,$AA324+1)</f>
        <v/>
      </c>
      <c r="AB325">
        <f>COUNTIFS($A$2:$A$516,$A325,$G$2:$G$516,$G325,$Y$2:$Y$516,"&gt;"&amp;$Y325)+COUNTIFS($A$2:$A325,$A325,$G$2:$G325,$G325,$Y$2:$Y325,$Y325)</f>
        <v/>
      </c>
      <c r="AC325">
        <f>IF($G325="MINORS","",COUNTIFS($A$2:$A$516,$A325,$G$2:$G$516,"&lt;&gt;MINORS",$Z$2:$Z$516,"&gt;"&amp;$Z325)+COUNTIFS($A$2:$A325,$A325,$G$2:$G325,"&lt;&gt;MINORS",$Z$2:$Z325,$Z325))</f>
        <v/>
      </c>
      <c r="AD325">
        <f>$A325&amp;"|"&amp;$G325&amp;"|"&amp;$AB325</f>
        <v/>
      </c>
      <c r="AE325">
        <f>IF($AC325="","",$A325&amp;"|"&amp;$AC325)</f>
        <v/>
      </c>
      <c r="AF325">
        <f>IF(COUNTIFS($A$2:$A325,$A325)=1,"T"&amp;$AA325,"")</f>
        <v/>
      </c>
    </row>
    <row r="326">
      <c r="A326" t="inlineStr">
        <is>
          <t>Le Duke of Dangles</t>
        </is>
      </c>
      <c r="B326">
        <f>IFERROR(IF(INDEX('Player Pool'!$A$2:$A$8725,$X326)="","",INDEX('Player Pool'!$A$2:$A$8725,$X326)),"")</f>
        <v/>
      </c>
      <c r="C326">
        <f>IFERROR(IF(INDEX('Player Pool'!$B$2:$B$8725,$X326)="","",INDEX('Player Pool'!$B$2:$B$8725,$X326)),"")</f>
        <v/>
      </c>
      <c r="D326">
        <f>IFERROR(IF(INDEX('Player Pool'!$C$2:$C$8725,$X326)="","",INDEX('Player Pool'!$C$2:$C$8725,$X326)),"")</f>
        <v/>
      </c>
      <c r="E326">
        <f>IFERROR(IF(INDEX('Player Pool'!$D$2:$D$8725,$X326)="","",INDEX('Player Pool'!$D$2:$D$8725,$X326)),"")</f>
        <v/>
      </c>
      <c r="F326" t="inlineStr">
        <is>
          <t>F</t>
        </is>
      </c>
      <c r="G326" t="inlineStr">
        <is>
          <t>ACTIVE</t>
        </is>
      </c>
      <c r="H326">
        <f>IFERROR(IF(INDEX('Player Pool'!$E$2:$E$8725,$X326)="","",INDEX('Player Pool'!$E$2:$E$8725,$X326)),"")</f>
        <v/>
      </c>
      <c r="I326" s="30" t="n">
        <v>1250000</v>
      </c>
      <c r="J326" s="31">
        <f>IFERROR(IF(INDEX('Player Pool'!$I$2:$I$8725,$X326)="","",INDEX('Player Pool'!$I$2:$I$8725,$X326)),"")</f>
        <v/>
      </c>
      <c r="K326" s="31">
        <f>IFERROR(IF(INDEX('Player Pool'!$K$2:$K$8725,$X326)="","",INDEX('Player Pool'!$K$2:$K$8725,$X326)),"")</f>
        <v/>
      </c>
      <c r="L326" s="31">
        <f>IFERROR(IF(INDEX('Player Pool'!$M$2:$M$8725,$X326)="","",INDEX('Player Pool'!$M$2:$M$8725,$X326)),"")</f>
        <v/>
      </c>
      <c r="M326" s="31">
        <f>IFERROR(IF(INDEX('Player Pool'!$N$2:$N$8725,$X326)="","",INDEX('Player Pool'!$N$2:$N$8725,$X326)),"")</f>
        <v/>
      </c>
      <c r="N326" s="31">
        <f>IFERROR(IF(INDEX('Player Pool'!$Q$2:$Q$8725,$X326)="","",INDEX('Player Pool'!$Q$2:$Q$8725,$X326)),"")</f>
        <v/>
      </c>
      <c r="O326" s="31">
        <f>IF(AND(ISNUMBER($R326),$R326&lt;&gt;0,ISNUMBER($I326),$I326&gt;0),$R326/($I326/1000000),"")</f>
        <v/>
      </c>
      <c r="P326">
        <f>IFERROR(IF(INDEX('Player Pool'!$U$2:$U$8725,$X326)="","",INDEX('Player Pool'!$U$2:$U$8725,$X326)),"")</f>
        <v/>
      </c>
      <c r="Q326" s="31">
        <f>IFERROR(IF(INDEX('Player Pool'!$O$2:$O$8725,$X326)="","",INDEX('Player Pool'!$O$2:$O$8725,$X326)),"")</f>
        <v/>
      </c>
      <c r="R326" s="31">
        <f>IFERROR(IF(INDEX('Player Pool'!$P$2:$P$8725,$X326)="","",INDEX('Player Pool'!$P$2:$P$8725,$X326)),"")</f>
        <v/>
      </c>
      <c r="S326" s="31">
        <f>IF(AND(ISNUMBER($J326),$J326&lt;&gt;0,ISNUMBER($I326),$I326&gt;0),$J326/($I326/1000000),"")</f>
        <v/>
      </c>
      <c r="T326" s="32">
        <f>IF(AND(ISNUMBER($K326),$K326&lt;&gt;0,ISNUMBER($I326),$I326&gt;0),$K326/($I326/1000000),"")</f>
        <v/>
      </c>
      <c r="U326" s="32">
        <f>IFERROR(IF(INDEX('Player Pool'!$S$2:$S$8725,$X326)="","",INDEX('Player Pool'!$S$2:$S$8725,$X326)),"")</f>
        <v/>
      </c>
      <c r="V326" s="32">
        <f>IF(AND(ISNUMBER($U326),$U326&lt;&gt;0,ISNUMBER($I326),$I326&gt;0),$U326/($I326/1000000),"")</f>
        <v/>
      </c>
      <c r="W326" t="inlineStr">
        <is>
          <t>05rj4</t>
        </is>
      </c>
      <c r="X326">
        <f>IFERROR(MATCH($W326,'Player Pool'!$V$2:$V$8725,0),"")</f>
        <v/>
      </c>
      <c r="Y326">
        <f>IF(ISNUMBER($R326),$R326,-1)</f>
        <v/>
      </c>
      <c r="Z326">
        <f>IF(ISNUMBER($J326),$J326,-1)</f>
        <v/>
      </c>
      <c r="AA326">
        <f>IF($A326=$A325,$AA325,$AA325+1)</f>
        <v/>
      </c>
      <c r="AB326">
        <f>COUNTIFS($A$2:$A$516,$A326,$G$2:$G$516,$G326,$Y$2:$Y$516,"&gt;"&amp;$Y326)+COUNTIFS($A$2:$A326,$A326,$G$2:$G326,$G326,$Y$2:$Y326,$Y326)</f>
        <v/>
      </c>
      <c r="AC326">
        <f>IF($G326="MINORS","",COUNTIFS($A$2:$A$516,$A326,$G$2:$G$516,"&lt;&gt;MINORS",$Z$2:$Z$516,"&gt;"&amp;$Z326)+COUNTIFS($A$2:$A326,$A326,$G$2:$G326,"&lt;&gt;MINORS",$Z$2:$Z326,$Z326))</f>
        <v/>
      </c>
      <c r="AD326">
        <f>$A326&amp;"|"&amp;$G326&amp;"|"&amp;$AB326</f>
        <v/>
      </c>
      <c r="AE326">
        <f>IF($AC326="","",$A326&amp;"|"&amp;$AC326)</f>
        <v/>
      </c>
      <c r="AF326">
        <f>IF(COUNTIFS($A$2:$A326,$A326)=1,"T"&amp;$AA326,"")</f>
        <v/>
      </c>
    </row>
    <row r="327">
      <c r="A327" t="inlineStr">
        <is>
          <t>Le Duke of Dangles</t>
        </is>
      </c>
      <c r="B327">
        <f>IFERROR(IF(INDEX('Player Pool'!$A$2:$A$8725,$X327)="","",INDEX('Player Pool'!$A$2:$A$8725,$X327)),"")</f>
        <v/>
      </c>
      <c r="C327">
        <f>IFERROR(IF(INDEX('Player Pool'!$B$2:$B$8725,$X327)="","",INDEX('Player Pool'!$B$2:$B$8725,$X327)),"")</f>
        <v/>
      </c>
      <c r="D327">
        <f>IFERROR(IF(INDEX('Player Pool'!$C$2:$C$8725,$X327)="","",INDEX('Player Pool'!$C$2:$C$8725,$X327)),"")</f>
        <v/>
      </c>
      <c r="E327">
        <f>IFERROR(IF(INDEX('Player Pool'!$D$2:$D$8725,$X327)="","",INDEX('Player Pool'!$D$2:$D$8725,$X327)),"")</f>
        <v/>
      </c>
      <c r="F327" t="inlineStr">
        <is>
          <t>F</t>
        </is>
      </c>
      <c r="G327" t="inlineStr">
        <is>
          <t>ACTIVE</t>
        </is>
      </c>
      <c r="H327">
        <f>IFERROR(IF(INDEX('Player Pool'!$E$2:$E$8725,$X327)="","",INDEX('Player Pool'!$E$2:$E$8725,$X327)),"")</f>
        <v/>
      </c>
      <c r="I327" s="30" t="n">
        <v>953750</v>
      </c>
      <c r="J327" s="31">
        <f>IFERROR(IF(INDEX('Player Pool'!$I$2:$I$8725,$X327)="","",INDEX('Player Pool'!$I$2:$I$8725,$X327)),"")</f>
        <v/>
      </c>
      <c r="K327" s="31">
        <f>IFERROR(IF(INDEX('Player Pool'!$K$2:$K$8725,$X327)="","",INDEX('Player Pool'!$K$2:$K$8725,$X327)),"")</f>
        <v/>
      </c>
      <c r="L327" s="31">
        <f>IFERROR(IF(INDEX('Player Pool'!$M$2:$M$8725,$X327)="","",INDEX('Player Pool'!$M$2:$M$8725,$X327)),"")</f>
        <v/>
      </c>
      <c r="M327" s="31">
        <f>IFERROR(IF(INDEX('Player Pool'!$N$2:$N$8725,$X327)="","",INDEX('Player Pool'!$N$2:$N$8725,$X327)),"")</f>
        <v/>
      </c>
      <c r="N327" s="31">
        <f>IFERROR(IF(INDEX('Player Pool'!$Q$2:$Q$8725,$X327)="","",INDEX('Player Pool'!$Q$2:$Q$8725,$X327)),"")</f>
        <v/>
      </c>
      <c r="O327" s="31">
        <f>IF(AND(ISNUMBER($R327),$R327&lt;&gt;0,ISNUMBER($I327),$I327&gt;0),$R327/($I327/1000000),"")</f>
        <v/>
      </c>
      <c r="P327">
        <f>IFERROR(IF(INDEX('Player Pool'!$U$2:$U$8725,$X327)="","",INDEX('Player Pool'!$U$2:$U$8725,$X327)),"")</f>
        <v/>
      </c>
      <c r="Q327" s="31">
        <f>IFERROR(IF(INDEX('Player Pool'!$O$2:$O$8725,$X327)="","",INDEX('Player Pool'!$O$2:$O$8725,$X327)),"")</f>
        <v/>
      </c>
      <c r="R327" s="31">
        <f>IFERROR(IF(INDEX('Player Pool'!$P$2:$P$8725,$X327)="","",INDEX('Player Pool'!$P$2:$P$8725,$X327)),"")</f>
        <v/>
      </c>
      <c r="S327" s="31">
        <f>IF(AND(ISNUMBER($J327),$J327&lt;&gt;0,ISNUMBER($I327),$I327&gt;0),$J327/($I327/1000000),"")</f>
        <v/>
      </c>
      <c r="T327" s="32">
        <f>IF(AND(ISNUMBER($K327),$K327&lt;&gt;0,ISNUMBER($I327),$I327&gt;0),$K327/($I327/1000000),"")</f>
        <v/>
      </c>
      <c r="U327" s="32">
        <f>IFERROR(IF(INDEX('Player Pool'!$S$2:$S$8725,$X327)="","",INDEX('Player Pool'!$S$2:$S$8725,$X327)),"")</f>
        <v/>
      </c>
      <c r="V327" s="32">
        <f>IF(AND(ISNUMBER($U327),$U327&lt;&gt;0,ISNUMBER($I327),$I327&gt;0),$U327/($I327/1000000),"")</f>
        <v/>
      </c>
      <c r="W327" t="inlineStr">
        <is>
          <t>066on</t>
        </is>
      </c>
      <c r="X327">
        <f>IFERROR(MATCH($W327,'Player Pool'!$V$2:$V$8725,0),"")</f>
        <v/>
      </c>
      <c r="Y327">
        <f>IF(ISNUMBER($R327),$R327,-1)</f>
        <v/>
      </c>
      <c r="Z327">
        <f>IF(ISNUMBER($J327),$J327,-1)</f>
        <v/>
      </c>
      <c r="AA327">
        <f>IF($A327=$A326,$AA326,$AA326+1)</f>
        <v/>
      </c>
      <c r="AB327">
        <f>COUNTIFS($A$2:$A$516,$A327,$G$2:$G$516,$G327,$Y$2:$Y$516,"&gt;"&amp;$Y327)+COUNTIFS($A$2:$A327,$A327,$G$2:$G327,$G327,$Y$2:$Y327,$Y327)</f>
        <v/>
      </c>
      <c r="AC327">
        <f>IF($G327="MINORS","",COUNTIFS($A$2:$A$516,$A327,$G$2:$G$516,"&lt;&gt;MINORS",$Z$2:$Z$516,"&gt;"&amp;$Z327)+COUNTIFS($A$2:$A327,$A327,$G$2:$G327,"&lt;&gt;MINORS",$Z$2:$Z327,$Z327))</f>
        <v/>
      </c>
      <c r="AD327">
        <f>$A327&amp;"|"&amp;$G327&amp;"|"&amp;$AB327</f>
        <v/>
      </c>
      <c r="AE327">
        <f>IF($AC327="","",$A327&amp;"|"&amp;$AC327)</f>
        <v/>
      </c>
      <c r="AF327">
        <f>IF(COUNTIFS($A$2:$A327,$A327)=1,"T"&amp;$AA327,"")</f>
        <v/>
      </c>
    </row>
    <row r="328">
      <c r="A328" t="inlineStr">
        <is>
          <t>Le Duke of Dangles</t>
        </is>
      </c>
      <c r="B328">
        <f>IFERROR(IF(INDEX('Player Pool'!$A$2:$A$8725,$X328)="","",INDEX('Player Pool'!$A$2:$A$8725,$X328)),"")</f>
        <v/>
      </c>
      <c r="C328">
        <f>IFERROR(IF(INDEX('Player Pool'!$B$2:$B$8725,$X328)="","",INDEX('Player Pool'!$B$2:$B$8725,$X328)),"")</f>
        <v/>
      </c>
      <c r="D328">
        <f>IFERROR(IF(INDEX('Player Pool'!$C$2:$C$8725,$X328)="","",INDEX('Player Pool'!$C$2:$C$8725,$X328)),"")</f>
        <v/>
      </c>
      <c r="E328">
        <f>IFERROR(IF(INDEX('Player Pool'!$D$2:$D$8725,$X328)="","",INDEX('Player Pool'!$D$2:$D$8725,$X328)),"")</f>
        <v/>
      </c>
      <c r="F328" t="inlineStr">
        <is>
          <t>F</t>
        </is>
      </c>
      <c r="G328" t="inlineStr">
        <is>
          <t>MINORS</t>
        </is>
      </c>
      <c r="H328">
        <f>IFERROR(IF(INDEX('Player Pool'!$E$2:$E$8725,$X328)="","",INDEX('Player Pool'!$E$2:$E$8725,$X328)),"")</f>
        <v/>
      </c>
      <c r="I328" s="30" t="n">
        <v>1</v>
      </c>
      <c r="J328" s="31">
        <f>IFERROR(IF(INDEX('Player Pool'!$I$2:$I$8725,$X328)="","",INDEX('Player Pool'!$I$2:$I$8725,$X328)),"")</f>
        <v/>
      </c>
      <c r="K328" s="31">
        <f>IFERROR(IF(INDEX('Player Pool'!$K$2:$K$8725,$X328)="","",INDEX('Player Pool'!$K$2:$K$8725,$X328)),"")</f>
        <v/>
      </c>
      <c r="L328" s="31">
        <f>IFERROR(IF(INDEX('Player Pool'!$M$2:$M$8725,$X328)="","",INDEX('Player Pool'!$M$2:$M$8725,$X328)),"")</f>
        <v/>
      </c>
      <c r="M328" s="31">
        <f>IFERROR(IF(INDEX('Player Pool'!$N$2:$N$8725,$X328)="","",INDEX('Player Pool'!$N$2:$N$8725,$X328)),"")</f>
        <v/>
      </c>
      <c r="N328" s="31">
        <f>IFERROR(IF(INDEX('Player Pool'!$Q$2:$Q$8725,$X328)="","",INDEX('Player Pool'!$Q$2:$Q$8725,$X328)),"")</f>
        <v/>
      </c>
      <c r="O328" s="31">
        <f>IF(AND(ISNUMBER($R328),$R328&lt;&gt;0,ISNUMBER($I328),$I328&gt;0),$R328/($I328/1000000),"")</f>
        <v/>
      </c>
      <c r="P328">
        <f>IFERROR(IF(INDEX('Player Pool'!$U$2:$U$8725,$X328)="","",INDEX('Player Pool'!$U$2:$U$8725,$X328)),"")</f>
        <v/>
      </c>
      <c r="Q328" s="31">
        <f>IFERROR(IF(INDEX('Player Pool'!$O$2:$O$8725,$X328)="","",INDEX('Player Pool'!$O$2:$O$8725,$X328)),"")</f>
        <v/>
      </c>
      <c r="R328" s="31">
        <f>IFERROR(IF(INDEX('Player Pool'!$P$2:$P$8725,$X328)="","",INDEX('Player Pool'!$P$2:$P$8725,$X328)),"")</f>
        <v/>
      </c>
      <c r="S328" s="31">
        <f>IF(AND(ISNUMBER($J328),$J328&lt;&gt;0,ISNUMBER($I328),$I328&gt;0),$J328/($I328/1000000),"")</f>
        <v/>
      </c>
      <c r="T328" s="32">
        <f>IF(AND(ISNUMBER($K328),$K328&lt;&gt;0,ISNUMBER($I328),$I328&gt;0),$K328/($I328/1000000),"")</f>
        <v/>
      </c>
      <c r="U328" s="32">
        <f>IFERROR(IF(INDEX('Player Pool'!$S$2:$S$8725,$X328)="","",INDEX('Player Pool'!$S$2:$S$8725,$X328)),"")</f>
        <v/>
      </c>
      <c r="V328" s="32">
        <f>IF(AND(ISNUMBER($U328),$U328&lt;&gt;0,ISNUMBER($I328),$I328&gt;0),$U328/($I328/1000000),"")</f>
        <v/>
      </c>
      <c r="W328" t="inlineStr">
        <is>
          <t>060hn</t>
        </is>
      </c>
      <c r="X328">
        <f>IFERROR(MATCH($W328,'Player Pool'!$V$2:$V$8725,0),"")</f>
        <v/>
      </c>
      <c r="Y328">
        <f>IF(ISNUMBER($R328),$R328,-1)</f>
        <v/>
      </c>
      <c r="Z328">
        <f>IF(ISNUMBER($J328),$J328,-1)</f>
        <v/>
      </c>
      <c r="AA328">
        <f>IF($A328=$A327,$AA327,$AA327+1)</f>
        <v/>
      </c>
      <c r="AB328">
        <f>COUNTIFS($A$2:$A$516,$A328,$G$2:$G$516,$G328,$Y$2:$Y$516,"&gt;"&amp;$Y328)+COUNTIFS($A$2:$A328,$A328,$G$2:$G328,$G328,$Y$2:$Y328,$Y328)</f>
        <v/>
      </c>
      <c r="AC328">
        <f>IF($G328="MINORS","",COUNTIFS($A$2:$A$516,$A328,$G$2:$G$516,"&lt;&gt;MINORS",$Z$2:$Z$516,"&gt;"&amp;$Z328)+COUNTIFS($A$2:$A328,$A328,$G$2:$G328,"&lt;&gt;MINORS",$Z$2:$Z328,$Z328))</f>
        <v/>
      </c>
      <c r="AD328">
        <f>$A328&amp;"|"&amp;$G328&amp;"|"&amp;$AB328</f>
        <v/>
      </c>
      <c r="AE328">
        <f>IF($AC328="","",$A328&amp;"|"&amp;$AC328)</f>
        <v/>
      </c>
      <c r="AF328">
        <f>IF(COUNTIFS($A$2:$A328,$A328)=1,"T"&amp;$AA328,"")</f>
        <v/>
      </c>
    </row>
    <row r="329">
      <c r="A329" t="inlineStr">
        <is>
          <t>Le Duke of Dangles</t>
        </is>
      </c>
      <c r="B329">
        <f>IFERROR(IF(INDEX('Player Pool'!$A$2:$A$8725,$X329)="","",INDEX('Player Pool'!$A$2:$A$8725,$X329)),"")</f>
        <v/>
      </c>
      <c r="C329">
        <f>IFERROR(IF(INDEX('Player Pool'!$B$2:$B$8725,$X329)="","",INDEX('Player Pool'!$B$2:$B$8725,$X329)),"")</f>
        <v/>
      </c>
      <c r="D329">
        <f>IFERROR(IF(INDEX('Player Pool'!$C$2:$C$8725,$X329)="","",INDEX('Player Pool'!$C$2:$C$8725,$X329)),"")</f>
        <v/>
      </c>
      <c r="E329">
        <f>IFERROR(IF(INDEX('Player Pool'!$D$2:$D$8725,$X329)="","",INDEX('Player Pool'!$D$2:$D$8725,$X329)),"")</f>
        <v/>
      </c>
      <c r="F329" t="inlineStr">
        <is>
          <t>F</t>
        </is>
      </c>
      <c r="G329" t="inlineStr">
        <is>
          <t>MINORS</t>
        </is>
      </c>
      <c r="H329">
        <f>IFERROR(IF(INDEX('Player Pool'!$E$2:$E$8725,$X329)="","",INDEX('Player Pool'!$E$2:$E$8725,$X329)),"")</f>
        <v/>
      </c>
      <c r="I329" s="30" t="n">
        <v>1</v>
      </c>
      <c r="J329" s="31">
        <f>IFERROR(IF(INDEX('Player Pool'!$I$2:$I$8725,$X329)="","",INDEX('Player Pool'!$I$2:$I$8725,$X329)),"")</f>
        <v/>
      </c>
      <c r="K329" s="31">
        <f>IFERROR(IF(INDEX('Player Pool'!$K$2:$K$8725,$X329)="","",INDEX('Player Pool'!$K$2:$K$8725,$X329)),"")</f>
        <v/>
      </c>
      <c r="L329" s="31">
        <f>IFERROR(IF(INDEX('Player Pool'!$M$2:$M$8725,$X329)="","",INDEX('Player Pool'!$M$2:$M$8725,$X329)),"")</f>
        <v/>
      </c>
      <c r="M329" s="31">
        <f>IFERROR(IF(INDEX('Player Pool'!$N$2:$N$8725,$X329)="","",INDEX('Player Pool'!$N$2:$N$8725,$X329)),"")</f>
        <v/>
      </c>
      <c r="N329" s="31">
        <f>IFERROR(IF(INDEX('Player Pool'!$Q$2:$Q$8725,$X329)="","",INDEX('Player Pool'!$Q$2:$Q$8725,$X329)),"")</f>
        <v/>
      </c>
      <c r="O329" s="31">
        <f>IF(AND(ISNUMBER($R329),$R329&lt;&gt;0,ISNUMBER($I329),$I329&gt;0),$R329/($I329/1000000),"")</f>
        <v/>
      </c>
      <c r="P329">
        <f>IFERROR(IF(INDEX('Player Pool'!$U$2:$U$8725,$X329)="","",INDEX('Player Pool'!$U$2:$U$8725,$X329)),"")</f>
        <v/>
      </c>
      <c r="Q329" s="31">
        <f>IFERROR(IF(INDEX('Player Pool'!$O$2:$O$8725,$X329)="","",INDEX('Player Pool'!$O$2:$O$8725,$X329)),"")</f>
        <v/>
      </c>
      <c r="R329" s="31">
        <f>IFERROR(IF(INDEX('Player Pool'!$P$2:$P$8725,$X329)="","",INDEX('Player Pool'!$P$2:$P$8725,$X329)),"")</f>
        <v/>
      </c>
      <c r="S329" s="31">
        <f>IF(AND(ISNUMBER($J329),$J329&lt;&gt;0,ISNUMBER($I329),$I329&gt;0),$J329/($I329/1000000),"")</f>
        <v/>
      </c>
      <c r="T329" s="32">
        <f>IF(AND(ISNUMBER($K329),$K329&lt;&gt;0,ISNUMBER($I329),$I329&gt;0),$K329/($I329/1000000),"")</f>
        <v/>
      </c>
      <c r="U329" s="32">
        <f>IFERROR(IF(INDEX('Player Pool'!$S$2:$S$8725,$X329)="","",INDEX('Player Pool'!$S$2:$S$8725,$X329)),"")</f>
        <v/>
      </c>
      <c r="V329" s="32">
        <f>IF(AND(ISNUMBER($U329),$U329&lt;&gt;0,ISNUMBER($I329),$I329&gt;0),$U329/($I329/1000000),"")</f>
        <v/>
      </c>
      <c r="W329" t="inlineStr">
        <is>
          <t>06sqp</t>
        </is>
      </c>
      <c r="X329">
        <f>IFERROR(MATCH($W329,'Player Pool'!$V$2:$V$8725,0),"")</f>
        <v/>
      </c>
      <c r="Y329">
        <f>IF(ISNUMBER($R329),$R329,-1)</f>
        <v/>
      </c>
      <c r="Z329">
        <f>IF(ISNUMBER($J329),$J329,-1)</f>
        <v/>
      </c>
      <c r="AA329">
        <f>IF($A329=$A328,$AA328,$AA328+1)</f>
        <v/>
      </c>
      <c r="AB329">
        <f>COUNTIFS($A$2:$A$516,$A329,$G$2:$G$516,$G329,$Y$2:$Y$516,"&gt;"&amp;$Y329)+COUNTIFS($A$2:$A329,$A329,$G$2:$G329,$G329,$Y$2:$Y329,$Y329)</f>
        <v/>
      </c>
      <c r="AC329">
        <f>IF($G329="MINORS","",COUNTIFS($A$2:$A$516,$A329,$G$2:$G$516,"&lt;&gt;MINORS",$Z$2:$Z$516,"&gt;"&amp;$Z329)+COUNTIFS($A$2:$A329,$A329,$G$2:$G329,"&lt;&gt;MINORS",$Z$2:$Z329,$Z329))</f>
        <v/>
      </c>
      <c r="AD329">
        <f>$A329&amp;"|"&amp;$G329&amp;"|"&amp;$AB329</f>
        <v/>
      </c>
      <c r="AE329">
        <f>IF($AC329="","",$A329&amp;"|"&amp;$AC329)</f>
        <v/>
      </c>
      <c r="AF329">
        <f>IF(COUNTIFS($A$2:$A329,$A329)=1,"T"&amp;$AA329,"")</f>
        <v/>
      </c>
    </row>
    <row r="330">
      <c r="A330" t="inlineStr">
        <is>
          <t>Le Duke of Dangles</t>
        </is>
      </c>
      <c r="B330">
        <f>IFERROR(IF(INDEX('Player Pool'!$A$2:$A$8725,$X330)="","",INDEX('Player Pool'!$A$2:$A$8725,$X330)),"")</f>
        <v/>
      </c>
      <c r="C330">
        <f>IFERROR(IF(INDEX('Player Pool'!$B$2:$B$8725,$X330)="","",INDEX('Player Pool'!$B$2:$B$8725,$X330)),"")</f>
        <v/>
      </c>
      <c r="D330">
        <f>IFERROR(IF(INDEX('Player Pool'!$C$2:$C$8725,$X330)="","",INDEX('Player Pool'!$C$2:$C$8725,$X330)),"")</f>
        <v/>
      </c>
      <c r="E330">
        <f>IFERROR(IF(INDEX('Player Pool'!$D$2:$D$8725,$X330)="","",INDEX('Player Pool'!$D$2:$D$8725,$X330)),"")</f>
        <v/>
      </c>
      <c r="F330" t="inlineStr">
        <is>
          <t>D</t>
        </is>
      </c>
      <c r="G330" t="inlineStr">
        <is>
          <t>MINORS</t>
        </is>
      </c>
      <c r="H330">
        <f>IFERROR(IF(INDEX('Player Pool'!$E$2:$E$8725,$X330)="","",INDEX('Player Pool'!$E$2:$E$8725,$X330)),"")</f>
        <v/>
      </c>
      <c r="I330" s="30" t="n">
        <v>940000</v>
      </c>
      <c r="J330" s="31">
        <f>IFERROR(IF(INDEX('Player Pool'!$I$2:$I$8725,$X330)="","",INDEX('Player Pool'!$I$2:$I$8725,$X330)),"")</f>
        <v/>
      </c>
      <c r="K330" s="31">
        <f>IFERROR(IF(INDEX('Player Pool'!$K$2:$K$8725,$X330)="","",INDEX('Player Pool'!$K$2:$K$8725,$X330)),"")</f>
        <v/>
      </c>
      <c r="L330" s="31">
        <f>IFERROR(IF(INDEX('Player Pool'!$M$2:$M$8725,$X330)="","",INDEX('Player Pool'!$M$2:$M$8725,$X330)),"")</f>
        <v/>
      </c>
      <c r="M330" s="31">
        <f>IFERROR(IF(INDEX('Player Pool'!$N$2:$N$8725,$X330)="","",INDEX('Player Pool'!$N$2:$N$8725,$X330)),"")</f>
        <v/>
      </c>
      <c r="N330" s="31">
        <f>IFERROR(IF(INDEX('Player Pool'!$Q$2:$Q$8725,$X330)="","",INDEX('Player Pool'!$Q$2:$Q$8725,$X330)),"")</f>
        <v/>
      </c>
      <c r="O330" s="31">
        <f>IF(AND(ISNUMBER($R330),$R330&lt;&gt;0,ISNUMBER($I330),$I330&gt;0),$R330/($I330/1000000),"")</f>
        <v/>
      </c>
      <c r="P330">
        <f>IFERROR(IF(INDEX('Player Pool'!$U$2:$U$8725,$X330)="","",INDEX('Player Pool'!$U$2:$U$8725,$X330)),"")</f>
        <v/>
      </c>
      <c r="Q330" s="31">
        <f>IFERROR(IF(INDEX('Player Pool'!$O$2:$O$8725,$X330)="","",INDEX('Player Pool'!$O$2:$O$8725,$X330)),"")</f>
        <v/>
      </c>
      <c r="R330" s="31">
        <f>IFERROR(IF(INDEX('Player Pool'!$P$2:$P$8725,$X330)="","",INDEX('Player Pool'!$P$2:$P$8725,$X330)),"")</f>
        <v/>
      </c>
      <c r="S330" s="31">
        <f>IF(AND(ISNUMBER($J330),$J330&lt;&gt;0,ISNUMBER($I330),$I330&gt;0),$J330/($I330/1000000),"")</f>
        <v/>
      </c>
      <c r="T330" s="32">
        <f>IF(AND(ISNUMBER($K330),$K330&lt;&gt;0,ISNUMBER($I330),$I330&gt;0),$K330/($I330/1000000),"")</f>
        <v/>
      </c>
      <c r="U330" s="32">
        <f>IFERROR(IF(INDEX('Player Pool'!$S$2:$S$8725,$X330)="","",INDEX('Player Pool'!$S$2:$S$8725,$X330)),"")</f>
        <v/>
      </c>
      <c r="V330" s="32">
        <f>IF(AND(ISNUMBER($U330),$U330&lt;&gt;0,ISNUMBER($I330),$I330&gt;0),$U330/($I330/1000000),"")</f>
        <v/>
      </c>
      <c r="W330" t="inlineStr">
        <is>
          <t>06lut</t>
        </is>
      </c>
      <c r="X330">
        <f>IFERROR(MATCH($W330,'Player Pool'!$V$2:$V$8725,0),"")</f>
        <v/>
      </c>
      <c r="Y330">
        <f>IF(ISNUMBER($R330),$R330,-1)</f>
        <v/>
      </c>
      <c r="Z330">
        <f>IF(ISNUMBER($J330),$J330,-1)</f>
        <v/>
      </c>
      <c r="AA330">
        <f>IF($A330=$A329,$AA329,$AA329+1)</f>
        <v/>
      </c>
      <c r="AB330">
        <f>COUNTIFS($A$2:$A$516,$A330,$G$2:$G$516,$G330,$Y$2:$Y$516,"&gt;"&amp;$Y330)+COUNTIFS($A$2:$A330,$A330,$G$2:$G330,$G330,$Y$2:$Y330,$Y330)</f>
        <v/>
      </c>
      <c r="AC330">
        <f>IF($G330="MINORS","",COUNTIFS($A$2:$A$516,$A330,$G$2:$G$516,"&lt;&gt;MINORS",$Z$2:$Z$516,"&gt;"&amp;$Z330)+COUNTIFS($A$2:$A330,$A330,$G$2:$G330,"&lt;&gt;MINORS",$Z$2:$Z330,$Z330))</f>
        <v/>
      </c>
      <c r="AD330">
        <f>$A330&amp;"|"&amp;$G330&amp;"|"&amp;$AB330</f>
        <v/>
      </c>
      <c r="AE330">
        <f>IF($AC330="","",$A330&amp;"|"&amp;$AC330)</f>
        <v/>
      </c>
      <c r="AF330">
        <f>IF(COUNTIFS($A$2:$A330,$A330)=1,"T"&amp;$AA330,"")</f>
        <v/>
      </c>
    </row>
    <row r="331">
      <c r="A331" t="inlineStr">
        <is>
          <t>Le Duke of Dangles</t>
        </is>
      </c>
      <c r="B331">
        <f>IFERROR(IF(INDEX('Player Pool'!$A$2:$A$8725,$X331)="","",INDEX('Player Pool'!$A$2:$A$8725,$X331)),"")</f>
        <v/>
      </c>
      <c r="C331">
        <f>IFERROR(IF(INDEX('Player Pool'!$B$2:$B$8725,$X331)="","",INDEX('Player Pool'!$B$2:$B$8725,$X331)),"")</f>
        <v/>
      </c>
      <c r="D331">
        <f>IFERROR(IF(INDEX('Player Pool'!$C$2:$C$8725,$X331)="","",INDEX('Player Pool'!$C$2:$C$8725,$X331)),"")</f>
        <v/>
      </c>
      <c r="E331">
        <f>IFERROR(IF(INDEX('Player Pool'!$D$2:$D$8725,$X331)="","",INDEX('Player Pool'!$D$2:$D$8725,$X331)),"")</f>
        <v/>
      </c>
      <c r="F331" t="inlineStr">
        <is>
          <t>G</t>
        </is>
      </c>
      <c r="G331" t="inlineStr">
        <is>
          <t>MINORS</t>
        </is>
      </c>
      <c r="H331">
        <f>IFERROR(IF(INDEX('Player Pool'!$E$2:$E$8725,$X331)="","",INDEX('Player Pool'!$E$2:$E$8725,$X331)),"")</f>
        <v/>
      </c>
      <c r="I331" s="30" t="n">
        <v>1</v>
      </c>
      <c r="J331" s="31">
        <f>IFERROR(IF(INDEX('Player Pool'!$I$2:$I$8725,$X331)="","",INDEX('Player Pool'!$I$2:$I$8725,$X331)),"")</f>
        <v/>
      </c>
      <c r="K331" s="31">
        <f>IFERROR(IF(INDEX('Player Pool'!$K$2:$K$8725,$X331)="","",INDEX('Player Pool'!$K$2:$K$8725,$X331)),"")</f>
        <v/>
      </c>
      <c r="L331" s="31">
        <f>IFERROR(IF(INDEX('Player Pool'!$M$2:$M$8725,$X331)="","",INDEX('Player Pool'!$M$2:$M$8725,$X331)),"")</f>
        <v/>
      </c>
      <c r="M331" s="31">
        <f>IFERROR(IF(INDEX('Player Pool'!$N$2:$N$8725,$X331)="","",INDEX('Player Pool'!$N$2:$N$8725,$X331)),"")</f>
        <v/>
      </c>
      <c r="N331" s="31">
        <f>IFERROR(IF(INDEX('Player Pool'!$Q$2:$Q$8725,$X331)="","",INDEX('Player Pool'!$Q$2:$Q$8725,$X331)),"")</f>
        <v/>
      </c>
      <c r="O331" s="31">
        <f>IF(AND(ISNUMBER($R331),$R331&lt;&gt;0,ISNUMBER($I331),$I331&gt;0),$R331/($I331/1000000),"")</f>
        <v/>
      </c>
      <c r="P331">
        <f>IFERROR(IF(INDEX('Player Pool'!$U$2:$U$8725,$X331)="","",INDEX('Player Pool'!$U$2:$U$8725,$X331)),"")</f>
        <v/>
      </c>
      <c r="Q331" s="31">
        <f>IFERROR(IF(INDEX('Player Pool'!$O$2:$O$8725,$X331)="","",INDEX('Player Pool'!$O$2:$O$8725,$X331)),"")</f>
        <v/>
      </c>
      <c r="R331" s="31">
        <f>IFERROR(IF(INDEX('Player Pool'!$P$2:$P$8725,$X331)="","",INDEX('Player Pool'!$P$2:$P$8725,$X331)),"")</f>
        <v/>
      </c>
      <c r="S331" s="31">
        <f>IF(AND(ISNUMBER($J331),$J331&lt;&gt;0,ISNUMBER($I331),$I331&gt;0),$J331/($I331/1000000),"")</f>
        <v/>
      </c>
      <c r="T331" s="32">
        <f>IF(AND(ISNUMBER($K331),$K331&lt;&gt;0,ISNUMBER($I331),$I331&gt;0),$K331/($I331/1000000),"")</f>
        <v/>
      </c>
      <c r="U331" s="32">
        <f>IFERROR(IF(INDEX('Player Pool'!$S$2:$S$8725,$X331)="","",INDEX('Player Pool'!$S$2:$S$8725,$X331)),"")</f>
        <v/>
      </c>
      <c r="V331" s="32">
        <f>IF(AND(ISNUMBER($U331),$U331&lt;&gt;0,ISNUMBER($I331),$I331&gt;0),$U331/($I331/1000000),"")</f>
        <v/>
      </c>
      <c r="W331" t="inlineStr">
        <is>
          <t>06c40</t>
        </is>
      </c>
      <c r="X331">
        <f>IFERROR(MATCH($W331,'Player Pool'!$V$2:$V$8725,0),"")</f>
        <v/>
      </c>
      <c r="Y331">
        <f>IF(ISNUMBER($R331),$R331,-1)</f>
        <v/>
      </c>
      <c r="Z331">
        <f>IF(ISNUMBER($J331),$J331,-1)</f>
        <v/>
      </c>
      <c r="AA331">
        <f>IF($A331=$A330,$AA330,$AA330+1)</f>
        <v/>
      </c>
      <c r="AB331">
        <f>COUNTIFS($A$2:$A$516,$A331,$G$2:$G$516,$G331,$Y$2:$Y$516,"&gt;"&amp;$Y331)+COUNTIFS($A$2:$A331,$A331,$G$2:$G331,$G331,$Y$2:$Y331,$Y331)</f>
        <v/>
      </c>
      <c r="AC331">
        <f>IF($G331="MINORS","",COUNTIFS($A$2:$A$516,$A331,$G$2:$G$516,"&lt;&gt;MINORS",$Z$2:$Z$516,"&gt;"&amp;$Z331)+COUNTIFS($A$2:$A331,$A331,$G$2:$G331,"&lt;&gt;MINORS",$Z$2:$Z331,$Z331))</f>
        <v/>
      </c>
      <c r="AD331">
        <f>$A331&amp;"|"&amp;$G331&amp;"|"&amp;$AB331</f>
        <v/>
      </c>
      <c r="AE331">
        <f>IF($AC331="","",$A331&amp;"|"&amp;$AC331)</f>
        <v/>
      </c>
      <c r="AF331">
        <f>IF(COUNTIFS($A$2:$A331,$A331)=1,"T"&amp;$AA331,"")</f>
        <v/>
      </c>
    </row>
    <row r="332">
      <c r="A332" t="inlineStr">
        <is>
          <t>Le Duke of Dangles</t>
        </is>
      </c>
      <c r="B332">
        <f>IFERROR(IF(INDEX('Player Pool'!$A$2:$A$8725,$X332)="","",INDEX('Player Pool'!$A$2:$A$8725,$X332)),"")</f>
        <v/>
      </c>
      <c r="C332">
        <f>IFERROR(IF(INDEX('Player Pool'!$B$2:$B$8725,$X332)="","",INDEX('Player Pool'!$B$2:$B$8725,$X332)),"")</f>
        <v/>
      </c>
      <c r="D332">
        <f>IFERROR(IF(INDEX('Player Pool'!$C$2:$C$8725,$X332)="","",INDEX('Player Pool'!$C$2:$C$8725,$X332)),"")</f>
        <v/>
      </c>
      <c r="E332">
        <f>IFERROR(IF(INDEX('Player Pool'!$D$2:$D$8725,$X332)="","",INDEX('Player Pool'!$D$2:$D$8725,$X332)),"")</f>
        <v/>
      </c>
      <c r="F332" t="inlineStr">
        <is>
          <t>F</t>
        </is>
      </c>
      <c r="G332" t="inlineStr">
        <is>
          <t>MINORS</t>
        </is>
      </c>
      <c r="H332">
        <f>IFERROR(IF(INDEX('Player Pool'!$E$2:$E$8725,$X332)="","",INDEX('Player Pool'!$E$2:$E$8725,$X332)),"")</f>
        <v/>
      </c>
      <c r="I332" s="30" t="n">
        <v>1</v>
      </c>
      <c r="J332" s="31">
        <f>IFERROR(IF(INDEX('Player Pool'!$I$2:$I$8725,$X332)="","",INDEX('Player Pool'!$I$2:$I$8725,$X332)),"")</f>
        <v/>
      </c>
      <c r="K332" s="31">
        <f>IFERROR(IF(INDEX('Player Pool'!$K$2:$K$8725,$X332)="","",INDEX('Player Pool'!$K$2:$K$8725,$X332)),"")</f>
        <v/>
      </c>
      <c r="L332" s="31">
        <f>IFERROR(IF(INDEX('Player Pool'!$M$2:$M$8725,$X332)="","",INDEX('Player Pool'!$M$2:$M$8725,$X332)),"")</f>
        <v/>
      </c>
      <c r="M332" s="31">
        <f>IFERROR(IF(INDEX('Player Pool'!$N$2:$N$8725,$X332)="","",INDEX('Player Pool'!$N$2:$N$8725,$X332)),"")</f>
        <v/>
      </c>
      <c r="N332" s="31">
        <f>IFERROR(IF(INDEX('Player Pool'!$Q$2:$Q$8725,$X332)="","",INDEX('Player Pool'!$Q$2:$Q$8725,$X332)),"")</f>
        <v/>
      </c>
      <c r="O332" s="31">
        <f>IF(AND(ISNUMBER($R332),$R332&lt;&gt;0,ISNUMBER($I332),$I332&gt;0),$R332/($I332/1000000),"")</f>
        <v/>
      </c>
      <c r="P332">
        <f>IFERROR(IF(INDEX('Player Pool'!$U$2:$U$8725,$X332)="","",INDEX('Player Pool'!$U$2:$U$8725,$X332)),"")</f>
        <v/>
      </c>
      <c r="Q332" s="31">
        <f>IFERROR(IF(INDEX('Player Pool'!$O$2:$O$8725,$X332)="","",INDEX('Player Pool'!$O$2:$O$8725,$X332)),"")</f>
        <v/>
      </c>
      <c r="R332" s="31">
        <f>IFERROR(IF(INDEX('Player Pool'!$P$2:$P$8725,$X332)="","",INDEX('Player Pool'!$P$2:$P$8725,$X332)),"")</f>
        <v/>
      </c>
      <c r="S332" s="31">
        <f>IF(AND(ISNUMBER($J332),$J332&lt;&gt;0,ISNUMBER($I332),$I332&gt;0),$J332/($I332/1000000),"")</f>
        <v/>
      </c>
      <c r="T332" s="32">
        <f>IF(AND(ISNUMBER($K332),$K332&lt;&gt;0,ISNUMBER($I332),$I332&gt;0),$K332/($I332/1000000),"")</f>
        <v/>
      </c>
      <c r="U332" s="32">
        <f>IFERROR(IF(INDEX('Player Pool'!$S$2:$S$8725,$X332)="","",INDEX('Player Pool'!$S$2:$S$8725,$X332)),"")</f>
        <v/>
      </c>
      <c r="V332" s="32">
        <f>IF(AND(ISNUMBER($U332),$U332&lt;&gt;0,ISNUMBER($I332),$I332&gt;0),$U332/($I332/1000000),"")</f>
        <v/>
      </c>
      <c r="W332" t="inlineStr">
        <is>
          <t>06sqj</t>
        </is>
      </c>
      <c r="X332">
        <f>IFERROR(MATCH($W332,'Player Pool'!$V$2:$V$8725,0),"")</f>
        <v/>
      </c>
      <c r="Y332">
        <f>IF(ISNUMBER($R332),$R332,-1)</f>
        <v/>
      </c>
      <c r="Z332">
        <f>IF(ISNUMBER($J332),$J332,-1)</f>
        <v/>
      </c>
      <c r="AA332">
        <f>IF($A332=$A331,$AA331,$AA331+1)</f>
        <v/>
      </c>
      <c r="AB332">
        <f>COUNTIFS($A$2:$A$516,$A332,$G$2:$G$516,$G332,$Y$2:$Y$516,"&gt;"&amp;$Y332)+COUNTIFS($A$2:$A332,$A332,$G$2:$G332,$G332,$Y$2:$Y332,$Y332)</f>
        <v/>
      </c>
      <c r="AC332">
        <f>IF($G332="MINORS","",COUNTIFS($A$2:$A$516,$A332,$G$2:$G$516,"&lt;&gt;MINORS",$Z$2:$Z$516,"&gt;"&amp;$Z332)+COUNTIFS($A$2:$A332,$A332,$G$2:$G332,"&lt;&gt;MINORS",$Z$2:$Z332,$Z332))</f>
        <v/>
      </c>
      <c r="AD332">
        <f>$A332&amp;"|"&amp;$G332&amp;"|"&amp;$AB332</f>
        <v/>
      </c>
      <c r="AE332">
        <f>IF($AC332="","",$A332&amp;"|"&amp;$AC332)</f>
        <v/>
      </c>
      <c r="AF332">
        <f>IF(COUNTIFS($A$2:$A332,$A332)=1,"T"&amp;$AA332,"")</f>
        <v/>
      </c>
    </row>
    <row r="333">
      <c r="A333" t="inlineStr">
        <is>
          <t>Le Duke of Dangles</t>
        </is>
      </c>
      <c r="B333">
        <f>IFERROR(IF(INDEX('Player Pool'!$A$2:$A$8725,$X333)="","",INDEX('Player Pool'!$A$2:$A$8725,$X333)),"")</f>
        <v/>
      </c>
      <c r="C333">
        <f>IFERROR(IF(INDEX('Player Pool'!$B$2:$B$8725,$X333)="","",INDEX('Player Pool'!$B$2:$B$8725,$X333)),"")</f>
        <v/>
      </c>
      <c r="D333">
        <f>IFERROR(IF(INDEX('Player Pool'!$C$2:$C$8725,$X333)="","",INDEX('Player Pool'!$C$2:$C$8725,$X333)),"")</f>
        <v/>
      </c>
      <c r="E333">
        <f>IFERROR(IF(INDEX('Player Pool'!$D$2:$D$8725,$X333)="","",INDEX('Player Pool'!$D$2:$D$8725,$X333)),"")</f>
        <v/>
      </c>
      <c r="F333" t="inlineStr">
        <is>
          <t>G</t>
        </is>
      </c>
      <c r="G333" t="inlineStr">
        <is>
          <t>MINORS</t>
        </is>
      </c>
      <c r="H333">
        <f>IFERROR(IF(INDEX('Player Pool'!$E$2:$E$8725,$X333)="","",INDEX('Player Pool'!$E$2:$E$8725,$X333)),"")</f>
        <v/>
      </c>
      <c r="I333" s="30" t="n">
        <v>1</v>
      </c>
      <c r="J333" s="31">
        <f>IFERROR(IF(INDEX('Player Pool'!$I$2:$I$8725,$X333)="","",INDEX('Player Pool'!$I$2:$I$8725,$X333)),"")</f>
        <v/>
      </c>
      <c r="K333" s="31">
        <f>IFERROR(IF(INDEX('Player Pool'!$K$2:$K$8725,$X333)="","",INDEX('Player Pool'!$K$2:$K$8725,$X333)),"")</f>
        <v/>
      </c>
      <c r="L333" s="31">
        <f>IFERROR(IF(INDEX('Player Pool'!$M$2:$M$8725,$X333)="","",INDEX('Player Pool'!$M$2:$M$8725,$X333)),"")</f>
        <v/>
      </c>
      <c r="M333" s="31">
        <f>IFERROR(IF(INDEX('Player Pool'!$N$2:$N$8725,$X333)="","",INDEX('Player Pool'!$N$2:$N$8725,$X333)),"")</f>
        <v/>
      </c>
      <c r="N333" s="31">
        <f>IFERROR(IF(INDEX('Player Pool'!$Q$2:$Q$8725,$X333)="","",INDEX('Player Pool'!$Q$2:$Q$8725,$X333)),"")</f>
        <v/>
      </c>
      <c r="O333" s="31">
        <f>IF(AND(ISNUMBER($R333),$R333&lt;&gt;0,ISNUMBER($I333),$I333&gt;0),$R333/($I333/1000000),"")</f>
        <v/>
      </c>
      <c r="P333">
        <f>IFERROR(IF(INDEX('Player Pool'!$U$2:$U$8725,$X333)="","",INDEX('Player Pool'!$U$2:$U$8725,$X333)),"")</f>
        <v/>
      </c>
      <c r="Q333" s="31">
        <f>IFERROR(IF(INDEX('Player Pool'!$O$2:$O$8725,$X333)="","",INDEX('Player Pool'!$O$2:$O$8725,$X333)),"")</f>
        <v/>
      </c>
      <c r="R333" s="31">
        <f>IFERROR(IF(INDEX('Player Pool'!$P$2:$P$8725,$X333)="","",INDEX('Player Pool'!$P$2:$P$8725,$X333)),"")</f>
        <v/>
      </c>
      <c r="S333" s="31">
        <f>IF(AND(ISNUMBER($J333),$J333&lt;&gt;0,ISNUMBER($I333),$I333&gt;0),$J333/($I333/1000000),"")</f>
        <v/>
      </c>
      <c r="T333" s="32">
        <f>IF(AND(ISNUMBER($K333),$K333&lt;&gt;0,ISNUMBER($I333),$I333&gt;0),$K333/($I333/1000000),"")</f>
        <v/>
      </c>
      <c r="U333" s="32">
        <f>IFERROR(IF(INDEX('Player Pool'!$S$2:$S$8725,$X333)="","",INDEX('Player Pool'!$S$2:$S$8725,$X333)),"")</f>
        <v/>
      </c>
      <c r="V333" s="32">
        <f>IF(AND(ISNUMBER($U333),$U333&lt;&gt;0,ISNUMBER($I333),$I333&gt;0),$U333/($I333/1000000),"")</f>
        <v/>
      </c>
      <c r="W333" t="inlineStr">
        <is>
          <t>06mbc</t>
        </is>
      </c>
      <c r="X333">
        <f>IFERROR(MATCH($W333,'Player Pool'!$V$2:$V$8725,0),"")</f>
        <v/>
      </c>
      <c r="Y333">
        <f>IF(ISNUMBER($R333),$R333,-1)</f>
        <v/>
      </c>
      <c r="Z333">
        <f>IF(ISNUMBER($J333),$J333,-1)</f>
        <v/>
      </c>
      <c r="AA333">
        <f>IF($A333=$A332,$AA332,$AA332+1)</f>
        <v/>
      </c>
      <c r="AB333">
        <f>COUNTIFS($A$2:$A$516,$A333,$G$2:$G$516,$G333,$Y$2:$Y$516,"&gt;"&amp;$Y333)+COUNTIFS($A$2:$A333,$A333,$G$2:$G333,$G333,$Y$2:$Y333,$Y333)</f>
        <v/>
      </c>
      <c r="AC333">
        <f>IF($G333="MINORS","",COUNTIFS($A$2:$A$516,$A333,$G$2:$G$516,"&lt;&gt;MINORS",$Z$2:$Z$516,"&gt;"&amp;$Z333)+COUNTIFS($A$2:$A333,$A333,$G$2:$G333,"&lt;&gt;MINORS",$Z$2:$Z333,$Z333))</f>
        <v/>
      </c>
      <c r="AD333">
        <f>$A333&amp;"|"&amp;$G333&amp;"|"&amp;$AB333</f>
        <v/>
      </c>
      <c r="AE333">
        <f>IF($AC333="","",$A333&amp;"|"&amp;$AC333)</f>
        <v/>
      </c>
      <c r="AF333">
        <f>IF(COUNTIFS($A$2:$A333,$A333)=1,"T"&amp;$AA333,"")</f>
        <v/>
      </c>
    </row>
    <row r="334">
      <c r="A334" t="inlineStr">
        <is>
          <t>Le Duke of Dangles</t>
        </is>
      </c>
      <c r="B334">
        <f>IFERROR(IF(INDEX('Player Pool'!$A$2:$A$8725,$X334)="","",INDEX('Player Pool'!$A$2:$A$8725,$X334)),"")</f>
        <v/>
      </c>
      <c r="C334">
        <f>IFERROR(IF(INDEX('Player Pool'!$B$2:$B$8725,$X334)="","",INDEX('Player Pool'!$B$2:$B$8725,$X334)),"")</f>
        <v/>
      </c>
      <c r="D334">
        <f>IFERROR(IF(INDEX('Player Pool'!$C$2:$C$8725,$X334)="","",INDEX('Player Pool'!$C$2:$C$8725,$X334)),"")</f>
        <v/>
      </c>
      <c r="E334">
        <f>IFERROR(IF(INDEX('Player Pool'!$D$2:$D$8725,$X334)="","",INDEX('Player Pool'!$D$2:$D$8725,$X334)),"")</f>
        <v/>
      </c>
      <c r="F334" t="inlineStr">
        <is>
          <t>D</t>
        </is>
      </c>
      <c r="G334" t="inlineStr">
        <is>
          <t>MINORS</t>
        </is>
      </c>
      <c r="H334">
        <f>IFERROR(IF(INDEX('Player Pool'!$E$2:$E$8725,$X334)="","",INDEX('Player Pool'!$E$2:$E$8725,$X334)),"")</f>
        <v/>
      </c>
      <c r="I334" s="30" t="n">
        <v>871666</v>
      </c>
      <c r="J334" s="31">
        <f>IFERROR(IF(INDEX('Player Pool'!$I$2:$I$8725,$X334)="","",INDEX('Player Pool'!$I$2:$I$8725,$X334)),"")</f>
        <v/>
      </c>
      <c r="K334" s="31">
        <f>IFERROR(IF(INDEX('Player Pool'!$K$2:$K$8725,$X334)="","",INDEX('Player Pool'!$K$2:$K$8725,$X334)),"")</f>
        <v/>
      </c>
      <c r="L334" s="31">
        <f>IFERROR(IF(INDEX('Player Pool'!$M$2:$M$8725,$X334)="","",INDEX('Player Pool'!$M$2:$M$8725,$X334)),"")</f>
        <v/>
      </c>
      <c r="M334" s="31">
        <f>IFERROR(IF(INDEX('Player Pool'!$N$2:$N$8725,$X334)="","",INDEX('Player Pool'!$N$2:$N$8725,$X334)),"")</f>
        <v/>
      </c>
      <c r="N334" s="31">
        <f>IFERROR(IF(INDEX('Player Pool'!$Q$2:$Q$8725,$X334)="","",INDEX('Player Pool'!$Q$2:$Q$8725,$X334)),"")</f>
        <v/>
      </c>
      <c r="O334" s="31">
        <f>IF(AND(ISNUMBER($R334),$R334&lt;&gt;0,ISNUMBER($I334),$I334&gt;0),$R334/($I334/1000000),"")</f>
        <v/>
      </c>
      <c r="P334">
        <f>IFERROR(IF(INDEX('Player Pool'!$U$2:$U$8725,$X334)="","",INDEX('Player Pool'!$U$2:$U$8725,$X334)),"")</f>
        <v/>
      </c>
      <c r="Q334" s="31">
        <f>IFERROR(IF(INDEX('Player Pool'!$O$2:$O$8725,$X334)="","",INDEX('Player Pool'!$O$2:$O$8725,$X334)),"")</f>
        <v/>
      </c>
      <c r="R334" s="31">
        <f>IFERROR(IF(INDEX('Player Pool'!$P$2:$P$8725,$X334)="","",INDEX('Player Pool'!$P$2:$P$8725,$X334)),"")</f>
        <v/>
      </c>
      <c r="S334" s="31">
        <f>IF(AND(ISNUMBER($J334),$J334&lt;&gt;0,ISNUMBER($I334),$I334&gt;0),$J334/($I334/1000000),"")</f>
        <v/>
      </c>
      <c r="T334" s="32">
        <f>IF(AND(ISNUMBER($K334),$K334&lt;&gt;0,ISNUMBER($I334),$I334&gt;0),$K334/($I334/1000000),"")</f>
        <v/>
      </c>
      <c r="U334" s="32">
        <f>IFERROR(IF(INDEX('Player Pool'!$S$2:$S$8725,$X334)="","",INDEX('Player Pool'!$S$2:$S$8725,$X334)),"")</f>
        <v/>
      </c>
      <c r="V334" s="32">
        <f>IF(AND(ISNUMBER($U334),$U334&lt;&gt;0,ISNUMBER($I334),$I334&gt;0),$U334/($I334/1000000),"")</f>
        <v/>
      </c>
      <c r="W334" t="inlineStr">
        <is>
          <t>06bal</t>
        </is>
      </c>
      <c r="X334">
        <f>IFERROR(MATCH($W334,'Player Pool'!$V$2:$V$8725,0),"")</f>
        <v/>
      </c>
      <c r="Y334">
        <f>IF(ISNUMBER($R334),$R334,-1)</f>
        <v/>
      </c>
      <c r="Z334">
        <f>IF(ISNUMBER($J334),$J334,-1)</f>
        <v/>
      </c>
      <c r="AA334">
        <f>IF($A334=$A333,$AA333,$AA333+1)</f>
        <v/>
      </c>
      <c r="AB334">
        <f>COUNTIFS($A$2:$A$516,$A334,$G$2:$G$516,$G334,$Y$2:$Y$516,"&gt;"&amp;$Y334)+COUNTIFS($A$2:$A334,$A334,$G$2:$G334,$G334,$Y$2:$Y334,$Y334)</f>
        <v/>
      </c>
      <c r="AC334">
        <f>IF($G334="MINORS","",COUNTIFS($A$2:$A$516,$A334,$G$2:$G$516,"&lt;&gt;MINORS",$Z$2:$Z$516,"&gt;"&amp;$Z334)+COUNTIFS($A$2:$A334,$A334,$G$2:$G334,"&lt;&gt;MINORS",$Z$2:$Z334,$Z334))</f>
        <v/>
      </c>
      <c r="AD334">
        <f>$A334&amp;"|"&amp;$G334&amp;"|"&amp;$AB334</f>
        <v/>
      </c>
      <c r="AE334">
        <f>IF($AC334="","",$A334&amp;"|"&amp;$AC334)</f>
        <v/>
      </c>
      <c r="AF334">
        <f>IF(COUNTIFS($A$2:$A334,$A334)=1,"T"&amp;$AA334,"")</f>
        <v/>
      </c>
    </row>
    <row r="335">
      <c r="A335" t="inlineStr">
        <is>
          <t>Le Duke of Dangles</t>
        </is>
      </c>
      <c r="B335">
        <f>IFERROR(IF(INDEX('Player Pool'!$A$2:$A$8725,$X335)="","",INDEX('Player Pool'!$A$2:$A$8725,$X335)),"")</f>
        <v/>
      </c>
      <c r="C335">
        <f>IFERROR(IF(INDEX('Player Pool'!$B$2:$B$8725,$X335)="","",INDEX('Player Pool'!$B$2:$B$8725,$X335)),"")</f>
        <v/>
      </c>
      <c r="D335">
        <f>IFERROR(IF(INDEX('Player Pool'!$C$2:$C$8725,$X335)="","",INDEX('Player Pool'!$C$2:$C$8725,$X335)),"")</f>
        <v/>
      </c>
      <c r="E335">
        <f>IFERROR(IF(INDEX('Player Pool'!$D$2:$D$8725,$X335)="","",INDEX('Player Pool'!$D$2:$D$8725,$X335)),"")</f>
        <v/>
      </c>
      <c r="F335" t="inlineStr">
        <is>
          <t>F</t>
        </is>
      </c>
      <c r="G335" t="inlineStr">
        <is>
          <t>MINORS</t>
        </is>
      </c>
      <c r="H335">
        <f>IFERROR(IF(INDEX('Player Pool'!$E$2:$E$8725,$X335)="","",INDEX('Player Pool'!$E$2:$E$8725,$X335)),"")</f>
        <v/>
      </c>
      <c r="I335" s="30" t="n">
        <v>918333</v>
      </c>
      <c r="J335" s="31">
        <f>IFERROR(IF(INDEX('Player Pool'!$I$2:$I$8725,$X335)="","",INDEX('Player Pool'!$I$2:$I$8725,$X335)),"")</f>
        <v/>
      </c>
      <c r="K335" s="31">
        <f>IFERROR(IF(INDEX('Player Pool'!$K$2:$K$8725,$X335)="","",INDEX('Player Pool'!$K$2:$K$8725,$X335)),"")</f>
        <v/>
      </c>
      <c r="L335" s="31">
        <f>IFERROR(IF(INDEX('Player Pool'!$M$2:$M$8725,$X335)="","",INDEX('Player Pool'!$M$2:$M$8725,$X335)),"")</f>
        <v/>
      </c>
      <c r="M335" s="31">
        <f>IFERROR(IF(INDEX('Player Pool'!$N$2:$N$8725,$X335)="","",INDEX('Player Pool'!$N$2:$N$8725,$X335)),"")</f>
        <v/>
      </c>
      <c r="N335" s="31">
        <f>IFERROR(IF(INDEX('Player Pool'!$Q$2:$Q$8725,$X335)="","",INDEX('Player Pool'!$Q$2:$Q$8725,$X335)),"")</f>
        <v/>
      </c>
      <c r="O335" s="31">
        <f>IF(AND(ISNUMBER($R335),$R335&lt;&gt;0,ISNUMBER($I335),$I335&gt;0),$R335/($I335/1000000),"")</f>
        <v/>
      </c>
      <c r="P335">
        <f>IFERROR(IF(INDEX('Player Pool'!$U$2:$U$8725,$X335)="","",INDEX('Player Pool'!$U$2:$U$8725,$X335)),"")</f>
        <v/>
      </c>
      <c r="Q335" s="31">
        <f>IFERROR(IF(INDEX('Player Pool'!$O$2:$O$8725,$X335)="","",INDEX('Player Pool'!$O$2:$O$8725,$X335)),"")</f>
        <v/>
      </c>
      <c r="R335" s="31">
        <f>IFERROR(IF(INDEX('Player Pool'!$P$2:$P$8725,$X335)="","",INDEX('Player Pool'!$P$2:$P$8725,$X335)),"")</f>
        <v/>
      </c>
      <c r="S335" s="31">
        <f>IF(AND(ISNUMBER($J335),$J335&lt;&gt;0,ISNUMBER($I335),$I335&gt;0),$J335/($I335/1000000),"")</f>
        <v/>
      </c>
      <c r="T335" s="32">
        <f>IF(AND(ISNUMBER($K335),$K335&lt;&gt;0,ISNUMBER($I335),$I335&gt;0),$K335/($I335/1000000),"")</f>
        <v/>
      </c>
      <c r="U335" s="32">
        <f>IFERROR(IF(INDEX('Player Pool'!$S$2:$S$8725,$X335)="","",INDEX('Player Pool'!$S$2:$S$8725,$X335)),"")</f>
        <v/>
      </c>
      <c r="V335" s="32">
        <f>IF(AND(ISNUMBER($U335),$U335&lt;&gt;0,ISNUMBER($I335),$I335&gt;0),$U335/($I335/1000000),"")</f>
        <v/>
      </c>
      <c r="W335" t="inlineStr">
        <is>
          <t>05ram</t>
        </is>
      </c>
      <c r="X335">
        <f>IFERROR(MATCH($W335,'Player Pool'!$V$2:$V$8725,0),"")</f>
        <v/>
      </c>
      <c r="Y335">
        <f>IF(ISNUMBER($R335),$R335,-1)</f>
        <v/>
      </c>
      <c r="Z335">
        <f>IF(ISNUMBER($J335),$J335,-1)</f>
        <v/>
      </c>
      <c r="AA335">
        <f>IF($A335=$A334,$AA334,$AA334+1)</f>
        <v/>
      </c>
      <c r="AB335">
        <f>COUNTIFS($A$2:$A$516,$A335,$G$2:$G$516,$G335,$Y$2:$Y$516,"&gt;"&amp;$Y335)+COUNTIFS($A$2:$A335,$A335,$G$2:$G335,$G335,$Y$2:$Y335,$Y335)</f>
        <v/>
      </c>
      <c r="AC335">
        <f>IF($G335="MINORS","",COUNTIFS($A$2:$A$516,$A335,$G$2:$G$516,"&lt;&gt;MINORS",$Z$2:$Z$516,"&gt;"&amp;$Z335)+COUNTIFS($A$2:$A335,$A335,$G$2:$G335,"&lt;&gt;MINORS",$Z$2:$Z335,$Z335))</f>
        <v/>
      </c>
      <c r="AD335">
        <f>$A335&amp;"|"&amp;$G335&amp;"|"&amp;$AB335</f>
        <v/>
      </c>
      <c r="AE335">
        <f>IF($AC335="","",$A335&amp;"|"&amp;$AC335)</f>
        <v/>
      </c>
      <c r="AF335">
        <f>IF(COUNTIFS($A$2:$A335,$A335)=1,"T"&amp;$AA335,"")</f>
        <v/>
      </c>
    </row>
    <row r="336">
      <c r="A336" t="inlineStr">
        <is>
          <t>Le Duke of Dangles</t>
        </is>
      </c>
      <c r="B336">
        <f>IFERROR(IF(INDEX('Player Pool'!$A$2:$A$8725,$X336)="","",INDEX('Player Pool'!$A$2:$A$8725,$X336)),"")</f>
        <v/>
      </c>
      <c r="C336">
        <f>IFERROR(IF(INDEX('Player Pool'!$B$2:$B$8725,$X336)="","",INDEX('Player Pool'!$B$2:$B$8725,$X336)),"")</f>
        <v/>
      </c>
      <c r="D336">
        <f>IFERROR(IF(INDEX('Player Pool'!$C$2:$C$8725,$X336)="","",INDEX('Player Pool'!$C$2:$C$8725,$X336)),"")</f>
        <v/>
      </c>
      <c r="E336">
        <f>IFERROR(IF(INDEX('Player Pool'!$D$2:$D$8725,$X336)="","",INDEX('Player Pool'!$D$2:$D$8725,$X336)),"")</f>
        <v/>
      </c>
      <c r="F336" t="inlineStr">
        <is>
          <t>F</t>
        </is>
      </c>
      <c r="G336" t="inlineStr">
        <is>
          <t>MINORS</t>
        </is>
      </c>
      <c r="H336">
        <f>IFERROR(IF(INDEX('Player Pool'!$E$2:$E$8725,$X336)="","",INDEX('Player Pool'!$E$2:$E$8725,$X336)),"")</f>
        <v/>
      </c>
      <c r="I336" s="30" t="n">
        <v>1</v>
      </c>
      <c r="J336" s="31">
        <f>IFERROR(IF(INDEX('Player Pool'!$I$2:$I$8725,$X336)="","",INDEX('Player Pool'!$I$2:$I$8725,$X336)),"")</f>
        <v/>
      </c>
      <c r="K336" s="31">
        <f>IFERROR(IF(INDEX('Player Pool'!$K$2:$K$8725,$X336)="","",INDEX('Player Pool'!$K$2:$K$8725,$X336)),"")</f>
        <v/>
      </c>
      <c r="L336" s="31">
        <f>IFERROR(IF(INDEX('Player Pool'!$M$2:$M$8725,$X336)="","",INDEX('Player Pool'!$M$2:$M$8725,$X336)),"")</f>
        <v/>
      </c>
      <c r="M336" s="31">
        <f>IFERROR(IF(INDEX('Player Pool'!$N$2:$N$8725,$X336)="","",INDEX('Player Pool'!$N$2:$N$8725,$X336)),"")</f>
        <v/>
      </c>
      <c r="N336" s="31">
        <f>IFERROR(IF(INDEX('Player Pool'!$Q$2:$Q$8725,$X336)="","",INDEX('Player Pool'!$Q$2:$Q$8725,$X336)),"")</f>
        <v/>
      </c>
      <c r="O336" s="31">
        <f>IF(AND(ISNUMBER($R336),$R336&lt;&gt;0,ISNUMBER($I336),$I336&gt;0),$R336/($I336/1000000),"")</f>
        <v/>
      </c>
      <c r="P336">
        <f>IFERROR(IF(INDEX('Player Pool'!$U$2:$U$8725,$X336)="","",INDEX('Player Pool'!$U$2:$U$8725,$X336)),"")</f>
        <v/>
      </c>
      <c r="Q336" s="31">
        <f>IFERROR(IF(INDEX('Player Pool'!$O$2:$O$8725,$X336)="","",INDEX('Player Pool'!$O$2:$O$8725,$X336)),"")</f>
        <v/>
      </c>
      <c r="R336" s="31">
        <f>IFERROR(IF(INDEX('Player Pool'!$P$2:$P$8725,$X336)="","",INDEX('Player Pool'!$P$2:$P$8725,$X336)),"")</f>
        <v/>
      </c>
      <c r="S336" s="31">
        <f>IF(AND(ISNUMBER($J336),$J336&lt;&gt;0,ISNUMBER($I336),$I336&gt;0),$J336/($I336/1000000),"")</f>
        <v/>
      </c>
      <c r="T336" s="32">
        <f>IF(AND(ISNUMBER($K336),$K336&lt;&gt;0,ISNUMBER($I336),$I336&gt;0),$K336/($I336/1000000),"")</f>
        <v/>
      </c>
      <c r="U336" s="32">
        <f>IFERROR(IF(INDEX('Player Pool'!$S$2:$S$8725,$X336)="","",INDEX('Player Pool'!$S$2:$S$8725,$X336)),"")</f>
        <v/>
      </c>
      <c r="V336" s="32">
        <f>IF(AND(ISNUMBER($U336),$U336&lt;&gt;0,ISNUMBER($I336),$I336&gt;0),$U336/($I336/1000000),"")</f>
        <v/>
      </c>
      <c r="W336" t="inlineStr">
        <is>
          <t>06sq9</t>
        </is>
      </c>
      <c r="X336">
        <f>IFERROR(MATCH($W336,'Player Pool'!$V$2:$V$8725,0),"")</f>
        <v/>
      </c>
      <c r="Y336">
        <f>IF(ISNUMBER($R336),$R336,-1)</f>
        <v/>
      </c>
      <c r="Z336">
        <f>IF(ISNUMBER($J336),$J336,-1)</f>
        <v/>
      </c>
      <c r="AA336">
        <f>IF($A336=$A335,$AA335,$AA335+1)</f>
        <v/>
      </c>
      <c r="AB336">
        <f>COUNTIFS($A$2:$A$516,$A336,$G$2:$G$516,$G336,$Y$2:$Y$516,"&gt;"&amp;$Y336)+COUNTIFS($A$2:$A336,$A336,$G$2:$G336,$G336,$Y$2:$Y336,$Y336)</f>
        <v/>
      </c>
      <c r="AC336">
        <f>IF($G336="MINORS","",COUNTIFS($A$2:$A$516,$A336,$G$2:$G$516,"&lt;&gt;MINORS",$Z$2:$Z$516,"&gt;"&amp;$Z336)+COUNTIFS($A$2:$A336,$A336,$G$2:$G336,"&lt;&gt;MINORS",$Z$2:$Z336,$Z336))</f>
        <v/>
      </c>
      <c r="AD336">
        <f>$A336&amp;"|"&amp;$G336&amp;"|"&amp;$AB336</f>
        <v/>
      </c>
      <c r="AE336">
        <f>IF($AC336="","",$A336&amp;"|"&amp;$AC336)</f>
        <v/>
      </c>
      <c r="AF336">
        <f>IF(COUNTIFS($A$2:$A336,$A336)=1,"T"&amp;$AA336,"")</f>
        <v/>
      </c>
    </row>
    <row r="337">
      <c r="A337" t="inlineStr">
        <is>
          <t>Le Duke of Dangles</t>
        </is>
      </c>
      <c r="B337">
        <f>IFERROR(IF(INDEX('Player Pool'!$A$2:$A$8725,$X337)="","",INDEX('Player Pool'!$A$2:$A$8725,$X337)),"")</f>
        <v/>
      </c>
      <c r="C337">
        <f>IFERROR(IF(INDEX('Player Pool'!$B$2:$B$8725,$X337)="","",INDEX('Player Pool'!$B$2:$B$8725,$X337)),"")</f>
        <v/>
      </c>
      <c r="D337">
        <f>IFERROR(IF(INDEX('Player Pool'!$C$2:$C$8725,$X337)="","",INDEX('Player Pool'!$C$2:$C$8725,$X337)),"")</f>
        <v/>
      </c>
      <c r="E337">
        <f>IFERROR(IF(INDEX('Player Pool'!$D$2:$D$8725,$X337)="","",INDEX('Player Pool'!$D$2:$D$8725,$X337)),"")</f>
        <v/>
      </c>
      <c r="F337" t="inlineStr">
        <is>
          <t>D</t>
        </is>
      </c>
      <c r="G337" t="inlineStr">
        <is>
          <t>MINORS</t>
        </is>
      </c>
      <c r="H337">
        <f>IFERROR(IF(INDEX('Player Pool'!$E$2:$E$8725,$X337)="","",INDEX('Player Pool'!$E$2:$E$8725,$X337)),"")</f>
        <v/>
      </c>
      <c r="I337" s="30" t="n">
        <v>1</v>
      </c>
      <c r="J337" s="31">
        <f>IFERROR(IF(INDEX('Player Pool'!$I$2:$I$8725,$X337)="","",INDEX('Player Pool'!$I$2:$I$8725,$X337)),"")</f>
        <v/>
      </c>
      <c r="K337" s="31">
        <f>IFERROR(IF(INDEX('Player Pool'!$K$2:$K$8725,$X337)="","",INDEX('Player Pool'!$K$2:$K$8725,$X337)),"")</f>
        <v/>
      </c>
      <c r="L337" s="31">
        <f>IFERROR(IF(INDEX('Player Pool'!$M$2:$M$8725,$X337)="","",INDEX('Player Pool'!$M$2:$M$8725,$X337)),"")</f>
        <v/>
      </c>
      <c r="M337" s="31">
        <f>IFERROR(IF(INDEX('Player Pool'!$N$2:$N$8725,$X337)="","",INDEX('Player Pool'!$N$2:$N$8725,$X337)),"")</f>
        <v/>
      </c>
      <c r="N337" s="31">
        <f>IFERROR(IF(INDEX('Player Pool'!$Q$2:$Q$8725,$X337)="","",INDEX('Player Pool'!$Q$2:$Q$8725,$X337)),"")</f>
        <v/>
      </c>
      <c r="O337" s="31">
        <f>IF(AND(ISNUMBER($R337),$R337&lt;&gt;0,ISNUMBER($I337),$I337&gt;0),$R337/($I337/1000000),"")</f>
        <v/>
      </c>
      <c r="P337">
        <f>IFERROR(IF(INDEX('Player Pool'!$U$2:$U$8725,$X337)="","",INDEX('Player Pool'!$U$2:$U$8725,$X337)),"")</f>
        <v/>
      </c>
      <c r="Q337" s="31">
        <f>IFERROR(IF(INDEX('Player Pool'!$O$2:$O$8725,$X337)="","",INDEX('Player Pool'!$O$2:$O$8725,$X337)),"")</f>
        <v/>
      </c>
      <c r="R337" s="31">
        <f>IFERROR(IF(INDEX('Player Pool'!$P$2:$P$8725,$X337)="","",INDEX('Player Pool'!$P$2:$P$8725,$X337)),"")</f>
        <v/>
      </c>
      <c r="S337" s="31">
        <f>IF(AND(ISNUMBER($J337),$J337&lt;&gt;0,ISNUMBER($I337),$I337&gt;0),$J337/($I337/1000000),"")</f>
        <v/>
      </c>
      <c r="T337" s="32">
        <f>IF(AND(ISNUMBER($K337),$K337&lt;&gt;0,ISNUMBER($I337),$I337&gt;0),$K337/($I337/1000000),"")</f>
        <v/>
      </c>
      <c r="U337" s="32">
        <f>IFERROR(IF(INDEX('Player Pool'!$S$2:$S$8725,$X337)="","",INDEX('Player Pool'!$S$2:$S$8725,$X337)),"")</f>
        <v/>
      </c>
      <c r="V337" s="32">
        <f>IF(AND(ISNUMBER($U337),$U337&lt;&gt;0,ISNUMBER($I337),$I337&gt;0),$U337/($I337/1000000),"")</f>
        <v/>
      </c>
      <c r="W337" t="inlineStr">
        <is>
          <t>06h8g</t>
        </is>
      </c>
      <c r="X337">
        <f>IFERROR(MATCH($W337,'Player Pool'!$V$2:$V$8725,0),"")</f>
        <v/>
      </c>
      <c r="Y337">
        <f>IF(ISNUMBER($R337),$R337,-1)</f>
        <v/>
      </c>
      <c r="Z337">
        <f>IF(ISNUMBER($J337),$J337,-1)</f>
        <v/>
      </c>
      <c r="AA337">
        <f>IF($A337=$A336,$AA336,$AA336+1)</f>
        <v/>
      </c>
      <c r="AB337">
        <f>COUNTIFS($A$2:$A$516,$A337,$G$2:$G$516,$G337,$Y$2:$Y$516,"&gt;"&amp;$Y337)+COUNTIFS($A$2:$A337,$A337,$G$2:$G337,$G337,$Y$2:$Y337,$Y337)</f>
        <v/>
      </c>
      <c r="AC337">
        <f>IF($G337="MINORS","",COUNTIFS($A$2:$A$516,$A337,$G$2:$G$516,"&lt;&gt;MINORS",$Z$2:$Z$516,"&gt;"&amp;$Z337)+COUNTIFS($A$2:$A337,$A337,$G$2:$G337,"&lt;&gt;MINORS",$Z$2:$Z337,$Z337))</f>
        <v/>
      </c>
      <c r="AD337">
        <f>$A337&amp;"|"&amp;$G337&amp;"|"&amp;$AB337</f>
        <v/>
      </c>
      <c r="AE337">
        <f>IF($AC337="","",$A337&amp;"|"&amp;$AC337)</f>
        <v/>
      </c>
      <c r="AF337">
        <f>IF(COUNTIFS($A$2:$A337,$A337)=1,"T"&amp;$AA337,"")</f>
        <v/>
      </c>
    </row>
    <row r="338">
      <c r="A338" t="inlineStr">
        <is>
          <t>Le Duke of Dangles</t>
        </is>
      </c>
      <c r="B338">
        <f>IFERROR(IF(INDEX('Player Pool'!$A$2:$A$8725,$X338)="","",INDEX('Player Pool'!$A$2:$A$8725,$X338)),"")</f>
        <v/>
      </c>
      <c r="C338">
        <f>IFERROR(IF(INDEX('Player Pool'!$B$2:$B$8725,$X338)="","",INDEX('Player Pool'!$B$2:$B$8725,$X338)),"")</f>
        <v/>
      </c>
      <c r="D338">
        <f>IFERROR(IF(INDEX('Player Pool'!$C$2:$C$8725,$X338)="","",INDEX('Player Pool'!$C$2:$C$8725,$X338)),"")</f>
        <v/>
      </c>
      <c r="E338">
        <f>IFERROR(IF(INDEX('Player Pool'!$D$2:$D$8725,$X338)="","",INDEX('Player Pool'!$D$2:$D$8725,$X338)),"")</f>
        <v/>
      </c>
      <c r="F338" t="inlineStr">
        <is>
          <t>F</t>
        </is>
      </c>
      <c r="G338" t="inlineStr">
        <is>
          <t>MINORS</t>
        </is>
      </c>
      <c r="H338">
        <f>IFERROR(IF(INDEX('Player Pool'!$E$2:$E$8725,$X338)="","",INDEX('Player Pool'!$E$2:$E$8725,$X338)),"")</f>
        <v/>
      </c>
      <c r="I338" s="30" t="n">
        <v>1</v>
      </c>
      <c r="J338" s="31">
        <f>IFERROR(IF(INDEX('Player Pool'!$I$2:$I$8725,$X338)="","",INDEX('Player Pool'!$I$2:$I$8725,$X338)),"")</f>
        <v/>
      </c>
      <c r="K338" s="31">
        <f>IFERROR(IF(INDEX('Player Pool'!$K$2:$K$8725,$X338)="","",INDEX('Player Pool'!$K$2:$K$8725,$X338)),"")</f>
        <v/>
      </c>
      <c r="L338" s="31">
        <f>IFERROR(IF(INDEX('Player Pool'!$M$2:$M$8725,$X338)="","",INDEX('Player Pool'!$M$2:$M$8725,$X338)),"")</f>
        <v/>
      </c>
      <c r="M338" s="31">
        <f>IFERROR(IF(INDEX('Player Pool'!$N$2:$N$8725,$X338)="","",INDEX('Player Pool'!$N$2:$N$8725,$X338)),"")</f>
        <v/>
      </c>
      <c r="N338" s="31">
        <f>IFERROR(IF(INDEX('Player Pool'!$Q$2:$Q$8725,$X338)="","",INDEX('Player Pool'!$Q$2:$Q$8725,$X338)),"")</f>
        <v/>
      </c>
      <c r="O338" s="31">
        <f>IF(AND(ISNUMBER($R338),$R338&lt;&gt;0,ISNUMBER($I338),$I338&gt;0),$R338/($I338/1000000),"")</f>
        <v/>
      </c>
      <c r="P338">
        <f>IFERROR(IF(INDEX('Player Pool'!$U$2:$U$8725,$X338)="","",INDEX('Player Pool'!$U$2:$U$8725,$X338)),"")</f>
        <v/>
      </c>
      <c r="Q338" s="31">
        <f>IFERROR(IF(INDEX('Player Pool'!$O$2:$O$8725,$X338)="","",INDEX('Player Pool'!$O$2:$O$8725,$X338)),"")</f>
        <v/>
      </c>
      <c r="R338" s="31">
        <f>IFERROR(IF(INDEX('Player Pool'!$P$2:$P$8725,$X338)="","",INDEX('Player Pool'!$P$2:$P$8725,$X338)),"")</f>
        <v/>
      </c>
      <c r="S338" s="31">
        <f>IF(AND(ISNUMBER($J338),$J338&lt;&gt;0,ISNUMBER($I338),$I338&gt;0),$J338/($I338/1000000),"")</f>
        <v/>
      </c>
      <c r="T338" s="32">
        <f>IF(AND(ISNUMBER($K338),$K338&lt;&gt;0,ISNUMBER($I338),$I338&gt;0),$K338/($I338/1000000),"")</f>
        <v/>
      </c>
      <c r="U338" s="32">
        <f>IFERROR(IF(INDEX('Player Pool'!$S$2:$S$8725,$X338)="","",INDEX('Player Pool'!$S$2:$S$8725,$X338)),"")</f>
        <v/>
      </c>
      <c r="V338" s="32">
        <f>IF(AND(ISNUMBER($U338),$U338&lt;&gt;0,ISNUMBER($I338),$I338&gt;0),$U338/($I338/1000000),"")</f>
        <v/>
      </c>
      <c r="W338" t="inlineStr">
        <is>
          <t>06id8</t>
        </is>
      </c>
      <c r="X338">
        <f>IFERROR(MATCH($W338,'Player Pool'!$V$2:$V$8725,0),"")</f>
        <v/>
      </c>
      <c r="Y338">
        <f>IF(ISNUMBER($R338),$R338,-1)</f>
        <v/>
      </c>
      <c r="Z338">
        <f>IF(ISNUMBER($J338),$J338,-1)</f>
        <v/>
      </c>
      <c r="AA338">
        <f>IF($A338=$A337,$AA337,$AA337+1)</f>
        <v/>
      </c>
      <c r="AB338">
        <f>COUNTIFS($A$2:$A$516,$A338,$G$2:$G$516,$G338,$Y$2:$Y$516,"&gt;"&amp;$Y338)+COUNTIFS($A$2:$A338,$A338,$G$2:$G338,$G338,$Y$2:$Y338,$Y338)</f>
        <v/>
      </c>
      <c r="AC338">
        <f>IF($G338="MINORS","",COUNTIFS($A$2:$A$516,$A338,$G$2:$G$516,"&lt;&gt;MINORS",$Z$2:$Z$516,"&gt;"&amp;$Z338)+COUNTIFS($A$2:$A338,$A338,$G$2:$G338,"&lt;&gt;MINORS",$Z$2:$Z338,$Z338))</f>
        <v/>
      </c>
      <c r="AD338">
        <f>$A338&amp;"|"&amp;$G338&amp;"|"&amp;$AB338</f>
        <v/>
      </c>
      <c r="AE338">
        <f>IF($AC338="","",$A338&amp;"|"&amp;$AC338)</f>
        <v/>
      </c>
      <c r="AF338">
        <f>IF(COUNTIFS($A$2:$A338,$A338)=1,"T"&amp;$AA338,"")</f>
        <v/>
      </c>
    </row>
    <row r="339">
      <c r="A339" t="inlineStr">
        <is>
          <t>Le Duke of Dangles</t>
        </is>
      </c>
      <c r="B339">
        <f>IFERROR(IF(INDEX('Player Pool'!$A$2:$A$8725,$X339)="","",INDEX('Player Pool'!$A$2:$A$8725,$X339)),"")</f>
        <v/>
      </c>
      <c r="C339">
        <f>IFERROR(IF(INDEX('Player Pool'!$B$2:$B$8725,$X339)="","",INDEX('Player Pool'!$B$2:$B$8725,$X339)),"")</f>
        <v/>
      </c>
      <c r="D339">
        <f>IFERROR(IF(INDEX('Player Pool'!$C$2:$C$8725,$X339)="","",INDEX('Player Pool'!$C$2:$C$8725,$X339)),"")</f>
        <v/>
      </c>
      <c r="E339">
        <f>IFERROR(IF(INDEX('Player Pool'!$D$2:$D$8725,$X339)="","",INDEX('Player Pool'!$D$2:$D$8725,$X339)),"")</f>
        <v/>
      </c>
      <c r="F339" t="inlineStr">
        <is>
          <t>F</t>
        </is>
      </c>
      <c r="G339" t="inlineStr">
        <is>
          <t>MINORS</t>
        </is>
      </c>
      <c r="H339">
        <f>IFERROR(IF(INDEX('Player Pool'!$E$2:$E$8725,$X339)="","",INDEX('Player Pool'!$E$2:$E$8725,$X339)),"")</f>
        <v/>
      </c>
      <c r="I339" s="30" t="n">
        <v>1</v>
      </c>
      <c r="J339" s="31">
        <f>IFERROR(IF(INDEX('Player Pool'!$I$2:$I$8725,$X339)="","",INDEX('Player Pool'!$I$2:$I$8725,$X339)),"")</f>
        <v/>
      </c>
      <c r="K339" s="31">
        <f>IFERROR(IF(INDEX('Player Pool'!$K$2:$K$8725,$X339)="","",INDEX('Player Pool'!$K$2:$K$8725,$X339)),"")</f>
        <v/>
      </c>
      <c r="L339" s="31">
        <f>IFERROR(IF(INDEX('Player Pool'!$M$2:$M$8725,$X339)="","",INDEX('Player Pool'!$M$2:$M$8725,$X339)),"")</f>
        <v/>
      </c>
      <c r="M339" s="31">
        <f>IFERROR(IF(INDEX('Player Pool'!$N$2:$N$8725,$X339)="","",INDEX('Player Pool'!$N$2:$N$8725,$X339)),"")</f>
        <v/>
      </c>
      <c r="N339" s="31">
        <f>IFERROR(IF(INDEX('Player Pool'!$Q$2:$Q$8725,$X339)="","",INDEX('Player Pool'!$Q$2:$Q$8725,$X339)),"")</f>
        <v/>
      </c>
      <c r="O339" s="31">
        <f>IF(AND(ISNUMBER($R339),$R339&lt;&gt;0,ISNUMBER($I339),$I339&gt;0),$R339/($I339/1000000),"")</f>
        <v/>
      </c>
      <c r="P339">
        <f>IFERROR(IF(INDEX('Player Pool'!$U$2:$U$8725,$X339)="","",INDEX('Player Pool'!$U$2:$U$8725,$X339)),"")</f>
        <v/>
      </c>
      <c r="Q339" s="31">
        <f>IFERROR(IF(INDEX('Player Pool'!$O$2:$O$8725,$X339)="","",INDEX('Player Pool'!$O$2:$O$8725,$X339)),"")</f>
        <v/>
      </c>
      <c r="R339" s="31">
        <f>IFERROR(IF(INDEX('Player Pool'!$P$2:$P$8725,$X339)="","",INDEX('Player Pool'!$P$2:$P$8725,$X339)),"")</f>
        <v/>
      </c>
      <c r="S339" s="31">
        <f>IF(AND(ISNUMBER($J339),$J339&lt;&gt;0,ISNUMBER($I339),$I339&gt;0),$J339/($I339/1000000),"")</f>
        <v/>
      </c>
      <c r="T339" s="32">
        <f>IF(AND(ISNUMBER($K339),$K339&lt;&gt;0,ISNUMBER($I339),$I339&gt;0),$K339/($I339/1000000),"")</f>
        <v/>
      </c>
      <c r="U339" s="32">
        <f>IFERROR(IF(INDEX('Player Pool'!$S$2:$S$8725,$X339)="","",INDEX('Player Pool'!$S$2:$S$8725,$X339)),"")</f>
        <v/>
      </c>
      <c r="V339" s="32">
        <f>IF(AND(ISNUMBER($U339),$U339&lt;&gt;0,ISNUMBER($I339),$I339&gt;0),$U339/($I339/1000000),"")</f>
        <v/>
      </c>
      <c r="W339" t="inlineStr">
        <is>
          <t>06pyr</t>
        </is>
      </c>
      <c r="X339">
        <f>IFERROR(MATCH($W339,'Player Pool'!$V$2:$V$8725,0),"")</f>
        <v/>
      </c>
      <c r="Y339">
        <f>IF(ISNUMBER($R339),$R339,-1)</f>
        <v/>
      </c>
      <c r="Z339">
        <f>IF(ISNUMBER($J339),$J339,-1)</f>
        <v/>
      </c>
      <c r="AA339">
        <f>IF($A339=$A338,$AA338,$AA338+1)</f>
        <v/>
      </c>
      <c r="AB339">
        <f>COUNTIFS($A$2:$A$516,$A339,$G$2:$G$516,$G339,$Y$2:$Y$516,"&gt;"&amp;$Y339)+COUNTIFS($A$2:$A339,$A339,$G$2:$G339,$G339,$Y$2:$Y339,$Y339)</f>
        <v/>
      </c>
      <c r="AC339">
        <f>IF($G339="MINORS","",COUNTIFS($A$2:$A$516,$A339,$G$2:$G$516,"&lt;&gt;MINORS",$Z$2:$Z$516,"&gt;"&amp;$Z339)+COUNTIFS($A$2:$A339,$A339,$G$2:$G339,"&lt;&gt;MINORS",$Z$2:$Z339,$Z339))</f>
        <v/>
      </c>
      <c r="AD339">
        <f>$A339&amp;"|"&amp;$G339&amp;"|"&amp;$AB339</f>
        <v/>
      </c>
      <c r="AE339">
        <f>IF($AC339="","",$A339&amp;"|"&amp;$AC339)</f>
        <v/>
      </c>
      <c r="AF339">
        <f>IF(COUNTIFS($A$2:$A339,$A339)=1,"T"&amp;$AA339,"")</f>
        <v/>
      </c>
    </row>
    <row r="340">
      <c r="A340" t="inlineStr">
        <is>
          <t>Le Duke of Dangles</t>
        </is>
      </c>
      <c r="B340">
        <f>IFERROR(IF(INDEX('Player Pool'!$A$2:$A$8725,$X340)="","",INDEX('Player Pool'!$A$2:$A$8725,$X340)),"")</f>
        <v/>
      </c>
      <c r="C340">
        <f>IFERROR(IF(INDEX('Player Pool'!$B$2:$B$8725,$X340)="","",INDEX('Player Pool'!$B$2:$B$8725,$X340)),"")</f>
        <v/>
      </c>
      <c r="D340">
        <f>IFERROR(IF(INDEX('Player Pool'!$C$2:$C$8725,$X340)="","",INDEX('Player Pool'!$C$2:$C$8725,$X340)),"")</f>
        <v/>
      </c>
      <c r="E340">
        <f>IFERROR(IF(INDEX('Player Pool'!$D$2:$D$8725,$X340)="","",INDEX('Player Pool'!$D$2:$D$8725,$X340)),"")</f>
        <v/>
      </c>
      <c r="F340" t="inlineStr">
        <is>
          <t>F</t>
        </is>
      </c>
      <c r="G340" t="inlineStr">
        <is>
          <t>MINORS</t>
        </is>
      </c>
      <c r="H340">
        <f>IFERROR(IF(INDEX('Player Pool'!$E$2:$E$8725,$X340)="","",INDEX('Player Pool'!$E$2:$E$8725,$X340)),"")</f>
        <v/>
      </c>
      <c r="I340" s="30" t="n">
        <v>1</v>
      </c>
      <c r="J340" s="31">
        <f>IFERROR(IF(INDEX('Player Pool'!$I$2:$I$8725,$X340)="","",INDEX('Player Pool'!$I$2:$I$8725,$X340)),"")</f>
        <v/>
      </c>
      <c r="K340" s="31">
        <f>IFERROR(IF(INDEX('Player Pool'!$K$2:$K$8725,$X340)="","",INDEX('Player Pool'!$K$2:$K$8725,$X340)),"")</f>
        <v/>
      </c>
      <c r="L340" s="31">
        <f>IFERROR(IF(INDEX('Player Pool'!$M$2:$M$8725,$X340)="","",INDEX('Player Pool'!$M$2:$M$8725,$X340)),"")</f>
        <v/>
      </c>
      <c r="M340" s="31">
        <f>IFERROR(IF(INDEX('Player Pool'!$N$2:$N$8725,$X340)="","",INDEX('Player Pool'!$N$2:$N$8725,$X340)),"")</f>
        <v/>
      </c>
      <c r="N340" s="31">
        <f>IFERROR(IF(INDEX('Player Pool'!$Q$2:$Q$8725,$X340)="","",INDEX('Player Pool'!$Q$2:$Q$8725,$X340)),"")</f>
        <v/>
      </c>
      <c r="O340" s="31">
        <f>IF(AND(ISNUMBER($R340),$R340&lt;&gt;0,ISNUMBER($I340),$I340&gt;0),$R340/($I340/1000000),"")</f>
        <v/>
      </c>
      <c r="P340">
        <f>IFERROR(IF(INDEX('Player Pool'!$U$2:$U$8725,$X340)="","",INDEX('Player Pool'!$U$2:$U$8725,$X340)),"")</f>
        <v/>
      </c>
      <c r="Q340" s="31">
        <f>IFERROR(IF(INDEX('Player Pool'!$O$2:$O$8725,$X340)="","",INDEX('Player Pool'!$O$2:$O$8725,$X340)),"")</f>
        <v/>
      </c>
      <c r="R340" s="31">
        <f>IFERROR(IF(INDEX('Player Pool'!$P$2:$P$8725,$X340)="","",INDEX('Player Pool'!$P$2:$P$8725,$X340)),"")</f>
        <v/>
      </c>
      <c r="S340" s="31">
        <f>IF(AND(ISNUMBER($J340),$J340&lt;&gt;0,ISNUMBER($I340),$I340&gt;0),$J340/($I340/1000000),"")</f>
        <v/>
      </c>
      <c r="T340" s="32">
        <f>IF(AND(ISNUMBER($K340),$K340&lt;&gt;0,ISNUMBER($I340),$I340&gt;0),$K340/($I340/1000000),"")</f>
        <v/>
      </c>
      <c r="U340" s="32">
        <f>IFERROR(IF(INDEX('Player Pool'!$S$2:$S$8725,$X340)="","",INDEX('Player Pool'!$S$2:$S$8725,$X340)),"")</f>
        <v/>
      </c>
      <c r="V340" s="32">
        <f>IF(AND(ISNUMBER($U340),$U340&lt;&gt;0,ISNUMBER($I340),$I340&gt;0),$U340/($I340/1000000),"")</f>
        <v/>
      </c>
      <c r="W340" t="inlineStr">
        <is>
          <t>06pyo</t>
        </is>
      </c>
      <c r="X340">
        <f>IFERROR(MATCH($W340,'Player Pool'!$V$2:$V$8725,0),"")</f>
        <v/>
      </c>
      <c r="Y340">
        <f>IF(ISNUMBER($R340),$R340,-1)</f>
        <v/>
      </c>
      <c r="Z340">
        <f>IF(ISNUMBER($J340),$J340,-1)</f>
        <v/>
      </c>
      <c r="AA340">
        <f>IF($A340=$A339,$AA339,$AA339+1)</f>
        <v/>
      </c>
      <c r="AB340">
        <f>COUNTIFS($A$2:$A$516,$A340,$G$2:$G$516,$G340,$Y$2:$Y$516,"&gt;"&amp;$Y340)+COUNTIFS($A$2:$A340,$A340,$G$2:$G340,$G340,$Y$2:$Y340,$Y340)</f>
        <v/>
      </c>
      <c r="AC340">
        <f>IF($G340="MINORS","",COUNTIFS($A$2:$A$516,$A340,$G$2:$G$516,"&lt;&gt;MINORS",$Z$2:$Z$516,"&gt;"&amp;$Z340)+COUNTIFS($A$2:$A340,$A340,$G$2:$G340,"&lt;&gt;MINORS",$Z$2:$Z340,$Z340))</f>
        <v/>
      </c>
      <c r="AD340">
        <f>$A340&amp;"|"&amp;$G340&amp;"|"&amp;$AB340</f>
        <v/>
      </c>
      <c r="AE340">
        <f>IF($AC340="","",$A340&amp;"|"&amp;$AC340)</f>
        <v/>
      </c>
      <c r="AF340">
        <f>IF(COUNTIFS($A$2:$A340,$A340)=1,"T"&amp;$AA340,"")</f>
        <v/>
      </c>
    </row>
    <row r="341">
      <c r="A341" t="inlineStr">
        <is>
          <t>Le Duke of Dangles</t>
        </is>
      </c>
      <c r="B341">
        <f>IFERROR(IF(INDEX('Player Pool'!$A$2:$A$8725,$X341)="","",INDEX('Player Pool'!$A$2:$A$8725,$X341)),"")</f>
        <v/>
      </c>
      <c r="C341">
        <f>IFERROR(IF(INDEX('Player Pool'!$B$2:$B$8725,$X341)="","",INDEX('Player Pool'!$B$2:$B$8725,$X341)),"")</f>
        <v/>
      </c>
      <c r="D341">
        <f>IFERROR(IF(INDEX('Player Pool'!$C$2:$C$8725,$X341)="","",INDEX('Player Pool'!$C$2:$C$8725,$X341)),"")</f>
        <v/>
      </c>
      <c r="E341">
        <f>IFERROR(IF(INDEX('Player Pool'!$D$2:$D$8725,$X341)="","",INDEX('Player Pool'!$D$2:$D$8725,$X341)),"")</f>
        <v/>
      </c>
      <c r="F341" t="inlineStr">
        <is>
          <t>F</t>
        </is>
      </c>
      <c r="G341" t="inlineStr">
        <is>
          <t>MINORS</t>
        </is>
      </c>
      <c r="H341">
        <f>IFERROR(IF(INDEX('Player Pool'!$E$2:$E$8725,$X341)="","",INDEX('Player Pool'!$E$2:$E$8725,$X341)),"")</f>
        <v/>
      </c>
      <c r="I341" s="30" t="n">
        <v>1</v>
      </c>
      <c r="J341" s="31">
        <f>IFERROR(IF(INDEX('Player Pool'!$I$2:$I$8725,$X341)="","",INDEX('Player Pool'!$I$2:$I$8725,$X341)),"")</f>
        <v/>
      </c>
      <c r="K341" s="31">
        <f>IFERROR(IF(INDEX('Player Pool'!$K$2:$K$8725,$X341)="","",INDEX('Player Pool'!$K$2:$K$8725,$X341)),"")</f>
        <v/>
      </c>
      <c r="L341" s="31">
        <f>IFERROR(IF(INDEX('Player Pool'!$M$2:$M$8725,$X341)="","",INDEX('Player Pool'!$M$2:$M$8725,$X341)),"")</f>
        <v/>
      </c>
      <c r="M341" s="31">
        <f>IFERROR(IF(INDEX('Player Pool'!$N$2:$N$8725,$X341)="","",INDEX('Player Pool'!$N$2:$N$8725,$X341)),"")</f>
        <v/>
      </c>
      <c r="N341" s="31">
        <f>IFERROR(IF(INDEX('Player Pool'!$Q$2:$Q$8725,$X341)="","",INDEX('Player Pool'!$Q$2:$Q$8725,$X341)),"")</f>
        <v/>
      </c>
      <c r="O341" s="31">
        <f>IF(AND(ISNUMBER($R341),$R341&lt;&gt;0,ISNUMBER($I341),$I341&gt;0),$R341/($I341/1000000),"")</f>
        <v/>
      </c>
      <c r="P341">
        <f>IFERROR(IF(INDEX('Player Pool'!$U$2:$U$8725,$X341)="","",INDEX('Player Pool'!$U$2:$U$8725,$X341)),"")</f>
        <v/>
      </c>
      <c r="Q341" s="31">
        <f>IFERROR(IF(INDEX('Player Pool'!$O$2:$O$8725,$X341)="","",INDEX('Player Pool'!$O$2:$O$8725,$X341)),"")</f>
        <v/>
      </c>
      <c r="R341" s="31">
        <f>IFERROR(IF(INDEX('Player Pool'!$P$2:$P$8725,$X341)="","",INDEX('Player Pool'!$P$2:$P$8725,$X341)),"")</f>
        <v/>
      </c>
      <c r="S341" s="31">
        <f>IF(AND(ISNUMBER($J341),$J341&lt;&gt;0,ISNUMBER($I341),$I341&gt;0),$J341/($I341/1000000),"")</f>
        <v/>
      </c>
      <c r="T341" s="32">
        <f>IF(AND(ISNUMBER($K341),$K341&lt;&gt;0,ISNUMBER($I341),$I341&gt;0),$K341/($I341/1000000),"")</f>
        <v/>
      </c>
      <c r="U341" s="32">
        <f>IFERROR(IF(INDEX('Player Pool'!$S$2:$S$8725,$X341)="","",INDEX('Player Pool'!$S$2:$S$8725,$X341)),"")</f>
        <v/>
      </c>
      <c r="V341" s="32">
        <f>IF(AND(ISNUMBER($U341),$U341&lt;&gt;0,ISNUMBER($I341),$I341&gt;0),$U341/($I341/1000000),"")</f>
        <v/>
      </c>
      <c r="W341" t="inlineStr">
        <is>
          <t>06sq8</t>
        </is>
      </c>
      <c r="X341">
        <f>IFERROR(MATCH($W341,'Player Pool'!$V$2:$V$8725,0),"")</f>
        <v/>
      </c>
      <c r="Y341">
        <f>IF(ISNUMBER($R341),$R341,-1)</f>
        <v/>
      </c>
      <c r="Z341">
        <f>IF(ISNUMBER($J341),$J341,-1)</f>
        <v/>
      </c>
      <c r="AA341">
        <f>IF($A341=$A340,$AA340,$AA340+1)</f>
        <v/>
      </c>
      <c r="AB341">
        <f>COUNTIFS($A$2:$A$516,$A341,$G$2:$G$516,$G341,$Y$2:$Y$516,"&gt;"&amp;$Y341)+COUNTIFS($A$2:$A341,$A341,$G$2:$G341,$G341,$Y$2:$Y341,$Y341)</f>
        <v/>
      </c>
      <c r="AC341">
        <f>IF($G341="MINORS","",COUNTIFS($A$2:$A$516,$A341,$G$2:$G$516,"&lt;&gt;MINORS",$Z$2:$Z$516,"&gt;"&amp;$Z341)+COUNTIFS($A$2:$A341,$A341,$G$2:$G341,"&lt;&gt;MINORS",$Z$2:$Z341,$Z341))</f>
        <v/>
      </c>
      <c r="AD341">
        <f>$A341&amp;"|"&amp;$G341&amp;"|"&amp;$AB341</f>
        <v/>
      </c>
      <c r="AE341">
        <f>IF($AC341="","",$A341&amp;"|"&amp;$AC341)</f>
        <v/>
      </c>
      <c r="AF341">
        <f>IF(COUNTIFS($A$2:$A341,$A341)=1,"T"&amp;$AA341,"")</f>
        <v/>
      </c>
    </row>
    <row r="342">
      <c r="A342" t="inlineStr">
        <is>
          <t>Le Duke of Dangles</t>
        </is>
      </c>
      <c r="B342">
        <f>IFERROR(IF(INDEX('Player Pool'!$A$2:$A$8725,$X342)="","",INDEX('Player Pool'!$A$2:$A$8725,$X342)),"")</f>
        <v/>
      </c>
      <c r="C342">
        <f>IFERROR(IF(INDEX('Player Pool'!$B$2:$B$8725,$X342)="","",INDEX('Player Pool'!$B$2:$B$8725,$X342)),"")</f>
        <v/>
      </c>
      <c r="D342">
        <f>IFERROR(IF(INDEX('Player Pool'!$C$2:$C$8725,$X342)="","",INDEX('Player Pool'!$C$2:$C$8725,$X342)),"")</f>
        <v/>
      </c>
      <c r="E342">
        <f>IFERROR(IF(INDEX('Player Pool'!$D$2:$D$8725,$X342)="","",INDEX('Player Pool'!$D$2:$D$8725,$X342)),"")</f>
        <v/>
      </c>
      <c r="F342" t="inlineStr">
        <is>
          <t>G</t>
        </is>
      </c>
      <c r="G342" t="inlineStr">
        <is>
          <t>MINORS</t>
        </is>
      </c>
      <c r="H342">
        <f>IFERROR(IF(INDEX('Player Pool'!$E$2:$E$8725,$X342)="","",INDEX('Player Pool'!$E$2:$E$8725,$X342)),"")</f>
        <v/>
      </c>
      <c r="I342" s="30" t="n">
        <v>1</v>
      </c>
      <c r="J342" s="31">
        <f>IFERROR(IF(INDEX('Player Pool'!$I$2:$I$8725,$X342)="","",INDEX('Player Pool'!$I$2:$I$8725,$X342)),"")</f>
        <v/>
      </c>
      <c r="K342" s="31">
        <f>IFERROR(IF(INDEX('Player Pool'!$K$2:$K$8725,$X342)="","",INDEX('Player Pool'!$K$2:$K$8725,$X342)),"")</f>
        <v/>
      </c>
      <c r="L342" s="31">
        <f>IFERROR(IF(INDEX('Player Pool'!$M$2:$M$8725,$X342)="","",INDEX('Player Pool'!$M$2:$M$8725,$X342)),"")</f>
        <v/>
      </c>
      <c r="M342" s="31">
        <f>IFERROR(IF(INDEX('Player Pool'!$N$2:$N$8725,$X342)="","",INDEX('Player Pool'!$N$2:$N$8725,$X342)),"")</f>
        <v/>
      </c>
      <c r="N342" s="31">
        <f>IFERROR(IF(INDEX('Player Pool'!$Q$2:$Q$8725,$X342)="","",INDEX('Player Pool'!$Q$2:$Q$8725,$X342)),"")</f>
        <v/>
      </c>
      <c r="O342" s="31">
        <f>IF(AND(ISNUMBER($R342),$R342&lt;&gt;0,ISNUMBER($I342),$I342&gt;0),$R342/($I342/1000000),"")</f>
        <v/>
      </c>
      <c r="P342">
        <f>IFERROR(IF(INDEX('Player Pool'!$U$2:$U$8725,$X342)="","",INDEX('Player Pool'!$U$2:$U$8725,$X342)),"")</f>
        <v/>
      </c>
      <c r="Q342" s="31">
        <f>IFERROR(IF(INDEX('Player Pool'!$O$2:$O$8725,$X342)="","",INDEX('Player Pool'!$O$2:$O$8725,$X342)),"")</f>
        <v/>
      </c>
      <c r="R342" s="31">
        <f>IFERROR(IF(INDEX('Player Pool'!$P$2:$P$8725,$X342)="","",INDEX('Player Pool'!$P$2:$P$8725,$X342)),"")</f>
        <v/>
      </c>
      <c r="S342" s="31">
        <f>IF(AND(ISNUMBER($J342),$J342&lt;&gt;0,ISNUMBER($I342),$I342&gt;0),$J342/($I342/1000000),"")</f>
        <v/>
      </c>
      <c r="T342" s="32">
        <f>IF(AND(ISNUMBER($K342),$K342&lt;&gt;0,ISNUMBER($I342),$I342&gt;0),$K342/($I342/1000000),"")</f>
        <v/>
      </c>
      <c r="U342" s="32">
        <f>IFERROR(IF(INDEX('Player Pool'!$S$2:$S$8725,$X342)="","",INDEX('Player Pool'!$S$2:$S$8725,$X342)),"")</f>
        <v/>
      </c>
      <c r="V342" s="32">
        <f>IF(AND(ISNUMBER($U342),$U342&lt;&gt;0,ISNUMBER($I342),$I342&gt;0),$U342/($I342/1000000),"")</f>
        <v/>
      </c>
      <c r="W342" t="inlineStr">
        <is>
          <t>05yme</t>
        </is>
      </c>
      <c r="X342">
        <f>IFERROR(MATCH($W342,'Player Pool'!$V$2:$V$8725,0),"")</f>
        <v/>
      </c>
      <c r="Y342">
        <f>IF(ISNUMBER($R342),$R342,-1)</f>
        <v/>
      </c>
      <c r="Z342">
        <f>IF(ISNUMBER($J342),$J342,-1)</f>
        <v/>
      </c>
      <c r="AA342">
        <f>IF($A342=$A341,$AA341,$AA341+1)</f>
        <v/>
      </c>
      <c r="AB342">
        <f>COUNTIFS($A$2:$A$516,$A342,$G$2:$G$516,$G342,$Y$2:$Y$516,"&gt;"&amp;$Y342)+COUNTIFS($A$2:$A342,$A342,$G$2:$G342,$G342,$Y$2:$Y342,$Y342)</f>
        <v/>
      </c>
      <c r="AC342">
        <f>IF($G342="MINORS","",COUNTIFS($A$2:$A$516,$A342,$G$2:$G$516,"&lt;&gt;MINORS",$Z$2:$Z$516,"&gt;"&amp;$Z342)+COUNTIFS($A$2:$A342,$A342,$G$2:$G342,"&lt;&gt;MINORS",$Z$2:$Z342,$Z342))</f>
        <v/>
      </c>
      <c r="AD342">
        <f>$A342&amp;"|"&amp;$G342&amp;"|"&amp;$AB342</f>
        <v/>
      </c>
      <c r="AE342">
        <f>IF($AC342="","",$A342&amp;"|"&amp;$AC342)</f>
        <v/>
      </c>
      <c r="AF342">
        <f>IF(COUNTIFS($A$2:$A342,$A342)=1,"T"&amp;$AA342,"")</f>
        <v/>
      </c>
    </row>
    <row r="343">
      <c r="A343" t="inlineStr">
        <is>
          <t>Le Duke of Dangles</t>
        </is>
      </c>
      <c r="B343">
        <f>IFERROR(IF(INDEX('Player Pool'!$A$2:$A$8725,$X343)="","",INDEX('Player Pool'!$A$2:$A$8725,$X343)),"")</f>
        <v/>
      </c>
      <c r="C343">
        <f>IFERROR(IF(INDEX('Player Pool'!$B$2:$B$8725,$X343)="","",INDEX('Player Pool'!$B$2:$B$8725,$X343)),"")</f>
        <v/>
      </c>
      <c r="D343">
        <f>IFERROR(IF(INDEX('Player Pool'!$C$2:$C$8725,$X343)="","",INDEX('Player Pool'!$C$2:$C$8725,$X343)),"")</f>
        <v/>
      </c>
      <c r="E343">
        <f>IFERROR(IF(INDEX('Player Pool'!$D$2:$D$8725,$X343)="","",INDEX('Player Pool'!$D$2:$D$8725,$X343)),"")</f>
        <v/>
      </c>
      <c r="F343" t="inlineStr">
        <is>
          <t>F</t>
        </is>
      </c>
      <c r="G343" t="inlineStr">
        <is>
          <t>MINORS</t>
        </is>
      </c>
      <c r="H343">
        <f>IFERROR(IF(INDEX('Player Pool'!$E$2:$E$8725,$X343)="","",INDEX('Player Pool'!$E$2:$E$8725,$X343)),"")</f>
        <v/>
      </c>
      <c r="I343" s="30" t="n">
        <v>1</v>
      </c>
      <c r="J343" s="31">
        <f>IFERROR(IF(INDEX('Player Pool'!$I$2:$I$8725,$X343)="","",INDEX('Player Pool'!$I$2:$I$8725,$X343)),"")</f>
        <v/>
      </c>
      <c r="K343" s="31">
        <f>IFERROR(IF(INDEX('Player Pool'!$K$2:$K$8725,$X343)="","",INDEX('Player Pool'!$K$2:$K$8725,$X343)),"")</f>
        <v/>
      </c>
      <c r="L343" s="31">
        <f>IFERROR(IF(INDEX('Player Pool'!$M$2:$M$8725,$X343)="","",INDEX('Player Pool'!$M$2:$M$8725,$X343)),"")</f>
        <v/>
      </c>
      <c r="M343" s="31">
        <f>IFERROR(IF(INDEX('Player Pool'!$N$2:$N$8725,$X343)="","",INDEX('Player Pool'!$N$2:$N$8725,$X343)),"")</f>
        <v/>
      </c>
      <c r="N343" s="31">
        <f>IFERROR(IF(INDEX('Player Pool'!$Q$2:$Q$8725,$X343)="","",INDEX('Player Pool'!$Q$2:$Q$8725,$X343)),"")</f>
        <v/>
      </c>
      <c r="O343" s="31">
        <f>IF(AND(ISNUMBER($R343),$R343&lt;&gt;0,ISNUMBER($I343),$I343&gt;0),$R343/($I343/1000000),"")</f>
        <v/>
      </c>
      <c r="P343">
        <f>IFERROR(IF(INDEX('Player Pool'!$U$2:$U$8725,$X343)="","",INDEX('Player Pool'!$U$2:$U$8725,$X343)),"")</f>
        <v/>
      </c>
      <c r="Q343" s="31">
        <f>IFERROR(IF(INDEX('Player Pool'!$O$2:$O$8725,$X343)="","",INDEX('Player Pool'!$O$2:$O$8725,$X343)),"")</f>
        <v/>
      </c>
      <c r="R343" s="31">
        <f>IFERROR(IF(INDEX('Player Pool'!$P$2:$P$8725,$X343)="","",INDEX('Player Pool'!$P$2:$P$8725,$X343)),"")</f>
        <v/>
      </c>
      <c r="S343" s="31">
        <f>IF(AND(ISNUMBER($J343),$J343&lt;&gt;0,ISNUMBER($I343),$I343&gt;0),$J343/($I343/1000000),"")</f>
        <v/>
      </c>
      <c r="T343" s="32">
        <f>IF(AND(ISNUMBER($K343),$K343&lt;&gt;0,ISNUMBER($I343),$I343&gt;0),$K343/($I343/1000000),"")</f>
        <v/>
      </c>
      <c r="U343" s="32">
        <f>IFERROR(IF(INDEX('Player Pool'!$S$2:$S$8725,$X343)="","",INDEX('Player Pool'!$S$2:$S$8725,$X343)),"")</f>
        <v/>
      </c>
      <c r="V343" s="32">
        <f>IF(AND(ISNUMBER($U343),$U343&lt;&gt;0,ISNUMBER($I343),$I343&gt;0),$U343/($I343/1000000),"")</f>
        <v/>
      </c>
      <c r="W343" t="inlineStr">
        <is>
          <t>06sn8</t>
        </is>
      </c>
      <c r="X343">
        <f>IFERROR(MATCH($W343,'Player Pool'!$V$2:$V$8725,0),"")</f>
        <v/>
      </c>
      <c r="Y343">
        <f>IF(ISNUMBER($R343),$R343,-1)</f>
        <v/>
      </c>
      <c r="Z343">
        <f>IF(ISNUMBER($J343),$J343,-1)</f>
        <v/>
      </c>
      <c r="AA343">
        <f>IF($A343=$A342,$AA342,$AA342+1)</f>
        <v/>
      </c>
      <c r="AB343">
        <f>COUNTIFS($A$2:$A$516,$A343,$G$2:$G$516,$G343,$Y$2:$Y$516,"&gt;"&amp;$Y343)+COUNTIFS($A$2:$A343,$A343,$G$2:$G343,$G343,$Y$2:$Y343,$Y343)</f>
        <v/>
      </c>
      <c r="AC343">
        <f>IF($G343="MINORS","",COUNTIFS($A$2:$A$516,$A343,$G$2:$G$516,"&lt;&gt;MINORS",$Z$2:$Z$516,"&gt;"&amp;$Z343)+COUNTIFS($A$2:$A343,$A343,$G$2:$G343,"&lt;&gt;MINORS",$Z$2:$Z343,$Z343))</f>
        <v/>
      </c>
      <c r="AD343">
        <f>$A343&amp;"|"&amp;$G343&amp;"|"&amp;$AB343</f>
        <v/>
      </c>
      <c r="AE343">
        <f>IF($AC343="","",$A343&amp;"|"&amp;$AC343)</f>
        <v/>
      </c>
      <c r="AF343">
        <f>IF(COUNTIFS($A$2:$A343,$A343)=1,"T"&amp;$AA343,"")</f>
        <v/>
      </c>
    </row>
    <row r="344">
      <c r="A344" t="inlineStr">
        <is>
          <t>Le Duke of Dangles</t>
        </is>
      </c>
      <c r="B344">
        <f>IFERROR(IF(INDEX('Player Pool'!$A$2:$A$8725,$X344)="","",INDEX('Player Pool'!$A$2:$A$8725,$X344)),"")</f>
        <v/>
      </c>
      <c r="C344">
        <f>IFERROR(IF(INDEX('Player Pool'!$B$2:$B$8725,$X344)="","",INDEX('Player Pool'!$B$2:$B$8725,$X344)),"")</f>
        <v/>
      </c>
      <c r="D344">
        <f>IFERROR(IF(INDEX('Player Pool'!$C$2:$C$8725,$X344)="","",INDEX('Player Pool'!$C$2:$C$8725,$X344)),"")</f>
        <v/>
      </c>
      <c r="E344">
        <f>IFERROR(IF(INDEX('Player Pool'!$D$2:$D$8725,$X344)="","",INDEX('Player Pool'!$D$2:$D$8725,$X344)),"")</f>
        <v/>
      </c>
      <c r="F344" t="inlineStr">
        <is>
          <t>D</t>
        </is>
      </c>
      <c r="G344" t="inlineStr">
        <is>
          <t>MINORS</t>
        </is>
      </c>
      <c r="H344">
        <f>IFERROR(IF(INDEX('Player Pool'!$E$2:$E$8725,$X344)="","",INDEX('Player Pool'!$E$2:$E$8725,$X344)),"")</f>
        <v/>
      </c>
      <c r="I344" s="30" t="n">
        <v>1</v>
      </c>
      <c r="J344" s="31">
        <f>IFERROR(IF(INDEX('Player Pool'!$I$2:$I$8725,$X344)="","",INDEX('Player Pool'!$I$2:$I$8725,$X344)),"")</f>
        <v/>
      </c>
      <c r="K344" s="31">
        <f>IFERROR(IF(INDEX('Player Pool'!$K$2:$K$8725,$X344)="","",INDEX('Player Pool'!$K$2:$K$8725,$X344)),"")</f>
        <v/>
      </c>
      <c r="L344" s="31">
        <f>IFERROR(IF(INDEX('Player Pool'!$M$2:$M$8725,$X344)="","",INDEX('Player Pool'!$M$2:$M$8725,$X344)),"")</f>
        <v/>
      </c>
      <c r="M344" s="31">
        <f>IFERROR(IF(INDEX('Player Pool'!$N$2:$N$8725,$X344)="","",INDEX('Player Pool'!$N$2:$N$8725,$X344)),"")</f>
        <v/>
      </c>
      <c r="N344" s="31">
        <f>IFERROR(IF(INDEX('Player Pool'!$Q$2:$Q$8725,$X344)="","",INDEX('Player Pool'!$Q$2:$Q$8725,$X344)),"")</f>
        <v/>
      </c>
      <c r="O344" s="31">
        <f>IF(AND(ISNUMBER($R344),$R344&lt;&gt;0,ISNUMBER($I344),$I344&gt;0),$R344/($I344/1000000),"")</f>
        <v/>
      </c>
      <c r="P344">
        <f>IFERROR(IF(INDEX('Player Pool'!$U$2:$U$8725,$X344)="","",INDEX('Player Pool'!$U$2:$U$8725,$X344)),"")</f>
        <v/>
      </c>
      <c r="Q344" s="31">
        <f>IFERROR(IF(INDEX('Player Pool'!$O$2:$O$8725,$X344)="","",INDEX('Player Pool'!$O$2:$O$8725,$X344)),"")</f>
        <v/>
      </c>
      <c r="R344" s="31">
        <f>IFERROR(IF(INDEX('Player Pool'!$P$2:$P$8725,$X344)="","",INDEX('Player Pool'!$P$2:$P$8725,$X344)),"")</f>
        <v/>
      </c>
      <c r="S344" s="31">
        <f>IF(AND(ISNUMBER($J344),$J344&lt;&gt;0,ISNUMBER($I344),$I344&gt;0),$J344/($I344/1000000),"")</f>
        <v/>
      </c>
      <c r="T344" s="32">
        <f>IF(AND(ISNUMBER($K344),$K344&lt;&gt;0,ISNUMBER($I344),$I344&gt;0),$K344/($I344/1000000),"")</f>
        <v/>
      </c>
      <c r="U344" s="32">
        <f>IFERROR(IF(INDEX('Player Pool'!$S$2:$S$8725,$X344)="","",INDEX('Player Pool'!$S$2:$S$8725,$X344)),"")</f>
        <v/>
      </c>
      <c r="V344" s="32">
        <f>IF(AND(ISNUMBER($U344),$U344&lt;&gt;0,ISNUMBER($I344),$I344&gt;0),$U344/($I344/1000000),"")</f>
        <v/>
      </c>
      <c r="W344" t="inlineStr">
        <is>
          <t>06mb7</t>
        </is>
      </c>
      <c r="X344">
        <f>IFERROR(MATCH($W344,'Player Pool'!$V$2:$V$8725,0),"")</f>
        <v/>
      </c>
      <c r="Y344">
        <f>IF(ISNUMBER($R344),$R344,-1)</f>
        <v/>
      </c>
      <c r="Z344">
        <f>IF(ISNUMBER($J344),$J344,-1)</f>
        <v/>
      </c>
      <c r="AA344">
        <f>IF($A344=$A343,$AA343,$AA343+1)</f>
        <v/>
      </c>
      <c r="AB344">
        <f>COUNTIFS($A$2:$A$516,$A344,$G$2:$G$516,$G344,$Y$2:$Y$516,"&gt;"&amp;$Y344)+COUNTIFS($A$2:$A344,$A344,$G$2:$G344,$G344,$Y$2:$Y344,$Y344)</f>
        <v/>
      </c>
      <c r="AC344">
        <f>IF($G344="MINORS","",COUNTIFS($A$2:$A$516,$A344,$G$2:$G$516,"&lt;&gt;MINORS",$Z$2:$Z$516,"&gt;"&amp;$Z344)+COUNTIFS($A$2:$A344,$A344,$G$2:$G344,"&lt;&gt;MINORS",$Z$2:$Z344,$Z344))</f>
        <v/>
      </c>
      <c r="AD344">
        <f>$A344&amp;"|"&amp;$G344&amp;"|"&amp;$AB344</f>
        <v/>
      </c>
      <c r="AE344">
        <f>IF($AC344="","",$A344&amp;"|"&amp;$AC344)</f>
        <v/>
      </c>
      <c r="AF344">
        <f>IF(COUNTIFS($A$2:$A344,$A344)=1,"T"&amp;$AA344,"")</f>
        <v/>
      </c>
    </row>
    <row r="345">
      <c r="A345" t="inlineStr">
        <is>
          <t>Le Duke of Dangles</t>
        </is>
      </c>
      <c r="B345">
        <f>IFERROR(IF(INDEX('Player Pool'!$A$2:$A$8725,$X345)="","",INDEX('Player Pool'!$A$2:$A$8725,$X345)),"")</f>
        <v/>
      </c>
      <c r="C345">
        <f>IFERROR(IF(INDEX('Player Pool'!$B$2:$B$8725,$X345)="","",INDEX('Player Pool'!$B$2:$B$8725,$X345)),"")</f>
        <v/>
      </c>
      <c r="D345">
        <f>IFERROR(IF(INDEX('Player Pool'!$C$2:$C$8725,$X345)="","",INDEX('Player Pool'!$C$2:$C$8725,$X345)),"")</f>
        <v/>
      </c>
      <c r="E345">
        <f>IFERROR(IF(INDEX('Player Pool'!$D$2:$D$8725,$X345)="","",INDEX('Player Pool'!$D$2:$D$8725,$X345)),"")</f>
        <v/>
      </c>
      <c r="F345" t="inlineStr">
        <is>
          <t>G</t>
        </is>
      </c>
      <c r="G345" t="inlineStr">
        <is>
          <t>MINORS</t>
        </is>
      </c>
      <c r="H345">
        <f>IFERROR(IF(INDEX('Player Pool'!$E$2:$E$8725,$X345)="","",INDEX('Player Pool'!$E$2:$E$8725,$X345)),"")</f>
        <v/>
      </c>
      <c r="I345" s="30" t="n">
        <v>1</v>
      </c>
      <c r="J345" s="31">
        <f>IFERROR(IF(INDEX('Player Pool'!$I$2:$I$8725,$X345)="","",INDEX('Player Pool'!$I$2:$I$8725,$X345)),"")</f>
        <v/>
      </c>
      <c r="K345" s="31">
        <f>IFERROR(IF(INDEX('Player Pool'!$K$2:$K$8725,$X345)="","",INDEX('Player Pool'!$K$2:$K$8725,$X345)),"")</f>
        <v/>
      </c>
      <c r="L345" s="31">
        <f>IFERROR(IF(INDEX('Player Pool'!$M$2:$M$8725,$X345)="","",INDEX('Player Pool'!$M$2:$M$8725,$X345)),"")</f>
        <v/>
      </c>
      <c r="M345" s="31">
        <f>IFERROR(IF(INDEX('Player Pool'!$N$2:$N$8725,$X345)="","",INDEX('Player Pool'!$N$2:$N$8725,$X345)),"")</f>
        <v/>
      </c>
      <c r="N345" s="31">
        <f>IFERROR(IF(INDEX('Player Pool'!$Q$2:$Q$8725,$X345)="","",INDEX('Player Pool'!$Q$2:$Q$8725,$X345)),"")</f>
        <v/>
      </c>
      <c r="O345" s="31">
        <f>IF(AND(ISNUMBER($R345),$R345&lt;&gt;0,ISNUMBER($I345),$I345&gt;0),$R345/($I345/1000000),"")</f>
        <v/>
      </c>
      <c r="P345">
        <f>IFERROR(IF(INDEX('Player Pool'!$U$2:$U$8725,$X345)="","",INDEX('Player Pool'!$U$2:$U$8725,$X345)),"")</f>
        <v/>
      </c>
      <c r="Q345" s="31">
        <f>IFERROR(IF(INDEX('Player Pool'!$O$2:$O$8725,$X345)="","",INDEX('Player Pool'!$O$2:$O$8725,$X345)),"")</f>
        <v/>
      </c>
      <c r="R345" s="31">
        <f>IFERROR(IF(INDEX('Player Pool'!$P$2:$P$8725,$X345)="","",INDEX('Player Pool'!$P$2:$P$8725,$X345)),"")</f>
        <v/>
      </c>
      <c r="S345" s="31">
        <f>IF(AND(ISNUMBER($J345),$J345&lt;&gt;0,ISNUMBER($I345),$I345&gt;0),$J345/($I345/1000000),"")</f>
        <v/>
      </c>
      <c r="T345" s="32">
        <f>IF(AND(ISNUMBER($K345),$K345&lt;&gt;0,ISNUMBER($I345),$I345&gt;0),$K345/($I345/1000000),"")</f>
        <v/>
      </c>
      <c r="U345" s="32">
        <f>IFERROR(IF(INDEX('Player Pool'!$S$2:$S$8725,$X345)="","",INDEX('Player Pool'!$S$2:$S$8725,$X345)),"")</f>
        <v/>
      </c>
      <c r="V345" s="32">
        <f>IF(AND(ISNUMBER($U345),$U345&lt;&gt;0,ISNUMBER($I345),$I345&gt;0),$U345/($I345/1000000),"")</f>
        <v/>
      </c>
      <c r="W345" t="inlineStr">
        <is>
          <t>06c91</t>
        </is>
      </c>
      <c r="X345">
        <f>IFERROR(MATCH($W345,'Player Pool'!$V$2:$V$8725,0),"")</f>
        <v/>
      </c>
      <c r="Y345">
        <f>IF(ISNUMBER($R345),$R345,-1)</f>
        <v/>
      </c>
      <c r="Z345">
        <f>IF(ISNUMBER($J345),$J345,-1)</f>
        <v/>
      </c>
      <c r="AA345">
        <f>IF($A345=$A344,$AA344,$AA344+1)</f>
        <v/>
      </c>
      <c r="AB345">
        <f>COUNTIFS($A$2:$A$516,$A345,$G$2:$G$516,$G345,$Y$2:$Y$516,"&gt;"&amp;$Y345)+COUNTIFS($A$2:$A345,$A345,$G$2:$G345,$G345,$Y$2:$Y345,$Y345)</f>
        <v/>
      </c>
      <c r="AC345">
        <f>IF($G345="MINORS","",COUNTIFS($A$2:$A$516,$A345,$G$2:$G$516,"&lt;&gt;MINORS",$Z$2:$Z$516,"&gt;"&amp;$Z345)+COUNTIFS($A$2:$A345,$A345,$G$2:$G345,"&lt;&gt;MINORS",$Z$2:$Z345,$Z345))</f>
        <v/>
      </c>
      <c r="AD345">
        <f>$A345&amp;"|"&amp;$G345&amp;"|"&amp;$AB345</f>
        <v/>
      </c>
      <c r="AE345">
        <f>IF($AC345="","",$A345&amp;"|"&amp;$AC345)</f>
        <v/>
      </c>
      <c r="AF345">
        <f>IF(COUNTIFS($A$2:$A345,$A345)=1,"T"&amp;$AA345,"")</f>
        <v/>
      </c>
    </row>
    <row r="346">
      <c r="A346" t="inlineStr">
        <is>
          <t>Le Duke of Dangles</t>
        </is>
      </c>
      <c r="B346">
        <f>IFERROR(IF(INDEX('Player Pool'!$A$2:$A$8725,$X346)="","",INDEX('Player Pool'!$A$2:$A$8725,$X346)),"")</f>
        <v/>
      </c>
      <c r="C346">
        <f>IFERROR(IF(INDEX('Player Pool'!$B$2:$B$8725,$X346)="","",INDEX('Player Pool'!$B$2:$B$8725,$X346)),"")</f>
        <v/>
      </c>
      <c r="D346">
        <f>IFERROR(IF(INDEX('Player Pool'!$C$2:$C$8725,$X346)="","",INDEX('Player Pool'!$C$2:$C$8725,$X346)),"")</f>
        <v/>
      </c>
      <c r="E346">
        <f>IFERROR(IF(INDEX('Player Pool'!$D$2:$D$8725,$X346)="","",INDEX('Player Pool'!$D$2:$D$8725,$X346)),"")</f>
        <v/>
      </c>
      <c r="F346" t="inlineStr">
        <is>
          <t>G</t>
        </is>
      </c>
      <c r="G346" t="inlineStr">
        <is>
          <t>MINORS</t>
        </is>
      </c>
      <c r="H346">
        <f>IFERROR(IF(INDEX('Player Pool'!$E$2:$E$8725,$X346)="","",INDEX('Player Pool'!$E$2:$E$8725,$X346)),"")</f>
        <v/>
      </c>
      <c r="I346" s="30" t="n">
        <v>1</v>
      </c>
      <c r="J346" s="31">
        <f>IFERROR(IF(INDEX('Player Pool'!$I$2:$I$8725,$X346)="","",INDEX('Player Pool'!$I$2:$I$8725,$X346)),"")</f>
        <v/>
      </c>
      <c r="K346" s="31">
        <f>IFERROR(IF(INDEX('Player Pool'!$K$2:$K$8725,$X346)="","",INDEX('Player Pool'!$K$2:$K$8725,$X346)),"")</f>
        <v/>
      </c>
      <c r="L346" s="31">
        <f>IFERROR(IF(INDEX('Player Pool'!$M$2:$M$8725,$X346)="","",INDEX('Player Pool'!$M$2:$M$8725,$X346)),"")</f>
        <v/>
      </c>
      <c r="M346" s="31">
        <f>IFERROR(IF(INDEX('Player Pool'!$N$2:$N$8725,$X346)="","",INDEX('Player Pool'!$N$2:$N$8725,$X346)),"")</f>
        <v/>
      </c>
      <c r="N346" s="31">
        <f>IFERROR(IF(INDEX('Player Pool'!$Q$2:$Q$8725,$X346)="","",INDEX('Player Pool'!$Q$2:$Q$8725,$X346)),"")</f>
        <v/>
      </c>
      <c r="O346" s="31">
        <f>IF(AND(ISNUMBER($R346),$R346&lt;&gt;0,ISNUMBER($I346),$I346&gt;0),$R346/($I346/1000000),"")</f>
        <v/>
      </c>
      <c r="P346">
        <f>IFERROR(IF(INDEX('Player Pool'!$U$2:$U$8725,$X346)="","",INDEX('Player Pool'!$U$2:$U$8725,$X346)),"")</f>
        <v/>
      </c>
      <c r="Q346" s="31">
        <f>IFERROR(IF(INDEX('Player Pool'!$O$2:$O$8725,$X346)="","",INDEX('Player Pool'!$O$2:$O$8725,$X346)),"")</f>
        <v/>
      </c>
      <c r="R346" s="31">
        <f>IFERROR(IF(INDEX('Player Pool'!$P$2:$P$8725,$X346)="","",INDEX('Player Pool'!$P$2:$P$8725,$X346)),"")</f>
        <v/>
      </c>
      <c r="S346" s="31">
        <f>IF(AND(ISNUMBER($J346),$J346&lt;&gt;0,ISNUMBER($I346),$I346&gt;0),$J346/($I346/1000000),"")</f>
        <v/>
      </c>
      <c r="T346" s="32">
        <f>IF(AND(ISNUMBER($K346),$K346&lt;&gt;0,ISNUMBER($I346),$I346&gt;0),$K346/($I346/1000000),"")</f>
        <v/>
      </c>
      <c r="U346" s="32">
        <f>IFERROR(IF(INDEX('Player Pool'!$S$2:$S$8725,$X346)="","",INDEX('Player Pool'!$S$2:$S$8725,$X346)),"")</f>
        <v/>
      </c>
      <c r="V346" s="32">
        <f>IF(AND(ISNUMBER($U346),$U346&lt;&gt;0,ISNUMBER($I346),$I346&gt;0),$U346/($I346/1000000),"")</f>
        <v/>
      </c>
      <c r="W346" t="inlineStr">
        <is>
          <t>06pww</t>
        </is>
      </c>
      <c r="X346">
        <f>IFERROR(MATCH($W346,'Player Pool'!$V$2:$V$8725,0),"")</f>
        <v/>
      </c>
      <c r="Y346">
        <f>IF(ISNUMBER($R346),$R346,-1)</f>
        <v/>
      </c>
      <c r="Z346">
        <f>IF(ISNUMBER($J346),$J346,-1)</f>
        <v/>
      </c>
      <c r="AA346">
        <f>IF($A346=$A345,$AA345,$AA345+1)</f>
        <v/>
      </c>
      <c r="AB346">
        <f>COUNTIFS($A$2:$A$516,$A346,$G$2:$G$516,$G346,$Y$2:$Y$516,"&gt;"&amp;$Y346)+COUNTIFS($A$2:$A346,$A346,$G$2:$G346,$G346,$Y$2:$Y346,$Y346)</f>
        <v/>
      </c>
      <c r="AC346">
        <f>IF($G346="MINORS","",COUNTIFS($A$2:$A$516,$A346,$G$2:$G$516,"&lt;&gt;MINORS",$Z$2:$Z$516,"&gt;"&amp;$Z346)+COUNTIFS($A$2:$A346,$A346,$G$2:$G346,"&lt;&gt;MINORS",$Z$2:$Z346,$Z346))</f>
        <v/>
      </c>
      <c r="AD346">
        <f>$A346&amp;"|"&amp;$G346&amp;"|"&amp;$AB346</f>
        <v/>
      </c>
      <c r="AE346">
        <f>IF($AC346="","",$A346&amp;"|"&amp;$AC346)</f>
        <v/>
      </c>
      <c r="AF346">
        <f>IF(COUNTIFS($A$2:$A346,$A346)=1,"T"&amp;$AA346,"")</f>
        <v/>
      </c>
    </row>
    <row r="347">
      <c r="A347" t="inlineStr">
        <is>
          <t>Le Duke of Dangles</t>
        </is>
      </c>
      <c r="B347">
        <f>IFERROR(IF(INDEX('Player Pool'!$A$2:$A$8725,$X347)="","",INDEX('Player Pool'!$A$2:$A$8725,$X347)),"")</f>
        <v/>
      </c>
      <c r="C347">
        <f>IFERROR(IF(INDEX('Player Pool'!$B$2:$B$8725,$X347)="","",INDEX('Player Pool'!$B$2:$B$8725,$X347)),"")</f>
        <v/>
      </c>
      <c r="D347">
        <f>IFERROR(IF(INDEX('Player Pool'!$C$2:$C$8725,$X347)="","",INDEX('Player Pool'!$C$2:$C$8725,$X347)),"")</f>
        <v/>
      </c>
      <c r="E347">
        <f>IFERROR(IF(INDEX('Player Pool'!$D$2:$D$8725,$X347)="","",INDEX('Player Pool'!$D$2:$D$8725,$X347)),"")</f>
        <v/>
      </c>
      <c r="F347" t="inlineStr">
        <is>
          <t>F</t>
        </is>
      </c>
      <c r="G347" t="inlineStr">
        <is>
          <t>MINORS</t>
        </is>
      </c>
      <c r="H347">
        <f>IFERROR(IF(INDEX('Player Pool'!$E$2:$E$8725,$X347)="","",INDEX('Player Pool'!$E$2:$E$8725,$X347)),"")</f>
        <v/>
      </c>
      <c r="I347" s="30" t="n">
        <v>1075000</v>
      </c>
      <c r="J347" s="31">
        <f>IFERROR(IF(INDEX('Player Pool'!$I$2:$I$8725,$X347)="","",INDEX('Player Pool'!$I$2:$I$8725,$X347)),"")</f>
        <v/>
      </c>
      <c r="K347" s="31">
        <f>IFERROR(IF(INDEX('Player Pool'!$K$2:$K$8725,$X347)="","",INDEX('Player Pool'!$K$2:$K$8725,$X347)),"")</f>
        <v/>
      </c>
      <c r="L347" s="31">
        <f>IFERROR(IF(INDEX('Player Pool'!$M$2:$M$8725,$X347)="","",INDEX('Player Pool'!$M$2:$M$8725,$X347)),"")</f>
        <v/>
      </c>
      <c r="M347" s="31">
        <f>IFERROR(IF(INDEX('Player Pool'!$N$2:$N$8725,$X347)="","",INDEX('Player Pool'!$N$2:$N$8725,$X347)),"")</f>
        <v/>
      </c>
      <c r="N347" s="31">
        <f>IFERROR(IF(INDEX('Player Pool'!$Q$2:$Q$8725,$X347)="","",INDEX('Player Pool'!$Q$2:$Q$8725,$X347)),"")</f>
        <v/>
      </c>
      <c r="O347" s="31">
        <f>IF(AND(ISNUMBER($R347),$R347&lt;&gt;0,ISNUMBER($I347),$I347&gt;0),$R347/($I347/1000000),"")</f>
        <v/>
      </c>
      <c r="P347">
        <f>IFERROR(IF(INDEX('Player Pool'!$U$2:$U$8725,$X347)="","",INDEX('Player Pool'!$U$2:$U$8725,$X347)),"")</f>
        <v/>
      </c>
      <c r="Q347" s="31">
        <f>IFERROR(IF(INDEX('Player Pool'!$O$2:$O$8725,$X347)="","",INDEX('Player Pool'!$O$2:$O$8725,$X347)),"")</f>
        <v/>
      </c>
      <c r="R347" s="31">
        <f>IFERROR(IF(INDEX('Player Pool'!$P$2:$P$8725,$X347)="","",INDEX('Player Pool'!$P$2:$P$8725,$X347)),"")</f>
        <v/>
      </c>
      <c r="S347" s="31">
        <f>IF(AND(ISNUMBER($J347),$J347&lt;&gt;0,ISNUMBER($I347),$I347&gt;0),$J347/($I347/1000000),"")</f>
        <v/>
      </c>
      <c r="T347" s="32">
        <f>IF(AND(ISNUMBER($K347),$K347&lt;&gt;0,ISNUMBER($I347),$I347&gt;0),$K347/($I347/1000000),"")</f>
        <v/>
      </c>
      <c r="U347" s="32">
        <f>IFERROR(IF(INDEX('Player Pool'!$S$2:$S$8725,$X347)="","",INDEX('Player Pool'!$S$2:$S$8725,$X347)),"")</f>
        <v/>
      </c>
      <c r="V347" s="32">
        <f>IF(AND(ISNUMBER($U347),$U347&lt;&gt;0,ISNUMBER($I347),$I347&gt;0),$U347/($I347/1000000),"")</f>
        <v/>
      </c>
      <c r="W347" t="inlineStr">
        <is>
          <t>06imm</t>
        </is>
      </c>
      <c r="X347">
        <f>IFERROR(MATCH($W347,'Player Pool'!$V$2:$V$8725,0),"")</f>
        <v/>
      </c>
      <c r="Y347">
        <f>IF(ISNUMBER($R347),$R347,-1)</f>
        <v/>
      </c>
      <c r="Z347">
        <f>IF(ISNUMBER($J347),$J347,-1)</f>
        <v/>
      </c>
      <c r="AA347">
        <f>IF($A347=$A346,$AA346,$AA346+1)</f>
        <v/>
      </c>
      <c r="AB347">
        <f>COUNTIFS($A$2:$A$516,$A347,$G$2:$G$516,$G347,$Y$2:$Y$516,"&gt;"&amp;$Y347)+COUNTIFS($A$2:$A347,$A347,$G$2:$G347,$G347,$Y$2:$Y347,$Y347)</f>
        <v/>
      </c>
      <c r="AC347">
        <f>IF($G347="MINORS","",COUNTIFS($A$2:$A$516,$A347,$G$2:$G$516,"&lt;&gt;MINORS",$Z$2:$Z$516,"&gt;"&amp;$Z347)+COUNTIFS($A$2:$A347,$A347,$G$2:$G347,"&lt;&gt;MINORS",$Z$2:$Z347,$Z347))</f>
        <v/>
      </c>
      <c r="AD347">
        <f>$A347&amp;"|"&amp;$G347&amp;"|"&amp;$AB347</f>
        <v/>
      </c>
      <c r="AE347">
        <f>IF($AC347="","",$A347&amp;"|"&amp;$AC347)</f>
        <v/>
      </c>
      <c r="AF347">
        <f>IF(COUNTIFS($A$2:$A347,$A347)=1,"T"&amp;$AA347,"")</f>
        <v/>
      </c>
    </row>
    <row r="348">
      <c r="A348" t="inlineStr">
        <is>
          <t>Mike</t>
        </is>
      </c>
      <c r="B348">
        <f>IFERROR(IF(INDEX('Player Pool'!$A$2:$A$8725,$X348)="","",INDEX('Player Pool'!$A$2:$A$8725,$X348)),"")</f>
        <v/>
      </c>
      <c r="C348">
        <f>IFERROR(IF(INDEX('Player Pool'!$B$2:$B$8725,$X348)="","",INDEX('Player Pool'!$B$2:$B$8725,$X348)),"")</f>
        <v/>
      </c>
      <c r="D348">
        <f>IFERROR(IF(INDEX('Player Pool'!$C$2:$C$8725,$X348)="","",INDEX('Player Pool'!$C$2:$C$8725,$X348)),"")</f>
        <v/>
      </c>
      <c r="E348">
        <f>IFERROR(IF(INDEX('Player Pool'!$D$2:$D$8725,$X348)="","",INDEX('Player Pool'!$D$2:$D$8725,$X348)),"")</f>
        <v/>
      </c>
      <c r="F348" t="inlineStr">
        <is>
          <t>F</t>
        </is>
      </c>
      <c r="G348" t="inlineStr">
        <is>
          <t>ACTIVE</t>
        </is>
      </c>
      <c r="H348">
        <f>IFERROR(IF(INDEX('Player Pool'!$E$2:$E$8725,$X348)="","",INDEX('Player Pool'!$E$2:$E$8725,$X348)),"")</f>
        <v/>
      </c>
      <c r="I348" s="30" t="n">
        <v>9500000</v>
      </c>
      <c r="J348" s="31">
        <f>IFERROR(IF(INDEX('Player Pool'!$I$2:$I$8725,$X348)="","",INDEX('Player Pool'!$I$2:$I$8725,$X348)),"")</f>
        <v/>
      </c>
      <c r="K348" s="31">
        <f>IFERROR(IF(INDEX('Player Pool'!$K$2:$K$8725,$X348)="","",INDEX('Player Pool'!$K$2:$K$8725,$X348)),"")</f>
        <v/>
      </c>
      <c r="L348" s="31">
        <f>IFERROR(IF(INDEX('Player Pool'!$M$2:$M$8725,$X348)="","",INDEX('Player Pool'!$M$2:$M$8725,$X348)),"")</f>
        <v/>
      </c>
      <c r="M348" s="31">
        <f>IFERROR(IF(INDEX('Player Pool'!$N$2:$N$8725,$X348)="","",INDEX('Player Pool'!$N$2:$N$8725,$X348)),"")</f>
        <v/>
      </c>
      <c r="N348" s="31">
        <f>IFERROR(IF(INDEX('Player Pool'!$Q$2:$Q$8725,$X348)="","",INDEX('Player Pool'!$Q$2:$Q$8725,$X348)),"")</f>
        <v/>
      </c>
      <c r="O348" s="31">
        <f>IF(AND(ISNUMBER($R348),$R348&lt;&gt;0,ISNUMBER($I348),$I348&gt;0),$R348/($I348/1000000),"")</f>
        <v/>
      </c>
      <c r="P348">
        <f>IFERROR(IF(INDEX('Player Pool'!$U$2:$U$8725,$X348)="","",INDEX('Player Pool'!$U$2:$U$8725,$X348)),"")</f>
        <v/>
      </c>
      <c r="Q348" s="31">
        <f>IFERROR(IF(INDEX('Player Pool'!$O$2:$O$8725,$X348)="","",INDEX('Player Pool'!$O$2:$O$8725,$X348)),"")</f>
        <v/>
      </c>
      <c r="R348" s="31">
        <f>IFERROR(IF(INDEX('Player Pool'!$P$2:$P$8725,$X348)="","",INDEX('Player Pool'!$P$2:$P$8725,$X348)),"")</f>
        <v/>
      </c>
      <c r="S348" s="31">
        <f>IF(AND(ISNUMBER($J348),$J348&lt;&gt;0,ISNUMBER($I348),$I348&gt;0),$J348/($I348/1000000),"")</f>
        <v/>
      </c>
      <c r="T348" s="32">
        <f>IF(AND(ISNUMBER($K348),$K348&lt;&gt;0,ISNUMBER($I348),$I348&gt;0),$K348/($I348/1000000),"")</f>
        <v/>
      </c>
      <c r="U348" s="32">
        <f>IFERROR(IF(INDEX('Player Pool'!$S$2:$S$8725,$X348)="","",INDEX('Player Pool'!$S$2:$S$8725,$X348)),"")</f>
        <v/>
      </c>
      <c r="V348" s="32">
        <f>IF(AND(ISNUMBER($U348),$U348&lt;&gt;0,ISNUMBER($I348),$I348&gt;0),$U348/($I348/1000000),"")</f>
        <v/>
      </c>
      <c r="W348" t="inlineStr">
        <is>
          <t>02b70</t>
        </is>
      </c>
      <c r="X348">
        <f>IFERROR(MATCH($W348,'Player Pool'!$V$2:$V$8725,0),"")</f>
        <v/>
      </c>
      <c r="Y348">
        <f>IF(ISNUMBER($R348),$R348,-1)</f>
        <v/>
      </c>
      <c r="Z348">
        <f>IF(ISNUMBER($J348),$J348,-1)</f>
        <v/>
      </c>
      <c r="AA348">
        <f>IF($A348=$A347,$AA347,$AA347+1)</f>
        <v/>
      </c>
      <c r="AB348">
        <f>COUNTIFS($A$2:$A$516,$A348,$G$2:$G$516,$G348,$Y$2:$Y$516,"&gt;"&amp;$Y348)+COUNTIFS($A$2:$A348,$A348,$G$2:$G348,$G348,$Y$2:$Y348,$Y348)</f>
        <v/>
      </c>
      <c r="AC348">
        <f>IF($G348="MINORS","",COUNTIFS($A$2:$A$516,$A348,$G$2:$G$516,"&lt;&gt;MINORS",$Z$2:$Z$516,"&gt;"&amp;$Z348)+COUNTIFS($A$2:$A348,$A348,$G$2:$G348,"&lt;&gt;MINORS",$Z$2:$Z348,$Z348))</f>
        <v/>
      </c>
      <c r="AD348">
        <f>$A348&amp;"|"&amp;$G348&amp;"|"&amp;$AB348</f>
        <v/>
      </c>
      <c r="AE348">
        <f>IF($AC348="","",$A348&amp;"|"&amp;$AC348)</f>
        <v/>
      </c>
      <c r="AF348">
        <f>IF(COUNTIFS($A$2:$A348,$A348)=1,"T"&amp;$AA348,"")</f>
        <v/>
      </c>
    </row>
    <row r="349">
      <c r="A349" t="inlineStr">
        <is>
          <t>Mike</t>
        </is>
      </c>
      <c r="B349">
        <f>IFERROR(IF(INDEX('Player Pool'!$A$2:$A$8725,$X349)="","",INDEX('Player Pool'!$A$2:$A$8725,$X349)),"")</f>
        <v/>
      </c>
      <c r="C349">
        <f>IFERROR(IF(INDEX('Player Pool'!$B$2:$B$8725,$X349)="","",INDEX('Player Pool'!$B$2:$B$8725,$X349)),"")</f>
        <v/>
      </c>
      <c r="D349">
        <f>IFERROR(IF(INDEX('Player Pool'!$C$2:$C$8725,$X349)="","",INDEX('Player Pool'!$C$2:$C$8725,$X349)),"")</f>
        <v/>
      </c>
      <c r="E349">
        <f>IFERROR(IF(INDEX('Player Pool'!$D$2:$D$8725,$X349)="","",INDEX('Player Pool'!$D$2:$D$8725,$X349)),"")</f>
        <v/>
      </c>
      <c r="F349" t="inlineStr">
        <is>
          <t>D</t>
        </is>
      </c>
      <c r="G349" t="inlineStr">
        <is>
          <t>ACTIVE</t>
        </is>
      </c>
      <c r="H349">
        <f>IFERROR(IF(INDEX('Player Pool'!$E$2:$E$8725,$X349)="","",INDEX('Player Pool'!$E$2:$E$8725,$X349)),"")</f>
        <v/>
      </c>
      <c r="I349" s="30" t="n">
        <v>5000000</v>
      </c>
      <c r="J349" s="31">
        <f>IFERROR(IF(INDEX('Player Pool'!$I$2:$I$8725,$X349)="","",INDEX('Player Pool'!$I$2:$I$8725,$X349)),"")</f>
        <v/>
      </c>
      <c r="K349" s="31">
        <f>IFERROR(IF(INDEX('Player Pool'!$K$2:$K$8725,$X349)="","",INDEX('Player Pool'!$K$2:$K$8725,$X349)),"")</f>
        <v/>
      </c>
      <c r="L349" s="31">
        <f>IFERROR(IF(INDEX('Player Pool'!$M$2:$M$8725,$X349)="","",INDEX('Player Pool'!$M$2:$M$8725,$X349)),"")</f>
        <v/>
      </c>
      <c r="M349" s="31">
        <f>IFERROR(IF(INDEX('Player Pool'!$N$2:$N$8725,$X349)="","",INDEX('Player Pool'!$N$2:$N$8725,$X349)),"")</f>
        <v/>
      </c>
      <c r="N349" s="31">
        <f>IFERROR(IF(INDEX('Player Pool'!$Q$2:$Q$8725,$X349)="","",INDEX('Player Pool'!$Q$2:$Q$8725,$X349)),"")</f>
        <v/>
      </c>
      <c r="O349" s="31">
        <f>IF(AND(ISNUMBER($R349),$R349&lt;&gt;0,ISNUMBER($I349),$I349&gt;0),$R349/($I349/1000000),"")</f>
        <v/>
      </c>
      <c r="P349">
        <f>IFERROR(IF(INDEX('Player Pool'!$U$2:$U$8725,$X349)="","",INDEX('Player Pool'!$U$2:$U$8725,$X349)),"")</f>
        <v/>
      </c>
      <c r="Q349" s="31">
        <f>IFERROR(IF(INDEX('Player Pool'!$O$2:$O$8725,$X349)="","",INDEX('Player Pool'!$O$2:$O$8725,$X349)),"")</f>
        <v/>
      </c>
      <c r="R349" s="31">
        <f>IFERROR(IF(INDEX('Player Pool'!$P$2:$P$8725,$X349)="","",INDEX('Player Pool'!$P$2:$P$8725,$X349)),"")</f>
        <v/>
      </c>
      <c r="S349" s="31">
        <f>IF(AND(ISNUMBER($J349),$J349&lt;&gt;0,ISNUMBER($I349),$I349&gt;0),$J349/($I349/1000000),"")</f>
        <v/>
      </c>
      <c r="T349" s="32">
        <f>IF(AND(ISNUMBER($K349),$K349&lt;&gt;0,ISNUMBER($I349),$I349&gt;0),$K349/($I349/1000000),"")</f>
        <v/>
      </c>
      <c r="U349" s="32">
        <f>IFERROR(IF(INDEX('Player Pool'!$S$2:$S$8725,$X349)="","",INDEX('Player Pool'!$S$2:$S$8725,$X349)),"")</f>
        <v/>
      </c>
      <c r="V349" s="32">
        <f>IF(AND(ISNUMBER($U349),$U349&lt;&gt;0,ISNUMBER($I349),$I349&gt;0),$U349/($I349/1000000),"")</f>
        <v/>
      </c>
      <c r="W349" t="inlineStr">
        <is>
          <t>02wy5</t>
        </is>
      </c>
      <c r="X349">
        <f>IFERROR(MATCH($W349,'Player Pool'!$V$2:$V$8725,0),"")</f>
        <v/>
      </c>
      <c r="Y349">
        <f>IF(ISNUMBER($R349),$R349,-1)</f>
        <v/>
      </c>
      <c r="Z349">
        <f>IF(ISNUMBER($J349),$J349,-1)</f>
        <v/>
      </c>
      <c r="AA349">
        <f>IF($A349=$A348,$AA348,$AA348+1)</f>
        <v/>
      </c>
      <c r="AB349">
        <f>COUNTIFS($A$2:$A$516,$A349,$G$2:$G$516,$G349,$Y$2:$Y$516,"&gt;"&amp;$Y349)+COUNTIFS($A$2:$A349,$A349,$G$2:$G349,$G349,$Y$2:$Y349,$Y349)</f>
        <v/>
      </c>
      <c r="AC349">
        <f>IF($G349="MINORS","",COUNTIFS($A$2:$A$516,$A349,$G$2:$G$516,"&lt;&gt;MINORS",$Z$2:$Z$516,"&gt;"&amp;$Z349)+COUNTIFS($A$2:$A349,$A349,$G$2:$G349,"&lt;&gt;MINORS",$Z$2:$Z349,$Z349))</f>
        <v/>
      </c>
      <c r="AD349">
        <f>$A349&amp;"|"&amp;$G349&amp;"|"&amp;$AB349</f>
        <v/>
      </c>
      <c r="AE349">
        <f>IF($AC349="","",$A349&amp;"|"&amp;$AC349)</f>
        <v/>
      </c>
      <c r="AF349">
        <f>IF(COUNTIFS($A$2:$A349,$A349)=1,"T"&amp;$AA349,"")</f>
        <v/>
      </c>
    </row>
    <row r="350">
      <c r="A350" t="inlineStr">
        <is>
          <t>Mike</t>
        </is>
      </c>
      <c r="B350">
        <f>IFERROR(IF(INDEX('Player Pool'!$A$2:$A$8725,$X350)="","",INDEX('Player Pool'!$A$2:$A$8725,$X350)),"")</f>
        <v/>
      </c>
      <c r="C350">
        <f>IFERROR(IF(INDEX('Player Pool'!$B$2:$B$8725,$X350)="","",INDEX('Player Pool'!$B$2:$B$8725,$X350)),"")</f>
        <v/>
      </c>
      <c r="D350">
        <f>IFERROR(IF(INDEX('Player Pool'!$C$2:$C$8725,$X350)="","",INDEX('Player Pool'!$C$2:$C$8725,$X350)),"")</f>
        <v/>
      </c>
      <c r="E350">
        <f>IFERROR(IF(INDEX('Player Pool'!$D$2:$D$8725,$X350)="","",INDEX('Player Pool'!$D$2:$D$8725,$X350)),"")</f>
        <v/>
      </c>
      <c r="F350" t="inlineStr">
        <is>
          <t>F</t>
        </is>
      </c>
      <c r="G350" t="inlineStr">
        <is>
          <t>ACTIVE</t>
        </is>
      </c>
      <c r="H350">
        <f>IFERROR(IF(INDEX('Player Pool'!$E$2:$E$8725,$X350)="","",INDEX('Player Pool'!$E$2:$E$8725,$X350)),"")</f>
        <v/>
      </c>
      <c r="I350" s="30" t="n">
        <v>953750</v>
      </c>
      <c r="J350" s="31">
        <f>IFERROR(IF(INDEX('Player Pool'!$I$2:$I$8725,$X350)="","",INDEX('Player Pool'!$I$2:$I$8725,$X350)),"")</f>
        <v/>
      </c>
      <c r="K350" s="31">
        <f>IFERROR(IF(INDEX('Player Pool'!$K$2:$K$8725,$X350)="","",INDEX('Player Pool'!$K$2:$K$8725,$X350)),"")</f>
        <v/>
      </c>
      <c r="L350" s="31">
        <f>IFERROR(IF(INDEX('Player Pool'!$M$2:$M$8725,$X350)="","",INDEX('Player Pool'!$M$2:$M$8725,$X350)),"")</f>
        <v/>
      </c>
      <c r="M350" s="31">
        <f>IFERROR(IF(INDEX('Player Pool'!$N$2:$N$8725,$X350)="","",INDEX('Player Pool'!$N$2:$N$8725,$X350)),"")</f>
        <v/>
      </c>
      <c r="N350" s="31">
        <f>IFERROR(IF(INDEX('Player Pool'!$Q$2:$Q$8725,$X350)="","",INDEX('Player Pool'!$Q$2:$Q$8725,$X350)),"")</f>
        <v/>
      </c>
      <c r="O350" s="31">
        <f>IF(AND(ISNUMBER($R350),$R350&lt;&gt;0,ISNUMBER($I350),$I350&gt;0),$R350/($I350/1000000),"")</f>
        <v/>
      </c>
      <c r="P350">
        <f>IFERROR(IF(INDEX('Player Pool'!$U$2:$U$8725,$X350)="","",INDEX('Player Pool'!$U$2:$U$8725,$X350)),"")</f>
        <v/>
      </c>
      <c r="Q350" s="31">
        <f>IFERROR(IF(INDEX('Player Pool'!$O$2:$O$8725,$X350)="","",INDEX('Player Pool'!$O$2:$O$8725,$X350)),"")</f>
        <v/>
      </c>
      <c r="R350" s="31">
        <f>IFERROR(IF(INDEX('Player Pool'!$P$2:$P$8725,$X350)="","",INDEX('Player Pool'!$P$2:$P$8725,$X350)),"")</f>
        <v/>
      </c>
      <c r="S350" s="31">
        <f>IF(AND(ISNUMBER($J350),$J350&lt;&gt;0,ISNUMBER($I350),$I350&gt;0),$J350/($I350/1000000),"")</f>
        <v/>
      </c>
      <c r="T350" s="32">
        <f>IF(AND(ISNUMBER($K350),$K350&lt;&gt;0,ISNUMBER($I350),$I350&gt;0),$K350/($I350/1000000),"")</f>
        <v/>
      </c>
      <c r="U350" s="32">
        <f>IFERROR(IF(INDEX('Player Pool'!$S$2:$S$8725,$X350)="","",INDEX('Player Pool'!$S$2:$S$8725,$X350)),"")</f>
        <v/>
      </c>
      <c r="V350" s="32">
        <f>IF(AND(ISNUMBER($U350),$U350&lt;&gt;0,ISNUMBER($I350),$I350&gt;0),$U350/($I350/1000000),"")</f>
        <v/>
      </c>
      <c r="W350" t="inlineStr">
        <is>
          <t>06hcw</t>
        </is>
      </c>
      <c r="X350">
        <f>IFERROR(MATCH($W350,'Player Pool'!$V$2:$V$8725,0),"")</f>
        <v/>
      </c>
      <c r="Y350">
        <f>IF(ISNUMBER($R350),$R350,-1)</f>
        <v/>
      </c>
      <c r="Z350">
        <f>IF(ISNUMBER($J350),$J350,-1)</f>
        <v/>
      </c>
      <c r="AA350">
        <f>IF($A350=$A349,$AA349,$AA349+1)</f>
        <v/>
      </c>
      <c r="AB350">
        <f>COUNTIFS($A$2:$A$516,$A350,$G$2:$G$516,$G350,$Y$2:$Y$516,"&gt;"&amp;$Y350)+COUNTIFS($A$2:$A350,$A350,$G$2:$G350,$G350,$Y$2:$Y350,$Y350)</f>
        <v/>
      </c>
      <c r="AC350">
        <f>IF($G350="MINORS","",COUNTIFS($A$2:$A$516,$A350,$G$2:$G$516,"&lt;&gt;MINORS",$Z$2:$Z$516,"&gt;"&amp;$Z350)+COUNTIFS($A$2:$A350,$A350,$G$2:$G350,"&lt;&gt;MINORS",$Z$2:$Z350,$Z350))</f>
        <v/>
      </c>
      <c r="AD350">
        <f>$A350&amp;"|"&amp;$G350&amp;"|"&amp;$AB350</f>
        <v/>
      </c>
      <c r="AE350">
        <f>IF($AC350="","",$A350&amp;"|"&amp;$AC350)</f>
        <v/>
      </c>
      <c r="AF350">
        <f>IF(COUNTIFS($A$2:$A350,$A350)=1,"T"&amp;$AA350,"")</f>
        <v/>
      </c>
    </row>
    <row r="351">
      <c r="A351" t="inlineStr">
        <is>
          <t>Mike</t>
        </is>
      </c>
      <c r="B351">
        <f>IFERROR(IF(INDEX('Player Pool'!$A$2:$A$8725,$X351)="","",INDEX('Player Pool'!$A$2:$A$8725,$X351)),"")</f>
        <v/>
      </c>
      <c r="C351">
        <f>IFERROR(IF(INDEX('Player Pool'!$B$2:$B$8725,$X351)="","",INDEX('Player Pool'!$B$2:$B$8725,$X351)),"")</f>
        <v/>
      </c>
      <c r="D351">
        <f>IFERROR(IF(INDEX('Player Pool'!$C$2:$C$8725,$X351)="","",INDEX('Player Pool'!$C$2:$C$8725,$X351)),"")</f>
        <v/>
      </c>
      <c r="E351">
        <f>IFERROR(IF(INDEX('Player Pool'!$D$2:$D$8725,$X351)="","",INDEX('Player Pool'!$D$2:$D$8725,$X351)),"")</f>
        <v/>
      </c>
      <c r="F351" t="inlineStr">
        <is>
          <t>D</t>
        </is>
      </c>
      <c r="G351" t="inlineStr">
        <is>
          <t>ACTIVE</t>
        </is>
      </c>
      <c r="H351">
        <f>IFERROR(IF(INDEX('Player Pool'!$E$2:$E$8725,$X351)="","",INDEX('Player Pool'!$E$2:$E$8725,$X351)),"")</f>
        <v/>
      </c>
      <c r="I351" s="30" t="n">
        <v>6250000</v>
      </c>
      <c r="J351" s="31">
        <f>IFERROR(IF(INDEX('Player Pool'!$I$2:$I$8725,$X351)="","",INDEX('Player Pool'!$I$2:$I$8725,$X351)),"")</f>
        <v/>
      </c>
      <c r="K351" s="31">
        <f>IFERROR(IF(INDEX('Player Pool'!$K$2:$K$8725,$X351)="","",INDEX('Player Pool'!$K$2:$K$8725,$X351)),"")</f>
        <v/>
      </c>
      <c r="L351" s="31">
        <f>IFERROR(IF(INDEX('Player Pool'!$M$2:$M$8725,$X351)="","",INDEX('Player Pool'!$M$2:$M$8725,$X351)),"")</f>
        <v/>
      </c>
      <c r="M351" s="31">
        <f>IFERROR(IF(INDEX('Player Pool'!$N$2:$N$8725,$X351)="","",INDEX('Player Pool'!$N$2:$N$8725,$X351)),"")</f>
        <v/>
      </c>
      <c r="N351" s="31">
        <f>IFERROR(IF(INDEX('Player Pool'!$Q$2:$Q$8725,$X351)="","",INDEX('Player Pool'!$Q$2:$Q$8725,$X351)),"")</f>
        <v/>
      </c>
      <c r="O351" s="31">
        <f>IF(AND(ISNUMBER($R351),$R351&lt;&gt;0,ISNUMBER($I351),$I351&gt;0),$R351/($I351/1000000),"")</f>
        <v/>
      </c>
      <c r="P351">
        <f>IFERROR(IF(INDEX('Player Pool'!$U$2:$U$8725,$X351)="","",INDEX('Player Pool'!$U$2:$U$8725,$X351)),"")</f>
        <v/>
      </c>
      <c r="Q351" s="31">
        <f>IFERROR(IF(INDEX('Player Pool'!$O$2:$O$8725,$X351)="","",INDEX('Player Pool'!$O$2:$O$8725,$X351)),"")</f>
        <v/>
      </c>
      <c r="R351" s="31">
        <f>IFERROR(IF(INDEX('Player Pool'!$P$2:$P$8725,$X351)="","",INDEX('Player Pool'!$P$2:$P$8725,$X351)),"")</f>
        <v/>
      </c>
      <c r="S351" s="31">
        <f>IF(AND(ISNUMBER($J351),$J351&lt;&gt;0,ISNUMBER($I351),$I351&gt;0),$J351/($I351/1000000),"")</f>
        <v/>
      </c>
      <c r="T351" s="32">
        <f>IF(AND(ISNUMBER($K351),$K351&lt;&gt;0,ISNUMBER($I351),$I351&gt;0),$K351/($I351/1000000),"")</f>
        <v/>
      </c>
      <c r="U351" s="32">
        <f>IFERROR(IF(INDEX('Player Pool'!$S$2:$S$8725,$X351)="","",INDEX('Player Pool'!$S$2:$S$8725,$X351)),"")</f>
        <v/>
      </c>
      <c r="V351" s="32">
        <f>IF(AND(ISNUMBER($U351),$U351&lt;&gt;0,ISNUMBER($I351),$I351&gt;0),$U351/($I351/1000000),"")</f>
        <v/>
      </c>
      <c r="W351" t="inlineStr">
        <is>
          <t>04ldb</t>
        </is>
      </c>
      <c r="X351">
        <f>IFERROR(MATCH($W351,'Player Pool'!$V$2:$V$8725,0),"")</f>
        <v/>
      </c>
      <c r="Y351">
        <f>IF(ISNUMBER($R351),$R351,-1)</f>
        <v/>
      </c>
      <c r="Z351">
        <f>IF(ISNUMBER($J351),$J351,-1)</f>
        <v/>
      </c>
      <c r="AA351">
        <f>IF($A351=$A350,$AA350,$AA350+1)</f>
        <v/>
      </c>
      <c r="AB351">
        <f>COUNTIFS($A$2:$A$516,$A351,$G$2:$G$516,$G351,$Y$2:$Y$516,"&gt;"&amp;$Y351)+COUNTIFS($A$2:$A351,$A351,$G$2:$G351,$G351,$Y$2:$Y351,$Y351)</f>
        <v/>
      </c>
      <c r="AC351">
        <f>IF($G351="MINORS","",COUNTIFS($A$2:$A$516,$A351,$G$2:$G$516,"&lt;&gt;MINORS",$Z$2:$Z$516,"&gt;"&amp;$Z351)+COUNTIFS($A$2:$A351,$A351,$G$2:$G351,"&lt;&gt;MINORS",$Z$2:$Z351,$Z351))</f>
        <v/>
      </c>
      <c r="AD351">
        <f>$A351&amp;"|"&amp;$G351&amp;"|"&amp;$AB351</f>
        <v/>
      </c>
      <c r="AE351">
        <f>IF($AC351="","",$A351&amp;"|"&amp;$AC351)</f>
        <v/>
      </c>
      <c r="AF351">
        <f>IF(COUNTIFS($A$2:$A351,$A351)=1,"T"&amp;$AA351,"")</f>
        <v/>
      </c>
    </row>
    <row r="352">
      <c r="A352" t="inlineStr">
        <is>
          <t>Mike</t>
        </is>
      </c>
      <c r="B352">
        <f>IFERROR(IF(INDEX('Player Pool'!$A$2:$A$8725,$X352)="","",INDEX('Player Pool'!$A$2:$A$8725,$X352)),"")</f>
        <v/>
      </c>
      <c r="C352">
        <f>IFERROR(IF(INDEX('Player Pool'!$B$2:$B$8725,$X352)="","",INDEX('Player Pool'!$B$2:$B$8725,$X352)),"")</f>
        <v/>
      </c>
      <c r="D352">
        <f>IFERROR(IF(INDEX('Player Pool'!$C$2:$C$8725,$X352)="","",INDEX('Player Pool'!$C$2:$C$8725,$X352)),"")</f>
        <v/>
      </c>
      <c r="E352">
        <f>IFERROR(IF(INDEX('Player Pool'!$D$2:$D$8725,$X352)="","",INDEX('Player Pool'!$D$2:$D$8725,$X352)),"")</f>
        <v/>
      </c>
      <c r="F352" t="inlineStr">
        <is>
          <t>G</t>
        </is>
      </c>
      <c r="G352" t="inlineStr">
        <is>
          <t>ACTIVE</t>
        </is>
      </c>
      <c r="H352">
        <f>IFERROR(IF(INDEX('Player Pool'!$E$2:$E$8725,$X352)="","",INDEX('Player Pool'!$E$2:$E$8725,$X352)),"")</f>
        <v/>
      </c>
      <c r="I352" s="30" t="n">
        <v>5000000</v>
      </c>
      <c r="J352" s="31">
        <f>IFERROR(IF(INDEX('Player Pool'!$I$2:$I$8725,$X352)="","",INDEX('Player Pool'!$I$2:$I$8725,$X352)),"")</f>
        <v/>
      </c>
      <c r="K352" s="31">
        <f>IFERROR(IF(INDEX('Player Pool'!$K$2:$K$8725,$X352)="","",INDEX('Player Pool'!$K$2:$K$8725,$X352)),"")</f>
        <v/>
      </c>
      <c r="L352" s="31">
        <f>IFERROR(IF(INDEX('Player Pool'!$M$2:$M$8725,$X352)="","",INDEX('Player Pool'!$M$2:$M$8725,$X352)),"")</f>
        <v/>
      </c>
      <c r="M352" s="31">
        <f>IFERROR(IF(INDEX('Player Pool'!$N$2:$N$8725,$X352)="","",INDEX('Player Pool'!$N$2:$N$8725,$X352)),"")</f>
        <v/>
      </c>
      <c r="N352" s="31">
        <f>IFERROR(IF(INDEX('Player Pool'!$Q$2:$Q$8725,$X352)="","",INDEX('Player Pool'!$Q$2:$Q$8725,$X352)),"")</f>
        <v/>
      </c>
      <c r="O352" s="31">
        <f>IF(AND(ISNUMBER($R352),$R352&lt;&gt;0,ISNUMBER($I352),$I352&gt;0),$R352/($I352/1000000),"")</f>
        <v/>
      </c>
      <c r="P352">
        <f>IFERROR(IF(INDEX('Player Pool'!$U$2:$U$8725,$X352)="","",INDEX('Player Pool'!$U$2:$U$8725,$X352)),"")</f>
        <v/>
      </c>
      <c r="Q352" s="31">
        <f>IFERROR(IF(INDEX('Player Pool'!$O$2:$O$8725,$X352)="","",INDEX('Player Pool'!$O$2:$O$8725,$X352)),"")</f>
        <v/>
      </c>
      <c r="R352" s="31">
        <f>IFERROR(IF(INDEX('Player Pool'!$P$2:$P$8725,$X352)="","",INDEX('Player Pool'!$P$2:$P$8725,$X352)),"")</f>
        <v/>
      </c>
      <c r="S352" s="31">
        <f>IF(AND(ISNUMBER($J352),$J352&lt;&gt;0,ISNUMBER($I352),$I352&gt;0),$J352/($I352/1000000),"")</f>
        <v/>
      </c>
      <c r="T352" s="32">
        <f>IF(AND(ISNUMBER($K352),$K352&lt;&gt;0,ISNUMBER($I352),$I352&gt;0),$K352/($I352/1000000),"")</f>
        <v/>
      </c>
      <c r="U352" s="32">
        <f>IFERROR(IF(INDEX('Player Pool'!$S$2:$S$8725,$X352)="","",INDEX('Player Pool'!$S$2:$S$8725,$X352)),"")</f>
        <v/>
      </c>
      <c r="V352" s="32">
        <f>IF(AND(ISNUMBER($U352),$U352&lt;&gt;0,ISNUMBER($I352),$I352&gt;0),$U352/($I352/1000000),"")</f>
        <v/>
      </c>
      <c r="W352" t="inlineStr">
        <is>
          <t>03jw0</t>
        </is>
      </c>
      <c r="X352">
        <f>IFERROR(MATCH($W352,'Player Pool'!$V$2:$V$8725,0),"")</f>
        <v/>
      </c>
      <c r="Y352">
        <f>IF(ISNUMBER($R352),$R352,-1)</f>
        <v/>
      </c>
      <c r="Z352">
        <f>IF(ISNUMBER($J352),$J352,-1)</f>
        <v/>
      </c>
      <c r="AA352">
        <f>IF($A352=$A351,$AA351,$AA351+1)</f>
        <v/>
      </c>
      <c r="AB352">
        <f>COUNTIFS($A$2:$A$516,$A352,$G$2:$G$516,$G352,$Y$2:$Y$516,"&gt;"&amp;$Y352)+COUNTIFS($A$2:$A352,$A352,$G$2:$G352,$G352,$Y$2:$Y352,$Y352)</f>
        <v/>
      </c>
      <c r="AC352">
        <f>IF($G352="MINORS","",COUNTIFS($A$2:$A$516,$A352,$G$2:$G$516,"&lt;&gt;MINORS",$Z$2:$Z$516,"&gt;"&amp;$Z352)+COUNTIFS($A$2:$A352,$A352,$G$2:$G352,"&lt;&gt;MINORS",$Z$2:$Z352,$Z352))</f>
        <v/>
      </c>
      <c r="AD352">
        <f>$A352&amp;"|"&amp;$G352&amp;"|"&amp;$AB352</f>
        <v/>
      </c>
      <c r="AE352">
        <f>IF($AC352="","",$A352&amp;"|"&amp;$AC352)</f>
        <v/>
      </c>
      <c r="AF352">
        <f>IF(COUNTIFS($A$2:$A352,$A352)=1,"T"&amp;$AA352,"")</f>
        <v/>
      </c>
    </row>
    <row r="353">
      <c r="A353" t="inlineStr">
        <is>
          <t>Mike</t>
        </is>
      </c>
      <c r="B353">
        <f>IFERROR(IF(INDEX('Player Pool'!$A$2:$A$8725,$X353)="","",INDEX('Player Pool'!$A$2:$A$8725,$X353)),"")</f>
        <v/>
      </c>
      <c r="C353">
        <f>IFERROR(IF(INDEX('Player Pool'!$B$2:$B$8725,$X353)="","",INDEX('Player Pool'!$B$2:$B$8725,$X353)),"")</f>
        <v/>
      </c>
      <c r="D353">
        <f>IFERROR(IF(INDEX('Player Pool'!$C$2:$C$8725,$X353)="","",INDEX('Player Pool'!$C$2:$C$8725,$X353)),"")</f>
        <v/>
      </c>
      <c r="E353">
        <f>IFERROR(IF(INDEX('Player Pool'!$D$2:$D$8725,$X353)="","",INDEX('Player Pool'!$D$2:$D$8725,$X353)),"")</f>
        <v/>
      </c>
      <c r="F353" t="inlineStr">
        <is>
          <t>F</t>
        </is>
      </c>
      <c r="G353" t="inlineStr">
        <is>
          <t>ACTIVE</t>
        </is>
      </c>
      <c r="H353">
        <f>IFERROR(IF(INDEX('Player Pool'!$E$2:$E$8725,$X353)="","",INDEX('Player Pool'!$E$2:$E$8725,$X353)),"")</f>
        <v/>
      </c>
      <c r="I353" s="30" t="n">
        <v>7000000</v>
      </c>
      <c r="J353" s="31">
        <f>IFERROR(IF(INDEX('Player Pool'!$I$2:$I$8725,$X353)="","",INDEX('Player Pool'!$I$2:$I$8725,$X353)),"")</f>
        <v/>
      </c>
      <c r="K353" s="31">
        <f>IFERROR(IF(INDEX('Player Pool'!$K$2:$K$8725,$X353)="","",INDEX('Player Pool'!$K$2:$K$8725,$X353)),"")</f>
        <v/>
      </c>
      <c r="L353" s="31">
        <f>IFERROR(IF(INDEX('Player Pool'!$M$2:$M$8725,$X353)="","",INDEX('Player Pool'!$M$2:$M$8725,$X353)),"")</f>
        <v/>
      </c>
      <c r="M353" s="31">
        <f>IFERROR(IF(INDEX('Player Pool'!$N$2:$N$8725,$X353)="","",INDEX('Player Pool'!$N$2:$N$8725,$X353)),"")</f>
        <v/>
      </c>
      <c r="N353" s="31">
        <f>IFERROR(IF(INDEX('Player Pool'!$Q$2:$Q$8725,$X353)="","",INDEX('Player Pool'!$Q$2:$Q$8725,$X353)),"")</f>
        <v/>
      </c>
      <c r="O353" s="31">
        <f>IF(AND(ISNUMBER($R353),$R353&lt;&gt;0,ISNUMBER($I353),$I353&gt;0),$R353/($I353/1000000),"")</f>
        <v/>
      </c>
      <c r="P353">
        <f>IFERROR(IF(INDEX('Player Pool'!$U$2:$U$8725,$X353)="","",INDEX('Player Pool'!$U$2:$U$8725,$X353)),"")</f>
        <v/>
      </c>
      <c r="Q353" s="31">
        <f>IFERROR(IF(INDEX('Player Pool'!$O$2:$O$8725,$X353)="","",INDEX('Player Pool'!$O$2:$O$8725,$X353)),"")</f>
        <v/>
      </c>
      <c r="R353" s="31">
        <f>IFERROR(IF(INDEX('Player Pool'!$P$2:$P$8725,$X353)="","",INDEX('Player Pool'!$P$2:$P$8725,$X353)),"")</f>
        <v/>
      </c>
      <c r="S353" s="31">
        <f>IF(AND(ISNUMBER($J353),$J353&lt;&gt;0,ISNUMBER($I353),$I353&gt;0),$J353/($I353/1000000),"")</f>
        <v/>
      </c>
      <c r="T353" s="32">
        <f>IF(AND(ISNUMBER($K353),$K353&lt;&gt;0,ISNUMBER($I353),$I353&gt;0),$K353/($I353/1000000),"")</f>
        <v/>
      </c>
      <c r="U353" s="32">
        <f>IFERROR(IF(INDEX('Player Pool'!$S$2:$S$8725,$X353)="","",INDEX('Player Pool'!$S$2:$S$8725,$X353)),"")</f>
        <v/>
      </c>
      <c r="V353" s="32">
        <f>IF(AND(ISNUMBER($U353),$U353&lt;&gt;0,ISNUMBER($I353),$I353&gt;0),$U353/($I353/1000000),"")</f>
        <v/>
      </c>
      <c r="W353" t="inlineStr">
        <is>
          <t>031p3</t>
        </is>
      </c>
      <c r="X353">
        <f>IFERROR(MATCH($W353,'Player Pool'!$V$2:$V$8725,0),"")</f>
        <v/>
      </c>
      <c r="Y353">
        <f>IF(ISNUMBER($R353),$R353,-1)</f>
        <v/>
      </c>
      <c r="Z353">
        <f>IF(ISNUMBER($J353),$J353,-1)</f>
        <v/>
      </c>
      <c r="AA353">
        <f>IF($A353=$A352,$AA352,$AA352+1)</f>
        <v/>
      </c>
      <c r="AB353">
        <f>COUNTIFS($A$2:$A$516,$A353,$G$2:$G$516,$G353,$Y$2:$Y$516,"&gt;"&amp;$Y353)+COUNTIFS($A$2:$A353,$A353,$G$2:$G353,$G353,$Y$2:$Y353,$Y353)</f>
        <v/>
      </c>
      <c r="AC353">
        <f>IF($G353="MINORS","",COUNTIFS($A$2:$A$516,$A353,$G$2:$G$516,"&lt;&gt;MINORS",$Z$2:$Z$516,"&gt;"&amp;$Z353)+COUNTIFS($A$2:$A353,$A353,$G$2:$G353,"&lt;&gt;MINORS",$Z$2:$Z353,$Z353))</f>
        <v/>
      </c>
      <c r="AD353">
        <f>$A353&amp;"|"&amp;$G353&amp;"|"&amp;$AB353</f>
        <v/>
      </c>
      <c r="AE353">
        <f>IF($AC353="","",$A353&amp;"|"&amp;$AC353)</f>
        <v/>
      </c>
      <c r="AF353">
        <f>IF(COUNTIFS($A$2:$A353,$A353)=1,"T"&amp;$AA353,"")</f>
        <v/>
      </c>
    </row>
    <row r="354">
      <c r="A354" t="inlineStr">
        <is>
          <t>Mike</t>
        </is>
      </c>
      <c r="B354">
        <f>IFERROR(IF(INDEX('Player Pool'!$A$2:$A$8725,$X354)="","",INDEX('Player Pool'!$A$2:$A$8725,$X354)),"")</f>
        <v/>
      </c>
      <c r="C354">
        <f>IFERROR(IF(INDEX('Player Pool'!$B$2:$B$8725,$X354)="","",INDEX('Player Pool'!$B$2:$B$8725,$X354)),"")</f>
        <v/>
      </c>
      <c r="D354">
        <f>IFERROR(IF(INDEX('Player Pool'!$C$2:$C$8725,$X354)="","",INDEX('Player Pool'!$C$2:$C$8725,$X354)),"")</f>
        <v/>
      </c>
      <c r="E354">
        <f>IFERROR(IF(INDEX('Player Pool'!$D$2:$D$8725,$X354)="","",INDEX('Player Pool'!$D$2:$D$8725,$X354)),"")</f>
        <v/>
      </c>
      <c r="F354" t="inlineStr">
        <is>
          <t>D</t>
        </is>
      </c>
      <c r="G354" t="inlineStr">
        <is>
          <t>ACTIVE</t>
        </is>
      </c>
      <c r="H354">
        <f>IFERROR(IF(INDEX('Player Pool'!$E$2:$E$8725,$X354)="","",INDEX('Player Pool'!$E$2:$E$8725,$X354)),"")</f>
        <v/>
      </c>
      <c r="I354" s="30" t="n">
        <v>5250000</v>
      </c>
      <c r="J354" s="31">
        <f>IFERROR(IF(INDEX('Player Pool'!$I$2:$I$8725,$X354)="","",INDEX('Player Pool'!$I$2:$I$8725,$X354)),"")</f>
        <v/>
      </c>
      <c r="K354" s="31">
        <f>IFERROR(IF(INDEX('Player Pool'!$K$2:$K$8725,$X354)="","",INDEX('Player Pool'!$K$2:$K$8725,$X354)),"")</f>
        <v/>
      </c>
      <c r="L354" s="31">
        <f>IFERROR(IF(INDEX('Player Pool'!$M$2:$M$8725,$X354)="","",INDEX('Player Pool'!$M$2:$M$8725,$X354)),"")</f>
        <v/>
      </c>
      <c r="M354" s="31">
        <f>IFERROR(IF(INDEX('Player Pool'!$N$2:$N$8725,$X354)="","",INDEX('Player Pool'!$N$2:$N$8725,$X354)),"")</f>
        <v/>
      </c>
      <c r="N354" s="31">
        <f>IFERROR(IF(INDEX('Player Pool'!$Q$2:$Q$8725,$X354)="","",INDEX('Player Pool'!$Q$2:$Q$8725,$X354)),"")</f>
        <v/>
      </c>
      <c r="O354" s="31">
        <f>IF(AND(ISNUMBER($R354),$R354&lt;&gt;0,ISNUMBER($I354),$I354&gt;0),$R354/($I354/1000000),"")</f>
        <v/>
      </c>
      <c r="P354">
        <f>IFERROR(IF(INDEX('Player Pool'!$U$2:$U$8725,$X354)="","",INDEX('Player Pool'!$U$2:$U$8725,$X354)),"")</f>
        <v/>
      </c>
      <c r="Q354" s="31">
        <f>IFERROR(IF(INDEX('Player Pool'!$O$2:$O$8725,$X354)="","",INDEX('Player Pool'!$O$2:$O$8725,$X354)),"")</f>
        <v/>
      </c>
      <c r="R354" s="31">
        <f>IFERROR(IF(INDEX('Player Pool'!$P$2:$P$8725,$X354)="","",INDEX('Player Pool'!$P$2:$P$8725,$X354)),"")</f>
        <v/>
      </c>
      <c r="S354" s="31">
        <f>IF(AND(ISNUMBER($J354),$J354&lt;&gt;0,ISNUMBER($I354),$I354&gt;0),$J354/($I354/1000000),"")</f>
        <v/>
      </c>
      <c r="T354" s="32">
        <f>IF(AND(ISNUMBER($K354),$K354&lt;&gt;0,ISNUMBER($I354),$I354&gt;0),$K354/($I354/1000000),"")</f>
        <v/>
      </c>
      <c r="U354" s="32">
        <f>IFERROR(IF(INDEX('Player Pool'!$S$2:$S$8725,$X354)="","",INDEX('Player Pool'!$S$2:$S$8725,$X354)),"")</f>
        <v/>
      </c>
      <c r="V354" s="32">
        <f>IF(AND(ISNUMBER($U354),$U354&lt;&gt;0,ISNUMBER($I354),$I354&gt;0),$U354/($I354/1000000),"")</f>
        <v/>
      </c>
      <c r="W354" t="inlineStr">
        <is>
          <t>020f4</t>
        </is>
      </c>
      <c r="X354">
        <f>IFERROR(MATCH($W354,'Player Pool'!$V$2:$V$8725,0),"")</f>
        <v/>
      </c>
      <c r="Y354">
        <f>IF(ISNUMBER($R354),$R354,-1)</f>
        <v/>
      </c>
      <c r="Z354">
        <f>IF(ISNUMBER($J354),$J354,-1)</f>
        <v/>
      </c>
      <c r="AA354">
        <f>IF($A354=$A353,$AA353,$AA353+1)</f>
        <v/>
      </c>
      <c r="AB354">
        <f>COUNTIFS($A$2:$A$516,$A354,$G$2:$G$516,$G354,$Y$2:$Y$516,"&gt;"&amp;$Y354)+COUNTIFS($A$2:$A354,$A354,$G$2:$G354,$G354,$Y$2:$Y354,$Y354)</f>
        <v/>
      </c>
      <c r="AC354">
        <f>IF($G354="MINORS","",COUNTIFS($A$2:$A$516,$A354,$G$2:$G$516,"&lt;&gt;MINORS",$Z$2:$Z$516,"&gt;"&amp;$Z354)+COUNTIFS($A$2:$A354,$A354,$G$2:$G354,"&lt;&gt;MINORS",$Z$2:$Z354,$Z354))</f>
        <v/>
      </c>
      <c r="AD354">
        <f>$A354&amp;"|"&amp;$G354&amp;"|"&amp;$AB354</f>
        <v/>
      </c>
      <c r="AE354">
        <f>IF($AC354="","",$A354&amp;"|"&amp;$AC354)</f>
        <v/>
      </c>
      <c r="AF354">
        <f>IF(COUNTIFS($A$2:$A354,$A354)=1,"T"&amp;$AA354,"")</f>
        <v/>
      </c>
    </row>
    <row r="355">
      <c r="A355" t="inlineStr">
        <is>
          <t>Mike</t>
        </is>
      </c>
      <c r="B355">
        <f>IFERROR(IF(INDEX('Player Pool'!$A$2:$A$8725,$X355)="","",INDEX('Player Pool'!$A$2:$A$8725,$X355)),"")</f>
        <v/>
      </c>
      <c r="C355">
        <f>IFERROR(IF(INDEX('Player Pool'!$B$2:$B$8725,$X355)="","",INDEX('Player Pool'!$B$2:$B$8725,$X355)),"")</f>
        <v/>
      </c>
      <c r="D355">
        <f>IFERROR(IF(INDEX('Player Pool'!$C$2:$C$8725,$X355)="","",INDEX('Player Pool'!$C$2:$C$8725,$X355)),"")</f>
        <v/>
      </c>
      <c r="E355">
        <f>IFERROR(IF(INDEX('Player Pool'!$D$2:$D$8725,$X355)="","",INDEX('Player Pool'!$D$2:$D$8725,$X355)),"")</f>
        <v/>
      </c>
      <c r="F355" t="inlineStr">
        <is>
          <t>F</t>
        </is>
      </c>
      <c r="G355" t="inlineStr">
        <is>
          <t>ACTIVE</t>
        </is>
      </c>
      <c r="H355">
        <f>IFERROR(IF(INDEX('Player Pool'!$E$2:$E$8725,$X355)="","",INDEX('Player Pool'!$E$2:$E$8725,$X355)),"")</f>
        <v/>
      </c>
      <c r="I355" s="30" t="n">
        <v>4750000</v>
      </c>
      <c r="J355" s="31">
        <f>IFERROR(IF(INDEX('Player Pool'!$I$2:$I$8725,$X355)="","",INDEX('Player Pool'!$I$2:$I$8725,$X355)),"")</f>
        <v/>
      </c>
      <c r="K355" s="31">
        <f>IFERROR(IF(INDEX('Player Pool'!$K$2:$K$8725,$X355)="","",INDEX('Player Pool'!$K$2:$K$8725,$X355)),"")</f>
        <v/>
      </c>
      <c r="L355" s="31">
        <f>IFERROR(IF(INDEX('Player Pool'!$M$2:$M$8725,$X355)="","",INDEX('Player Pool'!$M$2:$M$8725,$X355)),"")</f>
        <v/>
      </c>
      <c r="M355" s="31">
        <f>IFERROR(IF(INDEX('Player Pool'!$N$2:$N$8725,$X355)="","",INDEX('Player Pool'!$N$2:$N$8725,$X355)),"")</f>
        <v/>
      </c>
      <c r="N355" s="31">
        <f>IFERROR(IF(INDEX('Player Pool'!$Q$2:$Q$8725,$X355)="","",INDEX('Player Pool'!$Q$2:$Q$8725,$X355)),"")</f>
        <v/>
      </c>
      <c r="O355" s="31">
        <f>IF(AND(ISNUMBER($R355),$R355&lt;&gt;0,ISNUMBER($I355),$I355&gt;0),$R355/($I355/1000000),"")</f>
        <v/>
      </c>
      <c r="P355">
        <f>IFERROR(IF(INDEX('Player Pool'!$U$2:$U$8725,$X355)="","",INDEX('Player Pool'!$U$2:$U$8725,$X355)),"")</f>
        <v/>
      </c>
      <c r="Q355" s="31">
        <f>IFERROR(IF(INDEX('Player Pool'!$O$2:$O$8725,$X355)="","",INDEX('Player Pool'!$O$2:$O$8725,$X355)),"")</f>
        <v/>
      </c>
      <c r="R355" s="31">
        <f>IFERROR(IF(INDEX('Player Pool'!$P$2:$P$8725,$X355)="","",INDEX('Player Pool'!$P$2:$P$8725,$X355)),"")</f>
        <v/>
      </c>
      <c r="S355" s="31">
        <f>IF(AND(ISNUMBER($J355),$J355&lt;&gt;0,ISNUMBER($I355),$I355&gt;0),$J355/($I355/1000000),"")</f>
        <v/>
      </c>
      <c r="T355" s="32">
        <f>IF(AND(ISNUMBER($K355),$K355&lt;&gt;0,ISNUMBER($I355),$I355&gt;0),$K355/($I355/1000000),"")</f>
        <v/>
      </c>
      <c r="U355" s="32">
        <f>IFERROR(IF(INDEX('Player Pool'!$S$2:$S$8725,$X355)="","",INDEX('Player Pool'!$S$2:$S$8725,$X355)),"")</f>
        <v/>
      </c>
      <c r="V355" s="32">
        <f>IF(AND(ISNUMBER($U355),$U355&lt;&gt;0,ISNUMBER($I355),$I355&gt;0),$U355/($I355/1000000),"")</f>
        <v/>
      </c>
      <c r="W355" t="inlineStr">
        <is>
          <t>01zt0</t>
        </is>
      </c>
      <c r="X355">
        <f>IFERROR(MATCH($W355,'Player Pool'!$V$2:$V$8725,0),"")</f>
        <v/>
      </c>
      <c r="Y355">
        <f>IF(ISNUMBER($R355),$R355,-1)</f>
        <v/>
      </c>
      <c r="Z355">
        <f>IF(ISNUMBER($J355),$J355,-1)</f>
        <v/>
      </c>
      <c r="AA355">
        <f>IF($A355=$A354,$AA354,$AA354+1)</f>
        <v/>
      </c>
      <c r="AB355">
        <f>COUNTIFS($A$2:$A$516,$A355,$G$2:$G$516,$G355,$Y$2:$Y$516,"&gt;"&amp;$Y355)+COUNTIFS($A$2:$A355,$A355,$G$2:$G355,$G355,$Y$2:$Y355,$Y355)</f>
        <v/>
      </c>
      <c r="AC355">
        <f>IF($G355="MINORS","",COUNTIFS($A$2:$A$516,$A355,$G$2:$G$516,"&lt;&gt;MINORS",$Z$2:$Z$516,"&gt;"&amp;$Z355)+COUNTIFS($A$2:$A355,$A355,$G$2:$G355,"&lt;&gt;MINORS",$Z$2:$Z355,$Z355))</f>
        <v/>
      </c>
      <c r="AD355">
        <f>$A355&amp;"|"&amp;$G355&amp;"|"&amp;$AB355</f>
        <v/>
      </c>
      <c r="AE355">
        <f>IF($AC355="","",$A355&amp;"|"&amp;$AC355)</f>
        <v/>
      </c>
      <c r="AF355">
        <f>IF(COUNTIFS($A$2:$A355,$A355)=1,"T"&amp;$AA355,"")</f>
        <v/>
      </c>
    </row>
    <row r="356">
      <c r="A356" t="inlineStr">
        <is>
          <t>Mike</t>
        </is>
      </c>
      <c r="B356">
        <f>IFERROR(IF(INDEX('Player Pool'!$A$2:$A$8725,$X356)="","",INDEX('Player Pool'!$A$2:$A$8725,$X356)),"")</f>
        <v/>
      </c>
      <c r="C356">
        <f>IFERROR(IF(INDEX('Player Pool'!$B$2:$B$8725,$X356)="","",INDEX('Player Pool'!$B$2:$B$8725,$X356)),"")</f>
        <v/>
      </c>
      <c r="D356">
        <f>IFERROR(IF(INDEX('Player Pool'!$C$2:$C$8725,$X356)="","",INDEX('Player Pool'!$C$2:$C$8725,$X356)),"")</f>
        <v/>
      </c>
      <c r="E356">
        <f>IFERROR(IF(INDEX('Player Pool'!$D$2:$D$8725,$X356)="","",INDEX('Player Pool'!$D$2:$D$8725,$X356)),"")</f>
        <v/>
      </c>
      <c r="F356" t="inlineStr">
        <is>
          <t>F</t>
        </is>
      </c>
      <c r="G356" t="inlineStr">
        <is>
          <t>ACTIVE</t>
        </is>
      </c>
      <c r="H356">
        <f>IFERROR(IF(INDEX('Player Pool'!$E$2:$E$8725,$X356)="","",INDEX('Player Pool'!$E$2:$E$8725,$X356)),"")</f>
        <v/>
      </c>
      <c r="I356" s="30" t="n">
        <v>3166667</v>
      </c>
      <c r="J356" s="31">
        <f>IFERROR(IF(INDEX('Player Pool'!$I$2:$I$8725,$X356)="","",INDEX('Player Pool'!$I$2:$I$8725,$X356)),"")</f>
        <v/>
      </c>
      <c r="K356" s="31">
        <f>IFERROR(IF(INDEX('Player Pool'!$K$2:$K$8725,$X356)="","",INDEX('Player Pool'!$K$2:$K$8725,$X356)),"")</f>
        <v/>
      </c>
      <c r="L356" s="31">
        <f>IFERROR(IF(INDEX('Player Pool'!$M$2:$M$8725,$X356)="","",INDEX('Player Pool'!$M$2:$M$8725,$X356)),"")</f>
        <v/>
      </c>
      <c r="M356" s="31">
        <f>IFERROR(IF(INDEX('Player Pool'!$N$2:$N$8725,$X356)="","",INDEX('Player Pool'!$N$2:$N$8725,$X356)),"")</f>
        <v/>
      </c>
      <c r="N356" s="31">
        <f>IFERROR(IF(INDEX('Player Pool'!$Q$2:$Q$8725,$X356)="","",INDEX('Player Pool'!$Q$2:$Q$8725,$X356)),"")</f>
        <v/>
      </c>
      <c r="O356" s="31">
        <f>IF(AND(ISNUMBER($R356),$R356&lt;&gt;0,ISNUMBER($I356),$I356&gt;0),$R356/($I356/1000000),"")</f>
        <v/>
      </c>
      <c r="P356">
        <f>IFERROR(IF(INDEX('Player Pool'!$U$2:$U$8725,$X356)="","",INDEX('Player Pool'!$U$2:$U$8725,$X356)),"")</f>
        <v/>
      </c>
      <c r="Q356" s="31">
        <f>IFERROR(IF(INDEX('Player Pool'!$O$2:$O$8725,$X356)="","",INDEX('Player Pool'!$O$2:$O$8725,$X356)),"")</f>
        <v/>
      </c>
      <c r="R356" s="31">
        <f>IFERROR(IF(INDEX('Player Pool'!$P$2:$P$8725,$X356)="","",INDEX('Player Pool'!$P$2:$P$8725,$X356)),"")</f>
        <v/>
      </c>
      <c r="S356" s="31">
        <f>IF(AND(ISNUMBER($J356),$J356&lt;&gt;0,ISNUMBER($I356),$I356&gt;0),$J356/($I356/1000000),"")</f>
        <v/>
      </c>
      <c r="T356" s="32">
        <f>IF(AND(ISNUMBER($K356),$K356&lt;&gt;0,ISNUMBER($I356),$I356&gt;0),$K356/($I356/1000000),"")</f>
        <v/>
      </c>
      <c r="U356" s="32">
        <f>IFERROR(IF(INDEX('Player Pool'!$S$2:$S$8725,$X356)="","",INDEX('Player Pool'!$S$2:$S$8725,$X356)),"")</f>
        <v/>
      </c>
      <c r="V356" s="32">
        <f>IF(AND(ISNUMBER($U356),$U356&lt;&gt;0,ISNUMBER($I356),$I356&gt;0),$U356/($I356/1000000),"")</f>
        <v/>
      </c>
      <c r="W356" t="inlineStr">
        <is>
          <t>01lkz</t>
        </is>
      </c>
      <c r="X356">
        <f>IFERROR(MATCH($W356,'Player Pool'!$V$2:$V$8725,0),"")</f>
        <v/>
      </c>
      <c r="Y356">
        <f>IF(ISNUMBER($R356),$R356,-1)</f>
        <v/>
      </c>
      <c r="Z356">
        <f>IF(ISNUMBER($J356),$J356,-1)</f>
        <v/>
      </c>
      <c r="AA356">
        <f>IF($A356=$A355,$AA355,$AA355+1)</f>
        <v/>
      </c>
      <c r="AB356">
        <f>COUNTIFS($A$2:$A$516,$A356,$G$2:$G$516,$G356,$Y$2:$Y$516,"&gt;"&amp;$Y356)+COUNTIFS($A$2:$A356,$A356,$G$2:$G356,$G356,$Y$2:$Y356,$Y356)</f>
        <v/>
      </c>
      <c r="AC356">
        <f>IF($G356="MINORS","",COUNTIFS($A$2:$A$516,$A356,$G$2:$G$516,"&lt;&gt;MINORS",$Z$2:$Z$516,"&gt;"&amp;$Z356)+COUNTIFS($A$2:$A356,$A356,$G$2:$G356,"&lt;&gt;MINORS",$Z$2:$Z356,$Z356))</f>
        <v/>
      </c>
      <c r="AD356">
        <f>$A356&amp;"|"&amp;$G356&amp;"|"&amp;$AB356</f>
        <v/>
      </c>
      <c r="AE356">
        <f>IF($AC356="","",$A356&amp;"|"&amp;$AC356)</f>
        <v/>
      </c>
      <c r="AF356">
        <f>IF(COUNTIFS($A$2:$A356,$A356)=1,"T"&amp;$AA356,"")</f>
        <v/>
      </c>
    </row>
    <row r="357">
      <c r="A357" t="inlineStr">
        <is>
          <t>Mike</t>
        </is>
      </c>
      <c r="B357">
        <f>IFERROR(IF(INDEX('Player Pool'!$A$2:$A$8725,$X357)="","",INDEX('Player Pool'!$A$2:$A$8725,$X357)),"")</f>
        <v/>
      </c>
      <c r="C357">
        <f>IFERROR(IF(INDEX('Player Pool'!$B$2:$B$8725,$X357)="","",INDEX('Player Pool'!$B$2:$B$8725,$X357)),"")</f>
        <v/>
      </c>
      <c r="D357">
        <f>IFERROR(IF(INDEX('Player Pool'!$C$2:$C$8725,$X357)="","",INDEX('Player Pool'!$C$2:$C$8725,$X357)),"")</f>
        <v/>
      </c>
      <c r="E357">
        <f>IFERROR(IF(INDEX('Player Pool'!$D$2:$D$8725,$X357)="","",INDEX('Player Pool'!$D$2:$D$8725,$X357)),"")</f>
        <v/>
      </c>
      <c r="F357" t="inlineStr">
        <is>
          <t>D</t>
        </is>
      </c>
      <c r="G357" t="inlineStr">
        <is>
          <t>ACTIVE</t>
        </is>
      </c>
      <c r="H357">
        <f>IFERROR(IF(INDEX('Player Pool'!$E$2:$E$8725,$X357)="","",INDEX('Player Pool'!$E$2:$E$8725,$X357)),"")</f>
        <v/>
      </c>
      <c r="I357" s="30" t="n">
        <v>7350000</v>
      </c>
      <c r="J357" s="31">
        <f>IFERROR(IF(INDEX('Player Pool'!$I$2:$I$8725,$X357)="","",INDEX('Player Pool'!$I$2:$I$8725,$X357)),"")</f>
        <v/>
      </c>
      <c r="K357" s="31">
        <f>IFERROR(IF(INDEX('Player Pool'!$K$2:$K$8725,$X357)="","",INDEX('Player Pool'!$K$2:$K$8725,$X357)),"")</f>
        <v/>
      </c>
      <c r="L357" s="31">
        <f>IFERROR(IF(INDEX('Player Pool'!$M$2:$M$8725,$X357)="","",INDEX('Player Pool'!$M$2:$M$8725,$X357)),"")</f>
        <v/>
      </c>
      <c r="M357" s="31">
        <f>IFERROR(IF(INDEX('Player Pool'!$N$2:$N$8725,$X357)="","",INDEX('Player Pool'!$N$2:$N$8725,$X357)),"")</f>
        <v/>
      </c>
      <c r="N357" s="31">
        <f>IFERROR(IF(INDEX('Player Pool'!$Q$2:$Q$8725,$X357)="","",INDEX('Player Pool'!$Q$2:$Q$8725,$X357)),"")</f>
        <v/>
      </c>
      <c r="O357" s="31">
        <f>IF(AND(ISNUMBER($R357),$R357&lt;&gt;0,ISNUMBER($I357),$I357&gt;0),$R357/($I357/1000000),"")</f>
        <v/>
      </c>
      <c r="P357">
        <f>IFERROR(IF(INDEX('Player Pool'!$U$2:$U$8725,$X357)="","",INDEX('Player Pool'!$U$2:$U$8725,$X357)),"")</f>
        <v/>
      </c>
      <c r="Q357" s="31">
        <f>IFERROR(IF(INDEX('Player Pool'!$O$2:$O$8725,$X357)="","",INDEX('Player Pool'!$O$2:$O$8725,$X357)),"")</f>
        <v/>
      </c>
      <c r="R357" s="31">
        <f>IFERROR(IF(INDEX('Player Pool'!$P$2:$P$8725,$X357)="","",INDEX('Player Pool'!$P$2:$P$8725,$X357)),"")</f>
        <v/>
      </c>
      <c r="S357" s="31">
        <f>IF(AND(ISNUMBER($J357),$J357&lt;&gt;0,ISNUMBER($I357),$I357&gt;0),$J357/($I357/1000000),"")</f>
        <v/>
      </c>
      <c r="T357" s="32">
        <f>IF(AND(ISNUMBER($K357),$K357&lt;&gt;0,ISNUMBER($I357),$I357&gt;0),$K357/($I357/1000000),"")</f>
        <v/>
      </c>
      <c r="U357" s="32">
        <f>IFERROR(IF(INDEX('Player Pool'!$S$2:$S$8725,$X357)="","",INDEX('Player Pool'!$S$2:$S$8725,$X357)),"")</f>
        <v/>
      </c>
      <c r="V357" s="32">
        <f>IF(AND(ISNUMBER($U357),$U357&lt;&gt;0,ISNUMBER($I357),$I357&gt;0),$U357/($I357/1000000),"")</f>
        <v/>
      </c>
      <c r="W357" t="inlineStr">
        <is>
          <t>03j8l</t>
        </is>
      </c>
      <c r="X357">
        <f>IFERROR(MATCH($W357,'Player Pool'!$V$2:$V$8725,0),"")</f>
        <v/>
      </c>
      <c r="Y357">
        <f>IF(ISNUMBER($R357),$R357,-1)</f>
        <v/>
      </c>
      <c r="Z357">
        <f>IF(ISNUMBER($J357),$J357,-1)</f>
        <v/>
      </c>
      <c r="AA357">
        <f>IF($A357=$A356,$AA356,$AA356+1)</f>
        <v/>
      </c>
      <c r="AB357">
        <f>COUNTIFS($A$2:$A$516,$A357,$G$2:$G$516,$G357,$Y$2:$Y$516,"&gt;"&amp;$Y357)+COUNTIFS($A$2:$A357,$A357,$G$2:$G357,$G357,$Y$2:$Y357,$Y357)</f>
        <v/>
      </c>
      <c r="AC357">
        <f>IF($G357="MINORS","",COUNTIFS($A$2:$A$516,$A357,$G$2:$G$516,"&lt;&gt;MINORS",$Z$2:$Z$516,"&gt;"&amp;$Z357)+COUNTIFS($A$2:$A357,$A357,$G$2:$G357,"&lt;&gt;MINORS",$Z$2:$Z357,$Z357))</f>
        <v/>
      </c>
      <c r="AD357">
        <f>$A357&amp;"|"&amp;$G357&amp;"|"&amp;$AB357</f>
        <v/>
      </c>
      <c r="AE357">
        <f>IF($AC357="","",$A357&amp;"|"&amp;$AC357)</f>
        <v/>
      </c>
      <c r="AF357">
        <f>IF(COUNTIFS($A$2:$A357,$A357)=1,"T"&amp;$AA357,"")</f>
        <v/>
      </c>
    </row>
    <row r="358">
      <c r="A358" t="inlineStr">
        <is>
          <t>Mike</t>
        </is>
      </c>
      <c r="B358">
        <f>IFERROR(IF(INDEX('Player Pool'!$A$2:$A$8725,$X358)="","",INDEX('Player Pool'!$A$2:$A$8725,$X358)),"")</f>
        <v/>
      </c>
      <c r="C358">
        <f>IFERROR(IF(INDEX('Player Pool'!$B$2:$B$8725,$X358)="","",INDEX('Player Pool'!$B$2:$B$8725,$X358)),"")</f>
        <v/>
      </c>
      <c r="D358">
        <f>IFERROR(IF(INDEX('Player Pool'!$C$2:$C$8725,$X358)="","",INDEX('Player Pool'!$C$2:$C$8725,$X358)),"")</f>
        <v/>
      </c>
      <c r="E358">
        <f>IFERROR(IF(INDEX('Player Pool'!$D$2:$D$8725,$X358)="","",INDEX('Player Pool'!$D$2:$D$8725,$X358)),"")</f>
        <v/>
      </c>
      <c r="F358" t="inlineStr">
        <is>
          <t>F</t>
        </is>
      </c>
      <c r="G358" t="inlineStr">
        <is>
          <t>ACTIVE</t>
        </is>
      </c>
      <c r="H358">
        <f>IFERROR(IF(INDEX('Player Pool'!$E$2:$E$8725,$X358)="","",INDEX('Player Pool'!$E$2:$E$8725,$X358)),"")</f>
        <v/>
      </c>
      <c r="I358" s="30" t="n">
        <v>4500000</v>
      </c>
      <c r="J358" s="31">
        <f>IFERROR(IF(INDEX('Player Pool'!$I$2:$I$8725,$X358)="","",INDEX('Player Pool'!$I$2:$I$8725,$X358)),"")</f>
        <v/>
      </c>
      <c r="K358" s="31">
        <f>IFERROR(IF(INDEX('Player Pool'!$K$2:$K$8725,$X358)="","",INDEX('Player Pool'!$K$2:$K$8725,$X358)),"")</f>
        <v/>
      </c>
      <c r="L358" s="31">
        <f>IFERROR(IF(INDEX('Player Pool'!$M$2:$M$8725,$X358)="","",INDEX('Player Pool'!$M$2:$M$8725,$X358)),"")</f>
        <v/>
      </c>
      <c r="M358" s="31">
        <f>IFERROR(IF(INDEX('Player Pool'!$N$2:$N$8725,$X358)="","",INDEX('Player Pool'!$N$2:$N$8725,$X358)),"")</f>
        <v/>
      </c>
      <c r="N358" s="31">
        <f>IFERROR(IF(INDEX('Player Pool'!$Q$2:$Q$8725,$X358)="","",INDEX('Player Pool'!$Q$2:$Q$8725,$X358)),"")</f>
        <v/>
      </c>
      <c r="O358" s="31">
        <f>IF(AND(ISNUMBER($R358),$R358&lt;&gt;0,ISNUMBER($I358),$I358&gt;0),$R358/($I358/1000000),"")</f>
        <v/>
      </c>
      <c r="P358">
        <f>IFERROR(IF(INDEX('Player Pool'!$U$2:$U$8725,$X358)="","",INDEX('Player Pool'!$U$2:$U$8725,$X358)),"")</f>
        <v/>
      </c>
      <c r="Q358" s="31">
        <f>IFERROR(IF(INDEX('Player Pool'!$O$2:$O$8725,$X358)="","",INDEX('Player Pool'!$O$2:$O$8725,$X358)),"")</f>
        <v/>
      </c>
      <c r="R358" s="31">
        <f>IFERROR(IF(INDEX('Player Pool'!$P$2:$P$8725,$X358)="","",INDEX('Player Pool'!$P$2:$P$8725,$X358)),"")</f>
        <v/>
      </c>
      <c r="S358" s="31">
        <f>IF(AND(ISNUMBER($J358),$J358&lt;&gt;0,ISNUMBER($I358),$I358&gt;0),$J358/($I358/1000000),"")</f>
        <v/>
      </c>
      <c r="T358" s="32">
        <f>IF(AND(ISNUMBER($K358),$K358&lt;&gt;0,ISNUMBER($I358),$I358&gt;0),$K358/($I358/1000000),"")</f>
        <v/>
      </c>
      <c r="U358" s="32">
        <f>IFERROR(IF(INDEX('Player Pool'!$S$2:$S$8725,$X358)="","",INDEX('Player Pool'!$S$2:$S$8725,$X358)),"")</f>
        <v/>
      </c>
      <c r="V358" s="32">
        <f>IF(AND(ISNUMBER($U358),$U358&lt;&gt;0,ISNUMBER($I358),$I358&gt;0),$U358/($I358/1000000),"")</f>
        <v/>
      </c>
      <c r="W358" t="inlineStr">
        <is>
          <t>02ybk</t>
        </is>
      </c>
      <c r="X358">
        <f>IFERROR(MATCH($W358,'Player Pool'!$V$2:$V$8725,0),"")</f>
        <v/>
      </c>
      <c r="Y358">
        <f>IF(ISNUMBER($R358),$R358,-1)</f>
        <v/>
      </c>
      <c r="Z358">
        <f>IF(ISNUMBER($J358),$J358,-1)</f>
        <v/>
      </c>
      <c r="AA358">
        <f>IF($A358=$A357,$AA357,$AA357+1)</f>
        <v/>
      </c>
      <c r="AB358">
        <f>COUNTIFS($A$2:$A$516,$A358,$G$2:$G$516,$G358,$Y$2:$Y$516,"&gt;"&amp;$Y358)+COUNTIFS($A$2:$A358,$A358,$G$2:$G358,$G358,$Y$2:$Y358,$Y358)</f>
        <v/>
      </c>
      <c r="AC358">
        <f>IF($G358="MINORS","",COUNTIFS($A$2:$A$516,$A358,$G$2:$G$516,"&lt;&gt;MINORS",$Z$2:$Z$516,"&gt;"&amp;$Z358)+COUNTIFS($A$2:$A358,$A358,$G$2:$G358,"&lt;&gt;MINORS",$Z$2:$Z358,$Z358))</f>
        <v/>
      </c>
      <c r="AD358">
        <f>$A358&amp;"|"&amp;$G358&amp;"|"&amp;$AB358</f>
        <v/>
      </c>
      <c r="AE358">
        <f>IF($AC358="","",$A358&amp;"|"&amp;$AC358)</f>
        <v/>
      </c>
      <c r="AF358">
        <f>IF(COUNTIFS($A$2:$A358,$A358)=1,"T"&amp;$AA358,"")</f>
        <v/>
      </c>
    </row>
    <row r="359">
      <c r="A359" t="inlineStr">
        <is>
          <t>Mike</t>
        </is>
      </c>
      <c r="B359">
        <f>IFERROR(IF(INDEX('Player Pool'!$A$2:$A$8725,$X359)="","",INDEX('Player Pool'!$A$2:$A$8725,$X359)),"")</f>
        <v/>
      </c>
      <c r="C359">
        <f>IFERROR(IF(INDEX('Player Pool'!$B$2:$B$8725,$X359)="","",INDEX('Player Pool'!$B$2:$B$8725,$X359)),"")</f>
        <v/>
      </c>
      <c r="D359">
        <f>IFERROR(IF(INDEX('Player Pool'!$C$2:$C$8725,$X359)="","",INDEX('Player Pool'!$C$2:$C$8725,$X359)),"")</f>
        <v/>
      </c>
      <c r="E359">
        <f>IFERROR(IF(INDEX('Player Pool'!$D$2:$D$8725,$X359)="","",INDEX('Player Pool'!$D$2:$D$8725,$X359)),"")</f>
        <v/>
      </c>
      <c r="F359" t="inlineStr">
        <is>
          <t>D</t>
        </is>
      </c>
      <c r="G359" t="inlineStr">
        <is>
          <t>RESERVE</t>
        </is>
      </c>
      <c r="H359">
        <f>IFERROR(IF(INDEX('Player Pool'!$E$2:$E$8725,$X359)="","",INDEX('Player Pool'!$E$2:$E$8725,$X359)),"")</f>
        <v/>
      </c>
      <c r="I359" s="30" t="n">
        <v>3000000</v>
      </c>
      <c r="J359" s="31">
        <f>IFERROR(IF(INDEX('Player Pool'!$I$2:$I$8725,$X359)="","",INDEX('Player Pool'!$I$2:$I$8725,$X359)),"")</f>
        <v/>
      </c>
      <c r="K359" s="31">
        <f>IFERROR(IF(INDEX('Player Pool'!$K$2:$K$8725,$X359)="","",INDEX('Player Pool'!$K$2:$K$8725,$X359)),"")</f>
        <v/>
      </c>
      <c r="L359" s="31">
        <f>IFERROR(IF(INDEX('Player Pool'!$M$2:$M$8725,$X359)="","",INDEX('Player Pool'!$M$2:$M$8725,$X359)),"")</f>
        <v/>
      </c>
      <c r="M359" s="31">
        <f>IFERROR(IF(INDEX('Player Pool'!$N$2:$N$8725,$X359)="","",INDEX('Player Pool'!$N$2:$N$8725,$X359)),"")</f>
        <v/>
      </c>
      <c r="N359" s="31">
        <f>IFERROR(IF(INDEX('Player Pool'!$Q$2:$Q$8725,$X359)="","",INDEX('Player Pool'!$Q$2:$Q$8725,$X359)),"")</f>
        <v/>
      </c>
      <c r="O359" s="31">
        <f>IF(AND(ISNUMBER($R359),$R359&lt;&gt;0,ISNUMBER($I359),$I359&gt;0),$R359/($I359/1000000),"")</f>
        <v/>
      </c>
      <c r="P359">
        <f>IFERROR(IF(INDEX('Player Pool'!$U$2:$U$8725,$X359)="","",INDEX('Player Pool'!$U$2:$U$8725,$X359)),"")</f>
        <v/>
      </c>
      <c r="Q359" s="31">
        <f>IFERROR(IF(INDEX('Player Pool'!$O$2:$O$8725,$X359)="","",INDEX('Player Pool'!$O$2:$O$8725,$X359)),"")</f>
        <v/>
      </c>
      <c r="R359" s="31">
        <f>IFERROR(IF(INDEX('Player Pool'!$P$2:$P$8725,$X359)="","",INDEX('Player Pool'!$P$2:$P$8725,$X359)),"")</f>
        <v/>
      </c>
      <c r="S359" s="31">
        <f>IF(AND(ISNUMBER($J359),$J359&lt;&gt;0,ISNUMBER($I359),$I359&gt;0),$J359/($I359/1000000),"")</f>
        <v/>
      </c>
      <c r="T359" s="32">
        <f>IF(AND(ISNUMBER($K359),$K359&lt;&gt;0,ISNUMBER($I359),$I359&gt;0),$K359/($I359/1000000),"")</f>
        <v/>
      </c>
      <c r="U359" s="32">
        <f>IFERROR(IF(INDEX('Player Pool'!$S$2:$S$8725,$X359)="","",INDEX('Player Pool'!$S$2:$S$8725,$X359)),"")</f>
        <v/>
      </c>
      <c r="V359" s="32">
        <f>IF(AND(ISNUMBER($U359),$U359&lt;&gt;0,ISNUMBER($I359),$I359&gt;0),$U359/($I359/1000000),"")</f>
        <v/>
      </c>
      <c r="W359" t="inlineStr">
        <is>
          <t>015j6</t>
        </is>
      </c>
      <c r="X359">
        <f>IFERROR(MATCH($W359,'Player Pool'!$V$2:$V$8725,0),"")</f>
        <v/>
      </c>
      <c r="Y359">
        <f>IF(ISNUMBER($R359),$R359,-1)</f>
        <v/>
      </c>
      <c r="Z359">
        <f>IF(ISNUMBER($J359),$J359,-1)</f>
        <v/>
      </c>
      <c r="AA359">
        <f>IF($A359=$A358,$AA358,$AA358+1)</f>
        <v/>
      </c>
      <c r="AB359">
        <f>COUNTIFS($A$2:$A$516,$A359,$G$2:$G$516,$G359,$Y$2:$Y$516,"&gt;"&amp;$Y359)+COUNTIFS($A$2:$A359,$A359,$G$2:$G359,$G359,$Y$2:$Y359,$Y359)</f>
        <v/>
      </c>
      <c r="AC359">
        <f>IF($G359="MINORS","",COUNTIFS($A$2:$A$516,$A359,$G$2:$G$516,"&lt;&gt;MINORS",$Z$2:$Z$516,"&gt;"&amp;$Z359)+COUNTIFS($A$2:$A359,$A359,$G$2:$G359,"&lt;&gt;MINORS",$Z$2:$Z359,$Z359))</f>
        <v/>
      </c>
      <c r="AD359">
        <f>$A359&amp;"|"&amp;$G359&amp;"|"&amp;$AB359</f>
        <v/>
      </c>
      <c r="AE359">
        <f>IF($AC359="","",$A359&amp;"|"&amp;$AC359)</f>
        <v/>
      </c>
      <c r="AF359">
        <f>IF(COUNTIFS($A$2:$A359,$A359)=1,"T"&amp;$AA359,"")</f>
        <v/>
      </c>
    </row>
    <row r="360">
      <c r="A360" t="inlineStr">
        <is>
          <t>Mike</t>
        </is>
      </c>
      <c r="B360">
        <f>IFERROR(IF(INDEX('Player Pool'!$A$2:$A$8725,$X360)="","",INDEX('Player Pool'!$A$2:$A$8725,$X360)),"")</f>
        <v/>
      </c>
      <c r="C360">
        <f>IFERROR(IF(INDEX('Player Pool'!$B$2:$B$8725,$X360)="","",INDEX('Player Pool'!$B$2:$B$8725,$X360)),"")</f>
        <v/>
      </c>
      <c r="D360">
        <f>IFERROR(IF(INDEX('Player Pool'!$C$2:$C$8725,$X360)="","",INDEX('Player Pool'!$C$2:$C$8725,$X360)),"")</f>
        <v/>
      </c>
      <c r="E360">
        <f>IFERROR(IF(INDEX('Player Pool'!$D$2:$D$8725,$X360)="","",INDEX('Player Pool'!$D$2:$D$8725,$X360)),"")</f>
        <v/>
      </c>
      <c r="F360" t="inlineStr">
        <is>
          <t>G</t>
        </is>
      </c>
      <c r="G360" t="inlineStr">
        <is>
          <t>INJURED_RESERVE</t>
        </is>
      </c>
      <c r="H360">
        <f>IFERROR(IF(INDEX('Player Pool'!$E$2:$E$8725,$X360)="","",INDEX('Player Pool'!$E$2:$E$8725,$X360)),"")</f>
        <v/>
      </c>
      <c r="I360" s="30" t="n">
        <v>8500000</v>
      </c>
      <c r="J360" s="31">
        <f>IFERROR(IF(INDEX('Player Pool'!$I$2:$I$8725,$X360)="","",INDEX('Player Pool'!$I$2:$I$8725,$X360)),"")</f>
        <v/>
      </c>
      <c r="K360" s="31">
        <f>IFERROR(IF(INDEX('Player Pool'!$K$2:$K$8725,$X360)="","",INDEX('Player Pool'!$K$2:$K$8725,$X360)),"")</f>
        <v/>
      </c>
      <c r="L360" s="31">
        <f>IFERROR(IF(INDEX('Player Pool'!$M$2:$M$8725,$X360)="","",INDEX('Player Pool'!$M$2:$M$8725,$X360)),"")</f>
        <v/>
      </c>
      <c r="M360" s="31">
        <f>IFERROR(IF(INDEX('Player Pool'!$N$2:$N$8725,$X360)="","",INDEX('Player Pool'!$N$2:$N$8725,$X360)),"")</f>
        <v/>
      </c>
      <c r="N360" s="31">
        <f>IFERROR(IF(INDEX('Player Pool'!$Q$2:$Q$8725,$X360)="","",INDEX('Player Pool'!$Q$2:$Q$8725,$X360)),"")</f>
        <v/>
      </c>
      <c r="O360" s="31">
        <f>IF(AND(ISNUMBER($R360),$R360&lt;&gt;0,ISNUMBER($I360),$I360&gt;0),$R360/($I360/1000000),"")</f>
        <v/>
      </c>
      <c r="P360">
        <f>IFERROR(IF(INDEX('Player Pool'!$U$2:$U$8725,$X360)="","",INDEX('Player Pool'!$U$2:$U$8725,$X360)),"")</f>
        <v/>
      </c>
      <c r="Q360" s="31">
        <f>IFERROR(IF(INDEX('Player Pool'!$O$2:$O$8725,$X360)="","",INDEX('Player Pool'!$O$2:$O$8725,$X360)),"")</f>
        <v/>
      </c>
      <c r="R360" s="31">
        <f>IFERROR(IF(INDEX('Player Pool'!$P$2:$P$8725,$X360)="","",INDEX('Player Pool'!$P$2:$P$8725,$X360)),"")</f>
        <v/>
      </c>
      <c r="S360" s="31">
        <f>IF(AND(ISNUMBER($J360),$J360&lt;&gt;0,ISNUMBER($I360),$I360&gt;0),$J360/($I360/1000000),"")</f>
        <v/>
      </c>
      <c r="T360" s="32">
        <f>IF(AND(ISNUMBER($K360),$K360&lt;&gt;0,ISNUMBER($I360),$I360&gt;0),$K360/($I360/1000000),"")</f>
        <v/>
      </c>
      <c r="U360" s="32">
        <f>IFERROR(IF(INDEX('Player Pool'!$S$2:$S$8725,$X360)="","",INDEX('Player Pool'!$S$2:$S$8725,$X360)),"")</f>
        <v/>
      </c>
      <c r="V360" s="32">
        <f>IF(AND(ISNUMBER($U360),$U360&lt;&gt;0,ISNUMBER($I360),$I360&gt;0),$U360/($I360/1000000),"")</f>
        <v/>
      </c>
      <c r="W360" t="inlineStr">
        <is>
          <t>03as7</t>
        </is>
      </c>
      <c r="X360">
        <f>IFERROR(MATCH($W360,'Player Pool'!$V$2:$V$8725,0),"")</f>
        <v/>
      </c>
      <c r="Y360">
        <f>IF(ISNUMBER($R360),$R360,-1)</f>
        <v/>
      </c>
      <c r="Z360">
        <f>IF(ISNUMBER($J360),$J360,-1)</f>
        <v/>
      </c>
      <c r="AA360">
        <f>IF($A360=$A359,$AA359,$AA359+1)</f>
        <v/>
      </c>
      <c r="AB360">
        <f>COUNTIFS($A$2:$A$516,$A360,$G$2:$G$516,$G360,$Y$2:$Y$516,"&gt;"&amp;$Y360)+COUNTIFS($A$2:$A360,$A360,$G$2:$G360,$G360,$Y$2:$Y360,$Y360)</f>
        <v/>
      </c>
      <c r="AC360">
        <f>IF($G360="MINORS","",COUNTIFS($A$2:$A$516,$A360,$G$2:$G$516,"&lt;&gt;MINORS",$Z$2:$Z$516,"&gt;"&amp;$Z360)+COUNTIFS($A$2:$A360,$A360,$G$2:$G360,"&lt;&gt;MINORS",$Z$2:$Z360,$Z360))</f>
        <v/>
      </c>
      <c r="AD360">
        <f>$A360&amp;"|"&amp;$G360&amp;"|"&amp;$AB360</f>
        <v/>
      </c>
      <c r="AE360">
        <f>IF($AC360="","",$A360&amp;"|"&amp;$AC360)</f>
        <v/>
      </c>
      <c r="AF360">
        <f>IF(COUNTIFS($A$2:$A360,$A360)=1,"T"&amp;$AA360,"")</f>
        <v/>
      </c>
    </row>
    <row r="361">
      <c r="A361" t="inlineStr">
        <is>
          <t>Mike</t>
        </is>
      </c>
      <c r="B361">
        <f>IFERROR(IF(INDEX('Player Pool'!$A$2:$A$8725,$X361)="","",INDEX('Player Pool'!$A$2:$A$8725,$X361)),"")</f>
        <v/>
      </c>
      <c r="C361">
        <f>IFERROR(IF(INDEX('Player Pool'!$B$2:$B$8725,$X361)="","",INDEX('Player Pool'!$B$2:$B$8725,$X361)),"")</f>
        <v/>
      </c>
      <c r="D361">
        <f>IFERROR(IF(INDEX('Player Pool'!$C$2:$C$8725,$X361)="","",INDEX('Player Pool'!$C$2:$C$8725,$X361)),"")</f>
        <v/>
      </c>
      <c r="E361">
        <f>IFERROR(IF(INDEX('Player Pool'!$D$2:$D$8725,$X361)="","",INDEX('Player Pool'!$D$2:$D$8725,$X361)),"")</f>
        <v/>
      </c>
      <c r="F361" t="inlineStr">
        <is>
          <t>G</t>
        </is>
      </c>
      <c r="G361" t="inlineStr">
        <is>
          <t>ACTIVE</t>
        </is>
      </c>
      <c r="H361">
        <f>IFERROR(IF(INDEX('Player Pool'!$E$2:$E$8725,$X361)="","",INDEX('Player Pool'!$E$2:$E$8725,$X361)),"")</f>
        <v/>
      </c>
      <c r="I361" s="30" t="n">
        <v>6250000</v>
      </c>
      <c r="J361" s="31">
        <f>IFERROR(IF(INDEX('Player Pool'!$I$2:$I$8725,$X361)="","",INDEX('Player Pool'!$I$2:$I$8725,$X361)),"")</f>
        <v/>
      </c>
      <c r="K361" s="31">
        <f>IFERROR(IF(INDEX('Player Pool'!$K$2:$K$8725,$X361)="","",INDEX('Player Pool'!$K$2:$K$8725,$X361)),"")</f>
        <v/>
      </c>
      <c r="L361" s="31">
        <f>IFERROR(IF(INDEX('Player Pool'!$M$2:$M$8725,$X361)="","",INDEX('Player Pool'!$M$2:$M$8725,$X361)),"")</f>
        <v/>
      </c>
      <c r="M361" s="31">
        <f>IFERROR(IF(INDEX('Player Pool'!$N$2:$N$8725,$X361)="","",INDEX('Player Pool'!$N$2:$N$8725,$X361)),"")</f>
        <v/>
      </c>
      <c r="N361" s="31">
        <f>IFERROR(IF(INDEX('Player Pool'!$Q$2:$Q$8725,$X361)="","",INDEX('Player Pool'!$Q$2:$Q$8725,$X361)),"")</f>
        <v/>
      </c>
      <c r="O361" s="31">
        <f>IF(AND(ISNUMBER($R361),$R361&lt;&gt;0,ISNUMBER($I361),$I361&gt;0),$R361/($I361/1000000),"")</f>
        <v/>
      </c>
      <c r="P361">
        <f>IFERROR(IF(INDEX('Player Pool'!$U$2:$U$8725,$X361)="","",INDEX('Player Pool'!$U$2:$U$8725,$X361)),"")</f>
        <v/>
      </c>
      <c r="Q361" s="31">
        <f>IFERROR(IF(INDEX('Player Pool'!$O$2:$O$8725,$X361)="","",INDEX('Player Pool'!$O$2:$O$8725,$X361)),"")</f>
        <v/>
      </c>
      <c r="R361" s="31">
        <f>IFERROR(IF(INDEX('Player Pool'!$P$2:$P$8725,$X361)="","",INDEX('Player Pool'!$P$2:$P$8725,$X361)),"")</f>
        <v/>
      </c>
      <c r="S361" s="31">
        <f>IF(AND(ISNUMBER($J361),$J361&lt;&gt;0,ISNUMBER($I361),$I361&gt;0),$J361/($I361/1000000),"")</f>
        <v/>
      </c>
      <c r="T361" s="32">
        <f>IF(AND(ISNUMBER($K361),$K361&lt;&gt;0,ISNUMBER($I361),$I361&gt;0),$K361/($I361/1000000),"")</f>
        <v/>
      </c>
      <c r="U361" s="32">
        <f>IFERROR(IF(INDEX('Player Pool'!$S$2:$S$8725,$X361)="","",INDEX('Player Pool'!$S$2:$S$8725,$X361)),"")</f>
        <v/>
      </c>
      <c r="V361" s="32">
        <f>IF(AND(ISNUMBER($U361),$U361&lt;&gt;0,ISNUMBER($I361),$I361&gt;0),$U361/($I361/1000000),"")</f>
        <v/>
      </c>
      <c r="W361" t="inlineStr">
        <is>
          <t>03mkm</t>
        </is>
      </c>
      <c r="X361">
        <f>IFERROR(MATCH($W361,'Player Pool'!$V$2:$V$8725,0),"")</f>
        <v/>
      </c>
      <c r="Y361">
        <f>IF(ISNUMBER($R361),$R361,-1)</f>
        <v/>
      </c>
      <c r="Z361">
        <f>IF(ISNUMBER($J361),$J361,-1)</f>
        <v/>
      </c>
      <c r="AA361">
        <f>IF($A361=$A360,$AA360,$AA360+1)</f>
        <v/>
      </c>
      <c r="AB361">
        <f>COUNTIFS($A$2:$A$516,$A361,$G$2:$G$516,$G361,$Y$2:$Y$516,"&gt;"&amp;$Y361)+COUNTIFS($A$2:$A361,$A361,$G$2:$G361,$G361,$Y$2:$Y361,$Y361)</f>
        <v/>
      </c>
      <c r="AC361">
        <f>IF($G361="MINORS","",COUNTIFS($A$2:$A$516,$A361,$G$2:$G$516,"&lt;&gt;MINORS",$Z$2:$Z$516,"&gt;"&amp;$Z361)+COUNTIFS($A$2:$A361,$A361,$G$2:$G361,"&lt;&gt;MINORS",$Z$2:$Z361,$Z361))</f>
        <v/>
      </c>
      <c r="AD361">
        <f>$A361&amp;"|"&amp;$G361&amp;"|"&amp;$AB361</f>
        <v/>
      </c>
      <c r="AE361">
        <f>IF($AC361="","",$A361&amp;"|"&amp;$AC361)</f>
        <v/>
      </c>
      <c r="AF361">
        <f>IF(COUNTIFS($A$2:$A361,$A361)=1,"T"&amp;$AA361,"")</f>
        <v/>
      </c>
    </row>
    <row r="362">
      <c r="A362" t="inlineStr">
        <is>
          <t>Mike</t>
        </is>
      </c>
      <c r="B362">
        <f>IFERROR(IF(INDEX('Player Pool'!$A$2:$A$8725,$X362)="","",INDEX('Player Pool'!$A$2:$A$8725,$X362)),"")</f>
        <v/>
      </c>
      <c r="C362">
        <f>IFERROR(IF(INDEX('Player Pool'!$B$2:$B$8725,$X362)="","",INDEX('Player Pool'!$B$2:$B$8725,$X362)),"")</f>
        <v/>
      </c>
      <c r="D362">
        <f>IFERROR(IF(INDEX('Player Pool'!$C$2:$C$8725,$X362)="","",INDEX('Player Pool'!$C$2:$C$8725,$X362)),"")</f>
        <v/>
      </c>
      <c r="E362">
        <f>IFERROR(IF(INDEX('Player Pool'!$D$2:$D$8725,$X362)="","",INDEX('Player Pool'!$D$2:$D$8725,$X362)),"")</f>
        <v/>
      </c>
      <c r="F362" t="inlineStr">
        <is>
          <t>F</t>
        </is>
      </c>
      <c r="G362" t="inlineStr">
        <is>
          <t>ACTIVE</t>
        </is>
      </c>
      <c r="H362">
        <f>IFERROR(IF(INDEX('Player Pool'!$E$2:$E$8725,$X362)="","",INDEX('Player Pool'!$E$2:$E$8725,$X362)),"")</f>
        <v/>
      </c>
      <c r="I362" s="30" t="n">
        <v>2333333</v>
      </c>
      <c r="J362" s="31">
        <f>IFERROR(IF(INDEX('Player Pool'!$I$2:$I$8725,$X362)="","",INDEX('Player Pool'!$I$2:$I$8725,$X362)),"")</f>
        <v/>
      </c>
      <c r="K362" s="31">
        <f>IFERROR(IF(INDEX('Player Pool'!$K$2:$K$8725,$X362)="","",INDEX('Player Pool'!$K$2:$K$8725,$X362)),"")</f>
        <v/>
      </c>
      <c r="L362" s="31">
        <f>IFERROR(IF(INDEX('Player Pool'!$M$2:$M$8725,$X362)="","",INDEX('Player Pool'!$M$2:$M$8725,$X362)),"")</f>
        <v/>
      </c>
      <c r="M362" s="31">
        <f>IFERROR(IF(INDEX('Player Pool'!$N$2:$N$8725,$X362)="","",INDEX('Player Pool'!$N$2:$N$8725,$X362)),"")</f>
        <v/>
      </c>
      <c r="N362" s="31">
        <f>IFERROR(IF(INDEX('Player Pool'!$Q$2:$Q$8725,$X362)="","",INDEX('Player Pool'!$Q$2:$Q$8725,$X362)),"")</f>
        <v/>
      </c>
      <c r="O362" s="31">
        <f>IF(AND(ISNUMBER($R362),$R362&lt;&gt;0,ISNUMBER($I362),$I362&gt;0),$R362/($I362/1000000),"")</f>
        <v/>
      </c>
      <c r="P362">
        <f>IFERROR(IF(INDEX('Player Pool'!$U$2:$U$8725,$X362)="","",INDEX('Player Pool'!$U$2:$U$8725,$X362)),"")</f>
        <v/>
      </c>
      <c r="Q362" s="31">
        <f>IFERROR(IF(INDEX('Player Pool'!$O$2:$O$8725,$X362)="","",INDEX('Player Pool'!$O$2:$O$8725,$X362)),"")</f>
        <v/>
      </c>
      <c r="R362" s="31">
        <f>IFERROR(IF(INDEX('Player Pool'!$P$2:$P$8725,$X362)="","",INDEX('Player Pool'!$P$2:$P$8725,$X362)),"")</f>
        <v/>
      </c>
      <c r="S362" s="31">
        <f>IF(AND(ISNUMBER($J362),$J362&lt;&gt;0,ISNUMBER($I362),$I362&gt;0),$J362/($I362/1000000),"")</f>
        <v/>
      </c>
      <c r="T362" s="32">
        <f>IF(AND(ISNUMBER($K362),$K362&lt;&gt;0,ISNUMBER($I362),$I362&gt;0),$K362/($I362/1000000),"")</f>
        <v/>
      </c>
      <c r="U362" s="32">
        <f>IFERROR(IF(INDEX('Player Pool'!$S$2:$S$8725,$X362)="","",INDEX('Player Pool'!$S$2:$S$8725,$X362)),"")</f>
        <v/>
      </c>
      <c r="V362" s="32">
        <f>IF(AND(ISNUMBER($U362),$U362&lt;&gt;0,ISNUMBER($I362),$I362&gt;0),$U362/($I362/1000000),"")</f>
        <v/>
      </c>
      <c r="W362" t="inlineStr">
        <is>
          <t>02jrw</t>
        </is>
      </c>
      <c r="X362">
        <f>IFERROR(MATCH($W362,'Player Pool'!$V$2:$V$8725,0),"")</f>
        <v/>
      </c>
      <c r="Y362">
        <f>IF(ISNUMBER($R362),$R362,-1)</f>
        <v/>
      </c>
      <c r="Z362">
        <f>IF(ISNUMBER($J362),$J362,-1)</f>
        <v/>
      </c>
      <c r="AA362">
        <f>IF($A362=$A361,$AA361,$AA361+1)</f>
        <v/>
      </c>
      <c r="AB362">
        <f>COUNTIFS($A$2:$A$516,$A362,$G$2:$G$516,$G362,$Y$2:$Y$516,"&gt;"&amp;$Y362)+COUNTIFS($A$2:$A362,$A362,$G$2:$G362,$G362,$Y$2:$Y362,$Y362)</f>
        <v/>
      </c>
      <c r="AC362">
        <f>IF($G362="MINORS","",COUNTIFS($A$2:$A$516,$A362,$G$2:$G$516,"&lt;&gt;MINORS",$Z$2:$Z$516,"&gt;"&amp;$Z362)+COUNTIFS($A$2:$A362,$A362,$G$2:$G362,"&lt;&gt;MINORS",$Z$2:$Z362,$Z362))</f>
        <v/>
      </c>
      <c r="AD362">
        <f>$A362&amp;"|"&amp;$G362&amp;"|"&amp;$AB362</f>
        <v/>
      </c>
      <c r="AE362">
        <f>IF($AC362="","",$A362&amp;"|"&amp;$AC362)</f>
        <v/>
      </c>
      <c r="AF362">
        <f>IF(COUNTIFS($A$2:$A362,$A362)=1,"T"&amp;$AA362,"")</f>
        <v/>
      </c>
    </row>
    <row r="363">
      <c r="A363" t="inlineStr">
        <is>
          <t>Mike</t>
        </is>
      </c>
      <c r="B363">
        <f>IFERROR(IF(INDEX('Player Pool'!$A$2:$A$8725,$X363)="","",INDEX('Player Pool'!$A$2:$A$8725,$X363)),"")</f>
        <v/>
      </c>
      <c r="C363">
        <f>IFERROR(IF(INDEX('Player Pool'!$B$2:$B$8725,$X363)="","",INDEX('Player Pool'!$B$2:$B$8725,$X363)),"")</f>
        <v/>
      </c>
      <c r="D363">
        <f>IFERROR(IF(INDEX('Player Pool'!$C$2:$C$8725,$X363)="","",INDEX('Player Pool'!$C$2:$C$8725,$X363)),"")</f>
        <v/>
      </c>
      <c r="E363">
        <f>IFERROR(IF(INDEX('Player Pool'!$D$2:$D$8725,$X363)="","",INDEX('Player Pool'!$D$2:$D$8725,$X363)),"")</f>
        <v/>
      </c>
      <c r="F363" t="inlineStr">
        <is>
          <t>F</t>
        </is>
      </c>
      <c r="G363" t="inlineStr">
        <is>
          <t>MINORS</t>
        </is>
      </c>
      <c r="H363">
        <f>IFERROR(IF(INDEX('Player Pool'!$E$2:$E$8725,$X363)="","",INDEX('Player Pool'!$E$2:$E$8725,$X363)),"")</f>
        <v/>
      </c>
      <c r="I363" s="30" t="n">
        <v>986250</v>
      </c>
      <c r="J363" s="31">
        <f>IFERROR(IF(INDEX('Player Pool'!$I$2:$I$8725,$X363)="","",INDEX('Player Pool'!$I$2:$I$8725,$X363)),"")</f>
        <v/>
      </c>
      <c r="K363" s="31">
        <f>IFERROR(IF(INDEX('Player Pool'!$K$2:$K$8725,$X363)="","",INDEX('Player Pool'!$K$2:$K$8725,$X363)),"")</f>
        <v/>
      </c>
      <c r="L363" s="31">
        <f>IFERROR(IF(INDEX('Player Pool'!$M$2:$M$8725,$X363)="","",INDEX('Player Pool'!$M$2:$M$8725,$X363)),"")</f>
        <v/>
      </c>
      <c r="M363" s="31">
        <f>IFERROR(IF(INDEX('Player Pool'!$N$2:$N$8725,$X363)="","",INDEX('Player Pool'!$N$2:$N$8725,$X363)),"")</f>
        <v/>
      </c>
      <c r="N363" s="31">
        <f>IFERROR(IF(INDEX('Player Pool'!$Q$2:$Q$8725,$X363)="","",INDEX('Player Pool'!$Q$2:$Q$8725,$X363)),"")</f>
        <v/>
      </c>
      <c r="O363" s="31">
        <f>IF(AND(ISNUMBER($R363),$R363&lt;&gt;0,ISNUMBER($I363),$I363&gt;0),$R363/($I363/1000000),"")</f>
        <v/>
      </c>
      <c r="P363">
        <f>IFERROR(IF(INDEX('Player Pool'!$U$2:$U$8725,$X363)="","",INDEX('Player Pool'!$U$2:$U$8725,$X363)),"")</f>
        <v/>
      </c>
      <c r="Q363" s="31">
        <f>IFERROR(IF(INDEX('Player Pool'!$O$2:$O$8725,$X363)="","",INDEX('Player Pool'!$O$2:$O$8725,$X363)),"")</f>
        <v/>
      </c>
      <c r="R363" s="31">
        <f>IFERROR(IF(INDEX('Player Pool'!$P$2:$P$8725,$X363)="","",INDEX('Player Pool'!$P$2:$P$8725,$X363)),"")</f>
        <v/>
      </c>
      <c r="S363" s="31">
        <f>IF(AND(ISNUMBER($J363),$J363&lt;&gt;0,ISNUMBER($I363),$I363&gt;0),$J363/($I363/1000000),"")</f>
        <v/>
      </c>
      <c r="T363" s="32">
        <f>IF(AND(ISNUMBER($K363),$K363&lt;&gt;0,ISNUMBER($I363),$I363&gt;0),$K363/($I363/1000000),"")</f>
        <v/>
      </c>
      <c r="U363" s="32">
        <f>IFERROR(IF(INDEX('Player Pool'!$S$2:$S$8725,$X363)="","",INDEX('Player Pool'!$S$2:$S$8725,$X363)),"")</f>
        <v/>
      </c>
      <c r="V363" s="32">
        <f>IF(AND(ISNUMBER($U363),$U363&lt;&gt;0,ISNUMBER($I363),$I363&gt;0),$U363/($I363/1000000),"")</f>
        <v/>
      </c>
      <c r="W363" t="inlineStr">
        <is>
          <t>06ag2</t>
        </is>
      </c>
      <c r="X363">
        <f>IFERROR(MATCH($W363,'Player Pool'!$V$2:$V$8725,0),"")</f>
        <v/>
      </c>
      <c r="Y363">
        <f>IF(ISNUMBER($R363),$R363,-1)</f>
        <v/>
      </c>
      <c r="Z363">
        <f>IF(ISNUMBER($J363),$J363,-1)</f>
        <v/>
      </c>
      <c r="AA363">
        <f>IF($A363=$A362,$AA362,$AA362+1)</f>
        <v/>
      </c>
      <c r="AB363">
        <f>COUNTIFS($A$2:$A$516,$A363,$G$2:$G$516,$G363,$Y$2:$Y$516,"&gt;"&amp;$Y363)+COUNTIFS($A$2:$A363,$A363,$G$2:$G363,$G363,$Y$2:$Y363,$Y363)</f>
        <v/>
      </c>
      <c r="AC363">
        <f>IF($G363="MINORS","",COUNTIFS($A$2:$A$516,$A363,$G$2:$G$516,"&lt;&gt;MINORS",$Z$2:$Z$516,"&gt;"&amp;$Z363)+COUNTIFS($A$2:$A363,$A363,$G$2:$G363,"&lt;&gt;MINORS",$Z$2:$Z363,$Z363))</f>
        <v/>
      </c>
      <c r="AD363">
        <f>$A363&amp;"|"&amp;$G363&amp;"|"&amp;$AB363</f>
        <v/>
      </c>
      <c r="AE363">
        <f>IF($AC363="","",$A363&amp;"|"&amp;$AC363)</f>
        <v/>
      </c>
      <c r="AF363">
        <f>IF(COUNTIFS($A$2:$A363,$A363)=1,"T"&amp;$AA363,"")</f>
        <v/>
      </c>
    </row>
    <row r="364">
      <c r="A364" t="inlineStr">
        <is>
          <t>Mike</t>
        </is>
      </c>
      <c r="B364">
        <f>IFERROR(IF(INDEX('Player Pool'!$A$2:$A$8725,$X364)="","",INDEX('Player Pool'!$A$2:$A$8725,$X364)),"")</f>
        <v/>
      </c>
      <c r="C364">
        <f>IFERROR(IF(INDEX('Player Pool'!$B$2:$B$8725,$X364)="","",INDEX('Player Pool'!$B$2:$B$8725,$X364)),"")</f>
        <v/>
      </c>
      <c r="D364">
        <f>IFERROR(IF(INDEX('Player Pool'!$C$2:$C$8725,$X364)="","",INDEX('Player Pool'!$C$2:$C$8725,$X364)),"")</f>
        <v/>
      </c>
      <c r="E364">
        <f>IFERROR(IF(INDEX('Player Pool'!$D$2:$D$8725,$X364)="","",INDEX('Player Pool'!$D$2:$D$8725,$X364)),"")</f>
        <v/>
      </c>
      <c r="F364" t="inlineStr">
        <is>
          <t>D</t>
        </is>
      </c>
      <c r="G364" t="inlineStr">
        <is>
          <t>ACTIVE</t>
        </is>
      </c>
      <c r="H364">
        <f>IFERROR(IF(INDEX('Player Pool'!$E$2:$E$8725,$X364)="","",INDEX('Player Pool'!$E$2:$E$8725,$X364)),"")</f>
        <v/>
      </c>
      <c r="I364" s="30" t="n">
        <v>972500</v>
      </c>
      <c r="J364" s="31">
        <f>IFERROR(IF(INDEX('Player Pool'!$I$2:$I$8725,$X364)="","",INDEX('Player Pool'!$I$2:$I$8725,$X364)),"")</f>
        <v/>
      </c>
      <c r="K364" s="31">
        <f>IFERROR(IF(INDEX('Player Pool'!$K$2:$K$8725,$X364)="","",INDEX('Player Pool'!$K$2:$K$8725,$X364)),"")</f>
        <v/>
      </c>
      <c r="L364" s="31">
        <f>IFERROR(IF(INDEX('Player Pool'!$M$2:$M$8725,$X364)="","",INDEX('Player Pool'!$M$2:$M$8725,$X364)),"")</f>
        <v/>
      </c>
      <c r="M364" s="31">
        <f>IFERROR(IF(INDEX('Player Pool'!$N$2:$N$8725,$X364)="","",INDEX('Player Pool'!$N$2:$N$8725,$X364)),"")</f>
        <v/>
      </c>
      <c r="N364" s="31">
        <f>IFERROR(IF(INDEX('Player Pool'!$Q$2:$Q$8725,$X364)="","",INDEX('Player Pool'!$Q$2:$Q$8725,$X364)),"")</f>
        <v/>
      </c>
      <c r="O364" s="31">
        <f>IF(AND(ISNUMBER($R364),$R364&lt;&gt;0,ISNUMBER($I364),$I364&gt;0),$R364/($I364/1000000),"")</f>
        <v/>
      </c>
      <c r="P364">
        <f>IFERROR(IF(INDEX('Player Pool'!$U$2:$U$8725,$X364)="","",INDEX('Player Pool'!$U$2:$U$8725,$X364)),"")</f>
        <v/>
      </c>
      <c r="Q364" s="31">
        <f>IFERROR(IF(INDEX('Player Pool'!$O$2:$O$8725,$X364)="","",INDEX('Player Pool'!$O$2:$O$8725,$X364)),"")</f>
        <v/>
      </c>
      <c r="R364" s="31">
        <f>IFERROR(IF(INDEX('Player Pool'!$P$2:$P$8725,$X364)="","",INDEX('Player Pool'!$P$2:$P$8725,$X364)),"")</f>
        <v/>
      </c>
      <c r="S364" s="31">
        <f>IF(AND(ISNUMBER($J364),$J364&lt;&gt;0,ISNUMBER($I364),$I364&gt;0),$J364/($I364/1000000),"")</f>
        <v/>
      </c>
      <c r="T364" s="32">
        <f>IF(AND(ISNUMBER($K364),$K364&lt;&gt;0,ISNUMBER($I364),$I364&gt;0),$K364/($I364/1000000),"")</f>
        <v/>
      </c>
      <c r="U364" s="32">
        <f>IFERROR(IF(INDEX('Player Pool'!$S$2:$S$8725,$X364)="","",INDEX('Player Pool'!$S$2:$S$8725,$X364)),"")</f>
        <v/>
      </c>
      <c r="V364" s="32">
        <f>IF(AND(ISNUMBER($U364),$U364&lt;&gt;0,ISNUMBER($I364),$I364&gt;0),$U364/($I364/1000000),"")</f>
        <v/>
      </c>
      <c r="W364" t="inlineStr">
        <is>
          <t>06axr</t>
        </is>
      </c>
      <c r="X364">
        <f>IFERROR(MATCH($W364,'Player Pool'!$V$2:$V$8725,0),"")</f>
        <v/>
      </c>
      <c r="Y364">
        <f>IF(ISNUMBER($R364),$R364,-1)</f>
        <v/>
      </c>
      <c r="Z364">
        <f>IF(ISNUMBER($J364),$J364,-1)</f>
        <v/>
      </c>
      <c r="AA364">
        <f>IF($A364=$A363,$AA363,$AA363+1)</f>
        <v/>
      </c>
      <c r="AB364">
        <f>COUNTIFS($A$2:$A$516,$A364,$G$2:$G$516,$G364,$Y$2:$Y$516,"&gt;"&amp;$Y364)+COUNTIFS($A$2:$A364,$A364,$G$2:$G364,$G364,$Y$2:$Y364,$Y364)</f>
        <v/>
      </c>
      <c r="AC364">
        <f>IF($G364="MINORS","",COUNTIFS($A$2:$A$516,$A364,$G$2:$G$516,"&lt;&gt;MINORS",$Z$2:$Z$516,"&gt;"&amp;$Z364)+COUNTIFS($A$2:$A364,$A364,$G$2:$G364,"&lt;&gt;MINORS",$Z$2:$Z364,$Z364))</f>
        <v/>
      </c>
      <c r="AD364">
        <f>$A364&amp;"|"&amp;$G364&amp;"|"&amp;$AB364</f>
        <v/>
      </c>
      <c r="AE364">
        <f>IF($AC364="","",$A364&amp;"|"&amp;$AC364)</f>
        <v/>
      </c>
      <c r="AF364">
        <f>IF(COUNTIFS($A$2:$A364,$A364)=1,"T"&amp;$AA364,"")</f>
        <v/>
      </c>
    </row>
    <row r="365">
      <c r="A365" t="inlineStr">
        <is>
          <t>Mike</t>
        </is>
      </c>
      <c r="B365">
        <f>IFERROR(IF(INDEX('Player Pool'!$A$2:$A$8725,$X365)="","",INDEX('Player Pool'!$A$2:$A$8725,$X365)),"")</f>
        <v/>
      </c>
      <c r="C365">
        <f>IFERROR(IF(INDEX('Player Pool'!$B$2:$B$8725,$X365)="","",INDEX('Player Pool'!$B$2:$B$8725,$X365)),"")</f>
        <v/>
      </c>
      <c r="D365">
        <f>IFERROR(IF(INDEX('Player Pool'!$C$2:$C$8725,$X365)="","",INDEX('Player Pool'!$C$2:$C$8725,$X365)),"")</f>
        <v/>
      </c>
      <c r="E365">
        <f>IFERROR(IF(INDEX('Player Pool'!$D$2:$D$8725,$X365)="","",INDEX('Player Pool'!$D$2:$D$8725,$X365)),"")</f>
        <v/>
      </c>
      <c r="F365" t="inlineStr">
        <is>
          <t>F</t>
        </is>
      </c>
      <c r="G365" t="inlineStr">
        <is>
          <t>ACTIVE</t>
        </is>
      </c>
      <c r="H365">
        <f>IFERROR(IF(INDEX('Player Pool'!$E$2:$E$8725,$X365)="","",INDEX('Player Pool'!$E$2:$E$8725,$X365)),"")</f>
        <v/>
      </c>
      <c r="I365" s="30" t="n">
        <v>1</v>
      </c>
      <c r="J365" s="31">
        <f>IFERROR(IF(INDEX('Player Pool'!$I$2:$I$8725,$X365)="","",INDEX('Player Pool'!$I$2:$I$8725,$X365)),"")</f>
        <v/>
      </c>
      <c r="K365" s="31">
        <f>IFERROR(IF(INDEX('Player Pool'!$K$2:$K$8725,$X365)="","",INDEX('Player Pool'!$K$2:$K$8725,$X365)),"")</f>
        <v/>
      </c>
      <c r="L365" s="31">
        <f>IFERROR(IF(INDEX('Player Pool'!$M$2:$M$8725,$X365)="","",INDEX('Player Pool'!$M$2:$M$8725,$X365)),"")</f>
        <v/>
      </c>
      <c r="M365" s="31">
        <f>IFERROR(IF(INDEX('Player Pool'!$N$2:$N$8725,$X365)="","",INDEX('Player Pool'!$N$2:$N$8725,$X365)),"")</f>
        <v/>
      </c>
      <c r="N365" s="31">
        <f>IFERROR(IF(INDEX('Player Pool'!$Q$2:$Q$8725,$X365)="","",INDEX('Player Pool'!$Q$2:$Q$8725,$X365)),"")</f>
        <v/>
      </c>
      <c r="O365" s="31">
        <f>IF(AND(ISNUMBER($R365),$R365&lt;&gt;0,ISNUMBER($I365),$I365&gt;0),$R365/($I365/1000000),"")</f>
        <v/>
      </c>
      <c r="P365">
        <f>IFERROR(IF(INDEX('Player Pool'!$U$2:$U$8725,$X365)="","",INDEX('Player Pool'!$U$2:$U$8725,$X365)),"")</f>
        <v/>
      </c>
      <c r="Q365" s="31">
        <f>IFERROR(IF(INDEX('Player Pool'!$O$2:$O$8725,$X365)="","",INDEX('Player Pool'!$O$2:$O$8725,$X365)),"")</f>
        <v/>
      </c>
      <c r="R365" s="31">
        <f>IFERROR(IF(INDEX('Player Pool'!$P$2:$P$8725,$X365)="","",INDEX('Player Pool'!$P$2:$P$8725,$X365)),"")</f>
        <v/>
      </c>
      <c r="S365" s="31">
        <f>IF(AND(ISNUMBER($J365),$J365&lt;&gt;0,ISNUMBER($I365),$I365&gt;0),$J365/($I365/1000000),"")</f>
        <v/>
      </c>
      <c r="T365" s="32">
        <f>IF(AND(ISNUMBER($K365),$K365&lt;&gt;0,ISNUMBER($I365),$I365&gt;0),$K365/($I365/1000000),"")</f>
        <v/>
      </c>
      <c r="U365" s="32">
        <f>IFERROR(IF(INDEX('Player Pool'!$S$2:$S$8725,$X365)="","",INDEX('Player Pool'!$S$2:$S$8725,$X365)),"")</f>
        <v/>
      </c>
      <c r="V365" s="32">
        <f>IF(AND(ISNUMBER($U365),$U365&lt;&gt;0,ISNUMBER($I365),$I365&gt;0),$U365/($I365/1000000),"")</f>
        <v/>
      </c>
      <c r="W365" t="inlineStr">
        <is>
          <t>04lct</t>
        </is>
      </c>
      <c r="X365">
        <f>IFERROR(MATCH($W365,'Player Pool'!$V$2:$V$8725,0),"")</f>
        <v/>
      </c>
      <c r="Y365">
        <f>IF(ISNUMBER($R365),$R365,-1)</f>
        <v/>
      </c>
      <c r="Z365">
        <f>IF(ISNUMBER($J365),$J365,-1)</f>
        <v/>
      </c>
      <c r="AA365">
        <f>IF($A365=$A364,$AA364,$AA364+1)</f>
        <v/>
      </c>
      <c r="AB365">
        <f>COUNTIFS($A$2:$A$516,$A365,$G$2:$G$516,$G365,$Y$2:$Y$516,"&gt;"&amp;$Y365)+COUNTIFS($A$2:$A365,$A365,$G$2:$G365,$G365,$Y$2:$Y365,$Y365)</f>
        <v/>
      </c>
      <c r="AC365">
        <f>IF($G365="MINORS","",COUNTIFS($A$2:$A$516,$A365,$G$2:$G$516,"&lt;&gt;MINORS",$Z$2:$Z$516,"&gt;"&amp;$Z365)+COUNTIFS($A$2:$A365,$A365,$G$2:$G365,"&lt;&gt;MINORS",$Z$2:$Z365,$Z365))</f>
        <v/>
      </c>
      <c r="AD365">
        <f>$A365&amp;"|"&amp;$G365&amp;"|"&amp;$AB365</f>
        <v/>
      </c>
      <c r="AE365">
        <f>IF($AC365="","",$A365&amp;"|"&amp;$AC365)</f>
        <v/>
      </c>
      <c r="AF365">
        <f>IF(COUNTIFS($A$2:$A365,$A365)=1,"T"&amp;$AA365,"")</f>
        <v/>
      </c>
    </row>
    <row r="366">
      <c r="A366" t="inlineStr">
        <is>
          <t>Mike</t>
        </is>
      </c>
      <c r="B366">
        <f>IFERROR(IF(INDEX('Player Pool'!$A$2:$A$8725,$X366)="","",INDEX('Player Pool'!$A$2:$A$8725,$X366)),"")</f>
        <v/>
      </c>
      <c r="C366">
        <f>IFERROR(IF(INDEX('Player Pool'!$B$2:$B$8725,$X366)="","",INDEX('Player Pool'!$B$2:$B$8725,$X366)),"")</f>
        <v/>
      </c>
      <c r="D366">
        <f>IFERROR(IF(INDEX('Player Pool'!$C$2:$C$8725,$X366)="","",INDEX('Player Pool'!$C$2:$C$8725,$X366)),"")</f>
        <v/>
      </c>
      <c r="E366">
        <f>IFERROR(IF(INDEX('Player Pool'!$D$2:$D$8725,$X366)="","",INDEX('Player Pool'!$D$2:$D$8725,$X366)),"")</f>
        <v/>
      </c>
      <c r="F366" t="inlineStr">
        <is>
          <t>F</t>
        </is>
      </c>
      <c r="G366" t="inlineStr">
        <is>
          <t>INJURED_RESERVE</t>
        </is>
      </c>
      <c r="H366">
        <f>IFERROR(IF(INDEX('Player Pool'!$E$2:$E$8725,$X366)="","",INDEX('Player Pool'!$E$2:$E$8725,$X366)),"")</f>
        <v/>
      </c>
      <c r="I366" s="30" t="n">
        <v>1600000</v>
      </c>
      <c r="J366" s="31">
        <f>IFERROR(IF(INDEX('Player Pool'!$I$2:$I$8725,$X366)="","",INDEX('Player Pool'!$I$2:$I$8725,$X366)),"")</f>
        <v/>
      </c>
      <c r="K366" s="31">
        <f>IFERROR(IF(INDEX('Player Pool'!$K$2:$K$8725,$X366)="","",INDEX('Player Pool'!$K$2:$K$8725,$X366)),"")</f>
        <v/>
      </c>
      <c r="L366" s="31">
        <f>IFERROR(IF(INDEX('Player Pool'!$M$2:$M$8725,$X366)="","",INDEX('Player Pool'!$M$2:$M$8725,$X366)),"")</f>
        <v/>
      </c>
      <c r="M366" s="31">
        <f>IFERROR(IF(INDEX('Player Pool'!$N$2:$N$8725,$X366)="","",INDEX('Player Pool'!$N$2:$N$8725,$X366)),"")</f>
        <v/>
      </c>
      <c r="N366" s="31">
        <f>IFERROR(IF(INDEX('Player Pool'!$Q$2:$Q$8725,$X366)="","",INDEX('Player Pool'!$Q$2:$Q$8725,$X366)),"")</f>
        <v/>
      </c>
      <c r="O366" s="31">
        <f>IF(AND(ISNUMBER($R366),$R366&lt;&gt;0,ISNUMBER($I366),$I366&gt;0),$R366/($I366/1000000),"")</f>
        <v/>
      </c>
      <c r="P366">
        <f>IFERROR(IF(INDEX('Player Pool'!$U$2:$U$8725,$X366)="","",INDEX('Player Pool'!$U$2:$U$8725,$X366)),"")</f>
        <v/>
      </c>
      <c r="Q366" s="31">
        <f>IFERROR(IF(INDEX('Player Pool'!$O$2:$O$8725,$X366)="","",INDEX('Player Pool'!$O$2:$O$8725,$X366)),"")</f>
        <v/>
      </c>
      <c r="R366" s="31">
        <f>IFERROR(IF(INDEX('Player Pool'!$P$2:$P$8725,$X366)="","",INDEX('Player Pool'!$P$2:$P$8725,$X366)),"")</f>
        <v/>
      </c>
      <c r="S366" s="31">
        <f>IF(AND(ISNUMBER($J366),$J366&lt;&gt;0,ISNUMBER($I366),$I366&gt;0),$J366/($I366/1000000),"")</f>
        <v/>
      </c>
      <c r="T366" s="32">
        <f>IF(AND(ISNUMBER($K366),$K366&lt;&gt;0,ISNUMBER($I366),$I366&gt;0),$K366/($I366/1000000),"")</f>
        <v/>
      </c>
      <c r="U366" s="32">
        <f>IFERROR(IF(INDEX('Player Pool'!$S$2:$S$8725,$X366)="","",INDEX('Player Pool'!$S$2:$S$8725,$X366)),"")</f>
        <v/>
      </c>
      <c r="V366" s="32">
        <f>IF(AND(ISNUMBER($U366),$U366&lt;&gt;0,ISNUMBER($I366),$I366&gt;0),$U366/($I366/1000000),"")</f>
        <v/>
      </c>
      <c r="W366" t="inlineStr">
        <is>
          <t>06imq</t>
        </is>
      </c>
      <c r="X366">
        <f>IFERROR(MATCH($W366,'Player Pool'!$V$2:$V$8725,0),"")</f>
        <v/>
      </c>
      <c r="Y366">
        <f>IF(ISNUMBER($R366),$R366,-1)</f>
        <v/>
      </c>
      <c r="Z366">
        <f>IF(ISNUMBER($J366),$J366,-1)</f>
        <v/>
      </c>
      <c r="AA366">
        <f>IF($A366=$A365,$AA365,$AA365+1)</f>
        <v/>
      </c>
      <c r="AB366">
        <f>COUNTIFS($A$2:$A$516,$A366,$G$2:$G$516,$G366,$Y$2:$Y$516,"&gt;"&amp;$Y366)+COUNTIFS($A$2:$A366,$A366,$G$2:$G366,$G366,$Y$2:$Y366,$Y366)</f>
        <v/>
      </c>
      <c r="AC366">
        <f>IF($G366="MINORS","",COUNTIFS($A$2:$A$516,$A366,$G$2:$G$516,"&lt;&gt;MINORS",$Z$2:$Z$516,"&gt;"&amp;$Z366)+COUNTIFS($A$2:$A366,$A366,$G$2:$G366,"&lt;&gt;MINORS",$Z$2:$Z366,$Z366))</f>
        <v/>
      </c>
      <c r="AD366">
        <f>$A366&amp;"|"&amp;$G366&amp;"|"&amp;$AB366</f>
        <v/>
      </c>
      <c r="AE366">
        <f>IF($AC366="","",$A366&amp;"|"&amp;$AC366)</f>
        <v/>
      </c>
      <c r="AF366">
        <f>IF(COUNTIFS($A$2:$A366,$A366)=1,"T"&amp;$AA366,"")</f>
        <v/>
      </c>
    </row>
    <row r="367">
      <c r="A367" t="inlineStr">
        <is>
          <t>Mike</t>
        </is>
      </c>
      <c r="B367">
        <f>IFERROR(IF(INDEX('Player Pool'!$A$2:$A$8725,$X367)="","",INDEX('Player Pool'!$A$2:$A$8725,$X367)),"")</f>
        <v/>
      </c>
      <c r="C367">
        <f>IFERROR(IF(INDEX('Player Pool'!$B$2:$B$8725,$X367)="","",INDEX('Player Pool'!$B$2:$B$8725,$X367)),"")</f>
        <v/>
      </c>
      <c r="D367">
        <f>IFERROR(IF(INDEX('Player Pool'!$C$2:$C$8725,$X367)="","",INDEX('Player Pool'!$C$2:$C$8725,$X367)),"")</f>
        <v/>
      </c>
      <c r="E367">
        <f>IFERROR(IF(INDEX('Player Pool'!$D$2:$D$8725,$X367)="","",INDEX('Player Pool'!$D$2:$D$8725,$X367)),"")</f>
        <v/>
      </c>
      <c r="F367" t="inlineStr">
        <is>
          <t>F</t>
        </is>
      </c>
      <c r="G367" t="inlineStr">
        <is>
          <t>ACTIVE</t>
        </is>
      </c>
      <c r="H367">
        <f>IFERROR(IF(INDEX('Player Pool'!$E$2:$E$8725,$X367)="","",INDEX('Player Pool'!$E$2:$E$8725,$X367)),"")</f>
        <v/>
      </c>
      <c r="I367" s="30" t="n">
        <v>886666</v>
      </c>
      <c r="J367" s="31">
        <f>IFERROR(IF(INDEX('Player Pool'!$I$2:$I$8725,$X367)="","",INDEX('Player Pool'!$I$2:$I$8725,$X367)),"")</f>
        <v/>
      </c>
      <c r="K367" s="31">
        <f>IFERROR(IF(INDEX('Player Pool'!$K$2:$K$8725,$X367)="","",INDEX('Player Pool'!$K$2:$K$8725,$X367)),"")</f>
        <v/>
      </c>
      <c r="L367" s="31">
        <f>IFERROR(IF(INDEX('Player Pool'!$M$2:$M$8725,$X367)="","",INDEX('Player Pool'!$M$2:$M$8725,$X367)),"")</f>
        <v/>
      </c>
      <c r="M367" s="31">
        <f>IFERROR(IF(INDEX('Player Pool'!$N$2:$N$8725,$X367)="","",INDEX('Player Pool'!$N$2:$N$8725,$X367)),"")</f>
        <v/>
      </c>
      <c r="N367" s="31">
        <f>IFERROR(IF(INDEX('Player Pool'!$Q$2:$Q$8725,$X367)="","",INDEX('Player Pool'!$Q$2:$Q$8725,$X367)),"")</f>
        <v/>
      </c>
      <c r="O367" s="31">
        <f>IF(AND(ISNUMBER($R367),$R367&lt;&gt;0,ISNUMBER($I367),$I367&gt;0),$R367/($I367/1000000),"")</f>
        <v/>
      </c>
      <c r="P367">
        <f>IFERROR(IF(INDEX('Player Pool'!$U$2:$U$8725,$X367)="","",INDEX('Player Pool'!$U$2:$U$8725,$X367)),"")</f>
        <v/>
      </c>
      <c r="Q367" s="31">
        <f>IFERROR(IF(INDEX('Player Pool'!$O$2:$O$8725,$X367)="","",INDEX('Player Pool'!$O$2:$O$8725,$X367)),"")</f>
        <v/>
      </c>
      <c r="R367" s="31">
        <f>IFERROR(IF(INDEX('Player Pool'!$P$2:$P$8725,$X367)="","",INDEX('Player Pool'!$P$2:$P$8725,$X367)),"")</f>
        <v/>
      </c>
      <c r="S367" s="31">
        <f>IF(AND(ISNUMBER($J367),$J367&lt;&gt;0,ISNUMBER($I367),$I367&gt;0),$J367/($I367/1000000),"")</f>
        <v/>
      </c>
      <c r="T367" s="32">
        <f>IF(AND(ISNUMBER($K367),$K367&lt;&gt;0,ISNUMBER($I367),$I367&gt;0),$K367/($I367/1000000),"")</f>
        <v/>
      </c>
      <c r="U367" s="32">
        <f>IFERROR(IF(INDEX('Player Pool'!$S$2:$S$8725,$X367)="","",INDEX('Player Pool'!$S$2:$S$8725,$X367)),"")</f>
        <v/>
      </c>
      <c r="V367" s="32">
        <f>IF(AND(ISNUMBER($U367),$U367&lt;&gt;0,ISNUMBER($I367),$I367&gt;0),$U367/($I367/1000000),"")</f>
        <v/>
      </c>
      <c r="W367" t="inlineStr">
        <is>
          <t>060wx</t>
        </is>
      </c>
      <c r="X367">
        <f>IFERROR(MATCH($W367,'Player Pool'!$V$2:$V$8725,0),"")</f>
        <v/>
      </c>
      <c r="Y367">
        <f>IF(ISNUMBER($R367),$R367,-1)</f>
        <v/>
      </c>
      <c r="Z367">
        <f>IF(ISNUMBER($J367),$J367,-1)</f>
        <v/>
      </c>
      <c r="AA367">
        <f>IF($A367=$A366,$AA366,$AA366+1)</f>
        <v/>
      </c>
      <c r="AB367">
        <f>COUNTIFS($A$2:$A$516,$A367,$G$2:$G$516,$G367,$Y$2:$Y$516,"&gt;"&amp;$Y367)+COUNTIFS($A$2:$A367,$A367,$G$2:$G367,$G367,$Y$2:$Y367,$Y367)</f>
        <v/>
      </c>
      <c r="AC367">
        <f>IF($G367="MINORS","",COUNTIFS($A$2:$A$516,$A367,$G$2:$G$516,"&lt;&gt;MINORS",$Z$2:$Z$516,"&gt;"&amp;$Z367)+COUNTIFS($A$2:$A367,$A367,$G$2:$G367,"&lt;&gt;MINORS",$Z$2:$Z367,$Z367))</f>
        <v/>
      </c>
      <c r="AD367">
        <f>$A367&amp;"|"&amp;$G367&amp;"|"&amp;$AB367</f>
        <v/>
      </c>
      <c r="AE367">
        <f>IF($AC367="","",$A367&amp;"|"&amp;$AC367)</f>
        <v/>
      </c>
      <c r="AF367">
        <f>IF(COUNTIFS($A$2:$A367,$A367)=1,"T"&amp;$AA367,"")</f>
        <v/>
      </c>
    </row>
    <row r="368">
      <c r="A368" t="inlineStr">
        <is>
          <t>Mike</t>
        </is>
      </c>
      <c r="B368">
        <f>IFERROR(IF(INDEX('Player Pool'!$A$2:$A$8725,$X368)="","",INDEX('Player Pool'!$A$2:$A$8725,$X368)),"")</f>
        <v/>
      </c>
      <c r="C368">
        <f>IFERROR(IF(INDEX('Player Pool'!$B$2:$B$8725,$X368)="","",INDEX('Player Pool'!$B$2:$B$8725,$X368)),"")</f>
        <v/>
      </c>
      <c r="D368">
        <f>IFERROR(IF(INDEX('Player Pool'!$C$2:$C$8725,$X368)="","",INDEX('Player Pool'!$C$2:$C$8725,$X368)),"")</f>
        <v/>
      </c>
      <c r="E368">
        <f>IFERROR(IF(INDEX('Player Pool'!$D$2:$D$8725,$X368)="","",INDEX('Player Pool'!$D$2:$D$8725,$X368)),"")</f>
        <v/>
      </c>
      <c r="F368" t="inlineStr">
        <is>
          <t>F</t>
        </is>
      </c>
      <c r="G368" t="inlineStr">
        <is>
          <t>RESERVE</t>
        </is>
      </c>
      <c r="H368">
        <f>IFERROR(IF(INDEX('Player Pool'!$E$2:$E$8725,$X368)="","",INDEX('Player Pool'!$E$2:$E$8725,$X368)),"")</f>
        <v/>
      </c>
      <c r="I368" s="30" t="n">
        <v>850000</v>
      </c>
      <c r="J368" s="31">
        <f>IFERROR(IF(INDEX('Player Pool'!$I$2:$I$8725,$X368)="","",INDEX('Player Pool'!$I$2:$I$8725,$X368)),"")</f>
        <v/>
      </c>
      <c r="K368" s="31">
        <f>IFERROR(IF(INDEX('Player Pool'!$K$2:$K$8725,$X368)="","",INDEX('Player Pool'!$K$2:$K$8725,$X368)),"")</f>
        <v/>
      </c>
      <c r="L368" s="31">
        <f>IFERROR(IF(INDEX('Player Pool'!$M$2:$M$8725,$X368)="","",INDEX('Player Pool'!$M$2:$M$8725,$X368)),"")</f>
        <v/>
      </c>
      <c r="M368" s="31">
        <f>IFERROR(IF(INDEX('Player Pool'!$N$2:$N$8725,$X368)="","",INDEX('Player Pool'!$N$2:$N$8725,$X368)),"")</f>
        <v/>
      </c>
      <c r="N368" s="31">
        <f>IFERROR(IF(INDEX('Player Pool'!$Q$2:$Q$8725,$X368)="","",INDEX('Player Pool'!$Q$2:$Q$8725,$X368)),"")</f>
        <v/>
      </c>
      <c r="O368" s="31">
        <f>IF(AND(ISNUMBER($R368),$R368&lt;&gt;0,ISNUMBER($I368),$I368&gt;0),$R368/($I368/1000000),"")</f>
        <v/>
      </c>
      <c r="P368">
        <f>IFERROR(IF(INDEX('Player Pool'!$U$2:$U$8725,$X368)="","",INDEX('Player Pool'!$U$2:$U$8725,$X368)),"")</f>
        <v/>
      </c>
      <c r="Q368" s="31">
        <f>IFERROR(IF(INDEX('Player Pool'!$O$2:$O$8725,$X368)="","",INDEX('Player Pool'!$O$2:$O$8725,$X368)),"")</f>
        <v/>
      </c>
      <c r="R368" s="31">
        <f>IFERROR(IF(INDEX('Player Pool'!$P$2:$P$8725,$X368)="","",INDEX('Player Pool'!$P$2:$P$8725,$X368)),"")</f>
        <v/>
      </c>
      <c r="S368" s="31">
        <f>IF(AND(ISNUMBER($J368),$J368&lt;&gt;0,ISNUMBER($I368),$I368&gt;0),$J368/($I368/1000000),"")</f>
        <v/>
      </c>
      <c r="T368" s="32">
        <f>IF(AND(ISNUMBER($K368),$K368&lt;&gt;0,ISNUMBER($I368),$I368&gt;0),$K368/($I368/1000000),"")</f>
        <v/>
      </c>
      <c r="U368" s="32">
        <f>IFERROR(IF(INDEX('Player Pool'!$S$2:$S$8725,$X368)="","",INDEX('Player Pool'!$S$2:$S$8725,$X368)),"")</f>
        <v/>
      </c>
      <c r="V368" s="32">
        <f>IF(AND(ISNUMBER($U368),$U368&lt;&gt;0,ISNUMBER($I368),$I368&gt;0),$U368/($I368/1000000),"")</f>
        <v/>
      </c>
      <c r="W368" t="inlineStr">
        <is>
          <t>05k9e</t>
        </is>
      </c>
      <c r="X368">
        <f>IFERROR(MATCH($W368,'Player Pool'!$V$2:$V$8725,0),"")</f>
        <v/>
      </c>
      <c r="Y368">
        <f>IF(ISNUMBER($R368),$R368,-1)</f>
        <v/>
      </c>
      <c r="Z368">
        <f>IF(ISNUMBER($J368),$J368,-1)</f>
        <v/>
      </c>
      <c r="AA368">
        <f>IF($A368=$A367,$AA367,$AA367+1)</f>
        <v/>
      </c>
      <c r="AB368">
        <f>COUNTIFS($A$2:$A$516,$A368,$G$2:$G$516,$G368,$Y$2:$Y$516,"&gt;"&amp;$Y368)+COUNTIFS($A$2:$A368,$A368,$G$2:$G368,$G368,$Y$2:$Y368,$Y368)</f>
        <v/>
      </c>
      <c r="AC368">
        <f>IF($G368="MINORS","",COUNTIFS($A$2:$A$516,$A368,$G$2:$G$516,"&lt;&gt;MINORS",$Z$2:$Z$516,"&gt;"&amp;$Z368)+COUNTIFS($A$2:$A368,$A368,$G$2:$G368,"&lt;&gt;MINORS",$Z$2:$Z368,$Z368))</f>
        <v/>
      </c>
      <c r="AD368">
        <f>$A368&amp;"|"&amp;$G368&amp;"|"&amp;$AB368</f>
        <v/>
      </c>
      <c r="AE368">
        <f>IF($AC368="","",$A368&amp;"|"&amp;$AC368)</f>
        <v/>
      </c>
      <c r="AF368">
        <f>IF(COUNTIFS($A$2:$A368,$A368)=1,"T"&amp;$AA368,"")</f>
        <v/>
      </c>
    </row>
    <row r="369">
      <c r="A369" t="inlineStr">
        <is>
          <t>Mike</t>
        </is>
      </c>
      <c r="B369">
        <f>IFERROR(IF(INDEX('Player Pool'!$A$2:$A$8725,$X369)="","",INDEX('Player Pool'!$A$2:$A$8725,$X369)),"")</f>
        <v/>
      </c>
      <c r="C369">
        <f>IFERROR(IF(INDEX('Player Pool'!$B$2:$B$8725,$X369)="","",INDEX('Player Pool'!$B$2:$B$8725,$X369)),"")</f>
        <v/>
      </c>
      <c r="D369">
        <f>IFERROR(IF(INDEX('Player Pool'!$C$2:$C$8725,$X369)="","",INDEX('Player Pool'!$C$2:$C$8725,$X369)),"")</f>
        <v/>
      </c>
      <c r="E369">
        <f>IFERROR(IF(INDEX('Player Pool'!$D$2:$D$8725,$X369)="","",INDEX('Player Pool'!$D$2:$D$8725,$X369)),"")</f>
        <v/>
      </c>
      <c r="F369" t="inlineStr">
        <is>
          <t>F</t>
        </is>
      </c>
      <c r="G369" t="inlineStr">
        <is>
          <t>ACTIVE</t>
        </is>
      </c>
      <c r="H369">
        <f>IFERROR(IF(INDEX('Player Pool'!$E$2:$E$8725,$X369)="","",INDEX('Player Pool'!$E$2:$E$8725,$X369)),"")</f>
        <v/>
      </c>
      <c r="I369" s="30" t="n">
        <v>886666</v>
      </c>
      <c r="J369" s="31">
        <f>IFERROR(IF(INDEX('Player Pool'!$I$2:$I$8725,$X369)="","",INDEX('Player Pool'!$I$2:$I$8725,$X369)),"")</f>
        <v/>
      </c>
      <c r="K369" s="31">
        <f>IFERROR(IF(INDEX('Player Pool'!$K$2:$K$8725,$X369)="","",INDEX('Player Pool'!$K$2:$K$8725,$X369)),"")</f>
        <v/>
      </c>
      <c r="L369" s="31">
        <f>IFERROR(IF(INDEX('Player Pool'!$M$2:$M$8725,$X369)="","",INDEX('Player Pool'!$M$2:$M$8725,$X369)),"")</f>
        <v/>
      </c>
      <c r="M369" s="31">
        <f>IFERROR(IF(INDEX('Player Pool'!$N$2:$N$8725,$X369)="","",INDEX('Player Pool'!$N$2:$N$8725,$X369)),"")</f>
        <v/>
      </c>
      <c r="N369" s="31">
        <f>IFERROR(IF(INDEX('Player Pool'!$Q$2:$Q$8725,$X369)="","",INDEX('Player Pool'!$Q$2:$Q$8725,$X369)),"")</f>
        <v/>
      </c>
      <c r="O369" s="31">
        <f>IF(AND(ISNUMBER($R369),$R369&lt;&gt;0,ISNUMBER($I369),$I369&gt;0),$R369/($I369/1000000),"")</f>
        <v/>
      </c>
      <c r="P369">
        <f>IFERROR(IF(INDEX('Player Pool'!$U$2:$U$8725,$X369)="","",INDEX('Player Pool'!$U$2:$U$8725,$X369)),"")</f>
        <v/>
      </c>
      <c r="Q369" s="31">
        <f>IFERROR(IF(INDEX('Player Pool'!$O$2:$O$8725,$X369)="","",INDEX('Player Pool'!$O$2:$O$8725,$X369)),"")</f>
        <v/>
      </c>
      <c r="R369" s="31">
        <f>IFERROR(IF(INDEX('Player Pool'!$P$2:$P$8725,$X369)="","",INDEX('Player Pool'!$P$2:$P$8725,$X369)),"")</f>
        <v/>
      </c>
      <c r="S369" s="31">
        <f>IF(AND(ISNUMBER($J369),$J369&lt;&gt;0,ISNUMBER($I369),$I369&gt;0),$J369/($I369/1000000),"")</f>
        <v/>
      </c>
      <c r="T369" s="32">
        <f>IF(AND(ISNUMBER($K369),$K369&lt;&gt;0,ISNUMBER($I369),$I369&gt;0),$K369/($I369/1000000),"")</f>
        <v/>
      </c>
      <c r="U369" s="32">
        <f>IFERROR(IF(INDEX('Player Pool'!$S$2:$S$8725,$X369)="","",INDEX('Player Pool'!$S$2:$S$8725,$X369)),"")</f>
        <v/>
      </c>
      <c r="V369" s="32">
        <f>IF(AND(ISNUMBER($U369),$U369&lt;&gt;0,ISNUMBER($I369),$I369&gt;0),$U369/($I369/1000000),"")</f>
        <v/>
      </c>
      <c r="W369" t="inlineStr">
        <is>
          <t>05rb9</t>
        </is>
      </c>
      <c r="X369">
        <f>IFERROR(MATCH($W369,'Player Pool'!$V$2:$V$8725,0),"")</f>
        <v/>
      </c>
      <c r="Y369">
        <f>IF(ISNUMBER($R369),$R369,-1)</f>
        <v/>
      </c>
      <c r="Z369">
        <f>IF(ISNUMBER($J369),$J369,-1)</f>
        <v/>
      </c>
      <c r="AA369">
        <f>IF($A369=$A368,$AA368,$AA368+1)</f>
        <v/>
      </c>
      <c r="AB369">
        <f>COUNTIFS($A$2:$A$516,$A369,$G$2:$G$516,$G369,$Y$2:$Y$516,"&gt;"&amp;$Y369)+COUNTIFS($A$2:$A369,$A369,$G$2:$G369,$G369,$Y$2:$Y369,$Y369)</f>
        <v/>
      </c>
      <c r="AC369">
        <f>IF($G369="MINORS","",COUNTIFS($A$2:$A$516,$A369,$G$2:$G$516,"&lt;&gt;MINORS",$Z$2:$Z$516,"&gt;"&amp;$Z369)+COUNTIFS($A$2:$A369,$A369,$G$2:$G369,"&lt;&gt;MINORS",$Z$2:$Z369,$Z369))</f>
        <v/>
      </c>
      <c r="AD369">
        <f>$A369&amp;"|"&amp;$G369&amp;"|"&amp;$AB369</f>
        <v/>
      </c>
      <c r="AE369">
        <f>IF($AC369="","",$A369&amp;"|"&amp;$AC369)</f>
        <v/>
      </c>
      <c r="AF369">
        <f>IF(COUNTIFS($A$2:$A369,$A369)=1,"T"&amp;$AA369,"")</f>
        <v/>
      </c>
    </row>
    <row r="370">
      <c r="A370" t="inlineStr">
        <is>
          <t>Mike</t>
        </is>
      </c>
      <c r="B370">
        <f>IFERROR(IF(INDEX('Player Pool'!$A$2:$A$8725,$X370)="","",INDEX('Player Pool'!$A$2:$A$8725,$X370)),"")</f>
        <v/>
      </c>
      <c r="C370">
        <f>IFERROR(IF(INDEX('Player Pool'!$B$2:$B$8725,$X370)="","",INDEX('Player Pool'!$B$2:$B$8725,$X370)),"")</f>
        <v/>
      </c>
      <c r="D370">
        <f>IFERROR(IF(INDEX('Player Pool'!$C$2:$C$8725,$X370)="","",INDEX('Player Pool'!$C$2:$C$8725,$X370)),"")</f>
        <v/>
      </c>
      <c r="E370">
        <f>IFERROR(IF(INDEX('Player Pool'!$D$2:$D$8725,$X370)="","",INDEX('Player Pool'!$D$2:$D$8725,$X370)),"")</f>
        <v/>
      </c>
      <c r="F370" t="inlineStr">
        <is>
          <t>F</t>
        </is>
      </c>
      <c r="G370" t="inlineStr">
        <is>
          <t>MINORS</t>
        </is>
      </c>
      <c r="H370">
        <f>IFERROR(IF(INDEX('Player Pool'!$E$2:$E$8725,$X370)="","",INDEX('Player Pool'!$E$2:$E$8725,$X370)),"")</f>
        <v/>
      </c>
      <c r="I370" s="30" t="n">
        <v>950000</v>
      </c>
      <c r="J370" s="31">
        <f>IFERROR(IF(INDEX('Player Pool'!$I$2:$I$8725,$X370)="","",INDEX('Player Pool'!$I$2:$I$8725,$X370)),"")</f>
        <v/>
      </c>
      <c r="K370" s="31">
        <f>IFERROR(IF(INDEX('Player Pool'!$K$2:$K$8725,$X370)="","",INDEX('Player Pool'!$K$2:$K$8725,$X370)),"")</f>
        <v/>
      </c>
      <c r="L370" s="31">
        <f>IFERROR(IF(INDEX('Player Pool'!$M$2:$M$8725,$X370)="","",INDEX('Player Pool'!$M$2:$M$8725,$X370)),"")</f>
        <v/>
      </c>
      <c r="M370" s="31">
        <f>IFERROR(IF(INDEX('Player Pool'!$N$2:$N$8725,$X370)="","",INDEX('Player Pool'!$N$2:$N$8725,$X370)),"")</f>
        <v/>
      </c>
      <c r="N370" s="31">
        <f>IFERROR(IF(INDEX('Player Pool'!$Q$2:$Q$8725,$X370)="","",INDEX('Player Pool'!$Q$2:$Q$8725,$X370)),"")</f>
        <v/>
      </c>
      <c r="O370" s="31">
        <f>IF(AND(ISNUMBER($R370),$R370&lt;&gt;0,ISNUMBER($I370),$I370&gt;0),$R370/($I370/1000000),"")</f>
        <v/>
      </c>
      <c r="P370">
        <f>IFERROR(IF(INDEX('Player Pool'!$U$2:$U$8725,$X370)="","",INDEX('Player Pool'!$U$2:$U$8725,$X370)),"")</f>
        <v/>
      </c>
      <c r="Q370" s="31">
        <f>IFERROR(IF(INDEX('Player Pool'!$O$2:$O$8725,$X370)="","",INDEX('Player Pool'!$O$2:$O$8725,$X370)),"")</f>
        <v/>
      </c>
      <c r="R370" s="31">
        <f>IFERROR(IF(INDEX('Player Pool'!$P$2:$P$8725,$X370)="","",INDEX('Player Pool'!$P$2:$P$8725,$X370)),"")</f>
        <v/>
      </c>
      <c r="S370" s="31">
        <f>IF(AND(ISNUMBER($J370),$J370&lt;&gt;0,ISNUMBER($I370),$I370&gt;0),$J370/($I370/1000000),"")</f>
        <v/>
      </c>
      <c r="T370" s="32">
        <f>IF(AND(ISNUMBER($K370),$K370&lt;&gt;0,ISNUMBER($I370),$I370&gt;0),$K370/($I370/1000000),"")</f>
        <v/>
      </c>
      <c r="U370" s="32">
        <f>IFERROR(IF(INDEX('Player Pool'!$S$2:$S$8725,$X370)="","",INDEX('Player Pool'!$S$2:$S$8725,$X370)),"")</f>
        <v/>
      </c>
      <c r="V370" s="32">
        <f>IF(AND(ISNUMBER($U370),$U370&lt;&gt;0,ISNUMBER($I370),$I370&gt;0),$U370/($I370/1000000),"")</f>
        <v/>
      </c>
      <c r="W370" t="inlineStr">
        <is>
          <t>06baf</t>
        </is>
      </c>
      <c r="X370">
        <f>IFERROR(MATCH($W370,'Player Pool'!$V$2:$V$8725,0),"")</f>
        <v/>
      </c>
      <c r="Y370">
        <f>IF(ISNUMBER($R370),$R370,-1)</f>
        <v/>
      </c>
      <c r="Z370">
        <f>IF(ISNUMBER($J370),$J370,-1)</f>
        <v/>
      </c>
      <c r="AA370">
        <f>IF($A370=$A369,$AA369,$AA369+1)</f>
        <v/>
      </c>
      <c r="AB370">
        <f>COUNTIFS($A$2:$A$516,$A370,$G$2:$G$516,$G370,$Y$2:$Y$516,"&gt;"&amp;$Y370)+COUNTIFS($A$2:$A370,$A370,$G$2:$G370,$G370,$Y$2:$Y370,$Y370)</f>
        <v/>
      </c>
      <c r="AC370">
        <f>IF($G370="MINORS","",COUNTIFS($A$2:$A$516,$A370,$G$2:$G$516,"&lt;&gt;MINORS",$Z$2:$Z$516,"&gt;"&amp;$Z370)+COUNTIFS($A$2:$A370,$A370,$G$2:$G370,"&lt;&gt;MINORS",$Z$2:$Z370,$Z370))</f>
        <v/>
      </c>
      <c r="AD370">
        <f>$A370&amp;"|"&amp;$G370&amp;"|"&amp;$AB370</f>
        <v/>
      </c>
      <c r="AE370">
        <f>IF($AC370="","",$A370&amp;"|"&amp;$AC370)</f>
        <v/>
      </c>
      <c r="AF370">
        <f>IF(COUNTIFS($A$2:$A370,$A370)=1,"T"&amp;$AA370,"")</f>
        <v/>
      </c>
    </row>
    <row r="371">
      <c r="A371" t="inlineStr">
        <is>
          <t>Mike</t>
        </is>
      </c>
      <c r="B371">
        <f>IFERROR(IF(INDEX('Player Pool'!$A$2:$A$8725,$X371)="","",INDEX('Player Pool'!$A$2:$A$8725,$X371)),"")</f>
        <v/>
      </c>
      <c r="C371">
        <f>IFERROR(IF(INDEX('Player Pool'!$B$2:$B$8725,$X371)="","",INDEX('Player Pool'!$B$2:$B$8725,$X371)),"")</f>
        <v/>
      </c>
      <c r="D371">
        <f>IFERROR(IF(INDEX('Player Pool'!$C$2:$C$8725,$X371)="","",INDEX('Player Pool'!$C$2:$C$8725,$X371)),"")</f>
        <v/>
      </c>
      <c r="E371">
        <f>IFERROR(IF(INDEX('Player Pool'!$D$2:$D$8725,$X371)="","",INDEX('Player Pool'!$D$2:$D$8725,$X371)),"")</f>
        <v/>
      </c>
      <c r="F371" t="inlineStr">
        <is>
          <t>D</t>
        </is>
      </c>
      <c r="G371" t="inlineStr">
        <is>
          <t>MINORS</t>
        </is>
      </c>
      <c r="H371">
        <f>IFERROR(IF(INDEX('Player Pool'!$E$2:$E$8725,$X371)="","",INDEX('Player Pool'!$E$2:$E$8725,$X371)),"")</f>
        <v/>
      </c>
      <c r="I371" s="30" t="n">
        <v>1075000</v>
      </c>
      <c r="J371" s="31">
        <f>IFERROR(IF(INDEX('Player Pool'!$I$2:$I$8725,$X371)="","",INDEX('Player Pool'!$I$2:$I$8725,$X371)),"")</f>
        <v/>
      </c>
      <c r="K371" s="31">
        <f>IFERROR(IF(INDEX('Player Pool'!$K$2:$K$8725,$X371)="","",INDEX('Player Pool'!$K$2:$K$8725,$X371)),"")</f>
        <v/>
      </c>
      <c r="L371" s="31">
        <f>IFERROR(IF(INDEX('Player Pool'!$M$2:$M$8725,$X371)="","",INDEX('Player Pool'!$M$2:$M$8725,$X371)),"")</f>
        <v/>
      </c>
      <c r="M371" s="31">
        <f>IFERROR(IF(INDEX('Player Pool'!$N$2:$N$8725,$X371)="","",INDEX('Player Pool'!$N$2:$N$8725,$X371)),"")</f>
        <v/>
      </c>
      <c r="N371" s="31">
        <f>IFERROR(IF(INDEX('Player Pool'!$Q$2:$Q$8725,$X371)="","",INDEX('Player Pool'!$Q$2:$Q$8725,$X371)),"")</f>
        <v/>
      </c>
      <c r="O371" s="31">
        <f>IF(AND(ISNUMBER($R371),$R371&lt;&gt;0,ISNUMBER($I371),$I371&gt;0),$R371/($I371/1000000),"")</f>
        <v/>
      </c>
      <c r="P371">
        <f>IFERROR(IF(INDEX('Player Pool'!$U$2:$U$8725,$X371)="","",INDEX('Player Pool'!$U$2:$U$8725,$X371)),"")</f>
        <v/>
      </c>
      <c r="Q371" s="31">
        <f>IFERROR(IF(INDEX('Player Pool'!$O$2:$O$8725,$X371)="","",INDEX('Player Pool'!$O$2:$O$8725,$X371)),"")</f>
        <v/>
      </c>
      <c r="R371" s="31">
        <f>IFERROR(IF(INDEX('Player Pool'!$P$2:$P$8725,$X371)="","",INDEX('Player Pool'!$P$2:$P$8725,$X371)),"")</f>
        <v/>
      </c>
      <c r="S371" s="31">
        <f>IF(AND(ISNUMBER($J371),$J371&lt;&gt;0,ISNUMBER($I371),$I371&gt;0),$J371/($I371/1000000),"")</f>
        <v/>
      </c>
      <c r="T371" s="32">
        <f>IF(AND(ISNUMBER($K371),$K371&lt;&gt;0,ISNUMBER($I371),$I371&gt;0),$K371/($I371/1000000),"")</f>
        <v/>
      </c>
      <c r="U371" s="32">
        <f>IFERROR(IF(INDEX('Player Pool'!$S$2:$S$8725,$X371)="","",INDEX('Player Pool'!$S$2:$S$8725,$X371)),"")</f>
        <v/>
      </c>
      <c r="V371" s="32">
        <f>IF(AND(ISNUMBER($U371),$U371&lt;&gt;0,ISNUMBER($I371),$I371&gt;0),$U371/($I371/1000000),"")</f>
        <v/>
      </c>
      <c r="W371" t="inlineStr">
        <is>
          <t>06sn9</t>
        </is>
      </c>
      <c r="X371">
        <f>IFERROR(MATCH($W371,'Player Pool'!$V$2:$V$8725,0),"")</f>
        <v/>
      </c>
      <c r="Y371">
        <f>IF(ISNUMBER($R371),$R371,-1)</f>
        <v/>
      </c>
      <c r="Z371">
        <f>IF(ISNUMBER($J371),$J371,-1)</f>
        <v/>
      </c>
      <c r="AA371">
        <f>IF($A371=$A370,$AA370,$AA370+1)</f>
        <v/>
      </c>
      <c r="AB371">
        <f>COUNTIFS($A$2:$A$516,$A371,$G$2:$G$516,$G371,$Y$2:$Y$516,"&gt;"&amp;$Y371)+COUNTIFS($A$2:$A371,$A371,$G$2:$G371,$G371,$Y$2:$Y371,$Y371)</f>
        <v/>
      </c>
      <c r="AC371">
        <f>IF($G371="MINORS","",COUNTIFS($A$2:$A$516,$A371,$G$2:$G$516,"&lt;&gt;MINORS",$Z$2:$Z$516,"&gt;"&amp;$Z371)+COUNTIFS($A$2:$A371,$A371,$G$2:$G371,"&lt;&gt;MINORS",$Z$2:$Z371,$Z371))</f>
        <v/>
      </c>
      <c r="AD371">
        <f>$A371&amp;"|"&amp;$G371&amp;"|"&amp;$AB371</f>
        <v/>
      </c>
      <c r="AE371">
        <f>IF($AC371="","",$A371&amp;"|"&amp;$AC371)</f>
        <v/>
      </c>
      <c r="AF371">
        <f>IF(COUNTIFS($A$2:$A371,$A371)=1,"T"&amp;$AA371,"")</f>
        <v/>
      </c>
    </row>
    <row r="372">
      <c r="A372" t="inlineStr">
        <is>
          <t>Mike</t>
        </is>
      </c>
      <c r="B372">
        <f>IFERROR(IF(INDEX('Player Pool'!$A$2:$A$8725,$X372)="","",INDEX('Player Pool'!$A$2:$A$8725,$X372)),"")</f>
        <v/>
      </c>
      <c r="C372">
        <f>IFERROR(IF(INDEX('Player Pool'!$B$2:$B$8725,$X372)="","",INDEX('Player Pool'!$B$2:$B$8725,$X372)),"")</f>
        <v/>
      </c>
      <c r="D372">
        <f>IFERROR(IF(INDEX('Player Pool'!$C$2:$C$8725,$X372)="","",INDEX('Player Pool'!$C$2:$C$8725,$X372)),"")</f>
        <v/>
      </c>
      <c r="E372">
        <f>IFERROR(IF(INDEX('Player Pool'!$D$2:$D$8725,$X372)="","",INDEX('Player Pool'!$D$2:$D$8725,$X372)),"")</f>
        <v/>
      </c>
      <c r="F372" t="inlineStr">
        <is>
          <t>D</t>
        </is>
      </c>
      <c r="G372" t="inlineStr">
        <is>
          <t>MINORS</t>
        </is>
      </c>
      <c r="H372">
        <f>IFERROR(IF(INDEX('Player Pool'!$E$2:$E$8725,$X372)="","",INDEX('Player Pool'!$E$2:$E$8725,$X372)),"")</f>
        <v/>
      </c>
      <c r="I372" s="30" t="n">
        <v>1</v>
      </c>
      <c r="J372" s="31">
        <f>IFERROR(IF(INDEX('Player Pool'!$I$2:$I$8725,$X372)="","",INDEX('Player Pool'!$I$2:$I$8725,$X372)),"")</f>
        <v/>
      </c>
      <c r="K372" s="31">
        <f>IFERROR(IF(INDEX('Player Pool'!$K$2:$K$8725,$X372)="","",INDEX('Player Pool'!$K$2:$K$8725,$X372)),"")</f>
        <v/>
      </c>
      <c r="L372" s="31">
        <f>IFERROR(IF(INDEX('Player Pool'!$M$2:$M$8725,$X372)="","",INDEX('Player Pool'!$M$2:$M$8725,$X372)),"")</f>
        <v/>
      </c>
      <c r="M372" s="31">
        <f>IFERROR(IF(INDEX('Player Pool'!$N$2:$N$8725,$X372)="","",INDEX('Player Pool'!$N$2:$N$8725,$X372)),"")</f>
        <v/>
      </c>
      <c r="N372" s="31">
        <f>IFERROR(IF(INDEX('Player Pool'!$Q$2:$Q$8725,$X372)="","",INDEX('Player Pool'!$Q$2:$Q$8725,$X372)),"")</f>
        <v/>
      </c>
      <c r="O372" s="31">
        <f>IF(AND(ISNUMBER($R372),$R372&lt;&gt;0,ISNUMBER($I372),$I372&gt;0),$R372/($I372/1000000),"")</f>
        <v/>
      </c>
      <c r="P372">
        <f>IFERROR(IF(INDEX('Player Pool'!$U$2:$U$8725,$X372)="","",INDEX('Player Pool'!$U$2:$U$8725,$X372)),"")</f>
        <v/>
      </c>
      <c r="Q372" s="31">
        <f>IFERROR(IF(INDEX('Player Pool'!$O$2:$O$8725,$X372)="","",INDEX('Player Pool'!$O$2:$O$8725,$X372)),"")</f>
        <v/>
      </c>
      <c r="R372" s="31">
        <f>IFERROR(IF(INDEX('Player Pool'!$P$2:$P$8725,$X372)="","",INDEX('Player Pool'!$P$2:$P$8725,$X372)),"")</f>
        <v/>
      </c>
      <c r="S372" s="31">
        <f>IF(AND(ISNUMBER($J372),$J372&lt;&gt;0,ISNUMBER($I372),$I372&gt;0),$J372/($I372/1000000),"")</f>
        <v/>
      </c>
      <c r="T372" s="32">
        <f>IF(AND(ISNUMBER($K372),$K372&lt;&gt;0,ISNUMBER($I372),$I372&gt;0),$K372/($I372/1000000),"")</f>
        <v/>
      </c>
      <c r="U372" s="32">
        <f>IFERROR(IF(INDEX('Player Pool'!$S$2:$S$8725,$X372)="","",INDEX('Player Pool'!$S$2:$S$8725,$X372)),"")</f>
        <v/>
      </c>
      <c r="V372" s="32">
        <f>IF(AND(ISNUMBER($U372),$U372&lt;&gt;0,ISNUMBER($I372),$I372&gt;0),$U372/($I372/1000000),"")</f>
        <v/>
      </c>
      <c r="W372" t="inlineStr">
        <is>
          <t>04f8g</t>
        </is>
      </c>
      <c r="X372">
        <f>IFERROR(MATCH($W372,'Player Pool'!$V$2:$V$8725,0),"")</f>
        <v/>
      </c>
      <c r="Y372">
        <f>IF(ISNUMBER($R372),$R372,-1)</f>
        <v/>
      </c>
      <c r="Z372">
        <f>IF(ISNUMBER($J372),$J372,-1)</f>
        <v/>
      </c>
      <c r="AA372">
        <f>IF($A372=$A371,$AA371,$AA371+1)</f>
        <v/>
      </c>
      <c r="AB372">
        <f>COUNTIFS($A$2:$A$516,$A372,$G$2:$G$516,$G372,$Y$2:$Y$516,"&gt;"&amp;$Y372)+COUNTIFS($A$2:$A372,$A372,$G$2:$G372,$G372,$Y$2:$Y372,$Y372)</f>
        <v/>
      </c>
      <c r="AC372">
        <f>IF($G372="MINORS","",COUNTIFS($A$2:$A$516,$A372,$G$2:$G$516,"&lt;&gt;MINORS",$Z$2:$Z$516,"&gt;"&amp;$Z372)+COUNTIFS($A$2:$A372,$A372,$G$2:$G372,"&lt;&gt;MINORS",$Z$2:$Z372,$Z372))</f>
        <v/>
      </c>
      <c r="AD372">
        <f>$A372&amp;"|"&amp;$G372&amp;"|"&amp;$AB372</f>
        <v/>
      </c>
      <c r="AE372">
        <f>IF($AC372="","",$A372&amp;"|"&amp;$AC372)</f>
        <v/>
      </c>
      <c r="AF372">
        <f>IF(COUNTIFS($A$2:$A372,$A372)=1,"T"&amp;$AA372,"")</f>
        <v/>
      </c>
    </row>
    <row r="373">
      <c r="A373" t="inlineStr">
        <is>
          <t>Mike</t>
        </is>
      </c>
      <c r="B373">
        <f>IFERROR(IF(INDEX('Player Pool'!$A$2:$A$8725,$X373)="","",INDEX('Player Pool'!$A$2:$A$8725,$X373)),"")</f>
        <v/>
      </c>
      <c r="C373">
        <f>IFERROR(IF(INDEX('Player Pool'!$B$2:$B$8725,$X373)="","",INDEX('Player Pool'!$B$2:$B$8725,$X373)),"")</f>
        <v/>
      </c>
      <c r="D373">
        <f>IFERROR(IF(INDEX('Player Pool'!$C$2:$C$8725,$X373)="","",INDEX('Player Pool'!$C$2:$C$8725,$X373)),"")</f>
        <v/>
      </c>
      <c r="E373">
        <f>IFERROR(IF(INDEX('Player Pool'!$D$2:$D$8725,$X373)="","",INDEX('Player Pool'!$D$2:$D$8725,$X373)),"")</f>
        <v/>
      </c>
      <c r="F373" t="inlineStr">
        <is>
          <t>D</t>
        </is>
      </c>
      <c r="G373" t="inlineStr">
        <is>
          <t>MINORS</t>
        </is>
      </c>
      <c r="H373">
        <f>IFERROR(IF(INDEX('Player Pool'!$E$2:$E$8725,$X373)="","",INDEX('Player Pool'!$E$2:$E$8725,$X373)),"")</f>
        <v/>
      </c>
      <c r="I373" s="30" t="n">
        <v>1</v>
      </c>
      <c r="J373" s="31">
        <f>IFERROR(IF(INDEX('Player Pool'!$I$2:$I$8725,$X373)="","",INDEX('Player Pool'!$I$2:$I$8725,$X373)),"")</f>
        <v/>
      </c>
      <c r="K373" s="31">
        <f>IFERROR(IF(INDEX('Player Pool'!$K$2:$K$8725,$X373)="","",INDEX('Player Pool'!$K$2:$K$8725,$X373)),"")</f>
        <v/>
      </c>
      <c r="L373" s="31">
        <f>IFERROR(IF(INDEX('Player Pool'!$M$2:$M$8725,$X373)="","",INDEX('Player Pool'!$M$2:$M$8725,$X373)),"")</f>
        <v/>
      </c>
      <c r="M373" s="31">
        <f>IFERROR(IF(INDEX('Player Pool'!$N$2:$N$8725,$X373)="","",INDEX('Player Pool'!$N$2:$N$8725,$X373)),"")</f>
        <v/>
      </c>
      <c r="N373" s="31">
        <f>IFERROR(IF(INDEX('Player Pool'!$Q$2:$Q$8725,$X373)="","",INDEX('Player Pool'!$Q$2:$Q$8725,$X373)),"")</f>
        <v/>
      </c>
      <c r="O373" s="31">
        <f>IF(AND(ISNUMBER($R373),$R373&lt;&gt;0,ISNUMBER($I373),$I373&gt;0),$R373/($I373/1000000),"")</f>
        <v/>
      </c>
      <c r="P373">
        <f>IFERROR(IF(INDEX('Player Pool'!$U$2:$U$8725,$X373)="","",INDEX('Player Pool'!$U$2:$U$8725,$X373)),"")</f>
        <v/>
      </c>
      <c r="Q373" s="31">
        <f>IFERROR(IF(INDEX('Player Pool'!$O$2:$O$8725,$X373)="","",INDEX('Player Pool'!$O$2:$O$8725,$X373)),"")</f>
        <v/>
      </c>
      <c r="R373" s="31">
        <f>IFERROR(IF(INDEX('Player Pool'!$P$2:$P$8725,$X373)="","",INDEX('Player Pool'!$P$2:$P$8725,$X373)),"")</f>
        <v/>
      </c>
      <c r="S373" s="31">
        <f>IF(AND(ISNUMBER($J373),$J373&lt;&gt;0,ISNUMBER($I373),$I373&gt;0),$J373/($I373/1000000),"")</f>
        <v/>
      </c>
      <c r="T373" s="32">
        <f>IF(AND(ISNUMBER($K373),$K373&lt;&gt;0,ISNUMBER($I373),$I373&gt;0),$K373/($I373/1000000),"")</f>
        <v/>
      </c>
      <c r="U373" s="32">
        <f>IFERROR(IF(INDEX('Player Pool'!$S$2:$S$8725,$X373)="","",INDEX('Player Pool'!$S$2:$S$8725,$X373)),"")</f>
        <v/>
      </c>
      <c r="V373" s="32">
        <f>IF(AND(ISNUMBER($U373),$U373&lt;&gt;0,ISNUMBER($I373),$I373&gt;0),$U373/($I373/1000000),"")</f>
        <v/>
      </c>
      <c r="W373" t="inlineStr">
        <is>
          <t>04y7z</t>
        </is>
      </c>
      <c r="X373">
        <f>IFERROR(MATCH($W373,'Player Pool'!$V$2:$V$8725,0),"")</f>
        <v/>
      </c>
      <c r="Y373">
        <f>IF(ISNUMBER($R373),$R373,-1)</f>
        <v/>
      </c>
      <c r="Z373">
        <f>IF(ISNUMBER($J373),$J373,-1)</f>
        <v/>
      </c>
      <c r="AA373">
        <f>IF($A373=$A372,$AA372,$AA372+1)</f>
        <v/>
      </c>
      <c r="AB373">
        <f>COUNTIFS($A$2:$A$516,$A373,$G$2:$G$516,$G373,$Y$2:$Y$516,"&gt;"&amp;$Y373)+COUNTIFS($A$2:$A373,$A373,$G$2:$G373,$G373,$Y$2:$Y373,$Y373)</f>
        <v/>
      </c>
      <c r="AC373">
        <f>IF($G373="MINORS","",COUNTIFS($A$2:$A$516,$A373,$G$2:$G$516,"&lt;&gt;MINORS",$Z$2:$Z$516,"&gt;"&amp;$Z373)+COUNTIFS($A$2:$A373,$A373,$G$2:$G373,"&lt;&gt;MINORS",$Z$2:$Z373,$Z373))</f>
        <v/>
      </c>
      <c r="AD373">
        <f>$A373&amp;"|"&amp;$G373&amp;"|"&amp;$AB373</f>
        <v/>
      </c>
      <c r="AE373">
        <f>IF($AC373="","",$A373&amp;"|"&amp;$AC373)</f>
        <v/>
      </c>
      <c r="AF373">
        <f>IF(COUNTIFS($A$2:$A373,$A373)=1,"T"&amp;$AA373,"")</f>
        <v/>
      </c>
    </row>
    <row r="374">
      <c r="A374" t="inlineStr">
        <is>
          <t>Mike</t>
        </is>
      </c>
      <c r="B374">
        <f>IFERROR(IF(INDEX('Player Pool'!$A$2:$A$8725,$X374)="","",INDEX('Player Pool'!$A$2:$A$8725,$X374)),"")</f>
        <v/>
      </c>
      <c r="C374">
        <f>IFERROR(IF(INDEX('Player Pool'!$B$2:$B$8725,$X374)="","",INDEX('Player Pool'!$B$2:$B$8725,$X374)),"")</f>
        <v/>
      </c>
      <c r="D374">
        <f>IFERROR(IF(INDEX('Player Pool'!$C$2:$C$8725,$X374)="","",INDEX('Player Pool'!$C$2:$C$8725,$X374)),"")</f>
        <v/>
      </c>
      <c r="E374">
        <f>IFERROR(IF(INDEX('Player Pool'!$D$2:$D$8725,$X374)="","",INDEX('Player Pool'!$D$2:$D$8725,$X374)),"")</f>
        <v/>
      </c>
      <c r="F374" t="inlineStr">
        <is>
          <t>F</t>
        </is>
      </c>
      <c r="G374" t="inlineStr">
        <is>
          <t>MINORS</t>
        </is>
      </c>
      <c r="H374">
        <f>IFERROR(IF(INDEX('Player Pool'!$E$2:$E$8725,$X374)="","",INDEX('Player Pool'!$E$2:$E$8725,$X374)),"")</f>
        <v/>
      </c>
      <c r="I374" s="30" t="n">
        <v>931945</v>
      </c>
      <c r="J374" s="31">
        <f>IFERROR(IF(INDEX('Player Pool'!$I$2:$I$8725,$X374)="","",INDEX('Player Pool'!$I$2:$I$8725,$X374)),"")</f>
        <v/>
      </c>
      <c r="K374" s="31">
        <f>IFERROR(IF(INDEX('Player Pool'!$K$2:$K$8725,$X374)="","",INDEX('Player Pool'!$K$2:$K$8725,$X374)),"")</f>
        <v/>
      </c>
      <c r="L374" s="31">
        <f>IFERROR(IF(INDEX('Player Pool'!$M$2:$M$8725,$X374)="","",INDEX('Player Pool'!$M$2:$M$8725,$X374)),"")</f>
        <v/>
      </c>
      <c r="M374" s="31">
        <f>IFERROR(IF(INDEX('Player Pool'!$N$2:$N$8725,$X374)="","",INDEX('Player Pool'!$N$2:$N$8725,$X374)),"")</f>
        <v/>
      </c>
      <c r="N374" s="31">
        <f>IFERROR(IF(INDEX('Player Pool'!$Q$2:$Q$8725,$X374)="","",INDEX('Player Pool'!$Q$2:$Q$8725,$X374)),"")</f>
        <v/>
      </c>
      <c r="O374" s="31">
        <f>IF(AND(ISNUMBER($R374),$R374&lt;&gt;0,ISNUMBER($I374),$I374&gt;0),$R374/($I374/1000000),"")</f>
        <v/>
      </c>
      <c r="P374">
        <f>IFERROR(IF(INDEX('Player Pool'!$U$2:$U$8725,$X374)="","",INDEX('Player Pool'!$U$2:$U$8725,$X374)),"")</f>
        <v/>
      </c>
      <c r="Q374" s="31">
        <f>IFERROR(IF(INDEX('Player Pool'!$O$2:$O$8725,$X374)="","",INDEX('Player Pool'!$O$2:$O$8725,$X374)),"")</f>
        <v/>
      </c>
      <c r="R374" s="31">
        <f>IFERROR(IF(INDEX('Player Pool'!$P$2:$P$8725,$X374)="","",INDEX('Player Pool'!$P$2:$P$8725,$X374)),"")</f>
        <v/>
      </c>
      <c r="S374" s="31">
        <f>IF(AND(ISNUMBER($J374),$J374&lt;&gt;0,ISNUMBER($I374),$I374&gt;0),$J374/($I374/1000000),"")</f>
        <v/>
      </c>
      <c r="T374" s="32">
        <f>IF(AND(ISNUMBER($K374),$K374&lt;&gt;0,ISNUMBER($I374),$I374&gt;0),$K374/($I374/1000000),"")</f>
        <v/>
      </c>
      <c r="U374" s="32">
        <f>IFERROR(IF(INDEX('Player Pool'!$S$2:$S$8725,$X374)="","",INDEX('Player Pool'!$S$2:$S$8725,$X374)),"")</f>
        <v/>
      </c>
      <c r="V374" s="32">
        <f>IF(AND(ISNUMBER($U374),$U374&lt;&gt;0,ISNUMBER($I374),$I374&gt;0),$U374/($I374/1000000),"")</f>
        <v/>
      </c>
      <c r="W374" t="inlineStr">
        <is>
          <t>06kr3</t>
        </is>
      </c>
      <c r="X374">
        <f>IFERROR(MATCH($W374,'Player Pool'!$V$2:$V$8725,0),"")</f>
        <v/>
      </c>
      <c r="Y374">
        <f>IF(ISNUMBER($R374),$R374,-1)</f>
        <v/>
      </c>
      <c r="Z374">
        <f>IF(ISNUMBER($J374),$J374,-1)</f>
        <v/>
      </c>
      <c r="AA374">
        <f>IF($A374=$A373,$AA373,$AA373+1)</f>
        <v/>
      </c>
      <c r="AB374">
        <f>COUNTIFS($A$2:$A$516,$A374,$G$2:$G$516,$G374,$Y$2:$Y$516,"&gt;"&amp;$Y374)+COUNTIFS($A$2:$A374,$A374,$G$2:$G374,$G374,$Y$2:$Y374,$Y374)</f>
        <v/>
      </c>
      <c r="AC374">
        <f>IF($G374="MINORS","",COUNTIFS($A$2:$A$516,$A374,$G$2:$G$516,"&lt;&gt;MINORS",$Z$2:$Z$516,"&gt;"&amp;$Z374)+COUNTIFS($A$2:$A374,$A374,$G$2:$G374,"&lt;&gt;MINORS",$Z$2:$Z374,$Z374))</f>
        <v/>
      </c>
      <c r="AD374">
        <f>$A374&amp;"|"&amp;$G374&amp;"|"&amp;$AB374</f>
        <v/>
      </c>
      <c r="AE374">
        <f>IF($AC374="","",$A374&amp;"|"&amp;$AC374)</f>
        <v/>
      </c>
      <c r="AF374">
        <f>IF(COUNTIFS($A$2:$A374,$A374)=1,"T"&amp;$AA374,"")</f>
        <v/>
      </c>
    </row>
    <row r="375">
      <c r="A375" t="inlineStr">
        <is>
          <t>Mike</t>
        </is>
      </c>
      <c r="B375">
        <f>IFERROR(IF(INDEX('Player Pool'!$A$2:$A$8725,$X375)="","",INDEX('Player Pool'!$A$2:$A$8725,$X375)),"")</f>
        <v/>
      </c>
      <c r="C375">
        <f>IFERROR(IF(INDEX('Player Pool'!$B$2:$B$8725,$X375)="","",INDEX('Player Pool'!$B$2:$B$8725,$X375)),"")</f>
        <v/>
      </c>
      <c r="D375">
        <f>IFERROR(IF(INDEX('Player Pool'!$C$2:$C$8725,$X375)="","",INDEX('Player Pool'!$C$2:$C$8725,$X375)),"")</f>
        <v/>
      </c>
      <c r="E375">
        <f>IFERROR(IF(INDEX('Player Pool'!$D$2:$D$8725,$X375)="","",INDEX('Player Pool'!$D$2:$D$8725,$X375)),"")</f>
        <v/>
      </c>
      <c r="F375" t="inlineStr">
        <is>
          <t>D</t>
        </is>
      </c>
      <c r="G375" t="inlineStr">
        <is>
          <t>MINORS</t>
        </is>
      </c>
      <c r="H375">
        <f>IFERROR(IF(INDEX('Player Pool'!$E$2:$E$8725,$X375)="","",INDEX('Player Pool'!$E$2:$E$8725,$X375)),"")</f>
        <v/>
      </c>
      <c r="I375" s="30" t="n">
        <v>1075000</v>
      </c>
      <c r="J375" s="31">
        <f>IFERROR(IF(INDEX('Player Pool'!$I$2:$I$8725,$X375)="","",INDEX('Player Pool'!$I$2:$I$8725,$X375)),"")</f>
        <v/>
      </c>
      <c r="K375" s="31">
        <f>IFERROR(IF(INDEX('Player Pool'!$K$2:$K$8725,$X375)="","",INDEX('Player Pool'!$K$2:$K$8725,$X375)),"")</f>
        <v/>
      </c>
      <c r="L375" s="31">
        <f>IFERROR(IF(INDEX('Player Pool'!$M$2:$M$8725,$X375)="","",INDEX('Player Pool'!$M$2:$M$8725,$X375)),"")</f>
        <v/>
      </c>
      <c r="M375" s="31">
        <f>IFERROR(IF(INDEX('Player Pool'!$N$2:$N$8725,$X375)="","",INDEX('Player Pool'!$N$2:$N$8725,$X375)),"")</f>
        <v/>
      </c>
      <c r="N375" s="31">
        <f>IFERROR(IF(INDEX('Player Pool'!$Q$2:$Q$8725,$X375)="","",INDEX('Player Pool'!$Q$2:$Q$8725,$X375)),"")</f>
        <v/>
      </c>
      <c r="O375" s="31">
        <f>IF(AND(ISNUMBER($R375),$R375&lt;&gt;0,ISNUMBER($I375),$I375&gt;0),$R375/($I375/1000000),"")</f>
        <v/>
      </c>
      <c r="P375">
        <f>IFERROR(IF(INDEX('Player Pool'!$U$2:$U$8725,$X375)="","",INDEX('Player Pool'!$U$2:$U$8725,$X375)),"")</f>
        <v/>
      </c>
      <c r="Q375" s="31">
        <f>IFERROR(IF(INDEX('Player Pool'!$O$2:$O$8725,$X375)="","",INDEX('Player Pool'!$O$2:$O$8725,$X375)),"")</f>
        <v/>
      </c>
      <c r="R375" s="31">
        <f>IFERROR(IF(INDEX('Player Pool'!$P$2:$P$8725,$X375)="","",INDEX('Player Pool'!$P$2:$P$8725,$X375)),"")</f>
        <v/>
      </c>
      <c r="S375" s="31">
        <f>IF(AND(ISNUMBER($J375),$J375&lt;&gt;0,ISNUMBER($I375),$I375&gt;0),$J375/($I375/1000000),"")</f>
        <v/>
      </c>
      <c r="T375" s="32">
        <f>IF(AND(ISNUMBER($K375),$K375&lt;&gt;0,ISNUMBER($I375),$I375&gt;0),$K375/($I375/1000000),"")</f>
        <v/>
      </c>
      <c r="U375" s="32">
        <f>IFERROR(IF(INDEX('Player Pool'!$S$2:$S$8725,$X375)="","",INDEX('Player Pool'!$S$2:$S$8725,$X375)),"")</f>
        <v/>
      </c>
      <c r="V375" s="32">
        <f>IF(AND(ISNUMBER($U375),$U375&lt;&gt;0,ISNUMBER($I375),$I375&gt;0),$U375/($I375/1000000),"")</f>
        <v/>
      </c>
      <c r="W375" t="inlineStr">
        <is>
          <t>06hcp</t>
        </is>
      </c>
      <c r="X375">
        <f>IFERROR(MATCH($W375,'Player Pool'!$V$2:$V$8725,0),"")</f>
        <v/>
      </c>
      <c r="Y375">
        <f>IF(ISNUMBER($R375),$R375,-1)</f>
        <v/>
      </c>
      <c r="Z375">
        <f>IF(ISNUMBER($J375),$J375,-1)</f>
        <v/>
      </c>
      <c r="AA375">
        <f>IF($A375=$A374,$AA374,$AA374+1)</f>
        <v/>
      </c>
      <c r="AB375">
        <f>COUNTIFS($A$2:$A$516,$A375,$G$2:$G$516,$G375,$Y$2:$Y$516,"&gt;"&amp;$Y375)+COUNTIFS($A$2:$A375,$A375,$G$2:$G375,$G375,$Y$2:$Y375,$Y375)</f>
        <v/>
      </c>
      <c r="AC375">
        <f>IF($G375="MINORS","",COUNTIFS($A$2:$A$516,$A375,$G$2:$G$516,"&lt;&gt;MINORS",$Z$2:$Z$516,"&gt;"&amp;$Z375)+COUNTIFS($A$2:$A375,$A375,$G$2:$G375,"&lt;&gt;MINORS",$Z$2:$Z375,$Z375))</f>
        <v/>
      </c>
      <c r="AD375">
        <f>$A375&amp;"|"&amp;$G375&amp;"|"&amp;$AB375</f>
        <v/>
      </c>
      <c r="AE375">
        <f>IF($AC375="","",$A375&amp;"|"&amp;$AC375)</f>
        <v/>
      </c>
      <c r="AF375">
        <f>IF(COUNTIFS($A$2:$A375,$A375)=1,"T"&amp;$AA375,"")</f>
        <v/>
      </c>
    </row>
    <row r="376">
      <c r="A376" t="inlineStr">
        <is>
          <t>Mike</t>
        </is>
      </c>
      <c r="B376">
        <f>IFERROR(IF(INDEX('Player Pool'!$A$2:$A$8725,$X376)="","",INDEX('Player Pool'!$A$2:$A$8725,$X376)),"")</f>
        <v/>
      </c>
      <c r="C376">
        <f>IFERROR(IF(INDEX('Player Pool'!$B$2:$B$8725,$X376)="","",INDEX('Player Pool'!$B$2:$B$8725,$X376)),"")</f>
        <v/>
      </c>
      <c r="D376">
        <f>IFERROR(IF(INDEX('Player Pool'!$C$2:$C$8725,$X376)="","",INDEX('Player Pool'!$C$2:$C$8725,$X376)),"")</f>
        <v/>
      </c>
      <c r="E376">
        <f>IFERROR(IF(INDEX('Player Pool'!$D$2:$D$8725,$X376)="","",INDEX('Player Pool'!$D$2:$D$8725,$X376)),"")</f>
        <v/>
      </c>
      <c r="F376" t="inlineStr">
        <is>
          <t>F</t>
        </is>
      </c>
      <c r="G376" t="inlineStr">
        <is>
          <t>MINORS</t>
        </is>
      </c>
      <c r="H376">
        <f>IFERROR(IF(INDEX('Player Pool'!$E$2:$E$8725,$X376)="","",INDEX('Player Pool'!$E$2:$E$8725,$X376)),"")</f>
        <v/>
      </c>
      <c r="I376" s="30" t="n">
        <v>1</v>
      </c>
      <c r="J376" s="31">
        <f>IFERROR(IF(INDEX('Player Pool'!$I$2:$I$8725,$X376)="","",INDEX('Player Pool'!$I$2:$I$8725,$X376)),"")</f>
        <v/>
      </c>
      <c r="K376" s="31">
        <f>IFERROR(IF(INDEX('Player Pool'!$K$2:$K$8725,$X376)="","",INDEX('Player Pool'!$K$2:$K$8725,$X376)),"")</f>
        <v/>
      </c>
      <c r="L376" s="31">
        <f>IFERROR(IF(INDEX('Player Pool'!$M$2:$M$8725,$X376)="","",INDEX('Player Pool'!$M$2:$M$8725,$X376)),"")</f>
        <v/>
      </c>
      <c r="M376" s="31">
        <f>IFERROR(IF(INDEX('Player Pool'!$N$2:$N$8725,$X376)="","",INDEX('Player Pool'!$N$2:$N$8725,$X376)),"")</f>
        <v/>
      </c>
      <c r="N376" s="31">
        <f>IFERROR(IF(INDEX('Player Pool'!$Q$2:$Q$8725,$X376)="","",INDEX('Player Pool'!$Q$2:$Q$8725,$X376)),"")</f>
        <v/>
      </c>
      <c r="O376" s="31">
        <f>IF(AND(ISNUMBER($R376),$R376&lt;&gt;0,ISNUMBER($I376),$I376&gt;0),$R376/($I376/1000000),"")</f>
        <v/>
      </c>
      <c r="P376">
        <f>IFERROR(IF(INDEX('Player Pool'!$U$2:$U$8725,$X376)="","",INDEX('Player Pool'!$U$2:$U$8725,$X376)),"")</f>
        <v/>
      </c>
      <c r="Q376" s="31">
        <f>IFERROR(IF(INDEX('Player Pool'!$O$2:$O$8725,$X376)="","",INDEX('Player Pool'!$O$2:$O$8725,$X376)),"")</f>
        <v/>
      </c>
      <c r="R376" s="31">
        <f>IFERROR(IF(INDEX('Player Pool'!$P$2:$P$8725,$X376)="","",INDEX('Player Pool'!$P$2:$P$8725,$X376)),"")</f>
        <v/>
      </c>
      <c r="S376" s="31">
        <f>IF(AND(ISNUMBER($J376),$J376&lt;&gt;0,ISNUMBER($I376),$I376&gt;0),$J376/($I376/1000000),"")</f>
        <v/>
      </c>
      <c r="T376" s="32">
        <f>IF(AND(ISNUMBER($K376),$K376&lt;&gt;0,ISNUMBER($I376),$I376&gt;0),$K376/($I376/1000000),"")</f>
        <v/>
      </c>
      <c r="U376" s="32">
        <f>IFERROR(IF(INDEX('Player Pool'!$S$2:$S$8725,$X376)="","",INDEX('Player Pool'!$S$2:$S$8725,$X376)),"")</f>
        <v/>
      </c>
      <c r="V376" s="32">
        <f>IF(AND(ISNUMBER($U376),$U376&lt;&gt;0,ISNUMBER($I376),$I376&gt;0),$U376/($I376/1000000),"")</f>
        <v/>
      </c>
      <c r="W376" t="inlineStr">
        <is>
          <t>0511p</t>
        </is>
      </c>
      <c r="X376">
        <f>IFERROR(MATCH($W376,'Player Pool'!$V$2:$V$8725,0),"")</f>
        <v/>
      </c>
      <c r="Y376">
        <f>IF(ISNUMBER($R376),$R376,-1)</f>
        <v/>
      </c>
      <c r="Z376">
        <f>IF(ISNUMBER($J376),$J376,-1)</f>
        <v/>
      </c>
      <c r="AA376">
        <f>IF($A376=$A375,$AA375,$AA375+1)</f>
        <v/>
      </c>
      <c r="AB376">
        <f>COUNTIFS($A$2:$A$516,$A376,$G$2:$G$516,$G376,$Y$2:$Y$516,"&gt;"&amp;$Y376)+COUNTIFS($A$2:$A376,$A376,$G$2:$G376,$G376,$Y$2:$Y376,$Y376)</f>
        <v/>
      </c>
      <c r="AC376">
        <f>IF($G376="MINORS","",COUNTIFS($A$2:$A$516,$A376,$G$2:$G$516,"&lt;&gt;MINORS",$Z$2:$Z$516,"&gt;"&amp;$Z376)+COUNTIFS($A$2:$A376,$A376,$G$2:$G376,"&lt;&gt;MINORS",$Z$2:$Z376,$Z376))</f>
        <v/>
      </c>
      <c r="AD376">
        <f>$A376&amp;"|"&amp;$G376&amp;"|"&amp;$AB376</f>
        <v/>
      </c>
      <c r="AE376">
        <f>IF($AC376="","",$A376&amp;"|"&amp;$AC376)</f>
        <v/>
      </c>
      <c r="AF376">
        <f>IF(COUNTIFS($A$2:$A376,$A376)=1,"T"&amp;$AA376,"")</f>
        <v/>
      </c>
    </row>
    <row r="377">
      <c r="A377" t="inlineStr">
        <is>
          <t>Mike</t>
        </is>
      </c>
      <c r="B377">
        <f>IFERROR(IF(INDEX('Player Pool'!$A$2:$A$8725,$X377)="","",INDEX('Player Pool'!$A$2:$A$8725,$X377)),"")</f>
        <v/>
      </c>
      <c r="C377">
        <f>IFERROR(IF(INDEX('Player Pool'!$B$2:$B$8725,$X377)="","",INDEX('Player Pool'!$B$2:$B$8725,$X377)),"")</f>
        <v/>
      </c>
      <c r="D377">
        <f>IFERROR(IF(INDEX('Player Pool'!$C$2:$C$8725,$X377)="","",INDEX('Player Pool'!$C$2:$C$8725,$X377)),"")</f>
        <v/>
      </c>
      <c r="E377">
        <f>IFERROR(IF(INDEX('Player Pool'!$D$2:$D$8725,$X377)="","",INDEX('Player Pool'!$D$2:$D$8725,$X377)),"")</f>
        <v/>
      </c>
      <c r="F377" t="inlineStr">
        <is>
          <t>G</t>
        </is>
      </c>
      <c r="G377" t="inlineStr">
        <is>
          <t>MINORS</t>
        </is>
      </c>
      <c r="H377">
        <f>IFERROR(IF(INDEX('Player Pool'!$E$2:$E$8725,$X377)="","",INDEX('Player Pool'!$E$2:$E$8725,$X377)),"")</f>
        <v/>
      </c>
      <c r="I377" s="30" t="n">
        <v>975000</v>
      </c>
      <c r="J377" s="31">
        <f>IFERROR(IF(INDEX('Player Pool'!$I$2:$I$8725,$X377)="","",INDEX('Player Pool'!$I$2:$I$8725,$X377)),"")</f>
        <v/>
      </c>
      <c r="K377" s="31">
        <f>IFERROR(IF(INDEX('Player Pool'!$K$2:$K$8725,$X377)="","",INDEX('Player Pool'!$K$2:$K$8725,$X377)),"")</f>
        <v/>
      </c>
      <c r="L377" s="31">
        <f>IFERROR(IF(INDEX('Player Pool'!$M$2:$M$8725,$X377)="","",INDEX('Player Pool'!$M$2:$M$8725,$X377)),"")</f>
        <v/>
      </c>
      <c r="M377" s="31">
        <f>IFERROR(IF(INDEX('Player Pool'!$N$2:$N$8725,$X377)="","",INDEX('Player Pool'!$N$2:$N$8725,$X377)),"")</f>
        <v/>
      </c>
      <c r="N377" s="31">
        <f>IFERROR(IF(INDEX('Player Pool'!$Q$2:$Q$8725,$X377)="","",INDEX('Player Pool'!$Q$2:$Q$8725,$X377)),"")</f>
        <v/>
      </c>
      <c r="O377" s="31">
        <f>IF(AND(ISNUMBER($R377),$R377&lt;&gt;0,ISNUMBER($I377),$I377&gt;0),$R377/($I377/1000000),"")</f>
        <v/>
      </c>
      <c r="P377">
        <f>IFERROR(IF(INDEX('Player Pool'!$U$2:$U$8725,$X377)="","",INDEX('Player Pool'!$U$2:$U$8725,$X377)),"")</f>
        <v/>
      </c>
      <c r="Q377" s="31">
        <f>IFERROR(IF(INDEX('Player Pool'!$O$2:$O$8725,$X377)="","",INDEX('Player Pool'!$O$2:$O$8725,$X377)),"")</f>
        <v/>
      </c>
      <c r="R377" s="31">
        <f>IFERROR(IF(INDEX('Player Pool'!$P$2:$P$8725,$X377)="","",INDEX('Player Pool'!$P$2:$P$8725,$X377)),"")</f>
        <v/>
      </c>
      <c r="S377" s="31">
        <f>IF(AND(ISNUMBER($J377),$J377&lt;&gt;0,ISNUMBER($I377),$I377&gt;0),$J377/($I377/1000000),"")</f>
        <v/>
      </c>
      <c r="T377" s="32">
        <f>IF(AND(ISNUMBER($K377),$K377&lt;&gt;0,ISNUMBER($I377),$I377&gt;0),$K377/($I377/1000000),"")</f>
        <v/>
      </c>
      <c r="U377" s="32">
        <f>IFERROR(IF(INDEX('Player Pool'!$S$2:$S$8725,$X377)="","",INDEX('Player Pool'!$S$2:$S$8725,$X377)),"")</f>
        <v/>
      </c>
      <c r="V377" s="32">
        <f>IF(AND(ISNUMBER($U377),$U377&lt;&gt;0,ISNUMBER($I377),$I377&gt;0),$U377/($I377/1000000),"")</f>
        <v/>
      </c>
      <c r="W377" t="inlineStr">
        <is>
          <t>06j7t</t>
        </is>
      </c>
      <c r="X377">
        <f>IFERROR(MATCH($W377,'Player Pool'!$V$2:$V$8725,0),"")</f>
        <v/>
      </c>
      <c r="Y377">
        <f>IF(ISNUMBER($R377),$R377,-1)</f>
        <v/>
      </c>
      <c r="Z377">
        <f>IF(ISNUMBER($J377),$J377,-1)</f>
        <v/>
      </c>
      <c r="AA377">
        <f>IF($A377=$A376,$AA376,$AA376+1)</f>
        <v/>
      </c>
      <c r="AB377">
        <f>COUNTIFS($A$2:$A$516,$A377,$G$2:$G$516,$G377,$Y$2:$Y$516,"&gt;"&amp;$Y377)+COUNTIFS($A$2:$A377,$A377,$G$2:$G377,$G377,$Y$2:$Y377,$Y377)</f>
        <v/>
      </c>
      <c r="AC377">
        <f>IF($G377="MINORS","",COUNTIFS($A$2:$A$516,$A377,$G$2:$G$516,"&lt;&gt;MINORS",$Z$2:$Z$516,"&gt;"&amp;$Z377)+COUNTIFS($A$2:$A377,$A377,$G$2:$G377,"&lt;&gt;MINORS",$Z$2:$Z377,$Z377))</f>
        <v/>
      </c>
      <c r="AD377">
        <f>$A377&amp;"|"&amp;$G377&amp;"|"&amp;$AB377</f>
        <v/>
      </c>
      <c r="AE377">
        <f>IF($AC377="","",$A377&amp;"|"&amp;$AC377)</f>
        <v/>
      </c>
      <c r="AF377">
        <f>IF(COUNTIFS($A$2:$A377,$A377)=1,"T"&amp;$AA377,"")</f>
        <v/>
      </c>
    </row>
    <row r="378">
      <c r="A378" t="inlineStr">
        <is>
          <t>Mike</t>
        </is>
      </c>
      <c r="B378">
        <f>IFERROR(IF(INDEX('Player Pool'!$A$2:$A$8725,$X378)="","",INDEX('Player Pool'!$A$2:$A$8725,$X378)),"")</f>
        <v/>
      </c>
      <c r="C378">
        <f>IFERROR(IF(INDEX('Player Pool'!$B$2:$B$8725,$X378)="","",INDEX('Player Pool'!$B$2:$B$8725,$X378)),"")</f>
        <v/>
      </c>
      <c r="D378">
        <f>IFERROR(IF(INDEX('Player Pool'!$C$2:$C$8725,$X378)="","",INDEX('Player Pool'!$C$2:$C$8725,$X378)),"")</f>
        <v/>
      </c>
      <c r="E378">
        <f>IFERROR(IF(INDEX('Player Pool'!$D$2:$D$8725,$X378)="","",INDEX('Player Pool'!$D$2:$D$8725,$X378)),"")</f>
        <v/>
      </c>
      <c r="F378" t="inlineStr">
        <is>
          <t>F</t>
        </is>
      </c>
      <c r="G378" t="inlineStr">
        <is>
          <t>MINORS</t>
        </is>
      </c>
      <c r="H378">
        <f>IFERROR(IF(INDEX('Player Pool'!$E$2:$E$8725,$X378)="","",INDEX('Player Pool'!$E$2:$E$8725,$X378)),"")</f>
        <v/>
      </c>
      <c r="I378" s="30" t="n">
        <v>1</v>
      </c>
      <c r="J378" s="31">
        <f>IFERROR(IF(INDEX('Player Pool'!$I$2:$I$8725,$X378)="","",INDEX('Player Pool'!$I$2:$I$8725,$X378)),"")</f>
        <v/>
      </c>
      <c r="K378" s="31">
        <f>IFERROR(IF(INDEX('Player Pool'!$K$2:$K$8725,$X378)="","",INDEX('Player Pool'!$K$2:$K$8725,$X378)),"")</f>
        <v/>
      </c>
      <c r="L378" s="31">
        <f>IFERROR(IF(INDEX('Player Pool'!$M$2:$M$8725,$X378)="","",INDEX('Player Pool'!$M$2:$M$8725,$X378)),"")</f>
        <v/>
      </c>
      <c r="M378" s="31">
        <f>IFERROR(IF(INDEX('Player Pool'!$N$2:$N$8725,$X378)="","",INDEX('Player Pool'!$N$2:$N$8725,$X378)),"")</f>
        <v/>
      </c>
      <c r="N378" s="31">
        <f>IFERROR(IF(INDEX('Player Pool'!$Q$2:$Q$8725,$X378)="","",INDEX('Player Pool'!$Q$2:$Q$8725,$X378)),"")</f>
        <v/>
      </c>
      <c r="O378" s="31">
        <f>IF(AND(ISNUMBER($R378),$R378&lt;&gt;0,ISNUMBER($I378),$I378&gt;0),$R378/($I378/1000000),"")</f>
        <v/>
      </c>
      <c r="P378">
        <f>IFERROR(IF(INDEX('Player Pool'!$U$2:$U$8725,$X378)="","",INDEX('Player Pool'!$U$2:$U$8725,$X378)),"")</f>
        <v/>
      </c>
      <c r="Q378" s="31">
        <f>IFERROR(IF(INDEX('Player Pool'!$O$2:$O$8725,$X378)="","",INDEX('Player Pool'!$O$2:$O$8725,$X378)),"")</f>
        <v/>
      </c>
      <c r="R378" s="31">
        <f>IFERROR(IF(INDEX('Player Pool'!$P$2:$P$8725,$X378)="","",INDEX('Player Pool'!$P$2:$P$8725,$X378)),"")</f>
        <v/>
      </c>
      <c r="S378" s="31">
        <f>IF(AND(ISNUMBER($J378),$J378&lt;&gt;0,ISNUMBER($I378),$I378&gt;0),$J378/($I378/1000000),"")</f>
        <v/>
      </c>
      <c r="T378" s="32">
        <f>IF(AND(ISNUMBER($K378),$K378&lt;&gt;0,ISNUMBER($I378),$I378&gt;0),$K378/($I378/1000000),"")</f>
        <v/>
      </c>
      <c r="U378" s="32">
        <f>IFERROR(IF(INDEX('Player Pool'!$S$2:$S$8725,$X378)="","",INDEX('Player Pool'!$S$2:$S$8725,$X378)),"")</f>
        <v/>
      </c>
      <c r="V378" s="32">
        <f>IF(AND(ISNUMBER($U378),$U378&lt;&gt;0,ISNUMBER($I378),$I378&gt;0),$U378/($I378/1000000),"")</f>
        <v/>
      </c>
      <c r="W378" t="inlineStr">
        <is>
          <t>06jhe</t>
        </is>
      </c>
      <c r="X378">
        <f>IFERROR(MATCH($W378,'Player Pool'!$V$2:$V$8725,0),"")</f>
        <v/>
      </c>
      <c r="Y378">
        <f>IF(ISNUMBER($R378),$R378,-1)</f>
        <v/>
      </c>
      <c r="Z378">
        <f>IF(ISNUMBER($J378),$J378,-1)</f>
        <v/>
      </c>
      <c r="AA378">
        <f>IF($A378=$A377,$AA377,$AA377+1)</f>
        <v/>
      </c>
      <c r="AB378">
        <f>COUNTIFS($A$2:$A$516,$A378,$G$2:$G$516,$G378,$Y$2:$Y$516,"&gt;"&amp;$Y378)+COUNTIFS($A$2:$A378,$A378,$G$2:$G378,$G378,$Y$2:$Y378,$Y378)</f>
        <v/>
      </c>
      <c r="AC378">
        <f>IF($G378="MINORS","",COUNTIFS($A$2:$A$516,$A378,$G$2:$G$516,"&lt;&gt;MINORS",$Z$2:$Z$516,"&gt;"&amp;$Z378)+COUNTIFS($A$2:$A378,$A378,$G$2:$G378,"&lt;&gt;MINORS",$Z$2:$Z378,$Z378))</f>
        <v/>
      </c>
      <c r="AD378">
        <f>$A378&amp;"|"&amp;$G378&amp;"|"&amp;$AB378</f>
        <v/>
      </c>
      <c r="AE378">
        <f>IF($AC378="","",$A378&amp;"|"&amp;$AC378)</f>
        <v/>
      </c>
      <c r="AF378">
        <f>IF(COUNTIFS($A$2:$A378,$A378)=1,"T"&amp;$AA378,"")</f>
        <v/>
      </c>
    </row>
    <row r="379">
      <c r="A379" t="inlineStr">
        <is>
          <t>Mike</t>
        </is>
      </c>
      <c r="B379">
        <f>IFERROR(IF(INDEX('Player Pool'!$A$2:$A$8725,$X379)="","",INDEX('Player Pool'!$A$2:$A$8725,$X379)),"")</f>
        <v/>
      </c>
      <c r="C379">
        <f>IFERROR(IF(INDEX('Player Pool'!$B$2:$B$8725,$X379)="","",INDEX('Player Pool'!$B$2:$B$8725,$X379)),"")</f>
        <v/>
      </c>
      <c r="D379">
        <f>IFERROR(IF(INDEX('Player Pool'!$C$2:$C$8725,$X379)="","",INDEX('Player Pool'!$C$2:$C$8725,$X379)),"")</f>
        <v/>
      </c>
      <c r="E379">
        <f>IFERROR(IF(INDEX('Player Pool'!$D$2:$D$8725,$X379)="","",INDEX('Player Pool'!$D$2:$D$8725,$X379)),"")</f>
        <v/>
      </c>
      <c r="F379" t="inlineStr">
        <is>
          <t>F</t>
        </is>
      </c>
      <c r="G379" t="inlineStr">
        <is>
          <t>MINORS</t>
        </is>
      </c>
      <c r="H379">
        <f>IFERROR(IF(INDEX('Player Pool'!$E$2:$E$8725,$X379)="","",INDEX('Player Pool'!$E$2:$E$8725,$X379)),"")</f>
        <v/>
      </c>
      <c r="I379" s="30" t="n">
        <v>775000</v>
      </c>
      <c r="J379" s="31">
        <f>IFERROR(IF(INDEX('Player Pool'!$I$2:$I$8725,$X379)="","",INDEX('Player Pool'!$I$2:$I$8725,$X379)),"")</f>
        <v/>
      </c>
      <c r="K379" s="31">
        <f>IFERROR(IF(INDEX('Player Pool'!$K$2:$K$8725,$X379)="","",INDEX('Player Pool'!$K$2:$K$8725,$X379)),"")</f>
        <v/>
      </c>
      <c r="L379" s="31">
        <f>IFERROR(IF(INDEX('Player Pool'!$M$2:$M$8725,$X379)="","",INDEX('Player Pool'!$M$2:$M$8725,$X379)),"")</f>
        <v/>
      </c>
      <c r="M379" s="31">
        <f>IFERROR(IF(INDEX('Player Pool'!$N$2:$N$8725,$X379)="","",INDEX('Player Pool'!$N$2:$N$8725,$X379)),"")</f>
        <v/>
      </c>
      <c r="N379" s="31">
        <f>IFERROR(IF(INDEX('Player Pool'!$Q$2:$Q$8725,$X379)="","",INDEX('Player Pool'!$Q$2:$Q$8725,$X379)),"")</f>
        <v/>
      </c>
      <c r="O379" s="31">
        <f>IF(AND(ISNUMBER($R379),$R379&lt;&gt;0,ISNUMBER($I379),$I379&gt;0),$R379/($I379/1000000),"")</f>
        <v/>
      </c>
      <c r="P379">
        <f>IFERROR(IF(INDEX('Player Pool'!$U$2:$U$8725,$X379)="","",INDEX('Player Pool'!$U$2:$U$8725,$X379)),"")</f>
        <v/>
      </c>
      <c r="Q379" s="31">
        <f>IFERROR(IF(INDEX('Player Pool'!$O$2:$O$8725,$X379)="","",INDEX('Player Pool'!$O$2:$O$8725,$X379)),"")</f>
        <v/>
      </c>
      <c r="R379" s="31">
        <f>IFERROR(IF(INDEX('Player Pool'!$P$2:$P$8725,$X379)="","",INDEX('Player Pool'!$P$2:$P$8725,$X379)),"")</f>
        <v/>
      </c>
      <c r="S379" s="31">
        <f>IF(AND(ISNUMBER($J379),$J379&lt;&gt;0,ISNUMBER($I379),$I379&gt;0),$J379/($I379/1000000),"")</f>
        <v/>
      </c>
      <c r="T379" s="32">
        <f>IF(AND(ISNUMBER($K379),$K379&lt;&gt;0,ISNUMBER($I379),$I379&gt;0),$K379/($I379/1000000),"")</f>
        <v/>
      </c>
      <c r="U379" s="32">
        <f>IFERROR(IF(INDEX('Player Pool'!$S$2:$S$8725,$X379)="","",INDEX('Player Pool'!$S$2:$S$8725,$X379)),"")</f>
        <v/>
      </c>
      <c r="V379" s="32">
        <f>IF(AND(ISNUMBER($U379),$U379&lt;&gt;0,ISNUMBER($I379),$I379&gt;0),$U379/($I379/1000000),"")</f>
        <v/>
      </c>
      <c r="W379" t="inlineStr">
        <is>
          <t>048x8</t>
        </is>
      </c>
      <c r="X379">
        <f>IFERROR(MATCH($W379,'Player Pool'!$V$2:$V$8725,0),"")</f>
        <v/>
      </c>
      <c r="Y379">
        <f>IF(ISNUMBER($R379),$R379,-1)</f>
        <v/>
      </c>
      <c r="Z379">
        <f>IF(ISNUMBER($J379),$J379,-1)</f>
        <v/>
      </c>
      <c r="AA379">
        <f>IF($A379=$A378,$AA378,$AA378+1)</f>
        <v/>
      </c>
      <c r="AB379">
        <f>COUNTIFS($A$2:$A$516,$A379,$G$2:$G$516,$G379,$Y$2:$Y$516,"&gt;"&amp;$Y379)+COUNTIFS($A$2:$A379,$A379,$G$2:$G379,$G379,$Y$2:$Y379,$Y379)</f>
        <v/>
      </c>
      <c r="AC379">
        <f>IF($G379="MINORS","",COUNTIFS($A$2:$A$516,$A379,$G$2:$G$516,"&lt;&gt;MINORS",$Z$2:$Z$516,"&gt;"&amp;$Z379)+COUNTIFS($A$2:$A379,$A379,$G$2:$G379,"&lt;&gt;MINORS",$Z$2:$Z379,$Z379))</f>
        <v/>
      </c>
      <c r="AD379">
        <f>$A379&amp;"|"&amp;$G379&amp;"|"&amp;$AB379</f>
        <v/>
      </c>
      <c r="AE379">
        <f>IF($AC379="","",$A379&amp;"|"&amp;$AC379)</f>
        <v/>
      </c>
      <c r="AF379">
        <f>IF(COUNTIFS($A$2:$A379,$A379)=1,"T"&amp;$AA379,"")</f>
        <v/>
      </c>
    </row>
    <row r="380">
      <c r="A380" t="inlineStr">
        <is>
          <t>Mike</t>
        </is>
      </c>
      <c r="B380">
        <f>IFERROR(IF(INDEX('Player Pool'!$A$2:$A$8725,$X380)="","",INDEX('Player Pool'!$A$2:$A$8725,$X380)),"")</f>
        <v/>
      </c>
      <c r="C380">
        <f>IFERROR(IF(INDEX('Player Pool'!$B$2:$B$8725,$X380)="","",INDEX('Player Pool'!$B$2:$B$8725,$X380)),"")</f>
        <v/>
      </c>
      <c r="D380">
        <f>IFERROR(IF(INDEX('Player Pool'!$C$2:$C$8725,$X380)="","",INDEX('Player Pool'!$C$2:$C$8725,$X380)),"")</f>
        <v/>
      </c>
      <c r="E380">
        <f>IFERROR(IF(INDEX('Player Pool'!$D$2:$D$8725,$X380)="","",INDEX('Player Pool'!$D$2:$D$8725,$X380)),"")</f>
        <v/>
      </c>
      <c r="F380" t="inlineStr">
        <is>
          <t>D</t>
        </is>
      </c>
      <c r="G380" t="inlineStr">
        <is>
          <t>MINORS</t>
        </is>
      </c>
      <c r="H380">
        <f>IFERROR(IF(INDEX('Player Pool'!$E$2:$E$8725,$X380)="","",INDEX('Player Pool'!$E$2:$E$8725,$X380)),"")</f>
        <v/>
      </c>
      <c r="I380" s="30" t="n">
        <v>865000</v>
      </c>
      <c r="J380" s="31">
        <f>IFERROR(IF(INDEX('Player Pool'!$I$2:$I$8725,$X380)="","",INDEX('Player Pool'!$I$2:$I$8725,$X380)),"")</f>
        <v/>
      </c>
      <c r="K380" s="31">
        <f>IFERROR(IF(INDEX('Player Pool'!$K$2:$K$8725,$X380)="","",INDEX('Player Pool'!$K$2:$K$8725,$X380)),"")</f>
        <v/>
      </c>
      <c r="L380" s="31">
        <f>IFERROR(IF(INDEX('Player Pool'!$M$2:$M$8725,$X380)="","",INDEX('Player Pool'!$M$2:$M$8725,$X380)),"")</f>
        <v/>
      </c>
      <c r="M380" s="31">
        <f>IFERROR(IF(INDEX('Player Pool'!$N$2:$N$8725,$X380)="","",INDEX('Player Pool'!$N$2:$N$8725,$X380)),"")</f>
        <v/>
      </c>
      <c r="N380" s="31">
        <f>IFERROR(IF(INDEX('Player Pool'!$Q$2:$Q$8725,$X380)="","",INDEX('Player Pool'!$Q$2:$Q$8725,$X380)),"")</f>
        <v/>
      </c>
      <c r="O380" s="31">
        <f>IF(AND(ISNUMBER($R380),$R380&lt;&gt;0,ISNUMBER($I380),$I380&gt;0),$R380/($I380/1000000),"")</f>
        <v/>
      </c>
      <c r="P380">
        <f>IFERROR(IF(INDEX('Player Pool'!$U$2:$U$8725,$X380)="","",INDEX('Player Pool'!$U$2:$U$8725,$X380)),"")</f>
        <v/>
      </c>
      <c r="Q380" s="31">
        <f>IFERROR(IF(INDEX('Player Pool'!$O$2:$O$8725,$X380)="","",INDEX('Player Pool'!$O$2:$O$8725,$X380)),"")</f>
        <v/>
      </c>
      <c r="R380" s="31">
        <f>IFERROR(IF(INDEX('Player Pool'!$P$2:$P$8725,$X380)="","",INDEX('Player Pool'!$P$2:$P$8725,$X380)),"")</f>
        <v/>
      </c>
      <c r="S380" s="31">
        <f>IF(AND(ISNUMBER($J380),$J380&lt;&gt;0,ISNUMBER($I380),$I380&gt;0),$J380/($I380/1000000),"")</f>
        <v/>
      </c>
      <c r="T380" s="32">
        <f>IF(AND(ISNUMBER($K380),$K380&lt;&gt;0,ISNUMBER($I380),$I380&gt;0),$K380/($I380/1000000),"")</f>
        <v/>
      </c>
      <c r="U380" s="32">
        <f>IFERROR(IF(INDEX('Player Pool'!$S$2:$S$8725,$X380)="","",INDEX('Player Pool'!$S$2:$S$8725,$X380)),"")</f>
        <v/>
      </c>
      <c r="V380" s="32">
        <f>IF(AND(ISNUMBER($U380),$U380&lt;&gt;0,ISNUMBER($I380),$I380&gt;0),$U380/($I380/1000000),"")</f>
        <v/>
      </c>
      <c r="W380" t="inlineStr">
        <is>
          <t>06bam</t>
        </is>
      </c>
      <c r="X380">
        <f>IFERROR(MATCH($W380,'Player Pool'!$V$2:$V$8725,0),"")</f>
        <v/>
      </c>
      <c r="Y380">
        <f>IF(ISNUMBER($R380),$R380,-1)</f>
        <v/>
      </c>
      <c r="Z380">
        <f>IF(ISNUMBER($J380),$J380,-1)</f>
        <v/>
      </c>
      <c r="AA380">
        <f>IF($A380=$A379,$AA379,$AA379+1)</f>
        <v/>
      </c>
      <c r="AB380">
        <f>COUNTIFS($A$2:$A$516,$A380,$G$2:$G$516,$G380,$Y$2:$Y$516,"&gt;"&amp;$Y380)+COUNTIFS($A$2:$A380,$A380,$G$2:$G380,$G380,$Y$2:$Y380,$Y380)</f>
        <v/>
      </c>
      <c r="AC380">
        <f>IF($G380="MINORS","",COUNTIFS($A$2:$A$516,$A380,$G$2:$G$516,"&lt;&gt;MINORS",$Z$2:$Z$516,"&gt;"&amp;$Z380)+COUNTIFS($A$2:$A380,$A380,$G$2:$G380,"&lt;&gt;MINORS",$Z$2:$Z380,$Z380))</f>
        <v/>
      </c>
      <c r="AD380">
        <f>$A380&amp;"|"&amp;$G380&amp;"|"&amp;$AB380</f>
        <v/>
      </c>
      <c r="AE380">
        <f>IF($AC380="","",$A380&amp;"|"&amp;$AC380)</f>
        <v/>
      </c>
      <c r="AF380">
        <f>IF(COUNTIFS($A$2:$A380,$A380)=1,"T"&amp;$AA380,"")</f>
        <v/>
      </c>
    </row>
    <row r="381">
      <c r="A381" t="inlineStr">
        <is>
          <t>Mike</t>
        </is>
      </c>
      <c r="B381">
        <f>IFERROR(IF(INDEX('Player Pool'!$A$2:$A$8725,$X381)="","",INDEX('Player Pool'!$A$2:$A$8725,$X381)),"")</f>
        <v/>
      </c>
      <c r="C381">
        <f>IFERROR(IF(INDEX('Player Pool'!$B$2:$B$8725,$X381)="","",INDEX('Player Pool'!$B$2:$B$8725,$X381)),"")</f>
        <v/>
      </c>
      <c r="D381">
        <f>IFERROR(IF(INDEX('Player Pool'!$C$2:$C$8725,$X381)="","",INDEX('Player Pool'!$C$2:$C$8725,$X381)),"")</f>
        <v/>
      </c>
      <c r="E381">
        <f>IFERROR(IF(INDEX('Player Pool'!$D$2:$D$8725,$X381)="","",INDEX('Player Pool'!$D$2:$D$8725,$X381)),"")</f>
        <v/>
      </c>
      <c r="F381" t="inlineStr">
        <is>
          <t>F</t>
        </is>
      </c>
      <c r="G381" t="inlineStr">
        <is>
          <t>MINORS</t>
        </is>
      </c>
      <c r="H381">
        <f>IFERROR(IF(INDEX('Player Pool'!$E$2:$E$8725,$X381)="","",INDEX('Player Pool'!$E$2:$E$8725,$X381)),"")</f>
        <v/>
      </c>
      <c r="I381" s="30" t="n">
        <v>1</v>
      </c>
      <c r="J381" s="31">
        <f>IFERROR(IF(INDEX('Player Pool'!$I$2:$I$8725,$X381)="","",INDEX('Player Pool'!$I$2:$I$8725,$X381)),"")</f>
        <v/>
      </c>
      <c r="K381" s="31">
        <f>IFERROR(IF(INDEX('Player Pool'!$K$2:$K$8725,$X381)="","",INDEX('Player Pool'!$K$2:$K$8725,$X381)),"")</f>
        <v/>
      </c>
      <c r="L381" s="31">
        <f>IFERROR(IF(INDEX('Player Pool'!$M$2:$M$8725,$X381)="","",INDEX('Player Pool'!$M$2:$M$8725,$X381)),"")</f>
        <v/>
      </c>
      <c r="M381" s="31">
        <f>IFERROR(IF(INDEX('Player Pool'!$N$2:$N$8725,$X381)="","",INDEX('Player Pool'!$N$2:$N$8725,$X381)),"")</f>
        <v/>
      </c>
      <c r="N381" s="31">
        <f>IFERROR(IF(INDEX('Player Pool'!$Q$2:$Q$8725,$X381)="","",INDEX('Player Pool'!$Q$2:$Q$8725,$X381)),"")</f>
        <v/>
      </c>
      <c r="O381" s="31">
        <f>IF(AND(ISNUMBER($R381),$R381&lt;&gt;0,ISNUMBER($I381),$I381&gt;0),$R381/($I381/1000000),"")</f>
        <v/>
      </c>
      <c r="P381">
        <f>IFERROR(IF(INDEX('Player Pool'!$U$2:$U$8725,$X381)="","",INDEX('Player Pool'!$U$2:$U$8725,$X381)),"")</f>
        <v/>
      </c>
      <c r="Q381" s="31">
        <f>IFERROR(IF(INDEX('Player Pool'!$O$2:$O$8725,$X381)="","",INDEX('Player Pool'!$O$2:$O$8725,$X381)),"")</f>
        <v/>
      </c>
      <c r="R381" s="31">
        <f>IFERROR(IF(INDEX('Player Pool'!$P$2:$P$8725,$X381)="","",INDEX('Player Pool'!$P$2:$P$8725,$X381)),"")</f>
        <v/>
      </c>
      <c r="S381" s="31">
        <f>IF(AND(ISNUMBER($J381),$J381&lt;&gt;0,ISNUMBER($I381),$I381&gt;0),$J381/($I381/1000000),"")</f>
        <v/>
      </c>
      <c r="T381" s="32">
        <f>IF(AND(ISNUMBER($K381),$K381&lt;&gt;0,ISNUMBER($I381),$I381&gt;0),$K381/($I381/1000000),"")</f>
        <v/>
      </c>
      <c r="U381" s="32">
        <f>IFERROR(IF(INDEX('Player Pool'!$S$2:$S$8725,$X381)="","",INDEX('Player Pool'!$S$2:$S$8725,$X381)),"")</f>
        <v/>
      </c>
      <c r="V381" s="32">
        <f>IF(AND(ISNUMBER($U381),$U381&lt;&gt;0,ISNUMBER($I381),$I381&gt;0),$U381/($I381/1000000),"")</f>
        <v/>
      </c>
      <c r="W381" t="inlineStr">
        <is>
          <t>04f0r</t>
        </is>
      </c>
      <c r="X381">
        <f>IFERROR(MATCH($W381,'Player Pool'!$V$2:$V$8725,0),"")</f>
        <v/>
      </c>
      <c r="Y381">
        <f>IF(ISNUMBER($R381),$R381,-1)</f>
        <v/>
      </c>
      <c r="Z381">
        <f>IF(ISNUMBER($J381),$J381,-1)</f>
        <v/>
      </c>
      <c r="AA381">
        <f>IF($A381=$A380,$AA380,$AA380+1)</f>
        <v/>
      </c>
      <c r="AB381">
        <f>COUNTIFS($A$2:$A$516,$A381,$G$2:$G$516,$G381,$Y$2:$Y$516,"&gt;"&amp;$Y381)+COUNTIFS($A$2:$A381,$A381,$G$2:$G381,$G381,$Y$2:$Y381,$Y381)</f>
        <v/>
      </c>
      <c r="AC381">
        <f>IF($G381="MINORS","",COUNTIFS($A$2:$A$516,$A381,$G$2:$G$516,"&lt;&gt;MINORS",$Z$2:$Z$516,"&gt;"&amp;$Z381)+COUNTIFS($A$2:$A381,$A381,$G$2:$G381,"&lt;&gt;MINORS",$Z$2:$Z381,$Z381))</f>
        <v/>
      </c>
      <c r="AD381">
        <f>$A381&amp;"|"&amp;$G381&amp;"|"&amp;$AB381</f>
        <v/>
      </c>
      <c r="AE381">
        <f>IF($AC381="","",$A381&amp;"|"&amp;$AC381)</f>
        <v/>
      </c>
      <c r="AF381">
        <f>IF(COUNTIFS($A$2:$A381,$A381)=1,"T"&amp;$AA381,"")</f>
        <v/>
      </c>
    </row>
    <row r="382">
      <c r="A382" t="inlineStr">
        <is>
          <t>Mike</t>
        </is>
      </c>
      <c r="B382">
        <f>IFERROR(IF(INDEX('Player Pool'!$A$2:$A$8725,$X382)="","",INDEX('Player Pool'!$A$2:$A$8725,$X382)),"")</f>
        <v/>
      </c>
      <c r="C382">
        <f>IFERROR(IF(INDEX('Player Pool'!$B$2:$B$8725,$X382)="","",INDEX('Player Pool'!$B$2:$B$8725,$X382)),"")</f>
        <v/>
      </c>
      <c r="D382">
        <f>IFERROR(IF(INDEX('Player Pool'!$C$2:$C$8725,$X382)="","",INDEX('Player Pool'!$C$2:$C$8725,$X382)),"")</f>
        <v/>
      </c>
      <c r="E382">
        <f>IFERROR(IF(INDEX('Player Pool'!$D$2:$D$8725,$X382)="","",INDEX('Player Pool'!$D$2:$D$8725,$X382)),"")</f>
        <v/>
      </c>
      <c r="F382" t="inlineStr">
        <is>
          <t>F</t>
        </is>
      </c>
      <c r="G382" t="inlineStr">
        <is>
          <t>MINORS</t>
        </is>
      </c>
      <c r="H382">
        <f>IFERROR(IF(INDEX('Player Pool'!$E$2:$E$8725,$X382)="","",INDEX('Player Pool'!$E$2:$E$8725,$X382)),"")</f>
        <v/>
      </c>
      <c r="I382" s="30" t="n">
        <v>1</v>
      </c>
      <c r="J382" s="31">
        <f>IFERROR(IF(INDEX('Player Pool'!$I$2:$I$8725,$X382)="","",INDEX('Player Pool'!$I$2:$I$8725,$X382)),"")</f>
        <v/>
      </c>
      <c r="K382" s="31">
        <f>IFERROR(IF(INDEX('Player Pool'!$K$2:$K$8725,$X382)="","",INDEX('Player Pool'!$K$2:$K$8725,$X382)),"")</f>
        <v/>
      </c>
      <c r="L382" s="31">
        <f>IFERROR(IF(INDEX('Player Pool'!$M$2:$M$8725,$X382)="","",INDEX('Player Pool'!$M$2:$M$8725,$X382)),"")</f>
        <v/>
      </c>
      <c r="M382" s="31">
        <f>IFERROR(IF(INDEX('Player Pool'!$N$2:$N$8725,$X382)="","",INDEX('Player Pool'!$N$2:$N$8725,$X382)),"")</f>
        <v/>
      </c>
      <c r="N382" s="31">
        <f>IFERROR(IF(INDEX('Player Pool'!$Q$2:$Q$8725,$X382)="","",INDEX('Player Pool'!$Q$2:$Q$8725,$X382)),"")</f>
        <v/>
      </c>
      <c r="O382" s="31">
        <f>IF(AND(ISNUMBER($R382),$R382&lt;&gt;0,ISNUMBER($I382),$I382&gt;0),$R382/($I382/1000000),"")</f>
        <v/>
      </c>
      <c r="P382">
        <f>IFERROR(IF(INDEX('Player Pool'!$U$2:$U$8725,$X382)="","",INDEX('Player Pool'!$U$2:$U$8725,$X382)),"")</f>
        <v/>
      </c>
      <c r="Q382" s="31">
        <f>IFERROR(IF(INDEX('Player Pool'!$O$2:$O$8725,$X382)="","",INDEX('Player Pool'!$O$2:$O$8725,$X382)),"")</f>
        <v/>
      </c>
      <c r="R382" s="31">
        <f>IFERROR(IF(INDEX('Player Pool'!$P$2:$P$8725,$X382)="","",INDEX('Player Pool'!$P$2:$P$8725,$X382)),"")</f>
        <v/>
      </c>
      <c r="S382" s="31">
        <f>IF(AND(ISNUMBER($J382),$J382&lt;&gt;0,ISNUMBER($I382),$I382&gt;0),$J382/($I382/1000000),"")</f>
        <v/>
      </c>
      <c r="T382" s="32">
        <f>IF(AND(ISNUMBER($K382),$K382&lt;&gt;0,ISNUMBER($I382),$I382&gt;0),$K382/($I382/1000000),"")</f>
        <v/>
      </c>
      <c r="U382" s="32">
        <f>IFERROR(IF(INDEX('Player Pool'!$S$2:$S$8725,$X382)="","",INDEX('Player Pool'!$S$2:$S$8725,$X382)),"")</f>
        <v/>
      </c>
      <c r="V382" s="32">
        <f>IF(AND(ISNUMBER($U382),$U382&lt;&gt;0,ISNUMBER($I382),$I382&gt;0),$U382/($I382/1000000),"")</f>
        <v/>
      </c>
      <c r="W382" t="inlineStr">
        <is>
          <t>04qyy</t>
        </is>
      </c>
      <c r="X382">
        <f>IFERROR(MATCH($W382,'Player Pool'!$V$2:$V$8725,0),"")</f>
        <v/>
      </c>
      <c r="Y382">
        <f>IF(ISNUMBER($R382),$R382,-1)</f>
        <v/>
      </c>
      <c r="Z382">
        <f>IF(ISNUMBER($J382),$J382,-1)</f>
        <v/>
      </c>
      <c r="AA382">
        <f>IF($A382=$A381,$AA381,$AA381+1)</f>
        <v/>
      </c>
      <c r="AB382">
        <f>COUNTIFS($A$2:$A$516,$A382,$G$2:$G$516,$G382,$Y$2:$Y$516,"&gt;"&amp;$Y382)+COUNTIFS($A$2:$A382,$A382,$G$2:$G382,$G382,$Y$2:$Y382,$Y382)</f>
        <v/>
      </c>
      <c r="AC382">
        <f>IF($G382="MINORS","",COUNTIFS($A$2:$A$516,$A382,$G$2:$G$516,"&lt;&gt;MINORS",$Z$2:$Z$516,"&gt;"&amp;$Z382)+COUNTIFS($A$2:$A382,$A382,$G$2:$G382,"&lt;&gt;MINORS",$Z$2:$Z382,$Z382))</f>
        <v/>
      </c>
      <c r="AD382">
        <f>$A382&amp;"|"&amp;$G382&amp;"|"&amp;$AB382</f>
        <v/>
      </c>
      <c r="AE382">
        <f>IF($AC382="","",$A382&amp;"|"&amp;$AC382)</f>
        <v/>
      </c>
      <c r="AF382">
        <f>IF(COUNTIFS($A$2:$A382,$A382)=1,"T"&amp;$AA382,"")</f>
        <v/>
      </c>
    </row>
    <row r="383">
      <c r="A383" t="inlineStr">
        <is>
          <t>Mike</t>
        </is>
      </c>
      <c r="B383">
        <f>IFERROR(IF(INDEX('Player Pool'!$A$2:$A$8725,$X383)="","",INDEX('Player Pool'!$A$2:$A$8725,$X383)),"")</f>
        <v/>
      </c>
      <c r="C383">
        <f>IFERROR(IF(INDEX('Player Pool'!$B$2:$B$8725,$X383)="","",INDEX('Player Pool'!$B$2:$B$8725,$X383)),"")</f>
        <v/>
      </c>
      <c r="D383">
        <f>IFERROR(IF(INDEX('Player Pool'!$C$2:$C$8725,$X383)="","",INDEX('Player Pool'!$C$2:$C$8725,$X383)),"")</f>
        <v/>
      </c>
      <c r="E383">
        <f>IFERROR(IF(INDEX('Player Pool'!$D$2:$D$8725,$X383)="","",INDEX('Player Pool'!$D$2:$D$8725,$X383)),"")</f>
        <v/>
      </c>
      <c r="F383" t="inlineStr">
        <is>
          <t>D</t>
        </is>
      </c>
      <c r="G383" t="inlineStr">
        <is>
          <t>MINORS</t>
        </is>
      </c>
      <c r="H383">
        <f>IFERROR(IF(INDEX('Player Pool'!$E$2:$E$8725,$X383)="","",INDEX('Player Pool'!$E$2:$E$8725,$X383)),"")</f>
        <v/>
      </c>
      <c r="I383" s="30" t="n">
        <v>1</v>
      </c>
      <c r="J383" s="31">
        <f>IFERROR(IF(INDEX('Player Pool'!$I$2:$I$8725,$X383)="","",INDEX('Player Pool'!$I$2:$I$8725,$X383)),"")</f>
        <v/>
      </c>
      <c r="K383" s="31">
        <f>IFERROR(IF(INDEX('Player Pool'!$K$2:$K$8725,$X383)="","",INDEX('Player Pool'!$K$2:$K$8725,$X383)),"")</f>
        <v/>
      </c>
      <c r="L383" s="31">
        <f>IFERROR(IF(INDEX('Player Pool'!$M$2:$M$8725,$X383)="","",INDEX('Player Pool'!$M$2:$M$8725,$X383)),"")</f>
        <v/>
      </c>
      <c r="M383" s="31">
        <f>IFERROR(IF(INDEX('Player Pool'!$N$2:$N$8725,$X383)="","",INDEX('Player Pool'!$N$2:$N$8725,$X383)),"")</f>
        <v/>
      </c>
      <c r="N383" s="31">
        <f>IFERROR(IF(INDEX('Player Pool'!$Q$2:$Q$8725,$X383)="","",INDEX('Player Pool'!$Q$2:$Q$8725,$X383)),"")</f>
        <v/>
      </c>
      <c r="O383" s="31">
        <f>IF(AND(ISNUMBER($R383),$R383&lt;&gt;0,ISNUMBER($I383),$I383&gt;0),$R383/($I383/1000000),"")</f>
        <v/>
      </c>
      <c r="P383">
        <f>IFERROR(IF(INDEX('Player Pool'!$U$2:$U$8725,$X383)="","",INDEX('Player Pool'!$U$2:$U$8725,$X383)),"")</f>
        <v/>
      </c>
      <c r="Q383" s="31">
        <f>IFERROR(IF(INDEX('Player Pool'!$O$2:$O$8725,$X383)="","",INDEX('Player Pool'!$O$2:$O$8725,$X383)),"")</f>
        <v/>
      </c>
      <c r="R383" s="31">
        <f>IFERROR(IF(INDEX('Player Pool'!$P$2:$P$8725,$X383)="","",INDEX('Player Pool'!$P$2:$P$8725,$X383)),"")</f>
        <v/>
      </c>
      <c r="S383" s="31">
        <f>IF(AND(ISNUMBER($J383),$J383&lt;&gt;0,ISNUMBER($I383),$I383&gt;0),$J383/($I383/1000000),"")</f>
        <v/>
      </c>
      <c r="T383" s="32">
        <f>IF(AND(ISNUMBER($K383),$K383&lt;&gt;0,ISNUMBER($I383),$I383&gt;0),$K383/($I383/1000000),"")</f>
        <v/>
      </c>
      <c r="U383" s="32">
        <f>IFERROR(IF(INDEX('Player Pool'!$S$2:$S$8725,$X383)="","",INDEX('Player Pool'!$S$2:$S$8725,$X383)),"")</f>
        <v/>
      </c>
      <c r="V383" s="32">
        <f>IF(AND(ISNUMBER($U383),$U383&lt;&gt;0,ISNUMBER($I383),$I383&gt;0),$U383/($I383/1000000),"")</f>
        <v/>
      </c>
      <c r="W383" t="inlineStr">
        <is>
          <t>062io</t>
        </is>
      </c>
      <c r="X383">
        <f>IFERROR(MATCH($W383,'Player Pool'!$V$2:$V$8725,0),"")</f>
        <v/>
      </c>
      <c r="Y383">
        <f>IF(ISNUMBER($R383),$R383,-1)</f>
        <v/>
      </c>
      <c r="Z383">
        <f>IF(ISNUMBER($J383),$J383,-1)</f>
        <v/>
      </c>
      <c r="AA383">
        <f>IF($A383=$A382,$AA382,$AA382+1)</f>
        <v/>
      </c>
      <c r="AB383">
        <f>COUNTIFS($A$2:$A$516,$A383,$G$2:$G$516,$G383,$Y$2:$Y$516,"&gt;"&amp;$Y383)+COUNTIFS($A$2:$A383,$A383,$G$2:$G383,$G383,$Y$2:$Y383,$Y383)</f>
        <v/>
      </c>
      <c r="AC383">
        <f>IF($G383="MINORS","",COUNTIFS($A$2:$A$516,$A383,$G$2:$G$516,"&lt;&gt;MINORS",$Z$2:$Z$516,"&gt;"&amp;$Z383)+COUNTIFS($A$2:$A383,$A383,$G$2:$G383,"&lt;&gt;MINORS",$Z$2:$Z383,$Z383))</f>
        <v/>
      </c>
      <c r="AD383">
        <f>$A383&amp;"|"&amp;$G383&amp;"|"&amp;$AB383</f>
        <v/>
      </c>
      <c r="AE383">
        <f>IF($AC383="","",$A383&amp;"|"&amp;$AC383)</f>
        <v/>
      </c>
      <c r="AF383">
        <f>IF(COUNTIFS($A$2:$A383,$A383)=1,"T"&amp;$AA383,"")</f>
        <v/>
      </c>
    </row>
    <row r="384">
      <c r="A384" t="inlineStr">
        <is>
          <t>Mike</t>
        </is>
      </c>
      <c r="B384">
        <f>IFERROR(IF(INDEX('Player Pool'!$A$2:$A$8725,$X384)="","",INDEX('Player Pool'!$A$2:$A$8725,$X384)),"")</f>
        <v/>
      </c>
      <c r="C384">
        <f>IFERROR(IF(INDEX('Player Pool'!$B$2:$B$8725,$X384)="","",INDEX('Player Pool'!$B$2:$B$8725,$X384)),"")</f>
        <v/>
      </c>
      <c r="D384">
        <f>IFERROR(IF(INDEX('Player Pool'!$C$2:$C$8725,$X384)="","",INDEX('Player Pool'!$C$2:$C$8725,$X384)),"")</f>
        <v/>
      </c>
      <c r="E384">
        <f>IFERROR(IF(INDEX('Player Pool'!$D$2:$D$8725,$X384)="","",INDEX('Player Pool'!$D$2:$D$8725,$X384)),"")</f>
        <v/>
      </c>
      <c r="F384" t="inlineStr">
        <is>
          <t>D</t>
        </is>
      </c>
      <c r="G384" t="inlineStr">
        <is>
          <t>MINORS</t>
        </is>
      </c>
      <c r="H384">
        <f>IFERROR(IF(INDEX('Player Pool'!$E$2:$E$8725,$X384)="","",INDEX('Player Pool'!$E$2:$E$8725,$X384)),"")</f>
        <v/>
      </c>
      <c r="I384" s="30" t="n">
        <v>850000</v>
      </c>
      <c r="J384" s="31">
        <f>IFERROR(IF(INDEX('Player Pool'!$I$2:$I$8725,$X384)="","",INDEX('Player Pool'!$I$2:$I$8725,$X384)),"")</f>
        <v/>
      </c>
      <c r="K384" s="31">
        <f>IFERROR(IF(INDEX('Player Pool'!$K$2:$K$8725,$X384)="","",INDEX('Player Pool'!$K$2:$K$8725,$X384)),"")</f>
        <v/>
      </c>
      <c r="L384" s="31">
        <f>IFERROR(IF(INDEX('Player Pool'!$M$2:$M$8725,$X384)="","",INDEX('Player Pool'!$M$2:$M$8725,$X384)),"")</f>
        <v/>
      </c>
      <c r="M384" s="31">
        <f>IFERROR(IF(INDEX('Player Pool'!$N$2:$N$8725,$X384)="","",INDEX('Player Pool'!$N$2:$N$8725,$X384)),"")</f>
        <v/>
      </c>
      <c r="N384" s="31">
        <f>IFERROR(IF(INDEX('Player Pool'!$Q$2:$Q$8725,$X384)="","",INDEX('Player Pool'!$Q$2:$Q$8725,$X384)),"")</f>
        <v/>
      </c>
      <c r="O384" s="31">
        <f>IF(AND(ISNUMBER($R384),$R384&lt;&gt;0,ISNUMBER($I384),$I384&gt;0),$R384/($I384/1000000),"")</f>
        <v/>
      </c>
      <c r="P384">
        <f>IFERROR(IF(INDEX('Player Pool'!$U$2:$U$8725,$X384)="","",INDEX('Player Pool'!$U$2:$U$8725,$X384)),"")</f>
        <v/>
      </c>
      <c r="Q384" s="31">
        <f>IFERROR(IF(INDEX('Player Pool'!$O$2:$O$8725,$X384)="","",INDEX('Player Pool'!$O$2:$O$8725,$X384)),"")</f>
        <v/>
      </c>
      <c r="R384" s="31">
        <f>IFERROR(IF(INDEX('Player Pool'!$P$2:$P$8725,$X384)="","",INDEX('Player Pool'!$P$2:$P$8725,$X384)),"")</f>
        <v/>
      </c>
      <c r="S384" s="31">
        <f>IF(AND(ISNUMBER($J384),$J384&lt;&gt;0,ISNUMBER($I384),$I384&gt;0),$J384/($I384/1000000),"")</f>
        <v/>
      </c>
      <c r="T384" s="32">
        <f>IF(AND(ISNUMBER($K384),$K384&lt;&gt;0,ISNUMBER($I384),$I384&gt;0),$K384/($I384/1000000),"")</f>
        <v/>
      </c>
      <c r="U384" s="32">
        <f>IFERROR(IF(INDEX('Player Pool'!$S$2:$S$8725,$X384)="","",INDEX('Player Pool'!$S$2:$S$8725,$X384)),"")</f>
        <v/>
      </c>
      <c r="V384" s="32">
        <f>IF(AND(ISNUMBER($U384),$U384&lt;&gt;0,ISNUMBER($I384),$I384&gt;0),$U384/($I384/1000000),"")</f>
        <v/>
      </c>
      <c r="W384" t="inlineStr">
        <is>
          <t>05nzw</t>
        </is>
      </c>
      <c r="X384">
        <f>IFERROR(MATCH($W384,'Player Pool'!$V$2:$V$8725,0),"")</f>
        <v/>
      </c>
      <c r="Y384">
        <f>IF(ISNUMBER($R384),$R384,-1)</f>
        <v/>
      </c>
      <c r="Z384">
        <f>IF(ISNUMBER($J384),$J384,-1)</f>
        <v/>
      </c>
      <c r="AA384">
        <f>IF($A384=$A383,$AA383,$AA383+1)</f>
        <v/>
      </c>
      <c r="AB384">
        <f>COUNTIFS($A$2:$A$516,$A384,$G$2:$G$516,$G384,$Y$2:$Y$516,"&gt;"&amp;$Y384)+COUNTIFS($A$2:$A384,$A384,$G$2:$G384,$G384,$Y$2:$Y384,$Y384)</f>
        <v/>
      </c>
      <c r="AC384">
        <f>IF($G384="MINORS","",COUNTIFS($A$2:$A$516,$A384,$G$2:$G$516,"&lt;&gt;MINORS",$Z$2:$Z$516,"&gt;"&amp;$Z384)+COUNTIFS($A$2:$A384,$A384,$G$2:$G384,"&lt;&gt;MINORS",$Z$2:$Z384,$Z384))</f>
        <v/>
      </c>
      <c r="AD384">
        <f>$A384&amp;"|"&amp;$G384&amp;"|"&amp;$AB384</f>
        <v/>
      </c>
      <c r="AE384">
        <f>IF($AC384="","",$A384&amp;"|"&amp;$AC384)</f>
        <v/>
      </c>
      <c r="AF384">
        <f>IF(COUNTIFS($A$2:$A384,$A384)=1,"T"&amp;$AA384,"")</f>
        <v/>
      </c>
    </row>
    <row r="385">
      <c r="A385" t="inlineStr">
        <is>
          <t>Mike</t>
        </is>
      </c>
      <c r="B385">
        <f>IFERROR(IF(INDEX('Player Pool'!$A$2:$A$8725,$X385)="","",INDEX('Player Pool'!$A$2:$A$8725,$X385)),"")</f>
        <v/>
      </c>
      <c r="C385">
        <f>IFERROR(IF(INDEX('Player Pool'!$B$2:$B$8725,$X385)="","",INDEX('Player Pool'!$B$2:$B$8725,$X385)),"")</f>
        <v/>
      </c>
      <c r="D385">
        <f>IFERROR(IF(INDEX('Player Pool'!$C$2:$C$8725,$X385)="","",INDEX('Player Pool'!$C$2:$C$8725,$X385)),"")</f>
        <v/>
      </c>
      <c r="E385">
        <f>IFERROR(IF(INDEX('Player Pool'!$D$2:$D$8725,$X385)="","",INDEX('Player Pool'!$D$2:$D$8725,$X385)),"")</f>
        <v/>
      </c>
      <c r="F385" t="inlineStr">
        <is>
          <t>D</t>
        </is>
      </c>
      <c r="G385" t="inlineStr">
        <is>
          <t>MINORS</t>
        </is>
      </c>
      <c r="H385">
        <f>IFERROR(IF(INDEX('Player Pool'!$E$2:$E$8725,$X385)="","",INDEX('Player Pool'!$E$2:$E$8725,$X385)),"")</f>
        <v/>
      </c>
      <c r="I385" s="30" t="n">
        <v>1</v>
      </c>
      <c r="J385" s="31">
        <f>IFERROR(IF(INDEX('Player Pool'!$I$2:$I$8725,$X385)="","",INDEX('Player Pool'!$I$2:$I$8725,$X385)),"")</f>
        <v/>
      </c>
      <c r="K385" s="31">
        <f>IFERROR(IF(INDEX('Player Pool'!$K$2:$K$8725,$X385)="","",INDEX('Player Pool'!$K$2:$K$8725,$X385)),"")</f>
        <v/>
      </c>
      <c r="L385" s="31">
        <f>IFERROR(IF(INDEX('Player Pool'!$M$2:$M$8725,$X385)="","",INDEX('Player Pool'!$M$2:$M$8725,$X385)),"")</f>
        <v/>
      </c>
      <c r="M385" s="31">
        <f>IFERROR(IF(INDEX('Player Pool'!$N$2:$N$8725,$X385)="","",INDEX('Player Pool'!$N$2:$N$8725,$X385)),"")</f>
        <v/>
      </c>
      <c r="N385" s="31">
        <f>IFERROR(IF(INDEX('Player Pool'!$Q$2:$Q$8725,$X385)="","",INDEX('Player Pool'!$Q$2:$Q$8725,$X385)),"")</f>
        <v/>
      </c>
      <c r="O385" s="31">
        <f>IF(AND(ISNUMBER($R385),$R385&lt;&gt;0,ISNUMBER($I385),$I385&gt;0),$R385/($I385/1000000),"")</f>
        <v/>
      </c>
      <c r="P385">
        <f>IFERROR(IF(INDEX('Player Pool'!$U$2:$U$8725,$X385)="","",INDEX('Player Pool'!$U$2:$U$8725,$X385)),"")</f>
        <v/>
      </c>
      <c r="Q385" s="31">
        <f>IFERROR(IF(INDEX('Player Pool'!$O$2:$O$8725,$X385)="","",INDEX('Player Pool'!$O$2:$O$8725,$X385)),"")</f>
        <v/>
      </c>
      <c r="R385" s="31">
        <f>IFERROR(IF(INDEX('Player Pool'!$P$2:$P$8725,$X385)="","",INDEX('Player Pool'!$P$2:$P$8725,$X385)),"")</f>
        <v/>
      </c>
      <c r="S385" s="31">
        <f>IF(AND(ISNUMBER($J385),$J385&lt;&gt;0,ISNUMBER($I385),$I385&gt;0),$J385/($I385/1000000),"")</f>
        <v/>
      </c>
      <c r="T385" s="32">
        <f>IF(AND(ISNUMBER($K385),$K385&lt;&gt;0,ISNUMBER($I385),$I385&gt;0),$K385/($I385/1000000),"")</f>
        <v/>
      </c>
      <c r="U385" s="32">
        <f>IFERROR(IF(INDEX('Player Pool'!$S$2:$S$8725,$X385)="","",INDEX('Player Pool'!$S$2:$S$8725,$X385)),"")</f>
        <v/>
      </c>
      <c r="V385" s="32">
        <f>IF(AND(ISNUMBER($U385),$U385&lt;&gt;0,ISNUMBER($I385),$I385&gt;0),$U385/($I385/1000000),"")</f>
        <v/>
      </c>
      <c r="W385" t="inlineStr">
        <is>
          <t>042t6</t>
        </is>
      </c>
      <c r="X385">
        <f>IFERROR(MATCH($W385,'Player Pool'!$V$2:$V$8725,0),"")</f>
        <v/>
      </c>
      <c r="Y385">
        <f>IF(ISNUMBER($R385),$R385,-1)</f>
        <v/>
      </c>
      <c r="Z385">
        <f>IF(ISNUMBER($J385),$J385,-1)</f>
        <v/>
      </c>
      <c r="AA385">
        <f>IF($A385=$A384,$AA384,$AA384+1)</f>
        <v/>
      </c>
      <c r="AB385">
        <f>COUNTIFS($A$2:$A$516,$A385,$G$2:$G$516,$G385,$Y$2:$Y$516,"&gt;"&amp;$Y385)+COUNTIFS($A$2:$A385,$A385,$G$2:$G385,$G385,$Y$2:$Y385,$Y385)</f>
        <v/>
      </c>
      <c r="AC385">
        <f>IF($G385="MINORS","",COUNTIFS($A$2:$A$516,$A385,$G$2:$G$516,"&lt;&gt;MINORS",$Z$2:$Z$516,"&gt;"&amp;$Z385)+COUNTIFS($A$2:$A385,$A385,$G$2:$G385,"&lt;&gt;MINORS",$Z$2:$Z385,$Z385))</f>
        <v/>
      </c>
      <c r="AD385">
        <f>$A385&amp;"|"&amp;$G385&amp;"|"&amp;$AB385</f>
        <v/>
      </c>
      <c r="AE385">
        <f>IF($AC385="","",$A385&amp;"|"&amp;$AC385)</f>
        <v/>
      </c>
      <c r="AF385">
        <f>IF(COUNTIFS($A$2:$A385,$A385)=1,"T"&amp;$AA385,"")</f>
        <v/>
      </c>
    </row>
    <row r="386">
      <c r="A386" t="inlineStr">
        <is>
          <t>Mike</t>
        </is>
      </c>
      <c r="B386">
        <f>IFERROR(IF(INDEX('Player Pool'!$A$2:$A$8725,$X386)="","",INDEX('Player Pool'!$A$2:$A$8725,$X386)),"")</f>
        <v/>
      </c>
      <c r="C386">
        <f>IFERROR(IF(INDEX('Player Pool'!$B$2:$B$8725,$X386)="","",INDEX('Player Pool'!$B$2:$B$8725,$X386)),"")</f>
        <v/>
      </c>
      <c r="D386">
        <f>IFERROR(IF(INDEX('Player Pool'!$C$2:$C$8725,$X386)="","",INDEX('Player Pool'!$C$2:$C$8725,$X386)),"")</f>
        <v/>
      </c>
      <c r="E386">
        <f>IFERROR(IF(INDEX('Player Pool'!$D$2:$D$8725,$X386)="","",INDEX('Player Pool'!$D$2:$D$8725,$X386)),"")</f>
        <v/>
      </c>
      <c r="F386" t="inlineStr">
        <is>
          <t>F</t>
        </is>
      </c>
      <c r="G386" t="inlineStr">
        <is>
          <t>MINORS</t>
        </is>
      </c>
      <c r="H386">
        <f>IFERROR(IF(INDEX('Player Pool'!$E$2:$E$8725,$X386)="","",INDEX('Player Pool'!$E$2:$E$8725,$X386)),"")</f>
        <v/>
      </c>
      <c r="I386" s="30" t="n">
        <v>1</v>
      </c>
      <c r="J386" s="31">
        <f>IFERROR(IF(INDEX('Player Pool'!$I$2:$I$8725,$X386)="","",INDEX('Player Pool'!$I$2:$I$8725,$X386)),"")</f>
        <v/>
      </c>
      <c r="K386" s="31">
        <f>IFERROR(IF(INDEX('Player Pool'!$K$2:$K$8725,$X386)="","",INDEX('Player Pool'!$K$2:$K$8725,$X386)),"")</f>
        <v/>
      </c>
      <c r="L386" s="31">
        <f>IFERROR(IF(INDEX('Player Pool'!$M$2:$M$8725,$X386)="","",INDEX('Player Pool'!$M$2:$M$8725,$X386)),"")</f>
        <v/>
      </c>
      <c r="M386" s="31">
        <f>IFERROR(IF(INDEX('Player Pool'!$N$2:$N$8725,$X386)="","",INDEX('Player Pool'!$N$2:$N$8725,$X386)),"")</f>
        <v/>
      </c>
      <c r="N386" s="31">
        <f>IFERROR(IF(INDEX('Player Pool'!$Q$2:$Q$8725,$X386)="","",INDEX('Player Pool'!$Q$2:$Q$8725,$X386)),"")</f>
        <v/>
      </c>
      <c r="O386" s="31">
        <f>IF(AND(ISNUMBER($R386),$R386&lt;&gt;0,ISNUMBER($I386),$I386&gt;0),$R386/($I386/1000000),"")</f>
        <v/>
      </c>
      <c r="P386">
        <f>IFERROR(IF(INDEX('Player Pool'!$U$2:$U$8725,$X386)="","",INDEX('Player Pool'!$U$2:$U$8725,$X386)),"")</f>
        <v/>
      </c>
      <c r="Q386" s="31">
        <f>IFERROR(IF(INDEX('Player Pool'!$O$2:$O$8725,$X386)="","",INDEX('Player Pool'!$O$2:$O$8725,$X386)),"")</f>
        <v/>
      </c>
      <c r="R386" s="31">
        <f>IFERROR(IF(INDEX('Player Pool'!$P$2:$P$8725,$X386)="","",INDEX('Player Pool'!$P$2:$P$8725,$X386)),"")</f>
        <v/>
      </c>
      <c r="S386" s="31">
        <f>IF(AND(ISNUMBER($J386),$J386&lt;&gt;0,ISNUMBER($I386),$I386&gt;0),$J386/($I386/1000000),"")</f>
        <v/>
      </c>
      <c r="T386" s="32">
        <f>IF(AND(ISNUMBER($K386),$K386&lt;&gt;0,ISNUMBER($I386),$I386&gt;0),$K386/($I386/1000000),"")</f>
        <v/>
      </c>
      <c r="U386" s="32">
        <f>IFERROR(IF(INDEX('Player Pool'!$S$2:$S$8725,$X386)="","",INDEX('Player Pool'!$S$2:$S$8725,$X386)),"")</f>
        <v/>
      </c>
      <c r="V386" s="32">
        <f>IF(AND(ISNUMBER($U386),$U386&lt;&gt;0,ISNUMBER($I386),$I386&gt;0),$U386/($I386/1000000),"")</f>
        <v/>
      </c>
      <c r="W386" t="inlineStr">
        <is>
          <t>051th</t>
        </is>
      </c>
      <c r="X386">
        <f>IFERROR(MATCH($W386,'Player Pool'!$V$2:$V$8725,0),"")</f>
        <v/>
      </c>
      <c r="Y386">
        <f>IF(ISNUMBER($R386),$R386,-1)</f>
        <v/>
      </c>
      <c r="Z386">
        <f>IF(ISNUMBER($J386),$J386,-1)</f>
        <v/>
      </c>
      <c r="AA386">
        <f>IF($A386=$A385,$AA385,$AA385+1)</f>
        <v/>
      </c>
      <c r="AB386">
        <f>COUNTIFS($A$2:$A$516,$A386,$G$2:$G$516,$G386,$Y$2:$Y$516,"&gt;"&amp;$Y386)+COUNTIFS($A$2:$A386,$A386,$G$2:$G386,$G386,$Y$2:$Y386,$Y386)</f>
        <v/>
      </c>
      <c r="AC386">
        <f>IF($G386="MINORS","",COUNTIFS($A$2:$A$516,$A386,$G$2:$G$516,"&lt;&gt;MINORS",$Z$2:$Z$516,"&gt;"&amp;$Z386)+COUNTIFS($A$2:$A386,$A386,$G$2:$G386,"&lt;&gt;MINORS",$Z$2:$Z386,$Z386))</f>
        <v/>
      </c>
      <c r="AD386">
        <f>$A386&amp;"|"&amp;$G386&amp;"|"&amp;$AB386</f>
        <v/>
      </c>
      <c r="AE386">
        <f>IF($AC386="","",$A386&amp;"|"&amp;$AC386)</f>
        <v/>
      </c>
      <c r="AF386">
        <f>IF(COUNTIFS($A$2:$A386,$A386)=1,"T"&amp;$AA386,"")</f>
        <v/>
      </c>
    </row>
    <row r="387">
      <c r="A387" t="inlineStr">
        <is>
          <t>Mike</t>
        </is>
      </c>
      <c r="B387">
        <f>IFERROR(IF(INDEX('Player Pool'!$A$2:$A$8725,$X387)="","",INDEX('Player Pool'!$A$2:$A$8725,$X387)),"")</f>
        <v/>
      </c>
      <c r="C387">
        <f>IFERROR(IF(INDEX('Player Pool'!$B$2:$B$8725,$X387)="","",INDEX('Player Pool'!$B$2:$B$8725,$X387)),"")</f>
        <v/>
      </c>
      <c r="D387">
        <f>IFERROR(IF(INDEX('Player Pool'!$C$2:$C$8725,$X387)="","",INDEX('Player Pool'!$C$2:$C$8725,$X387)),"")</f>
        <v/>
      </c>
      <c r="E387">
        <f>IFERROR(IF(INDEX('Player Pool'!$D$2:$D$8725,$X387)="","",INDEX('Player Pool'!$D$2:$D$8725,$X387)),"")</f>
        <v/>
      </c>
      <c r="F387" t="inlineStr">
        <is>
          <t>D</t>
        </is>
      </c>
      <c r="G387" t="inlineStr">
        <is>
          <t>MINORS</t>
        </is>
      </c>
      <c r="H387">
        <f>IFERROR(IF(INDEX('Player Pool'!$E$2:$E$8725,$X387)="","",INDEX('Player Pool'!$E$2:$E$8725,$X387)),"")</f>
        <v/>
      </c>
      <c r="I387" s="30" t="n">
        <v>905000</v>
      </c>
      <c r="J387" s="31">
        <f>IFERROR(IF(INDEX('Player Pool'!$I$2:$I$8725,$X387)="","",INDEX('Player Pool'!$I$2:$I$8725,$X387)),"")</f>
        <v/>
      </c>
      <c r="K387" s="31">
        <f>IFERROR(IF(INDEX('Player Pool'!$K$2:$K$8725,$X387)="","",INDEX('Player Pool'!$K$2:$K$8725,$X387)),"")</f>
        <v/>
      </c>
      <c r="L387" s="31">
        <f>IFERROR(IF(INDEX('Player Pool'!$M$2:$M$8725,$X387)="","",INDEX('Player Pool'!$M$2:$M$8725,$X387)),"")</f>
        <v/>
      </c>
      <c r="M387" s="31">
        <f>IFERROR(IF(INDEX('Player Pool'!$N$2:$N$8725,$X387)="","",INDEX('Player Pool'!$N$2:$N$8725,$X387)),"")</f>
        <v/>
      </c>
      <c r="N387" s="31">
        <f>IFERROR(IF(INDEX('Player Pool'!$Q$2:$Q$8725,$X387)="","",INDEX('Player Pool'!$Q$2:$Q$8725,$X387)),"")</f>
        <v/>
      </c>
      <c r="O387" s="31">
        <f>IF(AND(ISNUMBER($R387),$R387&lt;&gt;0,ISNUMBER($I387),$I387&gt;0),$R387/($I387/1000000),"")</f>
        <v/>
      </c>
      <c r="P387">
        <f>IFERROR(IF(INDEX('Player Pool'!$U$2:$U$8725,$X387)="","",INDEX('Player Pool'!$U$2:$U$8725,$X387)),"")</f>
        <v/>
      </c>
      <c r="Q387" s="31">
        <f>IFERROR(IF(INDEX('Player Pool'!$O$2:$O$8725,$X387)="","",INDEX('Player Pool'!$O$2:$O$8725,$X387)),"")</f>
        <v/>
      </c>
      <c r="R387" s="31">
        <f>IFERROR(IF(INDEX('Player Pool'!$P$2:$P$8725,$X387)="","",INDEX('Player Pool'!$P$2:$P$8725,$X387)),"")</f>
        <v/>
      </c>
      <c r="S387" s="31">
        <f>IF(AND(ISNUMBER($J387),$J387&lt;&gt;0,ISNUMBER($I387),$I387&gt;0),$J387/($I387/1000000),"")</f>
        <v/>
      </c>
      <c r="T387" s="32">
        <f>IF(AND(ISNUMBER($K387),$K387&lt;&gt;0,ISNUMBER($I387),$I387&gt;0),$K387/($I387/1000000),"")</f>
        <v/>
      </c>
      <c r="U387" s="32">
        <f>IFERROR(IF(INDEX('Player Pool'!$S$2:$S$8725,$X387)="","",INDEX('Player Pool'!$S$2:$S$8725,$X387)),"")</f>
        <v/>
      </c>
      <c r="V387" s="32">
        <f>IF(AND(ISNUMBER($U387),$U387&lt;&gt;0,ISNUMBER($I387),$I387&gt;0),$U387/($I387/1000000),"")</f>
        <v/>
      </c>
      <c r="W387" t="inlineStr">
        <is>
          <t>05ww9</t>
        </is>
      </c>
      <c r="X387">
        <f>IFERROR(MATCH($W387,'Player Pool'!$V$2:$V$8725,0),"")</f>
        <v/>
      </c>
      <c r="Y387">
        <f>IF(ISNUMBER($R387),$R387,-1)</f>
        <v/>
      </c>
      <c r="Z387">
        <f>IF(ISNUMBER($J387),$J387,-1)</f>
        <v/>
      </c>
      <c r="AA387">
        <f>IF($A387=$A386,$AA386,$AA386+1)</f>
        <v/>
      </c>
      <c r="AB387">
        <f>COUNTIFS($A$2:$A$516,$A387,$G$2:$G$516,$G387,$Y$2:$Y$516,"&gt;"&amp;$Y387)+COUNTIFS($A$2:$A387,$A387,$G$2:$G387,$G387,$Y$2:$Y387,$Y387)</f>
        <v/>
      </c>
      <c r="AC387">
        <f>IF($G387="MINORS","",COUNTIFS($A$2:$A$516,$A387,$G$2:$G$516,"&lt;&gt;MINORS",$Z$2:$Z$516,"&gt;"&amp;$Z387)+COUNTIFS($A$2:$A387,$A387,$G$2:$G387,"&lt;&gt;MINORS",$Z$2:$Z387,$Z387))</f>
        <v/>
      </c>
      <c r="AD387">
        <f>$A387&amp;"|"&amp;$G387&amp;"|"&amp;$AB387</f>
        <v/>
      </c>
      <c r="AE387">
        <f>IF($AC387="","",$A387&amp;"|"&amp;$AC387)</f>
        <v/>
      </c>
      <c r="AF387">
        <f>IF(COUNTIFS($A$2:$A387,$A387)=1,"T"&amp;$AA387,"")</f>
        <v/>
      </c>
    </row>
    <row r="388">
      <c r="A388" t="inlineStr">
        <is>
          <t>Mike</t>
        </is>
      </c>
      <c r="B388">
        <f>IFERROR(IF(INDEX('Player Pool'!$A$2:$A$8725,$X388)="","",INDEX('Player Pool'!$A$2:$A$8725,$X388)),"")</f>
        <v/>
      </c>
      <c r="C388">
        <f>IFERROR(IF(INDEX('Player Pool'!$B$2:$B$8725,$X388)="","",INDEX('Player Pool'!$B$2:$B$8725,$X388)),"")</f>
        <v/>
      </c>
      <c r="D388">
        <f>IFERROR(IF(INDEX('Player Pool'!$C$2:$C$8725,$X388)="","",INDEX('Player Pool'!$C$2:$C$8725,$X388)),"")</f>
        <v/>
      </c>
      <c r="E388">
        <f>IFERROR(IF(INDEX('Player Pool'!$D$2:$D$8725,$X388)="","",INDEX('Player Pool'!$D$2:$D$8725,$X388)),"")</f>
        <v/>
      </c>
      <c r="F388" t="inlineStr">
        <is>
          <t>D</t>
        </is>
      </c>
      <c r="G388" t="inlineStr">
        <is>
          <t>MINORS</t>
        </is>
      </c>
      <c r="H388">
        <f>IFERROR(IF(INDEX('Player Pool'!$E$2:$E$8725,$X388)="","",INDEX('Player Pool'!$E$2:$E$8725,$X388)),"")</f>
        <v/>
      </c>
      <c r="I388" s="30" t="n">
        <v>1</v>
      </c>
      <c r="J388" s="31">
        <f>IFERROR(IF(INDEX('Player Pool'!$I$2:$I$8725,$X388)="","",INDEX('Player Pool'!$I$2:$I$8725,$X388)),"")</f>
        <v/>
      </c>
      <c r="K388" s="31">
        <f>IFERROR(IF(INDEX('Player Pool'!$K$2:$K$8725,$X388)="","",INDEX('Player Pool'!$K$2:$K$8725,$X388)),"")</f>
        <v/>
      </c>
      <c r="L388" s="31">
        <f>IFERROR(IF(INDEX('Player Pool'!$M$2:$M$8725,$X388)="","",INDEX('Player Pool'!$M$2:$M$8725,$X388)),"")</f>
        <v/>
      </c>
      <c r="M388" s="31">
        <f>IFERROR(IF(INDEX('Player Pool'!$N$2:$N$8725,$X388)="","",INDEX('Player Pool'!$N$2:$N$8725,$X388)),"")</f>
        <v/>
      </c>
      <c r="N388" s="31">
        <f>IFERROR(IF(INDEX('Player Pool'!$Q$2:$Q$8725,$X388)="","",INDEX('Player Pool'!$Q$2:$Q$8725,$X388)),"")</f>
        <v/>
      </c>
      <c r="O388" s="31">
        <f>IF(AND(ISNUMBER($R388),$R388&lt;&gt;0,ISNUMBER($I388),$I388&gt;0),$R388/($I388/1000000),"")</f>
        <v/>
      </c>
      <c r="P388">
        <f>IFERROR(IF(INDEX('Player Pool'!$U$2:$U$8725,$X388)="","",INDEX('Player Pool'!$U$2:$U$8725,$X388)),"")</f>
        <v/>
      </c>
      <c r="Q388" s="31">
        <f>IFERROR(IF(INDEX('Player Pool'!$O$2:$O$8725,$X388)="","",INDEX('Player Pool'!$O$2:$O$8725,$X388)),"")</f>
        <v/>
      </c>
      <c r="R388" s="31">
        <f>IFERROR(IF(INDEX('Player Pool'!$P$2:$P$8725,$X388)="","",INDEX('Player Pool'!$P$2:$P$8725,$X388)),"")</f>
        <v/>
      </c>
      <c r="S388" s="31">
        <f>IF(AND(ISNUMBER($J388),$J388&lt;&gt;0,ISNUMBER($I388),$I388&gt;0),$J388/($I388/1000000),"")</f>
        <v/>
      </c>
      <c r="T388" s="32">
        <f>IF(AND(ISNUMBER($K388),$K388&lt;&gt;0,ISNUMBER($I388),$I388&gt;0),$K388/($I388/1000000),"")</f>
        <v/>
      </c>
      <c r="U388" s="32">
        <f>IFERROR(IF(INDEX('Player Pool'!$S$2:$S$8725,$X388)="","",INDEX('Player Pool'!$S$2:$S$8725,$X388)),"")</f>
        <v/>
      </c>
      <c r="V388" s="32">
        <f>IF(AND(ISNUMBER($U388),$U388&lt;&gt;0,ISNUMBER($I388),$I388&gt;0),$U388/($I388/1000000),"")</f>
        <v/>
      </c>
      <c r="W388" t="inlineStr">
        <is>
          <t>05kjc</t>
        </is>
      </c>
      <c r="X388">
        <f>IFERROR(MATCH($W388,'Player Pool'!$V$2:$V$8725,0),"")</f>
        <v/>
      </c>
      <c r="Y388">
        <f>IF(ISNUMBER($R388),$R388,-1)</f>
        <v/>
      </c>
      <c r="Z388">
        <f>IF(ISNUMBER($J388),$J388,-1)</f>
        <v/>
      </c>
      <c r="AA388">
        <f>IF($A388=$A387,$AA387,$AA387+1)</f>
        <v/>
      </c>
      <c r="AB388">
        <f>COUNTIFS($A$2:$A$516,$A388,$G$2:$G$516,$G388,$Y$2:$Y$516,"&gt;"&amp;$Y388)+COUNTIFS($A$2:$A388,$A388,$G$2:$G388,$G388,$Y$2:$Y388,$Y388)</f>
        <v/>
      </c>
      <c r="AC388">
        <f>IF($G388="MINORS","",COUNTIFS($A$2:$A$516,$A388,$G$2:$G$516,"&lt;&gt;MINORS",$Z$2:$Z$516,"&gt;"&amp;$Z388)+COUNTIFS($A$2:$A388,$A388,$G$2:$G388,"&lt;&gt;MINORS",$Z$2:$Z388,$Z388))</f>
        <v/>
      </c>
      <c r="AD388">
        <f>$A388&amp;"|"&amp;$G388&amp;"|"&amp;$AB388</f>
        <v/>
      </c>
      <c r="AE388">
        <f>IF($AC388="","",$A388&amp;"|"&amp;$AC388)</f>
        <v/>
      </c>
      <c r="AF388">
        <f>IF(COUNTIFS($A$2:$A388,$A388)=1,"T"&amp;$AA388,"")</f>
        <v/>
      </c>
    </row>
    <row r="389">
      <c r="A389" t="inlineStr">
        <is>
          <t>Mike</t>
        </is>
      </c>
      <c r="B389">
        <f>IFERROR(IF(INDEX('Player Pool'!$A$2:$A$8725,$X389)="","",INDEX('Player Pool'!$A$2:$A$8725,$X389)),"")</f>
        <v/>
      </c>
      <c r="C389">
        <f>IFERROR(IF(INDEX('Player Pool'!$B$2:$B$8725,$X389)="","",INDEX('Player Pool'!$B$2:$B$8725,$X389)),"")</f>
        <v/>
      </c>
      <c r="D389">
        <f>IFERROR(IF(INDEX('Player Pool'!$C$2:$C$8725,$X389)="","",INDEX('Player Pool'!$C$2:$C$8725,$X389)),"")</f>
        <v/>
      </c>
      <c r="E389">
        <f>IFERROR(IF(INDEX('Player Pool'!$D$2:$D$8725,$X389)="","",INDEX('Player Pool'!$D$2:$D$8725,$X389)),"")</f>
        <v/>
      </c>
      <c r="F389" t="inlineStr">
        <is>
          <t>F</t>
        </is>
      </c>
      <c r="G389" t="inlineStr">
        <is>
          <t>MINORS</t>
        </is>
      </c>
      <c r="H389">
        <f>IFERROR(IF(INDEX('Player Pool'!$E$2:$E$8725,$X389)="","",INDEX('Player Pool'!$E$2:$E$8725,$X389)),"")</f>
        <v/>
      </c>
      <c r="I389" s="30" t="n">
        <v>1</v>
      </c>
      <c r="J389" s="31">
        <f>IFERROR(IF(INDEX('Player Pool'!$I$2:$I$8725,$X389)="","",INDEX('Player Pool'!$I$2:$I$8725,$X389)),"")</f>
        <v/>
      </c>
      <c r="K389" s="31">
        <f>IFERROR(IF(INDEX('Player Pool'!$K$2:$K$8725,$X389)="","",INDEX('Player Pool'!$K$2:$K$8725,$X389)),"")</f>
        <v/>
      </c>
      <c r="L389" s="31">
        <f>IFERROR(IF(INDEX('Player Pool'!$M$2:$M$8725,$X389)="","",INDEX('Player Pool'!$M$2:$M$8725,$X389)),"")</f>
        <v/>
      </c>
      <c r="M389" s="31">
        <f>IFERROR(IF(INDEX('Player Pool'!$N$2:$N$8725,$X389)="","",INDEX('Player Pool'!$N$2:$N$8725,$X389)),"")</f>
        <v/>
      </c>
      <c r="N389" s="31">
        <f>IFERROR(IF(INDEX('Player Pool'!$Q$2:$Q$8725,$X389)="","",INDEX('Player Pool'!$Q$2:$Q$8725,$X389)),"")</f>
        <v/>
      </c>
      <c r="O389" s="31">
        <f>IF(AND(ISNUMBER($R389),$R389&lt;&gt;0,ISNUMBER($I389),$I389&gt;0),$R389/($I389/1000000),"")</f>
        <v/>
      </c>
      <c r="P389">
        <f>IFERROR(IF(INDEX('Player Pool'!$U$2:$U$8725,$X389)="","",INDEX('Player Pool'!$U$2:$U$8725,$X389)),"")</f>
        <v/>
      </c>
      <c r="Q389" s="31">
        <f>IFERROR(IF(INDEX('Player Pool'!$O$2:$O$8725,$X389)="","",INDEX('Player Pool'!$O$2:$O$8725,$X389)),"")</f>
        <v/>
      </c>
      <c r="R389" s="31">
        <f>IFERROR(IF(INDEX('Player Pool'!$P$2:$P$8725,$X389)="","",INDEX('Player Pool'!$P$2:$P$8725,$X389)),"")</f>
        <v/>
      </c>
      <c r="S389" s="31">
        <f>IF(AND(ISNUMBER($J389),$J389&lt;&gt;0,ISNUMBER($I389),$I389&gt;0),$J389/($I389/1000000),"")</f>
        <v/>
      </c>
      <c r="T389" s="32">
        <f>IF(AND(ISNUMBER($K389),$K389&lt;&gt;0,ISNUMBER($I389),$I389&gt;0),$K389/($I389/1000000),"")</f>
        <v/>
      </c>
      <c r="U389" s="32">
        <f>IFERROR(IF(INDEX('Player Pool'!$S$2:$S$8725,$X389)="","",INDEX('Player Pool'!$S$2:$S$8725,$X389)),"")</f>
        <v/>
      </c>
      <c r="V389" s="32">
        <f>IF(AND(ISNUMBER($U389),$U389&lt;&gt;0,ISNUMBER($I389),$I389&gt;0),$U389/($I389/1000000),"")</f>
        <v/>
      </c>
      <c r="W389" t="inlineStr">
        <is>
          <t>04rfg</t>
        </is>
      </c>
      <c r="X389">
        <f>IFERROR(MATCH($W389,'Player Pool'!$V$2:$V$8725,0),"")</f>
        <v/>
      </c>
      <c r="Y389">
        <f>IF(ISNUMBER($R389),$R389,-1)</f>
        <v/>
      </c>
      <c r="Z389">
        <f>IF(ISNUMBER($J389),$J389,-1)</f>
        <v/>
      </c>
      <c r="AA389">
        <f>IF($A389=$A388,$AA388,$AA388+1)</f>
        <v/>
      </c>
      <c r="AB389">
        <f>COUNTIFS($A$2:$A$516,$A389,$G$2:$G$516,$G389,$Y$2:$Y$516,"&gt;"&amp;$Y389)+COUNTIFS($A$2:$A389,$A389,$G$2:$G389,$G389,$Y$2:$Y389,$Y389)</f>
        <v/>
      </c>
      <c r="AC389">
        <f>IF($G389="MINORS","",COUNTIFS($A$2:$A$516,$A389,$G$2:$G$516,"&lt;&gt;MINORS",$Z$2:$Z$516,"&gt;"&amp;$Z389)+COUNTIFS($A$2:$A389,$A389,$G$2:$G389,"&lt;&gt;MINORS",$Z$2:$Z389,$Z389))</f>
        <v/>
      </c>
      <c r="AD389">
        <f>$A389&amp;"|"&amp;$G389&amp;"|"&amp;$AB389</f>
        <v/>
      </c>
      <c r="AE389">
        <f>IF($AC389="","",$A389&amp;"|"&amp;$AC389)</f>
        <v/>
      </c>
      <c r="AF389">
        <f>IF(COUNTIFS($A$2:$A389,$A389)=1,"T"&amp;$AA389,"")</f>
        <v/>
      </c>
    </row>
    <row r="390">
      <c r="A390" t="inlineStr">
        <is>
          <t>Mike</t>
        </is>
      </c>
      <c r="B390">
        <f>IFERROR(IF(INDEX('Player Pool'!$A$2:$A$8725,$X390)="","",INDEX('Player Pool'!$A$2:$A$8725,$X390)),"")</f>
        <v/>
      </c>
      <c r="C390">
        <f>IFERROR(IF(INDEX('Player Pool'!$B$2:$B$8725,$X390)="","",INDEX('Player Pool'!$B$2:$B$8725,$X390)),"")</f>
        <v/>
      </c>
      <c r="D390">
        <f>IFERROR(IF(INDEX('Player Pool'!$C$2:$C$8725,$X390)="","",INDEX('Player Pool'!$C$2:$C$8725,$X390)),"")</f>
        <v/>
      </c>
      <c r="E390">
        <f>IFERROR(IF(INDEX('Player Pool'!$D$2:$D$8725,$X390)="","",INDEX('Player Pool'!$D$2:$D$8725,$X390)),"")</f>
        <v/>
      </c>
      <c r="F390" t="inlineStr">
        <is>
          <t>F</t>
        </is>
      </c>
      <c r="G390" t="inlineStr">
        <is>
          <t>MINORS</t>
        </is>
      </c>
      <c r="H390">
        <f>IFERROR(IF(INDEX('Player Pool'!$E$2:$E$8725,$X390)="","",INDEX('Player Pool'!$E$2:$E$8725,$X390)),"")</f>
        <v/>
      </c>
      <c r="I390" s="30" t="n">
        <v>1</v>
      </c>
      <c r="J390" s="31">
        <f>IFERROR(IF(INDEX('Player Pool'!$I$2:$I$8725,$X390)="","",INDEX('Player Pool'!$I$2:$I$8725,$X390)),"")</f>
        <v/>
      </c>
      <c r="K390" s="31">
        <f>IFERROR(IF(INDEX('Player Pool'!$K$2:$K$8725,$X390)="","",INDEX('Player Pool'!$K$2:$K$8725,$X390)),"")</f>
        <v/>
      </c>
      <c r="L390" s="31">
        <f>IFERROR(IF(INDEX('Player Pool'!$M$2:$M$8725,$X390)="","",INDEX('Player Pool'!$M$2:$M$8725,$X390)),"")</f>
        <v/>
      </c>
      <c r="M390" s="31">
        <f>IFERROR(IF(INDEX('Player Pool'!$N$2:$N$8725,$X390)="","",INDEX('Player Pool'!$N$2:$N$8725,$X390)),"")</f>
        <v/>
      </c>
      <c r="N390" s="31">
        <f>IFERROR(IF(INDEX('Player Pool'!$Q$2:$Q$8725,$X390)="","",INDEX('Player Pool'!$Q$2:$Q$8725,$X390)),"")</f>
        <v/>
      </c>
      <c r="O390" s="31">
        <f>IF(AND(ISNUMBER($R390),$R390&lt;&gt;0,ISNUMBER($I390),$I390&gt;0),$R390/($I390/1000000),"")</f>
        <v/>
      </c>
      <c r="P390">
        <f>IFERROR(IF(INDEX('Player Pool'!$U$2:$U$8725,$X390)="","",INDEX('Player Pool'!$U$2:$U$8725,$X390)),"")</f>
        <v/>
      </c>
      <c r="Q390" s="31">
        <f>IFERROR(IF(INDEX('Player Pool'!$O$2:$O$8725,$X390)="","",INDEX('Player Pool'!$O$2:$O$8725,$X390)),"")</f>
        <v/>
      </c>
      <c r="R390" s="31">
        <f>IFERROR(IF(INDEX('Player Pool'!$P$2:$P$8725,$X390)="","",INDEX('Player Pool'!$P$2:$P$8725,$X390)),"")</f>
        <v/>
      </c>
      <c r="S390" s="31">
        <f>IF(AND(ISNUMBER($J390),$J390&lt;&gt;0,ISNUMBER($I390),$I390&gt;0),$J390/($I390/1000000),"")</f>
        <v/>
      </c>
      <c r="T390" s="32">
        <f>IF(AND(ISNUMBER($K390),$K390&lt;&gt;0,ISNUMBER($I390),$I390&gt;0),$K390/($I390/1000000),"")</f>
        <v/>
      </c>
      <c r="U390" s="32">
        <f>IFERROR(IF(INDEX('Player Pool'!$S$2:$S$8725,$X390)="","",INDEX('Player Pool'!$S$2:$S$8725,$X390)),"")</f>
        <v/>
      </c>
      <c r="V390" s="32">
        <f>IF(AND(ISNUMBER($U390),$U390&lt;&gt;0,ISNUMBER($I390),$I390&gt;0),$U390/($I390/1000000),"")</f>
        <v/>
      </c>
      <c r="W390" t="inlineStr">
        <is>
          <t>04qyc</t>
        </is>
      </c>
      <c r="X390">
        <f>IFERROR(MATCH($W390,'Player Pool'!$V$2:$V$8725,0),"")</f>
        <v/>
      </c>
      <c r="Y390">
        <f>IF(ISNUMBER($R390),$R390,-1)</f>
        <v/>
      </c>
      <c r="Z390">
        <f>IF(ISNUMBER($J390),$J390,-1)</f>
        <v/>
      </c>
      <c r="AA390">
        <f>IF($A390=$A389,$AA389,$AA389+1)</f>
        <v/>
      </c>
      <c r="AB390">
        <f>COUNTIFS($A$2:$A$516,$A390,$G$2:$G$516,$G390,$Y$2:$Y$516,"&gt;"&amp;$Y390)+COUNTIFS($A$2:$A390,$A390,$G$2:$G390,$G390,$Y$2:$Y390,$Y390)</f>
        <v/>
      </c>
      <c r="AC390">
        <f>IF($G390="MINORS","",COUNTIFS($A$2:$A$516,$A390,$G$2:$G$516,"&lt;&gt;MINORS",$Z$2:$Z$516,"&gt;"&amp;$Z390)+COUNTIFS($A$2:$A390,$A390,$G$2:$G390,"&lt;&gt;MINORS",$Z$2:$Z390,$Z390))</f>
        <v/>
      </c>
      <c r="AD390">
        <f>$A390&amp;"|"&amp;$G390&amp;"|"&amp;$AB390</f>
        <v/>
      </c>
      <c r="AE390">
        <f>IF($AC390="","",$A390&amp;"|"&amp;$AC390)</f>
        <v/>
      </c>
      <c r="AF390">
        <f>IF(COUNTIFS($A$2:$A390,$A390)=1,"T"&amp;$AA390,"")</f>
        <v/>
      </c>
    </row>
    <row r="391">
      <c r="A391" t="inlineStr">
        <is>
          <t>Mike</t>
        </is>
      </c>
      <c r="B391">
        <f>IFERROR(IF(INDEX('Player Pool'!$A$2:$A$8725,$X391)="","",INDEX('Player Pool'!$A$2:$A$8725,$X391)),"")</f>
        <v/>
      </c>
      <c r="C391">
        <f>IFERROR(IF(INDEX('Player Pool'!$B$2:$B$8725,$X391)="","",INDEX('Player Pool'!$B$2:$B$8725,$X391)),"")</f>
        <v/>
      </c>
      <c r="D391">
        <f>IFERROR(IF(INDEX('Player Pool'!$C$2:$C$8725,$X391)="","",INDEX('Player Pool'!$C$2:$C$8725,$X391)),"")</f>
        <v/>
      </c>
      <c r="E391">
        <f>IFERROR(IF(INDEX('Player Pool'!$D$2:$D$8725,$X391)="","",INDEX('Player Pool'!$D$2:$D$8725,$X391)),"")</f>
        <v/>
      </c>
      <c r="F391" t="inlineStr">
        <is>
          <t>F</t>
        </is>
      </c>
      <c r="G391" t="inlineStr">
        <is>
          <t>MINORS</t>
        </is>
      </c>
      <c r="H391">
        <f>IFERROR(IF(INDEX('Player Pool'!$E$2:$E$8725,$X391)="","",INDEX('Player Pool'!$E$2:$E$8725,$X391)),"")</f>
        <v/>
      </c>
      <c r="I391" s="30" t="n">
        <v>1</v>
      </c>
      <c r="J391" s="31">
        <f>IFERROR(IF(INDEX('Player Pool'!$I$2:$I$8725,$X391)="","",INDEX('Player Pool'!$I$2:$I$8725,$X391)),"")</f>
        <v/>
      </c>
      <c r="K391" s="31">
        <f>IFERROR(IF(INDEX('Player Pool'!$K$2:$K$8725,$X391)="","",INDEX('Player Pool'!$K$2:$K$8725,$X391)),"")</f>
        <v/>
      </c>
      <c r="L391" s="31">
        <f>IFERROR(IF(INDEX('Player Pool'!$M$2:$M$8725,$X391)="","",INDEX('Player Pool'!$M$2:$M$8725,$X391)),"")</f>
        <v/>
      </c>
      <c r="M391" s="31">
        <f>IFERROR(IF(INDEX('Player Pool'!$N$2:$N$8725,$X391)="","",INDEX('Player Pool'!$N$2:$N$8725,$X391)),"")</f>
        <v/>
      </c>
      <c r="N391" s="31">
        <f>IFERROR(IF(INDEX('Player Pool'!$Q$2:$Q$8725,$X391)="","",INDEX('Player Pool'!$Q$2:$Q$8725,$X391)),"")</f>
        <v/>
      </c>
      <c r="O391" s="31">
        <f>IF(AND(ISNUMBER($R391),$R391&lt;&gt;0,ISNUMBER($I391),$I391&gt;0),$R391/($I391/1000000),"")</f>
        <v/>
      </c>
      <c r="P391">
        <f>IFERROR(IF(INDEX('Player Pool'!$U$2:$U$8725,$X391)="","",INDEX('Player Pool'!$U$2:$U$8725,$X391)),"")</f>
        <v/>
      </c>
      <c r="Q391" s="31">
        <f>IFERROR(IF(INDEX('Player Pool'!$O$2:$O$8725,$X391)="","",INDEX('Player Pool'!$O$2:$O$8725,$X391)),"")</f>
        <v/>
      </c>
      <c r="R391" s="31">
        <f>IFERROR(IF(INDEX('Player Pool'!$P$2:$P$8725,$X391)="","",INDEX('Player Pool'!$P$2:$P$8725,$X391)),"")</f>
        <v/>
      </c>
      <c r="S391" s="31">
        <f>IF(AND(ISNUMBER($J391),$J391&lt;&gt;0,ISNUMBER($I391),$I391&gt;0),$J391/($I391/1000000),"")</f>
        <v/>
      </c>
      <c r="T391" s="32">
        <f>IF(AND(ISNUMBER($K391),$K391&lt;&gt;0,ISNUMBER($I391),$I391&gt;0),$K391/($I391/1000000),"")</f>
        <v/>
      </c>
      <c r="U391" s="32">
        <f>IFERROR(IF(INDEX('Player Pool'!$S$2:$S$8725,$X391)="","",INDEX('Player Pool'!$S$2:$S$8725,$X391)),"")</f>
        <v/>
      </c>
      <c r="V391" s="32">
        <f>IF(AND(ISNUMBER($U391),$U391&lt;&gt;0,ISNUMBER($I391),$I391&gt;0),$U391/($I391/1000000),"")</f>
        <v/>
      </c>
      <c r="W391" t="inlineStr">
        <is>
          <t>04xca</t>
        </is>
      </c>
      <c r="X391">
        <f>IFERROR(MATCH($W391,'Player Pool'!$V$2:$V$8725,0),"")</f>
        <v/>
      </c>
      <c r="Y391">
        <f>IF(ISNUMBER($R391),$R391,-1)</f>
        <v/>
      </c>
      <c r="Z391">
        <f>IF(ISNUMBER($J391),$J391,-1)</f>
        <v/>
      </c>
      <c r="AA391">
        <f>IF($A391=$A390,$AA390,$AA390+1)</f>
        <v/>
      </c>
      <c r="AB391">
        <f>COUNTIFS($A$2:$A$516,$A391,$G$2:$G$516,$G391,$Y$2:$Y$516,"&gt;"&amp;$Y391)+COUNTIFS($A$2:$A391,$A391,$G$2:$G391,$G391,$Y$2:$Y391,$Y391)</f>
        <v/>
      </c>
      <c r="AC391">
        <f>IF($G391="MINORS","",COUNTIFS($A$2:$A$516,$A391,$G$2:$G$516,"&lt;&gt;MINORS",$Z$2:$Z$516,"&gt;"&amp;$Z391)+COUNTIFS($A$2:$A391,$A391,$G$2:$G391,"&lt;&gt;MINORS",$Z$2:$Z391,$Z391))</f>
        <v/>
      </c>
      <c r="AD391">
        <f>$A391&amp;"|"&amp;$G391&amp;"|"&amp;$AB391</f>
        <v/>
      </c>
      <c r="AE391">
        <f>IF($AC391="","",$A391&amp;"|"&amp;$AC391)</f>
        <v/>
      </c>
      <c r="AF391">
        <f>IF(COUNTIFS($A$2:$A391,$A391)=1,"T"&amp;$AA391,"")</f>
        <v/>
      </c>
    </row>
    <row r="392">
      <c r="A392" t="inlineStr">
        <is>
          <t>Nathan</t>
        </is>
      </c>
      <c r="B392">
        <f>IFERROR(IF(INDEX('Player Pool'!$A$2:$A$8725,$X392)="","",INDEX('Player Pool'!$A$2:$A$8725,$X392)),"")</f>
        <v/>
      </c>
      <c r="C392">
        <f>IFERROR(IF(INDEX('Player Pool'!$B$2:$B$8725,$X392)="","",INDEX('Player Pool'!$B$2:$B$8725,$X392)),"")</f>
        <v/>
      </c>
      <c r="D392">
        <f>IFERROR(IF(INDEX('Player Pool'!$C$2:$C$8725,$X392)="","",INDEX('Player Pool'!$C$2:$C$8725,$X392)),"")</f>
        <v/>
      </c>
      <c r="E392">
        <f>IFERROR(IF(INDEX('Player Pool'!$D$2:$D$8725,$X392)="","",INDEX('Player Pool'!$D$2:$D$8725,$X392)),"")</f>
        <v/>
      </c>
      <c r="F392" t="inlineStr">
        <is>
          <t>D</t>
        </is>
      </c>
      <c r="G392" t="inlineStr">
        <is>
          <t>ACTIVE</t>
        </is>
      </c>
      <c r="H392">
        <f>IFERROR(IF(INDEX('Player Pool'!$E$2:$E$8725,$X392)="","",INDEX('Player Pool'!$E$2:$E$8725,$X392)),"")</f>
        <v/>
      </c>
      <c r="I392" s="30" t="n">
        <v>9500000</v>
      </c>
      <c r="J392" s="31">
        <f>IFERROR(IF(INDEX('Player Pool'!$I$2:$I$8725,$X392)="","",INDEX('Player Pool'!$I$2:$I$8725,$X392)),"")</f>
        <v/>
      </c>
      <c r="K392" s="31">
        <f>IFERROR(IF(INDEX('Player Pool'!$K$2:$K$8725,$X392)="","",INDEX('Player Pool'!$K$2:$K$8725,$X392)),"")</f>
        <v/>
      </c>
      <c r="L392" s="31">
        <f>IFERROR(IF(INDEX('Player Pool'!$M$2:$M$8725,$X392)="","",INDEX('Player Pool'!$M$2:$M$8725,$X392)),"")</f>
        <v/>
      </c>
      <c r="M392" s="31">
        <f>IFERROR(IF(INDEX('Player Pool'!$N$2:$N$8725,$X392)="","",INDEX('Player Pool'!$N$2:$N$8725,$X392)),"")</f>
        <v/>
      </c>
      <c r="N392" s="31">
        <f>IFERROR(IF(INDEX('Player Pool'!$Q$2:$Q$8725,$X392)="","",INDEX('Player Pool'!$Q$2:$Q$8725,$X392)),"")</f>
        <v/>
      </c>
      <c r="O392" s="31">
        <f>IF(AND(ISNUMBER($R392),$R392&lt;&gt;0,ISNUMBER($I392),$I392&gt;0),$R392/($I392/1000000),"")</f>
        <v/>
      </c>
      <c r="P392">
        <f>IFERROR(IF(INDEX('Player Pool'!$U$2:$U$8725,$X392)="","",INDEX('Player Pool'!$U$2:$U$8725,$X392)),"")</f>
        <v/>
      </c>
      <c r="Q392" s="31">
        <f>IFERROR(IF(INDEX('Player Pool'!$O$2:$O$8725,$X392)="","",INDEX('Player Pool'!$O$2:$O$8725,$X392)),"")</f>
        <v/>
      </c>
      <c r="R392" s="31">
        <f>IFERROR(IF(INDEX('Player Pool'!$P$2:$P$8725,$X392)="","",INDEX('Player Pool'!$P$2:$P$8725,$X392)),"")</f>
        <v/>
      </c>
      <c r="S392" s="31">
        <f>IF(AND(ISNUMBER($J392),$J392&lt;&gt;0,ISNUMBER($I392),$I392&gt;0),$J392/($I392/1000000),"")</f>
        <v/>
      </c>
      <c r="T392" s="32">
        <f>IF(AND(ISNUMBER($K392),$K392&lt;&gt;0,ISNUMBER($I392),$I392&gt;0),$K392/($I392/1000000),"")</f>
        <v/>
      </c>
      <c r="U392" s="32">
        <f>IFERROR(IF(INDEX('Player Pool'!$S$2:$S$8725,$X392)="","",INDEX('Player Pool'!$S$2:$S$8725,$X392)),"")</f>
        <v/>
      </c>
      <c r="V392" s="32">
        <f>IF(AND(ISNUMBER($U392),$U392&lt;&gt;0,ISNUMBER($I392),$I392&gt;0),$U392/($I392/1000000),"")</f>
        <v/>
      </c>
      <c r="W392" t="inlineStr">
        <is>
          <t>042w4</t>
        </is>
      </c>
      <c r="X392">
        <f>IFERROR(MATCH($W392,'Player Pool'!$V$2:$V$8725,0),"")</f>
        <v/>
      </c>
      <c r="Y392">
        <f>IF(ISNUMBER($R392),$R392,-1)</f>
        <v/>
      </c>
      <c r="Z392">
        <f>IF(ISNUMBER($J392),$J392,-1)</f>
        <v/>
      </c>
      <c r="AA392">
        <f>IF($A392=$A391,$AA391,$AA391+1)</f>
        <v/>
      </c>
      <c r="AB392">
        <f>COUNTIFS($A$2:$A$516,$A392,$G$2:$G$516,$G392,$Y$2:$Y$516,"&gt;"&amp;$Y392)+COUNTIFS($A$2:$A392,$A392,$G$2:$G392,$G392,$Y$2:$Y392,$Y392)</f>
        <v/>
      </c>
      <c r="AC392">
        <f>IF($G392="MINORS","",COUNTIFS($A$2:$A$516,$A392,$G$2:$G$516,"&lt;&gt;MINORS",$Z$2:$Z$516,"&gt;"&amp;$Z392)+COUNTIFS($A$2:$A392,$A392,$G$2:$G392,"&lt;&gt;MINORS",$Z$2:$Z392,$Z392))</f>
        <v/>
      </c>
      <c r="AD392">
        <f>$A392&amp;"|"&amp;$G392&amp;"|"&amp;$AB392</f>
        <v/>
      </c>
      <c r="AE392">
        <f>IF($AC392="","",$A392&amp;"|"&amp;$AC392)</f>
        <v/>
      </c>
      <c r="AF392">
        <f>IF(COUNTIFS($A$2:$A392,$A392)=1,"T"&amp;$AA392,"")</f>
        <v/>
      </c>
    </row>
    <row r="393">
      <c r="A393" t="inlineStr">
        <is>
          <t>Nathan</t>
        </is>
      </c>
      <c r="B393">
        <f>IFERROR(IF(INDEX('Player Pool'!$A$2:$A$8725,$X393)="","",INDEX('Player Pool'!$A$2:$A$8725,$X393)),"")</f>
        <v/>
      </c>
      <c r="C393">
        <f>IFERROR(IF(INDEX('Player Pool'!$B$2:$B$8725,$X393)="","",INDEX('Player Pool'!$B$2:$B$8725,$X393)),"")</f>
        <v/>
      </c>
      <c r="D393">
        <f>IFERROR(IF(INDEX('Player Pool'!$C$2:$C$8725,$X393)="","",INDEX('Player Pool'!$C$2:$C$8725,$X393)),"")</f>
        <v/>
      </c>
      <c r="E393">
        <f>IFERROR(IF(INDEX('Player Pool'!$D$2:$D$8725,$X393)="","",INDEX('Player Pool'!$D$2:$D$8725,$X393)),"")</f>
        <v/>
      </c>
      <c r="F393" t="inlineStr">
        <is>
          <t>F</t>
        </is>
      </c>
      <c r="G393" t="inlineStr">
        <is>
          <t>ACTIVE</t>
        </is>
      </c>
      <c r="H393">
        <f>IFERROR(IF(INDEX('Player Pool'!$E$2:$E$8725,$X393)="","",INDEX('Player Pool'!$E$2:$E$8725,$X393)),"")</f>
        <v/>
      </c>
      <c r="I393" s="30" t="n">
        <v>8205714</v>
      </c>
      <c r="J393" s="31">
        <f>IFERROR(IF(INDEX('Player Pool'!$I$2:$I$8725,$X393)="","",INDEX('Player Pool'!$I$2:$I$8725,$X393)),"")</f>
        <v/>
      </c>
      <c r="K393" s="31">
        <f>IFERROR(IF(INDEX('Player Pool'!$K$2:$K$8725,$X393)="","",INDEX('Player Pool'!$K$2:$K$8725,$X393)),"")</f>
        <v/>
      </c>
      <c r="L393" s="31">
        <f>IFERROR(IF(INDEX('Player Pool'!$M$2:$M$8725,$X393)="","",INDEX('Player Pool'!$M$2:$M$8725,$X393)),"")</f>
        <v/>
      </c>
      <c r="M393" s="31">
        <f>IFERROR(IF(INDEX('Player Pool'!$N$2:$N$8725,$X393)="","",INDEX('Player Pool'!$N$2:$N$8725,$X393)),"")</f>
        <v/>
      </c>
      <c r="N393" s="31">
        <f>IFERROR(IF(INDEX('Player Pool'!$Q$2:$Q$8725,$X393)="","",INDEX('Player Pool'!$Q$2:$Q$8725,$X393)),"")</f>
        <v/>
      </c>
      <c r="O393" s="31">
        <f>IF(AND(ISNUMBER($R393),$R393&lt;&gt;0,ISNUMBER($I393),$I393&gt;0),$R393/($I393/1000000),"")</f>
        <v/>
      </c>
      <c r="P393">
        <f>IFERROR(IF(INDEX('Player Pool'!$U$2:$U$8725,$X393)="","",INDEX('Player Pool'!$U$2:$U$8725,$X393)),"")</f>
        <v/>
      </c>
      <c r="Q393" s="31">
        <f>IFERROR(IF(INDEX('Player Pool'!$O$2:$O$8725,$X393)="","",INDEX('Player Pool'!$O$2:$O$8725,$X393)),"")</f>
        <v/>
      </c>
      <c r="R393" s="31">
        <f>IFERROR(IF(INDEX('Player Pool'!$P$2:$P$8725,$X393)="","",INDEX('Player Pool'!$P$2:$P$8725,$X393)),"")</f>
        <v/>
      </c>
      <c r="S393" s="31">
        <f>IF(AND(ISNUMBER($J393),$J393&lt;&gt;0,ISNUMBER($I393),$I393&gt;0),$J393/($I393/1000000),"")</f>
        <v/>
      </c>
      <c r="T393" s="32">
        <f>IF(AND(ISNUMBER($K393),$K393&lt;&gt;0,ISNUMBER($I393),$I393&gt;0),$K393/($I393/1000000),"")</f>
        <v/>
      </c>
      <c r="U393" s="32">
        <f>IFERROR(IF(INDEX('Player Pool'!$S$2:$S$8725,$X393)="","",INDEX('Player Pool'!$S$2:$S$8725,$X393)),"")</f>
        <v/>
      </c>
      <c r="V393" s="32">
        <f>IF(AND(ISNUMBER($U393),$U393&lt;&gt;0,ISNUMBER($I393),$I393&gt;0),$U393/($I393/1000000),"")</f>
        <v/>
      </c>
      <c r="W393" t="inlineStr">
        <is>
          <t>04kyh</t>
        </is>
      </c>
      <c r="X393">
        <f>IFERROR(MATCH($W393,'Player Pool'!$V$2:$V$8725,0),"")</f>
        <v/>
      </c>
      <c r="Y393">
        <f>IF(ISNUMBER($R393),$R393,-1)</f>
        <v/>
      </c>
      <c r="Z393">
        <f>IF(ISNUMBER($J393),$J393,-1)</f>
        <v/>
      </c>
      <c r="AA393">
        <f>IF($A393=$A392,$AA392,$AA392+1)</f>
        <v/>
      </c>
      <c r="AB393">
        <f>COUNTIFS($A$2:$A$516,$A393,$G$2:$G$516,$G393,$Y$2:$Y$516,"&gt;"&amp;$Y393)+COUNTIFS($A$2:$A393,$A393,$G$2:$G393,$G393,$Y$2:$Y393,$Y393)</f>
        <v/>
      </c>
      <c r="AC393">
        <f>IF($G393="MINORS","",COUNTIFS($A$2:$A$516,$A393,$G$2:$G$516,"&lt;&gt;MINORS",$Z$2:$Z$516,"&gt;"&amp;$Z393)+COUNTIFS($A$2:$A393,$A393,$G$2:$G393,"&lt;&gt;MINORS",$Z$2:$Z393,$Z393))</f>
        <v/>
      </c>
      <c r="AD393">
        <f>$A393&amp;"|"&amp;$G393&amp;"|"&amp;$AB393</f>
        <v/>
      </c>
      <c r="AE393">
        <f>IF($AC393="","",$A393&amp;"|"&amp;$AC393)</f>
        <v/>
      </c>
      <c r="AF393">
        <f>IF(COUNTIFS($A$2:$A393,$A393)=1,"T"&amp;$AA393,"")</f>
        <v/>
      </c>
    </row>
    <row r="394">
      <c r="A394" t="inlineStr">
        <is>
          <t>Nathan</t>
        </is>
      </c>
      <c r="B394">
        <f>IFERROR(IF(INDEX('Player Pool'!$A$2:$A$8725,$X394)="","",INDEX('Player Pool'!$A$2:$A$8725,$X394)),"")</f>
        <v/>
      </c>
      <c r="C394">
        <f>IFERROR(IF(INDEX('Player Pool'!$B$2:$B$8725,$X394)="","",INDEX('Player Pool'!$B$2:$B$8725,$X394)),"")</f>
        <v/>
      </c>
      <c r="D394">
        <f>IFERROR(IF(INDEX('Player Pool'!$C$2:$C$8725,$X394)="","",INDEX('Player Pool'!$C$2:$C$8725,$X394)),"")</f>
        <v/>
      </c>
      <c r="E394">
        <f>IFERROR(IF(INDEX('Player Pool'!$D$2:$D$8725,$X394)="","",INDEX('Player Pool'!$D$2:$D$8725,$X394)),"")</f>
        <v/>
      </c>
      <c r="F394" t="inlineStr">
        <is>
          <t>G</t>
        </is>
      </c>
      <c r="G394" t="inlineStr">
        <is>
          <t>ACTIVE</t>
        </is>
      </c>
      <c r="H394">
        <f>IFERROR(IF(INDEX('Player Pool'!$E$2:$E$8725,$X394)="","",INDEX('Player Pool'!$E$2:$E$8725,$X394)),"")</f>
        <v/>
      </c>
      <c r="I394" s="30" t="n">
        <v>8500000</v>
      </c>
      <c r="J394" s="31">
        <f>IFERROR(IF(INDEX('Player Pool'!$I$2:$I$8725,$X394)="","",INDEX('Player Pool'!$I$2:$I$8725,$X394)),"")</f>
        <v/>
      </c>
      <c r="K394" s="31">
        <f>IFERROR(IF(INDEX('Player Pool'!$K$2:$K$8725,$X394)="","",INDEX('Player Pool'!$K$2:$K$8725,$X394)),"")</f>
        <v/>
      </c>
      <c r="L394" s="31">
        <f>IFERROR(IF(INDEX('Player Pool'!$M$2:$M$8725,$X394)="","",INDEX('Player Pool'!$M$2:$M$8725,$X394)),"")</f>
        <v/>
      </c>
      <c r="M394" s="31">
        <f>IFERROR(IF(INDEX('Player Pool'!$N$2:$N$8725,$X394)="","",INDEX('Player Pool'!$N$2:$N$8725,$X394)),"")</f>
        <v/>
      </c>
      <c r="N394" s="31">
        <f>IFERROR(IF(INDEX('Player Pool'!$Q$2:$Q$8725,$X394)="","",INDEX('Player Pool'!$Q$2:$Q$8725,$X394)),"")</f>
        <v/>
      </c>
      <c r="O394" s="31">
        <f>IF(AND(ISNUMBER($R394),$R394&lt;&gt;0,ISNUMBER($I394),$I394&gt;0),$R394/($I394/1000000),"")</f>
        <v/>
      </c>
      <c r="P394">
        <f>IFERROR(IF(INDEX('Player Pool'!$U$2:$U$8725,$X394)="","",INDEX('Player Pool'!$U$2:$U$8725,$X394)),"")</f>
        <v/>
      </c>
      <c r="Q394" s="31">
        <f>IFERROR(IF(INDEX('Player Pool'!$O$2:$O$8725,$X394)="","",INDEX('Player Pool'!$O$2:$O$8725,$X394)),"")</f>
        <v/>
      </c>
      <c r="R394" s="31">
        <f>IFERROR(IF(INDEX('Player Pool'!$P$2:$P$8725,$X394)="","",INDEX('Player Pool'!$P$2:$P$8725,$X394)),"")</f>
        <v/>
      </c>
      <c r="S394" s="31">
        <f>IF(AND(ISNUMBER($J394),$J394&lt;&gt;0,ISNUMBER($I394),$I394&gt;0),$J394/($I394/1000000),"")</f>
        <v/>
      </c>
      <c r="T394" s="32">
        <f>IF(AND(ISNUMBER($K394),$K394&lt;&gt;0,ISNUMBER($I394),$I394&gt;0),$K394/($I394/1000000),"")</f>
        <v/>
      </c>
      <c r="U394" s="32">
        <f>IFERROR(IF(INDEX('Player Pool'!$S$2:$S$8725,$X394)="","",INDEX('Player Pool'!$S$2:$S$8725,$X394)),"")</f>
        <v/>
      </c>
      <c r="V394" s="32">
        <f>IF(AND(ISNUMBER($U394),$U394&lt;&gt;0,ISNUMBER($I394),$I394&gt;0),$U394/($I394/1000000),"")</f>
        <v/>
      </c>
      <c r="W394" t="inlineStr">
        <is>
          <t>02o7s</t>
        </is>
      </c>
      <c r="X394">
        <f>IFERROR(MATCH($W394,'Player Pool'!$V$2:$V$8725,0),"")</f>
        <v/>
      </c>
      <c r="Y394">
        <f>IF(ISNUMBER($R394),$R394,-1)</f>
        <v/>
      </c>
      <c r="Z394">
        <f>IF(ISNUMBER($J394),$J394,-1)</f>
        <v/>
      </c>
      <c r="AA394">
        <f>IF($A394=$A393,$AA393,$AA393+1)</f>
        <v/>
      </c>
      <c r="AB394">
        <f>COUNTIFS($A$2:$A$516,$A394,$G$2:$G$516,$G394,$Y$2:$Y$516,"&gt;"&amp;$Y394)+COUNTIFS($A$2:$A394,$A394,$G$2:$G394,$G394,$Y$2:$Y394,$Y394)</f>
        <v/>
      </c>
      <c r="AC394">
        <f>IF($G394="MINORS","",COUNTIFS($A$2:$A$516,$A394,$G$2:$G$516,"&lt;&gt;MINORS",$Z$2:$Z$516,"&gt;"&amp;$Z394)+COUNTIFS($A$2:$A394,$A394,$G$2:$G394,"&lt;&gt;MINORS",$Z$2:$Z394,$Z394))</f>
        <v/>
      </c>
      <c r="AD394">
        <f>$A394&amp;"|"&amp;$G394&amp;"|"&amp;$AB394</f>
        <v/>
      </c>
      <c r="AE394">
        <f>IF($AC394="","",$A394&amp;"|"&amp;$AC394)</f>
        <v/>
      </c>
      <c r="AF394">
        <f>IF(COUNTIFS($A$2:$A394,$A394)=1,"T"&amp;$AA394,"")</f>
        <v/>
      </c>
    </row>
    <row r="395">
      <c r="A395" t="inlineStr">
        <is>
          <t>Nathan</t>
        </is>
      </c>
      <c r="B395">
        <f>IFERROR(IF(INDEX('Player Pool'!$A$2:$A$8725,$X395)="","",INDEX('Player Pool'!$A$2:$A$8725,$X395)),"")</f>
        <v/>
      </c>
      <c r="C395">
        <f>IFERROR(IF(INDEX('Player Pool'!$B$2:$B$8725,$X395)="","",INDEX('Player Pool'!$B$2:$B$8725,$X395)),"")</f>
        <v/>
      </c>
      <c r="D395">
        <f>IFERROR(IF(INDEX('Player Pool'!$C$2:$C$8725,$X395)="","",INDEX('Player Pool'!$C$2:$C$8725,$X395)),"")</f>
        <v/>
      </c>
      <c r="E395">
        <f>IFERROR(IF(INDEX('Player Pool'!$D$2:$D$8725,$X395)="","",INDEX('Player Pool'!$D$2:$D$8725,$X395)),"")</f>
        <v/>
      </c>
      <c r="F395" t="inlineStr">
        <is>
          <t>F</t>
        </is>
      </c>
      <c r="G395" t="inlineStr">
        <is>
          <t>ACTIVE</t>
        </is>
      </c>
      <c r="H395">
        <f>IFERROR(IF(INDEX('Player Pool'!$E$2:$E$8725,$X395)="","",INDEX('Player Pool'!$E$2:$E$8725,$X395)),"")</f>
        <v/>
      </c>
      <c r="I395" s="30" t="n">
        <v>7750000</v>
      </c>
      <c r="J395" s="31">
        <f>IFERROR(IF(INDEX('Player Pool'!$I$2:$I$8725,$X395)="","",INDEX('Player Pool'!$I$2:$I$8725,$X395)),"")</f>
        <v/>
      </c>
      <c r="K395" s="31">
        <f>IFERROR(IF(INDEX('Player Pool'!$K$2:$K$8725,$X395)="","",INDEX('Player Pool'!$K$2:$K$8725,$X395)),"")</f>
        <v/>
      </c>
      <c r="L395" s="31">
        <f>IFERROR(IF(INDEX('Player Pool'!$M$2:$M$8725,$X395)="","",INDEX('Player Pool'!$M$2:$M$8725,$X395)),"")</f>
        <v/>
      </c>
      <c r="M395" s="31">
        <f>IFERROR(IF(INDEX('Player Pool'!$N$2:$N$8725,$X395)="","",INDEX('Player Pool'!$N$2:$N$8725,$X395)),"")</f>
        <v/>
      </c>
      <c r="N395" s="31">
        <f>IFERROR(IF(INDEX('Player Pool'!$Q$2:$Q$8725,$X395)="","",INDEX('Player Pool'!$Q$2:$Q$8725,$X395)),"")</f>
        <v/>
      </c>
      <c r="O395" s="31">
        <f>IF(AND(ISNUMBER($R395),$R395&lt;&gt;0,ISNUMBER($I395),$I395&gt;0),$R395/($I395/1000000),"")</f>
        <v/>
      </c>
      <c r="P395">
        <f>IFERROR(IF(INDEX('Player Pool'!$U$2:$U$8725,$X395)="","",INDEX('Player Pool'!$U$2:$U$8725,$X395)),"")</f>
        <v/>
      </c>
      <c r="Q395" s="31">
        <f>IFERROR(IF(INDEX('Player Pool'!$O$2:$O$8725,$X395)="","",INDEX('Player Pool'!$O$2:$O$8725,$X395)),"")</f>
        <v/>
      </c>
      <c r="R395" s="31">
        <f>IFERROR(IF(INDEX('Player Pool'!$P$2:$P$8725,$X395)="","",INDEX('Player Pool'!$P$2:$P$8725,$X395)),"")</f>
        <v/>
      </c>
      <c r="S395" s="31">
        <f>IF(AND(ISNUMBER($J395),$J395&lt;&gt;0,ISNUMBER($I395),$I395&gt;0),$J395/($I395/1000000),"")</f>
        <v/>
      </c>
      <c r="T395" s="32">
        <f>IF(AND(ISNUMBER($K395),$K395&lt;&gt;0,ISNUMBER($I395),$I395&gt;0),$K395/($I395/1000000),"")</f>
        <v/>
      </c>
      <c r="U395" s="32">
        <f>IFERROR(IF(INDEX('Player Pool'!$S$2:$S$8725,$X395)="","",INDEX('Player Pool'!$S$2:$S$8725,$X395)),"")</f>
        <v/>
      </c>
      <c r="V395" s="32">
        <f>IF(AND(ISNUMBER($U395),$U395&lt;&gt;0,ISNUMBER($I395),$I395&gt;0),$U395/($I395/1000000),"")</f>
        <v/>
      </c>
      <c r="W395" t="inlineStr">
        <is>
          <t>048vf</t>
        </is>
      </c>
      <c r="X395">
        <f>IFERROR(MATCH($W395,'Player Pool'!$V$2:$V$8725,0),"")</f>
        <v/>
      </c>
      <c r="Y395">
        <f>IF(ISNUMBER($R395),$R395,-1)</f>
        <v/>
      </c>
      <c r="Z395">
        <f>IF(ISNUMBER($J395),$J395,-1)</f>
        <v/>
      </c>
      <c r="AA395">
        <f>IF($A395=$A394,$AA394,$AA394+1)</f>
        <v/>
      </c>
      <c r="AB395">
        <f>COUNTIFS($A$2:$A$516,$A395,$G$2:$G$516,$G395,$Y$2:$Y$516,"&gt;"&amp;$Y395)+COUNTIFS($A$2:$A395,$A395,$G$2:$G395,$G395,$Y$2:$Y395,$Y395)</f>
        <v/>
      </c>
      <c r="AC395">
        <f>IF($G395="MINORS","",COUNTIFS($A$2:$A$516,$A395,$G$2:$G$516,"&lt;&gt;MINORS",$Z$2:$Z$516,"&gt;"&amp;$Z395)+COUNTIFS($A$2:$A395,$A395,$G$2:$G395,"&lt;&gt;MINORS",$Z$2:$Z395,$Z395))</f>
        <v/>
      </c>
      <c r="AD395">
        <f>$A395&amp;"|"&amp;$G395&amp;"|"&amp;$AB395</f>
        <v/>
      </c>
      <c r="AE395">
        <f>IF($AC395="","",$A395&amp;"|"&amp;$AC395)</f>
        <v/>
      </c>
      <c r="AF395">
        <f>IF(COUNTIFS($A$2:$A395,$A395)=1,"T"&amp;$AA395,"")</f>
        <v/>
      </c>
    </row>
    <row r="396">
      <c r="A396" t="inlineStr">
        <is>
          <t>Nathan</t>
        </is>
      </c>
      <c r="B396">
        <f>IFERROR(IF(INDEX('Player Pool'!$A$2:$A$8725,$X396)="","",INDEX('Player Pool'!$A$2:$A$8725,$X396)),"")</f>
        <v/>
      </c>
      <c r="C396">
        <f>IFERROR(IF(INDEX('Player Pool'!$B$2:$B$8725,$X396)="","",INDEX('Player Pool'!$B$2:$B$8725,$X396)),"")</f>
        <v/>
      </c>
      <c r="D396">
        <f>IFERROR(IF(INDEX('Player Pool'!$C$2:$C$8725,$X396)="","",INDEX('Player Pool'!$C$2:$C$8725,$X396)),"")</f>
        <v/>
      </c>
      <c r="E396">
        <f>IFERROR(IF(INDEX('Player Pool'!$D$2:$D$8725,$X396)="","",INDEX('Player Pool'!$D$2:$D$8725,$X396)),"")</f>
        <v/>
      </c>
      <c r="F396" t="inlineStr">
        <is>
          <t>F</t>
        </is>
      </c>
      <c r="G396" t="inlineStr">
        <is>
          <t>ACTIVE</t>
        </is>
      </c>
      <c r="H396">
        <f>IFERROR(IF(INDEX('Player Pool'!$E$2:$E$8725,$X396)="","",INDEX('Player Pool'!$E$2:$E$8725,$X396)),"")</f>
        <v/>
      </c>
      <c r="I396" s="30" t="n">
        <v>977917</v>
      </c>
      <c r="J396" s="31">
        <f>IFERROR(IF(INDEX('Player Pool'!$I$2:$I$8725,$X396)="","",INDEX('Player Pool'!$I$2:$I$8725,$X396)),"")</f>
        <v/>
      </c>
      <c r="K396" s="31">
        <f>IFERROR(IF(INDEX('Player Pool'!$K$2:$K$8725,$X396)="","",INDEX('Player Pool'!$K$2:$K$8725,$X396)),"")</f>
        <v/>
      </c>
      <c r="L396" s="31">
        <f>IFERROR(IF(INDEX('Player Pool'!$M$2:$M$8725,$X396)="","",INDEX('Player Pool'!$M$2:$M$8725,$X396)),"")</f>
        <v/>
      </c>
      <c r="M396" s="31">
        <f>IFERROR(IF(INDEX('Player Pool'!$N$2:$N$8725,$X396)="","",INDEX('Player Pool'!$N$2:$N$8725,$X396)),"")</f>
        <v/>
      </c>
      <c r="N396" s="31">
        <f>IFERROR(IF(INDEX('Player Pool'!$Q$2:$Q$8725,$X396)="","",INDEX('Player Pool'!$Q$2:$Q$8725,$X396)),"")</f>
        <v/>
      </c>
      <c r="O396" s="31">
        <f>IF(AND(ISNUMBER($R396),$R396&lt;&gt;0,ISNUMBER($I396),$I396&gt;0),$R396/($I396/1000000),"")</f>
        <v/>
      </c>
      <c r="P396">
        <f>IFERROR(IF(INDEX('Player Pool'!$U$2:$U$8725,$X396)="","",INDEX('Player Pool'!$U$2:$U$8725,$X396)),"")</f>
        <v/>
      </c>
      <c r="Q396" s="31">
        <f>IFERROR(IF(INDEX('Player Pool'!$O$2:$O$8725,$X396)="","",INDEX('Player Pool'!$O$2:$O$8725,$X396)),"")</f>
        <v/>
      </c>
      <c r="R396" s="31">
        <f>IFERROR(IF(INDEX('Player Pool'!$P$2:$P$8725,$X396)="","",INDEX('Player Pool'!$P$2:$P$8725,$X396)),"")</f>
        <v/>
      </c>
      <c r="S396" s="31">
        <f>IF(AND(ISNUMBER($J396),$J396&lt;&gt;0,ISNUMBER($I396),$I396&gt;0),$J396/($I396/1000000),"")</f>
        <v/>
      </c>
      <c r="T396" s="32">
        <f>IF(AND(ISNUMBER($K396),$K396&lt;&gt;0,ISNUMBER($I396),$I396&gt;0),$K396/($I396/1000000),"")</f>
        <v/>
      </c>
      <c r="U396" s="32">
        <f>IFERROR(IF(INDEX('Player Pool'!$S$2:$S$8725,$X396)="","",INDEX('Player Pool'!$S$2:$S$8725,$X396)),"")</f>
        <v/>
      </c>
      <c r="V396" s="32">
        <f>IF(AND(ISNUMBER($U396),$U396&lt;&gt;0,ISNUMBER($I396),$I396&gt;0),$U396/($I396/1000000),"")</f>
        <v/>
      </c>
      <c r="W396" t="inlineStr">
        <is>
          <t>06hj9</t>
        </is>
      </c>
      <c r="X396">
        <f>IFERROR(MATCH($W396,'Player Pool'!$V$2:$V$8725,0),"")</f>
        <v/>
      </c>
      <c r="Y396">
        <f>IF(ISNUMBER($R396),$R396,-1)</f>
        <v/>
      </c>
      <c r="Z396">
        <f>IF(ISNUMBER($J396),$J396,-1)</f>
        <v/>
      </c>
      <c r="AA396">
        <f>IF($A396=$A395,$AA395,$AA395+1)</f>
        <v/>
      </c>
      <c r="AB396">
        <f>COUNTIFS($A$2:$A$516,$A396,$G$2:$G$516,$G396,$Y$2:$Y$516,"&gt;"&amp;$Y396)+COUNTIFS($A$2:$A396,$A396,$G$2:$G396,$G396,$Y$2:$Y396,$Y396)</f>
        <v/>
      </c>
      <c r="AC396">
        <f>IF($G396="MINORS","",COUNTIFS($A$2:$A$516,$A396,$G$2:$G$516,"&lt;&gt;MINORS",$Z$2:$Z$516,"&gt;"&amp;$Z396)+COUNTIFS($A$2:$A396,$A396,$G$2:$G396,"&lt;&gt;MINORS",$Z$2:$Z396,$Z396))</f>
        <v/>
      </c>
      <c r="AD396">
        <f>$A396&amp;"|"&amp;$G396&amp;"|"&amp;$AB396</f>
        <v/>
      </c>
      <c r="AE396">
        <f>IF($AC396="","",$A396&amp;"|"&amp;$AC396)</f>
        <v/>
      </c>
      <c r="AF396">
        <f>IF(COUNTIFS($A$2:$A396,$A396)=1,"T"&amp;$AA396,"")</f>
        <v/>
      </c>
    </row>
    <row r="397">
      <c r="A397" t="inlineStr">
        <is>
          <t>Nathan</t>
        </is>
      </c>
      <c r="B397">
        <f>IFERROR(IF(INDEX('Player Pool'!$A$2:$A$8725,$X397)="","",INDEX('Player Pool'!$A$2:$A$8725,$X397)),"")</f>
        <v/>
      </c>
      <c r="C397">
        <f>IFERROR(IF(INDEX('Player Pool'!$B$2:$B$8725,$X397)="","",INDEX('Player Pool'!$B$2:$B$8725,$X397)),"")</f>
        <v/>
      </c>
      <c r="D397">
        <f>IFERROR(IF(INDEX('Player Pool'!$C$2:$C$8725,$X397)="","",INDEX('Player Pool'!$C$2:$C$8725,$X397)),"")</f>
        <v/>
      </c>
      <c r="E397">
        <f>IFERROR(IF(INDEX('Player Pool'!$D$2:$D$8725,$X397)="","",INDEX('Player Pool'!$D$2:$D$8725,$X397)),"")</f>
        <v/>
      </c>
      <c r="F397" t="inlineStr">
        <is>
          <t>F</t>
        </is>
      </c>
      <c r="G397" t="inlineStr">
        <is>
          <t>ACTIVE</t>
        </is>
      </c>
      <c r="H397">
        <f>IFERROR(IF(INDEX('Player Pool'!$E$2:$E$8725,$X397)="","",INDEX('Player Pool'!$E$2:$E$8725,$X397)),"")</f>
        <v/>
      </c>
      <c r="I397" s="30" t="n">
        <v>8075000</v>
      </c>
      <c r="J397" s="31">
        <f>IFERROR(IF(INDEX('Player Pool'!$I$2:$I$8725,$X397)="","",INDEX('Player Pool'!$I$2:$I$8725,$X397)),"")</f>
        <v/>
      </c>
      <c r="K397" s="31">
        <f>IFERROR(IF(INDEX('Player Pool'!$K$2:$K$8725,$X397)="","",INDEX('Player Pool'!$K$2:$K$8725,$X397)),"")</f>
        <v/>
      </c>
      <c r="L397" s="31">
        <f>IFERROR(IF(INDEX('Player Pool'!$M$2:$M$8725,$X397)="","",INDEX('Player Pool'!$M$2:$M$8725,$X397)),"")</f>
        <v/>
      </c>
      <c r="M397" s="31">
        <f>IFERROR(IF(INDEX('Player Pool'!$N$2:$N$8725,$X397)="","",INDEX('Player Pool'!$N$2:$N$8725,$X397)),"")</f>
        <v/>
      </c>
      <c r="N397" s="31">
        <f>IFERROR(IF(INDEX('Player Pool'!$Q$2:$Q$8725,$X397)="","",INDEX('Player Pool'!$Q$2:$Q$8725,$X397)),"")</f>
        <v/>
      </c>
      <c r="O397" s="31">
        <f>IF(AND(ISNUMBER($R397),$R397&lt;&gt;0,ISNUMBER($I397),$I397&gt;0),$R397/($I397/1000000),"")</f>
        <v/>
      </c>
      <c r="P397">
        <f>IFERROR(IF(INDEX('Player Pool'!$U$2:$U$8725,$X397)="","",INDEX('Player Pool'!$U$2:$U$8725,$X397)),"")</f>
        <v/>
      </c>
      <c r="Q397" s="31">
        <f>IFERROR(IF(INDEX('Player Pool'!$O$2:$O$8725,$X397)="","",INDEX('Player Pool'!$O$2:$O$8725,$X397)),"")</f>
        <v/>
      </c>
      <c r="R397" s="31">
        <f>IFERROR(IF(INDEX('Player Pool'!$P$2:$P$8725,$X397)="","",INDEX('Player Pool'!$P$2:$P$8725,$X397)),"")</f>
        <v/>
      </c>
      <c r="S397" s="31">
        <f>IF(AND(ISNUMBER($J397),$J397&lt;&gt;0,ISNUMBER($I397),$I397&gt;0),$J397/($I397/1000000),"")</f>
        <v/>
      </c>
      <c r="T397" s="32">
        <f>IF(AND(ISNUMBER($K397),$K397&lt;&gt;0,ISNUMBER($I397),$I397&gt;0),$K397/($I397/1000000),"")</f>
        <v/>
      </c>
      <c r="U397" s="32">
        <f>IFERROR(IF(INDEX('Player Pool'!$S$2:$S$8725,$X397)="","",INDEX('Player Pool'!$S$2:$S$8725,$X397)),"")</f>
        <v/>
      </c>
      <c r="V397" s="32">
        <f>IF(AND(ISNUMBER($U397),$U397&lt;&gt;0,ISNUMBER($I397),$I397&gt;0),$U397/($I397/1000000),"")</f>
        <v/>
      </c>
      <c r="W397" t="inlineStr">
        <is>
          <t>04ymt</t>
        </is>
      </c>
      <c r="X397">
        <f>IFERROR(MATCH($W397,'Player Pool'!$V$2:$V$8725,0),"")</f>
        <v/>
      </c>
      <c r="Y397">
        <f>IF(ISNUMBER($R397),$R397,-1)</f>
        <v/>
      </c>
      <c r="Z397">
        <f>IF(ISNUMBER($J397),$J397,-1)</f>
        <v/>
      </c>
      <c r="AA397">
        <f>IF($A397=$A396,$AA396,$AA396+1)</f>
        <v/>
      </c>
      <c r="AB397">
        <f>COUNTIFS($A$2:$A$516,$A397,$G$2:$G$516,$G397,$Y$2:$Y$516,"&gt;"&amp;$Y397)+COUNTIFS($A$2:$A397,$A397,$G$2:$G397,$G397,$Y$2:$Y397,$Y397)</f>
        <v/>
      </c>
      <c r="AC397">
        <f>IF($G397="MINORS","",COUNTIFS($A$2:$A$516,$A397,$G$2:$G$516,"&lt;&gt;MINORS",$Z$2:$Z$516,"&gt;"&amp;$Z397)+COUNTIFS($A$2:$A397,$A397,$G$2:$G397,"&lt;&gt;MINORS",$Z$2:$Z397,$Z397))</f>
        <v/>
      </c>
      <c r="AD397">
        <f>$A397&amp;"|"&amp;$G397&amp;"|"&amp;$AB397</f>
        <v/>
      </c>
      <c r="AE397">
        <f>IF($AC397="","",$A397&amp;"|"&amp;$AC397)</f>
        <v/>
      </c>
      <c r="AF397">
        <f>IF(COUNTIFS($A$2:$A397,$A397)=1,"T"&amp;$AA397,"")</f>
        <v/>
      </c>
    </row>
    <row r="398">
      <c r="A398" t="inlineStr">
        <is>
          <t>Nathan</t>
        </is>
      </c>
      <c r="B398">
        <f>IFERROR(IF(INDEX('Player Pool'!$A$2:$A$8725,$X398)="","",INDEX('Player Pool'!$A$2:$A$8725,$X398)),"")</f>
        <v/>
      </c>
      <c r="C398">
        <f>IFERROR(IF(INDEX('Player Pool'!$B$2:$B$8725,$X398)="","",INDEX('Player Pool'!$B$2:$B$8725,$X398)),"")</f>
        <v/>
      </c>
      <c r="D398">
        <f>IFERROR(IF(INDEX('Player Pool'!$C$2:$C$8725,$X398)="","",INDEX('Player Pool'!$C$2:$C$8725,$X398)),"")</f>
        <v/>
      </c>
      <c r="E398">
        <f>IFERROR(IF(INDEX('Player Pool'!$D$2:$D$8725,$X398)="","",INDEX('Player Pool'!$D$2:$D$8725,$X398)),"")</f>
        <v/>
      </c>
      <c r="F398" t="inlineStr">
        <is>
          <t>F</t>
        </is>
      </c>
      <c r="G398" t="inlineStr">
        <is>
          <t>ACTIVE</t>
        </is>
      </c>
      <c r="H398">
        <f>IFERROR(IF(INDEX('Player Pool'!$E$2:$E$8725,$X398)="","",INDEX('Player Pool'!$E$2:$E$8725,$X398)),"")</f>
        <v/>
      </c>
      <c r="I398" s="30" t="n">
        <v>7875000</v>
      </c>
      <c r="J398" s="31">
        <f>IFERROR(IF(INDEX('Player Pool'!$I$2:$I$8725,$X398)="","",INDEX('Player Pool'!$I$2:$I$8725,$X398)),"")</f>
        <v/>
      </c>
      <c r="K398" s="31">
        <f>IFERROR(IF(INDEX('Player Pool'!$K$2:$K$8725,$X398)="","",INDEX('Player Pool'!$K$2:$K$8725,$X398)),"")</f>
        <v/>
      </c>
      <c r="L398" s="31">
        <f>IFERROR(IF(INDEX('Player Pool'!$M$2:$M$8725,$X398)="","",INDEX('Player Pool'!$M$2:$M$8725,$X398)),"")</f>
        <v/>
      </c>
      <c r="M398" s="31">
        <f>IFERROR(IF(INDEX('Player Pool'!$N$2:$N$8725,$X398)="","",INDEX('Player Pool'!$N$2:$N$8725,$X398)),"")</f>
        <v/>
      </c>
      <c r="N398" s="31">
        <f>IFERROR(IF(INDEX('Player Pool'!$Q$2:$Q$8725,$X398)="","",INDEX('Player Pool'!$Q$2:$Q$8725,$X398)),"")</f>
        <v/>
      </c>
      <c r="O398" s="31">
        <f>IF(AND(ISNUMBER($R398),$R398&lt;&gt;0,ISNUMBER($I398),$I398&gt;0),$R398/($I398/1000000),"")</f>
        <v/>
      </c>
      <c r="P398">
        <f>IFERROR(IF(INDEX('Player Pool'!$U$2:$U$8725,$X398)="","",INDEX('Player Pool'!$U$2:$U$8725,$X398)),"")</f>
        <v/>
      </c>
      <c r="Q398" s="31">
        <f>IFERROR(IF(INDEX('Player Pool'!$O$2:$O$8725,$X398)="","",INDEX('Player Pool'!$O$2:$O$8725,$X398)),"")</f>
        <v/>
      </c>
      <c r="R398" s="31">
        <f>IFERROR(IF(INDEX('Player Pool'!$P$2:$P$8725,$X398)="","",INDEX('Player Pool'!$P$2:$P$8725,$X398)),"")</f>
        <v/>
      </c>
      <c r="S398" s="31">
        <f>IF(AND(ISNUMBER($J398),$J398&lt;&gt;0,ISNUMBER($I398),$I398&gt;0),$J398/($I398/1000000),"")</f>
        <v/>
      </c>
      <c r="T398" s="32">
        <f>IF(AND(ISNUMBER($K398),$K398&lt;&gt;0,ISNUMBER($I398),$I398&gt;0),$K398/($I398/1000000),"")</f>
        <v/>
      </c>
      <c r="U398" s="32">
        <f>IFERROR(IF(INDEX('Player Pool'!$S$2:$S$8725,$X398)="","",INDEX('Player Pool'!$S$2:$S$8725,$X398)),"")</f>
        <v/>
      </c>
      <c r="V398" s="32">
        <f>IF(AND(ISNUMBER($U398),$U398&lt;&gt;0,ISNUMBER($I398),$I398&gt;0),$U398/($I398/1000000),"")</f>
        <v/>
      </c>
      <c r="W398" t="inlineStr">
        <is>
          <t>042ye</t>
        </is>
      </c>
      <c r="X398">
        <f>IFERROR(MATCH($W398,'Player Pool'!$V$2:$V$8725,0),"")</f>
        <v/>
      </c>
      <c r="Y398">
        <f>IF(ISNUMBER($R398),$R398,-1)</f>
        <v/>
      </c>
      <c r="Z398">
        <f>IF(ISNUMBER($J398),$J398,-1)</f>
        <v/>
      </c>
      <c r="AA398">
        <f>IF($A398=$A397,$AA397,$AA397+1)</f>
        <v/>
      </c>
      <c r="AB398">
        <f>COUNTIFS($A$2:$A$516,$A398,$G$2:$G$516,$G398,$Y$2:$Y$516,"&gt;"&amp;$Y398)+COUNTIFS($A$2:$A398,$A398,$G$2:$G398,$G398,$Y$2:$Y398,$Y398)</f>
        <v/>
      </c>
      <c r="AC398">
        <f>IF($G398="MINORS","",COUNTIFS($A$2:$A$516,$A398,$G$2:$G$516,"&lt;&gt;MINORS",$Z$2:$Z$516,"&gt;"&amp;$Z398)+COUNTIFS($A$2:$A398,$A398,$G$2:$G398,"&lt;&gt;MINORS",$Z$2:$Z398,$Z398))</f>
        <v/>
      </c>
      <c r="AD398">
        <f>$A398&amp;"|"&amp;$G398&amp;"|"&amp;$AB398</f>
        <v/>
      </c>
      <c r="AE398">
        <f>IF($AC398="","",$A398&amp;"|"&amp;$AC398)</f>
        <v/>
      </c>
      <c r="AF398">
        <f>IF(COUNTIFS($A$2:$A398,$A398)=1,"T"&amp;$AA398,"")</f>
        <v/>
      </c>
    </row>
    <row r="399">
      <c r="A399" t="inlineStr">
        <is>
          <t>Nathan</t>
        </is>
      </c>
      <c r="B399">
        <f>IFERROR(IF(INDEX('Player Pool'!$A$2:$A$8725,$X399)="","",INDEX('Player Pool'!$A$2:$A$8725,$X399)),"")</f>
        <v/>
      </c>
      <c r="C399">
        <f>IFERROR(IF(INDEX('Player Pool'!$B$2:$B$8725,$X399)="","",INDEX('Player Pool'!$B$2:$B$8725,$X399)),"")</f>
        <v/>
      </c>
      <c r="D399">
        <f>IFERROR(IF(INDEX('Player Pool'!$C$2:$C$8725,$X399)="","",INDEX('Player Pool'!$C$2:$C$8725,$X399)),"")</f>
        <v/>
      </c>
      <c r="E399">
        <f>IFERROR(IF(INDEX('Player Pool'!$D$2:$D$8725,$X399)="","",INDEX('Player Pool'!$D$2:$D$8725,$X399)),"")</f>
        <v/>
      </c>
      <c r="F399" t="inlineStr">
        <is>
          <t>G</t>
        </is>
      </c>
      <c r="G399" t="inlineStr">
        <is>
          <t>ACTIVE</t>
        </is>
      </c>
      <c r="H399">
        <f>IFERROR(IF(INDEX('Player Pool'!$E$2:$E$8725,$X399)="","",INDEX('Player Pool'!$E$2:$E$8725,$X399)),"")</f>
        <v/>
      </c>
      <c r="I399" s="30" t="n">
        <v>5833333</v>
      </c>
      <c r="J399" s="31">
        <f>IFERROR(IF(INDEX('Player Pool'!$I$2:$I$8725,$X399)="","",INDEX('Player Pool'!$I$2:$I$8725,$X399)),"")</f>
        <v/>
      </c>
      <c r="K399" s="31">
        <f>IFERROR(IF(INDEX('Player Pool'!$K$2:$K$8725,$X399)="","",INDEX('Player Pool'!$K$2:$K$8725,$X399)),"")</f>
        <v/>
      </c>
      <c r="L399" s="31">
        <f>IFERROR(IF(INDEX('Player Pool'!$M$2:$M$8725,$X399)="","",INDEX('Player Pool'!$M$2:$M$8725,$X399)),"")</f>
        <v/>
      </c>
      <c r="M399" s="31">
        <f>IFERROR(IF(INDEX('Player Pool'!$N$2:$N$8725,$X399)="","",INDEX('Player Pool'!$N$2:$N$8725,$X399)),"")</f>
        <v/>
      </c>
      <c r="N399" s="31">
        <f>IFERROR(IF(INDEX('Player Pool'!$Q$2:$Q$8725,$X399)="","",INDEX('Player Pool'!$Q$2:$Q$8725,$X399)),"")</f>
        <v/>
      </c>
      <c r="O399" s="31">
        <f>IF(AND(ISNUMBER($R399),$R399&lt;&gt;0,ISNUMBER($I399),$I399&gt;0),$R399/($I399/1000000),"")</f>
        <v/>
      </c>
      <c r="P399">
        <f>IFERROR(IF(INDEX('Player Pool'!$U$2:$U$8725,$X399)="","",INDEX('Player Pool'!$U$2:$U$8725,$X399)),"")</f>
        <v/>
      </c>
      <c r="Q399" s="31">
        <f>IFERROR(IF(INDEX('Player Pool'!$O$2:$O$8725,$X399)="","",INDEX('Player Pool'!$O$2:$O$8725,$X399)),"")</f>
        <v/>
      </c>
      <c r="R399" s="31">
        <f>IFERROR(IF(INDEX('Player Pool'!$P$2:$P$8725,$X399)="","",INDEX('Player Pool'!$P$2:$P$8725,$X399)),"")</f>
        <v/>
      </c>
      <c r="S399" s="31">
        <f>IF(AND(ISNUMBER($J399),$J399&lt;&gt;0,ISNUMBER($I399),$I399&gt;0),$J399/($I399/1000000),"")</f>
        <v/>
      </c>
      <c r="T399" s="32">
        <f>IF(AND(ISNUMBER($K399),$K399&lt;&gt;0,ISNUMBER($I399),$I399&gt;0),$K399/($I399/1000000),"")</f>
        <v/>
      </c>
      <c r="U399" s="32">
        <f>IFERROR(IF(INDEX('Player Pool'!$S$2:$S$8725,$X399)="","",INDEX('Player Pool'!$S$2:$S$8725,$X399)),"")</f>
        <v/>
      </c>
      <c r="V399" s="32">
        <f>IF(AND(ISNUMBER($U399),$U399&lt;&gt;0,ISNUMBER($I399),$I399&gt;0),$U399/($I399/1000000),"")</f>
        <v/>
      </c>
      <c r="W399" t="inlineStr">
        <is>
          <t>04bii</t>
        </is>
      </c>
      <c r="X399">
        <f>IFERROR(MATCH($W399,'Player Pool'!$V$2:$V$8725,0),"")</f>
        <v/>
      </c>
      <c r="Y399">
        <f>IF(ISNUMBER($R399),$R399,-1)</f>
        <v/>
      </c>
      <c r="Z399">
        <f>IF(ISNUMBER($J399),$J399,-1)</f>
        <v/>
      </c>
      <c r="AA399">
        <f>IF($A399=$A398,$AA398,$AA398+1)</f>
        <v/>
      </c>
      <c r="AB399">
        <f>COUNTIFS($A$2:$A$516,$A399,$G$2:$G$516,$G399,$Y$2:$Y$516,"&gt;"&amp;$Y399)+COUNTIFS($A$2:$A399,$A399,$G$2:$G399,$G399,$Y$2:$Y399,$Y399)</f>
        <v/>
      </c>
      <c r="AC399">
        <f>IF($G399="MINORS","",COUNTIFS($A$2:$A$516,$A399,$G$2:$G$516,"&lt;&gt;MINORS",$Z$2:$Z$516,"&gt;"&amp;$Z399)+COUNTIFS($A$2:$A399,$A399,$G$2:$G399,"&lt;&gt;MINORS",$Z$2:$Z399,$Z399))</f>
        <v/>
      </c>
      <c r="AD399">
        <f>$A399&amp;"|"&amp;$G399&amp;"|"&amp;$AB399</f>
        <v/>
      </c>
      <c r="AE399">
        <f>IF($AC399="","",$A399&amp;"|"&amp;$AC399)</f>
        <v/>
      </c>
      <c r="AF399">
        <f>IF(COUNTIFS($A$2:$A399,$A399)=1,"T"&amp;$AA399,"")</f>
        <v/>
      </c>
    </row>
    <row r="400">
      <c r="A400" t="inlineStr">
        <is>
          <t>Nathan</t>
        </is>
      </c>
      <c r="B400">
        <f>IFERROR(IF(INDEX('Player Pool'!$A$2:$A$8725,$X400)="","",INDEX('Player Pool'!$A$2:$A$8725,$X400)),"")</f>
        <v/>
      </c>
      <c r="C400">
        <f>IFERROR(IF(INDEX('Player Pool'!$B$2:$B$8725,$X400)="","",INDEX('Player Pool'!$B$2:$B$8725,$X400)),"")</f>
        <v/>
      </c>
      <c r="D400">
        <f>IFERROR(IF(INDEX('Player Pool'!$C$2:$C$8725,$X400)="","",INDEX('Player Pool'!$C$2:$C$8725,$X400)),"")</f>
        <v/>
      </c>
      <c r="E400">
        <f>IFERROR(IF(INDEX('Player Pool'!$D$2:$D$8725,$X400)="","",INDEX('Player Pool'!$D$2:$D$8725,$X400)),"")</f>
        <v/>
      </c>
      <c r="F400" t="inlineStr">
        <is>
          <t>F</t>
        </is>
      </c>
      <c r="G400" t="inlineStr">
        <is>
          <t>ACTIVE</t>
        </is>
      </c>
      <c r="H400">
        <f>IFERROR(IF(INDEX('Player Pool'!$E$2:$E$8725,$X400)="","",INDEX('Player Pool'!$E$2:$E$8725,$X400)),"")</f>
        <v/>
      </c>
      <c r="I400" s="30" t="n">
        <v>11000000</v>
      </c>
      <c r="J400" s="31">
        <f>IFERROR(IF(INDEX('Player Pool'!$I$2:$I$8725,$X400)="","",INDEX('Player Pool'!$I$2:$I$8725,$X400)),"")</f>
        <v/>
      </c>
      <c r="K400" s="31">
        <f>IFERROR(IF(INDEX('Player Pool'!$K$2:$K$8725,$X400)="","",INDEX('Player Pool'!$K$2:$K$8725,$X400)),"")</f>
        <v/>
      </c>
      <c r="L400" s="31">
        <f>IFERROR(IF(INDEX('Player Pool'!$M$2:$M$8725,$X400)="","",INDEX('Player Pool'!$M$2:$M$8725,$X400)),"")</f>
        <v/>
      </c>
      <c r="M400" s="31">
        <f>IFERROR(IF(INDEX('Player Pool'!$N$2:$N$8725,$X400)="","",INDEX('Player Pool'!$N$2:$N$8725,$X400)),"")</f>
        <v/>
      </c>
      <c r="N400" s="31">
        <f>IFERROR(IF(INDEX('Player Pool'!$Q$2:$Q$8725,$X400)="","",INDEX('Player Pool'!$Q$2:$Q$8725,$X400)),"")</f>
        <v/>
      </c>
      <c r="O400" s="31">
        <f>IF(AND(ISNUMBER($R400),$R400&lt;&gt;0,ISNUMBER($I400),$I400&gt;0),$R400/($I400/1000000),"")</f>
        <v/>
      </c>
      <c r="P400">
        <f>IFERROR(IF(INDEX('Player Pool'!$U$2:$U$8725,$X400)="","",INDEX('Player Pool'!$U$2:$U$8725,$X400)),"")</f>
        <v/>
      </c>
      <c r="Q400" s="31">
        <f>IFERROR(IF(INDEX('Player Pool'!$O$2:$O$8725,$X400)="","",INDEX('Player Pool'!$O$2:$O$8725,$X400)),"")</f>
        <v/>
      </c>
      <c r="R400" s="31">
        <f>IFERROR(IF(INDEX('Player Pool'!$P$2:$P$8725,$X400)="","",INDEX('Player Pool'!$P$2:$P$8725,$X400)),"")</f>
        <v/>
      </c>
      <c r="S400" s="31">
        <f>IF(AND(ISNUMBER($J400),$J400&lt;&gt;0,ISNUMBER($I400),$I400&gt;0),$J400/($I400/1000000),"")</f>
        <v/>
      </c>
      <c r="T400" s="32">
        <f>IF(AND(ISNUMBER($K400),$K400&lt;&gt;0,ISNUMBER($I400),$I400&gt;0),$K400/($I400/1000000),"")</f>
        <v/>
      </c>
      <c r="U400" s="32">
        <f>IFERROR(IF(INDEX('Player Pool'!$S$2:$S$8725,$X400)="","",INDEX('Player Pool'!$S$2:$S$8725,$X400)),"")</f>
        <v/>
      </c>
      <c r="V400" s="32">
        <f>IF(AND(ISNUMBER($U400),$U400&lt;&gt;0,ISNUMBER($I400),$I400&gt;0),$U400/($I400/1000000),"")</f>
        <v/>
      </c>
      <c r="W400" t="inlineStr">
        <is>
          <t>04zo0</t>
        </is>
      </c>
      <c r="X400">
        <f>IFERROR(MATCH($W400,'Player Pool'!$V$2:$V$8725,0),"")</f>
        <v/>
      </c>
      <c r="Y400">
        <f>IF(ISNUMBER($R400),$R400,-1)</f>
        <v/>
      </c>
      <c r="Z400">
        <f>IF(ISNUMBER($J400),$J400,-1)</f>
        <v/>
      </c>
      <c r="AA400">
        <f>IF($A400=$A399,$AA399,$AA399+1)</f>
        <v/>
      </c>
      <c r="AB400">
        <f>COUNTIFS($A$2:$A$516,$A400,$G$2:$G$516,$G400,$Y$2:$Y$516,"&gt;"&amp;$Y400)+COUNTIFS($A$2:$A400,$A400,$G$2:$G400,$G400,$Y$2:$Y400,$Y400)</f>
        <v/>
      </c>
      <c r="AC400">
        <f>IF($G400="MINORS","",COUNTIFS($A$2:$A$516,$A400,$G$2:$G$516,"&lt;&gt;MINORS",$Z$2:$Z$516,"&gt;"&amp;$Z400)+COUNTIFS($A$2:$A400,$A400,$G$2:$G400,"&lt;&gt;MINORS",$Z$2:$Z400,$Z400))</f>
        <v/>
      </c>
      <c r="AD400">
        <f>$A400&amp;"|"&amp;$G400&amp;"|"&amp;$AB400</f>
        <v/>
      </c>
      <c r="AE400">
        <f>IF($AC400="","",$A400&amp;"|"&amp;$AC400)</f>
        <v/>
      </c>
      <c r="AF400">
        <f>IF(COUNTIFS($A$2:$A400,$A400)=1,"T"&amp;$AA400,"")</f>
        <v/>
      </c>
    </row>
    <row r="401">
      <c r="A401" t="inlineStr">
        <is>
          <t>Nathan</t>
        </is>
      </c>
      <c r="B401">
        <f>IFERROR(IF(INDEX('Player Pool'!$A$2:$A$8725,$X401)="","",INDEX('Player Pool'!$A$2:$A$8725,$X401)),"")</f>
        <v/>
      </c>
      <c r="C401">
        <f>IFERROR(IF(INDEX('Player Pool'!$B$2:$B$8725,$X401)="","",INDEX('Player Pool'!$B$2:$B$8725,$X401)),"")</f>
        <v/>
      </c>
      <c r="D401">
        <f>IFERROR(IF(INDEX('Player Pool'!$C$2:$C$8725,$X401)="","",INDEX('Player Pool'!$C$2:$C$8725,$X401)),"")</f>
        <v/>
      </c>
      <c r="E401">
        <f>IFERROR(IF(INDEX('Player Pool'!$D$2:$D$8725,$X401)="","",INDEX('Player Pool'!$D$2:$D$8725,$X401)),"")</f>
        <v/>
      </c>
      <c r="F401" t="inlineStr">
        <is>
          <t>D</t>
        </is>
      </c>
      <c r="G401" t="inlineStr">
        <is>
          <t>ACTIVE</t>
        </is>
      </c>
      <c r="H401">
        <f>IFERROR(IF(INDEX('Player Pool'!$E$2:$E$8725,$X401)="","",INDEX('Player Pool'!$E$2:$E$8725,$X401)),"")</f>
        <v/>
      </c>
      <c r="I401" s="30" t="n">
        <v>1</v>
      </c>
      <c r="J401" s="31">
        <f>IFERROR(IF(INDEX('Player Pool'!$I$2:$I$8725,$X401)="","",INDEX('Player Pool'!$I$2:$I$8725,$X401)),"")</f>
        <v/>
      </c>
      <c r="K401" s="31">
        <f>IFERROR(IF(INDEX('Player Pool'!$K$2:$K$8725,$X401)="","",INDEX('Player Pool'!$K$2:$K$8725,$X401)),"")</f>
        <v/>
      </c>
      <c r="L401" s="31">
        <f>IFERROR(IF(INDEX('Player Pool'!$M$2:$M$8725,$X401)="","",INDEX('Player Pool'!$M$2:$M$8725,$X401)),"")</f>
        <v/>
      </c>
      <c r="M401" s="31">
        <f>IFERROR(IF(INDEX('Player Pool'!$N$2:$N$8725,$X401)="","",INDEX('Player Pool'!$N$2:$N$8725,$X401)),"")</f>
        <v/>
      </c>
      <c r="N401" s="31">
        <f>IFERROR(IF(INDEX('Player Pool'!$Q$2:$Q$8725,$X401)="","",INDEX('Player Pool'!$Q$2:$Q$8725,$X401)),"")</f>
        <v/>
      </c>
      <c r="O401" s="31">
        <f>IF(AND(ISNUMBER($R401),$R401&lt;&gt;0,ISNUMBER($I401),$I401&gt;0),$R401/($I401/1000000),"")</f>
        <v/>
      </c>
      <c r="P401">
        <f>IFERROR(IF(INDEX('Player Pool'!$U$2:$U$8725,$X401)="","",INDEX('Player Pool'!$U$2:$U$8725,$X401)),"")</f>
        <v/>
      </c>
      <c r="Q401" s="31">
        <f>IFERROR(IF(INDEX('Player Pool'!$O$2:$O$8725,$X401)="","",INDEX('Player Pool'!$O$2:$O$8725,$X401)),"")</f>
        <v/>
      </c>
      <c r="R401" s="31">
        <f>IFERROR(IF(INDEX('Player Pool'!$P$2:$P$8725,$X401)="","",INDEX('Player Pool'!$P$2:$P$8725,$X401)),"")</f>
        <v/>
      </c>
      <c r="S401" s="31">
        <f>IF(AND(ISNUMBER($J401),$J401&lt;&gt;0,ISNUMBER($I401),$I401&gt;0),$J401/($I401/1000000),"")</f>
        <v/>
      </c>
      <c r="T401" s="32">
        <f>IF(AND(ISNUMBER($K401),$K401&lt;&gt;0,ISNUMBER($I401),$I401&gt;0),$K401/($I401/1000000),"")</f>
        <v/>
      </c>
      <c r="U401" s="32">
        <f>IFERROR(IF(INDEX('Player Pool'!$S$2:$S$8725,$X401)="","",INDEX('Player Pool'!$S$2:$S$8725,$X401)),"")</f>
        <v/>
      </c>
      <c r="V401" s="32">
        <f>IF(AND(ISNUMBER($U401),$U401&lt;&gt;0,ISNUMBER($I401),$I401&gt;0),$U401/($I401/1000000),"")</f>
        <v/>
      </c>
      <c r="W401" t="inlineStr">
        <is>
          <t>05nzz</t>
        </is>
      </c>
      <c r="X401">
        <f>IFERROR(MATCH($W401,'Player Pool'!$V$2:$V$8725,0),"")</f>
        <v/>
      </c>
      <c r="Y401">
        <f>IF(ISNUMBER($R401),$R401,-1)</f>
        <v/>
      </c>
      <c r="Z401">
        <f>IF(ISNUMBER($J401),$J401,-1)</f>
        <v/>
      </c>
      <c r="AA401">
        <f>IF($A401=$A400,$AA400,$AA400+1)</f>
        <v/>
      </c>
      <c r="AB401">
        <f>COUNTIFS($A$2:$A$516,$A401,$G$2:$G$516,$G401,$Y$2:$Y$516,"&gt;"&amp;$Y401)+COUNTIFS($A$2:$A401,$A401,$G$2:$G401,$G401,$Y$2:$Y401,$Y401)</f>
        <v/>
      </c>
      <c r="AC401">
        <f>IF($G401="MINORS","",COUNTIFS($A$2:$A$516,$A401,$G$2:$G$516,"&lt;&gt;MINORS",$Z$2:$Z$516,"&gt;"&amp;$Z401)+COUNTIFS($A$2:$A401,$A401,$G$2:$G401,"&lt;&gt;MINORS",$Z$2:$Z401,$Z401))</f>
        <v/>
      </c>
      <c r="AD401">
        <f>$A401&amp;"|"&amp;$G401&amp;"|"&amp;$AB401</f>
        <v/>
      </c>
      <c r="AE401">
        <f>IF($AC401="","",$A401&amp;"|"&amp;$AC401)</f>
        <v/>
      </c>
      <c r="AF401">
        <f>IF(COUNTIFS($A$2:$A401,$A401)=1,"T"&amp;$AA401,"")</f>
        <v/>
      </c>
    </row>
    <row r="402">
      <c r="A402" t="inlineStr">
        <is>
          <t>Nathan</t>
        </is>
      </c>
      <c r="B402">
        <f>IFERROR(IF(INDEX('Player Pool'!$A$2:$A$8725,$X402)="","",INDEX('Player Pool'!$A$2:$A$8725,$X402)),"")</f>
        <v/>
      </c>
      <c r="C402">
        <f>IFERROR(IF(INDEX('Player Pool'!$B$2:$B$8725,$X402)="","",INDEX('Player Pool'!$B$2:$B$8725,$X402)),"")</f>
        <v/>
      </c>
      <c r="D402">
        <f>IFERROR(IF(INDEX('Player Pool'!$C$2:$C$8725,$X402)="","",INDEX('Player Pool'!$C$2:$C$8725,$X402)),"")</f>
        <v/>
      </c>
      <c r="E402">
        <f>IFERROR(IF(INDEX('Player Pool'!$D$2:$D$8725,$X402)="","",INDEX('Player Pool'!$D$2:$D$8725,$X402)),"")</f>
        <v/>
      </c>
      <c r="F402" t="inlineStr">
        <is>
          <t>F</t>
        </is>
      </c>
      <c r="G402" t="inlineStr">
        <is>
          <t>ACTIVE</t>
        </is>
      </c>
      <c r="H402">
        <f>IFERROR(IF(INDEX('Player Pool'!$E$2:$E$8725,$X402)="","",INDEX('Player Pool'!$E$2:$E$8725,$X402)),"")</f>
        <v/>
      </c>
      <c r="I402" s="30" t="n">
        <v>5125000</v>
      </c>
      <c r="J402" s="31">
        <f>IFERROR(IF(INDEX('Player Pool'!$I$2:$I$8725,$X402)="","",INDEX('Player Pool'!$I$2:$I$8725,$X402)),"")</f>
        <v/>
      </c>
      <c r="K402" s="31">
        <f>IFERROR(IF(INDEX('Player Pool'!$K$2:$K$8725,$X402)="","",INDEX('Player Pool'!$K$2:$K$8725,$X402)),"")</f>
        <v/>
      </c>
      <c r="L402" s="31">
        <f>IFERROR(IF(INDEX('Player Pool'!$M$2:$M$8725,$X402)="","",INDEX('Player Pool'!$M$2:$M$8725,$X402)),"")</f>
        <v/>
      </c>
      <c r="M402" s="31">
        <f>IFERROR(IF(INDEX('Player Pool'!$N$2:$N$8725,$X402)="","",INDEX('Player Pool'!$N$2:$N$8725,$X402)),"")</f>
        <v/>
      </c>
      <c r="N402" s="31">
        <f>IFERROR(IF(INDEX('Player Pool'!$Q$2:$Q$8725,$X402)="","",INDEX('Player Pool'!$Q$2:$Q$8725,$X402)),"")</f>
        <v/>
      </c>
      <c r="O402" s="31">
        <f>IF(AND(ISNUMBER($R402),$R402&lt;&gt;0,ISNUMBER($I402),$I402&gt;0),$R402/($I402/1000000),"")</f>
        <v/>
      </c>
      <c r="P402">
        <f>IFERROR(IF(INDEX('Player Pool'!$U$2:$U$8725,$X402)="","",INDEX('Player Pool'!$U$2:$U$8725,$X402)),"")</f>
        <v/>
      </c>
      <c r="Q402" s="31">
        <f>IFERROR(IF(INDEX('Player Pool'!$O$2:$O$8725,$X402)="","",INDEX('Player Pool'!$O$2:$O$8725,$X402)),"")</f>
        <v/>
      </c>
      <c r="R402" s="31">
        <f>IFERROR(IF(INDEX('Player Pool'!$P$2:$P$8725,$X402)="","",INDEX('Player Pool'!$P$2:$P$8725,$X402)),"")</f>
        <v/>
      </c>
      <c r="S402" s="31">
        <f>IF(AND(ISNUMBER($J402),$J402&lt;&gt;0,ISNUMBER($I402),$I402&gt;0),$J402/($I402/1000000),"")</f>
        <v/>
      </c>
      <c r="T402" s="32">
        <f>IF(AND(ISNUMBER($K402),$K402&lt;&gt;0,ISNUMBER($I402),$I402&gt;0),$K402/($I402/1000000),"")</f>
        <v/>
      </c>
      <c r="U402" s="32">
        <f>IFERROR(IF(INDEX('Player Pool'!$S$2:$S$8725,$X402)="","",INDEX('Player Pool'!$S$2:$S$8725,$X402)),"")</f>
        <v/>
      </c>
      <c r="V402" s="32">
        <f>IF(AND(ISNUMBER($U402),$U402&lt;&gt;0,ISNUMBER($I402),$I402&gt;0),$U402/($I402/1000000),"")</f>
        <v/>
      </c>
      <c r="W402" t="inlineStr">
        <is>
          <t>02422</t>
        </is>
      </c>
      <c r="X402">
        <f>IFERROR(MATCH($W402,'Player Pool'!$V$2:$V$8725,0),"")</f>
        <v/>
      </c>
      <c r="Y402">
        <f>IF(ISNUMBER($R402),$R402,-1)</f>
        <v/>
      </c>
      <c r="Z402">
        <f>IF(ISNUMBER($J402),$J402,-1)</f>
        <v/>
      </c>
      <c r="AA402">
        <f>IF($A402=$A401,$AA401,$AA401+1)</f>
        <v/>
      </c>
      <c r="AB402">
        <f>COUNTIFS($A$2:$A$516,$A402,$G$2:$G$516,$G402,$Y$2:$Y$516,"&gt;"&amp;$Y402)+COUNTIFS($A$2:$A402,$A402,$G$2:$G402,$G402,$Y$2:$Y402,$Y402)</f>
        <v/>
      </c>
      <c r="AC402">
        <f>IF($G402="MINORS","",COUNTIFS($A$2:$A$516,$A402,$G$2:$G$516,"&lt;&gt;MINORS",$Z$2:$Z$516,"&gt;"&amp;$Z402)+COUNTIFS($A$2:$A402,$A402,$G$2:$G402,"&lt;&gt;MINORS",$Z$2:$Z402,$Z402))</f>
        <v/>
      </c>
      <c r="AD402">
        <f>$A402&amp;"|"&amp;$G402&amp;"|"&amp;$AB402</f>
        <v/>
      </c>
      <c r="AE402">
        <f>IF($AC402="","",$A402&amp;"|"&amp;$AC402)</f>
        <v/>
      </c>
      <c r="AF402">
        <f>IF(COUNTIFS($A$2:$A402,$A402)=1,"T"&amp;$AA402,"")</f>
        <v/>
      </c>
    </row>
    <row r="403">
      <c r="A403" t="inlineStr">
        <is>
          <t>Nathan</t>
        </is>
      </c>
      <c r="B403">
        <f>IFERROR(IF(INDEX('Player Pool'!$A$2:$A$8725,$X403)="","",INDEX('Player Pool'!$A$2:$A$8725,$X403)),"")</f>
        <v/>
      </c>
      <c r="C403">
        <f>IFERROR(IF(INDEX('Player Pool'!$B$2:$B$8725,$X403)="","",INDEX('Player Pool'!$B$2:$B$8725,$X403)),"")</f>
        <v/>
      </c>
      <c r="D403">
        <f>IFERROR(IF(INDEX('Player Pool'!$C$2:$C$8725,$X403)="","",INDEX('Player Pool'!$C$2:$C$8725,$X403)),"")</f>
        <v/>
      </c>
      <c r="E403">
        <f>IFERROR(IF(INDEX('Player Pool'!$D$2:$D$8725,$X403)="","",INDEX('Player Pool'!$D$2:$D$8725,$X403)),"")</f>
        <v/>
      </c>
      <c r="F403" t="inlineStr">
        <is>
          <t>D</t>
        </is>
      </c>
      <c r="G403" t="inlineStr">
        <is>
          <t>ACTIVE</t>
        </is>
      </c>
      <c r="H403">
        <f>IFERROR(IF(INDEX('Player Pool'!$E$2:$E$8725,$X403)="","",INDEX('Player Pool'!$E$2:$E$8725,$X403)),"")</f>
        <v/>
      </c>
      <c r="I403" s="30" t="n">
        <v>875000</v>
      </c>
      <c r="J403" s="31">
        <f>IFERROR(IF(INDEX('Player Pool'!$I$2:$I$8725,$X403)="","",INDEX('Player Pool'!$I$2:$I$8725,$X403)),"")</f>
        <v/>
      </c>
      <c r="K403" s="31">
        <f>IFERROR(IF(INDEX('Player Pool'!$K$2:$K$8725,$X403)="","",INDEX('Player Pool'!$K$2:$K$8725,$X403)),"")</f>
        <v/>
      </c>
      <c r="L403" s="31">
        <f>IFERROR(IF(INDEX('Player Pool'!$M$2:$M$8725,$X403)="","",INDEX('Player Pool'!$M$2:$M$8725,$X403)),"")</f>
        <v/>
      </c>
      <c r="M403" s="31">
        <f>IFERROR(IF(INDEX('Player Pool'!$N$2:$N$8725,$X403)="","",INDEX('Player Pool'!$N$2:$N$8725,$X403)),"")</f>
        <v/>
      </c>
      <c r="N403" s="31">
        <f>IFERROR(IF(INDEX('Player Pool'!$Q$2:$Q$8725,$X403)="","",INDEX('Player Pool'!$Q$2:$Q$8725,$X403)),"")</f>
        <v/>
      </c>
      <c r="O403" s="31">
        <f>IF(AND(ISNUMBER($R403),$R403&lt;&gt;0,ISNUMBER($I403),$I403&gt;0),$R403/($I403/1000000),"")</f>
        <v/>
      </c>
      <c r="P403">
        <f>IFERROR(IF(INDEX('Player Pool'!$U$2:$U$8725,$X403)="","",INDEX('Player Pool'!$U$2:$U$8725,$X403)),"")</f>
        <v/>
      </c>
      <c r="Q403" s="31">
        <f>IFERROR(IF(INDEX('Player Pool'!$O$2:$O$8725,$X403)="","",INDEX('Player Pool'!$O$2:$O$8725,$X403)),"")</f>
        <v/>
      </c>
      <c r="R403" s="31">
        <f>IFERROR(IF(INDEX('Player Pool'!$P$2:$P$8725,$X403)="","",INDEX('Player Pool'!$P$2:$P$8725,$X403)),"")</f>
        <v/>
      </c>
      <c r="S403" s="31">
        <f>IF(AND(ISNUMBER($J403),$J403&lt;&gt;0,ISNUMBER($I403),$I403&gt;0),$J403/($I403/1000000),"")</f>
        <v/>
      </c>
      <c r="T403" s="32">
        <f>IF(AND(ISNUMBER($K403),$K403&lt;&gt;0,ISNUMBER($I403),$I403&gt;0),$K403/($I403/1000000),"")</f>
        <v/>
      </c>
      <c r="U403" s="32">
        <f>IFERROR(IF(INDEX('Player Pool'!$S$2:$S$8725,$X403)="","",INDEX('Player Pool'!$S$2:$S$8725,$X403)),"")</f>
        <v/>
      </c>
      <c r="V403" s="32">
        <f>IF(AND(ISNUMBER($U403),$U403&lt;&gt;0,ISNUMBER($I403),$I403&gt;0),$U403/($I403/1000000),"")</f>
        <v/>
      </c>
      <c r="W403" t="inlineStr">
        <is>
          <t>04z51</t>
        </is>
      </c>
      <c r="X403">
        <f>IFERROR(MATCH($W403,'Player Pool'!$V$2:$V$8725,0),"")</f>
        <v/>
      </c>
      <c r="Y403">
        <f>IF(ISNUMBER($R403),$R403,-1)</f>
        <v/>
      </c>
      <c r="Z403">
        <f>IF(ISNUMBER($J403),$J403,-1)</f>
        <v/>
      </c>
      <c r="AA403">
        <f>IF($A403=$A402,$AA402,$AA402+1)</f>
        <v/>
      </c>
      <c r="AB403">
        <f>COUNTIFS($A$2:$A$516,$A403,$G$2:$G$516,$G403,$Y$2:$Y$516,"&gt;"&amp;$Y403)+COUNTIFS($A$2:$A403,$A403,$G$2:$G403,$G403,$Y$2:$Y403,$Y403)</f>
        <v/>
      </c>
      <c r="AC403">
        <f>IF($G403="MINORS","",COUNTIFS($A$2:$A$516,$A403,$G$2:$G$516,"&lt;&gt;MINORS",$Z$2:$Z$516,"&gt;"&amp;$Z403)+COUNTIFS($A$2:$A403,$A403,$G$2:$G403,"&lt;&gt;MINORS",$Z$2:$Z403,$Z403))</f>
        <v/>
      </c>
      <c r="AD403">
        <f>$A403&amp;"|"&amp;$G403&amp;"|"&amp;$AB403</f>
        <v/>
      </c>
      <c r="AE403">
        <f>IF($AC403="","",$A403&amp;"|"&amp;$AC403)</f>
        <v/>
      </c>
      <c r="AF403">
        <f>IF(COUNTIFS($A$2:$A403,$A403)=1,"T"&amp;$AA403,"")</f>
        <v/>
      </c>
    </row>
    <row r="404">
      <c r="A404" t="inlineStr">
        <is>
          <t>Nathan</t>
        </is>
      </c>
      <c r="B404">
        <f>IFERROR(IF(INDEX('Player Pool'!$A$2:$A$8725,$X404)="","",INDEX('Player Pool'!$A$2:$A$8725,$X404)),"")</f>
        <v/>
      </c>
      <c r="C404">
        <f>IFERROR(IF(INDEX('Player Pool'!$B$2:$B$8725,$X404)="","",INDEX('Player Pool'!$B$2:$B$8725,$X404)),"")</f>
        <v/>
      </c>
      <c r="D404">
        <f>IFERROR(IF(INDEX('Player Pool'!$C$2:$C$8725,$X404)="","",INDEX('Player Pool'!$C$2:$C$8725,$X404)),"")</f>
        <v/>
      </c>
      <c r="E404">
        <f>IFERROR(IF(INDEX('Player Pool'!$D$2:$D$8725,$X404)="","",INDEX('Player Pool'!$D$2:$D$8725,$X404)),"")</f>
        <v/>
      </c>
      <c r="F404" t="inlineStr">
        <is>
          <t>F</t>
        </is>
      </c>
      <c r="G404" t="inlineStr">
        <is>
          <t>ACTIVE</t>
        </is>
      </c>
      <c r="H404">
        <f>IFERROR(IF(INDEX('Player Pool'!$E$2:$E$8725,$X404)="","",INDEX('Player Pool'!$E$2:$E$8725,$X404)),"")</f>
        <v/>
      </c>
      <c r="I404" s="30" t="n">
        <v>945417</v>
      </c>
      <c r="J404" s="31">
        <f>IFERROR(IF(INDEX('Player Pool'!$I$2:$I$8725,$X404)="","",INDEX('Player Pool'!$I$2:$I$8725,$X404)),"")</f>
        <v/>
      </c>
      <c r="K404" s="31">
        <f>IFERROR(IF(INDEX('Player Pool'!$K$2:$K$8725,$X404)="","",INDEX('Player Pool'!$K$2:$K$8725,$X404)),"")</f>
        <v/>
      </c>
      <c r="L404" s="31">
        <f>IFERROR(IF(INDEX('Player Pool'!$M$2:$M$8725,$X404)="","",INDEX('Player Pool'!$M$2:$M$8725,$X404)),"")</f>
        <v/>
      </c>
      <c r="M404" s="31">
        <f>IFERROR(IF(INDEX('Player Pool'!$N$2:$N$8725,$X404)="","",INDEX('Player Pool'!$N$2:$N$8725,$X404)),"")</f>
        <v/>
      </c>
      <c r="N404" s="31">
        <f>IFERROR(IF(INDEX('Player Pool'!$Q$2:$Q$8725,$X404)="","",INDEX('Player Pool'!$Q$2:$Q$8725,$X404)),"")</f>
        <v/>
      </c>
      <c r="O404" s="31">
        <f>IF(AND(ISNUMBER($R404),$R404&lt;&gt;0,ISNUMBER($I404),$I404&gt;0),$R404/($I404/1000000),"")</f>
        <v/>
      </c>
      <c r="P404">
        <f>IFERROR(IF(INDEX('Player Pool'!$U$2:$U$8725,$X404)="","",INDEX('Player Pool'!$U$2:$U$8725,$X404)),"")</f>
        <v/>
      </c>
      <c r="Q404" s="31">
        <f>IFERROR(IF(INDEX('Player Pool'!$O$2:$O$8725,$X404)="","",INDEX('Player Pool'!$O$2:$O$8725,$X404)),"")</f>
        <v/>
      </c>
      <c r="R404" s="31">
        <f>IFERROR(IF(INDEX('Player Pool'!$P$2:$P$8725,$X404)="","",INDEX('Player Pool'!$P$2:$P$8725,$X404)),"")</f>
        <v/>
      </c>
      <c r="S404" s="31">
        <f>IF(AND(ISNUMBER($J404),$J404&lt;&gt;0,ISNUMBER($I404),$I404&gt;0),$J404/($I404/1000000),"")</f>
        <v/>
      </c>
      <c r="T404" s="32">
        <f>IF(AND(ISNUMBER($K404),$K404&lt;&gt;0,ISNUMBER($I404),$I404&gt;0),$K404/($I404/1000000),"")</f>
        <v/>
      </c>
      <c r="U404" s="32">
        <f>IFERROR(IF(INDEX('Player Pool'!$S$2:$S$8725,$X404)="","",INDEX('Player Pool'!$S$2:$S$8725,$X404)),"")</f>
        <v/>
      </c>
      <c r="V404" s="32">
        <f>IF(AND(ISNUMBER($U404),$U404&lt;&gt;0,ISNUMBER($I404),$I404&gt;0),$U404/($I404/1000000),"")</f>
        <v/>
      </c>
      <c r="W404" t="inlineStr">
        <is>
          <t>06hcr</t>
        </is>
      </c>
      <c r="X404">
        <f>IFERROR(MATCH($W404,'Player Pool'!$V$2:$V$8725,0),"")</f>
        <v/>
      </c>
      <c r="Y404">
        <f>IF(ISNUMBER($R404),$R404,-1)</f>
        <v/>
      </c>
      <c r="Z404">
        <f>IF(ISNUMBER($J404),$J404,-1)</f>
        <v/>
      </c>
      <c r="AA404">
        <f>IF($A404=$A403,$AA403,$AA403+1)</f>
        <v/>
      </c>
      <c r="AB404">
        <f>COUNTIFS($A$2:$A$516,$A404,$G$2:$G$516,$G404,$Y$2:$Y$516,"&gt;"&amp;$Y404)+COUNTIFS($A$2:$A404,$A404,$G$2:$G404,$G404,$Y$2:$Y404,$Y404)</f>
        <v/>
      </c>
      <c r="AC404">
        <f>IF($G404="MINORS","",COUNTIFS($A$2:$A$516,$A404,$G$2:$G$516,"&lt;&gt;MINORS",$Z$2:$Z$516,"&gt;"&amp;$Z404)+COUNTIFS($A$2:$A404,$A404,$G$2:$G404,"&lt;&gt;MINORS",$Z$2:$Z404,$Z404))</f>
        <v/>
      </c>
      <c r="AD404">
        <f>$A404&amp;"|"&amp;$G404&amp;"|"&amp;$AB404</f>
        <v/>
      </c>
      <c r="AE404">
        <f>IF($AC404="","",$A404&amp;"|"&amp;$AC404)</f>
        <v/>
      </c>
      <c r="AF404">
        <f>IF(COUNTIFS($A$2:$A404,$A404)=1,"T"&amp;$AA404,"")</f>
        <v/>
      </c>
    </row>
    <row r="405">
      <c r="A405" t="inlineStr">
        <is>
          <t>Nathan</t>
        </is>
      </c>
      <c r="B405">
        <f>IFERROR(IF(INDEX('Player Pool'!$A$2:$A$8725,$X405)="","",INDEX('Player Pool'!$A$2:$A$8725,$X405)),"")</f>
        <v/>
      </c>
      <c r="C405">
        <f>IFERROR(IF(INDEX('Player Pool'!$B$2:$B$8725,$X405)="","",INDEX('Player Pool'!$B$2:$B$8725,$X405)),"")</f>
        <v/>
      </c>
      <c r="D405">
        <f>IFERROR(IF(INDEX('Player Pool'!$C$2:$C$8725,$X405)="","",INDEX('Player Pool'!$C$2:$C$8725,$X405)),"")</f>
        <v/>
      </c>
      <c r="E405">
        <f>IFERROR(IF(INDEX('Player Pool'!$D$2:$D$8725,$X405)="","",INDEX('Player Pool'!$D$2:$D$8725,$X405)),"")</f>
        <v/>
      </c>
      <c r="F405" t="inlineStr">
        <is>
          <t>F</t>
        </is>
      </c>
      <c r="G405" t="inlineStr">
        <is>
          <t>ACTIVE</t>
        </is>
      </c>
      <c r="H405">
        <f>IFERROR(IF(INDEX('Player Pool'!$E$2:$E$8725,$X405)="","",INDEX('Player Pool'!$E$2:$E$8725,$X405)),"")</f>
        <v/>
      </c>
      <c r="I405" s="30" t="n">
        <v>3750000</v>
      </c>
      <c r="J405" s="31">
        <f>IFERROR(IF(INDEX('Player Pool'!$I$2:$I$8725,$X405)="","",INDEX('Player Pool'!$I$2:$I$8725,$X405)),"")</f>
        <v/>
      </c>
      <c r="K405" s="31">
        <f>IFERROR(IF(INDEX('Player Pool'!$K$2:$K$8725,$X405)="","",INDEX('Player Pool'!$K$2:$K$8725,$X405)),"")</f>
        <v/>
      </c>
      <c r="L405" s="31">
        <f>IFERROR(IF(INDEX('Player Pool'!$M$2:$M$8725,$X405)="","",INDEX('Player Pool'!$M$2:$M$8725,$X405)),"")</f>
        <v/>
      </c>
      <c r="M405" s="31">
        <f>IFERROR(IF(INDEX('Player Pool'!$N$2:$N$8725,$X405)="","",INDEX('Player Pool'!$N$2:$N$8725,$X405)),"")</f>
        <v/>
      </c>
      <c r="N405" s="31">
        <f>IFERROR(IF(INDEX('Player Pool'!$Q$2:$Q$8725,$X405)="","",INDEX('Player Pool'!$Q$2:$Q$8725,$X405)),"")</f>
        <v/>
      </c>
      <c r="O405" s="31">
        <f>IF(AND(ISNUMBER($R405),$R405&lt;&gt;0,ISNUMBER($I405),$I405&gt;0),$R405/($I405/1000000),"")</f>
        <v/>
      </c>
      <c r="P405">
        <f>IFERROR(IF(INDEX('Player Pool'!$U$2:$U$8725,$X405)="","",INDEX('Player Pool'!$U$2:$U$8725,$X405)),"")</f>
        <v/>
      </c>
      <c r="Q405" s="31">
        <f>IFERROR(IF(INDEX('Player Pool'!$O$2:$O$8725,$X405)="","",INDEX('Player Pool'!$O$2:$O$8725,$X405)),"")</f>
        <v/>
      </c>
      <c r="R405" s="31">
        <f>IFERROR(IF(INDEX('Player Pool'!$P$2:$P$8725,$X405)="","",INDEX('Player Pool'!$P$2:$P$8725,$X405)),"")</f>
        <v/>
      </c>
      <c r="S405" s="31">
        <f>IF(AND(ISNUMBER($J405),$J405&lt;&gt;0,ISNUMBER($I405),$I405&gt;0),$J405/($I405/1000000),"")</f>
        <v/>
      </c>
      <c r="T405" s="32">
        <f>IF(AND(ISNUMBER($K405),$K405&lt;&gt;0,ISNUMBER($I405),$I405&gt;0),$K405/($I405/1000000),"")</f>
        <v/>
      </c>
      <c r="U405" s="32">
        <f>IFERROR(IF(INDEX('Player Pool'!$S$2:$S$8725,$X405)="","",INDEX('Player Pool'!$S$2:$S$8725,$X405)),"")</f>
        <v/>
      </c>
      <c r="V405" s="32">
        <f>IF(AND(ISNUMBER($U405),$U405&lt;&gt;0,ISNUMBER($I405),$I405&gt;0),$U405/($I405/1000000),"")</f>
        <v/>
      </c>
      <c r="W405" t="inlineStr">
        <is>
          <t>059e5</t>
        </is>
      </c>
      <c r="X405">
        <f>IFERROR(MATCH($W405,'Player Pool'!$V$2:$V$8725,0),"")</f>
        <v/>
      </c>
      <c r="Y405">
        <f>IF(ISNUMBER($R405),$R405,-1)</f>
        <v/>
      </c>
      <c r="Z405">
        <f>IF(ISNUMBER($J405),$J405,-1)</f>
        <v/>
      </c>
      <c r="AA405">
        <f>IF($A405=$A404,$AA404,$AA404+1)</f>
        <v/>
      </c>
      <c r="AB405">
        <f>COUNTIFS($A$2:$A$516,$A405,$G$2:$G$516,$G405,$Y$2:$Y$516,"&gt;"&amp;$Y405)+COUNTIFS($A$2:$A405,$A405,$G$2:$G405,$G405,$Y$2:$Y405,$Y405)</f>
        <v/>
      </c>
      <c r="AC405">
        <f>IF($G405="MINORS","",COUNTIFS($A$2:$A$516,$A405,$G$2:$G$516,"&lt;&gt;MINORS",$Z$2:$Z$516,"&gt;"&amp;$Z405)+COUNTIFS($A$2:$A405,$A405,$G$2:$G405,"&lt;&gt;MINORS",$Z$2:$Z405,$Z405))</f>
        <v/>
      </c>
      <c r="AD405">
        <f>$A405&amp;"|"&amp;$G405&amp;"|"&amp;$AB405</f>
        <v/>
      </c>
      <c r="AE405">
        <f>IF($AC405="","",$A405&amp;"|"&amp;$AC405)</f>
        <v/>
      </c>
      <c r="AF405">
        <f>IF(COUNTIFS($A$2:$A405,$A405)=1,"T"&amp;$AA405,"")</f>
        <v/>
      </c>
    </row>
    <row r="406">
      <c r="A406" t="inlineStr">
        <is>
          <t>Nathan</t>
        </is>
      </c>
      <c r="B406">
        <f>IFERROR(IF(INDEX('Player Pool'!$A$2:$A$8725,$X406)="","",INDEX('Player Pool'!$A$2:$A$8725,$X406)),"")</f>
        <v/>
      </c>
      <c r="C406">
        <f>IFERROR(IF(INDEX('Player Pool'!$B$2:$B$8725,$X406)="","",INDEX('Player Pool'!$B$2:$B$8725,$X406)),"")</f>
        <v/>
      </c>
      <c r="D406">
        <f>IFERROR(IF(INDEX('Player Pool'!$C$2:$C$8725,$X406)="","",INDEX('Player Pool'!$C$2:$C$8725,$X406)),"")</f>
        <v/>
      </c>
      <c r="E406">
        <f>IFERROR(IF(INDEX('Player Pool'!$D$2:$D$8725,$X406)="","",INDEX('Player Pool'!$D$2:$D$8725,$X406)),"")</f>
        <v/>
      </c>
      <c r="F406" t="inlineStr">
        <is>
          <t>F</t>
        </is>
      </c>
      <c r="G406" t="inlineStr">
        <is>
          <t>ACTIVE</t>
        </is>
      </c>
      <c r="H406">
        <f>IFERROR(IF(INDEX('Player Pool'!$E$2:$E$8725,$X406)="","",INDEX('Player Pool'!$E$2:$E$8725,$X406)),"")</f>
        <v/>
      </c>
      <c r="I406" s="30" t="n">
        <v>950000</v>
      </c>
      <c r="J406" s="31">
        <f>IFERROR(IF(INDEX('Player Pool'!$I$2:$I$8725,$X406)="","",INDEX('Player Pool'!$I$2:$I$8725,$X406)),"")</f>
        <v/>
      </c>
      <c r="K406" s="31">
        <f>IFERROR(IF(INDEX('Player Pool'!$K$2:$K$8725,$X406)="","",INDEX('Player Pool'!$K$2:$K$8725,$X406)),"")</f>
        <v/>
      </c>
      <c r="L406" s="31">
        <f>IFERROR(IF(INDEX('Player Pool'!$M$2:$M$8725,$X406)="","",INDEX('Player Pool'!$M$2:$M$8725,$X406)),"")</f>
        <v/>
      </c>
      <c r="M406" s="31">
        <f>IFERROR(IF(INDEX('Player Pool'!$N$2:$N$8725,$X406)="","",INDEX('Player Pool'!$N$2:$N$8725,$X406)),"")</f>
        <v/>
      </c>
      <c r="N406" s="31">
        <f>IFERROR(IF(INDEX('Player Pool'!$Q$2:$Q$8725,$X406)="","",INDEX('Player Pool'!$Q$2:$Q$8725,$X406)),"")</f>
        <v/>
      </c>
      <c r="O406" s="31">
        <f>IF(AND(ISNUMBER($R406),$R406&lt;&gt;0,ISNUMBER($I406),$I406&gt;0),$R406/($I406/1000000),"")</f>
        <v/>
      </c>
      <c r="P406">
        <f>IFERROR(IF(INDEX('Player Pool'!$U$2:$U$8725,$X406)="","",INDEX('Player Pool'!$U$2:$U$8725,$X406)),"")</f>
        <v/>
      </c>
      <c r="Q406" s="31">
        <f>IFERROR(IF(INDEX('Player Pool'!$O$2:$O$8725,$X406)="","",INDEX('Player Pool'!$O$2:$O$8725,$X406)),"")</f>
        <v/>
      </c>
      <c r="R406" s="31">
        <f>IFERROR(IF(INDEX('Player Pool'!$P$2:$P$8725,$X406)="","",INDEX('Player Pool'!$P$2:$P$8725,$X406)),"")</f>
        <v/>
      </c>
      <c r="S406" s="31">
        <f>IF(AND(ISNUMBER($J406),$J406&lt;&gt;0,ISNUMBER($I406),$I406&gt;0),$J406/($I406/1000000),"")</f>
        <v/>
      </c>
      <c r="T406" s="32">
        <f>IF(AND(ISNUMBER($K406),$K406&lt;&gt;0,ISNUMBER($I406),$I406&gt;0),$K406/($I406/1000000),"")</f>
        <v/>
      </c>
      <c r="U406" s="32">
        <f>IFERROR(IF(INDEX('Player Pool'!$S$2:$S$8725,$X406)="","",INDEX('Player Pool'!$S$2:$S$8725,$X406)),"")</f>
        <v/>
      </c>
      <c r="V406" s="32">
        <f>IF(AND(ISNUMBER($U406),$U406&lt;&gt;0,ISNUMBER($I406),$I406&gt;0),$U406/($I406/1000000),"")</f>
        <v/>
      </c>
      <c r="W406" t="inlineStr">
        <is>
          <t>0644f</t>
        </is>
      </c>
      <c r="X406">
        <f>IFERROR(MATCH($W406,'Player Pool'!$V$2:$V$8725,0),"")</f>
        <v/>
      </c>
      <c r="Y406">
        <f>IF(ISNUMBER($R406),$R406,-1)</f>
        <v/>
      </c>
      <c r="Z406">
        <f>IF(ISNUMBER($J406),$J406,-1)</f>
        <v/>
      </c>
      <c r="AA406">
        <f>IF($A406=$A405,$AA405,$AA405+1)</f>
        <v/>
      </c>
      <c r="AB406">
        <f>COUNTIFS($A$2:$A$516,$A406,$G$2:$G$516,$G406,$Y$2:$Y$516,"&gt;"&amp;$Y406)+COUNTIFS($A$2:$A406,$A406,$G$2:$G406,$G406,$Y$2:$Y406,$Y406)</f>
        <v/>
      </c>
      <c r="AC406">
        <f>IF($G406="MINORS","",COUNTIFS($A$2:$A$516,$A406,$G$2:$G$516,"&lt;&gt;MINORS",$Z$2:$Z$516,"&gt;"&amp;$Z406)+COUNTIFS($A$2:$A406,$A406,$G$2:$G406,"&lt;&gt;MINORS",$Z$2:$Z406,$Z406))</f>
        <v/>
      </c>
      <c r="AD406">
        <f>$A406&amp;"|"&amp;$G406&amp;"|"&amp;$AB406</f>
        <v/>
      </c>
      <c r="AE406">
        <f>IF($AC406="","",$A406&amp;"|"&amp;$AC406)</f>
        <v/>
      </c>
      <c r="AF406">
        <f>IF(COUNTIFS($A$2:$A406,$A406)=1,"T"&amp;$AA406,"")</f>
        <v/>
      </c>
    </row>
    <row r="407">
      <c r="A407" t="inlineStr">
        <is>
          <t>Nathan</t>
        </is>
      </c>
      <c r="B407">
        <f>IFERROR(IF(INDEX('Player Pool'!$A$2:$A$8725,$X407)="","",INDEX('Player Pool'!$A$2:$A$8725,$X407)),"")</f>
        <v/>
      </c>
      <c r="C407">
        <f>IFERROR(IF(INDEX('Player Pool'!$B$2:$B$8725,$X407)="","",INDEX('Player Pool'!$B$2:$B$8725,$X407)),"")</f>
        <v/>
      </c>
      <c r="D407">
        <f>IFERROR(IF(INDEX('Player Pool'!$C$2:$C$8725,$X407)="","",INDEX('Player Pool'!$C$2:$C$8725,$X407)),"")</f>
        <v/>
      </c>
      <c r="E407">
        <f>IFERROR(IF(INDEX('Player Pool'!$D$2:$D$8725,$X407)="","",INDEX('Player Pool'!$D$2:$D$8725,$X407)),"")</f>
        <v/>
      </c>
      <c r="F407" t="inlineStr">
        <is>
          <t>D</t>
        </is>
      </c>
      <c r="G407" t="inlineStr">
        <is>
          <t>ACTIVE</t>
        </is>
      </c>
      <c r="H407">
        <f>IFERROR(IF(INDEX('Player Pool'!$E$2:$E$8725,$X407)="","",INDEX('Player Pool'!$E$2:$E$8725,$X407)),"")</f>
        <v/>
      </c>
      <c r="I407" s="30" t="n">
        <v>4500000</v>
      </c>
      <c r="J407" s="31">
        <f>IFERROR(IF(INDEX('Player Pool'!$I$2:$I$8725,$X407)="","",INDEX('Player Pool'!$I$2:$I$8725,$X407)),"")</f>
        <v/>
      </c>
      <c r="K407" s="31">
        <f>IFERROR(IF(INDEX('Player Pool'!$K$2:$K$8725,$X407)="","",INDEX('Player Pool'!$K$2:$K$8725,$X407)),"")</f>
        <v/>
      </c>
      <c r="L407" s="31">
        <f>IFERROR(IF(INDEX('Player Pool'!$M$2:$M$8725,$X407)="","",INDEX('Player Pool'!$M$2:$M$8725,$X407)),"")</f>
        <v/>
      </c>
      <c r="M407" s="31">
        <f>IFERROR(IF(INDEX('Player Pool'!$N$2:$N$8725,$X407)="","",INDEX('Player Pool'!$N$2:$N$8725,$X407)),"")</f>
        <v/>
      </c>
      <c r="N407" s="31">
        <f>IFERROR(IF(INDEX('Player Pool'!$Q$2:$Q$8725,$X407)="","",INDEX('Player Pool'!$Q$2:$Q$8725,$X407)),"")</f>
        <v/>
      </c>
      <c r="O407" s="31">
        <f>IF(AND(ISNUMBER($R407),$R407&lt;&gt;0,ISNUMBER($I407),$I407&gt;0),$R407/($I407/1000000),"")</f>
        <v/>
      </c>
      <c r="P407">
        <f>IFERROR(IF(INDEX('Player Pool'!$U$2:$U$8725,$X407)="","",INDEX('Player Pool'!$U$2:$U$8725,$X407)),"")</f>
        <v/>
      </c>
      <c r="Q407" s="31">
        <f>IFERROR(IF(INDEX('Player Pool'!$O$2:$O$8725,$X407)="","",INDEX('Player Pool'!$O$2:$O$8725,$X407)),"")</f>
        <v/>
      </c>
      <c r="R407" s="31">
        <f>IFERROR(IF(INDEX('Player Pool'!$P$2:$P$8725,$X407)="","",INDEX('Player Pool'!$P$2:$P$8725,$X407)),"")</f>
        <v/>
      </c>
      <c r="S407" s="31">
        <f>IF(AND(ISNUMBER($J407),$J407&lt;&gt;0,ISNUMBER($I407),$I407&gt;0),$J407/($I407/1000000),"")</f>
        <v/>
      </c>
      <c r="T407" s="32">
        <f>IF(AND(ISNUMBER($K407),$K407&lt;&gt;0,ISNUMBER($I407),$I407&gt;0),$K407/($I407/1000000),"")</f>
        <v/>
      </c>
      <c r="U407" s="32">
        <f>IFERROR(IF(INDEX('Player Pool'!$S$2:$S$8725,$X407)="","",INDEX('Player Pool'!$S$2:$S$8725,$X407)),"")</f>
        <v/>
      </c>
      <c r="V407" s="32">
        <f>IF(AND(ISNUMBER($U407),$U407&lt;&gt;0,ISNUMBER($I407),$I407&gt;0),$U407/($I407/1000000),"")</f>
        <v/>
      </c>
      <c r="W407" t="inlineStr">
        <is>
          <t>03dug</t>
        </is>
      </c>
      <c r="X407">
        <f>IFERROR(MATCH($W407,'Player Pool'!$V$2:$V$8725,0),"")</f>
        <v/>
      </c>
      <c r="Y407">
        <f>IF(ISNUMBER($R407),$R407,-1)</f>
        <v/>
      </c>
      <c r="Z407">
        <f>IF(ISNUMBER($J407),$J407,-1)</f>
        <v/>
      </c>
      <c r="AA407">
        <f>IF($A407=$A406,$AA406,$AA406+1)</f>
        <v/>
      </c>
      <c r="AB407">
        <f>COUNTIFS($A$2:$A$516,$A407,$G$2:$G$516,$G407,$Y$2:$Y$516,"&gt;"&amp;$Y407)+COUNTIFS($A$2:$A407,$A407,$G$2:$G407,$G407,$Y$2:$Y407,$Y407)</f>
        <v/>
      </c>
      <c r="AC407">
        <f>IF($G407="MINORS","",COUNTIFS($A$2:$A$516,$A407,$G$2:$G$516,"&lt;&gt;MINORS",$Z$2:$Z$516,"&gt;"&amp;$Z407)+COUNTIFS($A$2:$A407,$A407,$G$2:$G407,"&lt;&gt;MINORS",$Z$2:$Z407,$Z407))</f>
        <v/>
      </c>
      <c r="AD407">
        <f>$A407&amp;"|"&amp;$G407&amp;"|"&amp;$AB407</f>
        <v/>
      </c>
      <c r="AE407">
        <f>IF($AC407="","",$A407&amp;"|"&amp;$AC407)</f>
        <v/>
      </c>
      <c r="AF407">
        <f>IF(COUNTIFS($A$2:$A407,$A407)=1,"T"&amp;$AA407,"")</f>
        <v/>
      </c>
    </row>
    <row r="408">
      <c r="A408" t="inlineStr">
        <is>
          <t>Nathan</t>
        </is>
      </c>
      <c r="B408">
        <f>IFERROR(IF(INDEX('Player Pool'!$A$2:$A$8725,$X408)="","",INDEX('Player Pool'!$A$2:$A$8725,$X408)),"")</f>
        <v/>
      </c>
      <c r="C408">
        <f>IFERROR(IF(INDEX('Player Pool'!$B$2:$B$8725,$X408)="","",INDEX('Player Pool'!$B$2:$B$8725,$X408)),"")</f>
        <v/>
      </c>
      <c r="D408">
        <f>IFERROR(IF(INDEX('Player Pool'!$C$2:$C$8725,$X408)="","",INDEX('Player Pool'!$C$2:$C$8725,$X408)),"")</f>
        <v/>
      </c>
      <c r="E408">
        <f>IFERROR(IF(INDEX('Player Pool'!$D$2:$D$8725,$X408)="","",INDEX('Player Pool'!$D$2:$D$8725,$X408)),"")</f>
        <v/>
      </c>
      <c r="F408" t="inlineStr">
        <is>
          <t>D</t>
        </is>
      </c>
      <c r="G408" t="inlineStr">
        <is>
          <t>ACTIVE</t>
        </is>
      </c>
      <c r="H408">
        <f>IFERROR(IF(INDEX('Player Pool'!$E$2:$E$8725,$X408)="","",INDEX('Player Pool'!$E$2:$E$8725,$X408)),"")</f>
        <v/>
      </c>
      <c r="I408" s="30" t="n">
        <v>850000</v>
      </c>
      <c r="J408" s="31">
        <f>IFERROR(IF(INDEX('Player Pool'!$I$2:$I$8725,$X408)="","",INDEX('Player Pool'!$I$2:$I$8725,$X408)),"")</f>
        <v/>
      </c>
      <c r="K408" s="31">
        <f>IFERROR(IF(INDEX('Player Pool'!$K$2:$K$8725,$X408)="","",INDEX('Player Pool'!$K$2:$K$8725,$X408)),"")</f>
        <v/>
      </c>
      <c r="L408" s="31">
        <f>IFERROR(IF(INDEX('Player Pool'!$M$2:$M$8725,$X408)="","",INDEX('Player Pool'!$M$2:$M$8725,$X408)),"")</f>
        <v/>
      </c>
      <c r="M408" s="31">
        <f>IFERROR(IF(INDEX('Player Pool'!$N$2:$N$8725,$X408)="","",INDEX('Player Pool'!$N$2:$N$8725,$X408)),"")</f>
        <v/>
      </c>
      <c r="N408" s="31">
        <f>IFERROR(IF(INDEX('Player Pool'!$Q$2:$Q$8725,$X408)="","",INDEX('Player Pool'!$Q$2:$Q$8725,$X408)),"")</f>
        <v/>
      </c>
      <c r="O408" s="31">
        <f>IF(AND(ISNUMBER($R408),$R408&lt;&gt;0,ISNUMBER($I408),$I408&gt;0),$R408/($I408/1000000),"")</f>
        <v/>
      </c>
      <c r="P408">
        <f>IFERROR(IF(INDEX('Player Pool'!$U$2:$U$8725,$X408)="","",INDEX('Player Pool'!$U$2:$U$8725,$X408)),"")</f>
        <v/>
      </c>
      <c r="Q408" s="31">
        <f>IFERROR(IF(INDEX('Player Pool'!$O$2:$O$8725,$X408)="","",INDEX('Player Pool'!$O$2:$O$8725,$X408)),"")</f>
        <v/>
      </c>
      <c r="R408" s="31">
        <f>IFERROR(IF(INDEX('Player Pool'!$P$2:$P$8725,$X408)="","",INDEX('Player Pool'!$P$2:$P$8725,$X408)),"")</f>
        <v/>
      </c>
      <c r="S408" s="31">
        <f>IF(AND(ISNUMBER($J408),$J408&lt;&gt;0,ISNUMBER($I408),$I408&gt;0),$J408/($I408/1000000),"")</f>
        <v/>
      </c>
      <c r="T408" s="32">
        <f>IF(AND(ISNUMBER($K408),$K408&lt;&gt;0,ISNUMBER($I408),$I408&gt;0),$K408/($I408/1000000),"")</f>
        <v/>
      </c>
      <c r="U408" s="32">
        <f>IFERROR(IF(INDEX('Player Pool'!$S$2:$S$8725,$X408)="","",INDEX('Player Pool'!$S$2:$S$8725,$X408)),"")</f>
        <v/>
      </c>
      <c r="V408" s="32">
        <f>IF(AND(ISNUMBER($U408),$U408&lt;&gt;0,ISNUMBER($I408),$I408&gt;0),$U408/($I408/1000000),"")</f>
        <v/>
      </c>
      <c r="W408" t="inlineStr">
        <is>
          <t>05tqu</t>
        </is>
      </c>
      <c r="X408">
        <f>IFERROR(MATCH($W408,'Player Pool'!$V$2:$V$8725,0),"")</f>
        <v/>
      </c>
      <c r="Y408">
        <f>IF(ISNUMBER($R408),$R408,-1)</f>
        <v/>
      </c>
      <c r="Z408">
        <f>IF(ISNUMBER($J408),$J408,-1)</f>
        <v/>
      </c>
      <c r="AA408">
        <f>IF($A408=$A407,$AA407,$AA407+1)</f>
        <v/>
      </c>
      <c r="AB408">
        <f>COUNTIFS($A$2:$A$516,$A408,$G$2:$G$516,$G408,$Y$2:$Y$516,"&gt;"&amp;$Y408)+COUNTIFS($A$2:$A408,$A408,$G$2:$G408,$G408,$Y$2:$Y408,$Y408)</f>
        <v/>
      </c>
      <c r="AC408">
        <f>IF($G408="MINORS","",COUNTIFS($A$2:$A$516,$A408,$G$2:$G$516,"&lt;&gt;MINORS",$Z$2:$Z$516,"&gt;"&amp;$Z408)+COUNTIFS($A$2:$A408,$A408,$G$2:$G408,"&lt;&gt;MINORS",$Z$2:$Z408,$Z408))</f>
        <v/>
      </c>
      <c r="AD408">
        <f>$A408&amp;"|"&amp;$G408&amp;"|"&amp;$AB408</f>
        <v/>
      </c>
      <c r="AE408">
        <f>IF($AC408="","",$A408&amp;"|"&amp;$AC408)</f>
        <v/>
      </c>
      <c r="AF408">
        <f>IF(COUNTIFS($A$2:$A408,$A408)=1,"T"&amp;$AA408,"")</f>
        <v/>
      </c>
    </row>
    <row r="409">
      <c r="A409" t="inlineStr">
        <is>
          <t>Nathan</t>
        </is>
      </c>
      <c r="B409">
        <f>IFERROR(IF(INDEX('Player Pool'!$A$2:$A$8725,$X409)="","",INDEX('Player Pool'!$A$2:$A$8725,$X409)),"")</f>
        <v/>
      </c>
      <c r="C409">
        <f>IFERROR(IF(INDEX('Player Pool'!$B$2:$B$8725,$X409)="","",INDEX('Player Pool'!$B$2:$B$8725,$X409)),"")</f>
        <v/>
      </c>
      <c r="D409">
        <f>IFERROR(IF(INDEX('Player Pool'!$C$2:$C$8725,$X409)="","",INDEX('Player Pool'!$C$2:$C$8725,$X409)),"")</f>
        <v/>
      </c>
      <c r="E409">
        <f>IFERROR(IF(INDEX('Player Pool'!$D$2:$D$8725,$X409)="","",INDEX('Player Pool'!$D$2:$D$8725,$X409)),"")</f>
        <v/>
      </c>
      <c r="F409" t="inlineStr">
        <is>
          <t>F</t>
        </is>
      </c>
      <c r="G409" t="inlineStr">
        <is>
          <t>RESERVE</t>
        </is>
      </c>
      <c r="H409">
        <f>IFERROR(IF(INDEX('Player Pool'!$E$2:$E$8725,$X409)="","",INDEX('Player Pool'!$E$2:$E$8725,$X409)),"")</f>
        <v/>
      </c>
      <c r="I409" s="30" t="n">
        <v>886666</v>
      </c>
      <c r="J409" s="31">
        <f>IFERROR(IF(INDEX('Player Pool'!$I$2:$I$8725,$X409)="","",INDEX('Player Pool'!$I$2:$I$8725,$X409)),"")</f>
        <v/>
      </c>
      <c r="K409" s="31">
        <f>IFERROR(IF(INDEX('Player Pool'!$K$2:$K$8725,$X409)="","",INDEX('Player Pool'!$K$2:$K$8725,$X409)),"")</f>
        <v/>
      </c>
      <c r="L409" s="31">
        <f>IFERROR(IF(INDEX('Player Pool'!$M$2:$M$8725,$X409)="","",INDEX('Player Pool'!$M$2:$M$8725,$X409)),"")</f>
        <v/>
      </c>
      <c r="M409" s="31">
        <f>IFERROR(IF(INDEX('Player Pool'!$N$2:$N$8725,$X409)="","",INDEX('Player Pool'!$N$2:$N$8725,$X409)),"")</f>
        <v/>
      </c>
      <c r="N409" s="31">
        <f>IFERROR(IF(INDEX('Player Pool'!$Q$2:$Q$8725,$X409)="","",INDEX('Player Pool'!$Q$2:$Q$8725,$X409)),"")</f>
        <v/>
      </c>
      <c r="O409" s="31">
        <f>IF(AND(ISNUMBER($R409),$R409&lt;&gt;0,ISNUMBER($I409),$I409&gt;0),$R409/($I409/1000000),"")</f>
        <v/>
      </c>
      <c r="P409">
        <f>IFERROR(IF(INDEX('Player Pool'!$U$2:$U$8725,$X409)="","",INDEX('Player Pool'!$U$2:$U$8725,$X409)),"")</f>
        <v/>
      </c>
      <c r="Q409" s="31">
        <f>IFERROR(IF(INDEX('Player Pool'!$O$2:$O$8725,$X409)="","",INDEX('Player Pool'!$O$2:$O$8725,$X409)),"")</f>
        <v/>
      </c>
      <c r="R409" s="31">
        <f>IFERROR(IF(INDEX('Player Pool'!$P$2:$P$8725,$X409)="","",INDEX('Player Pool'!$P$2:$P$8725,$X409)),"")</f>
        <v/>
      </c>
      <c r="S409" s="31">
        <f>IF(AND(ISNUMBER($J409),$J409&lt;&gt;0,ISNUMBER($I409),$I409&gt;0),$J409/($I409/1000000),"")</f>
        <v/>
      </c>
      <c r="T409" s="32">
        <f>IF(AND(ISNUMBER($K409),$K409&lt;&gt;0,ISNUMBER($I409),$I409&gt;0),$K409/($I409/1000000),"")</f>
        <v/>
      </c>
      <c r="U409" s="32">
        <f>IFERROR(IF(INDEX('Player Pool'!$S$2:$S$8725,$X409)="","",INDEX('Player Pool'!$S$2:$S$8725,$X409)),"")</f>
        <v/>
      </c>
      <c r="V409" s="32">
        <f>IF(AND(ISNUMBER($U409),$U409&lt;&gt;0,ISNUMBER($I409),$I409&gt;0),$U409/($I409/1000000),"")</f>
        <v/>
      </c>
      <c r="W409" t="inlineStr">
        <is>
          <t>04mq0</t>
        </is>
      </c>
      <c r="X409">
        <f>IFERROR(MATCH($W409,'Player Pool'!$V$2:$V$8725,0),"")</f>
        <v/>
      </c>
      <c r="Y409">
        <f>IF(ISNUMBER($R409),$R409,-1)</f>
        <v/>
      </c>
      <c r="Z409">
        <f>IF(ISNUMBER($J409),$J409,-1)</f>
        <v/>
      </c>
      <c r="AA409">
        <f>IF($A409=$A408,$AA408,$AA408+1)</f>
        <v/>
      </c>
      <c r="AB409">
        <f>COUNTIFS($A$2:$A$516,$A409,$G$2:$G$516,$G409,$Y$2:$Y$516,"&gt;"&amp;$Y409)+COUNTIFS($A$2:$A409,$A409,$G$2:$G409,$G409,$Y$2:$Y409,$Y409)</f>
        <v/>
      </c>
      <c r="AC409">
        <f>IF($G409="MINORS","",COUNTIFS($A$2:$A$516,$A409,$G$2:$G$516,"&lt;&gt;MINORS",$Z$2:$Z$516,"&gt;"&amp;$Z409)+COUNTIFS($A$2:$A409,$A409,$G$2:$G409,"&lt;&gt;MINORS",$Z$2:$Z409,$Z409))</f>
        <v/>
      </c>
      <c r="AD409">
        <f>$A409&amp;"|"&amp;$G409&amp;"|"&amp;$AB409</f>
        <v/>
      </c>
      <c r="AE409">
        <f>IF($AC409="","",$A409&amp;"|"&amp;$AC409)</f>
        <v/>
      </c>
      <c r="AF409">
        <f>IF(COUNTIFS($A$2:$A409,$A409)=1,"T"&amp;$AA409,"")</f>
        <v/>
      </c>
    </row>
    <row r="410">
      <c r="A410" t="inlineStr">
        <is>
          <t>Nathan</t>
        </is>
      </c>
      <c r="B410">
        <f>IFERROR(IF(INDEX('Player Pool'!$A$2:$A$8725,$X410)="","",INDEX('Player Pool'!$A$2:$A$8725,$X410)),"")</f>
        <v/>
      </c>
      <c r="C410">
        <f>IFERROR(IF(INDEX('Player Pool'!$B$2:$B$8725,$X410)="","",INDEX('Player Pool'!$B$2:$B$8725,$X410)),"")</f>
        <v/>
      </c>
      <c r="D410">
        <f>IFERROR(IF(INDEX('Player Pool'!$C$2:$C$8725,$X410)="","",INDEX('Player Pool'!$C$2:$C$8725,$X410)),"")</f>
        <v/>
      </c>
      <c r="E410">
        <f>IFERROR(IF(INDEX('Player Pool'!$D$2:$D$8725,$X410)="","",INDEX('Player Pool'!$D$2:$D$8725,$X410)),"")</f>
        <v/>
      </c>
      <c r="F410" t="inlineStr">
        <is>
          <t>F</t>
        </is>
      </c>
      <c r="G410" t="inlineStr">
        <is>
          <t>ACTIVE</t>
        </is>
      </c>
      <c r="H410">
        <f>IFERROR(IF(INDEX('Player Pool'!$E$2:$E$8725,$X410)="","",INDEX('Player Pool'!$E$2:$E$8725,$X410)),"")</f>
        <v/>
      </c>
      <c r="I410" s="30" t="n">
        <v>950000</v>
      </c>
      <c r="J410" s="31">
        <f>IFERROR(IF(INDEX('Player Pool'!$I$2:$I$8725,$X410)="","",INDEX('Player Pool'!$I$2:$I$8725,$X410)),"")</f>
        <v/>
      </c>
      <c r="K410" s="31">
        <f>IFERROR(IF(INDEX('Player Pool'!$K$2:$K$8725,$X410)="","",INDEX('Player Pool'!$K$2:$K$8725,$X410)),"")</f>
        <v/>
      </c>
      <c r="L410" s="31">
        <f>IFERROR(IF(INDEX('Player Pool'!$M$2:$M$8725,$X410)="","",INDEX('Player Pool'!$M$2:$M$8725,$X410)),"")</f>
        <v/>
      </c>
      <c r="M410" s="31">
        <f>IFERROR(IF(INDEX('Player Pool'!$N$2:$N$8725,$X410)="","",INDEX('Player Pool'!$N$2:$N$8725,$X410)),"")</f>
        <v/>
      </c>
      <c r="N410" s="31">
        <f>IFERROR(IF(INDEX('Player Pool'!$Q$2:$Q$8725,$X410)="","",INDEX('Player Pool'!$Q$2:$Q$8725,$X410)),"")</f>
        <v/>
      </c>
      <c r="O410" s="31">
        <f>IF(AND(ISNUMBER($R410),$R410&lt;&gt;0,ISNUMBER($I410),$I410&gt;0),$R410/($I410/1000000),"")</f>
        <v/>
      </c>
      <c r="P410">
        <f>IFERROR(IF(INDEX('Player Pool'!$U$2:$U$8725,$X410)="","",INDEX('Player Pool'!$U$2:$U$8725,$X410)),"")</f>
        <v/>
      </c>
      <c r="Q410" s="31">
        <f>IFERROR(IF(INDEX('Player Pool'!$O$2:$O$8725,$X410)="","",INDEX('Player Pool'!$O$2:$O$8725,$X410)),"")</f>
        <v/>
      </c>
      <c r="R410" s="31">
        <f>IFERROR(IF(INDEX('Player Pool'!$P$2:$P$8725,$X410)="","",INDEX('Player Pool'!$P$2:$P$8725,$X410)),"")</f>
        <v/>
      </c>
      <c r="S410" s="31">
        <f>IF(AND(ISNUMBER($J410),$J410&lt;&gt;0,ISNUMBER($I410),$I410&gt;0),$J410/($I410/1000000),"")</f>
        <v/>
      </c>
      <c r="T410" s="32">
        <f>IF(AND(ISNUMBER($K410),$K410&lt;&gt;0,ISNUMBER($I410),$I410&gt;0),$K410/($I410/1000000),"")</f>
        <v/>
      </c>
      <c r="U410" s="32">
        <f>IFERROR(IF(INDEX('Player Pool'!$S$2:$S$8725,$X410)="","",INDEX('Player Pool'!$S$2:$S$8725,$X410)),"")</f>
        <v/>
      </c>
      <c r="V410" s="32">
        <f>IF(AND(ISNUMBER($U410),$U410&lt;&gt;0,ISNUMBER($I410),$I410&gt;0),$U410/($I410/1000000),"")</f>
        <v/>
      </c>
      <c r="W410" t="inlineStr">
        <is>
          <t>067y1</t>
        </is>
      </c>
      <c r="X410">
        <f>IFERROR(MATCH($W410,'Player Pool'!$V$2:$V$8725,0),"")</f>
        <v/>
      </c>
      <c r="Y410">
        <f>IF(ISNUMBER($R410),$R410,-1)</f>
        <v/>
      </c>
      <c r="Z410">
        <f>IF(ISNUMBER($J410),$J410,-1)</f>
        <v/>
      </c>
      <c r="AA410">
        <f>IF($A410=$A409,$AA409,$AA409+1)</f>
        <v/>
      </c>
      <c r="AB410">
        <f>COUNTIFS($A$2:$A$516,$A410,$G$2:$G$516,$G410,$Y$2:$Y$516,"&gt;"&amp;$Y410)+COUNTIFS($A$2:$A410,$A410,$G$2:$G410,$G410,$Y$2:$Y410,$Y410)</f>
        <v/>
      </c>
      <c r="AC410">
        <f>IF($G410="MINORS","",COUNTIFS($A$2:$A$516,$A410,$G$2:$G$516,"&lt;&gt;MINORS",$Z$2:$Z$516,"&gt;"&amp;$Z410)+COUNTIFS($A$2:$A410,$A410,$G$2:$G410,"&lt;&gt;MINORS",$Z$2:$Z410,$Z410))</f>
        <v/>
      </c>
      <c r="AD410">
        <f>$A410&amp;"|"&amp;$G410&amp;"|"&amp;$AB410</f>
        <v/>
      </c>
      <c r="AE410">
        <f>IF($AC410="","",$A410&amp;"|"&amp;$AC410)</f>
        <v/>
      </c>
      <c r="AF410">
        <f>IF(COUNTIFS($A$2:$A410,$A410)=1,"T"&amp;$AA410,"")</f>
        <v/>
      </c>
    </row>
    <row r="411">
      <c r="A411" t="inlineStr">
        <is>
          <t>Nathan</t>
        </is>
      </c>
      <c r="B411">
        <f>IFERROR(IF(INDEX('Player Pool'!$A$2:$A$8725,$X411)="","",INDEX('Player Pool'!$A$2:$A$8725,$X411)),"")</f>
        <v/>
      </c>
      <c r="C411">
        <f>IFERROR(IF(INDEX('Player Pool'!$B$2:$B$8725,$X411)="","",INDEX('Player Pool'!$B$2:$B$8725,$X411)),"")</f>
        <v/>
      </c>
      <c r="D411">
        <f>IFERROR(IF(INDEX('Player Pool'!$C$2:$C$8725,$X411)="","",INDEX('Player Pool'!$C$2:$C$8725,$X411)),"")</f>
        <v/>
      </c>
      <c r="E411">
        <f>IFERROR(IF(INDEX('Player Pool'!$D$2:$D$8725,$X411)="","",INDEX('Player Pool'!$D$2:$D$8725,$X411)),"")</f>
        <v/>
      </c>
      <c r="F411" t="inlineStr">
        <is>
          <t>D</t>
        </is>
      </c>
      <c r="G411" t="inlineStr">
        <is>
          <t>RESERVE</t>
        </is>
      </c>
      <c r="H411">
        <f>IFERROR(IF(INDEX('Player Pool'!$E$2:$E$8725,$X411)="","",INDEX('Player Pool'!$E$2:$E$8725,$X411)),"")</f>
        <v/>
      </c>
      <c r="I411" s="30" t="n">
        <v>1750000</v>
      </c>
      <c r="J411" s="31">
        <f>IFERROR(IF(INDEX('Player Pool'!$I$2:$I$8725,$X411)="","",INDEX('Player Pool'!$I$2:$I$8725,$X411)),"")</f>
        <v/>
      </c>
      <c r="K411" s="31">
        <f>IFERROR(IF(INDEX('Player Pool'!$K$2:$K$8725,$X411)="","",INDEX('Player Pool'!$K$2:$K$8725,$X411)),"")</f>
        <v/>
      </c>
      <c r="L411" s="31">
        <f>IFERROR(IF(INDEX('Player Pool'!$M$2:$M$8725,$X411)="","",INDEX('Player Pool'!$M$2:$M$8725,$X411)),"")</f>
        <v/>
      </c>
      <c r="M411" s="31">
        <f>IFERROR(IF(INDEX('Player Pool'!$N$2:$N$8725,$X411)="","",INDEX('Player Pool'!$N$2:$N$8725,$X411)),"")</f>
        <v/>
      </c>
      <c r="N411" s="31">
        <f>IFERROR(IF(INDEX('Player Pool'!$Q$2:$Q$8725,$X411)="","",INDEX('Player Pool'!$Q$2:$Q$8725,$X411)),"")</f>
        <v/>
      </c>
      <c r="O411" s="31">
        <f>IF(AND(ISNUMBER($R411),$R411&lt;&gt;0,ISNUMBER($I411),$I411&gt;0),$R411/($I411/1000000),"")</f>
        <v/>
      </c>
      <c r="P411">
        <f>IFERROR(IF(INDEX('Player Pool'!$U$2:$U$8725,$X411)="","",INDEX('Player Pool'!$U$2:$U$8725,$X411)),"")</f>
        <v/>
      </c>
      <c r="Q411" s="31">
        <f>IFERROR(IF(INDEX('Player Pool'!$O$2:$O$8725,$X411)="","",INDEX('Player Pool'!$O$2:$O$8725,$X411)),"")</f>
        <v/>
      </c>
      <c r="R411" s="31">
        <f>IFERROR(IF(INDEX('Player Pool'!$P$2:$P$8725,$X411)="","",INDEX('Player Pool'!$P$2:$P$8725,$X411)),"")</f>
        <v/>
      </c>
      <c r="S411" s="31">
        <f>IF(AND(ISNUMBER($J411),$J411&lt;&gt;0,ISNUMBER($I411),$I411&gt;0),$J411/($I411/1000000),"")</f>
        <v/>
      </c>
      <c r="T411" s="32">
        <f>IF(AND(ISNUMBER($K411),$K411&lt;&gt;0,ISNUMBER($I411),$I411&gt;0),$K411/($I411/1000000),"")</f>
        <v/>
      </c>
      <c r="U411" s="32">
        <f>IFERROR(IF(INDEX('Player Pool'!$S$2:$S$8725,$X411)="","",INDEX('Player Pool'!$S$2:$S$8725,$X411)),"")</f>
        <v/>
      </c>
      <c r="V411" s="32">
        <f>IF(AND(ISNUMBER($U411),$U411&lt;&gt;0,ISNUMBER($I411),$I411&gt;0),$U411/($I411/1000000),"")</f>
        <v/>
      </c>
      <c r="W411" t="inlineStr">
        <is>
          <t>05kub</t>
        </is>
      </c>
      <c r="X411">
        <f>IFERROR(MATCH($W411,'Player Pool'!$V$2:$V$8725,0),"")</f>
        <v/>
      </c>
      <c r="Y411">
        <f>IF(ISNUMBER($R411),$R411,-1)</f>
        <v/>
      </c>
      <c r="Z411">
        <f>IF(ISNUMBER($J411),$J411,-1)</f>
        <v/>
      </c>
      <c r="AA411">
        <f>IF($A411=$A410,$AA410,$AA410+1)</f>
        <v/>
      </c>
      <c r="AB411">
        <f>COUNTIFS($A$2:$A$516,$A411,$G$2:$G$516,$G411,$Y$2:$Y$516,"&gt;"&amp;$Y411)+COUNTIFS($A$2:$A411,$A411,$G$2:$G411,$G411,$Y$2:$Y411,$Y411)</f>
        <v/>
      </c>
      <c r="AC411">
        <f>IF($G411="MINORS","",COUNTIFS($A$2:$A$516,$A411,$G$2:$G$516,"&lt;&gt;MINORS",$Z$2:$Z$516,"&gt;"&amp;$Z411)+COUNTIFS($A$2:$A411,$A411,$G$2:$G411,"&lt;&gt;MINORS",$Z$2:$Z411,$Z411))</f>
        <v/>
      </c>
      <c r="AD411">
        <f>$A411&amp;"|"&amp;$G411&amp;"|"&amp;$AB411</f>
        <v/>
      </c>
      <c r="AE411">
        <f>IF($AC411="","",$A411&amp;"|"&amp;$AC411)</f>
        <v/>
      </c>
      <c r="AF411">
        <f>IF(COUNTIFS($A$2:$A411,$A411)=1,"T"&amp;$AA411,"")</f>
        <v/>
      </c>
    </row>
    <row r="412">
      <c r="A412" t="inlineStr">
        <is>
          <t>Nathan</t>
        </is>
      </c>
      <c r="B412">
        <f>IFERROR(IF(INDEX('Player Pool'!$A$2:$A$8725,$X412)="","",INDEX('Player Pool'!$A$2:$A$8725,$X412)),"")</f>
        <v/>
      </c>
      <c r="C412">
        <f>IFERROR(IF(INDEX('Player Pool'!$B$2:$B$8725,$X412)="","",INDEX('Player Pool'!$B$2:$B$8725,$X412)),"")</f>
        <v/>
      </c>
      <c r="D412">
        <f>IFERROR(IF(INDEX('Player Pool'!$C$2:$C$8725,$X412)="","",INDEX('Player Pool'!$C$2:$C$8725,$X412)),"")</f>
        <v/>
      </c>
      <c r="E412">
        <f>IFERROR(IF(INDEX('Player Pool'!$D$2:$D$8725,$X412)="","",INDEX('Player Pool'!$D$2:$D$8725,$X412)),"")</f>
        <v/>
      </c>
      <c r="F412" t="inlineStr">
        <is>
          <t>F</t>
        </is>
      </c>
      <c r="G412" t="inlineStr">
        <is>
          <t>RESERVE</t>
        </is>
      </c>
      <c r="H412">
        <f>IFERROR(IF(INDEX('Player Pool'!$E$2:$E$8725,$X412)="","",INDEX('Player Pool'!$E$2:$E$8725,$X412)),"")</f>
        <v/>
      </c>
      <c r="I412" s="30" t="n">
        <v>953750</v>
      </c>
      <c r="J412" s="31">
        <f>IFERROR(IF(INDEX('Player Pool'!$I$2:$I$8725,$X412)="","",INDEX('Player Pool'!$I$2:$I$8725,$X412)),"")</f>
        <v/>
      </c>
      <c r="K412" s="31">
        <f>IFERROR(IF(INDEX('Player Pool'!$K$2:$K$8725,$X412)="","",INDEX('Player Pool'!$K$2:$K$8725,$X412)),"")</f>
        <v/>
      </c>
      <c r="L412" s="31">
        <f>IFERROR(IF(INDEX('Player Pool'!$M$2:$M$8725,$X412)="","",INDEX('Player Pool'!$M$2:$M$8725,$X412)),"")</f>
        <v/>
      </c>
      <c r="M412" s="31">
        <f>IFERROR(IF(INDEX('Player Pool'!$N$2:$N$8725,$X412)="","",INDEX('Player Pool'!$N$2:$N$8725,$X412)),"")</f>
        <v/>
      </c>
      <c r="N412" s="31">
        <f>IFERROR(IF(INDEX('Player Pool'!$Q$2:$Q$8725,$X412)="","",INDEX('Player Pool'!$Q$2:$Q$8725,$X412)),"")</f>
        <v/>
      </c>
      <c r="O412" s="31">
        <f>IF(AND(ISNUMBER($R412),$R412&lt;&gt;0,ISNUMBER($I412),$I412&gt;0),$R412/($I412/1000000),"")</f>
        <v/>
      </c>
      <c r="P412">
        <f>IFERROR(IF(INDEX('Player Pool'!$U$2:$U$8725,$X412)="","",INDEX('Player Pool'!$U$2:$U$8725,$X412)),"")</f>
        <v/>
      </c>
      <c r="Q412" s="31">
        <f>IFERROR(IF(INDEX('Player Pool'!$O$2:$O$8725,$X412)="","",INDEX('Player Pool'!$O$2:$O$8725,$X412)),"")</f>
        <v/>
      </c>
      <c r="R412" s="31">
        <f>IFERROR(IF(INDEX('Player Pool'!$P$2:$P$8725,$X412)="","",INDEX('Player Pool'!$P$2:$P$8725,$X412)),"")</f>
        <v/>
      </c>
      <c r="S412" s="31">
        <f>IF(AND(ISNUMBER($J412),$J412&lt;&gt;0,ISNUMBER($I412),$I412&gt;0),$J412/($I412/1000000),"")</f>
        <v/>
      </c>
      <c r="T412" s="32">
        <f>IF(AND(ISNUMBER($K412),$K412&lt;&gt;0,ISNUMBER($I412),$I412&gt;0),$K412/($I412/1000000),"")</f>
        <v/>
      </c>
      <c r="U412" s="32">
        <f>IFERROR(IF(INDEX('Player Pool'!$S$2:$S$8725,$X412)="","",INDEX('Player Pool'!$S$2:$S$8725,$X412)),"")</f>
        <v/>
      </c>
      <c r="V412" s="32">
        <f>IF(AND(ISNUMBER($U412),$U412&lt;&gt;0,ISNUMBER($I412),$I412&gt;0),$U412/($I412/1000000),"")</f>
        <v/>
      </c>
      <c r="W412" t="inlineStr">
        <is>
          <t>065nx</t>
        </is>
      </c>
      <c r="X412">
        <f>IFERROR(MATCH($W412,'Player Pool'!$V$2:$V$8725,0),"")</f>
        <v/>
      </c>
      <c r="Y412">
        <f>IF(ISNUMBER($R412),$R412,-1)</f>
        <v/>
      </c>
      <c r="Z412">
        <f>IF(ISNUMBER($J412),$J412,-1)</f>
        <v/>
      </c>
      <c r="AA412">
        <f>IF($A412=$A411,$AA411,$AA411+1)</f>
        <v/>
      </c>
      <c r="AB412">
        <f>COUNTIFS($A$2:$A$516,$A412,$G$2:$G$516,$G412,$Y$2:$Y$516,"&gt;"&amp;$Y412)+COUNTIFS($A$2:$A412,$A412,$G$2:$G412,$G412,$Y$2:$Y412,$Y412)</f>
        <v/>
      </c>
      <c r="AC412">
        <f>IF($G412="MINORS","",COUNTIFS($A$2:$A$516,$A412,$G$2:$G$516,"&lt;&gt;MINORS",$Z$2:$Z$516,"&gt;"&amp;$Z412)+COUNTIFS($A$2:$A412,$A412,$G$2:$G412,"&lt;&gt;MINORS",$Z$2:$Z412,$Z412))</f>
        <v/>
      </c>
      <c r="AD412">
        <f>$A412&amp;"|"&amp;$G412&amp;"|"&amp;$AB412</f>
        <v/>
      </c>
      <c r="AE412">
        <f>IF($AC412="","",$A412&amp;"|"&amp;$AC412)</f>
        <v/>
      </c>
      <c r="AF412">
        <f>IF(COUNTIFS($A$2:$A412,$A412)=1,"T"&amp;$AA412,"")</f>
        <v/>
      </c>
    </row>
    <row r="413">
      <c r="A413" t="inlineStr">
        <is>
          <t>Nathan</t>
        </is>
      </c>
      <c r="B413">
        <f>IFERROR(IF(INDEX('Player Pool'!$A$2:$A$8725,$X413)="","",INDEX('Player Pool'!$A$2:$A$8725,$X413)),"")</f>
        <v/>
      </c>
      <c r="C413">
        <f>IFERROR(IF(INDEX('Player Pool'!$B$2:$B$8725,$X413)="","",INDEX('Player Pool'!$B$2:$B$8725,$X413)),"")</f>
        <v/>
      </c>
      <c r="D413">
        <f>IFERROR(IF(INDEX('Player Pool'!$C$2:$C$8725,$X413)="","",INDEX('Player Pool'!$C$2:$C$8725,$X413)),"")</f>
        <v/>
      </c>
      <c r="E413">
        <f>IFERROR(IF(INDEX('Player Pool'!$D$2:$D$8725,$X413)="","",INDEX('Player Pool'!$D$2:$D$8725,$X413)),"")</f>
        <v/>
      </c>
      <c r="F413" t="inlineStr">
        <is>
          <t>F</t>
        </is>
      </c>
      <c r="G413" t="inlineStr">
        <is>
          <t>MINORS</t>
        </is>
      </c>
      <c r="H413">
        <f>IFERROR(IF(INDEX('Player Pool'!$E$2:$E$8725,$X413)="","",INDEX('Player Pool'!$E$2:$E$8725,$X413)),"")</f>
        <v/>
      </c>
      <c r="I413" s="30" t="n">
        <v>977917</v>
      </c>
      <c r="J413" s="31">
        <f>IFERROR(IF(INDEX('Player Pool'!$I$2:$I$8725,$X413)="","",INDEX('Player Pool'!$I$2:$I$8725,$X413)),"")</f>
        <v/>
      </c>
      <c r="K413" s="31">
        <f>IFERROR(IF(INDEX('Player Pool'!$K$2:$K$8725,$X413)="","",INDEX('Player Pool'!$K$2:$K$8725,$X413)),"")</f>
        <v/>
      </c>
      <c r="L413" s="31">
        <f>IFERROR(IF(INDEX('Player Pool'!$M$2:$M$8725,$X413)="","",INDEX('Player Pool'!$M$2:$M$8725,$X413)),"")</f>
        <v/>
      </c>
      <c r="M413" s="31">
        <f>IFERROR(IF(INDEX('Player Pool'!$N$2:$N$8725,$X413)="","",INDEX('Player Pool'!$N$2:$N$8725,$X413)),"")</f>
        <v/>
      </c>
      <c r="N413" s="31">
        <f>IFERROR(IF(INDEX('Player Pool'!$Q$2:$Q$8725,$X413)="","",INDEX('Player Pool'!$Q$2:$Q$8725,$X413)),"")</f>
        <v/>
      </c>
      <c r="O413" s="31">
        <f>IF(AND(ISNUMBER($R413),$R413&lt;&gt;0,ISNUMBER($I413),$I413&gt;0),$R413/($I413/1000000),"")</f>
        <v/>
      </c>
      <c r="P413">
        <f>IFERROR(IF(INDEX('Player Pool'!$U$2:$U$8725,$X413)="","",INDEX('Player Pool'!$U$2:$U$8725,$X413)),"")</f>
        <v/>
      </c>
      <c r="Q413" s="31">
        <f>IFERROR(IF(INDEX('Player Pool'!$O$2:$O$8725,$X413)="","",INDEX('Player Pool'!$O$2:$O$8725,$X413)),"")</f>
        <v/>
      </c>
      <c r="R413" s="31">
        <f>IFERROR(IF(INDEX('Player Pool'!$P$2:$P$8725,$X413)="","",INDEX('Player Pool'!$P$2:$P$8725,$X413)),"")</f>
        <v/>
      </c>
      <c r="S413" s="31">
        <f>IF(AND(ISNUMBER($J413),$J413&lt;&gt;0,ISNUMBER($I413),$I413&gt;0),$J413/($I413/1000000),"")</f>
        <v/>
      </c>
      <c r="T413" s="32">
        <f>IF(AND(ISNUMBER($K413),$K413&lt;&gt;0,ISNUMBER($I413),$I413&gt;0),$K413/($I413/1000000),"")</f>
        <v/>
      </c>
      <c r="U413" s="32">
        <f>IFERROR(IF(INDEX('Player Pool'!$S$2:$S$8725,$X413)="","",INDEX('Player Pool'!$S$2:$S$8725,$X413)),"")</f>
        <v/>
      </c>
      <c r="V413" s="32">
        <f>IF(AND(ISNUMBER($U413),$U413&lt;&gt;0,ISNUMBER($I413),$I413&gt;0),$U413/($I413/1000000),"")</f>
        <v/>
      </c>
      <c r="W413" t="inlineStr">
        <is>
          <t>066q1</t>
        </is>
      </c>
      <c r="X413">
        <f>IFERROR(MATCH($W413,'Player Pool'!$V$2:$V$8725,0),"")</f>
        <v/>
      </c>
      <c r="Y413">
        <f>IF(ISNUMBER($R413),$R413,-1)</f>
        <v/>
      </c>
      <c r="Z413">
        <f>IF(ISNUMBER($J413),$J413,-1)</f>
        <v/>
      </c>
      <c r="AA413">
        <f>IF($A413=$A412,$AA412,$AA412+1)</f>
        <v/>
      </c>
      <c r="AB413">
        <f>COUNTIFS($A$2:$A$516,$A413,$G$2:$G$516,$G413,$Y$2:$Y$516,"&gt;"&amp;$Y413)+COUNTIFS($A$2:$A413,$A413,$G$2:$G413,$G413,$Y$2:$Y413,$Y413)</f>
        <v/>
      </c>
      <c r="AC413">
        <f>IF($G413="MINORS","",COUNTIFS($A$2:$A$516,$A413,$G$2:$G$516,"&lt;&gt;MINORS",$Z$2:$Z$516,"&gt;"&amp;$Z413)+COUNTIFS($A$2:$A413,$A413,$G$2:$G413,"&lt;&gt;MINORS",$Z$2:$Z413,$Z413))</f>
        <v/>
      </c>
      <c r="AD413">
        <f>$A413&amp;"|"&amp;$G413&amp;"|"&amp;$AB413</f>
        <v/>
      </c>
      <c r="AE413">
        <f>IF($AC413="","",$A413&amp;"|"&amp;$AC413)</f>
        <v/>
      </c>
      <c r="AF413">
        <f>IF(COUNTIFS($A$2:$A413,$A413)=1,"T"&amp;$AA413,"")</f>
        <v/>
      </c>
    </row>
    <row r="414">
      <c r="A414" t="inlineStr">
        <is>
          <t>Nathan</t>
        </is>
      </c>
      <c r="B414">
        <f>IFERROR(IF(INDEX('Player Pool'!$A$2:$A$8725,$X414)="","",INDEX('Player Pool'!$A$2:$A$8725,$X414)),"")</f>
        <v/>
      </c>
      <c r="C414">
        <f>IFERROR(IF(INDEX('Player Pool'!$B$2:$B$8725,$X414)="","",INDEX('Player Pool'!$B$2:$B$8725,$X414)),"")</f>
        <v/>
      </c>
      <c r="D414">
        <f>IFERROR(IF(INDEX('Player Pool'!$C$2:$C$8725,$X414)="","",INDEX('Player Pool'!$C$2:$C$8725,$X414)),"")</f>
        <v/>
      </c>
      <c r="E414">
        <f>IFERROR(IF(INDEX('Player Pool'!$D$2:$D$8725,$X414)="","",INDEX('Player Pool'!$D$2:$D$8725,$X414)),"")</f>
        <v/>
      </c>
      <c r="F414" t="inlineStr">
        <is>
          <t>D</t>
        </is>
      </c>
      <c r="G414" t="inlineStr">
        <is>
          <t>MINORS</t>
        </is>
      </c>
      <c r="H414">
        <f>IFERROR(IF(INDEX('Player Pool'!$E$2:$E$8725,$X414)="","",INDEX('Player Pool'!$E$2:$E$8725,$X414)),"")</f>
        <v/>
      </c>
      <c r="I414" s="30" t="n">
        <v>940833</v>
      </c>
      <c r="J414" s="31">
        <f>IFERROR(IF(INDEX('Player Pool'!$I$2:$I$8725,$X414)="","",INDEX('Player Pool'!$I$2:$I$8725,$X414)),"")</f>
        <v/>
      </c>
      <c r="K414" s="31">
        <f>IFERROR(IF(INDEX('Player Pool'!$K$2:$K$8725,$X414)="","",INDEX('Player Pool'!$K$2:$K$8725,$X414)),"")</f>
        <v/>
      </c>
      <c r="L414" s="31">
        <f>IFERROR(IF(INDEX('Player Pool'!$M$2:$M$8725,$X414)="","",INDEX('Player Pool'!$M$2:$M$8725,$X414)),"")</f>
        <v/>
      </c>
      <c r="M414" s="31">
        <f>IFERROR(IF(INDEX('Player Pool'!$N$2:$N$8725,$X414)="","",INDEX('Player Pool'!$N$2:$N$8725,$X414)),"")</f>
        <v/>
      </c>
      <c r="N414" s="31">
        <f>IFERROR(IF(INDEX('Player Pool'!$Q$2:$Q$8725,$X414)="","",INDEX('Player Pool'!$Q$2:$Q$8725,$X414)),"")</f>
        <v/>
      </c>
      <c r="O414" s="31">
        <f>IF(AND(ISNUMBER($R414),$R414&lt;&gt;0,ISNUMBER($I414),$I414&gt;0),$R414/($I414/1000000),"")</f>
        <v/>
      </c>
      <c r="P414">
        <f>IFERROR(IF(INDEX('Player Pool'!$U$2:$U$8725,$X414)="","",INDEX('Player Pool'!$U$2:$U$8725,$X414)),"")</f>
        <v/>
      </c>
      <c r="Q414" s="31">
        <f>IFERROR(IF(INDEX('Player Pool'!$O$2:$O$8725,$X414)="","",INDEX('Player Pool'!$O$2:$O$8725,$X414)),"")</f>
        <v/>
      </c>
      <c r="R414" s="31">
        <f>IFERROR(IF(INDEX('Player Pool'!$P$2:$P$8725,$X414)="","",INDEX('Player Pool'!$P$2:$P$8725,$X414)),"")</f>
        <v/>
      </c>
      <c r="S414" s="31">
        <f>IF(AND(ISNUMBER($J414),$J414&lt;&gt;0,ISNUMBER($I414),$I414&gt;0),$J414/($I414/1000000),"")</f>
        <v/>
      </c>
      <c r="T414" s="32">
        <f>IF(AND(ISNUMBER($K414),$K414&lt;&gt;0,ISNUMBER($I414),$I414&gt;0),$K414/($I414/1000000),"")</f>
        <v/>
      </c>
      <c r="U414" s="32">
        <f>IFERROR(IF(INDEX('Player Pool'!$S$2:$S$8725,$X414)="","",INDEX('Player Pool'!$S$2:$S$8725,$X414)),"")</f>
        <v/>
      </c>
      <c r="V414" s="32">
        <f>IF(AND(ISNUMBER($U414),$U414&lt;&gt;0,ISNUMBER($I414),$I414&gt;0),$U414/($I414/1000000),"")</f>
        <v/>
      </c>
      <c r="W414" t="inlineStr">
        <is>
          <t>05r2z</t>
        </is>
      </c>
      <c r="X414">
        <f>IFERROR(MATCH($W414,'Player Pool'!$V$2:$V$8725,0),"")</f>
        <v/>
      </c>
      <c r="Y414">
        <f>IF(ISNUMBER($R414),$R414,-1)</f>
        <v/>
      </c>
      <c r="Z414">
        <f>IF(ISNUMBER($J414),$J414,-1)</f>
        <v/>
      </c>
      <c r="AA414">
        <f>IF($A414=$A413,$AA413,$AA413+1)</f>
        <v/>
      </c>
      <c r="AB414">
        <f>COUNTIFS($A$2:$A$516,$A414,$G$2:$G$516,$G414,$Y$2:$Y$516,"&gt;"&amp;$Y414)+COUNTIFS($A$2:$A414,$A414,$G$2:$G414,$G414,$Y$2:$Y414,$Y414)</f>
        <v/>
      </c>
      <c r="AC414">
        <f>IF($G414="MINORS","",COUNTIFS($A$2:$A$516,$A414,$G$2:$G$516,"&lt;&gt;MINORS",$Z$2:$Z$516,"&gt;"&amp;$Z414)+COUNTIFS($A$2:$A414,$A414,$G$2:$G414,"&lt;&gt;MINORS",$Z$2:$Z414,$Z414))</f>
        <v/>
      </c>
      <c r="AD414">
        <f>$A414&amp;"|"&amp;$G414&amp;"|"&amp;$AB414</f>
        <v/>
      </c>
      <c r="AE414">
        <f>IF($AC414="","",$A414&amp;"|"&amp;$AC414)</f>
        <v/>
      </c>
      <c r="AF414">
        <f>IF(COUNTIFS($A$2:$A414,$A414)=1,"T"&amp;$AA414,"")</f>
        <v/>
      </c>
    </row>
    <row r="415">
      <c r="A415" t="inlineStr">
        <is>
          <t>Nathan</t>
        </is>
      </c>
      <c r="B415">
        <f>IFERROR(IF(INDEX('Player Pool'!$A$2:$A$8725,$X415)="","",INDEX('Player Pool'!$A$2:$A$8725,$X415)),"")</f>
        <v/>
      </c>
      <c r="C415">
        <f>IFERROR(IF(INDEX('Player Pool'!$B$2:$B$8725,$X415)="","",INDEX('Player Pool'!$B$2:$B$8725,$X415)),"")</f>
        <v/>
      </c>
      <c r="D415">
        <f>IFERROR(IF(INDEX('Player Pool'!$C$2:$C$8725,$X415)="","",INDEX('Player Pool'!$C$2:$C$8725,$X415)),"")</f>
        <v/>
      </c>
      <c r="E415">
        <f>IFERROR(IF(INDEX('Player Pool'!$D$2:$D$8725,$X415)="","",INDEX('Player Pool'!$D$2:$D$8725,$X415)),"")</f>
        <v/>
      </c>
      <c r="F415" t="inlineStr">
        <is>
          <t>D</t>
        </is>
      </c>
      <c r="G415" t="inlineStr">
        <is>
          <t>MINORS</t>
        </is>
      </c>
      <c r="H415">
        <f>IFERROR(IF(INDEX('Player Pool'!$E$2:$E$8725,$X415)="","",INDEX('Player Pool'!$E$2:$E$8725,$X415)),"")</f>
        <v/>
      </c>
      <c r="I415" s="30" t="n">
        <v>865000</v>
      </c>
      <c r="J415" s="31">
        <f>IFERROR(IF(INDEX('Player Pool'!$I$2:$I$8725,$X415)="","",INDEX('Player Pool'!$I$2:$I$8725,$X415)),"")</f>
        <v/>
      </c>
      <c r="K415" s="31">
        <f>IFERROR(IF(INDEX('Player Pool'!$K$2:$K$8725,$X415)="","",INDEX('Player Pool'!$K$2:$K$8725,$X415)),"")</f>
        <v/>
      </c>
      <c r="L415" s="31">
        <f>IFERROR(IF(INDEX('Player Pool'!$M$2:$M$8725,$X415)="","",INDEX('Player Pool'!$M$2:$M$8725,$X415)),"")</f>
        <v/>
      </c>
      <c r="M415" s="31">
        <f>IFERROR(IF(INDEX('Player Pool'!$N$2:$N$8725,$X415)="","",INDEX('Player Pool'!$N$2:$N$8725,$X415)),"")</f>
        <v/>
      </c>
      <c r="N415" s="31">
        <f>IFERROR(IF(INDEX('Player Pool'!$Q$2:$Q$8725,$X415)="","",INDEX('Player Pool'!$Q$2:$Q$8725,$X415)),"")</f>
        <v/>
      </c>
      <c r="O415" s="31">
        <f>IF(AND(ISNUMBER($R415),$R415&lt;&gt;0,ISNUMBER($I415),$I415&gt;0),$R415/($I415/1000000),"")</f>
        <v/>
      </c>
      <c r="P415">
        <f>IFERROR(IF(INDEX('Player Pool'!$U$2:$U$8725,$X415)="","",INDEX('Player Pool'!$U$2:$U$8725,$X415)),"")</f>
        <v/>
      </c>
      <c r="Q415" s="31">
        <f>IFERROR(IF(INDEX('Player Pool'!$O$2:$O$8725,$X415)="","",INDEX('Player Pool'!$O$2:$O$8725,$X415)),"")</f>
        <v/>
      </c>
      <c r="R415" s="31">
        <f>IFERROR(IF(INDEX('Player Pool'!$P$2:$P$8725,$X415)="","",INDEX('Player Pool'!$P$2:$P$8725,$X415)),"")</f>
        <v/>
      </c>
      <c r="S415" s="31">
        <f>IF(AND(ISNUMBER($J415),$J415&lt;&gt;0,ISNUMBER($I415),$I415&gt;0),$J415/($I415/1000000),"")</f>
        <v/>
      </c>
      <c r="T415" s="32">
        <f>IF(AND(ISNUMBER($K415),$K415&lt;&gt;0,ISNUMBER($I415),$I415&gt;0),$K415/($I415/1000000),"")</f>
        <v/>
      </c>
      <c r="U415" s="32">
        <f>IFERROR(IF(INDEX('Player Pool'!$S$2:$S$8725,$X415)="","",INDEX('Player Pool'!$S$2:$S$8725,$X415)),"")</f>
        <v/>
      </c>
      <c r="V415" s="32">
        <f>IF(AND(ISNUMBER($U415),$U415&lt;&gt;0,ISNUMBER($I415),$I415&gt;0),$U415/($I415/1000000),"")</f>
        <v/>
      </c>
      <c r="W415" t="inlineStr">
        <is>
          <t>05rih</t>
        </is>
      </c>
      <c r="X415">
        <f>IFERROR(MATCH($W415,'Player Pool'!$V$2:$V$8725,0),"")</f>
        <v/>
      </c>
      <c r="Y415">
        <f>IF(ISNUMBER($R415),$R415,-1)</f>
        <v/>
      </c>
      <c r="Z415">
        <f>IF(ISNUMBER($J415),$J415,-1)</f>
        <v/>
      </c>
      <c r="AA415">
        <f>IF($A415=$A414,$AA414,$AA414+1)</f>
        <v/>
      </c>
      <c r="AB415">
        <f>COUNTIFS($A$2:$A$516,$A415,$G$2:$G$516,$G415,$Y$2:$Y$516,"&gt;"&amp;$Y415)+COUNTIFS($A$2:$A415,$A415,$G$2:$G415,$G415,$Y$2:$Y415,$Y415)</f>
        <v/>
      </c>
      <c r="AC415">
        <f>IF($G415="MINORS","",COUNTIFS($A$2:$A$516,$A415,$G$2:$G$516,"&lt;&gt;MINORS",$Z$2:$Z$516,"&gt;"&amp;$Z415)+COUNTIFS($A$2:$A415,$A415,$G$2:$G415,"&lt;&gt;MINORS",$Z$2:$Z415,$Z415))</f>
        <v/>
      </c>
      <c r="AD415">
        <f>$A415&amp;"|"&amp;$G415&amp;"|"&amp;$AB415</f>
        <v/>
      </c>
      <c r="AE415">
        <f>IF($AC415="","",$A415&amp;"|"&amp;$AC415)</f>
        <v/>
      </c>
      <c r="AF415">
        <f>IF(COUNTIFS($A$2:$A415,$A415)=1,"T"&amp;$AA415,"")</f>
        <v/>
      </c>
    </row>
    <row r="416">
      <c r="A416" t="inlineStr">
        <is>
          <t>Nathan</t>
        </is>
      </c>
      <c r="B416">
        <f>IFERROR(IF(INDEX('Player Pool'!$A$2:$A$8725,$X416)="","",INDEX('Player Pool'!$A$2:$A$8725,$X416)),"")</f>
        <v/>
      </c>
      <c r="C416">
        <f>IFERROR(IF(INDEX('Player Pool'!$B$2:$B$8725,$X416)="","",INDEX('Player Pool'!$B$2:$B$8725,$X416)),"")</f>
        <v/>
      </c>
      <c r="D416">
        <f>IFERROR(IF(INDEX('Player Pool'!$C$2:$C$8725,$X416)="","",INDEX('Player Pool'!$C$2:$C$8725,$X416)),"")</f>
        <v/>
      </c>
      <c r="E416">
        <f>IFERROR(IF(INDEX('Player Pool'!$D$2:$D$8725,$X416)="","",INDEX('Player Pool'!$D$2:$D$8725,$X416)),"")</f>
        <v/>
      </c>
      <c r="F416" t="inlineStr">
        <is>
          <t>D</t>
        </is>
      </c>
      <c r="G416" t="inlineStr">
        <is>
          <t>MINORS</t>
        </is>
      </c>
      <c r="H416">
        <f>IFERROR(IF(INDEX('Player Pool'!$E$2:$E$8725,$X416)="","",INDEX('Player Pool'!$E$2:$E$8725,$X416)),"")</f>
        <v/>
      </c>
      <c r="I416" s="30" t="n">
        <v>886666</v>
      </c>
      <c r="J416" s="31">
        <f>IFERROR(IF(INDEX('Player Pool'!$I$2:$I$8725,$X416)="","",INDEX('Player Pool'!$I$2:$I$8725,$X416)),"")</f>
        <v/>
      </c>
      <c r="K416" s="31">
        <f>IFERROR(IF(INDEX('Player Pool'!$K$2:$K$8725,$X416)="","",INDEX('Player Pool'!$K$2:$K$8725,$X416)),"")</f>
        <v/>
      </c>
      <c r="L416" s="31">
        <f>IFERROR(IF(INDEX('Player Pool'!$M$2:$M$8725,$X416)="","",INDEX('Player Pool'!$M$2:$M$8725,$X416)),"")</f>
        <v/>
      </c>
      <c r="M416" s="31">
        <f>IFERROR(IF(INDEX('Player Pool'!$N$2:$N$8725,$X416)="","",INDEX('Player Pool'!$N$2:$N$8725,$X416)),"")</f>
        <v/>
      </c>
      <c r="N416" s="31">
        <f>IFERROR(IF(INDEX('Player Pool'!$Q$2:$Q$8725,$X416)="","",INDEX('Player Pool'!$Q$2:$Q$8725,$X416)),"")</f>
        <v/>
      </c>
      <c r="O416" s="31">
        <f>IF(AND(ISNUMBER($R416),$R416&lt;&gt;0,ISNUMBER($I416),$I416&gt;0),$R416/($I416/1000000),"")</f>
        <v/>
      </c>
      <c r="P416">
        <f>IFERROR(IF(INDEX('Player Pool'!$U$2:$U$8725,$X416)="","",INDEX('Player Pool'!$U$2:$U$8725,$X416)),"")</f>
        <v/>
      </c>
      <c r="Q416" s="31">
        <f>IFERROR(IF(INDEX('Player Pool'!$O$2:$O$8725,$X416)="","",INDEX('Player Pool'!$O$2:$O$8725,$X416)),"")</f>
        <v/>
      </c>
      <c r="R416" s="31">
        <f>IFERROR(IF(INDEX('Player Pool'!$P$2:$P$8725,$X416)="","",INDEX('Player Pool'!$P$2:$P$8725,$X416)),"")</f>
        <v/>
      </c>
      <c r="S416" s="31">
        <f>IF(AND(ISNUMBER($J416),$J416&lt;&gt;0,ISNUMBER($I416),$I416&gt;0),$J416/($I416/1000000),"")</f>
        <v/>
      </c>
      <c r="T416" s="32">
        <f>IF(AND(ISNUMBER($K416),$K416&lt;&gt;0,ISNUMBER($I416),$I416&gt;0),$K416/($I416/1000000),"")</f>
        <v/>
      </c>
      <c r="U416" s="32">
        <f>IFERROR(IF(INDEX('Player Pool'!$S$2:$S$8725,$X416)="","",INDEX('Player Pool'!$S$2:$S$8725,$X416)),"")</f>
        <v/>
      </c>
      <c r="V416" s="32">
        <f>IF(AND(ISNUMBER($U416),$U416&lt;&gt;0,ISNUMBER($I416),$I416&gt;0),$U416/($I416/1000000),"")</f>
        <v/>
      </c>
      <c r="W416" t="inlineStr">
        <is>
          <t>06bde</t>
        </is>
      </c>
      <c r="X416">
        <f>IFERROR(MATCH($W416,'Player Pool'!$V$2:$V$8725,0),"")</f>
        <v/>
      </c>
      <c r="Y416">
        <f>IF(ISNUMBER($R416),$R416,-1)</f>
        <v/>
      </c>
      <c r="Z416">
        <f>IF(ISNUMBER($J416),$J416,-1)</f>
        <v/>
      </c>
      <c r="AA416">
        <f>IF($A416=$A415,$AA415,$AA415+1)</f>
        <v/>
      </c>
      <c r="AB416">
        <f>COUNTIFS($A$2:$A$516,$A416,$G$2:$G$516,$G416,$Y$2:$Y$516,"&gt;"&amp;$Y416)+COUNTIFS($A$2:$A416,$A416,$G$2:$G416,$G416,$Y$2:$Y416,$Y416)</f>
        <v/>
      </c>
      <c r="AC416">
        <f>IF($G416="MINORS","",COUNTIFS($A$2:$A$516,$A416,$G$2:$G$516,"&lt;&gt;MINORS",$Z$2:$Z$516,"&gt;"&amp;$Z416)+COUNTIFS($A$2:$A416,$A416,$G$2:$G416,"&lt;&gt;MINORS",$Z$2:$Z416,$Z416))</f>
        <v/>
      </c>
      <c r="AD416">
        <f>$A416&amp;"|"&amp;$G416&amp;"|"&amp;$AB416</f>
        <v/>
      </c>
      <c r="AE416">
        <f>IF($AC416="","",$A416&amp;"|"&amp;$AC416)</f>
        <v/>
      </c>
      <c r="AF416">
        <f>IF(COUNTIFS($A$2:$A416,$A416)=1,"T"&amp;$AA416,"")</f>
        <v/>
      </c>
    </row>
    <row r="417">
      <c r="A417" t="inlineStr">
        <is>
          <t>Nathan</t>
        </is>
      </c>
      <c r="B417">
        <f>IFERROR(IF(INDEX('Player Pool'!$A$2:$A$8725,$X417)="","",INDEX('Player Pool'!$A$2:$A$8725,$X417)),"")</f>
        <v/>
      </c>
      <c r="C417">
        <f>IFERROR(IF(INDEX('Player Pool'!$B$2:$B$8725,$X417)="","",INDEX('Player Pool'!$B$2:$B$8725,$X417)),"")</f>
        <v/>
      </c>
      <c r="D417">
        <f>IFERROR(IF(INDEX('Player Pool'!$C$2:$C$8725,$X417)="","",INDEX('Player Pool'!$C$2:$C$8725,$X417)),"")</f>
        <v/>
      </c>
      <c r="E417">
        <f>IFERROR(IF(INDEX('Player Pool'!$D$2:$D$8725,$X417)="","",INDEX('Player Pool'!$D$2:$D$8725,$X417)),"")</f>
        <v/>
      </c>
      <c r="F417" t="inlineStr">
        <is>
          <t>G</t>
        </is>
      </c>
      <c r="G417" t="inlineStr">
        <is>
          <t>MINORS</t>
        </is>
      </c>
      <c r="H417">
        <f>IFERROR(IF(INDEX('Player Pool'!$E$2:$E$8725,$X417)="","",INDEX('Player Pool'!$E$2:$E$8725,$X417)),"")</f>
        <v/>
      </c>
      <c r="I417" s="30" t="n">
        <v>891666</v>
      </c>
      <c r="J417" s="31">
        <f>IFERROR(IF(INDEX('Player Pool'!$I$2:$I$8725,$X417)="","",INDEX('Player Pool'!$I$2:$I$8725,$X417)),"")</f>
        <v/>
      </c>
      <c r="K417" s="31">
        <f>IFERROR(IF(INDEX('Player Pool'!$K$2:$K$8725,$X417)="","",INDEX('Player Pool'!$K$2:$K$8725,$X417)),"")</f>
        <v/>
      </c>
      <c r="L417" s="31">
        <f>IFERROR(IF(INDEX('Player Pool'!$M$2:$M$8725,$X417)="","",INDEX('Player Pool'!$M$2:$M$8725,$X417)),"")</f>
        <v/>
      </c>
      <c r="M417" s="31">
        <f>IFERROR(IF(INDEX('Player Pool'!$N$2:$N$8725,$X417)="","",INDEX('Player Pool'!$N$2:$N$8725,$X417)),"")</f>
        <v/>
      </c>
      <c r="N417" s="31">
        <f>IFERROR(IF(INDEX('Player Pool'!$Q$2:$Q$8725,$X417)="","",INDEX('Player Pool'!$Q$2:$Q$8725,$X417)),"")</f>
        <v/>
      </c>
      <c r="O417" s="31">
        <f>IF(AND(ISNUMBER($R417),$R417&lt;&gt;0,ISNUMBER($I417),$I417&gt;0),$R417/($I417/1000000),"")</f>
        <v/>
      </c>
      <c r="P417">
        <f>IFERROR(IF(INDEX('Player Pool'!$U$2:$U$8725,$X417)="","",INDEX('Player Pool'!$U$2:$U$8725,$X417)),"")</f>
        <v/>
      </c>
      <c r="Q417" s="31">
        <f>IFERROR(IF(INDEX('Player Pool'!$O$2:$O$8725,$X417)="","",INDEX('Player Pool'!$O$2:$O$8725,$X417)),"")</f>
        <v/>
      </c>
      <c r="R417" s="31">
        <f>IFERROR(IF(INDEX('Player Pool'!$P$2:$P$8725,$X417)="","",INDEX('Player Pool'!$P$2:$P$8725,$X417)),"")</f>
        <v/>
      </c>
      <c r="S417" s="31">
        <f>IF(AND(ISNUMBER($J417),$J417&lt;&gt;0,ISNUMBER($I417),$I417&gt;0),$J417/($I417/1000000),"")</f>
        <v/>
      </c>
      <c r="T417" s="32">
        <f>IF(AND(ISNUMBER($K417),$K417&lt;&gt;0,ISNUMBER($I417),$I417&gt;0),$K417/($I417/1000000),"")</f>
        <v/>
      </c>
      <c r="U417" s="32">
        <f>IFERROR(IF(INDEX('Player Pool'!$S$2:$S$8725,$X417)="","",INDEX('Player Pool'!$S$2:$S$8725,$X417)),"")</f>
        <v/>
      </c>
      <c r="V417" s="32">
        <f>IF(AND(ISNUMBER($U417),$U417&lt;&gt;0,ISNUMBER($I417),$I417&gt;0),$U417/($I417/1000000),"")</f>
        <v/>
      </c>
      <c r="W417" t="inlineStr">
        <is>
          <t>05ws3</t>
        </is>
      </c>
      <c r="X417">
        <f>IFERROR(MATCH($W417,'Player Pool'!$V$2:$V$8725,0),"")</f>
        <v/>
      </c>
      <c r="Y417">
        <f>IF(ISNUMBER($R417),$R417,-1)</f>
        <v/>
      </c>
      <c r="Z417">
        <f>IF(ISNUMBER($J417),$J417,-1)</f>
        <v/>
      </c>
      <c r="AA417">
        <f>IF($A417=$A416,$AA416,$AA416+1)</f>
        <v/>
      </c>
      <c r="AB417">
        <f>COUNTIFS($A$2:$A$516,$A417,$G$2:$G$516,$G417,$Y$2:$Y$516,"&gt;"&amp;$Y417)+COUNTIFS($A$2:$A417,$A417,$G$2:$G417,$G417,$Y$2:$Y417,$Y417)</f>
        <v/>
      </c>
      <c r="AC417">
        <f>IF($G417="MINORS","",COUNTIFS($A$2:$A$516,$A417,$G$2:$G$516,"&lt;&gt;MINORS",$Z$2:$Z$516,"&gt;"&amp;$Z417)+COUNTIFS($A$2:$A417,$A417,$G$2:$G417,"&lt;&gt;MINORS",$Z$2:$Z417,$Z417))</f>
        <v/>
      </c>
      <c r="AD417">
        <f>$A417&amp;"|"&amp;$G417&amp;"|"&amp;$AB417</f>
        <v/>
      </c>
      <c r="AE417">
        <f>IF($AC417="","",$A417&amp;"|"&amp;$AC417)</f>
        <v/>
      </c>
      <c r="AF417">
        <f>IF(COUNTIFS($A$2:$A417,$A417)=1,"T"&amp;$AA417,"")</f>
        <v/>
      </c>
    </row>
    <row r="418">
      <c r="A418" t="inlineStr">
        <is>
          <t>Nathan</t>
        </is>
      </c>
      <c r="B418">
        <f>IFERROR(IF(INDEX('Player Pool'!$A$2:$A$8725,$X418)="","",INDEX('Player Pool'!$A$2:$A$8725,$X418)),"")</f>
        <v/>
      </c>
      <c r="C418">
        <f>IFERROR(IF(INDEX('Player Pool'!$B$2:$B$8725,$X418)="","",INDEX('Player Pool'!$B$2:$B$8725,$X418)),"")</f>
        <v/>
      </c>
      <c r="D418">
        <f>IFERROR(IF(INDEX('Player Pool'!$C$2:$C$8725,$X418)="","",INDEX('Player Pool'!$C$2:$C$8725,$X418)),"")</f>
        <v/>
      </c>
      <c r="E418">
        <f>IFERROR(IF(INDEX('Player Pool'!$D$2:$D$8725,$X418)="","",INDEX('Player Pool'!$D$2:$D$8725,$X418)),"")</f>
        <v/>
      </c>
      <c r="F418" t="inlineStr">
        <is>
          <t>F</t>
        </is>
      </c>
      <c r="G418" t="inlineStr">
        <is>
          <t>MINORS</t>
        </is>
      </c>
      <c r="H418">
        <f>IFERROR(IF(INDEX('Player Pool'!$E$2:$E$8725,$X418)="","",INDEX('Player Pool'!$E$2:$E$8725,$X418)),"")</f>
        <v/>
      </c>
      <c r="I418" s="30" t="n">
        <v>918333</v>
      </c>
      <c r="J418" s="31">
        <f>IFERROR(IF(INDEX('Player Pool'!$I$2:$I$8725,$X418)="","",INDEX('Player Pool'!$I$2:$I$8725,$X418)),"")</f>
        <v/>
      </c>
      <c r="K418" s="31">
        <f>IFERROR(IF(INDEX('Player Pool'!$K$2:$K$8725,$X418)="","",INDEX('Player Pool'!$K$2:$K$8725,$X418)),"")</f>
        <v/>
      </c>
      <c r="L418" s="31">
        <f>IFERROR(IF(INDEX('Player Pool'!$M$2:$M$8725,$X418)="","",INDEX('Player Pool'!$M$2:$M$8725,$X418)),"")</f>
        <v/>
      </c>
      <c r="M418" s="31">
        <f>IFERROR(IF(INDEX('Player Pool'!$N$2:$N$8725,$X418)="","",INDEX('Player Pool'!$N$2:$N$8725,$X418)),"")</f>
        <v/>
      </c>
      <c r="N418" s="31">
        <f>IFERROR(IF(INDEX('Player Pool'!$Q$2:$Q$8725,$X418)="","",INDEX('Player Pool'!$Q$2:$Q$8725,$X418)),"")</f>
        <v/>
      </c>
      <c r="O418" s="31">
        <f>IF(AND(ISNUMBER($R418),$R418&lt;&gt;0,ISNUMBER($I418),$I418&gt;0),$R418/($I418/1000000),"")</f>
        <v/>
      </c>
      <c r="P418">
        <f>IFERROR(IF(INDEX('Player Pool'!$U$2:$U$8725,$X418)="","",INDEX('Player Pool'!$U$2:$U$8725,$X418)),"")</f>
        <v/>
      </c>
      <c r="Q418" s="31">
        <f>IFERROR(IF(INDEX('Player Pool'!$O$2:$O$8725,$X418)="","",INDEX('Player Pool'!$O$2:$O$8725,$X418)),"")</f>
        <v/>
      </c>
      <c r="R418" s="31">
        <f>IFERROR(IF(INDEX('Player Pool'!$P$2:$P$8725,$X418)="","",INDEX('Player Pool'!$P$2:$P$8725,$X418)),"")</f>
        <v/>
      </c>
      <c r="S418" s="31">
        <f>IF(AND(ISNUMBER($J418),$J418&lt;&gt;0,ISNUMBER($I418),$I418&gt;0),$J418/($I418/1000000),"")</f>
        <v/>
      </c>
      <c r="T418" s="32">
        <f>IF(AND(ISNUMBER($K418),$K418&lt;&gt;0,ISNUMBER($I418),$I418&gt;0),$K418/($I418/1000000),"")</f>
        <v/>
      </c>
      <c r="U418" s="32">
        <f>IFERROR(IF(INDEX('Player Pool'!$S$2:$S$8725,$X418)="","",INDEX('Player Pool'!$S$2:$S$8725,$X418)),"")</f>
        <v/>
      </c>
      <c r="V418" s="32">
        <f>IF(AND(ISNUMBER($U418),$U418&lt;&gt;0,ISNUMBER($I418),$I418&gt;0),$U418/($I418/1000000),"")</f>
        <v/>
      </c>
      <c r="W418" t="inlineStr">
        <is>
          <t>05xcm</t>
        </is>
      </c>
      <c r="X418">
        <f>IFERROR(MATCH($W418,'Player Pool'!$V$2:$V$8725,0),"")</f>
        <v/>
      </c>
      <c r="Y418">
        <f>IF(ISNUMBER($R418),$R418,-1)</f>
        <v/>
      </c>
      <c r="Z418">
        <f>IF(ISNUMBER($J418),$J418,-1)</f>
        <v/>
      </c>
      <c r="AA418">
        <f>IF($A418=$A417,$AA417,$AA417+1)</f>
        <v/>
      </c>
      <c r="AB418">
        <f>COUNTIFS($A$2:$A$516,$A418,$G$2:$G$516,$G418,$Y$2:$Y$516,"&gt;"&amp;$Y418)+COUNTIFS($A$2:$A418,$A418,$G$2:$G418,$G418,$Y$2:$Y418,$Y418)</f>
        <v/>
      </c>
      <c r="AC418">
        <f>IF($G418="MINORS","",COUNTIFS($A$2:$A$516,$A418,$G$2:$G$516,"&lt;&gt;MINORS",$Z$2:$Z$516,"&gt;"&amp;$Z418)+COUNTIFS($A$2:$A418,$A418,$G$2:$G418,"&lt;&gt;MINORS",$Z$2:$Z418,$Z418))</f>
        <v/>
      </c>
      <c r="AD418">
        <f>$A418&amp;"|"&amp;$G418&amp;"|"&amp;$AB418</f>
        <v/>
      </c>
      <c r="AE418">
        <f>IF($AC418="","",$A418&amp;"|"&amp;$AC418)</f>
        <v/>
      </c>
      <c r="AF418">
        <f>IF(COUNTIFS($A$2:$A418,$A418)=1,"T"&amp;$AA418,"")</f>
        <v/>
      </c>
    </row>
    <row r="419">
      <c r="A419" t="inlineStr">
        <is>
          <t>Nathan</t>
        </is>
      </c>
      <c r="B419">
        <f>IFERROR(IF(INDEX('Player Pool'!$A$2:$A$8725,$X419)="","",INDEX('Player Pool'!$A$2:$A$8725,$X419)),"")</f>
        <v/>
      </c>
      <c r="C419">
        <f>IFERROR(IF(INDEX('Player Pool'!$B$2:$B$8725,$X419)="","",INDEX('Player Pool'!$B$2:$B$8725,$X419)),"")</f>
        <v/>
      </c>
      <c r="D419">
        <f>IFERROR(IF(INDEX('Player Pool'!$C$2:$C$8725,$X419)="","",INDEX('Player Pool'!$C$2:$C$8725,$X419)),"")</f>
        <v/>
      </c>
      <c r="E419">
        <f>IFERROR(IF(INDEX('Player Pool'!$D$2:$D$8725,$X419)="","",INDEX('Player Pool'!$D$2:$D$8725,$X419)),"")</f>
        <v/>
      </c>
      <c r="F419" t="inlineStr">
        <is>
          <t>F</t>
        </is>
      </c>
      <c r="G419" t="inlineStr">
        <is>
          <t>MINORS</t>
        </is>
      </c>
      <c r="H419">
        <f>IFERROR(IF(INDEX('Player Pool'!$E$2:$E$8725,$X419)="","",INDEX('Player Pool'!$E$2:$E$8725,$X419)),"")</f>
        <v/>
      </c>
      <c r="I419" s="30" t="n">
        <v>886666</v>
      </c>
      <c r="J419" s="31">
        <f>IFERROR(IF(INDEX('Player Pool'!$I$2:$I$8725,$X419)="","",INDEX('Player Pool'!$I$2:$I$8725,$X419)),"")</f>
        <v/>
      </c>
      <c r="K419" s="31">
        <f>IFERROR(IF(INDEX('Player Pool'!$K$2:$K$8725,$X419)="","",INDEX('Player Pool'!$K$2:$K$8725,$X419)),"")</f>
        <v/>
      </c>
      <c r="L419" s="31">
        <f>IFERROR(IF(INDEX('Player Pool'!$M$2:$M$8725,$X419)="","",INDEX('Player Pool'!$M$2:$M$8725,$X419)),"")</f>
        <v/>
      </c>
      <c r="M419" s="31">
        <f>IFERROR(IF(INDEX('Player Pool'!$N$2:$N$8725,$X419)="","",INDEX('Player Pool'!$N$2:$N$8725,$X419)),"")</f>
        <v/>
      </c>
      <c r="N419" s="31">
        <f>IFERROR(IF(INDEX('Player Pool'!$Q$2:$Q$8725,$X419)="","",INDEX('Player Pool'!$Q$2:$Q$8725,$X419)),"")</f>
        <v/>
      </c>
      <c r="O419" s="31">
        <f>IF(AND(ISNUMBER($R419),$R419&lt;&gt;0,ISNUMBER($I419),$I419&gt;0),$R419/($I419/1000000),"")</f>
        <v/>
      </c>
      <c r="P419">
        <f>IFERROR(IF(INDEX('Player Pool'!$U$2:$U$8725,$X419)="","",INDEX('Player Pool'!$U$2:$U$8725,$X419)),"")</f>
        <v/>
      </c>
      <c r="Q419" s="31">
        <f>IFERROR(IF(INDEX('Player Pool'!$O$2:$O$8725,$X419)="","",INDEX('Player Pool'!$O$2:$O$8725,$X419)),"")</f>
        <v/>
      </c>
      <c r="R419" s="31">
        <f>IFERROR(IF(INDEX('Player Pool'!$P$2:$P$8725,$X419)="","",INDEX('Player Pool'!$P$2:$P$8725,$X419)),"")</f>
        <v/>
      </c>
      <c r="S419" s="31">
        <f>IF(AND(ISNUMBER($J419),$J419&lt;&gt;0,ISNUMBER($I419),$I419&gt;0),$J419/($I419/1000000),"")</f>
        <v/>
      </c>
      <c r="T419" s="32">
        <f>IF(AND(ISNUMBER($K419),$K419&lt;&gt;0,ISNUMBER($I419),$I419&gt;0),$K419/($I419/1000000),"")</f>
        <v/>
      </c>
      <c r="U419" s="32">
        <f>IFERROR(IF(INDEX('Player Pool'!$S$2:$S$8725,$X419)="","",INDEX('Player Pool'!$S$2:$S$8725,$X419)),"")</f>
        <v/>
      </c>
      <c r="V419" s="32">
        <f>IF(AND(ISNUMBER($U419),$U419&lt;&gt;0,ISNUMBER($I419),$I419&gt;0),$U419/($I419/1000000),"")</f>
        <v/>
      </c>
      <c r="W419" t="inlineStr">
        <is>
          <t>06449</t>
        </is>
      </c>
      <c r="X419">
        <f>IFERROR(MATCH($W419,'Player Pool'!$V$2:$V$8725,0),"")</f>
        <v/>
      </c>
      <c r="Y419">
        <f>IF(ISNUMBER($R419),$R419,-1)</f>
        <v/>
      </c>
      <c r="Z419">
        <f>IF(ISNUMBER($J419),$J419,-1)</f>
        <v/>
      </c>
      <c r="AA419">
        <f>IF($A419=$A418,$AA418,$AA418+1)</f>
        <v/>
      </c>
      <c r="AB419">
        <f>COUNTIFS($A$2:$A$516,$A419,$G$2:$G$516,$G419,$Y$2:$Y$516,"&gt;"&amp;$Y419)+COUNTIFS($A$2:$A419,$A419,$G$2:$G419,$G419,$Y$2:$Y419,$Y419)</f>
        <v/>
      </c>
      <c r="AC419">
        <f>IF($G419="MINORS","",COUNTIFS($A$2:$A$516,$A419,$G$2:$G$516,"&lt;&gt;MINORS",$Z$2:$Z$516,"&gt;"&amp;$Z419)+COUNTIFS($A$2:$A419,$A419,$G$2:$G419,"&lt;&gt;MINORS",$Z$2:$Z419,$Z419))</f>
        <v/>
      </c>
      <c r="AD419">
        <f>$A419&amp;"|"&amp;$G419&amp;"|"&amp;$AB419</f>
        <v/>
      </c>
      <c r="AE419">
        <f>IF($AC419="","",$A419&amp;"|"&amp;$AC419)</f>
        <v/>
      </c>
      <c r="AF419">
        <f>IF(COUNTIFS($A$2:$A419,$A419)=1,"T"&amp;$AA419,"")</f>
        <v/>
      </c>
    </row>
    <row r="420">
      <c r="A420" t="inlineStr">
        <is>
          <t>Nathan</t>
        </is>
      </c>
      <c r="B420">
        <f>IFERROR(IF(INDEX('Player Pool'!$A$2:$A$8725,$X420)="","",INDEX('Player Pool'!$A$2:$A$8725,$X420)),"")</f>
        <v/>
      </c>
      <c r="C420">
        <f>IFERROR(IF(INDEX('Player Pool'!$B$2:$B$8725,$X420)="","",INDEX('Player Pool'!$B$2:$B$8725,$X420)),"")</f>
        <v/>
      </c>
      <c r="D420">
        <f>IFERROR(IF(INDEX('Player Pool'!$C$2:$C$8725,$X420)="","",INDEX('Player Pool'!$C$2:$C$8725,$X420)),"")</f>
        <v/>
      </c>
      <c r="E420">
        <f>IFERROR(IF(INDEX('Player Pool'!$D$2:$D$8725,$X420)="","",INDEX('Player Pool'!$D$2:$D$8725,$X420)),"")</f>
        <v/>
      </c>
      <c r="F420" t="inlineStr">
        <is>
          <t>D</t>
        </is>
      </c>
      <c r="G420" t="inlineStr">
        <is>
          <t>MINORS</t>
        </is>
      </c>
      <c r="H420">
        <f>IFERROR(IF(INDEX('Player Pool'!$E$2:$E$8725,$X420)="","",INDEX('Player Pool'!$E$2:$E$8725,$X420)),"")</f>
        <v/>
      </c>
      <c r="I420" s="30" t="n">
        <v>950000</v>
      </c>
      <c r="J420" s="31">
        <f>IFERROR(IF(INDEX('Player Pool'!$I$2:$I$8725,$X420)="","",INDEX('Player Pool'!$I$2:$I$8725,$X420)),"")</f>
        <v/>
      </c>
      <c r="K420" s="31">
        <f>IFERROR(IF(INDEX('Player Pool'!$K$2:$K$8725,$X420)="","",INDEX('Player Pool'!$K$2:$K$8725,$X420)),"")</f>
        <v/>
      </c>
      <c r="L420" s="31">
        <f>IFERROR(IF(INDEX('Player Pool'!$M$2:$M$8725,$X420)="","",INDEX('Player Pool'!$M$2:$M$8725,$X420)),"")</f>
        <v/>
      </c>
      <c r="M420" s="31">
        <f>IFERROR(IF(INDEX('Player Pool'!$N$2:$N$8725,$X420)="","",INDEX('Player Pool'!$N$2:$N$8725,$X420)),"")</f>
        <v/>
      </c>
      <c r="N420" s="31">
        <f>IFERROR(IF(INDEX('Player Pool'!$Q$2:$Q$8725,$X420)="","",INDEX('Player Pool'!$Q$2:$Q$8725,$X420)),"")</f>
        <v/>
      </c>
      <c r="O420" s="31">
        <f>IF(AND(ISNUMBER($R420),$R420&lt;&gt;0,ISNUMBER($I420),$I420&gt;0),$R420/($I420/1000000),"")</f>
        <v/>
      </c>
      <c r="P420">
        <f>IFERROR(IF(INDEX('Player Pool'!$U$2:$U$8725,$X420)="","",INDEX('Player Pool'!$U$2:$U$8725,$X420)),"")</f>
        <v/>
      </c>
      <c r="Q420" s="31">
        <f>IFERROR(IF(INDEX('Player Pool'!$O$2:$O$8725,$X420)="","",INDEX('Player Pool'!$O$2:$O$8725,$X420)),"")</f>
        <v/>
      </c>
      <c r="R420" s="31">
        <f>IFERROR(IF(INDEX('Player Pool'!$P$2:$P$8725,$X420)="","",INDEX('Player Pool'!$P$2:$P$8725,$X420)),"")</f>
        <v/>
      </c>
      <c r="S420" s="31">
        <f>IF(AND(ISNUMBER($J420),$J420&lt;&gt;0,ISNUMBER($I420),$I420&gt;0),$J420/($I420/1000000),"")</f>
        <v/>
      </c>
      <c r="T420" s="32">
        <f>IF(AND(ISNUMBER($K420),$K420&lt;&gt;0,ISNUMBER($I420),$I420&gt;0),$K420/($I420/1000000),"")</f>
        <v/>
      </c>
      <c r="U420" s="32">
        <f>IFERROR(IF(INDEX('Player Pool'!$S$2:$S$8725,$X420)="","",INDEX('Player Pool'!$S$2:$S$8725,$X420)),"")</f>
        <v/>
      </c>
      <c r="V420" s="32">
        <f>IF(AND(ISNUMBER($U420),$U420&lt;&gt;0,ISNUMBER($I420),$I420&gt;0),$U420/($I420/1000000),"")</f>
        <v/>
      </c>
      <c r="W420" t="inlineStr">
        <is>
          <t>058t9</t>
        </is>
      </c>
      <c r="X420">
        <f>IFERROR(MATCH($W420,'Player Pool'!$V$2:$V$8725,0),"")</f>
        <v/>
      </c>
      <c r="Y420">
        <f>IF(ISNUMBER($R420),$R420,-1)</f>
        <v/>
      </c>
      <c r="Z420">
        <f>IF(ISNUMBER($J420),$J420,-1)</f>
        <v/>
      </c>
      <c r="AA420">
        <f>IF($A420=$A419,$AA419,$AA419+1)</f>
        <v/>
      </c>
      <c r="AB420">
        <f>COUNTIFS($A$2:$A$516,$A420,$G$2:$G$516,$G420,$Y$2:$Y$516,"&gt;"&amp;$Y420)+COUNTIFS($A$2:$A420,$A420,$G$2:$G420,$G420,$Y$2:$Y420,$Y420)</f>
        <v/>
      </c>
      <c r="AC420">
        <f>IF($G420="MINORS","",COUNTIFS($A$2:$A$516,$A420,$G$2:$G$516,"&lt;&gt;MINORS",$Z$2:$Z$516,"&gt;"&amp;$Z420)+COUNTIFS($A$2:$A420,$A420,$G$2:$G420,"&lt;&gt;MINORS",$Z$2:$Z420,$Z420))</f>
        <v/>
      </c>
      <c r="AD420">
        <f>$A420&amp;"|"&amp;$G420&amp;"|"&amp;$AB420</f>
        <v/>
      </c>
      <c r="AE420">
        <f>IF($AC420="","",$A420&amp;"|"&amp;$AC420)</f>
        <v/>
      </c>
      <c r="AF420">
        <f>IF(COUNTIFS($A$2:$A420,$A420)=1,"T"&amp;$AA420,"")</f>
        <v/>
      </c>
    </row>
    <row r="421">
      <c r="A421" t="inlineStr">
        <is>
          <t>Nathan</t>
        </is>
      </c>
      <c r="B421">
        <f>IFERROR(IF(INDEX('Player Pool'!$A$2:$A$8725,$X421)="","",INDEX('Player Pool'!$A$2:$A$8725,$X421)),"")</f>
        <v/>
      </c>
      <c r="C421">
        <f>IFERROR(IF(INDEX('Player Pool'!$B$2:$B$8725,$X421)="","",INDEX('Player Pool'!$B$2:$B$8725,$X421)),"")</f>
        <v/>
      </c>
      <c r="D421">
        <f>IFERROR(IF(INDEX('Player Pool'!$C$2:$C$8725,$X421)="","",INDEX('Player Pool'!$C$2:$C$8725,$X421)),"")</f>
        <v/>
      </c>
      <c r="E421">
        <f>IFERROR(IF(INDEX('Player Pool'!$D$2:$D$8725,$X421)="","",INDEX('Player Pool'!$D$2:$D$8725,$X421)),"")</f>
        <v/>
      </c>
      <c r="F421" t="inlineStr">
        <is>
          <t>D</t>
        </is>
      </c>
      <c r="G421" t="inlineStr">
        <is>
          <t>MINORS</t>
        </is>
      </c>
      <c r="H421">
        <f>IFERROR(IF(INDEX('Player Pool'!$E$2:$E$8725,$X421)="","",INDEX('Player Pool'!$E$2:$E$8725,$X421)),"")</f>
        <v/>
      </c>
      <c r="I421" s="30" t="n">
        <v>863334</v>
      </c>
      <c r="J421" s="31">
        <f>IFERROR(IF(INDEX('Player Pool'!$I$2:$I$8725,$X421)="","",INDEX('Player Pool'!$I$2:$I$8725,$X421)),"")</f>
        <v/>
      </c>
      <c r="K421" s="31">
        <f>IFERROR(IF(INDEX('Player Pool'!$K$2:$K$8725,$X421)="","",INDEX('Player Pool'!$K$2:$K$8725,$X421)),"")</f>
        <v/>
      </c>
      <c r="L421" s="31">
        <f>IFERROR(IF(INDEX('Player Pool'!$M$2:$M$8725,$X421)="","",INDEX('Player Pool'!$M$2:$M$8725,$X421)),"")</f>
        <v/>
      </c>
      <c r="M421" s="31">
        <f>IFERROR(IF(INDEX('Player Pool'!$N$2:$N$8725,$X421)="","",INDEX('Player Pool'!$N$2:$N$8725,$X421)),"")</f>
        <v/>
      </c>
      <c r="N421" s="31">
        <f>IFERROR(IF(INDEX('Player Pool'!$Q$2:$Q$8725,$X421)="","",INDEX('Player Pool'!$Q$2:$Q$8725,$X421)),"")</f>
        <v/>
      </c>
      <c r="O421" s="31">
        <f>IF(AND(ISNUMBER($R421),$R421&lt;&gt;0,ISNUMBER($I421),$I421&gt;0),$R421/($I421/1000000),"")</f>
        <v/>
      </c>
      <c r="P421">
        <f>IFERROR(IF(INDEX('Player Pool'!$U$2:$U$8725,$X421)="","",INDEX('Player Pool'!$U$2:$U$8725,$X421)),"")</f>
        <v/>
      </c>
      <c r="Q421" s="31">
        <f>IFERROR(IF(INDEX('Player Pool'!$O$2:$O$8725,$X421)="","",INDEX('Player Pool'!$O$2:$O$8725,$X421)),"")</f>
        <v/>
      </c>
      <c r="R421" s="31">
        <f>IFERROR(IF(INDEX('Player Pool'!$P$2:$P$8725,$X421)="","",INDEX('Player Pool'!$P$2:$P$8725,$X421)),"")</f>
        <v/>
      </c>
      <c r="S421" s="31">
        <f>IF(AND(ISNUMBER($J421),$J421&lt;&gt;0,ISNUMBER($I421),$I421&gt;0),$J421/($I421/1000000),"")</f>
        <v/>
      </c>
      <c r="T421" s="32">
        <f>IF(AND(ISNUMBER($K421),$K421&lt;&gt;0,ISNUMBER($I421),$I421&gt;0),$K421/($I421/1000000),"")</f>
        <v/>
      </c>
      <c r="U421" s="32">
        <f>IFERROR(IF(INDEX('Player Pool'!$S$2:$S$8725,$X421)="","",INDEX('Player Pool'!$S$2:$S$8725,$X421)),"")</f>
        <v/>
      </c>
      <c r="V421" s="32">
        <f>IF(AND(ISNUMBER($U421),$U421&lt;&gt;0,ISNUMBER($I421),$I421&gt;0),$U421/($I421/1000000),"")</f>
        <v/>
      </c>
      <c r="W421" t="inlineStr">
        <is>
          <t>05gcv</t>
        </is>
      </c>
      <c r="X421">
        <f>IFERROR(MATCH($W421,'Player Pool'!$V$2:$V$8725,0),"")</f>
        <v/>
      </c>
      <c r="Y421">
        <f>IF(ISNUMBER($R421),$R421,-1)</f>
        <v/>
      </c>
      <c r="Z421">
        <f>IF(ISNUMBER($J421),$J421,-1)</f>
        <v/>
      </c>
      <c r="AA421">
        <f>IF($A421=$A420,$AA420,$AA420+1)</f>
        <v/>
      </c>
      <c r="AB421">
        <f>COUNTIFS($A$2:$A$516,$A421,$G$2:$G$516,$G421,$Y$2:$Y$516,"&gt;"&amp;$Y421)+COUNTIFS($A$2:$A421,$A421,$G$2:$G421,$G421,$Y$2:$Y421,$Y421)</f>
        <v/>
      </c>
      <c r="AC421">
        <f>IF($G421="MINORS","",COUNTIFS($A$2:$A$516,$A421,$G$2:$G$516,"&lt;&gt;MINORS",$Z$2:$Z$516,"&gt;"&amp;$Z421)+COUNTIFS($A$2:$A421,$A421,$G$2:$G421,"&lt;&gt;MINORS",$Z$2:$Z421,$Z421))</f>
        <v/>
      </c>
      <c r="AD421">
        <f>$A421&amp;"|"&amp;$G421&amp;"|"&amp;$AB421</f>
        <v/>
      </c>
      <c r="AE421">
        <f>IF($AC421="","",$A421&amp;"|"&amp;$AC421)</f>
        <v/>
      </c>
      <c r="AF421">
        <f>IF(COUNTIFS($A$2:$A421,$A421)=1,"T"&amp;$AA421,"")</f>
        <v/>
      </c>
    </row>
    <row r="422">
      <c r="A422" t="inlineStr">
        <is>
          <t>Nathan</t>
        </is>
      </c>
      <c r="B422">
        <f>IFERROR(IF(INDEX('Player Pool'!$A$2:$A$8725,$X422)="","",INDEX('Player Pool'!$A$2:$A$8725,$X422)),"")</f>
        <v/>
      </c>
      <c r="C422">
        <f>IFERROR(IF(INDEX('Player Pool'!$B$2:$B$8725,$X422)="","",INDEX('Player Pool'!$B$2:$B$8725,$X422)),"")</f>
        <v/>
      </c>
      <c r="D422">
        <f>IFERROR(IF(INDEX('Player Pool'!$C$2:$C$8725,$X422)="","",INDEX('Player Pool'!$C$2:$C$8725,$X422)),"")</f>
        <v/>
      </c>
      <c r="E422">
        <f>IFERROR(IF(INDEX('Player Pool'!$D$2:$D$8725,$X422)="","",INDEX('Player Pool'!$D$2:$D$8725,$X422)),"")</f>
        <v/>
      </c>
      <c r="F422" t="inlineStr">
        <is>
          <t>F</t>
        </is>
      </c>
      <c r="G422" t="inlineStr">
        <is>
          <t>MINORS</t>
        </is>
      </c>
      <c r="H422">
        <f>IFERROR(IF(INDEX('Player Pool'!$E$2:$E$8725,$X422)="","",INDEX('Player Pool'!$E$2:$E$8725,$X422)),"")</f>
        <v/>
      </c>
      <c r="I422" s="30" t="n">
        <v>974167</v>
      </c>
      <c r="J422" s="31">
        <f>IFERROR(IF(INDEX('Player Pool'!$I$2:$I$8725,$X422)="","",INDEX('Player Pool'!$I$2:$I$8725,$X422)),"")</f>
        <v/>
      </c>
      <c r="K422" s="31">
        <f>IFERROR(IF(INDEX('Player Pool'!$K$2:$K$8725,$X422)="","",INDEX('Player Pool'!$K$2:$K$8725,$X422)),"")</f>
        <v/>
      </c>
      <c r="L422" s="31">
        <f>IFERROR(IF(INDEX('Player Pool'!$M$2:$M$8725,$X422)="","",INDEX('Player Pool'!$M$2:$M$8725,$X422)),"")</f>
        <v/>
      </c>
      <c r="M422" s="31">
        <f>IFERROR(IF(INDEX('Player Pool'!$N$2:$N$8725,$X422)="","",INDEX('Player Pool'!$N$2:$N$8725,$X422)),"")</f>
        <v/>
      </c>
      <c r="N422" s="31">
        <f>IFERROR(IF(INDEX('Player Pool'!$Q$2:$Q$8725,$X422)="","",INDEX('Player Pool'!$Q$2:$Q$8725,$X422)),"")</f>
        <v/>
      </c>
      <c r="O422" s="31">
        <f>IF(AND(ISNUMBER($R422),$R422&lt;&gt;0,ISNUMBER($I422),$I422&gt;0),$R422/($I422/1000000),"")</f>
        <v/>
      </c>
      <c r="P422">
        <f>IFERROR(IF(INDEX('Player Pool'!$U$2:$U$8725,$X422)="","",INDEX('Player Pool'!$U$2:$U$8725,$X422)),"")</f>
        <v/>
      </c>
      <c r="Q422" s="31">
        <f>IFERROR(IF(INDEX('Player Pool'!$O$2:$O$8725,$X422)="","",INDEX('Player Pool'!$O$2:$O$8725,$X422)),"")</f>
        <v/>
      </c>
      <c r="R422" s="31">
        <f>IFERROR(IF(INDEX('Player Pool'!$P$2:$P$8725,$X422)="","",INDEX('Player Pool'!$P$2:$P$8725,$X422)),"")</f>
        <v/>
      </c>
      <c r="S422" s="31">
        <f>IF(AND(ISNUMBER($J422),$J422&lt;&gt;0,ISNUMBER($I422),$I422&gt;0),$J422/($I422/1000000),"")</f>
        <v/>
      </c>
      <c r="T422" s="32">
        <f>IF(AND(ISNUMBER($K422),$K422&lt;&gt;0,ISNUMBER($I422),$I422&gt;0),$K422/($I422/1000000),"")</f>
        <v/>
      </c>
      <c r="U422" s="32">
        <f>IFERROR(IF(INDEX('Player Pool'!$S$2:$S$8725,$X422)="","",INDEX('Player Pool'!$S$2:$S$8725,$X422)),"")</f>
        <v/>
      </c>
      <c r="V422" s="32">
        <f>IF(AND(ISNUMBER($U422),$U422&lt;&gt;0,ISNUMBER($I422),$I422&gt;0),$U422/($I422/1000000),"")</f>
        <v/>
      </c>
      <c r="W422" t="inlineStr">
        <is>
          <t>06sqf</t>
        </is>
      </c>
      <c r="X422">
        <f>IFERROR(MATCH($W422,'Player Pool'!$V$2:$V$8725,0),"")</f>
        <v/>
      </c>
      <c r="Y422">
        <f>IF(ISNUMBER($R422),$R422,-1)</f>
        <v/>
      </c>
      <c r="Z422">
        <f>IF(ISNUMBER($J422),$J422,-1)</f>
        <v/>
      </c>
      <c r="AA422">
        <f>IF($A422=$A421,$AA421,$AA421+1)</f>
        <v/>
      </c>
      <c r="AB422">
        <f>COUNTIFS($A$2:$A$516,$A422,$G$2:$G$516,$G422,$Y$2:$Y$516,"&gt;"&amp;$Y422)+COUNTIFS($A$2:$A422,$A422,$G$2:$G422,$G422,$Y$2:$Y422,$Y422)</f>
        <v/>
      </c>
      <c r="AC422">
        <f>IF($G422="MINORS","",COUNTIFS($A$2:$A$516,$A422,$G$2:$G$516,"&lt;&gt;MINORS",$Z$2:$Z$516,"&gt;"&amp;$Z422)+COUNTIFS($A$2:$A422,$A422,$G$2:$G422,"&lt;&gt;MINORS",$Z$2:$Z422,$Z422))</f>
        <v/>
      </c>
      <c r="AD422">
        <f>$A422&amp;"|"&amp;$G422&amp;"|"&amp;$AB422</f>
        <v/>
      </c>
      <c r="AE422">
        <f>IF($AC422="","",$A422&amp;"|"&amp;$AC422)</f>
        <v/>
      </c>
      <c r="AF422">
        <f>IF(COUNTIFS($A$2:$A422,$A422)=1,"T"&amp;$AA422,"")</f>
        <v/>
      </c>
    </row>
    <row r="423">
      <c r="A423" t="inlineStr">
        <is>
          <t>Nathan</t>
        </is>
      </c>
      <c r="B423">
        <f>IFERROR(IF(INDEX('Player Pool'!$A$2:$A$8725,$X423)="","",INDEX('Player Pool'!$A$2:$A$8725,$X423)),"")</f>
        <v/>
      </c>
      <c r="C423">
        <f>IFERROR(IF(INDEX('Player Pool'!$B$2:$B$8725,$X423)="","",INDEX('Player Pool'!$B$2:$B$8725,$X423)),"")</f>
        <v/>
      </c>
      <c r="D423">
        <f>IFERROR(IF(INDEX('Player Pool'!$C$2:$C$8725,$X423)="","",INDEX('Player Pool'!$C$2:$C$8725,$X423)),"")</f>
        <v/>
      </c>
      <c r="E423">
        <f>IFERROR(IF(INDEX('Player Pool'!$D$2:$D$8725,$X423)="","",INDEX('Player Pool'!$D$2:$D$8725,$X423)),"")</f>
        <v/>
      </c>
      <c r="F423" t="inlineStr">
        <is>
          <t>D</t>
        </is>
      </c>
      <c r="G423" t="inlineStr">
        <is>
          <t>MINORS</t>
        </is>
      </c>
      <c r="H423">
        <f>IFERROR(IF(INDEX('Player Pool'!$E$2:$E$8725,$X423)="","",INDEX('Player Pool'!$E$2:$E$8725,$X423)),"")</f>
        <v/>
      </c>
      <c r="I423" s="30" t="n">
        <v>875000</v>
      </c>
      <c r="J423" s="31">
        <f>IFERROR(IF(INDEX('Player Pool'!$I$2:$I$8725,$X423)="","",INDEX('Player Pool'!$I$2:$I$8725,$X423)),"")</f>
        <v/>
      </c>
      <c r="K423" s="31">
        <f>IFERROR(IF(INDEX('Player Pool'!$K$2:$K$8725,$X423)="","",INDEX('Player Pool'!$K$2:$K$8725,$X423)),"")</f>
        <v/>
      </c>
      <c r="L423" s="31">
        <f>IFERROR(IF(INDEX('Player Pool'!$M$2:$M$8725,$X423)="","",INDEX('Player Pool'!$M$2:$M$8725,$X423)),"")</f>
        <v/>
      </c>
      <c r="M423" s="31">
        <f>IFERROR(IF(INDEX('Player Pool'!$N$2:$N$8725,$X423)="","",INDEX('Player Pool'!$N$2:$N$8725,$X423)),"")</f>
        <v/>
      </c>
      <c r="N423" s="31">
        <f>IFERROR(IF(INDEX('Player Pool'!$Q$2:$Q$8725,$X423)="","",INDEX('Player Pool'!$Q$2:$Q$8725,$X423)),"")</f>
        <v/>
      </c>
      <c r="O423" s="31">
        <f>IF(AND(ISNUMBER($R423),$R423&lt;&gt;0,ISNUMBER($I423),$I423&gt;0),$R423/($I423/1000000),"")</f>
        <v/>
      </c>
      <c r="P423">
        <f>IFERROR(IF(INDEX('Player Pool'!$U$2:$U$8725,$X423)="","",INDEX('Player Pool'!$U$2:$U$8725,$X423)),"")</f>
        <v/>
      </c>
      <c r="Q423" s="31">
        <f>IFERROR(IF(INDEX('Player Pool'!$O$2:$O$8725,$X423)="","",INDEX('Player Pool'!$O$2:$O$8725,$X423)),"")</f>
        <v/>
      </c>
      <c r="R423" s="31">
        <f>IFERROR(IF(INDEX('Player Pool'!$P$2:$P$8725,$X423)="","",INDEX('Player Pool'!$P$2:$P$8725,$X423)),"")</f>
        <v/>
      </c>
      <c r="S423" s="31">
        <f>IF(AND(ISNUMBER($J423),$J423&lt;&gt;0,ISNUMBER($I423),$I423&gt;0),$J423/($I423/1000000),"")</f>
        <v/>
      </c>
      <c r="T423" s="32">
        <f>IF(AND(ISNUMBER($K423),$K423&lt;&gt;0,ISNUMBER($I423),$I423&gt;0),$K423/($I423/1000000),"")</f>
        <v/>
      </c>
      <c r="U423" s="32">
        <f>IFERROR(IF(INDEX('Player Pool'!$S$2:$S$8725,$X423)="","",INDEX('Player Pool'!$S$2:$S$8725,$X423)),"")</f>
        <v/>
      </c>
      <c r="V423" s="32">
        <f>IF(AND(ISNUMBER($U423),$U423&lt;&gt;0,ISNUMBER($I423),$I423&gt;0),$U423/($I423/1000000),"")</f>
        <v/>
      </c>
      <c r="W423" t="inlineStr">
        <is>
          <t>051td</t>
        </is>
      </c>
      <c r="X423">
        <f>IFERROR(MATCH($W423,'Player Pool'!$V$2:$V$8725,0),"")</f>
        <v/>
      </c>
      <c r="Y423">
        <f>IF(ISNUMBER($R423),$R423,-1)</f>
        <v/>
      </c>
      <c r="Z423">
        <f>IF(ISNUMBER($J423),$J423,-1)</f>
        <v/>
      </c>
      <c r="AA423">
        <f>IF($A423=$A422,$AA422,$AA422+1)</f>
        <v/>
      </c>
      <c r="AB423">
        <f>COUNTIFS($A$2:$A$516,$A423,$G$2:$G$516,$G423,$Y$2:$Y$516,"&gt;"&amp;$Y423)+COUNTIFS($A$2:$A423,$A423,$G$2:$G423,$G423,$Y$2:$Y423,$Y423)</f>
        <v/>
      </c>
      <c r="AC423">
        <f>IF($G423="MINORS","",COUNTIFS($A$2:$A$516,$A423,$G$2:$G$516,"&lt;&gt;MINORS",$Z$2:$Z$516,"&gt;"&amp;$Z423)+COUNTIFS($A$2:$A423,$A423,$G$2:$G423,"&lt;&gt;MINORS",$Z$2:$Z423,$Z423))</f>
        <v/>
      </c>
      <c r="AD423">
        <f>$A423&amp;"|"&amp;$G423&amp;"|"&amp;$AB423</f>
        <v/>
      </c>
      <c r="AE423">
        <f>IF($AC423="","",$A423&amp;"|"&amp;$AC423)</f>
        <v/>
      </c>
      <c r="AF423">
        <f>IF(COUNTIFS($A$2:$A423,$A423)=1,"T"&amp;$AA423,"")</f>
        <v/>
      </c>
    </row>
    <row r="424">
      <c r="A424" t="inlineStr">
        <is>
          <t>Nathan</t>
        </is>
      </c>
      <c r="B424">
        <f>IFERROR(IF(INDEX('Player Pool'!$A$2:$A$8725,$X424)="","",INDEX('Player Pool'!$A$2:$A$8725,$X424)),"")</f>
        <v/>
      </c>
      <c r="C424">
        <f>IFERROR(IF(INDEX('Player Pool'!$B$2:$B$8725,$X424)="","",INDEX('Player Pool'!$B$2:$B$8725,$X424)),"")</f>
        <v/>
      </c>
      <c r="D424">
        <f>IFERROR(IF(INDEX('Player Pool'!$C$2:$C$8725,$X424)="","",INDEX('Player Pool'!$C$2:$C$8725,$X424)),"")</f>
        <v/>
      </c>
      <c r="E424">
        <f>IFERROR(IF(INDEX('Player Pool'!$D$2:$D$8725,$X424)="","",INDEX('Player Pool'!$D$2:$D$8725,$X424)),"")</f>
        <v/>
      </c>
      <c r="F424" t="inlineStr">
        <is>
          <t>D</t>
        </is>
      </c>
      <c r="G424" t="inlineStr">
        <is>
          <t>MINORS</t>
        </is>
      </c>
      <c r="H424">
        <f>IFERROR(IF(INDEX('Player Pool'!$E$2:$E$8725,$X424)="","",INDEX('Player Pool'!$E$2:$E$8725,$X424)),"")</f>
        <v/>
      </c>
      <c r="I424" s="30" t="n">
        <v>931350</v>
      </c>
      <c r="J424" s="31">
        <f>IFERROR(IF(INDEX('Player Pool'!$I$2:$I$8725,$X424)="","",INDEX('Player Pool'!$I$2:$I$8725,$X424)),"")</f>
        <v/>
      </c>
      <c r="K424" s="31">
        <f>IFERROR(IF(INDEX('Player Pool'!$K$2:$K$8725,$X424)="","",INDEX('Player Pool'!$K$2:$K$8725,$X424)),"")</f>
        <v/>
      </c>
      <c r="L424" s="31">
        <f>IFERROR(IF(INDEX('Player Pool'!$M$2:$M$8725,$X424)="","",INDEX('Player Pool'!$M$2:$M$8725,$X424)),"")</f>
        <v/>
      </c>
      <c r="M424" s="31">
        <f>IFERROR(IF(INDEX('Player Pool'!$N$2:$N$8725,$X424)="","",INDEX('Player Pool'!$N$2:$N$8725,$X424)),"")</f>
        <v/>
      </c>
      <c r="N424" s="31">
        <f>IFERROR(IF(INDEX('Player Pool'!$Q$2:$Q$8725,$X424)="","",INDEX('Player Pool'!$Q$2:$Q$8725,$X424)),"")</f>
        <v/>
      </c>
      <c r="O424" s="31">
        <f>IF(AND(ISNUMBER($R424),$R424&lt;&gt;0,ISNUMBER($I424),$I424&gt;0),$R424/($I424/1000000),"")</f>
        <v/>
      </c>
      <c r="P424">
        <f>IFERROR(IF(INDEX('Player Pool'!$U$2:$U$8725,$X424)="","",INDEX('Player Pool'!$U$2:$U$8725,$X424)),"")</f>
        <v/>
      </c>
      <c r="Q424" s="31">
        <f>IFERROR(IF(INDEX('Player Pool'!$O$2:$O$8725,$X424)="","",INDEX('Player Pool'!$O$2:$O$8725,$X424)),"")</f>
        <v/>
      </c>
      <c r="R424" s="31">
        <f>IFERROR(IF(INDEX('Player Pool'!$P$2:$P$8725,$X424)="","",INDEX('Player Pool'!$P$2:$P$8725,$X424)),"")</f>
        <v/>
      </c>
      <c r="S424" s="31">
        <f>IF(AND(ISNUMBER($J424),$J424&lt;&gt;0,ISNUMBER($I424),$I424&gt;0),$J424/($I424/1000000),"")</f>
        <v/>
      </c>
      <c r="T424" s="32">
        <f>IF(AND(ISNUMBER($K424),$K424&lt;&gt;0,ISNUMBER($I424),$I424&gt;0),$K424/($I424/1000000),"")</f>
        <v/>
      </c>
      <c r="U424" s="32">
        <f>IFERROR(IF(INDEX('Player Pool'!$S$2:$S$8725,$X424)="","",INDEX('Player Pool'!$S$2:$S$8725,$X424)),"")</f>
        <v/>
      </c>
      <c r="V424" s="32">
        <f>IF(AND(ISNUMBER($U424),$U424&lt;&gt;0,ISNUMBER($I424),$I424&gt;0),$U424/($I424/1000000),"")</f>
        <v/>
      </c>
      <c r="W424" t="inlineStr">
        <is>
          <t>06lv2</t>
        </is>
      </c>
      <c r="X424">
        <f>IFERROR(MATCH($W424,'Player Pool'!$V$2:$V$8725,0),"")</f>
        <v/>
      </c>
      <c r="Y424">
        <f>IF(ISNUMBER($R424),$R424,-1)</f>
        <v/>
      </c>
      <c r="Z424">
        <f>IF(ISNUMBER($J424),$J424,-1)</f>
        <v/>
      </c>
      <c r="AA424">
        <f>IF($A424=$A423,$AA423,$AA423+1)</f>
        <v/>
      </c>
      <c r="AB424">
        <f>COUNTIFS($A$2:$A$516,$A424,$G$2:$G$516,$G424,$Y$2:$Y$516,"&gt;"&amp;$Y424)+COUNTIFS($A$2:$A424,$A424,$G$2:$G424,$G424,$Y$2:$Y424,$Y424)</f>
        <v/>
      </c>
      <c r="AC424">
        <f>IF($G424="MINORS","",COUNTIFS($A$2:$A$516,$A424,$G$2:$G$516,"&lt;&gt;MINORS",$Z$2:$Z$516,"&gt;"&amp;$Z424)+COUNTIFS($A$2:$A424,$A424,$G$2:$G424,"&lt;&gt;MINORS",$Z$2:$Z424,$Z424))</f>
        <v/>
      </c>
      <c r="AD424">
        <f>$A424&amp;"|"&amp;$G424&amp;"|"&amp;$AB424</f>
        <v/>
      </c>
      <c r="AE424">
        <f>IF($AC424="","",$A424&amp;"|"&amp;$AC424)</f>
        <v/>
      </c>
      <c r="AF424">
        <f>IF(COUNTIFS($A$2:$A424,$A424)=1,"T"&amp;$AA424,"")</f>
        <v/>
      </c>
    </row>
    <row r="425">
      <c r="A425" t="inlineStr">
        <is>
          <t>Nathan</t>
        </is>
      </c>
      <c r="B425">
        <f>IFERROR(IF(INDEX('Player Pool'!$A$2:$A$8725,$X425)="","",INDEX('Player Pool'!$A$2:$A$8725,$X425)),"")</f>
        <v/>
      </c>
      <c r="C425">
        <f>IFERROR(IF(INDEX('Player Pool'!$B$2:$B$8725,$X425)="","",INDEX('Player Pool'!$B$2:$B$8725,$X425)),"")</f>
        <v/>
      </c>
      <c r="D425">
        <f>IFERROR(IF(INDEX('Player Pool'!$C$2:$C$8725,$X425)="","",INDEX('Player Pool'!$C$2:$C$8725,$X425)),"")</f>
        <v/>
      </c>
      <c r="E425">
        <f>IFERROR(IF(INDEX('Player Pool'!$D$2:$D$8725,$X425)="","",INDEX('Player Pool'!$D$2:$D$8725,$X425)),"")</f>
        <v/>
      </c>
      <c r="F425" t="inlineStr">
        <is>
          <t>D</t>
        </is>
      </c>
      <c r="G425" t="inlineStr">
        <is>
          <t>MINORS</t>
        </is>
      </c>
      <c r="H425">
        <f>IFERROR(IF(INDEX('Player Pool'!$E$2:$E$8725,$X425)="","",INDEX('Player Pool'!$E$2:$E$8725,$X425)),"")</f>
        <v/>
      </c>
      <c r="I425" s="30" t="n">
        <v>1</v>
      </c>
      <c r="J425" s="31">
        <f>IFERROR(IF(INDEX('Player Pool'!$I$2:$I$8725,$X425)="","",INDEX('Player Pool'!$I$2:$I$8725,$X425)),"")</f>
        <v/>
      </c>
      <c r="K425" s="31">
        <f>IFERROR(IF(INDEX('Player Pool'!$K$2:$K$8725,$X425)="","",INDEX('Player Pool'!$K$2:$K$8725,$X425)),"")</f>
        <v/>
      </c>
      <c r="L425" s="31">
        <f>IFERROR(IF(INDEX('Player Pool'!$M$2:$M$8725,$X425)="","",INDEX('Player Pool'!$M$2:$M$8725,$X425)),"")</f>
        <v/>
      </c>
      <c r="M425" s="31">
        <f>IFERROR(IF(INDEX('Player Pool'!$N$2:$N$8725,$X425)="","",INDEX('Player Pool'!$N$2:$N$8725,$X425)),"")</f>
        <v/>
      </c>
      <c r="N425" s="31">
        <f>IFERROR(IF(INDEX('Player Pool'!$Q$2:$Q$8725,$X425)="","",INDEX('Player Pool'!$Q$2:$Q$8725,$X425)),"")</f>
        <v/>
      </c>
      <c r="O425" s="31">
        <f>IF(AND(ISNUMBER($R425),$R425&lt;&gt;0,ISNUMBER($I425),$I425&gt;0),$R425/($I425/1000000),"")</f>
        <v/>
      </c>
      <c r="P425">
        <f>IFERROR(IF(INDEX('Player Pool'!$U$2:$U$8725,$X425)="","",INDEX('Player Pool'!$U$2:$U$8725,$X425)),"")</f>
        <v/>
      </c>
      <c r="Q425" s="31">
        <f>IFERROR(IF(INDEX('Player Pool'!$O$2:$O$8725,$X425)="","",INDEX('Player Pool'!$O$2:$O$8725,$X425)),"")</f>
        <v/>
      </c>
      <c r="R425" s="31">
        <f>IFERROR(IF(INDEX('Player Pool'!$P$2:$P$8725,$X425)="","",INDEX('Player Pool'!$P$2:$P$8725,$X425)),"")</f>
        <v/>
      </c>
      <c r="S425" s="31">
        <f>IF(AND(ISNUMBER($J425),$J425&lt;&gt;0,ISNUMBER($I425),$I425&gt;0),$J425/($I425/1000000),"")</f>
        <v/>
      </c>
      <c r="T425" s="32">
        <f>IF(AND(ISNUMBER($K425),$K425&lt;&gt;0,ISNUMBER($I425),$I425&gt;0),$K425/($I425/1000000),"")</f>
        <v/>
      </c>
      <c r="U425" s="32">
        <f>IFERROR(IF(INDEX('Player Pool'!$S$2:$S$8725,$X425)="","",INDEX('Player Pool'!$S$2:$S$8725,$X425)),"")</f>
        <v/>
      </c>
      <c r="V425" s="32">
        <f>IF(AND(ISNUMBER($U425),$U425&lt;&gt;0,ISNUMBER($I425),$I425&gt;0),$U425/($I425/1000000),"")</f>
        <v/>
      </c>
      <c r="W425" t="inlineStr">
        <is>
          <t>06pyi</t>
        </is>
      </c>
      <c r="X425">
        <f>IFERROR(MATCH($W425,'Player Pool'!$V$2:$V$8725,0),"")</f>
        <v/>
      </c>
      <c r="Y425">
        <f>IF(ISNUMBER($R425),$R425,-1)</f>
        <v/>
      </c>
      <c r="Z425">
        <f>IF(ISNUMBER($J425),$J425,-1)</f>
        <v/>
      </c>
      <c r="AA425">
        <f>IF($A425=$A424,$AA424,$AA424+1)</f>
        <v/>
      </c>
      <c r="AB425">
        <f>COUNTIFS($A$2:$A$516,$A425,$G$2:$G$516,$G425,$Y$2:$Y$516,"&gt;"&amp;$Y425)+COUNTIFS($A$2:$A425,$A425,$G$2:$G425,$G425,$Y$2:$Y425,$Y425)</f>
        <v/>
      </c>
      <c r="AC425">
        <f>IF($G425="MINORS","",COUNTIFS($A$2:$A$516,$A425,$G$2:$G$516,"&lt;&gt;MINORS",$Z$2:$Z$516,"&gt;"&amp;$Z425)+COUNTIFS($A$2:$A425,$A425,$G$2:$G425,"&lt;&gt;MINORS",$Z$2:$Z425,$Z425))</f>
        <v/>
      </c>
      <c r="AD425">
        <f>$A425&amp;"|"&amp;$G425&amp;"|"&amp;$AB425</f>
        <v/>
      </c>
      <c r="AE425">
        <f>IF($AC425="","",$A425&amp;"|"&amp;$AC425)</f>
        <v/>
      </c>
      <c r="AF425">
        <f>IF(COUNTIFS($A$2:$A425,$A425)=1,"T"&amp;$AA425,"")</f>
        <v/>
      </c>
    </row>
    <row r="426">
      <c r="A426" t="inlineStr">
        <is>
          <t>Nathan</t>
        </is>
      </c>
      <c r="B426">
        <f>IFERROR(IF(INDEX('Player Pool'!$A$2:$A$8725,$X426)="","",INDEX('Player Pool'!$A$2:$A$8725,$X426)),"")</f>
        <v/>
      </c>
      <c r="C426">
        <f>IFERROR(IF(INDEX('Player Pool'!$B$2:$B$8725,$X426)="","",INDEX('Player Pool'!$B$2:$B$8725,$X426)),"")</f>
        <v/>
      </c>
      <c r="D426">
        <f>IFERROR(IF(INDEX('Player Pool'!$C$2:$C$8725,$X426)="","",INDEX('Player Pool'!$C$2:$C$8725,$X426)),"")</f>
        <v/>
      </c>
      <c r="E426">
        <f>IFERROR(IF(INDEX('Player Pool'!$D$2:$D$8725,$X426)="","",INDEX('Player Pool'!$D$2:$D$8725,$X426)),"")</f>
        <v/>
      </c>
      <c r="F426" t="inlineStr">
        <is>
          <t>D</t>
        </is>
      </c>
      <c r="G426" t="inlineStr">
        <is>
          <t>MINORS</t>
        </is>
      </c>
      <c r="H426">
        <f>IFERROR(IF(INDEX('Player Pool'!$E$2:$E$8725,$X426)="","",INDEX('Player Pool'!$E$2:$E$8725,$X426)),"")</f>
        <v/>
      </c>
      <c r="I426" s="30" t="n">
        <v>925000</v>
      </c>
      <c r="J426" s="31">
        <f>IFERROR(IF(INDEX('Player Pool'!$I$2:$I$8725,$X426)="","",INDEX('Player Pool'!$I$2:$I$8725,$X426)),"")</f>
        <v/>
      </c>
      <c r="K426" s="31">
        <f>IFERROR(IF(INDEX('Player Pool'!$K$2:$K$8725,$X426)="","",INDEX('Player Pool'!$K$2:$K$8725,$X426)),"")</f>
        <v/>
      </c>
      <c r="L426" s="31">
        <f>IFERROR(IF(INDEX('Player Pool'!$M$2:$M$8725,$X426)="","",INDEX('Player Pool'!$M$2:$M$8725,$X426)),"")</f>
        <v/>
      </c>
      <c r="M426" s="31">
        <f>IFERROR(IF(INDEX('Player Pool'!$N$2:$N$8725,$X426)="","",INDEX('Player Pool'!$N$2:$N$8725,$X426)),"")</f>
        <v/>
      </c>
      <c r="N426" s="31">
        <f>IFERROR(IF(INDEX('Player Pool'!$Q$2:$Q$8725,$X426)="","",INDEX('Player Pool'!$Q$2:$Q$8725,$X426)),"")</f>
        <v/>
      </c>
      <c r="O426" s="31">
        <f>IF(AND(ISNUMBER($R426),$R426&lt;&gt;0,ISNUMBER($I426),$I426&gt;0),$R426/($I426/1000000),"")</f>
        <v/>
      </c>
      <c r="P426">
        <f>IFERROR(IF(INDEX('Player Pool'!$U$2:$U$8725,$X426)="","",INDEX('Player Pool'!$U$2:$U$8725,$X426)),"")</f>
        <v/>
      </c>
      <c r="Q426" s="31">
        <f>IFERROR(IF(INDEX('Player Pool'!$O$2:$O$8725,$X426)="","",INDEX('Player Pool'!$O$2:$O$8725,$X426)),"")</f>
        <v/>
      </c>
      <c r="R426" s="31">
        <f>IFERROR(IF(INDEX('Player Pool'!$P$2:$P$8725,$X426)="","",INDEX('Player Pool'!$P$2:$P$8725,$X426)),"")</f>
        <v/>
      </c>
      <c r="S426" s="31">
        <f>IF(AND(ISNUMBER($J426),$J426&lt;&gt;0,ISNUMBER($I426),$I426&gt;0),$J426/($I426/1000000),"")</f>
        <v/>
      </c>
      <c r="T426" s="32">
        <f>IF(AND(ISNUMBER($K426),$K426&lt;&gt;0,ISNUMBER($I426),$I426&gt;0),$K426/($I426/1000000),"")</f>
        <v/>
      </c>
      <c r="U426" s="32">
        <f>IFERROR(IF(INDEX('Player Pool'!$S$2:$S$8725,$X426)="","",INDEX('Player Pool'!$S$2:$S$8725,$X426)),"")</f>
        <v/>
      </c>
      <c r="V426" s="32">
        <f>IF(AND(ISNUMBER($U426),$U426&lt;&gt;0,ISNUMBER($I426),$I426&gt;0),$U426/($I426/1000000),"")</f>
        <v/>
      </c>
      <c r="W426" t="inlineStr">
        <is>
          <t>05tug</t>
        </is>
      </c>
      <c r="X426">
        <f>IFERROR(MATCH($W426,'Player Pool'!$V$2:$V$8725,0),"")</f>
        <v/>
      </c>
      <c r="Y426">
        <f>IF(ISNUMBER($R426),$R426,-1)</f>
        <v/>
      </c>
      <c r="Z426">
        <f>IF(ISNUMBER($J426),$J426,-1)</f>
        <v/>
      </c>
      <c r="AA426">
        <f>IF($A426=$A425,$AA425,$AA425+1)</f>
        <v/>
      </c>
      <c r="AB426">
        <f>COUNTIFS($A$2:$A$516,$A426,$G$2:$G$516,$G426,$Y$2:$Y$516,"&gt;"&amp;$Y426)+COUNTIFS($A$2:$A426,$A426,$G$2:$G426,$G426,$Y$2:$Y426,$Y426)</f>
        <v/>
      </c>
      <c r="AC426">
        <f>IF($G426="MINORS","",COUNTIFS($A$2:$A$516,$A426,$G$2:$G$516,"&lt;&gt;MINORS",$Z$2:$Z$516,"&gt;"&amp;$Z426)+COUNTIFS($A$2:$A426,$A426,$G$2:$G426,"&lt;&gt;MINORS",$Z$2:$Z426,$Z426))</f>
        <v/>
      </c>
      <c r="AD426">
        <f>$A426&amp;"|"&amp;$G426&amp;"|"&amp;$AB426</f>
        <v/>
      </c>
      <c r="AE426">
        <f>IF($AC426="","",$A426&amp;"|"&amp;$AC426)</f>
        <v/>
      </c>
      <c r="AF426">
        <f>IF(COUNTIFS($A$2:$A426,$A426)=1,"T"&amp;$AA426,"")</f>
        <v/>
      </c>
    </row>
    <row r="427">
      <c r="A427" t="inlineStr">
        <is>
          <t>Nathan</t>
        </is>
      </c>
      <c r="B427">
        <f>IFERROR(IF(INDEX('Player Pool'!$A$2:$A$8725,$X427)="","",INDEX('Player Pool'!$A$2:$A$8725,$X427)),"")</f>
        <v/>
      </c>
      <c r="C427">
        <f>IFERROR(IF(INDEX('Player Pool'!$B$2:$B$8725,$X427)="","",INDEX('Player Pool'!$B$2:$B$8725,$X427)),"")</f>
        <v/>
      </c>
      <c r="D427">
        <f>IFERROR(IF(INDEX('Player Pool'!$C$2:$C$8725,$X427)="","",INDEX('Player Pool'!$C$2:$C$8725,$X427)),"")</f>
        <v/>
      </c>
      <c r="E427">
        <f>IFERROR(IF(INDEX('Player Pool'!$D$2:$D$8725,$X427)="","",INDEX('Player Pool'!$D$2:$D$8725,$X427)),"")</f>
        <v/>
      </c>
      <c r="F427" t="inlineStr">
        <is>
          <t>F</t>
        </is>
      </c>
      <c r="G427" t="inlineStr">
        <is>
          <t>MINORS</t>
        </is>
      </c>
      <c r="H427">
        <f>IFERROR(IF(INDEX('Player Pool'!$E$2:$E$8725,$X427)="","",INDEX('Player Pool'!$E$2:$E$8725,$X427)),"")</f>
        <v/>
      </c>
      <c r="I427" s="30" t="n">
        <v>775000</v>
      </c>
      <c r="J427" s="31">
        <f>IFERROR(IF(INDEX('Player Pool'!$I$2:$I$8725,$X427)="","",INDEX('Player Pool'!$I$2:$I$8725,$X427)),"")</f>
        <v/>
      </c>
      <c r="K427" s="31">
        <f>IFERROR(IF(INDEX('Player Pool'!$K$2:$K$8725,$X427)="","",INDEX('Player Pool'!$K$2:$K$8725,$X427)),"")</f>
        <v/>
      </c>
      <c r="L427" s="31">
        <f>IFERROR(IF(INDEX('Player Pool'!$M$2:$M$8725,$X427)="","",INDEX('Player Pool'!$M$2:$M$8725,$X427)),"")</f>
        <v/>
      </c>
      <c r="M427" s="31">
        <f>IFERROR(IF(INDEX('Player Pool'!$N$2:$N$8725,$X427)="","",INDEX('Player Pool'!$N$2:$N$8725,$X427)),"")</f>
        <v/>
      </c>
      <c r="N427" s="31">
        <f>IFERROR(IF(INDEX('Player Pool'!$Q$2:$Q$8725,$X427)="","",INDEX('Player Pool'!$Q$2:$Q$8725,$X427)),"")</f>
        <v/>
      </c>
      <c r="O427" s="31">
        <f>IF(AND(ISNUMBER($R427),$R427&lt;&gt;0,ISNUMBER($I427),$I427&gt;0),$R427/($I427/1000000),"")</f>
        <v/>
      </c>
      <c r="P427">
        <f>IFERROR(IF(INDEX('Player Pool'!$U$2:$U$8725,$X427)="","",INDEX('Player Pool'!$U$2:$U$8725,$X427)),"")</f>
        <v/>
      </c>
      <c r="Q427" s="31">
        <f>IFERROR(IF(INDEX('Player Pool'!$O$2:$O$8725,$X427)="","",INDEX('Player Pool'!$O$2:$O$8725,$X427)),"")</f>
        <v/>
      </c>
      <c r="R427" s="31">
        <f>IFERROR(IF(INDEX('Player Pool'!$P$2:$P$8725,$X427)="","",INDEX('Player Pool'!$P$2:$P$8725,$X427)),"")</f>
        <v/>
      </c>
      <c r="S427" s="31">
        <f>IF(AND(ISNUMBER($J427),$J427&lt;&gt;0,ISNUMBER($I427),$I427&gt;0),$J427/($I427/1000000),"")</f>
        <v/>
      </c>
      <c r="T427" s="32">
        <f>IF(AND(ISNUMBER($K427),$K427&lt;&gt;0,ISNUMBER($I427),$I427&gt;0),$K427/($I427/1000000),"")</f>
        <v/>
      </c>
      <c r="U427" s="32">
        <f>IFERROR(IF(INDEX('Player Pool'!$S$2:$S$8725,$X427)="","",INDEX('Player Pool'!$S$2:$S$8725,$X427)),"")</f>
        <v/>
      </c>
      <c r="V427" s="32">
        <f>IF(AND(ISNUMBER($U427),$U427&lt;&gt;0,ISNUMBER($I427),$I427&gt;0),$U427/($I427/1000000),"")</f>
        <v/>
      </c>
      <c r="W427" t="inlineStr">
        <is>
          <t>04rnb</t>
        </is>
      </c>
      <c r="X427">
        <f>IFERROR(MATCH($W427,'Player Pool'!$V$2:$V$8725,0),"")</f>
        <v/>
      </c>
      <c r="Y427">
        <f>IF(ISNUMBER($R427),$R427,-1)</f>
        <v/>
      </c>
      <c r="Z427">
        <f>IF(ISNUMBER($J427),$J427,-1)</f>
        <v/>
      </c>
      <c r="AA427">
        <f>IF($A427=$A426,$AA426,$AA426+1)</f>
        <v/>
      </c>
      <c r="AB427">
        <f>COUNTIFS($A$2:$A$516,$A427,$G$2:$G$516,$G427,$Y$2:$Y$516,"&gt;"&amp;$Y427)+COUNTIFS($A$2:$A427,$A427,$G$2:$G427,$G427,$Y$2:$Y427,$Y427)</f>
        <v/>
      </c>
      <c r="AC427">
        <f>IF($G427="MINORS","",COUNTIFS($A$2:$A$516,$A427,$G$2:$G$516,"&lt;&gt;MINORS",$Z$2:$Z$516,"&gt;"&amp;$Z427)+COUNTIFS($A$2:$A427,$A427,$G$2:$G427,"&lt;&gt;MINORS",$Z$2:$Z427,$Z427))</f>
        <v/>
      </c>
      <c r="AD427">
        <f>$A427&amp;"|"&amp;$G427&amp;"|"&amp;$AB427</f>
        <v/>
      </c>
      <c r="AE427">
        <f>IF($AC427="","",$A427&amp;"|"&amp;$AC427)</f>
        <v/>
      </c>
      <c r="AF427">
        <f>IF(COUNTIFS($A$2:$A427,$A427)=1,"T"&amp;$AA427,"")</f>
        <v/>
      </c>
    </row>
    <row r="428">
      <c r="A428" t="inlineStr">
        <is>
          <t>Nathan</t>
        </is>
      </c>
      <c r="B428">
        <f>IFERROR(IF(INDEX('Player Pool'!$A$2:$A$8725,$X428)="","",INDEX('Player Pool'!$A$2:$A$8725,$X428)),"")</f>
        <v/>
      </c>
      <c r="C428">
        <f>IFERROR(IF(INDEX('Player Pool'!$B$2:$B$8725,$X428)="","",INDEX('Player Pool'!$B$2:$B$8725,$X428)),"")</f>
        <v/>
      </c>
      <c r="D428">
        <f>IFERROR(IF(INDEX('Player Pool'!$C$2:$C$8725,$X428)="","",INDEX('Player Pool'!$C$2:$C$8725,$X428)),"")</f>
        <v/>
      </c>
      <c r="E428">
        <f>IFERROR(IF(INDEX('Player Pool'!$D$2:$D$8725,$X428)="","",INDEX('Player Pool'!$D$2:$D$8725,$X428)),"")</f>
        <v/>
      </c>
      <c r="F428" t="inlineStr">
        <is>
          <t>F</t>
        </is>
      </c>
      <c r="G428" t="inlineStr">
        <is>
          <t>MINORS</t>
        </is>
      </c>
      <c r="H428">
        <f>IFERROR(IF(INDEX('Player Pool'!$E$2:$E$8725,$X428)="","",INDEX('Player Pool'!$E$2:$E$8725,$X428)),"")</f>
        <v/>
      </c>
      <c r="I428" s="30" t="n">
        <v>952222</v>
      </c>
      <c r="J428" s="31">
        <f>IFERROR(IF(INDEX('Player Pool'!$I$2:$I$8725,$X428)="","",INDEX('Player Pool'!$I$2:$I$8725,$X428)),"")</f>
        <v/>
      </c>
      <c r="K428" s="31">
        <f>IFERROR(IF(INDEX('Player Pool'!$K$2:$K$8725,$X428)="","",INDEX('Player Pool'!$K$2:$K$8725,$X428)),"")</f>
        <v/>
      </c>
      <c r="L428" s="31">
        <f>IFERROR(IF(INDEX('Player Pool'!$M$2:$M$8725,$X428)="","",INDEX('Player Pool'!$M$2:$M$8725,$X428)),"")</f>
        <v/>
      </c>
      <c r="M428" s="31">
        <f>IFERROR(IF(INDEX('Player Pool'!$N$2:$N$8725,$X428)="","",INDEX('Player Pool'!$N$2:$N$8725,$X428)),"")</f>
        <v/>
      </c>
      <c r="N428" s="31">
        <f>IFERROR(IF(INDEX('Player Pool'!$Q$2:$Q$8725,$X428)="","",INDEX('Player Pool'!$Q$2:$Q$8725,$X428)),"")</f>
        <v/>
      </c>
      <c r="O428" s="31">
        <f>IF(AND(ISNUMBER($R428),$R428&lt;&gt;0,ISNUMBER($I428),$I428&gt;0),$R428/($I428/1000000),"")</f>
        <v/>
      </c>
      <c r="P428">
        <f>IFERROR(IF(INDEX('Player Pool'!$U$2:$U$8725,$X428)="","",INDEX('Player Pool'!$U$2:$U$8725,$X428)),"")</f>
        <v/>
      </c>
      <c r="Q428" s="31">
        <f>IFERROR(IF(INDEX('Player Pool'!$O$2:$O$8725,$X428)="","",INDEX('Player Pool'!$O$2:$O$8725,$X428)),"")</f>
        <v/>
      </c>
      <c r="R428" s="31">
        <f>IFERROR(IF(INDEX('Player Pool'!$P$2:$P$8725,$X428)="","",INDEX('Player Pool'!$P$2:$P$8725,$X428)),"")</f>
        <v/>
      </c>
      <c r="S428" s="31">
        <f>IF(AND(ISNUMBER($J428),$J428&lt;&gt;0,ISNUMBER($I428),$I428&gt;0),$J428/($I428/1000000),"")</f>
        <v/>
      </c>
      <c r="T428" s="32">
        <f>IF(AND(ISNUMBER($K428),$K428&lt;&gt;0,ISNUMBER($I428),$I428&gt;0),$K428/($I428/1000000),"")</f>
        <v/>
      </c>
      <c r="U428" s="32">
        <f>IFERROR(IF(INDEX('Player Pool'!$S$2:$S$8725,$X428)="","",INDEX('Player Pool'!$S$2:$S$8725,$X428)),"")</f>
        <v/>
      </c>
      <c r="V428" s="32">
        <f>IF(AND(ISNUMBER($U428),$U428&lt;&gt;0,ISNUMBER($I428),$I428&gt;0),$U428/($I428/1000000),"")</f>
        <v/>
      </c>
      <c r="W428" t="inlineStr">
        <is>
          <t>06lop</t>
        </is>
      </c>
      <c r="X428">
        <f>IFERROR(MATCH($W428,'Player Pool'!$V$2:$V$8725,0),"")</f>
        <v/>
      </c>
      <c r="Y428">
        <f>IF(ISNUMBER($R428),$R428,-1)</f>
        <v/>
      </c>
      <c r="Z428">
        <f>IF(ISNUMBER($J428),$J428,-1)</f>
        <v/>
      </c>
      <c r="AA428">
        <f>IF($A428=$A427,$AA427,$AA427+1)</f>
        <v/>
      </c>
      <c r="AB428">
        <f>COUNTIFS($A$2:$A$516,$A428,$G$2:$G$516,$G428,$Y$2:$Y$516,"&gt;"&amp;$Y428)+COUNTIFS($A$2:$A428,$A428,$G$2:$G428,$G428,$Y$2:$Y428,$Y428)</f>
        <v/>
      </c>
      <c r="AC428">
        <f>IF($G428="MINORS","",COUNTIFS($A$2:$A$516,$A428,$G$2:$G$516,"&lt;&gt;MINORS",$Z$2:$Z$516,"&gt;"&amp;$Z428)+COUNTIFS($A$2:$A428,$A428,$G$2:$G428,"&lt;&gt;MINORS",$Z$2:$Z428,$Z428))</f>
        <v/>
      </c>
      <c r="AD428">
        <f>$A428&amp;"|"&amp;$G428&amp;"|"&amp;$AB428</f>
        <v/>
      </c>
      <c r="AE428">
        <f>IF($AC428="","",$A428&amp;"|"&amp;$AC428)</f>
        <v/>
      </c>
      <c r="AF428">
        <f>IF(COUNTIFS($A$2:$A428,$A428)=1,"T"&amp;$AA428,"")</f>
        <v/>
      </c>
    </row>
    <row r="429">
      <c r="A429" t="inlineStr">
        <is>
          <t>Nathan</t>
        </is>
      </c>
      <c r="B429">
        <f>IFERROR(IF(INDEX('Player Pool'!$A$2:$A$8725,$X429)="","",INDEX('Player Pool'!$A$2:$A$8725,$X429)),"")</f>
        <v/>
      </c>
      <c r="C429">
        <f>IFERROR(IF(INDEX('Player Pool'!$B$2:$B$8725,$X429)="","",INDEX('Player Pool'!$B$2:$B$8725,$X429)),"")</f>
        <v/>
      </c>
      <c r="D429">
        <f>IFERROR(IF(INDEX('Player Pool'!$C$2:$C$8725,$X429)="","",INDEX('Player Pool'!$C$2:$C$8725,$X429)),"")</f>
        <v/>
      </c>
      <c r="E429">
        <f>IFERROR(IF(INDEX('Player Pool'!$D$2:$D$8725,$X429)="","",INDEX('Player Pool'!$D$2:$D$8725,$X429)),"")</f>
        <v/>
      </c>
      <c r="F429" t="inlineStr">
        <is>
          <t>F</t>
        </is>
      </c>
      <c r="G429" t="inlineStr">
        <is>
          <t>MINORS</t>
        </is>
      </c>
      <c r="H429">
        <f>IFERROR(IF(INDEX('Player Pool'!$E$2:$E$8725,$X429)="","",INDEX('Player Pool'!$E$2:$E$8725,$X429)),"")</f>
        <v/>
      </c>
      <c r="I429" s="30" t="n">
        <v>940833</v>
      </c>
      <c r="J429" s="31">
        <f>IFERROR(IF(INDEX('Player Pool'!$I$2:$I$8725,$X429)="","",INDEX('Player Pool'!$I$2:$I$8725,$X429)),"")</f>
        <v/>
      </c>
      <c r="K429" s="31">
        <f>IFERROR(IF(INDEX('Player Pool'!$K$2:$K$8725,$X429)="","",INDEX('Player Pool'!$K$2:$K$8725,$X429)),"")</f>
        <v/>
      </c>
      <c r="L429" s="31">
        <f>IFERROR(IF(INDEX('Player Pool'!$M$2:$M$8725,$X429)="","",INDEX('Player Pool'!$M$2:$M$8725,$X429)),"")</f>
        <v/>
      </c>
      <c r="M429" s="31">
        <f>IFERROR(IF(INDEX('Player Pool'!$N$2:$N$8725,$X429)="","",INDEX('Player Pool'!$N$2:$N$8725,$X429)),"")</f>
        <v/>
      </c>
      <c r="N429" s="31">
        <f>IFERROR(IF(INDEX('Player Pool'!$Q$2:$Q$8725,$X429)="","",INDEX('Player Pool'!$Q$2:$Q$8725,$X429)),"")</f>
        <v/>
      </c>
      <c r="O429" s="31">
        <f>IF(AND(ISNUMBER($R429),$R429&lt;&gt;0,ISNUMBER($I429),$I429&gt;0),$R429/($I429/1000000),"")</f>
        <v/>
      </c>
      <c r="P429">
        <f>IFERROR(IF(INDEX('Player Pool'!$U$2:$U$8725,$X429)="","",INDEX('Player Pool'!$U$2:$U$8725,$X429)),"")</f>
        <v/>
      </c>
      <c r="Q429" s="31">
        <f>IFERROR(IF(INDEX('Player Pool'!$O$2:$O$8725,$X429)="","",INDEX('Player Pool'!$O$2:$O$8725,$X429)),"")</f>
        <v/>
      </c>
      <c r="R429" s="31">
        <f>IFERROR(IF(INDEX('Player Pool'!$P$2:$P$8725,$X429)="","",INDEX('Player Pool'!$P$2:$P$8725,$X429)),"")</f>
        <v/>
      </c>
      <c r="S429" s="31">
        <f>IF(AND(ISNUMBER($J429),$J429&lt;&gt;0,ISNUMBER($I429),$I429&gt;0),$J429/($I429/1000000),"")</f>
        <v/>
      </c>
      <c r="T429" s="32">
        <f>IF(AND(ISNUMBER($K429),$K429&lt;&gt;0,ISNUMBER($I429),$I429&gt;0),$K429/($I429/1000000),"")</f>
        <v/>
      </c>
      <c r="U429" s="32">
        <f>IFERROR(IF(INDEX('Player Pool'!$S$2:$S$8725,$X429)="","",INDEX('Player Pool'!$S$2:$S$8725,$X429)),"")</f>
        <v/>
      </c>
      <c r="V429" s="32">
        <f>IF(AND(ISNUMBER($U429),$U429&lt;&gt;0,ISNUMBER($I429),$I429&gt;0),$U429/($I429/1000000),"")</f>
        <v/>
      </c>
      <c r="W429" t="inlineStr">
        <is>
          <t>06mcu</t>
        </is>
      </c>
      <c r="X429">
        <f>IFERROR(MATCH($W429,'Player Pool'!$V$2:$V$8725,0),"")</f>
        <v/>
      </c>
      <c r="Y429">
        <f>IF(ISNUMBER($R429),$R429,-1)</f>
        <v/>
      </c>
      <c r="Z429">
        <f>IF(ISNUMBER($J429),$J429,-1)</f>
        <v/>
      </c>
      <c r="AA429">
        <f>IF($A429=$A428,$AA428,$AA428+1)</f>
        <v/>
      </c>
      <c r="AB429">
        <f>COUNTIFS($A$2:$A$516,$A429,$G$2:$G$516,$G429,$Y$2:$Y$516,"&gt;"&amp;$Y429)+COUNTIFS($A$2:$A429,$A429,$G$2:$G429,$G429,$Y$2:$Y429,$Y429)</f>
        <v/>
      </c>
      <c r="AC429">
        <f>IF($G429="MINORS","",COUNTIFS($A$2:$A$516,$A429,$G$2:$G$516,"&lt;&gt;MINORS",$Z$2:$Z$516,"&gt;"&amp;$Z429)+COUNTIFS($A$2:$A429,$A429,$G$2:$G429,"&lt;&gt;MINORS",$Z$2:$Z429,$Z429))</f>
        <v/>
      </c>
      <c r="AD429">
        <f>$A429&amp;"|"&amp;$G429&amp;"|"&amp;$AB429</f>
        <v/>
      </c>
      <c r="AE429">
        <f>IF($AC429="","",$A429&amp;"|"&amp;$AC429)</f>
        <v/>
      </c>
      <c r="AF429">
        <f>IF(COUNTIFS($A$2:$A429,$A429)=1,"T"&amp;$AA429,"")</f>
        <v/>
      </c>
    </row>
    <row r="430">
      <c r="A430" t="inlineStr">
        <is>
          <t>Nathan</t>
        </is>
      </c>
      <c r="B430">
        <f>IFERROR(IF(INDEX('Player Pool'!$A$2:$A$8725,$X430)="","",INDEX('Player Pool'!$A$2:$A$8725,$X430)),"")</f>
        <v/>
      </c>
      <c r="C430">
        <f>IFERROR(IF(INDEX('Player Pool'!$B$2:$B$8725,$X430)="","",INDEX('Player Pool'!$B$2:$B$8725,$X430)),"")</f>
        <v/>
      </c>
      <c r="D430">
        <f>IFERROR(IF(INDEX('Player Pool'!$C$2:$C$8725,$X430)="","",INDEX('Player Pool'!$C$2:$C$8725,$X430)),"")</f>
        <v/>
      </c>
      <c r="E430">
        <f>IFERROR(IF(INDEX('Player Pool'!$D$2:$D$8725,$X430)="","",INDEX('Player Pool'!$D$2:$D$8725,$X430)),"")</f>
        <v/>
      </c>
      <c r="F430" t="inlineStr">
        <is>
          <t>G</t>
        </is>
      </c>
      <c r="G430" t="inlineStr">
        <is>
          <t>MINORS</t>
        </is>
      </c>
      <c r="H430">
        <f>IFERROR(IF(INDEX('Player Pool'!$E$2:$E$8725,$X430)="","",INDEX('Player Pool'!$E$2:$E$8725,$X430)),"")</f>
        <v/>
      </c>
      <c r="I430" s="30" t="n">
        <v>1</v>
      </c>
      <c r="J430" s="31">
        <f>IFERROR(IF(INDEX('Player Pool'!$I$2:$I$8725,$X430)="","",INDEX('Player Pool'!$I$2:$I$8725,$X430)),"")</f>
        <v/>
      </c>
      <c r="K430" s="31">
        <f>IFERROR(IF(INDEX('Player Pool'!$K$2:$K$8725,$X430)="","",INDEX('Player Pool'!$K$2:$K$8725,$X430)),"")</f>
        <v/>
      </c>
      <c r="L430" s="31">
        <f>IFERROR(IF(INDEX('Player Pool'!$M$2:$M$8725,$X430)="","",INDEX('Player Pool'!$M$2:$M$8725,$X430)),"")</f>
        <v/>
      </c>
      <c r="M430" s="31">
        <f>IFERROR(IF(INDEX('Player Pool'!$N$2:$N$8725,$X430)="","",INDEX('Player Pool'!$N$2:$N$8725,$X430)),"")</f>
        <v/>
      </c>
      <c r="N430" s="31">
        <f>IFERROR(IF(INDEX('Player Pool'!$Q$2:$Q$8725,$X430)="","",INDEX('Player Pool'!$Q$2:$Q$8725,$X430)),"")</f>
        <v/>
      </c>
      <c r="O430" s="31">
        <f>IF(AND(ISNUMBER($R430),$R430&lt;&gt;0,ISNUMBER($I430),$I430&gt;0),$R430/($I430/1000000),"")</f>
        <v/>
      </c>
      <c r="P430">
        <f>IFERROR(IF(INDEX('Player Pool'!$U$2:$U$8725,$X430)="","",INDEX('Player Pool'!$U$2:$U$8725,$X430)),"")</f>
        <v/>
      </c>
      <c r="Q430" s="31">
        <f>IFERROR(IF(INDEX('Player Pool'!$O$2:$O$8725,$X430)="","",INDEX('Player Pool'!$O$2:$O$8725,$X430)),"")</f>
        <v/>
      </c>
      <c r="R430" s="31">
        <f>IFERROR(IF(INDEX('Player Pool'!$P$2:$P$8725,$X430)="","",INDEX('Player Pool'!$P$2:$P$8725,$X430)),"")</f>
        <v/>
      </c>
      <c r="S430" s="31">
        <f>IF(AND(ISNUMBER($J430),$J430&lt;&gt;0,ISNUMBER($I430),$I430&gt;0),$J430/($I430/1000000),"")</f>
        <v/>
      </c>
      <c r="T430" s="32">
        <f>IF(AND(ISNUMBER($K430),$K430&lt;&gt;0,ISNUMBER($I430),$I430&gt;0),$K430/($I430/1000000),"")</f>
        <v/>
      </c>
      <c r="U430" s="32">
        <f>IFERROR(IF(INDEX('Player Pool'!$S$2:$S$8725,$X430)="","",INDEX('Player Pool'!$S$2:$S$8725,$X430)),"")</f>
        <v/>
      </c>
      <c r="V430" s="32">
        <f>IF(AND(ISNUMBER($U430),$U430&lt;&gt;0,ISNUMBER($I430),$I430&gt;0),$U430/($I430/1000000),"")</f>
        <v/>
      </c>
      <c r="W430" t="inlineStr">
        <is>
          <t>068y9</t>
        </is>
      </c>
      <c r="X430">
        <f>IFERROR(MATCH($W430,'Player Pool'!$V$2:$V$8725,0),"")</f>
        <v/>
      </c>
      <c r="Y430">
        <f>IF(ISNUMBER($R430),$R430,-1)</f>
        <v/>
      </c>
      <c r="Z430">
        <f>IF(ISNUMBER($J430),$J430,-1)</f>
        <v/>
      </c>
      <c r="AA430">
        <f>IF($A430=$A429,$AA429,$AA429+1)</f>
        <v/>
      </c>
      <c r="AB430">
        <f>COUNTIFS($A$2:$A$516,$A430,$G$2:$G$516,$G430,$Y$2:$Y$516,"&gt;"&amp;$Y430)+COUNTIFS($A$2:$A430,$A430,$G$2:$G430,$G430,$Y$2:$Y430,$Y430)</f>
        <v/>
      </c>
      <c r="AC430">
        <f>IF($G430="MINORS","",COUNTIFS($A$2:$A$516,$A430,$G$2:$G$516,"&lt;&gt;MINORS",$Z$2:$Z$516,"&gt;"&amp;$Z430)+COUNTIFS($A$2:$A430,$A430,$G$2:$G430,"&lt;&gt;MINORS",$Z$2:$Z430,$Z430))</f>
        <v/>
      </c>
      <c r="AD430">
        <f>$A430&amp;"|"&amp;$G430&amp;"|"&amp;$AB430</f>
        <v/>
      </c>
      <c r="AE430">
        <f>IF($AC430="","",$A430&amp;"|"&amp;$AC430)</f>
        <v/>
      </c>
      <c r="AF430">
        <f>IF(COUNTIFS($A$2:$A430,$A430)=1,"T"&amp;$AA430,"")</f>
        <v/>
      </c>
    </row>
    <row r="431">
      <c r="A431" t="inlineStr">
        <is>
          <t>Nathan</t>
        </is>
      </c>
      <c r="B431">
        <f>IFERROR(IF(INDEX('Player Pool'!$A$2:$A$8725,$X431)="","",INDEX('Player Pool'!$A$2:$A$8725,$X431)),"")</f>
        <v/>
      </c>
      <c r="C431">
        <f>IFERROR(IF(INDEX('Player Pool'!$B$2:$B$8725,$X431)="","",INDEX('Player Pool'!$B$2:$B$8725,$X431)),"")</f>
        <v/>
      </c>
      <c r="D431">
        <f>IFERROR(IF(INDEX('Player Pool'!$C$2:$C$8725,$X431)="","",INDEX('Player Pool'!$C$2:$C$8725,$X431)),"")</f>
        <v/>
      </c>
      <c r="E431">
        <f>IFERROR(IF(INDEX('Player Pool'!$D$2:$D$8725,$X431)="","",INDEX('Player Pool'!$D$2:$D$8725,$X431)),"")</f>
        <v/>
      </c>
      <c r="F431" t="inlineStr">
        <is>
          <t>F</t>
        </is>
      </c>
      <c r="G431" t="inlineStr">
        <is>
          <t>MINORS</t>
        </is>
      </c>
      <c r="H431">
        <f>IFERROR(IF(INDEX('Player Pool'!$E$2:$E$8725,$X431)="","",INDEX('Player Pool'!$E$2:$E$8725,$X431)),"")</f>
        <v/>
      </c>
      <c r="I431" s="30" t="n">
        <v>1</v>
      </c>
      <c r="J431" s="31">
        <f>IFERROR(IF(INDEX('Player Pool'!$I$2:$I$8725,$X431)="","",INDEX('Player Pool'!$I$2:$I$8725,$X431)),"")</f>
        <v/>
      </c>
      <c r="K431" s="31">
        <f>IFERROR(IF(INDEX('Player Pool'!$K$2:$K$8725,$X431)="","",INDEX('Player Pool'!$K$2:$K$8725,$X431)),"")</f>
        <v/>
      </c>
      <c r="L431" s="31">
        <f>IFERROR(IF(INDEX('Player Pool'!$M$2:$M$8725,$X431)="","",INDEX('Player Pool'!$M$2:$M$8725,$X431)),"")</f>
        <v/>
      </c>
      <c r="M431" s="31">
        <f>IFERROR(IF(INDEX('Player Pool'!$N$2:$N$8725,$X431)="","",INDEX('Player Pool'!$N$2:$N$8725,$X431)),"")</f>
        <v/>
      </c>
      <c r="N431" s="31">
        <f>IFERROR(IF(INDEX('Player Pool'!$Q$2:$Q$8725,$X431)="","",INDEX('Player Pool'!$Q$2:$Q$8725,$X431)),"")</f>
        <v/>
      </c>
      <c r="O431" s="31">
        <f>IF(AND(ISNUMBER($R431),$R431&lt;&gt;0,ISNUMBER($I431),$I431&gt;0),$R431/($I431/1000000),"")</f>
        <v/>
      </c>
      <c r="P431">
        <f>IFERROR(IF(INDEX('Player Pool'!$U$2:$U$8725,$X431)="","",INDEX('Player Pool'!$U$2:$U$8725,$X431)),"")</f>
        <v/>
      </c>
      <c r="Q431" s="31">
        <f>IFERROR(IF(INDEX('Player Pool'!$O$2:$O$8725,$X431)="","",INDEX('Player Pool'!$O$2:$O$8725,$X431)),"")</f>
        <v/>
      </c>
      <c r="R431" s="31">
        <f>IFERROR(IF(INDEX('Player Pool'!$P$2:$P$8725,$X431)="","",INDEX('Player Pool'!$P$2:$P$8725,$X431)),"")</f>
        <v/>
      </c>
      <c r="S431" s="31">
        <f>IF(AND(ISNUMBER($J431),$J431&lt;&gt;0,ISNUMBER($I431),$I431&gt;0),$J431/($I431/1000000),"")</f>
        <v/>
      </c>
      <c r="T431" s="32">
        <f>IF(AND(ISNUMBER($K431),$K431&lt;&gt;0,ISNUMBER($I431),$I431&gt;0),$K431/($I431/1000000),"")</f>
        <v/>
      </c>
      <c r="U431" s="32">
        <f>IFERROR(IF(INDEX('Player Pool'!$S$2:$S$8725,$X431)="","",INDEX('Player Pool'!$S$2:$S$8725,$X431)),"")</f>
        <v/>
      </c>
      <c r="V431" s="32">
        <f>IF(AND(ISNUMBER($U431),$U431&lt;&gt;0,ISNUMBER($I431),$I431&gt;0),$U431/($I431/1000000),"")</f>
        <v/>
      </c>
      <c r="W431" t="inlineStr">
        <is>
          <t>06sqn</t>
        </is>
      </c>
      <c r="X431">
        <f>IFERROR(MATCH($W431,'Player Pool'!$V$2:$V$8725,0),"")</f>
        <v/>
      </c>
      <c r="Y431">
        <f>IF(ISNUMBER($R431),$R431,-1)</f>
        <v/>
      </c>
      <c r="Z431">
        <f>IF(ISNUMBER($J431),$J431,-1)</f>
        <v/>
      </c>
      <c r="AA431">
        <f>IF($A431=$A430,$AA430,$AA430+1)</f>
        <v/>
      </c>
      <c r="AB431">
        <f>COUNTIFS($A$2:$A$516,$A431,$G$2:$G$516,$G431,$Y$2:$Y$516,"&gt;"&amp;$Y431)+COUNTIFS($A$2:$A431,$A431,$G$2:$G431,$G431,$Y$2:$Y431,$Y431)</f>
        <v/>
      </c>
      <c r="AC431">
        <f>IF($G431="MINORS","",COUNTIFS($A$2:$A$516,$A431,$G$2:$G$516,"&lt;&gt;MINORS",$Z$2:$Z$516,"&gt;"&amp;$Z431)+COUNTIFS($A$2:$A431,$A431,$G$2:$G431,"&lt;&gt;MINORS",$Z$2:$Z431,$Z431))</f>
        <v/>
      </c>
      <c r="AD431">
        <f>$A431&amp;"|"&amp;$G431&amp;"|"&amp;$AB431</f>
        <v/>
      </c>
      <c r="AE431">
        <f>IF($AC431="","",$A431&amp;"|"&amp;$AC431)</f>
        <v/>
      </c>
      <c r="AF431">
        <f>IF(COUNTIFS($A$2:$A431,$A431)=1,"T"&amp;$AA431,"")</f>
        <v/>
      </c>
    </row>
    <row r="432">
      <c r="A432" t="inlineStr">
        <is>
          <t>Nathan</t>
        </is>
      </c>
      <c r="B432">
        <f>IFERROR(IF(INDEX('Player Pool'!$A$2:$A$8725,$X432)="","",INDEX('Player Pool'!$A$2:$A$8725,$X432)),"")</f>
        <v/>
      </c>
      <c r="C432">
        <f>IFERROR(IF(INDEX('Player Pool'!$B$2:$B$8725,$X432)="","",INDEX('Player Pool'!$B$2:$B$8725,$X432)),"")</f>
        <v/>
      </c>
      <c r="D432">
        <f>IFERROR(IF(INDEX('Player Pool'!$C$2:$C$8725,$X432)="","",INDEX('Player Pool'!$C$2:$C$8725,$X432)),"")</f>
        <v/>
      </c>
      <c r="E432">
        <f>IFERROR(IF(INDEX('Player Pool'!$D$2:$D$8725,$X432)="","",INDEX('Player Pool'!$D$2:$D$8725,$X432)),"")</f>
        <v/>
      </c>
      <c r="F432" t="inlineStr">
        <is>
          <t>F</t>
        </is>
      </c>
      <c r="G432" t="inlineStr">
        <is>
          <t>MINORS</t>
        </is>
      </c>
      <c r="H432">
        <f>IFERROR(IF(INDEX('Player Pool'!$E$2:$E$8725,$X432)="","",INDEX('Player Pool'!$E$2:$E$8725,$X432)),"")</f>
        <v/>
      </c>
      <c r="I432" s="30" t="n">
        <v>886666</v>
      </c>
      <c r="J432" s="31">
        <f>IFERROR(IF(INDEX('Player Pool'!$I$2:$I$8725,$X432)="","",INDEX('Player Pool'!$I$2:$I$8725,$X432)),"")</f>
        <v/>
      </c>
      <c r="K432" s="31">
        <f>IFERROR(IF(INDEX('Player Pool'!$K$2:$K$8725,$X432)="","",INDEX('Player Pool'!$K$2:$K$8725,$X432)),"")</f>
        <v/>
      </c>
      <c r="L432" s="31">
        <f>IFERROR(IF(INDEX('Player Pool'!$M$2:$M$8725,$X432)="","",INDEX('Player Pool'!$M$2:$M$8725,$X432)),"")</f>
        <v/>
      </c>
      <c r="M432" s="31">
        <f>IFERROR(IF(INDEX('Player Pool'!$N$2:$N$8725,$X432)="","",INDEX('Player Pool'!$N$2:$N$8725,$X432)),"")</f>
        <v/>
      </c>
      <c r="N432" s="31">
        <f>IFERROR(IF(INDEX('Player Pool'!$Q$2:$Q$8725,$X432)="","",INDEX('Player Pool'!$Q$2:$Q$8725,$X432)),"")</f>
        <v/>
      </c>
      <c r="O432" s="31">
        <f>IF(AND(ISNUMBER($R432),$R432&lt;&gt;0,ISNUMBER($I432),$I432&gt;0),$R432/($I432/1000000),"")</f>
        <v/>
      </c>
      <c r="P432">
        <f>IFERROR(IF(INDEX('Player Pool'!$U$2:$U$8725,$X432)="","",INDEX('Player Pool'!$U$2:$U$8725,$X432)),"")</f>
        <v/>
      </c>
      <c r="Q432" s="31">
        <f>IFERROR(IF(INDEX('Player Pool'!$O$2:$O$8725,$X432)="","",INDEX('Player Pool'!$O$2:$O$8725,$X432)),"")</f>
        <v/>
      </c>
      <c r="R432" s="31">
        <f>IFERROR(IF(INDEX('Player Pool'!$P$2:$P$8725,$X432)="","",INDEX('Player Pool'!$P$2:$P$8725,$X432)),"")</f>
        <v/>
      </c>
      <c r="S432" s="31">
        <f>IF(AND(ISNUMBER($J432),$J432&lt;&gt;0,ISNUMBER($I432),$I432&gt;0),$J432/($I432/1000000),"")</f>
        <v/>
      </c>
      <c r="T432" s="32">
        <f>IF(AND(ISNUMBER($K432),$K432&lt;&gt;0,ISNUMBER($I432),$I432&gt;0),$K432/($I432/1000000),"")</f>
        <v/>
      </c>
      <c r="U432" s="32">
        <f>IFERROR(IF(INDEX('Player Pool'!$S$2:$S$8725,$X432)="","",INDEX('Player Pool'!$S$2:$S$8725,$X432)),"")</f>
        <v/>
      </c>
      <c r="V432" s="32">
        <f>IF(AND(ISNUMBER($U432),$U432&lt;&gt;0,ISNUMBER($I432),$I432&gt;0),$U432/($I432/1000000),"")</f>
        <v/>
      </c>
      <c r="W432" t="inlineStr">
        <is>
          <t>05rj5</t>
        </is>
      </c>
      <c r="X432">
        <f>IFERROR(MATCH($W432,'Player Pool'!$V$2:$V$8725,0),"")</f>
        <v/>
      </c>
      <c r="Y432">
        <f>IF(ISNUMBER($R432),$R432,-1)</f>
        <v/>
      </c>
      <c r="Z432">
        <f>IF(ISNUMBER($J432),$J432,-1)</f>
        <v/>
      </c>
      <c r="AA432">
        <f>IF($A432=$A431,$AA431,$AA431+1)</f>
        <v/>
      </c>
      <c r="AB432">
        <f>COUNTIFS($A$2:$A$516,$A432,$G$2:$G$516,$G432,$Y$2:$Y$516,"&gt;"&amp;$Y432)+COUNTIFS($A$2:$A432,$A432,$G$2:$G432,$G432,$Y$2:$Y432,$Y432)</f>
        <v/>
      </c>
      <c r="AC432">
        <f>IF($G432="MINORS","",COUNTIFS($A$2:$A$516,$A432,$G$2:$G$516,"&lt;&gt;MINORS",$Z$2:$Z$516,"&gt;"&amp;$Z432)+COUNTIFS($A$2:$A432,$A432,$G$2:$G432,"&lt;&gt;MINORS",$Z$2:$Z432,$Z432))</f>
        <v/>
      </c>
      <c r="AD432">
        <f>$A432&amp;"|"&amp;$G432&amp;"|"&amp;$AB432</f>
        <v/>
      </c>
      <c r="AE432">
        <f>IF($AC432="","",$A432&amp;"|"&amp;$AC432)</f>
        <v/>
      </c>
      <c r="AF432">
        <f>IF(COUNTIFS($A$2:$A432,$A432)=1,"T"&amp;$AA432,"")</f>
        <v/>
      </c>
    </row>
    <row r="433">
      <c r="A433" t="inlineStr">
        <is>
          <t>Nathan</t>
        </is>
      </c>
      <c r="B433">
        <f>IFERROR(IF(INDEX('Player Pool'!$A$2:$A$8725,$X433)="","",INDEX('Player Pool'!$A$2:$A$8725,$X433)),"")</f>
        <v/>
      </c>
      <c r="C433">
        <f>IFERROR(IF(INDEX('Player Pool'!$B$2:$B$8725,$X433)="","",INDEX('Player Pool'!$B$2:$B$8725,$X433)),"")</f>
        <v/>
      </c>
      <c r="D433">
        <f>IFERROR(IF(INDEX('Player Pool'!$C$2:$C$8725,$X433)="","",INDEX('Player Pool'!$C$2:$C$8725,$X433)),"")</f>
        <v/>
      </c>
      <c r="E433">
        <f>IFERROR(IF(INDEX('Player Pool'!$D$2:$D$8725,$X433)="","",INDEX('Player Pool'!$D$2:$D$8725,$X433)),"")</f>
        <v/>
      </c>
      <c r="F433" t="inlineStr">
        <is>
          <t>G</t>
        </is>
      </c>
      <c r="G433" t="inlineStr">
        <is>
          <t>MINORS</t>
        </is>
      </c>
      <c r="H433">
        <f>IFERROR(IF(INDEX('Player Pool'!$E$2:$E$8725,$X433)="","",INDEX('Player Pool'!$E$2:$E$8725,$X433)),"")</f>
        <v/>
      </c>
      <c r="I433" s="30" t="n">
        <v>845833</v>
      </c>
      <c r="J433" s="31">
        <f>IFERROR(IF(INDEX('Player Pool'!$I$2:$I$8725,$X433)="","",INDEX('Player Pool'!$I$2:$I$8725,$X433)),"")</f>
        <v/>
      </c>
      <c r="K433" s="31">
        <f>IFERROR(IF(INDEX('Player Pool'!$K$2:$K$8725,$X433)="","",INDEX('Player Pool'!$K$2:$K$8725,$X433)),"")</f>
        <v/>
      </c>
      <c r="L433" s="31">
        <f>IFERROR(IF(INDEX('Player Pool'!$M$2:$M$8725,$X433)="","",INDEX('Player Pool'!$M$2:$M$8725,$X433)),"")</f>
        <v/>
      </c>
      <c r="M433" s="31">
        <f>IFERROR(IF(INDEX('Player Pool'!$N$2:$N$8725,$X433)="","",INDEX('Player Pool'!$N$2:$N$8725,$X433)),"")</f>
        <v/>
      </c>
      <c r="N433" s="31">
        <f>IFERROR(IF(INDEX('Player Pool'!$Q$2:$Q$8725,$X433)="","",INDEX('Player Pool'!$Q$2:$Q$8725,$X433)),"")</f>
        <v/>
      </c>
      <c r="O433" s="31">
        <f>IF(AND(ISNUMBER($R433),$R433&lt;&gt;0,ISNUMBER($I433),$I433&gt;0),$R433/($I433/1000000),"")</f>
        <v/>
      </c>
      <c r="P433">
        <f>IFERROR(IF(INDEX('Player Pool'!$U$2:$U$8725,$X433)="","",INDEX('Player Pool'!$U$2:$U$8725,$X433)),"")</f>
        <v/>
      </c>
      <c r="Q433" s="31">
        <f>IFERROR(IF(INDEX('Player Pool'!$O$2:$O$8725,$X433)="","",INDEX('Player Pool'!$O$2:$O$8725,$X433)),"")</f>
        <v/>
      </c>
      <c r="R433" s="31">
        <f>IFERROR(IF(INDEX('Player Pool'!$P$2:$P$8725,$X433)="","",INDEX('Player Pool'!$P$2:$P$8725,$X433)),"")</f>
        <v/>
      </c>
      <c r="S433" s="31">
        <f>IF(AND(ISNUMBER($J433),$J433&lt;&gt;0,ISNUMBER($I433),$I433&gt;0),$J433/($I433/1000000),"")</f>
        <v/>
      </c>
      <c r="T433" s="32">
        <f>IF(AND(ISNUMBER($K433),$K433&lt;&gt;0,ISNUMBER($I433),$I433&gt;0),$K433/($I433/1000000),"")</f>
        <v/>
      </c>
      <c r="U433" s="32">
        <f>IFERROR(IF(INDEX('Player Pool'!$S$2:$S$8725,$X433)="","",INDEX('Player Pool'!$S$2:$S$8725,$X433)),"")</f>
        <v/>
      </c>
      <c r="V433" s="32">
        <f>IF(AND(ISNUMBER($U433),$U433&lt;&gt;0,ISNUMBER($I433),$I433&gt;0),$U433/($I433/1000000),"")</f>
        <v/>
      </c>
      <c r="W433" t="inlineStr">
        <is>
          <t>06hk8</t>
        </is>
      </c>
      <c r="X433">
        <f>IFERROR(MATCH($W433,'Player Pool'!$V$2:$V$8725,0),"")</f>
        <v/>
      </c>
      <c r="Y433">
        <f>IF(ISNUMBER($R433),$R433,-1)</f>
        <v/>
      </c>
      <c r="Z433">
        <f>IF(ISNUMBER($J433),$J433,-1)</f>
        <v/>
      </c>
      <c r="AA433">
        <f>IF($A433=$A432,$AA432,$AA432+1)</f>
        <v/>
      </c>
      <c r="AB433">
        <f>COUNTIFS($A$2:$A$516,$A433,$G$2:$G$516,$G433,$Y$2:$Y$516,"&gt;"&amp;$Y433)+COUNTIFS($A$2:$A433,$A433,$G$2:$G433,$G433,$Y$2:$Y433,$Y433)</f>
        <v/>
      </c>
      <c r="AC433">
        <f>IF($G433="MINORS","",COUNTIFS($A$2:$A$516,$A433,$G$2:$G$516,"&lt;&gt;MINORS",$Z$2:$Z$516,"&gt;"&amp;$Z433)+COUNTIFS($A$2:$A433,$A433,$G$2:$G433,"&lt;&gt;MINORS",$Z$2:$Z433,$Z433))</f>
        <v/>
      </c>
      <c r="AD433">
        <f>$A433&amp;"|"&amp;$G433&amp;"|"&amp;$AB433</f>
        <v/>
      </c>
      <c r="AE433">
        <f>IF($AC433="","",$A433&amp;"|"&amp;$AC433)</f>
        <v/>
      </c>
      <c r="AF433">
        <f>IF(COUNTIFS($A$2:$A433,$A433)=1,"T"&amp;$AA433,"")</f>
        <v/>
      </c>
    </row>
    <row r="434">
      <c r="A434" t="inlineStr">
        <is>
          <t>Nathan</t>
        </is>
      </c>
      <c r="B434">
        <f>IFERROR(IF(INDEX('Player Pool'!$A$2:$A$8725,$X434)="","",INDEX('Player Pool'!$A$2:$A$8725,$X434)),"")</f>
        <v/>
      </c>
      <c r="C434">
        <f>IFERROR(IF(INDEX('Player Pool'!$B$2:$B$8725,$X434)="","",INDEX('Player Pool'!$B$2:$B$8725,$X434)),"")</f>
        <v/>
      </c>
      <c r="D434">
        <f>IFERROR(IF(INDEX('Player Pool'!$C$2:$C$8725,$X434)="","",INDEX('Player Pool'!$C$2:$C$8725,$X434)),"")</f>
        <v/>
      </c>
      <c r="E434">
        <f>IFERROR(IF(INDEX('Player Pool'!$D$2:$D$8725,$X434)="","",INDEX('Player Pool'!$D$2:$D$8725,$X434)),"")</f>
        <v/>
      </c>
      <c r="F434" t="inlineStr">
        <is>
          <t>F</t>
        </is>
      </c>
      <c r="G434" t="inlineStr">
        <is>
          <t>MINORS</t>
        </is>
      </c>
      <c r="H434">
        <f>IFERROR(IF(INDEX('Player Pool'!$E$2:$E$8725,$X434)="","",INDEX('Player Pool'!$E$2:$E$8725,$X434)),"")</f>
        <v/>
      </c>
      <c r="I434" s="30" t="n">
        <v>850000</v>
      </c>
      <c r="J434" s="31">
        <f>IFERROR(IF(INDEX('Player Pool'!$I$2:$I$8725,$X434)="","",INDEX('Player Pool'!$I$2:$I$8725,$X434)),"")</f>
        <v/>
      </c>
      <c r="K434" s="31">
        <f>IFERROR(IF(INDEX('Player Pool'!$K$2:$K$8725,$X434)="","",INDEX('Player Pool'!$K$2:$K$8725,$X434)),"")</f>
        <v/>
      </c>
      <c r="L434" s="31">
        <f>IFERROR(IF(INDEX('Player Pool'!$M$2:$M$8725,$X434)="","",INDEX('Player Pool'!$M$2:$M$8725,$X434)),"")</f>
        <v/>
      </c>
      <c r="M434" s="31">
        <f>IFERROR(IF(INDEX('Player Pool'!$N$2:$N$8725,$X434)="","",INDEX('Player Pool'!$N$2:$N$8725,$X434)),"")</f>
        <v/>
      </c>
      <c r="N434" s="31">
        <f>IFERROR(IF(INDEX('Player Pool'!$Q$2:$Q$8725,$X434)="","",INDEX('Player Pool'!$Q$2:$Q$8725,$X434)),"")</f>
        <v/>
      </c>
      <c r="O434" s="31">
        <f>IF(AND(ISNUMBER($R434),$R434&lt;&gt;0,ISNUMBER($I434),$I434&gt;0),$R434/($I434/1000000),"")</f>
        <v/>
      </c>
      <c r="P434">
        <f>IFERROR(IF(INDEX('Player Pool'!$U$2:$U$8725,$X434)="","",INDEX('Player Pool'!$U$2:$U$8725,$X434)),"")</f>
        <v/>
      </c>
      <c r="Q434" s="31">
        <f>IFERROR(IF(INDEX('Player Pool'!$O$2:$O$8725,$X434)="","",INDEX('Player Pool'!$O$2:$O$8725,$X434)),"")</f>
        <v/>
      </c>
      <c r="R434" s="31">
        <f>IFERROR(IF(INDEX('Player Pool'!$P$2:$P$8725,$X434)="","",INDEX('Player Pool'!$P$2:$P$8725,$X434)),"")</f>
        <v/>
      </c>
      <c r="S434" s="31">
        <f>IF(AND(ISNUMBER($J434),$J434&lt;&gt;0,ISNUMBER($I434),$I434&gt;0),$J434/($I434/1000000),"")</f>
        <v/>
      </c>
      <c r="T434" s="32">
        <f>IF(AND(ISNUMBER($K434),$K434&lt;&gt;0,ISNUMBER($I434),$I434&gt;0),$K434/($I434/1000000),"")</f>
        <v/>
      </c>
      <c r="U434" s="32">
        <f>IFERROR(IF(INDEX('Player Pool'!$S$2:$S$8725,$X434)="","",INDEX('Player Pool'!$S$2:$S$8725,$X434)),"")</f>
        <v/>
      </c>
      <c r="V434" s="32">
        <f>IF(AND(ISNUMBER($U434),$U434&lt;&gt;0,ISNUMBER($I434),$I434&gt;0),$U434/($I434/1000000),"")</f>
        <v/>
      </c>
      <c r="W434" t="inlineStr">
        <is>
          <t>05r8r</t>
        </is>
      </c>
      <c r="X434">
        <f>IFERROR(MATCH($W434,'Player Pool'!$V$2:$V$8725,0),"")</f>
        <v/>
      </c>
      <c r="Y434">
        <f>IF(ISNUMBER($R434),$R434,-1)</f>
        <v/>
      </c>
      <c r="Z434">
        <f>IF(ISNUMBER($J434),$J434,-1)</f>
        <v/>
      </c>
      <c r="AA434">
        <f>IF($A434=$A433,$AA433,$AA433+1)</f>
        <v/>
      </c>
      <c r="AB434">
        <f>COUNTIFS($A$2:$A$516,$A434,$G$2:$G$516,$G434,$Y$2:$Y$516,"&gt;"&amp;$Y434)+COUNTIFS($A$2:$A434,$A434,$G$2:$G434,$G434,$Y$2:$Y434,$Y434)</f>
        <v/>
      </c>
      <c r="AC434">
        <f>IF($G434="MINORS","",COUNTIFS($A$2:$A$516,$A434,$G$2:$G$516,"&lt;&gt;MINORS",$Z$2:$Z$516,"&gt;"&amp;$Z434)+COUNTIFS($A$2:$A434,$A434,$G$2:$G434,"&lt;&gt;MINORS",$Z$2:$Z434,$Z434))</f>
        <v/>
      </c>
      <c r="AD434">
        <f>$A434&amp;"|"&amp;$G434&amp;"|"&amp;$AB434</f>
        <v/>
      </c>
      <c r="AE434">
        <f>IF($AC434="","",$A434&amp;"|"&amp;$AC434)</f>
        <v/>
      </c>
      <c r="AF434">
        <f>IF(COUNTIFS($A$2:$A434,$A434)=1,"T"&amp;$AA434,"")</f>
        <v/>
      </c>
    </row>
    <row r="435">
      <c r="A435" t="inlineStr">
        <is>
          <t>Nathan</t>
        </is>
      </c>
      <c r="B435">
        <f>IFERROR(IF(INDEX('Player Pool'!$A$2:$A$8725,$X435)="","",INDEX('Player Pool'!$A$2:$A$8725,$X435)),"")</f>
        <v/>
      </c>
      <c r="C435">
        <f>IFERROR(IF(INDEX('Player Pool'!$B$2:$B$8725,$X435)="","",INDEX('Player Pool'!$B$2:$B$8725,$X435)),"")</f>
        <v/>
      </c>
      <c r="D435">
        <f>IFERROR(IF(INDEX('Player Pool'!$C$2:$C$8725,$X435)="","",INDEX('Player Pool'!$C$2:$C$8725,$X435)),"")</f>
        <v/>
      </c>
      <c r="E435">
        <f>IFERROR(IF(INDEX('Player Pool'!$D$2:$D$8725,$X435)="","",INDEX('Player Pool'!$D$2:$D$8725,$X435)),"")</f>
        <v/>
      </c>
      <c r="F435" t="inlineStr">
        <is>
          <t>F</t>
        </is>
      </c>
      <c r="G435" t="inlineStr">
        <is>
          <t>MINORS</t>
        </is>
      </c>
      <c r="H435">
        <f>IFERROR(IF(INDEX('Player Pool'!$E$2:$E$8725,$X435)="","",INDEX('Player Pool'!$E$2:$E$8725,$X435)),"")</f>
        <v/>
      </c>
      <c r="I435" s="30" t="n">
        <v>1</v>
      </c>
      <c r="J435" s="31">
        <f>IFERROR(IF(INDEX('Player Pool'!$I$2:$I$8725,$X435)="","",INDEX('Player Pool'!$I$2:$I$8725,$X435)),"")</f>
        <v/>
      </c>
      <c r="K435" s="31">
        <f>IFERROR(IF(INDEX('Player Pool'!$K$2:$K$8725,$X435)="","",INDEX('Player Pool'!$K$2:$K$8725,$X435)),"")</f>
        <v/>
      </c>
      <c r="L435" s="31">
        <f>IFERROR(IF(INDEX('Player Pool'!$M$2:$M$8725,$X435)="","",INDEX('Player Pool'!$M$2:$M$8725,$X435)),"")</f>
        <v/>
      </c>
      <c r="M435" s="31">
        <f>IFERROR(IF(INDEX('Player Pool'!$N$2:$N$8725,$X435)="","",INDEX('Player Pool'!$N$2:$N$8725,$X435)),"")</f>
        <v/>
      </c>
      <c r="N435" s="31">
        <f>IFERROR(IF(INDEX('Player Pool'!$Q$2:$Q$8725,$X435)="","",INDEX('Player Pool'!$Q$2:$Q$8725,$X435)),"")</f>
        <v/>
      </c>
      <c r="O435" s="31">
        <f>IF(AND(ISNUMBER($R435),$R435&lt;&gt;0,ISNUMBER($I435),$I435&gt;0),$R435/($I435/1000000),"")</f>
        <v/>
      </c>
      <c r="P435">
        <f>IFERROR(IF(INDEX('Player Pool'!$U$2:$U$8725,$X435)="","",INDEX('Player Pool'!$U$2:$U$8725,$X435)),"")</f>
        <v/>
      </c>
      <c r="Q435" s="31">
        <f>IFERROR(IF(INDEX('Player Pool'!$O$2:$O$8725,$X435)="","",INDEX('Player Pool'!$O$2:$O$8725,$X435)),"")</f>
        <v/>
      </c>
      <c r="R435" s="31">
        <f>IFERROR(IF(INDEX('Player Pool'!$P$2:$P$8725,$X435)="","",INDEX('Player Pool'!$P$2:$P$8725,$X435)),"")</f>
        <v/>
      </c>
      <c r="S435" s="31">
        <f>IF(AND(ISNUMBER($J435),$J435&lt;&gt;0,ISNUMBER($I435),$I435&gt;0),$J435/($I435/1000000),"")</f>
        <v/>
      </c>
      <c r="T435" s="32">
        <f>IF(AND(ISNUMBER($K435),$K435&lt;&gt;0,ISNUMBER($I435),$I435&gt;0),$K435/($I435/1000000),"")</f>
        <v/>
      </c>
      <c r="U435" s="32">
        <f>IFERROR(IF(INDEX('Player Pool'!$S$2:$S$8725,$X435)="","",INDEX('Player Pool'!$S$2:$S$8725,$X435)),"")</f>
        <v/>
      </c>
      <c r="V435" s="32">
        <f>IF(AND(ISNUMBER($U435),$U435&lt;&gt;0,ISNUMBER($I435),$I435&gt;0),$U435/($I435/1000000),"")</f>
        <v/>
      </c>
      <c r="W435" t="inlineStr">
        <is>
          <t>05tuy</t>
        </is>
      </c>
      <c r="X435">
        <f>IFERROR(MATCH($W435,'Player Pool'!$V$2:$V$8725,0),"")</f>
        <v/>
      </c>
      <c r="Y435">
        <f>IF(ISNUMBER($R435),$R435,-1)</f>
        <v/>
      </c>
      <c r="Z435">
        <f>IF(ISNUMBER($J435),$J435,-1)</f>
        <v/>
      </c>
      <c r="AA435">
        <f>IF($A435=$A434,$AA434,$AA434+1)</f>
        <v/>
      </c>
      <c r="AB435">
        <f>COUNTIFS($A$2:$A$516,$A435,$G$2:$G$516,$G435,$Y$2:$Y$516,"&gt;"&amp;$Y435)+COUNTIFS($A$2:$A435,$A435,$G$2:$G435,$G435,$Y$2:$Y435,$Y435)</f>
        <v/>
      </c>
      <c r="AC435">
        <f>IF($G435="MINORS","",COUNTIFS($A$2:$A$516,$A435,$G$2:$G$516,"&lt;&gt;MINORS",$Z$2:$Z$516,"&gt;"&amp;$Z435)+COUNTIFS($A$2:$A435,$A435,$G$2:$G435,"&lt;&gt;MINORS",$Z$2:$Z435,$Z435))</f>
        <v/>
      </c>
      <c r="AD435">
        <f>$A435&amp;"|"&amp;$G435&amp;"|"&amp;$AB435</f>
        <v/>
      </c>
      <c r="AE435">
        <f>IF($AC435="","",$A435&amp;"|"&amp;$AC435)</f>
        <v/>
      </c>
      <c r="AF435">
        <f>IF(COUNTIFS($A$2:$A435,$A435)=1,"T"&amp;$AA435,"")</f>
        <v/>
      </c>
    </row>
    <row r="436">
      <c r="A436" t="inlineStr">
        <is>
          <t>Sidizen Kanes</t>
        </is>
      </c>
      <c r="B436">
        <f>IFERROR(IF(INDEX('Player Pool'!$A$2:$A$8725,$X436)="","",INDEX('Player Pool'!$A$2:$A$8725,$X436)),"")</f>
        <v/>
      </c>
      <c r="C436">
        <f>IFERROR(IF(INDEX('Player Pool'!$B$2:$B$8725,$X436)="","",INDEX('Player Pool'!$B$2:$B$8725,$X436)),"")</f>
        <v/>
      </c>
      <c r="D436">
        <f>IFERROR(IF(INDEX('Player Pool'!$C$2:$C$8725,$X436)="","",INDEX('Player Pool'!$C$2:$C$8725,$X436)),"")</f>
        <v/>
      </c>
      <c r="E436">
        <f>IFERROR(IF(INDEX('Player Pool'!$D$2:$D$8725,$X436)="","",INDEX('Player Pool'!$D$2:$D$8725,$X436)),"")</f>
        <v/>
      </c>
      <c r="F436" t="inlineStr">
        <is>
          <t>G</t>
        </is>
      </c>
      <c r="G436" t="inlineStr">
        <is>
          <t>ACTIVE</t>
        </is>
      </c>
      <c r="H436">
        <f>IFERROR(IF(INDEX('Player Pool'!$E$2:$E$8725,$X436)="","",INDEX('Player Pool'!$E$2:$E$8725,$X436)),"")</f>
        <v/>
      </c>
      <c r="I436" s="30" t="n">
        <v>8250000</v>
      </c>
      <c r="J436" s="31">
        <f>IFERROR(IF(INDEX('Player Pool'!$I$2:$I$8725,$X436)="","",INDEX('Player Pool'!$I$2:$I$8725,$X436)),"")</f>
        <v/>
      </c>
      <c r="K436" s="31">
        <f>IFERROR(IF(INDEX('Player Pool'!$K$2:$K$8725,$X436)="","",INDEX('Player Pool'!$K$2:$K$8725,$X436)),"")</f>
        <v/>
      </c>
      <c r="L436" s="31">
        <f>IFERROR(IF(INDEX('Player Pool'!$M$2:$M$8725,$X436)="","",INDEX('Player Pool'!$M$2:$M$8725,$X436)),"")</f>
        <v/>
      </c>
      <c r="M436" s="31">
        <f>IFERROR(IF(INDEX('Player Pool'!$N$2:$N$8725,$X436)="","",INDEX('Player Pool'!$N$2:$N$8725,$X436)),"")</f>
        <v/>
      </c>
      <c r="N436" s="31">
        <f>IFERROR(IF(INDEX('Player Pool'!$Q$2:$Q$8725,$X436)="","",INDEX('Player Pool'!$Q$2:$Q$8725,$X436)),"")</f>
        <v/>
      </c>
      <c r="O436" s="31">
        <f>IF(AND(ISNUMBER($R436),$R436&lt;&gt;0,ISNUMBER($I436),$I436&gt;0),$R436/($I436/1000000),"")</f>
        <v/>
      </c>
      <c r="P436">
        <f>IFERROR(IF(INDEX('Player Pool'!$U$2:$U$8725,$X436)="","",INDEX('Player Pool'!$U$2:$U$8725,$X436)),"")</f>
        <v/>
      </c>
      <c r="Q436" s="31">
        <f>IFERROR(IF(INDEX('Player Pool'!$O$2:$O$8725,$X436)="","",INDEX('Player Pool'!$O$2:$O$8725,$X436)),"")</f>
        <v/>
      </c>
      <c r="R436" s="31">
        <f>IFERROR(IF(INDEX('Player Pool'!$P$2:$P$8725,$X436)="","",INDEX('Player Pool'!$P$2:$P$8725,$X436)),"")</f>
        <v/>
      </c>
      <c r="S436" s="31">
        <f>IF(AND(ISNUMBER($J436),$J436&lt;&gt;0,ISNUMBER($I436),$I436&gt;0),$J436/($I436/1000000),"")</f>
        <v/>
      </c>
      <c r="T436" s="32">
        <f>IF(AND(ISNUMBER($K436),$K436&lt;&gt;0,ISNUMBER($I436),$I436&gt;0),$K436/($I436/1000000),"")</f>
        <v/>
      </c>
      <c r="U436" s="32">
        <f>IFERROR(IF(INDEX('Player Pool'!$S$2:$S$8725,$X436)="","",INDEX('Player Pool'!$S$2:$S$8725,$X436)),"")</f>
        <v/>
      </c>
      <c r="V436" s="32">
        <f>IF(AND(ISNUMBER($U436),$U436&lt;&gt;0,ISNUMBER($I436),$I436&gt;0),$U436/($I436/1000000),"")</f>
        <v/>
      </c>
      <c r="W436" t="inlineStr">
        <is>
          <t>0322w</t>
        </is>
      </c>
      <c r="X436">
        <f>IFERROR(MATCH($W436,'Player Pool'!$V$2:$V$8725,0),"")</f>
        <v/>
      </c>
      <c r="Y436">
        <f>IF(ISNUMBER($R436),$R436,-1)</f>
        <v/>
      </c>
      <c r="Z436">
        <f>IF(ISNUMBER($J436),$J436,-1)</f>
        <v/>
      </c>
      <c r="AA436">
        <f>IF($A436=$A435,$AA435,$AA435+1)</f>
        <v/>
      </c>
      <c r="AB436">
        <f>COUNTIFS($A$2:$A$516,$A436,$G$2:$G$516,$G436,$Y$2:$Y$516,"&gt;"&amp;$Y436)+COUNTIFS($A$2:$A436,$A436,$G$2:$G436,$G436,$Y$2:$Y436,$Y436)</f>
        <v/>
      </c>
      <c r="AC436">
        <f>IF($G436="MINORS","",COUNTIFS($A$2:$A$516,$A436,$G$2:$G$516,"&lt;&gt;MINORS",$Z$2:$Z$516,"&gt;"&amp;$Z436)+COUNTIFS($A$2:$A436,$A436,$G$2:$G436,"&lt;&gt;MINORS",$Z$2:$Z436,$Z436))</f>
        <v/>
      </c>
      <c r="AD436">
        <f>$A436&amp;"|"&amp;$G436&amp;"|"&amp;$AB436</f>
        <v/>
      </c>
      <c r="AE436">
        <f>IF($AC436="","",$A436&amp;"|"&amp;$AC436)</f>
        <v/>
      </c>
      <c r="AF436">
        <f>IF(COUNTIFS($A$2:$A436,$A436)=1,"T"&amp;$AA436,"")</f>
        <v/>
      </c>
    </row>
    <row r="437">
      <c r="A437" t="inlineStr">
        <is>
          <t>Sidizen Kanes</t>
        </is>
      </c>
      <c r="B437">
        <f>IFERROR(IF(INDEX('Player Pool'!$A$2:$A$8725,$X437)="","",INDEX('Player Pool'!$A$2:$A$8725,$X437)),"")</f>
        <v/>
      </c>
      <c r="C437">
        <f>IFERROR(IF(INDEX('Player Pool'!$B$2:$B$8725,$X437)="","",INDEX('Player Pool'!$B$2:$B$8725,$X437)),"")</f>
        <v/>
      </c>
      <c r="D437">
        <f>IFERROR(IF(INDEX('Player Pool'!$C$2:$C$8725,$X437)="","",INDEX('Player Pool'!$C$2:$C$8725,$X437)),"")</f>
        <v/>
      </c>
      <c r="E437">
        <f>IFERROR(IF(INDEX('Player Pool'!$D$2:$D$8725,$X437)="","",INDEX('Player Pool'!$D$2:$D$8725,$X437)),"")</f>
        <v/>
      </c>
      <c r="F437" t="inlineStr">
        <is>
          <t>F</t>
        </is>
      </c>
      <c r="G437" t="inlineStr">
        <is>
          <t>ACTIVE</t>
        </is>
      </c>
      <c r="H437">
        <f>IFERROR(IF(INDEX('Player Pool'!$E$2:$E$8725,$X437)="","",INDEX('Player Pool'!$E$2:$E$8725,$X437)),"")</f>
        <v/>
      </c>
      <c r="I437" s="30" t="n">
        <v>8700000</v>
      </c>
      <c r="J437" s="31">
        <f>IFERROR(IF(INDEX('Player Pool'!$I$2:$I$8725,$X437)="","",INDEX('Player Pool'!$I$2:$I$8725,$X437)),"")</f>
        <v/>
      </c>
      <c r="K437" s="31">
        <f>IFERROR(IF(INDEX('Player Pool'!$K$2:$K$8725,$X437)="","",INDEX('Player Pool'!$K$2:$K$8725,$X437)),"")</f>
        <v/>
      </c>
      <c r="L437" s="31">
        <f>IFERROR(IF(INDEX('Player Pool'!$M$2:$M$8725,$X437)="","",INDEX('Player Pool'!$M$2:$M$8725,$X437)),"")</f>
        <v/>
      </c>
      <c r="M437" s="31">
        <f>IFERROR(IF(INDEX('Player Pool'!$N$2:$N$8725,$X437)="","",INDEX('Player Pool'!$N$2:$N$8725,$X437)),"")</f>
        <v/>
      </c>
      <c r="N437" s="31">
        <f>IFERROR(IF(INDEX('Player Pool'!$Q$2:$Q$8725,$X437)="","",INDEX('Player Pool'!$Q$2:$Q$8725,$X437)),"")</f>
        <v/>
      </c>
      <c r="O437" s="31">
        <f>IF(AND(ISNUMBER($R437),$R437&lt;&gt;0,ISNUMBER($I437),$I437&gt;0),$R437/($I437/1000000),"")</f>
        <v/>
      </c>
      <c r="P437">
        <f>IFERROR(IF(INDEX('Player Pool'!$U$2:$U$8725,$X437)="","",INDEX('Player Pool'!$U$2:$U$8725,$X437)),"")</f>
        <v/>
      </c>
      <c r="Q437" s="31">
        <f>IFERROR(IF(INDEX('Player Pool'!$O$2:$O$8725,$X437)="","",INDEX('Player Pool'!$O$2:$O$8725,$X437)),"")</f>
        <v/>
      </c>
      <c r="R437" s="31">
        <f>IFERROR(IF(INDEX('Player Pool'!$P$2:$P$8725,$X437)="","",INDEX('Player Pool'!$P$2:$P$8725,$X437)),"")</f>
        <v/>
      </c>
      <c r="S437" s="31">
        <f>IF(AND(ISNUMBER($J437),$J437&lt;&gt;0,ISNUMBER($I437),$I437&gt;0),$J437/($I437/1000000),"")</f>
        <v/>
      </c>
      <c r="T437" s="32">
        <f>IF(AND(ISNUMBER($K437),$K437&lt;&gt;0,ISNUMBER($I437),$I437&gt;0),$K437/($I437/1000000),"")</f>
        <v/>
      </c>
      <c r="U437" s="32">
        <f>IFERROR(IF(INDEX('Player Pool'!$S$2:$S$8725,$X437)="","",INDEX('Player Pool'!$S$2:$S$8725,$X437)),"")</f>
        <v/>
      </c>
      <c r="V437" s="32">
        <f>IF(AND(ISNUMBER($U437),$U437&lt;&gt;0,ISNUMBER($I437),$I437&gt;0),$U437/($I437/1000000),"")</f>
        <v/>
      </c>
      <c r="W437" t="inlineStr">
        <is>
          <t>00454</t>
        </is>
      </c>
      <c r="X437">
        <f>IFERROR(MATCH($W437,'Player Pool'!$V$2:$V$8725,0),"")</f>
        <v/>
      </c>
      <c r="Y437">
        <f>IF(ISNUMBER($R437),$R437,-1)</f>
        <v/>
      </c>
      <c r="Z437">
        <f>IF(ISNUMBER($J437),$J437,-1)</f>
        <v/>
      </c>
      <c r="AA437">
        <f>IF($A437=$A436,$AA436,$AA436+1)</f>
        <v/>
      </c>
      <c r="AB437">
        <f>COUNTIFS($A$2:$A$516,$A437,$G$2:$G$516,$G437,$Y$2:$Y$516,"&gt;"&amp;$Y437)+COUNTIFS($A$2:$A437,$A437,$G$2:$G437,$G437,$Y$2:$Y437,$Y437)</f>
        <v/>
      </c>
      <c r="AC437">
        <f>IF($G437="MINORS","",COUNTIFS($A$2:$A$516,$A437,$G$2:$G$516,"&lt;&gt;MINORS",$Z$2:$Z$516,"&gt;"&amp;$Z437)+COUNTIFS($A$2:$A437,$A437,$G$2:$G437,"&lt;&gt;MINORS",$Z$2:$Z437,$Z437))</f>
        <v/>
      </c>
      <c r="AD437">
        <f>$A437&amp;"|"&amp;$G437&amp;"|"&amp;$AB437</f>
        <v/>
      </c>
      <c r="AE437">
        <f>IF($AC437="","",$A437&amp;"|"&amp;$AC437)</f>
        <v/>
      </c>
      <c r="AF437">
        <f>IF(COUNTIFS($A$2:$A437,$A437)=1,"T"&amp;$AA437,"")</f>
        <v/>
      </c>
    </row>
    <row r="438">
      <c r="A438" t="inlineStr">
        <is>
          <t>Sidizen Kanes</t>
        </is>
      </c>
      <c r="B438">
        <f>IFERROR(IF(INDEX('Player Pool'!$A$2:$A$8725,$X438)="","",INDEX('Player Pool'!$A$2:$A$8725,$X438)),"")</f>
        <v/>
      </c>
      <c r="C438">
        <f>IFERROR(IF(INDEX('Player Pool'!$B$2:$B$8725,$X438)="","",INDEX('Player Pool'!$B$2:$B$8725,$X438)),"")</f>
        <v/>
      </c>
      <c r="D438">
        <f>IFERROR(IF(INDEX('Player Pool'!$C$2:$C$8725,$X438)="","",INDEX('Player Pool'!$C$2:$C$8725,$X438)),"")</f>
        <v/>
      </c>
      <c r="E438">
        <f>IFERROR(IF(INDEX('Player Pool'!$D$2:$D$8725,$X438)="","",INDEX('Player Pool'!$D$2:$D$8725,$X438)),"")</f>
        <v/>
      </c>
      <c r="F438" t="inlineStr">
        <is>
          <t>F</t>
        </is>
      </c>
      <c r="G438" t="inlineStr">
        <is>
          <t>ACTIVE</t>
        </is>
      </c>
      <c r="H438">
        <f>IFERROR(IF(INDEX('Player Pool'!$E$2:$E$8725,$X438)="","",INDEX('Player Pool'!$E$2:$E$8725,$X438)),"")</f>
        <v/>
      </c>
      <c r="I438" s="30" t="n">
        <v>4389280</v>
      </c>
      <c r="J438" s="31">
        <f>IFERROR(IF(INDEX('Player Pool'!$I$2:$I$8725,$X438)="","",INDEX('Player Pool'!$I$2:$I$8725,$X438)),"")</f>
        <v/>
      </c>
      <c r="K438" s="31">
        <f>IFERROR(IF(INDEX('Player Pool'!$K$2:$K$8725,$X438)="","",INDEX('Player Pool'!$K$2:$K$8725,$X438)),"")</f>
        <v/>
      </c>
      <c r="L438" s="31">
        <f>IFERROR(IF(INDEX('Player Pool'!$M$2:$M$8725,$X438)="","",INDEX('Player Pool'!$M$2:$M$8725,$X438)),"")</f>
        <v/>
      </c>
      <c r="M438" s="31">
        <f>IFERROR(IF(INDEX('Player Pool'!$N$2:$N$8725,$X438)="","",INDEX('Player Pool'!$N$2:$N$8725,$X438)),"")</f>
        <v/>
      </c>
      <c r="N438" s="31">
        <f>IFERROR(IF(INDEX('Player Pool'!$Q$2:$Q$8725,$X438)="","",INDEX('Player Pool'!$Q$2:$Q$8725,$X438)),"")</f>
        <v/>
      </c>
      <c r="O438" s="31">
        <f>IF(AND(ISNUMBER($R438),$R438&lt;&gt;0,ISNUMBER($I438),$I438&gt;0),$R438/($I438/1000000),"")</f>
        <v/>
      </c>
      <c r="P438">
        <f>IFERROR(IF(INDEX('Player Pool'!$U$2:$U$8725,$X438)="","",INDEX('Player Pool'!$U$2:$U$8725,$X438)),"")</f>
        <v/>
      </c>
      <c r="Q438" s="31">
        <f>IFERROR(IF(INDEX('Player Pool'!$O$2:$O$8725,$X438)="","",INDEX('Player Pool'!$O$2:$O$8725,$X438)),"")</f>
        <v/>
      </c>
      <c r="R438" s="31">
        <f>IFERROR(IF(INDEX('Player Pool'!$P$2:$P$8725,$X438)="","",INDEX('Player Pool'!$P$2:$P$8725,$X438)),"")</f>
        <v/>
      </c>
      <c r="S438" s="31">
        <f>IF(AND(ISNUMBER($J438),$J438&lt;&gt;0,ISNUMBER($I438),$I438&gt;0),$J438/($I438/1000000),"")</f>
        <v/>
      </c>
      <c r="T438" s="32">
        <f>IF(AND(ISNUMBER($K438),$K438&lt;&gt;0,ISNUMBER($I438),$I438&gt;0),$K438/($I438/1000000),"")</f>
        <v/>
      </c>
      <c r="U438" s="32">
        <f>IFERROR(IF(INDEX('Player Pool'!$S$2:$S$8725,$X438)="","",INDEX('Player Pool'!$S$2:$S$8725,$X438)),"")</f>
        <v/>
      </c>
      <c r="V438" s="32">
        <f>IF(AND(ISNUMBER($U438),$U438&lt;&gt;0,ISNUMBER($I438),$I438&gt;0),$U438/($I438/1000000),"")</f>
        <v/>
      </c>
      <c r="W438" t="inlineStr">
        <is>
          <t>01c12</t>
        </is>
      </c>
      <c r="X438">
        <f>IFERROR(MATCH($W438,'Player Pool'!$V$2:$V$8725,0),"")</f>
        <v/>
      </c>
      <c r="Y438">
        <f>IF(ISNUMBER($R438),$R438,-1)</f>
        <v/>
      </c>
      <c r="Z438">
        <f>IF(ISNUMBER($J438),$J438,-1)</f>
        <v/>
      </c>
      <c r="AA438">
        <f>IF($A438=$A437,$AA437,$AA437+1)</f>
        <v/>
      </c>
      <c r="AB438">
        <f>COUNTIFS($A$2:$A$516,$A438,$G$2:$G$516,$G438,$Y$2:$Y$516,"&gt;"&amp;$Y438)+COUNTIFS($A$2:$A438,$A438,$G$2:$G438,$G438,$Y$2:$Y438,$Y438)</f>
        <v/>
      </c>
      <c r="AC438">
        <f>IF($G438="MINORS","",COUNTIFS($A$2:$A$516,$A438,$G$2:$G$516,"&lt;&gt;MINORS",$Z$2:$Z$516,"&gt;"&amp;$Z438)+COUNTIFS($A$2:$A438,$A438,$G$2:$G438,"&lt;&gt;MINORS",$Z$2:$Z438,$Z438))</f>
        <v/>
      </c>
      <c r="AD438">
        <f>$A438&amp;"|"&amp;$G438&amp;"|"&amp;$AB438</f>
        <v/>
      </c>
      <c r="AE438">
        <f>IF($AC438="","",$A438&amp;"|"&amp;$AC438)</f>
        <v/>
      </c>
      <c r="AF438">
        <f>IF(COUNTIFS($A$2:$A438,$A438)=1,"T"&amp;$AA438,"")</f>
        <v/>
      </c>
    </row>
    <row r="439">
      <c r="A439" t="inlineStr">
        <is>
          <t>Sidizen Kanes</t>
        </is>
      </c>
      <c r="B439">
        <f>IFERROR(IF(INDEX('Player Pool'!$A$2:$A$8725,$X439)="","",INDEX('Player Pool'!$A$2:$A$8725,$X439)),"")</f>
        <v/>
      </c>
      <c r="C439">
        <f>IFERROR(IF(INDEX('Player Pool'!$B$2:$B$8725,$X439)="","",INDEX('Player Pool'!$B$2:$B$8725,$X439)),"")</f>
        <v/>
      </c>
      <c r="D439">
        <f>IFERROR(IF(INDEX('Player Pool'!$C$2:$C$8725,$X439)="","",INDEX('Player Pool'!$C$2:$C$8725,$X439)),"")</f>
        <v/>
      </c>
      <c r="E439">
        <f>IFERROR(IF(INDEX('Player Pool'!$D$2:$D$8725,$X439)="","",INDEX('Player Pool'!$D$2:$D$8725,$X439)),"")</f>
        <v/>
      </c>
      <c r="F439" t="inlineStr">
        <is>
          <t>F</t>
        </is>
      </c>
      <c r="G439" t="inlineStr">
        <is>
          <t>ACTIVE</t>
        </is>
      </c>
      <c r="H439">
        <f>IFERROR(IF(INDEX('Player Pool'!$E$2:$E$8725,$X439)="","",INDEX('Player Pool'!$E$2:$E$8725,$X439)),"")</f>
        <v/>
      </c>
      <c r="I439" s="30" t="n">
        <v>3850000</v>
      </c>
      <c r="J439" s="31">
        <f>IFERROR(IF(INDEX('Player Pool'!$I$2:$I$8725,$X439)="","",INDEX('Player Pool'!$I$2:$I$8725,$X439)),"")</f>
        <v/>
      </c>
      <c r="K439" s="31">
        <f>IFERROR(IF(INDEX('Player Pool'!$K$2:$K$8725,$X439)="","",INDEX('Player Pool'!$K$2:$K$8725,$X439)),"")</f>
        <v/>
      </c>
      <c r="L439" s="31">
        <f>IFERROR(IF(INDEX('Player Pool'!$M$2:$M$8725,$X439)="","",INDEX('Player Pool'!$M$2:$M$8725,$X439)),"")</f>
        <v/>
      </c>
      <c r="M439" s="31">
        <f>IFERROR(IF(INDEX('Player Pool'!$N$2:$N$8725,$X439)="","",INDEX('Player Pool'!$N$2:$N$8725,$X439)),"")</f>
        <v/>
      </c>
      <c r="N439" s="31">
        <f>IFERROR(IF(INDEX('Player Pool'!$Q$2:$Q$8725,$X439)="","",INDEX('Player Pool'!$Q$2:$Q$8725,$X439)),"")</f>
        <v/>
      </c>
      <c r="O439" s="31">
        <f>IF(AND(ISNUMBER($R439),$R439&lt;&gt;0,ISNUMBER($I439),$I439&gt;0),$R439/($I439/1000000),"")</f>
        <v/>
      </c>
      <c r="P439">
        <f>IFERROR(IF(INDEX('Player Pool'!$U$2:$U$8725,$X439)="","",INDEX('Player Pool'!$U$2:$U$8725,$X439)),"")</f>
        <v/>
      </c>
      <c r="Q439" s="31">
        <f>IFERROR(IF(INDEX('Player Pool'!$O$2:$O$8725,$X439)="","",INDEX('Player Pool'!$O$2:$O$8725,$X439)),"")</f>
        <v/>
      </c>
      <c r="R439" s="31">
        <f>IFERROR(IF(INDEX('Player Pool'!$P$2:$P$8725,$X439)="","",INDEX('Player Pool'!$P$2:$P$8725,$X439)),"")</f>
        <v/>
      </c>
      <c r="S439" s="31">
        <f>IF(AND(ISNUMBER($J439),$J439&lt;&gt;0,ISNUMBER($I439),$I439&gt;0),$J439/($I439/1000000),"")</f>
        <v/>
      </c>
      <c r="T439" s="32">
        <f>IF(AND(ISNUMBER($K439),$K439&lt;&gt;0,ISNUMBER($I439),$I439&gt;0),$K439/($I439/1000000),"")</f>
        <v/>
      </c>
      <c r="U439" s="32">
        <f>IFERROR(IF(INDEX('Player Pool'!$S$2:$S$8725,$X439)="","",INDEX('Player Pool'!$S$2:$S$8725,$X439)),"")</f>
        <v/>
      </c>
      <c r="V439" s="32">
        <f>IF(AND(ISNUMBER($U439),$U439&lt;&gt;0,ISNUMBER($I439),$I439&gt;0),$U439/($I439/1000000),"")</f>
        <v/>
      </c>
      <c r="W439" t="inlineStr">
        <is>
          <t>04qy5</t>
        </is>
      </c>
      <c r="X439">
        <f>IFERROR(MATCH($W439,'Player Pool'!$V$2:$V$8725,0),"")</f>
        <v/>
      </c>
      <c r="Y439">
        <f>IF(ISNUMBER($R439),$R439,-1)</f>
        <v/>
      </c>
      <c r="Z439">
        <f>IF(ISNUMBER($J439),$J439,-1)</f>
        <v/>
      </c>
      <c r="AA439">
        <f>IF($A439=$A438,$AA438,$AA438+1)</f>
        <v/>
      </c>
      <c r="AB439">
        <f>COUNTIFS($A$2:$A$516,$A439,$G$2:$G$516,$G439,$Y$2:$Y$516,"&gt;"&amp;$Y439)+COUNTIFS($A$2:$A439,$A439,$G$2:$G439,$G439,$Y$2:$Y439,$Y439)</f>
        <v/>
      </c>
      <c r="AC439">
        <f>IF($G439="MINORS","",COUNTIFS($A$2:$A$516,$A439,$G$2:$G$516,"&lt;&gt;MINORS",$Z$2:$Z$516,"&gt;"&amp;$Z439)+COUNTIFS($A$2:$A439,$A439,$G$2:$G439,"&lt;&gt;MINORS",$Z$2:$Z439,$Z439))</f>
        <v/>
      </c>
      <c r="AD439">
        <f>$A439&amp;"|"&amp;$G439&amp;"|"&amp;$AB439</f>
        <v/>
      </c>
      <c r="AE439">
        <f>IF($AC439="","",$A439&amp;"|"&amp;$AC439)</f>
        <v/>
      </c>
      <c r="AF439">
        <f>IF(COUNTIFS($A$2:$A439,$A439)=1,"T"&amp;$AA439,"")</f>
        <v/>
      </c>
    </row>
    <row r="440">
      <c r="A440" t="inlineStr">
        <is>
          <t>Sidizen Kanes</t>
        </is>
      </c>
      <c r="B440">
        <f>IFERROR(IF(INDEX('Player Pool'!$A$2:$A$8725,$X440)="","",INDEX('Player Pool'!$A$2:$A$8725,$X440)),"")</f>
        <v/>
      </c>
      <c r="C440">
        <f>IFERROR(IF(INDEX('Player Pool'!$B$2:$B$8725,$X440)="","",INDEX('Player Pool'!$B$2:$B$8725,$X440)),"")</f>
        <v/>
      </c>
      <c r="D440">
        <f>IFERROR(IF(INDEX('Player Pool'!$C$2:$C$8725,$X440)="","",INDEX('Player Pool'!$C$2:$C$8725,$X440)),"")</f>
        <v/>
      </c>
      <c r="E440">
        <f>IFERROR(IF(INDEX('Player Pool'!$D$2:$D$8725,$X440)="","",INDEX('Player Pool'!$D$2:$D$8725,$X440)),"")</f>
        <v/>
      </c>
      <c r="F440" t="inlineStr">
        <is>
          <t>D</t>
        </is>
      </c>
      <c r="G440" t="inlineStr">
        <is>
          <t>ACTIVE</t>
        </is>
      </c>
      <c r="H440">
        <f>IFERROR(IF(INDEX('Player Pool'!$E$2:$E$8725,$X440)="","",INDEX('Player Pool'!$E$2:$E$8725,$X440)),"")</f>
        <v/>
      </c>
      <c r="I440" s="30" t="n">
        <v>8000000</v>
      </c>
      <c r="J440" s="31">
        <f>IFERROR(IF(INDEX('Player Pool'!$I$2:$I$8725,$X440)="","",INDEX('Player Pool'!$I$2:$I$8725,$X440)),"")</f>
        <v/>
      </c>
      <c r="K440" s="31">
        <f>IFERROR(IF(INDEX('Player Pool'!$K$2:$K$8725,$X440)="","",INDEX('Player Pool'!$K$2:$K$8725,$X440)),"")</f>
        <v/>
      </c>
      <c r="L440" s="31">
        <f>IFERROR(IF(INDEX('Player Pool'!$M$2:$M$8725,$X440)="","",INDEX('Player Pool'!$M$2:$M$8725,$X440)),"")</f>
        <v/>
      </c>
      <c r="M440" s="31">
        <f>IFERROR(IF(INDEX('Player Pool'!$N$2:$N$8725,$X440)="","",INDEX('Player Pool'!$N$2:$N$8725,$X440)),"")</f>
        <v/>
      </c>
      <c r="N440" s="31">
        <f>IFERROR(IF(INDEX('Player Pool'!$Q$2:$Q$8725,$X440)="","",INDEX('Player Pool'!$Q$2:$Q$8725,$X440)),"")</f>
        <v/>
      </c>
      <c r="O440" s="31">
        <f>IF(AND(ISNUMBER($R440),$R440&lt;&gt;0,ISNUMBER($I440),$I440&gt;0),$R440/($I440/1000000),"")</f>
        <v/>
      </c>
      <c r="P440">
        <f>IFERROR(IF(INDEX('Player Pool'!$U$2:$U$8725,$X440)="","",INDEX('Player Pool'!$U$2:$U$8725,$X440)),"")</f>
        <v/>
      </c>
      <c r="Q440" s="31">
        <f>IFERROR(IF(INDEX('Player Pool'!$O$2:$O$8725,$X440)="","",INDEX('Player Pool'!$O$2:$O$8725,$X440)),"")</f>
        <v/>
      </c>
      <c r="R440" s="31">
        <f>IFERROR(IF(INDEX('Player Pool'!$P$2:$P$8725,$X440)="","",INDEX('Player Pool'!$P$2:$P$8725,$X440)),"")</f>
        <v/>
      </c>
      <c r="S440" s="31">
        <f>IF(AND(ISNUMBER($J440),$J440&lt;&gt;0,ISNUMBER($I440),$I440&gt;0),$J440/($I440/1000000),"")</f>
        <v/>
      </c>
      <c r="T440" s="32">
        <f>IF(AND(ISNUMBER($K440),$K440&lt;&gt;0,ISNUMBER($I440),$I440&gt;0),$K440/($I440/1000000),"")</f>
        <v/>
      </c>
      <c r="U440" s="32">
        <f>IFERROR(IF(INDEX('Player Pool'!$S$2:$S$8725,$X440)="","",INDEX('Player Pool'!$S$2:$S$8725,$X440)),"")</f>
        <v/>
      </c>
      <c r="V440" s="32">
        <f>IF(AND(ISNUMBER($U440),$U440&lt;&gt;0,ISNUMBER($I440),$I440&gt;0),$U440/($I440/1000000),"")</f>
        <v/>
      </c>
      <c r="W440" t="inlineStr">
        <is>
          <t>01c13</t>
        </is>
      </c>
      <c r="X440">
        <f>IFERROR(MATCH($W440,'Player Pool'!$V$2:$V$8725,0),"")</f>
        <v/>
      </c>
      <c r="Y440">
        <f>IF(ISNUMBER($R440),$R440,-1)</f>
        <v/>
      </c>
      <c r="Z440">
        <f>IF(ISNUMBER($J440),$J440,-1)</f>
        <v/>
      </c>
      <c r="AA440">
        <f>IF($A440=$A439,$AA439,$AA439+1)</f>
        <v/>
      </c>
      <c r="AB440">
        <f>COUNTIFS($A$2:$A$516,$A440,$G$2:$G$516,$G440,$Y$2:$Y$516,"&gt;"&amp;$Y440)+COUNTIFS($A$2:$A440,$A440,$G$2:$G440,$G440,$Y$2:$Y440,$Y440)</f>
        <v/>
      </c>
      <c r="AC440">
        <f>IF($G440="MINORS","",COUNTIFS($A$2:$A$516,$A440,$G$2:$G$516,"&lt;&gt;MINORS",$Z$2:$Z$516,"&gt;"&amp;$Z440)+COUNTIFS($A$2:$A440,$A440,$G$2:$G440,"&lt;&gt;MINORS",$Z$2:$Z440,$Z440))</f>
        <v/>
      </c>
      <c r="AD440">
        <f>$A440&amp;"|"&amp;$G440&amp;"|"&amp;$AB440</f>
        <v/>
      </c>
      <c r="AE440">
        <f>IF($AC440="","",$A440&amp;"|"&amp;$AC440)</f>
        <v/>
      </c>
      <c r="AF440">
        <f>IF(COUNTIFS($A$2:$A440,$A440)=1,"T"&amp;$AA440,"")</f>
        <v/>
      </c>
    </row>
    <row r="441">
      <c r="A441" t="inlineStr">
        <is>
          <t>Sidizen Kanes</t>
        </is>
      </c>
      <c r="B441">
        <f>IFERROR(IF(INDEX('Player Pool'!$A$2:$A$8725,$X441)="","",INDEX('Player Pool'!$A$2:$A$8725,$X441)),"")</f>
        <v/>
      </c>
      <c r="C441">
        <f>IFERROR(IF(INDEX('Player Pool'!$B$2:$B$8725,$X441)="","",INDEX('Player Pool'!$B$2:$B$8725,$X441)),"")</f>
        <v/>
      </c>
      <c r="D441">
        <f>IFERROR(IF(INDEX('Player Pool'!$C$2:$C$8725,$X441)="","",INDEX('Player Pool'!$C$2:$C$8725,$X441)),"")</f>
        <v/>
      </c>
      <c r="E441">
        <f>IFERROR(IF(INDEX('Player Pool'!$D$2:$D$8725,$X441)="","",INDEX('Player Pool'!$D$2:$D$8725,$X441)),"")</f>
        <v/>
      </c>
      <c r="F441" t="inlineStr">
        <is>
          <t>D</t>
        </is>
      </c>
      <c r="G441" t="inlineStr">
        <is>
          <t>ACTIVE</t>
        </is>
      </c>
      <c r="H441">
        <f>IFERROR(IF(INDEX('Player Pool'!$E$2:$E$8725,$X441)="","",INDEX('Player Pool'!$E$2:$E$8725,$X441)),"")</f>
        <v/>
      </c>
      <c r="I441" s="30" t="n">
        <v>7350000</v>
      </c>
      <c r="J441" s="31">
        <f>IFERROR(IF(INDEX('Player Pool'!$I$2:$I$8725,$X441)="","",INDEX('Player Pool'!$I$2:$I$8725,$X441)),"")</f>
        <v/>
      </c>
      <c r="K441" s="31">
        <f>IFERROR(IF(INDEX('Player Pool'!$K$2:$K$8725,$X441)="","",INDEX('Player Pool'!$K$2:$K$8725,$X441)),"")</f>
        <v/>
      </c>
      <c r="L441" s="31">
        <f>IFERROR(IF(INDEX('Player Pool'!$M$2:$M$8725,$X441)="","",INDEX('Player Pool'!$M$2:$M$8725,$X441)),"")</f>
        <v/>
      </c>
      <c r="M441" s="31">
        <f>IFERROR(IF(INDEX('Player Pool'!$N$2:$N$8725,$X441)="","",INDEX('Player Pool'!$N$2:$N$8725,$X441)),"")</f>
        <v/>
      </c>
      <c r="N441" s="31">
        <f>IFERROR(IF(INDEX('Player Pool'!$Q$2:$Q$8725,$X441)="","",INDEX('Player Pool'!$Q$2:$Q$8725,$X441)),"")</f>
        <v/>
      </c>
      <c r="O441" s="31">
        <f>IF(AND(ISNUMBER($R441),$R441&lt;&gt;0,ISNUMBER($I441),$I441&gt;0),$R441/($I441/1000000),"")</f>
        <v/>
      </c>
      <c r="P441">
        <f>IFERROR(IF(INDEX('Player Pool'!$U$2:$U$8725,$X441)="","",INDEX('Player Pool'!$U$2:$U$8725,$X441)),"")</f>
        <v/>
      </c>
      <c r="Q441" s="31">
        <f>IFERROR(IF(INDEX('Player Pool'!$O$2:$O$8725,$X441)="","",INDEX('Player Pool'!$O$2:$O$8725,$X441)),"")</f>
        <v/>
      </c>
      <c r="R441" s="31">
        <f>IFERROR(IF(INDEX('Player Pool'!$P$2:$P$8725,$X441)="","",INDEX('Player Pool'!$P$2:$P$8725,$X441)),"")</f>
        <v/>
      </c>
      <c r="S441" s="31">
        <f>IF(AND(ISNUMBER($J441),$J441&lt;&gt;0,ISNUMBER($I441),$I441&gt;0),$J441/($I441/1000000),"")</f>
        <v/>
      </c>
      <c r="T441" s="32">
        <f>IF(AND(ISNUMBER($K441),$K441&lt;&gt;0,ISNUMBER($I441),$I441&gt;0),$K441/($I441/1000000),"")</f>
        <v/>
      </c>
      <c r="U441" s="32">
        <f>IFERROR(IF(INDEX('Player Pool'!$S$2:$S$8725,$X441)="","",INDEX('Player Pool'!$S$2:$S$8725,$X441)),"")</f>
        <v/>
      </c>
      <c r="V441" s="32">
        <f>IF(AND(ISNUMBER($U441),$U441&lt;&gt;0,ISNUMBER($I441),$I441&gt;0),$U441/($I441/1000000),"")</f>
        <v/>
      </c>
      <c r="W441" t="inlineStr">
        <is>
          <t>03rf8</t>
        </is>
      </c>
      <c r="X441">
        <f>IFERROR(MATCH($W441,'Player Pool'!$V$2:$V$8725,0),"")</f>
        <v/>
      </c>
      <c r="Y441">
        <f>IF(ISNUMBER($R441),$R441,-1)</f>
        <v/>
      </c>
      <c r="Z441">
        <f>IF(ISNUMBER($J441),$J441,-1)</f>
        <v/>
      </c>
      <c r="AA441">
        <f>IF($A441=$A440,$AA440,$AA440+1)</f>
        <v/>
      </c>
      <c r="AB441">
        <f>COUNTIFS($A$2:$A$516,$A441,$G$2:$G$516,$G441,$Y$2:$Y$516,"&gt;"&amp;$Y441)+COUNTIFS($A$2:$A441,$A441,$G$2:$G441,$G441,$Y$2:$Y441,$Y441)</f>
        <v/>
      </c>
      <c r="AC441">
        <f>IF($G441="MINORS","",COUNTIFS($A$2:$A$516,$A441,$G$2:$G$516,"&lt;&gt;MINORS",$Z$2:$Z$516,"&gt;"&amp;$Z441)+COUNTIFS($A$2:$A441,$A441,$G$2:$G441,"&lt;&gt;MINORS",$Z$2:$Z441,$Z441))</f>
        <v/>
      </c>
      <c r="AD441">
        <f>$A441&amp;"|"&amp;$G441&amp;"|"&amp;$AB441</f>
        <v/>
      </c>
      <c r="AE441">
        <f>IF($AC441="","",$A441&amp;"|"&amp;$AC441)</f>
        <v/>
      </c>
      <c r="AF441">
        <f>IF(COUNTIFS($A$2:$A441,$A441)=1,"T"&amp;$AA441,"")</f>
        <v/>
      </c>
    </row>
    <row r="442">
      <c r="A442" t="inlineStr">
        <is>
          <t>Sidizen Kanes</t>
        </is>
      </c>
      <c r="B442">
        <f>IFERROR(IF(INDEX('Player Pool'!$A$2:$A$8725,$X442)="","",INDEX('Player Pool'!$A$2:$A$8725,$X442)),"")</f>
        <v/>
      </c>
      <c r="C442">
        <f>IFERROR(IF(INDEX('Player Pool'!$B$2:$B$8725,$X442)="","",INDEX('Player Pool'!$B$2:$B$8725,$X442)),"")</f>
        <v/>
      </c>
      <c r="D442">
        <f>IFERROR(IF(INDEX('Player Pool'!$C$2:$C$8725,$X442)="","",INDEX('Player Pool'!$C$2:$C$8725,$X442)),"")</f>
        <v/>
      </c>
      <c r="E442">
        <f>IFERROR(IF(INDEX('Player Pool'!$D$2:$D$8725,$X442)="","",INDEX('Player Pool'!$D$2:$D$8725,$X442)),"")</f>
        <v/>
      </c>
      <c r="F442" t="inlineStr">
        <is>
          <t>G</t>
        </is>
      </c>
      <c r="G442" t="inlineStr">
        <is>
          <t>RESERVE</t>
        </is>
      </c>
      <c r="H442">
        <f>IFERROR(IF(INDEX('Player Pool'!$E$2:$E$8725,$X442)="","",INDEX('Player Pool'!$E$2:$E$8725,$X442)),"")</f>
        <v/>
      </c>
      <c r="I442" s="30" t="n">
        <v>7500000</v>
      </c>
      <c r="J442" s="31">
        <f>IFERROR(IF(INDEX('Player Pool'!$I$2:$I$8725,$X442)="","",INDEX('Player Pool'!$I$2:$I$8725,$X442)),"")</f>
        <v/>
      </c>
      <c r="K442" s="31">
        <f>IFERROR(IF(INDEX('Player Pool'!$K$2:$K$8725,$X442)="","",INDEX('Player Pool'!$K$2:$K$8725,$X442)),"")</f>
        <v/>
      </c>
      <c r="L442" s="31">
        <f>IFERROR(IF(INDEX('Player Pool'!$M$2:$M$8725,$X442)="","",INDEX('Player Pool'!$M$2:$M$8725,$X442)),"")</f>
        <v/>
      </c>
      <c r="M442" s="31">
        <f>IFERROR(IF(INDEX('Player Pool'!$N$2:$N$8725,$X442)="","",INDEX('Player Pool'!$N$2:$N$8725,$X442)),"")</f>
        <v/>
      </c>
      <c r="N442" s="31">
        <f>IFERROR(IF(INDEX('Player Pool'!$Q$2:$Q$8725,$X442)="","",INDEX('Player Pool'!$Q$2:$Q$8725,$X442)),"")</f>
        <v/>
      </c>
      <c r="O442" s="31">
        <f>IF(AND(ISNUMBER($R442),$R442&lt;&gt;0,ISNUMBER($I442),$I442&gt;0),$R442/($I442/1000000),"")</f>
        <v/>
      </c>
      <c r="P442">
        <f>IFERROR(IF(INDEX('Player Pool'!$U$2:$U$8725,$X442)="","",INDEX('Player Pool'!$U$2:$U$8725,$X442)),"")</f>
        <v/>
      </c>
      <c r="Q442" s="31">
        <f>IFERROR(IF(INDEX('Player Pool'!$O$2:$O$8725,$X442)="","",INDEX('Player Pool'!$O$2:$O$8725,$X442)),"")</f>
        <v/>
      </c>
      <c r="R442" s="31">
        <f>IFERROR(IF(INDEX('Player Pool'!$P$2:$P$8725,$X442)="","",INDEX('Player Pool'!$P$2:$P$8725,$X442)),"")</f>
        <v/>
      </c>
      <c r="S442" s="31">
        <f>IF(AND(ISNUMBER($J442),$J442&lt;&gt;0,ISNUMBER($I442),$I442&gt;0),$J442/($I442/1000000),"")</f>
        <v/>
      </c>
      <c r="T442" s="32">
        <f>IF(AND(ISNUMBER($K442),$K442&lt;&gt;0,ISNUMBER($I442),$I442&gt;0),$K442/($I442/1000000),"")</f>
        <v/>
      </c>
      <c r="U442" s="32">
        <f>IFERROR(IF(INDEX('Player Pool'!$S$2:$S$8725,$X442)="","",INDEX('Player Pool'!$S$2:$S$8725,$X442)),"")</f>
        <v/>
      </c>
      <c r="V442" s="32">
        <f>IF(AND(ISNUMBER($U442),$U442&lt;&gt;0,ISNUMBER($I442),$I442&gt;0),$U442/($I442/1000000),"")</f>
        <v/>
      </c>
      <c r="W442" t="inlineStr">
        <is>
          <t>051wf</t>
        </is>
      </c>
      <c r="X442">
        <f>IFERROR(MATCH($W442,'Player Pool'!$V$2:$V$8725,0),"")</f>
        <v/>
      </c>
      <c r="Y442">
        <f>IF(ISNUMBER($R442),$R442,-1)</f>
        <v/>
      </c>
      <c r="Z442">
        <f>IF(ISNUMBER($J442),$J442,-1)</f>
        <v/>
      </c>
      <c r="AA442">
        <f>IF($A442=$A441,$AA441,$AA441+1)</f>
        <v/>
      </c>
      <c r="AB442">
        <f>COUNTIFS($A$2:$A$516,$A442,$G$2:$G$516,$G442,$Y$2:$Y$516,"&gt;"&amp;$Y442)+COUNTIFS($A$2:$A442,$A442,$G$2:$G442,$G442,$Y$2:$Y442,$Y442)</f>
        <v/>
      </c>
      <c r="AC442">
        <f>IF($G442="MINORS","",COUNTIFS($A$2:$A$516,$A442,$G$2:$G$516,"&lt;&gt;MINORS",$Z$2:$Z$516,"&gt;"&amp;$Z442)+COUNTIFS($A$2:$A442,$A442,$G$2:$G442,"&lt;&gt;MINORS",$Z$2:$Z442,$Z442))</f>
        <v/>
      </c>
      <c r="AD442">
        <f>$A442&amp;"|"&amp;$G442&amp;"|"&amp;$AB442</f>
        <v/>
      </c>
      <c r="AE442">
        <f>IF($AC442="","",$A442&amp;"|"&amp;$AC442)</f>
        <v/>
      </c>
      <c r="AF442">
        <f>IF(COUNTIFS($A$2:$A442,$A442)=1,"T"&amp;$AA442,"")</f>
        <v/>
      </c>
    </row>
    <row r="443">
      <c r="A443" t="inlineStr">
        <is>
          <t>Sidizen Kanes</t>
        </is>
      </c>
      <c r="B443">
        <f>IFERROR(IF(INDEX('Player Pool'!$A$2:$A$8725,$X443)="","",INDEX('Player Pool'!$A$2:$A$8725,$X443)),"")</f>
        <v/>
      </c>
      <c r="C443">
        <f>IFERROR(IF(INDEX('Player Pool'!$B$2:$B$8725,$X443)="","",INDEX('Player Pool'!$B$2:$B$8725,$X443)),"")</f>
        <v/>
      </c>
      <c r="D443">
        <f>IFERROR(IF(INDEX('Player Pool'!$C$2:$C$8725,$X443)="","",INDEX('Player Pool'!$C$2:$C$8725,$X443)),"")</f>
        <v/>
      </c>
      <c r="E443">
        <f>IFERROR(IF(INDEX('Player Pool'!$D$2:$D$8725,$X443)="","",INDEX('Player Pool'!$D$2:$D$8725,$X443)),"")</f>
        <v/>
      </c>
      <c r="F443" t="inlineStr">
        <is>
          <t>F</t>
        </is>
      </c>
      <c r="G443" t="inlineStr">
        <is>
          <t>ACTIVE</t>
        </is>
      </c>
      <c r="H443">
        <f>IFERROR(IF(INDEX('Player Pool'!$E$2:$E$8725,$X443)="","",INDEX('Player Pool'!$E$2:$E$8725,$X443)),"")</f>
        <v/>
      </c>
      <c r="I443" s="30" t="n">
        <v>6500000</v>
      </c>
      <c r="J443" s="31">
        <f>IFERROR(IF(INDEX('Player Pool'!$I$2:$I$8725,$X443)="","",INDEX('Player Pool'!$I$2:$I$8725,$X443)),"")</f>
        <v/>
      </c>
      <c r="K443" s="31">
        <f>IFERROR(IF(INDEX('Player Pool'!$K$2:$K$8725,$X443)="","",INDEX('Player Pool'!$K$2:$K$8725,$X443)),"")</f>
        <v/>
      </c>
      <c r="L443" s="31">
        <f>IFERROR(IF(INDEX('Player Pool'!$M$2:$M$8725,$X443)="","",INDEX('Player Pool'!$M$2:$M$8725,$X443)),"")</f>
        <v/>
      </c>
      <c r="M443" s="31">
        <f>IFERROR(IF(INDEX('Player Pool'!$N$2:$N$8725,$X443)="","",INDEX('Player Pool'!$N$2:$N$8725,$X443)),"")</f>
        <v/>
      </c>
      <c r="N443" s="31">
        <f>IFERROR(IF(INDEX('Player Pool'!$Q$2:$Q$8725,$X443)="","",INDEX('Player Pool'!$Q$2:$Q$8725,$X443)),"")</f>
        <v/>
      </c>
      <c r="O443" s="31">
        <f>IF(AND(ISNUMBER($R443),$R443&lt;&gt;0,ISNUMBER($I443),$I443&gt;0),$R443/($I443/1000000),"")</f>
        <v/>
      </c>
      <c r="P443">
        <f>IFERROR(IF(INDEX('Player Pool'!$U$2:$U$8725,$X443)="","",INDEX('Player Pool'!$U$2:$U$8725,$X443)),"")</f>
        <v/>
      </c>
      <c r="Q443" s="31">
        <f>IFERROR(IF(INDEX('Player Pool'!$O$2:$O$8725,$X443)="","",INDEX('Player Pool'!$O$2:$O$8725,$X443)),"")</f>
        <v/>
      </c>
      <c r="R443" s="31">
        <f>IFERROR(IF(INDEX('Player Pool'!$P$2:$P$8725,$X443)="","",INDEX('Player Pool'!$P$2:$P$8725,$X443)),"")</f>
        <v/>
      </c>
      <c r="S443" s="31">
        <f>IF(AND(ISNUMBER($J443),$J443&lt;&gt;0,ISNUMBER($I443),$I443&gt;0),$J443/($I443/1000000),"")</f>
        <v/>
      </c>
      <c r="T443" s="32">
        <f>IF(AND(ISNUMBER($K443),$K443&lt;&gt;0,ISNUMBER($I443),$I443&gt;0),$K443/($I443/1000000),"")</f>
        <v/>
      </c>
      <c r="U443" s="32">
        <f>IFERROR(IF(INDEX('Player Pool'!$S$2:$S$8725,$X443)="","",INDEX('Player Pool'!$S$2:$S$8725,$X443)),"")</f>
        <v/>
      </c>
      <c r="V443" s="32">
        <f>IF(AND(ISNUMBER($U443),$U443&lt;&gt;0,ISNUMBER($I443),$I443&gt;0),$U443/($I443/1000000),"")</f>
        <v/>
      </c>
      <c r="W443" t="inlineStr">
        <is>
          <t>01f5z</t>
        </is>
      </c>
      <c r="X443">
        <f>IFERROR(MATCH($W443,'Player Pool'!$V$2:$V$8725,0),"")</f>
        <v/>
      </c>
      <c r="Y443">
        <f>IF(ISNUMBER($R443),$R443,-1)</f>
        <v/>
      </c>
      <c r="Z443">
        <f>IF(ISNUMBER($J443),$J443,-1)</f>
        <v/>
      </c>
      <c r="AA443">
        <f>IF($A443=$A442,$AA442,$AA442+1)</f>
        <v/>
      </c>
      <c r="AB443">
        <f>COUNTIFS($A$2:$A$516,$A443,$G$2:$G$516,$G443,$Y$2:$Y$516,"&gt;"&amp;$Y443)+COUNTIFS($A$2:$A443,$A443,$G$2:$G443,$G443,$Y$2:$Y443,$Y443)</f>
        <v/>
      </c>
      <c r="AC443">
        <f>IF($G443="MINORS","",COUNTIFS($A$2:$A$516,$A443,$G$2:$G$516,"&lt;&gt;MINORS",$Z$2:$Z$516,"&gt;"&amp;$Z443)+COUNTIFS($A$2:$A443,$A443,$G$2:$G443,"&lt;&gt;MINORS",$Z$2:$Z443,$Z443))</f>
        <v/>
      </c>
      <c r="AD443">
        <f>$A443&amp;"|"&amp;$G443&amp;"|"&amp;$AB443</f>
        <v/>
      </c>
      <c r="AE443">
        <f>IF($AC443="","",$A443&amp;"|"&amp;$AC443)</f>
        <v/>
      </c>
      <c r="AF443">
        <f>IF(COUNTIFS($A$2:$A443,$A443)=1,"T"&amp;$AA443,"")</f>
        <v/>
      </c>
    </row>
    <row r="444">
      <c r="A444" t="inlineStr">
        <is>
          <t>Sidizen Kanes</t>
        </is>
      </c>
      <c r="B444">
        <f>IFERROR(IF(INDEX('Player Pool'!$A$2:$A$8725,$X444)="","",INDEX('Player Pool'!$A$2:$A$8725,$X444)),"")</f>
        <v/>
      </c>
      <c r="C444">
        <f>IFERROR(IF(INDEX('Player Pool'!$B$2:$B$8725,$X444)="","",INDEX('Player Pool'!$B$2:$B$8725,$X444)),"")</f>
        <v/>
      </c>
      <c r="D444">
        <f>IFERROR(IF(INDEX('Player Pool'!$C$2:$C$8725,$X444)="","",INDEX('Player Pool'!$C$2:$C$8725,$X444)),"")</f>
        <v/>
      </c>
      <c r="E444">
        <f>IFERROR(IF(INDEX('Player Pool'!$D$2:$D$8725,$X444)="","",INDEX('Player Pool'!$D$2:$D$8725,$X444)),"")</f>
        <v/>
      </c>
      <c r="F444" t="inlineStr">
        <is>
          <t>F</t>
        </is>
      </c>
      <c r="G444" t="inlineStr">
        <is>
          <t>ACTIVE</t>
        </is>
      </c>
      <c r="H444">
        <f>IFERROR(IF(INDEX('Player Pool'!$E$2:$E$8725,$X444)="","",INDEX('Player Pool'!$E$2:$E$8725,$X444)),"")</f>
        <v/>
      </c>
      <c r="I444" s="30" t="n">
        <v>9500000</v>
      </c>
      <c r="J444" s="31">
        <f>IFERROR(IF(INDEX('Player Pool'!$I$2:$I$8725,$X444)="","",INDEX('Player Pool'!$I$2:$I$8725,$X444)),"")</f>
        <v/>
      </c>
      <c r="K444" s="31">
        <f>IFERROR(IF(INDEX('Player Pool'!$K$2:$K$8725,$X444)="","",INDEX('Player Pool'!$K$2:$K$8725,$X444)),"")</f>
        <v/>
      </c>
      <c r="L444" s="31">
        <f>IFERROR(IF(INDEX('Player Pool'!$M$2:$M$8725,$X444)="","",INDEX('Player Pool'!$M$2:$M$8725,$X444)),"")</f>
        <v/>
      </c>
      <c r="M444" s="31">
        <f>IFERROR(IF(INDEX('Player Pool'!$N$2:$N$8725,$X444)="","",INDEX('Player Pool'!$N$2:$N$8725,$X444)),"")</f>
        <v/>
      </c>
      <c r="N444" s="31">
        <f>IFERROR(IF(INDEX('Player Pool'!$Q$2:$Q$8725,$X444)="","",INDEX('Player Pool'!$Q$2:$Q$8725,$X444)),"")</f>
        <v/>
      </c>
      <c r="O444" s="31">
        <f>IF(AND(ISNUMBER($R444),$R444&lt;&gt;0,ISNUMBER($I444),$I444&gt;0),$R444/($I444/1000000),"")</f>
        <v/>
      </c>
      <c r="P444">
        <f>IFERROR(IF(INDEX('Player Pool'!$U$2:$U$8725,$X444)="","",INDEX('Player Pool'!$U$2:$U$8725,$X444)),"")</f>
        <v/>
      </c>
      <c r="Q444" s="31">
        <f>IFERROR(IF(INDEX('Player Pool'!$O$2:$O$8725,$X444)="","",INDEX('Player Pool'!$O$2:$O$8725,$X444)),"")</f>
        <v/>
      </c>
      <c r="R444" s="31">
        <f>IFERROR(IF(INDEX('Player Pool'!$P$2:$P$8725,$X444)="","",INDEX('Player Pool'!$P$2:$P$8725,$X444)),"")</f>
        <v/>
      </c>
      <c r="S444" s="31">
        <f>IF(AND(ISNUMBER($J444),$J444&lt;&gt;0,ISNUMBER($I444),$I444&gt;0),$J444/($I444/1000000),"")</f>
        <v/>
      </c>
      <c r="T444" s="32">
        <f>IF(AND(ISNUMBER($K444),$K444&lt;&gt;0,ISNUMBER($I444),$I444&gt;0),$K444/($I444/1000000),"")</f>
        <v/>
      </c>
      <c r="U444" s="32">
        <f>IFERROR(IF(INDEX('Player Pool'!$S$2:$S$8725,$X444)="","",INDEX('Player Pool'!$S$2:$S$8725,$X444)),"")</f>
        <v/>
      </c>
      <c r="V444" s="32">
        <f>IF(AND(ISNUMBER($U444),$U444&lt;&gt;0,ISNUMBER($I444),$I444&gt;0),$U444/($I444/1000000),"")</f>
        <v/>
      </c>
      <c r="W444" t="inlineStr">
        <is>
          <t>03e1m</t>
        </is>
      </c>
      <c r="X444">
        <f>IFERROR(MATCH($W444,'Player Pool'!$V$2:$V$8725,0),"")</f>
        <v/>
      </c>
      <c r="Y444">
        <f>IF(ISNUMBER($R444),$R444,-1)</f>
        <v/>
      </c>
      <c r="Z444">
        <f>IF(ISNUMBER($J444),$J444,-1)</f>
        <v/>
      </c>
      <c r="AA444">
        <f>IF($A444=$A443,$AA443,$AA443+1)</f>
        <v/>
      </c>
      <c r="AB444">
        <f>COUNTIFS($A$2:$A$516,$A444,$G$2:$G$516,$G444,$Y$2:$Y$516,"&gt;"&amp;$Y444)+COUNTIFS($A$2:$A444,$A444,$G$2:$G444,$G444,$Y$2:$Y444,$Y444)</f>
        <v/>
      </c>
      <c r="AC444">
        <f>IF($G444="MINORS","",COUNTIFS($A$2:$A$516,$A444,$G$2:$G$516,"&lt;&gt;MINORS",$Z$2:$Z$516,"&gt;"&amp;$Z444)+COUNTIFS($A$2:$A444,$A444,$G$2:$G444,"&lt;&gt;MINORS",$Z$2:$Z444,$Z444))</f>
        <v/>
      </c>
      <c r="AD444">
        <f>$A444&amp;"|"&amp;$G444&amp;"|"&amp;$AB444</f>
        <v/>
      </c>
      <c r="AE444">
        <f>IF($AC444="","",$A444&amp;"|"&amp;$AC444)</f>
        <v/>
      </c>
      <c r="AF444">
        <f>IF(COUNTIFS($A$2:$A444,$A444)=1,"T"&amp;$AA444,"")</f>
        <v/>
      </c>
    </row>
    <row r="445">
      <c r="A445" t="inlineStr">
        <is>
          <t>Sidizen Kanes</t>
        </is>
      </c>
      <c r="B445">
        <f>IFERROR(IF(INDEX('Player Pool'!$A$2:$A$8725,$X445)="","",INDEX('Player Pool'!$A$2:$A$8725,$X445)),"")</f>
        <v/>
      </c>
      <c r="C445">
        <f>IFERROR(IF(INDEX('Player Pool'!$B$2:$B$8725,$X445)="","",INDEX('Player Pool'!$B$2:$B$8725,$X445)),"")</f>
        <v/>
      </c>
      <c r="D445">
        <f>IFERROR(IF(INDEX('Player Pool'!$C$2:$C$8725,$X445)="","",INDEX('Player Pool'!$C$2:$C$8725,$X445)),"")</f>
        <v/>
      </c>
      <c r="E445">
        <f>IFERROR(IF(INDEX('Player Pool'!$D$2:$D$8725,$X445)="","",INDEX('Player Pool'!$D$2:$D$8725,$X445)),"")</f>
        <v/>
      </c>
      <c r="F445" t="inlineStr">
        <is>
          <t>F</t>
        </is>
      </c>
      <c r="G445" t="inlineStr">
        <is>
          <t>ACTIVE</t>
        </is>
      </c>
      <c r="H445">
        <f>IFERROR(IF(INDEX('Player Pool'!$E$2:$E$8725,$X445)="","",INDEX('Player Pool'!$E$2:$E$8725,$X445)),"")</f>
        <v/>
      </c>
      <c r="I445" s="30" t="n">
        <v>5250000</v>
      </c>
      <c r="J445" s="31">
        <f>IFERROR(IF(INDEX('Player Pool'!$I$2:$I$8725,$X445)="","",INDEX('Player Pool'!$I$2:$I$8725,$X445)),"")</f>
        <v/>
      </c>
      <c r="K445" s="31">
        <f>IFERROR(IF(INDEX('Player Pool'!$K$2:$K$8725,$X445)="","",INDEX('Player Pool'!$K$2:$K$8725,$X445)),"")</f>
        <v/>
      </c>
      <c r="L445" s="31">
        <f>IFERROR(IF(INDEX('Player Pool'!$M$2:$M$8725,$X445)="","",INDEX('Player Pool'!$M$2:$M$8725,$X445)),"")</f>
        <v/>
      </c>
      <c r="M445" s="31">
        <f>IFERROR(IF(INDEX('Player Pool'!$N$2:$N$8725,$X445)="","",INDEX('Player Pool'!$N$2:$N$8725,$X445)),"")</f>
        <v/>
      </c>
      <c r="N445" s="31">
        <f>IFERROR(IF(INDEX('Player Pool'!$Q$2:$Q$8725,$X445)="","",INDEX('Player Pool'!$Q$2:$Q$8725,$X445)),"")</f>
        <v/>
      </c>
      <c r="O445" s="31">
        <f>IF(AND(ISNUMBER($R445),$R445&lt;&gt;0,ISNUMBER($I445),$I445&gt;0),$R445/($I445/1000000),"")</f>
        <v/>
      </c>
      <c r="P445">
        <f>IFERROR(IF(INDEX('Player Pool'!$U$2:$U$8725,$X445)="","",INDEX('Player Pool'!$U$2:$U$8725,$X445)),"")</f>
        <v/>
      </c>
      <c r="Q445" s="31">
        <f>IFERROR(IF(INDEX('Player Pool'!$O$2:$O$8725,$X445)="","",INDEX('Player Pool'!$O$2:$O$8725,$X445)),"")</f>
        <v/>
      </c>
      <c r="R445" s="31">
        <f>IFERROR(IF(INDEX('Player Pool'!$P$2:$P$8725,$X445)="","",INDEX('Player Pool'!$P$2:$P$8725,$X445)),"")</f>
        <v/>
      </c>
      <c r="S445" s="31">
        <f>IF(AND(ISNUMBER($J445),$J445&lt;&gt;0,ISNUMBER($I445),$I445&gt;0),$J445/($I445/1000000),"")</f>
        <v/>
      </c>
      <c r="T445" s="32">
        <f>IF(AND(ISNUMBER($K445),$K445&lt;&gt;0,ISNUMBER($I445),$I445&gt;0),$K445/($I445/1000000),"")</f>
        <v/>
      </c>
      <c r="U445" s="32">
        <f>IFERROR(IF(INDEX('Player Pool'!$S$2:$S$8725,$X445)="","",INDEX('Player Pool'!$S$2:$S$8725,$X445)),"")</f>
        <v/>
      </c>
      <c r="V445" s="32">
        <f>IF(AND(ISNUMBER($U445),$U445&lt;&gt;0,ISNUMBER($I445),$I445&gt;0),$U445/($I445/1000000),"")</f>
        <v/>
      </c>
      <c r="W445" t="inlineStr">
        <is>
          <t>03rae</t>
        </is>
      </c>
      <c r="X445">
        <f>IFERROR(MATCH($W445,'Player Pool'!$V$2:$V$8725,0),"")</f>
        <v/>
      </c>
      <c r="Y445">
        <f>IF(ISNUMBER($R445),$R445,-1)</f>
        <v/>
      </c>
      <c r="Z445">
        <f>IF(ISNUMBER($J445),$J445,-1)</f>
        <v/>
      </c>
      <c r="AA445">
        <f>IF($A445=$A444,$AA444,$AA444+1)</f>
        <v/>
      </c>
      <c r="AB445">
        <f>COUNTIFS($A$2:$A$516,$A445,$G$2:$G$516,$G445,$Y$2:$Y$516,"&gt;"&amp;$Y445)+COUNTIFS($A$2:$A445,$A445,$G$2:$G445,$G445,$Y$2:$Y445,$Y445)</f>
        <v/>
      </c>
      <c r="AC445">
        <f>IF($G445="MINORS","",COUNTIFS($A$2:$A$516,$A445,$G$2:$G$516,"&lt;&gt;MINORS",$Z$2:$Z$516,"&gt;"&amp;$Z445)+COUNTIFS($A$2:$A445,$A445,$G$2:$G445,"&lt;&gt;MINORS",$Z$2:$Z445,$Z445))</f>
        <v/>
      </c>
      <c r="AD445">
        <f>$A445&amp;"|"&amp;$G445&amp;"|"&amp;$AB445</f>
        <v/>
      </c>
      <c r="AE445">
        <f>IF($AC445="","",$A445&amp;"|"&amp;$AC445)</f>
        <v/>
      </c>
      <c r="AF445">
        <f>IF(COUNTIFS($A$2:$A445,$A445)=1,"T"&amp;$AA445,"")</f>
        <v/>
      </c>
    </row>
    <row r="446">
      <c r="A446" t="inlineStr">
        <is>
          <t>Sidizen Kanes</t>
        </is>
      </c>
      <c r="B446">
        <f>IFERROR(IF(INDEX('Player Pool'!$A$2:$A$8725,$X446)="","",INDEX('Player Pool'!$A$2:$A$8725,$X446)),"")</f>
        <v/>
      </c>
      <c r="C446">
        <f>IFERROR(IF(INDEX('Player Pool'!$B$2:$B$8725,$X446)="","",INDEX('Player Pool'!$B$2:$B$8725,$X446)),"")</f>
        <v/>
      </c>
      <c r="D446">
        <f>IFERROR(IF(INDEX('Player Pool'!$C$2:$C$8725,$X446)="","",INDEX('Player Pool'!$C$2:$C$8725,$X446)),"")</f>
        <v/>
      </c>
      <c r="E446">
        <f>IFERROR(IF(INDEX('Player Pool'!$D$2:$D$8725,$X446)="","",INDEX('Player Pool'!$D$2:$D$8725,$X446)),"")</f>
        <v/>
      </c>
      <c r="F446" t="inlineStr">
        <is>
          <t>F</t>
        </is>
      </c>
      <c r="G446" t="inlineStr">
        <is>
          <t>ACTIVE</t>
        </is>
      </c>
      <c r="H446">
        <f>IFERROR(IF(INDEX('Player Pool'!$E$2:$E$8725,$X446)="","",INDEX('Player Pool'!$E$2:$E$8725,$X446)),"")</f>
        <v/>
      </c>
      <c r="I446" s="30" t="n">
        <v>5000000</v>
      </c>
      <c r="J446" s="31">
        <f>IFERROR(IF(INDEX('Player Pool'!$I$2:$I$8725,$X446)="","",INDEX('Player Pool'!$I$2:$I$8725,$X446)),"")</f>
        <v/>
      </c>
      <c r="K446" s="31">
        <f>IFERROR(IF(INDEX('Player Pool'!$K$2:$K$8725,$X446)="","",INDEX('Player Pool'!$K$2:$K$8725,$X446)),"")</f>
        <v/>
      </c>
      <c r="L446" s="31">
        <f>IFERROR(IF(INDEX('Player Pool'!$M$2:$M$8725,$X446)="","",INDEX('Player Pool'!$M$2:$M$8725,$X446)),"")</f>
        <v/>
      </c>
      <c r="M446" s="31">
        <f>IFERROR(IF(INDEX('Player Pool'!$N$2:$N$8725,$X446)="","",INDEX('Player Pool'!$N$2:$N$8725,$X446)),"")</f>
        <v/>
      </c>
      <c r="N446" s="31">
        <f>IFERROR(IF(INDEX('Player Pool'!$Q$2:$Q$8725,$X446)="","",INDEX('Player Pool'!$Q$2:$Q$8725,$X446)),"")</f>
        <v/>
      </c>
      <c r="O446" s="31">
        <f>IF(AND(ISNUMBER($R446),$R446&lt;&gt;0,ISNUMBER($I446),$I446&gt;0),$R446/($I446/1000000),"")</f>
        <v/>
      </c>
      <c r="P446">
        <f>IFERROR(IF(INDEX('Player Pool'!$U$2:$U$8725,$X446)="","",INDEX('Player Pool'!$U$2:$U$8725,$X446)),"")</f>
        <v/>
      </c>
      <c r="Q446" s="31">
        <f>IFERROR(IF(INDEX('Player Pool'!$O$2:$O$8725,$X446)="","",INDEX('Player Pool'!$O$2:$O$8725,$X446)),"")</f>
        <v/>
      </c>
      <c r="R446" s="31">
        <f>IFERROR(IF(INDEX('Player Pool'!$P$2:$P$8725,$X446)="","",INDEX('Player Pool'!$P$2:$P$8725,$X446)),"")</f>
        <v/>
      </c>
      <c r="S446" s="31">
        <f>IF(AND(ISNUMBER($J446),$J446&lt;&gt;0,ISNUMBER($I446),$I446&gt;0),$J446/($I446/1000000),"")</f>
        <v/>
      </c>
      <c r="T446" s="32">
        <f>IF(AND(ISNUMBER($K446),$K446&lt;&gt;0,ISNUMBER($I446),$I446&gt;0),$K446/($I446/1000000),"")</f>
        <v/>
      </c>
      <c r="U446" s="32">
        <f>IFERROR(IF(INDEX('Player Pool'!$S$2:$S$8725,$X446)="","",INDEX('Player Pool'!$S$2:$S$8725,$X446)),"")</f>
        <v/>
      </c>
      <c r="V446" s="32">
        <f>IF(AND(ISNUMBER($U446),$U446&lt;&gt;0,ISNUMBER($I446),$I446&gt;0),$U446/($I446/1000000),"")</f>
        <v/>
      </c>
      <c r="W446" t="inlineStr">
        <is>
          <t>04o0g</t>
        </is>
      </c>
      <c r="X446">
        <f>IFERROR(MATCH($W446,'Player Pool'!$V$2:$V$8725,0),"")</f>
        <v/>
      </c>
      <c r="Y446">
        <f>IF(ISNUMBER($R446),$R446,-1)</f>
        <v/>
      </c>
      <c r="Z446">
        <f>IF(ISNUMBER($J446),$J446,-1)</f>
        <v/>
      </c>
      <c r="AA446">
        <f>IF($A446=$A445,$AA445,$AA445+1)</f>
        <v/>
      </c>
      <c r="AB446">
        <f>COUNTIFS($A$2:$A$516,$A446,$G$2:$G$516,$G446,$Y$2:$Y$516,"&gt;"&amp;$Y446)+COUNTIFS($A$2:$A446,$A446,$G$2:$G446,$G446,$Y$2:$Y446,$Y446)</f>
        <v/>
      </c>
      <c r="AC446">
        <f>IF($G446="MINORS","",COUNTIFS($A$2:$A$516,$A446,$G$2:$G$516,"&lt;&gt;MINORS",$Z$2:$Z$516,"&gt;"&amp;$Z446)+COUNTIFS($A$2:$A446,$A446,$G$2:$G446,"&lt;&gt;MINORS",$Z$2:$Z446,$Z446))</f>
        <v/>
      </c>
      <c r="AD446">
        <f>$A446&amp;"|"&amp;$G446&amp;"|"&amp;$AB446</f>
        <v/>
      </c>
      <c r="AE446">
        <f>IF($AC446="","",$A446&amp;"|"&amp;$AC446)</f>
        <v/>
      </c>
      <c r="AF446">
        <f>IF(COUNTIFS($A$2:$A446,$A446)=1,"T"&amp;$AA446,"")</f>
        <v/>
      </c>
    </row>
    <row r="447">
      <c r="A447" t="inlineStr">
        <is>
          <t>Sidizen Kanes</t>
        </is>
      </c>
      <c r="B447">
        <f>IFERROR(IF(INDEX('Player Pool'!$A$2:$A$8725,$X447)="","",INDEX('Player Pool'!$A$2:$A$8725,$X447)),"")</f>
        <v/>
      </c>
      <c r="C447">
        <f>IFERROR(IF(INDEX('Player Pool'!$B$2:$B$8725,$X447)="","",INDEX('Player Pool'!$B$2:$B$8725,$X447)),"")</f>
        <v/>
      </c>
      <c r="D447">
        <f>IFERROR(IF(INDEX('Player Pool'!$C$2:$C$8725,$X447)="","",INDEX('Player Pool'!$C$2:$C$8725,$X447)),"")</f>
        <v/>
      </c>
      <c r="E447">
        <f>IFERROR(IF(INDEX('Player Pool'!$D$2:$D$8725,$X447)="","",INDEX('Player Pool'!$D$2:$D$8725,$X447)),"")</f>
        <v/>
      </c>
      <c r="F447" t="inlineStr">
        <is>
          <t>G</t>
        </is>
      </c>
      <c r="G447" t="inlineStr">
        <is>
          <t>ACTIVE</t>
        </is>
      </c>
      <c r="H447">
        <f>IFERROR(IF(INDEX('Player Pool'!$E$2:$E$8725,$X447)="","",INDEX('Player Pool'!$E$2:$E$8725,$X447)),"")</f>
        <v/>
      </c>
      <c r="I447" s="30" t="n">
        <v>2800000</v>
      </c>
      <c r="J447" s="31">
        <f>IFERROR(IF(INDEX('Player Pool'!$I$2:$I$8725,$X447)="","",INDEX('Player Pool'!$I$2:$I$8725,$X447)),"")</f>
        <v/>
      </c>
      <c r="K447" s="31">
        <f>IFERROR(IF(INDEX('Player Pool'!$K$2:$K$8725,$X447)="","",INDEX('Player Pool'!$K$2:$K$8725,$X447)),"")</f>
        <v/>
      </c>
      <c r="L447" s="31">
        <f>IFERROR(IF(INDEX('Player Pool'!$M$2:$M$8725,$X447)="","",INDEX('Player Pool'!$M$2:$M$8725,$X447)),"")</f>
        <v/>
      </c>
      <c r="M447" s="31">
        <f>IFERROR(IF(INDEX('Player Pool'!$N$2:$N$8725,$X447)="","",INDEX('Player Pool'!$N$2:$N$8725,$X447)),"")</f>
        <v/>
      </c>
      <c r="N447" s="31">
        <f>IFERROR(IF(INDEX('Player Pool'!$Q$2:$Q$8725,$X447)="","",INDEX('Player Pool'!$Q$2:$Q$8725,$X447)),"")</f>
        <v/>
      </c>
      <c r="O447" s="31">
        <f>IF(AND(ISNUMBER($R447),$R447&lt;&gt;0,ISNUMBER($I447),$I447&gt;0),$R447/($I447/1000000),"")</f>
        <v/>
      </c>
      <c r="P447">
        <f>IFERROR(IF(INDEX('Player Pool'!$U$2:$U$8725,$X447)="","",INDEX('Player Pool'!$U$2:$U$8725,$X447)),"")</f>
        <v/>
      </c>
      <c r="Q447" s="31">
        <f>IFERROR(IF(INDEX('Player Pool'!$O$2:$O$8725,$X447)="","",INDEX('Player Pool'!$O$2:$O$8725,$X447)),"")</f>
        <v/>
      </c>
      <c r="R447" s="31">
        <f>IFERROR(IF(INDEX('Player Pool'!$P$2:$P$8725,$X447)="","",INDEX('Player Pool'!$P$2:$P$8725,$X447)),"")</f>
        <v/>
      </c>
      <c r="S447" s="31">
        <f>IF(AND(ISNUMBER($J447),$J447&lt;&gt;0,ISNUMBER($I447),$I447&gt;0),$J447/($I447/1000000),"")</f>
        <v/>
      </c>
      <c r="T447" s="32">
        <f>IF(AND(ISNUMBER($K447),$K447&lt;&gt;0,ISNUMBER($I447),$I447&gt;0),$K447/($I447/1000000),"")</f>
        <v/>
      </c>
      <c r="U447" s="32">
        <f>IFERROR(IF(INDEX('Player Pool'!$S$2:$S$8725,$X447)="","",INDEX('Player Pool'!$S$2:$S$8725,$X447)),"")</f>
        <v/>
      </c>
      <c r="V447" s="32">
        <f>IF(AND(ISNUMBER($U447),$U447&lt;&gt;0,ISNUMBER($I447),$I447&gt;0),$U447/($I447/1000000),"")</f>
        <v/>
      </c>
      <c r="W447" t="inlineStr">
        <is>
          <t>051v4</t>
        </is>
      </c>
      <c r="X447">
        <f>IFERROR(MATCH($W447,'Player Pool'!$V$2:$V$8725,0),"")</f>
        <v/>
      </c>
      <c r="Y447">
        <f>IF(ISNUMBER($R447),$R447,-1)</f>
        <v/>
      </c>
      <c r="Z447">
        <f>IF(ISNUMBER($J447),$J447,-1)</f>
        <v/>
      </c>
      <c r="AA447">
        <f>IF($A447=$A446,$AA446,$AA446+1)</f>
        <v/>
      </c>
      <c r="AB447">
        <f>COUNTIFS($A$2:$A$516,$A447,$G$2:$G$516,$G447,$Y$2:$Y$516,"&gt;"&amp;$Y447)+COUNTIFS($A$2:$A447,$A447,$G$2:$G447,$G447,$Y$2:$Y447,$Y447)</f>
        <v/>
      </c>
      <c r="AC447">
        <f>IF($G447="MINORS","",COUNTIFS($A$2:$A$516,$A447,$G$2:$G$516,"&lt;&gt;MINORS",$Z$2:$Z$516,"&gt;"&amp;$Z447)+COUNTIFS($A$2:$A447,$A447,$G$2:$G447,"&lt;&gt;MINORS",$Z$2:$Z447,$Z447))</f>
        <v/>
      </c>
      <c r="AD447">
        <f>$A447&amp;"|"&amp;$G447&amp;"|"&amp;$AB447</f>
        <v/>
      </c>
      <c r="AE447">
        <f>IF($AC447="","",$A447&amp;"|"&amp;$AC447)</f>
        <v/>
      </c>
      <c r="AF447">
        <f>IF(COUNTIFS($A$2:$A447,$A447)=1,"T"&amp;$AA447,"")</f>
        <v/>
      </c>
    </row>
    <row r="448">
      <c r="A448" t="inlineStr">
        <is>
          <t>Sidizen Kanes</t>
        </is>
      </c>
      <c r="B448">
        <f>IFERROR(IF(INDEX('Player Pool'!$A$2:$A$8725,$X448)="","",INDEX('Player Pool'!$A$2:$A$8725,$X448)),"")</f>
        <v/>
      </c>
      <c r="C448">
        <f>IFERROR(IF(INDEX('Player Pool'!$B$2:$B$8725,$X448)="","",INDEX('Player Pool'!$B$2:$B$8725,$X448)),"")</f>
        <v/>
      </c>
      <c r="D448">
        <f>IFERROR(IF(INDEX('Player Pool'!$C$2:$C$8725,$X448)="","",INDEX('Player Pool'!$C$2:$C$8725,$X448)),"")</f>
        <v/>
      </c>
      <c r="E448">
        <f>IFERROR(IF(INDEX('Player Pool'!$D$2:$D$8725,$X448)="","",INDEX('Player Pool'!$D$2:$D$8725,$X448)),"")</f>
        <v/>
      </c>
      <c r="F448" t="inlineStr">
        <is>
          <t>F</t>
        </is>
      </c>
      <c r="G448" t="inlineStr">
        <is>
          <t>ACTIVE</t>
        </is>
      </c>
      <c r="H448">
        <f>IFERROR(IF(INDEX('Player Pool'!$E$2:$E$8725,$X448)="","",INDEX('Player Pool'!$E$2:$E$8725,$X448)),"")</f>
        <v/>
      </c>
      <c r="I448" s="30" t="n">
        <v>5117002</v>
      </c>
      <c r="J448" s="31">
        <f>IFERROR(IF(INDEX('Player Pool'!$I$2:$I$8725,$X448)="","",INDEX('Player Pool'!$I$2:$I$8725,$X448)),"")</f>
        <v/>
      </c>
      <c r="K448" s="31">
        <f>IFERROR(IF(INDEX('Player Pool'!$K$2:$K$8725,$X448)="","",INDEX('Player Pool'!$K$2:$K$8725,$X448)),"")</f>
        <v/>
      </c>
      <c r="L448" s="31">
        <f>IFERROR(IF(INDEX('Player Pool'!$M$2:$M$8725,$X448)="","",INDEX('Player Pool'!$M$2:$M$8725,$X448)),"")</f>
        <v/>
      </c>
      <c r="M448" s="31">
        <f>IFERROR(IF(INDEX('Player Pool'!$N$2:$N$8725,$X448)="","",INDEX('Player Pool'!$N$2:$N$8725,$X448)),"")</f>
        <v/>
      </c>
      <c r="N448" s="31">
        <f>IFERROR(IF(INDEX('Player Pool'!$Q$2:$Q$8725,$X448)="","",INDEX('Player Pool'!$Q$2:$Q$8725,$X448)),"")</f>
        <v/>
      </c>
      <c r="O448" s="31">
        <f>IF(AND(ISNUMBER($R448),$R448&lt;&gt;0,ISNUMBER($I448),$I448&gt;0),$R448/($I448/1000000),"")</f>
        <v/>
      </c>
      <c r="P448">
        <f>IFERROR(IF(INDEX('Player Pool'!$U$2:$U$8725,$X448)="","",INDEX('Player Pool'!$U$2:$U$8725,$X448)),"")</f>
        <v/>
      </c>
      <c r="Q448" s="31">
        <f>IFERROR(IF(INDEX('Player Pool'!$O$2:$O$8725,$X448)="","",INDEX('Player Pool'!$O$2:$O$8725,$X448)),"")</f>
        <v/>
      </c>
      <c r="R448" s="31">
        <f>IFERROR(IF(INDEX('Player Pool'!$P$2:$P$8725,$X448)="","",INDEX('Player Pool'!$P$2:$P$8725,$X448)),"")</f>
        <v/>
      </c>
      <c r="S448" s="31">
        <f>IF(AND(ISNUMBER($J448),$J448&lt;&gt;0,ISNUMBER($I448),$I448&gt;0),$J448/($I448/1000000),"")</f>
        <v/>
      </c>
      <c r="T448" s="32">
        <f>IF(AND(ISNUMBER($K448),$K448&lt;&gt;0,ISNUMBER($I448),$I448&gt;0),$K448/($I448/1000000),"")</f>
        <v/>
      </c>
      <c r="U448" s="32">
        <f>IFERROR(IF(INDEX('Player Pool'!$S$2:$S$8725,$X448)="","",INDEX('Player Pool'!$S$2:$S$8725,$X448)),"")</f>
        <v/>
      </c>
      <c r="V448" s="32">
        <f>IF(AND(ISNUMBER($U448),$U448&lt;&gt;0,ISNUMBER($I448),$I448&gt;0),$U448/($I448/1000000),"")</f>
        <v/>
      </c>
      <c r="W448" t="inlineStr">
        <is>
          <t>05tv0</t>
        </is>
      </c>
      <c r="X448">
        <f>IFERROR(MATCH($W448,'Player Pool'!$V$2:$V$8725,0),"")</f>
        <v/>
      </c>
      <c r="Y448">
        <f>IF(ISNUMBER($R448),$R448,-1)</f>
        <v/>
      </c>
      <c r="Z448">
        <f>IF(ISNUMBER($J448),$J448,-1)</f>
        <v/>
      </c>
      <c r="AA448">
        <f>IF($A448=$A447,$AA447,$AA447+1)</f>
        <v/>
      </c>
      <c r="AB448">
        <f>COUNTIFS($A$2:$A$516,$A448,$G$2:$G$516,$G448,$Y$2:$Y$516,"&gt;"&amp;$Y448)+COUNTIFS($A$2:$A448,$A448,$G$2:$G448,$G448,$Y$2:$Y448,$Y448)</f>
        <v/>
      </c>
      <c r="AC448">
        <f>IF($G448="MINORS","",COUNTIFS($A$2:$A$516,$A448,$G$2:$G$516,"&lt;&gt;MINORS",$Z$2:$Z$516,"&gt;"&amp;$Z448)+COUNTIFS($A$2:$A448,$A448,$G$2:$G448,"&lt;&gt;MINORS",$Z$2:$Z448,$Z448))</f>
        <v/>
      </c>
      <c r="AD448">
        <f>$A448&amp;"|"&amp;$G448&amp;"|"&amp;$AB448</f>
        <v/>
      </c>
      <c r="AE448">
        <f>IF($AC448="","",$A448&amp;"|"&amp;$AC448)</f>
        <v/>
      </c>
      <c r="AF448">
        <f>IF(COUNTIFS($A$2:$A448,$A448)=1,"T"&amp;$AA448,"")</f>
        <v/>
      </c>
    </row>
    <row r="449">
      <c r="A449" t="inlineStr">
        <is>
          <t>Sidizen Kanes</t>
        </is>
      </c>
      <c r="B449">
        <f>IFERROR(IF(INDEX('Player Pool'!$A$2:$A$8725,$X449)="","",INDEX('Player Pool'!$A$2:$A$8725,$X449)),"")</f>
        <v/>
      </c>
      <c r="C449">
        <f>IFERROR(IF(INDEX('Player Pool'!$B$2:$B$8725,$X449)="","",INDEX('Player Pool'!$B$2:$B$8725,$X449)),"")</f>
        <v/>
      </c>
      <c r="D449">
        <f>IFERROR(IF(INDEX('Player Pool'!$C$2:$C$8725,$X449)="","",INDEX('Player Pool'!$C$2:$C$8725,$X449)),"")</f>
        <v/>
      </c>
      <c r="E449">
        <f>IFERROR(IF(INDEX('Player Pool'!$D$2:$D$8725,$X449)="","",INDEX('Player Pool'!$D$2:$D$8725,$X449)),"")</f>
        <v/>
      </c>
      <c r="F449" t="inlineStr">
        <is>
          <t>G</t>
        </is>
      </c>
      <c r="G449" t="inlineStr">
        <is>
          <t>RESERVE</t>
        </is>
      </c>
      <c r="H449">
        <f>IFERROR(IF(INDEX('Player Pool'!$E$2:$E$8725,$X449)="","",INDEX('Player Pool'!$E$2:$E$8725,$X449)),"")</f>
        <v/>
      </c>
      <c r="I449" s="30" t="n">
        <v>2200000</v>
      </c>
      <c r="J449" s="31">
        <f>IFERROR(IF(INDEX('Player Pool'!$I$2:$I$8725,$X449)="","",INDEX('Player Pool'!$I$2:$I$8725,$X449)),"")</f>
        <v/>
      </c>
      <c r="K449" s="31">
        <f>IFERROR(IF(INDEX('Player Pool'!$K$2:$K$8725,$X449)="","",INDEX('Player Pool'!$K$2:$K$8725,$X449)),"")</f>
        <v/>
      </c>
      <c r="L449" s="31">
        <f>IFERROR(IF(INDEX('Player Pool'!$M$2:$M$8725,$X449)="","",INDEX('Player Pool'!$M$2:$M$8725,$X449)),"")</f>
        <v/>
      </c>
      <c r="M449" s="31">
        <f>IFERROR(IF(INDEX('Player Pool'!$N$2:$N$8725,$X449)="","",INDEX('Player Pool'!$N$2:$N$8725,$X449)),"")</f>
        <v/>
      </c>
      <c r="N449" s="31">
        <f>IFERROR(IF(INDEX('Player Pool'!$Q$2:$Q$8725,$X449)="","",INDEX('Player Pool'!$Q$2:$Q$8725,$X449)),"")</f>
        <v/>
      </c>
      <c r="O449" s="31">
        <f>IF(AND(ISNUMBER($R449),$R449&lt;&gt;0,ISNUMBER($I449),$I449&gt;0),$R449/($I449/1000000),"")</f>
        <v/>
      </c>
      <c r="P449">
        <f>IFERROR(IF(INDEX('Player Pool'!$U$2:$U$8725,$X449)="","",INDEX('Player Pool'!$U$2:$U$8725,$X449)),"")</f>
        <v/>
      </c>
      <c r="Q449" s="31">
        <f>IFERROR(IF(INDEX('Player Pool'!$O$2:$O$8725,$X449)="","",INDEX('Player Pool'!$O$2:$O$8725,$X449)),"")</f>
        <v/>
      </c>
      <c r="R449" s="31">
        <f>IFERROR(IF(INDEX('Player Pool'!$P$2:$P$8725,$X449)="","",INDEX('Player Pool'!$P$2:$P$8725,$X449)),"")</f>
        <v/>
      </c>
      <c r="S449" s="31">
        <f>IF(AND(ISNUMBER($J449),$J449&lt;&gt;0,ISNUMBER($I449),$I449&gt;0),$J449/($I449/1000000),"")</f>
        <v/>
      </c>
      <c r="T449" s="32">
        <f>IF(AND(ISNUMBER($K449),$K449&lt;&gt;0,ISNUMBER($I449),$I449&gt;0),$K449/($I449/1000000),"")</f>
        <v/>
      </c>
      <c r="U449" s="32">
        <f>IFERROR(IF(INDEX('Player Pool'!$S$2:$S$8725,$X449)="","",INDEX('Player Pool'!$S$2:$S$8725,$X449)),"")</f>
        <v/>
      </c>
      <c r="V449" s="32">
        <f>IF(AND(ISNUMBER($U449),$U449&lt;&gt;0,ISNUMBER($I449),$I449&gt;0),$U449/($I449/1000000),"")</f>
        <v/>
      </c>
      <c r="W449" t="inlineStr">
        <is>
          <t>04r06</t>
        </is>
      </c>
      <c r="X449">
        <f>IFERROR(MATCH($W449,'Player Pool'!$V$2:$V$8725,0),"")</f>
        <v/>
      </c>
      <c r="Y449">
        <f>IF(ISNUMBER($R449),$R449,-1)</f>
        <v/>
      </c>
      <c r="Z449">
        <f>IF(ISNUMBER($J449),$J449,-1)</f>
        <v/>
      </c>
      <c r="AA449">
        <f>IF($A449=$A448,$AA448,$AA448+1)</f>
        <v/>
      </c>
      <c r="AB449">
        <f>COUNTIFS($A$2:$A$516,$A449,$G$2:$G$516,$G449,$Y$2:$Y$516,"&gt;"&amp;$Y449)+COUNTIFS($A$2:$A449,$A449,$G$2:$G449,$G449,$Y$2:$Y449,$Y449)</f>
        <v/>
      </c>
      <c r="AC449">
        <f>IF($G449="MINORS","",COUNTIFS($A$2:$A$516,$A449,$G$2:$G$516,"&lt;&gt;MINORS",$Z$2:$Z$516,"&gt;"&amp;$Z449)+COUNTIFS($A$2:$A449,$A449,$G$2:$G449,"&lt;&gt;MINORS",$Z$2:$Z449,$Z449))</f>
        <v/>
      </c>
      <c r="AD449">
        <f>$A449&amp;"|"&amp;$G449&amp;"|"&amp;$AB449</f>
        <v/>
      </c>
      <c r="AE449">
        <f>IF($AC449="","",$A449&amp;"|"&amp;$AC449)</f>
        <v/>
      </c>
      <c r="AF449">
        <f>IF(COUNTIFS($A$2:$A449,$A449)=1,"T"&amp;$AA449,"")</f>
        <v/>
      </c>
    </row>
    <row r="450">
      <c r="A450" t="inlineStr">
        <is>
          <t>Sidizen Kanes</t>
        </is>
      </c>
      <c r="B450">
        <f>IFERROR(IF(INDEX('Player Pool'!$A$2:$A$8725,$X450)="","",INDEX('Player Pool'!$A$2:$A$8725,$X450)),"")</f>
        <v/>
      </c>
      <c r="C450">
        <f>IFERROR(IF(INDEX('Player Pool'!$B$2:$B$8725,$X450)="","",INDEX('Player Pool'!$B$2:$B$8725,$X450)),"")</f>
        <v/>
      </c>
      <c r="D450">
        <f>IFERROR(IF(INDEX('Player Pool'!$C$2:$C$8725,$X450)="","",INDEX('Player Pool'!$C$2:$C$8725,$X450)),"")</f>
        <v/>
      </c>
      <c r="E450">
        <f>IFERROR(IF(INDEX('Player Pool'!$D$2:$D$8725,$X450)="","",INDEX('Player Pool'!$D$2:$D$8725,$X450)),"")</f>
        <v/>
      </c>
      <c r="F450" t="inlineStr">
        <is>
          <t>F</t>
        </is>
      </c>
      <c r="G450" t="inlineStr">
        <is>
          <t>ACTIVE</t>
        </is>
      </c>
      <c r="H450">
        <f>IFERROR(IF(INDEX('Player Pool'!$E$2:$E$8725,$X450)="","",INDEX('Player Pool'!$E$2:$E$8725,$X450)),"")</f>
        <v/>
      </c>
      <c r="I450" s="30" t="n">
        <v>942500</v>
      </c>
      <c r="J450" s="31">
        <f>IFERROR(IF(INDEX('Player Pool'!$I$2:$I$8725,$X450)="","",INDEX('Player Pool'!$I$2:$I$8725,$X450)),"")</f>
        <v/>
      </c>
      <c r="K450" s="31">
        <f>IFERROR(IF(INDEX('Player Pool'!$K$2:$K$8725,$X450)="","",INDEX('Player Pool'!$K$2:$K$8725,$X450)),"")</f>
        <v/>
      </c>
      <c r="L450" s="31">
        <f>IFERROR(IF(INDEX('Player Pool'!$M$2:$M$8725,$X450)="","",INDEX('Player Pool'!$M$2:$M$8725,$X450)),"")</f>
        <v/>
      </c>
      <c r="M450" s="31">
        <f>IFERROR(IF(INDEX('Player Pool'!$N$2:$N$8725,$X450)="","",INDEX('Player Pool'!$N$2:$N$8725,$X450)),"")</f>
        <v/>
      </c>
      <c r="N450" s="31">
        <f>IFERROR(IF(INDEX('Player Pool'!$Q$2:$Q$8725,$X450)="","",INDEX('Player Pool'!$Q$2:$Q$8725,$X450)),"")</f>
        <v/>
      </c>
      <c r="O450" s="31">
        <f>IF(AND(ISNUMBER($R450),$R450&lt;&gt;0,ISNUMBER($I450),$I450&gt;0),$R450/($I450/1000000),"")</f>
        <v/>
      </c>
      <c r="P450">
        <f>IFERROR(IF(INDEX('Player Pool'!$U$2:$U$8725,$X450)="","",INDEX('Player Pool'!$U$2:$U$8725,$X450)),"")</f>
        <v/>
      </c>
      <c r="Q450" s="31">
        <f>IFERROR(IF(INDEX('Player Pool'!$O$2:$O$8725,$X450)="","",INDEX('Player Pool'!$O$2:$O$8725,$X450)),"")</f>
        <v/>
      </c>
      <c r="R450" s="31">
        <f>IFERROR(IF(INDEX('Player Pool'!$P$2:$P$8725,$X450)="","",INDEX('Player Pool'!$P$2:$P$8725,$X450)),"")</f>
        <v/>
      </c>
      <c r="S450" s="31">
        <f>IF(AND(ISNUMBER($J450),$J450&lt;&gt;0,ISNUMBER($I450),$I450&gt;0),$J450/($I450/1000000),"")</f>
        <v/>
      </c>
      <c r="T450" s="32">
        <f>IF(AND(ISNUMBER($K450),$K450&lt;&gt;0,ISNUMBER($I450),$I450&gt;0),$K450/($I450/1000000),"")</f>
        <v/>
      </c>
      <c r="U450" s="32">
        <f>IFERROR(IF(INDEX('Player Pool'!$S$2:$S$8725,$X450)="","",INDEX('Player Pool'!$S$2:$S$8725,$X450)),"")</f>
        <v/>
      </c>
      <c r="V450" s="32">
        <f>IF(AND(ISNUMBER($U450),$U450&lt;&gt;0,ISNUMBER($I450),$I450&gt;0),$U450/($I450/1000000),"")</f>
        <v/>
      </c>
      <c r="W450" t="inlineStr">
        <is>
          <t>05tcz</t>
        </is>
      </c>
      <c r="X450">
        <f>IFERROR(MATCH($W450,'Player Pool'!$V$2:$V$8725,0),"")</f>
        <v/>
      </c>
      <c r="Y450">
        <f>IF(ISNUMBER($R450),$R450,-1)</f>
        <v/>
      </c>
      <c r="Z450">
        <f>IF(ISNUMBER($J450),$J450,-1)</f>
        <v/>
      </c>
      <c r="AA450">
        <f>IF($A450=$A449,$AA449,$AA449+1)</f>
        <v/>
      </c>
      <c r="AB450">
        <f>COUNTIFS($A$2:$A$516,$A450,$G$2:$G$516,$G450,$Y$2:$Y$516,"&gt;"&amp;$Y450)+COUNTIFS($A$2:$A450,$A450,$G$2:$G450,$G450,$Y$2:$Y450,$Y450)</f>
        <v/>
      </c>
      <c r="AC450">
        <f>IF($G450="MINORS","",COUNTIFS($A$2:$A$516,$A450,$G$2:$G$516,"&lt;&gt;MINORS",$Z$2:$Z$516,"&gt;"&amp;$Z450)+COUNTIFS($A$2:$A450,$A450,$G$2:$G450,"&lt;&gt;MINORS",$Z$2:$Z450,$Z450))</f>
        <v/>
      </c>
      <c r="AD450">
        <f>$A450&amp;"|"&amp;$G450&amp;"|"&amp;$AB450</f>
        <v/>
      </c>
      <c r="AE450">
        <f>IF($AC450="","",$A450&amp;"|"&amp;$AC450)</f>
        <v/>
      </c>
      <c r="AF450">
        <f>IF(COUNTIFS($A$2:$A450,$A450)=1,"T"&amp;$AA450,"")</f>
        <v/>
      </c>
    </row>
    <row r="451">
      <c r="A451" t="inlineStr">
        <is>
          <t>Sidizen Kanes</t>
        </is>
      </c>
      <c r="B451">
        <f>IFERROR(IF(INDEX('Player Pool'!$A$2:$A$8725,$X451)="","",INDEX('Player Pool'!$A$2:$A$8725,$X451)),"")</f>
        <v/>
      </c>
      <c r="C451">
        <f>IFERROR(IF(INDEX('Player Pool'!$B$2:$B$8725,$X451)="","",INDEX('Player Pool'!$B$2:$B$8725,$X451)),"")</f>
        <v/>
      </c>
      <c r="D451">
        <f>IFERROR(IF(INDEX('Player Pool'!$C$2:$C$8725,$X451)="","",INDEX('Player Pool'!$C$2:$C$8725,$X451)),"")</f>
        <v/>
      </c>
      <c r="E451">
        <f>IFERROR(IF(INDEX('Player Pool'!$D$2:$D$8725,$X451)="","",INDEX('Player Pool'!$D$2:$D$8725,$X451)),"")</f>
        <v/>
      </c>
      <c r="F451" t="inlineStr">
        <is>
          <t>F</t>
        </is>
      </c>
      <c r="G451" t="inlineStr">
        <is>
          <t>MINORS</t>
        </is>
      </c>
      <c r="H451">
        <f>IFERROR(IF(INDEX('Player Pool'!$E$2:$E$8725,$X451)="","",INDEX('Player Pool'!$E$2:$E$8725,$X451)),"")</f>
        <v/>
      </c>
      <c r="I451" s="30" t="n">
        <v>875833</v>
      </c>
      <c r="J451" s="31">
        <f>IFERROR(IF(INDEX('Player Pool'!$I$2:$I$8725,$X451)="","",INDEX('Player Pool'!$I$2:$I$8725,$X451)),"")</f>
        <v/>
      </c>
      <c r="K451" s="31">
        <f>IFERROR(IF(INDEX('Player Pool'!$K$2:$K$8725,$X451)="","",INDEX('Player Pool'!$K$2:$K$8725,$X451)),"")</f>
        <v/>
      </c>
      <c r="L451" s="31">
        <f>IFERROR(IF(INDEX('Player Pool'!$M$2:$M$8725,$X451)="","",INDEX('Player Pool'!$M$2:$M$8725,$X451)),"")</f>
        <v/>
      </c>
      <c r="M451" s="31">
        <f>IFERROR(IF(INDEX('Player Pool'!$N$2:$N$8725,$X451)="","",INDEX('Player Pool'!$N$2:$N$8725,$X451)),"")</f>
        <v/>
      </c>
      <c r="N451" s="31">
        <f>IFERROR(IF(INDEX('Player Pool'!$Q$2:$Q$8725,$X451)="","",INDEX('Player Pool'!$Q$2:$Q$8725,$X451)),"")</f>
        <v/>
      </c>
      <c r="O451" s="31">
        <f>IF(AND(ISNUMBER($R451),$R451&lt;&gt;0,ISNUMBER($I451),$I451&gt;0),$R451/($I451/1000000),"")</f>
        <v/>
      </c>
      <c r="P451">
        <f>IFERROR(IF(INDEX('Player Pool'!$U$2:$U$8725,$X451)="","",INDEX('Player Pool'!$U$2:$U$8725,$X451)),"")</f>
        <v/>
      </c>
      <c r="Q451" s="31">
        <f>IFERROR(IF(INDEX('Player Pool'!$O$2:$O$8725,$X451)="","",INDEX('Player Pool'!$O$2:$O$8725,$X451)),"")</f>
        <v/>
      </c>
      <c r="R451" s="31">
        <f>IFERROR(IF(INDEX('Player Pool'!$P$2:$P$8725,$X451)="","",INDEX('Player Pool'!$P$2:$P$8725,$X451)),"")</f>
        <v/>
      </c>
      <c r="S451" s="31">
        <f>IF(AND(ISNUMBER($J451),$J451&lt;&gt;0,ISNUMBER($I451),$I451&gt;0),$J451/($I451/1000000),"")</f>
        <v/>
      </c>
      <c r="T451" s="32">
        <f>IF(AND(ISNUMBER($K451),$K451&lt;&gt;0,ISNUMBER($I451),$I451&gt;0),$K451/($I451/1000000),"")</f>
        <v/>
      </c>
      <c r="U451" s="32">
        <f>IFERROR(IF(INDEX('Player Pool'!$S$2:$S$8725,$X451)="","",INDEX('Player Pool'!$S$2:$S$8725,$X451)),"")</f>
        <v/>
      </c>
      <c r="V451" s="32">
        <f>IF(AND(ISNUMBER($U451),$U451&lt;&gt;0,ISNUMBER($I451),$I451&gt;0),$U451/($I451/1000000),"")</f>
        <v/>
      </c>
      <c r="W451" t="inlineStr">
        <is>
          <t>05r2j</t>
        </is>
      </c>
      <c r="X451">
        <f>IFERROR(MATCH($W451,'Player Pool'!$V$2:$V$8725,0),"")</f>
        <v/>
      </c>
      <c r="Y451">
        <f>IF(ISNUMBER($R451),$R451,-1)</f>
        <v/>
      </c>
      <c r="Z451">
        <f>IF(ISNUMBER($J451),$J451,-1)</f>
        <v/>
      </c>
      <c r="AA451">
        <f>IF($A451=$A450,$AA450,$AA450+1)</f>
        <v/>
      </c>
      <c r="AB451">
        <f>COUNTIFS($A$2:$A$516,$A451,$G$2:$G$516,$G451,$Y$2:$Y$516,"&gt;"&amp;$Y451)+COUNTIFS($A$2:$A451,$A451,$G$2:$G451,$G451,$Y$2:$Y451,$Y451)</f>
        <v/>
      </c>
      <c r="AC451">
        <f>IF($G451="MINORS","",COUNTIFS($A$2:$A$516,$A451,$G$2:$G$516,"&lt;&gt;MINORS",$Z$2:$Z$516,"&gt;"&amp;$Z451)+COUNTIFS($A$2:$A451,$A451,$G$2:$G451,"&lt;&gt;MINORS",$Z$2:$Z451,$Z451))</f>
        <v/>
      </c>
      <c r="AD451">
        <f>$A451&amp;"|"&amp;$G451&amp;"|"&amp;$AB451</f>
        <v/>
      </c>
      <c r="AE451">
        <f>IF($AC451="","",$A451&amp;"|"&amp;$AC451)</f>
        <v/>
      </c>
      <c r="AF451">
        <f>IF(COUNTIFS($A$2:$A451,$A451)=1,"T"&amp;$AA451,"")</f>
        <v/>
      </c>
    </row>
    <row r="452">
      <c r="A452" t="inlineStr">
        <is>
          <t>Sidizen Kanes</t>
        </is>
      </c>
      <c r="B452">
        <f>IFERROR(IF(INDEX('Player Pool'!$A$2:$A$8725,$X452)="","",INDEX('Player Pool'!$A$2:$A$8725,$X452)),"")</f>
        <v/>
      </c>
      <c r="C452">
        <f>IFERROR(IF(INDEX('Player Pool'!$B$2:$B$8725,$X452)="","",INDEX('Player Pool'!$B$2:$B$8725,$X452)),"")</f>
        <v/>
      </c>
      <c r="D452">
        <f>IFERROR(IF(INDEX('Player Pool'!$C$2:$C$8725,$X452)="","",INDEX('Player Pool'!$C$2:$C$8725,$X452)),"")</f>
        <v/>
      </c>
      <c r="E452">
        <f>IFERROR(IF(INDEX('Player Pool'!$D$2:$D$8725,$X452)="","",INDEX('Player Pool'!$D$2:$D$8725,$X452)),"")</f>
        <v/>
      </c>
      <c r="F452" t="inlineStr">
        <is>
          <t>D</t>
        </is>
      </c>
      <c r="G452" t="inlineStr">
        <is>
          <t>ACTIVE</t>
        </is>
      </c>
      <c r="H452">
        <f>IFERROR(IF(INDEX('Player Pool'!$E$2:$E$8725,$X452)="","",INDEX('Player Pool'!$E$2:$E$8725,$X452)),"")</f>
        <v/>
      </c>
      <c r="I452" s="30" t="n">
        <v>865000</v>
      </c>
      <c r="J452" s="31">
        <f>IFERROR(IF(INDEX('Player Pool'!$I$2:$I$8725,$X452)="","",INDEX('Player Pool'!$I$2:$I$8725,$X452)),"")</f>
        <v/>
      </c>
      <c r="K452" s="31">
        <f>IFERROR(IF(INDEX('Player Pool'!$K$2:$K$8725,$X452)="","",INDEX('Player Pool'!$K$2:$K$8725,$X452)),"")</f>
        <v/>
      </c>
      <c r="L452" s="31">
        <f>IFERROR(IF(INDEX('Player Pool'!$M$2:$M$8725,$X452)="","",INDEX('Player Pool'!$M$2:$M$8725,$X452)),"")</f>
        <v/>
      </c>
      <c r="M452" s="31">
        <f>IFERROR(IF(INDEX('Player Pool'!$N$2:$N$8725,$X452)="","",INDEX('Player Pool'!$N$2:$N$8725,$X452)),"")</f>
        <v/>
      </c>
      <c r="N452" s="31">
        <f>IFERROR(IF(INDEX('Player Pool'!$Q$2:$Q$8725,$X452)="","",INDEX('Player Pool'!$Q$2:$Q$8725,$X452)),"")</f>
        <v/>
      </c>
      <c r="O452" s="31">
        <f>IF(AND(ISNUMBER($R452),$R452&lt;&gt;0,ISNUMBER($I452),$I452&gt;0),$R452/($I452/1000000),"")</f>
        <v/>
      </c>
      <c r="P452">
        <f>IFERROR(IF(INDEX('Player Pool'!$U$2:$U$8725,$X452)="","",INDEX('Player Pool'!$U$2:$U$8725,$X452)),"")</f>
        <v/>
      </c>
      <c r="Q452" s="31">
        <f>IFERROR(IF(INDEX('Player Pool'!$O$2:$O$8725,$X452)="","",INDEX('Player Pool'!$O$2:$O$8725,$X452)),"")</f>
        <v/>
      </c>
      <c r="R452" s="31">
        <f>IFERROR(IF(INDEX('Player Pool'!$P$2:$P$8725,$X452)="","",INDEX('Player Pool'!$P$2:$P$8725,$X452)),"")</f>
        <v/>
      </c>
      <c r="S452" s="31">
        <f>IF(AND(ISNUMBER($J452),$J452&lt;&gt;0,ISNUMBER($I452),$I452&gt;0),$J452/($I452/1000000),"")</f>
        <v/>
      </c>
      <c r="T452" s="32">
        <f>IF(AND(ISNUMBER($K452),$K452&lt;&gt;0,ISNUMBER($I452),$I452&gt;0),$K452/($I452/1000000),"")</f>
        <v/>
      </c>
      <c r="U452" s="32">
        <f>IFERROR(IF(INDEX('Player Pool'!$S$2:$S$8725,$X452)="","",INDEX('Player Pool'!$S$2:$S$8725,$X452)),"")</f>
        <v/>
      </c>
      <c r="V452" s="32">
        <f>IF(AND(ISNUMBER($U452),$U452&lt;&gt;0,ISNUMBER($I452),$I452&gt;0),$U452/($I452/1000000),"")</f>
        <v/>
      </c>
      <c r="W452" t="inlineStr">
        <is>
          <t>05rj3</t>
        </is>
      </c>
      <c r="X452">
        <f>IFERROR(MATCH($W452,'Player Pool'!$V$2:$V$8725,0),"")</f>
        <v/>
      </c>
      <c r="Y452">
        <f>IF(ISNUMBER($R452),$R452,-1)</f>
        <v/>
      </c>
      <c r="Z452">
        <f>IF(ISNUMBER($J452),$J452,-1)</f>
        <v/>
      </c>
      <c r="AA452">
        <f>IF($A452=$A451,$AA451,$AA451+1)</f>
        <v/>
      </c>
      <c r="AB452">
        <f>COUNTIFS($A$2:$A$516,$A452,$G$2:$G$516,$G452,$Y$2:$Y$516,"&gt;"&amp;$Y452)+COUNTIFS($A$2:$A452,$A452,$G$2:$G452,$G452,$Y$2:$Y452,$Y452)</f>
        <v/>
      </c>
      <c r="AC452">
        <f>IF($G452="MINORS","",COUNTIFS($A$2:$A$516,$A452,$G$2:$G$516,"&lt;&gt;MINORS",$Z$2:$Z$516,"&gt;"&amp;$Z452)+COUNTIFS($A$2:$A452,$A452,$G$2:$G452,"&lt;&gt;MINORS",$Z$2:$Z452,$Z452))</f>
        <v/>
      </c>
      <c r="AD452">
        <f>$A452&amp;"|"&amp;$G452&amp;"|"&amp;$AB452</f>
        <v/>
      </c>
      <c r="AE452">
        <f>IF($AC452="","",$A452&amp;"|"&amp;$AC452)</f>
        <v/>
      </c>
      <c r="AF452">
        <f>IF(COUNTIFS($A$2:$A452,$A452)=1,"T"&amp;$AA452,"")</f>
        <v/>
      </c>
    </row>
    <row r="453">
      <c r="A453" t="inlineStr">
        <is>
          <t>Sidizen Kanes</t>
        </is>
      </c>
      <c r="B453">
        <f>IFERROR(IF(INDEX('Player Pool'!$A$2:$A$8725,$X453)="","",INDEX('Player Pool'!$A$2:$A$8725,$X453)),"")</f>
        <v/>
      </c>
      <c r="C453">
        <f>IFERROR(IF(INDEX('Player Pool'!$B$2:$B$8725,$X453)="","",INDEX('Player Pool'!$B$2:$B$8725,$X453)),"")</f>
        <v/>
      </c>
      <c r="D453">
        <f>IFERROR(IF(INDEX('Player Pool'!$C$2:$C$8725,$X453)="","",INDEX('Player Pool'!$C$2:$C$8725,$X453)),"")</f>
        <v/>
      </c>
      <c r="E453">
        <f>IFERROR(IF(INDEX('Player Pool'!$D$2:$D$8725,$X453)="","",INDEX('Player Pool'!$D$2:$D$8725,$X453)),"")</f>
        <v/>
      </c>
      <c r="F453" t="inlineStr">
        <is>
          <t>F</t>
        </is>
      </c>
      <c r="G453" t="inlineStr">
        <is>
          <t>ACTIVE</t>
        </is>
      </c>
      <c r="H453">
        <f>IFERROR(IF(INDEX('Player Pool'!$E$2:$E$8725,$X453)="","",INDEX('Player Pool'!$E$2:$E$8725,$X453)),"")</f>
        <v/>
      </c>
      <c r="I453" s="30" t="n">
        <v>1500000</v>
      </c>
      <c r="J453" s="31">
        <f>IFERROR(IF(INDEX('Player Pool'!$I$2:$I$8725,$X453)="","",INDEX('Player Pool'!$I$2:$I$8725,$X453)),"")</f>
        <v/>
      </c>
      <c r="K453" s="31">
        <f>IFERROR(IF(INDEX('Player Pool'!$K$2:$K$8725,$X453)="","",INDEX('Player Pool'!$K$2:$K$8725,$X453)),"")</f>
        <v/>
      </c>
      <c r="L453" s="31">
        <f>IFERROR(IF(INDEX('Player Pool'!$M$2:$M$8725,$X453)="","",INDEX('Player Pool'!$M$2:$M$8725,$X453)),"")</f>
        <v/>
      </c>
      <c r="M453" s="31">
        <f>IFERROR(IF(INDEX('Player Pool'!$N$2:$N$8725,$X453)="","",INDEX('Player Pool'!$N$2:$N$8725,$X453)),"")</f>
        <v/>
      </c>
      <c r="N453" s="31">
        <f>IFERROR(IF(INDEX('Player Pool'!$Q$2:$Q$8725,$X453)="","",INDEX('Player Pool'!$Q$2:$Q$8725,$X453)),"")</f>
        <v/>
      </c>
      <c r="O453" s="31">
        <f>IF(AND(ISNUMBER($R453),$R453&lt;&gt;0,ISNUMBER($I453),$I453&gt;0),$R453/($I453/1000000),"")</f>
        <v/>
      </c>
      <c r="P453">
        <f>IFERROR(IF(INDEX('Player Pool'!$U$2:$U$8725,$X453)="","",INDEX('Player Pool'!$U$2:$U$8725,$X453)),"")</f>
        <v/>
      </c>
      <c r="Q453" s="31">
        <f>IFERROR(IF(INDEX('Player Pool'!$O$2:$O$8725,$X453)="","",INDEX('Player Pool'!$O$2:$O$8725,$X453)),"")</f>
        <v/>
      </c>
      <c r="R453" s="31">
        <f>IFERROR(IF(INDEX('Player Pool'!$P$2:$P$8725,$X453)="","",INDEX('Player Pool'!$P$2:$P$8725,$X453)),"")</f>
        <v/>
      </c>
      <c r="S453" s="31">
        <f>IF(AND(ISNUMBER($J453),$J453&lt;&gt;0,ISNUMBER($I453),$I453&gt;0),$J453/($I453/1000000),"")</f>
        <v/>
      </c>
      <c r="T453" s="32">
        <f>IF(AND(ISNUMBER($K453),$K453&lt;&gt;0,ISNUMBER($I453),$I453&gt;0),$K453/($I453/1000000),"")</f>
        <v/>
      </c>
      <c r="U453" s="32">
        <f>IFERROR(IF(INDEX('Player Pool'!$S$2:$S$8725,$X453)="","",INDEX('Player Pool'!$S$2:$S$8725,$X453)),"")</f>
        <v/>
      </c>
      <c r="V453" s="32">
        <f>IF(AND(ISNUMBER($U453),$U453&lt;&gt;0,ISNUMBER($I453),$I453&gt;0),$U453/($I453/1000000),"")</f>
        <v/>
      </c>
      <c r="W453" t="inlineStr">
        <is>
          <t>048w3</t>
        </is>
      </c>
      <c r="X453">
        <f>IFERROR(MATCH($W453,'Player Pool'!$V$2:$V$8725,0),"")</f>
        <v/>
      </c>
      <c r="Y453">
        <f>IF(ISNUMBER($R453),$R453,-1)</f>
        <v/>
      </c>
      <c r="Z453">
        <f>IF(ISNUMBER($J453),$J453,-1)</f>
        <v/>
      </c>
      <c r="AA453">
        <f>IF($A453=$A452,$AA452,$AA452+1)</f>
        <v/>
      </c>
      <c r="AB453">
        <f>COUNTIFS($A$2:$A$516,$A453,$G$2:$G$516,$G453,$Y$2:$Y$516,"&gt;"&amp;$Y453)+COUNTIFS($A$2:$A453,$A453,$G$2:$G453,$G453,$Y$2:$Y453,$Y453)</f>
        <v/>
      </c>
      <c r="AC453">
        <f>IF($G453="MINORS","",COUNTIFS($A$2:$A$516,$A453,$G$2:$G$516,"&lt;&gt;MINORS",$Z$2:$Z$516,"&gt;"&amp;$Z453)+COUNTIFS($A$2:$A453,$A453,$G$2:$G453,"&lt;&gt;MINORS",$Z$2:$Z453,$Z453))</f>
        <v/>
      </c>
      <c r="AD453">
        <f>$A453&amp;"|"&amp;$G453&amp;"|"&amp;$AB453</f>
        <v/>
      </c>
      <c r="AE453">
        <f>IF($AC453="","",$A453&amp;"|"&amp;$AC453)</f>
        <v/>
      </c>
      <c r="AF453">
        <f>IF(COUNTIFS($A$2:$A453,$A453)=1,"T"&amp;$AA453,"")</f>
        <v/>
      </c>
    </row>
    <row r="454">
      <c r="A454" t="inlineStr">
        <is>
          <t>Sidizen Kanes</t>
        </is>
      </c>
      <c r="B454">
        <f>IFERROR(IF(INDEX('Player Pool'!$A$2:$A$8725,$X454)="","",INDEX('Player Pool'!$A$2:$A$8725,$X454)),"")</f>
        <v/>
      </c>
      <c r="C454">
        <f>IFERROR(IF(INDEX('Player Pool'!$B$2:$B$8725,$X454)="","",INDEX('Player Pool'!$B$2:$B$8725,$X454)),"")</f>
        <v/>
      </c>
      <c r="D454">
        <f>IFERROR(IF(INDEX('Player Pool'!$C$2:$C$8725,$X454)="","",INDEX('Player Pool'!$C$2:$C$8725,$X454)),"")</f>
        <v/>
      </c>
      <c r="E454">
        <f>IFERROR(IF(INDEX('Player Pool'!$D$2:$D$8725,$X454)="","",INDEX('Player Pool'!$D$2:$D$8725,$X454)),"")</f>
        <v/>
      </c>
      <c r="F454" t="inlineStr">
        <is>
          <t>D</t>
        </is>
      </c>
      <c r="G454" t="inlineStr">
        <is>
          <t>ACTIVE</t>
        </is>
      </c>
      <c r="H454">
        <f>IFERROR(IF(INDEX('Player Pool'!$E$2:$E$8725,$X454)="","",INDEX('Player Pool'!$E$2:$E$8725,$X454)),"")</f>
        <v/>
      </c>
      <c r="I454" s="30" t="n">
        <v>1750000</v>
      </c>
      <c r="J454" s="31">
        <f>IFERROR(IF(INDEX('Player Pool'!$I$2:$I$8725,$X454)="","",INDEX('Player Pool'!$I$2:$I$8725,$X454)),"")</f>
        <v/>
      </c>
      <c r="K454" s="31">
        <f>IFERROR(IF(INDEX('Player Pool'!$K$2:$K$8725,$X454)="","",INDEX('Player Pool'!$K$2:$K$8725,$X454)),"")</f>
        <v/>
      </c>
      <c r="L454" s="31">
        <f>IFERROR(IF(INDEX('Player Pool'!$M$2:$M$8725,$X454)="","",INDEX('Player Pool'!$M$2:$M$8725,$X454)),"")</f>
        <v/>
      </c>
      <c r="M454" s="31">
        <f>IFERROR(IF(INDEX('Player Pool'!$N$2:$N$8725,$X454)="","",INDEX('Player Pool'!$N$2:$N$8725,$X454)),"")</f>
        <v/>
      </c>
      <c r="N454" s="31">
        <f>IFERROR(IF(INDEX('Player Pool'!$Q$2:$Q$8725,$X454)="","",INDEX('Player Pool'!$Q$2:$Q$8725,$X454)),"")</f>
        <v/>
      </c>
      <c r="O454" s="31">
        <f>IF(AND(ISNUMBER($R454),$R454&lt;&gt;0,ISNUMBER($I454),$I454&gt;0),$R454/($I454/1000000),"")</f>
        <v/>
      </c>
      <c r="P454">
        <f>IFERROR(IF(INDEX('Player Pool'!$U$2:$U$8725,$X454)="","",INDEX('Player Pool'!$U$2:$U$8725,$X454)),"")</f>
        <v/>
      </c>
      <c r="Q454" s="31">
        <f>IFERROR(IF(INDEX('Player Pool'!$O$2:$O$8725,$X454)="","",INDEX('Player Pool'!$O$2:$O$8725,$X454)),"")</f>
        <v/>
      </c>
      <c r="R454" s="31">
        <f>IFERROR(IF(INDEX('Player Pool'!$P$2:$P$8725,$X454)="","",INDEX('Player Pool'!$P$2:$P$8725,$X454)),"")</f>
        <v/>
      </c>
      <c r="S454" s="31">
        <f>IF(AND(ISNUMBER($J454),$J454&lt;&gt;0,ISNUMBER($I454),$I454&gt;0),$J454/($I454/1000000),"")</f>
        <v/>
      </c>
      <c r="T454" s="32">
        <f>IF(AND(ISNUMBER($K454),$K454&lt;&gt;0,ISNUMBER($I454),$I454&gt;0),$K454/($I454/1000000),"")</f>
        <v/>
      </c>
      <c r="U454" s="32">
        <f>IFERROR(IF(INDEX('Player Pool'!$S$2:$S$8725,$X454)="","",INDEX('Player Pool'!$S$2:$S$8725,$X454)),"")</f>
        <v/>
      </c>
      <c r="V454" s="32">
        <f>IF(AND(ISNUMBER($U454),$U454&lt;&gt;0,ISNUMBER($I454),$I454&gt;0),$U454/($I454/1000000),"")</f>
        <v/>
      </c>
      <c r="W454" t="inlineStr">
        <is>
          <t>04qvi</t>
        </is>
      </c>
      <c r="X454">
        <f>IFERROR(MATCH($W454,'Player Pool'!$V$2:$V$8725,0),"")</f>
        <v/>
      </c>
      <c r="Y454">
        <f>IF(ISNUMBER($R454),$R454,-1)</f>
        <v/>
      </c>
      <c r="Z454">
        <f>IF(ISNUMBER($J454),$J454,-1)</f>
        <v/>
      </c>
      <c r="AA454">
        <f>IF($A454=$A453,$AA453,$AA453+1)</f>
        <v/>
      </c>
      <c r="AB454">
        <f>COUNTIFS($A$2:$A$516,$A454,$G$2:$G$516,$G454,$Y$2:$Y$516,"&gt;"&amp;$Y454)+COUNTIFS($A$2:$A454,$A454,$G$2:$G454,$G454,$Y$2:$Y454,$Y454)</f>
        <v/>
      </c>
      <c r="AC454">
        <f>IF($G454="MINORS","",COUNTIFS($A$2:$A$516,$A454,$G$2:$G$516,"&lt;&gt;MINORS",$Z$2:$Z$516,"&gt;"&amp;$Z454)+COUNTIFS($A$2:$A454,$A454,$G$2:$G454,"&lt;&gt;MINORS",$Z$2:$Z454,$Z454))</f>
        <v/>
      </c>
      <c r="AD454">
        <f>$A454&amp;"|"&amp;$G454&amp;"|"&amp;$AB454</f>
        <v/>
      </c>
      <c r="AE454">
        <f>IF($AC454="","",$A454&amp;"|"&amp;$AC454)</f>
        <v/>
      </c>
      <c r="AF454">
        <f>IF(COUNTIFS($A$2:$A454,$A454)=1,"T"&amp;$AA454,"")</f>
        <v/>
      </c>
    </row>
    <row r="455">
      <c r="A455" t="inlineStr">
        <is>
          <t>Sidizen Kanes</t>
        </is>
      </c>
      <c r="B455">
        <f>IFERROR(IF(INDEX('Player Pool'!$A$2:$A$8725,$X455)="","",INDEX('Player Pool'!$A$2:$A$8725,$X455)),"")</f>
        <v/>
      </c>
      <c r="C455">
        <f>IFERROR(IF(INDEX('Player Pool'!$B$2:$B$8725,$X455)="","",INDEX('Player Pool'!$B$2:$B$8725,$X455)),"")</f>
        <v/>
      </c>
      <c r="D455">
        <f>IFERROR(IF(INDEX('Player Pool'!$C$2:$C$8725,$X455)="","",INDEX('Player Pool'!$C$2:$C$8725,$X455)),"")</f>
        <v/>
      </c>
      <c r="E455">
        <f>IFERROR(IF(INDEX('Player Pool'!$D$2:$D$8725,$X455)="","",INDEX('Player Pool'!$D$2:$D$8725,$X455)),"")</f>
        <v/>
      </c>
      <c r="F455" t="inlineStr">
        <is>
          <t>F</t>
        </is>
      </c>
      <c r="G455" t="inlineStr">
        <is>
          <t>ACTIVE</t>
        </is>
      </c>
      <c r="H455">
        <f>IFERROR(IF(INDEX('Player Pool'!$E$2:$E$8725,$X455)="","",INDEX('Player Pool'!$E$2:$E$8725,$X455)),"")</f>
        <v/>
      </c>
      <c r="I455" s="30" t="n">
        <v>925000</v>
      </c>
      <c r="J455" s="31">
        <f>IFERROR(IF(INDEX('Player Pool'!$I$2:$I$8725,$X455)="","",INDEX('Player Pool'!$I$2:$I$8725,$X455)),"")</f>
        <v/>
      </c>
      <c r="K455" s="31">
        <f>IFERROR(IF(INDEX('Player Pool'!$K$2:$K$8725,$X455)="","",INDEX('Player Pool'!$K$2:$K$8725,$X455)),"")</f>
        <v/>
      </c>
      <c r="L455" s="31">
        <f>IFERROR(IF(INDEX('Player Pool'!$M$2:$M$8725,$X455)="","",INDEX('Player Pool'!$M$2:$M$8725,$X455)),"")</f>
        <v/>
      </c>
      <c r="M455" s="31">
        <f>IFERROR(IF(INDEX('Player Pool'!$N$2:$N$8725,$X455)="","",INDEX('Player Pool'!$N$2:$N$8725,$X455)),"")</f>
        <v/>
      </c>
      <c r="N455" s="31">
        <f>IFERROR(IF(INDEX('Player Pool'!$Q$2:$Q$8725,$X455)="","",INDEX('Player Pool'!$Q$2:$Q$8725,$X455)),"")</f>
        <v/>
      </c>
      <c r="O455" s="31">
        <f>IF(AND(ISNUMBER($R455),$R455&lt;&gt;0,ISNUMBER($I455),$I455&gt;0),$R455/($I455/1000000),"")</f>
        <v/>
      </c>
      <c r="P455">
        <f>IFERROR(IF(INDEX('Player Pool'!$U$2:$U$8725,$X455)="","",INDEX('Player Pool'!$U$2:$U$8725,$X455)),"")</f>
        <v/>
      </c>
      <c r="Q455" s="31">
        <f>IFERROR(IF(INDEX('Player Pool'!$O$2:$O$8725,$X455)="","",INDEX('Player Pool'!$O$2:$O$8725,$X455)),"")</f>
        <v/>
      </c>
      <c r="R455" s="31">
        <f>IFERROR(IF(INDEX('Player Pool'!$P$2:$P$8725,$X455)="","",INDEX('Player Pool'!$P$2:$P$8725,$X455)),"")</f>
        <v/>
      </c>
      <c r="S455" s="31">
        <f>IF(AND(ISNUMBER($J455),$J455&lt;&gt;0,ISNUMBER($I455),$I455&gt;0),$J455/($I455/1000000),"")</f>
        <v/>
      </c>
      <c r="T455" s="32">
        <f>IF(AND(ISNUMBER($K455),$K455&lt;&gt;0,ISNUMBER($I455),$I455&gt;0),$K455/($I455/1000000),"")</f>
        <v/>
      </c>
      <c r="U455" s="32">
        <f>IFERROR(IF(INDEX('Player Pool'!$S$2:$S$8725,$X455)="","",INDEX('Player Pool'!$S$2:$S$8725,$X455)),"")</f>
        <v/>
      </c>
      <c r="V455" s="32">
        <f>IF(AND(ISNUMBER($U455),$U455&lt;&gt;0,ISNUMBER($I455),$I455&gt;0),$U455/($I455/1000000),"")</f>
        <v/>
      </c>
      <c r="W455" t="inlineStr">
        <is>
          <t>05kbo</t>
        </is>
      </c>
      <c r="X455">
        <f>IFERROR(MATCH($W455,'Player Pool'!$V$2:$V$8725,0),"")</f>
        <v/>
      </c>
      <c r="Y455">
        <f>IF(ISNUMBER($R455),$R455,-1)</f>
        <v/>
      </c>
      <c r="Z455">
        <f>IF(ISNUMBER($J455),$J455,-1)</f>
        <v/>
      </c>
      <c r="AA455">
        <f>IF($A455=$A454,$AA454,$AA454+1)</f>
        <v/>
      </c>
      <c r="AB455">
        <f>COUNTIFS($A$2:$A$516,$A455,$G$2:$G$516,$G455,$Y$2:$Y$516,"&gt;"&amp;$Y455)+COUNTIFS($A$2:$A455,$A455,$G$2:$G455,$G455,$Y$2:$Y455,$Y455)</f>
        <v/>
      </c>
      <c r="AC455">
        <f>IF($G455="MINORS","",COUNTIFS($A$2:$A$516,$A455,$G$2:$G$516,"&lt;&gt;MINORS",$Z$2:$Z$516,"&gt;"&amp;$Z455)+COUNTIFS($A$2:$A455,$A455,$G$2:$G455,"&lt;&gt;MINORS",$Z$2:$Z455,$Z455))</f>
        <v/>
      </c>
      <c r="AD455">
        <f>$A455&amp;"|"&amp;$G455&amp;"|"&amp;$AB455</f>
        <v/>
      </c>
      <c r="AE455">
        <f>IF($AC455="","",$A455&amp;"|"&amp;$AC455)</f>
        <v/>
      </c>
      <c r="AF455">
        <f>IF(COUNTIFS($A$2:$A455,$A455)=1,"T"&amp;$AA455,"")</f>
        <v/>
      </c>
    </row>
    <row r="456">
      <c r="A456" t="inlineStr">
        <is>
          <t>Sidizen Kanes</t>
        </is>
      </c>
      <c r="B456">
        <f>IFERROR(IF(INDEX('Player Pool'!$A$2:$A$8725,$X456)="","",INDEX('Player Pool'!$A$2:$A$8725,$X456)),"")</f>
        <v/>
      </c>
      <c r="C456">
        <f>IFERROR(IF(INDEX('Player Pool'!$B$2:$B$8725,$X456)="","",INDEX('Player Pool'!$B$2:$B$8725,$X456)),"")</f>
        <v/>
      </c>
      <c r="D456">
        <f>IFERROR(IF(INDEX('Player Pool'!$C$2:$C$8725,$X456)="","",INDEX('Player Pool'!$C$2:$C$8725,$X456)),"")</f>
        <v/>
      </c>
      <c r="E456">
        <f>IFERROR(IF(INDEX('Player Pool'!$D$2:$D$8725,$X456)="","",INDEX('Player Pool'!$D$2:$D$8725,$X456)),"")</f>
        <v/>
      </c>
      <c r="F456" t="inlineStr">
        <is>
          <t>D</t>
        </is>
      </c>
      <c r="G456" t="inlineStr">
        <is>
          <t>ACTIVE</t>
        </is>
      </c>
      <c r="H456">
        <f>IFERROR(IF(INDEX('Player Pool'!$E$2:$E$8725,$X456)="","",INDEX('Player Pool'!$E$2:$E$8725,$X456)),"")</f>
        <v/>
      </c>
      <c r="I456" s="30" t="n">
        <v>920000</v>
      </c>
      <c r="J456" s="31">
        <f>IFERROR(IF(INDEX('Player Pool'!$I$2:$I$8725,$X456)="","",INDEX('Player Pool'!$I$2:$I$8725,$X456)),"")</f>
        <v/>
      </c>
      <c r="K456" s="31">
        <f>IFERROR(IF(INDEX('Player Pool'!$K$2:$K$8725,$X456)="","",INDEX('Player Pool'!$K$2:$K$8725,$X456)),"")</f>
        <v/>
      </c>
      <c r="L456" s="31">
        <f>IFERROR(IF(INDEX('Player Pool'!$M$2:$M$8725,$X456)="","",INDEX('Player Pool'!$M$2:$M$8725,$X456)),"")</f>
        <v/>
      </c>
      <c r="M456" s="31">
        <f>IFERROR(IF(INDEX('Player Pool'!$N$2:$N$8725,$X456)="","",INDEX('Player Pool'!$N$2:$N$8725,$X456)),"")</f>
        <v/>
      </c>
      <c r="N456" s="31">
        <f>IFERROR(IF(INDEX('Player Pool'!$Q$2:$Q$8725,$X456)="","",INDEX('Player Pool'!$Q$2:$Q$8725,$X456)),"")</f>
        <v/>
      </c>
      <c r="O456" s="31">
        <f>IF(AND(ISNUMBER($R456),$R456&lt;&gt;0,ISNUMBER($I456),$I456&gt;0),$R456/($I456/1000000),"")</f>
        <v/>
      </c>
      <c r="P456">
        <f>IFERROR(IF(INDEX('Player Pool'!$U$2:$U$8725,$X456)="","",INDEX('Player Pool'!$U$2:$U$8725,$X456)),"")</f>
        <v/>
      </c>
      <c r="Q456" s="31">
        <f>IFERROR(IF(INDEX('Player Pool'!$O$2:$O$8725,$X456)="","",INDEX('Player Pool'!$O$2:$O$8725,$X456)),"")</f>
        <v/>
      </c>
      <c r="R456" s="31">
        <f>IFERROR(IF(INDEX('Player Pool'!$P$2:$P$8725,$X456)="","",INDEX('Player Pool'!$P$2:$P$8725,$X456)),"")</f>
        <v/>
      </c>
      <c r="S456" s="31">
        <f>IF(AND(ISNUMBER($J456),$J456&lt;&gt;0,ISNUMBER($I456),$I456&gt;0),$J456/($I456/1000000),"")</f>
        <v/>
      </c>
      <c r="T456" s="32">
        <f>IF(AND(ISNUMBER($K456),$K456&lt;&gt;0,ISNUMBER($I456),$I456&gt;0),$K456/($I456/1000000),"")</f>
        <v/>
      </c>
      <c r="U456" s="32">
        <f>IFERROR(IF(INDEX('Player Pool'!$S$2:$S$8725,$X456)="","",INDEX('Player Pool'!$S$2:$S$8725,$X456)),"")</f>
        <v/>
      </c>
      <c r="V456" s="32">
        <f>IF(AND(ISNUMBER($U456),$U456&lt;&gt;0,ISNUMBER($I456),$I456&gt;0),$U456/($I456/1000000),"")</f>
        <v/>
      </c>
      <c r="W456" t="inlineStr">
        <is>
          <t>06ay2</t>
        </is>
      </c>
      <c r="X456">
        <f>IFERROR(MATCH($W456,'Player Pool'!$V$2:$V$8725,0),"")</f>
        <v/>
      </c>
      <c r="Y456">
        <f>IF(ISNUMBER($R456),$R456,-1)</f>
        <v/>
      </c>
      <c r="Z456">
        <f>IF(ISNUMBER($J456),$J456,-1)</f>
        <v/>
      </c>
      <c r="AA456">
        <f>IF($A456=$A455,$AA455,$AA455+1)</f>
        <v/>
      </c>
      <c r="AB456">
        <f>COUNTIFS($A$2:$A$516,$A456,$G$2:$G$516,$G456,$Y$2:$Y$516,"&gt;"&amp;$Y456)+COUNTIFS($A$2:$A456,$A456,$G$2:$G456,$G456,$Y$2:$Y456,$Y456)</f>
        <v/>
      </c>
      <c r="AC456">
        <f>IF($G456="MINORS","",COUNTIFS($A$2:$A$516,$A456,$G$2:$G$516,"&lt;&gt;MINORS",$Z$2:$Z$516,"&gt;"&amp;$Z456)+COUNTIFS($A$2:$A456,$A456,$G$2:$G456,"&lt;&gt;MINORS",$Z$2:$Z456,$Z456))</f>
        <v/>
      </c>
      <c r="AD456">
        <f>$A456&amp;"|"&amp;$G456&amp;"|"&amp;$AB456</f>
        <v/>
      </c>
      <c r="AE456">
        <f>IF($AC456="","",$A456&amp;"|"&amp;$AC456)</f>
        <v/>
      </c>
      <c r="AF456">
        <f>IF(COUNTIFS($A$2:$A456,$A456)=1,"T"&amp;$AA456,"")</f>
        <v/>
      </c>
    </row>
    <row r="457">
      <c r="A457" t="inlineStr">
        <is>
          <t>Sidizen Kanes</t>
        </is>
      </c>
      <c r="B457">
        <f>IFERROR(IF(INDEX('Player Pool'!$A$2:$A$8725,$X457)="","",INDEX('Player Pool'!$A$2:$A$8725,$X457)),"")</f>
        <v/>
      </c>
      <c r="C457">
        <f>IFERROR(IF(INDEX('Player Pool'!$B$2:$B$8725,$X457)="","",INDEX('Player Pool'!$B$2:$B$8725,$X457)),"")</f>
        <v/>
      </c>
      <c r="D457">
        <f>IFERROR(IF(INDEX('Player Pool'!$C$2:$C$8725,$X457)="","",INDEX('Player Pool'!$C$2:$C$8725,$X457)),"")</f>
        <v/>
      </c>
      <c r="E457">
        <f>IFERROR(IF(INDEX('Player Pool'!$D$2:$D$8725,$X457)="","",INDEX('Player Pool'!$D$2:$D$8725,$X457)),"")</f>
        <v/>
      </c>
      <c r="F457" t="inlineStr">
        <is>
          <t>F</t>
        </is>
      </c>
      <c r="G457" t="inlineStr">
        <is>
          <t>ACTIVE</t>
        </is>
      </c>
      <c r="H457">
        <f>IFERROR(IF(INDEX('Player Pool'!$E$2:$E$8725,$X457)="","",INDEX('Player Pool'!$E$2:$E$8725,$X457)),"")</f>
        <v/>
      </c>
      <c r="I457" s="30" t="n">
        <v>886666</v>
      </c>
      <c r="J457" s="31">
        <f>IFERROR(IF(INDEX('Player Pool'!$I$2:$I$8725,$X457)="","",INDEX('Player Pool'!$I$2:$I$8725,$X457)),"")</f>
        <v/>
      </c>
      <c r="K457" s="31">
        <f>IFERROR(IF(INDEX('Player Pool'!$K$2:$K$8725,$X457)="","",INDEX('Player Pool'!$K$2:$K$8725,$X457)),"")</f>
        <v/>
      </c>
      <c r="L457" s="31">
        <f>IFERROR(IF(INDEX('Player Pool'!$M$2:$M$8725,$X457)="","",INDEX('Player Pool'!$M$2:$M$8725,$X457)),"")</f>
        <v/>
      </c>
      <c r="M457" s="31">
        <f>IFERROR(IF(INDEX('Player Pool'!$N$2:$N$8725,$X457)="","",INDEX('Player Pool'!$N$2:$N$8725,$X457)),"")</f>
        <v/>
      </c>
      <c r="N457" s="31">
        <f>IFERROR(IF(INDEX('Player Pool'!$Q$2:$Q$8725,$X457)="","",INDEX('Player Pool'!$Q$2:$Q$8725,$X457)),"")</f>
        <v/>
      </c>
      <c r="O457" s="31">
        <f>IF(AND(ISNUMBER($R457),$R457&lt;&gt;0,ISNUMBER($I457),$I457&gt;0),$R457/($I457/1000000),"")</f>
        <v/>
      </c>
      <c r="P457">
        <f>IFERROR(IF(INDEX('Player Pool'!$U$2:$U$8725,$X457)="","",INDEX('Player Pool'!$U$2:$U$8725,$X457)),"")</f>
        <v/>
      </c>
      <c r="Q457" s="31">
        <f>IFERROR(IF(INDEX('Player Pool'!$O$2:$O$8725,$X457)="","",INDEX('Player Pool'!$O$2:$O$8725,$X457)),"")</f>
        <v/>
      </c>
      <c r="R457" s="31">
        <f>IFERROR(IF(INDEX('Player Pool'!$P$2:$P$8725,$X457)="","",INDEX('Player Pool'!$P$2:$P$8725,$X457)),"")</f>
        <v/>
      </c>
      <c r="S457" s="31">
        <f>IF(AND(ISNUMBER($J457),$J457&lt;&gt;0,ISNUMBER($I457),$I457&gt;0),$J457/($I457/1000000),"")</f>
        <v/>
      </c>
      <c r="T457" s="32">
        <f>IF(AND(ISNUMBER($K457),$K457&lt;&gt;0,ISNUMBER($I457),$I457&gt;0),$K457/($I457/1000000),"")</f>
        <v/>
      </c>
      <c r="U457" s="32">
        <f>IFERROR(IF(INDEX('Player Pool'!$S$2:$S$8725,$X457)="","",INDEX('Player Pool'!$S$2:$S$8725,$X457)),"")</f>
        <v/>
      </c>
      <c r="V457" s="32">
        <f>IF(AND(ISNUMBER($U457),$U457&lt;&gt;0,ISNUMBER($I457),$I457&gt;0),$U457/($I457/1000000),"")</f>
        <v/>
      </c>
      <c r="W457" t="inlineStr">
        <is>
          <t>05ym6</t>
        </is>
      </c>
      <c r="X457">
        <f>IFERROR(MATCH($W457,'Player Pool'!$V$2:$V$8725,0),"")</f>
        <v/>
      </c>
      <c r="Y457">
        <f>IF(ISNUMBER($R457),$R457,-1)</f>
        <v/>
      </c>
      <c r="Z457">
        <f>IF(ISNUMBER($J457),$J457,-1)</f>
        <v/>
      </c>
      <c r="AA457">
        <f>IF($A457=$A456,$AA456,$AA456+1)</f>
        <v/>
      </c>
      <c r="AB457">
        <f>COUNTIFS($A$2:$A$516,$A457,$G$2:$G$516,$G457,$Y$2:$Y$516,"&gt;"&amp;$Y457)+COUNTIFS($A$2:$A457,$A457,$G$2:$G457,$G457,$Y$2:$Y457,$Y457)</f>
        <v/>
      </c>
      <c r="AC457">
        <f>IF($G457="MINORS","",COUNTIFS($A$2:$A$516,$A457,$G$2:$G$516,"&lt;&gt;MINORS",$Z$2:$Z$516,"&gt;"&amp;$Z457)+COUNTIFS($A$2:$A457,$A457,$G$2:$G457,"&lt;&gt;MINORS",$Z$2:$Z457,$Z457))</f>
        <v/>
      </c>
      <c r="AD457">
        <f>$A457&amp;"|"&amp;$G457&amp;"|"&amp;$AB457</f>
        <v/>
      </c>
      <c r="AE457">
        <f>IF($AC457="","",$A457&amp;"|"&amp;$AC457)</f>
        <v/>
      </c>
      <c r="AF457">
        <f>IF(COUNTIFS($A$2:$A457,$A457)=1,"T"&amp;$AA457,"")</f>
        <v/>
      </c>
    </row>
    <row r="458">
      <c r="A458" t="inlineStr">
        <is>
          <t>Sidizen Kanes</t>
        </is>
      </c>
      <c r="B458">
        <f>IFERROR(IF(INDEX('Player Pool'!$A$2:$A$8725,$X458)="","",INDEX('Player Pool'!$A$2:$A$8725,$X458)),"")</f>
        <v/>
      </c>
      <c r="C458">
        <f>IFERROR(IF(INDEX('Player Pool'!$B$2:$B$8725,$X458)="","",INDEX('Player Pool'!$B$2:$B$8725,$X458)),"")</f>
        <v/>
      </c>
      <c r="D458">
        <f>IFERROR(IF(INDEX('Player Pool'!$C$2:$C$8725,$X458)="","",INDEX('Player Pool'!$C$2:$C$8725,$X458)),"")</f>
        <v/>
      </c>
      <c r="E458">
        <f>IFERROR(IF(INDEX('Player Pool'!$D$2:$D$8725,$X458)="","",INDEX('Player Pool'!$D$2:$D$8725,$X458)),"")</f>
        <v/>
      </c>
      <c r="F458" t="inlineStr">
        <is>
          <t>F</t>
        </is>
      </c>
      <c r="G458" t="inlineStr">
        <is>
          <t>MINORS</t>
        </is>
      </c>
      <c r="H458">
        <f>IFERROR(IF(INDEX('Player Pool'!$E$2:$E$8725,$X458)="","",INDEX('Player Pool'!$E$2:$E$8725,$X458)),"")</f>
        <v/>
      </c>
      <c r="I458" s="30" t="n">
        <v>975000</v>
      </c>
      <c r="J458" s="31">
        <f>IFERROR(IF(INDEX('Player Pool'!$I$2:$I$8725,$X458)="","",INDEX('Player Pool'!$I$2:$I$8725,$X458)),"")</f>
        <v/>
      </c>
      <c r="K458" s="31">
        <f>IFERROR(IF(INDEX('Player Pool'!$K$2:$K$8725,$X458)="","",INDEX('Player Pool'!$K$2:$K$8725,$X458)),"")</f>
        <v/>
      </c>
      <c r="L458" s="31">
        <f>IFERROR(IF(INDEX('Player Pool'!$M$2:$M$8725,$X458)="","",INDEX('Player Pool'!$M$2:$M$8725,$X458)),"")</f>
        <v/>
      </c>
      <c r="M458" s="31">
        <f>IFERROR(IF(INDEX('Player Pool'!$N$2:$N$8725,$X458)="","",INDEX('Player Pool'!$N$2:$N$8725,$X458)),"")</f>
        <v/>
      </c>
      <c r="N458" s="31">
        <f>IFERROR(IF(INDEX('Player Pool'!$Q$2:$Q$8725,$X458)="","",INDEX('Player Pool'!$Q$2:$Q$8725,$X458)),"")</f>
        <v/>
      </c>
      <c r="O458" s="31">
        <f>IF(AND(ISNUMBER($R458),$R458&lt;&gt;0,ISNUMBER($I458),$I458&gt;0),$R458/($I458/1000000),"")</f>
        <v/>
      </c>
      <c r="P458">
        <f>IFERROR(IF(INDEX('Player Pool'!$U$2:$U$8725,$X458)="","",INDEX('Player Pool'!$U$2:$U$8725,$X458)),"")</f>
        <v/>
      </c>
      <c r="Q458" s="31">
        <f>IFERROR(IF(INDEX('Player Pool'!$O$2:$O$8725,$X458)="","",INDEX('Player Pool'!$O$2:$O$8725,$X458)),"")</f>
        <v/>
      </c>
      <c r="R458" s="31">
        <f>IFERROR(IF(INDEX('Player Pool'!$P$2:$P$8725,$X458)="","",INDEX('Player Pool'!$P$2:$P$8725,$X458)),"")</f>
        <v/>
      </c>
      <c r="S458" s="31">
        <f>IF(AND(ISNUMBER($J458),$J458&lt;&gt;0,ISNUMBER($I458),$I458&gt;0),$J458/($I458/1000000),"")</f>
        <v/>
      </c>
      <c r="T458" s="32">
        <f>IF(AND(ISNUMBER($K458),$K458&lt;&gt;0,ISNUMBER($I458),$I458&gt;0),$K458/($I458/1000000),"")</f>
        <v/>
      </c>
      <c r="U458" s="32">
        <f>IFERROR(IF(INDEX('Player Pool'!$S$2:$S$8725,$X458)="","",INDEX('Player Pool'!$S$2:$S$8725,$X458)),"")</f>
        <v/>
      </c>
      <c r="V458" s="32">
        <f>IF(AND(ISNUMBER($U458),$U458&lt;&gt;0,ISNUMBER($I458),$I458&gt;0),$U458/($I458/1000000),"")</f>
        <v/>
      </c>
      <c r="W458" t="inlineStr">
        <is>
          <t>06pyw</t>
        </is>
      </c>
      <c r="X458">
        <f>IFERROR(MATCH($W458,'Player Pool'!$V$2:$V$8725,0),"")</f>
        <v/>
      </c>
      <c r="Y458">
        <f>IF(ISNUMBER($R458),$R458,-1)</f>
        <v/>
      </c>
      <c r="Z458">
        <f>IF(ISNUMBER($J458),$J458,-1)</f>
        <v/>
      </c>
      <c r="AA458">
        <f>IF($A458=$A457,$AA457,$AA457+1)</f>
        <v/>
      </c>
      <c r="AB458">
        <f>COUNTIFS($A$2:$A$516,$A458,$G$2:$G$516,$G458,$Y$2:$Y$516,"&gt;"&amp;$Y458)+COUNTIFS($A$2:$A458,$A458,$G$2:$G458,$G458,$Y$2:$Y458,$Y458)</f>
        <v/>
      </c>
      <c r="AC458">
        <f>IF($G458="MINORS","",COUNTIFS($A$2:$A$516,$A458,$G$2:$G$516,"&lt;&gt;MINORS",$Z$2:$Z$516,"&gt;"&amp;$Z458)+COUNTIFS($A$2:$A458,$A458,$G$2:$G458,"&lt;&gt;MINORS",$Z$2:$Z458,$Z458))</f>
        <v/>
      </c>
      <c r="AD458">
        <f>$A458&amp;"|"&amp;$G458&amp;"|"&amp;$AB458</f>
        <v/>
      </c>
      <c r="AE458">
        <f>IF($AC458="","",$A458&amp;"|"&amp;$AC458)</f>
        <v/>
      </c>
      <c r="AF458">
        <f>IF(COUNTIFS($A$2:$A458,$A458)=1,"T"&amp;$AA458,"")</f>
        <v/>
      </c>
    </row>
    <row r="459">
      <c r="A459" t="inlineStr">
        <is>
          <t>Sidizen Kanes</t>
        </is>
      </c>
      <c r="B459">
        <f>IFERROR(IF(INDEX('Player Pool'!$A$2:$A$8725,$X459)="","",INDEX('Player Pool'!$A$2:$A$8725,$X459)),"")</f>
        <v/>
      </c>
      <c r="C459">
        <f>IFERROR(IF(INDEX('Player Pool'!$B$2:$B$8725,$X459)="","",INDEX('Player Pool'!$B$2:$B$8725,$X459)),"")</f>
        <v/>
      </c>
      <c r="D459">
        <f>IFERROR(IF(INDEX('Player Pool'!$C$2:$C$8725,$X459)="","",INDEX('Player Pool'!$C$2:$C$8725,$X459)),"")</f>
        <v/>
      </c>
      <c r="E459">
        <f>IFERROR(IF(INDEX('Player Pool'!$D$2:$D$8725,$X459)="","",INDEX('Player Pool'!$D$2:$D$8725,$X459)),"")</f>
        <v/>
      </c>
      <c r="F459" t="inlineStr">
        <is>
          <t>F</t>
        </is>
      </c>
      <c r="G459" t="inlineStr">
        <is>
          <t>MINORS</t>
        </is>
      </c>
      <c r="H459">
        <f>IFERROR(IF(INDEX('Player Pool'!$E$2:$E$8725,$X459)="","",INDEX('Player Pool'!$E$2:$E$8725,$X459)),"")</f>
        <v/>
      </c>
      <c r="I459" s="30" t="n">
        <v>918333</v>
      </c>
      <c r="J459" s="31">
        <f>IFERROR(IF(INDEX('Player Pool'!$I$2:$I$8725,$X459)="","",INDEX('Player Pool'!$I$2:$I$8725,$X459)),"")</f>
        <v/>
      </c>
      <c r="K459" s="31">
        <f>IFERROR(IF(INDEX('Player Pool'!$K$2:$K$8725,$X459)="","",INDEX('Player Pool'!$K$2:$K$8725,$X459)),"")</f>
        <v/>
      </c>
      <c r="L459" s="31">
        <f>IFERROR(IF(INDEX('Player Pool'!$M$2:$M$8725,$X459)="","",INDEX('Player Pool'!$M$2:$M$8725,$X459)),"")</f>
        <v/>
      </c>
      <c r="M459" s="31">
        <f>IFERROR(IF(INDEX('Player Pool'!$N$2:$N$8725,$X459)="","",INDEX('Player Pool'!$N$2:$N$8725,$X459)),"")</f>
        <v/>
      </c>
      <c r="N459" s="31">
        <f>IFERROR(IF(INDEX('Player Pool'!$Q$2:$Q$8725,$X459)="","",INDEX('Player Pool'!$Q$2:$Q$8725,$X459)),"")</f>
        <v/>
      </c>
      <c r="O459" s="31">
        <f>IF(AND(ISNUMBER($R459),$R459&lt;&gt;0,ISNUMBER($I459),$I459&gt;0),$R459/($I459/1000000),"")</f>
        <v/>
      </c>
      <c r="P459">
        <f>IFERROR(IF(INDEX('Player Pool'!$U$2:$U$8725,$X459)="","",INDEX('Player Pool'!$U$2:$U$8725,$X459)),"")</f>
        <v/>
      </c>
      <c r="Q459" s="31">
        <f>IFERROR(IF(INDEX('Player Pool'!$O$2:$O$8725,$X459)="","",INDEX('Player Pool'!$O$2:$O$8725,$X459)),"")</f>
        <v/>
      </c>
      <c r="R459" s="31">
        <f>IFERROR(IF(INDEX('Player Pool'!$P$2:$P$8725,$X459)="","",INDEX('Player Pool'!$P$2:$P$8725,$X459)),"")</f>
        <v/>
      </c>
      <c r="S459" s="31">
        <f>IF(AND(ISNUMBER($J459),$J459&lt;&gt;0,ISNUMBER($I459),$I459&gt;0),$J459/($I459/1000000),"")</f>
        <v/>
      </c>
      <c r="T459" s="32">
        <f>IF(AND(ISNUMBER($K459),$K459&lt;&gt;0,ISNUMBER($I459),$I459&gt;0),$K459/($I459/1000000),"")</f>
        <v/>
      </c>
      <c r="U459" s="32">
        <f>IFERROR(IF(INDEX('Player Pool'!$S$2:$S$8725,$X459)="","",INDEX('Player Pool'!$S$2:$S$8725,$X459)),"")</f>
        <v/>
      </c>
      <c r="V459" s="32">
        <f>IF(AND(ISNUMBER($U459),$U459&lt;&gt;0,ISNUMBER($I459),$I459&gt;0),$U459/($I459/1000000),"")</f>
        <v/>
      </c>
      <c r="W459" t="inlineStr">
        <is>
          <t>05aa0</t>
        </is>
      </c>
      <c r="X459">
        <f>IFERROR(MATCH($W459,'Player Pool'!$V$2:$V$8725,0),"")</f>
        <v/>
      </c>
      <c r="Y459">
        <f>IF(ISNUMBER($R459),$R459,-1)</f>
        <v/>
      </c>
      <c r="Z459">
        <f>IF(ISNUMBER($J459),$J459,-1)</f>
        <v/>
      </c>
      <c r="AA459">
        <f>IF($A459=$A458,$AA458,$AA458+1)</f>
        <v/>
      </c>
      <c r="AB459">
        <f>COUNTIFS($A$2:$A$516,$A459,$G$2:$G$516,$G459,$Y$2:$Y$516,"&gt;"&amp;$Y459)+COUNTIFS($A$2:$A459,$A459,$G$2:$G459,$G459,$Y$2:$Y459,$Y459)</f>
        <v/>
      </c>
      <c r="AC459">
        <f>IF($G459="MINORS","",COUNTIFS($A$2:$A$516,$A459,$G$2:$G$516,"&lt;&gt;MINORS",$Z$2:$Z$516,"&gt;"&amp;$Z459)+COUNTIFS($A$2:$A459,$A459,$G$2:$G459,"&lt;&gt;MINORS",$Z$2:$Z459,$Z459))</f>
        <v/>
      </c>
      <c r="AD459">
        <f>$A459&amp;"|"&amp;$G459&amp;"|"&amp;$AB459</f>
        <v/>
      </c>
      <c r="AE459">
        <f>IF($AC459="","",$A459&amp;"|"&amp;$AC459)</f>
        <v/>
      </c>
      <c r="AF459">
        <f>IF(COUNTIFS($A$2:$A459,$A459)=1,"T"&amp;$AA459,"")</f>
        <v/>
      </c>
    </row>
    <row r="460">
      <c r="A460" t="inlineStr">
        <is>
          <t>Sidizen Kanes</t>
        </is>
      </c>
      <c r="B460">
        <f>IFERROR(IF(INDEX('Player Pool'!$A$2:$A$8725,$X460)="","",INDEX('Player Pool'!$A$2:$A$8725,$X460)),"")</f>
        <v/>
      </c>
      <c r="C460">
        <f>IFERROR(IF(INDEX('Player Pool'!$B$2:$B$8725,$X460)="","",INDEX('Player Pool'!$B$2:$B$8725,$X460)),"")</f>
        <v/>
      </c>
      <c r="D460">
        <f>IFERROR(IF(INDEX('Player Pool'!$C$2:$C$8725,$X460)="","",INDEX('Player Pool'!$C$2:$C$8725,$X460)),"")</f>
        <v/>
      </c>
      <c r="E460">
        <f>IFERROR(IF(INDEX('Player Pool'!$D$2:$D$8725,$X460)="","",INDEX('Player Pool'!$D$2:$D$8725,$X460)),"")</f>
        <v/>
      </c>
      <c r="F460" t="inlineStr">
        <is>
          <t>F</t>
        </is>
      </c>
      <c r="G460" t="inlineStr">
        <is>
          <t>MINORS</t>
        </is>
      </c>
      <c r="H460">
        <f>IFERROR(IF(INDEX('Player Pool'!$E$2:$E$8725,$X460)="","",INDEX('Player Pool'!$E$2:$E$8725,$X460)),"")</f>
        <v/>
      </c>
      <c r="I460" s="30" t="n">
        <v>918333</v>
      </c>
      <c r="J460" s="31">
        <f>IFERROR(IF(INDEX('Player Pool'!$I$2:$I$8725,$X460)="","",INDEX('Player Pool'!$I$2:$I$8725,$X460)),"")</f>
        <v/>
      </c>
      <c r="K460" s="31">
        <f>IFERROR(IF(INDEX('Player Pool'!$K$2:$K$8725,$X460)="","",INDEX('Player Pool'!$K$2:$K$8725,$X460)),"")</f>
        <v/>
      </c>
      <c r="L460" s="31">
        <f>IFERROR(IF(INDEX('Player Pool'!$M$2:$M$8725,$X460)="","",INDEX('Player Pool'!$M$2:$M$8725,$X460)),"")</f>
        <v/>
      </c>
      <c r="M460" s="31">
        <f>IFERROR(IF(INDEX('Player Pool'!$N$2:$N$8725,$X460)="","",INDEX('Player Pool'!$N$2:$N$8725,$X460)),"")</f>
        <v/>
      </c>
      <c r="N460" s="31">
        <f>IFERROR(IF(INDEX('Player Pool'!$Q$2:$Q$8725,$X460)="","",INDEX('Player Pool'!$Q$2:$Q$8725,$X460)),"")</f>
        <v/>
      </c>
      <c r="O460" s="31">
        <f>IF(AND(ISNUMBER($R460),$R460&lt;&gt;0,ISNUMBER($I460),$I460&gt;0),$R460/($I460/1000000),"")</f>
        <v/>
      </c>
      <c r="P460">
        <f>IFERROR(IF(INDEX('Player Pool'!$U$2:$U$8725,$X460)="","",INDEX('Player Pool'!$U$2:$U$8725,$X460)),"")</f>
        <v/>
      </c>
      <c r="Q460" s="31">
        <f>IFERROR(IF(INDEX('Player Pool'!$O$2:$O$8725,$X460)="","",INDEX('Player Pool'!$O$2:$O$8725,$X460)),"")</f>
        <v/>
      </c>
      <c r="R460" s="31">
        <f>IFERROR(IF(INDEX('Player Pool'!$P$2:$P$8725,$X460)="","",INDEX('Player Pool'!$P$2:$P$8725,$X460)),"")</f>
        <v/>
      </c>
      <c r="S460" s="31">
        <f>IF(AND(ISNUMBER($J460),$J460&lt;&gt;0,ISNUMBER($I460),$I460&gt;0),$J460/($I460/1000000),"")</f>
        <v/>
      </c>
      <c r="T460" s="32">
        <f>IF(AND(ISNUMBER($K460),$K460&lt;&gt;0,ISNUMBER($I460),$I460&gt;0),$K460/($I460/1000000),"")</f>
        <v/>
      </c>
      <c r="U460" s="32">
        <f>IFERROR(IF(INDEX('Player Pool'!$S$2:$S$8725,$X460)="","",INDEX('Player Pool'!$S$2:$S$8725,$X460)),"")</f>
        <v/>
      </c>
      <c r="V460" s="32">
        <f>IF(AND(ISNUMBER($U460),$U460&lt;&gt;0,ISNUMBER($I460),$I460&gt;0),$U460/($I460/1000000),"")</f>
        <v/>
      </c>
      <c r="W460" t="inlineStr">
        <is>
          <t>060hq</t>
        </is>
      </c>
      <c r="X460">
        <f>IFERROR(MATCH($W460,'Player Pool'!$V$2:$V$8725,0),"")</f>
        <v/>
      </c>
      <c r="Y460">
        <f>IF(ISNUMBER($R460),$R460,-1)</f>
        <v/>
      </c>
      <c r="Z460">
        <f>IF(ISNUMBER($J460),$J460,-1)</f>
        <v/>
      </c>
      <c r="AA460">
        <f>IF($A460=$A459,$AA459,$AA459+1)</f>
        <v/>
      </c>
      <c r="AB460">
        <f>COUNTIFS($A$2:$A$516,$A460,$G$2:$G$516,$G460,$Y$2:$Y$516,"&gt;"&amp;$Y460)+COUNTIFS($A$2:$A460,$A460,$G$2:$G460,$G460,$Y$2:$Y460,$Y460)</f>
        <v/>
      </c>
      <c r="AC460">
        <f>IF($G460="MINORS","",COUNTIFS($A$2:$A$516,$A460,$G$2:$G$516,"&lt;&gt;MINORS",$Z$2:$Z$516,"&gt;"&amp;$Z460)+COUNTIFS($A$2:$A460,$A460,$G$2:$G460,"&lt;&gt;MINORS",$Z$2:$Z460,$Z460))</f>
        <v/>
      </c>
      <c r="AD460">
        <f>$A460&amp;"|"&amp;$G460&amp;"|"&amp;$AB460</f>
        <v/>
      </c>
      <c r="AE460">
        <f>IF($AC460="","",$A460&amp;"|"&amp;$AC460)</f>
        <v/>
      </c>
      <c r="AF460">
        <f>IF(COUNTIFS($A$2:$A460,$A460)=1,"T"&amp;$AA460,"")</f>
        <v/>
      </c>
    </row>
    <row r="461">
      <c r="A461" t="inlineStr">
        <is>
          <t>Sidizen Kanes</t>
        </is>
      </c>
      <c r="B461">
        <f>IFERROR(IF(INDEX('Player Pool'!$A$2:$A$8725,$X461)="","",INDEX('Player Pool'!$A$2:$A$8725,$X461)),"")</f>
        <v/>
      </c>
      <c r="C461">
        <f>IFERROR(IF(INDEX('Player Pool'!$B$2:$B$8725,$X461)="","",INDEX('Player Pool'!$B$2:$B$8725,$X461)),"")</f>
        <v/>
      </c>
      <c r="D461">
        <f>IFERROR(IF(INDEX('Player Pool'!$C$2:$C$8725,$X461)="","",INDEX('Player Pool'!$C$2:$C$8725,$X461)),"")</f>
        <v/>
      </c>
      <c r="E461">
        <f>IFERROR(IF(INDEX('Player Pool'!$D$2:$D$8725,$X461)="","",INDEX('Player Pool'!$D$2:$D$8725,$X461)),"")</f>
        <v/>
      </c>
      <c r="F461" t="inlineStr">
        <is>
          <t>D</t>
        </is>
      </c>
      <c r="G461" t="inlineStr">
        <is>
          <t>MINORS</t>
        </is>
      </c>
      <c r="H461">
        <f>IFERROR(IF(INDEX('Player Pool'!$E$2:$E$8725,$X461)="","",INDEX('Player Pool'!$E$2:$E$8725,$X461)),"")</f>
        <v/>
      </c>
      <c r="I461" s="30" t="n">
        <v>775000</v>
      </c>
      <c r="J461" s="31">
        <f>IFERROR(IF(INDEX('Player Pool'!$I$2:$I$8725,$X461)="","",INDEX('Player Pool'!$I$2:$I$8725,$X461)),"")</f>
        <v/>
      </c>
      <c r="K461" s="31">
        <f>IFERROR(IF(INDEX('Player Pool'!$K$2:$K$8725,$X461)="","",INDEX('Player Pool'!$K$2:$K$8725,$X461)),"")</f>
        <v/>
      </c>
      <c r="L461" s="31">
        <f>IFERROR(IF(INDEX('Player Pool'!$M$2:$M$8725,$X461)="","",INDEX('Player Pool'!$M$2:$M$8725,$X461)),"")</f>
        <v/>
      </c>
      <c r="M461" s="31">
        <f>IFERROR(IF(INDEX('Player Pool'!$N$2:$N$8725,$X461)="","",INDEX('Player Pool'!$N$2:$N$8725,$X461)),"")</f>
        <v/>
      </c>
      <c r="N461" s="31">
        <f>IFERROR(IF(INDEX('Player Pool'!$Q$2:$Q$8725,$X461)="","",INDEX('Player Pool'!$Q$2:$Q$8725,$X461)),"")</f>
        <v/>
      </c>
      <c r="O461" s="31">
        <f>IF(AND(ISNUMBER($R461),$R461&lt;&gt;0,ISNUMBER($I461),$I461&gt;0),$R461/($I461/1000000),"")</f>
        <v/>
      </c>
      <c r="P461">
        <f>IFERROR(IF(INDEX('Player Pool'!$U$2:$U$8725,$X461)="","",INDEX('Player Pool'!$U$2:$U$8725,$X461)),"")</f>
        <v/>
      </c>
      <c r="Q461" s="31">
        <f>IFERROR(IF(INDEX('Player Pool'!$O$2:$O$8725,$X461)="","",INDEX('Player Pool'!$O$2:$O$8725,$X461)),"")</f>
        <v/>
      </c>
      <c r="R461" s="31">
        <f>IFERROR(IF(INDEX('Player Pool'!$P$2:$P$8725,$X461)="","",INDEX('Player Pool'!$P$2:$P$8725,$X461)),"")</f>
        <v/>
      </c>
      <c r="S461" s="31">
        <f>IF(AND(ISNUMBER($J461),$J461&lt;&gt;0,ISNUMBER($I461),$I461&gt;0),$J461/($I461/1000000),"")</f>
        <v/>
      </c>
      <c r="T461" s="32">
        <f>IF(AND(ISNUMBER($K461),$K461&lt;&gt;0,ISNUMBER($I461),$I461&gt;0),$K461/($I461/1000000),"")</f>
        <v/>
      </c>
      <c r="U461" s="32">
        <f>IFERROR(IF(INDEX('Player Pool'!$S$2:$S$8725,$X461)="","",INDEX('Player Pool'!$S$2:$S$8725,$X461)),"")</f>
        <v/>
      </c>
      <c r="V461" s="32">
        <f>IF(AND(ISNUMBER($U461),$U461&lt;&gt;0,ISNUMBER($I461),$I461&gt;0),$U461/($I461/1000000),"")</f>
        <v/>
      </c>
      <c r="W461" t="inlineStr">
        <is>
          <t>059dx</t>
        </is>
      </c>
      <c r="X461">
        <f>IFERROR(MATCH($W461,'Player Pool'!$V$2:$V$8725,0),"")</f>
        <v/>
      </c>
      <c r="Y461">
        <f>IF(ISNUMBER($R461),$R461,-1)</f>
        <v/>
      </c>
      <c r="Z461">
        <f>IF(ISNUMBER($J461),$J461,-1)</f>
        <v/>
      </c>
      <c r="AA461">
        <f>IF($A461=$A460,$AA460,$AA460+1)</f>
        <v/>
      </c>
      <c r="AB461">
        <f>COUNTIFS($A$2:$A$516,$A461,$G$2:$G$516,$G461,$Y$2:$Y$516,"&gt;"&amp;$Y461)+COUNTIFS($A$2:$A461,$A461,$G$2:$G461,$G461,$Y$2:$Y461,$Y461)</f>
        <v/>
      </c>
      <c r="AC461">
        <f>IF($G461="MINORS","",COUNTIFS($A$2:$A$516,$A461,$G$2:$G$516,"&lt;&gt;MINORS",$Z$2:$Z$516,"&gt;"&amp;$Z461)+COUNTIFS($A$2:$A461,$A461,$G$2:$G461,"&lt;&gt;MINORS",$Z$2:$Z461,$Z461))</f>
        <v/>
      </c>
      <c r="AD461">
        <f>$A461&amp;"|"&amp;$G461&amp;"|"&amp;$AB461</f>
        <v/>
      </c>
      <c r="AE461">
        <f>IF($AC461="","",$A461&amp;"|"&amp;$AC461)</f>
        <v/>
      </c>
      <c r="AF461">
        <f>IF(COUNTIFS($A$2:$A461,$A461)=1,"T"&amp;$AA461,"")</f>
        <v/>
      </c>
    </row>
    <row r="462">
      <c r="A462" t="inlineStr">
        <is>
          <t>Sidizen Kanes</t>
        </is>
      </c>
      <c r="B462">
        <f>IFERROR(IF(INDEX('Player Pool'!$A$2:$A$8725,$X462)="","",INDEX('Player Pool'!$A$2:$A$8725,$X462)),"")</f>
        <v/>
      </c>
      <c r="C462">
        <f>IFERROR(IF(INDEX('Player Pool'!$B$2:$B$8725,$X462)="","",INDEX('Player Pool'!$B$2:$B$8725,$X462)),"")</f>
        <v/>
      </c>
      <c r="D462">
        <f>IFERROR(IF(INDEX('Player Pool'!$C$2:$C$8725,$X462)="","",INDEX('Player Pool'!$C$2:$C$8725,$X462)),"")</f>
        <v/>
      </c>
      <c r="E462">
        <f>IFERROR(IF(INDEX('Player Pool'!$D$2:$D$8725,$X462)="","",INDEX('Player Pool'!$D$2:$D$8725,$X462)),"")</f>
        <v/>
      </c>
      <c r="F462" t="inlineStr">
        <is>
          <t>G</t>
        </is>
      </c>
      <c r="G462" t="inlineStr">
        <is>
          <t>MINORS</t>
        </is>
      </c>
      <c r="H462">
        <f>IFERROR(IF(INDEX('Player Pool'!$E$2:$E$8725,$X462)="","",INDEX('Player Pool'!$E$2:$E$8725,$X462)),"")</f>
        <v/>
      </c>
      <c r="I462" s="30" t="n">
        <v>1</v>
      </c>
      <c r="J462" s="31">
        <f>IFERROR(IF(INDEX('Player Pool'!$I$2:$I$8725,$X462)="","",INDEX('Player Pool'!$I$2:$I$8725,$X462)),"")</f>
        <v/>
      </c>
      <c r="K462" s="31">
        <f>IFERROR(IF(INDEX('Player Pool'!$K$2:$K$8725,$X462)="","",INDEX('Player Pool'!$K$2:$K$8725,$X462)),"")</f>
        <v/>
      </c>
      <c r="L462" s="31">
        <f>IFERROR(IF(INDEX('Player Pool'!$M$2:$M$8725,$X462)="","",INDEX('Player Pool'!$M$2:$M$8725,$X462)),"")</f>
        <v/>
      </c>
      <c r="M462" s="31">
        <f>IFERROR(IF(INDEX('Player Pool'!$N$2:$N$8725,$X462)="","",INDEX('Player Pool'!$N$2:$N$8725,$X462)),"")</f>
        <v/>
      </c>
      <c r="N462" s="31">
        <f>IFERROR(IF(INDEX('Player Pool'!$Q$2:$Q$8725,$X462)="","",INDEX('Player Pool'!$Q$2:$Q$8725,$X462)),"")</f>
        <v/>
      </c>
      <c r="O462" s="31">
        <f>IF(AND(ISNUMBER($R462),$R462&lt;&gt;0,ISNUMBER($I462),$I462&gt;0),$R462/($I462/1000000),"")</f>
        <v/>
      </c>
      <c r="P462">
        <f>IFERROR(IF(INDEX('Player Pool'!$U$2:$U$8725,$X462)="","",INDEX('Player Pool'!$U$2:$U$8725,$X462)),"")</f>
        <v/>
      </c>
      <c r="Q462" s="31">
        <f>IFERROR(IF(INDEX('Player Pool'!$O$2:$O$8725,$X462)="","",INDEX('Player Pool'!$O$2:$O$8725,$X462)),"")</f>
        <v/>
      </c>
      <c r="R462" s="31">
        <f>IFERROR(IF(INDEX('Player Pool'!$P$2:$P$8725,$X462)="","",INDEX('Player Pool'!$P$2:$P$8725,$X462)),"")</f>
        <v/>
      </c>
      <c r="S462" s="31">
        <f>IF(AND(ISNUMBER($J462),$J462&lt;&gt;0,ISNUMBER($I462),$I462&gt;0),$J462/($I462/1000000),"")</f>
        <v/>
      </c>
      <c r="T462" s="32">
        <f>IF(AND(ISNUMBER($K462),$K462&lt;&gt;0,ISNUMBER($I462),$I462&gt;0),$K462/($I462/1000000),"")</f>
        <v/>
      </c>
      <c r="U462" s="32">
        <f>IFERROR(IF(INDEX('Player Pool'!$S$2:$S$8725,$X462)="","",INDEX('Player Pool'!$S$2:$S$8725,$X462)),"")</f>
        <v/>
      </c>
      <c r="V462" s="32">
        <f>IF(AND(ISNUMBER($U462),$U462&lt;&gt;0,ISNUMBER($I462),$I462&gt;0),$U462/($I462/1000000),"")</f>
        <v/>
      </c>
      <c r="W462" t="inlineStr">
        <is>
          <t>06qqe</t>
        </is>
      </c>
      <c r="X462">
        <f>IFERROR(MATCH($W462,'Player Pool'!$V$2:$V$8725,0),"")</f>
        <v/>
      </c>
      <c r="Y462">
        <f>IF(ISNUMBER($R462),$R462,-1)</f>
        <v/>
      </c>
      <c r="Z462">
        <f>IF(ISNUMBER($J462),$J462,-1)</f>
        <v/>
      </c>
      <c r="AA462">
        <f>IF($A462=$A461,$AA461,$AA461+1)</f>
        <v/>
      </c>
      <c r="AB462">
        <f>COUNTIFS($A$2:$A$516,$A462,$G$2:$G$516,$G462,$Y$2:$Y$516,"&gt;"&amp;$Y462)+COUNTIFS($A$2:$A462,$A462,$G$2:$G462,$G462,$Y$2:$Y462,$Y462)</f>
        <v/>
      </c>
      <c r="AC462">
        <f>IF($G462="MINORS","",COUNTIFS($A$2:$A$516,$A462,$G$2:$G$516,"&lt;&gt;MINORS",$Z$2:$Z$516,"&gt;"&amp;$Z462)+COUNTIFS($A$2:$A462,$A462,$G$2:$G462,"&lt;&gt;MINORS",$Z$2:$Z462,$Z462))</f>
        <v/>
      </c>
      <c r="AD462">
        <f>$A462&amp;"|"&amp;$G462&amp;"|"&amp;$AB462</f>
        <v/>
      </c>
      <c r="AE462">
        <f>IF($AC462="","",$A462&amp;"|"&amp;$AC462)</f>
        <v/>
      </c>
      <c r="AF462">
        <f>IF(COUNTIFS($A$2:$A462,$A462)=1,"T"&amp;$AA462,"")</f>
        <v/>
      </c>
    </row>
    <row r="463">
      <c r="A463" t="inlineStr">
        <is>
          <t>Sidizen Kanes</t>
        </is>
      </c>
      <c r="B463">
        <f>IFERROR(IF(INDEX('Player Pool'!$A$2:$A$8725,$X463)="","",INDEX('Player Pool'!$A$2:$A$8725,$X463)),"")</f>
        <v/>
      </c>
      <c r="C463">
        <f>IFERROR(IF(INDEX('Player Pool'!$B$2:$B$8725,$X463)="","",INDEX('Player Pool'!$B$2:$B$8725,$X463)),"")</f>
        <v/>
      </c>
      <c r="D463">
        <f>IFERROR(IF(INDEX('Player Pool'!$C$2:$C$8725,$X463)="","",INDEX('Player Pool'!$C$2:$C$8725,$X463)),"")</f>
        <v/>
      </c>
      <c r="E463">
        <f>IFERROR(IF(INDEX('Player Pool'!$D$2:$D$8725,$X463)="","",INDEX('Player Pool'!$D$2:$D$8725,$X463)),"")</f>
        <v/>
      </c>
      <c r="F463" t="inlineStr">
        <is>
          <t>G</t>
        </is>
      </c>
      <c r="G463" t="inlineStr">
        <is>
          <t>MINORS</t>
        </is>
      </c>
      <c r="H463">
        <f>IFERROR(IF(INDEX('Player Pool'!$E$2:$E$8725,$X463)="","",INDEX('Player Pool'!$E$2:$E$8725,$X463)),"")</f>
        <v/>
      </c>
      <c r="I463" s="30" t="n">
        <v>783333</v>
      </c>
      <c r="J463" s="31">
        <f>IFERROR(IF(INDEX('Player Pool'!$I$2:$I$8725,$X463)="","",INDEX('Player Pool'!$I$2:$I$8725,$X463)),"")</f>
        <v/>
      </c>
      <c r="K463" s="31">
        <f>IFERROR(IF(INDEX('Player Pool'!$K$2:$K$8725,$X463)="","",INDEX('Player Pool'!$K$2:$K$8725,$X463)),"")</f>
        <v/>
      </c>
      <c r="L463" s="31">
        <f>IFERROR(IF(INDEX('Player Pool'!$M$2:$M$8725,$X463)="","",INDEX('Player Pool'!$M$2:$M$8725,$X463)),"")</f>
        <v/>
      </c>
      <c r="M463" s="31">
        <f>IFERROR(IF(INDEX('Player Pool'!$N$2:$N$8725,$X463)="","",INDEX('Player Pool'!$N$2:$N$8725,$X463)),"")</f>
        <v/>
      </c>
      <c r="N463" s="31">
        <f>IFERROR(IF(INDEX('Player Pool'!$Q$2:$Q$8725,$X463)="","",INDEX('Player Pool'!$Q$2:$Q$8725,$X463)),"")</f>
        <v/>
      </c>
      <c r="O463" s="31">
        <f>IF(AND(ISNUMBER($R463),$R463&lt;&gt;0,ISNUMBER($I463),$I463&gt;0),$R463/($I463/1000000),"")</f>
        <v/>
      </c>
      <c r="P463">
        <f>IFERROR(IF(INDEX('Player Pool'!$U$2:$U$8725,$X463)="","",INDEX('Player Pool'!$U$2:$U$8725,$X463)),"")</f>
        <v/>
      </c>
      <c r="Q463" s="31">
        <f>IFERROR(IF(INDEX('Player Pool'!$O$2:$O$8725,$X463)="","",INDEX('Player Pool'!$O$2:$O$8725,$X463)),"")</f>
        <v/>
      </c>
      <c r="R463" s="31">
        <f>IFERROR(IF(INDEX('Player Pool'!$P$2:$P$8725,$X463)="","",INDEX('Player Pool'!$P$2:$P$8725,$X463)),"")</f>
        <v/>
      </c>
      <c r="S463" s="31">
        <f>IF(AND(ISNUMBER($J463),$J463&lt;&gt;0,ISNUMBER($I463),$I463&gt;0),$J463/($I463/1000000),"")</f>
        <v/>
      </c>
      <c r="T463" s="32">
        <f>IF(AND(ISNUMBER($K463),$K463&lt;&gt;0,ISNUMBER($I463),$I463&gt;0),$K463/($I463/1000000),"")</f>
        <v/>
      </c>
      <c r="U463" s="32">
        <f>IFERROR(IF(INDEX('Player Pool'!$S$2:$S$8725,$X463)="","",INDEX('Player Pool'!$S$2:$S$8725,$X463)),"")</f>
        <v/>
      </c>
      <c r="V463" s="32">
        <f>IF(AND(ISNUMBER($U463),$U463&lt;&gt;0,ISNUMBER($I463),$I463&gt;0),$U463/($I463/1000000),"")</f>
        <v/>
      </c>
      <c r="W463" t="inlineStr">
        <is>
          <t>04zop</t>
        </is>
      </c>
      <c r="X463">
        <f>IFERROR(MATCH($W463,'Player Pool'!$V$2:$V$8725,0),"")</f>
        <v/>
      </c>
      <c r="Y463">
        <f>IF(ISNUMBER($R463),$R463,-1)</f>
        <v/>
      </c>
      <c r="Z463">
        <f>IF(ISNUMBER($J463),$J463,-1)</f>
        <v/>
      </c>
      <c r="AA463">
        <f>IF($A463=$A462,$AA462,$AA462+1)</f>
        <v/>
      </c>
      <c r="AB463">
        <f>COUNTIFS($A$2:$A$516,$A463,$G$2:$G$516,$G463,$Y$2:$Y$516,"&gt;"&amp;$Y463)+COUNTIFS($A$2:$A463,$A463,$G$2:$G463,$G463,$Y$2:$Y463,$Y463)</f>
        <v/>
      </c>
      <c r="AC463">
        <f>IF($G463="MINORS","",COUNTIFS($A$2:$A$516,$A463,$G$2:$G$516,"&lt;&gt;MINORS",$Z$2:$Z$516,"&gt;"&amp;$Z463)+COUNTIFS($A$2:$A463,$A463,$G$2:$G463,"&lt;&gt;MINORS",$Z$2:$Z463,$Z463))</f>
        <v/>
      </c>
      <c r="AD463">
        <f>$A463&amp;"|"&amp;$G463&amp;"|"&amp;$AB463</f>
        <v/>
      </c>
      <c r="AE463">
        <f>IF($AC463="","",$A463&amp;"|"&amp;$AC463)</f>
        <v/>
      </c>
      <c r="AF463">
        <f>IF(COUNTIFS($A$2:$A463,$A463)=1,"T"&amp;$AA463,"")</f>
        <v/>
      </c>
    </row>
    <row r="464">
      <c r="A464" t="inlineStr">
        <is>
          <t>Sidizen Kanes</t>
        </is>
      </c>
      <c r="B464">
        <f>IFERROR(IF(INDEX('Player Pool'!$A$2:$A$8725,$X464)="","",INDEX('Player Pool'!$A$2:$A$8725,$X464)),"")</f>
        <v/>
      </c>
      <c r="C464">
        <f>IFERROR(IF(INDEX('Player Pool'!$B$2:$B$8725,$X464)="","",INDEX('Player Pool'!$B$2:$B$8725,$X464)),"")</f>
        <v/>
      </c>
      <c r="D464">
        <f>IFERROR(IF(INDEX('Player Pool'!$C$2:$C$8725,$X464)="","",INDEX('Player Pool'!$C$2:$C$8725,$X464)),"")</f>
        <v/>
      </c>
      <c r="E464">
        <f>IFERROR(IF(INDEX('Player Pool'!$D$2:$D$8725,$X464)="","",INDEX('Player Pool'!$D$2:$D$8725,$X464)),"")</f>
        <v/>
      </c>
      <c r="F464" t="inlineStr">
        <is>
          <t>F</t>
        </is>
      </c>
      <c r="G464" t="inlineStr">
        <is>
          <t>MINORS</t>
        </is>
      </c>
      <c r="H464">
        <f>IFERROR(IF(INDEX('Player Pool'!$E$2:$E$8725,$X464)="","",INDEX('Player Pool'!$E$2:$E$8725,$X464)),"")</f>
        <v/>
      </c>
      <c r="I464" s="30" t="n">
        <v>937500</v>
      </c>
      <c r="J464" s="31">
        <f>IFERROR(IF(INDEX('Player Pool'!$I$2:$I$8725,$X464)="","",INDEX('Player Pool'!$I$2:$I$8725,$X464)),"")</f>
        <v/>
      </c>
      <c r="K464" s="31">
        <f>IFERROR(IF(INDEX('Player Pool'!$K$2:$K$8725,$X464)="","",INDEX('Player Pool'!$K$2:$K$8725,$X464)),"")</f>
        <v/>
      </c>
      <c r="L464" s="31">
        <f>IFERROR(IF(INDEX('Player Pool'!$M$2:$M$8725,$X464)="","",INDEX('Player Pool'!$M$2:$M$8725,$X464)),"")</f>
        <v/>
      </c>
      <c r="M464" s="31">
        <f>IFERROR(IF(INDEX('Player Pool'!$N$2:$N$8725,$X464)="","",INDEX('Player Pool'!$N$2:$N$8725,$X464)),"")</f>
        <v/>
      </c>
      <c r="N464" s="31">
        <f>IFERROR(IF(INDEX('Player Pool'!$Q$2:$Q$8725,$X464)="","",INDEX('Player Pool'!$Q$2:$Q$8725,$X464)),"")</f>
        <v/>
      </c>
      <c r="O464" s="31">
        <f>IF(AND(ISNUMBER($R464),$R464&lt;&gt;0,ISNUMBER($I464),$I464&gt;0),$R464/($I464/1000000),"")</f>
        <v/>
      </c>
      <c r="P464">
        <f>IFERROR(IF(INDEX('Player Pool'!$U$2:$U$8725,$X464)="","",INDEX('Player Pool'!$U$2:$U$8725,$X464)),"")</f>
        <v/>
      </c>
      <c r="Q464" s="31">
        <f>IFERROR(IF(INDEX('Player Pool'!$O$2:$O$8725,$X464)="","",INDEX('Player Pool'!$O$2:$O$8725,$X464)),"")</f>
        <v/>
      </c>
      <c r="R464" s="31">
        <f>IFERROR(IF(INDEX('Player Pool'!$P$2:$P$8725,$X464)="","",INDEX('Player Pool'!$P$2:$P$8725,$X464)),"")</f>
        <v/>
      </c>
      <c r="S464" s="31">
        <f>IF(AND(ISNUMBER($J464),$J464&lt;&gt;0,ISNUMBER($I464),$I464&gt;0),$J464/($I464/1000000),"")</f>
        <v/>
      </c>
      <c r="T464" s="32">
        <f>IF(AND(ISNUMBER($K464),$K464&lt;&gt;0,ISNUMBER($I464),$I464&gt;0),$K464/($I464/1000000),"")</f>
        <v/>
      </c>
      <c r="U464" s="32">
        <f>IFERROR(IF(INDEX('Player Pool'!$S$2:$S$8725,$X464)="","",INDEX('Player Pool'!$S$2:$S$8725,$X464)),"")</f>
        <v/>
      </c>
      <c r="V464" s="32">
        <f>IF(AND(ISNUMBER($U464),$U464&lt;&gt;0,ISNUMBER($I464),$I464&gt;0),$U464/($I464/1000000),"")</f>
        <v/>
      </c>
      <c r="W464" t="inlineStr">
        <is>
          <t>05ym4</t>
        </is>
      </c>
      <c r="X464">
        <f>IFERROR(MATCH($W464,'Player Pool'!$V$2:$V$8725,0),"")</f>
        <v/>
      </c>
      <c r="Y464">
        <f>IF(ISNUMBER($R464),$R464,-1)</f>
        <v/>
      </c>
      <c r="Z464">
        <f>IF(ISNUMBER($J464),$J464,-1)</f>
        <v/>
      </c>
      <c r="AA464">
        <f>IF($A464=$A463,$AA463,$AA463+1)</f>
        <v/>
      </c>
      <c r="AB464">
        <f>COUNTIFS($A$2:$A$516,$A464,$G$2:$G$516,$G464,$Y$2:$Y$516,"&gt;"&amp;$Y464)+COUNTIFS($A$2:$A464,$A464,$G$2:$G464,$G464,$Y$2:$Y464,$Y464)</f>
        <v/>
      </c>
      <c r="AC464">
        <f>IF($G464="MINORS","",COUNTIFS($A$2:$A$516,$A464,$G$2:$G$516,"&lt;&gt;MINORS",$Z$2:$Z$516,"&gt;"&amp;$Z464)+COUNTIFS($A$2:$A464,$A464,$G$2:$G464,"&lt;&gt;MINORS",$Z$2:$Z464,$Z464))</f>
        <v/>
      </c>
      <c r="AD464">
        <f>$A464&amp;"|"&amp;$G464&amp;"|"&amp;$AB464</f>
        <v/>
      </c>
      <c r="AE464">
        <f>IF($AC464="","",$A464&amp;"|"&amp;$AC464)</f>
        <v/>
      </c>
      <c r="AF464">
        <f>IF(COUNTIFS($A$2:$A464,$A464)=1,"T"&amp;$AA464,"")</f>
        <v/>
      </c>
    </row>
    <row r="465">
      <c r="A465" t="inlineStr">
        <is>
          <t>Sidizen Kanes</t>
        </is>
      </c>
      <c r="B465">
        <f>IFERROR(IF(INDEX('Player Pool'!$A$2:$A$8725,$X465)="","",INDEX('Player Pool'!$A$2:$A$8725,$X465)),"")</f>
        <v/>
      </c>
      <c r="C465">
        <f>IFERROR(IF(INDEX('Player Pool'!$B$2:$B$8725,$X465)="","",INDEX('Player Pool'!$B$2:$B$8725,$X465)),"")</f>
        <v/>
      </c>
      <c r="D465">
        <f>IFERROR(IF(INDEX('Player Pool'!$C$2:$C$8725,$X465)="","",INDEX('Player Pool'!$C$2:$C$8725,$X465)),"")</f>
        <v/>
      </c>
      <c r="E465">
        <f>IFERROR(IF(INDEX('Player Pool'!$D$2:$D$8725,$X465)="","",INDEX('Player Pool'!$D$2:$D$8725,$X465)),"")</f>
        <v/>
      </c>
      <c r="F465" t="inlineStr">
        <is>
          <t>G</t>
        </is>
      </c>
      <c r="G465" t="inlineStr">
        <is>
          <t>MINORS</t>
        </is>
      </c>
      <c r="H465">
        <f>IFERROR(IF(INDEX('Player Pool'!$E$2:$E$8725,$X465)="","",INDEX('Player Pool'!$E$2:$E$8725,$X465)),"")</f>
        <v/>
      </c>
      <c r="I465" s="30" t="n">
        <v>1</v>
      </c>
      <c r="J465" s="31">
        <f>IFERROR(IF(INDEX('Player Pool'!$I$2:$I$8725,$X465)="","",INDEX('Player Pool'!$I$2:$I$8725,$X465)),"")</f>
        <v/>
      </c>
      <c r="K465" s="31">
        <f>IFERROR(IF(INDEX('Player Pool'!$K$2:$K$8725,$X465)="","",INDEX('Player Pool'!$K$2:$K$8725,$X465)),"")</f>
        <v/>
      </c>
      <c r="L465" s="31">
        <f>IFERROR(IF(INDEX('Player Pool'!$M$2:$M$8725,$X465)="","",INDEX('Player Pool'!$M$2:$M$8725,$X465)),"")</f>
        <v/>
      </c>
      <c r="M465" s="31">
        <f>IFERROR(IF(INDEX('Player Pool'!$N$2:$N$8725,$X465)="","",INDEX('Player Pool'!$N$2:$N$8725,$X465)),"")</f>
        <v/>
      </c>
      <c r="N465" s="31">
        <f>IFERROR(IF(INDEX('Player Pool'!$Q$2:$Q$8725,$X465)="","",INDEX('Player Pool'!$Q$2:$Q$8725,$X465)),"")</f>
        <v/>
      </c>
      <c r="O465" s="31">
        <f>IF(AND(ISNUMBER($R465),$R465&lt;&gt;0,ISNUMBER($I465),$I465&gt;0),$R465/($I465/1000000),"")</f>
        <v/>
      </c>
      <c r="P465">
        <f>IFERROR(IF(INDEX('Player Pool'!$U$2:$U$8725,$X465)="","",INDEX('Player Pool'!$U$2:$U$8725,$X465)),"")</f>
        <v/>
      </c>
      <c r="Q465" s="31">
        <f>IFERROR(IF(INDEX('Player Pool'!$O$2:$O$8725,$X465)="","",INDEX('Player Pool'!$O$2:$O$8725,$X465)),"")</f>
        <v/>
      </c>
      <c r="R465" s="31">
        <f>IFERROR(IF(INDEX('Player Pool'!$P$2:$P$8725,$X465)="","",INDEX('Player Pool'!$P$2:$P$8725,$X465)),"")</f>
        <v/>
      </c>
      <c r="S465" s="31">
        <f>IF(AND(ISNUMBER($J465),$J465&lt;&gt;0,ISNUMBER($I465),$I465&gt;0),$J465/($I465/1000000),"")</f>
        <v/>
      </c>
      <c r="T465" s="32">
        <f>IF(AND(ISNUMBER($K465),$K465&lt;&gt;0,ISNUMBER($I465),$I465&gt;0),$K465/($I465/1000000),"")</f>
        <v/>
      </c>
      <c r="U465" s="32">
        <f>IFERROR(IF(INDEX('Player Pool'!$S$2:$S$8725,$X465)="","",INDEX('Player Pool'!$S$2:$S$8725,$X465)),"")</f>
        <v/>
      </c>
      <c r="V465" s="32">
        <f>IF(AND(ISNUMBER($U465),$U465&lt;&gt;0,ISNUMBER($I465),$I465&gt;0),$U465/($I465/1000000),"")</f>
        <v/>
      </c>
      <c r="W465" t="inlineStr">
        <is>
          <t>06qqd</t>
        </is>
      </c>
      <c r="X465">
        <f>IFERROR(MATCH($W465,'Player Pool'!$V$2:$V$8725,0),"")</f>
        <v/>
      </c>
      <c r="Y465">
        <f>IF(ISNUMBER($R465),$R465,-1)</f>
        <v/>
      </c>
      <c r="Z465">
        <f>IF(ISNUMBER($J465),$J465,-1)</f>
        <v/>
      </c>
      <c r="AA465">
        <f>IF($A465=$A464,$AA464,$AA464+1)</f>
        <v/>
      </c>
      <c r="AB465">
        <f>COUNTIFS($A$2:$A$516,$A465,$G$2:$G$516,$G465,$Y$2:$Y$516,"&gt;"&amp;$Y465)+COUNTIFS($A$2:$A465,$A465,$G$2:$G465,$G465,$Y$2:$Y465,$Y465)</f>
        <v/>
      </c>
      <c r="AC465">
        <f>IF($G465="MINORS","",COUNTIFS($A$2:$A$516,$A465,$G$2:$G$516,"&lt;&gt;MINORS",$Z$2:$Z$516,"&gt;"&amp;$Z465)+COUNTIFS($A$2:$A465,$A465,$G$2:$G465,"&lt;&gt;MINORS",$Z$2:$Z465,$Z465))</f>
        <v/>
      </c>
      <c r="AD465">
        <f>$A465&amp;"|"&amp;$G465&amp;"|"&amp;$AB465</f>
        <v/>
      </c>
      <c r="AE465">
        <f>IF($AC465="","",$A465&amp;"|"&amp;$AC465)</f>
        <v/>
      </c>
      <c r="AF465">
        <f>IF(COUNTIFS($A$2:$A465,$A465)=1,"T"&amp;$AA465,"")</f>
        <v/>
      </c>
    </row>
    <row r="466">
      <c r="A466" t="inlineStr">
        <is>
          <t>Sidizen Kanes</t>
        </is>
      </c>
      <c r="B466">
        <f>IFERROR(IF(INDEX('Player Pool'!$A$2:$A$8725,$X466)="","",INDEX('Player Pool'!$A$2:$A$8725,$X466)),"")</f>
        <v/>
      </c>
      <c r="C466">
        <f>IFERROR(IF(INDEX('Player Pool'!$B$2:$B$8725,$X466)="","",INDEX('Player Pool'!$B$2:$B$8725,$X466)),"")</f>
        <v/>
      </c>
      <c r="D466">
        <f>IFERROR(IF(INDEX('Player Pool'!$C$2:$C$8725,$X466)="","",INDEX('Player Pool'!$C$2:$C$8725,$X466)),"")</f>
        <v/>
      </c>
      <c r="E466">
        <f>IFERROR(IF(INDEX('Player Pool'!$D$2:$D$8725,$X466)="","",INDEX('Player Pool'!$D$2:$D$8725,$X466)),"")</f>
        <v/>
      </c>
      <c r="F466" t="inlineStr">
        <is>
          <t>F</t>
        </is>
      </c>
      <c r="G466" t="inlineStr">
        <is>
          <t>MINORS</t>
        </is>
      </c>
      <c r="H466">
        <f>IFERROR(IF(INDEX('Player Pool'!$E$2:$E$8725,$X466)="","",INDEX('Player Pool'!$E$2:$E$8725,$X466)),"")</f>
        <v/>
      </c>
      <c r="I466" s="30" t="n">
        <v>942500</v>
      </c>
      <c r="J466" s="31">
        <f>IFERROR(IF(INDEX('Player Pool'!$I$2:$I$8725,$X466)="","",INDEX('Player Pool'!$I$2:$I$8725,$X466)),"")</f>
        <v/>
      </c>
      <c r="K466" s="31">
        <f>IFERROR(IF(INDEX('Player Pool'!$K$2:$K$8725,$X466)="","",INDEX('Player Pool'!$K$2:$K$8725,$X466)),"")</f>
        <v/>
      </c>
      <c r="L466" s="31">
        <f>IFERROR(IF(INDEX('Player Pool'!$M$2:$M$8725,$X466)="","",INDEX('Player Pool'!$M$2:$M$8725,$X466)),"")</f>
        <v/>
      </c>
      <c r="M466" s="31">
        <f>IFERROR(IF(INDEX('Player Pool'!$N$2:$N$8725,$X466)="","",INDEX('Player Pool'!$N$2:$N$8725,$X466)),"")</f>
        <v/>
      </c>
      <c r="N466" s="31">
        <f>IFERROR(IF(INDEX('Player Pool'!$Q$2:$Q$8725,$X466)="","",INDEX('Player Pool'!$Q$2:$Q$8725,$X466)),"")</f>
        <v/>
      </c>
      <c r="O466" s="31">
        <f>IF(AND(ISNUMBER($R466),$R466&lt;&gt;0,ISNUMBER($I466),$I466&gt;0),$R466/($I466/1000000),"")</f>
        <v/>
      </c>
      <c r="P466">
        <f>IFERROR(IF(INDEX('Player Pool'!$U$2:$U$8725,$X466)="","",INDEX('Player Pool'!$U$2:$U$8725,$X466)),"")</f>
        <v/>
      </c>
      <c r="Q466" s="31">
        <f>IFERROR(IF(INDEX('Player Pool'!$O$2:$O$8725,$X466)="","",INDEX('Player Pool'!$O$2:$O$8725,$X466)),"")</f>
        <v/>
      </c>
      <c r="R466" s="31">
        <f>IFERROR(IF(INDEX('Player Pool'!$P$2:$P$8725,$X466)="","",INDEX('Player Pool'!$P$2:$P$8725,$X466)),"")</f>
        <v/>
      </c>
      <c r="S466" s="31">
        <f>IF(AND(ISNUMBER($J466),$J466&lt;&gt;0,ISNUMBER($I466),$I466&gt;0),$J466/($I466/1000000),"")</f>
        <v/>
      </c>
      <c r="T466" s="32">
        <f>IF(AND(ISNUMBER($K466),$K466&lt;&gt;0,ISNUMBER($I466),$I466&gt;0),$K466/($I466/1000000),"")</f>
        <v/>
      </c>
      <c r="U466" s="32">
        <f>IFERROR(IF(INDEX('Player Pool'!$S$2:$S$8725,$X466)="","",INDEX('Player Pool'!$S$2:$S$8725,$X466)),"")</f>
        <v/>
      </c>
      <c r="V466" s="32">
        <f>IF(AND(ISNUMBER($U466),$U466&lt;&gt;0,ISNUMBER($I466),$I466&gt;0),$U466/($I466/1000000),"")</f>
        <v/>
      </c>
      <c r="W466" t="inlineStr">
        <is>
          <t>06hcy</t>
        </is>
      </c>
      <c r="X466">
        <f>IFERROR(MATCH($W466,'Player Pool'!$V$2:$V$8725,0),"")</f>
        <v/>
      </c>
      <c r="Y466">
        <f>IF(ISNUMBER($R466),$R466,-1)</f>
        <v/>
      </c>
      <c r="Z466">
        <f>IF(ISNUMBER($J466),$J466,-1)</f>
        <v/>
      </c>
      <c r="AA466">
        <f>IF($A466=$A465,$AA465,$AA465+1)</f>
        <v/>
      </c>
      <c r="AB466">
        <f>COUNTIFS($A$2:$A$516,$A466,$G$2:$G$516,$G466,$Y$2:$Y$516,"&gt;"&amp;$Y466)+COUNTIFS($A$2:$A466,$A466,$G$2:$G466,$G466,$Y$2:$Y466,$Y466)</f>
        <v/>
      </c>
      <c r="AC466">
        <f>IF($G466="MINORS","",COUNTIFS($A$2:$A$516,$A466,$G$2:$G$516,"&lt;&gt;MINORS",$Z$2:$Z$516,"&gt;"&amp;$Z466)+COUNTIFS($A$2:$A466,$A466,$G$2:$G466,"&lt;&gt;MINORS",$Z$2:$Z466,$Z466))</f>
        <v/>
      </c>
      <c r="AD466">
        <f>$A466&amp;"|"&amp;$G466&amp;"|"&amp;$AB466</f>
        <v/>
      </c>
      <c r="AE466">
        <f>IF($AC466="","",$A466&amp;"|"&amp;$AC466)</f>
        <v/>
      </c>
      <c r="AF466">
        <f>IF(COUNTIFS($A$2:$A466,$A466)=1,"T"&amp;$AA466,"")</f>
        <v/>
      </c>
    </row>
    <row r="467">
      <c r="A467" t="inlineStr">
        <is>
          <t>Sidizen Kanes</t>
        </is>
      </c>
      <c r="B467">
        <f>IFERROR(IF(INDEX('Player Pool'!$A$2:$A$8725,$X467)="","",INDEX('Player Pool'!$A$2:$A$8725,$X467)),"")</f>
        <v/>
      </c>
      <c r="C467">
        <f>IFERROR(IF(INDEX('Player Pool'!$B$2:$B$8725,$X467)="","",INDEX('Player Pool'!$B$2:$B$8725,$X467)),"")</f>
        <v/>
      </c>
      <c r="D467">
        <f>IFERROR(IF(INDEX('Player Pool'!$C$2:$C$8725,$X467)="","",INDEX('Player Pool'!$C$2:$C$8725,$X467)),"")</f>
        <v/>
      </c>
      <c r="E467">
        <f>IFERROR(IF(INDEX('Player Pool'!$D$2:$D$8725,$X467)="","",INDEX('Player Pool'!$D$2:$D$8725,$X467)),"")</f>
        <v/>
      </c>
      <c r="F467" t="inlineStr">
        <is>
          <t>F</t>
        </is>
      </c>
      <c r="G467" t="inlineStr">
        <is>
          <t>MINORS</t>
        </is>
      </c>
      <c r="H467">
        <f>IFERROR(IF(INDEX('Player Pool'!$E$2:$E$8725,$X467)="","",INDEX('Player Pool'!$E$2:$E$8725,$X467)),"")</f>
        <v/>
      </c>
      <c r="I467" s="30" t="n">
        <v>1</v>
      </c>
      <c r="J467" s="31">
        <f>IFERROR(IF(INDEX('Player Pool'!$I$2:$I$8725,$X467)="","",INDEX('Player Pool'!$I$2:$I$8725,$X467)),"")</f>
        <v/>
      </c>
      <c r="K467" s="31">
        <f>IFERROR(IF(INDEX('Player Pool'!$K$2:$K$8725,$X467)="","",INDEX('Player Pool'!$K$2:$K$8725,$X467)),"")</f>
        <v/>
      </c>
      <c r="L467" s="31">
        <f>IFERROR(IF(INDEX('Player Pool'!$M$2:$M$8725,$X467)="","",INDEX('Player Pool'!$M$2:$M$8725,$X467)),"")</f>
        <v/>
      </c>
      <c r="M467" s="31">
        <f>IFERROR(IF(INDEX('Player Pool'!$N$2:$N$8725,$X467)="","",INDEX('Player Pool'!$N$2:$N$8725,$X467)),"")</f>
        <v/>
      </c>
      <c r="N467" s="31">
        <f>IFERROR(IF(INDEX('Player Pool'!$Q$2:$Q$8725,$X467)="","",INDEX('Player Pool'!$Q$2:$Q$8725,$X467)),"")</f>
        <v/>
      </c>
      <c r="O467" s="31">
        <f>IF(AND(ISNUMBER($R467),$R467&lt;&gt;0,ISNUMBER($I467),$I467&gt;0),$R467/($I467/1000000),"")</f>
        <v/>
      </c>
      <c r="P467">
        <f>IFERROR(IF(INDEX('Player Pool'!$U$2:$U$8725,$X467)="","",INDEX('Player Pool'!$U$2:$U$8725,$X467)),"")</f>
        <v/>
      </c>
      <c r="Q467" s="31">
        <f>IFERROR(IF(INDEX('Player Pool'!$O$2:$O$8725,$X467)="","",INDEX('Player Pool'!$O$2:$O$8725,$X467)),"")</f>
        <v/>
      </c>
      <c r="R467" s="31">
        <f>IFERROR(IF(INDEX('Player Pool'!$P$2:$P$8725,$X467)="","",INDEX('Player Pool'!$P$2:$P$8725,$X467)),"")</f>
        <v/>
      </c>
      <c r="S467" s="31">
        <f>IF(AND(ISNUMBER($J467),$J467&lt;&gt;0,ISNUMBER($I467),$I467&gt;0),$J467/($I467/1000000),"")</f>
        <v/>
      </c>
      <c r="T467" s="32">
        <f>IF(AND(ISNUMBER($K467),$K467&lt;&gt;0,ISNUMBER($I467),$I467&gt;0),$K467/($I467/1000000),"")</f>
        <v/>
      </c>
      <c r="U467" s="32">
        <f>IFERROR(IF(INDEX('Player Pool'!$S$2:$S$8725,$X467)="","",INDEX('Player Pool'!$S$2:$S$8725,$X467)),"")</f>
        <v/>
      </c>
      <c r="V467" s="32">
        <f>IF(AND(ISNUMBER($U467),$U467&lt;&gt;0,ISNUMBER($I467),$I467&gt;0),$U467/($I467/1000000),"")</f>
        <v/>
      </c>
      <c r="W467" t="inlineStr">
        <is>
          <t>06snc</t>
        </is>
      </c>
      <c r="X467">
        <f>IFERROR(MATCH($W467,'Player Pool'!$V$2:$V$8725,0),"")</f>
        <v/>
      </c>
      <c r="Y467">
        <f>IF(ISNUMBER($R467),$R467,-1)</f>
        <v/>
      </c>
      <c r="Z467">
        <f>IF(ISNUMBER($J467),$J467,-1)</f>
        <v/>
      </c>
      <c r="AA467">
        <f>IF($A467=$A466,$AA466,$AA466+1)</f>
        <v/>
      </c>
      <c r="AB467">
        <f>COUNTIFS($A$2:$A$516,$A467,$G$2:$G$516,$G467,$Y$2:$Y$516,"&gt;"&amp;$Y467)+COUNTIFS($A$2:$A467,$A467,$G$2:$G467,$G467,$Y$2:$Y467,$Y467)</f>
        <v/>
      </c>
      <c r="AC467">
        <f>IF($G467="MINORS","",COUNTIFS($A$2:$A$516,$A467,$G$2:$G$516,"&lt;&gt;MINORS",$Z$2:$Z$516,"&gt;"&amp;$Z467)+COUNTIFS($A$2:$A467,$A467,$G$2:$G467,"&lt;&gt;MINORS",$Z$2:$Z467,$Z467))</f>
        <v/>
      </c>
      <c r="AD467">
        <f>$A467&amp;"|"&amp;$G467&amp;"|"&amp;$AB467</f>
        <v/>
      </c>
      <c r="AE467">
        <f>IF($AC467="","",$A467&amp;"|"&amp;$AC467)</f>
        <v/>
      </c>
      <c r="AF467">
        <f>IF(COUNTIFS($A$2:$A467,$A467)=1,"T"&amp;$AA467,"")</f>
        <v/>
      </c>
    </row>
    <row r="468">
      <c r="A468" t="inlineStr">
        <is>
          <t>Sidizen Kanes</t>
        </is>
      </c>
      <c r="B468">
        <f>IFERROR(IF(INDEX('Player Pool'!$A$2:$A$8725,$X468)="","",INDEX('Player Pool'!$A$2:$A$8725,$X468)),"")</f>
        <v/>
      </c>
      <c r="C468">
        <f>IFERROR(IF(INDEX('Player Pool'!$B$2:$B$8725,$X468)="","",INDEX('Player Pool'!$B$2:$B$8725,$X468)),"")</f>
        <v/>
      </c>
      <c r="D468">
        <f>IFERROR(IF(INDEX('Player Pool'!$C$2:$C$8725,$X468)="","",INDEX('Player Pool'!$C$2:$C$8725,$X468)),"")</f>
        <v/>
      </c>
      <c r="E468">
        <f>IFERROR(IF(INDEX('Player Pool'!$D$2:$D$8725,$X468)="","",INDEX('Player Pool'!$D$2:$D$8725,$X468)),"")</f>
        <v/>
      </c>
      <c r="F468" t="inlineStr">
        <is>
          <t>D</t>
        </is>
      </c>
      <c r="G468" t="inlineStr">
        <is>
          <t>MINORS</t>
        </is>
      </c>
      <c r="H468">
        <f>IFERROR(IF(INDEX('Player Pool'!$E$2:$E$8725,$X468)="","",INDEX('Player Pool'!$E$2:$E$8725,$X468)),"")</f>
        <v/>
      </c>
      <c r="I468" s="30" t="n">
        <v>1</v>
      </c>
      <c r="J468" s="31">
        <f>IFERROR(IF(INDEX('Player Pool'!$I$2:$I$8725,$X468)="","",INDEX('Player Pool'!$I$2:$I$8725,$X468)),"")</f>
        <v/>
      </c>
      <c r="K468" s="31">
        <f>IFERROR(IF(INDEX('Player Pool'!$K$2:$K$8725,$X468)="","",INDEX('Player Pool'!$K$2:$K$8725,$X468)),"")</f>
        <v/>
      </c>
      <c r="L468" s="31">
        <f>IFERROR(IF(INDEX('Player Pool'!$M$2:$M$8725,$X468)="","",INDEX('Player Pool'!$M$2:$M$8725,$X468)),"")</f>
        <v/>
      </c>
      <c r="M468" s="31">
        <f>IFERROR(IF(INDEX('Player Pool'!$N$2:$N$8725,$X468)="","",INDEX('Player Pool'!$N$2:$N$8725,$X468)),"")</f>
        <v/>
      </c>
      <c r="N468" s="31">
        <f>IFERROR(IF(INDEX('Player Pool'!$Q$2:$Q$8725,$X468)="","",INDEX('Player Pool'!$Q$2:$Q$8725,$X468)),"")</f>
        <v/>
      </c>
      <c r="O468" s="31">
        <f>IF(AND(ISNUMBER($R468),$R468&lt;&gt;0,ISNUMBER($I468),$I468&gt;0),$R468/($I468/1000000),"")</f>
        <v/>
      </c>
      <c r="P468">
        <f>IFERROR(IF(INDEX('Player Pool'!$U$2:$U$8725,$X468)="","",INDEX('Player Pool'!$U$2:$U$8725,$X468)),"")</f>
        <v/>
      </c>
      <c r="Q468" s="31">
        <f>IFERROR(IF(INDEX('Player Pool'!$O$2:$O$8725,$X468)="","",INDEX('Player Pool'!$O$2:$O$8725,$X468)),"")</f>
        <v/>
      </c>
      <c r="R468" s="31">
        <f>IFERROR(IF(INDEX('Player Pool'!$P$2:$P$8725,$X468)="","",INDEX('Player Pool'!$P$2:$P$8725,$X468)),"")</f>
        <v/>
      </c>
      <c r="S468" s="31">
        <f>IF(AND(ISNUMBER($J468),$J468&lt;&gt;0,ISNUMBER($I468),$I468&gt;0),$J468/($I468/1000000),"")</f>
        <v/>
      </c>
      <c r="T468" s="32">
        <f>IF(AND(ISNUMBER($K468),$K468&lt;&gt;0,ISNUMBER($I468),$I468&gt;0),$K468/($I468/1000000),"")</f>
        <v/>
      </c>
      <c r="U468" s="32">
        <f>IFERROR(IF(INDEX('Player Pool'!$S$2:$S$8725,$X468)="","",INDEX('Player Pool'!$S$2:$S$8725,$X468)),"")</f>
        <v/>
      </c>
      <c r="V468" s="32">
        <f>IF(AND(ISNUMBER($U468),$U468&lt;&gt;0,ISNUMBER($I468),$I468&gt;0),$U468/($I468/1000000),"")</f>
        <v/>
      </c>
      <c r="W468" t="inlineStr">
        <is>
          <t>06rut</t>
        </is>
      </c>
      <c r="X468">
        <f>IFERROR(MATCH($W468,'Player Pool'!$V$2:$V$8725,0),"")</f>
        <v/>
      </c>
      <c r="Y468">
        <f>IF(ISNUMBER($R468),$R468,-1)</f>
        <v/>
      </c>
      <c r="Z468">
        <f>IF(ISNUMBER($J468),$J468,-1)</f>
        <v/>
      </c>
      <c r="AA468">
        <f>IF($A468=$A467,$AA467,$AA467+1)</f>
        <v/>
      </c>
      <c r="AB468">
        <f>COUNTIFS($A$2:$A$516,$A468,$G$2:$G$516,$G468,$Y$2:$Y$516,"&gt;"&amp;$Y468)+COUNTIFS($A$2:$A468,$A468,$G$2:$G468,$G468,$Y$2:$Y468,$Y468)</f>
        <v/>
      </c>
      <c r="AC468">
        <f>IF($G468="MINORS","",COUNTIFS($A$2:$A$516,$A468,$G$2:$G$516,"&lt;&gt;MINORS",$Z$2:$Z$516,"&gt;"&amp;$Z468)+COUNTIFS($A$2:$A468,$A468,$G$2:$G468,"&lt;&gt;MINORS",$Z$2:$Z468,$Z468))</f>
        <v/>
      </c>
      <c r="AD468">
        <f>$A468&amp;"|"&amp;$G468&amp;"|"&amp;$AB468</f>
        <v/>
      </c>
      <c r="AE468">
        <f>IF($AC468="","",$A468&amp;"|"&amp;$AC468)</f>
        <v/>
      </c>
      <c r="AF468">
        <f>IF(COUNTIFS($A$2:$A468,$A468)=1,"T"&amp;$AA468,"")</f>
        <v/>
      </c>
    </row>
    <row r="469">
      <c r="A469" t="inlineStr">
        <is>
          <t>Sidizen Kanes</t>
        </is>
      </c>
      <c r="B469">
        <f>IFERROR(IF(INDEX('Player Pool'!$A$2:$A$8725,$X469)="","",INDEX('Player Pool'!$A$2:$A$8725,$X469)),"")</f>
        <v/>
      </c>
      <c r="C469">
        <f>IFERROR(IF(INDEX('Player Pool'!$B$2:$B$8725,$X469)="","",INDEX('Player Pool'!$B$2:$B$8725,$X469)),"")</f>
        <v/>
      </c>
      <c r="D469">
        <f>IFERROR(IF(INDEX('Player Pool'!$C$2:$C$8725,$X469)="","",INDEX('Player Pool'!$C$2:$C$8725,$X469)),"")</f>
        <v/>
      </c>
      <c r="E469">
        <f>IFERROR(IF(INDEX('Player Pool'!$D$2:$D$8725,$X469)="","",INDEX('Player Pool'!$D$2:$D$8725,$X469)),"")</f>
        <v/>
      </c>
      <c r="F469" t="inlineStr">
        <is>
          <t>F</t>
        </is>
      </c>
      <c r="G469" t="inlineStr">
        <is>
          <t>MINORS</t>
        </is>
      </c>
      <c r="H469">
        <f>IFERROR(IF(INDEX('Player Pool'!$E$2:$E$8725,$X469)="","",INDEX('Player Pool'!$E$2:$E$8725,$X469)),"")</f>
        <v/>
      </c>
      <c r="I469" s="30" t="n">
        <v>1</v>
      </c>
      <c r="J469" s="31">
        <f>IFERROR(IF(INDEX('Player Pool'!$I$2:$I$8725,$X469)="","",INDEX('Player Pool'!$I$2:$I$8725,$X469)),"")</f>
        <v/>
      </c>
      <c r="K469" s="31">
        <f>IFERROR(IF(INDEX('Player Pool'!$K$2:$K$8725,$X469)="","",INDEX('Player Pool'!$K$2:$K$8725,$X469)),"")</f>
        <v/>
      </c>
      <c r="L469" s="31">
        <f>IFERROR(IF(INDEX('Player Pool'!$M$2:$M$8725,$X469)="","",INDEX('Player Pool'!$M$2:$M$8725,$X469)),"")</f>
        <v/>
      </c>
      <c r="M469" s="31">
        <f>IFERROR(IF(INDEX('Player Pool'!$N$2:$N$8725,$X469)="","",INDEX('Player Pool'!$N$2:$N$8725,$X469)),"")</f>
        <v/>
      </c>
      <c r="N469" s="31">
        <f>IFERROR(IF(INDEX('Player Pool'!$Q$2:$Q$8725,$X469)="","",INDEX('Player Pool'!$Q$2:$Q$8725,$X469)),"")</f>
        <v/>
      </c>
      <c r="O469" s="31">
        <f>IF(AND(ISNUMBER($R469),$R469&lt;&gt;0,ISNUMBER($I469),$I469&gt;0),$R469/($I469/1000000),"")</f>
        <v/>
      </c>
      <c r="P469">
        <f>IFERROR(IF(INDEX('Player Pool'!$U$2:$U$8725,$X469)="","",INDEX('Player Pool'!$U$2:$U$8725,$X469)),"")</f>
        <v/>
      </c>
      <c r="Q469" s="31">
        <f>IFERROR(IF(INDEX('Player Pool'!$O$2:$O$8725,$X469)="","",INDEX('Player Pool'!$O$2:$O$8725,$X469)),"")</f>
        <v/>
      </c>
      <c r="R469" s="31">
        <f>IFERROR(IF(INDEX('Player Pool'!$P$2:$P$8725,$X469)="","",INDEX('Player Pool'!$P$2:$P$8725,$X469)),"")</f>
        <v/>
      </c>
      <c r="S469" s="31">
        <f>IF(AND(ISNUMBER($J469),$J469&lt;&gt;0,ISNUMBER($I469),$I469&gt;0),$J469/($I469/1000000),"")</f>
        <v/>
      </c>
      <c r="T469" s="32">
        <f>IF(AND(ISNUMBER($K469),$K469&lt;&gt;0,ISNUMBER($I469),$I469&gt;0),$K469/($I469/1000000),"")</f>
        <v/>
      </c>
      <c r="U469" s="32">
        <f>IFERROR(IF(INDEX('Player Pool'!$S$2:$S$8725,$X469)="","",INDEX('Player Pool'!$S$2:$S$8725,$X469)),"")</f>
        <v/>
      </c>
      <c r="V469" s="32">
        <f>IF(AND(ISNUMBER($U469),$U469&lt;&gt;0,ISNUMBER($I469),$I469&gt;0),$U469/($I469/1000000),"")</f>
        <v/>
      </c>
      <c r="W469" t="inlineStr">
        <is>
          <t>06loc</t>
        </is>
      </c>
      <c r="X469">
        <f>IFERROR(MATCH($W469,'Player Pool'!$V$2:$V$8725,0),"")</f>
        <v/>
      </c>
      <c r="Y469">
        <f>IF(ISNUMBER($R469),$R469,-1)</f>
        <v/>
      </c>
      <c r="Z469">
        <f>IF(ISNUMBER($J469),$J469,-1)</f>
        <v/>
      </c>
      <c r="AA469">
        <f>IF($A469=$A468,$AA468,$AA468+1)</f>
        <v/>
      </c>
      <c r="AB469">
        <f>COUNTIFS($A$2:$A$516,$A469,$G$2:$G$516,$G469,$Y$2:$Y$516,"&gt;"&amp;$Y469)+COUNTIFS($A$2:$A469,$A469,$G$2:$G469,$G469,$Y$2:$Y469,$Y469)</f>
        <v/>
      </c>
      <c r="AC469">
        <f>IF($G469="MINORS","",COUNTIFS($A$2:$A$516,$A469,$G$2:$G$516,"&lt;&gt;MINORS",$Z$2:$Z$516,"&gt;"&amp;$Z469)+COUNTIFS($A$2:$A469,$A469,$G$2:$G469,"&lt;&gt;MINORS",$Z$2:$Z469,$Z469))</f>
        <v/>
      </c>
      <c r="AD469">
        <f>$A469&amp;"|"&amp;$G469&amp;"|"&amp;$AB469</f>
        <v/>
      </c>
      <c r="AE469">
        <f>IF($AC469="","",$A469&amp;"|"&amp;$AC469)</f>
        <v/>
      </c>
      <c r="AF469">
        <f>IF(COUNTIFS($A$2:$A469,$A469)=1,"T"&amp;$AA469,"")</f>
        <v/>
      </c>
    </row>
    <row r="470">
      <c r="A470" t="inlineStr">
        <is>
          <t>Sidizen Kanes</t>
        </is>
      </c>
      <c r="B470">
        <f>IFERROR(IF(INDEX('Player Pool'!$A$2:$A$8725,$X470)="","",INDEX('Player Pool'!$A$2:$A$8725,$X470)),"")</f>
        <v/>
      </c>
      <c r="C470">
        <f>IFERROR(IF(INDEX('Player Pool'!$B$2:$B$8725,$X470)="","",INDEX('Player Pool'!$B$2:$B$8725,$X470)),"")</f>
        <v/>
      </c>
      <c r="D470">
        <f>IFERROR(IF(INDEX('Player Pool'!$C$2:$C$8725,$X470)="","",INDEX('Player Pool'!$C$2:$C$8725,$X470)),"")</f>
        <v/>
      </c>
      <c r="E470">
        <f>IFERROR(IF(INDEX('Player Pool'!$D$2:$D$8725,$X470)="","",INDEX('Player Pool'!$D$2:$D$8725,$X470)),"")</f>
        <v/>
      </c>
      <c r="F470" t="inlineStr">
        <is>
          <t>F</t>
        </is>
      </c>
      <c r="G470" t="inlineStr">
        <is>
          <t>MINORS</t>
        </is>
      </c>
      <c r="H470">
        <f>IFERROR(IF(INDEX('Player Pool'!$E$2:$E$8725,$X470)="","",INDEX('Player Pool'!$E$2:$E$8725,$X470)),"")</f>
        <v/>
      </c>
      <c r="I470" s="30" t="n">
        <v>1075000</v>
      </c>
      <c r="J470" s="31">
        <f>IFERROR(IF(INDEX('Player Pool'!$I$2:$I$8725,$X470)="","",INDEX('Player Pool'!$I$2:$I$8725,$X470)),"")</f>
        <v/>
      </c>
      <c r="K470" s="31">
        <f>IFERROR(IF(INDEX('Player Pool'!$K$2:$K$8725,$X470)="","",INDEX('Player Pool'!$K$2:$K$8725,$X470)),"")</f>
        <v/>
      </c>
      <c r="L470" s="31">
        <f>IFERROR(IF(INDEX('Player Pool'!$M$2:$M$8725,$X470)="","",INDEX('Player Pool'!$M$2:$M$8725,$X470)),"")</f>
        <v/>
      </c>
      <c r="M470" s="31">
        <f>IFERROR(IF(INDEX('Player Pool'!$N$2:$N$8725,$X470)="","",INDEX('Player Pool'!$N$2:$N$8725,$X470)),"")</f>
        <v/>
      </c>
      <c r="N470" s="31">
        <f>IFERROR(IF(INDEX('Player Pool'!$Q$2:$Q$8725,$X470)="","",INDEX('Player Pool'!$Q$2:$Q$8725,$X470)),"")</f>
        <v/>
      </c>
      <c r="O470" s="31">
        <f>IF(AND(ISNUMBER($R470),$R470&lt;&gt;0,ISNUMBER($I470),$I470&gt;0),$R470/($I470/1000000),"")</f>
        <v/>
      </c>
      <c r="P470">
        <f>IFERROR(IF(INDEX('Player Pool'!$U$2:$U$8725,$X470)="","",INDEX('Player Pool'!$U$2:$U$8725,$X470)),"")</f>
        <v/>
      </c>
      <c r="Q470" s="31">
        <f>IFERROR(IF(INDEX('Player Pool'!$O$2:$O$8725,$X470)="","",INDEX('Player Pool'!$O$2:$O$8725,$X470)),"")</f>
        <v/>
      </c>
      <c r="R470" s="31">
        <f>IFERROR(IF(INDEX('Player Pool'!$P$2:$P$8725,$X470)="","",INDEX('Player Pool'!$P$2:$P$8725,$X470)),"")</f>
        <v/>
      </c>
      <c r="S470" s="31">
        <f>IF(AND(ISNUMBER($J470),$J470&lt;&gt;0,ISNUMBER($I470),$I470&gt;0),$J470/($I470/1000000),"")</f>
        <v/>
      </c>
      <c r="T470" s="32">
        <f>IF(AND(ISNUMBER($K470),$K470&lt;&gt;0,ISNUMBER($I470),$I470&gt;0),$K470/($I470/1000000),"")</f>
        <v/>
      </c>
      <c r="U470" s="32">
        <f>IFERROR(IF(INDEX('Player Pool'!$S$2:$S$8725,$X470)="","",INDEX('Player Pool'!$S$2:$S$8725,$X470)),"")</f>
        <v/>
      </c>
      <c r="V470" s="32">
        <f>IF(AND(ISNUMBER($U470),$U470&lt;&gt;0,ISNUMBER($I470),$I470&gt;0),$U470/($I470/1000000),"")</f>
        <v/>
      </c>
      <c r="W470" t="inlineStr">
        <is>
          <t>06loq</t>
        </is>
      </c>
      <c r="X470">
        <f>IFERROR(MATCH($W470,'Player Pool'!$V$2:$V$8725,0),"")</f>
        <v/>
      </c>
      <c r="Y470">
        <f>IF(ISNUMBER($R470),$R470,-1)</f>
        <v/>
      </c>
      <c r="Z470">
        <f>IF(ISNUMBER($J470),$J470,-1)</f>
        <v/>
      </c>
      <c r="AA470">
        <f>IF($A470=$A469,$AA469,$AA469+1)</f>
        <v/>
      </c>
      <c r="AB470">
        <f>COUNTIFS($A$2:$A$516,$A470,$G$2:$G$516,$G470,$Y$2:$Y$516,"&gt;"&amp;$Y470)+COUNTIFS($A$2:$A470,$A470,$G$2:$G470,$G470,$Y$2:$Y470,$Y470)</f>
        <v/>
      </c>
      <c r="AC470">
        <f>IF($G470="MINORS","",COUNTIFS($A$2:$A$516,$A470,$G$2:$G$516,"&lt;&gt;MINORS",$Z$2:$Z$516,"&gt;"&amp;$Z470)+COUNTIFS($A$2:$A470,$A470,$G$2:$G470,"&lt;&gt;MINORS",$Z$2:$Z470,$Z470))</f>
        <v/>
      </c>
      <c r="AD470">
        <f>$A470&amp;"|"&amp;$G470&amp;"|"&amp;$AB470</f>
        <v/>
      </c>
      <c r="AE470">
        <f>IF($AC470="","",$A470&amp;"|"&amp;$AC470)</f>
        <v/>
      </c>
      <c r="AF470">
        <f>IF(COUNTIFS($A$2:$A470,$A470)=1,"T"&amp;$AA470,"")</f>
        <v/>
      </c>
    </row>
    <row r="471">
      <c r="A471" t="inlineStr">
        <is>
          <t>Sidizen Kanes</t>
        </is>
      </c>
      <c r="B471">
        <f>IFERROR(IF(INDEX('Player Pool'!$A$2:$A$8725,$X471)="","",INDEX('Player Pool'!$A$2:$A$8725,$X471)),"")</f>
        <v/>
      </c>
      <c r="C471">
        <f>IFERROR(IF(INDEX('Player Pool'!$B$2:$B$8725,$X471)="","",INDEX('Player Pool'!$B$2:$B$8725,$X471)),"")</f>
        <v/>
      </c>
      <c r="D471">
        <f>IFERROR(IF(INDEX('Player Pool'!$C$2:$C$8725,$X471)="","",INDEX('Player Pool'!$C$2:$C$8725,$X471)),"")</f>
        <v/>
      </c>
      <c r="E471">
        <f>IFERROR(IF(INDEX('Player Pool'!$D$2:$D$8725,$X471)="","",INDEX('Player Pool'!$D$2:$D$8725,$X471)),"")</f>
        <v/>
      </c>
      <c r="F471" t="inlineStr">
        <is>
          <t>D</t>
        </is>
      </c>
      <c r="G471" t="inlineStr">
        <is>
          <t>MINORS</t>
        </is>
      </c>
      <c r="H471">
        <f>IFERROR(IF(INDEX('Player Pool'!$E$2:$E$8725,$X471)="","",INDEX('Player Pool'!$E$2:$E$8725,$X471)),"")</f>
        <v/>
      </c>
      <c r="I471" s="30" t="n">
        <v>850000</v>
      </c>
      <c r="J471" s="31">
        <f>IFERROR(IF(INDEX('Player Pool'!$I$2:$I$8725,$X471)="","",INDEX('Player Pool'!$I$2:$I$8725,$X471)),"")</f>
        <v/>
      </c>
      <c r="K471" s="31">
        <f>IFERROR(IF(INDEX('Player Pool'!$K$2:$K$8725,$X471)="","",INDEX('Player Pool'!$K$2:$K$8725,$X471)),"")</f>
        <v/>
      </c>
      <c r="L471" s="31">
        <f>IFERROR(IF(INDEX('Player Pool'!$M$2:$M$8725,$X471)="","",INDEX('Player Pool'!$M$2:$M$8725,$X471)),"")</f>
        <v/>
      </c>
      <c r="M471" s="31">
        <f>IFERROR(IF(INDEX('Player Pool'!$N$2:$N$8725,$X471)="","",INDEX('Player Pool'!$N$2:$N$8725,$X471)),"")</f>
        <v/>
      </c>
      <c r="N471" s="31">
        <f>IFERROR(IF(INDEX('Player Pool'!$Q$2:$Q$8725,$X471)="","",INDEX('Player Pool'!$Q$2:$Q$8725,$X471)),"")</f>
        <v/>
      </c>
      <c r="O471" s="31">
        <f>IF(AND(ISNUMBER($R471),$R471&lt;&gt;0,ISNUMBER($I471),$I471&gt;0),$R471/($I471/1000000),"")</f>
        <v/>
      </c>
      <c r="P471">
        <f>IFERROR(IF(INDEX('Player Pool'!$U$2:$U$8725,$X471)="","",INDEX('Player Pool'!$U$2:$U$8725,$X471)),"")</f>
        <v/>
      </c>
      <c r="Q471" s="31">
        <f>IFERROR(IF(INDEX('Player Pool'!$O$2:$O$8725,$X471)="","",INDEX('Player Pool'!$O$2:$O$8725,$X471)),"")</f>
        <v/>
      </c>
      <c r="R471" s="31">
        <f>IFERROR(IF(INDEX('Player Pool'!$P$2:$P$8725,$X471)="","",INDEX('Player Pool'!$P$2:$P$8725,$X471)),"")</f>
        <v/>
      </c>
      <c r="S471" s="31">
        <f>IF(AND(ISNUMBER($J471),$J471&lt;&gt;0,ISNUMBER($I471),$I471&gt;0),$J471/($I471/1000000),"")</f>
        <v/>
      </c>
      <c r="T471" s="32">
        <f>IF(AND(ISNUMBER($K471),$K471&lt;&gt;0,ISNUMBER($I471),$I471&gt;0),$K471/($I471/1000000),"")</f>
        <v/>
      </c>
      <c r="U471" s="32">
        <f>IFERROR(IF(INDEX('Player Pool'!$S$2:$S$8725,$X471)="","",INDEX('Player Pool'!$S$2:$S$8725,$X471)),"")</f>
        <v/>
      </c>
      <c r="V471" s="32">
        <f>IF(AND(ISNUMBER($U471),$U471&lt;&gt;0,ISNUMBER($I471),$I471&gt;0),$U471/($I471/1000000),"")</f>
        <v/>
      </c>
      <c r="W471" t="inlineStr">
        <is>
          <t>05td0</t>
        </is>
      </c>
      <c r="X471">
        <f>IFERROR(MATCH($W471,'Player Pool'!$V$2:$V$8725,0),"")</f>
        <v/>
      </c>
      <c r="Y471">
        <f>IF(ISNUMBER($R471),$R471,-1)</f>
        <v/>
      </c>
      <c r="Z471">
        <f>IF(ISNUMBER($J471),$J471,-1)</f>
        <v/>
      </c>
      <c r="AA471">
        <f>IF($A471=$A470,$AA470,$AA470+1)</f>
        <v/>
      </c>
      <c r="AB471">
        <f>COUNTIFS($A$2:$A$516,$A471,$G$2:$G$516,$G471,$Y$2:$Y$516,"&gt;"&amp;$Y471)+COUNTIFS($A$2:$A471,$A471,$G$2:$G471,$G471,$Y$2:$Y471,$Y471)</f>
        <v/>
      </c>
      <c r="AC471">
        <f>IF($G471="MINORS","",COUNTIFS($A$2:$A$516,$A471,$G$2:$G$516,"&lt;&gt;MINORS",$Z$2:$Z$516,"&gt;"&amp;$Z471)+COUNTIFS($A$2:$A471,$A471,$G$2:$G471,"&lt;&gt;MINORS",$Z$2:$Z471,$Z471))</f>
        <v/>
      </c>
      <c r="AD471">
        <f>$A471&amp;"|"&amp;$G471&amp;"|"&amp;$AB471</f>
        <v/>
      </c>
      <c r="AE471">
        <f>IF($AC471="","",$A471&amp;"|"&amp;$AC471)</f>
        <v/>
      </c>
      <c r="AF471">
        <f>IF(COUNTIFS($A$2:$A471,$A471)=1,"T"&amp;$AA471,"")</f>
        <v/>
      </c>
    </row>
    <row r="472">
      <c r="A472" t="inlineStr">
        <is>
          <t>Sidizen Kanes</t>
        </is>
      </c>
      <c r="B472">
        <f>IFERROR(IF(INDEX('Player Pool'!$A$2:$A$8725,$X472)="","",INDEX('Player Pool'!$A$2:$A$8725,$X472)),"")</f>
        <v/>
      </c>
      <c r="C472">
        <f>IFERROR(IF(INDEX('Player Pool'!$B$2:$B$8725,$X472)="","",INDEX('Player Pool'!$B$2:$B$8725,$X472)),"")</f>
        <v/>
      </c>
      <c r="D472">
        <f>IFERROR(IF(INDEX('Player Pool'!$C$2:$C$8725,$X472)="","",INDEX('Player Pool'!$C$2:$C$8725,$X472)),"")</f>
        <v/>
      </c>
      <c r="E472">
        <f>IFERROR(IF(INDEX('Player Pool'!$D$2:$D$8725,$X472)="","",INDEX('Player Pool'!$D$2:$D$8725,$X472)),"")</f>
        <v/>
      </c>
      <c r="F472" t="inlineStr">
        <is>
          <t>F</t>
        </is>
      </c>
      <c r="G472" t="inlineStr">
        <is>
          <t>MINORS</t>
        </is>
      </c>
      <c r="H472">
        <f>IFERROR(IF(INDEX('Player Pool'!$E$2:$E$8725,$X472)="","",INDEX('Player Pool'!$E$2:$E$8725,$X472)),"")</f>
        <v/>
      </c>
      <c r="I472" s="30" t="n">
        <v>997500</v>
      </c>
      <c r="J472" s="31">
        <f>IFERROR(IF(INDEX('Player Pool'!$I$2:$I$8725,$X472)="","",INDEX('Player Pool'!$I$2:$I$8725,$X472)),"")</f>
        <v/>
      </c>
      <c r="K472" s="31">
        <f>IFERROR(IF(INDEX('Player Pool'!$K$2:$K$8725,$X472)="","",INDEX('Player Pool'!$K$2:$K$8725,$X472)),"")</f>
        <v/>
      </c>
      <c r="L472" s="31">
        <f>IFERROR(IF(INDEX('Player Pool'!$M$2:$M$8725,$X472)="","",INDEX('Player Pool'!$M$2:$M$8725,$X472)),"")</f>
        <v/>
      </c>
      <c r="M472" s="31">
        <f>IFERROR(IF(INDEX('Player Pool'!$N$2:$N$8725,$X472)="","",INDEX('Player Pool'!$N$2:$N$8725,$X472)),"")</f>
        <v/>
      </c>
      <c r="N472" s="31">
        <f>IFERROR(IF(INDEX('Player Pool'!$Q$2:$Q$8725,$X472)="","",INDEX('Player Pool'!$Q$2:$Q$8725,$X472)),"")</f>
        <v/>
      </c>
      <c r="O472" s="31">
        <f>IF(AND(ISNUMBER($R472),$R472&lt;&gt;0,ISNUMBER($I472),$I472&gt;0),$R472/($I472/1000000),"")</f>
        <v/>
      </c>
      <c r="P472">
        <f>IFERROR(IF(INDEX('Player Pool'!$U$2:$U$8725,$X472)="","",INDEX('Player Pool'!$U$2:$U$8725,$X472)),"")</f>
        <v/>
      </c>
      <c r="Q472" s="31">
        <f>IFERROR(IF(INDEX('Player Pool'!$O$2:$O$8725,$X472)="","",INDEX('Player Pool'!$O$2:$O$8725,$X472)),"")</f>
        <v/>
      </c>
      <c r="R472" s="31">
        <f>IFERROR(IF(INDEX('Player Pool'!$P$2:$P$8725,$X472)="","",INDEX('Player Pool'!$P$2:$P$8725,$X472)),"")</f>
        <v/>
      </c>
      <c r="S472" s="31">
        <f>IF(AND(ISNUMBER($J472),$J472&lt;&gt;0,ISNUMBER($I472),$I472&gt;0),$J472/($I472/1000000),"")</f>
        <v/>
      </c>
      <c r="T472" s="32">
        <f>IF(AND(ISNUMBER($K472),$K472&lt;&gt;0,ISNUMBER($I472),$I472&gt;0),$K472/($I472/1000000),"")</f>
        <v/>
      </c>
      <c r="U472" s="32">
        <f>IFERROR(IF(INDEX('Player Pool'!$S$2:$S$8725,$X472)="","",INDEX('Player Pool'!$S$2:$S$8725,$X472)),"")</f>
        <v/>
      </c>
      <c r="V472" s="32">
        <f>IF(AND(ISNUMBER($U472),$U472&lt;&gt;0,ISNUMBER($I472),$I472&gt;0),$U472/($I472/1000000),"")</f>
        <v/>
      </c>
      <c r="W472" t="inlineStr">
        <is>
          <t>06mcj</t>
        </is>
      </c>
      <c r="X472">
        <f>IFERROR(MATCH($W472,'Player Pool'!$V$2:$V$8725,0),"")</f>
        <v/>
      </c>
      <c r="Y472">
        <f>IF(ISNUMBER($R472),$R472,-1)</f>
        <v/>
      </c>
      <c r="Z472">
        <f>IF(ISNUMBER($J472),$J472,-1)</f>
        <v/>
      </c>
      <c r="AA472">
        <f>IF($A472=$A471,$AA471,$AA471+1)</f>
        <v/>
      </c>
      <c r="AB472">
        <f>COUNTIFS($A$2:$A$516,$A472,$G$2:$G$516,$G472,$Y$2:$Y$516,"&gt;"&amp;$Y472)+COUNTIFS($A$2:$A472,$A472,$G$2:$G472,$G472,$Y$2:$Y472,$Y472)</f>
        <v/>
      </c>
      <c r="AC472">
        <f>IF($G472="MINORS","",COUNTIFS($A$2:$A$516,$A472,$G$2:$G$516,"&lt;&gt;MINORS",$Z$2:$Z$516,"&gt;"&amp;$Z472)+COUNTIFS($A$2:$A472,$A472,$G$2:$G472,"&lt;&gt;MINORS",$Z$2:$Z472,$Z472))</f>
        <v/>
      </c>
      <c r="AD472">
        <f>$A472&amp;"|"&amp;$G472&amp;"|"&amp;$AB472</f>
        <v/>
      </c>
      <c r="AE472">
        <f>IF($AC472="","",$A472&amp;"|"&amp;$AC472)</f>
        <v/>
      </c>
      <c r="AF472">
        <f>IF(COUNTIFS($A$2:$A472,$A472)=1,"T"&amp;$AA472,"")</f>
        <v/>
      </c>
    </row>
    <row r="473">
      <c r="A473" t="inlineStr">
        <is>
          <t>Sidizen Kanes</t>
        </is>
      </c>
      <c r="B473">
        <f>IFERROR(IF(INDEX('Player Pool'!$A$2:$A$8725,$X473)="","",INDEX('Player Pool'!$A$2:$A$8725,$X473)),"")</f>
        <v/>
      </c>
      <c r="C473">
        <f>IFERROR(IF(INDEX('Player Pool'!$B$2:$B$8725,$X473)="","",INDEX('Player Pool'!$B$2:$B$8725,$X473)),"")</f>
        <v/>
      </c>
      <c r="D473">
        <f>IFERROR(IF(INDEX('Player Pool'!$C$2:$C$8725,$X473)="","",INDEX('Player Pool'!$C$2:$C$8725,$X473)),"")</f>
        <v/>
      </c>
      <c r="E473">
        <f>IFERROR(IF(INDEX('Player Pool'!$D$2:$D$8725,$X473)="","",INDEX('Player Pool'!$D$2:$D$8725,$X473)),"")</f>
        <v/>
      </c>
      <c r="F473" t="inlineStr">
        <is>
          <t>G</t>
        </is>
      </c>
      <c r="G473" t="inlineStr">
        <is>
          <t>MINORS</t>
        </is>
      </c>
      <c r="H473">
        <f>IFERROR(IF(INDEX('Player Pool'!$E$2:$E$8725,$X473)="","",INDEX('Player Pool'!$E$2:$E$8725,$X473)),"")</f>
        <v/>
      </c>
      <c r="I473" s="30" t="n">
        <v>1075000</v>
      </c>
      <c r="J473" s="31">
        <f>IFERROR(IF(INDEX('Player Pool'!$I$2:$I$8725,$X473)="","",INDEX('Player Pool'!$I$2:$I$8725,$X473)),"")</f>
        <v/>
      </c>
      <c r="K473" s="31">
        <f>IFERROR(IF(INDEX('Player Pool'!$K$2:$K$8725,$X473)="","",INDEX('Player Pool'!$K$2:$K$8725,$X473)),"")</f>
        <v/>
      </c>
      <c r="L473" s="31">
        <f>IFERROR(IF(INDEX('Player Pool'!$M$2:$M$8725,$X473)="","",INDEX('Player Pool'!$M$2:$M$8725,$X473)),"")</f>
        <v/>
      </c>
      <c r="M473" s="31">
        <f>IFERROR(IF(INDEX('Player Pool'!$N$2:$N$8725,$X473)="","",INDEX('Player Pool'!$N$2:$N$8725,$X473)),"")</f>
        <v/>
      </c>
      <c r="N473" s="31">
        <f>IFERROR(IF(INDEX('Player Pool'!$Q$2:$Q$8725,$X473)="","",INDEX('Player Pool'!$Q$2:$Q$8725,$X473)),"")</f>
        <v/>
      </c>
      <c r="O473" s="31">
        <f>IF(AND(ISNUMBER($R473),$R473&lt;&gt;0,ISNUMBER($I473),$I473&gt;0),$R473/($I473/1000000),"")</f>
        <v/>
      </c>
      <c r="P473">
        <f>IFERROR(IF(INDEX('Player Pool'!$U$2:$U$8725,$X473)="","",INDEX('Player Pool'!$U$2:$U$8725,$X473)),"")</f>
        <v/>
      </c>
      <c r="Q473" s="31">
        <f>IFERROR(IF(INDEX('Player Pool'!$O$2:$O$8725,$X473)="","",INDEX('Player Pool'!$O$2:$O$8725,$X473)),"")</f>
        <v/>
      </c>
      <c r="R473" s="31">
        <f>IFERROR(IF(INDEX('Player Pool'!$P$2:$P$8725,$X473)="","",INDEX('Player Pool'!$P$2:$P$8725,$X473)),"")</f>
        <v/>
      </c>
      <c r="S473" s="31">
        <f>IF(AND(ISNUMBER($J473),$J473&lt;&gt;0,ISNUMBER($I473),$I473&gt;0),$J473/($I473/1000000),"")</f>
        <v/>
      </c>
      <c r="T473" s="32">
        <f>IF(AND(ISNUMBER($K473),$K473&lt;&gt;0,ISNUMBER($I473),$I473&gt;0),$K473/($I473/1000000),"")</f>
        <v/>
      </c>
      <c r="U473" s="32">
        <f>IFERROR(IF(INDEX('Player Pool'!$S$2:$S$8725,$X473)="","",INDEX('Player Pool'!$S$2:$S$8725,$X473)),"")</f>
        <v/>
      </c>
      <c r="V473" s="32">
        <f>IF(AND(ISNUMBER($U473),$U473&lt;&gt;0,ISNUMBER($I473),$I473&gt;0),$U473/($I473/1000000),"")</f>
        <v/>
      </c>
      <c r="W473" t="inlineStr">
        <is>
          <t>0644l</t>
        </is>
      </c>
      <c r="X473">
        <f>IFERROR(MATCH($W473,'Player Pool'!$V$2:$V$8725,0),"")</f>
        <v/>
      </c>
      <c r="Y473">
        <f>IF(ISNUMBER($R473),$R473,-1)</f>
        <v/>
      </c>
      <c r="Z473">
        <f>IF(ISNUMBER($J473),$J473,-1)</f>
        <v/>
      </c>
      <c r="AA473">
        <f>IF($A473=$A472,$AA472,$AA472+1)</f>
        <v/>
      </c>
      <c r="AB473">
        <f>COUNTIFS($A$2:$A$516,$A473,$G$2:$G$516,$G473,$Y$2:$Y$516,"&gt;"&amp;$Y473)+COUNTIFS($A$2:$A473,$A473,$G$2:$G473,$G473,$Y$2:$Y473,$Y473)</f>
        <v/>
      </c>
      <c r="AC473">
        <f>IF($G473="MINORS","",COUNTIFS($A$2:$A$516,$A473,$G$2:$G$516,"&lt;&gt;MINORS",$Z$2:$Z$516,"&gt;"&amp;$Z473)+COUNTIFS($A$2:$A473,$A473,$G$2:$G473,"&lt;&gt;MINORS",$Z$2:$Z473,$Z473))</f>
        <v/>
      </c>
      <c r="AD473">
        <f>$A473&amp;"|"&amp;$G473&amp;"|"&amp;$AB473</f>
        <v/>
      </c>
      <c r="AE473">
        <f>IF($AC473="","",$A473&amp;"|"&amp;$AC473)</f>
        <v/>
      </c>
      <c r="AF473">
        <f>IF(COUNTIFS($A$2:$A473,$A473)=1,"T"&amp;$AA473,"")</f>
        <v/>
      </c>
    </row>
    <row r="474">
      <c r="A474" t="inlineStr">
        <is>
          <t>Sidizen Kanes</t>
        </is>
      </c>
      <c r="B474">
        <f>IFERROR(IF(INDEX('Player Pool'!$A$2:$A$8725,$X474)="","",INDEX('Player Pool'!$A$2:$A$8725,$X474)),"")</f>
        <v/>
      </c>
      <c r="C474">
        <f>IFERROR(IF(INDEX('Player Pool'!$B$2:$B$8725,$X474)="","",INDEX('Player Pool'!$B$2:$B$8725,$X474)),"")</f>
        <v/>
      </c>
      <c r="D474">
        <f>IFERROR(IF(INDEX('Player Pool'!$C$2:$C$8725,$X474)="","",INDEX('Player Pool'!$C$2:$C$8725,$X474)),"")</f>
        <v/>
      </c>
      <c r="E474">
        <f>IFERROR(IF(INDEX('Player Pool'!$D$2:$D$8725,$X474)="","",INDEX('Player Pool'!$D$2:$D$8725,$X474)),"")</f>
        <v/>
      </c>
      <c r="F474" t="inlineStr">
        <is>
          <t>D</t>
        </is>
      </c>
      <c r="G474" t="inlineStr">
        <is>
          <t>MINORS</t>
        </is>
      </c>
      <c r="H474">
        <f>IFERROR(IF(INDEX('Player Pool'!$E$2:$E$8725,$X474)="","",INDEX('Player Pool'!$E$2:$E$8725,$X474)),"")</f>
        <v/>
      </c>
      <c r="I474" s="30" t="n">
        <v>931667</v>
      </c>
      <c r="J474" s="31">
        <f>IFERROR(IF(INDEX('Player Pool'!$I$2:$I$8725,$X474)="","",INDEX('Player Pool'!$I$2:$I$8725,$X474)),"")</f>
        <v/>
      </c>
      <c r="K474" s="31">
        <f>IFERROR(IF(INDEX('Player Pool'!$K$2:$K$8725,$X474)="","",INDEX('Player Pool'!$K$2:$K$8725,$X474)),"")</f>
        <v/>
      </c>
      <c r="L474" s="31">
        <f>IFERROR(IF(INDEX('Player Pool'!$M$2:$M$8725,$X474)="","",INDEX('Player Pool'!$M$2:$M$8725,$X474)),"")</f>
        <v/>
      </c>
      <c r="M474" s="31">
        <f>IFERROR(IF(INDEX('Player Pool'!$N$2:$N$8725,$X474)="","",INDEX('Player Pool'!$N$2:$N$8725,$X474)),"")</f>
        <v/>
      </c>
      <c r="N474" s="31">
        <f>IFERROR(IF(INDEX('Player Pool'!$Q$2:$Q$8725,$X474)="","",INDEX('Player Pool'!$Q$2:$Q$8725,$X474)),"")</f>
        <v/>
      </c>
      <c r="O474" s="31">
        <f>IF(AND(ISNUMBER($R474),$R474&lt;&gt;0,ISNUMBER($I474),$I474&gt;0),$R474/($I474/1000000),"")</f>
        <v/>
      </c>
      <c r="P474">
        <f>IFERROR(IF(INDEX('Player Pool'!$U$2:$U$8725,$X474)="","",INDEX('Player Pool'!$U$2:$U$8725,$X474)),"")</f>
        <v/>
      </c>
      <c r="Q474" s="31">
        <f>IFERROR(IF(INDEX('Player Pool'!$O$2:$O$8725,$X474)="","",INDEX('Player Pool'!$O$2:$O$8725,$X474)),"")</f>
        <v/>
      </c>
      <c r="R474" s="31">
        <f>IFERROR(IF(INDEX('Player Pool'!$P$2:$P$8725,$X474)="","",INDEX('Player Pool'!$P$2:$P$8725,$X474)),"")</f>
        <v/>
      </c>
      <c r="S474" s="31">
        <f>IF(AND(ISNUMBER($J474),$J474&lt;&gt;0,ISNUMBER($I474),$I474&gt;0),$J474/($I474/1000000),"")</f>
        <v/>
      </c>
      <c r="T474" s="32">
        <f>IF(AND(ISNUMBER($K474),$K474&lt;&gt;0,ISNUMBER($I474),$I474&gt;0),$K474/($I474/1000000),"")</f>
        <v/>
      </c>
      <c r="U474" s="32">
        <f>IFERROR(IF(INDEX('Player Pool'!$S$2:$S$8725,$X474)="","",INDEX('Player Pool'!$S$2:$S$8725,$X474)),"")</f>
        <v/>
      </c>
      <c r="V474" s="32">
        <f>IF(AND(ISNUMBER($U474),$U474&lt;&gt;0,ISNUMBER($I474),$I474&gt;0),$U474/($I474/1000000),"")</f>
        <v/>
      </c>
      <c r="W474" t="inlineStr">
        <is>
          <t>06md5</t>
        </is>
      </c>
      <c r="X474">
        <f>IFERROR(MATCH($W474,'Player Pool'!$V$2:$V$8725,0),"")</f>
        <v/>
      </c>
      <c r="Y474">
        <f>IF(ISNUMBER($R474),$R474,-1)</f>
        <v/>
      </c>
      <c r="Z474">
        <f>IF(ISNUMBER($J474),$J474,-1)</f>
        <v/>
      </c>
      <c r="AA474">
        <f>IF($A474=$A473,$AA473,$AA473+1)</f>
        <v/>
      </c>
      <c r="AB474">
        <f>COUNTIFS($A$2:$A$516,$A474,$G$2:$G$516,$G474,$Y$2:$Y$516,"&gt;"&amp;$Y474)+COUNTIFS($A$2:$A474,$A474,$G$2:$G474,$G474,$Y$2:$Y474,$Y474)</f>
        <v/>
      </c>
      <c r="AC474">
        <f>IF($G474="MINORS","",COUNTIFS($A$2:$A$516,$A474,$G$2:$G$516,"&lt;&gt;MINORS",$Z$2:$Z$516,"&gt;"&amp;$Z474)+COUNTIFS($A$2:$A474,$A474,$G$2:$G474,"&lt;&gt;MINORS",$Z$2:$Z474,$Z474))</f>
        <v/>
      </c>
      <c r="AD474">
        <f>$A474&amp;"|"&amp;$G474&amp;"|"&amp;$AB474</f>
        <v/>
      </c>
      <c r="AE474">
        <f>IF($AC474="","",$A474&amp;"|"&amp;$AC474)</f>
        <v/>
      </c>
      <c r="AF474">
        <f>IF(COUNTIFS($A$2:$A474,$A474)=1,"T"&amp;$AA474,"")</f>
        <v/>
      </c>
    </row>
    <row r="475">
      <c r="A475" t="inlineStr">
        <is>
          <t>Sidizen Kanes</t>
        </is>
      </c>
      <c r="B475">
        <f>IFERROR(IF(INDEX('Player Pool'!$A$2:$A$8725,$X475)="","",INDEX('Player Pool'!$A$2:$A$8725,$X475)),"")</f>
        <v/>
      </c>
      <c r="C475">
        <f>IFERROR(IF(INDEX('Player Pool'!$B$2:$B$8725,$X475)="","",INDEX('Player Pool'!$B$2:$B$8725,$X475)),"")</f>
        <v/>
      </c>
      <c r="D475">
        <f>IFERROR(IF(INDEX('Player Pool'!$C$2:$C$8725,$X475)="","",INDEX('Player Pool'!$C$2:$C$8725,$X475)),"")</f>
        <v/>
      </c>
      <c r="E475">
        <f>IFERROR(IF(INDEX('Player Pool'!$D$2:$D$8725,$X475)="","",INDEX('Player Pool'!$D$2:$D$8725,$X475)),"")</f>
        <v/>
      </c>
      <c r="F475" t="inlineStr">
        <is>
          <t>F</t>
        </is>
      </c>
      <c r="G475" t="inlineStr">
        <is>
          <t>MINORS</t>
        </is>
      </c>
      <c r="H475">
        <f>IFERROR(IF(INDEX('Player Pool'!$E$2:$E$8725,$X475)="","",INDEX('Player Pool'!$E$2:$E$8725,$X475)),"")</f>
        <v/>
      </c>
      <c r="I475" s="30" t="n">
        <v>1</v>
      </c>
      <c r="J475" s="31">
        <f>IFERROR(IF(INDEX('Player Pool'!$I$2:$I$8725,$X475)="","",INDEX('Player Pool'!$I$2:$I$8725,$X475)),"")</f>
        <v/>
      </c>
      <c r="K475" s="31">
        <f>IFERROR(IF(INDEX('Player Pool'!$K$2:$K$8725,$X475)="","",INDEX('Player Pool'!$K$2:$K$8725,$X475)),"")</f>
        <v/>
      </c>
      <c r="L475" s="31">
        <f>IFERROR(IF(INDEX('Player Pool'!$M$2:$M$8725,$X475)="","",INDEX('Player Pool'!$M$2:$M$8725,$X475)),"")</f>
        <v/>
      </c>
      <c r="M475" s="31">
        <f>IFERROR(IF(INDEX('Player Pool'!$N$2:$N$8725,$X475)="","",INDEX('Player Pool'!$N$2:$N$8725,$X475)),"")</f>
        <v/>
      </c>
      <c r="N475" s="31">
        <f>IFERROR(IF(INDEX('Player Pool'!$Q$2:$Q$8725,$X475)="","",INDEX('Player Pool'!$Q$2:$Q$8725,$X475)),"")</f>
        <v/>
      </c>
      <c r="O475" s="31">
        <f>IF(AND(ISNUMBER($R475),$R475&lt;&gt;0,ISNUMBER($I475),$I475&gt;0),$R475/($I475/1000000),"")</f>
        <v/>
      </c>
      <c r="P475">
        <f>IFERROR(IF(INDEX('Player Pool'!$U$2:$U$8725,$X475)="","",INDEX('Player Pool'!$U$2:$U$8725,$X475)),"")</f>
        <v/>
      </c>
      <c r="Q475" s="31">
        <f>IFERROR(IF(INDEX('Player Pool'!$O$2:$O$8725,$X475)="","",INDEX('Player Pool'!$O$2:$O$8725,$X475)),"")</f>
        <v/>
      </c>
      <c r="R475" s="31">
        <f>IFERROR(IF(INDEX('Player Pool'!$P$2:$P$8725,$X475)="","",INDEX('Player Pool'!$P$2:$P$8725,$X475)),"")</f>
        <v/>
      </c>
      <c r="S475" s="31">
        <f>IF(AND(ISNUMBER($J475),$J475&lt;&gt;0,ISNUMBER($I475),$I475&gt;0),$J475/($I475/1000000),"")</f>
        <v/>
      </c>
      <c r="T475" s="32">
        <f>IF(AND(ISNUMBER($K475),$K475&lt;&gt;0,ISNUMBER($I475),$I475&gt;0),$K475/($I475/1000000),"")</f>
        <v/>
      </c>
      <c r="U475" s="32">
        <f>IFERROR(IF(INDEX('Player Pool'!$S$2:$S$8725,$X475)="","",INDEX('Player Pool'!$S$2:$S$8725,$X475)),"")</f>
        <v/>
      </c>
      <c r="V475" s="32">
        <f>IF(AND(ISNUMBER($U475),$U475&lt;&gt;0,ISNUMBER($I475),$I475&gt;0),$U475/($I475/1000000),"")</f>
        <v/>
      </c>
      <c r="W475" t="inlineStr">
        <is>
          <t>064om</t>
        </is>
      </c>
      <c r="X475">
        <f>IFERROR(MATCH($W475,'Player Pool'!$V$2:$V$8725,0),"")</f>
        <v/>
      </c>
      <c r="Y475">
        <f>IF(ISNUMBER($R475),$R475,-1)</f>
        <v/>
      </c>
      <c r="Z475">
        <f>IF(ISNUMBER($J475),$J475,-1)</f>
        <v/>
      </c>
      <c r="AA475">
        <f>IF($A475=$A474,$AA474,$AA474+1)</f>
        <v/>
      </c>
      <c r="AB475">
        <f>COUNTIFS($A$2:$A$516,$A475,$G$2:$G$516,$G475,$Y$2:$Y$516,"&gt;"&amp;$Y475)+COUNTIFS($A$2:$A475,$A475,$G$2:$G475,$G475,$Y$2:$Y475,$Y475)</f>
        <v/>
      </c>
      <c r="AC475">
        <f>IF($G475="MINORS","",COUNTIFS($A$2:$A$516,$A475,$G$2:$G$516,"&lt;&gt;MINORS",$Z$2:$Z$516,"&gt;"&amp;$Z475)+COUNTIFS($A$2:$A475,$A475,$G$2:$G475,"&lt;&gt;MINORS",$Z$2:$Z475,$Z475))</f>
        <v/>
      </c>
      <c r="AD475">
        <f>$A475&amp;"|"&amp;$G475&amp;"|"&amp;$AB475</f>
        <v/>
      </c>
      <c r="AE475">
        <f>IF($AC475="","",$A475&amp;"|"&amp;$AC475)</f>
        <v/>
      </c>
      <c r="AF475">
        <f>IF(COUNTIFS($A$2:$A475,$A475)=1,"T"&amp;$AA475,"")</f>
        <v/>
      </c>
    </row>
    <row r="476">
      <c r="A476" t="inlineStr">
        <is>
          <t>Sidizen Kanes</t>
        </is>
      </c>
      <c r="B476">
        <f>IFERROR(IF(INDEX('Player Pool'!$A$2:$A$8725,$X476)="","",INDEX('Player Pool'!$A$2:$A$8725,$X476)),"")</f>
        <v/>
      </c>
      <c r="C476">
        <f>IFERROR(IF(INDEX('Player Pool'!$B$2:$B$8725,$X476)="","",INDEX('Player Pool'!$B$2:$B$8725,$X476)),"")</f>
        <v/>
      </c>
      <c r="D476">
        <f>IFERROR(IF(INDEX('Player Pool'!$C$2:$C$8725,$X476)="","",INDEX('Player Pool'!$C$2:$C$8725,$X476)),"")</f>
        <v/>
      </c>
      <c r="E476">
        <f>IFERROR(IF(INDEX('Player Pool'!$D$2:$D$8725,$X476)="","",INDEX('Player Pool'!$D$2:$D$8725,$X476)),"")</f>
        <v/>
      </c>
      <c r="F476" t="inlineStr">
        <is>
          <t>F</t>
        </is>
      </c>
      <c r="G476" t="inlineStr">
        <is>
          <t>MINORS</t>
        </is>
      </c>
      <c r="H476">
        <f>IFERROR(IF(INDEX('Player Pool'!$E$2:$E$8725,$X476)="","",INDEX('Player Pool'!$E$2:$E$8725,$X476)),"")</f>
        <v/>
      </c>
      <c r="I476" s="30" t="n">
        <v>1</v>
      </c>
      <c r="J476" s="31">
        <f>IFERROR(IF(INDEX('Player Pool'!$I$2:$I$8725,$X476)="","",INDEX('Player Pool'!$I$2:$I$8725,$X476)),"")</f>
        <v/>
      </c>
      <c r="K476" s="31">
        <f>IFERROR(IF(INDEX('Player Pool'!$K$2:$K$8725,$X476)="","",INDEX('Player Pool'!$K$2:$K$8725,$X476)),"")</f>
        <v/>
      </c>
      <c r="L476" s="31">
        <f>IFERROR(IF(INDEX('Player Pool'!$M$2:$M$8725,$X476)="","",INDEX('Player Pool'!$M$2:$M$8725,$X476)),"")</f>
        <v/>
      </c>
      <c r="M476" s="31">
        <f>IFERROR(IF(INDEX('Player Pool'!$N$2:$N$8725,$X476)="","",INDEX('Player Pool'!$N$2:$N$8725,$X476)),"")</f>
        <v/>
      </c>
      <c r="N476" s="31">
        <f>IFERROR(IF(INDEX('Player Pool'!$Q$2:$Q$8725,$X476)="","",INDEX('Player Pool'!$Q$2:$Q$8725,$X476)),"")</f>
        <v/>
      </c>
      <c r="O476" s="31">
        <f>IF(AND(ISNUMBER($R476),$R476&lt;&gt;0,ISNUMBER($I476),$I476&gt;0),$R476/($I476/1000000),"")</f>
        <v/>
      </c>
      <c r="P476">
        <f>IFERROR(IF(INDEX('Player Pool'!$U$2:$U$8725,$X476)="","",INDEX('Player Pool'!$U$2:$U$8725,$X476)),"")</f>
        <v/>
      </c>
      <c r="Q476" s="31">
        <f>IFERROR(IF(INDEX('Player Pool'!$O$2:$O$8725,$X476)="","",INDEX('Player Pool'!$O$2:$O$8725,$X476)),"")</f>
        <v/>
      </c>
      <c r="R476" s="31">
        <f>IFERROR(IF(INDEX('Player Pool'!$P$2:$P$8725,$X476)="","",INDEX('Player Pool'!$P$2:$P$8725,$X476)),"")</f>
        <v/>
      </c>
      <c r="S476" s="31">
        <f>IF(AND(ISNUMBER($J476),$J476&lt;&gt;0,ISNUMBER($I476),$I476&gt;0),$J476/($I476/1000000),"")</f>
        <v/>
      </c>
      <c r="T476" s="32">
        <f>IF(AND(ISNUMBER($K476),$K476&lt;&gt;0,ISNUMBER($I476),$I476&gt;0),$K476/($I476/1000000),"")</f>
        <v/>
      </c>
      <c r="U476" s="32">
        <f>IFERROR(IF(INDEX('Player Pool'!$S$2:$S$8725,$X476)="","",INDEX('Player Pool'!$S$2:$S$8725,$X476)),"")</f>
        <v/>
      </c>
      <c r="V476" s="32">
        <f>IF(AND(ISNUMBER($U476),$U476&lt;&gt;0,ISNUMBER($I476),$I476&gt;0),$U476/($I476/1000000),"")</f>
        <v/>
      </c>
      <c r="W476" t="inlineStr">
        <is>
          <t>05uh3</t>
        </is>
      </c>
      <c r="X476">
        <f>IFERROR(MATCH($W476,'Player Pool'!$V$2:$V$8725,0),"")</f>
        <v/>
      </c>
      <c r="Y476">
        <f>IF(ISNUMBER($R476),$R476,-1)</f>
        <v/>
      </c>
      <c r="Z476">
        <f>IF(ISNUMBER($J476),$J476,-1)</f>
        <v/>
      </c>
      <c r="AA476">
        <f>IF($A476=$A475,$AA475,$AA475+1)</f>
        <v/>
      </c>
      <c r="AB476">
        <f>COUNTIFS($A$2:$A$516,$A476,$G$2:$G$516,$G476,$Y$2:$Y$516,"&gt;"&amp;$Y476)+COUNTIFS($A$2:$A476,$A476,$G$2:$G476,$G476,$Y$2:$Y476,$Y476)</f>
        <v/>
      </c>
      <c r="AC476">
        <f>IF($G476="MINORS","",COUNTIFS($A$2:$A$516,$A476,$G$2:$G$516,"&lt;&gt;MINORS",$Z$2:$Z$516,"&gt;"&amp;$Z476)+COUNTIFS($A$2:$A476,$A476,$G$2:$G476,"&lt;&gt;MINORS",$Z$2:$Z476,$Z476))</f>
        <v/>
      </c>
      <c r="AD476">
        <f>$A476&amp;"|"&amp;$G476&amp;"|"&amp;$AB476</f>
        <v/>
      </c>
      <c r="AE476">
        <f>IF($AC476="","",$A476&amp;"|"&amp;$AC476)</f>
        <v/>
      </c>
      <c r="AF476">
        <f>IF(COUNTIFS($A$2:$A476,$A476)=1,"T"&amp;$AA476,"")</f>
        <v/>
      </c>
    </row>
    <row r="477">
      <c r="A477" t="inlineStr">
        <is>
          <t>The Last Place Lukes</t>
        </is>
      </c>
      <c r="B477">
        <f>IFERROR(IF(INDEX('Player Pool'!$A$2:$A$8725,$X477)="","",INDEX('Player Pool'!$A$2:$A$8725,$X477)),"")</f>
        <v/>
      </c>
      <c r="C477">
        <f>IFERROR(IF(INDEX('Player Pool'!$B$2:$B$8725,$X477)="","",INDEX('Player Pool'!$B$2:$B$8725,$X477)),"")</f>
        <v/>
      </c>
      <c r="D477">
        <f>IFERROR(IF(INDEX('Player Pool'!$C$2:$C$8725,$X477)="","",INDEX('Player Pool'!$C$2:$C$8725,$X477)),"")</f>
        <v/>
      </c>
      <c r="E477">
        <f>IFERROR(IF(INDEX('Player Pool'!$D$2:$D$8725,$X477)="","",INDEX('Player Pool'!$D$2:$D$8725,$X477)),"")</f>
        <v/>
      </c>
      <c r="F477" t="inlineStr">
        <is>
          <t>F</t>
        </is>
      </c>
      <c r="G477" t="inlineStr">
        <is>
          <t>ACTIVE</t>
        </is>
      </c>
      <c r="H477">
        <f>IFERROR(IF(INDEX('Player Pool'!$E$2:$E$8725,$X477)="","",INDEX('Player Pool'!$E$2:$E$8725,$X477)),"")</f>
        <v/>
      </c>
      <c r="I477" s="30" t="n">
        <v>7875000</v>
      </c>
      <c r="J477" s="31">
        <f>IFERROR(IF(INDEX('Player Pool'!$I$2:$I$8725,$X477)="","",INDEX('Player Pool'!$I$2:$I$8725,$X477)),"")</f>
        <v/>
      </c>
      <c r="K477" s="31">
        <f>IFERROR(IF(INDEX('Player Pool'!$K$2:$K$8725,$X477)="","",INDEX('Player Pool'!$K$2:$K$8725,$X477)),"")</f>
        <v/>
      </c>
      <c r="L477" s="31">
        <f>IFERROR(IF(INDEX('Player Pool'!$M$2:$M$8725,$X477)="","",INDEX('Player Pool'!$M$2:$M$8725,$X477)),"")</f>
        <v/>
      </c>
      <c r="M477" s="31">
        <f>IFERROR(IF(INDEX('Player Pool'!$N$2:$N$8725,$X477)="","",INDEX('Player Pool'!$N$2:$N$8725,$X477)),"")</f>
        <v/>
      </c>
      <c r="N477" s="31">
        <f>IFERROR(IF(INDEX('Player Pool'!$Q$2:$Q$8725,$X477)="","",INDEX('Player Pool'!$Q$2:$Q$8725,$X477)),"")</f>
        <v/>
      </c>
      <c r="O477" s="31">
        <f>IF(AND(ISNUMBER($R477),$R477&lt;&gt;0,ISNUMBER($I477),$I477&gt;0),$R477/($I477/1000000),"")</f>
        <v/>
      </c>
      <c r="P477">
        <f>IFERROR(IF(INDEX('Player Pool'!$U$2:$U$8725,$X477)="","",INDEX('Player Pool'!$U$2:$U$8725,$X477)),"")</f>
        <v/>
      </c>
      <c r="Q477" s="31">
        <f>IFERROR(IF(INDEX('Player Pool'!$O$2:$O$8725,$X477)="","",INDEX('Player Pool'!$O$2:$O$8725,$X477)),"")</f>
        <v/>
      </c>
      <c r="R477" s="31">
        <f>IFERROR(IF(INDEX('Player Pool'!$P$2:$P$8725,$X477)="","",INDEX('Player Pool'!$P$2:$P$8725,$X477)),"")</f>
        <v/>
      </c>
      <c r="S477" s="31">
        <f>IF(AND(ISNUMBER($J477),$J477&lt;&gt;0,ISNUMBER($I477),$I477&gt;0),$J477/($I477/1000000),"")</f>
        <v/>
      </c>
      <c r="T477" s="32">
        <f>IF(AND(ISNUMBER($K477),$K477&lt;&gt;0,ISNUMBER($I477),$I477&gt;0),$K477/($I477/1000000),"")</f>
        <v/>
      </c>
      <c r="U477" s="32">
        <f>IFERROR(IF(INDEX('Player Pool'!$S$2:$S$8725,$X477)="","",INDEX('Player Pool'!$S$2:$S$8725,$X477)),"")</f>
        <v/>
      </c>
      <c r="V477" s="32">
        <f>IF(AND(ISNUMBER($U477),$U477&lt;&gt;0,ISNUMBER($I477),$I477&gt;0),$U477/($I477/1000000),"")</f>
        <v/>
      </c>
      <c r="W477" t="inlineStr">
        <is>
          <t>048xc</t>
        </is>
      </c>
      <c r="X477">
        <f>IFERROR(MATCH($W477,'Player Pool'!$V$2:$V$8725,0),"")</f>
        <v/>
      </c>
      <c r="Y477">
        <f>IF(ISNUMBER($R477),$R477,-1)</f>
        <v/>
      </c>
      <c r="Z477">
        <f>IF(ISNUMBER($J477),$J477,-1)</f>
        <v/>
      </c>
      <c r="AA477">
        <f>IF($A477=$A476,$AA476,$AA476+1)</f>
        <v/>
      </c>
      <c r="AB477">
        <f>COUNTIFS($A$2:$A$516,$A477,$G$2:$G$516,$G477,$Y$2:$Y$516,"&gt;"&amp;$Y477)+COUNTIFS($A$2:$A477,$A477,$G$2:$G477,$G477,$Y$2:$Y477,$Y477)</f>
        <v/>
      </c>
      <c r="AC477">
        <f>IF($G477="MINORS","",COUNTIFS($A$2:$A$516,$A477,$G$2:$G$516,"&lt;&gt;MINORS",$Z$2:$Z$516,"&gt;"&amp;$Z477)+COUNTIFS($A$2:$A477,$A477,$G$2:$G477,"&lt;&gt;MINORS",$Z$2:$Z477,$Z477))</f>
        <v/>
      </c>
      <c r="AD477">
        <f>$A477&amp;"|"&amp;$G477&amp;"|"&amp;$AB477</f>
        <v/>
      </c>
      <c r="AE477">
        <f>IF($AC477="","",$A477&amp;"|"&amp;$AC477)</f>
        <v/>
      </c>
      <c r="AF477">
        <f>IF(COUNTIFS($A$2:$A477,$A477)=1,"T"&amp;$AA477,"")</f>
        <v/>
      </c>
    </row>
    <row r="478">
      <c r="A478" t="inlineStr">
        <is>
          <t>The Last Place Lukes</t>
        </is>
      </c>
      <c r="B478">
        <f>IFERROR(IF(INDEX('Player Pool'!$A$2:$A$8725,$X478)="","",INDEX('Player Pool'!$A$2:$A$8725,$X478)),"")</f>
        <v/>
      </c>
      <c r="C478">
        <f>IFERROR(IF(INDEX('Player Pool'!$B$2:$B$8725,$X478)="","",INDEX('Player Pool'!$B$2:$B$8725,$X478)),"")</f>
        <v/>
      </c>
      <c r="D478">
        <f>IFERROR(IF(INDEX('Player Pool'!$C$2:$C$8725,$X478)="","",INDEX('Player Pool'!$C$2:$C$8725,$X478)),"")</f>
        <v/>
      </c>
      <c r="E478">
        <f>IFERROR(IF(INDEX('Player Pool'!$D$2:$D$8725,$X478)="","",INDEX('Player Pool'!$D$2:$D$8725,$X478)),"")</f>
        <v/>
      </c>
      <c r="F478" t="inlineStr">
        <is>
          <t>F</t>
        </is>
      </c>
      <c r="G478" t="inlineStr">
        <is>
          <t>ACTIVE</t>
        </is>
      </c>
      <c r="H478">
        <f>IFERROR(IF(INDEX('Player Pool'!$E$2:$E$8725,$X478)="","",INDEX('Player Pool'!$E$2:$E$8725,$X478)),"")</f>
        <v/>
      </c>
      <c r="I478" s="30" t="n">
        <v>10625000</v>
      </c>
      <c r="J478" s="31">
        <f>IFERROR(IF(INDEX('Player Pool'!$I$2:$I$8725,$X478)="","",INDEX('Player Pool'!$I$2:$I$8725,$X478)),"")</f>
        <v/>
      </c>
      <c r="K478" s="31">
        <f>IFERROR(IF(INDEX('Player Pool'!$K$2:$K$8725,$X478)="","",INDEX('Player Pool'!$K$2:$K$8725,$X478)),"")</f>
        <v/>
      </c>
      <c r="L478" s="31">
        <f>IFERROR(IF(INDEX('Player Pool'!$M$2:$M$8725,$X478)="","",INDEX('Player Pool'!$M$2:$M$8725,$X478)),"")</f>
        <v/>
      </c>
      <c r="M478" s="31">
        <f>IFERROR(IF(INDEX('Player Pool'!$N$2:$N$8725,$X478)="","",INDEX('Player Pool'!$N$2:$N$8725,$X478)),"")</f>
        <v/>
      </c>
      <c r="N478" s="31">
        <f>IFERROR(IF(INDEX('Player Pool'!$Q$2:$Q$8725,$X478)="","",INDEX('Player Pool'!$Q$2:$Q$8725,$X478)),"")</f>
        <v/>
      </c>
      <c r="O478" s="31">
        <f>IF(AND(ISNUMBER($R478),$R478&lt;&gt;0,ISNUMBER($I478),$I478&gt;0),$R478/($I478/1000000),"")</f>
        <v/>
      </c>
      <c r="P478">
        <f>IFERROR(IF(INDEX('Player Pool'!$U$2:$U$8725,$X478)="","",INDEX('Player Pool'!$U$2:$U$8725,$X478)),"")</f>
        <v/>
      </c>
      <c r="Q478" s="31">
        <f>IFERROR(IF(INDEX('Player Pool'!$O$2:$O$8725,$X478)="","",INDEX('Player Pool'!$O$2:$O$8725,$X478)),"")</f>
        <v/>
      </c>
      <c r="R478" s="31">
        <f>IFERROR(IF(INDEX('Player Pool'!$P$2:$P$8725,$X478)="","",INDEX('Player Pool'!$P$2:$P$8725,$X478)),"")</f>
        <v/>
      </c>
      <c r="S478" s="31">
        <f>IF(AND(ISNUMBER($J478),$J478&lt;&gt;0,ISNUMBER($I478),$I478&gt;0),$J478/($I478/1000000),"")</f>
        <v/>
      </c>
      <c r="T478" s="32">
        <f>IF(AND(ISNUMBER($K478),$K478&lt;&gt;0,ISNUMBER($I478),$I478&gt;0),$K478/($I478/1000000),"")</f>
        <v/>
      </c>
      <c r="U478" s="32">
        <f>IFERROR(IF(INDEX('Player Pool'!$S$2:$S$8725,$X478)="","",INDEX('Player Pool'!$S$2:$S$8725,$X478)),"")</f>
        <v/>
      </c>
      <c r="V478" s="32">
        <f>IF(AND(ISNUMBER($U478),$U478&lt;&gt;0,ISNUMBER($I478),$I478&gt;0),$U478/($I478/1000000),"")</f>
        <v/>
      </c>
      <c r="W478" t="inlineStr">
        <is>
          <t>03e1n</t>
        </is>
      </c>
      <c r="X478">
        <f>IFERROR(MATCH($W478,'Player Pool'!$V$2:$V$8725,0),"")</f>
        <v/>
      </c>
      <c r="Y478">
        <f>IF(ISNUMBER($R478),$R478,-1)</f>
        <v/>
      </c>
      <c r="Z478">
        <f>IF(ISNUMBER($J478),$J478,-1)</f>
        <v/>
      </c>
      <c r="AA478">
        <f>IF($A478=$A477,$AA477,$AA477+1)</f>
        <v/>
      </c>
      <c r="AB478">
        <f>COUNTIFS($A$2:$A$516,$A478,$G$2:$G$516,$G478,$Y$2:$Y$516,"&gt;"&amp;$Y478)+COUNTIFS($A$2:$A478,$A478,$G$2:$G478,$G478,$Y$2:$Y478,$Y478)</f>
        <v/>
      </c>
      <c r="AC478">
        <f>IF($G478="MINORS","",COUNTIFS($A$2:$A$516,$A478,$G$2:$G$516,"&lt;&gt;MINORS",$Z$2:$Z$516,"&gt;"&amp;$Z478)+COUNTIFS($A$2:$A478,$A478,$G$2:$G478,"&lt;&gt;MINORS",$Z$2:$Z478,$Z478))</f>
        <v/>
      </c>
      <c r="AD478">
        <f>$A478&amp;"|"&amp;$G478&amp;"|"&amp;$AB478</f>
        <v/>
      </c>
      <c r="AE478">
        <f>IF($AC478="","",$A478&amp;"|"&amp;$AC478)</f>
        <v/>
      </c>
      <c r="AF478">
        <f>IF(COUNTIFS($A$2:$A478,$A478)=1,"T"&amp;$AA478,"")</f>
        <v/>
      </c>
    </row>
    <row r="479">
      <c r="A479" t="inlineStr">
        <is>
          <t>The Last Place Lukes</t>
        </is>
      </c>
      <c r="B479">
        <f>IFERROR(IF(INDEX('Player Pool'!$A$2:$A$8725,$X479)="","",INDEX('Player Pool'!$A$2:$A$8725,$X479)),"")</f>
        <v/>
      </c>
      <c r="C479">
        <f>IFERROR(IF(INDEX('Player Pool'!$B$2:$B$8725,$X479)="","",INDEX('Player Pool'!$B$2:$B$8725,$X479)),"")</f>
        <v/>
      </c>
      <c r="D479">
        <f>IFERROR(IF(INDEX('Player Pool'!$C$2:$C$8725,$X479)="","",INDEX('Player Pool'!$C$2:$C$8725,$X479)),"")</f>
        <v/>
      </c>
      <c r="E479">
        <f>IFERROR(IF(INDEX('Player Pool'!$D$2:$D$8725,$X479)="","",INDEX('Player Pool'!$D$2:$D$8725,$X479)),"")</f>
        <v/>
      </c>
      <c r="F479" t="inlineStr">
        <is>
          <t>F</t>
        </is>
      </c>
      <c r="G479" t="inlineStr">
        <is>
          <t>ACTIVE</t>
        </is>
      </c>
      <c r="H479">
        <f>IFERROR(IF(INDEX('Player Pool'!$E$2:$E$8725,$X479)="","",INDEX('Player Pool'!$E$2:$E$8725,$X479)),"")</f>
        <v/>
      </c>
      <c r="I479" s="30" t="n">
        <v>11500000</v>
      </c>
      <c r="J479" s="31">
        <f>IFERROR(IF(INDEX('Player Pool'!$I$2:$I$8725,$X479)="","",INDEX('Player Pool'!$I$2:$I$8725,$X479)),"")</f>
        <v/>
      </c>
      <c r="K479" s="31">
        <f>IFERROR(IF(INDEX('Player Pool'!$K$2:$K$8725,$X479)="","",INDEX('Player Pool'!$K$2:$K$8725,$X479)),"")</f>
        <v/>
      </c>
      <c r="L479" s="31">
        <f>IFERROR(IF(INDEX('Player Pool'!$M$2:$M$8725,$X479)="","",INDEX('Player Pool'!$M$2:$M$8725,$X479)),"")</f>
        <v/>
      </c>
      <c r="M479" s="31">
        <f>IFERROR(IF(INDEX('Player Pool'!$N$2:$N$8725,$X479)="","",INDEX('Player Pool'!$N$2:$N$8725,$X479)),"")</f>
        <v/>
      </c>
      <c r="N479" s="31">
        <f>IFERROR(IF(INDEX('Player Pool'!$Q$2:$Q$8725,$X479)="","",INDEX('Player Pool'!$Q$2:$Q$8725,$X479)),"")</f>
        <v/>
      </c>
      <c r="O479" s="31">
        <f>IF(AND(ISNUMBER($R479),$R479&lt;&gt;0,ISNUMBER($I479),$I479&gt;0),$R479/($I479/1000000),"")</f>
        <v/>
      </c>
      <c r="P479">
        <f>IFERROR(IF(INDEX('Player Pool'!$U$2:$U$8725,$X479)="","",INDEX('Player Pool'!$U$2:$U$8725,$X479)),"")</f>
        <v/>
      </c>
      <c r="Q479" s="31">
        <f>IFERROR(IF(INDEX('Player Pool'!$O$2:$O$8725,$X479)="","",INDEX('Player Pool'!$O$2:$O$8725,$X479)),"")</f>
        <v/>
      </c>
      <c r="R479" s="31">
        <f>IFERROR(IF(INDEX('Player Pool'!$P$2:$P$8725,$X479)="","",INDEX('Player Pool'!$P$2:$P$8725,$X479)),"")</f>
        <v/>
      </c>
      <c r="S479" s="31">
        <f>IF(AND(ISNUMBER($J479),$J479&lt;&gt;0,ISNUMBER($I479),$I479&gt;0),$J479/($I479/1000000),"")</f>
        <v/>
      </c>
      <c r="T479" s="32">
        <f>IF(AND(ISNUMBER($K479),$K479&lt;&gt;0,ISNUMBER($I479),$I479&gt;0),$K479/($I479/1000000),"")</f>
        <v/>
      </c>
      <c r="U479" s="32">
        <f>IFERROR(IF(INDEX('Player Pool'!$S$2:$S$8725,$X479)="","",INDEX('Player Pool'!$S$2:$S$8725,$X479)),"")</f>
        <v/>
      </c>
      <c r="V479" s="32">
        <f>IF(AND(ISNUMBER($U479),$U479&lt;&gt;0,ISNUMBER($I479),$I479&gt;0),$U479/($I479/1000000),"")</f>
        <v/>
      </c>
      <c r="W479" t="inlineStr">
        <is>
          <t>02yjj</t>
        </is>
      </c>
      <c r="X479">
        <f>IFERROR(MATCH($W479,'Player Pool'!$V$2:$V$8725,0),"")</f>
        <v/>
      </c>
      <c r="Y479">
        <f>IF(ISNUMBER($R479),$R479,-1)</f>
        <v/>
      </c>
      <c r="Z479">
        <f>IF(ISNUMBER($J479),$J479,-1)</f>
        <v/>
      </c>
      <c r="AA479">
        <f>IF($A479=$A478,$AA478,$AA478+1)</f>
        <v/>
      </c>
      <c r="AB479">
        <f>COUNTIFS($A$2:$A$516,$A479,$G$2:$G$516,$G479,$Y$2:$Y$516,"&gt;"&amp;$Y479)+COUNTIFS($A$2:$A479,$A479,$G$2:$G479,$G479,$Y$2:$Y479,$Y479)</f>
        <v/>
      </c>
      <c r="AC479">
        <f>IF($G479="MINORS","",COUNTIFS($A$2:$A$516,$A479,$G$2:$G$516,"&lt;&gt;MINORS",$Z$2:$Z$516,"&gt;"&amp;$Z479)+COUNTIFS($A$2:$A479,$A479,$G$2:$G479,"&lt;&gt;MINORS",$Z$2:$Z479,$Z479))</f>
        <v/>
      </c>
      <c r="AD479">
        <f>$A479&amp;"|"&amp;$G479&amp;"|"&amp;$AB479</f>
        <v/>
      </c>
      <c r="AE479">
        <f>IF($AC479="","",$A479&amp;"|"&amp;$AC479)</f>
        <v/>
      </c>
      <c r="AF479">
        <f>IF(COUNTIFS($A$2:$A479,$A479)=1,"T"&amp;$AA479,"")</f>
        <v/>
      </c>
    </row>
    <row r="480">
      <c r="A480" t="inlineStr">
        <is>
          <t>The Last Place Lukes</t>
        </is>
      </c>
      <c r="B480">
        <f>IFERROR(IF(INDEX('Player Pool'!$A$2:$A$8725,$X480)="","",INDEX('Player Pool'!$A$2:$A$8725,$X480)),"")</f>
        <v/>
      </c>
      <c r="C480">
        <f>IFERROR(IF(INDEX('Player Pool'!$B$2:$B$8725,$X480)="","",INDEX('Player Pool'!$B$2:$B$8725,$X480)),"")</f>
        <v/>
      </c>
      <c r="D480">
        <f>IFERROR(IF(INDEX('Player Pool'!$C$2:$C$8725,$X480)="","",INDEX('Player Pool'!$C$2:$C$8725,$X480)),"")</f>
        <v/>
      </c>
      <c r="E480">
        <f>IFERROR(IF(INDEX('Player Pool'!$D$2:$D$8725,$X480)="","",INDEX('Player Pool'!$D$2:$D$8725,$X480)),"")</f>
        <v/>
      </c>
      <c r="F480" t="inlineStr">
        <is>
          <t>D</t>
        </is>
      </c>
      <c r="G480" t="inlineStr">
        <is>
          <t>ACTIVE</t>
        </is>
      </c>
      <c r="H480">
        <f>IFERROR(IF(INDEX('Player Pool'!$E$2:$E$8725,$X480)="","",INDEX('Player Pool'!$E$2:$E$8725,$X480)),"")</f>
        <v/>
      </c>
      <c r="I480" s="30" t="n">
        <v>9500000</v>
      </c>
      <c r="J480" s="31">
        <f>IFERROR(IF(INDEX('Player Pool'!$I$2:$I$8725,$X480)="","",INDEX('Player Pool'!$I$2:$I$8725,$X480)),"")</f>
        <v/>
      </c>
      <c r="K480" s="31">
        <f>IFERROR(IF(INDEX('Player Pool'!$K$2:$K$8725,$X480)="","",INDEX('Player Pool'!$K$2:$K$8725,$X480)),"")</f>
        <v/>
      </c>
      <c r="L480" s="31">
        <f>IFERROR(IF(INDEX('Player Pool'!$M$2:$M$8725,$X480)="","",INDEX('Player Pool'!$M$2:$M$8725,$X480)),"")</f>
        <v/>
      </c>
      <c r="M480" s="31">
        <f>IFERROR(IF(INDEX('Player Pool'!$N$2:$N$8725,$X480)="","",INDEX('Player Pool'!$N$2:$N$8725,$X480)),"")</f>
        <v/>
      </c>
      <c r="N480" s="31">
        <f>IFERROR(IF(INDEX('Player Pool'!$Q$2:$Q$8725,$X480)="","",INDEX('Player Pool'!$Q$2:$Q$8725,$X480)),"")</f>
        <v/>
      </c>
      <c r="O480" s="31">
        <f>IF(AND(ISNUMBER($R480),$R480&lt;&gt;0,ISNUMBER($I480),$I480&gt;0),$R480/($I480/1000000),"")</f>
        <v/>
      </c>
      <c r="P480">
        <f>IFERROR(IF(INDEX('Player Pool'!$U$2:$U$8725,$X480)="","",INDEX('Player Pool'!$U$2:$U$8725,$X480)),"")</f>
        <v/>
      </c>
      <c r="Q480" s="31">
        <f>IFERROR(IF(INDEX('Player Pool'!$O$2:$O$8725,$X480)="","",INDEX('Player Pool'!$O$2:$O$8725,$X480)),"")</f>
        <v/>
      </c>
      <c r="R480" s="31">
        <f>IFERROR(IF(INDEX('Player Pool'!$P$2:$P$8725,$X480)="","",INDEX('Player Pool'!$P$2:$P$8725,$X480)),"")</f>
        <v/>
      </c>
      <c r="S480" s="31">
        <f>IF(AND(ISNUMBER($J480),$J480&lt;&gt;0,ISNUMBER($I480),$I480&gt;0),$J480/($I480/1000000),"")</f>
        <v/>
      </c>
      <c r="T480" s="32">
        <f>IF(AND(ISNUMBER($K480),$K480&lt;&gt;0,ISNUMBER($I480),$I480&gt;0),$K480/($I480/1000000),"")</f>
        <v/>
      </c>
      <c r="U480" s="32">
        <f>IFERROR(IF(INDEX('Player Pool'!$S$2:$S$8725,$X480)="","",INDEX('Player Pool'!$S$2:$S$8725,$X480)),"")</f>
        <v/>
      </c>
      <c r="V480" s="32">
        <f>IF(AND(ISNUMBER($U480),$U480&lt;&gt;0,ISNUMBER($I480),$I480&gt;0),$U480/($I480/1000000),"")</f>
        <v/>
      </c>
      <c r="W480" t="inlineStr">
        <is>
          <t>03wpm</t>
        </is>
      </c>
      <c r="X480">
        <f>IFERROR(MATCH($W480,'Player Pool'!$V$2:$V$8725,0),"")</f>
        <v/>
      </c>
      <c r="Y480">
        <f>IF(ISNUMBER($R480),$R480,-1)</f>
        <v/>
      </c>
      <c r="Z480">
        <f>IF(ISNUMBER($J480),$J480,-1)</f>
        <v/>
      </c>
      <c r="AA480">
        <f>IF($A480=$A479,$AA479,$AA479+1)</f>
        <v/>
      </c>
      <c r="AB480">
        <f>COUNTIFS($A$2:$A$516,$A480,$G$2:$G$516,$G480,$Y$2:$Y$516,"&gt;"&amp;$Y480)+COUNTIFS($A$2:$A480,$A480,$G$2:$G480,$G480,$Y$2:$Y480,$Y480)</f>
        <v/>
      </c>
      <c r="AC480">
        <f>IF($G480="MINORS","",COUNTIFS($A$2:$A$516,$A480,$G$2:$G$516,"&lt;&gt;MINORS",$Z$2:$Z$516,"&gt;"&amp;$Z480)+COUNTIFS($A$2:$A480,$A480,$G$2:$G480,"&lt;&gt;MINORS",$Z$2:$Z480,$Z480))</f>
        <v/>
      </c>
      <c r="AD480">
        <f>$A480&amp;"|"&amp;$G480&amp;"|"&amp;$AB480</f>
        <v/>
      </c>
      <c r="AE480">
        <f>IF($AC480="","",$A480&amp;"|"&amp;$AC480)</f>
        <v/>
      </c>
      <c r="AF480">
        <f>IF(COUNTIFS($A$2:$A480,$A480)=1,"T"&amp;$AA480,"")</f>
        <v/>
      </c>
    </row>
    <row r="481">
      <c r="A481" t="inlineStr">
        <is>
          <t>The Last Place Lukes</t>
        </is>
      </c>
      <c r="B481">
        <f>IFERROR(IF(INDEX('Player Pool'!$A$2:$A$8725,$X481)="","",INDEX('Player Pool'!$A$2:$A$8725,$X481)),"")</f>
        <v/>
      </c>
      <c r="C481">
        <f>IFERROR(IF(INDEX('Player Pool'!$B$2:$B$8725,$X481)="","",INDEX('Player Pool'!$B$2:$B$8725,$X481)),"")</f>
        <v/>
      </c>
      <c r="D481">
        <f>IFERROR(IF(INDEX('Player Pool'!$C$2:$C$8725,$X481)="","",INDEX('Player Pool'!$C$2:$C$8725,$X481)),"")</f>
        <v/>
      </c>
      <c r="E481">
        <f>IFERROR(IF(INDEX('Player Pool'!$D$2:$D$8725,$X481)="","",INDEX('Player Pool'!$D$2:$D$8725,$X481)),"")</f>
        <v/>
      </c>
      <c r="F481" t="inlineStr">
        <is>
          <t>F</t>
        </is>
      </c>
      <c r="G481" t="inlineStr">
        <is>
          <t>ACTIVE</t>
        </is>
      </c>
      <c r="H481">
        <f>IFERROR(IF(INDEX('Player Pool'!$E$2:$E$8725,$X481)="","",INDEX('Player Pool'!$E$2:$E$8725,$X481)),"")</f>
        <v/>
      </c>
      <c r="I481" s="30" t="n">
        <v>13250000</v>
      </c>
      <c r="J481" s="31">
        <f>IFERROR(IF(INDEX('Player Pool'!$I$2:$I$8725,$X481)="","",INDEX('Player Pool'!$I$2:$I$8725,$X481)),"")</f>
        <v/>
      </c>
      <c r="K481" s="31">
        <f>IFERROR(IF(INDEX('Player Pool'!$K$2:$K$8725,$X481)="","",INDEX('Player Pool'!$K$2:$K$8725,$X481)),"")</f>
        <v/>
      </c>
      <c r="L481" s="31">
        <f>IFERROR(IF(INDEX('Player Pool'!$M$2:$M$8725,$X481)="","",INDEX('Player Pool'!$M$2:$M$8725,$X481)),"")</f>
        <v/>
      </c>
      <c r="M481" s="31">
        <f>IFERROR(IF(INDEX('Player Pool'!$N$2:$N$8725,$X481)="","",INDEX('Player Pool'!$N$2:$N$8725,$X481)),"")</f>
        <v/>
      </c>
      <c r="N481" s="31">
        <f>IFERROR(IF(INDEX('Player Pool'!$Q$2:$Q$8725,$X481)="","",INDEX('Player Pool'!$Q$2:$Q$8725,$X481)),"")</f>
        <v/>
      </c>
      <c r="O481" s="31">
        <f>IF(AND(ISNUMBER($R481),$R481&lt;&gt;0,ISNUMBER($I481),$I481&gt;0),$R481/($I481/1000000),"")</f>
        <v/>
      </c>
      <c r="P481">
        <f>IFERROR(IF(INDEX('Player Pool'!$U$2:$U$8725,$X481)="","",INDEX('Player Pool'!$U$2:$U$8725,$X481)),"")</f>
        <v/>
      </c>
      <c r="Q481" s="31">
        <f>IFERROR(IF(INDEX('Player Pool'!$O$2:$O$8725,$X481)="","",INDEX('Player Pool'!$O$2:$O$8725,$X481)),"")</f>
        <v/>
      </c>
      <c r="R481" s="31">
        <f>IFERROR(IF(INDEX('Player Pool'!$P$2:$P$8725,$X481)="","",INDEX('Player Pool'!$P$2:$P$8725,$X481)),"")</f>
        <v/>
      </c>
      <c r="S481" s="31">
        <f>IF(AND(ISNUMBER($J481),$J481&lt;&gt;0,ISNUMBER($I481),$I481&gt;0),$J481/($I481/1000000),"")</f>
        <v/>
      </c>
      <c r="T481" s="32">
        <f>IF(AND(ISNUMBER($K481),$K481&lt;&gt;0,ISNUMBER($I481),$I481&gt;0),$K481/($I481/1000000),"")</f>
        <v/>
      </c>
      <c r="U481" s="32">
        <f>IFERROR(IF(INDEX('Player Pool'!$S$2:$S$8725,$X481)="","",INDEX('Player Pool'!$S$2:$S$8725,$X481)),"")</f>
        <v/>
      </c>
      <c r="V481" s="32">
        <f>IF(AND(ISNUMBER($U481),$U481&lt;&gt;0,ISNUMBER($I481),$I481&gt;0),$U481/($I481/1000000),"")</f>
        <v/>
      </c>
      <c r="W481" t="inlineStr">
        <is>
          <t>03jxy</t>
        </is>
      </c>
      <c r="X481">
        <f>IFERROR(MATCH($W481,'Player Pool'!$V$2:$V$8725,0),"")</f>
        <v/>
      </c>
      <c r="Y481">
        <f>IF(ISNUMBER($R481),$R481,-1)</f>
        <v/>
      </c>
      <c r="Z481">
        <f>IF(ISNUMBER($J481),$J481,-1)</f>
        <v/>
      </c>
      <c r="AA481">
        <f>IF($A481=$A480,$AA480,$AA480+1)</f>
        <v/>
      </c>
      <c r="AB481">
        <f>COUNTIFS($A$2:$A$516,$A481,$G$2:$G$516,$G481,$Y$2:$Y$516,"&gt;"&amp;$Y481)+COUNTIFS($A$2:$A481,$A481,$G$2:$G481,$G481,$Y$2:$Y481,$Y481)</f>
        <v/>
      </c>
      <c r="AC481">
        <f>IF($G481="MINORS","",COUNTIFS($A$2:$A$516,$A481,$G$2:$G$516,"&lt;&gt;MINORS",$Z$2:$Z$516,"&gt;"&amp;$Z481)+COUNTIFS($A$2:$A481,$A481,$G$2:$G481,"&lt;&gt;MINORS",$Z$2:$Z481,$Z481))</f>
        <v/>
      </c>
      <c r="AD481">
        <f>$A481&amp;"|"&amp;$G481&amp;"|"&amp;$AB481</f>
        <v/>
      </c>
      <c r="AE481">
        <f>IF($AC481="","",$A481&amp;"|"&amp;$AC481)</f>
        <v/>
      </c>
      <c r="AF481">
        <f>IF(COUNTIFS($A$2:$A481,$A481)=1,"T"&amp;$AA481,"")</f>
        <v/>
      </c>
    </row>
    <row r="482">
      <c r="A482" t="inlineStr">
        <is>
          <t>The Last Place Lukes</t>
        </is>
      </c>
      <c r="B482">
        <f>IFERROR(IF(INDEX('Player Pool'!$A$2:$A$8725,$X482)="","",INDEX('Player Pool'!$A$2:$A$8725,$X482)),"")</f>
        <v/>
      </c>
      <c r="C482">
        <f>IFERROR(IF(INDEX('Player Pool'!$B$2:$B$8725,$X482)="","",INDEX('Player Pool'!$B$2:$B$8725,$X482)),"")</f>
        <v/>
      </c>
      <c r="D482">
        <f>IFERROR(IF(INDEX('Player Pool'!$C$2:$C$8725,$X482)="","",INDEX('Player Pool'!$C$2:$C$8725,$X482)),"")</f>
        <v/>
      </c>
      <c r="E482">
        <f>IFERROR(IF(INDEX('Player Pool'!$D$2:$D$8725,$X482)="","",INDEX('Player Pool'!$D$2:$D$8725,$X482)),"")</f>
        <v/>
      </c>
      <c r="F482" t="inlineStr">
        <is>
          <t>G</t>
        </is>
      </c>
      <c r="G482" t="inlineStr">
        <is>
          <t>RESERVE</t>
        </is>
      </c>
      <c r="H482">
        <f>IFERROR(IF(INDEX('Player Pool'!$E$2:$E$8725,$X482)="","",INDEX('Player Pool'!$E$2:$E$8725,$X482)),"")</f>
        <v/>
      </c>
      <c r="I482" s="30" t="n">
        <v>6000000</v>
      </c>
      <c r="J482" s="31">
        <f>IFERROR(IF(INDEX('Player Pool'!$I$2:$I$8725,$X482)="","",INDEX('Player Pool'!$I$2:$I$8725,$X482)),"")</f>
        <v/>
      </c>
      <c r="K482" s="31">
        <f>IFERROR(IF(INDEX('Player Pool'!$K$2:$K$8725,$X482)="","",INDEX('Player Pool'!$K$2:$K$8725,$X482)),"")</f>
        <v/>
      </c>
      <c r="L482" s="31">
        <f>IFERROR(IF(INDEX('Player Pool'!$M$2:$M$8725,$X482)="","",INDEX('Player Pool'!$M$2:$M$8725,$X482)),"")</f>
        <v/>
      </c>
      <c r="M482" s="31">
        <f>IFERROR(IF(INDEX('Player Pool'!$N$2:$N$8725,$X482)="","",INDEX('Player Pool'!$N$2:$N$8725,$X482)),"")</f>
        <v/>
      </c>
      <c r="N482" s="31">
        <f>IFERROR(IF(INDEX('Player Pool'!$Q$2:$Q$8725,$X482)="","",INDEX('Player Pool'!$Q$2:$Q$8725,$X482)),"")</f>
        <v/>
      </c>
      <c r="O482" s="31">
        <f>IF(AND(ISNUMBER($R482),$R482&lt;&gt;0,ISNUMBER($I482),$I482&gt;0),$R482/($I482/1000000),"")</f>
        <v/>
      </c>
      <c r="P482">
        <f>IFERROR(IF(INDEX('Player Pool'!$U$2:$U$8725,$X482)="","",INDEX('Player Pool'!$U$2:$U$8725,$X482)),"")</f>
        <v/>
      </c>
      <c r="Q482" s="31">
        <f>IFERROR(IF(INDEX('Player Pool'!$O$2:$O$8725,$X482)="","",INDEX('Player Pool'!$O$2:$O$8725,$X482)),"")</f>
        <v/>
      </c>
      <c r="R482" s="31">
        <f>IFERROR(IF(INDEX('Player Pool'!$P$2:$P$8725,$X482)="","",INDEX('Player Pool'!$P$2:$P$8725,$X482)),"")</f>
        <v/>
      </c>
      <c r="S482" s="31">
        <f>IF(AND(ISNUMBER($J482),$J482&lt;&gt;0,ISNUMBER($I482),$I482&gt;0),$J482/($I482/1000000),"")</f>
        <v/>
      </c>
      <c r="T482" s="32">
        <f>IF(AND(ISNUMBER($K482),$K482&lt;&gt;0,ISNUMBER($I482),$I482&gt;0),$K482/($I482/1000000),"")</f>
        <v/>
      </c>
      <c r="U482" s="32">
        <f>IFERROR(IF(INDEX('Player Pool'!$S$2:$S$8725,$X482)="","",INDEX('Player Pool'!$S$2:$S$8725,$X482)),"")</f>
        <v/>
      </c>
      <c r="V482" s="32">
        <f>IF(AND(ISNUMBER($U482),$U482&lt;&gt;0,ISNUMBER($I482),$I482&gt;0),$U482/($I482/1000000),"")</f>
        <v/>
      </c>
      <c r="W482" t="inlineStr">
        <is>
          <t>01d6c</t>
        </is>
      </c>
      <c r="X482">
        <f>IFERROR(MATCH($W482,'Player Pool'!$V$2:$V$8725,0),"")</f>
        <v/>
      </c>
      <c r="Y482">
        <f>IF(ISNUMBER($R482),$R482,-1)</f>
        <v/>
      </c>
      <c r="Z482">
        <f>IF(ISNUMBER($J482),$J482,-1)</f>
        <v/>
      </c>
      <c r="AA482">
        <f>IF($A482=$A481,$AA481,$AA481+1)</f>
        <v/>
      </c>
      <c r="AB482">
        <f>COUNTIFS($A$2:$A$516,$A482,$G$2:$G$516,$G482,$Y$2:$Y$516,"&gt;"&amp;$Y482)+COUNTIFS($A$2:$A482,$A482,$G$2:$G482,$G482,$Y$2:$Y482,$Y482)</f>
        <v/>
      </c>
      <c r="AC482">
        <f>IF($G482="MINORS","",COUNTIFS($A$2:$A$516,$A482,$G$2:$G$516,"&lt;&gt;MINORS",$Z$2:$Z$516,"&gt;"&amp;$Z482)+COUNTIFS($A$2:$A482,$A482,$G$2:$G482,"&lt;&gt;MINORS",$Z$2:$Z482,$Z482))</f>
        <v/>
      </c>
      <c r="AD482">
        <f>$A482&amp;"|"&amp;$G482&amp;"|"&amp;$AB482</f>
        <v/>
      </c>
      <c r="AE482">
        <f>IF($AC482="","",$A482&amp;"|"&amp;$AC482)</f>
        <v/>
      </c>
      <c r="AF482">
        <f>IF(COUNTIFS($A$2:$A482,$A482)=1,"T"&amp;$AA482,"")</f>
        <v/>
      </c>
    </row>
    <row r="483">
      <c r="A483" t="inlineStr">
        <is>
          <t>The Last Place Lukes</t>
        </is>
      </c>
      <c r="B483">
        <f>IFERROR(IF(INDEX('Player Pool'!$A$2:$A$8725,$X483)="","",INDEX('Player Pool'!$A$2:$A$8725,$X483)),"")</f>
        <v/>
      </c>
      <c r="C483">
        <f>IFERROR(IF(INDEX('Player Pool'!$B$2:$B$8725,$X483)="","",INDEX('Player Pool'!$B$2:$B$8725,$X483)),"")</f>
        <v/>
      </c>
      <c r="D483">
        <f>IFERROR(IF(INDEX('Player Pool'!$C$2:$C$8725,$X483)="","",INDEX('Player Pool'!$C$2:$C$8725,$X483)),"")</f>
        <v/>
      </c>
      <c r="E483">
        <f>IFERROR(IF(INDEX('Player Pool'!$D$2:$D$8725,$X483)="","",INDEX('Player Pool'!$D$2:$D$8725,$X483)),"")</f>
        <v/>
      </c>
      <c r="F483" t="inlineStr">
        <is>
          <t>D</t>
        </is>
      </c>
      <c r="G483" t="inlineStr">
        <is>
          <t>ACTIVE</t>
        </is>
      </c>
      <c r="H483">
        <f>IFERROR(IF(INDEX('Player Pool'!$E$2:$E$8725,$X483)="","",INDEX('Player Pool'!$E$2:$E$8725,$X483)),"")</f>
        <v/>
      </c>
      <c r="I483" s="30" t="n">
        <v>8050000</v>
      </c>
      <c r="J483" s="31">
        <f>IFERROR(IF(INDEX('Player Pool'!$I$2:$I$8725,$X483)="","",INDEX('Player Pool'!$I$2:$I$8725,$X483)),"")</f>
        <v/>
      </c>
      <c r="K483" s="31">
        <f>IFERROR(IF(INDEX('Player Pool'!$K$2:$K$8725,$X483)="","",INDEX('Player Pool'!$K$2:$K$8725,$X483)),"")</f>
        <v/>
      </c>
      <c r="L483" s="31">
        <f>IFERROR(IF(INDEX('Player Pool'!$M$2:$M$8725,$X483)="","",INDEX('Player Pool'!$M$2:$M$8725,$X483)),"")</f>
        <v/>
      </c>
      <c r="M483" s="31">
        <f>IFERROR(IF(INDEX('Player Pool'!$N$2:$N$8725,$X483)="","",INDEX('Player Pool'!$N$2:$N$8725,$X483)),"")</f>
        <v/>
      </c>
      <c r="N483" s="31">
        <f>IFERROR(IF(INDEX('Player Pool'!$Q$2:$Q$8725,$X483)="","",INDEX('Player Pool'!$Q$2:$Q$8725,$X483)),"")</f>
        <v/>
      </c>
      <c r="O483" s="31">
        <f>IF(AND(ISNUMBER($R483),$R483&lt;&gt;0,ISNUMBER($I483),$I483&gt;0),$R483/($I483/1000000),"")</f>
        <v/>
      </c>
      <c r="P483">
        <f>IFERROR(IF(INDEX('Player Pool'!$U$2:$U$8725,$X483)="","",INDEX('Player Pool'!$U$2:$U$8725,$X483)),"")</f>
        <v/>
      </c>
      <c r="Q483" s="31">
        <f>IFERROR(IF(INDEX('Player Pool'!$O$2:$O$8725,$X483)="","",INDEX('Player Pool'!$O$2:$O$8725,$X483)),"")</f>
        <v/>
      </c>
      <c r="R483" s="31">
        <f>IFERROR(IF(INDEX('Player Pool'!$P$2:$P$8725,$X483)="","",INDEX('Player Pool'!$P$2:$P$8725,$X483)),"")</f>
        <v/>
      </c>
      <c r="S483" s="31">
        <f>IF(AND(ISNUMBER($J483),$J483&lt;&gt;0,ISNUMBER($I483),$I483&gt;0),$J483/($I483/1000000),"")</f>
        <v/>
      </c>
      <c r="T483" s="32">
        <f>IF(AND(ISNUMBER($K483),$K483&lt;&gt;0,ISNUMBER($I483),$I483&gt;0),$K483/($I483/1000000),"")</f>
        <v/>
      </c>
      <c r="U483" s="32">
        <f>IFERROR(IF(INDEX('Player Pool'!$S$2:$S$8725,$X483)="","",INDEX('Player Pool'!$S$2:$S$8725,$X483)),"")</f>
        <v/>
      </c>
      <c r="V483" s="32">
        <f>IF(AND(ISNUMBER($U483),$U483&lt;&gt;0,ISNUMBER($I483),$I483&gt;0),$U483/($I483/1000000),"")</f>
        <v/>
      </c>
      <c r="W483" t="inlineStr">
        <is>
          <t>059e0</t>
        </is>
      </c>
      <c r="X483">
        <f>IFERROR(MATCH($W483,'Player Pool'!$V$2:$V$8725,0),"")</f>
        <v/>
      </c>
      <c r="Y483">
        <f>IF(ISNUMBER($R483),$R483,-1)</f>
        <v/>
      </c>
      <c r="Z483">
        <f>IF(ISNUMBER($J483),$J483,-1)</f>
        <v/>
      </c>
      <c r="AA483">
        <f>IF($A483=$A482,$AA482,$AA482+1)</f>
        <v/>
      </c>
      <c r="AB483">
        <f>COUNTIFS($A$2:$A$516,$A483,$G$2:$G$516,$G483,$Y$2:$Y$516,"&gt;"&amp;$Y483)+COUNTIFS($A$2:$A483,$A483,$G$2:$G483,$G483,$Y$2:$Y483,$Y483)</f>
        <v/>
      </c>
      <c r="AC483">
        <f>IF($G483="MINORS","",COUNTIFS($A$2:$A$516,$A483,$G$2:$G$516,"&lt;&gt;MINORS",$Z$2:$Z$516,"&gt;"&amp;$Z483)+COUNTIFS($A$2:$A483,$A483,$G$2:$G483,"&lt;&gt;MINORS",$Z$2:$Z483,$Z483))</f>
        <v/>
      </c>
      <c r="AD483">
        <f>$A483&amp;"|"&amp;$G483&amp;"|"&amp;$AB483</f>
        <v/>
      </c>
      <c r="AE483">
        <f>IF($AC483="","",$A483&amp;"|"&amp;$AC483)</f>
        <v/>
      </c>
      <c r="AF483">
        <f>IF(COUNTIFS($A$2:$A483,$A483)=1,"T"&amp;$AA483,"")</f>
        <v/>
      </c>
    </row>
    <row r="484">
      <c r="A484" t="inlineStr">
        <is>
          <t>The Last Place Lukes</t>
        </is>
      </c>
      <c r="B484">
        <f>IFERROR(IF(INDEX('Player Pool'!$A$2:$A$8725,$X484)="","",INDEX('Player Pool'!$A$2:$A$8725,$X484)),"")</f>
        <v/>
      </c>
      <c r="C484">
        <f>IFERROR(IF(INDEX('Player Pool'!$B$2:$B$8725,$X484)="","",INDEX('Player Pool'!$B$2:$B$8725,$X484)),"")</f>
        <v/>
      </c>
      <c r="D484">
        <f>IFERROR(IF(INDEX('Player Pool'!$C$2:$C$8725,$X484)="","",INDEX('Player Pool'!$C$2:$C$8725,$X484)),"")</f>
        <v/>
      </c>
      <c r="E484">
        <f>IFERROR(IF(INDEX('Player Pool'!$D$2:$D$8725,$X484)="","",INDEX('Player Pool'!$D$2:$D$8725,$X484)),"")</f>
        <v/>
      </c>
      <c r="F484" t="inlineStr">
        <is>
          <t>G</t>
        </is>
      </c>
      <c r="G484" t="inlineStr">
        <is>
          <t>ACTIVE</t>
        </is>
      </c>
      <c r="H484">
        <f>IFERROR(IF(INDEX('Player Pool'!$E$2:$E$8725,$X484)="","",INDEX('Player Pool'!$E$2:$E$8725,$X484)),"")</f>
        <v/>
      </c>
      <c r="I484" s="30" t="n">
        <v>5000000</v>
      </c>
      <c r="J484" s="31">
        <f>IFERROR(IF(INDEX('Player Pool'!$I$2:$I$8725,$X484)="","",INDEX('Player Pool'!$I$2:$I$8725,$X484)),"")</f>
        <v/>
      </c>
      <c r="K484" s="31">
        <f>IFERROR(IF(INDEX('Player Pool'!$K$2:$K$8725,$X484)="","",INDEX('Player Pool'!$K$2:$K$8725,$X484)),"")</f>
        <v/>
      </c>
      <c r="L484" s="31">
        <f>IFERROR(IF(INDEX('Player Pool'!$M$2:$M$8725,$X484)="","",INDEX('Player Pool'!$M$2:$M$8725,$X484)),"")</f>
        <v/>
      </c>
      <c r="M484" s="31">
        <f>IFERROR(IF(INDEX('Player Pool'!$N$2:$N$8725,$X484)="","",INDEX('Player Pool'!$N$2:$N$8725,$X484)),"")</f>
        <v/>
      </c>
      <c r="N484" s="31">
        <f>IFERROR(IF(INDEX('Player Pool'!$Q$2:$Q$8725,$X484)="","",INDEX('Player Pool'!$Q$2:$Q$8725,$X484)),"")</f>
        <v/>
      </c>
      <c r="O484" s="31">
        <f>IF(AND(ISNUMBER($R484),$R484&lt;&gt;0,ISNUMBER($I484),$I484&gt;0),$R484/($I484/1000000),"")</f>
        <v/>
      </c>
      <c r="P484">
        <f>IFERROR(IF(INDEX('Player Pool'!$U$2:$U$8725,$X484)="","",INDEX('Player Pool'!$U$2:$U$8725,$X484)),"")</f>
        <v/>
      </c>
      <c r="Q484" s="31">
        <f>IFERROR(IF(INDEX('Player Pool'!$O$2:$O$8725,$X484)="","",INDEX('Player Pool'!$O$2:$O$8725,$X484)),"")</f>
        <v/>
      </c>
      <c r="R484" s="31">
        <f>IFERROR(IF(INDEX('Player Pool'!$P$2:$P$8725,$X484)="","",INDEX('Player Pool'!$P$2:$P$8725,$X484)),"")</f>
        <v/>
      </c>
      <c r="S484" s="31">
        <f>IF(AND(ISNUMBER($J484),$J484&lt;&gt;0,ISNUMBER($I484),$I484&gt;0),$J484/($I484/1000000),"")</f>
        <v/>
      </c>
      <c r="T484" s="32">
        <f>IF(AND(ISNUMBER($K484),$K484&lt;&gt;0,ISNUMBER($I484),$I484&gt;0),$K484/($I484/1000000),"")</f>
        <v/>
      </c>
      <c r="U484" s="32">
        <f>IFERROR(IF(INDEX('Player Pool'!$S$2:$S$8725,$X484)="","",INDEX('Player Pool'!$S$2:$S$8725,$X484)),"")</f>
        <v/>
      </c>
      <c r="V484" s="32">
        <f>IF(AND(ISNUMBER($U484),$U484&lt;&gt;0,ISNUMBER($I484),$I484&gt;0),$U484/($I484/1000000),"")</f>
        <v/>
      </c>
      <c r="W484" t="inlineStr">
        <is>
          <t>05xct</t>
        </is>
      </c>
      <c r="X484">
        <f>IFERROR(MATCH($W484,'Player Pool'!$V$2:$V$8725,0),"")</f>
        <v/>
      </c>
      <c r="Y484">
        <f>IF(ISNUMBER($R484),$R484,-1)</f>
        <v/>
      </c>
      <c r="Z484">
        <f>IF(ISNUMBER($J484),$J484,-1)</f>
        <v/>
      </c>
      <c r="AA484">
        <f>IF($A484=$A483,$AA483,$AA483+1)</f>
        <v/>
      </c>
      <c r="AB484">
        <f>COUNTIFS($A$2:$A$516,$A484,$G$2:$G$516,$G484,$Y$2:$Y$516,"&gt;"&amp;$Y484)+COUNTIFS($A$2:$A484,$A484,$G$2:$G484,$G484,$Y$2:$Y484,$Y484)</f>
        <v/>
      </c>
      <c r="AC484">
        <f>IF($G484="MINORS","",COUNTIFS($A$2:$A$516,$A484,$G$2:$G$516,"&lt;&gt;MINORS",$Z$2:$Z$516,"&gt;"&amp;$Z484)+COUNTIFS($A$2:$A484,$A484,$G$2:$G484,"&lt;&gt;MINORS",$Z$2:$Z484,$Z484))</f>
        <v/>
      </c>
      <c r="AD484">
        <f>$A484&amp;"|"&amp;$G484&amp;"|"&amp;$AB484</f>
        <v/>
      </c>
      <c r="AE484">
        <f>IF($AC484="","",$A484&amp;"|"&amp;$AC484)</f>
        <v/>
      </c>
      <c r="AF484">
        <f>IF(COUNTIFS($A$2:$A484,$A484)=1,"T"&amp;$AA484,"")</f>
        <v/>
      </c>
    </row>
    <row r="485">
      <c r="A485" t="inlineStr">
        <is>
          <t>The Last Place Lukes</t>
        </is>
      </c>
      <c r="B485">
        <f>IFERROR(IF(INDEX('Player Pool'!$A$2:$A$8725,$X485)="","",INDEX('Player Pool'!$A$2:$A$8725,$X485)),"")</f>
        <v/>
      </c>
      <c r="C485">
        <f>IFERROR(IF(INDEX('Player Pool'!$B$2:$B$8725,$X485)="","",INDEX('Player Pool'!$B$2:$B$8725,$X485)),"")</f>
        <v/>
      </c>
      <c r="D485">
        <f>IFERROR(IF(INDEX('Player Pool'!$C$2:$C$8725,$X485)="","",INDEX('Player Pool'!$C$2:$C$8725,$X485)),"")</f>
        <v/>
      </c>
      <c r="E485">
        <f>IFERROR(IF(INDEX('Player Pool'!$D$2:$D$8725,$X485)="","",INDEX('Player Pool'!$D$2:$D$8725,$X485)),"")</f>
        <v/>
      </c>
      <c r="F485" t="inlineStr">
        <is>
          <t>F</t>
        </is>
      </c>
      <c r="G485" t="inlineStr">
        <is>
          <t>ACTIVE</t>
        </is>
      </c>
      <c r="H485">
        <f>IFERROR(IF(INDEX('Player Pool'!$E$2:$E$8725,$X485)="","",INDEX('Player Pool'!$E$2:$E$8725,$X485)),"")</f>
        <v/>
      </c>
      <c r="I485" s="30" t="n">
        <v>8000000</v>
      </c>
      <c r="J485" s="31">
        <f>IFERROR(IF(INDEX('Player Pool'!$I$2:$I$8725,$X485)="","",INDEX('Player Pool'!$I$2:$I$8725,$X485)),"")</f>
        <v/>
      </c>
      <c r="K485" s="31">
        <f>IFERROR(IF(INDEX('Player Pool'!$K$2:$K$8725,$X485)="","",INDEX('Player Pool'!$K$2:$K$8725,$X485)),"")</f>
        <v/>
      </c>
      <c r="L485" s="31">
        <f>IFERROR(IF(INDEX('Player Pool'!$M$2:$M$8725,$X485)="","",INDEX('Player Pool'!$M$2:$M$8725,$X485)),"")</f>
        <v/>
      </c>
      <c r="M485" s="31">
        <f>IFERROR(IF(INDEX('Player Pool'!$N$2:$N$8725,$X485)="","",INDEX('Player Pool'!$N$2:$N$8725,$X485)),"")</f>
        <v/>
      </c>
      <c r="N485" s="31">
        <f>IFERROR(IF(INDEX('Player Pool'!$Q$2:$Q$8725,$X485)="","",INDEX('Player Pool'!$Q$2:$Q$8725,$X485)),"")</f>
        <v/>
      </c>
      <c r="O485" s="31">
        <f>IF(AND(ISNUMBER($R485),$R485&lt;&gt;0,ISNUMBER($I485),$I485&gt;0),$R485/($I485/1000000),"")</f>
        <v/>
      </c>
      <c r="P485">
        <f>IFERROR(IF(INDEX('Player Pool'!$U$2:$U$8725,$X485)="","",INDEX('Player Pool'!$U$2:$U$8725,$X485)),"")</f>
        <v/>
      </c>
      <c r="Q485" s="31">
        <f>IFERROR(IF(INDEX('Player Pool'!$O$2:$O$8725,$X485)="","",INDEX('Player Pool'!$O$2:$O$8725,$X485)),"")</f>
        <v/>
      </c>
      <c r="R485" s="31">
        <f>IFERROR(IF(INDEX('Player Pool'!$P$2:$P$8725,$X485)="","",INDEX('Player Pool'!$P$2:$P$8725,$X485)),"")</f>
        <v/>
      </c>
      <c r="S485" s="31">
        <f>IF(AND(ISNUMBER($J485),$J485&lt;&gt;0,ISNUMBER($I485),$I485&gt;0),$J485/($I485/1000000),"")</f>
        <v/>
      </c>
      <c r="T485" s="32">
        <f>IF(AND(ISNUMBER($K485),$K485&lt;&gt;0,ISNUMBER($I485),$I485&gt;0),$K485/($I485/1000000),"")</f>
        <v/>
      </c>
      <c r="U485" s="32">
        <f>IFERROR(IF(INDEX('Player Pool'!$S$2:$S$8725,$X485)="","",INDEX('Player Pool'!$S$2:$S$8725,$X485)),"")</f>
        <v/>
      </c>
      <c r="V485" s="32">
        <f>IF(AND(ISNUMBER($U485),$U485&lt;&gt;0,ISNUMBER($I485),$I485&gt;0),$U485/($I485/1000000),"")</f>
        <v/>
      </c>
      <c r="W485" t="inlineStr">
        <is>
          <t>02wy7</t>
        </is>
      </c>
      <c r="X485">
        <f>IFERROR(MATCH($W485,'Player Pool'!$V$2:$V$8725,0),"")</f>
        <v/>
      </c>
      <c r="Y485">
        <f>IF(ISNUMBER($R485),$R485,-1)</f>
        <v/>
      </c>
      <c r="Z485">
        <f>IF(ISNUMBER($J485),$J485,-1)</f>
        <v/>
      </c>
      <c r="AA485">
        <f>IF($A485=$A484,$AA484,$AA484+1)</f>
        <v/>
      </c>
      <c r="AB485">
        <f>COUNTIFS($A$2:$A$516,$A485,$G$2:$G$516,$G485,$Y$2:$Y$516,"&gt;"&amp;$Y485)+COUNTIFS($A$2:$A485,$A485,$G$2:$G485,$G485,$Y$2:$Y485,$Y485)</f>
        <v/>
      </c>
      <c r="AC485">
        <f>IF($G485="MINORS","",COUNTIFS($A$2:$A$516,$A485,$G$2:$G$516,"&lt;&gt;MINORS",$Z$2:$Z$516,"&gt;"&amp;$Z485)+COUNTIFS($A$2:$A485,$A485,$G$2:$G485,"&lt;&gt;MINORS",$Z$2:$Z485,$Z485))</f>
        <v/>
      </c>
      <c r="AD485">
        <f>$A485&amp;"|"&amp;$G485&amp;"|"&amp;$AB485</f>
        <v/>
      </c>
      <c r="AE485">
        <f>IF($AC485="","",$A485&amp;"|"&amp;$AC485)</f>
        <v/>
      </c>
      <c r="AF485">
        <f>IF(COUNTIFS($A$2:$A485,$A485)=1,"T"&amp;$AA485,"")</f>
        <v/>
      </c>
    </row>
    <row r="486">
      <c r="A486" t="inlineStr">
        <is>
          <t>The Last Place Lukes</t>
        </is>
      </c>
      <c r="B486">
        <f>IFERROR(IF(INDEX('Player Pool'!$A$2:$A$8725,$X486)="","",INDEX('Player Pool'!$A$2:$A$8725,$X486)),"")</f>
        <v/>
      </c>
      <c r="C486">
        <f>IFERROR(IF(INDEX('Player Pool'!$B$2:$B$8725,$X486)="","",INDEX('Player Pool'!$B$2:$B$8725,$X486)),"")</f>
        <v/>
      </c>
      <c r="D486">
        <f>IFERROR(IF(INDEX('Player Pool'!$C$2:$C$8725,$X486)="","",INDEX('Player Pool'!$C$2:$C$8725,$X486)),"")</f>
        <v/>
      </c>
      <c r="E486">
        <f>IFERROR(IF(INDEX('Player Pool'!$D$2:$D$8725,$X486)="","",INDEX('Player Pool'!$D$2:$D$8725,$X486)),"")</f>
        <v/>
      </c>
      <c r="F486" t="inlineStr">
        <is>
          <t>F</t>
        </is>
      </c>
      <c r="G486" t="inlineStr">
        <is>
          <t>ACTIVE</t>
        </is>
      </c>
      <c r="H486">
        <f>IFERROR(IF(INDEX('Player Pool'!$E$2:$E$8725,$X486)="","",INDEX('Player Pool'!$E$2:$E$8725,$X486)),"")</f>
        <v/>
      </c>
      <c r="I486" s="30" t="n">
        <v>4375000</v>
      </c>
      <c r="J486" s="31">
        <f>IFERROR(IF(INDEX('Player Pool'!$I$2:$I$8725,$X486)="","",INDEX('Player Pool'!$I$2:$I$8725,$X486)),"")</f>
        <v/>
      </c>
      <c r="K486" s="31">
        <f>IFERROR(IF(INDEX('Player Pool'!$K$2:$K$8725,$X486)="","",INDEX('Player Pool'!$K$2:$K$8725,$X486)),"")</f>
        <v/>
      </c>
      <c r="L486" s="31">
        <f>IFERROR(IF(INDEX('Player Pool'!$M$2:$M$8725,$X486)="","",INDEX('Player Pool'!$M$2:$M$8725,$X486)),"")</f>
        <v/>
      </c>
      <c r="M486" s="31">
        <f>IFERROR(IF(INDEX('Player Pool'!$N$2:$N$8725,$X486)="","",INDEX('Player Pool'!$N$2:$N$8725,$X486)),"")</f>
        <v/>
      </c>
      <c r="N486" s="31">
        <f>IFERROR(IF(INDEX('Player Pool'!$Q$2:$Q$8725,$X486)="","",INDEX('Player Pool'!$Q$2:$Q$8725,$X486)),"")</f>
        <v/>
      </c>
      <c r="O486" s="31">
        <f>IF(AND(ISNUMBER($R486),$R486&lt;&gt;0,ISNUMBER($I486),$I486&gt;0),$R486/($I486/1000000),"")</f>
        <v/>
      </c>
      <c r="P486">
        <f>IFERROR(IF(INDEX('Player Pool'!$U$2:$U$8725,$X486)="","",INDEX('Player Pool'!$U$2:$U$8725,$X486)),"")</f>
        <v/>
      </c>
      <c r="Q486" s="31">
        <f>IFERROR(IF(INDEX('Player Pool'!$O$2:$O$8725,$X486)="","",INDEX('Player Pool'!$O$2:$O$8725,$X486)),"")</f>
        <v/>
      </c>
      <c r="R486" s="31">
        <f>IFERROR(IF(INDEX('Player Pool'!$P$2:$P$8725,$X486)="","",INDEX('Player Pool'!$P$2:$P$8725,$X486)),"")</f>
        <v/>
      </c>
      <c r="S486" s="31">
        <f>IF(AND(ISNUMBER($J486),$J486&lt;&gt;0,ISNUMBER($I486),$I486&gt;0),$J486/($I486/1000000),"")</f>
        <v/>
      </c>
      <c r="T486" s="32">
        <f>IF(AND(ISNUMBER($K486),$K486&lt;&gt;0,ISNUMBER($I486),$I486&gt;0),$K486/($I486/1000000),"")</f>
        <v/>
      </c>
      <c r="U486" s="32">
        <f>IFERROR(IF(INDEX('Player Pool'!$S$2:$S$8725,$X486)="","",INDEX('Player Pool'!$S$2:$S$8725,$X486)),"")</f>
        <v/>
      </c>
      <c r="V486" s="32">
        <f>IF(AND(ISNUMBER($U486),$U486&lt;&gt;0,ISNUMBER($I486),$I486&gt;0),$U486/($I486/1000000),"")</f>
        <v/>
      </c>
      <c r="W486" t="inlineStr">
        <is>
          <t>04ezy</t>
        </is>
      </c>
      <c r="X486">
        <f>IFERROR(MATCH($W486,'Player Pool'!$V$2:$V$8725,0),"")</f>
        <v/>
      </c>
      <c r="Y486">
        <f>IF(ISNUMBER($R486),$R486,-1)</f>
        <v/>
      </c>
      <c r="Z486">
        <f>IF(ISNUMBER($J486),$J486,-1)</f>
        <v/>
      </c>
      <c r="AA486">
        <f>IF($A486=$A485,$AA485,$AA485+1)</f>
        <v/>
      </c>
      <c r="AB486">
        <f>COUNTIFS($A$2:$A$516,$A486,$G$2:$G$516,$G486,$Y$2:$Y$516,"&gt;"&amp;$Y486)+COUNTIFS($A$2:$A486,$A486,$G$2:$G486,$G486,$Y$2:$Y486,$Y486)</f>
        <v/>
      </c>
      <c r="AC486">
        <f>IF($G486="MINORS","",COUNTIFS($A$2:$A$516,$A486,$G$2:$G$516,"&lt;&gt;MINORS",$Z$2:$Z$516,"&gt;"&amp;$Z486)+COUNTIFS($A$2:$A486,$A486,$G$2:$G486,"&lt;&gt;MINORS",$Z$2:$Z486,$Z486))</f>
        <v/>
      </c>
      <c r="AD486">
        <f>$A486&amp;"|"&amp;$G486&amp;"|"&amp;$AB486</f>
        <v/>
      </c>
      <c r="AE486">
        <f>IF($AC486="","",$A486&amp;"|"&amp;$AC486)</f>
        <v/>
      </c>
      <c r="AF486">
        <f>IF(COUNTIFS($A$2:$A486,$A486)=1,"T"&amp;$AA486,"")</f>
        <v/>
      </c>
    </row>
    <row r="487">
      <c r="A487" t="inlineStr">
        <is>
          <t>The Last Place Lukes</t>
        </is>
      </c>
      <c r="B487">
        <f>IFERROR(IF(INDEX('Player Pool'!$A$2:$A$8725,$X487)="","",INDEX('Player Pool'!$A$2:$A$8725,$X487)),"")</f>
        <v/>
      </c>
      <c r="C487">
        <f>IFERROR(IF(INDEX('Player Pool'!$B$2:$B$8725,$X487)="","",INDEX('Player Pool'!$B$2:$B$8725,$X487)),"")</f>
        <v/>
      </c>
      <c r="D487">
        <f>IFERROR(IF(INDEX('Player Pool'!$C$2:$C$8725,$X487)="","",INDEX('Player Pool'!$C$2:$C$8725,$X487)),"")</f>
        <v/>
      </c>
      <c r="E487">
        <f>IFERROR(IF(INDEX('Player Pool'!$D$2:$D$8725,$X487)="","",INDEX('Player Pool'!$D$2:$D$8725,$X487)),"")</f>
        <v/>
      </c>
      <c r="F487" t="inlineStr">
        <is>
          <t>D</t>
        </is>
      </c>
      <c r="G487" t="inlineStr">
        <is>
          <t>ACTIVE</t>
        </is>
      </c>
      <c r="H487">
        <f>IFERROR(IF(INDEX('Player Pool'!$E$2:$E$8725,$X487)="","",INDEX('Player Pool'!$E$2:$E$8725,$X487)),"")</f>
        <v/>
      </c>
      <c r="I487" s="30" t="n">
        <v>1600000</v>
      </c>
      <c r="J487" s="31">
        <f>IFERROR(IF(INDEX('Player Pool'!$I$2:$I$8725,$X487)="","",INDEX('Player Pool'!$I$2:$I$8725,$X487)),"")</f>
        <v/>
      </c>
      <c r="K487" s="31">
        <f>IFERROR(IF(INDEX('Player Pool'!$K$2:$K$8725,$X487)="","",INDEX('Player Pool'!$K$2:$K$8725,$X487)),"")</f>
        <v/>
      </c>
      <c r="L487" s="31">
        <f>IFERROR(IF(INDEX('Player Pool'!$M$2:$M$8725,$X487)="","",INDEX('Player Pool'!$M$2:$M$8725,$X487)),"")</f>
        <v/>
      </c>
      <c r="M487" s="31">
        <f>IFERROR(IF(INDEX('Player Pool'!$N$2:$N$8725,$X487)="","",INDEX('Player Pool'!$N$2:$N$8725,$X487)),"")</f>
        <v/>
      </c>
      <c r="N487" s="31">
        <f>IFERROR(IF(INDEX('Player Pool'!$Q$2:$Q$8725,$X487)="","",INDEX('Player Pool'!$Q$2:$Q$8725,$X487)),"")</f>
        <v/>
      </c>
      <c r="O487" s="31">
        <f>IF(AND(ISNUMBER($R487),$R487&lt;&gt;0,ISNUMBER($I487),$I487&gt;0),$R487/($I487/1000000),"")</f>
        <v/>
      </c>
      <c r="P487">
        <f>IFERROR(IF(INDEX('Player Pool'!$U$2:$U$8725,$X487)="","",INDEX('Player Pool'!$U$2:$U$8725,$X487)),"")</f>
        <v/>
      </c>
      <c r="Q487" s="31">
        <f>IFERROR(IF(INDEX('Player Pool'!$O$2:$O$8725,$X487)="","",INDEX('Player Pool'!$O$2:$O$8725,$X487)),"")</f>
        <v/>
      </c>
      <c r="R487" s="31">
        <f>IFERROR(IF(INDEX('Player Pool'!$P$2:$P$8725,$X487)="","",INDEX('Player Pool'!$P$2:$P$8725,$X487)),"")</f>
        <v/>
      </c>
      <c r="S487" s="31">
        <f>IF(AND(ISNUMBER($J487),$J487&lt;&gt;0,ISNUMBER($I487),$I487&gt;0),$J487/($I487/1000000),"")</f>
        <v/>
      </c>
      <c r="T487" s="32">
        <f>IF(AND(ISNUMBER($K487),$K487&lt;&gt;0,ISNUMBER($I487),$I487&gt;0),$K487/($I487/1000000),"")</f>
        <v/>
      </c>
      <c r="U487" s="32">
        <f>IFERROR(IF(INDEX('Player Pool'!$S$2:$S$8725,$X487)="","",INDEX('Player Pool'!$S$2:$S$8725,$X487)),"")</f>
        <v/>
      </c>
      <c r="V487" s="32">
        <f>IF(AND(ISNUMBER($U487),$U487&lt;&gt;0,ISNUMBER($I487),$I487&gt;0),$U487/($I487/1000000),"")</f>
        <v/>
      </c>
      <c r="W487" t="inlineStr">
        <is>
          <t>05kuc</t>
        </is>
      </c>
      <c r="X487">
        <f>IFERROR(MATCH($W487,'Player Pool'!$V$2:$V$8725,0),"")</f>
        <v/>
      </c>
      <c r="Y487">
        <f>IF(ISNUMBER($R487),$R487,-1)</f>
        <v/>
      </c>
      <c r="Z487">
        <f>IF(ISNUMBER($J487),$J487,-1)</f>
        <v/>
      </c>
      <c r="AA487">
        <f>IF($A487=$A486,$AA486,$AA486+1)</f>
        <v/>
      </c>
      <c r="AB487">
        <f>COUNTIFS($A$2:$A$516,$A487,$G$2:$G$516,$G487,$Y$2:$Y$516,"&gt;"&amp;$Y487)+COUNTIFS($A$2:$A487,$A487,$G$2:$G487,$G487,$Y$2:$Y487,$Y487)</f>
        <v/>
      </c>
      <c r="AC487">
        <f>IF($G487="MINORS","",COUNTIFS($A$2:$A$516,$A487,$G$2:$G$516,"&lt;&gt;MINORS",$Z$2:$Z$516,"&gt;"&amp;$Z487)+COUNTIFS($A$2:$A487,$A487,$G$2:$G487,"&lt;&gt;MINORS",$Z$2:$Z487,$Z487))</f>
        <v/>
      </c>
      <c r="AD487">
        <f>$A487&amp;"|"&amp;$G487&amp;"|"&amp;$AB487</f>
        <v/>
      </c>
      <c r="AE487">
        <f>IF($AC487="","",$A487&amp;"|"&amp;$AC487)</f>
        <v/>
      </c>
      <c r="AF487">
        <f>IF(COUNTIFS($A$2:$A487,$A487)=1,"T"&amp;$AA487,"")</f>
        <v/>
      </c>
    </row>
    <row r="488">
      <c r="A488" t="inlineStr">
        <is>
          <t>The Last Place Lukes</t>
        </is>
      </c>
      <c r="B488">
        <f>IFERROR(IF(INDEX('Player Pool'!$A$2:$A$8725,$X488)="","",INDEX('Player Pool'!$A$2:$A$8725,$X488)),"")</f>
        <v/>
      </c>
      <c r="C488">
        <f>IFERROR(IF(INDEX('Player Pool'!$B$2:$B$8725,$X488)="","",INDEX('Player Pool'!$B$2:$B$8725,$X488)),"")</f>
        <v/>
      </c>
      <c r="D488">
        <f>IFERROR(IF(INDEX('Player Pool'!$C$2:$C$8725,$X488)="","",INDEX('Player Pool'!$C$2:$C$8725,$X488)),"")</f>
        <v/>
      </c>
      <c r="E488">
        <f>IFERROR(IF(INDEX('Player Pool'!$D$2:$D$8725,$X488)="","",INDEX('Player Pool'!$D$2:$D$8725,$X488)),"")</f>
        <v/>
      </c>
      <c r="F488" t="inlineStr">
        <is>
          <t>D</t>
        </is>
      </c>
      <c r="G488" t="inlineStr">
        <is>
          <t>ACTIVE</t>
        </is>
      </c>
      <c r="H488">
        <f>IFERROR(IF(INDEX('Player Pool'!$E$2:$E$8725,$X488)="","",INDEX('Player Pool'!$E$2:$E$8725,$X488)),"")</f>
        <v/>
      </c>
      <c r="I488" s="30" t="n">
        <v>913333</v>
      </c>
      <c r="J488" s="31">
        <f>IFERROR(IF(INDEX('Player Pool'!$I$2:$I$8725,$X488)="","",INDEX('Player Pool'!$I$2:$I$8725,$X488)),"")</f>
        <v/>
      </c>
      <c r="K488" s="31">
        <f>IFERROR(IF(INDEX('Player Pool'!$K$2:$K$8725,$X488)="","",INDEX('Player Pool'!$K$2:$K$8725,$X488)),"")</f>
        <v/>
      </c>
      <c r="L488" s="31">
        <f>IFERROR(IF(INDEX('Player Pool'!$M$2:$M$8725,$X488)="","",INDEX('Player Pool'!$M$2:$M$8725,$X488)),"")</f>
        <v/>
      </c>
      <c r="M488" s="31">
        <f>IFERROR(IF(INDEX('Player Pool'!$N$2:$N$8725,$X488)="","",INDEX('Player Pool'!$N$2:$N$8725,$X488)),"")</f>
        <v/>
      </c>
      <c r="N488" s="31">
        <f>IFERROR(IF(INDEX('Player Pool'!$Q$2:$Q$8725,$X488)="","",INDEX('Player Pool'!$Q$2:$Q$8725,$X488)),"")</f>
        <v/>
      </c>
      <c r="O488" s="31">
        <f>IF(AND(ISNUMBER($R488),$R488&lt;&gt;0,ISNUMBER($I488),$I488&gt;0),$R488/($I488/1000000),"")</f>
        <v/>
      </c>
      <c r="P488">
        <f>IFERROR(IF(INDEX('Player Pool'!$U$2:$U$8725,$X488)="","",INDEX('Player Pool'!$U$2:$U$8725,$X488)),"")</f>
        <v/>
      </c>
      <c r="Q488" s="31">
        <f>IFERROR(IF(INDEX('Player Pool'!$O$2:$O$8725,$X488)="","",INDEX('Player Pool'!$O$2:$O$8725,$X488)),"")</f>
        <v/>
      </c>
      <c r="R488" s="31">
        <f>IFERROR(IF(INDEX('Player Pool'!$P$2:$P$8725,$X488)="","",INDEX('Player Pool'!$P$2:$P$8725,$X488)),"")</f>
        <v/>
      </c>
      <c r="S488" s="31">
        <f>IF(AND(ISNUMBER($J488),$J488&lt;&gt;0,ISNUMBER($I488),$I488&gt;0),$J488/($I488/1000000),"")</f>
        <v/>
      </c>
      <c r="T488" s="32">
        <f>IF(AND(ISNUMBER($K488),$K488&lt;&gt;0,ISNUMBER($I488),$I488&gt;0),$K488/($I488/1000000),"")</f>
        <v/>
      </c>
      <c r="U488" s="32">
        <f>IFERROR(IF(INDEX('Player Pool'!$S$2:$S$8725,$X488)="","",INDEX('Player Pool'!$S$2:$S$8725,$X488)),"")</f>
        <v/>
      </c>
      <c r="V488" s="32">
        <f>IF(AND(ISNUMBER($U488),$U488&lt;&gt;0,ISNUMBER($I488),$I488&gt;0),$U488/($I488/1000000),"")</f>
        <v/>
      </c>
      <c r="W488" t="inlineStr">
        <is>
          <t>060v8</t>
        </is>
      </c>
      <c r="X488">
        <f>IFERROR(MATCH($W488,'Player Pool'!$V$2:$V$8725,0),"")</f>
        <v/>
      </c>
      <c r="Y488">
        <f>IF(ISNUMBER($R488),$R488,-1)</f>
        <v/>
      </c>
      <c r="Z488">
        <f>IF(ISNUMBER($J488),$J488,-1)</f>
        <v/>
      </c>
      <c r="AA488">
        <f>IF($A488=$A487,$AA487,$AA487+1)</f>
        <v/>
      </c>
      <c r="AB488">
        <f>COUNTIFS($A$2:$A$516,$A488,$G$2:$G$516,$G488,$Y$2:$Y$516,"&gt;"&amp;$Y488)+COUNTIFS($A$2:$A488,$A488,$G$2:$G488,$G488,$Y$2:$Y488,$Y488)</f>
        <v/>
      </c>
      <c r="AC488">
        <f>IF($G488="MINORS","",COUNTIFS($A$2:$A$516,$A488,$G$2:$G$516,"&lt;&gt;MINORS",$Z$2:$Z$516,"&gt;"&amp;$Z488)+COUNTIFS($A$2:$A488,$A488,$G$2:$G488,"&lt;&gt;MINORS",$Z$2:$Z488,$Z488))</f>
        <v/>
      </c>
      <c r="AD488">
        <f>$A488&amp;"|"&amp;$G488&amp;"|"&amp;$AB488</f>
        <v/>
      </c>
      <c r="AE488">
        <f>IF($AC488="","",$A488&amp;"|"&amp;$AC488)</f>
        <v/>
      </c>
      <c r="AF488">
        <f>IF(COUNTIFS($A$2:$A488,$A488)=1,"T"&amp;$AA488,"")</f>
        <v/>
      </c>
    </row>
    <row r="489">
      <c r="A489" t="inlineStr">
        <is>
          <t>The Last Place Lukes</t>
        </is>
      </c>
      <c r="B489">
        <f>IFERROR(IF(INDEX('Player Pool'!$A$2:$A$8725,$X489)="","",INDEX('Player Pool'!$A$2:$A$8725,$X489)),"")</f>
        <v/>
      </c>
      <c r="C489">
        <f>IFERROR(IF(INDEX('Player Pool'!$B$2:$B$8725,$X489)="","",INDEX('Player Pool'!$B$2:$B$8725,$X489)),"")</f>
        <v/>
      </c>
      <c r="D489">
        <f>IFERROR(IF(INDEX('Player Pool'!$C$2:$C$8725,$X489)="","",INDEX('Player Pool'!$C$2:$C$8725,$X489)),"")</f>
        <v/>
      </c>
      <c r="E489">
        <f>IFERROR(IF(INDEX('Player Pool'!$D$2:$D$8725,$X489)="","",INDEX('Player Pool'!$D$2:$D$8725,$X489)),"")</f>
        <v/>
      </c>
      <c r="F489" t="inlineStr">
        <is>
          <t>F</t>
        </is>
      </c>
      <c r="G489" t="inlineStr">
        <is>
          <t>ACTIVE</t>
        </is>
      </c>
      <c r="H489">
        <f>IFERROR(IF(INDEX('Player Pool'!$E$2:$E$8725,$X489)="","",INDEX('Player Pool'!$E$2:$E$8725,$X489)),"")</f>
        <v/>
      </c>
      <c r="I489" s="30" t="n">
        <v>986250</v>
      </c>
      <c r="J489" s="31">
        <f>IFERROR(IF(INDEX('Player Pool'!$I$2:$I$8725,$X489)="","",INDEX('Player Pool'!$I$2:$I$8725,$X489)),"")</f>
        <v/>
      </c>
      <c r="K489" s="31">
        <f>IFERROR(IF(INDEX('Player Pool'!$K$2:$K$8725,$X489)="","",INDEX('Player Pool'!$K$2:$K$8725,$X489)),"")</f>
        <v/>
      </c>
      <c r="L489" s="31">
        <f>IFERROR(IF(INDEX('Player Pool'!$M$2:$M$8725,$X489)="","",INDEX('Player Pool'!$M$2:$M$8725,$X489)),"")</f>
        <v/>
      </c>
      <c r="M489" s="31">
        <f>IFERROR(IF(INDEX('Player Pool'!$N$2:$N$8725,$X489)="","",INDEX('Player Pool'!$N$2:$N$8725,$X489)),"")</f>
        <v/>
      </c>
      <c r="N489" s="31">
        <f>IFERROR(IF(INDEX('Player Pool'!$Q$2:$Q$8725,$X489)="","",INDEX('Player Pool'!$Q$2:$Q$8725,$X489)),"")</f>
        <v/>
      </c>
      <c r="O489" s="31">
        <f>IF(AND(ISNUMBER($R489),$R489&lt;&gt;0,ISNUMBER($I489),$I489&gt;0),$R489/($I489/1000000),"")</f>
        <v/>
      </c>
      <c r="P489">
        <f>IFERROR(IF(INDEX('Player Pool'!$U$2:$U$8725,$X489)="","",INDEX('Player Pool'!$U$2:$U$8725,$X489)),"")</f>
        <v/>
      </c>
      <c r="Q489" s="31">
        <f>IFERROR(IF(INDEX('Player Pool'!$O$2:$O$8725,$X489)="","",INDEX('Player Pool'!$O$2:$O$8725,$X489)),"")</f>
        <v/>
      </c>
      <c r="R489" s="31">
        <f>IFERROR(IF(INDEX('Player Pool'!$P$2:$P$8725,$X489)="","",INDEX('Player Pool'!$P$2:$P$8725,$X489)),"")</f>
        <v/>
      </c>
      <c r="S489" s="31">
        <f>IF(AND(ISNUMBER($J489),$J489&lt;&gt;0,ISNUMBER($I489),$I489&gt;0),$J489/($I489/1000000),"")</f>
        <v/>
      </c>
      <c r="T489" s="32">
        <f>IF(AND(ISNUMBER($K489),$K489&lt;&gt;0,ISNUMBER($I489),$I489&gt;0),$K489/($I489/1000000),"")</f>
        <v/>
      </c>
      <c r="U489" s="32">
        <f>IFERROR(IF(INDEX('Player Pool'!$S$2:$S$8725,$X489)="","",INDEX('Player Pool'!$S$2:$S$8725,$X489)),"")</f>
        <v/>
      </c>
      <c r="V489" s="32">
        <f>IF(AND(ISNUMBER($U489),$U489&lt;&gt;0,ISNUMBER($I489),$I489&gt;0),$U489/($I489/1000000),"")</f>
        <v/>
      </c>
      <c r="W489" t="inlineStr">
        <is>
          <t>061im</t>
        </is>
      </c>
      <c r="X489">
        <f>IFERROR(MATCH($W489,'Player Pool'!$V$2:$V$8725,0),"")</f>
        <v/>
      </c>
      <c r="Y489">
        <f>IF(ISNUMBER($R489),$R489,-1)</f>
        <v/>
      </c>
      <c r="Z489">
        <f>IF(ISNUMBER($J489),$J489,-1)</f>
        <v/>
      </c>
      <c r="AA489">
        <f>IF($A489=$A488,$AA488,$AA488+1)</f>
        <v/>
      </c>
      <c r="AB489">
        <f>COUNTIFS($A$2:$A$516,$A489,$G$2:$G$516,$G489,$Y$2:$Y$516,"&gt;"&amp;$Y489)+COUNTIFS($A$2:$A489,$A489,$G$2:$G489,$G489,$Y$2:$Y489,$Y489)</f>
        <v/>
      </c>
      <c r="AC489">
        <f>IF($G489="MINORS","",COUNTIFS($A$2:$A$516,$A489,$G$2:$G$516,"&lt;&gt;MINORS",$Z$2:$Z$516,"&gt;"&amp;$Z489)+COUNTIFS($A$2:$A489,$A489,$G$2:$G489,"&lt;&gt;MINORS",$Z$2:$Z489,$Z489))</f>
        <v/>
      </c>
      <c r="AD489">
        <f>$A489&amp;"|"&amp;$G489&amp;"|"&amp;$AB489</f>
        <v/>
      </c>
      <c r="AE489">
        <f>IF($AC489="","",$A489&amp;"|"&amp;$AC489)</f>
        <v/>
      </c>
      <c r="AF489">
        <f>IF(COUNTIFS($A$2:$A489,$A489)=1,"T"&amp;$AA489,"")</f>
        <v/>
      </c>
    </row>
    <row r="490">
      <c r="A490" t="inlineStr">
        <is>
          <t>The Last Place Lukes</t>
        </is>
      </c>
      <c r="B490">
        <f>IFERROR(IF(INDEX('Player Pool'!$A$2:$A$8725,$X490)="","",INDEX('Player Pool'!$A$2:$A$8725,$X490)),"")</f>
        <v/>
      </c>
      <c r="C490">
        <f>IFERROR(IF(INDEX('Player Pool'!$B$2:$B$8725,$X490)="","",INDEX('Player Pool'!$B$2:$B$8725,$X490)),"")</f>
        <v/>
      </c>
      <c r="D490">
        <f>IFERROR(IF(INDEX('Player Pool'!$C$2:$C$8725,$X490)="","",INDEX('Player Pool'!$C$2:$C$8725,$X490)),"")</f>
        <v/>
      </c>
      <c r="E490">
        <f>IFERROR(IF(INDEX('Player Pool'!$D$2:$D$8725,$X490)="","",INDEX('Player Pool'!$D$2:$D$8725,$X490)),"")</f>
        <v/>
      </c>
      <c r="F490" t="inlineStr">
        <is>
          <t>D</t>
        </is>
      </c>
      <c r="G490" t="inlineStr">
        <is>
          <t>MINORS</t>
        </is>
      </c>
      <c r="H490">
        <f>IFERROR(IF(INDEX('Player Pool'!$E$2:$E$8725,$X490)="","",INDEX('Player Pool'!$E$2:$E$8725,$X490)),"")</f>
        <v/>
      </c>
      <c r="I490" s="30" t="n">
        <v>953750</v>
      </c>
      <c r="J490" s="31">
        <f>IFERROR(IF(INDEX('Player Pool'!$I$2:$I$8725,$X490)="","",INDEX('Player Pool'!$I$2:$I$8725,$X490)),"")</f>
        <v/>
      </c>
      <c r="K490" s="31">
        <f>IFERROR(IF(INDEX('Player Pool'!$K$2:$K$8725,$X490)="","",INDEX('Player Pool'!$K$2:$K$8725,$X490)),"")</f>
        <v/>
      </c>
      <c r="L490" s="31">
        <f>IFERROR(IF(INDEX('Player Pool'!$M$2:$M$8725,$X490)="","",INDEX('Player Pool'!$M$2:$M$8725,$X490)),"")</f>
        <v/>
      </c>
      <c r="M490" s="31">
        <f>IFERROR(IF(INDEX('Player Pool'!$N$2:$N$8725,$X490)="","",INDEX('Player Pool'!$N$2:$N$8725,$X490)),"")</f>
        <v/>
      </c>
      <c r="N490" s="31">
        <f>IFERROR(IF(INDEX('Player Pool'!$Q$2:$Q$8725,$X490)="","",INDEX('Player Pool'!$Q$2:$Q$8725,$X490)),"")</f>
        <v/>
      </c>
      <c r="O490" s="31">
        <f>IF(AND(ISNUMBER($R490),$R490&lt;&gt;0,ISNUMBER($I490),$I490&gt;0),$R490/($I490/1000000),"")</f>
        <v/>
      </c>
      <c r="P490">
        <f>IFERROR(IF(INDEX('Player Pool'!$U$2:$U$8725,$X490)="","",INDEX('Player Pool'!$U$2:$U$8725,$X490)),"")</f>
        <v/>
      </c>
      <c r="Q490" s="31">
        <f>IFERROR(IF(INDEX('Player Pool'!$O$2:$O$8725,$X490)="","",INDEX('Player Pool'!$O$2:$O$8725,$X490)),"")</f>
        <v/>
      </c>
      <c r="R490" s="31">
        <f>IFERROR(IF(INDEX('Player Pool'!$P$2:$P$8725,$X490)="","",INDEX('Player Pool'!$P$2:$P$8725,$X490)),"")</f>
        <v/>
      </c>
      <c r="S490" s="31">
        <f>IF(AND(ISNUMBER($J490),$J490&lt;&gt;0,ISNUMBER($I490),$I490&gt;0),$J490/($I490/1000000),"")</f>
        <v/>
      </c>
      <c r="T490" s="32">
        <f>IF(AND(ISNUMBER($K490),$K490&lt;&gt;0,ISNUMBER($I490),$I490&gt;0),$K490/($I490/1000000),"")</f>
        <v/>
      </c>
      <c r="U490" s="32">
        <f>IFERROR(IF(INDEX('Player Pool'!$S$2:$S$8725,$X490)="","",INDEX('Player Pool'!$S$2:$S$8725,$X490)),"")</f>
        <v/>
      </c>
      <c r="V490" s="32">
        <f>IF(AND(ISNUMBER($U490),$U490&lt;&gt;0,ISNUMBER($I490),$I490&gt;0),$U490/($I490/1000000),"")</f>
        <v/>
      </c>
      <c r="W490" t="inlineStr">
        <is>
          <t>06hco</t>
        </is>
      </c>
      <c r="X490">
        <f>IFERROR(MATCH($W490,'Player Pool'!$V$2:$V$8725,0),"")</f>
        <v/>
      </c>
      <c r="Y490">
        <f>IF(ISNUMBER($R490),$R490,-1)</f>
        <v/>
      </c>
      <c r="Z490">
        <f>IF(ISNUMBER($J490),$J490,-1)</f>
        <v/>
      </c>
      <c r="AA490">
        <f>IF($A490=$A489,$AA489,$AA489+1)</f>
        <v/>
      </c>
      <c r="AB490">
        <f>COUNTIFS($A$2:$A$516,$A490,$G$2:$G$516,$G490,$Y$2:$Y$516,"&gt;"&amp;$Y490)+COUNTIFS($A$2:$A490,$A490,$G$2:$G490,$G490,$Y$2:$Y490,$Y490)</f>
        <v/>
      </c>
      <c r="AC490">
        <f>IF($G490="MINORS","",COUNTIFS($A$2:$A$516,$A490,$G$2:$G$516,"&lt;&gt;MINORS",$Z$2:$Z$516,"&gt;"&amp;$Z490)+COUNTIFS($A$2:$A490,$A490,$G$2:$G490,"&lt;&gt;MINORS",$Z$2:$Z490,$Z490))</f>
        <v/>
      </c>
      <c r="AD490">
        <f>$A490&amp;"|"&amp;$G490&amp;"|"&amp;$AB490</f>
        <v/>
      </c>
      <c r="AE490">
        <f>IF($AC490="","",$A490&amp;"|"&amp;$AC490)</f>
        <v/>
      </c>
      <c r="AF490">
        <f>IF(COUNTIFS($A$2:$A490,$A490)=1,"T"&amp;$AA490,"")</f>
        <v/>
      </c>
    </row>
    <row r="491">
      <c r="A491" t="inlineStr">
        <is>
          <t>The Last Place Lukes</t>
        </is>
      </c>
      <c r="B491">
        <f>IFERROR(IF(INDEX('Player Pool'!$A$2:$A$8725,$X491)="","",INDEX('Player Pool'!$A$2:$A$8725,$X491)),"")</f>
        <v/>
      </c>
      <c r="C491">
        <f>IFERROR(IF(INDEX('Player Pool'!$B$2:$B$8725,$X491)="","",INDEX('Player Pool'!$B$2:$B$8725,$X491)),"")</f>
        <v/>
      </c>
      <c r="D491">
        <f>IFERROR(IF(INDEX('Player Pool'!$C$2:$C$8725,$X491)="","",INDEX('Player Pool'!$C$2:$C$8725,$X491)),"")</f>
        <v/>
      </c>
      <c r="E491">
        <f>IFERROR(IF(INDEX('Player Pool'!$D$2:$D$8725,$X491)="","",INDEX('Player Pool'!$D$2:$D$8725,$X491)),"")</f>
        <v/>
      </c>
      <c r="F491" t="inlineStr">
        <is>
          <t>D</t>
        </is>
      </c>
      <c r="G491" t="inlineStr">
        <is>
          <t>ACTIVE</t>
        </is>
      </c>
      <c r="H491">
        <f>IFERROR(IF(INDEX('Player Pool'!$E$2:$E$8725,$X491)="","",INDEX('Player Pool'!$E$2:$E$8725,$X491)),"")</f>
        <v/>
      </c>
      <c r="I491" s="30" t="n">
        <v>3250000</v>
      </c>
      <c r="J491" s="31">
        <f>IFERROR(IF(INDEX('Player Pool'!$I$2:$I$8725,$X491)="","",INDEX('Player Pool'!$I$2:$I$8725,$X491)),"")</f>
        <v/>
      </c>
      <c r="K491" s="31">
        <f>IFERROR(IF(INDEX('Player Pool'!$K$2:$K$8725,$X491)="","",INDEX('Player Pool'!$K$2:$K$8725,$X491)),"")</f>
        <v/>
      </c>
      <c r="L491" s="31">
        <f>IFERROR(IF(INDEX('Player Pool'!$M$2:$M$8725,$X491)="","",INDEX('Player Pool'!$M$2:$M$8725,$X491)),"")</f>
        <v/>
      </c>
      <c r="M491" s="31">
        <f>IFERROR(IF(INDEX('Player Pool'!$N$2:$N$8725,$X491)="","",INDEX('Player Pool'!$N$2:$N$8725,$X491)),"")</f>
        <v/>
      </c>
      <c r="N491" s="31">
        <f>IFERROR(IF(INDEX('Player Pool'!$Q$2:$Q$8725,$X491)="","",INDEX('Player Pool'!$Q$2:$Q$8725,$X491)),"")</f>
        <v/>
      </c>
      <c r="O491" s="31">
        <f>IF(AND(ISNUMBER($R491),$R491&lt;&gt;0,ISNUMBER($I491),$I491&gt;0),$R491/($I491/1000000),"")</f>
        <v/>
      </c>
      <c r="P491">
        <f>IFERROR(IF(INDEX('Player Pool'!$U$2:$U$8725,$X491)="","",INDEX('Player Pool'!$U$2:$U$8725,$X491)),"")</f>
        <v/>
      </c>
      <c r="Q491" s="31">
        <f>IFERROR(IF(INDEX('Player Pool'!$O$2:$O$8725,$X491)="","",INDEX('Player Pool'!$O$2:$O$8725,$X491)),"")</f>
        <v/>
      </c>
      <c r="R491" s="31">
        <f>IFERROR(IF(INDEX('Player Pool'!$P$2:$P$8725,$X491)="","",INDEX('Player Pool'!$P$2:$P$8725,$X491)),"")</f>
        <v/>
      </c>
      <c r="S491" s="31">
        <f>IF(AND(ISNUMBER($J491),$J491&lt;&gt;0,ISNUMBER($I491),$I491&gt;0),$J491/($I491/1000000),"")</f>
        <v/>
      </c>
      <c r="T491" s="32">
        <f>IF(AND(ISNUMBER($K491),$K491&lt;&gt;0,ISNUMBER($I491),$I491&gt;0),$K491/($I491/1000000),"")</f>
        <v/>
      </c>
      <c r="U491" s="32">
        <f>IFERROR(IF(INDEX('Player Pool'!$S$2:$S$8725,$X491)="","",INDEX('Player Pool'!$S$2:$S$8725,$X491)),"")</f>
        <v/>
      </c>
      <c r="V491" s="32">
        <f>IF(AND(ISNUMBER($U491),$U491&lt;&gt;0,ISNUMBER($I491),$I491&gt;0),$U491/($I491/1000000),"")</f>
        <v/>
      </c>
      <c r="W491" t="inlineStr">
        <is>
          <t>04zox</t>
        </is>
      </c>
      <c r="X491">
        <f>IFERROR(MATCH($W491,'Player Pool'!$V$2:$V$8725,0),"")</f>
        <v/>
      </c>
      <c r="Y491">
        <f>IF(ISNUMBER($R491),$R491,-1)</f>
        <v/>
      </c>
      <c r="Z491">
        <f>IF(ISNUMBER($J491),$J491,-1)</f>
        <v/>
      </c>
      <c r="AA491">
        <f>IF($A491=$A490,$AA490,$AA490+1)</f>
        <v/>
      </c>
      <c r="AB491">
        <f>COUNTIFS($A$2:$A$516,$A491,$G$2:$G$516,$G491,$Y$2:$Y$516,"&gt;"&amp;$Y491)+COUNTIFS($A$2:$A491,$A491,$G$2:$G491,$G491,$Y$2:$Y491,$Y491)</f>
        <v/>
      </c>
      <c r="AC491">
        <f>IF($G491="MINORS","",COUNTIFS($A$2:$A$516,$A491,$G$2:$G$516,"&lt;&gt;MINORS",$Z$2:$Z$516,"&gt;"&amp;$Z491)+COUNTIFS($A$2:$A491,$A491,$G$2:$G491,"&lt;&gt;MINORS",$Z$2:$Z491,$Z491))</f>
        <v/>
      </c>
      <c r="AD491">
        <f>$A491&amp;"|"&amp;$G491&amp;"|"&amp;$AB491</f>
        <v/>
      </c>
      <c r="AE491">
        <f>IF($AC491="","",$A491&amp;"|"&amp;$AC491)</f>
        <v/>
      </c>
      <c r="AF491">
        <f>IF(COUNTIFS($A$2:$A491,$A491)=1,"T"&amp;$AA491,"")</f>
        <v/>
      </c>
    </row>
    <row r="492">
      <c r="A492" t="inlineStr">
        <is>
          <t>The Last Place Lukes</t>
        </is>
      </c>
      <c r="B492">
        <f>IFERROR(IF(INDEX('Player Pool'!$A$2:$A$8725,$X492)="","",INDEX('Player Pool'!$A$2:$A$8725,$X492)),"")</f>
        <v/>
      </c>
      <c r="C492">
        <f>IFERROR(IF(INDEX('Player Pool'!$B$2:$B$8725,$X492)="","",INDEX('Player Pool'!$B$2:$B$8725,$X492)),"")</f>
        <v/>
      </c>
      <c r="D492">
        <f>IFERROR(IF(INDEX('Player Pool'!$C$2:$C$8725,$X492)="","",INDEX('Player Pool'!$C$2:$C$8725,$X492)),"")</f>
        <v/>
      </c>
      <c r="E492">
        <f>IFERROR(IF(INDEX('Player Pool'!$D$2:$D$8725,$X492)="","",INDEX('Player Pool'!$D$2:$D$8725,$X492)),"")</f>
        <v/>
      </c>
      <c r="F492" t="inlineStr">
        <is>
          <t>F</t>
        </is>
      </c>
      <c r="G492" t="inlineStr">
        <is>
          <t>RESERVE</t>
        </is>
      </c>
      <c r="H492">
        <f>IFERROR(IF(INDEX('Player Pool'!$E$2:$E$8725,$X492)="","",INDEX('Player Pool'!$E$2:$E$8725,$X492)),"")</f>
        <v/>
      </c>
      <c r="I492" s="30" t="n">
        <v>886667</v>
      </c>
      <c r="J492" s="31">
        <f>IFERROR(IF(INDEX('Player Pool'!$I$2:$I$8725,$X492)="","",INDEX('Player Pool'!$I$2:$I$8725,$X492)),"")</f>
        <v/>
      </c>
      <c r="K492" s="31">
        <f>IFERROR(IF(INDEX('Player Pool'!$K$2:$K$8725,$X492)="","",INDEX('Player Pool'!$K$2:$K$8725,$X492)),"")</f>
        <v/>
      </c>
      <c r="L492" s="31">
        <f>IFERROR(IF(INDEX('Player Pool'!$M$2:$M$8725,$X492)="","",INDEX('Player Pool'!$M$2:$M$8725,$X492)),"")</f>
        <v/>
      </c>
      <c r="M492" s="31">
        <f>IFERROR(IF(INDEX('Player Pool'!$N$2:$N$8725,$X492)="","",INDEX('Player Pool'!$N$2:$N$8725,$X492)),"")</f>
        <v/>
      </c>
      <c r="N492" s="31">
        <f>IFERROR(IF(INDEX('Player Pool'!$Q$2:$Q$8725,$X492)="","",INDEX('Player Pool'!$Q$2:$Q$8725,$X492)),"")</f>
        <v/>
      </c>
      <c r="O492" s="31">
        <f>IF(AND(ISNUMBER($R492),$R492&lt;&gt;0,ISNUMBER($I492),$I492&gt;0),$R492/($I492/1000000),"")</f>
        <v/>
      </c>
      <c r="P492">
        <f>IFERROR(IF(INDEX('Player Pool'!$U$2:$U$8725,$X492)="","",INDEX('Player Pool'!$U$2:$U$8725,$X492)),"")</f>
        <v/>
      </c>
      <c r="Q492" s="31">
        <f>IFERROR(IF(INDEX('Player Pool'!$O$2:$O$8725,$X492)="","",INDEX('Player Pool'!$O$2:$O$8725,$X492)),"")</f>
        <v/>
      </c>
      <c r="R492" s="31">
        <f>IFERROR(IF(INDEX('Player Pool'!$P$2:$P$8725,$X492)="","",INDEX('Player Pool'!$P$2:$P$8725,$X492)),"")</f>
        <v/>
      </c>
      <c r="S492" s="31">
        <f>IF(AND(ISNUMBER($J492),$J492&lt;&gt;0,ISNUMBER($I492),$I492&gt;0),$J492/($I492/1000000),"")</f>
        <v/>
      </c>
      <c r="T492" s="32">
        <f>IF(AND(ISNUMBER($K492),$K492&lt;&gt;0,ISNUMBER($I492),$I492&gt;0),$K492/($I492/1000000),"")</f>
        <v/>
      </c>
      <c r="U492" s="32">
        <f>IFERROR(IF(INDEX('Player Pool'!$S$2:$S$8725,$X492)="","",INDEX('Player Pool'!$S$2:$S$8725,$X492)),"")</f>
        <v/>
      </c>
      <c r="V492" s="32">
        <f>IF(AND(ISNUMBER($U492),$U492&lt;&gt;0,ISNUMBER($I492),$I492&gt;0),$U492/($I492/1000000),"")</f>
        <v/>
      </c>
      <c r="W492" t="inlineStr">
        <is>
          <t>060jl</t>
        </is>
      </c>
      <c r="X492">
        <f>IFERROR(MATCH($W492,'Player Pool'!$V$2:$V$8725,0),"")</f>
        <v/>
      </c>
      <c r="Y492">
        <f>IF(ISNUMBER($R492),$R492,-1)</f>
        <v/>
      </c>
      <c r="Z492">
        <f>IF(ISNUMBER($J492),$J492,-1)</f>
        <v/>
      </c>
      <c r="AA492">
        <f>IF($A492=$A491,$AA491,$AA491+1)</f>
        <v/>
      </c>
      <c r="AB492">
        <f>COUNTIFS($A$2:$A$516,$A492,$G$2:$G$516,$G492,$Y$2:$Y$516,"&gt;"&amp;$Y492)+COUNTIFS($A$2:$A492,$A492,$G$2:$G492,$G492,$Y$2:$Y492,$Y492)</f>
        <v/>
      </c>
      <c r="AC492">
        <f>IF($G492="MINORS","",COUNTIFS($A$2:$A$516,$A492,$G$2:$G$516,"&lt;&gt;MINORS",$Z$2:$Z$516,"&gt;"&amp;$Z492)+COUNTIFS($A$2:$A492,$A492,$G$2:$G492,"&lt;&gt;MINORS",$Z$2:$Z492,$Z492))</f>
        <v/>
      </c>
      <c r="AD492">
        <f>$A492&amp;"|"&amp;$G492&amp;"|"&amp;$AB492</f>
        <v/>
      </c>
      <c r="AE492">
        <f>IF($AC492="","",$A492&amp;"|"&amp;$AC492)</f>
        <v/>
      </c>
      <c r="AF492">
        <f>IF(COUNTIFS($A$2:$A492,$A492)=1,"T"&amp;$AA492,"")</f>
        <v/>
      </c>
    </row>
    <row r="493">
      <c r="A493" t="inlineStr">
        <is>
          <t>The Last Place Lukes</t>
        </is>
      </c>
      <c r="B493">
        <f>IFERROR(IF(INDEX('Player Pool'!$A$2:$A$8725,$X493)="","",INDEX('Player Pool'!$A$2:$A$8725,$X493)),"")</f>
        <v/>
      </c>
      <c r="C493">
        <f>IFERROR(IF(INDEX('Player Pool'!$B$2:$B$8725,$X493)="","",INDEX('Player Pool'!$B$2:$B$8725,$X493)),"")</f>
        <v/>
      </c>
      <c r="D493">
        <f>IFERROR(IF(INDEX('Player Pool'!$C$2:$C$8725,$X493)="","",INDEX('Player Pool'!$C$2:$C$8725,$X493)),"")</f>
        <v/>
      </c>
      <c r="E493">
        <f>IFERROR(IF(INDEX('Player Pool'!$D$2:$D$8725,$X493)="","",INDEX('Player Pool'!$D$2:$D$8725,$X493)),"")</f>
        <v/>
      </c>
      <c r="F493" t="inlineStr">
        <is>
          <t>F</t>
        </is>
      </c>
      <c r="G493" t="inlineStr">
        <is>
          <t>ACTIVE</t>
        </is>
      </c>
      <c r="H493">
        <f>IFERROR(IF(INDEX('Player Pool'!$E$2:$E$8725,$X493)="","",INDEX('Player Pool'!$E$2:$E$8725,$X493)),"")</f>
        <v/>
      </c>
      <c r="I493" s="30" t="n">
        <v>3400000</v>
      </c>
      <c r="J493" s="31">
        <f>IFERROR(IF(INDEX('Player Pool'!$I$2:$I$8725,$X493)="","",INDEX('Player Pool'!$I$2:$I$8725,$X493)),"")</f>
        <v/>
      </c>
      <c r="K493" s="31">
        <f>IFERROR(IF(INDEX('Player Pool'!$K$2:$K$8725,$X493)="","",INDEX('Player Pool'!$K$2:$K$8725,$X493)),"")</f>
        <v/>
      </c>
      <c r="L493" s="31">
        <f>IFERROR(IF(INDEX('Player Pool'!$M$2:$M$8725,$X493)="","",INDEX('Player Pool'!$M$2:$M$8725,$X493)),"")</f>
        <v/>
      </c>
      <c r="M493" s="31">
        <f>IFERROR(IF(INDEX('Player Pool'!$N$2:$N$8725,$X493)="","",INDEX('Player Pool'!$N$2:$N$8725,$X493)),"")</f>
        <v/>
      </c>
      <c r="N493" s="31">
        <f>IFERROR(IF(INDEX('Player Pool'!$Q$2:$Q$8725,$X493)="","",INDEX('Player Pool'!$Q$2:$Q$8725,$X493)),"")</f>
        <v/>
      </c>
      <c r="O493" s="31">
        <f>IF(AND(ISNUMBER($R493),$R493&lt;&gt;0,ISNUMBER($I493),$I493&gt;0),$R493/($I493/1000000),"")</f>
        <v/>
      </c>
      <c r="P493">
        <f>IFERROR(IF(INDEX('Player Pool'!$U$2:$U$8725,$X493)="","",INDEX('Player Pool'!$U$2:$U$8725,$X493)),"")</f>
        <v/>
      </c>
      <c r="Q493" s="31">
        <f>IFERROR(IF(INDEX('Player Pool'!$O$2:$O$8725,$X493)="","",INDEX('Player Pool'!$O$2:$O$8725,$X493)),"")</f>
        <v/>
      </c>
      <c r="R493" s="31">
        <f>IFERROR(IF(INDEX('Player Pool'!$P$2:$P$8725,$X493)="","",INDEX('Player Pool'!$P$2:$P$8725,$X493)),"")</f>
        <v/>
      </c>
      <c r="S493" s="31">
        <f>IF(AND(ISNUMBER($J493),$J493&lt;&gt;0,ISNUMBER($I493),$I493&gt;0),$J493/($I493/1000000),"")</f>
        <v/>
      </c>
      <c r="T493" s="32">
        <f>IF(AND(ISNUMBER($K493),$K493&lt;&gt;0,ISNUMBER($I493),$I493&gt;0),$K493/($I493/1000000),"")</f>
        <v/>
      </c>
      <c r="U493" s="32">
        <f>IFERROR(IF(INDEX('Player Pool'!$S$2:$S$8725,$X493)="","",INDEX('Player Pool'!$S$2:$S$8725,$X493)),"")</f>
        <v/>
      </c>
      <c r="V493" s="32">
        <f>IF(AND(ISNUMBER($U493),$U493&lt;&gt;0,ISNUMBER($I493),$I493&gt;0),$U493/($I493/1000000),"")</f>
        <v/>
      </c>
      <c r="W493" t="inlineStr">
        <is>
          <t>048t9</t>
        </is>
      </c>
      <c r="X493">
        <f>IFERROR(MATCH($W493,'Player Pool'!$V$2:$V$8725,0),"")</f>
        <v/>
      </c>
      <c r="Y493">
        <f>IF(ISNUMBER($R493),$R493,-1)</f>
        <v/>
      </c>
      <c r="Z493">
        <f>IF(ISNUMBER($J493),$J493,-1)</f>
        <v/>
      </c>
      <c r="AA493">
        <f>IF($A493=$A492,$AA492,$AA492+1)</f>
        <v/>
      </c>
      <c r="AB493">
        <f>COUNTIFS($A$2:$A$516,$A493,$G$2:$G$516,$G493,$Y$2:$Y$516,"&gt;"&amp;$Y493)+COUNTIFS($A$2:$A493,$A493,$G$2:$G493,$G493,$Y$2:$Y493,$Y493)</f>
        <v/>
      </c>
      <c r="AC493">
        <f>IF($G493="MINORS","",COUNTIFS($A$2:$A$516,$A493,$G$2:$G$516,"&lt;&gt;MINORS",$Z$2:$Z$516,"&gt;"&amp;$Z493)+COUNTIFS($A$2:$A493,$A493,$G$2:$G493,"&lt;&gt;MINORS",$Z$2:$Z493,$Z493))</f>
        <v/>
      </c>
      <c r="AD493">
        <f>$A493&amp;"|"&amp;$G493&amp;"|"&amp;$AB493</f>
        <v/>
      </c>
      <c r="AE493">
        <f>IF($AC493="","",$A493&amp;"|"&amp;$AC493)</f>
        <v/>
      </c>
      <c r="AF493">
        <f>IF(COUNTIFS($A$2:$A493,$A493)=1,"T"&amp;$AA493,"")</f>
        <v/>
      </c>
    </row>
    <row r="494">
      <c r="A494" t="inlineStr">
        <is>
          <t>The Last Place Lukes</t>
        </is>
      </c>
      <c r="B494">
        <f>IFERROR(IF(INDEX('Player Pool'!$A$2:$A$8725,$X494)="","",INDEX('Player Pool'!$A$2:$A$8725,$X494)),"")</f>
        <v/>
      </c>
      <c r="C494">
        <f>IFERROR(IF(INDEX('Player Pool'!$B$2:$B$8725,$X494)="","",INDEX('Player Pool'!$B$2:$B$8725,$X494)),"")</f>
        <v/>
      </c>
      <c r="D494">
        <f>IFERROR(IF(INDEX('Player Pool'!$C$2:$C$8725,$X494)="","",INDEX('Player Pool'!$C$2:$C$8725,$X494)),"")</f>
        <v/>
      </c>
      <c r="E494">
        <f>IFERROR(IF(INDEX('Player Pool'!$D$2:$D$8725,$X494)="","",INDEX('Player Pool'!$D$2:$D$8725,$X494)),"")</f>
        <v/>
      </c>
      <c r="F494" t="inlineStr">
        <is>
          <t>D</t>
        </is>
      </c>
      <c r="G494" t="inlineStr">
        <is>
          <t>RESERVE</t>
        </is>
      </c>
      <c r="H494">
        <f>IFERROR(IF(INDEX('Player Pool'!$E$2:$E$8725,$X494)="","",INDEX('Player Pool'!$E$2:$E$8725,$X494)),"")</f>
        <v/>
      </c>
      <c r="I494" s="30" t="n">
        <v>1187500</v>
      </c>
      <c r="J494" s="31">
        <f>IFERROR(IF(INDEX('Player Pool'!$I$2:$I$8725,$X494)="","",INDEX('Player Pool'!$I$2:$I$8725,$X494)),"")</f>
        <v/>
      </c>
      <c r="K494" s="31">
        <f>IFERROR(IF(INDEX('Player Pool'!$K$2:$K$8725,$X494)="","",INDEX('Player Pool'!$K$2:$K$8725,$X494)),"")</f>
        <v/>
      </c>
      <c r="L494" s="31">
        <f>IFERROR(IF(INDEX('Player Pool'!$M$2:$M$8725,$X494)="","",INDEX('Player Pool'!$M$2:$M$8725,$X494)),"")</f>
        <v/>
      </c>
      <c r="M494" s="31">
        <f>IFERROR(IF(INDEX('Player Pool'!$N$2:$N$8725,$X494)="","",INDEX('Player Pool'!$N$2:$N$8725,$X494)),"")</f>
        <v/>
      </c>
      <c r="N494" s="31">
        <f>IFERROR(IF(INDEX('Player Pool'!$Q$2:$Q$8725,$X494)="","",INDEX('Player Pool'!$Q$2:$Q$8725,$X494)),"")</f>
        <v/>
      </c>
      <c r="O494" s="31">
        <f>IF(AND(ISNUMBER($R494),$R494&lt;&gt;0,ISNUMBER($I494),$I494&gt;0),$R494/($I494/1000000),"")</f>
        <v/>
      </c>
      <c r="P494">
        <f>IFERROR(IF(INDEX('Player Pool'!$U$2:$U$8725,$X494)="","",INDEX('Player Pool'!$U$2:$U$8725,$X494)),"")</f>
        <v/>
      </c>
      <c r="Q494" s="31">
        <f>IFERROR(IF(INDEX('Player Pool'!$O$2:$O$8725,$X494)="","",INDEX('Player Pool'!$O$2:$O$8725,$X494)),"")</f>
        <v/>
      </c>
      <c r="R494" s="31">
        <f>IFERROR(IF(INDEX('Player Pool'!$P$2:$P$8725,$X494)="","",INDEX('Player Pool'!$P$2:$P$8725,$X494)),"")</f>
        <v/>
      </c>
      <c r="S494" s="31">
        <f>IF(AND(ISNUMBER($J494),$J494&lt;&gt;0,ISNUMBER($I494),$I494&gt;0),$J494/($I494/1000000),"")</f>
        <v/>
      </c>
      <c r="T494" s="32">
        <f>IF(AND(ISNUMBER($K494),$K494&lt;&gt;0,ISNUMBER($I494),$I494&gt;0),$K494/($I494/1000000),"")</f>
        <v/>
      </c>
      <c r="U494" s="32">
        <f>IFERROR(IF(INDEX('Player Pool'!$S$2:$S$8725,$X494)="","",INDEX('Player Pool'!$S$2:$S$8725,$X494)),"")</f>
        <v/>
      </c>
      <c r="V494" s="32">
        <f>IF(AND(ISNUMBER($U494),$U494&lt;&gt;0,ISNUMBER($I494),$I494&gt;0),$U494/($I494/1000000),"")</f>
        <v/>
      </c>
      <c r="W494" t="inlineStr">
        <is>
          <t>04xcc</t>
        </is>
      </c>
      <c r="X494">
        <f>IFERROR(MATCH($W494,'Player Pool'!$V$2:$V$8725,0),"")</f>
        <v/>
      </c>
      <c r="Y494">
        <f>IF(ISNUMBER($R494),$R494,-1)</f>
        <v/>
      </c>
      <c r="Z494">
        <f>IF(ISNUMBER($J494),$J494,-1)</f>
        <v/>
      </c>
      <c r="AA494">
        <f>IF($A494=$A493,$AA493,$AA493+1)</f>
        <v/>
      </c>
      <c r="AB494">
        <f>COUNTIFS($A$2:$A$516,$A494,$G$2:$G$516,$G494,$Y$2:$Y$516,"&gt;"&amp;$Y494)+COUNTIFS($A$2:$A494,$A494,$G$2:$G494,$G494,$Y$2:$Y494,$Y494)</f>
        <v/>
      </c>
      <c r="AC494">
        <f>IF($G494="MINORS","",COUNTIFS($A$2:$A$516,$A494,$G$2:$G$516,"&lt;&gt;MINORS",$Z$2:$Z$516,"&gt;"&amp;$Z494)+COUNTIFS($A$2:$A494,$A494,$G$2:$G494,"&lt;&gt;MINORS",$Z$2:$Z494,$Z494))</f>
        <v/>
      </c>
      <c r="AD494">
        <f>$A494&amp;"|"&amp;$G494&amp;"|"&amp;$AB494</f>
        <v/>
      </c>
      <c r="AE494">
        <f>IF($AC494="","",$A494&amp;"|"&amp;$AC494)</f>
        <v/>
      </c>
      <c r="AF494">
        <f>IF(COUNTIFS($A$2:$A494,$A494)=1,"T"&amp;$AA494,"")</f>
        <v/>
      </c>
    </row>
    <row r="495">
      <c r="A495" t="inlineStr">
        <is>
          <t>The Last Place Lukes</t>
        </is>
      </c>
      <c r="B495">
        <f>IFERROR(IF(INDEX('Player Pool'!$A$2:$A$8725,$X495)="","",INDEX('Player Pool'!$A$2:$A$8725,$X495)),"")</f>
        <v/>
      </c>
      <c r="C495">
        <f>IFERROR(IF(INDEX('Player Pool'!$B$2:$B$8725,$X495)="","",INDEX('Player Pool'!$B$2:$B$8725,$X495)),"")</f>
        <v/>
      </c>
      <c r="D495">
        <f>IFERROR(IF(INDEX('Player Pool'!$C$2:$C$8725,$X495)="","",INDEX('Player Pool'!$C$2:$C$8725,$X495)),"")</f>
        <v/>
      </c>
      <c r="E495">
        <f>IFERROR(IF(INDEX('Player Pool'!$D$2:$D$8725,$X495)="","",INDEX('Player Pool'!$D$2:$D$8725,$X495)),"")</f>
        <v/>
      </c>
      <c r="F495" t="inlineStr">
        <is>
          <t>F</t>
        </is>
      </c>
      <c r="G495" t="inlineStr">
        <is>
          <t>MINORS</t>
        </is>
      </c>
      <c r="H495">
        <f>IFERROR(IF(INDEX('Player Pool'!$E$2:$E$8725,$X495)="","",INDEX('Player Pool'!$E$2:$E$8725,$X495)),"")</f>
        <v/>
      </c>
      <c r="I495" s="30" t="n">
        <v>886666</v>
      </c>
      <c r="J495" s="31">
        <f>IFERROR(IF(INDEX('Player Pool'!$I$2:$I$8725,$X495)="","",INDEX('Player Pool'!$I$2:$I$8725,$X495)),"")</f>
        <v/>
      </c>
      <c r="K495" s="31">
        <f>IFERROR(IF(INDEX('Player Pool'!$K$2:$K$8725,$X495)="","",INDEX('Player Pool'!$K$2:$K$8725,$X495)),"")</f>
        <v/>
      </c>
      <c r="L495" s="31">
        <f>IFERROR(IF(INDEX('Player Pool'!$M$2:$M$8725,$X495)="","",INDEX('Player Pool'!$M$2:$M$8725,$X495)),"")</f>
        <v/>
      </c>
      <c r="M495" s="31">
        <f>IFERROR(IF(INDEX('Player Pool'!$N$2:$N$8725,$X495)="","",INDEX('Player Pool'!$N$2:$N$8725,$X495)),"")</f>
        <v/>
      </c>
      <c r="N495" s="31">
        <f>IFERROR(IF(INDEX('Player Pool'!$Q$2:$Q$8725,$X495)="","",INDEX('Player Pool'!$Q$2:$Q$8725,$X495)),"")</f>
        <v/>
      </c>
      <c r="O495" s="31">
        <f>IF(AND(ISNUMBER($R495),$R495&lt;&gt;0,ISNUMBER($I495),$I495&gt;0),$R495/($I495/1000000),"")</f>
        <v/>
      </c>
      <c r="P495">
        <f>IFERROR(IF(INDEX('Player Pool'!$U$2:$U$8725,$X495)="","",INDEX('Player Pool'!$U$2:$U$8725,$X495)),"")</f>
        <v/>
      </c>
      <c r="Q495" s="31">
        <f>IFERROR(IF(INDEX('Player Pool'!$O$2:$O$8725,$X495)="","",INDEX('Player Pool'!$O$2:$O$8725,$X495)),"")</f>
        <v/>
      </c>
      <c r="R495" s="31">
        <f>IFERROR(IF(INDEX('Player Pool'!$P$2:$P$8725,$X495)="","",INDEX('Player Pool'!$P$2:$P$8725,$X495)),"")</f>
        <v/>
      </c>
      <c r="S495" s="31">
        <f>IF(AND(ISNUMBER($J495),$J495&lt;&gt;0,ISNUMBER($I495),$I495&gt;0),$J495/($I495/1000000),"")</f>
        <v/>
      </c>
      <c r="T495" s="32">
        <f>IF(AND(ISNUMBER($K495),$K495&lt;&gt;0,ISNUMBER($I495),$I495&gt;0),$K495/($I495/1000000),"")</f>
        <v/>
      </c>
      <c r="U495" s="32">
        <f>IFERROR(IF(INDEX('Player Pool'!$S$2:$S$8725,$X495)="","",INDEX('Player Pool'!$S$2:$S$8725,$X495)),"")</f>
        <v/>
      </c>
      <c r="V495" s="32">
        <f>IF(AND(ISNUMBER($U495),$U495&lt;&gt;0,ISNUMBER($I495),$I495&gt;0),$U495/($I495/1000000),"")</f>
        <v/>
      </c>
      <c r="W495" t="inlineStr">
        <is>
          <t>05ui3</t>
        </is>
      </c>
      <c r="X495">
        <f>IFERROR(MATCH($W495,'Player Pool'!$V$2:$V$8725,0),"")</f>
        <v/>
      </c>
      <c r="Y495">
        <f>IF(ISNUMBER($R495),$R495,-1)</f>
        <v/>
      </c>
      <c r="Z495">
        <f>IF(ISNUMBER($J495),$J495,-1)</f>
        <v/>
      </c>
      <c r="AA495">
        <f>IF($A495=$A494,$AA494,$AA494+1)</f>
        <v/>
      </c>
      <c r="AB495">
        <f>COUNTIFS($A$2:$A$516,$A495,$G$2:$G$516,$G495,$Y$2:$Y$516,"&gt;"&amp;$Y495)+COUNTIFS($A$2:$A495,$A495,$G$2:$G495,$G495,$Y$2:$Y495,$Y495)</f>
        <v/>
      </c>
      <c r="AC495">
        <f>IF($G495="MINORS","",COUNTIFS($A$2:$A$516,$A495,$G$2:$G$516,"&lt;&gt;MINORS",$Z$2:$Z$516,"&gt;"&amp;$Z495)+COUNTIFS($A$2:$A495,$A495,$G$2:$G495,"&lt;&gt;MINORS",$Z$2:$Z495,$Z495))</f>
        <v/>
      </c>
      <c r="AD495">
        <f>$A495&amp;"|"&amp;$G495&amp;"|"&amp;$AB495</f>
        <v/>
      </c>
      <c r="AE495">
        <f>IF($AC495="","",$A495&amp;"|"&amp;$AC495)</f>
        <v/>
      </c>
      <c r="AF495">
        <f>IF(COUNTIFS($A$2:$A495,$A495)=1,"T"&amp;$AA495,"")</f>
        <v/>
      </c>
    </row>
    <row r="496">
      <c r="A496" t="inlineStr">
        <is>
          <t>The Last Place Lukes</t>
        </is>
      </c>
      <c r="B496">
        <f>IFERROR(IF(INDEX('Player Pool'!$A$2:$A$8725,$X496)="","",INDEX('Player Pool'!$A$2:$A$8725,$X496)),"")</f>
        <v/>
      </c>
      <c r="C496">
        <f>IFERROR(IF(INDEX('Player Pool'!$B$2:$B$8725,$X496)="","",INDEX('Player Pool'!$B$2:$B$8725,$X496)),"")</f>
        <v/>
      </c>
      <c r="D496">
        <f>IFERROR(IF(INDEX('Player Pool'!$C$2:$C$8725,$X496)="","",INDEX('Player Pool'!$C$2:$C$8725,$X496)),"")</f>
        <v/>
      </c>
      <c r="E496">
        <f>IFERROR(IF(INDEX('Player Pool'!$D$2:$D$8725,$X496)="","",INDEX('Player Pool'!$D$2:$D$8725,$X496)),"")</f>
        <v/>
      </c>
      <c r="F496" t="inlineStr">
        <is>
          <t>F</t>
        </is>
      </c>
      <c r="G496" t="inlineStr">
        <is>
          <t>ACTIVE</t>
        </is>
      </c>
      <c r="H496">
        <f>IFERROR(IF(INDEX('Player Pool'!$E$2:$E$8725,$X496)="","",INDEX('Player Pool'!$E$2:$E$8725,$X496)),"")</f>
        <v/>
      </c>
      <c r="I496" s="30" t="n">
        <v>975000</v>
      </c>
      <c r="J496" s="31">
        <f>IFERROR(IF(INDEX('Player Pool'!$I$2:$I$8725,$X496)="","",INDEX('Player Pool'!$I$2:$I$8725,$X496)),"")</f>
        <v/>
      </c>
      <c r="K496" s="31">
        <f>IFERROR(IF(INDEX('Player Pool'!$K$2:$K$8725,$X496)="","",INDEX('Player Pool'!$K$2:$K$8725,$X496)),"")</f>
        <v/>
      </c>
      <c r="L496" s="31">
        <f>IFERROR(IF(INDEX('Player Pool'!$M$2:$M$8725,$X496)="","",INDEX('Player Pool'!$M$2:$M$8725,$X496)),"")</f>
        <v/>
      </c>
      <c r="M496" s="31">
        <f>IFERROR(IF(INDEX('Player Pool'!$N$2:$N$8725,$X496)="","",INDEX('Player Pool'!$N$2:$N$8725,$X496)),"")</f>
        <v/>
      </c>
      <c r="N496" s="31">
        <f>IFERROR(IF(INDEX('Player Pool'!$Q$2:$Q$8725,$X496)="","",INDEX('Player Pool'!$Q$2:$Q$8725,$X496)),"")</f>
        <v/>
      </c>
      <c r="O496" s="31">
        <f>IF(AND(ISNUMBER($R496),$R496&lt;&gt;0,ISNUMBER($I496),$I496&gt;0),$R496/($I496/1000000),"")</f>
        <v/>
      </c>
      <c r="P496">
        <f>IFERROR(IF(INDEX('Player Pool'!$U$2:$U$8725,$X496)="","",INDEX('Player Pool'!$U$2:$U$8725,$X496)),"")</f>
        <v/>
      </c>
      <c r="Q496" s="31">
        <f>IFERROR(IF(INDEX('Player Pool'!$O$2:$O$8725,$X496)="","",INDEX('Player Pool'!$O$2:$O$8725,$X496)),"")</f>
        <v/>
      </c>
      <c r="R496" s="31">
        <f>IFERROR(IF(INDEX('Player Pool'!$P$2:$P$8725,$X496)="","",INDEX('Player Pool'!$P$2:$P$8725,$X496)),"")</f>
        <v/>
      </c>
      <c r="S496" s="31">
        <f>IF(AND(ISNUMBER($J496),$J496&lt;&gt;0,ISNUMBER($I496),$I496&gt;0),$J496/($I496/1000000),"")</f>
        <v/>
      </c>
      <c r="T496" s="32">
        <f>IF(AND(ISNUMBER($K496),$K496&lt;&gt;0,ISNUMBER($I496),$I496&gt;0),$K496/($I496/1000000),"")</f>
        <v/>
      </c>
      <c r="U496" s="32">
        <f>IFERROR(IF(INDEX('Player Pool'!$S$2:$S$8725,$X496)="","",INDEX('Player Pool'!$S$2:$S$8725,$X496)),"")</f>
        <v/>
      </c>
      <c r="V496" s="32">
        <f>IF(AND(ISNUMBER($U496),$U496&lt;&gt;0,ISNUMBER($I496),$I496&gt;0),$U496/($I496/1000000),"")</f>
        <v/>
      </c>
      <c r="W496" t="inlineStr">
        <is>
          <t>05oy1</t>
        </is>
      </c>
      <c r="X496">
        <f>IFERROR(MATCH($W496,'Player Pool'!$V$2:$V$8725,0),"")</f>
        <v/>
      </c>
      <c r="Y496">
        <f>IF(ISNUMBER($R496),$R496,-1)</f>
        <v/>
      </c>
      <c r="Z496">
        <f>IF(ISNUMBER($J496),$J496,-1)</f>
        <v/>
      </c>
      <c r="AA496">
        <f>IF($A496=$A495,$AA495,$AA495+1)</f>
        <v/>
      </c>
      <c r="AB496">
        <f>COUNTIFS($A$2:$A$516,$A496,$G$2:$G$516,$G496,$Y$2:$Y$516,"&gt;"&amp;$Y496)+COUNTIFS($A$2:$A496,$A496,$G$2:$G496,$G496,$Y$2:$Y496,$Y496)</f>
        <v/>
      </c>
      <c r="AC496">
        <f>IF($G496="MINORS","",COUNTIFS($A$2:$A$516,$A496,$G$2:$G$516,"&lt;&gt;MINORS",$Z$2:$Z$516,"&gt;"&amp;$Z496)+COUNTIFS($A$2:$A496,$A496,$G$2:$G496,"&lt;&gt;MINORS",$Z$2:$Z496,$Z496))</f>
        <v/>
      </c>
      <c r="AD496">
        <f>$A496&amp;"|"&amp;$G496&amp;"|"&amp;$AB496</f>
        <v/>
      </c>
      <c r="AE496">
        <f>IF($AC496="","",$A496&amp;"|"&amp;$AC496)</f>
        <v/>
      </c>
      <c r="AF496">
        <f>IF(COUNTIFS($A$2:$A496,$A496)=1,"T"&amp;$AA496,"")</f>
        <v/>
      </c>
    </row>
    <row r="497">
      <c r="A497" t="inlineStr">
        <is>
          <t>The Last Place Lukes</t>
        </is>
      </c>
      <c r="B497">
        <f>IFERROR(IF(INDEX('Player Pool'!$A$2:$A$8725,$X497)="","",INDEX('Player Pool'!$A$2:$A$8725,$X497)),"")</f>
        <v/>
      </c>
      <c r="C497">
        <f>IFERROR(IF(INDEX('Player Pool'!$B$2:$B$8725,$X497)="","",INDEX('Player Pool'!$B$2:$B$8725,$X497)),"")</f>
        <v/>
      </c>
      <c r="D497">
        <f>IFERROR(IF(INDEX('Player Pool'!$C$2:$C$8725,$X497)="","",INDEX('Player Pool'!$C$2:$C$8725,$X497)),"")</f>
        <v/>
      </c>
      <c r="E497">
        <f>IFERROR(IF(INDEX('Player Pool'!$D$2:$D$8725,$X497)="","",INDEX('Player Pool'!$D$2:$D$8725,$X497)),"")</f>
        <v/>
      </c>
      <c r="F497" t="inlineStr">
        <is>
          <t>F</t>
        </is>
      </c>
      <c r="G497" t="inlineStr">
        <is>
          <t>MINORS</t>
        </is>
      </c>
      <c r="H497">
        <f>IFERROR(IF(INDEX('Player Pool'!$E$2:$E$8725,$X497)="","",INDEX('Player Pool'!$E$2:$E$8725,$X497)),"")</f>
        <v/>
      </c>
      <c r="I497" s="30" t="n">
        <v>918333</v>
      </c>
      <c r="J497" s="31">
        <f>IFERROR(IF(INDEX('Player Pool'!$I$2:$I$8725,$X497)="","",INDEX('Player Pool'!$I$2:$I$8725,$X497)),"")</f>
        <v/>
      </c>
      <c r="K497" s="31">
        <f>IFERROR(IF(INDEX('Player Pool'!$K$2:$K$8725,$X497)="","",INDEX('Player Pool'!$K$2:$K$8725,$X497)),"")</f>
        <v/>
      </c>
      <c r="L497" s="31">
        <f>IFERROR(IF(INDEX('Player Pool'!$M$2:$M$8725,$X497)="","",INDEX('Player Pool'!$M$2:$M$8725,$X497)),"")</f>
        <v/>
      </c>
      <c r="M497" s="31">
        <f>IFERROR(IF(INDEX('Player Pool'!$N$2:$N$8725,$X497)="","",INDEX('Player Pool'!$N$2:$N$8725,$X497)),"")</f>
        <v/>
      </c>
      <c r="N497" s="31">
        <f>IFERROR(IF(INDEX('Player Pool'!$Q$2:$Q$8725,$X497)="","",INDEX('Player Pool'!$Q$2:$Q$8725,$X497)),"")</f>
        <v/>
      </c>
      <c r="O497" s="31">
        <f>IF(AND(ISNUMBER($R497),$R497&lt;&gt;0,ISNUMBER($I497),$I497&gt;0),$R497/($I497/1000000),"")</f>
        <v/>
      </c>
      <c r="P497">
        <f>IFERROR(IF(INDEX('Player Pool'!$U$2:$U$8725,$X497)="","",INDEX('Player Pool'!$U$2:$U$8725,$X497)),"")</f>
        <v/>
      </c>
      <c r="Q497" s="31">
        <f>IFERROR(IF(INDEX('Player Pool'!$O$2:$O$8725,$X497)="","",INDEX('Player Pool'!$O$2:$O$8725,$X497)),"")</f>
        <v/>
      </c>
      <c r="R497" s="31">
        <f>IFERROR(IF(INDEX('Player Pool'!$P$2:$P$8725,$X497)="","",INDEX('Player Pool'!$P$2:$P$8725,$X497)),"")</f>
        <v/>
      </c>
      <c r="S497" s="31">
        <f>IF(AND(ISNUMBER($J497),$J497&lt;&gt;0,ISNUMBER($I497),$I497&gt;0),$J497/($I497/1000000),"")</f>
        <v/>
      </c>
      <c r="T497" s="32">
        <f>IF(AND(ISNUMBER($K497),$K497&lt;&gt;0,ISNUMBER($I497),$I497&gt;0),$K497/($I497/1000000),"")</f>
        <v/>
      </c>
      <c r="U497" s="32">
        <f>IFERROR(IF(INDEX('Player Pool'!$S$2:$S$8725,$X497)="","",INDEX('Player Pool'!$S$2:$S$8725,$X497)),"")</f>
        <v/>
      </c>
      <c r="V497" s="32">
        <f>IF(AND(ISNUMBER($U497),$U497&lt;&gt;0,ISNUMBER($I497),$I497&gt;0),$U497/($I497/1000000),"")</f>
        <v/>
      </c>
      <c r="W497" t="inlineStr">
        <is>
          <t>05ws4</t>
        </is>
      </c>
      <c r="X497">
        <f>IFERROR(MATCH($W497,'Player Pool'!$V$2:$V$8725,0),"")</f>
        <v/>
      </c>
      <c r="Y497">
        <f>IF(ISNUMBER($R497),$R497,-1)</f>
        <v/>
      </c>
      <c r="Z497">
        <f>IF(ISNUMBER($J497),$J497,-1)</f>
        <v/>
      </c>
      <c r="AA497">
        <f>IF($A497=$A496,$AA496,$AA496+1)</f>
        <v/>
      </c>
      <c r="AB497">
        <f>COUNTIFS($A$2:$A$516,$A497,$G$2:$G$516,$G497,$Y$2:$Y$516,"&gt;"&amp;$Y497)+COUNTIFS($A$2:$A497,$A497,$G$2:$G497,$G497,$Y$2:$Y497,$Y497)</f>
        <v/>
      </c>
      <c r="AC497">
        <f>IF($G497="MINORS","",COUNTIFS($A$2:$A$516,$A497,$G$2:$G$516,"&lt;&gt;MINORS",$Z$2:$Z$516,"&gt;"&amp;$Z497)+COUNTIFS($A$2:$A497,$A497,$G$2:$G497,"&lt;&gt;MINORS",$Z$2:$Z497,$Z497))</f>
        <v/>
      </c>
      <c r="AD497">
        <f>$A497&amp;"|"&amp;$G497&amp;"|"&amp;$AB497</f>
        <v/>
      </c>
      <c r="AE497">
        <f>IF($AC497="","",$A497&amp;"|"&amp;$AC497)</f>
        <v/>
      </c>
      <c r="AF497">
        <f>IF(COUNTIFS($A$2:$A497,$A497)=1,"T"&amp;$AA497,"")</f>
        <v/>
      </c>
    </row>
    <row r="498">
      <c r="A498" t="inlineStr">
        <is>
          <t>The Last Place Lukes</t>
        </is>
      </c>
      <c r="B498">
        <f>IFERROR(IF(INDEX('Player Pool'!$A$2:$A$8725,$X498)="","",INDEX('Player Pool'!$A$2:$A$8725,$X498)),"")</f>
        <v/>
      </c>
      <c r="C498">
        <f>IFERROR(IF(INDEX('Player Pool'!$B$2:$B$8725,$X498)="","",INDEX('Player Pool'!$B$2:$B$8725,$X498)),"")</f>
        <v/>
      </c>
      <c r="D498">
        <f>IFERROR(IF(INDEX('Player Pool'!$C$2:$C$8725,$X498)="","",INDEX('Player Pool'!$C$2:$C$8725,$X498)),"")</f>
        <v/>
      </c>
      <c r="E498">
        <f>IFERROR(IF(INDEX('Player Pool'!$D$2:$D$8725,$X498)="","",INDEX('Player Pool'!$D$2:$D$8725,$X498)),"")</f>
        <v/>
      </c>
      <c r="F498" t="inlineStr">
        <is>
          <t>D</t>
        </is>
      </c>
      <c r="G498" t="inlineStr">
        <is>
          <t>MINORS</t>
        </is>
      </c>
      <c r="H498">
        <f>IFERROR(IF(INDEX('Player Pool'!$E$2:$E$8725,$X498)="","",INDEX('Player Pool'!$E$2:$E$8725,$X498)),"")</f>
        <v/>
      </c>
      <c r="I498" s="30" t="n">
        <v>918333</v>
      </c>
      <c r="J498" s="31">
        <f>IFERROR(IF(INDEX('Player Pool'!$I$2:$I$8725,$X498)="","",INDEX('Player Pool'!$I$2:$I$8725,$X498)),"")</f>
        <v/>
      </c>
      <c r="K498" s="31">
        <f>IFERROR(IF(INDEX('Player Pool'!$K$2:$K$8725,$X498)="","",INDEX('Player Pool'!$K$2:$K$8725,$X498)),"")</f>
        <v/>
      </c>
      <c r="L498" s="31">
        <f>IFERROR(IF(INDEX('Player Pool'!$M$2:$M$8725,$X498)="","",INDEX('Player Pool'!$M$2:$M$8725,$X498)),"")</f>
        <v/>
      </c>
      <c r="M498" s="31">
        <f>IFERROR(IF(INDEX('Player Pool'!$N$2:$N$8725,$X498)="","",INDEX('Player Pool'!$N$2:$N$8725,$X498)),"")</f>
        <v/>
      </c>
      <c r="N498" s="31">
        <f>IFERROR(IF(INDEX('Player Pool'!$Q$2:$Q$8725,$X498)="","",INDEX('Player Pool'!$Q$2:$Q$8725,$X498)),"")</f>
        <v/>
      </c>
      <c r="O498" s="31">
        <f>IF(AND(ISNUMBER($R498),$R498&lt;&gt;0,ISNUMBER($I498),$I498&gt;0),$R498/($I498/1000000),"")</f>
        <v/>
      </c>
      <c r="P498">
        <f>IFERROR(IF(INDEX('Player Pool'!$U$2:$U$8725,$X498)="","",INDEX('Player Pool'!$U$2:$U$8725,$X498)),"")</f>
        <v/>
      </c>
      <c r="Q498" s="31">
        <f>IFERROR(IF(INDEX('Player Pool'!$O$2:$O$8725,$X498)="","",INDEX('Player Pool'!$O$2:$O$8725,$X498)),"")</f>
        <v/>
      </c>
      <c r="R498" s="31">
        <f>IFERROR(IF(INDEX('Player Pool'!$P$2:$P$8725,$X498)="","",INDEX('Player Pool'!$P$2:$P$8725,$X498)),"")</f>
        <v/>
      </c>
      <c r="S498" s="31">
        <f>IF(AND(ISNUMBER($J498),$J498&lt;&gt;0,ISNUMBER($I498),$I498&gt;0),$J498/($I498/1000000),"")</f>
        <v/>
      </c>
      <c r="T498" s="32">
        <f>IF(AND(ISNUMBER($K498),$K498&lt;&gt;0,ISNUMBER($I498),$I498&gt;0),$K498/($I498/1000000),"")</f>
        <v/>
      </c>
      <c r="U498" s="32">
        <f>IFERROR(IF(INDEX('Player Pool'!$S$2:$S$8725,$X498)="","",INDEX('Player Pool'!$S$2:$S$8725,$X498)),"")</f>
        <v/>
      </c>
      <c r="V498" s="32">
        <f>IF(AND(ISNUMBER($U498),$U498&lt;&gt;0,ISNUMBER($I498),$I498&gt;0),$U498/($I498/1000000),"")</f>
        <v/>
      </c>
      <c r="W498" t="inlineStr">
        <is>
          <t>067yd</t>
        </is>
      </c>
      <c r="X498">
        <f>IFERROR(MATCH($W498,'Player Pool'!$V$2:$V$8725,0),"")</f>
        <v/>
      </c>
      <c r="Y498">
        <f>IF(ISNUMBER($R498),$R498,-1)</f>
        <v/>
      </c>
      <c r="Z498">
        <f>IF(ISNUMBER($J498),$J498,-1)</f>
        <v/>
      </c>
      <c r="AA498">
        <f>IF($A498=$A497,$AA497,$AA497+1)</f>
        <v/>
      </c>
      <c r="AB498">
        <f>COUNTIFS($A$2:$A$516,$A498,$G$2:$G$516,$G498,$Y$2:$Y$516,"&gt;"&amp;$Y498)+COUNTIFS($A$2:$A498,$A498,$G$2:$G498,$G498,$Y$2:$Y498,$Y498)</f>
        <v/>
      </c>
      <c r="AC498">
        <f>IF($G498="MINORS","",COUNTIFS($A$2:$A$516,$A498,$G$2:$G$516,"&lt;&gt;MINORS",$Z$2:$Z$516,"&gt;"&amp;$Z498)+COUNTIFS($A$2:$A498,$A498,$G$2:$G498,"&lt;&gt;MINORS",$Z$2:$Z498,$Z498))</f>
        <v/>
      </c>
      <c r="AD498">
        <f>$A498&amp;"|"&amp;$G498&amp;"|"&amp;$AB498</f>
        <v/>
      </c>
      <c r="AE498">
        <f>IF($AC498="","",$A498&amp;"|"&amp;$AC498)</f>
        <v/>
      </c>
      <c r="AF498">
        <f>IF(COUNTIFS($A$2:$A498,$A498)=1,"T"&amp;$AA498,"")</f>
        <v/>
      </c>
    </row>
    <row r="499">
      <c r="A499" t="inlineStr">
        <is>
          <t>The Last Place Lukes</t>
        </is>
      </c>
      <c r="B499">
        <f>IFERROR(IF(INDEX('Player Pool'!$A$2:$A$8725,$X499)="","",INDEX('Player Pool'!$A$2:$A$8725,$X499)),"")</f>
        <v/>
      </c>
      <c r="C499">
        <f>IFERROR(IF(INDEX('Player Pool'!$B$2:$B$8725,$X499)="","",INDEX('Player Pool'!$B$2:$B$8725,$X499)),"")</f>
        <v/>
      </c>
      <c r="D499">
        <f>IFERROR(IF(INDEX('Player Pool'!$C$2:$C$8725,$X499)="","",INDEX('Player Pool'!$C$2:$C$8725,$X499)),"")</f>
        <v/>
      </c>
      <c r="E499">
        <f>IFERROR(IF(INDEX('Player Pool'!$D$2:$D$8725,$X499)="","",INDEX('Player Pool'!$D$2:$D$8725,$X499)),"")</f>
        <v/>
      </c>
      <c r="F499" t="inlineStr">
        <is>
          <t>F</t>
        </is>
      </c>
      <c r="G499" t="inlineStr">
        <is>
          <t>ACTIVE</t>
        </is>
      </c>
      <c r="H499">
        <f>IFERROR(IF(INDEX('Player Pool'!$E$2:$E$8725,$X499)="","",INDEX('Player Pool'!$E$2:$E$8725,$X499)),"")</f>
        <v/>
      </c>
      <c r="I499" s="30" t="n">
        <v>891666</v>
      </c>
      <c r="J499" s="31">
        <f>IFERROR(IF(INDEX('Player Pool'!$I$2:$I$8725,$X499)="","",INDEX('Player Pool'!$I$2:$I$8725,$X499)),"")</f>
        <v/>
      </c>
      <c r="K499" s="31">
        <f>IFERROR(IF(INDEX('Player Pool'!$K$2:$K$8725,$X499)="","",INDEX('Player Pool'!$K$2:$K$8725,$X499)),"")</f>
        <v/>
      </c>
      <c r="L499" s="31">
        <f>IFERROR(IF(INDEX('Player Pool'!$M$2:$M$8725,$X499)="","",INDEX('Player Pool'!$M$2:$M$8725,$X499)),"")</f>
        <v/>
      </c>
      <c r="M499" s="31">
        <f>IFERROR(IF(INDEX('Player Pool'!$N$2:$N$8725,$X499)="","",INDEX('Player Pool'!$N$2:$N$8725,$X499)),"")</f>
        <v/>
      </c>
      <c r="N499" s="31">
        <f>IFERROR(IF(INDEX('Player Pool'!$Q$2:$Q$8725,$X499)="","",INDEX('Player Pool'!$Q$2:$Q$8725,$X499)),"")</f>
        <v/>
      </c>
      <c r="O499" s="31">
        <f>IF(AND(ISNUMBER($R499),$R499&lt;&gt;0,ISNUMBER($I499),$I499&gt;0),$R499/($I499/1000000),"")</f>
        <v/>
      </c>
      <c r="P499">
        <f>IFERROR(IF(INDEX('Player Pool'!$U$2:$U$8725,$X499)="","",INDEX('Player Pool'!$U$2:$U$8725,$X499)),"")</f>
        <v/>
      </c>
      <c r="Q499" s="31">
        <f>IFERROR(IF(INDEX('Player Pool'!$O$2:$O$8725,$X499)="","",INDEX('Player Pool'!$O$2:$O$8725,$X499)),"")</f>
        <v/>
      </c>
      <c r="R499" s="31">
        <f>IFERROR(IF(INDEX('Player Pool'!$P$2:$P$8725,$X499)="","",INDEX('Player Pool'!$P$2:$P$8725,$X499)),"")</f>
        <v/>
      </c>
      <c r="S499" s="31">
        <f>IF(AND(ISNUMBER($J499),$J499&lt;&gt;0,ISNUMBER($I499),$I499&gt;0),$J499/($I499/1000000),"")</f>
        <v/>
      </c>
      <c r="T499" s="32">
        <f>IF(AND(ISNUMBER($K499),$K499&lt;&gt;0,ISNUMBER($I499),$I499&gt;0),$K499/($I499/1000000),"")</f>
        <v/>
      </c>
      <c r="U499" s="32">
        <f>IFERROR(IF(INDEX('Player Pool'!$S$2:$S$8725,$X499)="","",INDEX('Player Pool'!$S$2:$S$8725,$X499)),"")</f>
        <v/>
      </c>
      <c r="V499" s="32">
        <f>IF(AND(ISNUMBER($U499),$U499&lt;&gt;0,ISNUMBER($I499),$I499&gt;0),$U499/($I499/1000000),"")</f>
        <v/>
      </c>
      <c r="W499" t="inlineStr">
        <is>
          <t>06axt</t>
        </is>
      </c>
      <c r="X499">
        <f>IFERROR(MATCH($W499,'Player Pool'!$V$2:$V$8725,0),"")</f>
        <v/>
      </c>
      <c r="Y499">
        <f>IF(ISNUMBER($R499),$R499,-1)</f>
        <v/>
      </c>
      <c r="Z499">
        <f>IF(ISNUMBER($J499),$J499,-1)</f>
        <v/>
      </c>
      <c r="AA499">
        <f>IF($A499=$A498,$AA498,$AA498+1)</f>
        <v/>
      </c>
      <c r="AB499">
        <f>COUNTIFS($A$2:$A$516,$A499,$G$2:$G$516,$G499,$Y$2:$Y$516,"&gt;"&amp;$Y499)+COUNTIFS($A$2:$A499,$A499,$G$2:$G499,$G499,$Y$2:$Y499,$Y499)</f>
        <v/>
      </c>
      <c r="AC499">
        <f>IF($G499="MINORS","",COUNTIFS($A$2:$A$516,$A499,$G$2:$G$516,"&lt;&gt;MINORS",$Z$2:$Z$516,"&gt;"&amp;$Z499)+COUNTIFS($A$2:$A499,$A499,$G$2:$G499,"&lt;&gt;MINORS",$Z$2:$Z499,$Z499))</f>
        <v/>
      </c>
      <c r="AD499">
        <f>$A499&amp;"|"&amp;$G499&amp;"|"&amp;$AB499</f>
        <v/>
      </c>
      <c r="AE499">
        <f>IF($AC499="","",$A499&amp;"|"&amp;$AC499)</f>
        <v/>
      </c>
      <c r="AF499">
        <f>IF(COUNTIFS($A$2:$A499,$A499)=1,"T"&amp;$AA499,"")</f>
        <v/>
      </c>
    </row>
    <row r="500">
      <c r="A500" t="inlineStr">
        <is>
          <t>The Last Place Lukes</t>
        </is>
      </c>
      <c r="B500">
        <f>IFERROR(IF(INDEX('Player Pool'!$A$2:$A$8725,$X500)="","",INDEX('Player Pool'!$A$2:$A$8725,$X500)),"")</f>
        <v/>
      </c>
      <c r="C500">
        <f>IFERROR(IF(INDEX('Player Pool'!$B$2:$B$8725,$X500)="","",INDEX('Player Pool'!$B$2:$B$8725,$X500)),"")</f>
        <v/>
      </c>
      <c r="D500">
        <f>IFERROR(IF(INDEX('Player Pool'!$C$2:$C$8725,$X500)="","",INDEX('Player Pool'!$C$2:$C$8725,$X500)),"")</f>
        <v/>
      </c>
      <c r="E500">
        <f>IFERROR(IF(INDEX('Player Pool'!$D$2:$D$8725,$X500)="","",INDEX('Player Pool'!$D$2:$D$8725,$X500)),"")</f>
        <v/>
      </c>
      <c r="F500" t="inlineStr">
        <is>
          <t>G</t>
        </is>
      </c>
      <c r="G500" t="inlineStr">
        <is>
          <t>MINORS</t>
        </is>
      </c>
      <c r="H500">
        <f>IFERROR(IF(INDEX('Player Pool'!$E$2:$E$8725,$X500)="","",INDEX('Player Pool'!$E$2:$E$8725,$X500)),"")</f>
        <v/>
      </c>
      <c r="I500" s="30" t="n">
        <v>870000</v>
      </c>
      <c r="J500" s="31">
        <f>IFERROR(IF(INDEX('Player Pool'!$I$2:$I$8725,$X500)="","",INDEX('Player Pool'!$I$2:$I$8725,$X500)),"")</f>
        <v/>
      </c>
      <c r="K500" s="31">
        <f>IFERROR(IF(INDEX('Player Pool'!$K$2:$K$8725,$X500)="","",INDEX('Player Pool'!$K$2:$K$8725,$X500)),"")</f>
        <v/>
      </c>
      <c r="L500" s="31">
        <f>IFERROR(IF(INDEX('Player Pool'!$M$2:$M$8725,$X500)="","",INDEX('Player Pool'!$M$2:$M$8725,$X500)),"")</f>
        <v/>
      </c>
      <c r="M500" s="31">
        <f>IFERROR(IF(INDEX('Player Pool'!$N$2:$N$8725,$X500)="","",INDEX('Player Pool'!$N$2:$N$8725,$X500)),"")</f>
        <v/>
      </c>
      <c r="N500" s="31">
        <f>IFERROR(IF(INDEX('Player Pool'!$Q$2:$Q$8725,$X500)="","",INDEX('Player Pool'!$Q$2:$Q$8725,$X500)),"")</f>
        <v/>
      </c>
      <c r="O500" s="31">
        <f>IF(AND(ISNUMBER($R500),$R500&lt;&gt;0,ISNUMBER($I500),$I500&gt;0),$R500/($I500/1000000),"")</f>
        <v/>
      </c>
      <c r="P500">
        <f>IFERROR(IF(INDEX('Player Pool'!$U$2:$U$8725,$X500)="","",INDEX('Player Pool'!$U$2:$U$8725,$X500)),"")</f>
        <v/>
      </c>
      <c r="Q500" s="31">
        <f>IFERROR(IF(INDEX('Player Pool'!$O$2:$O$8725,$X500)="","",INDEX('Player Pool'!$O$2:$O$8725,$X500)),"")</f>
        <v/>
      </c>
      <c r="R500" s="31">
        <f>IFERROR(IF(INDEX('Player Pool'!$P$2:$P$8725,$X500)="","",INDEX('Player Pool'!$P$2:$P$8725,$X500)),"")</f>
        <v/>
      </c>
      <c r="S500" s="31">
        <f>IF(AND(ISNUMBER($J500),$J500&lt;&gt;0,ISNUMBER($I500),$I500&gt;0),$J500/($I500/1000000),"")</f>
        <v/>
      </c>
      <c r="T500" s="32">
        <f>IF(AND(ISNUMBER($K500),$K500&lt;&gt;0,ISNUMBER($I500),$I500&gt;0),$K500/($I500/1000000),"")</f>
        <v/>
      </c>
      <c r="U500" s="32">
        <f>IFERROR(IF(INDEX('Player Pool'!$S$2:$S$8725,$X500)="","",INDEX('Player Pool'!$S$2:$S$8725,$X500)),"")</f>
        <v/>
      </c>
      <c r="V500" s="32">
        <f>IF(AND(ISNUMBER($U500),$U500&lt;&gt;0,ISNUMBER($I500),$I500&gt;0),$U500/($I500/1000000),"")</f>
        <v/>
      </c>
      <c r="W500" t="inlineStr">
        <is>
          <t>05no6</t>
        </is>
      </c>
      <c r="X500">
        <f>IFERROR(MATCH($W500,'Player Pool'!$V$2:$V$8725,0),"")</f>
        <v/>
      </c>
      <c r="Y500">
        <f>IF(ISNUMBER($R500),$R500,-1)</f>
        <v/>
      </c>
      <c r="Z500">
        <f>IF(ISNUMBER($J500),$J500,-1)</f>
        <v/>
      </c>
      <c r="AA500">
        <f>IF($A500=$A499,$AA499,$AA499+1)</f>
        <v/>
      </c>
      <c r="AB500">
        <f>COUNTIFS($A$2:$A$516,$A500,$G$2:$G$516,$G500,$Y$2:$Y$516,"&gt;"&amp;$Y500)+COUNTIFS($A$2:$A500,$A500,$G$2:$G500,$G500,$Y$2:$Y500,$Y500)</f>
        <v/>
      </c>
      <c r="AC500">
        <f>IF($G500="MINORS","",COUNTIFS($A$2:$A$516,$A500,$G$2:$G$516,"&lt;&gt;MINORS",$Z$2:$Z$516,"&gt;"&amp;$Z500)+COUNTIFS($A$2:$A500,$A500,$G$2:$G500,"&lt;&gt;MINORS",$Z$2:$Z500,$Z500))</f>
        <v/>
      </c>
      <c r="AD500">
        <f>$A500&amp;"|"&amp;$G500&amp;"|"&amp;$AB500</f>
        <v/>
      </c>
      <c r="AE500">
        <f>IF($AC500="","",$A500&amp;"|"&amp;$AC500)</f>
        <v/>
      </c>
      <c r="AF500">
        <f>IF(COUNTIFS($A$2:$A500,$A500)=1,"T"&amp;$AA500,"")</f>
        <v/>
      </c>
    </row>
    <row r="501">
      <c r="A501" t="inlineStr">
        <is>
          <t>The Last Place Lukes</t>
        </is>
      </c>
      <c r="B501">
        <f>IFERROR(IF(INDEX('Player Pool'!$A$2:$A$8725,$X501)="","",INDEX('Player Pool'!$A$2:$A$8725,$X501)),"")</f>
        <v/>
      </c>
      <c r="C501">
        <f>IFERROR(IF(INDEX('Player Pool'!$B$2:$B$8725,$X501)="","",INDEX('Player Pool'!$B$2:$B$8725,$X501)),"")</f>
        <v/>
      </c>
      <c r="D501">
        <f>IFERROR(IF(INDEX('Player Pool'!$C$2:$C$8725,$X501)="","",INDEX('Player Pool'!$C$2:$C$8725,$X501)),"")</f>
        <v/>
      </c>
      <c r="E501">
        <f>IFERROR(IF(INDEX('Player Pool'!$D$2:$D$8725,$X501)="","",INDEX('Player Pool'!$D$2:$D$8725,$X501)),"")</f>
        <v/>
      </c>
      <c r="F501" t="inlineStr">
        <is>
          <t>D</t>
        </is>
      </c>
      <c r="G501" t="inlineStr">
        <is>
          <t>MINORS</t>
        </is>
      </c>
      <c r="H501">
        <f>IFERROR(IF(INDEX('Player Pool'!$E$2:$E$8725,$X501)="","",INDEX('Player Pool'!$E$2:$E$8725,$X501)),"")</f>
        <v/>
      </c>
      <c r="I501" s="30" t="n">
        <v>931945</v>
      </c>
      <c r="J501" s="31">
        <f>IFERROR(IF(INDEX('Player Pool'!$I$2:$I$8725,$X501)="","",INDEX('Player Pool'!$I$2:$I$8725,$X501)),"")</f>
        <v/>
      </c>
      <c r="K501" s="31">
        <f>IFERROR(IF(INDEX('Player Pool'!$K$2:$K$8725,$X501)="","",INDEX('Player Pool'!$K$2:$K$8725,$X501)),"")</f>
        <v/>
      </c>
      <c r="L501" s="31">
        <f>IFERROR(IF(INDEX('Player Pool'!$M$2:$M$8725,$X501)="","",INDEX('Player Pool'!$M$2:$M$8725,$X501)),"")</f>
        <v/>
      </c>
      <c r="M501" s="31">
        <f>IFERROR(IF(INDEX('Player Pool'!$N$2:$N$8725,$X501)="","",INDEX('Player Pool'!$N$2:$N$8725,$X501)),"")</f>
        <v/>
      </c>
      <c r="N501" s="31">
        <f>IFERROR(IF(INDEX('Player Pool'!$Q$2:$Q$8725,$X501)="","",INDEX('Player Pool'!$Q$2:$Q$8725,$X501)),"")</f>
        <v/>
      </c>
      <c r="O501" s="31">
        <f>IF(AND(ISNUMBER($R501),$R501&lt;&gt;0,ISNUMBER($I501),$I501&gt;0),$R501/($I501/1000000),"")</f>
        <v/>
      </c>
      <c r="P501">
        <f>IFERROR(IF(INDEX('Player Pool'!$U$2:$U$8725,$X501)="","",INDEX('Player Pool'!$U$2:$U$8725,$X501)),"")</f>
        <v/>
      </c>
      <c r="Q501" s="31">
        <f>IFERROR(IF(INDEX('Player Pool'!$O$2:$O$8725,$X501)="","",INDEX('Player Pool'!$O$2:$O$8725,$X501)),"")</f>
        <v/>
      </c>
      <c r="R501" s="31">
        <f>IFERROR(IF(INDEX('Player Pool'!$P$2:$P$8725,$X501)="","",INDEX('Player Pool'!$P$2:$P$8725,$X501)),"")</f>
        <v/>
      </c>
      <c r="S501" s="31">
        <f>IF(AND(ISNUMBER($J501),$J501&lt;&gt;0,ISNUMBER($I501),$I501&gt;0),$J501/($I501/1000000),"")</f>
        <v/>
      </c>
      <c r="T501" s="32">
        <f>IF(AND(ISNUMBER($K501),$K501&lt;&gt;0,ISNUMBER($I501),$I501&gt;0),$K501/($I501/1000000),"")</f>
        <v/>
      </c>
      <c r="U501" s="32">
        <f>IFERROR(IF(INDEX('Player Pool'!$S$2:$S$8725,$X501)="","",INDEX('Player Pool'!$S$2:$S$8725,$X501)),"")</f>
        <v/>
      </c>
      <c r="V501" s="32">
        <f>IF(AND(ISNUMBER($U501),$U501&lt;&gt;0,ISNUMBER($I501),$I501&gt;0),$U501/($I501/1000000),"")</f>
        <v/>
      </c>
      <c r="W501" t="inlineStr">
        <is>
          <t>06mb8</t>
        </is>
      </c>
      <c r="X501">
        <f>IFERROR(MATCH($W501,'Player Pool'!$V$2:$V$8725,0),"")</f>
        <v/>
      </c>
      <c r="Y501">
        <f>IF(ISNUMBER($R501),$R501,-1)</f>
        <v/>
      </c>
      <c r="Z501">
        <f>IF(ISNUMBER($J501),$J501,-1)</f>
        <v/>
      </c>
      <c r="AA501">
        <f>IF($A501=$A500,$AA500,$AA500+1)</f>
        <v/>
      </c>
      <c r="AB501">
        <f>COUNTIFS($A$2:$A$516,$A501,$G$2:$G$516,$G501,$Y$2:$Y$516,"&gt;"&amp;$Y501)+COUNTIFS($A$2:$A501,$A501,$G$2:$G501,$G501,$Y$2:$Y501,$Y501)</f>
        <v/>
      </c>
      <c r="AC501">
        <f>IF($G501="MINORS","",COUNTIFS($A$2:$A$516,$A501,$G$2:$G$516,"&lt;&gt;MINORS",$Z$2:$Z$516,"&gt;"&amp;$Z501)+COUNTIFS($A$2:$A501,$A501,$G$2:$G501,"&lt;&gt;MINORS",$Z$2:$Z501,$Z501))</f>
        <v/>
      </c>
      <c r="AD501">
        <f>$A501&amp;"|"&amp;$G501&amp;"|"&amp;$AB501</f>
        <v/>
      </c>
      <c r="AE501">
        <f>IF($AC501="","",$A501&amp;"|"&amp;$AC501)</f>
        <v/>
      </c>
      <c r="AF501">
        <f>IF(COUNTIFS($A$2:$A501,$A501)=1,"T"&amp;$AA501,"")</f>
        <v/>
      </c>
    </row>
    <row r="502">
      <c r="A502" t="inlineStr">
        <is>
          <t>The Last Place Lukes</t>
        </is>
      </c>
      <c r="B502">
        <f>IFERROR(IF(INDEX('Player Pool'!$A$2:$A$8725,$X502)="","",INDEX('Player Pool'!$A$2:$A$8725,$X502)),"")</f>
        <v/>
      </c>
      <c r="C502">
        <f>IFERROR(IF(INDEX('Player Pool'!$B$2:$B$8725,$X502)="","",INDEX('Player Pool'!$B$2:$B$8725,$X502)),"")</f>
        <v/>
      </c>
      <c r="D502">
        <f>IFERROR(IF(INDEX('Player Pool'!$C$2:$C$8725,$X502)="","",INDEX('Player Pool'!$C$2:$C$8725,$X502)),"")</f>
        <v/>
      </c>
      <c r="E502">
        <f>IFERROR(IF(INDEX('Player Pool'!$D$2:$D$8725,$X502)="","",INDEX('Player Pool'!$D$2:$D$8725,$X502)),"")</f>
        <v/>
      </c>
      <c r="F502" t="inlineStr">
        <is>
          <t>F</t>
        </is>
      </c>
      <c r="G502" t="inlineStr">
        <is>
          <t>MINORS</t>
        </is>
      </c>
      <c r="H502">
        <f>IFERROR(IF(INDEX('Player Pool'!$E$2:$E$8725,$X502)="","",INDEX('Player Pool'!$E$2:$E$8725,$X502)),"")</f>
        <v/>
      </c>
      <c r="I502" s="30" t="n">
        <v>942500</v>
      </c>
      <c r="J502" s="31">
        <f>IFERROR(IF(INDEX('Player Pool'!$I$2:$I$8725,$X502)="","",INDEX('Player Pool'!$I$2:$I$8725,$X502)),"")</f>
        <v/>
      </c>
      <c r="K502" s="31">
        <f>IFERROR(IF(INDEX('Player Pool'!$K$2:$K$8725,$X502)="","",INDEX('Player Pool'!$K$2:$K$8725,$X502)),"")</f>
        <v/>
      </c>
      <c r="L502" s="31">
        <f>IFERROR(IF(INDEX('Player Pool'!$M$2:$M$8725,$X502)="","",INDEX('Player Pool'!$M$2:$M$8725,$X502)),"")</f>
        <v/>
      </c>
      <c r="M502" s="31">
        <f>IFERROR(IF(INDEX('Player Pool'!$N$2:$N$8725,$X502)="","",INDEX('Player Pool'!$N$2:$N$8725,$X502)),"")</f>
        <v/>
      </c>
      <c r="N502" s="31">
        <f>IFERROR(IF(INDEX('Player Pool'!$Q$2:$Q$8725,$X502)="","",INDEX('Player Pool'!$Q$2:$Q$8725,$X502)),"")</f>
        <v/>
      </c>
      <c r="O502" s="31">
        <f>IF(AND(ISNUMBER($R502),$R502&lt;&gt;0,ISNUMBER($I502),$I502&gt;0),$R502/($I502/1000000),"")</f>
        <v/>
      </c>
      <c r="P502">
        <f>IFERROR(IF(INDEX('Player Pool'!$U$2:$U$8725,$X502)="","",INDEX('Player Pool'!$U$2:$U$8725,$X502)),"")</f>
        <v/>
      </c>
      <c r="Q502" s="31">
        <f>IFERROR(IF(INDEX('Player Pool'!$O$2:$O$8725,$X502)="","",INDEX('Player Pool'!$O$2:$O$8725,$X502)),"")</f>
        <v/>
      </c>
      <c r="R502" s="31">
        <f>IFERROR(IF(INDEX('Player Pool'!$P$2:$P$8725,$X502)="","",INDEX('Player Pool'!$P$2:$P$8725,$X502)),"")</f>
        <v/>
      </c>
      <c r="S502" s="31">
        <f>IF(AND(ISNUMBER($J502),$J502&lt;&gt;0,ISNUMBER($I502),$I502&gt;0),$J502/($I502/1000000),"")</f>
        <v/>
      </c>
      <c r="T502" s="32">
        <f>IF(AND(ISNUMBER($K502),$K502&lt;&gt;0,ISNUMBER($I502),$I502&gt;0),$K502/($I502/1000000),"")</f>
        <v/>
      </c>
      <c r="U502" s="32">
        <f>IFERROR(IF(INDEX('Player Pool'!$S$2:$S$8725,$X502)="","",INDEX('Player Pool'!$S$2:$S$8725,$X502)),"")</f>
        <v/>
      </c>
      <c r="V502" s="32">
        <f>IF(AND(ISNUMBER($U502),$U502&lt;&gt;0,ISNUMBER($I502),$I502&gt;0),$U502/($I502/1000000),"")</f>
        <v/>
      </c>
      <c r="W502" t="inlineStr">
        <is>
          <t>06mb2</t>
        </is>
      </c>
      <c r="X502">
        <f>IFERROR(MATCH($W502,'Player Pool'!$V$2:$V$8725,0),"")</f>
        <v/>
      </c>
      <c r="Y502">
        <f>IF(ISNUMBER($R502),$R502,-1)</f>
        <v/>
      </c>
      <c r="Z502">
        <f>IF(ISNUMBER($J502),$J502,-1)</f>
        <v/>
      </c>
      <c r="AA502">
        <f>IF($A502=$A501,$AA501,$AA501+1)</f>
        <v/>
      </c>
      <c r="AB502">
        <f>COUNTIFS($A$2:$A$516,$A502,$G$2:$G$516,$G502,$Y$2:$Y$516,"&gt;"&amp;$Y502)+COUNTIFS($A$2:$A502,$A502,$G$2:$G502,$G502,$Y$2:$Y502,$Y502)</f>
        <v/>
      </c>
      <c r="AC502">
        <f>IF($G502="MINORS","",COUNTIFS($A$2:$A$516,$A502,$G$2:$G$516,"&lt;&gt;MINORS",$Z$2:$Z$516,"&gt;"&amp;$Z502)+COUNTIFS($A$2:$A502,$A502,$G$2:$G502,"&lt;&gt;MINORS",$Z$2:$Z502,$Z502))</f>
        <v/>
      </c>
      <c r="AD502">
        <f>$A502&amp;"|"&amp;$G502&amp;"|"&amp;$AB502</f>
        <v/>
      </c>
      <c r="AE502">
        <f>IF($AC502="","",$A502&amp;"|"&amp;$AC502)</f>
        <v/>
      </c>
      <c r="AF502">
        <f>IF(COUNTIFS($A$2:$A502,$A502)=1,"T"&amp;$AA502,"")</f>
        <v/>
      </c>
    </row>
    <row r="503">
      <c r="A503" t="inlineStr">
        <is>
          <t>The Last Place Lukes</t>
        </is>
      </c>
      <c r="B503">
        <f>IFERROR(IF(INDEX('Player Pool'!$A$2:$A$8725,$X503)="","",INDEX('Player Pool'!$A$2:$A$8725,$X503)),"")</f>
        <v/>
      </c>
      <c r="C503">
        <f>IFERROR(IF(INDEX('Player Pool'!$B$2:$B$8725,$X503)="","",INDEX('Player Pool'!$B$2:$B$8725,$X503)),"")</f>
        <v/>
      </c>
      <c r="D503">
        <f>IFERROR(IF(INDEX('Player Pool'!$C$2:$C$8725,$X503)="","",INDEX('Player Pool'!$C$2:$C$8725,$X503)),"")</f>
        <v/>
      </c>
      <c r="E503">
        <f>IFERROR(IF(INDEX('Player Pool'!$D$2:$D$8725,$X503)="","",INDEX('Player Pool'!$D$2:$D$8725,$X503)),"")</f>
        <v/>
      </c>
      <c r="F503" t="inlineStr">
        <is>
          <t>D</t>
        </is>
      </c>
      <c r="G503" t="inlineStr">
        <is>
          <t>MINORS</t>
        </is>
      </c>
      <c r="H503">
        <f>IFERROR(IF(INDEX('Player Pool'!$E$2:$E$8725,$X503)="","",INDEX('Player Pool'!$E$2:$E$8725,$X503)),"")</f>
        <v/>
      </c>
      <c r="I503" s="30" t="n">
        <v>1</v>
      </c>
      <c r="J503" s="31">
        <f>IFERROR(IF(INDEX('Player Pool'!$I$2:$I$8725,$X503)="","",INDEX('Player Pool'!$I$2:$I$8725,$X503)),"")</f>
        <v/>
      </c>
      <c r="K503" s="31">
        <f>IFERROR(IF(INDEX('Player Pool'!$K$2:$K$8725,$X503)="","",INDEX('Player Pool'!$K$2:$K$8725,$X503)),"")</f>
        <v/>
      </c>
      <c r="L503" s="31">
        <f>IFERROR(IF(INDEX('Player Pool'!$M$2:$M$8725,$X503)="","",INDEX('Player Pool'!$M$2:$M$8725,$X503)),"")</f>
        <v/>
      </c>
      <c r="M503" s="31">
        <f>IFERROR(IF(INDEX('Player Pool'!$N$2:$N$8725,$X503)="","",INDEX('Player Pool'!$N$2:$N$8725,$X503)),"")</f>
        <v/>
      </c>
      <c r="N503" s="31">
        <f>IFERROR(IF(INDEX('Player Pool'!$Q$2:$Q$8725,$X503)="","",INDEX('Player Pool'!$Q$2:$Q$8725,$X503)),"")</f>
        <v/>
      </c>
      <c r="O503" s="31">
        <f>IF(AND(ISNUMBER($R503),$R503&lt;&gt;0,ISNUMBER($I503),$I503&gt;0),$R503/($I503/1000000),"")</f>
        <v/>
      </c>
      <c r="P503">
        <f>IFERROR(IF(INDEX('Player Pool'!$U$2:$U$8725,$X503)="","",INDEX('Player Pool'!$U$2:$U$8725,$X503)),"")</f>
        <v/>
      </c>
      <c r="Q503" s="31">
        <f>IFERROR(IF(INDEX('Player Pool'!$O$2:$O$8725,$X503)="","",INDEX('Player Pool'!$O$2:$O$8725,$X503)),"")</f>
        <v/>
      </c>
      <c r="R503" s="31">
        <f>IFERROR(IF(INDEX('Player Pool'!$P$2:$P$8725,$X503)="","",INDEX('Player Pool'!$P$2:$P$8725,$X503)),"")</f>
        <v/>
      </c>
      <c r="S503" s="31">
        <f>IF(AND(ISNUMBER($J503),$J503&lt;&gt;0,ISNUMBER($I503),$I503&gt;0),$J503/($I503/1000000),"")</f>
        <v/>
      </c>
      <c r="T503" s="32">
        <f>IF(AND(ISNUMBER($K503),$K503&lt;&gt;0,ISNUMBER($I503),$I503&gt;0),$K503/($I503/1000000),"")</f>
        <v/>
      </c>
      <c r="U503" s="32">
        <f>IFERROR(IF(INDEX('Player Pool'!$S$2:$S$8725,$X503)="","",INDEX('Player Pool'!$S$2:$S$8725,$X503)),"")</f>
        <v/>
      </c>
      <c r="V503" s="32">
        <f>IF(AND(ISNUMBER($U503),$U503&lt;&gt;0,ISNUMBER($I503),$I503&gt;0),$U503/($I503/1000000),"")</f>
        <v/>
      </c>
      <c r="W503" t="inlineStr">
        <is>
          <t>06sqo</t>
        </is>
      </c>
      <c r="X503">
        <f>IFERROR(MATCH($W503,'Player Pool'!$V$2:$V$8725,0),"")</f>
        <v/>
      </c>
      <c r="Y503">
        <f>IF(ISNUMBER($R503),$R503,-1)</f>
        <v/>
      </c>
      <c r="Z503">
        <f>IF(ISNUMBER($J503),$J503,-1)</f>
        <v/>
      </c>
      <c r="AA503">
        <f>IF($A503=$A502,$AA502,$AA502+1)</f>
        <v/>
      </c>
      <c r="AB503">
        <f>COUNTIFS($A$2:$A$516,$A503,$G$2:$G$516,$G503,$Y$2:$Y$516,"&gt;"&amp;$Y503)+COUNTIFS($A$2:$A503,$A503,$G$2:$G503,$G503,$Y$2:$Y503,$Y503)</f>
        <v/>
      </c>
      <c r="AC503">
        <f>IF($G503="MINORS","",COUNTIFS($A$2:$A$516,$A503,$G$2:$G$516,"&lt;&gt;MINORS",$Z$2:$Z$516,"&gt;"&amp;$Z503)+COUNTIFS($A$2:$A503,$A503,$G$2:$G503,"&lt;&gt;MINORS",$Z$2:$Z503,$Z503))</f>
        <v/>
      </c>
      <c r="AD503">
        <f>$A503&amp;"|"&amp;$G503&amp;"|"&amp;$AB503</f>
        <v/>
      </c>
      <c r="AE503">
        <f>IF($AC503="","",$A503&amp;"|"&amp;$AC503)</f>
        <v/>
      </c>
      <c r="AF503">
        <f>IF(COUNTIFS($A$2:$A503,$A503)=1,"T"&amp;$AA503,"")</f>
        <v/>
      </c>
    </row>
    <row r="504">
      <c r="A504" t="inlineStr">
        <is>
          <t>The Last Place Lukes</t>
        </is>
      </c>
      <c r="B504">
        <f>IFERROR(IF(INDEX('Player Pool'!$A$2:$A$8725,$X504)="","",INDEX('Player Pool'!$A$2:$A$8725,$X504)),"")</f>
        <v/>
      </c>
      <c r="C504">
        <f>IFERROR(IF(INDEX('Player Pool'!$B$2:$B$8725,$X504)="","",INDEX('Player Pool'!$B$2:$B$8725,$X504)),"")</f>
        <v/>
      </c>
      <c r="D504">
        <f>IFERROR(IF(INDEX('Player Pool'!$C$2:$C$8725,$X504)="","",INDEX('Player Pool'!$C$2:$C$8725,$X504)),"")</f>
        <v/>
      </c>
      <c r="E504">
        <f>IFERROR(IF(INDEX('Player Pool'!$D$2:$D$8725,$X504)="","",INDEX('Player Pool'!$D$2:$D$8725,$X504)),"")</f>
        <v/>
      </c>
      <c r="F504" t="inlineStr">
        <is>
          <t>D</t>
        </is>
      </c>
      <c r="G504" t="inlineStr">
        <is>
          <t>MINORS</t>
        </is>
      </c>
      <c r="H504">
        <f>IFERROR(IF(INDEX('Player Pool'!$E$2:$E$8725,$X504)="","",INDEX('Player Pool'!$E$2:$E$8725,$X504)),"")</f>
        <v/>
      </c>
      <c r="I504" s="30" t="n">
        <v>942500</v>
      </c>
      <c r="J504" s="31">
        <f>IFERROR(IF(INDEX('Player Pool'!$I$2:$I$8725,$X504)="","",INDEX('Player Pool'!$I$2:$I$8725,$X504)),"")</f>
        <v/>
      </c>
      <c r="K504" s="31">
        <f>IFERROR(IF(INDEX('Player Pool'!$K$2:$K$8725,$X504)="","",INDEX('Player Pool'!$K$2:$K$8725,$X504)),"")</f>
        <v/>
      </c>
      <c r="L504" s="31">
        <f>IFERROR(IF(INDEX('Player Pool'!$M$2:$M$8725,$X504)="","",INDEX('Player Pool'!$M$2:$M$8725,$X504)),"")</f>
        <v/>
      </c>
      <c r="M504" s="31">
        <f>IFERROR(IF(INDEX('Player Pool'!$N$2:$N$8725,$X504)="","",INDEX('Player Pool'!$N$2:$N$8725,$X504)),"")</f>
        <v/>
      </c>
      <c r="N504" s="31">
        <f>IFERROR(IF(INDEX('Player Pool'!$Q$2:$Q$8725,$X504)="","",INDEX('Player Pool'!$Q$2:$Q$8725,$X504)),"")</f>
        <v/>
      </c>
      <c r="O504" s="31">
        <f>IF(AND(ISNUMBER($R504),$R504&lt;&gt;0,ISNUMBER($I504),$I504&gt;0),$R504/($I504/1000000),"")</f>
        <v/>
      </c>
      <c r="P504">
        <f>IFERROR(IF(INDEX('Player Pool'!$U$2:$U$8725,$X504)="","",INDEX('Player Pool'!$U$2:$U$8725,$X504)),"")</f>
        <v/>
      </c>
      <c r="Q504" s="31">
        <f>IFERROR(IF(INDEX('Player Pool'!$O$2:$O$8725,$X504)="","",INDEX('Player Pool'!$O$2:$O$8725,$X504)),"")</f>
        <v/>
      </c>
      <c r="R504" s="31">
        <f>IFERROR(IF(INDEX('Player Pool'!$P$2:$P$8725,$X504)="","",INDEX('Player Pool'!$P$2:$P$8725,$X504)),"")</f>
        <v/>
      </c>
      <c r="S504" s="31">
        <f>IF(AND(ISNUMBER($J504),$J504&lt;&gt;0,ISNUMBER($I504),$I504&gt;0),$J504/($I504/1000000),"")</f>
        <v/>
      </c>
      <c r="T504" s="32">
        <f>IF(AND(ISNUMBER($K504),$K504&lt;&gt;0,ISNUMBER($I504),$I504&gt;0),$K504/($I504/1000000),"")</f>
        <v/>
      </c>
      <c r="U504" s="32">
        <f>IFERROR(IF(INDEX('Player Pool'!$S$2:$S$8725,$X504)="","",INDEX('Player Pool'!$S$2:$S$8725,$X504)),"")</f>
        <v/>
      </c>
      <c r="V504" s="32">
        <f>IF(AND(ISNUMBER($U504),$U504&lt;&gt;0,ISNUMBER($I504),$I504&gt;0),$U504/($I504/1000000),"")</f>
        <v/>
      </c>
      <c r="W504" t="inlineStr">
        <is>
          <t>06fzw</t>
        </is>
      </c>
      <c r="X504">
        <f>IFERROR(MATCH($W504,'Player Pool'!$V$2:$V$8725,0),"")</f>
        <v/>
      </c>
      <c r="Y504">
        <f>IF(ISNUMBER($R504),$R504,-1)</f>
        <v/>
      </c>
      <c r="Z504">
        <f>IF(ISNUMBER($J504),$J504,-1)</f>
        <v/>
      </c>
      <c r="AA504">
        <f>IF($A504=$A503,$AA503,$AA503+1)</f>
        <v/>
      </c>
      <c r="AB504">
        <f>COUNTIFS($A$2:$A$516,$A504,$G$2:$G$516,$G504,$Y$2:$Y$516,"&gt;"&amp;$Y504)+COUNTIFS($A$2:$A504,$A504,$G$2:$G504,$G504,$Y$2:$Y504,$Y504)</f>
        <v/>
      </c>
      <c r="AC504">
        <f>IF($G504="MINORS","",COUNTIFS($A$2:$A$516,$A504,$G$2:$G$516,"&lt;&gt;MINORS",$Z$2:$Z$516,"&gt;"&amp;$Z504)+COUNTIFS($A$2:$A504,$A504,$G$2:$G504,"&lt;&gt;MINORS",$Z$2:$Z504,$Z504))</f>
        <v/>
      </c>
      <c r="AD504">
        <f>$A504&amp;"|"&amp;$G504&amp;"|"&amp;$AB504</f>
        <v/>
      </c>
      <c r="AE504">
        <f>IF($AC504="","",$A504&amp;"|"&amp;$AC504)</f>
        <v/>
      </c>
      <c r="AF504">
        <f>IF(COUNTIFS($A$2:$A504,$A504)=1,"T"&amp;$AA504,"")</f>
        <v/>
      </c>
    </row>
    <row r="505">
      <c r="A505" t="inlineStr">
        <is>
          <t>The Last Place Lukes</t>
        </is>
      </c>
      <c r="B505">
        <f>IFERROR(IF(INDEX('Player Pool'!$A$2:$A$8725,$X505)="","",INDEX('Player Pool'!$A$2:$A$8725,$X505)),"")</f>
        <v/>
      </c>
      <c r="C505">
        <f>IFERROR(IF(INDEX('Player Pool'!$B$2:$B$8725,$X505)="","",INDEX('Player Pool'!$B$2:$B$8725,$X505)),"")</f>
        <v/>
      </c>
      <c r="D505">
        <f>IFERROR(IF(INDEX('Player Pool'!$C$2:$C$8725,$X505)="","",INDEX('Player Pool'!$C$2:$C$8725,$X505)),"")</f>
        <v/>
      </c>
      <c r="E505">
        <f>IFERROR(IF(INDEX('Player Pool'!$D$2:$D$8725,$X505)="","",INDEX('Player Pool'!$D$2:$D$8725,$X505)),"")</f>
        <v/>
      </c>
      <c r="F505" t="inlineStr">
        <is>
          <t>F</t>
        </is>
      </c>
      <c r="G505" t="inlineStr">
        <is>
          <t>MINORS</t>
        </is>
      </c>
      <c r="H505">
        <f>IFERROR(IF(INDEX('Player Pool'!$E$2:$E$8725,$X505)="","",INDEX('Player Pool'!$E$2:$E$8725,$X505)),"")</f>
        <v/>
      </c>
      <c r="I505" s="30" t="n">
        <v>850000</v>
      </c>
      <c r="J505" s="31">
        <f>IFERROR(IF(INDEX('Player Pool'!$I$2:$I$8725,$X505)="","",INDEX('Player Pool'!$I$2:$I$8725,$X505)),"")</f>
        <v/>
      </c>
      <c r="K505" s="31">
        <f>IFERROR(IF(INDEX('Player Pool'!$K$2:$K$8725,$X505)="","",INDEX('Player Pool'!$K$2:$K$8725,$X505)),"")</f>
        <v/>
      </c>
      <c r="L505" s="31">
        <f>IFERROR(IF(INDEX('Player Pool'!$M$2:$M$8725,$X505)="","",INDEX('Player Pool'!$M$2:$M$8725,$X505)),"")</f>
        <v/>
      </c>
      <c r="M505" s="31">
        <f>IFERROR(IF(INDEX('Player Pool'!$N$2:$N$8725,$X505)="","",INDEX('Player Pool'!$N$2:$N$8725,$X505)),"")</f>
        <v/>
      </c>
      <c r="N505" s="31">
        <f>IFERROR(IF(INDEX('Player Pool'!$Q$2:$Q$8725,$X505)="","",INDEX('Player Pool'!$Q$2:$Q$8725,$X505)),"")</f>
        <v/>
      </c>
      <c r="O505" s="31">
        <f>IF(AND(ISNUMBER($R505),$R505&lt;&gt;0,ISNUMBER($I505),$I505&gt;0),$R505/($I505/1000000),"")</f>
        <v/>
      </c>
      <c r="P505">
        <f>IFERROR(IF(INDEX('Player Pool'!$U$2:$U$8725,$X505)="","",INDEX('Player Pool'!$U$2:$U$8725,$X505)),"")</f>
        <v/>
      </c>
      <c r="Q505" s="31">
        <f>IFERROR(IF(INDEX('Player Pool'!$O$2:$O$8725,$X505)="","",INDEX('Player Pool'!$O$2:$O$8725,$X505)),"")</f>
        <v/>
      </c>
      <c r="R505" s="31">
        <f>IFERROR(IF(INDEX('Player Pool'!$P$2:$P$8725,$X505)="","",INDEX('Player Pool'!$P$2:$P$8725,$X505)),"")</f>
        <v/>
      </c>
      <c r="S505" s="31">
        <f>IF(AND(ISNUMBER($J505),$J505&lt;&gt;0,ISNUMBER($I505),$I505&gt;0),$J505/($I505/1000000),"")</f>
        <v/>
      </c>
      <c r="T505" s="32">
        <f>IF(AND(ISNUMBER($K505),$K505&lt;&gt;0,ISNUMBER($I505),$I505&gt;0),$K505/($I505/1000000),"")</f>
        <v/>
      </c>
      <c r="U505" s="32">
        <f>IFERROR(IF(INDEX('Player Pool'!$S$2:$S$8725,$X505)="","",INDEX('Player Pool'!$S$2:$S$8725,$X505)),"")</f>
        <v/>
      </c>
      <c r="V505" s="32">
        <f>IF(AND(ISNUMBER($U505),$U505&lt;&gt;0,ISNUMBER($I505),$I505&gt;0),$U505/($I505/1000000),"")</f>
        <v/>
      </c>
      <c r="W505" t="inlineStr">
        <is>
          <t>04mv1</t>
        </is>
      </c>
      <c r="X505">
        <f>IFERROR(MATCH($W505,'Player Pool'!$V$2:$V$8725,0),"")</f>
        <v/>
      </c>
      <c r="Y505">
        <f>IF(ISNUMBER($R505),$R505,-1)</f>
        <v/>
      </c>
      <c r="Z505">
        <f>IF(ISNUMBER($J505),$J505,-1)</f>
        <v/>
      </c>
      <c r="AA505">
        <f>IF($A505=$A504,$AA504,$AA504+1)</f>
        <v/>
      </c>
      <c r="AB505">
        <f>COUNTIFS($A$2:$A$516,$A505,$G$2:$G$516,$G505,$Y$2:$Y$516,"&gt;"&amp;$Y505)+COUNTIFS($A$2:$A505,$A505,$G$2:$G505,$G505,$Y$2:$Y505,$Y505)</f>
        <v/>
      </c>
      <c r="AC505">
        <f>IF($G505="MINORS","",COUNTIFS($A$2:$A$516,$A505,$G$2:$G$516,"&lt;&gt;MINORS",$Z$2:$Z$516,"&gt;"&amp;$Z505)+COUNTIFS($A$2:$A505,$A505,$G$2:$G505,"&lt;&gt;MINORS",$Z$2:$Z505,$Z505))</f>
        <v/>
      </c>
      <c r="AD505">
        <f>$A505&amp;"|"&amp;$G505&amp;"|"&amp;$AB505</f>
        <v/>
      </c>
      <c r="AE505">
        <f>IF($AC505="","",$A505&amp;"|"&amp;$AC505)</f>
        <v/>
      </c>
      <c r="AF505">
        <f>IF(COUNTIFS($A$2:$A505,$A505)=1,"T"&amp;$AA505,"")</f>
        <v/>
      </c>
    </row>
    <row r="506">
      <c r="A506" t="inlineStr">
        <is>
          <t>The Last Place Lukes</t>
        </is>
      </c>
      <c r="B506">
        <f>IFERROR(IF(INDEX('Player Pool'!$A$2:$A$8725,$X506)="","",INDEX('Player Pool'!$A$2:$A$8725,$X506)),"")</f>
        <v/>
      </c>
      <c r="C506">
        <f>IFERROR(IF(INDEX('Player Pool'!$B$2:$B$8725,$X506)="","",INDEX('Player Pool'!$B$2:$B$8725,$X506)),"")</f>
        <v/>
      </c>
      <c r="D506">
        <f>IFERROR(IF(INDEX('Player Pool'!$C$2:$C$8725,$X506)="","",INDEX('Player Pool'!$C$2:$C$8725,$X506)),"")</f>
        <v/>
      </c>
      <c r="E506">
        <f>IFERROR(IF(INDEX('Player Pool'!$D$2:$D$8725,$X506)="","",INDEX('Player Pool'!$D$2:$D$8725,$X506)),"")</f>
        <v/>
      </c>
      <c r="F506" t="inlineStr">
        <is>
          <t>F</t>
        </is>
      </c>
      <c r="G506" t="inlineStr">
        <is>
          <t>MINORS</t>
        </is>
      </c>
      <c r="H506">
        <f>IFERROR(IF(INDEX('Player Pool'!$E$2:$E$8725,$X506)="","",INDEX('Player Pool'!$E$2:$E$8725,$X506)),"")</f>
        <v/>
      </c>
      <c r="I506" s="30" t="n">
        <v>891666</v>
      </c>
      <c r="J506" s="31">
        <f>IFERROR(IF(INDEX('Player Pool'!$I$2:$I$8725,$X506)="","",INDEX('Player Pool'!$I$2:$I$8725,$X506)),"")</f>
        <v/>
      </c>
      <c r="K506" s="31">
        <f>IFERROR(IF(INDEX('Player Pool'!$K$2:$K$8725,$X506)="","",INDEX('Player Pool'!$K$2:$K$8725,$X506)),"")</f>
        <v/>
      </c>
      <c r="L506" s="31">
        <f>IFERROR(IF(INDEX('Player Pool'!$M$2:$M$8725,$X506)="","",INDEX('Player Pool'!$M$2:$M$8725,$X506)),"")</f>
        <v/>
      </c>
      <c r="M506" s="31">
        <f>IFERROR(IF(INDEX('Player Pool'!$N$2:$N$8725,$X506)="","",INDEX('Player Pool'!$N$2:$N$8725,$X506)),"")</f>
        <v/>
      </c>
      <c r="N506" s="31">
        <f>IFERROR(IF(INDEX('Player Pool'!$Q$2:$Q$8725,$X506)="","",INDEX('Player Pool'!$Q$2:$Q$8725,$X506)),"")</f>
        <v/>
      </c>
      <c r="O506" s="31">
        <f>IF(AND(ISNUMBER($R506),$R506&lt;&gt;0,ISNUMBER($I506),$I506&gt;0),$R506/($I506/1000000),"")</f>
        <v/>
      </c>
      <c r="P506">
        <f>IFERROR(IF(INDEX('Player Pool'!$U$2:$U$8725,$X506)="","",INDEX('Player Pool'!$U$2:$U$8725,$X506)),"")</f>
        <v/>
      </c>
      <c r="Q506" s="31">
        <f>IFERROR(IF(INDEX('Player Pool'!$O$2:$O$8725,$X506)="","",INDEX('Player Pool'!$O$2:$O$8725,$X506)),"")</f>
        <v/>
      </c>
      <c r="R506" s="31">
        <f>IFERROR(IF(INDEX('Player Pool'!$P$2:$P$8725,$X506)="","",INDEX('Player Pool'!$P$2:$P$8725,$X506)),"")</f>
        <v/>
      </c>
      <c r="S506" s="31">
        <f>IF(AND(ISNUMBER($J506),$J506&lt;&gt;0,ISNUMBER($I506),$I506&gt;0),$J506/($I506/1000000),"")</f>
        <v/>
      </c>
      <c r="T506" s="32">
        <f>IF(AND(ISNUMBER($K506),$K506&lt;&gt;0,ISNUMBER($I506),$I506&gt;0),$K506/($I506/1000000),"")</f>
        <v/>
      </c>
      <c r="U506" s="32">
        <f>IFERROR(IF(INDEX('Player Pool'!$S$2:$S$8725,$X506)="","",INDEX('Player Pool'!$S$2:$S$8725,$X506)),"")</f>
        <v/>
      </c>
      <c r="V506" s="32">
        <f>IF(AND(ISNUMBER($U506),$U506&lt;&gt;0,ISNUMBER($I506),$I506&gt;0),$U506/($I506/1000000),"")</f>
        <v/>
      </c>
      <c r="W506" t="inlineStr">
        <is>
          <t>05wwh</t>
        </is>
      </c>
      <c r="X506">
        <f>IFERROR(MATCH($W506,'Player Pool'!$V$2:$V$8725,0),"")</f>
        <v/>
      </c>
      <c r="Y506">
        <f>IF(ISNUMBER($R506),$R506,-1)</f>
        <v/>
      </c>
      <c r="Z506">
        <f>IF(ISNUMBER($J506),$J506,-1)</f>
        <v/>
      </c>
      <c r="AA506">
        <f>IF($A506=$A505,$AA505,$AA505+1)</f>
        <v/>
      </c>
      <c r="AB506">
        <f>COUNTIFS($A$2:$A$516,$A506,$G$2:$G$516,$G506,$Y$2:$Y$516,"&gt;"&amp;$Y506)+COUNTIFS($A$2:$A506,$A506,$G$2:$G506,$G506,$Y$2:$Y506,$Y506)</f>
        <v/>
      </c>
      <c r="AC506">
        <f>IF($G506="MINORS","",COUNTIFS($A$2:$A$516,$A506,$G$2:$G$516,"&lt;&gt;MINORS",$Z$2:$Z$516,"&gt;"&amp;$Z506)+COUNTIFS($A$2:$A506,$A506,$G$2:$G506,"&lt;&gt;MINORS",$Z$2:$Z506,$Z506))</f>
        <v/>
      </c>
      <c r="AD506">
        <f>$A506&amp;"|"&amp;$G506&amp;"|"&amp;$AB506</f>
        <v/>
      </c>
      <c r="AE506">
        <f>IF($AC506="","",$A506&amp;"|"&amp;$AC506)</f>
        <v/>
      </c>
      <c r="AF506">
        <f>IF(COUNTIFS($A$2:$A506,$A506)=1,"T"&amp;$AA506,"")</f>
        <v/>
      </c>
    </row>
    <row r="507">
      <c r="A507" t="inlineStr">
        <is>
          <t>The Last Place Lukes</t>
        </is>
      </c>
      <c r="B507">
        <f>IFERROR(IF(INDEX('Player Pool'!$A$2:$A$8725,$X507)="","",INDEX('Player Pool'!$A$2:$A$8725,$X507)),"")</f>
        <v/>
      </c>
      <c r="C507">
        <f>IFERROR(IF(INDEX('Player Pool'!$B$2:$B$8725,$X507)="","",INDEX('Player Pool'!$B$2:$B$8725,$X507)),"")</f>
        <v/>
      </c>
      <c r="D507">
        <f>IFERROR(IF(INDEX('Player Pool'!$C$2:$C$8725,$X507)="","",INDEX('Player Pool'!$C$2:$C$8725,$X507)),"")</f>
        <v/>
      </c>
      <c r="E507">
        <f>IFERROR(IF(INDEX('Player Pool'!$D$2:$D$8725,$X507)="","",INDEX('Player Pool'!$D$2:$D$8725,$X507)),"")</f>
        <v/>
      </c>
      <c r="F507" t="inlineStr">
        <is>
          <t>F</t>
        </is>
      </c>
      <c r="G507" t="inlineStr">
        <is>
          <t>MINORS</t>
        </is>
      </c>
      <c r="H507">
        <f>IFERROR(IF(INDEX('Player Pool'!$E$2:$E$8725,$X507)="","",INDEX('Player Pool'!$E$2:$E$8725,$X507)),"")</f>
        <v/>
      </c>
      <c r="I507" s="30" t="n">
        <v>1</v>
      </c>
      <c r="J507" s="31">
        <f>IFERROR(IF(INDEX('Player Pool'!$I$2:$I$8725,$X507)="","",INDEX('Player Pool'!$I$2:$I$8725,$X507)),"")</f>
        <v/>
      </c>
      <c r="K507" s="31">
        <f>IFERROR(IF(INDEX('Player Pool'!$K$2:$K$8725,$X507)="","",INDEX('Player Pool'!$K$2:$K$8725,$X507)),"")</f>
        <v/>
      </c>
      <c r="L507" s="31">
        <f>IFERROR(IF(INDEX('Player Pool'!$M$2:$M$8725,$X507)="","",INDEX('Player Pool'!$M$2:$M$8725,$X507)),"")</f>
        <v/>
      </c>
      <c r="M507" s="31">
        <f>IFERROR(IF(INDEX('Player Pool'!$N$2:$N$8725,$X507)="","",INDEX('Player Pool'!$N$2:$N$8725,$X507)),"")</f>
        <v/>
      </c>
      <c r="N507" s="31">
        <f>IFERROR(IF(INDEX('Player Pool'!$Q$2:$Q$8725,$X507)="","",INDEX('Player Pool'!$Q$2:$Q$8725,$X507)),"")</f>
        <v/>
      </c>
      <c r="O507" s="31">
        <f>IF(AND(ISNUMBER($R507),$R507&lt;&gt;0,ISNUMBER($I507),$I507&gt;0),$R507/($I507/1000000),"")</f>
        <v/>
      </c>
      <c r="P507">
        <f>IFERROR(IF(INDEX('Player Pool'!$U$2:$U$8725,$X507)="","",INDEX('Player Pool'!$U$2:$U$8725,$X507)),"")</f>
        <v/>
      </c>
      <c r="Q507" s="31">
        <f>IFERROR(IF(INDEX('Player Pool'!$O$2:$O$8725,$X507)="","",INDEX('Player Pool'!$O$2:$O$8725,$X507)),"")</f>
        <v/>
      </c>
      <c r="R507" s="31">
        <f>IFERROR(IF(INDEX('Player Pool'!$P$2:$P$8725,$X507)="","",INDEX('Player Pool'!$P$2:$P$8725,$X507)),"")</f>
        <v/>
      </c>
      <c r="S507" s="31">
        <f>IF(AND(ISNUMBER($J507),$J507&lt;&gt;0,ISNUMBER($I507),$I507&gt;0),$J507/($I507/1000000),"")</f>
        <v/>
      </c>
      <c r="T507" s="32">
        <f>IF(AND(ISNUMBER($K507),$K507&lt;&gt;0,ISNUMBER($I507),$I507&gt;0),$K507/($I507/1000000),"")</f>
        <v/>
      </c>
      <c r="U507" s="32">
        <f>IFERROR(IF(INDEX('Player Pool'!$S$2:$S$8725,$X507)="","",INDEX('Player Pool'!$S$2:$S$8725,$X507)),"")</f>
        <v/>
      </c>
      <c r="V507" s="32">
        <f>IF(AND(ISNUMBER($U507),$U507&lt;&gt;0,ISNUMBER($I507),$I507&gt;0),$U507/($I507/1000000),"")</f>
        <v/>
      </c>
      <c r="W507" t="inlineStr">
        <is>
          <t>04qvd</t>
        </is>
      </c>
      <c r="X507">
        <f>IFERROR(MATCH($W507,'Player Pool'!$V$2:$V$8725,0),"")</f>
        <v/>
      </c>
      <c r="Y507">
        <f>IF(ISNUMBER($R507),$R507,-1)</f>
        <v/>
      </c>
      <c r="Z507">
        <f>IF(ISNUMBER($J507),$J507,-1)</f>
        <v/>
      </c>
      <c r="AA507">
        <f>IF($A507=$A506,$AA506,$AA506+1)</f>
        <v/>
      </c>
      <c r="AB507">
        <f>COUNTIFS($A$2:$A$516,$A507,$G$2:$G$516,$G507,$Y$2:$Y$516,"&gt;"&amp;$Y507)+COUNTIFS($A$2:$A507,$A507,$G$2:$G507,$G507,$Y$2:$Y507,$Y507)</f>
        <v/>
      </c>
      <c r="AC507">
        <f>IF($G507="MINORS","",COUNTIFS($A$2:$A$516,$A507,$G$2:$G$516,"&lt;&gt;MINORS",$Z$2:$Z$516,"&gt;"&amp;$Z507)+COUNTIFS($A$2:$A507,$A507,$G$2:$G507,"&lt;&gt;MINORS",$Z$2:$Z507,$Z507))</f>
        <v/>
      </c>
      <c r="AD507">
        <f>$A507&amp;"|"&amp;$G507&amp;"|"&amp;$AB507</f>
        <v/>
      </c>
      <c r="AE507">
        <f>IF($AC507="","",$A507&amp;"|"&amp;$AC507)</f>
        <v/>
      </c>
      <c r="AF507">
        <f>IF(COUNTIFS($A$2:$A507,$A507)=1,"T"&amp;$AA507,"")</f>
        <v/>
      </c>
    </row>
    <row r="508">
      <c r="A508" t="inlineStr">
        <is>
          <t>The Last Place Lukes</t>
        </is>
      </c>
      <c r="B508">
        <f>IFERROR(IF(INDEX('Player Pool'!$A$2:$A$8725,$X508)="","",INDEX('Player Pool'!$A$2:$A$8725,$X508)),"")</f>
        <v/>
      </c>
      <c r="C508">
        <f>IFERROR(IF(INDEX('Player Pool'!$B$2:$B$8725,$X508)="","",INDEX('Player Pool'!$B$2:$B$8725,$X508)),"")</f>
        <v/>
      </c>
      <c r="D508">
        <f>IFERROR(IF(INDEX('Player Pool'!$C$2:$C$8725,$X508)="","",INDEX('Player Pool'!$C$2:$C$8725,$X508)),"")</f>
        <v/>
      </c>
      <c r="E508">
        <f>IFERROR(IF(INDEX('Player Pool'!$D$2:$D$8725,$X508)="","",INDEX('Player Pool'!$D$2:$D$8725,$X508)),"")</f>
        <v/>
      </c>
      <c r="F508" t="inlineStr">
        <is>
          <t>F</t>
        </is>
      </c>
      <c r="G508" t="inlineStr">
        <is>
          <t>MINORS</t>
        </is>
      </c>
      <c r="H508">
        <f>IFERROR(IF(INDEX('Player Pool'!$E$2:$E$8725,$X508)="","",INDEX('Player Pool'!$E$2:$E$8725,$X508)),"")</f>
        <v/>
      </c>
      <c r="I508" s="30" t="n">
        <v>875000</v>
      </c>
      <c r="J508" s="31">
        <f>IFERROR(IF(INDEX('Player Pool'!$I$2:$I$8725,$X508)="","",INDEX('Player Pool'!$I$2:$I$8725,$X508)),"")</f>
        <v/>
      </c>
      <c r="K508" s="31">
        <f>IFERROR(IF(INDEX('Player Pool'!$K$2:$K$8725,$X508)="","",INDEX('Player Pool'!$K$2:$K$8725,$X508)),"")</f>
        <v/>
      </c>
      <c r="L508" s="31">
        <f>IFERROR(IF(INDEX('Player Pool'!$M$2:$M$8725,$X508)="","",INDEX('Player Pool'!$M$2:$M$8725,$X508)),"")</f>
        <v/>
      </c>
      <c r="M508" s="31">
        <f>IFERROR(IF(INDEX('Player Pool'!$N$2:$N$8725,$X508)="","",INDEX('Player Pool'!$N$2:$N$8725,$X508)),"")</f>
        <v/>
      </c>
      <c r="N508" s="31">
        <f>IFERROR(IF(INDEX('Player Pool'!$Q$2:$Q$8725,$X508)="","",INDEX('Player Pool'!$Q$2:$Q$8725,$X508)),"")</f>
        <v/>
      </c>
      <c r="O508" s="31">
        <f>IF(AND(ISNUMBER($R508),$R508&lt;&gt;0,ISNUMBER($I508),$I508&gt;0),$R508/($I508/1000000),"")</f>
        <v/>
      </c>
      <c r="P508">
        <f>IFERROR(IF(INDEX('Player Pool'!$U$2:$U$8725,$X508)="","",INDEX('Player Pool'!$U$2:$U$8725,$X508)),"")</f>
        <v/>
      </c>
      <c r="Q508" s="31">
        <f>IFERROR(IF(INDEX('Player Pool'!$O$2:$O$8725,$X508)="","",INDEX('Player Pool'!$O$2:$O$8725,$X508)),"")</f>
        <v/>
      </c>
      <c r="R508" s="31">
        <f>IFERROR(IF(INDEX('Player Pool'!$P$2:$P$8725,$X508)="","",INDEX('Player Pool'!$P$2:$P$8725,$X508)),"")</f>
        <v/>
      </c>
      <c r="S508" s="31">
        <f>IF(AND(ISNUMBER($J508),$J508&lt;&gt;0,ISNUMBER($I508),$I508&gt;0),$J508/($I508/1000000),"")</f>
        <v/>
      </c>
      <c r="T508" s="32">
        <f>IF(AND(ISNUMBER($K508),$K508&lt;&gt;0,ISNUMBER($I508),$I508&gt;0),$K508/($I508/1000000),"")</f>
        <v/>
      </c>
      <c r="U508" s="32">
        <f>IFERROR(IF(INDEX('Player Pool'!$S$2:$S$8725,$X508)="","",INDEX('Player Pool'!$S$2:$S$8725,$X508)),"")</f>
        <v/>
      </c>
      <c r="V508" s="32">
        <f>IF(AND(ISNUMBER($U508),$U508&lt;&gt;0,ISNUMBER($I508),$I508&gt;0),$U508/($I508/1000000),"")</f>
        <v/>
      </c>
      <c r="W508" t="inlineStr">
        <is>
          <t>06j7s</t>
        </is>
      </c>
      <c r="X508">
        <f>IFERROR(MATCH($W508,'Player Pool'!$V$2:$V$8725,0),"")</f>
        <v/>
      </c>
      <c r="Y508">
        <f>IF(ISNUMBER($R508),$R508,-1)</f>
        <v/>
      </c>
      <c r="Z508">
        <f>IF(ISNUMBER($J508),$J508,-1)</f>
        <v/>
      </c>
      <c r="AA508">
        <f>IF($A508=$A507,$AA507,$AA507+1)</f>
        <v/>
      </c>
      <c r="AB508">
        <f>COUNTIFS($A$2:$A$516,$A508,$G$2:$G$516,$G508,$Y$2:$Y$516,"&gt;"&amp;$Y508)+COUNTIFS($A$2:$A508,$A508,$G$2:$G508,$G508,$Y$2:$Y508,$Y508)</f>
        <v/>
      </c>
      <c r="AC508">
        <f>IF($G508="MINORS","",COUNTIFS($A$2:$A$516,$A508,$G$2:$G$516,"&lt;&gt;MINORS",$Z$2:$Z$516,"&gt;"&amp;$Z508)+COUNTIFS($A$2:$A508,$A508,$G$2:$G508,"&lt;&gt;MINORS",$Z$2:$Z508,$Z508))</f>
        <v/>
      </c>
      <c r="AD508">
        <f>$A508&amp;"|"&amp;$G508&amp;"|"&amp;$AB508</f>
        <v/>
      </c>
      <c r="AE508">
        <f>IF($AC508="","",$A508&amp;"|"&amp;$AC508)</f>
        <v/>
      </c>
      <c r="AF508">
        <f>IF(COUNTIFS($A$2:$A508,$A508)=1,"T"&amp;$AA508,"")</f>
        <v/>
      </c>
    </row>
    <row r="509">
      <c r="A509" t="inlineStr">
        <is>
          <t>The Last Place Lukes</t>
        </is>
      </c>
      <c r="B509">
        <f>IFERROR(IF(INDEX('Player Pool'!$A$2:$A$8725,$X509)="","",INDEX('Player Pool'!$A$2:$A$8725,$X509)),"")</f>
        <v/>
      </c>
      <c r="C509">
        <f>IFERROR(IF(INDEX('Player Pool'!$B$2:$B$8725,$X509)="","",INDEX('Player Pool'!$B$2:$B$8725,$X509)),"")</f>
        <v/>
      </c>
      <c r="D509">
        <f>IFERROR(IF(INDEX('Player Pool'!$C$2:$C$8725,$X509)="","",INDEX('Player Pool'!$C$2:$C$8725,$X509)),"")</f>
        <v/>
      </c>
      <c r="E509">
        <f>IFERROR(IF(INDEX('Player Pool'!$D$2:$D$8725,$X509)="","",INDEX('Player Pool'!$D$2:$D$8725,$X509)),"")</f>
        <v/>
      </c>
      <c r="F509" t="inlineStr">
        <is>
          <t>D</t>
        </is>
      </c>
      <c r="G509" t="inlineStr">
        <is>
          <t>MINORS</t>
        </is>
      </c>
      <c r="H509">
        <f>IFERROR(IF(INDEX('Player Pool'!$E$2:$E$8725,$X509)="","",INDEX('Player Pool'!$E$2:$E$8725,$X509)),"")</f>
        <v/>
      </c>
      <c r="I509" s="30" t="n">
        <v>1</v>
      </c>
      <c r="J509" s="31">
        <f>IFERROR(IF(INDEX('Player Pool'!$I$2:$I$8725,$X509)="","",INDEX('Player Pool'!$I$2:$I$8725,$X509)),"")</f>
        <v/>
      </c>
      <c r="K509" s="31">
        <f>IFERROR(IF(INDEX('Player Pool'!$K$2:$K$8725,$X509)="","",INDEX('Player Pool'!$K$2:$K$8725,$X509)),"")</f>
        <v/>
      </c>
      <c r="L509" s="31">
        <f>IFERROR(IF(INDEX('Player Pool'!$M$2:$M$8725,$X509)="","",INDEX('Player Pool'!$M$2:$M$8725,$X509)),"")</f>
        <v/>
      </c>
      <c r="M509" s="31">
        <f>IFERROR(IF(INDEX('Player Pool'!$N$2:$N$8725,$X509)="","",INDEX('Player Pool'!$N$2:$N$8725,$X509)),"")</f>
        <v/>
      </c>
      <c r="N509" s="31">
        <f>IFERROR(IF(INDEX('Player Pool'!$Q$2:$Q$8725,$X509)="","",INDEX('Player Pool'!$Q$2:$Q$8725,$X509)),"")</f>
        <v/>
      </c>
      <c r="O509" s="31">
        <f>IF(AND(ISNUMBER($R509),$R509&lt;&gt;0,ISNUMBER($I509),$I509&gt;0),$R509/($I509/1000000),"")</f>
        <v/>
      </c>
      <c r="P509">
        <f>IFERROR(IF(INDEX('Player Pool'!$U$2:$U$8725,$X509)="","",INDEX('Player Pool'!$U$2:$U$8725,$X509)),"")</f>
        <v/>
      </c>
      <c r="Q509" s="31">
        <f>IFERROR(IF(INDEX('Player Pool'!$O$2:$O$8725,$X509)="","",INDEX('Player Pool'!$O$2:$O$8725,$X509)),"")</f>
        <v/>
      </c>
      <c r="R509" s="31">
        <f>IFERROR(IF(INDEX('Player Pool'!$P$2:$P$8725,$X509)="","",INDEX('Player Pool'!$P$2:$P$8725,$X509)),"")</f>
        <v/>
      </c>
      <c r="S509" s="31">
        <f>IF(AND(ISNUMBER($J509),$J509&lt;&gt;0,ISNUMBER($I509),$I509&gt;0),$J509/($I509/1000000),"")</f>
        <v/>
      </c>
      <c r="T509" s="32">
        <f>IF(AND(ISNUMBER($K509),$K509&lt;&gt;0,ISNUMBER($I509),$I509&gt;0),$K509/($I509/1000000),"")</f>
        <v/>
      </c>
      <c r="U509" s="32">
        <f>IFERROR(IF(INDEX('Player Pool'!$S$2:$S$8725,$X509)="","",INDEX('Player Pool'!$S$2:$S$8725,$X509)),"")</f>
        <v/>
      </c>
      <c r="V509" s="32">
        <f>IF(AND(ISNUMBER($U509),$U509&lt;&gt;0,ISNUMBER($I509),$I509&gt;0),$U509/($I509/1000000),"")</f>
        <v/>
      </c>
      <c r="W509" t="inlineStr">
        <is>
          <t>06mb6</t>
        </is>
      </c>
      <c r="X509">
        <f>IFERROR(MATCH($W509,'Player Pool'!$V$2:$V$8725,0),"")</f>
        <v/>
      </c>
      <c r="Y509">
        <f>IF(ISNUMBER($R509),$R509,-1)</f>
        <v/>
      </c>
      <c r="Z509">
        <f>IF(ISNUMBER($J509),$J509,-1)</f>
        <v/>
      </c>
      <c r="AA509">
        <f>IF($A509=$A508,$AA508,$AA508+1)</f>
        <v/>
      </c>
      <c r="AB509">
        <f>COUNTIFS($A$2:$A$516,$A509,$G$2:$G$516,$G509,$Y$2:$Y$516,"&gt;"&amp;$Y509)+COUNTIFS($A$2:$A509,$A509,$G$2:$G509,$G509,$Y$2:$Y509,$Y509)</f>
        <v/>
      </c>
      <c r="AC509">
        <f>IF($G509="MINORS","",COUNTIFS($A$2:$A$516,$A509,$G$2:$G$516,"&lt;&gt;MINORS",$Z$2:$Z$516,"&gt;"&amp;$Z509)+COUNTIFS($A$2:$A509,$A509,$G$2:$G509,"&lt;&gt;MINORS",$Z$2:$Z509,$Z509))</f>
        <v/>
      </c>
      <c r="AD509">
        <f>$A509&amp;"|"&amp;$G509&amp;"|"&amp;$AB509</f>
        <v/>
      </c>
      <c r="AE509">
        <f>IF($AC509="","",$A509&amp;"|"&amp;$AC509)</f>
        <v/>
      </c>
      <c r="AF509">
        <f>IF(COUNTIFS($A$2:$A509,$A509)=1,"T"&amp;$AA509,"")</f>
        <v/>
      </c>
    </row>
    <row r="510">
      <c r="A510" t="inlineStr">
        <is>
          <t>The Last Place Lukes</t>
        </is>
      </c>
      <c r="B510">
        <f>IFERROR(IF(INDEX('Player Pool'!$A$2:$A$8725,$X510)="","",INDEX('Player Pool'!$A$2:$A$8725,$X510)),"")</f>
        <v/>
      </c>
      <c r="C510">
        <f>IFERROR(IF(INDEX('Player Pool'!$B$2:$B$8725,$X510)="","",INDEX('Player Pool'!$B$2:$B$8725,$X510)),"")</f>
        <v/>
      </c>
      <c r="D510">
        <f>IFERROR(IF(INDEX('Player Pool'!$C$2:$C$8725,$X510)="","",INDEX('Player Pool'!$C$2:$C$8725,$X510)),"")</f>
        <v/>
      </c>
      <c r="E510">
        <f>IFERROR(IF(INDEX('Player Pool'!$D$2:$D$8725,$X510)="","",INDEX('Player Pool'!$D$2:$D$8725,$X510)),"")</f>
        <v/>
      </c>
      <c r="F510" t="inlineStr">
        <is>
          <t>F</t>
        </is>
      </c>
      <c r="G510" t="inlineStr">
        <is>
          <t>MINORS</t>
        </is>
      </c>
      <c r="H510">
        <f>IFERROR(IF(INDEX('Player Pool'!$E$2:$E$8725,$X510)="","",INDEX('Player Pool'!$E$2:$E$8725,$X510)),"")</f>
        <v/>
      </c>
      <c r="I510" s="30" t="n">
        <v>863334</v>
      </c>
      <c r="J510" s="31">
        <f>IFERROR(IF(INDEX('Player Pool'!$I$2:$I$8725,$X510)="","",INDEX('Player Pool'!$I$2:$I$8725,$X510)),"")</f>
        <v/>
      </c>
      <c r="K510" s="31">
        <f>IFERROR(IF(INDEX('Player Pool'!$K$2:$K$8725,$X510)="","",INDEX('Player Pool'!$K$2:$K$8725,$X510)),"")</f>
        <v/>
      </c>
      <c r="L510" s="31">
        <f>IFERROR(IF(INDEX('Player Pool'!$M$2:$M$8725,$X510)="","",INDEX('Player Pool'!$M$2:$M$8725,$X510)),"")</f>
        <v/>
      </c>
      <c r="M510" s="31">
        <f>IFERROR(IF(INDEX('Player Pool'!$N$2:$N$8725,$X510)="","",INDEX('Player Pool'!$N$2:$N$8725,$X510)),"")</f>
        <v/>
      </c>
      <c r="N510" s="31">
        <f>IFERROR(IF(INDEX('Player Pool'!$Q$2:$Q$8725,$X510)="","",INDEX('Player Pool'!$Q$2:$Q$8725,$X510)),"")</f>
        <v/>
      </c>
      <c r="O510" s="31">
        <f>IF(AND(ISNUMBER($R510),$R510&lt;&gt;0,ISNUMBER($I510),$I510&gt;0),$R510/($I510/1000000),"")</f>
        <v/>
      </c>
      <c r="P510">
        <f>IFERROR(IF(INDEX('Player Pool'!$U$2:$U$8725,$X510)="","",INDEX('Player Pool'!$U$2:$U$8725,$X510)),"")</f>
        <v/>
      </c>
      <c r="Q510" s="31">
        <f>IFERROR(IF(INDEX('Player Pool'!$O$2:$O$8725,$X510)="","",INDEX('Player Pool'!$O$2:$O$8725,$X510)),"")</f>
        <v/>
      </c>
      <c r="R510" s="31">
        <f>IFERROR(IF(INDEX('Player Pool'!$P$2:$P$8725,$X510)="","",INDEX('Player Pool'!$P$2:$P$8725,$X510)),"")</f>
        <v/>
      </c>
      <c r="S510" s="31">
        <f>IF(AND(ISNUMBER($J510),$J510&lt;&gt;0,ISNUMBER($I510),$I510&gt;0),$J510/($I510/1000000),"")</f>
        <v/>
      </c>
      <c r="T510" s="32">
        <f>IF(AND(ISNUMBER($K510),$K510&lt;&gt;0,ISNUMBER($I510),$I510&gt;0),$K510/($I510/1000000),"")</f>
        <v/>
      </c>
      <c r="U510" s="32">
        <f>IFERROR(IF(INDEX('Player Pool'!$S$2:$S$8725,$X510)="","",INDEX('Player Pool'!$S$2:$S$8725,$X510)),"")</f>
        <v/>
      </c>
      <c r="V510" s="32">
        <f>IF(AND(ISNUMBER($U510),$U510&lt;&gt;0,ISNUMBER($I510),$I510&gt;0),$U510/($I510/1000000),"")</f>
        <v/>
      </c>
      <c r="W510" t="inlineStr">
        <is>
          <t>05tuh</t>
        </is>
      </c>
      <c r="X510">
        <f>IFERROR(MATCH($W510,'Player Pool'!$V$2:$V$8725,0),"")</f>
        <v/>
      </c>
      <c r="Y510">
        <f>IF(ISNUMBER($R510),$R510,-1)</f>
        <v/>
      </c>
      <c r="Z510">
        <f>IF(ISNUMBER($J510),$J510,-1)</f>
        <v/>
      </c>
      <c r="AA510">
        <f>IF($A510=$A509,$AA509,$AA509+1)</f>
        <v/>
      </c>
      <c r="AB510">
        <f>COUNTIFS($A$2:$A$516,$A510,$G$2:$G$516,$G510,$Y$2:$Y$516,"&gt;"&amp;$Y510)+COUNTIFS($A$2:$A510,$A510,$G$2:$G510,$G510,$Y$2:$Y510,$Y510)</f>
        <v/>
      </c>
      <c r="AC510">
        <f>IF($G510="MINORS","",COUNTIFS($A$2:$A$516,$A510,$G$2:$G$516,"&lt;&gt;MINORS",$Z$2:$Z$516,"&gt;"&amp;$Z510)+COUNTIFS($A$2:$A510,$A510,$G$2:$G510,"&lt;&gt;MINORS",$Z$2:$Z510,$Z510))</f>
        <v/>
      </c>
      <c r="AD510">
        <f>$A510&amp;"|"&amp;$G510&amp;"|"&amp;$AB510</f>
        <v/>
      </c>
      <c r="AE510">
        <f>IF($AC510="","",$A510&amp;"|"&amp;$AC510)</f>
        <v/>
      </c>
      <c r="AF510">
        <f>IF(COUNTIFS($A$2:$A510,$A510)=1,"T"&amp;$AA510,"")</f>
        <v/>
      </c>
    </row>
    <row r="511">
      <c r="A511" t="inlineStr">
        <is>
          <t>The Last Place Lukes</t>
        </is>
      </c>
      <c r="B511">
        <f>IFERROR(IF(INDEX('Player Pool'!$A$2:$A$8725,$X511)="","",INDEX('Player Pool'!$A$2:$A$8725,$X511)),"")</f>
        <v/>
      </c>
      <c r="C511">
        <f>IFERROR(IF(INDEX('Player Pool'!$B$2:$B$8725,$X511)="","",INDEX('Player Pool'!$B$2:$B$8725,$X511)),"")</f>
        <v/>
      </c>
      <c r="D511">
        <f>IFERROR(IF(INDEX('Player Pool'!$C$2:$C$8725,$X511)="","",INDEX('Player Pool'!$C$2:$C$8725,$X511)),"")</f>
        <v/>
      </c>
      <c r="E511">
        <f>IFERROR(IF(INDEX('Player Pool'!$D$2:$D$8725,$X511)="","",INDEX('Player Pool'!$D$2:$D$8725,$X511)),"")</f>
        <v/>
      </c>
      <c r="F511" t="inlineStr">
        <is>
          <t>F</t>
        </is>
      </c>
      <c r="G511" t="inlineStr">
        <is>
          <t>MINORS</t>
        </is>
      </c>
      <c r="H511">
        <f>IFERROR(IF(INDEX('Player Pool'!$E$2:$E$8725,$X511)="","",INDEX('Player Pool'!$E$2:$E$8725,$X511)),"")</f>
        <v/>
      </c>
      <c r="I511" s="30" t="n">
        <v>1</v>
      </c>
      <c r="J511" s="31">
        <f>IFERROR(IF(INDEX('Player Pool'!$I$2:$I$8725,$X511)="","",INDEX('Player Pool'!$I$2:$I$8725,$X511)),"")</f>
        <v/>
      </c>
      <c r="K511" s="31">
        <f>IFERROR(IF(INDEX('Player Pool'!$K$2:$K$8725,$X511)="","",INDEX('Player Pool'!$K$2:$K$8725,$X511)),"")</f>
        <v/>
      </c>
      <c r="L511" s="31">
        <f>IFERROR(IF(INDEX('Player Pool'!$M$2:$M$8725,$X511)="","",INDEX('Player Pool'!$M$2:$M$8725,$X511)),"")</f>
        <v/>
      </c>
      <c r="M511" s="31">
        <f>IFERROR(IF(INDEX('Player Pool'!$N$2:$N$8725,$X511)="","",INDEX('Player Pool'!$N$2:$N$8725,$X511)),"")</f>
        <v/>
      </c>
      <c r="N511" s="31">
        <f>IFERROR(IF(INDEX('Player Pool'!$Q$2:$Q$8725,$X511)="","",INDEX('Player Pool'!$Q$2:$Q$8725,$X511)),"")</f>
        <v/>
      </c>
      <c r="O511" s="31">
        <f>IF(AND(ISNUMBER($R511),$R511&lt;&gt;0,ISNUMBER($I511),$I511&gt;0),$R511/($I511/1000000),"")</f>
        <v/>
      </c>
      <c r="P511">
        <f>IFERROR(IF(INDEX('Player Pool'!$U$2:$U$8725,$X511)="","",INDEX('Player Pool'!$U$2:$U$8725,$X511)),"")</f>
        <v/>
      </c>
      <c r="Q511" s="31">
        <f>IFERROR(IF(INDEX('Player Pool'!$O$2:$O$8725,$X511)="","",INDEX('Player Pool'!$O$2:$O$8725,$X511)),"")</f>
        <v/>
      </c>
      <c r="R511" s="31">
        <f>IFERROR(IF(INDEX('Player Pool'!$P$2:$P$8725,$X511)="","",INDEX('Player Pool'!$P$2:$P$8725,$X511)),"")</f>
        <v/>
      </c>
      <c r="S511" s="31">
        <f>IF(AND(ISNUMBER($J511),$J511&lt;&gt;0,ISNUMBER($I511),$I511&gt;0),$J511/($I511/1000000),"")</f>
        <v/>
      </c>
      <c r="T511" s="32">
        <f>IF(AND(ISNUMBER($K511),$K511&lt;&gt;0,ISNUMBER($I511),$I511&gt;0),$K511/($I511/1000000),"")</f>
        <v/>
      </c>
      <c r="U511" s="32">
        <f>IFERROR(IF(INDEX('Player Pool'!$S$2:$S$8725,$X511)="","",INDEX('Player Pool'!$S$2:$S$8725,$X511)),"")</f>
        <v/>
      </c>
      <c r="V511" s="32">
        <f>IF(AND(ISNUMBER($U511),$U511&lt;&gt;0,ISNUMBER($I511),$I511&gt;0),$U511/($I511/1000000),"")</f>
        <v/>
      </c>
      <c r="W511" t="inlineStr">
        <is>
          <t>04zr6</t>
        </is>
      </c>
      <c r="X511">
        <f>IFERROR(MATCH($W511,'Player Pool'!$V$2:$V$8725,0),"")</f>
        <v/>
      </c>
      <c r="Y511">
        <f>IF(ISNUMBER($R511),$R511,-1)</f>
        <v/>
      </c>
      <c r="Z511">
        <f>IF(ISNUMBER($J511),$J511,-1)</f>
        <v/>
      </c>
      <c r="AA511">
        <f>IF($A511=$A510,$AA510,$AA510+1)</f>
        <v/>
      </c>
      <c r="AB511">
        <f>COUNTIFS($A$2:$A$516,$A511,$G$2:$G$516,$G511,$Y$2:$Y$516,"&gt;"&amp;$Y511)+COUNTIFS($A$2:$A511,$A511,$G$2:$G511,$G511,$Y$2:$Y511,$Y511)</f>
        <v/>
      </c>
      <c r="AC511">
        <f>IF($G511="MINORS","",COUNTIFS($A$2:$A$516,$A511,$G$2:$G$516,"&lt;&gt;MINORS",$Z$2:$Z$516,"&gt;"&amp;$Z511)+COUNTIFS($A$2:$A511,$A511,$G$2:$G511,"&lt;&gt;MINORS",$Z$2:$Z511,$Z511))</f>
        <v/>
      </c>
      <c r="AD511">
        <f>$A511&amp;"|"&amp;$G511&amp;"|"&amp;$AB511</f>
        <v/>
      </c>
      <c r="AE511">
        <f>IF($AC511="","",$A511&amp;"|"&amp;$AC511)</f>
        <v/>
      </c>
      <c r="AF511">
        <f>IF(COUNTIFS($A$2:$A511,$A511)=1,"T"&amp;$AA511,"")</f>
        <v/>
      </c>
    </row>
    <row r="512">
      <c r="A512" t="inlineStr">
        <is>
          <t>The Last Place Lukes</t>
        </is>
      </c>
      <c r="B512">
        <f>IFERROR(IF(INDEX('Player Pool'!$A$2:$A$8725,$X512)="","",INDEX('Player Pool'!$A$2:$A$8725,$X512)),"")</f>
        <v/>
      </c>
      <c r="C512">
        <f>IFERROR(IF(INDEX('Player Pool'!$B$2:$B$8725,$X512)="","",INDEX('Player Pool'!$B$2:$B$8725,$X512)),"")</f>
        <v/>
      </c>
      <c r="D512">
        <f>IFERROR(IF(INDEX('Player Pool'!$C$2:$C$8725,$X512)="","",INDEX('Player Pool'!$C$2:$C$8725,$X512)),"")</f>
        <v/>
      </c>
      <c r="E512">
        <f>IFERROR(IF(INDEX('Player Pool'!$D$2:$D$8725,$X512)="","",INDEX('Player Pool'!$D$2:$D$8725,$X512)),"")</f>
        <v/>
      </c>
      <c r="F512" t="inlineStr">
        <is>
          <t>F</t>
        </is>
      </c>
      <c r="G512" t="inlineStr">
        <is>
          <t>MINORS</t>
        </is>
      </c>
      <c r="H512">
        <f>IFERROR(IF(INDEX('Player Pool'!$E$2:$E$8725,$X512)="","",INDEX('Player Pool'!$E$2:$E$8725,$X512)),"")</f>
        <v/>
      </c>
      <c r="I512" s="30" t="n">
        <v>962700</v>
      </c>
      <c r="J512" s="31">
        <f>IFERROR(IF(INDEX('Player Pool'!$I$2:$I$8725,$X512)="","",INDEX('Player Pool'!$I$2:$I$8725,$X512)),"")</f>
        <v/>
      </c>
      <c r="K512" s="31">
        <f>IFERROR(IF(INDEX('Player Pool'!$K$2:$K$8725,$X512)="","",INDEX('Player Pool'!$K$2:$K$8725,$X512)),"")</f>
        <v/>
      </c>
      <c r="L512" s="31">
        <f>IFERROR(IF(INDEX('Player Pool'!$M$2:$M$8725,$X512)="","",INDEX('Player Pool'!$M$2:$M$8725,$X512)),"")</f>
        <v/>
      </c>
      <c r="M512" s="31">
        <f>IFERROR(IF(INDEX('Player Pool'!$N$2:$N$8725,$X512)="","",INDEX('Player Pool'!$N$2:$N$8725,$X512)),"")</f>
        <v/>
      </c>
      <c r="N512" s="31">
        <f>IFERROR(IF(INDEX('Player Pool'!$Q$2:$Q$8725,$X512)="","",INDEX('Player Pool'!$Q$2:$Q$8725,$X512)),"")</f>
        <v/>
      </c>
      <c r="O512" s="31">
        <f>IF(AND(ISNUMBER($R512),$R512&lt;&gt;0,ISNUMBER($I512),$I512&gt;0),$R512/($I512/1000000),"")</f>
        <v/>
      </c>
      <c r="P512">
        <f>IFERROR(IF(INDEX('Player Pool'!$U$2:$U$8725,$X512)="","",INDEX('Player Pool'!$U$2:$U$8725,$X512)),"")</f>
        <v/>
      </c>
      <c r="Q512" s="31">
        <f>IFERROR(IF(INDEX('Player Pool'!$O$2:$O$8725,$X512)="","",INDEX('Player Pool'!$O$2:$O$8725,$X512)),"")</f>
        <v/>
      </c>
      <c r="R512" s="31">
        <f>IFERROR(IF(INDEX('Player Pool'!$P$2:$P$8725,$X512)="","",INDEX('Player Pool'!$P$2:$P$8725,$X512)),"")</f>
        <v/>
      </c>
      <c r="S512" s="31">
        <f>IF(AND(ISNUMBER($J512),$J512&lt;&gt;0,ISNUMBER($I512),$I512&gt;0),$J512/($I512/1000000),"")</f>
        <v/>
      </c>
      <c r="T512" s="32">
        <f>IF(AND(ISNUMBER($K512),$K512&lt;&gt;0,ISNUMBER($I512),$I512&gt;0),$K512/($I512/1000000),"")</f>
        <v/>
      </c>
      <c r="U512" s="32">
        <f>IFERROR(IF(INDEX('Player Pool'!$S$2:$S$8725,$X512)="","",INDEX('Player Pool'!$S$2:$S$8725,$X512)),"")</f>
        <v/>
      </c>
      <c r="V512" s="32">
        <f>IF(AND(ISNUMBER($U512),$U512&lt;&gt;0,ISNUMBER($I512),$I512&gt;0),$U512/($I512/1000000),"")</f>
        <v/>
      </c>
      <c r="W512" t="inlineStr">
        <is>
          <t>06lof</t>
        </is>
      </c>
      <c r="X512">
        <f>IFERROR(MATCH($W512,'Player Pool'!$V$2:$V$8725,0),"")</f>
        <v/>
      </c>
      <c r="Y512">
        <f>IF(ISNUMBER($R512),$R512,-1)</f>
        <v/>
      </c>
      <c r="Z512">
        <f>IF(ISNUMBER($J512),$J512,-1)</f>
        <v/>
      </c>
      <c r="AA512">
        <f>IF($A512=$A511,$AA511,$AA511+1)</f>
        <v/>
      </c>
      <c r="AB512">
        <f>COUNTIFS($A$2:$A$516,$A512,$G$2:$G$516,$G512,$Y$2:$Y$516,"&gt;"&amp;$Y512)+COUNTIFS($A$2:$A512,$A512,$G$2:$G512,$G512,$Y$2:$Y512,$Y512)</f>
        <v/>
      </c>
      <c r="AC512">
        <f>IF($G512="MINORS","",COUNTIFS($A$2:$A$516,$A512,$G$2:$G$516,"&lt;&gt;MINORS",$Z$2:$Z$516,"&gt;"&amp;$Z512)+COUNTIFS($A$2:$A512,$A512,$G$2:$G512,"&lt;&gt;MINORS",$Z$2:$Z512,$Z512))</f>
        <v/>
      </c>
      <c r="AD512">
        <f>$A512&amp;"|"&amp;$G512&amp;"|"&amp;$AB512</f>
        <v/>
      </c>
      <c r="AE512">
        <f>IF($AC512="","",$A512&amp;"|"&amp;$AC512)</f>
        <v/>
      </c>
      <c r="AF512">
        <f>IF(COUNTIFS($A$2:$A512,$A512)=1,"T"&amp;$AA512,"")</f>
        <v/>
      </c>
    </row>
    <row r="513">
      <c r="A513" t="inlineStr">
        <is>
          <t>The Last Place Lukes</t>
        </is>
      </c>
      <c r="B513">
        <f>IFERROR(IF(INDEX('Player Pool'!$A$2:$A$8725,$X513)="","",INDEX('Player Pool'!$A$2:$A$8725,$X513)),"")</f>
        <v/>
      </c>
      <c r="C513">
        <f>IFERROR(IF(INDEX('Player Pool'!$B$2:$B$8725,$X513)="","",INDEX('Player Pool'!$B$2:$B$8725,$X513)),"")</f>
        <v/>
      </c>
      <c r="D513">
        <f>IFERROR(IF(INDEX('Player Pool'!$C$2:$C$8725,$X513)="","",INDEX('Player Pool'!$C$2:$C$8725,$X513)),"")</f>
        <v/>
      </c>
      <c r="E513">
        <f>IFERROR(IF(INDEX('Player Pool'!$D$2:$D$8725,$X513)="","",INDEX('Player Pool'!$D$2:$D$8725,$X513)),"")</f>
        <v/>
      </c>
      <c r="F513" t="inlineStr">
        <is>
          <t>F</t>
        </is>
      </c>
      <c r="G513" t="inlineStr">
        <is>
          <t>MINORS</t>
        </is>
      </c>
      <c r="H513">
        <f>IFERROR(IF(INDEX('Player Pool'!$E$2:$E$8725,$X513)="","",INDEX('Player Pool'!$E$2:$E$8725,$X513)),"")</f>
        <v/>
      </c>
      <c r="I513" s="30" t="n">
        <v>1</v>
      </c>
      <c r="J513" s="31">
        <f>IFERROR(IF(INDEX('Player Pool'!$I$2:$I$8725,$X513)="","",INDEX('Player Pool'!$I$2:$I$8725,$X513)),"")</f>
        <v/>
      </c>
      <c r="K513" s="31">
        <f>IFERROR(IF(INDEX('Player Pool'!$K$2:$K$8725,$X513)="","",INDEX('Player Pool'!$K$2:$K$8725,$X513)),"")</f>
        <v/>
      </c>
      <c r="L513" s="31">
        <f>IFERROR(IF(INDEX('Player Pool'!$M$2:$M$8725,$X513)="","",INDEX('Player Pool'!$M$2:$M$8725,$X513)),"")</f>
        <v/>
      </c>
      <c r="M513" s="31">
        <f>IFERROR(IF(INDEX('Player Pool'!$N$2:$N$8725,$X513)="","",INDEX('Player Pool'!$N$2:$N$8725,$X513)),"")</f>
        <v/>
      </c>
      <c r="N513" s="31">
        <f>IFERROR(IF(INDEX('Player Pool'!$Q$2:$Q$8725,$X513)="","",INDEX('Player Pool'!$Q$2:$Q$8725,$X513)),"")</f>
        <v/>
      </c>
      <c r="O513" s="31">
        <f>IF(AND(ISNUMBER($R513),$R513&lt;&gt;0,ISNUMBER($I513),$I513&gt;0),$R513/($I513/1000000),"")</f>
        <v/>
      </c>
      <c r="P513">
        <f>IFERROR(IF(INDEX('Player Pool'!$U$2:$U$8725,$X513)="","",INDEX('Player Pool'!$U$2:$U$8725,$X513)),"")</f>
        <v/>
      </c>
      <c r="Q513" s="31">
        <f>IFERROR(IF(INDEX('Player Pool'!$O$2:$O$8725,$X513)="","",INDEX('Player Pool'!$O$2:$O$8725,$X513)),"")</f>
        <v/>
      </c>
      <c r="R513" s="31">
        <f>IFERROR(IF(INDEX('Player Pool'!$P$2:$P$8725,$X513)="","",INDEX('Player Pool'!$P$2:$P$8725,$X513)),"")</f>
        <v/>
      </c>
      <c r="S513" s="31">
        <f>IF(AND(ISNUMBER($J513),$J513&lt;&gt;0,ISNUMBER($I513),$I513&gt;0),$J513/($I513/1000000),"")</f>
        <v/>
      </c>
      <c r="T513" s="32">
        <f>IF(AND(ISNUMBER($K513),$K513&lt;&gt;0,ISNUMBER($I513),$I513&gt;0),$K513/($I513/1000000),"")</f>
        <v/>
      </c>
      <c r="U513" s="32">
        <f>IFERROR(IF(INDEX('Player Pool'!$S$2:$S$8725,$X513)="","",INDEX('Player Pool'!$S$2:$S$8725,$X513)),"")</f>
        <v/>
      </c>
      <c r="V513" s="32">
        <f>IF(AND(ISNUMBER($U513),$U513&lt;&gt;0,ISNUMBER($I513),$I513&gt;0),$U513/($I513/1000000),"")</f>
        <v/>
      </c>
      <c r="W513" t="inlineStr">
        <is>
          <t>06mb4</t>
        </is>
      </c>
      <c r="X513">
        <f>IFERROR(MATCH($W513,'Player Pool'!$V$2:$V$8725,0),"")</f>
        <v/>
      </c>
      <c r="Y513">
        <f>IF(ISNUMBER($R513),$R513,-1)</f>
        <v/>
      </c>
      <c r="Z513">
        <f>IF(ISNUMBER($J513),$J513,-1)</f>
        <v/>
      </c>
      <c r="AA513">
        <f>IF($A513=$A512,$AA512,$AA512+1)</f>
        <v/>
      </c>
      <c r="AB513">
        <f>COUNTIFS($A$2:$A$516,$A513,$G$2:$G$516,$G513,$Y$2:$Y$516,"&gt;"&amp;$Y513)+COUNTIFS($A$2:$A513,$A513,$G$2:$G513,$G513,$Y$2:$Y513,$Y513)</f>
        <v/>
      </c>
      <c r="AC513">
        <f>IF($G513="MINORS","",COUNTIFS($A$2:$A$516,$A513,$G$2:$G$516,"&lt;&gt;MINORS",$Z$2:$Z$516,"&gt;"&amp;$Z513)+COUNTIFS($A$2:$A513,$A513,$G$2:$G513,"&lt;&gt;MINORS",$Z$2:$Z513,$Z513))</f>
        <v/>
      </c>
      <c r="AD513">
        <f>$A513&amp;"|"&amp;$G513&amp;"|"&amp;$AB513</f>
        <v/>
      </c>
      <c r="AE513">
        <f>IF($AC513="","",$A513&amp;"|"&amp;$AC513)</f>
        <v/>
      </c>
      <c r="AF513">
        <f>IF(COUNTIFS($A$2:$A513,$A513)=1,"T"&amp;$AA513,"")</f>
        <v/>
      </c>
    </row>
    <row r="514">
      <c r="A514" t="inlineStr">
        <is>
          <t>The Last Place Lukes</t>
        </is>
      </c>
      <c r="B514">
        <f>IFERROR(IF(INDEX('Player Pool'!$A$2:$A$8725,$X514)="","",INDEX('Player Pool'!$A$2:$A$8725,$X514)),"")</f>
        <v/>
      </c>
      <c r="C514">
        <f>IFERROR(IF(INDEX('Player Pool'!$B$2:$B$8725,$X514)="","",INDEX('Player Pool'!$B$2:$B$8725,$X514)),"")</f>
        <v/>
      </c>
      <c r="D514">
        <f>IFERROR(IF(INDEX('Player Pool'!$C$2:$C$8725,$X514)="","",INDEX('Player Pool'!$C$2:$C$8725,$X514)),"")</f>
        <v/>
      </c>
      <c r="E514">
        <f>IFERROR(IF(INDEX('Player Pool'!$D$2:$D$8725,$X514)="","",INDEX('Player Pool'!$D$2:$D$8725,$X514)),"")</f>
        <v/>
      </c>
      <c r="F514" t="inlineStr">
        <is>
          <t>D</t>
        </is>
      </c>
      <c r="G514" t="inlineStr">
        <is>
          <t>MINORS</t>
        </is>
      </c>
      <c r="H514">
        <f>IFERROR(IF(INDEX('Player Pool'!$E$2:$E$8725,$X514)="","",INDEX('Player Pool'!$E$2:$E$8725,$X514)),"")</f>
        <v/>
      </c>
      <c r="I514" s="30" t="n">
        <v>1</v>
      </c>
      <c r="J514" s="31">
        <f>IFERROR(IF(INDEX('Player Pool'!$I$2:$I$8725,$X514)="","",INDEX('Player Pool'!$I$2:$I$8725,$X514)),"")</f>
        <v/>
      </c>
      <c r="K514" s="31">
        <f>IFERROR(IF(INDEX('Player Pool'!$K$2:$K$8725,$X514)="","",INDEX('Player Pool'!$K$2:$K$8725,$X514)),"")</f>
        <v/>
      </c>
      <c r="L514" s="31">
        <f>IFERROR(IF(INDEX('Player Pool'!$M$2:$M$8725,$X514)="","",INDEX('Player Pool'!$M$2:$M$8725,$X514)),"")</f>
        <v/>
      </c>
      <c r="M514" s="31">
        <f>IFERROR(IF(INDEX('Player Pool'!$N$2:$N$8725,$X514)="","",INDEX('Player Pool'!$N$2:$N$8725,$X514)),"")</f>
        <v/>
      </c>
      <c r="N514" s="31">
        <f>IFERROR(IF(INDEX('Player Pool'!$Q$2:$Q$8725,$X514)="","",INDEX('Player Pool'!$Q$2:$Q$8725,$X514)),"")</f>
        <v/>
      </c>
      <c r="O514" s="31">
        <f>IF(AND(ISNUMBER($R514),$R514&lt;&gt;0,ISNUMBER($I514),$I514&gt;0),$R514/($I514/1000000),"")</f>
        <v/>
      </c>
      <c r="P514">
        <f>IFERROR(IF(INDEX('Player Pool'!$U$2:$U$8725,$X514)="","",INDEX('Player Pool'!$U$2:$U$8725,$X514)),"")</f>
        <v/>
      </c>
      <c r="Q514" s="31">
        <f>IFERROR(IF(INDEX('Player Pool'!$O$2:$O$8725,$X514)="","",INDEX('Player Pool'!$O$2:$O$8725,$X514)),"")</f>
        <v/>
      </c>
      <c r="R514" s="31">
        <f>IFERROR(IF(INDEX('Player Pool'!$P$2:$P$8725,$X514)="","",INDEX('Player Pool'!$P$2:$P$8725,$X514)),"")</f>
        <v/>
      </c>
      <c r="S514" s="31">
        <f>IF(AND(ISNUMBER($J514),$J514&lt;&gt;0,ISNUMBER($I514),$I514&gt;0),$J514/($I514/1000000),"")</f>
        <v/>
      </c>
      <c r="T514" s="32">
        <f>IF(AND(ISNUMBER($K514),$K514&lt;&gt;0,ISNUMBER($I514),$I514&gt;0),$K514/($I514/1000000),"")</f>
        <v/>
      </c>
      <c r="U514" s="32">
        <f>IFERROR(IF(INDEX('Player Pool'!$S$2:$S$8725,$X514)="","",INDEX('Player Pool'!$S$2:$S$8725,$X514)),"")</f>
        <v/>
      </c>
      <c r="V514" s="32">
        <f>IF(AND(ISNUMBER($U514),$U514&lt;&gt;0,ISNUMBER($I514),$I514&gt;0),$U514/($I514/1000000),"")</f>
        <v/>
      </c>
      <c r="W514" t="inlineStr">
        <is>
          <t>06uvd</t>
        </is>
      </c>
      <c r="X514">
        <f>IFERROR(MATCH($W514,'Player Pool'!$V$2:$V$8725,0),"")</f>
        <v/>
      </c>
      <c r="Y514">
        <f>IF(ISNUMBER($R514),$R514,-1)</f>
        <v/>
      </c>
      <c r="Z514">
        <f>IF(ISNUMBER($J514),$J514,-1)</f>
        <v/>
      </c>
      <c r="AA514">
        <f>IF($A514=$A513,$AA513,$AA513+1)</f>
        <v/>
      </c>
      <c r="AB514">
        <f>COUNTIFS($A$2:$A$516,$A514,$G$2:$G$516,$G514,$Y$2:$Y$516,"&gt;"&amp;$Y514)+COUNTIFS($A$2:$A514,$A514,$G$2:$G514,$G514,$Y$2:$Y514,$Y514)</f>
        <v/>
      </c>
      <c r="AC514">
        <f>IF($G514="MINORS","",COUNTIFS($A$2:$A$516,$A514,$G$2:$G$516,"&lt;&gt;MINORS",$Z$2:$Z$516,"&gt;"&amp;$Z514)+COUNTIFS($A$2:$A514,$A514,$G$2:$G514,"&lt;&gt;MINORS",$Z$2:$Z514,$Z514))</f>
        <v/>
      </c>
      <c r="AD514">
        <f>$A514&amp;"|"&amp;$G514&amp;"|"&amp;$AB514</f>
        <v/>
      </c>
      <c r="AE514">
        <f>IF($AC514="","",$A514&amp;"|"&amp;$AC514)</f>
        <v/>
      </c>
      <c r="AF514">
        <f>IF(COUNTIFS($A$2:$A514,$A514)=1,"T"&amp;$AA514,"")</f>
        <v/>
      </c>
    </row>
    <row r="515">
      <c r="A515" t="inlineStr">
        <is>
          <t>The Last Place Lukes</t>
        </is>
      </c>
      <c r="B515">
        <f>IFERROR(IF(INDEX('Player Pool'!$A$2:$A$8725,$X515)="","",INDEX('Player Pool'!$A$2:$A$8725,$X515)),"")</f>
        <v/>
      </c>
      <c r="C515">
        <f>IFERROR(IF(INDEX('Player Pool'!$B$2:$B$8725,$X515)="","",INDEX('Player Pool'!$B$2:$B$8725,$X515)),"")</f>
        <v/>
      </c>
      <c r="D515">
        <f>IFERROR(IF(INDEX('Player Pool'!$C$2:$C$8725,$X515)="","",INDEX('Player Pool'!$C$2:$C$8725,$X515)),"")</f>
        <v/>
      </c>
      <c r="E515">
        <f>IFERROR(IF(INDEX('Player Pool'!$D$2:$D$8725,$X515)="","",INDEX('Player Pool'!$D$2:$D$8725,$X515)),"")</f>
        <v/>
      </c>
      <c r="F515" t="inlineStr">
        <is>
          <t>F</t>
        </is>
      </c>
      <c r="G515" t="inlineStr">
        <is>
          <t>MINORS</t>
        </is>
      </c>
      <c r="H515">
        <f>IFERROR(IF(INDEX('Player Pool'!$E$2:$E$8725,$X515)="","",INDEX('Player Pool'!$E$2:$E$8725,$X515)),"")</f>
        <v/>
      </c>
      <c r="I515" s="30" t="n">
        <v>833333</v>
      </c>
      <c r="J515" s="31">
        <f>IFERROR(IF(INDEX('Player Pool'!$I$2:$I$8725,$X515)="","",INDEX('Player Pool'!$I$2:$I$8725,$X515)),"")</f>
        <v/>
      </c>
      <c r="K515" s="31">
        <f>IFERROR(IF(INDEX('Player Pool'!$K$2:$K$8725,$X515)="","",INDEX('Player Pool'!$K$2:$K$8725,$X515)),"")</f>
        <v/>
      </c>
      <c r="L515" s="31">
        <f>IFERROR(IF(INDEX('Player Pool'!$M$2:$M$8725,$X515)="","",INDEX('Player Pool'!$M$2:$M$8725,$X515)),"")</f>
        <v/>
      </c>
      <c r="M515" s="31">
        <f>IFERROR(IF(INDEX('Player Pool'!$N$2:$N$8725,$X515)="","",INDEX('Player Pool'!$N$2:$N$8725,$X515)),"")</f>
        <v/>
      </c>
      <c r="N515" s="31">
        <f>IFERROR(IF(INDEX('Player Pool'!$Q$2:$Q$8725,$X515)="","",INDEX('Player Pool'!$Q$2:$Q$8725,$X515)),"")</f>
        <v/>
      </c>
      <c r="O515" s="31">
        <f>IF(AND(ISNUMBER($R515),$R515&lt;&gt;0,ISNUMBER($I515),$I515&gt;0),$R515/($I515/1000000),"")</f>
        <v/>
      </c>
      <c r="P515">
        <f>IFERROR(IF(INDEX('Player Pool'!$U$2:$U$8725,$X515)="","",INDEX('Player Pool'!$U$2:$U$8725,$X515)),"")</f>
        <v/>
      </c>
      <c r="Q515" s="31">
        <f>IFERROR(IF(INDEX('Player Pool'!$O$2:$O$8725,$X515)="","",INDEX('Player Pool'!$O$2:$O$8725,$X515)),"")</f>
        <v/>
      </c>
      <c r="R515" s="31">
        <f>IFERROR(IF(INDEX('Player Pool'!$P$2:$P$8725,$X515)="","",INDEX('Player Pool'!$P$2:$P$8725,$X515)),"")</f>
        <v/>
      </c>
      <c r="S515" s="31">
        <f>IF(AND(ISNUMBER($J515),$J515&lt;&gt;0,ISNUMBER($I515),$I515&gt;0),$J515/($I515/1000000),"")</f>
        <v/>
      </c>
      <c r="T515" s="32">
        <f>IF(AND(ISNUMBER($K515),$K515&lt;&gt;0,ISNUMBER($I515),$I515&gt;0),$K515/($I515/1000000),"")</f>
        <v/>
      </c>
      <c r="U515" s="32">
        <f>IFERROR(IF(INDEX('Player Pool'!$S$2:$S$8725,$X515)="","",INDEX('Player Pool'!$S$2:$S$8725,$X515)),"")</f>
        <v/>
      </c>
      <c r="V515" s="32">
        <f>IF(AND(ISNUMBER($U515),$U515&lt;&gt;0,ISNUMBER($I515),$I515&gt;0),$U515/($I515/1000000),"")</f>
        <v/>
      </c>
      <c r="W515" t="inlineStr">
        <is>
          <t>064wm</t>
        </is>
      </c>
      <c r="X515">
        <f>IFERROR(MATCH($W515,'Player Pool'!$V$2:$V$8725,0),"")</f>
        <v/>
      </c>
      <c r="Y515">
        <f>IF(ISNUMBER($R515),$R515,-1)</f>
        <v/>
      </c>
      <c r="Z515">
        <f>IF(ISNUMBER($J515),$J515,-1)</f>
        <v/>
      </c>
      <c r="AA515">
        <f>IF($A515=$A514,$AA514,$AA514+1)</f>
        <v/>
      </c>
      <c r="AB515">
        <f>COUNTIFS($A$2:$A$516,$A515,$G$2:$G$516,$G515,$Y$2:$Y$516,"&gt;"&amp;$Y515)+COUNTIFS($A$2:$A515,$A515,$G$2:$G515,$G515,$Y$2:$Y515,$Y515)</f>
        <v/>
      </c>
      <c r="AC515">
        <f>IF($G515="MINORS","",COUNTIFS($A$2:$A$516,$A515,$G$2:$G$516,"&lt;&gt;MINORS",$Z$2:$Z$516,"&gt;"&amp;$Z515)+COUNTIFS($A$2:$A515,$A515,$G$2:$G515,"&lt;&gt;MINORS",$Z$2:$Z515,$Z515))</f>
        <v/>
      </c>
      <c r="AD515">
        <f>$A515&amp;"|"&amp;$G515&amp;"|"&amp;$AB515</f>
        <v/>
      </c>
      <c r="AE515">
        <f>IF($AC515="","",$A515&amp;"|"&amp;$AC515)</f>
        <v/>
      </c>
      <c r="AF515">
        <f>IF(COUNTIFS($A$2:$A515,$A515)=1,"T"&amp;$AA515,"")</f>
        <v/>
      </c>
    </row>
    <row r="516">
      <c r="A516" t="inlineStr">
        <is>
          <t>The Last Place Lukes</t>
        </is>
      </c>
      <c r="B516">
        <f>IFERROR(IF(INDEX('Player Pool'!$A$2:$A$8725,$X516)="","",INDEX('Player Pool'!$A$2:$A$8725,$X516)),"")</f>
        <v/>
      </c>
      <c r="C516">
        <f>IFERROR(IF(INDEX('Player Pool'!$B$2:$B$8725,$X516)="","",INDEX('Player Pool'!$B$2:$B$8725,$X516)),"")</f>
        <v/>
      </c>
      <c r="D516">
        <f>IFERROR(IF(INDEX('Player Pool'!$C$2:$C$8725,$X516)="","",INDEX('Player Pool'!$C$2:$C$8725,$X516)),"")</f>
        <v/>
      </c>
      <c r="E516">
        <f>IFERROR(IF(INDEX('Player Pool'!$D$2:$D$8725,$X516)="","",INDEX('Player Pool'!$D$2:$D$8725,$X516)),"")</f>
        <v/>
      </c>
      <c r="F516" t="inlineStr">
        <is>
          <t>D</t>
        </is>
      </c>
      <c r="G516" t="inlineStr">
        <is>
          <t>MINORS</t>
        </is>
      </c>
      <c r="H516">
        <f>IFERROR(IF(INDEX('Player Pool'!$E$2:$E$8725,$X516)="","",INDEX('Player Pool'!$E$2:$E$8725,$X516)),"")</f>
        <v/>
      </c>
      <c r="I516" s="30" t="n">
        <v>1</v>
      </c>
      <c r="J516" s="31">
        <f>IFERROR(IF(INDEX('Player Pool'!$I$2:$I$8725,$X516)="","",INDEX('Player Pool'!$I$2:$I$8725,$X516)),"")</f>
        <v/>
      </c>
      <c r="K516" s="31">
        <f>IFERROR(IF(INDEX('Player Pool'!$K$2:$K$8725,$X516)="","",INDEX('Player Pool'!$K$2:$K$8725,$X516)),"")</f>
        <v/>
      </c>
      <c r="L516" s="31">
        <f>IFERROR(IF(INDEX('Player Pool'!$M$2:$M$8725,$X516)="","",INDEX('Player Pool'!$M$2:$M$8725,$X516)),"")</f>
        <v/>
      </c>
      <c r="M516" s="31">
        <f>IFERROR(IF(INDEX('Player Pool'!$N$2:$N$8725,$X516)="","",INDEX('Player Pool'!$N$2:$N$8725,$X516)),"")</f>
        <v/>
      </c>
      <c r="N516" s="31">
        <f>IFERROR(IF(INDEX('Player Pool'!$Q$2:$Q$8725,$X516)="","",INDEX('Player Pool'!$Q$2:$Q$8725,$X516)),"")</f>
        <v/>
      </c>
      <c r="O516" s="31">
        <f>IF(AND(ISNUMBER($R516),$R516&lt;&gt;0,ISNUMBER($I516),$I516&gt;0),$R516/($I516/1000000),"")</f>
        <v/>
      </c>
      <c r="P516">
        <f>IFERROR(IF(INDEX('Player Pool'!$U$2:$U$8725,$X516)="","",INDEX('Player Pool'!$U$2:$U$8725,$X516)),"")</f>
        <v/>
      </c>
      <c r="Q516" s="31">
        <f>IFERROR(IF(INDEX('Player Pool'!$O$2:$O$8725,$X516)="","",INDEX('Player Pool'!$O$2:$O$8725,$X516)),"")</f>
        <v/>
      </c>
      <c r="R516" s="31">
        <f>IFERROR(IF(INDEX('Player Pool'!$P$2:$P$8725,$X516)="","",INDEX('Player Pool'!$P$2:$P$8725,$X516)),"")</f>
        <v/>
      </c>
      <c r="S516" s="31">
        <f>IF(AND(ISNUMBER($J516),$J516&lt;&gt;0,ISNUMBER($I516),$I516&gt;0),$J516/($I516/1000000),"")</f>
        <v/>
      </c>
      <c r="T516" s="32">
        <f>IF(AND(ISNUMBER($K516),$K516&lt;&gt;0,ISNUMBER($I516),$I516&gt;0),$K516/($I516/1000000),"")</f>
        <v/>
      </c>
      <c r="U516" s="32">
        <f>IFERROR(IF(INDEX('Player Pool'!$S$2:$S$8725,$X516)="","",INDEX('Player Pool'!$S$2:$S$8725,$X516)),"")</f>
        <v/>
      </c>
      <c r="V516" s="32">
        <f>IF(AND(ISNUMBER($U516),$U516&lt;&gt;0,ISNUMBER($I516),$I516&gt;0),$U516/($I516/1000000),"")</f>
        <v/>
      </c>
      <c r="W516" t="inlineStr">
        <is>
          <t>06lor</t>
        </is>
      </c>
      <c r="X516">
        <f>IFERROR(MATCH($W516,'Player Pool'!$V$2:$V$8725,0),"")</f>
        <v/>
      </c>
      <c r="Y516">
        <f>IF(ISNUMBER($R516),$R516,-1)</f>
        <v/>
      </c>
      <c r="Z516">
        <f>IF(ISNUMBER($J516),$J516,-1)</f>
        <v/>
      </c>
      <c r="AA516">
        <f>IF($A516=$A515,$AA515,$AA515+1)</f>
        <v/>
      </c>
      <c r="AB516">
        <f>COUNTIFS($A$2:$A$516,$A516,$G$2:$G$516,$G516,$Y$2:$Y$516,"&gt;"&amp;$Y516)+COUNTIFS($A$2:$A516,$A516,$G$2:$G516,$G516,$Y$2:$Y516,$Y516)</f>
        <v/>
      </c>
      <c r="AC516">
        <f>IF($G516="MINORS","",COUNTIFS($A$2:$A$516,$A516,$G$2:$G$516,"&lt;&gt;MINORS",$Z$2:$Z$516,"&gt;"&amp;$Z516)+COUNTIFS($A$2:$A516,$A516,$G$2:$G516,"&lt;&gt;MINORS",$Z$2:$Z516,$Z516))</f>
        <v/>
      </c>
      <c r="AD516">
        <f>$A516&amp;"|"&amp;$G516&amp;"|"&amp;$AB516</f>
        <v/>
      </c>
      <c r="AE516">
        <f>IF($AC516="","",$A516&amp;"|"&amp;$AC516)</f>
        <v/>
      </c>
      <c r="AF516">
        <f>IF(COUNTIFS($A$2:$A516,$A516)=1,"T"&amp;$AA516,"")</f>
        <v/>
      </c>
    </row>
  </sheetData>
  <autoFilter ref="A1:W5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034"/>
  <sheetViews>
    <sheetView workbookViewId="0">
      <pane ySplit="1" topLeftCell="A2" activePane="bottomLeft" state="frozen"/>
      <selection pane="bottomLeft" activeCell="A1" sqref="A1"/>
    </sheetView>
  </sheetViews>
  <sheetFormatPr baseColWidth="8" defaultRowHeight="15"/>
  <cols>
    <col width="7" customWidth="1" style="21" min="1" max="1"/>
    <col width="24" customWidth="1" style="21" min="2" max="2"/>
    <col width="6" customWidth="1" style="21" min="3" max="3"/>
    <col width="7" customWidth="1" style="21" min="4" max="4"/>
    <col width="11" customWidth="1" style="21" min="5" max="5"/>
    <col width="6" customWidth="1" style="21" min="6" max="6"/>
    <col width="9" customWidth="1" style="21" min="7" max="7"/>
    <col width="24" customWidth="1" style="21" min="8" max="8"/>
    <col width="13" customWidth="1" style="21" min="9" max="9"/>
    <col width="12" customWidth="1" style="21" min="10" max="10"/>
    <col width="12" customWidth="1" style="21" min="11" max="11"/>
    <col width="10" customWidth="1" style="21" min="12" max="12"/>
    <col width="13" customWidth="1" style="21" min="13" max="13"/>
    <col width="8" customWidth="1" style="21" min="14" max="14"/>
    <col width="11" customWidth="1" style="21" min="15" max="15"/>
    <col width="11" customWidth="1" style="21" min="16" max="16"/>
  </cols>
  <sheetData>
    <row r="1" ht="32" customHeight="1" s="21">
      <c r="A1" s="22" t="inlineStr">
        <is>
          <t>Rank</t>
        </is>
      </c>
      <c r="B1" s="22" t="inlineStr">
        <is>
          <t>Player</t>
        </is>
      </c>
      <c r="C1" s="22" t="inlineStr">
        <is>
          <t>NHL</t>
        </is>
      </c>
      <c r="D1" s="22" t="inlineStr">
        <is>
          <t>Pos</t>
        </is>
      </c>
      <c r="E1" s="22" t="inlineStr">
        <is>
          <t>Eligible</t>
        </is>
      </c>
      <c r="F1" s="22" t="inlineStr">
        <is>
          <t>Age</t>
        </is>
      </c>
      <c r="G1" s="22" t="inlineStr">
        <is>
          <t>Rookie</t>
        </is>
      </c>
      <c r="H1" s="22" t="inlineStr">
        <is>
          <t>Owner</t>
        </is>
      </c>
      <c r="I1" s="22" t="inlineStr">
        <is>
          <t>Salary</t>
        </is>
      </c>
      <c r="J1" s="22" t="inlineStr">
        <is>
          <t>Proj 26/27</t>
        </is>
      </c>
      <c r="K1" s="22" t="inlineStr">
        <is>
          <t>Actual 25/26</t>
        </is>
      </c>
      <c r="L1" s="22" t="inlineStr">
        <is>
          <t>Change</t>
        </is>
      </c>
      <c r="M1" s="22" t="inlineStr">
        <is>
          <t>Proj 26/27 per $M</t>
        </is>
      </c>
      <c r="N1" s="22" t="inlineStr">
        <is>
          <t>ADP</t>
        </is>
      </c>
      <c r="O1" s="22" t="inlineStr">
        <is>
          <t>Rostered %</t>
        </is>
      </c>
      <c r="P1" s="22" t="inlineStr">
        <is>
          <t>Fantrax ID</t>
        </is>
      </c>
    </row>
    <row r="2">
      <c r="A2" t="n">
        <v>1</v>
      </c>
      <c r="B2" t="inlineStr">
        <is>
          <t>Nikita Kucherov</t>
        </is>
      </c>
      <c r="C2" t="inlineStr">
        <is>
          <t>TBL</t>
        </is>
      </c>
      <c r="D2" t="inlineStr">
        <is>
          <t>F</t>
        </is>
      </c>
      <c r="E2" t="inlineStr">
        <is>
          <t>F</t>
        </is>
      </c>
      <c r="F2" t="n">
        <v>33</v>
      </c>
      <c r="G2" t="inlineStr"/>
      <c r="H2" t="inlineStr">
        <is>
          <t>Mike</t>
        </is>
      </c>
      <c r="I2" s="30" t="n">
        <v>9500000</v>
      </c>
      <c r="J2" s="31" t="n">
        <v>160.08</v>
      </c>
      <c r="K2" s="31" t="n">
        <v>157.46</v>
      </c>
      <c r="L2" s="31" t="n">
        <v>2.62</v>
      </c>
      <c r="M2" s="31" t="n">
        <v>16.85</v>
      </c>
      <c r="N2" t="n">
        <v>3.3</v>
      </c>
      <c r="O2" t="n">
        <v>100</v>
      </c>
      <c r="P2" t="inlineStr">
        <is>
          <t>02b70</t>
        </is>
      </c>
    </row>
    <row r="3">
      <c r="A3" t="n">
        <v>2</v>
      </c>
      <c r="B3" t="inlineStr">
        <is>
          <t>Connor McDavid</t>
        </is>
      </c>
      <c r="C3" t="inlineStr">
        <is>
          <t>EDM</t>
        </is>
      </c>
      <c r="D3" t="inlineStr">
        <is>
          <t>F</t>
        </is>
      </c>
      <c r="E3" t="inlineStr">
        <is>
          <t>F</t>
        </is>
      </c>
      <c r="F3" t="n">
        <v>29</v>
      </c>
      <c r="G3" t="inlineStr"/>
      <c r="H3" t="inlineStr">
        <is>
          <t>Aznfungus</t>
        </is>
      </c>
      <c r="I3" s="30" t="n">
        <v>12500000</v>
      </c>
      <c r="J3" s="31" t="n">
        <v>159.44</v>
      </c>
      <c r="K3" s="31" t="n">
        <v>164.2</v>
      </c>
      <c r="L3" s="31" t="n">
        <v>-4.76</v>
      </c>
      <c r="M3" s="31" t="n">
        <v>12.76</v>
      </c>
      <c r="N3" t="n">
        <v>1.8</v>
      </c>
      <c r="O3" t="n">
        <v>100</v>
      </c>
      <c r="P3" t="inlineStr">
        <is>
          <t>02un4</t>
        </is>
      </c>
    </row>
    <row r="4">
      <c r="A4" t="n">
        <v>3</v>
      </c>
      <c r="B4" t="inlineStr">
        <is>
          <t>Nathan MacKinnon</t>
        </is>
      </c>
      <c r="C4" t="inlineStr">
        <is>
          <t>COL</t>
        </is>
      </c>
      <c r="D4" t="inlineStr">
        <is>
          <t>F</t>
        </is>
      </c>
      <c r="E4" t="inlineStr">
        <is>
          <t>F</t>
        </is>
      </c>
      <c r="F4" t="n">
        <v>31</v>
      </c>
      <c r="G4" t="inlineStr"/>
      <c r="H4" t="inlineStr">
        <is>
          <t>Kurtis</t>
        </is>
      </c>
      <c r="I4" s="30" t="n">
        <v>12600000</v>
      </c>
      <c r="J4" s="31" t="n">
        <v>156.77</v>
      </c>
      <c r="K4" s="31" t="n">
        <v>151.35</v>
      </c>
      <c r="L4" s="31" t="n">
        <v>5.42</v>
      </c>
      <c r="M4" s="31" t="n">
        <v>12.44</v>
      </c>
      <c r="N4" t="n">
        <v>1.3</v>
      </c>
      <c r="O4" t="n">
        <v>100</v>
      </c>
      <c r="P4" t="inlineStr">
        <is>
          <t>02f9l</t>
        </is>
      </c>
    </row>
    <row r="5">
      <c r="A5" t="n">
        <v>4</v>
      </c>
      <c r="B5" t="inlineStr">
        <is>
          <t>Evan Bouchard</t>
        </is>
      </c>
      <c r="C5" t="inlineStr">
        <is>
          <t>EDM</t>
        </is>
      </c>
      <c r="D5" t="inlineStr">
        <is>
          <t>D</t>
        </is>
      </c>
      <c r="E5" t="inlineStr">
        <is>
          <t>D</t>
        </is>
      </c>
      <c r="F5" t="n">
        <v>26</v>
      </c>
      <c r="G5" t="inlineStr"/>
      <c r="H5" t="inlineStr">
        <is>
          <t>Aznfungus</t>
        </is>
      </c>
      <c r="I5" s="30" t="n">
        <v>10500000</v>
      </c>
      <c r="J5" s="31" t="n">
        <v>139.44</v>
      </c>
      <c r="K5" s="31" t="n">
        <v>141.22</v>
      </c>
      <c r="L5" s="31" t="n">
        <v>-1.78</v>
      </c>
      <c r="M5" s="31" t="n">
        <v>13.28</v>
      </c>
      <c r="N5" t="n">
        <v>16.4</v>
      </c>
      <c r="O5" t="n">
        <v>100</v>
      </c>
      <c r="P5" t="inlineStr">
        <is>
          <t>04lc0</t>
        </is>
      </c>
    </row>
    <row r="6">
      <c r="A6" t="n">
        <v>5</v>
      </c>
      <c r="B6" t="inlineStr">
        <is>
          <t>Macklin Celebrini</t>
        </is>
      </c>
      <c r="C6" t="inlineStr">
        <is>
          <t>SJS</t>
        </is>
      </c>
      <c r="D6" t="inlineStr">
        <is>
          <t>F</t>
        </is>
      </c>
      <c r="E6" t="inlineStr">
        <is>
          <t>F</t>
        </is>
      </c>
      <c r="F6" t="n">
        <v>20</v>
      </c>
      <c r="G6" t="inlineStr"/>
      <c r="H6" t="inlineStr">
        <is>
          <t>Brown Noesen</t>
        </is>
      </c>
      <c r="I6" s="30" t="n">
        <v>975000</v>
      </c>
      <c r="J6" s="31" t="n">
        <v>135.26</v>
      </c>
      <c r="K6" s="31" t="n">
        <v>140.77</v>
      </c>
      <c r="L6" s="31" t="n">
        <v>-5.51</v>
      </c>
      <c r="M6" s="31" t="n">
        <v>138.73</v>
      </c>
      <c r="N6" t="n">
        <v>4</v>
      </c>
      <c r="O6" t="n">
        <v>100</v>
      </c>
      <c r="P6" t="inlineStr">
        <is>
          <t>05w9c</t>
        </is>
      </c>
    </row>
    <row r="7">
      <c r="A7" t="n">
        <v>6</v>
      </c>
      <c r="B7" t="inlineStr">
        <is>
          <t>David Pastrnak</t>
        </is>
      </c>
      <c r="C7" t="inlineStr">
        <is>
          <t>BOS</t>
        </is>
      </c>
      <c r="D7" t="inlineStr">
        <is>
          <t>F</t>
        </is>
      </c>
      <c r="E7" t="inlineStr">
        <is>
          <t>F</t>
        </is>
      </c>
      <c r="F7" t="n">
        <v>30</v>
      </c>
      <c r="G7" t="inlineStr"/>
      <c r="H7" t="inlineStr">
        <is>
          <t>Aznfungus</t>
        </is>
      </c>
      <c r="I7" s="30" t="n">
        <v>11250000</v>
      </c>
      <c r="J7" s="31" t="n">
        <v>131.14</v>
      </c>
      <c r="K7" s="31" t="n">
        <v>127.58</v>
      </c>
      <c r="L7" s="31" t="n">
        <v>3.56</v>
      </c>
      <c r="M7" s="31" t="n">
        <v>11.66</v>
      </c>
      <c r="N7" t="n">
        <v>6.8</v>
      </c>
      <c r="O7" t="n">
        <v>99</v>
      </c>
      <c r="P7" t="inlineStr">
        <is>
          <t>03d12</t>
        </is>
      </c>
    </row>
    <row r="8">
      <c r="A8" t="n">
        <v>7</v>
      </c>
      <c r="B8" t="inlineStr">
        <is>
          <t>Andrei Vasilevskiy</t>
        </is>
      </c>
      <c r="C8" t="inlineStr">
        <is>
          <t>TBL</t>
        </is>
      </c>
      <c r="D8" t="inlineStr">
        <is>
          <t>G</t>
        </is>
      </c>
      <c r="E8" t="inlineStr">
        <is>
          <t>G</t>
        </is>
      </c>
      <c r="F8" t="n">
        <v>32</v>
      </c>
      <c r="G8" t="inlineStr"/>
      <c r="H8" t="inlineStr">
        <is>
          <t>Deef-Fence</t>
        </is>
      </c>
      <c r="I8" s="30" t="n">
        <v>9500000</v>
      </c>
      <c r="J8" s="31" t="n">
        <v>130.29</v>
      </c>
      <c r="K8" s="31" t="n">
        <v>123.71</v>
      </c>
      <c r="L8" s="31" t="n">
        <v>6.58</v>
      </c>
      <c r="M8" s="31" t="n">
        <v>13.71</v>
      </c>
      <c r="N8" t="n">
        <v>70.40000000000001</v>
      </c>
      <c r="O8" t="n">
        <v>99</v>
      </c>
      <c r="P8" t="inlineStr">
        <is>
          <t>02nom</t>
        </is>
      </c>
    </row>
    <row r="9">
      <c r="A9" t="n">
        <v>8</v>
      </c>
      <c r="B9" t="inlineStr">
        <is>
          <t>Cale Makar</t>
        </is>
      </c>
      <c r="C9" t="inlineStr">
        <is>
          <t>COL</t>
        </is>
      </c>
      <c r="D9" t="inlineStr">
        <is>
          <t>D</t>
        </is>
      </c>
      <c r="E9" t="inlineStr">
        <is>
          <t>D</t>
        </is>
      </c>
      <c r="F9" t="n">
        <v>27</v>
      </c>
      <c r="G9" t="inlineStr"/>
      <c r="H9" t="inlineStr">
        <is>
          <t>Le Duke of Dangles</t>
        </is>
      </c>
      <c r="I9" s="30" t="n">
        <v>9000000</v>
      </c>
      <c r="J9" s="31" t="n">
        <v>128.2</v>
      </c>
      <c r="K9" s="31" t="n">
        <v>120.36</v>
      </c>
      <c r="L9" s="31" t="n">
        <v>7.84</v>
      </c>
      <c r="M9" s="31" t="n">
        <v>14.24</v>
      </c>
      <c r="N9" t="n">
        <v>9.199999999999999</v>
      </c>
      <c r="O9" t="n">
        <v>100</v>
      </c>
      <c r="P9" t="inlineStr">
        <is>
          <t>04alw</t>
        </is>
      </c>
    </row>
    <row r="10">
      <c r="A10" t="n">
        <v>9</v>
      </c>
      <c r="B10" t="inlineStr">
        <is>
          <t>Mark Scheifele</t>
        </is>
      </c>
      <c r="C10" t="inlineStr">
        <is>
          <t>WPG</t>
        </is>
      </c>
      <c r="D10" t="inlineStr">
        <is>
          <t>F</t>
        </is>
      </c>
      <c r="E10" t="inlineStr">
        <is>
          <t>F</t>
        </is>
      </c>
      <c r="F10" t="n">
        <v>33</v>
      </c>
      <c r="G10" t="inlineStr"/>
      <c r="H10" t="inlineStr">
        <is>
          <t>Deef-Fence</t>
        </is>
      </c>
      <c r="I10" s="30" t="n">
        <v>8500000</v>
      </c>
      <c r="J10" s="31" t="n">
        <v>125.06</v>
      </c>
      <c r="K10" s="31" t="n">
        <v>124.23</v>
      </c>
      <c r="L10" s="31" t="n">
        <v>0.83</v>
      </c>
      <c r="M10" s="31" t="n">
        <v>14.71</v>
      </c>
      <c r="N10" t="n">
        <v>40.9</v>
      </c>
      <c r="O10" t="n">
        <v>99</v>
      </c>
      <c r="P10" t="inlineStr">
        <is>
          <t>02azb</t>
        </is>
      </c>
    </row>
    <row r="11">
      <c r="A11" t="n">
        <v>10</v>
      </c>
      <c r="B11" t="inlineStr">
        <is>
          <t>Zach Werenski</t>
        </is>
      </c>
      <c r="C11" t="inlineStr">
        <is>
          <t>CBJ</t>
        </is>
      </c>
      <c r="D11" t="inlineStr">
        <is>
          <t>D</t>
        </is>
      </c>
      <c r="E11" t="inlineStr">
        <is>
          <t>D</t>
        </is>
      </c>
      <c r="F11" t="n">
        <v>29</v>
      </c>
      <c r="G11" t="inlineStr"/>
      <c r="H11" t="inlineStr">
        <is>
          <t>A Bunch of Dusters</t>
        </is>
      </c>
      <c r="I11" s="30" t="n">
        <v>9583333</v>
      </c>
      <c r="J11" s="31" t="n">
        <v>122.37</v>
      </c>
      <c r="K11" s="31" t="n">
        <v>119.7</v>
      </c>
      <c r="L11" s="31" t="n">
        <v>2.67</v>
      </c>
      <c r="M11" s="31" t="n">
        <v>12.77</v>
      </c>
      <c r="N11" t="n">
        <v>14.3</v>
      </c>
      <c r="O11" t="n">
        <v>100</v>
      </c>
      <c r="P11" t="inlineStr">
        <is>
          <t>03ra7</t>
        </is>
      </c>
    </row>
    <row r="12">
      <c r="A12" t="n">
        <v>11</v>
      </c>
      <c r="B12" t="inlineStr">
        <is>
          <t>Leon Draisaitl</t>
        </is>
      </c>
      <c r="C12" t="inlineStr">
        <is>
          <t>EDM</t>
        </is>
      </c>
      <c r="D12" t="inlineStr">
        <is>
          <t>F</t>
        </is>
      </c>
      <c r="E12" t="inlineStr">
        <is>
          <t>F</t>
        </is>
      </c>
      <c r="F12" t="n">
        <v>30</v>
      </c>
      <c r="G12" t="inlineStr"/>
      <c r="H12" t="inlineStr">
        <is>
          <t>Aznfungus</t>
        </is>
      </c>
      <c r="I12" s="30" t="n">
        <v>14000000</v>
      </c>
      <c r="J12" s="31" t="n">
        <v>122.02</v>
      </c>
      <c r="K12" s="31" t="n">
        <v>111.8</v>
      </c>
      <c r="L12" s="31" t="n">
        <v>10.22</v>
      </c>
      <c r="M12" s="31" t="n">
        <v>8.720000000000001</v>
      </c>
      <c r="N12" t="n">
        <v>5.1</v>
      </c>
      <c r="O12" t="n">
        <v>100</v>
      </c>
      <c r="P12" t="inlineStr">
        <is>
          <t>02yjl</t>
        </is>
      </c>
    </row>
    <row r="13">
      <c r="A13" t="n">
        <v>12</v>
      </c>
      <c r="B13" t="inlineStr">
        <is>
          <t>Rasmus Dahlin</t>
        </is>
      </c>
      <c r="C13" t="inlineStr">
        <is>
          <t>BUF</t>
        </is>
      </c>
      <c r="D13" t="inlineStr">
        <is>
          <t>D</t>
        </is>
      </c>
      <c r="E13" t="inlineStr">
        <is>
          <t>D</t>
        </is>
      </c>
      <c r="F13" t="n">
        <v>26</v>
      </c>
      <c r="G13" t="inlineStr"/>
      <c r="H13" t="inlineStr">
        <is>
          <t>Le Duke of Dangles</t>
        </is>
      </c>
      <c r="I13" s="30" t="n">
        <v>11000000</v>
      </c>
      <c r="J13" s="31" t="n">
        <v>120.42</v>
      </c>
      <c r="K13" s="31" t="n">
        <v>123.28</v>
      </c>
      <c r="L13" s="31" t="n">
        <v>-2.86</v>
      </c>
      <c r="M13" s="31" t="n">
        <v>10.95</v>
      </c>
      <c r="N13" t="n">
        <v>22</v>
      </c>
      <c r="O13" t="n">
        <v>99</v>
      </c>
      <c r="P13" t="inlineStr">
        <is>
          <t>04ad7</t>
        </is>
      </c>
    </row>
    <row r="14">
      <c r="A14" t="n">
        <v>13</v>
      </c>
      <c r="B14" t="inlineStr">
        <is>
          <t>Jakob Chychrun</t>
        </is>
      </c>
      <c r="C14" t="inlineStr">
        <is>
          <t>WSH</t>
        </is>
      </c>
      <c r="D14" t="inlineStr">
        <is>
          <t>D</t>
        </is>
      </c>
      <c r="E14" t="inlineStr">
        <is>
          <t>D</t>
        </is>
      </c>
      <c r="F14" t="n">
        <v>28</v>
      </c>
      <c r="G14" t="inlineStr"/>
      <c r="H14" t="inlineStr">
        <is>
          <t>Le Duke of Dangles</t>
        </is>
      </c>
      <c r="I14" s="30" t="n">
        <v>9000000</v>
      </c>
      <c r="J14" s="31" t="n">
        <v>117.56</v>
      </c>
      <c r="K14" s="31" t="n">
        <v>119.52</v>
      </c>
      <c r="L14" s="31" t="n">
        <v>-1.96</v>
      </c>
      <c r="M14" s="31" t="n">
        <v>13.06</v>
      </c>
      <c r="N14" t="n">
        <v>48.6</v>
      </c>
      <c r="O14" t="n">
        <v>99</v>
      </c>
      <c r="P14" t="inlineStr">
        <is>
          <t>03mqg</t>
        </is>
      </c>
    </row>
    <row r="15">
      <c r="A15" t="n">
        <v>14</v>
      </c>
      <c r="B15" t="inlineStr">
        <is>
          <t>Nick Suzuki</t>
        </is>
      </c>
      <c r="C15" t="inlineStr">
        <is>
          <t>MTL</t>
        </is>
      </c>
      <c r="D15" t="inlineStr">
        <is>
          <t>F</t>
        </is>
      </c>
      <c r="E15" t="inlineStr">
        <is>
          <t>F</t>
        </is>
      </c>
      <c r="F15" t="n">
        <v>27</v>
      </c>
      <c r="G15" t="inlineStr"/>
      <c r="H15" t="inlineStr">
        <is>
          <t>The Last Place Lukes</t>
        </is>
      </c>
      <c r="I15" s="30" t="n">
        <v>7875000</v>
      </c>
      <c r="J15" s="31" t="n">
        <v>116.6</v>
      </c>
      <c r="K15" s="31" t="n">
        <v>116.58</v>
      </c>
      <c r="L15" s="31" t="n">
        <v>0.02</v>
      </c>
      <c r="M15" s="31" t="n">
        <v>14.81</v>
      </c>
      <c r="N15" t="n">
        <v>21.5</v>
      </c>
      <c r="O15" t="n">
        <v>100</v>
      </c>
      <c r="P15" t="inlineStr">
        <is>
          <t>048xc</t>
        </is>
      </c>
    </row>
    <row r="16">
      <c r="A16" t="n">
        <v>15</v>
      </c>
      <c r="B16" t="inlineStr">
        <is>
          <t>Jason Robertson</t>
        </is>
      </c>
      <c r="C16" t="inlineStr">
        <is>
          <t>DAL</t>
        </is>
      </c>
      <c r="D16" t="inlineStr">
        <is>
          <t>F</t>
        </is>
      </c>
      <c r="E16" t="inlineStr">
        <is>
          <t>F</t>
        </is>
      </c>
      <c r="F16" t="n">
        <v>27</v>
      </c>
      <c r="G16" t="inlineStr"/>
      <c r="H16" t="inlineStr">
        <is>
          <t>Brost</t>
        </is>
      </c>
      <c r="I16" s="30" t="n">
        <v>12000000</v>
      </c>
      <c r="J16" s="31" t="n">
        <v>115.68</v>
      </c>
      <c r="K16" s="31" t="n">
        <v>119.76</v>
      </c>
      <c r="L16" s="31" t="n">
        <v>-4.08</v>
      </c>
      <c r="M16" s="31" t="n">
        <v>9.640000000000001</v>
      </c>
      <c r="N16" t="n">
        <v>12.3</v>
      </c>
      <c r="O16" t="n">
        <v>100</v>
      </c>
      <c r="P16" t="inlineStr">
        <is>
          <t>04dwj</t>
        </is>
      </c>
    </row>
    <row r="17">
      <c r="A17" t="n">
        <v>16</v>
      </c>
      <c r="B17" t="inlineStr">
        <is>
          <t>Jake Guentzel</t>
        </is>
      </c>
      <c r="C17" t="inlineStr">
        <is>
          <t>TBL</t>
        </is>
      </c>
      <c r="D17" t="inlineStr">
        <is>
          <t>F</t>
        </is>
      </c>
      <c r="E17" t="inlineStr">
        <is>
          <t>F</t>
        </is>
      </c>
      <c r="F17" t="n">
        <v>31</v>
      </c>
      <c r="G17" t="inlineStr"/>
      <c r="H17" t="inlineStr">
        <is>
          <t>Brost</t>
        </is>
      </c>
      <c r="I17" s="30" t="n">
        <v>9000000</v>
      </c>
      <c r="J17" s="31" t="n">
        <v>114.92</v>
      </c>
      <c r="K17" s="31" t="n">
        <v>116.84</v>
      </c>
      <c r="L17" s="31" t="n">
        <v>-1.92</v>
      </c>
      <c r="M17" s="31" t="n">
        <v>12.77</v>
      </c>
      <c r="N17" t="n">
        <v>31</v>
      </c>
      <c r="O17" t="n">
        <v>99</v>
      </c>
      <c r="P17" t="inlineStr">
        <is>
          <t>031p0</t>
        </is>
      </c>
    </row>
    <row r="18">
      <c r="A18" t="n">
        <v>17</v>
      </c>
      <c r="B18" t="inlineStr">
        <is>
          <t>Matthew Tkachuk</t>
        </is>
      </c>
      <c r="C18" t="inlineStr">
        <is>
          <t>FLA</t>
        </is>
      </c>
      <c r="D18" t="inlineStr">
        <is>
          <t>F</t>
        </is>
      </c>
      <c r="E18" t="inlineStr">
        <is>
          <t>F</t>
        </is>
      </c>
      <c r="F18" t="n">
        <v>28</v>
      </c>
      <c r="G18" t="inlineStr"/>
      <c r="H18" t="inlineStr">
        <is>
          <t>A Bunch of Dusters</t>
        </is>
      </c>
      <c r="I18" s="30" t="n">
        <v>9500000</v>
      </c>
      <c r="J18" s="31" t="n">
        <v>114.75</v>
      </c>
      <c r="K18" s="31" t="n">
        <v>50.73</v>
      </c>
      <c r="L18" s="31" t="n">
        <v>64.02</v>
      </c>
      <c r="M18" s="31" t="n">
        <v>12.08</v>
      </c>
      <c r="N18" t="n">
        <v>24.8</v>
      </c>
      <c r="O18" t="n">
        <v>99</v>
      </c>
      <c r="P18" t="inlineStr">
        <is>
          <t>03uzr</t>
        </is>
      </c>
    </row>
    <row r="19">
      <c r="A19" t="n">
        <v>18</v>
      </c>
      <c r="B19" t="inlineStr">
        <is>
          <t>Adam Fox</t>
        </is>
      </c>
      <c r="C19" t="inlineStr">
        <is>
          <t>NYR</t>
        </is>
      </c>
      <c r="D19" t="inlineStr">
        <is>
          <t>D</t>
        </is>
      </c>
      <c r="E19" t="inlineStr">
        <is>
          <t>D</t>
        </is>
      </c>
      <c r="F19" t="n">
        <v>28</v>
      </c>
      <c r="G19" t="inlineStr"/>
      <c r="H19" t="inlineStr">
        <is>
          <t>Nathan</t>
        </is>
      </c>
      <c r="I19" s="30" t="n">
        <v>9500000</v>
      </c>
      <c r="J19" s="31" t="n">
        <v>114.19</v>
      </c>
      <c r="K19" s="31" t="n">
        <v>77.37</v>
      </c>
      <c r="L19" s="31" t="n">
        <v>36.82</v>
      </c>
      <c r="M19" s="31" t="n">
        <v>12.02</v>
      </c>
      <c r="N19" t="n">
        <v>41.8</v>
      </c>
      <c r="O19" t="n">
        <v>99</v>
      </c>
      <c r="P19" t="inlineStr">
        <is>
          <t>042w4</t>
        </is>
      </c>
    </row>
    <row r="20">
      <c r="A20" t="n">
        <v>19</v>
      </c>
      <c r="B20" t="inlineStr">
        <is>
          <t>Moritz Seider</t>
        </is>
      </c>
      <c r="C20" t="inlineStr">
        <is>
          <t>DET</t>
        </is>
      </c>
      <c r="D20" t="inlineStr">
        <is>
          <t>D</t>
        </is>
      </c>
      <c r="E20" t="inlineStr">
        <is>
          <t>D</t>
        </is>
      </c>
      <c r="F20" t="n">
        <v>25</v>
      </c>
      <c r="G20" t="inlineStr"/>
      <c r="H20" t="inlineStr">
        <is>
          <t>Le Duke of Dangles</t>
        </is>
      </c>
      <c r="I20" s="30" t="n">
        <v>8550000</v>
      </c>
      <c r="J20" s="31" t="n">
        <v>113.37</v>
      </c>
      <c r="K20" s="31" t="n">
        <v>117.09</v>
      </c>
      <c r="L20" s="31" t="n">
        <v>-3.72</v>
      </c>
      <c r="M20" s="31" t="n">
        <v>13.26</v>
      </c>
      <c r="N20" t="n">
        <v>39.8</v>
      </c>
      <c r="O20" t="n">
        <v>100</v>
      </c>
      <c r="P20" t="inlineStr">
        <is>
          <t>04zb4</t>
        </is>
      </c>
    </row>
    <row r="21">
      <c r="A21" t="n">
        <v>20</v>
      </c>
      <c r="B21" t="inlineStr">
        <is>
          <t>Ilya Sorokin</t>
        </is>
      </c>
      <c r="C21" t="inlineStr">
        <is>
          <t>NYI</t>
        </is>
      </c>
      <c r="D21" t="inlineStr">
        <is>
          <t>G</t>
        </is>
      </c>
      <c r="E21" t="inlineStr">
        <is>
          <t>G</t>
        </is>
      </c>
      <c r="F21" t="n">
        <v>31</v>
      </c>
      <c r="G21" t="inlineStr"/>
      <c r="H21" t="inlineStr">
        <is>
          <t>Sidizen Kanes</t>
        </is>
      </c>
      <c r="I21" s="30" t="n">
        <v>8250000</v>
      </c>
      <c r="J21" s="31" t="n">
        <v>113.21</v>
      </c>
      <c r="K21" s="31" t="n">
        <v>113.62</v>
      </c>
      <c r="L21" s="31" t="n">
        <v>-0.41</v>
      </c>
      <c r="M21" s="31" t="n">
        <v>13.72</v>
      </c>
      <c r="N21" t="n">
        <v>107</v>
      </c>
      <c r="O21" t="n">
        <v>98</v>
      </c>
      <c r="P21" t="inlineStr">
        <is>
          <t>0322w</t>
        </is>
      </c>
    </row>
    <row r="22">
      <c r="A22" t="n">
        <v>21</v>
      </c>
      <c r="B22" t="inlineStr">
        <is>
          <t>Martin Necas</t>
        </is>
      </c>
      <c r="C22" t="inlineStr">
        <is>
          <t>COL</t>
        </is>
      </c>
      <c r="D22" t="inlineStr">
        <is>
          <t>F</t>
        </is>
      </c>
      <c r="E22" t="inlineStr">
        <is>
          <t>F</t>
        </is>
      </c>
      <c r="F22" t="n">
        <v>27</v>
      </c>
      <c r="G22" t="inlineStr"/>
      <c r="H22" t="inlineStr">
        <is>
          <t>Kurtis</t>
        </is>
      </c>
      <c r="I22" s="30" t="n">
        <v>11500000</v>
      </c>
      <c r="J22" s="31" t="n">
        <v>112.73</v>
      </c>
      <c r="K22" s="31" t="n">
        <v>117.79</v>
      </c>
      <c r="L22" s="31" t="n">
        <v>-5.06</v>
      </c>
      <c r="M22" s="31" t="n">
        <v>9.800000000000001</v>
      </c>
      <c r="N22" t="n">
        <v>16.9</v>
      </c>
      <c r="O22" t="n">
        <v>100</v>
      </c>
      <c r="P22" t="inlineStr">
        <is>
          <t>049k7</t>
        </is>
      </c>
    </row>
    <row r="23">
      <c r="A23" t="n">
        <v>22</v>
      </c>
      <c r="B23" t="inlineStr">
        <is>
          <t>Jake Oettinger</t>
        </is>
      </c>
      <c r="C23" t="inlineStr">
        <is>
          <t>DAL</t>
        </is>
      </c>
      <c r="D23" t="inlineStr">
        <is>
          <t>G</t>
        </is>
      </c>
      <c r="E23" t="inlineStr">
        <is>
          <t>G</t>
        </is>
      </c>
      <c r="F23" t="n">
        <v>27</v>
      </c>
      <c r="G23" t="inlineStr"/>
      <c r="H23" t="inlineStr">
        <is>
          <t>Aznfungus</t>
        </is>
      </c>
      <c r="I23" s="30" t="n">
        <v>8250000</v>
      </c>
      <c r="J23" s="31" t="n">
        <v>111.82</v>
      </c>
      <c r="K23" s="31" t="n">
        <v>117.18</v>
      </c>
      <c r="L23" s="31" t="n">
        <v>-5.36</v>
      </c>
      <c r="M23" s="31" t="n">
        <v>13.55</v>
      </c>
      <c r="N23" t="n">
        <v>103.4</v>
      </c>
      <c r="O23" t="n">
        <v>99</v>
      </c>
      <c r="P23" t="inlineStr">
        <is>
          <t>0457k</t>
        </is>
      </c>
    </row>
    <row r="24">
      <c r="A24" t="n">
        <v>23</v>
      </c>
      <c r="B24" t="inlineStr">
        <is>
          <t>Darren Raddysh</t>
        </is>
      </c>
      <c r="C24" t="inlineStr">
        <is>
          <t>TOR</t>
        </is>
      </c>
      <c r="D24" t="inlineStr">
        <is>
          <t>D</t>
        </is>
      </c>
      <c r="E24" t="inlineStr">
        <is>
          <t>D</t>
        </is>
      </c>
      <c r="F24" t="n">
        <v>30</v>
      </c>
      <c r="G24" t="inlineStr"/>
      <c r="H24" t="inlineStr">
        <is>
          <t>FA</t>
        </is>
      </c>
      <c r="I24" s="30" t="n">
        <v>8500000</v>
      </c>
      <c r="J24" s="31" t="n">
        <v>111.62</v>
      </c>
      <c r="K24" s="31" t="n">
        <v>124.89</v>
      </c>
      <c r="L24" s="31" t="n">
        <v>-13.27</v>
      </c>
      <c r="M24" s="31" t="n">
        <v>13.13</v>
      </c>
      <c r="N24" t="n">
        <v>53.5</v>
      </c>
      <c r="O24" t="n">
        <v>98</v>
      </c>
      <c r="P24" t="inlineStr">
        <is>
          <t>03klz</t>
        </is>
      </c>
    </row>
    <row r="25">
      <c r="A25" t="n">
        <v>24</v>
      </c>
      <c r="B25" t="inlineStr">
        <is>
          <t>Mikko Rantanen</t>
        </is>
      </c>
      <c r="C25" t="inlineStr">
        <is>
          <t>DAL</t>
        </is>
      </c>
      <c r="D25" t="inlineStr">
        <is>
          <t>F</t>
        </is>
      </c>
      <c r="E25" t="inlineStr">
        <is>
          <t>F</t>
        </is>
      </c>
      <c r="F25" t="n">
        <v>29</v>
      </c>
      <c r="G25" t="inlineStr"/>
      <c r="H25" t="inlineStr">
        <is>
          <t>Brost</t>
        </is>
      </c>
      <c r="I25" s="30" t="n">
        <v>12000000</v>
      </c>
      <c r="J25" s="31" t="n">
        <v>111.39</v>
      </c>
      <c r="K25" s="31" t="n">
        <v>106.85</v>
      </c>
      <c r="L25" s="31" t="n">
        <v>4.54</v>
      </c>
      <c r="M25" s="31" t="n">
        <v>9.279999999999999</v>
      </c>
      <c r="N25" t="n">
        <v>20.3</v>
      </c>
      <c r="O25" t="n">
        <v>99</v>
      </c>
      <c r="P25" t="inlineStr">
        <is>
          <t>03mn9</t>
        </is>
      </c>
    </row>
    <row r="26">
      <c r="A26" t="n">
        <v>25</v>
      </c>
      <c r="B26" t="inlineStr">
        <is>
          <t>Clayton Keller</t>
        </is>
      </c>
      <c r="C26" t="inlineStr">
        <is>
          <t>UTA</t>
        </is>
      </c>
      <c r="D26" t="inlineStr">
        <is>
          <t>F</t>
        </is>
      </c>
      <c r="E26" t="inlineStr">
        <is>
          <t>F</t>
        </is>
      </c>
      <c r="F26" t="n">
        <v>28</v>
      </c>
      <c r="G26" t="inlineStr"/>
      <c r="H26" t="inlineStr">
        <is>
          <t>Deef-Fence</t>
        </is>
      </c>
      <c r="I26" s="30" t="n">
        <v>7150000</v>
      </c>
      <c r="J26" s="31" t="n">
        <v>109.07</v>
      </c>
      <c r="K26" s="31" t="n">
        <v>107.18</v>
      </c>
      <c r="L26" s="31" t="n">
        <v>1.89</v>
      </c>
      <c r="M26" s="31" t="n">
        <v>15.25</v>
      </c>
      <c r="N26" t="n">
        <v>41.4</v>
      </c>
      <c r="O26" t="n">
        <v>100</v>
      </c>
      <c r="P26" t="inlineStr">
        <is>
          <t>03mn8</t>
        </is>
      </c>
    </row>
    <row r="27">
      <c r="A27" t="n">
        <v>26</v>
      </c>
      <c r="B27" t="inlineStr">
        <is>
          <t>Tom Wilson</t>
        </is>
      </c>
      <c r="C27" t="inlineStr">
        <is>
          <t>WSH</t>
        </is>
      </c>
      <c r="D27" t="inlineStr">
        <is>
          <t>F</t>
        </is>
      </c>
      <c r="E27" t="inlineStr">
        <is>
          <t>F</t>
        </is>
      </c>
      <c r="F27" t="n">
        <v>32</v>
      </c>
      <c r="G27" t="inlineStr"/>
      <c r="H27" t="inlineStr">
        <is>
          <t>A Bunch of Dusters</t>
        </is>
      </c>
      <c r="I27" s="30" t="n">
        <v>6500000</v>
      </c>
      <c r="J27" s="31" t="n">
        <v>108.96</v>
      </c>
      <c r="K27" s="31" t="n">
        <v>106.32</v>
      </c>
      <c r="L27" s="31" t="n">
        <v>2.64</v>
      </c>
      <c r="M27" s="31" t="n">
        <v>16.76</v>
      </c>
      <c r="N27" t="n">
        <v>89</v>
      </c>
      <c r="O27" t="n">
        <v>97</v>
      </c>
      <c r="P27" t="inlineStr">
        <is>
          <t>02noj</t>
        </is>
      </c>
    </row>
    <row r="28">
      <c r="A28" t="n">
        <v>27</v>
      </c>
      <c r="B28" t="inlineStr">
        <is>
          <t>Sebastian Aho</t>
        </is>
      </c>
      <c r="C28" t="inlineStr">
        <is>
          <t>CAR</t>
        </is>
      </c>
      <c r="D28" t="inlineStr">
        <is>
          <t>F</t>
        </is>
      </c>
      <c r="E28" t="inlineStr">
        <is>
          <t>F</t>
        </is>
      </c>
      <c r="F28" t="n">
        <v>29</v>
      </c>
      <c r="G28" t="inlineStr"/>
      <c r="H28" t="inlineStr">
        <is>
          <t>A Bunch of Dusters</t>
        </is>
      </c>
      <c r="I28" s="30" t="n">
        <v>9750000</v>
      </c>
      <c r="J28" s="31" t="n">
        <v>108.85</v>
      </c>
      <c r="K28" s="31" t="n">
        <v>105.57</v>
      </c>
      <c r="L28" s="31" t="n">
        <v>3.28</v>
      </c>
      <c r="M28" s="31" t="n">
        <v>11.16</v>
      </c>
      <c r="N28" t="n">
        <v>58.6</v>
      </c>
      <c r="O28" t="n">
        <v>100</v>
      </c>
      <c r="P28" t="inlineStr">
        <is>
          <t>03rmx</t>
        </is>
      </c>
    </row>
    <row r="29">
      <c r="A29" t="n">
        <v>28</v>
      </c>
      <c r="B29" t="inlineStr">
        <is>
          <t>Kyle Connor</t>
        </is>
      </c>
      <c r="C29" t="inlineStr">
        <is>
          <t>WPG</t>
        </is>
      </c>
      <c r="D29" t="inlineStr">
        <is>
          <t>F</t>
        </is>
      </c>
      <c r="E29" t="inlineStr">
        <is>
          <t>F</t>
        </is>
      </c>
      <c r="F29" t="n">
        <v>29</v>
      </c>
      <c r="G29" t="inlineStr"/>
      <c r="H29" t="inlineStr">
        <is>
          <t>Anybody but the Leafs</t>
        </is>
      </c>
      <c r="I29" s="30" t="n">
        <v>12000000</v>
      </c>
      <c r="J29" s="31" t="n">
        <v>108.81</v>
      </c>
      <c r="K29" s="31" t="n">
        <v>109.56</v>
      </c>
      <c r="L29" s="31" t="n">
        <v>-0.75</v>
      </c>
      <c r="M29" s="31" t="n">
        <v>9.07</v>
      </c>
      <c r="N29" t="n">
        <v>26</v>
      </c>
      <c r="O29" t="n">
        <v>99</v>
      </c>
      <c r="P29" t="inlineStr">
        <is>
          <t>03kra</t>
        </is>
      </c>
    </row>
    <row r="30">
      <c r="A30" t="n">
        <v>29</v>
      </c>
      <c r="B30" t="inlineStr">
        <is>
          <t>Quinn Hughes</t>
        </is>
      </c>
      <c r="C30" t="inlineStr">
        <is>
          <t>MIN</t>
        </is>
      </c>
      <c r="D30" t="inlineStr">
        <is>
          <t>D</t>
        </is>
      </c>
      <c r="E30" t="inlineStr">
        <is>
          <t>D</t>
        </is>
      </c>
      <c r="F30" t="n">
        <v>26</v>
      </c>
      <c r="G30" t="inlineStr"/>
      <c r="H30" t="inlineStr">
        <is>
          <t>Kurtis</t>
        </is>
      </c>
      <c r="I30" s="30" t="n">
        <v>7850000</v>
      </c>
      <c r="J30" s="31" t="n">
        <v>108.75</v>
      </c>
      <c r="K30" s="31" t="n">
        <v>103.64</v>
      </c>
      <c r="L30" s="31" t="n">
        <v>5.11</v>
      </c>
      <c r="M30" s="31" t="n">
        <v>13.85</v>
      </c>
      <c r="N30" t="n">
        <v>16.7</v>
      </c>
      <c r="O30" t="n">
        <v>99</v>
      </c>
      <c r="P30" t="inlineStr">
        <is>
          <t>04lbz</t>
        </is>
      </c>
    </row>
    <row r="31">
      <c r="A31" t="n">
        <v>30</v>
      </c>
      <c r="B31" t="inlineStr">
        <is>
          <t>Cole Caufield</t>
        </is>
      </c>
      <c r="C31" t="inlineStr">
        <is>
          <t>MTL</t>
        </is>
      </c>
      <c r="D31" t="inlineStr">
        <is>
          <t>F</t>
        </is>
      </c>
      <c r="E31" t="inlineStr">
        <is>
          <t>F</t>
        </is>
      </c>
      <c r="F31" t="n">
        <v>25</v>
      </c>
      <c r="G31" t="inlineStr"/>
      <c r="H31" t="inlineStr">
        <is>
          <t>Brost</t>
        </is>
      </c>
      <c r="I31" s="30" t="n">
        <v>7850000</v>
      </c>
      <c r="J31" s="31" t="n">
        <v>108.46</v>
      </c>
      <c r="K31" s="31" t="n">
        <v>112.84</v>
      </c>
      <c r="L31" s="31" t="n">
        <v>-4.38</v>
      </c>
      <c r="M31" s="31" t="n">
        <v>13.82</v>
      </c>
      <c r="N31" t="n">
        <v>27.1</v>
      </c>
      <c r="O31" t="n">
        <v>100</v>
      </c>
      <c r="P31" t="inlineStr">
        <is>
          <t>04mv2</t>
        </is>
      </c>
    </row>
    <row r="32">
      <c r="A32" t="n">
        <v>31</v>
      </c>
      <c r="B32" t="inlineStr">
        <is>
          <t>Matthew Schaefer</t>
        </is>
      </c>
      <c r="C32" t="inlineStr">
        <is>
          <t>NYI</t>
        </is>
      </c>
      <c r="D32" t="inlineStr">
        <is>
          <t>D</t>
        </is>
      </c>
      <c r="E32" t="inlineStr">
        <is>
          <t>D</t>
        </is>
      </c>
      <c r="F32" t="n">
        <v>19</v>
      </c>
      <c r="G32" t="inlineStr"/>
      <c r="H32" t="inlineStr">
        <is>
          <t>Anybody but the Leafs</t>
        </is>
      </c>
      <c r="I32" s="30" t="n">
        <v>975000</v>
      </c>
      <c r="J32" s="31" t="n">
        <v>108.43</v>
      </c>
      <c r="K32" s="31" t="n">
        <v>105.32</v>
      </c>
      <c r="L32" s="31" t="n">
        <v>3.11</v>
      </c>
      <c r="M32" s="31" t="n">
        <v>111.21</v>
      </c>
      <c r="N32" t="n">
        <v>25.1</v>
      </c>
      <c r="O32" t="n">
        <v>100</v>
      </c>
      <c r="P32" t="inlineStr">
        <is>
          <t>06gk0</t>
        </is>
      </c>
    </row>
    <row r="33">
      <c r="A33" t="n">
        <v>32</v>
      </c>
      <c r="B33" t="inlineStr">
        <is>
          <t>Matt Boldy</t>
        </is>
      </c>
      <c r="C33" t="inlineStr">
        <is>
          <t>MIN</t>
        </is>
      </c>
      <c r="D33" t="inlineStr">
        <is>
          <t>F</t>
        </is>
      </c>
      <c r="E33" t="inlineStr">
        <is>
          <t>F</t>
        </is>
      </c>
      <c r="F33" t="n">
        <v>25</v>
      </c>
      <c r="G33" t="inlineStr"/>
      <c r="H33" t="inlineStr">
        <is>
          <t>Brown Noesen</t>
        </is>
      </c>
      <c r="I33" s="30" t="n">
        <v>7000000</v>
      </c>
      <c r="J33" s="31" t="n">
        <v>108.42</v>
      </c>
      <c r="K33" s="31" t="n">
        <v>108.82</v>
      </c>
      <c r="L33" s="31" t="n">
        <v>-0.4</v>
      </c>
      <c r="M33" s="31" t="n">
        <v>15.49</v>
      </c>
      <c r="N33" t="n">
        <v>16.9</v>
      </c>
      <c r="O33" t="n">
        <v>100</v>
      </c>
      <c r="P33" t="inlineStr">
        <is>
          <t>04xec</t>
        </is>
      </c>
    </row>
    <row r="34">
      <c r="A34" t="n">
        <v>33</v>
      </c>
      <c r="B34" t="inlineStr">
        <is>
          <t>Tim Stutzle</t>
        </is>
      </c>
      <c r="C34" t="inlineStr">
        <is>
          <t>OTT</t>
        </is>
      </c>
      <c r="D34" t="inlineStr">
        <is>
          <t>F</t>
        </is>
      </c>
      <c r="E34" t="inlineStr">
        <is>
          <t>F</t>
        </is>
      </c>
      <c r="F34" t="n">
        <v>24</v>
      </c>
      <c r="G34" t="inlineStr"/>
      <c r="H34" t="inlineStr">
        <is>
          <t>Brown Noesen</t>
        </is>
      </c>
      <c r="I34" s="30" t="n">
        <v>8350000</v>
      </c>
      <c r="J34" s="31" t="n">
        <v>108.2</v>
      </c>
      <c r="K34" s="31" t="n">
        <v>108.81</v>
      </c>
      <c r="L34" s="31" t="n">
        <v>-0.61</v>
      </c>
      <c r="M34" s="31" t="n">
        <v>12.96</v>
      </c>
      <c r="N34" t="n">
        <v>38</v>
      </c>
      <c r="O34" t="n">
        <v>100</v>
      </c>
      <c r="P34" t="inlineStr">
        <is>
          <t>051z0</t>
        </is>
      </c>
    </row>
    <row r="35">
      <c r="A35" t="n">
        <v>34</v>
      </c>
      <c r="B35" t="inlineStr">
        <is>
          <t>Brady Tkachuk</t>
        </is>
      </c>
      <c r="C35" t="inlineStr">
        <is>
          <t>FLA</t>
        </is>
      </c>
      <c r="D35" t="inlineStr">
        <is>
          <t>F</t>
        </is>
      </c>
      <c r="E35" t="inlineStr">
        <is>
          <t>F</t>
        </is>
      </c>
      <c r="F35" t="n">
        <v>26</v>
      </c>
      <c r="G35" t="inlineStr"/>
      <c r="H35" t="inlineStr">
        <is>
          <t>Nathan</t>
        </is>
      </c>
      <c r="I35" s="30" t="n">
        <v>8205714</v>
      </c>
      <c r="J35" s="31" t="n">
        <v>107.74</v>
      </c>
      <c r="K35" s="31" t="n">
        <v>89.61</v>
      </c>
      <c r="L35" s="31" t="n">
        <v>18.13</v>
      </c>
      <c r="M35" s="31" t="n">
        <v>13.13</v>
      </c>
      <c r="N35" t="n">
        <v>23.4</v>
      </c>
      <c r="O35" t="n">
        <v>99</v>
      </c>
      <c r="P35" t="inlineStr">
        <is>
          <t>04kyh</t>
        </is>
      </c>
    </row>
    <row r="36">
      <c r="A36" t="n">
        <v>35</v>
      </c>
      <c r="B36" t="inlineStr">
        <is>
          <t>Kirill Kaprizov</t>
        </is>
      </c>
      <c r="C36" t="inlineStr">
        <is>
          <t>MIN</t>
        </is>
      </c>
      <c r="D36" t="inlineStr">
        <is>
          <t>F</t>
        </is>
      </c>
      <c r="E36" t="inlineStr">
        <is>
          <t>F</t>
        </is>
      </c>
      <c r="F36" t="n">
        <v>29</v>
      </c>
      <c r="G36" t="inlineStr"/>
      <c r="H36" t="inlineStr">
        <is>
          <t>FA</t>
        </is>
      </c>
      <c r="I36" s="30" t="n">
        <v>17000000</v>
      </c>
      <c r="J36" s="31" t="n">
        <v>107.47</v>
      </c>
      <c r="K36" s="31" t="n">
        <v>109.68</v>
      </c>
      <c r="L36" s="31" t="n">
        <v>-2.21</v>
      </c>
      <c r="M36" s="31" t="n">
        <v>6.32</v>
      </c>
      <c r="N36" t="n">
        <v>8</v>
      </c>
      <c r="O36" t="n">
        <v>98</v>
      </c>
      <c r="P36" t="inlineStr">
        <is>
          <t>03rh3</t>
        </is>
      </c>
    </row>
    <row r="37">
      <c r="A37" t="n">
        <v>36</v>
      </c>
      <c r="B37" t="inlineStr">
        <is>
          <t>Adrian Kempe</t>
        </is>
      </c>
      <c r="C37" t="inlineStr">
        <is>
          <t>LAK</t>
        </is>
      </c>
      <c r="D37" t="inlineStr">
        <is>
          <t>F</t>
        </is>
      </c>
      <c r="E37" t="inlineStr">
        <is>
          <t>F</t>
        </is>
      </c>
      <c r="F37" t="n">
        <v>29</v>
      </c>
      <c r="G37" t="inlineStr"/>
      <c r="H37" t="inlineStr">
        <is>
          <t>The Last Place Lukes</t>
        </is>
      </c>
      <c r="I37" s="30" t="n">
        <v>10625000</v>
      </c>
      <c r="J37" s="31" t="n">
        <v>106.97</v>
      </c>
      <c r="K37" s="31" t="n">
        <v>107.41</v>
      </c>
      <c r="L37" s="31" t="n">
        <v>-0.44</v>
      </c>
      <c r="M37" s="31" t="n">
        <v>10.07</v>
      </c>
      <c r="N37" t="n">
        <v>52.3</v>
      </c>
      <c r="O37" t="n">
        <v>98</v>
      </c>
      <c r="P37" t="inlineStr">
        <is>
          <t>03e1n</t>
        </is>
      </c>
    </row>
    <row r="38">
      <c r="A38" t="n">
        <v>37</v>
      </c>
      <c r="B38" t="inlineStr">
        <is>
          <t>Jack Eichel</t>
        </is>
      </c>
      <c r="C38" t="inlineStr">
        <is>
          <t>VGK</t>
        </is>
      </c>
      <c r="D38" t="inlineStr">
        <is>
          <t>F</t>
        </is>
      </c>
      <c r="E38" t="inlineStr">
        <is>
          <t>F</t>
        </is>
      </c>
      <c r="F38" t="n">
        <v>29</v>
      </c>
      <c r="G38" t="inlineStr"/>
      <c r="H38" t="inlineStr">
        <is>
          <t>FA</t>
        </is>
      </c>
      <c r="I38" s="30" t="n">
        <v>13500000</v>
      </c>
      <c r="J38" s="31" t="n">
        <v>106.95</v>
      </c>
      <c r="K38" s="31" t="n">
        <v>106.85</v>
      </c>
      <c r="L38" s="31" t="n">
        <v>0.1</v>
      </c>
      <c r="M38" s="31" t="n">
        <v>7.92</v>
      </c>
      <c r="N38" t="n">
        <v>15.9</v>
      </c>
      <c r="O38" t="n">
        <v>99</v>
      </c>
      <c r="P38" t="inlineStr">
        <is>
          <t>03924</t>
        </is>
      </c>
    </row>
    <row r="39">
      <c r="A39" t="n">
        <v>38</v>
      </c>
      <c r="B39" t="inlineStr">
        <is>
          <t>Brandon Hagel</t>
        </is>
      </c>
      <c r="C39" t="inlineStr">
        <is>
          <t>TBL</t>
        </is>
      </c>
      <c r="D39" t="inlineStr">
        <is>
          <t>F</t>
        </is>
      </c>
      <c r="E39" t="inlineStr">
        <is>
          <t>F</t>
        </is>
      </c>
      <c r="F39" t="n">
        <v>28</v>
      </c>
      <c r="G39" t="inlineStr"/>
      <c r="H39" t="inlineStr">
        <is>
          <t>Le Duke of Dangles</t>
        </is>
      </c>
      <c r="I39" s="30" t="n">
        <v>6500000</v>
      </c>
      <c r="J39" s="31" t="n">
        <v>106.66</v>
      </c>
      <c r="K39" s="31" t="n">
        <v>99.12</v>
      </c>
      <c r="L39" s="31" t="n">
        <v>7.54</v>
      </c>
      <c r="M39" s="31" t="n">
        <v>16.41</v>
      </c>
      <c r="N39" t="n">
        <v>41.5</v>
      </c>
      <c r="O39" t="n">
        <v>100</v>
      </c>
      <c r="P39" t="inlineStr">
        <is>
          <t>042yb</t>
        </is>
      </c>
    </row>
    <row r="40">
      <c r="A40" t="n">
        <v>39</v>
      </c>
      <c r="B40" t="inlineStr">
        <is>
          <t>Karel Vejmelka</t>
        </is>
      </c>
      <c r="C40" t="inlineStr">
        <is>
          <t>UTA</t>
        </is>
      </c>
      <c r="D40" t="inlineStr">
        <is>
          <t>G</t>
        </is>
      </c>
      <c r="E40" t="inlineStr">
        <is>
          <t>G</t>
        </is>
      </c>
      <c r="F40" t="n">
        <v>30</v>
      </c>
      <c r="G40" t="inlineStr"/>
      <c r="H40" t="inlineStr">
        <is>
          <t>A Bunch of Dusters</t>
        </is>
      </c>
      <c r="I40" s="30" t="n">
        <v>4750000</v>
      </c>
      <c r="J40" s="31" t="n">
        <v>106.38</v>
      </c>
      <c r="K40" s="31" t="n">
        <v>120.46</v>
      </c>
      <c r="L40" s="31" t="n">
        <v>-14.08</v>
      </c>
      <c r="M40" s="31" t="n">
        <v>22.4</v>
      </c>
      <c r="N40" t="n">
        <v>127</v>
      </c>
      <c r="O40" t="n">
        <v>98</v>
      </c>
      <c r="P40" t="inlineStr">
        <is>
          <t>03rih</t>
        </is>
      </c>
    </row>
    <row r="41">
      <c r="A41" t="n">
        <v>40</v>
      </c>
      <c r="B41" t="inlineStr">
        <is>
          <t>William Nylander</t>
        </is>
      </c>
      <c r="C41" t="inlineStr">
        <is>
          <t>TOR</t>
        </is>
      </c>
      <c r="D41" t="inlineStr">
        <is>
          <t>F</t>
        </is>
      </c>
      <c r="E41" t="inlineStr">
        <is>
          <t>F</t>
        </is>
      </c>
      <c r="F41" t="n">
        <v>30</v>
      </c>
      <c r="G41" t="inlineStr"/>
      <c r="H41" t="inlineStr">
        <is>
          <t>The Last Place Lukes</t>
        </is>
      </c>
      <c r="I41" s="30" t="n">
        <v>11500000</v>
      </c>
      <c r="J41" s="31" t="n">
        <v>105.04</v>
      </c>
      <c r="K41" s="31" t="n">
        <v>89.69</v>
      </c>
      <c r="L41" s="31" t="n">
        <v>15.35</v>
      </c>
      <c r="M41" s="31" t="n">
        <v>9.130000000000001</v>
      </c>
      <c r="N41" t="n">
        <v>28.2</v>
      </c>
      <c r="O41" t="n">
        <v>99</v>
      </c>
      <c r="P41" t="inlineStr">
        <is>
          <t>02yjj</t>
        </is>
      </c>
    </row>
    <row r="42">
      <c r="A42" t="n">
        <v>41</v>
      </c>
      <c r="B42" t="inlineStr">
        <is>
          <t>Lane Hutson</t>
        </is>
      </c>
      <c r="C42" t="inlineStr">
        <is>
          <t>MTL</t>
        </is>
      </c>
      <c r="D42" t="inlineStr">
        <is>
          <t>D</t>
        </is>
      </c>
      <c r="E42" t="inlineStr">
        <is>
          <t>D</t>
        </is>
      </c>
      <c r="F42" t="n">
        <v>22</v>
      </c>
      <c r="G42" t="inlineStr"/>
      <c r="H42" t="inlineStr">
        <is>
          <t>Deef-Fence</t>
        </is>
      </c>
      <c r="I42" s="30" t="n">
        <v>8850000</v>
      </c>
      <c r="J42" s="31" t="n">
        <v>104.95</v>
      </c>
      <c r="K42" s="31" t="n">
        <v>117.43</v>
      </c>
      <c r="L42" s="31" t="n">
        <v>-12.48</v>
      </c>
      <c r="M42" s="31" t="n">
        <v>11.86</v>
      </c>
      <c r="N42" t="n">
        <v>32.6</v>
      </c>
      <c r="O42" t="n">
        <v>100</v>
      </c>
      <c r="P42" t="inlineStr">
        <is>
          <t>05wwg</t>
        </is>
      </c>
    </row>
    <row r="43">
      <c r="A43" t="n">
        <v>42</v>
      </c>
      <c r="B43" t="inlineStr">
        <is>
          <t>Brandon Bussi</t>
        </is>
      </c>
      <c r="C43" t="inlineStr">
        <is>
          <t>CAR</t>
        </is>
      </c>
      <c r="D43" t="inlineStr">
        <is>
          <t>G</t>
        </is>
      </c>
      <c r="E43" t="inlineStr">
        <is>
          <t>G</t>
        </is>
      </c>
      <c r="F43" t="n">
        <v>28</v>
      </c>
      <c r="G43" t="inlineStr"/>
      <c r="H43" t="inlineStr">
        <is>
          <t>Kurtis</t>
        </is>
      </c>
      <c r="I43" s="30" t="n">
        <v>1900000</v>
      </c>
      <c r="J43" s="31" t="n">
        <v>103.2</v>
      </c>
      <c r="K43" s="31" t="n">
        <v>90.92</v>
      </c>
      <c r="L43" s="31" t="n">
        <v>12.28</v>
      </c>
      <c r="M43" s="31" t="n">
        <v>54.32</v>
      </c>
      <c r="N43" t="n">
        <v>177.8</v>
      </c>
      <c r="O43" t="n">
        <v>96</v>
      </c>
      <c r="P43" t="inlineStr">
        <is>
          <t>04yla</t>
        </is>
      </c>
    </row>
    <row r="44">
      <c r="A44" t="n">
        <v>43</v>
      </c>
      <c r="B44" t="inlineStr">
        <is>
          <t>Tage Thompson</t>
        </is>
      </c>
      <c r="C44" t="inlineStr">
        <is>
          <t>BUF</t>
        </is>
      </c>
      <c r="D44" t="inlineStr">
        <is>
          <t>F</t>
        </is>
      </c>
      <c r="E44" t="inlineStr">
        <is>
          <t>F</t>
        </is>
      </c>
      <c r="F44" t="n">
        <v>28</v>
      </c>
      <c r="G44" t="inlineStr"/>
      <c r="H44" t="inlineStr">
        <is>
          <t>Brown Noesen</t>
        </is>
      </c>
      <c r="I44" s="30" t="n">
        <v>7142857</v>
      </c>
      <c r="J44" s="31" t="n">
        <v>103.05</v>
      </c>
      <c r="K44" s="31" t="n">
        <v>104.92</v>
      </c>
      <c r="L44" s="31" t="n">
        <v>-1.87</v>
      </c>
      <c r="M44" s="31" t="n">
        <v>14.43</v>
      </c>
      <c r="N44" t="n">
        <v>24.9</v>
      </c>
      <c r="O44" t="n">
        <v>100</v>
      </c>
      <c r="P44" t="inlineStr">
        <is>
          <t>042t5</t>
        </is>
      </c>
    </row>
    <row r="45">
      <c r="A45" t="n">
        <v>44</v>
      </c>
      <c r="B45" t="inlineStr">
        <is>
          <t>Filip Forsberg</t>
        </is>
      </c>
      <c r="C45" t="inlineStr">
        <is>
          <t>NSH</t>
        </is>
      </c>
      <c r="D45" t="inlineStr">
        <is>
          <t>F</t>
        </is>
      </c>
      <c r="E45" t="inlineStr">
        <is>
          <t>F</t>
        </is>
      </c>
      <c r="F45" t="n">
        <v>32</v>
      </c>
      <c r="G45" t="inlineStr"/>
      <c r="H45" t="inlineStr">
        <is>
          <t>Keith</t>
        </is>
      </c>
      <c r="I45" s="30" t="n">
        <v>8500000</v>
      </c>
      <c r="J45" s="31" t="n">
        <v>102.67</v>
      </c>
      <c r="K45" s="31" t="n">
        <v>97.02</v>
      </c>
      <c r="L45" s="31" t="n">
        <v>5.65</v>
      </c>
      <c r="M45" s="31" t="n">
        <v>12.08</v>
      </c>
      <c r="N45" t="n">
        <v>36.1</v>
      </c>
      <c r="O45" t="n">
        <v>99</v>
      </c>
      <c r="P45" t="inlineStr">
        <is>
          <t>02fzm</t>
        </is>
      </c>
    </row>
    <row r="46">
      <c r="A46" t="n">
        <v>45</v>
      </c>
      <c r="B46" t="inlineStr">
        <is>
          <t>Wyatt Johnston</t>
        </is>
      </c>
      <c r="C46" t="inlineStr">
        <is>
          <t>DAL</t>
        </is>
      </c>
      <c r="D46" t="inlineStr">
        <is>
          <t>F</t>
        </is>
      </c>
      <c r="E46" t="inlineStr">
        <is>
          <t>F</t>
        </is>
      </c>
      <c r="F46" t="n">
        <v>23</v>
      </c>
      <c r="G46" t="inlineStr"/>
      <c r="H46" t="inlineStr">
        <is>
          <t>Kurtis</t>
        </is>
      </c>
      <c r="I46" s="30" t="n">
        <v>8400000</v>
      </c>
      <c r="J46" s="31" t="n">
        <v>102.62</v>
      </c>
      <c r="K46" s="31" t="n">
        <v>108</v>
      </c>
      <c r="L46" s="31" t="n">
        <v>-5.38</v>
      </c>
      <c r="M46" s="31" t="n">
        <v>12.22</v>
      </c>
      <c r="N46" t="n">
        <v>28</v>
      </c>
      <c r="O46" t="n">
        <v>100</v>
      </c>
      <c r="P46" t="inlineStr">
        <is>
          <t>05tqt</t>
        </is>
      </c>
    </row>
    <row r="47">
      <c r="A47" t="n">
        <v>46</v>
      </c>
      <c r="B47" t="inlineStr">
        <is>
          <t>Charlie McAvoy</t>
        </is>
      </c>
      <c r="C47" t="inlineStr">
        <is>
          <t>BOS</t>
        </is>
      </c>
      <c r="D47" t="inlineStr">
        <is>
          <t>D</t>
        </is>
      </c>
      <c r="E47" t="inlineStr">
        <is>
          <t>D</t>
        </is>
      </c>
      <c r="F47" t="n">
        <v>28</v>
      </c>
      <c r="G47" t="inlineStr"/>
      <c r="H47" t="inlineStr">
        <is>
          <t>The Last Place Lukes</t>
        </is>
      </c>
      <c r="I47" s="30" t="n">
        <v>9500000</v>
      </c>
      <c r="J47" s="31" t="n">
        <v>102.28</v>
      </c>
      <c r="K47" s="31" t="n">
        <v>107.27</v>
      </c>
      <c r="L47" s="31" t="n">
        <v>-4.99</v>
      </c>
      <c r="M47" s="31" t="n">
        <v>10.77</v>
      </c>
      <c r="N47" t="n">
        <v>66.7</v>
      </c>
      <c r="O47" t="n">
        <v>99</v>
      </c>
      <c r="P47" t="inlineStr">
        <is>
          <t>03wpm</t>
        </is>
      </c>
    </row>
    <row r="48">
      <c r="A48" t="n">
        <v>47</v>
      </c>
      <c r="B48" t="inlineStr">
        <is>
          <t>Travis Konecny</t>
        </is>
      </c>
      <c r="C48" t="inlineStr">
        <is>
          <t>PHI</t>
        </is>
      </c>
      <c r="D48" t="inlineStr">
        <is>
          <t>F</t>
        </is>
      </c>
      <c r="E48" t="inlineStr">
        <is>
          <t>F</t>
        </is>
      </c>
      <c r="F48" t="n">
        <v>29</v>
      </c>
      <c r="G48" t="inlineStr"/>
      <c r="H48" t="inlineStr">
        <is>
          <t>Brown Noesen</t>
        </is>
      </c>
      <c r="I48" s="30" t="n">
        <v>8750000</v>
      </c>
      <c r="J48" s="31" t="n">
        <v>101.91</v>
      </c>
      <c r="K48" s="31" t="n">
        <v>97.67</v>
      </c>
      <c r="L48" s="31" t="n">
        <v>4.24</v>
      </c>
      <c r="M48" s="31" t="n">
        <v>11.65</v>
      </c>
      <c r="N48" t="n">
        <v>91.2</v>
      </c>
      <c r="O48" t="n">
        <v>96</v>
      </c>
      <c r="P48" t="inlineStr">
        <is>
          <t>038vb</t>
        </is>
      </c>
    </row>
    <row r="49">
      <c r="A49" t="n">
        <v>48</v>
      </c>
      <c r="B49" t="inlineStr">
        <is>
          <t>Steven Stamkos</t>
        </is>
      </c>
      <c r="C49" t="inlineStr">
        <is>
          <t>NSH</t>
        </is>
      </c>
      <c r="D49" t="inlineStr">
        <is>
          <t>F</t>
        </is>
      </c>
      <c r="E49" t="inlineStr">
        <is>
          <t>F</t>
        </is>
      </c>
      <c r="F49" t="n">
        <v>36</v>
      </c>
      <c r="G49" t="inlineStr"/>
      <c r="H49" t="inlineStr">
        <is>
          <t>FA</t>
        </is>
      </c>
      <c r="I49" s="30" t="n">
        <v>8000000</v>
      </c>
      <c r="J49" s="31" t="n">
        <v>101.66</v>
      </c>
      <c r="K49" s="31" t="n">
        <v>100.39</v>
      </c>
      <c r="L49" s="31" t="n">
        <v>1.27</v>
      </c>
      <c r="M49" s="31" t="n">
        <v>12.71</v>
      </c>
      <c r="N49" t="n">
        <v>108.7</v>
      </c>
      <c r="O49" t="n">
        <v>95</v>
      </c>
      <c r="P49" t="inlineStr">
        <is>
          <t>00qru</t>
        </is>
      </c>
    </row>
    <row r="50">
      <c r="A50" t="n">
        <v>49</v>
      </c>
      <c r="B50" t="inlineStr">
        <is>
          <t>Sidney Crosby</t>
        </is>
      </c>
      <c r="C50" t="inlineStr">
        <is>
          <t>PIT</t>
        </is>
      </c>
      <c r="D50" t="inlineStr">
        <is>
          <t>F</t>
        </is>
      </c>
      <c r="E50" t="inlineStr">
        <is>
          <t>F</t>
        </is>
      </c>
      <c r="F50" t="n">
        <v>39</v>
      </c>
      <c r="G50" t="inlineStr"/>
      <c r="H50" t="inlineStr">
        <is>
          <t>Sidizen Kanes</t>
        </is>
      </c>
      <c r="I50" s="30" t="n">
        <v>8700000</v>
      </c>
      <c r="J50" s="31" t="n">
        <v>101.46</v>
      </c>
      <c r="K50" s="31" t="n">
        <v>94.2</v>
      </c>
      <c r="L50" s="31" t="n">
        <v>7.26</v>
      </c>
      <c r="M50" s="31" t="n">
        <v>11.66</v>
      </c>
      <c r="N50" t="n">
        <v>51.5</v>
      </c>
      <c r="O50" t="n">
        <v>99</v>
      </c>
      <c r="P50" t="inlineStr">
        <is>
          <t>00454</t>
        </is>
      </c>
    </row>
    <row r="51">
      <c r="A51" t="n">
        <v>50</v>
      </c>
      <c r="B51" t="inlineStr">
        <is>
          <t>Mitch Marner</t>
        </is>
      </c>
      <c r="C51" t="inlineStr">
        <is>
          <t>VGK</t>
        </is>
      </c>
      <c r="D51" t="inlineStr">
        <is>
          <t>F</t>
        </is>
      </c>
      <c r="E51" t="inlineStr">
        <is>
          <t>F</t>
        </is>
      </c>
      <c r="F51" t="n">
        <v>29</v>
      </c>
      <c r="G51" t="inlineStr"/>
      <c r="H51" t="inlineStr">
        <is>
          <t>Kurtis</t>
        </is>
      </c>
      <c r="I51" s="30" t="n">
        <v>12000000</v>
      </c>
      <c r="J51" s="31" t="n">
        <v>101.23</v>
      </c>
      <c r="K51" s="31" t="n">
        <v>94.04000000000001</v>
      </c>
      <c r="L51" s="31" t="n">
        <v>7.19</v>
      </c>
      <c r="M51" s="31" t="n">
        <v>8.44</v>
      </c>
      <c r="N51" t="n">
        <v>33.5</v>
      </c>
      <c r="O51" t="n">
        <v>99</v>
      </c>
      <c r="P51" t="inlineStr">
        <is>
          <t>03jvu</t>
        </is>
      </c>
    </row>
    <row r="52">
      <c r="A52" t="n">
        <v>51</v>
      </c>
      <c r="B52" t="inlineStr">
        <is>
          <t>Artemi Panarin</t>
        </is>
      </c>
      <c r="C52" t="inlineStr">
        <is>
          <t>LAK</t>
        </is>
      </c>
      <c r="D52" t="inlineStr">
        <is>
          <t>F</t>
        </is>
      </c>
      <c r="E52" t="inlineStr">
        <is>
          <t>F</t>
        </is>
      </c>
      <c r="F52" t="n">
        <v>34</v>
      </c>
      <c r="G52" t="inlineStr"/>
      <c r="H52" t="inlineStr">
        <is>
          <t>FA</t>
        </is>
      </c>
      <c r="I52" s="30" t="n">
        <v>11000000</v>
      </c>
      <c r="J52" s="31" t="n">
        <v>101.04</v>
      </c>
      <c r="K52" s="31" t="n">
        <v>95.19</v>
      </c>
      <c r="L52" s="31" t="n">
        <v>5.85</v>
      </c>
      <c r="M52" s="31" t="n">
        <v>9.19</v>
      </c>
      <c r="N52" t="n">
        <v>37.1</v>
      </c>
      <c r="O52" t="n">
        <v>97</v>
      </c>
      <c r="P52" t="inlineStr">
        <is>
          <t>03bfj</t>
        </is>
      </c>
    </row>
    <row r="53">
      <c r="A53" t="n">
        <v>52</v>
      </c>
      <c r="B53" t="inlineStr">
        <is>
          <t>Alex Tuch</t>
        </is>
      </c>
      <c r="C53" t="inlineStr">
        <is>
          <t>WSH</t>
        </is>
      </c>
      <c r="D53" t="inlineStr">
        <is>
          <t>F</t>
        </is>
      </c>
      <c r="E53" t="inlineStr">
        <is>
          <t>F</t>
        </is>
      </c>
      <c r="F53" t="n">
        <v>30</v>
      </c>
      <c r="G53" t="inlineStr"/>
      <c r="H53" t="inlineStr">
        <is>
          <t>FA</t>
        </is>
      </c>
      <c r="I53" s="30" t="n">
        <v>10500000</v>
      </c>
      <c r="J53" s="31" t="n">
        <v>100.9</v>
      </c>
      <c r="K53" s="31" t="n">
        <v>96.95</v>
      </c>
      <c r="L53" s="31" t="n">
        <v>3.95</v>
      </c>
      <c r="M53" s="31" t="n">
        <v>9.609999999999999</v>
      </c>
      <c r="N53" t="n">
        <v>81.5</v>
      </c>
      <c r="O53" t="n">
        <v>95</v>
      </c>
      <c r="P53" t="inlineStr">
        <is>
          <t>03d09</t>
        </is>
      </c>
    </row>
    <row r="54">
      <c r="A54" t="n">
        <v>53</v>
      </c>
      <c r="B54" t="inlineStr">
        <is>
          <t>Jack Hughes</t>
        </is>
      </c>
      <c r="C54" t="inlineStr">
        <is>
          <t>NJD</t>
        </is>
      </c>
      <c r="D54" t="inlineStr">
        <is>
          <t>F</t>
        </is>
      </c>
      <c r="E54" t="inlineStr">
        <is>
          <t>F</t>
        </is>
      </c>
      <c r="F54" t="n">
        <v>25</v>
      </c>
      <c r="G54" t="inlineStr"/>
      <c r="H54" t="inlineStr">
        <is>
          <t>Anybody but the Leafs</t>
        </is>
      </c>
      <c r="I54" s="30" t="n">
        <v>8000000</v>
      </c>
      <c r="J54" s="31" t="n">
        <v>99.86</v>
      </c>
      <c r="K54" s="31" t="n">
        <v>91.98</v>
      </c>
      <c r="L54" s="31" t="n">
        <v>7.88</v>
      </c>
      <c r="M54" s="31" t="n">
        <v>12.48</v>
      </c>
      <c r="N54" t="n">
        <v>12.4</v>
      </c>
      <c r="O54" t="n">
        <v>100</v>
      </c>
      <c r="P54" t="inlineStr">
        <is>
          <t>04bdb</t>
        </is>
      </c>
    </row>
    <row r="55">
      <c r="A55" t="n">
        <v>54</v>
      </c>
      <c r="B55" t="inlineStr">
        <is>
          <t>Jeremy Swayman</t>
        </is>
      </c>
      <c r="C55" t="inlineStr">
        <is>
          <t>BOS</t>
        </is>
      </c>
      <c r="D55" t="inlineStr">
        <is>
          <t>G</t>
        </is>
      </c>
      <c r="E55" t="inlineStr">
        <is>
          <t>G</t>
        </is>
      </c>
      <c r="F55" t="n">
        <v>27</v>
      </c>
      <c r="G55" t="inlineStr"/>
      <c r="H55" t="inlineStr">
        <is>
          <t>Anybody but the Leafs</t>
        </is>
      </c>
      <c r="I55" s="30" t="n">
        <v>8250000</v>
      </c>
      <c r="J55" s="31" t="n">
        <v>99.62</v>
      </c>
      <c r="K55" s="31" t="n">
        <v>106.37</v>
      </c>
      <c r="L55" s="31" t="n">
        <v>-6.75</v>
      </c>
      <c r="M55" s="31" t="n">
        <v>12.08</v>
      </c>
      <c r="N55" t="n">
        <v>121.4</v>
      </c>
      <c r="O55" t="n">
        <v>98</v>
      </c>
      <c r="P55" t="inlineStr">
        <is>
          <t>04f24</t>
        </is>
      </c>
    </row>
    <row r="56">
      <c r="A56" t="n">
        <v>55</v>
      </c>
      <c r="B56" t="inlineStr">
        <is>
          <t>John Carlson</t>
        </is>
      </c>
      <c r="C56" t="inlineStr">
        <is>
          <t>TBL</t>
        </is>
      </c>
      <c r="D56" t="inlineStr">
        <is>
          <t>D</t>
        </is>
      </c>
      <c r="E56" t="inlineStr">
        <is>
          <t>D</t>
        </is>
      </c>
      <c r="F56" t="n">
        <v>36</v>
      </c>
      <c r="G56" t="inlineStr"/>
      <c r="H56" t="inlineStr">
        <is>
          <t>FA</t>
        </is>
      </c>
      <c r="I56" s="30" t="n">
        <v>8500000</v>
      </c>
      <c r="J56" s="31" t="n">
        <v>99.61</v>
      </c>
      <c r="K56" s="31" t="n">
        <v>96.26000000000001</v>
      </c>
      <c r="L56" s="31" t="n">
        <v>3.35</v>
      </c>
      <c r="M56" s="31" t="n">
        <v>11.72</v>
      </c>
      <c r="N56" t="n">
        <v>64.40000000000001</v>
      </c>
      <c r="O56" t="n">
        <v>98</v>
      </c>
      <c r="P56" t="inlineStr">
        <is>
          <t>015pv</t>
        </is>
      </c>
    </row>
    <row r="57">
      <c r="A57" t="n">
        <v>56</v>
      </c>
      <c r="B57" t="inlineStr">
        <is>
          <t>Connor Hellebuyck</t>
        </is>
      </c>
      <c r="C57" t="inlineStr">
        <is>
          <t>WPG</t>
        </is>
      </c>
      <c r="D57" t="inlineStr">
        <is>
          <t>G</t>
        </is>
      </c>
      <c r="E57" t="inlineStr">
        <is>
          <t>G</t>
        </is>
      </c>
      <c r="F57" t="n">
        <v>33</v>
      </c>
      <c r="G57" t="inlineStr"/>
      <c r="H57" t="inlineStr">
        <is>
          <t>Nathan</t>
        </is>
      </c>
      <c r="I57" s="30" t="n">
        <v>8500000</v>
      </c>
      <c r="J57" s="31" t="n">
        <v>99.34999999999999</v>
      </c>
      <c r="K57" s="31" t="n">
        <v>88</v>
      </c>
      <c r="L57" s="31" t="n">
        <v>11.35</v>
      </c>
      <c r="M57" s="31" t="n">
        <v>11.69</v>
      </c>
      <c r="N57" t="n">
        <v>93</v>
      </c>
      <c r="O57" t="n">
        <v>99</v>
      </c>
      <c r="P57" t="inlineStr">
        <is>
          <t>02o7s</t>
        </is>
      </c>
    </row>
    <row r="58">
      <c r="A58" t="n">
        <v>57</v>
      </c>
      <c r="B58" t="inlineStr">
        <is>
          <t>Rasmus Andersson</t>
        </is>
      </c>
      <c r="C58" t="inlineStr">
        <is>
          <t>VGK</t>
        </is>
      </c>
      <c r="D58" t="inlineStr">
        <is>
          <t>D</t>
        </is>
      </c>
      <c r="E58" t="inlineStr">
        <is>
          <t>D</t>
        </is>
      </c>
      <c r="F58" t="n">
        <v>29</v>
      </c>
      <c r="G58" t="inlineStr"/>
      <c r="H58" t="inlineStr">
        <is>
          <t>FA</t>
        </is>
      </c>
      <c r="I58" s="30" t="n">
        <v>8500000</v>
      </c>
      <c r="J58" s="31" t="n">
        <v>99.28</v>
      </c>
      <c r="K58" s="31" t="n">
        <v>99.34</v>
      </c>
      <c r="L58" s="31" t="n">
        <v>-0.06</v>
      </c>
      <c r="M58" s="31" t="n">
        <v>11.68</v>
      </c>
      <c r="N58" t="n">
        <v>138.5</v>
      </c>
      <c r="O58" t="n">
        <v>95</v>
      </c>
      <c r="P58" t="inlineStr">
        <is>
          <t>03rf5</t>
        </is>
      </c>
    </row>
    <row r="59">
      <c r="A59" t="n">
        <v>58</v>
      </c>
      <c r="B59" t="inlineStr">
        <is>
          <t>Alex DeBrincat</t>
        </is>
      </c>
      <c r="C59" t="inlineStr">
        <is>
          <t>DET</t>
        </is>
      </c>
      <c r="D59" t="inlineStr">
        <is>
          <t>F</t>
        </is>
      </c>
      <c r="E59" t="inlineStr">
        <is>
          <t>F</t>
        </is>
      </c>
      <c r="F59" t="n">
        <v>28</v>
      </c>
      <c r="G59" t="inlineStr"/>
      <c r="H59" t="inlineStr">
        <is>
          <t>FA</t>
        </is>
      </c>
      <c r="I59" s="30" t="n">
        <v>7875000</v>
      </c>
      <c r="J59" s="31" t="n">
        <v>99.2</v>
      </c>
      <c r="K59" s="31" t="n">
        <v>99.20999999999999</v>
      </c>
      <c r="L59" s="31" t="n">
        <v>-0.01</v>
      </c>
      <c r="M59" s="31" t="n">
        <v>12.6</v>
      </c>
      <c r="N59" t="n">
        <v>47.9</v>
      </c>
      <c r="O59" t="n">
        <v>99</v>
      </c>
      <c r="P59" t="inlineStr">
        <is>
          <t>03v70</t>
        </is>
      </c>
    </row>
    <row r="60">
      <c r="A60" t="n">
        <v>59</v>
      </c>
      <c r="B60" t="inlineStr">
        <is>
          <t>Logan Thompson</t>
        </is>
      </c>
      <c r="C60" t="inlineStr">
        <is>
          <t>WSH</t>
        </is>
      </c>
      <c r="D60" t="inlineStr">
        <is>
          <t>G</t>
        </is>
      </c>
      <c r="E60" t="inlineStr">
        <is>
          <t>G</t>
        </is>
      </c>
      <c r="F60" t="n">
        <v>29</v>
      </c>
      <c r="G60" t="inlineStr"/>
      <c r="H60" t="inlineStr">
        <is>
          <t>Kurtis</t>
        </is>
      </c>
      <c r="I60" s="30" t="n">
        <v>5850000</v>
      </c>
      <c r="J60" s="31" t="n">
        <v>98.81999999999999</v>
      </c>
      <c r="K60" s="31" t="n">
        <v>113.04</v>
      </c>
      <c r="L60" s="31" t="n">
        <v>-14.22</v>
      </c>
      <c r="M60" s="31" t="n">
        <v>16.89</v>
      </c>
      <c r="N60" t="n">
        <v>96.5</v>
      </c>
      <c r="O60" t="n">
        <v>99</v>
      </c>
      <c r="P60" t="inlineStr">
        <is>
          <t>04mdc</t>
        </is>
      </c>
    </row>
    <row r="61">
      <c r="A61" t="n">
        <v>60</v>
      </c>
      <c r="B61" t="inlineStr">
        <is>
          <t>Roman Josi</t>
        </is>
      </c>
      <c r="C61" t="inlineStr">
        <is>
          <t>NSH</t>
        </is>
      </c>
      <c r="D61" t="inlineStr">
        <is>
          <t>D</t>
        </is>
      </c>
      <c r="E61" t="inlineStr">
        <is>
          <t>D</t>
        </is>
      </c>
      <c r="F61" t="n">
        <v>36</v>
      </c>
      <c r="G61" t="inlineStr"/>
      <c r="H61" t="inlineStr">
        <is>
          <t>Keith</t>
        </is>
      </c>
      <c r="I61" s="30" t="n">
        <v>9059000</v>
      </c>
      <c r="J61" s="31" t="n">
        <v>98.19</v>
      </c>
      <c r="K61" s="31" t="n">
        <v>90.05</v>
      </c>
      <c r="L61" s="31" t="n">
        <v>8.140000000000001</v>
      </c>
      <c r="M61" s="31" t="n">
        <v>10.84</v>
      </c>
      <c r="N61" t="n">
        <v>55.2</v>
      </c>
      <c r="O61" t="n">
        <v>97</v>
      </c>
      <c r="P61" t="inlineStr">
        <is>
          <t>01fx3</t>
        </is>
      </c>
    </row>
    <row r="62">
      <c r="A62" t="n">
        <v>61</v>
      </c>
      <c r="B62" t="inlineStr">
        <is>
          <t>Mika Zibanejad</t>
        </is>
      </c>
      <c r="C62" t="inlineStr">
        <is>
          <t>NYR</t>
        </is>
      </c>
      <c r="D62" t="inlineStr">
        <is>
          <t>F</t>
        </is>
      </c>
      <c r="E62" t="inlineStr">
        <is>
          <t>F</t>
        </is>
      </c>
      <c r="F62" t="n">
        <v>33</v>
      </c>
      <c r="G62" t="inlineStr"/>
      <c r="H62" t="inlineStr">
        <is>
          <t>FA</t>
        </is>
      </c>
      <c r="I62" s="30" t="n">
        <v>8500000</v>
      </c>
      <c r="J62" s="31" t="n">
        <v>97.98</v>
      </c>
      <c r="K62" s="31" t="n">
        <v>97.75</v>
      </c>
      <c r="L62" s="31" t="n">
        <v>0.23</v>
      </c>
      <c r="M62" s="31" t="n">
        <v>11.53</v>
      </c>
      <c r="N62" t="n">
        <v>64.40000000000001</v>
      </c>
      <c r="O62" t="n">
        <v>98</v>
      </c>
      <c r="P62" t="inlineStr">
        <is>
          <t>027i6</t>
        </is>
      </c>
    </row>
    <row r="63">
      <c r="A63" t="n">
        <v>62</v>
      </c>
      <c r="B63" t="inlineStr">
        <is>
          <t>Robert Thomas</t>
        </is>
      </c>
      <c r="C63" t="inlineStr">
        <is>
          <t>STL</t>
        </is>
      </c>
      <c r="D63" t="inlineStr">
        <is>
          <t>F</t>
        </is>
      </c>
      <c r="E63" t="inlineStr">
        <is>
          <t>F</t>
        </is>
      </c>
      <c r="F63" t="n">
        <v>27</v>
      </c>
      <c r="G63" t="inlineStr"/>
      <c r="H63" t="inlineStr">
        <is>
          <t>FA</t>
        </is>
      </c>
      <c r="I63" s="30" t="n">
        <v>8125000</v>
      </c>
      <c r="J63" s="31" t="n">
        <v>97.78</v>
      </c>
      <c r="K63" s="31" t="n">
        <v>83.09999999999999</v>
      </c>
      <c r="L63" s="31" t="n">
        <v>14.68</v>
      </c>
      <c r="M63" s="31" t="n">
        <v>12.03</v>
      </c>
      <c r="N63" t="n">
        <v>85.59999999999999</v>
      </c>
      <c r="O63" t="n">
        <v>98</v>
      </c>
      <c r="P63" t="inlineStr">
        <is>
          <t>04apb</t>
        </is>
      </c>
    </row>
    <row r="64">
      <c r="A64" t="n">
        <v>63</v>
      </c>
      <c r="B64" t="inlineStr">
        <is>
          <t>Dylan Larkin</t>
        </is>
      </c>
      <c r="C64" t="inlineStr">
        <is>
          <t>DET</t>
        </is>
      </c>
      <c r="D64" t="inlineStr">
        <is>
          <t>F</t>
        </is>
      </c>
      <c r="E64" t="inlineStr">
        <is>
          <t>F</t>
        </is>
      </c>
      <c r="F64" t="n">
        <v>30</v>
      </c>
      <c r="G64" t="inlineStr"/>
      <c r="H64" t="inlineStr">
        <is>
          <t>FA</t>
        </is>
      </c>
      <c r="I64" s="30" t="n">
        <v>8700000</v>
      </c>
      <c r="J64" s="31" t="n">
        <v>97.45999999999999</v>
      </c>
      <c r="K64" s="31" t="n">
        <v>94.62</v>
      </c>
      <c r="L64" s="31" t="n">
        <v>2.84</v>
      </c>
      <c r="M64" s="31" t="n">
        <v>11.2</v>
      </c>
      <c r="N64" t="n">
        <v>78.5</v>
      </c>
      <c r="O64" t="n">
        <v>99</v>
      </c>
      <c r="P64" t="inlineStr">
        <is>
          <t>03duf</t>
        </is>
      </c>
    </row>
    <row r="65">
      <c r="A65" t="n">
        <v>64</v>
      </c>
      <c r="B65" t="inlineStr">
        <is>
          <t>MacKenzie Weegar</t>
        </is>
      </c>
      <c r="C65" t="inlineStr">
        <is>
          <t>UTA</t>
        </is>
      </c>
      <c r="D65" t="inlineStr">
        <is>
          <t>D</t>
        </is>
      </c>
      <c r="E65" t="inlineStr">
        <is>
          <t>D</t>
        </is>
      </c>
      <c r="F65" t="n">
        <v>32</v>
      </c>
      <c r="G65" t="inlineStr"/>
      <c r="H65" t="inlineStr">
        <is>
          <t>Deef-Fence</t>
        </is>
      </c>
      <c r="I65" s="30" t="n">
        <v>6250000</v>
      </c>
      <c r="J65" s="31" t="n">
        <v>97.45</v>
      </c>
      <c r="K65" s="31" t="n">
        <v>90.48</v>
      </c>
      <c r="L65" s="31" t="n">
        <v>6.97</v>
      </c>
      <c r="M65" s="31" t="n">
        <v>15.59</v>
      </c>
      <c r="N65" t="n">
        <v>120.5</v>
      </c>
      <c r="O65" t="n">
        <v>94</v>
      </c>
      <c r="P65" t="inlineStr">
        <is>
          <t>031v6</t>
        </is>
      </c>
    </row>
    <row r="66">
      <c r="A66" t="n">
        <v>65</v>
      </c>
      <c r="B66" t="inlineStr">
        <is>
          <t>Josh Morrissey</t>
        </is>
      </c>
      <c r="C66" t="inlineStr">
        <is>
          <t>WPG</t>
        </is>
      </c>
      <c r="D66" t="inlineStr">
        <is>
          <t>D</t>
        </is>
      </c>
      <c r="E66" t="inlineStr">
        <is>
          <t>D</t>
        </is>
      </c>
      <c r="F66" t="n">
        <v>31</v>
      </c>
      <c r="G66" t="inlineStr"/>
      <c r="H66" t="inlineStr">
        <is>
          <t>A Bunch of Dusters</t>
        </is>
      </c>
      <c r="I66" s="30" t="n">
        <v>6250000</v>
      </c>
      <c r="J66" s="31" t="n">
        <v>97.12</v>
      </c>
      <c r="K66" s="31" t="n">
        <v>91.87</v>
      </c>
      <c r="L66" s="31" t="n">
        <v>5.25</v>
      </c>
      <c r="M66" s="31" t="n">
        <v>15.54</v>
      </c>
      <c r="N66" t="n">
        <v>64.90000000000001</v>
      </c>
      <c r="O66" t="n">
        <v>99</v>
      </c>
      <c r="P66" t="inlineStr">
        <is>
          <t>02ybn</t>
        </is>
      </c>
    </row>
    <row r="67">
      <c r="A67" t="n">
        <v>66</v>
      </c>
      <c r="B67" t="inlineStr">
        <is>
          <t>Noah Dobson</t>
        </is>
      </c>
      <c r="C67" t="inlineStr">
        <is>
          <t>MTL</t>
        </is>
      </c>
      <c r="D67" t="inlineStr">
        <is>
          <t>D</t>
        </is>
      </c>
      <c r="E67" t="inlineStr">
        <is>
          <t>D</t>
        </is>
      </c>
      <c r="F67" t="n">
        <v>26</v>
      </c>
      <c r="G67" t="inlineStr"/>
      <c r="H67" t="inlineStr">
        <is>
          <t>FA</t>
        </is>
      </c>
      <c r="I67" s="30" t="n">
        <v>9500000</v>
      </c>
      <c r="J67" s="31" t="n">
        <v>96.83</v>
      </c>
      <c r="K67" s="31" t="n">
        <v>94.81</v>
      </c>
      <c r="L67" s="31" t="n">
        <v>2.02</v>
      </c>
      <c r="M67" s="31" t="n">
        <v>10.19</v>
      </c>
      <c r="N67" t="n">
        <v>93.7</v>
      </c>
      <c r="O67" t="n">
        <v>97</v>
      </c>
      <c r="P67" t="inlineStr">
        <is>
          <t>04ld3</t>
        </is>
      </c>
    </row>
    <row r="68">
      <c r="A68" t="n">
        <v>67</v>
      </c>
      <c r="B68" t="inlineStr">
        <is>
          <t>Auston Matthews</t>
        </is>
      </c>
      <c r="C68" t="inlineStr">
        <is>
          <t>TOR</t>
        </is>
      </c>
      <c r="D68" t="inlineStr">
        <is>
          <t>F</t>
        </is>
      </c>
      <c r="E68" t="inlineStr">
        <is>
          <t>F</t>
        </is>
      </c>
      <c r="F68" t="n">
        <v>28</v>
      </c>
      <c r="G68" t="inlineStr"/>
      <c r="H68" t="inlineStr">
        <is>
          <t>The Last Place Lukes</t>
        </is>
      </c>
      <c r="I68" s="30" t="n">
        <v>13250000</v>
      </c>
      <c r="J68" s="31" t="n">
        <v>96.31</v>
      </c>
      <c r="K68" s="31" t="n">
        <v>67.84</v>
      </c>
      <c r="L68" s="31" t="n">
        <v>28.47</v>
      </c>
      <c r="M68" s="31" t="n">
        <v>7.27</v>
      </c>
      <c r="N68" t="n">
        <v>11.5</v>
      </c>
      <c r="O68" t="n">
        <v>99</v>
      </c>
      <c r="P68" t="inlineStr">
        <is>
          <t>03jxy</t>
        </is>
      </c>
    </row>
    <row r="69">
      <c r="A69" t="n">
        <v>68</v>
      </c>
      <c r="B69" t="inlineStr">
        <is>
          <t>Mikhail Sergachev</t>
        </is>
      </c>
      <c r="C69" t="inlineStr">
        <is>
          <t>UTA</t>
        </is>
      </c>
      <c r="D69" t="inlineStr">
        <is>
          <t>D</t>
        </is>
      </c>
      <c r="E69" t="inlineStr">
        <is>
          <t>D</t>
        </is>
      </c>
      <c r="F69" t="n">
        <v>28</v>
      </c>
      <c r="G69" t="inlineStr"/>
      <c r="H69" t="inlineStr">
        <is>
          <t>Anybody but the Leafs</t>
        </is>
      </c>
      <c r="I69" s="30" t="n">
        <v>8500000</v>
      </c>
      <c r="J69" s="31" t="n">
        <v>96.06</v>
      </c>
      <c r="K69" s="31" t="n">
        <v>99.66</v>
      </c>
      <c r="L69" s="31" t="n">
        <v>-3.6</v>
      </c>
      <c r="M69" s="31" t="n">
        <v>11.3</v>
      </c>
      <c r="N69" t="n">
        <v>69.2</v>
      </c>
      <c r="O69" t="n">
        <v>99</v>
      </c>
      <c r="P69" t="inlineStr">
        <is>
          <t>03yg3</t>
        </is>
      </c>
    </row>
    <row r="70">
      <c r="A70" t="n">
        <v>69</v>
      </c>
      <c r="B70" t="inlineStr">
        <is>
          <t>Andrei Svechnikov</t>
        </is>
      </c>
      <c r="C70" t="inlineStr">
        <is>
          <t>CAR</t>
        </is>
      </c>
      <c r="D70" t="inlineStr">
        <is>
          <t>F</t>
        </is>
      </c>
      <c r="E70" t="inlineStr">
        <is>
          <t>F</t>
        </is>
      </c>
      <c r="F70" t="n">
        <v>26</v>
      </c>
      <c r="G70" t="inlineStr"/>
      <c r="H70" t="inlineStr">
        <is>
          <t>Nathan</t>
        </is>
      </c>
      <c r="I70" s="30" t="n">
        <v>7750000</v>
      </c>
      <c r="J70" s="31" t="n">
        <v>95.98</v>
      </c>
      <c r="K70" s="31" t="n">
        <v>100.54</v>
      </c>
      <c r="L70" s="31" t="n">
        <v>-4.56</v>
      </c>
      <c r="M70" s="31" t="n">
        <v>12.38</v>
      </c>
      <c r="N70" t="n">
        <v>69.8</v>
      </c>
      <c r="O70" t="n">
        <v>99</v>
      </c>
      <c r="P70" t="inlineStr">
        <is>
          <t>048vf</t>
        </is>
      </c>
    </row>
    <row r="71">
      <c r="A71" t="n">
        <v>70</v>
      </c>
      <c r="B71" t="inlineStr">
        <is>
          <t>Juuse Saros</t>
        </is>
      </c>
      <c r="C71" t="inlineStr">
        <is>
          <t>NSH</t>
        </is>
      </c>
      <c r="D71" t="inlineStr">
        <is>
          <t>G</t>
        </is>
      </c>
      <c r="E71" t="inlineStr">
        <is>
          <t>G</t>
        </is>
      </c>
      <c r="F71" t="n">
        <v>31</v>
      </c>
      <c r="G71" t="inlineStr"/>
      <c r="H71" t="inlineStr">
        <is>
          <t>Brost</t>
        </is>
      </c>
      <c r="I71" s="30" t="n">
        <v>7740000</v>
      </c>
      <c r="J71" s="31" t="n">
        <v>95.81</v>
      </c>
      <c r="K71" s="31" t="n">
        <v>97.68000000000001</v>
      </c>
      <c r="L71" s="31" t="n">
        <v>-1.87</v>
      </c>
      <c r="M71" s="31" t="n">
        <v>12.38</v>
      </c>
      <c r="N71" t="n">
        <v>141.5</v>
      </c>
      <c r="O71" t="n">
        <v>92</v>
      </c>
      <c r="P71" t="inlineStr">
        <is>
          <t>031pl</t>
        </is>
      </c>
    </row>
    <row r="72">
      <c r="A72" t="n">
        <v>71</v>
      </c>
      <c r="B72" t="inlineStr">
        <is>
          <t>Juraj Slafkovsky</t>
        </is>
      </c>
      <c r="C72" t="inlineStr">
        <is>
          <t>MTL</t>
        </is>
      </c>
      <c r="D72" t="inlineStr">
        <is>
          <t>F</t>
        </is>
      </c>
      <c r="E72" t="inlineStr">
        <is>
          <t>F</t>
        </is>
      </c>
      <c r="F72" t="n">
        <v>22</v>
      </c>
      <c r="G72" t="inlineStr"/>
      <c r="H72" t="inlineStr">
        <is>
          <t>Anybody but the Leafs</t>
        </is>
      </c>
      <c r="I72" s="30" t="n">
        <v>7600000</v>
      </c>
      <c r="J72" s="31" t="n">
        <v>95.63</v>
      </c>
      <c r="K72" s="31" t="n">
        <v>98.37</v>
      </c>
      <c r="L72" s="31" t="n">
        <v>-2.74</v>
      </c>
      <c r="M72" s="31" t="n">
        <v>12.58</v>
      </c>
      <c r="N72" t="n">
        <v>55.6</v>
      </c>
      <c r="O72" t="n">
        <v>100</v>
      </c>
      <c r="P72" t="inlineStr">
        <is>
          <t>05r1c</t>
        </is>
      </c>
    </row>
    <row r="73">
      <c r="A73" t="n">
        <v>72</v>
      </c>
      <c r="B73" t="inlineStr">
        <is>
          <t>Nick Schmaltz</t>
        </is>
      </c>
      <c r="C73" t="inlineStr">
        <is>
          <t>UTA</t>
        </is>
      </c>
      <c r="D73" t="inlineStr">
        <is>
          <t>F</t>
        </is>
      </c>
      <c r="E73" t="inlineStr">
        <is>
          <t>F</t>
        </is>
      </c>
      <c r="F73" t="n">
        <v>30</v>
      </c>
      <c r="G73" t="inlineStr"/>
      <c r="H73" t="inlineStr">
        <is>
          <t>FA</t>
        </is>
      </c>
      <c r="I73" s="30" t="n">
        <v>8000000</v>
      </c>
      <c r="J73" s="31" t="n">
        <v>95.39</v>
      </c>
      <c r="K73" s="31" t="n">
        <v>99.23</v>
      </c>
      <c r="L73" s="31" t="n">
        <v>-3.84</v>
      </c>
      <c r="M73" s="31" t="n">
        <v>11.92</v>
      </c>
      <c r="N73" t="n">
        <v>109.7</v>
      </c>
      <c r="O73" t="n">
        <v>97</v>
      </c>
      <c r="P73" t="inlineStr">
        <is>
          <t>02unz</t>
        </is>
      </c>
    </row>
    <row r="74">
      <c r="A74" t="n">
        <v>73</v>
      </c>
      <c r="B74" t="inlineStr">
        <is>
          <t>Jacob Markstrom</t>
        </is>
      </c>
      <c r="C74" t="inlineStr">
        <is>
          <t>FLA</t>
        </is>
      </c>
      <c r="D74" t="inlineStr">
        <is>
          <t>G</t>
        </is>
      </c>
      <c r="E74" t="inlineStr">
        <is>
          <t>G</t>
        </is>
      </c>
      <c r="F74" t="n">
        <v>36</v>
      </c>
      <c r="G74" t="inlineStr"/>
      <c r="H74" t="inlineStr">
        <is>
          <t>The Last Place Lukes</t>
        </is>
      </c>
      <c r="I74" s="30" t="n">
        <v>6000000</v>
      </c>
      <c r="J74" s="31" t="n">
        <v>95.06</v>
      </c>
      <c r="K74" s="31" t="n">
        <v>79.20999999999999</v>
      </c>
      <c r="L74" s="31" t="n">
        <v>15.85</v>
      </c>
      <c r="M74" s="31" t="n">
        <v>15.84</v>
      </c>
      <c r="N74" t="n">
        <v>155.9</v>
      </c>
      <c r="O74" t="n">
        <v>92</v>
      </c>
      <c r="P74" t="inlineStr">
        <is>
          <t>01d6c</t>
        </is>
      </c>
    </row>
    <row r="75">
      <c r="A75" t="n">
        <v>74</v>
      </c>
      <c r="B75" t="inlineStr">
        <is>
          <t>Porter Martone</t>
        </is>
      </c>
      <c r="C75" t="inlineStr">
        <is>
          <t>PHI</t>
        </is>
      </c>
      <c r="D75" t="inlineStr">
        <is>
          <t>F</t>
        </is>
      </c>
      <c r="E75" t="inlineStr">
        <is>
          <t>F</t>
        </is>
      </c>
      <c r="F75" t="n">
        <v>19</v>
      </c>
      <c r="G75" t="inlineStr">
        <is>
          <t>Yes</t>
        </is>
      </c>
      <c r="H75" t="inlineStr">
        <is>
          <t>Nathan</t>
        </is>
      </c>
      <c r="I75" s="30" t="n">
        <v>966667</v>
      </c>
      <c r="J75" s="31" t="n">
        <v>94.73999999999999</v>
      </c>
      <c r="K75" s="31" t="n">
        <v>13.38</v>
      </c>
      <c r="L75" s="31" t="n">
        <v>81.36</v>
      </c>
      <c r="M75" s="31" t="n">
        <v>98.01000000000001</v>
      </c>
      <c r="N75" t="n">
        <v>78.09999999999999</v>
      </c>
      <c r="O75" t="n">
        <v>99</v>
      </c>
      <c r="P75" t="inlineStr">
        <is>
          <t>06hj9</t>
        </is>
      </c>
    </row>
    <row r="76">
      <c r="A76" t="n">
        <v>75</v>
      </c>
      <c r="B76" t="inlineStr">
        <is>
          <t>Miro Heiskanen</t>
        </is>
      </c>
      <c r="C76" t="inlineStr">
        <is>
          <t>DAL</t>
        </is>
      </c>
      <c r="D76" t="inlineStr">
        <is>
          <t>D</t>
        </is>
      </c>
      <c r="E76" t="inlineStr">
        <is>
          <t>D</t>
        </is>
      </c>
      <c r="F76" t="n">
        <v>27</v>
      </c>
      <c r="G76" t="inlineStr"/>
      <c r="H76" t="inlineStr">
        <is>
          <t>FA</t>
        </is>
      </c>
      <c r="I76" s="30" t="n">
        <v>8450000</v>
      </c>
      <c r="J76" s="31" t="n">
        <v>94.5</v>
      </c>
      <c r="K76" s="31" t="n">
        <v>100.04</v>
      </c>
      <c r="L76" s="31" t="n">
        <v>-5.54</v>
      </c>
      <c r="M76" s="31" t="n">
        <v>11.18</v>
      </c>
      <c r="N76" t="n">
        <v>60.4</v>
      </c>
      <c r="O76" t="n">
        <v>99</v>
      </c>
      <c r="P76" t="inlineStr">
        <is>
          <t>04an5</t>
        </is>
      </c>
    </row>
    <row r="77">
      <c r="A77" t="n">
        <v>76</v>
      </c>
      <c r="B77" t="inlineStr">
        <is>
          <t>Nikita Zadorov</t>
        </is>
      </c>
      <c r="C77" t="inlineStr">
        <is>
          <t>BOS</t>
        </is>
      </c>
      <c r="D77" t="inlineStr">
        <is>
          <t>D</t>
        </is>
      </c>
      <c r="E77" t="inlineStr">
        <is>
          <t>D</t>
        </is>
      </c>
      <c r="F77" t="n">
        <v>31</v>
      </c>
      <c r="G77" t="inlineStr"/>
      <c r="H77" t="inlineStr">
        <is>
          <t>Mike</t>
        </is>
      </c>
      <c r="I77" s="30" t="n">
        <v>5000000</v>
      </c>
      <c r="J77" s="31" t="n">
        <v>94.38</v>
      </c>
      <c r="K77" s="31" t="n">
        <v>91.59</v>
      </c>
      <c r="L77" s="31" t="n">
        <v>2.79</v>
      </c>
      <c r="M77" s="31" t="n">
        <v>18.88</v>
      </c>
      <c r="N77" t="n">
        <v>280</v>
      </c>
      <c r="O77" t="n">
        <v>49</v>
      </c>
      <c r="P77" t="inlineStr">
        <is>
          <t>02wy5</t>
        </is>
      </c>
    </row>
    <row r="78">
      <c r="A78" t="n">
        <v>77</v>
      </c>
      <c r="B78" t="inlineStr">
        <is>
          <t>Ryan O'Reilly</t>
        </is>
      </c>
      <c r="C78" t="inlineStr">
        <is>
          <t>NSH</t>
        </is>
      </c>
      <c r="D78" t="inlineStr">
        <is>
          <t>F</t>
        </is>
      </c>
      <c r="E78" t="inlineStr">
        <is>
          <t>F</t>
        </is>
      </c>
      <c r="F78" t="n">
        <v>35</v>
      </c>
      <c r="G78" t="inlineStr"/>
      <c r="H78" t="inlineStr">
        <is>
          <t>FA</t>
        </is>
      </c>
      <c r="I78" s="30" t="n">
        <v>4500000</v>
      </c>
      <c r="J78" s="31" t="n">
        <v>93.70999999999999</v>
      </c>
      <c r="K78" s="31" t="n">
        <v>97.98999999999999</v>
      </c>
      <c r="L78" s="31" t="n">
        <v>-4.28</v>
      </c>
      <c r="M78" s="31" t="n">
        <v>20.82</v>
      </c>
      <c r="N78" t="n">
        <v>159.8</v>
      </c>
      <c r="O78" t="n">
        <v>90</v>
      </c>
      <c r="P78" t="inlineStr">
        <is>
          <t>01f6d</t>
        </is>
      </c>
    </row>
    <row r="79">
      <c r="A79" t="n">
        <v>78</v>
      </c>
      <c r="B79" t="inlineStr">
        <is>
          <t>Drake Batherson</t>
        </is>
      </c>
      <c r="C79" t="inlineStr">
        <is>
          <t>OTT</t>
        </is>
      </c>
      <c r="D79" t="inlineStr">
        <is>
          <t>F</t>
        </is>
      </c>
      <c r="E79" t="inlineStr">
        <is>
          <t>F</t>
        </is>
      </c>
      <c r="F79" t="n">
        <v>28</v>
      </c>
      <c r="G79" t="inlineStr"/>
      <c r="H79" t="inlineStr">
        <is>
          <t>Anybody but the Leafs</t>
        </is>
      </c>
      <c r="I79" s="30" t="n">
        <v>4975000</v>
      </c>
      <c r="J79" s="31" t="n">
        <v>93.14</v>
      </c>
      <c r="K79" s="31" t="n">
        <v>92.23</v>
      </c>
      <c r="L79" s="31" t="n">
        <v>0.91</v>
      </c>
      <c r="M79" s="31" t="n">
        <v>18.72</v>
      </c>
      <c r="N79" t="n">
        <v>80.59999999999999</v>
      </c>
      <c r="O79" t="n">
        <v>99</v>
      </c>
      <c r="P79" t="inlineStr">
        <is>
          <t>04f2d</t>
        </is>
      </c>
    </row>
    <row r="80">
      <c r="A80" t="n">
        <v>79</v>
      </c>
      <c r="B80" t="inlineStr">
        <is>
          <t>Sam Bennett</t>
        </is>
      </c>
      <c r="C80" t="inlineStr">
        <is>
          <t>FLA</t>
        </is>
      </c>
      <c r="D80" t="inlineStr">
        <is>
          <t>F</t>
        </is>
      </c>
      <c r="E80" t="inlineStr">
        <is>
          <t>F</t>
        </is>
      </c>
      <c r="F80" t="n">
        <v>30</v>
      </c>
      <c r="G80" t="inlineStr"/>
      <c r="H80" t="inlineStr">
        <is>
          <t>FA</t>
        </is>
      </c>
      <c r="I80" s="30" t="n">
        <v>8000000</v>
      </c>
      <c r="J80" s="31" t="n">
        <v>92.84</v>
      </c>
      <c r="K80" s="31" t="n">
        <v>90.53</v>
      </c>
      <c r="L80" s="31" t="n">
        <v>2.31</v>
      </c>
      <c r="M80" s="31" t="n">
        <v>11.61</v>
      </c>
      <c r="N80" t="n">
        <v>159.2</v>
      </c>
      <c r="O80" t="n">
        <v>89</v>
      </c>
      <c r="P80" t="inlineStr">
        <is>
          <t>039cg</t>
        </is>
      </c>
    </row>
    <row r="81">
      <c r="A81" t="n">
        <v>80</v>
      </c>
      <c r="B81" t="inlineStr">
        <is>
          <t>Seth Jarvis</t>
        </is>
      </c>
      <c r="C81" t="inlineStr">
        <is>
          <t>CAR</t>
        </is>
      </c>
      <c r="D81" t="inlineStr">
        <is>
          <t>F</t>
        </is>
      </c>
      <c r="E81" t="inlineStr">
        <is>
          <t>F</t>
        </is>
      </c>
      <c r="F81" t="n">
        <v>24</v>
      </c>
      <c r="G81" t="inlineStr"/>
      <c r="H81" t="inlineStr">
        <is>
          <t>A Bunch of Dusters</t>
        </is>
      </c>
      <c r="I81" s="30" t="n">
        <v>7420087</v>
      </c>
      <c r="J81" s="31" t="n">
        <v>92.81</v>
      </c>
      <c r="K81" s="31" t="n">
        <v>93.88</v>
      </c>
      <c r="L81" s="31" t="n">
        <v>-1.07</v>
      </c>
      <c r="M81" s="31" t="n">
        <v>12.51</v>
      </c>
      <c r="N81" t="n">
        <v>90.2</v>
      </c>
      <c r="O81" t="n">
        <v>98</v>
      </c>
      <c r="P81" t="inlineStr">
        <is>
          <t>05gvq</t>
        </is>
      </c>
    </row>
    <row r="82">
      <c r="A82" t="n">
        <v>81</v>
      </c>
      <c r="B82" t="inlineStr">
        <is>
          <t>Lucas Raymond</t>
        </is>
      </c>
      <c r="C82" t="inlineStr">
        <is>
          <t>DET</t>
        </is>
      </c>
      <c r="D82" t="inlineStr">
        <is>
          <t>F</t>
        </is>
      </c>
      <c r="E82" t="inlineStr">
        <is>
          <t>F</t>
        </is>
      </c>
      <c r="F82" t="n">
        <v>24</v>
      </c>
      <c r="G82" t="inlineStr"/>
      <c r="H82" t="inlineStr">
        <is>
          <t>Nathan</t>
        </is>
      </c>
      <c r="I82" s="30" t="n">
        <v>8075000</v>
      </c>
      <c r="J82" s="31" t="n">
        <v>92.54000000000001</v>
      </c>
      <c r="K82" s="31" t="n">
        <v>90.81</v>
      </c>
      <c r="L82" s="31" t="n">
        <v>1.73</v>
      </c>
      <c r="M82" s="31" t="n">
        <v>11.46</v>
      </c>
      <c r="N82" t="n">
        <v>75.3</v>
      </c>
      <c r="O82" t="n">
        <v>99</v>
      </c>
      <c r="P82" t="inlineStr">
        <is>
          <t>04ymt</t>
        </is>
      </c>
    </row>
    <row r="83">
      <c r="A83" t="n">
        <v>82</v>
      </c>
      <c r="B83" t="inlineStr">
        <is>
          <t>Brock Faber</t>
        </is>
      </c>
      <c r="C83" t="inlineStr">
        <is>
          <t>MIN</t>
        </is>
      </c>
      <c r="D83" t="inlineStr">
        <is>
          <t>D</t>
        </is>
      </c>
      <c r="E83" t="inlineStr">
        <is>
          <t>D</t>
        </is>
      </c>
      <c r="F83" t="n">
        <v>24</v>
      </c>
      <c r="G83" t="inlineStr"/>
      <c r="H83" t="inlineStr">
        <is>
          <t>FA</t>
        </is>
      </c>
      <c r="I83" s="30" t="n">
        <v>8500000</v>
      </c>
      <c r="J83" s="31" t="n">
        <v>92.44</v>
      </c>
      <c r="K83" s="31" t="n">
        <v>95.69</v>
      </c>
      <c r="L83" s="31" t="n">
        <v>-3.25</v>
      </c>
      <c r="M83" s="31" t="n">
        <v>10.88</v>
      </c>
      <c r="N83" t="n">
        <v>105.5</v>
      </c>
      <c r="O83" t="n">
        <v>99</v>
      </c>
      <c r="P83" t="inlineStr">
        <is>
          <t>05ltj</t>
        </is>
      </c>
    </row>
    <row r="84">
      <c r="A84" t="n">
        <v>83</v>
      </c>
      <c r="B84" t="inlineStr">
        <is>
          <t>Jesper Bratt</t>
        </is>
      </c>
      <c r="C84" t="inlineStr">
        <is>
          <t>NJD</t>
        </is>
      </c>
      <c r="D84" t="inlineStr">
        <is>
          <t>F</t>
        </is>
      </c>
      <c r="E84" t="inlineStr">
        <is>
          <t>F</t>
        </is>
      </c>
      <c r="F84" t="n">
        <v>28</v>
      </c>
      <c r="G84" t="inlineStr"/>
      <c r="H84" t="inlineStr">
        <is>
          <t>Nathan</t>
        </is>
      </c>
      <c r="I84" s="30" t="n">
        <v>7875000</v>
      </c>
      <c r="J84" s="31" t="n">
        <v>92.31999999999999</v>
      </c>
      <c r="K84" s="31" t="n">
        <v>85.66</v>
      </c>
      <c r="L84" s="31" t="n">
        <v>6.66</v>
      </c>
      <c r="M84" s="31" t="n">
        <v>11.72</v>
      </c>
      <c r="N84" t="n">
        <v>63.7</v>
      </c>
      <c r="O84" t="n">
        <v>99</v>
      </c>
      <c r="P84" t="inlineStr">
        <is>
          <t>042ye</t>
        </is>
      </c>
    </row>
    <row r="85">
      <c r="A85" t="n">
        <v>84</v>
      </c>
      <c r="B85" t="inlineStr">
        <is>
          <t>Erik Karlsson</t>
        </is>
      </c>
      <c r="C85" t="inlineStr">
        <is>
          <t>PIT</t>
        </is>
      </c>
      <c r="D85" t="inlineStr">
        <is>
          <t>D</t>
        </is>
      </c>
      <c r="E85" t="inlineStr">
        <is>
          <t>D</t>
        </is>
      </c>
      <c r="F85" t="n">
        <v>36</v>
      </c>
      <c r="G85" t="inlineStr"/>
      <c r="H85" t="inlineStr">
        <is>
          <t>FA</t>
        </is>
      </c>
      <c r="I85" s="30" t="n">
        <v>11500000</v>
      </c>
      <c r="J85" s="31" t="n">
        <v>92.02</v>
      </c>
      <c r="K85" s="31" t="n">
        <v>92.02</v>
      </c>
      <c r="L85" s="31" t="n">
        <v>0</v>
      </c>
      <c r="M85" s="31" t="n">
        <v>8</v>
      </c>
      <c r="N85" t="n">
        <v>77.40000000000001</v>
      </c>
      <c r="O85" t="n">
        <v>94</v>
      </c>
      <c r="P85" t="inlineStr">
        <is>
          <t>016g3</t>
        </is>
      </c>
    </row>
    <row r="86">
      <c r="A86" t="n">
        <v>85</v>
      </c>
      <c r="B86" t="inlineStr">
        <is>
          <t>Vincent Trocheck</t>
        </is>
      </c>
      <c r="C86" t="inlineStr">
        <is>
          <t>UTA</t>
        </is>
      </c>
      <c r="D86" t="inlineStr">
        <is>
          <t>F</t>
        </is>
      </c>
      <c r="E86" t="inlineStr">
        <is>
          <t>F</t>
        </is>
      </c>
      <c r="F86" t="n">
        <v>33</v>
      </c>
      <c r="G86" t="inlineStr"/>
      <c r="H86" t="inlineStr">
        <is>
          <t>Deef-Fence</t>
        </is>
      </c>
      <c r="I86" s="30" t="n">
        <v>5625000</v>
      </c>
      <c r="J86" s="31" t="n">
        <v>91.86</v>
      </c>
      <c r="K86" s="31" t="n">
        <v>84.61</v>
      </c>
      <c r="L86" s="31" t="n">
        <v>7.25</v>
      </c>
      <c r="M86" s="31" t="n">
        <v>16.33</v>
      </c>
      <c r="N86" t="n">
        <v>126.9</v>
      </c>
      <c r="O86" t="n">
        <v>93</v>
      </c>
      <c r="P86" t="inlineStr">
        <is>
          <t>02b76</t>
        </is>
      </c>
    </row>
    <row r="87">
      <c r="A87" t="n">
        <v>86</v>
      </c>
      <c r="B87" t="inlineStr">
        <is>
          <t>John Tavares</t>
        </is>
      </c>
      <c r="C87" t="inlineStr">
        <is>
          <t>TOR</t>
        </is>
      </c>
      <c r="D87" t="inlineStr">
        <is>
          <t>F</t>
        </is>
      </c>
      <c r="E87" t="inlineStr">
        <is>
          <t>F</t>
        </is>
      </c>
      <c r="F87" t="n">
        <v>35</v>
      </c>
      <c r="G87" t="inlineStr"/>
      <c r="H87" t="inlineStr">
        <is>
          <t>Sidizen Kanes</t>
        </is>
      </c>
      <c r="I87" s="30" t="n">
        <v>4388420</v>
      </c>
      <c r="J87" s="31" t="n">
        <v>91.45</v>
      </c>
      <c r="K87" s="31" t="n">
        <v>86.66</v>
      </c>
      <c r="L87" s="31" t="n">
        <v>4.79</v>
      </c>
      <c r="M87" s="31" t="n">
        <v>20.84</v>
      </c>
      <c r="N87" t="n">
        <v>112.9</v>
      </c>
      <c r="O87" t="n">
        <v>98</v>
      </c>
      <c r="P87" t="inlineStr">
        <is>
          <t>01c12</t>
        </is>
      </c>
    </row>
    <row r="88">
      <c r="A88" t="n">
        <v>87</v>
      </c>
      <c r="B88" t="inlineStr">
        <is>
          <t>Jake Sanderson</t>
        </is>
      </c>
      <c r="C88" t="inlineStr">
        <is>
          <t>OTT</t>
        </is>
      </c>
      <c r="D88" t="inlineStr">
        <is>
          <t>D</t>
        </is>
      </c>
      <c r="E88" t="inlineStr">
        <is>
          <t>D</t>
        </is>
      </c>
      <c r="F88" t="n">
        <v>24</v>
      </c>
      <c r="G88" t="inlineStr"/>
      <c r="H88" t="inlineStr">
        <is>
          <t>The Last Place Lukes</t>
        </is>
      </c>
      <c r="I88" s="30" t="n">
        <v>8050000</v>
      </c>
      <c r="J88" s="31" t="n">
        <v>91.36</v>
      </c>
      <c r="K88" s="31" t="n">
        <v>87.12</v>
      </c>
      <c r="L88" s="31" t="n">
        <v>4.24</v>
      </c>
      <c r="M88" s="31" t="n">
        <v>11.35</v>
      </c>
      <c r="N88" t="n">
        <v>51</v>
      </c>
      <c r="O88" t="n">
        <v>99</v>
      </c>
      <c r="P88" t="inlineStr">
        <is>
          <t>059e0</t>
        </is>
      </c>
    </row>
    <row r="89">
      <c r="A89" t="n">
        <v>88</v>
      </c>
      <c r="B89" t="inlineStr">
        <is>
          <t>Sam Reinhart</t>
        </is>
      </c>
      <c r="C89" t="inlineStr">
        <is>
          <t>FLA</t>
        </is>
      </c>
      <c r="D89" t="inlineStr">
        <is>
          <t>F</t>
        </is>
      </c>
      <c r="E89" t="inlineStr">
        <is>
          <t>F</t>
        </is>
      </c>
      <c r="F89" t="n">
        <v>30</v>
      </c>
      <c r="G89" t="inlineStr"/>
      <c r="H89" t="inlineStr">
        <is>
          <t>Brost</t>
        </is>
      </c>
      <c r="I89" s="30" t="n">
        <v>8625000</v>
      </c>
      <c r="J89" s="31" t="n">
        <v>91.08</v>
      </c>
      <c r="K89" s="31" t="n">
        <v>78.05</v>
      </c>
      <c r="L89" s="31" t="n">
        <v>13.03</v>
      </c>
      <c r="M89" s="31" t="n">
        <v>10.56</v>
      </c>
      <c r="N89" t="n">
        <v>40.2</v>
      </c>
      <c r="O89" t="n">
        <v>99</v>
      </c>
      <c r="P89" t="inlineStr">
        <is>
          <t>02un5</t>
        </is>
      </c>
    </row>
    <row r="90">
      <c r="A90" t="n">
        <v>89</v>
      </c>
      <c r="B90" t="inlineStr">
        <is>
          <t>Aleksander Barkov</t>
        </is>
      </c>
      <c r="C90" t="inlineStr">
        <is>
          <t>FLA</t>
        </is>
      </c>
      <c r="D90" t="inlineStr">
        <is>
          <t>F</t>
        </is>
      </c>
      <c r="E90" t="inlineStr">
        <is>
          <t>F</t>
        </is>
      </c>
      <c r="F90" t="n">
        <v>31</v>
      </c>
      <c r="G90" t="inlineStr"/>
      <c r="H90" t="inlineStr">
        <is>
          <t>FA</t>
        </is>
      </c>
      <c r="I90" s="30" t="n">
        <v>10000000</v>
      </c>
      <c r="J90" s="31" t="n">
        <v>90.91</v>
      </c>
      <c r="K90" s="31" t="n">
        <v>0</v>
      </c>
      <c r="L90" s="31" t="n">
        <v>90.91</v>
      </c>
      <c r="M90" s="31" t="n">
        <v>9.09</v>
      </c>
      <c r="N90" t="n">
        <v>51.9</v>
      </c>
      <c r="O90" t="n">
        <v>98</v>
      </c>
      <c r="P90" t="inlineStr">
        <is>
          <t>02un7</t>
        </is>
      </c>
    </row>
    <row r="91">
      <c r="A91" t="n">
        <v>90</v>
      </c>
      <c r="B91" t="inlineStr">
        <is>
          <t>Brock Nelson</t>
        </is>
      </c>
      <c r="C91" t="inlineStr">
        <is>
          <t>COL</t>
        </is>
      </c>
      <c r="D91" t="inlineStr">
        <is>
          <t>F</t>
        </is>
      </c>
      <c r="E91" t="inlineStr">
        <is>
          <t>F</t>
        </is>
      </c>
      <c r="F91" t="n">
        <v>34</v>
      </c>
      <c r="G91" t="inlineStr"/>
      <c r="H91" t="inlineStr">
        <is>
          <t>FA</t>
        </is>
      </c>
      <c r="I91" s="30" t="n">
        <v>7500000</v>
      </c>
      <c r="J91" s="31" t="n">
        <v>90.89</v>
      </c>
      <c r="K91" s="31" t="n">
        <v>90.5</v>
      </c>
      <c r="L91" s="31" t="n">
        <v>0.39</v>
      </c>
      <c r="M91" s="31" t="n">
        <v>12.12</v>
      </c>
      <c r="N91" t="n">
        <v>145.5</v>
      </c>
      <c r="O91" t="n">
        <v>90</v>
      </c>
      <c r="P91" t="inlineStr">
        <is>
          <t>01zql</t>
        </is>
      </c>
    </row>
    <row r="92">
      <c r="A92" t="n">
        <v>91</v>
      </c>
      <c r="B92" t="inlineStr">
        <is>
          <t>Alex Ovechkin</t>
        </is>
      </c>
      <c r="C92" t="inlineStr">
        <is>
          <t>WSH</t>
        </is>
      </c>
      <c r="D92" t="inlineStr">
        <is>
          <t>F</t>
        </is>
      </c>
      <c r="E92" t="inlineStr">
        <is>
          <t>F</t>
        </is>
      </c>
      <c r="F92" t="n">
        <v>40</v>
      </c>
      <c r="G92" t="inlineStr"/>
      <c r="H92" t="inlineStr">
        <is>
          <t>FA</t>
        </is>
      </c>
      <c r="I92" s="30" t="n">
        <v>4250000</v>
      </c>
      <c r="J92" s="31" t="n">
        <v>90.78</v>
      </c>
      <c r="K92" s="31" t="n">
        <v>86.84</v>
      </c>
      <c r="L92" s="31" t="n">
        <v>3.94</v>
      </c>
      <c r="M92" s="31" t="n">
        <v>21.36</v>
      </c>
      <c r="N92" t="n">
        <v>93.2</v>
      </c>
      <c r="O92" t="n">
        <v>96</v>
      </c>
      <c r="P92" t="inlineStr">
        <is>
          <t>004cq</t>
        </is>
      </c>
    </row>
    <row r="93">
      <c r="A93" t="n">
        <v>92</v>
      </c>
      <c r="B93" t="inlineStr">
        <is>
          <t>Connor Bedard</t>
        </is>
      </c>
      <c r="C93" t="inlineStr">
        <is>
          <t>CHI</t>
        </is>
      </c>
      <c r="D93" t="inlineStr">
        <is>
          <t>F</t>
        </is>
      </c>
      <c r="E93" t="inlineStr">
        <is>
          <t>F</t>
        </is>
      </c>
      <c r="F93" t="n">
        <v>21</v>
      </c>
      <c r="G93" t="inlineStr"/>
      <c r="H93" t="inlineStr">
        <is>
          <t>Keith</t>
        </is>
      </c>
      <c r="I93" s="30" t="n">
        <v>15000000</v>
      </c>
      <c r="J93" s="31" t="n">
        <v>90.73</v>
      </c>
      <c r="K93" s="31" t="n">
        <v>99.13</v>
      </c>
      <c r="L93" s="31" t="n">
        <v>-8.4</v>
      </c>
      <c r="M93" s="31" t="n">
        <v>6.05</v>
      </c>
      <c r="N93" t="n">
        <v>49.5</v>
      </c>
      <c r="O93" t="n">
        <v>99</v>
      </c>
      <c r="P93" t="inlineStr">
        <is>
          <t>04y4m</t>
        </is>
      </c>
    </row>
    <row r="94">
      <c r="A94" t="n">
        <v>93</v>
      </c>
      <c r="B94" t="inlineStr">
        <is>
          <t>Nikolaj Ehlers</t>
        </is>
      </c>
      <c r="C94" t="inlineStr">
        <is>
          <t>CAR</t>
        </is>
      </c>
      <c r="D94" t="inlineStr">
        <is>
          <t>F</t>
        </is>
      </c>
      <c r="E94" t="inlineStr">
        <is>
          <t>F</t>
        </is>
      </c>
      <c r="F94" t="n">
        <v>30</v>
      </c>
      <c r="G94" t="inlineStr"/>
      <c r="H94" t="inlineStr">
        <is>
          <t>FA</t>
        </is>
      </c>
      <c r="I94" s="30" t="n">
        <v>8500000</v>
      </c>
      <c r="J94" s="31" t="n">
        <v>90.67</v>
      </c>
      <c r="K94" s="31" t="n">
        <v>86.51000000000001</v>
      </c>
      <c r="L94" s="31" t="n">
        <v>4.16</v>
      </c>
      <c r="M94" s="31" t="n">
        <v>10.67</v>
      </c>
      <c r="N94" t="n">
        <v>84.59999999999999</v>
      </c>
      <c r="O94" t="n">
        <v>96</v>
      </c>
      <c r="P94" t="inlineStr">
        <is>
          <t>03as8</t>
        </is>
      </c>
    </row>
    <row r="95">
      <c r="A95" t="n">
        <v>94</v>
      </c>
      <c r="B95" t="inlineStr">
        <is>
          <t>John Gibson</t>
        </is>
      </c>
      <c r="C95" t="inlineStr">
        <is>
          <t>DET</t>
        </is>
      </c>
      <c r="D95" t="inlineStr">
        <is>
          <t>G</t>
        </is>
      </c>
      <c r="E95" t="inlineStr">
        <is>
          <t>G</t>
        </is>
      </c>
      <c r="F95" t="n">
        <v>33</v>
      </c>
      <c r="G95" t="inlineStr"/>
      <c r="H95" t="inlineStr">
        <is>
          <t>FA</t>
        </is>
      </c>
      <c r="I95" s="30" t="n">
        <v>6400000</v>
      </c>
      <c r="J95" s="31" t="n">
        <v>89.87</v>
      </c>
      <c r="K95" s="31" t="n">
        <v>105.24</v>
      </c>
      <c r="L95" s="31" t="n">
        <v>-15.37</v>
      </c>
      <c r="M95" s="31" t="n">
        <v>14.04</v>
      </c>
      <c r="N95" t="n">
        <v>224.5</v>
      </c>
      <c r="O95" t="n">
        <v>77</v>
      </c>
      <c r="P95" t="inlineStr">
        <is>
          <t>02b3y</t>
        </is>
      </c>
    </row>
    <row r="96">
      <c r="A96" t="n">
        <v>95</v>
      </c>
      <c r="B96" t="inlineStr">
        <is>
          <t>Jackson LaCombe</t>
        </is>
      </c>
      <c r="C96" t="inlineStr">
        <is>
          <t>ANA</t>
        </is>
      </c>
      <c r="D96" t="inlineStr">
        <is>
          <t>D</t>
        </is>
      </c>
      <c r="E96" t="inlineStr">
        <is>
          <t>D</t>
        </is>
      </c>
      <c r="F96" t="n">
        <v>25</v>
      </c>
      <c r="G96" t="inlineStr"/>
      <c r="H96" t="inlineStr">
        <is>
          <t>A Bunch of Dusters</t>
        </is>
      </c>
      <c r="I96" s="30" t="n">
        <v>9000000</v>
      </c>
      <c r="J96" s="31" t="n">
        <v>89.81</v>
      </c>
      <c r="K96" s="31" t="n">
        <v>94.44</v>
      </c>
      <c r="L96" s="31" t="n">
        <v>-4.63</v>
      </c>
      <c r="M96" s="31" t="n">
        <v>9.98</v>
      </c>
      <c r="N96" t="n">
        <v>62.6</v>
      </c>
      <c r="O96" t="n">
        <v>99</v>
      </c>
      <c r="P96" t="inlineStr">
        <is>
          <t>051m4</t>
        </is>
      </c>
    </row>
    <row r="97">
      <c r="A97" t="n">
        <v>96</v>
      </c>
      <c r="B97" t="inlineStr">
        <is>
          <t>Dylan Guenther</t>
        </is>
      </c>
      <c r="C97" t="inlineStr">
        <is>
          <t>UTA</t>
        </is>
      </c>
      <c r="D97" t="inlineStr">
        <is>
          <t>F</t>
        </is>
      </c>
      <c r="E97" t="inlineStr">
        <is>
          <t>F</t>
        </is>
      </c>
      <c r="F97" t="n">
        <v>23</v>
      </c>
      <c r="G97" t="inlineStr"/>
      <c r="H97" t="inlineStr">
        <is>
          <t>Deef-Fence</t>
        </is>
      </c>
      <c r="I97" s="30" t="n">
        <v>7142875</v>
      </c>
      <c r="J97" s="31" t="n">
        <v>89.05</v>
      </c>
      <c r="K97" s="31" t="n">
        <v>92.42</v>
      </c>
      <c r="L97" s="31" t="n">
        <v>-3.37</v>
      </c>
      <c r="M97" s="31" t="n">
        <v>12.47</v>
      </c>
      <c r="N97" t="n">
        <v>44.7</v>
      </c>
      <c r="O97" t="n">
        <v>100</v>
      </c>
      <c r="P97" t="inlineStr">
        <is>
          <t>04o0h</t>
        </is>
      </c>
    </row>
    <row r="98">
      <c r="A98" t="n">
        <v>97</v>
      </c>
      <c r="B98" t="inlineStr">
        <is>
          <t>Beckett Sennecke</t>
        </is>
      </c>
      <c r="C98" t="inlineStr">
        <is>
          <t>ANA</t>
        </is>
      </c>
      <c r="D98" t="inlineStr">
        <is>
          <t>F</t>
        </is>
      </c>
      <c r="E98" t="inlineStr">
        <is>
          <t>F</t>
        </is>
      </c>
      <c r="F98" t="n">
        <v>20</v>
      </c>
      <c r="G98" t="inlineStr"/>
      <c r="H98" t="inlineStr">
        <is>
          <t>Mike</t>
        </is>
      </c>
      <c r="I98" s="30" t="n">
        <v>942500</v>
      </c>
      <c r="J98" s="31" t="n">
        <v>88.95</v>
      </c>
      <c r="K98" s="31" t="n">
        <v>86.31</v>
      </c>
      <c r="L98" s="31" t="n">
        <v>2.64</v>
      </c>
      <c r="M98" s="31" t="n">
        <v>94.38</v>
      </c>
      <c r="N98" t="n">
        <v>112</v>
      </c>
      <c r="O98" t="n">
        <v>98</v>
      </c>
      <c r="P98" t="inlineStr">
        <is>
          <t>06hcw</t>
        </is>
      </c>
    </row>
    <row r="99">
      <c r="A99" t="n">
        <v>98</v>
      </c>
      <c r="B99" t="inlineStr">
        <is>
          <t>Sergei Bobrovsky</t>
        </is>
      </c>
      <c r="C99" t="inlineStr">
        <is>
          <t>TOR</t>
        </is>
      </c>
      <c r="D99" t="inlineStr">
        <is>
          <t>G</t>
        </is>
      </c>
      <c r="E99" t="inlineStr">
        <is>
          <t>G</t>
        </is>
      </c>
      <c r="F99" t="n">
        <v>37</v>
      </c>
      <c r="G99" t="inlineStr"/>
      <c r="H99" t="inlineStr">
        <is>
          <t>FA</t>
        </is>
      </c>
      <c r="I99" s="30" t="n">
        <v>7000000</v>
      </c>
      <c r="J99" s="31" t="n">
        <v>88.84</v>
      </c>
      <c r="K99" s="31" t="n">
        <v>95.87</v>
      </c>
      <c r="L99" s="31" t="n">
        <v>-7.03</v>
      </c>
      <c r="M99" s="31" t="n">
        <v>12.69</v>
      </c>
      <c r="N99" t="n">
        <v>167</v>
      </c>
      <c r="O99" t="n">
        <v>91</v>
      </c>
      <c r="P99" t="inlineStr">
        <is>
          <t>01ud1</t>
        </is>
      </c>
    </row>
    <row r="100">
      <c r="A100" t="n">
        <v>99</v>
      </c>
      <c r="B100" t="inlineStr">
        <is>
          <t>Scott Wedgewood</t>
        </is>
      </c>
      <c r="C100" t="inlineStr">
        <is>
          <t>COL</t>
        </is>
      </c>
      <c r="D100" t="inlineStr">
        <is>
          <t>G</t>
        </is>
      </c>
      <c r="E100" t="inlineStr">
        <is>
          <t>G</t>
        </is>
      </c>
      <c r="F100" t="n">
        <v>34</v>
      </c>
      <c r="G100" t="inlineStr"/>
      <c r="H100" t="inlineStr">
        <is>
          <t>Brost</t>
        </is>
      </c>
      <c r="I100" s="30" t="n">
        <v>2500000</v>
      </c>
      <c r="J100" s="31" t="n">
        <v>88.72</v>
      </c>
      <c r="K100" s="31" t="n">
        <v>104.74</v>
      </c>
      <c r="L100" s="31" t="n">
        <v>-16.02</v>
      </c>
      <c r="M100" s="31" t="n">
        <v>35.49</v>
      </c>
      <c r="N100" t="n">
        <v>192.4</v>
      </c>
      <c r="O100" t="n">
        <v>93</v>
      </c>
      <c r="P100" t="inlineStr">
        <is>
          <t>01zs1</t>
        </is>
      </c>
    </row>
    <row r="101">
      <c r="A101" t="n">
        <v>100</v>
      </c>
      <c r="B101" t="inlineStr">
        <is>
          <t>Filip Hronek</t>
        </is>
      </c>
      <c r="C101" t="inlineStr">
        <is>
          <t>VAN</t>
        </is>
      </c>
      <c r="D101" t="inlineStr">
        <is>
          <t>D</t>
        </is>
      </c>
      <c r="E101" t="inlineStr">
        <is>
          <t>D</t>
        </is>
      </c>
      <c r="F101" t="n">
        <v>28</v>
      </c>
      <c r="G101" t="inlineStr"/>
      <c r="H101" t="inlineStr">
        <is>
          <t>FA</t>
        </is>
      </c>
      <c r="I101" s="30" t="n">
        <v>7250000</v>
      </c>
      <c r="J101" s="31" t="n">
        <v>88.23</v>
      </c>
      <c r="K101" s="31" t="n">
        <v>89.47</v>
      </c>
      <c r="L101" s="31" t="n">
        <v>-1.24</v>
      </c>
      <c r="M101" s="31" t="n">
        <v>12.17</v>
      </c>
      <c r="N101" t="n">
        <v>138</v>
      </c>
      <c r="O101" t="n">
        <v>94</v>
      </c>
      <c r="P101" t="inlineStr">
        <is>
          <t>042vx</t>
        </is>
      </c>
    </row>
    <row r="102">
      <c r="A102" t="n">
        <v>101</v>
      </c>
      <c r="B102" t="inlineStr">
        <is>
          <t>J.T. Miller</t>
        </is>
      </c>
      <c r="C102" t="inlineStr">
        <is>
          <t>NYR</t>
        </is>
      </c>
      <c r="D102" t="inlineStr">
        <is>
          <t>F</t>
        </is>
      </c>
      <c r="E102" t="inlineStr">
        <is>
          <t>F</t>
        </is>
      </c>
      <c r="F102" t="n">
        <v>33</v>
      </c>
      <c r="G102" t="inlineStr"/>
      <c r="H102" t="inlineStr">
        <is>
          <t>FA</t>
        </is>
      </c>
      <c r="I102" s="30" t="n">
        <v>8000000</v>
      </c>
      <c r="J102" s="31" t="n">
        <v>87.73999999999999</v>
      </c>
      <c r="K102" s="31" t="n">
        <v>75.76000000000001</v>
      </c>
      <c r="L102" s="31" t="n">
        <v>11.98</v>
      </c>
      <c r="M102" s="31" t="n">
        <v>10.97</v>
      </c>
      <c r="N102" t="n">
        <v>78.3</v>
      </c>
      <c r="O102" t="n">
        <v>95</v>
      </c>
      <c r="P102" t="inlineStr">
        <is>
          <t>02aez</t>
        </is>
      </c>
    </row>
    <row r="103">
      <c r="A103" t="n">
        <v>102</v>
      </c>
      <c r="B103" t="inlineStr">
        <is>
          <t>Cutter Gauthier</t>
        </is>
      </c>
      <c r="C103" t="inlineStr">
        <is>
          <t>ANA</t>
        </is>
      </c>
      <c r="D103" t="inlineStr">
        <is>
          <t>F</t>
        </is>
      </c>
      <c r="E103" t="inlineStr">
        <is>
          <t>F</t>
        </is>
      </c>
      <c r="F103" t="n">
        <v>22</v>
      </c>
      <c r="G103" t="inlineStr"/>
      <c r="H103" t="inlineStr">
        <is>
          <t>Keith</t>
        </is>
      </c>
      <c r="I103" s="30" t="n">
        <v>950000</v>
      </c>
      <c r="J103" s="31" t="n">
        <v>87.38</v>
      </c>
      <c r="K103" s="31" t="n">
        <v>89</v>
      </c>
      <c r="L103" s="31" t="n">
        <v>-1.62</v>
      </c>
      <c r="M103" s="31" t="n">
        <v>91.98</v>
      </c>
      <c r="N103" t="n">
        <v>38.2</v>
      </c>
      <c r="O103" t="n">
        <v>99</v>
      </c>
      <c r="P103" t="inlineStr">
        <is>
          <t>05rjd</t>
        </is>
      </c>
    </row>
    <row r="104">
      <c r="A104" t="n">
        <v>103</v>
      </c>
      <c r="B104" t="inlineStr">
        <is>
          <t>Morgan Geekie</t>
        </is>
      </c>
      <c r="C104" t="inlineStr">
        <is>
          <t>BOS</t>
        </is>
      </c>
      <c r="D104" t="inlineStr">
        <is>
          <t>F</t>
        </is>
      </c>
      <c r="E104" t="inlineStr">
        <is>
          <t>F</t>
        </is>
      </c>
      <c r="F104" t="n">
        <v>28</v>
      </c>
      <c r="G104" t="inlineStr"/>
      <c r="H104" t="inlineStr">
        <is>
          <t>A Bunch of Dusters</t>
        </is>
      </c>
      <c r="I104" s="30" t="n">
        <v>5500000</v>
      </c>
      <c r="J104" s="31" t="n">
        <v>87.29000000000001</v>
      </c>
      <c r="K104" s="31" t="n">
        <v>88.36</v>
      </c>
      <c r="L104" s="31" t="n">
        <v>-1.07</v>
      </c>
      <c r="M104" s="31" t="n">
        <v>15.87</v>
      </c>
      <c r="N104" t="n">
        <v>106.4</v>
      </c>
      <c r="O104" t="n">
        <v>98</v>
      </c>
      <c r="P104" t="inlineStr">
        <is>
          <t>04a9v</t>
        </is>
      </c>
    </row>
    <row r="105">
      <c r="A105" t="n">
        <v>104</v>
      </c>
      <c r="B105" t="inlineStr">
        <is>
          <t>Lukas Dostal</t>
        </is>
      </c>
      <c r="C105" t="inlineStr">
        <is>
          <t>ANA</t>
        </is>
      </c>
      <c r="D105" t="inlineStr">
        <is>
          <t>G</t>
        </is>
      </c>
      <c r="E105" t="inlineStr">
        <is>
          <t>G</t>
        </is>
      </c>
      <c r="F105" t="n">
        <v>26</v>
      </c>
      <c r="G105" t="inlineStr"/>
      <c r="H105" t="inlineStr">
        <is>
          <t>Keith</t>
        </is>
      </c>
      <c r="I105" s="30" t="n">
        <v>6500000</v>
      </c>
      <c r="J105" s="31" t="n">
        <v>87.03</v>
      </c>
      <c r="K105" s="31" t="n">
        <v>96.88</v>
      </c>
      <c r="L105" s="31" t="n">
        <v>-9.85</v>
      </c>
      <c r="M105" s="31" t="n">
        <v>13.39</v>
      </c>
      <c r="N105" t="n">
        <v>150.8</v>
      </c>
      <c r="O105" t="n">
        <v>97</v>
      </c>
      <c r="P105" t="inlineStr">
        <is>
          <t>04qyv</t>
        </is>
      </c>
    </row>
    <row r="106">
      <c r="A106" t="n">
        <v>105</v>
      </c>
      <c r="B106" t="inlineStr">
        <is>
          <t>Nico Hischier</t>
        </is>
      </c>
      <c r="C106" t="inlineStr">
        <is>
          <t>NJD</t>
        </is>
      </c>
      <c r="D106" t="inlineStr">
        <is>
          <t>F</t>
        </is>
      </c>
      <c r="E106" t="inlineStr">
        <is>
          <t>F</t>
        </is>
      </c>
      <c r="F106" t="n">
        <v>27</v>
      </c>
      <c r="G106" t="inlineStr"/>
      <c r="H106" t="inlineStr">
        <is>
          <t>FA</t>
        </is>
      </c>
      <c r="I106" s="30" t="n">
        <v>7250000</v>
      </c>
      <c r="J106" s="31" t="n">
        <v>86.98999999999999</v>
      </c>
      <c r="K106" s="31" t="n">
        <v>85.63</v>
      </c>
      <c r="L106" s="31" t="n">
        <v>1.36</v>
      </c>
      <c r="M106" s="31" t="n">
        <v>12</v>
      </c>
      <c r="N106" t="n">
        <v>86.90000000000001</v>
      </c>
      <c r="O106" t="n">
        <v>98</v>
      </c>
      <c r="P106" t="inlineStr">
        <is>
          <t>0457f</t>
        </is>
      </c>
    </row>
    <row r="107">
      <c r="A107" t="n">
        <v>106</v>
      </c>
      <c r="B107" t="inlineStr">
        <is>
          <t>Kirill Marchenko</t>
        </is>
      </c>
      <c r="C107" t="inlineStr">
        <is>
          <t>CBJ</t>
        </is>
      </c>
      <c r="D107" t="inlineStr">
        <is>
          <t>F</t>
        </is>
      </c>
      <c r="E107" t="inlineStr">
        <is>
          <t>F</t>
        </is>
      </c>
      <c r="F107" t="n">
        <v>26</v>
      </c>
      <c r="G107" t="inlineStr"/>
      <c r="H107" t="inlineStr">
        <is>
          <t>Sidizen Kanes</t>
        </is>
      </c>
      <c r="I107" s="30" t="n">
        <v>3850000</v>
      </c>
      <c r="J107" s="31" t="n">
        <v>86.94</v>
      </c>
      <c r="K107" s="31" t="n">
        <v>92.65000000000001</v>
      </c>
      <c r="L107" s="31" t="n">
        <v>-5.71</v>
      </c>
      <c r="M107" s="31" t="n">
        <v>22.58</v>
      </c>
      <c r="N107" t="n">
        <v>70.09999999999999</v>
      </c>
      <c r="O107" t="n">
        <v>99</v>
      </c>
      <c r="P107" t="inlineStr">
        <is>
          <t>04qy5</t>
        </is>
      </c>
    </row>
    <row r="108">
      <c r="A108" t="n">
        <v>107</v>
      </c>
      <c r="B108" t="inlineStr">
        <is>
          <t>Darnell Nurse</t>
        </is>
      </c>
      <c r="C108" t="inlineStr">
        <is>
          <t>SJS</t>
        </is>
      </c>
      <c r="D108" t="inlineStr">
        <is>
          <t>D</t>
        </is>
      </c>
      <c r="E108" t="inlineStr">
        <is>
          <t>D</t>
        </is>
      </c>
      <c r="F108" t="n">
        <v>31</v>
      </c>
      <c r="G108" t="inlineStr"/>
      <c r="H108" t="inlineStr">
        <is>
          <t>FA</t>
        </is>
      </c>
      <c r="I108" s="30" t="n">
        <v>9250000</v>
      </c>
      <c r="J108" s="31" t="n">
        <v>86.94</v>
      </c>
      <c r="K108" s="31" t="n">
        <v>89.93000000000001</v>
      </c>
      <c r="L108" s="31" t="n">
        <v>-2.99</v>
      </c>
      <c r="M108" s="31" t="n">
        <v>9.4</v>
      </c>
      <c r="N108" t="n">
        <v>169.4</v>
      </c>
      <c r="O108" t="n">
        <v>79</v>
      </c>
      <c r="P108" t="inlineStr">
        <is>
          <t>03161</t>
        </is>
      </c>
    </row>
    <row r="109">
      <c r="A109" t="n">
        <v>108</v>
      </c>
      <c r="B109" t="inlineStr">
        <is>
          <t>Carter Hart</t>
        </is>
      </c>
      <c r="C109" t="inlineStr">
        <is>
          <t>VGK</t>
        </is>
      </c>
      <c r="D109" t="inlineStr">
        <is>
          <t>G</t>
        </is>
      </c>
      <c r="E109" t="inlineStr">
        <is>
          <t>G</t>
        </is>
      </c>
      <c r="F109" t="n">
        <v>28</v>
      </c>
      <c r="G109" t="inlineStr"/>
      <c r="H109" t="inlineStr">
        <is>
          <t>Le Duke of Dangles</t>
        </is>
      </c>
      <c r="I109" s="30" t="n">
        <v>2000000</v>
      </c>
      <c r="J109" s="31" t="n">
        <v>86.40000000000001</v>
      </c>
      <c r="K109" s="31" t="n">
        <v>34.12</v>
      </c>
      <c r="L109" s="31" t="n">
        <v>52.28</v>
      </c>
      <c r="M109" s="31" t="n">
        <v>43.2</v>
      </c>
      <c r="N109" t="n">
        <v>221.8</v>
      </c>
      <c r="O109" t="n">
        <v>87</v>
      </c>
      <c r="P109" t="inlineStr">
        <is>
          <t>03ynu</t>
        </is>
      </c>
    </row>
    <row r="110">
      <c r="A110" t="n">
        <v>109</v>
      </c>
      <c r="B110" t="inlineStr">
        <is>
          <t>Dylan Cozens</t>
        </is>
      </c>
      <c r="C110" t="inlineStr">
        <is>
          <t>OTT</t>
        </is>
      </c>
      <c r="D110" t="inlineStr">
        <is>
          <t>F</t>
        </is>
      </c>
      <c r="E110" t="inlineStr">
        <is>
          <t>F</t>
        </is>
      </c>
      <c r="F110" t="n">
        <v>25</v>
      </c>
      <c r="G110" t="inlineStr"/>
      <c r="H110" t="inlineStr">
        <is>
          <t>Keith</t>
        </is>
      </c>
      <c r="I110" s="30" t="n">
        <v>7100000</v>
      </c>
      <c r="J110" s="31" t="n">
        <v>86.31</v>
      </c>
      <c r="K110" s="31" t="n">
        <v>88.45999999999999</v>
      </c>
      <c r="L110" s="31" t="n">
        <v>-2.15</v>
      </c>
      <c r="M110" s="31" t="n">
        <v>12.16</v>
      </c>
      <c r="N110" t="n">
        <v>118.8</v>
      </c>
      <c r="O110" t="n">
        <v>96</v>
      </c>
      <c r="P110" t="inlineStr">
        <is>
          <t>04mtp</t>
        </is>
      </c>
    </row>
    <row r="111">
      <c r="A111" t="n">
        <v>110</v>
      </c>
      <c r="B111" t="inlineStr">
        <is>
          <t>Mark Stone</t>
        </is>
      </c>
      <c r="C111" t="inlineStr">
        <is>
          <t>VGK</t>
        </is>
      </c>
      <c r="D111" t="inlineStr">
        <is>
          <t>F</t>
        </is>
      </c>
      <c r="E111" t="inlineStr">
        <is>
          <t>F</t>
        </is>
      </c>
      <c r="F111" t="n">
        <v>34</v>
      </c>
      <c r="G111" t="inlineStr"/>
      <c r="H111" t="inlineStr">
        <is>
          <t>FA</t>
        </is>
      </c>
      <c r="I111" s="30" t="n">
        <v>9500000</v>
      </c>
      <c r="J111" s="31" t="n">
        <v>86.19</v>
      </c>
      <c r="K111" s="31" t="n">
        <v>84.68000000000001</v>
      </c>
      <c r="L111" s="31" t="n">
        <v>1.51</v>
      </c>
      <c r="M111" s="31" t="n">
        <v>9.07</v>
      </c>
      <c r="N111" t="n">
        <v>94.59999999999999</v>
      </c>
      <c r="O111" t="n">
        <v>94</v>
      </c>
      <c r="P111" t="inlineStr">
        <is>
          <t>01zvf</t>
        </is>
      </c>
    </row>
    <row r="112">
      <c r="A112" t="n">
        <v>111</v>
      </c>
      <c r="B112" t="inlineStr">
        <is>
          <t>Brad Marchand</t>
        </is>
      </c>
      <c r="C112" t="inlineStr">
        <is>
          <t>FLA</t>
        </is>
      </c>
      <c r="D112" t="inlineStr">
        <is>
          <t>F</t>
        </is>
      </c>
      <c r="E112" t="inlineStr">
        <is>
          <t>F</t>
        </is>
      </c>
      <c r="F112" t="n">
        <v>38</v>
      </c>
      <c r="G112" t="inlineStr"/>
      <c r="H112" t="inlineStr">
        <is>
          <t>FA</t>
        </is>
      </c>
      <c r="I112" s="30" t="n">
        <v>5250000</v>
      </c>
      <c r="J112" s="31" t="n">
        <v>85.37</v>
      </c>
      <c r="K112" s="31" t="n">
        <v>70.94</v>
      </c>
      <c r="L112" s="31" t="n">
        <v>14.43</v>
      </c>
      <c r="M112" s="31" t="n">
        <v>16.26</v>
      </c>
      <c r="N112" t="n">
        <v>142.5</v>
      </c>
      <c r="O112" t="n">
        <v>87</v>
      </c>
      <c r="P112" t="inlineStr">
        <is>
          <t>004jl</t>
        </is>
      </c>
    </row>
    <row r="113">
      <c r="A113" t="n">
        <v>112</v>
      </c>
      <c r="B113" t="inlineStr">
        <is>
          <t>Mathew Barzal</t>
        </is>
      </c>
      <c r="C113" t="inlineStr">
        <is>
          <t>NYI</t>
        </is>
      </c>
      <c r="D113" t="inlineStr">
        <is>
          <t>F</t>
        </is>
      </c>
      <c r="E113" t="inlineStr">
        <is>
          <t>F</t>
        </is>
      </c>
      <c r="F113" t="n">
        <v>29</v>
      </c>
      <c r="G113" t="inlineStr"/>
      <c r="H113" t="inlineStr">
        <is>
          <t>FA</t>
        </is>
      </c>
      <c r="I113" s="30" t="n">
        <v>9150000</v>
      </c>
      <c r="J113" s="31" t="n">
        <v>85.27</v>
      </c>
      <c r="K113" s="31" t="n">
        <v>94.7</v>
      </c>
      <c r="L113" s="31" t="n">
        <v>-9.43</v>
      </c>
      <c r="M113" s="31" t="n">
        <v>9.32</v>
      </c>
      <c r="N113" t="n">
        <v>103.7</v>
      </c>
      <c r="O113" t="n">
        <v>94</v>
      </c>
      <c r="P113" t="inlineStr">
        <is>
          <t>02uws</t>
        </is>
      </c>
    </row>
    <row r="114">
      <c r="A114" t="n">
        <v>113</v>
      </c>
      <c r="B114" t="inlineStr">
        <is>
          <t>Sergei Murashov</t>
        </is>
      </c>
      <c r="C114" t="inlineStr">
        <is>
          <t>PIT</t>
        </is>
      </c>
      <c r="D114" t="inlineStr">
        <is>
          <t>G</t>
        </is>
      </c>
      <c r="E114" t="inlineStr">
        <is>
          <t>G</t>
        </is>
      </c>
      <c r="F114" t="n">
        <v>22</v>
      </c>
      <c r="G114" t="inlineStr"/>
      <c r="H114" t="inlineStr">
        <is>
          <t>A Bunch of Dusters</t>
        </is>
      </c>
      <c r="I114" s="30" t="n">
        <v>861110</v>
      </c>
      <c r="J114" s="31" t="n">
        <v>85.09999999999999</v>
      </c>
      <c r="K114" s="31" t="n">
        <v>9.18</v>
      </c>
      <c r="L114" s="31" t="n">
        <v>75.92</v>
      </c>
      <c r="M114" s="31" t="n">
        <v>98.83</v>
      </c>
      <c r="N114" t="n">
        <v>265.2</v>
      </c>
      <c r="O114" t="n">
        <v>77</v>
      </c>
      <c r="P114" t="inlineStr">
        <is>
          <t>061i2</t>
        </is>
      </c>
    </row>
    <row r="115">
      <c r="A115" t="n">
        <v>114</v>
      </c>
      <c r="B115" t="inlineStr">
        <is>
          <t>Mike Matheson</t>
        </is>
      </c>
      <c r="C115" t="inlineStr">
        <is>
          <t>MTL</t>
        </is>
      </c>
      <c r="D115" t="inlineStr">
        <is>
          <t>D</t>
        </is>
      </c>
      <c r="E115" t="inlineStr">
        <is>
          <t>D</t>
        </is>
      </c>
      <c r="F115" t="n">
        <v>32</v>
      </c>
      <c r="G115" t="inlineStr"/>
      <c r="H115" t="inlineStr">
        <is>
          <t>FA</t>
        </is>
      </c>
      <c r="I115" s="30" t="n">
        <v>6000000</v>
      </c>
      <c r="J115" s="31" t="n">
        <v>84.97</v>
      </c>
      <c r="K115" s="31" t="n">
        <v>79.45999999999999</v>
      </c>
      <c r="L115" s="31" t="n">
        <v>5.51</v>
      </c>
      <c r="M115" s="31" t="n">
        <v>14.16</v>
      </c>
      <c r="N115" t="n">
        <v>184.3</v>
      </c>
      <c r="O115" t="n">
        <v>86</v>
      </c>
      <c r="P115" t="inlineStr">
        <is>
          <t>02noq</t>
        </is>
      </c>
    </row>
    <row r="116">
      <c r="A116" t="n">
        <v>115</v>
      </c>
      <c r="B116" t="inlineStr">
        <is>
          <t>Matthew Knies</t>
        </is>
      </c>
      <c r="C116" t="inlineStr">
        <is>
          <t>TOR</t>
        </is>
      </c>
      <c r="D116" t="inlineStr">
        <is>
          <t>F</t>
        </is>
      </c>
      <c r="E116" t="inlineStr">
        <is>
          <t>F</t>
        </is>
      </c>
      <c r="F116" t="n">
        <v>23</v>
      </c>
      <c r="G116" t="inlineStr"/>
      <c r="H116" t="inlineStr">
        <is>
          <t>Deef-Fence</t>
        </is>
      </c>
      <c r="I116" s="30" t="n">
        <v>7750000</v>
      </c>
      <c r="J116" s="31" t="n">
        <v>84.95999999999999</v>
      </c>
      <c r="K116" s="31" t="n">
        <v>85.13</v>
      </c>
      <c r="L116" s="31" t="n">
        <v>-0.17</v>
      </c>
      <c r="M116" s="31" t="n">
        <v>10.96</v>
      </c>
      <c r="N116" t="n">
        <v>94.2</v>
      </c>
      <c r="O116" t="n">
        <v>98</v>
      </c>
      <c r="P116" t="inlineStr">
        <is>
          <t>05tur</t>
        </is>
      </c>
    </row>
    <row r="117">
      <c r="A117" t="n">
        <v>116</v>
      </c>
      <c r="B117" t="inlineStr">
        <is>
          <t>Shayne Gostisbehere</t>
        </is>
      </c>
      <c r="C117" t="inlineStr">
        <is>
          <t>CAR</t>
        </is>
      </c>
      <c r="D117" t="inlineStr">
        <is>
          <t>D</t>
        </is>
      </c>
      <c r="E117" t="inlineStr">
        <is>
          <t>D</t>
        </is>
      </c>
      <c r="F117" t="n">
        <v>33</v>
      </c>
      <c r="G117" t="inlineStr"/>
      <c r="H117" t="inlineStr">
        <is>
          <t>Brost</t>
        </is>
      </c>
      <c r="I117" s="30" t="n">
        <v>3200000</v>
      </c>
      <c r="J117" s="31" t="n">
        <v>84.95</v>
      </c>
      <c r="K117" s="31" t="n">
        <v>75.37</v>
      </c>
      <c r="L117" s="31" t="n">
        <v>9.58</v>
      </c>
      <c r="M117" s="31" t="n">
        <v>26.55</v>
      </c>
      <c r="N117" t="n">
        <v>89.3</v>
      </c>
      <c r="O117" t="n">
        <v>98</v>
      </c>
      <c r="P117" t="inlineStr">
        <is>
          <t>02nq3</t>
        </is>
      </c>
    </row>
    <row r="118">
      <c r="A118" t="n">
        <v>117</v>
      </c>
      <c r="B118" t="inlineStr">
        <is>
          <t>Victor Hedman</t>
        </is>
      </c>
      <c r="C118" t="inlineStr">
        <is>
          <t>TBL</t>
        </is>
      </c>
      <c r="D118" t="inlineStr">
        <is>
          <t>D</t>
        </is>
      </c>
      <c r="E118" t="inlineStr">
        <is>
          <t>D</t>
        </is>
      </c>
      <c r="F118" t="n">
        <v>35</v>
      </c>
      <c r="G118" t="inlineStr"/>
      <c r="H118" t="inlineStr">
        <is>
          <t>Sidizen Kanes</t>
        </is>
      </c>
      <c r="I118" s="30" t="n">
        <v>8000000</v>
      </c>
      <c r="J118" s="31" t="n">
        <v>84.72</v>
      </c>
      <c r="K118" s="31" t="n">
        <v>27.92</v>
      </c>
      <c r="L118" s="31" t="n">
        <v>56.8</v>
      </c>
      <c r="M118" s="31" t="n">
        <v>10.59</v>
      </c>
      <c r="N118" t="n">
        <v>108.9</v>
      </c>
      <c r="O118" t="n">
        <v>95</v>
      </c>
      <c r="P118" t="inlineStr">
        <is>
          <t>01c13</t>
        </is>
      </c>
    </row>
    <row r="119">
      <c r="A119" t="n">
        <v>118</v>
      </c>
      <c r="B119" t="inlineStr">
        <is>
          <t>Igor Shesterkin</t>
        </is>
      </c>
      <c r="C119" t="inlineStr">
        <is>
          <t>NYR</t>
        </is>
      </c>
      <c r="D119" t="inlineStr">
        <is>
          <t>G</t>
        </is>
      </c>
      <c r="E119" t="inlineStr">
        <is>
          <t>G</t>
        </is>
      </c>
      <c r="F119" t="n">
        <v>30</v>
      </c>
      <c r="G119" t="inlineStr"/>
      <c r="H119" t="inlineStr">
        <is>
          <t>FA</t>
        </is>
      </c>
      <c r="I119" s="30" t="n">
        <v>11500000</v>
      </c>
      <c r="J119" s="31" t="n">
        <v>84.66</v>
      </c>
      <c r="K119" s="31" t="n">
        <v>90.25</v>
      </c>
      <c r="L119" s="31" t="n">
        <v>-5.59</v>
      </c>
      <c r="M119" s="31" t="n">
        <v>7.36</v>
      </c>
      <c r="N119" t="n">
        <v>113.2</v>
      </c>
      <c r="O119" t="n">
        <v>95</v>
      </c>
      <c r="P119" t="inlineStr">
        <is>
          <t>03ece</t>
        </is>
      </c>
    </row>
    <row r="120">
      <c r="A120" t="n">
        <v>119</v>
      </c>
      <c r="B120" t="inlineStr">
        <is>
          <t>Pavel Zacha</t>
        </is>
      </c>
      <c r="C120" t="inlineStr">
        <is>
          <t>BOS</t>
        </is>
      </c>
      <c r="D120" t="inlineStr">
        <is>
          <t>F</t>
        </is>
      </c>
      <c r="E120" t="inlineStr">
        <is>
          <t>F</t>
        </is>
      </c>
      <c r="F120" t="n">
        <v>29</v>
      </c>
      <c r="G120" t="inlineStr"/>
      <c r="H120" t="inlineStr">
        <is>
          <t>Aznfungus</t>
        </is>
      </c>
      <c r="I120" s="30" t="n">
        <v>4750000</v>
      </c>
      <c r="J120" s="31" t="n">
        <v>84.37</v>
      </c>
      <c r="K120" s="31" t="n">
        <v>84.23999999999999</v>
      </c>
      <c r="L120" s="31" t="n">
        <v>0.13</v>
      </c>
      <c r="M120" s="31" t="n">
        <v>17.76</v>
      </c>
      <c r="N120" t="n">
        <v>172.7</v>
      </c>
      <c r="O120" t="n">
        <v>89</v>
      </c>
      <c r="P120" t="inlineStr">
        <is>
          <t>03l0t</t>
        </is>
      </c>
    </row>
    <row r="121">
      <c r="A121" t="n">
        <v>120</v>
      </c>
      <c r="B121" t="inlineStr">
        <is>
          <t>Bryan Rust</t>
        </is>
      </c>
      <c r="C121" t="inlineStr">
        <is>
          <t>PIT</t>
        </is>
      </c>
      <c r="D121" t="inlineStr">
        <is>
          <t>F</t>
        </is>
      </c>
      <c r="E121" t="inlineStr">
        <is>
          <t>F</t>
        </is>
      </c>
      <c r="F121" t="n">
        <v>34</v>
      </c>
      <c r="G121" t="inlineStr"/>
      <c r="H121" t="inlineStr">
        <is>
          <t>Brown Noesen</t>
        </is>
      </c>
      <c r="I121" s="30" t="n">
        <v>5125000</v>
      </c>
      <c r="J121" s="31" t="n">
        <v>84.27</v>
      </c>
      <c r="K121" s="31" t="n">
        <v>82.09</v>
      </c>
      <c r="L121" s="31" t="n">
        <v>2.18</v>
      </c>
      <c r="M121" s="31" t="n">
        <v>16.44</v>
      </c>
      <c r="N121" t="n">
        <v>113.2</v>
      </c>
      <c r="O121" t="n">
        <v>93</v>
      </c>
      <c r="P121" t="inlineStr">
        <is>
          <t>01zvp</t>
        </is>
      </c>
    </row>
    <row r="122">
      <c r="A122" t="n">
        <v>121</v>
      </c>
      <c r="B122" t="inlineStr">
        <is>
          <t>Bo Horvat</t>
        </is>
      </c>
      <c r="C122" t="inlineStr">
        <is>
          <t>NYI</t>
        </is>
      </c>
      <c r="D122" t="inlineStr">
        <is>
          <t>F</t>
        </is>
      </c>
      <c r="E122" t="inlineStr">
        <is>
          <t>F</t>
        </is>
      </c>
      <c r="F122" t="n">
        <v>31</v>
      </c>
      <c r="G122" t="inlineStr"/>
      <c r="H122" t="inlineStr">
        <is>
          <t>Anybody but the Leafs</t>
        </is>
      </c>
      <c r="I122" s="30" t="n">
        <v>8500000</v>
      </c>
      <c r="J122" s="31" t="n">
        <v>83.84999999999999</v>
      </c>
      <c r="K122" s="31" t="n">
        <v>82.06999999999999</v>
      </c>
      <c r="L122" s="31" t="n">
        <v>1.78</v>
      </c>
      <c r="M122" s="31" t="n">
        <v>9.859999999999999</v>
      </c>
      <c r="N122" t="n">
        <v>109.8</v>
      </c>
      <c r="O122" t="n">
        <v>94</v>
      </c>
      <c r="P122" t="inlineStr">
        <is>
          <t>03167</t>
        </is>
      </c>
    </row>
    <row r="123">
      <c r="A123" t="n">
        <v>122</v>
      </c>
      <c r="B123" t="inlineStr">
        <is>
          <t>Jacob Trouba</t>
        </is>
      </c>
      <c r="C123" t="inlineStr">
        <is>
          <t>SJS</t>
        </is>
      </c>
      <c r="D123" t="inlineStr">
        <is>
          <t>D</t>
        </is>
      </c>
      <c r="E123" t="inlineStr">
        <is>
          <t>D</t>
        </is>
      </c>
      <c r="F123" t="n">
        <v>32</v>
      </c>
      <c r="G123" t="inlineStr"/>
      <c r="H123" t="inlineStr">
        <is>
          <t>FA</t>
        </is>
      </c>
      <c r="I123" s="30" t="n">
        <v>8250000</v>
      </c>
      <c r="J123" s="31" t="n">
        <v>83.68000000000001</v>
      </c>
      <c r="K123" s="31" t="n">
        <v>82.42</v>
      </c>
      <c r="L123" s="31" t="n">
        <v>1.26</v>
      </c>
      <c r="M123" s="31" t="n">
        <v>10.14</v>
      </c>
      <c r="N123" t="n">
        <v>148.9</v>
      </c>
      <c r="O123" t="n">
        <v>82</v>
      </c>
      <c r="P123" t="inlineStr">
        <is>
          <t>02dq3</t>
        </is>
      </c>
    </row>
    <row r="124">
      <c r="A124" t="n">
        <v>123</v>
      </c>
      <c r="B124" t="inlineStr">
        <is>
          <t>Jake Allen</t>
        </is>
      </c>
      <c r="C124" t="inlineStr">
        <is>
          <t>NJD</t>
        </is>
      </c>
      <c r="D124" t="inlineStr">
        <is>
          <t>G</t>
        </is>
      </c>
      <c r="E124" t="inlineStr">
        <is>
          <t>G</t>
        </is>
      </c>
      <c r="F124" t="n">
        <v>36</v>
      </c>
      <c r="G124" t="inlineStr"/>
      <c r="H124" t="inlineStr">
        <is>
          <t>Brown Noesen</t>
        </is>
      </c>
      <c r="I124" s="30" t="n">
        <v>1800000</v>
      </c>
      <c r="J124" s="31" t="n">
        <v>83.56</v>
      </c>
      <c r="K124" s="31" t="n">
        <v>60.34</v>
      </c>
      <c r="L124" s="31" t="n">
        <v>23.22</v>
      </c>
      <c r="M124" s="31" t="n">
        <v>46.42</v>
      </c>
      <c r="N124" t="n">
        <v>254.9</v>
      </c>
      <c r="O124" t="n">
        <v>61</v>
      </c>
      <c r="P124" t="inlineStr">
        <is>
          <t>016kv</t>
        </is>
      </c>
    </row>
    <row r="125">
      <c r="A125" t="n">
        <v>124</v>
      </c>
      <c r="B125" t="inlineStr">
        <is>
          <t>Mattias Samuelsson</t>
        </is>
      </c>
      <c r="C125" t="inlineStr">
        <is>
          <t>BUF</t>
        </is>
      </c>
      <c r="D125" t="inlineStr">
        <is>
          <t>D</t>
        </is>
      </c>
      <c r="E125" t="inlineStr">
        <is>
          <t>D</t>
        </is>
      </c>
      <c r="F125" t="n">
        <v>26</v>
      </c>
      <c r="G125" t="inlineStr"/>
      <c r="H125" t="inlineStr">
        <is>
          <t>Aznfungus</t>
        </is>
      </c>
      <c r="I125" s="30" t="n">
        <v>4285714</v>
      </c>
      <c r="J125" s="31" t="n">
        <v>82.84</v>
      </c>
      <c r="K125" s="31" t="n">
        <v>91.83</v>
      </c>
      <c r="L125" s="31" t="n">
        <v>-8.99</v>
      </c>
      <c r="M125" s="31" t="n">
        <v>19.33</v>
      </c>
      <c r="N125" t="n">
        <v>170</v>
      </c>
      <c r="O125" t="n">
        <v>92</v>
      </c>
      <c r="P125" t="inlineStr">
        <is>
          <t>04lcs</t>
        </is>
      </c>
    </row>
    <row r="126">
      <c r="A126" t="n">
        <v>125</v>
      </c>
      <c r="B126" t="inlineStr">
        <is>
          <t>Vince Dunn</t>
        </is>
      </c>
      <c r="C126" t="inlineStr">
        <is>
          <t>SEA</t>
        </is>
      </c>
      <c r="D126" t="inlineStr">
        <is>
          <t>D</t>
        </is>
      </c>
      <c r="E126" t="inlineStr">
        <is>
          <t>D</t>
        </is>
      </c>
      <c r="F126" t="n">
        <v>29</v>
      </c>
      <c r="G126" t="inlineStr"/>
      <c r="H126" t="inlineStr">
        <is>
          <t>Sidizen Kanes</t>
        </is>
      </c>
      <c r="I126" s="30" t="n">
        <v>7350000</v>
      </c>
      <c r="J126" s="31" t="n">
        <v>82.47</v>
      </c>
      <c r="K126" s="31" t="n">
        <v>82.36</v>
      </c>
      <c r="L126" s="31" t="n">
        <v>0.11</v>
      </c>
      <c r="M126" s="31" t="n">
        <v>11.22</v>
      </c>
      <c r="N126" t="n">
        <v>135.9</v>
      </c>
      <c r="O126" t="n">
        <v>93</v>
      </c>
      <c r="P126" t="inlineStr">
        <is>
          <t>03rf8</t>
        </is>
      </c>
    </row>
    <row r="127">
      <c r="A127" t="n">
        <v>126</v>
      </c>
      <c r="B127" t="inlineStr">
        <is>
          <t>Evgeni Malkin</t>
        </is>
      </c>
      <c r="C127" t="inlineStr">
        <is>
          <t>PIT</t>
        </is>
      </c>
      <c r="D127" t="inlineStr">
        <is>
          <t>F</t>
        </is>
      </c>
      <c r="E127" t="inlineStr">
        <is>
          <t>F</t>
        </is>
      </c>
      <c r="F127" t="n">
        <v>40</v>
      </c>
      <c r="G127" t="inlineStr"/>
      <c r="H127" t="inlineStr">
        <is>
          <t>FA</t>
        </is>
      </c>
      <c r="I127" s="30" t="n">
        <v>5500000</v>
      </c>
      <c r="J127" s="31" t="n">
        <v>82.34999999999999</v>
      </c>
      <c r="K127" s="31" t="n">
        <v>83.13</v>
      </c>
      <c r="L127" s="31" t="n">
        <v>-0.78</v>
      </c>
      <c r="M127" s="31" t="n">
        <v>14.97</v>
      </c>
      <c r="N127" t="n">
        <v>140.7</v>
      </c>
      <c r="O127" t="n">
        <v>87</v>
      </c>
      <c r="P127" t="inlineStr">
        <is>
          <t>0045k</t>
        </is>
      </c>
    </row>
    <row r="128">
      <c r="A128" t="n">
        <v>127</v>
      </c>
      <c r="B128" t="inlineStr">
        <is>
          <t>Bowen Byram</t>
        </is>
      </c>
      <c r="C128" t="inlineStr">
        <is>
          <t>CHI</t>
        </is>
      </c>
      <c r="D128" t="inlineStr">
        <is>
          <t>D</t>
        </is>
      </c>
      <c r="E128" t="inlineStr">
        <is>
          <t>D</t>
        </is>
      </c>
      <c r="F128" t="n">
        <v>25</v>
      </c>
      <c r="G128" t="inlineStr"/>
      <c r="H128" t="inlineStr">
        <is>
          <t>Mike</t>
        </is>
      </c>
      <c r="I128" s="30" t="n">
        <v>6250000</v>
      </c>
      <c r="J128" s="31" t="n">
        <v>82.31</v>
      </c>
      <c r="K128" s="31" t="n">
        <v>84.06</v>
      </c>
      <c r="L128" s="31" t="n">
        <v>-1.75</v>
      </c>
      <c r="M128" s="31" t="n">
        <v>13.17</v>
      </c>
      <c r="N128" t="n">
        <v>99.09999999999999</v>
      </c>
      <c r="O128" t="n">
        <v>97</v>
      </c>
      <c r="P128" t="inlineStr">
        <is>
          <t>04ldb</t>
        </is>
      </c>
    </row>
    <row r="129">
      <c r="A129" t="n">
        <v>128</v>
      </c>
      <c r="B129" t="inlineStr">
        <is>
          <t>Joel Hofer</t>
        </is>
      </c>
      <c r="C129" t="inlineStr">
        <is>
          <t>STL</t>
        </is>
      </c>
      <c r="D129" t="inlineStr">
        <is>
          <t>G</t>
        </is>
      </c>
      <c r="E129" t="inlineStr">
        <is>
          <t>G</t>
        </is>
      </c>
      <c r="F129" t="n">
        <v>26</v>
      </c>
      <c r="G129" t="inlineStr"/>
      <c r="H129" t="inlineStr">
        <is>
          <t>FA</t>
        </is>
      </c>
      <c r="I129" s="30" t="n">
        <v>3400000</v>
      </c>
      <c r="J129" s="31" t="n">
        <v>82.20999999999999</v>
      </c>
      <c r="K129" s="31" t="n">
        <v>97.14</v>
      </c>
      <c r="L129" s="31" t="n">
        <v>-14.93</v>
      </c>
      <c r="M129" s="31" t="n">
        <v>24.18</v>
      </c>
      <c r="N129" t="n">
        <v>171.5</v>
      </c>
      <c r="O129" t="n">
        <v>90</v>
      </c>
      <c r="P129" t="inlineStr">
        <is>
          <t>04qzc</t>
        </is>
      </c>
    </row>
    <row r="130">
      <c r="A130" t="n">
        <v>129</v>
      </c>
      <c r="B130" t="inlineStr">
        <is>
          <t>Trevor Zegras</t>
        </is>
      </c>
      <c r="C130" t="inlineStr">
        <is>
          <t>PHI</t>
        </is>
      </c>
      <c r="D130" t="inlineStr">
        <is>
          <t>F</t>
        </is>
      </c>
      <c r="E130" t="inlineStr">
        <is>
          <t>F</t>
        </is>
      </c>
      <c r="F130" t="n">
        <v>25</v>
      </c>
      <c r="G130" t="inlineStr"/>
      <c r="H130" t="inlineStr">
        <is>
          <t>FA</t>
        </is>
      </c>
      <c r="I130" s="30" t="n">
        <v>9125000</v>
      </c>
      <c r="J130" s="31" t="n">
        <v>80.92</v>
      </c>
      <c r="K130" s="31" t="n">
        <v>95.92</v>
      </c>
      <c r="L130" s="31" t="n">
        <v>-15</v>
      </c>
      <c r="M130" s="31" t="n">
        <v>8.869999999999999</v>
      </c>
      <c r="N130" t="n">
        <v>122.7</v>
      </c>
      <c r="O130" t="n">
        <v>96</v>
      </c>
      <c r="P130" t="inlineStr">
        <is>
          <t>04y8g</t>
        </is>
      </c>
    </row>
    <row r="131">
      <c r="A131" t="n">
        <v>130</v>
      </c>
      <c r="B131" t="inlineStr">
        <is>
          <t>Jet Greaves</t>
        </is>
      </c>
      <c r="C131" t="inlineStr">
        <is>
          <t>CBJ</t>
        </is>
      </c>
      <c r="D131" t="inlineStr">
        <is>
          <t>G</t>
        </is>
      </c>
      <c r="E131" t="inlineStr">
        <is>
          <t>G</t>
        </is>
      </c>
      <c r="F131" t="n">
        <v>25</v>
      </c>
      <c r="G131" t="inlineStr"/>
      <c r="H131" t="inlineStr">
        <is>
          <t>The Last Place Lukes</t>
        </is>
      </c>
      <c r="I131" s="30" t="n">
        <v>5000000</v>
      </c>
      <c r="J131" s="31" t="n">
        <v>80.90000000000001</v>
      </c>
      <c r="K131" s="31" t="n">
        <v>98.54000000000001</v>
      </c>
      <c r="L131" s="31" t="n">
        <v>-17.64</v>
      </c>
      <c r="M131" s="31" t="n">
        <v>16.18</v>
      </c>
      <c r="N131" t="n">
        <v>146</v>
      </c>
      <c r="O131" t="n">
        <v>95</v>
      </c>
      <c r="P131" t="inlineStr">
        <is>
          <t>05xct</t>
        </is>
      </c>
    </row>
    <row r="132">
      <c r="A132" t="n">
        <v>131</v>
      </c>
      <c r="B132" t="inlineStr">
        <is>
          <t>Brandt Clarke</t>
        </is>
      </c>
      <c r="C132" t="inlineStr">
        <is>
          <t>LAK</t>
        </is>
      </c>
      <c r="D132" t="inlineStr">
        <is>
          <t>D</t>
        </is>
      </c>
      <c r="E132" t="inlineStr">
        <is>
          <t>D</t>
        </is>
      </c>
      <c r="F132" t="n">
        <v>23</v>
      </c>
      <c r="G132" t="inlineStr"/>
      <c r="H132" t="inlineStr">
        <is>
          <t>Deef-Fence</t>
        </is>
      </c>
      <c r="I132" s="30" t="n">
        <v>7400000</v>
      </c>
      <c r="J132" s="31" t="n">
        <v>80.88</v>
      </c>
      <c r="K132" s="31" t="n">
        <v>91.38</v>
      </c>
      <c r="L132" s="31" t="n">
        <v>-10.5</v>
      </c>
      <c r="M132" s="31" t="n">
        <v>10.93</v>
      </c>
      <c r="N132" t="n">
        <v>77.3</v>
      </c>
      <c r="O132" t="n">
        <v>98</v>
      </c>
      <c r="P132" t="inlineStr">
        <is>
          <t>04znw</t>
        </is>
      </c>
    </row>
    <row r="133">
      <c r="A133" t="n">
        <v>132</v>
      </c>
      <c r="B133" t="inlineStr">
        <is>
          <t>Dylan Strome</t>
        </is>
      </c>
      <c r="C133" t="inlineStr">
        <is>
          <t>WSH</t>
        </is>
      </c>
      <c r="D133" t="inlineStr">
        <is>
          <t>F</t>
        </is>
      </c>
      <c r="E133" t="inlineStr">
        <is>
          <t>F</t>
        </is>
      </c>
      <c r="F133" t="n">
        <v>29</v>
      </c>
      <c r="G133" t="inlineStr"/>
      <c r="H133" t="inlineStr">
        <is>
          <t>Anybody but the Leafs</t>
        </is>
      </c>
      <c r="I133" s="30" t="n">
        <v>5000000</v>
      </c>
      <c r="J133" s="31" t="n">
        <v>80.55</v>
      </c>
      <c r="K133" s="31" t="n">
        <v>75.17</v>
      </c>
      <c r="L133" s="31" t="n">
        <v>5.38</v>
      </c>
      <c r="M133" s="31" t="n">
        <v>16.11</v>
      </c>
      <c r="N133" t="n">
        <v>159.1</v>
      </c>
      <c r="O133" t="n">
        <v>92</v>
      </c>
      <c r="P133" t="inlineStr">
        <is>
          <t>03as9</t>
        </is>
      </c>
    </row>
    <row r="134">
      <c r="A134" t="n">
        <v>133</v>
      </c>
      <c r="B134" t="inlineStr">
        <is>
          <t>Darcy Kuemper</t>
        </is>
      </c>
      <c r="C134" t="inlineStr">
        <is>
          <t>LAK</t>
        </is>
      </c>
      <c r="D134" t="inlineStr">
        <is>
          <t>G</t>
        </is>
      </c>
      <c r="E134" t="inlineStr">
        <is>
          <t>G</t>
        </is>
      </c>
      <c r="F134" t="n">
        <v>36</v>
      </c>
      <c r="G134" t="inlineStr"/>
      <c r="H134" t="inlineStr">
        <is>
          <t>Anybody but the Leafs</t>
        </is>
      </c>
      <c r="I134" s="30" t="n">
        <v>5250000</v>
      </c>
      <c r="J134" s="31" t="n">
        <v>80.17</v>
      </c>
      <c r="K134" s="31" t="n">
        <v>88.40000000000001</v>
      </c>
      <c r="L134" s="31" t="n">
        <v>-8.23</v>
      </c>
      <c r="M134" s="31" t="n">
        <v>15.27</v>
      </c>
      <c r="N134" t="n">
        <v>228.3</v>
      </c>
      <c r="O134" t="n">
        <v>69</v>
      </c>
      <c r="P134" t="inlineStr">
        <is>
          <t>0222k</t>
        </is>
      </c>
    </row>
    <row r="135">
      <c r="A135" t="n">
        <v>134</v>
      </c>
      <c r="B135" t="inlineStr">
        <is>
          <t>Mattias Ekholm</t>
        </is>
      </c>
      <c r="C135" t="inlineStr">
        <is>
          <t>EDM</t>
        </is>
      </c>
      <c r="D135" t="inlineStr">
        <is>
          <t>D</t>
        </is>
      </c>
      <c r="E135" t="inlineStr">
        <is>
          <t>D</t>
        </is>
      </c>
      <c r="F135" t="n">
        <v>36</v>
      </c>
      <c r="G135" t="inlineStr"/>
      <c r="H135" t="inlineStr">
        <is>
          <t>FA</t>
        </is>
      </c>
      <c r="I135" s="30" t="n">
        <v>4000000</v>
      </c>
      <c r="J135" s="31" t="n">
        <v>80.12</v>
      </c>
      <c r="K135" s="31" t="n">
        <v>78.62</v>
      </c>
      <c r="L135" s="31" t="n">
        <v>1.5</v>
      </c>
      <c r="M135" s="31" t="n">
        <v>20.03</v>
      </c>
      <c r="N135" t="n">
        <v>226.7</v>
      </c>
      <c r="O135" t="n">
        <v>77</v>
      </c>
      <c r="P135" t="inlineStr">
        <is>
          <t>024lv</t>
        </is>
      </c>
    </row>
    <row r="136">
      <c r="A136" t="n">
        <v>135</v>
      </c>
      <c r="B136" t="inlineStr">
        <is>
          <t>Sean Walker</t>
        </is>
      </c>
      <c r="C136" t="inlineStr">
        <is>
          <t>CAR</t>
        </is>
      </c>
      <c r="D136" t="inlineStr">
        <is>
          <t>D</t>
        </is>
      </c>
      <c r="E136" t="inlineStr">
        <is>
          <t>D</t>
        </is>
      </c>
      <c r="F136" t="n">
        <v>31</v>
      </c>
      <c r="G136" t="inlineStr"/>
      <c r="H136" t="inlineStr">
        <is>
          <t>FA</t>
        </is>
      </c>
      <c r="I136" s="30" t="n">
        <v>3600000</v>
      </c>
      <c r="J136" s="31" t="n">
        <v>79.95</v>
      </c>
      <c r="K136" s="31" t="n">
        <v>83.03</v>
      </c>
      <c r="L136" s="31" t="n">
        <v>-3.08</v>
      </c>
      <c r="M136" s="31" t="n">
        <v>22.21</v>
      </c>
      <c r="N136" t="n">
        <v>251</v>
      </c>
      <c r="O136" t="n">
        <v>67</v>
      </c>
      <c r="P136" t="inlineStr">
        <is>
          <t>04kyn</t>
        </is>
      </c>
    </row>
    <row r="137">
      <c r="A137" t="n">
        <v>136</v>
      </c>
      <c r="B137" t="inlineStr">
        <is>
          <t>Daniel Vladar</t>
        </is>
      </c>
      <c r="C137" t="inlineStr">
        <is>
          <t>PHI</t>
        </is>
      </c>
      <c r="D137" t="inlineStr">
        <is>
          <t>G</t>
        </is>
      </c>
      <c r="E137" t="inlineStr">
        <is>
          <t>G</t>
        </is>
      </c>
      <c r="F137" t="n">
        <v>29</v>
      </c>
      <c r="G137" t="inlineStr"/>
      <c r="H137" t="inlineStr">
        <is>
          <t>FA</t>
        </is>
      </c>
      <c r="I137" s="30" t="n">
        <v>3350000</v>
      </c>
      <c r="J137" s="31" t="n">
        <v>79.93000000000001</v>
      </c>
      <c r="K137" s="31" t="n">
        <v>92.14</v>
      </c>
      <c r="L137" s="31" t="n">
        <v>-12.21</v>
      </c>
      <c r="M137" s="31" t="n">
        <v>23.86</v>
      </c>
      <c r="N137" t="n">
        <v>184.5</v>
      </c>
      <c r="O137" t="n">
        <v>89</v>
      </c>
      <c r="P137" t="inlineStr">
        <is>
          <t>03rfo</t>
        </is>
      </c>
    </row>
    <row r="138">
      <c r="A138" t="n">
        <v>137</v>
      </c>
      <c r="B138" t="inlineStr">
        <is>
          <t>Anthony Cirelli</t>
        </is>
      </c>
      <c r="C138" t="inlineStr">
        <is>
          <t>TBL</t>
        </is>
      </c>
      <c r="D138" t="inlineStr">
        <is>
          <t>F</t>
        </is>
      </c>
      <c r="E138" t="inlineStr">
        <is>
          <t>F</t>
        </is>
      </c>
      <c r="F138" t="n">
        <v>29</v>
      </c>
      <c r="G138" t="inlineStr"/>
      <c r="H138" t="inlineStr">
        <is>
          <t>Kurtis</t>
        </is>
      </c>
      <c r="I138" s="30" t="n">
        <v>6250000</v>
      </c>
      <c r="J138" s="31" t="n">
        <v>79.90000000000001</v>
      </c>
      <c r="K138" s="31" t="n">
        <v>77.38</v>
      </c>
      <c r="L138" s="31" t="n">
        <v>2.52</v>
      </c>
      <c r="M138" s="31" t="n">
        <v>12.78</v>
      </c>
      <c r="N138" t="n">
        <v>260.3</v>
      </c>
      <c r="O138" t="n">
        <v>71</v>
      </c>
      <c r="P138" t="inlineStr">
        <is>
          <t>03rfl</t>
        </is>
      </c>
    </row>
    <row r="139">
      <c r="A139" t="n">
        <v>138</v>
      </c>
      <c r="B139" t="inlineStr">
        <is>
          <t>Spencer Knight</t>
        </is>
      </c>
      <c r="C139" t="inlineStr">
        <is>
          <t>CHI</t>
        </is>
      </c>
      <c r="D139" t="inlineStr">
        <is>
          <t>G</t>
        </is>
      </c>
      <c r="E139" t="inlineStr">
        <is>
          <t>G</t>
        </is>
      </c>
      <c r="F139" t="n">
        <v>25</v>
      </c>
      <c r="G139" t="inlineStr"/>
      <c r="H139" t="inlineStr">
        <is>
          <t>Nathan</t>
        </is>
      </c>
      <c r="I139" s="30" t="n">
        <v>4500000</v>
      </c>
      <c r="J139" s="31" t="n">
        <v>79.68000000000001</v>
      </c>
      <c r="K139" s="31" t="n">
        <v>89.45999999999999</v>
      </c>
      <c r="L139" s="31" t="n">
        <v>-9.779999999999999</v>
      </c>
      <c r="M139" s="31" t="n">
        <v>17.71</v>
      </c>
      <c r="N139" t="n">
        <v>171.8</v>
      </c>
      <c r="O139" t="n">
        <v>93</v>
      </c>
      <c r="P139" t="inlineStr">
        <is>
          <t>04bii</t>
        </is>
      </c>
    </row>
    <row r="140">
      <c r="A140" t="n">
        <v>139</v>
      </c>
      <c r="B140" t="inlineStr">
        <is>
          <t>Dustin Wolf</t>
        </is>
      </c>
      <c r="C140" t="inlineStr">
        <is>
          <t>CGY</t>
        </is>
      </c>
      <c r="D140" t="inlineStr">
        <is>
          <t>G</t>
        </is>
      </c>
      <c r="E140" t="inlineStr">
        <is>
          <t>G</t>
        </is>
      </c>
      <c r="F140" t="n">
        <v>25</v>
      </c>
      <c r="G140" t="inlineStr"/>
      <c r="H140" t="inlineStr">
        <is>
          <t>Sidizen Kanes</t>
        </is>
      </c>
      <c r="I140" s="30" t="n">
        <v>7500000</v>
      </c>
      <c r="J140" s="31" t="n">
        <v>79.63</v>
      </c>
      <c r="K140" s="31" t="n">
        <v>86.31999999999999</v>
      </c>
      <c r="L140" s="31" t="n">
        <v>-6.69</v>
      </c>
      <c r="M140" s="31" t="n">
        <v>10.62</v>
      </c>
      <c r="N140" t="n">
        <v>190.2</v>
      </c>
      <c r="O140" t="n">
        <v>89</v>
      </c>
      <c r="P140" t="inlineStr">
        <is>
          <t>051wf</t>
        </is>
      </c>
    </row>
    <row r="141">
      <c r="A141" t="n">
        <v>140</v>
      </c>
      <c r="B141" t="inlineStr">
        <is>
          <t>Dylan Holloway</t>
        </is>
      </c>
      <c r="C141" t="inlineStr">
        <is>
          <t>STL</t>
        </is>
      </c>
      <c r="D141" t="inlineStr">
        <is>
          <t>F</t>
        </is>
      </c>
      <c r="E141" t="inlineStr">
        <is>
          <t>F</t>
        </is>
      </c>
      <c r="F141" t="n">
        <v>24</v>
      </c>
      <c r="G141" t="inlineStr"/>
      <c r="H141" t="inlineStr">
        <is>
          <t>Brown Noesen</t>
        </is>
      </c>
      <c r="I141" s="30" t="n">
        <v>7750000</v>
      </c>
      <c r="J141" s="31" t="n">
        <v>79.19</v>
      </c>
      <c r="K141" s="31" t="n">
        <v>68.09</v>
      </c>
      <c r="L141" s="31" t="n">
        <v>11.1</v>
      </c>
      <c r="M141" s="31" t="n">
        <v>10.22</v>
      </c>
      <c r="N141" t="n">
        <v>63.1</v>
      </c>
      <c r="O141" t="n">
        <v>98</v>
      </c>
      <c r="P141" t="inlineStr">
        <is>
          <t>051yz</t>
        </is>
      </c>
    </row>
    <row r="142">
      <c r="A142" t="n">
        <v>141</v>
      </c>
      <c r="B142" t="inlineStr">
        <is>
          <t>Travis Sanheim</t>
        </is>
      </c>
      <c r="C142" t="inlineStr">
        <is>
          <t>PHI</t>
        </is>
      </c>
      <c r="D142" t="inlineStr">
        <is>
          <t>D</t>
        </is>
      </c>
      <c r="E142" t="inlineStr">
        <is>
          <t>D</t>
        </is>
      </c>
      <c r="F142" t="n">
        <v>30</v>
      </c>
      <c r="G142" t="inlineStr"/>
      <c r="H142" t="inlineStr">
        <is>
          <t>Brown Noesen</t>
        </is>
      </c>
      <c r="I142" s="30" t="n">
        <v>6250000</v>
      </c>
      <c r="J142" s="31" t="n">
        <v>79.17</v>
      </c>
      <c r="K142" s="31" t="n">
        <v>75.84999999999999</v>
      </c>
      <c r="L142" s="31" t="n">
        <v>3.32</v>
      </c>
      <c r="M142" s="31" t="n">
        <v>12.67</v>
      </c>
      <c r="N142" t="n">
        <v>241.4</v>
      </c>
      <c r="O142" t="n">
        <v>75</v>
      </c>
      <c r="P142" t="inlineStr">
        <is>
          <t>03e7p</t>
        </is>
      </c>
    </row>
    <row r="143">
      <c r="A143" t="n">
        <v>142</v>
      </c>
      <c r="B143" t="inlineStr">
        <is>
          <t>K'Andre Miller</t>
        </is>
      </c>
      <c r="C143" t="inlineStr">
        <is>
          <t>CAR</t>
        </is>
      </c>
      <c r="D143" t="inlineStr">
        <is>
          <t>D</t>
        </is>
      </c>
      <c r="E143" t="inlineStr">
        <is>
          <t>D</t>
        </is>
      </c>
      <c r="F143" t="n">
        <v>26</v>
      </c>
      <c r="G143" t="inlineStr"/>
      <c r="H143" t="inlineStr">
        <is>
          <t>FA</t>
        </is>
      </c>
      <c r="I143" s="30" t="n">
        <v>7500000</v>
      </c>
      <c r="J143" s="31" t="n">
        <v>78.69</v>
      </c>
      <c r="K143" s="31" t="n">
        <v>78.91</v>
      </c>
      <c r="L143" s="31" t="n">
        <v>-0.22</v>
      </c>
      <c r="M143" s="31" t="n">
        <v>10.49</v>
      </c>
      <c r="N143" t="n">
        <v>236.8</v>
      </c>
      <c r="O143" t="n">
        <v>78</v>
      </c>
      <c r="P143" t="inlineStr">
        <is>
          <t>04qve</t>
        </is>
      </c>
    </row>
    <row r="144">
      <c r="A144" t="n">
        <v>143</v>
      </c>
      <c r="B144" t="inlineStr">
        <is>
          <t>Leo Carlsson</t>
        </is>
      </c>
      <c r="C144" t="inlineStr">
        <is>
          <t>ANA</t>
        </is>
      </c>
      <c r="D144" t="inlineStr">
        <is>
          <t>F</t>
        </is>
      </c>
      <c r="E144" t="inlineStr">
        <is>
          <t>F</t>
        </is>
      </c>
      <c r="F144" t="n">
        <v>21</v>
      </c>
      <c r="G144" t="inlineStr"/>
      <c r="H144" t="inlineStr">
        <is>
          <t>FA</t>
        </is>
      </c>
      <c r="I144" s="30" t="n">
        <v>18000000</v>
      </c>
      <c r="J144" s="31" t="n">
        <v>78.64</v>
      </c>
      <c r="K144" s="31" t="n">
        <v>84.11</v>
      </c>
      <c r="L144" s="31" t="n">
        <v>-5.47</v>
      </c>
      <c r="M144" s="31" t="n">
        <v>4.37</v>
      </c>
      <c r="N144" t="n">
        <v>48.5</v>
      </c>
      <c r="O144" t="n">
        <v>98</v>
      </c>
      <c r="P144" t="inlineStr">
        <is>
          <t>05y3a</t>
        </is>
      </c>
    </row>
    <row r="145">
      <c r="A145" t="n">
        <v>144</v>
      </c>
      <c r="B145" t="inlineStr">
        <is>
          <t>Thomas Harley</t>
        </is>
      </c>
      <c r="C145" t="inlineStr">
        <is>
          <t>DAL</t>
        </is>
      </c>
      <c r="D145" t="inlineStr">
        <is>
          <t>D</t>
        </is>
      </c>
      <c r="E145" t="inlineStr">
        <is>
          <t>D</t>
        </is>
      </c>
      <c r="F145" t="n">
        <v>25</v>
      </c>
      <c r="G145" t="inlineStr"/>
      <c r="H145" t="inlineStr">
        <is>
          <t>FA</t>
        </is>
      </c>
      <c r="I145" s="30" t="n">
        <v>10587000</v>
      </c>
      <c r="J145" s="31" t="n">
        <v>78.59</v>
      </c>
      <c r="K145" s="31" t="n">
        <v>73.19</v>
      </c>
      <c r="L145" s="31" t="n">
        <v>5.4</v>
      </c>
      <c r="M145" s="31" t="n">
        <v>7.42</v>
      </c>
      <c r="N145" t="n">
        <v>119.8</v>
      </c>
      <c r="O145" t="n">
        <v>95</v>
      </c>
      <c r="P145" t="inlineStr">
        <is>
          <t>04yu5</t>
        </is>
      </c>
    </row>
    <row r="146">
      <c r="A146" t="n">
        <v>145</v>
      </c>
      <c r="B146" t="inlineStr">
        <is>
          <t>Alexis Lafreniere</t>
        </is>
      </c>
      <c r="C146" t="inlineStr">
        <is>
          <t>NYR</t>
        </is>
      </c>
      <c r="D146" t="inlineStr">
        <is>
          <t>F</t>
        </is>
      </c>
      <c r="E146" t="inlineStr">
        <is>
          <t>F</t>
        </is>
      </c>
      <c r="F146" t="n">
        <v>24</v>
      </c>
      <c r="G146" t="inlineStr"/>
      <c r="H146" t="inlineStr">
        <is>
          <t>FA</t>
        </is>
      </c>
      <c r="I146" s="30" t="n">
        <v>7450000</v>
      </c>
      <c r="J146" s="31" t="n">
        <v>78.56</v>
      </c>
      <c r="K146" s="31" t="n">
        <v>74.88</v>
      </c>
      <c r="L146" s="31" t="n">
        <v>3.68</v>
      </c>
      <c r="M146" s="31" t="n">
        <v>10.54</v>
      </c>
      <c r="N146" t="n">
        <v>141.2</v>
      </c>
      <c r="O146" t="n">
        <v>92</v>
      </c>
      <c r="P146" t="inlineStr">
        <is>
          <t>04amg</t>
        </is>
      </c>
    </row>
    <row r="147">
      <c r="A147" t="n">
        <v>146</v>
      </c>
      <c r="B147" t="inlineStr">
        <is>
          <t>Oliver Ekman-Larsson</t>
        </is>
      </c>
      <c r="C147" t="inlineStr">
        <is>
          <t>TOR</t>
        </is>
      </c>
      <c r="D147" t="inlineStr">
        <is>
          <t>D</t>
        </is>
      </c>
      <c r="E147" t="inlineStr">
        <is>
          <t>D</t>
        </is>
      </c>
      <c r="F147" t="n">
        <v>35</v>
      </c>
      <c r="G147" t="inlineStr"/>
      <c r="H147" t="inlineStr">
        <is>
          <t>Aznfungus</t>
        </is>
      </c>
      <c r="I147" s="30" t="n">
        <v>3500000</v>
      </c>
      <c r="J147" s="31" t="n">
        <v>78.45</v>
      </c>
      <c r="K147" s="31" t="n">
        <v>78.11</v>
      </c>
      <c r="L147" s="31" t="n">
        <v>0.34</v>
      </c>
      <c r="M147" s="31" t="n">
        <v>22.41</v>
      </c>
      <c r="N147" t="n">
        <v>279.5</v>
      </c>
      <c r="O147" t="n">
        <v>61</v>
      </c>
      <c r="P147" t="inlineStr">
        <is>
          <t>01f3d</t>
        </is>
      </c>
    </row>
    <row r="148">
      <c r="A148" t="n">
        <v>147</v>
      </c>
      <c r="B148" t="inlineStr">
        <is>
          <t>Ukko-Pekka Luukkonen</t>
        </is>
      </c>
      <c r="C148" t="inlineStr">
        <is>
          <t>BUF</t>
        </is>
      </c>
      <c r="D148" t="inlineStr">
        <is>
          <t>G</t>
        </is>
      </c>
      <c r="E148" t="inlineStr">
        <is>
          <t>G</t>
        </is>
      </c>
      <c r="F148" t="n">
        <v>27</v>
      </c>
      <c r="G148" t="inlineStr"/>
      <c r="H148" t="inlineStr">
        <is>
          <t>Brost</t>
        </is>
      </c>
      <c r="I148" s="30" t="n">
        <v>4750000</v>
      </c>
      <c r="J148" s="31" t="n">
        <v>78.2</v>
      </c>
      <c r="K148" s="31" t="n">
        <v>71.12</v>
      </c>
      <c r="L148" s="31" t="n">
        <v>7.08</v>
      </c>
      <c r="M148" s="31" t="n">
        <v>16.46</v>
      </c>
      <c r="N148" t="n">
        <v>225.6</v>
      </c>
      <c r="O148" t="n">
        <v>85</v>
      </c>
      <c r="P148" t="inlineStr">
        <is>
          <t>0457i</t>
        </is>
      </c>
    </row>
    <row r="149">
      <c r="A149" t="n">
        <v>148</v>
      </c>
      <c r="B149" t="inlineStr">
        <is>
          <t>Tomas Hertl</t>
        </is>
      </c>
      <c r="C149" t="inlineStr">
        <is>
          <t>VGK</t>
        </is>
      </c>
      <c r="D149" t="inlineStr">
        <is>
          <t>F</t>
        </is>
      </c>
      <c r="E149" t="inlineStr">
        <is>
          <t>F</t>
        </is>
      </c>
      <c r="F149" t="n">
        <v>32</v>
      </c>
      <c r="G149" t="inlineStr"/>
      <c r="H149" t="inlineStr">
        <is>
          <t>FA</t>
        </is>
      </c>
      <c r="I149" s="30" t="n">
        <v>8137500</v>
      </c>
      <c r="J149" s="31" t="n">
        <v>78.17</v>
      </c>
      <c r="K149" s="31" t="n">
        <v>79.25</v>
      </c>
      <c r="L149" s="31" t="n">
        <v>-1.08</v>
      </c>
      <c r="M149" s="31" t="n">
        <v>9.609999999999999</v>
      </c>
      <c r="N149" t="n">
        <v>131.6</v>
      </c>
      <c r="O149" t="n">
        <v>90</v>
      </c>
      <c r="P149" t="inlineStr">
        <is>
          <t>02nok</t>
        </is>
      </c>
    </row>
    <row r="150">
      <c r="A150" t="n">
        <v>149</v>
      </c>
      <c r="B150" t="inlineStr">
        <is>
          <t>Gabriel Vilardi</t>
        </is>
      </c>
      <c r="C150" t="inlineStr">
        <is>
          <t>WPG</t>
        </is>
      </c>
      <c r="D150" t="inlineStr">
        <is>
          <t>F</t>
        </is>
      </c>
      <c r="E150" t="inlineStr">
        <is>
          <t>F</t>
        </is>
      </c>
      <c r="F150" t="n">
        <v>27</v>
      </c>
      <c r="G150" t="inlineStr"/>
      <c r="H150" t="inlineStr">
        <is>
          <t>FA</t>
        </is>
      </c>
      <c r="I150" s="30" t="n">
        <v>7500000</v>
      </c>
      <c r="J150" s="31" t="n">
        <v>77.93000000000001</v>
      </c>
      <c r="K150" s="31" t="n">
        <v>80.40000000000001</v>
      </c>
      <c r="L150" s="31" t="n">
        <v>-2.47</v>
      </c>
      <c r="M150" s="31" t="n">
        <v>10.39</v>
      </c>
      <c r="N150" t="n">
        <v>143.7</v>
      </c>
      <c r="O150" t="n">
        <v>90</v>
      </c>
      <c r="P150" t="inlineStr">
        <is>
          <t>03w5m</t>
        </is>
      </c>
    </row>
    <row r="151">
      <c r="A151" t="n">
        <v>150</v>
      </c>
      <c r="B151" t="inlineStr">
        <is>
          <t>Tyler Bertuzzi</t>
        </is>
      </c>
      <c r="C151" t="inlineStr">
        <is>
          <t>CHI</t>
        </is>
      </c>
      <c r="D151" t="inlineStr">
        <is>
          <t>F</t>
        </is>
      </c>
      <c r="E151" t="inlineStr">
        <is>
          <t>F</t>
        </is>
      </c>
      <c r="F151" t="n">
        <v>31</v>
      </c>
      <c r="G151" t="inlineStr"/>
      <c r="H151" t="inlineStr">
        <is>
          <t>Aznfungus</t>
        </is>
      </c>
      <c r="I151" s="30" t="n">
        <v>5500000</v>
      </c>
      <c r="J151" s="31" t="n">
        <v>77.63</v>
      </c>
      <c r="K151" s="31" t="n">
        <v>79.20999999999999</v>
      </c>
      <c r="L151" s="31" t="n">
        <v>-1.58</v>
      </c>
      <c r="M151" s="31" t="n">
        <v>14.11</v>
      </c>
      <c r="N151" t="n">
        <v>223.2</v>
      </c>
      <c r="O151" t="n">
        <v>76</v>
      </c>
      <c r="P151" t="inlineStr">
        <is>
          <t>031og</t>
        </is>
      </c>
    </row>
    <row r="152">
      <c r="A152" t="n">
        <v>151</v>
      </c>
      <c r="B152" t="inlineStr">
        <is>
          <t>Mackenzie Blackwood</t>
        </is>
      </c>
      <c r="C152" t="inlineStr">
        <is>
          <t>COL</t>
        </is>
      </c>
      <c r="D152" t="inlineStr">
        <is>
          <t>G</t>
        </is>
      </c>
      <c r="E152" t="inlineStr">
        <is>
          <t>G</t>
        </is>
      </c>
      <c r="F152" t="n">
        <v>29</v>
      </c>
      <c r="G152" t="inlineStr"/>
      <c r="H152" t="inlineStr">
        <is>
          <t>A Bunch of Dusters</t>
        </is>
      </c>
      <c r="I152" s="30" t="n">
        <v>5250000</v>
      </c>
      <c r="J152" s="31" t="n">
        <v>77.09999999999999</v>
      </c>
      <c r="K152" s="31" t="n">
        <v>76.16</v>
      </c>
      <c r="L152" s="31" t="n">
        <v>0.9399999999999999</v>
      </c>
      <c r="M152" s="31" t="n">
        <v>14.69</v>
      </c>
      <c r="N152" t="n">
        <v>167.1</v>
      </c>
      <c r="O152" t="n">
        <v>94</v>
      </c>
      <c r="P152" t="inlineStr">
        <is>
          <t>03mbn</t>
        </is>
      </c>
    </row>
    <row r="153">
      <c r="A153" t="n">
        <v>152</v>
      </c>
      <c r="B153" t="inlineStr">
        <is>
          <t>Brandon Montour</t>
        </is>
      </c>
      <c r="C153" t="inlineStr">
        <is>
          <t>SEA</t>
        </is>
      </c>
      <c r="D153" t="inlineStr">
        <is>
          <t>D</t>
        </is>
      </c>
      <c r="E153" t="inlineStr">
        <is>
          <t>D</t>
        </is>
      </c>
      <c r="F153" t="n">
        <v>32</v>
      </c>
      <c r="G153" t="inlineStr"/>
      <c r="H153" t="inlineStr">
        <is>
          <t>Le Duke of Dangles</t>
        </is>
      </c>
      <c r="I153" s="30" t="n">
        <v>7142857</v>
      </c>
      <c r="J153" s="31" t="n">
        <v>76.94</v>
      </c>
      <c r="K153" s="31" t="n">
        <v>70.61</v>
      </c>
      <c r="L153" s="31" t="n">
        <v>6.33</v>
      </c>
      <c r="M153" s="31" t="n">
        <v>10.77</v>
      </c>
      <c r="N153" t="n">
        <v>131.3</v>
      </c>
      <c r="O153" t="n">
        <v>91</v>
      </c>
      <c r="P153" t="inlineStr">
        <is>
          <t>03de2</t>
        </is>
      </c>
    </row>
    <row r="154">
      <c r="A154" t="n">
        <v>153</v>
      </c>
      <c r="B154" t="inlineStr">
        <is>
          <t>Vladislav Gavrikov</t>
        </is>
      </c>
      <c r="C154" t="inlineStr">
        <is>
          <t>NYR</t>
        </is>
      </c>
      <c r="D154" t="inlineStr">
        <is>
          <t>D</t>
        </is>
      </c>
      <c r="E154" t="inlineStr">
        <is>
          <t>D</t>
        </is>
      </c>
      <c r="F154" t="n">
        <v>30</v>
      </c>
      <c r="G154" t="inlineStr"/>
      <c r="H154" t="inlineStr">
        <is>
          <t>FA</t>
        </is>
      </c>
      <c r="I154" s="30" t="n">
        <v>7000000</v>
      </c>
      <c r="J154" s="31" t="n">
        <v>76.62</v>
      </c>
      <c r="K154" s="31" t="n">
        <v>75.76000000000001</v>
      </c>
      <c r="L154" s="31" t="n">
        <v>0.86</v>
      </c>
      <c r="M154" s="31" t="n">
        <v>10.95</v>
      </c>
      <c r="N154" t="n">
        <v>272.2</v>
      </c>
      <c r="O154" t="n">
        <v>45</v>
      </c>
      <c r="P154" t="inlineStr">
        <is>
          <t>03ekl</t>
        </is>
      </c>
    </row>
    <row r="155">
      <c r="A155" t="n">
        <v>154</v>
      </c>
      <c r="B155" t="inlineStr">
        <is>
          <t>Yaroslav Askarov</t>
        </is>
      </c>
      <c r="C155" t="inlineStr">
        <is>
          <t>SJS</t>
        </is>
      </c>
      <c r="D155" t="inlineStr">
        <is>
          <t>G</t>
        </is>
      </c>
      <c r="E155" t="inlineStr">
        <is>
          <t>G</t>
        </is>
      </c>
      <c r="F155" t="n">
        <v>24</v>
      </c>
      <c r="G155" t="inlineStr"/>
      <c r="H155" t="inlineStr">
        <is>
          <t>Keith</t>
        </is>
      </c>
      <c r="I155" s="30" t="n">
        <v>2000000</v>
      </c>
      <c r="J155" s="31" t="n">
        <v>76.40000000000001</v>
      </c>
      <c r="K155" s="31" t="n">
        <v>72.3</v>
      </c>
      <c r="L155" s="31" t="n">
        <v>4.1</v>
      </c>
      <c r="M155" s="31" t="n">
        <v>38.2</v>
      </c>
      <c r="N155" t="n">
        <v>180.1</v>
      </c>
      <c r="O155" t="n">
        <v>94</v>
      </c>
      <c r="P155" t="inlineStr">
        <is>
          <t>0529k</t>
        </is>
      </c>
    </row>
    <row r="156">
      <c r="A156" t="n">
        <v>155</v>
      </c>
      <c r="B156" t="inlineStr">
        <is>
          <t>Adam Fantilli</t>
        </is>
      </c>
      <c r="C156" t="inlineStr">
        <is>
          <t>CBJ</t>
        </is>
      </c>
      <c r="D156" t="inlineStr">
        <is>
          <t>F</t>
        </is>
      </c>
      <c r="E156" t="inlineStr">
        <is>
          <t>F</t>
        </is>
      </c>
      <c r="F156" t="n">
        <v>21</v>
      </c>
      <c r="G156" t="inlineStr"/>
      <c r="H156" t="inlineStr">
        <is>
          <t>Deef-Fence</t>
        </is>
      </c>
      <c r="I156" s="30" t="n">
        <v>950000</v>
      </c>
      <c r="J156" s="31" t="n">
        <v>76.25</v>
      </c>
      <c r="K156" s="31" t="n">
        <v>80.48999999999999</v>
      </c>
      <c r="L156" s="31" t="n">
        <v>-4.24</v>
      </c>
      <c r="M156" s="31" t="n">
        <v>80.26000000000001</v>
      </c>
      <c r="N156" t="n">
        <v>100.1</v>
      </c>
      <c r="O156" t="n">
        <v>98</v>
      </c>
      <c r="P156" t="inlineStr">
        <is>
          <t>0579x</t>
        </is>
      </c>
    </row>
    <row r="157">
      <c r="A157" t="n">
        <v>156</v>
      </c>
      <c r="B157" t="inlineStr">
        <is>
          <t>Dougie Hamilton</t>
        </is>
      </c>
      <c r="C157" t="inlineStr">
        <is>
          <t>NJD</t>
        </is>
      </c>
      <c r="D157" t="inlineStr">
        <is>
          <t>D</t>
        </is>
      </c>
      <c r="E157" t="inlineStr">
        <is>
          <t>D</t>
        </is>
      </c>
      <c r="F157" t="n">
        <v>33</v>
      </c>
      <c r="G157" t="inlineStr"/>
      <c r="H157" t="inlineStr">
        <is>
          <t>FA</t>
        </is>
      </c>
      <c r="I157" s="30" t="n">
        <v>9000000</v>
      </c>
      <c r="J157" s="31" t="n">
        <v>76.19</v>
      </c>
      <c r="K157" s="31" t="n">
        <v>80.70999999999999</v>
      </c>
      <c r="L157" s="31" t="n">
        <v>-4.52</v>
      </c>
      <c r="M157" s="31" t="n">
        <v>8.470000000000001</v>
      </c>
      <c r="N157" t="n">
        <v>114.9</v>
      </c>
      <c r="O157" t="n">
        <v>91</v>
      </c>
      <c r="P157" t="inlineStr">
        <is>
          <t>02azf</t>
        </is>
      </c>
    </row>
    <row r="158">
      <c r="A158" t="n">
        <v>157</v>
      </c>
      <c r="B158" t="inlineStr">
        <is>
          <t>Kiefer Sherwood</t>
        </is>
      </c>
      <c r="C158" t="inlineStr">
        <is>
          <t>SJS</t>
        </is>
      </c>
      <c r="D158" t="inlineStr">
        <is>
          <t>F</t>
        </is>
      </c>
      <c r="E158" t="inlineStr">
        <is>
          <t>F</t>
        </is>
      </c>
      <c r="F158" t="n">
        <v>31</v>
      </c>
      <c r="G158" t="inlineStr"/>
      <c r="H158" t="inlineStr">
        <is>
          <t>Aznfungus</t>
        </is>
      </c>
      <c r="I158" s="30" t="n">
        <v>5750000</v>
      </c>
      <c r="J158" s="31" t="n">
        <v>75.94</v>
      </c>
      <c r="K158" s="31" t="n">
        <v>74.65000000000001</v>
      </c>
      <c r="L158" s="31" t="n">
        <v>1.29</v>
      </c>
      <c r="M158" s="31" t="n">
        <v>13.21</v>
      </c>
      <c r="N158" t="n">
        <v>178.8</v>
      </c>
      <c r="O158" t="n">
        <v>77</v>
      </c>
      <c r="P158" t="inlineStr">
        <is>
          <t>04ln4</t>
        </is>
      </c>
    </row>
    <row r="159">
      <c r="A159" t="n">
        <v>158</v>
      </c>
      <c r="B159" t="inlineStr">
        <is>
          <t>Jake McCabe</t>
        </is>
      </c>
      <c r="C159" t="inlineStr">
        <is>
          <t>TOR</t>
        </is>
      </c>
      <c r="D159" t="inlineStr">
        <is>
          <t>D</t>
        </is>
      </c>
      <c r="E159" t="inlineStr">
        <is>
          <t>D</t>
        </is>
      </c>
      <c r="F159" t="n">
        <v>32</v>
      </c>
      <c r="G159" t="inlineStr"/>
      <c r="H159" t="inlineStr">
        <is>
          <t>FA</t>
        </is>
      </c>
      <c r="I159" s="30" t="n">
        <v>4513102</v>
      </c>
      <c r="J159" s="31" t="n">
        <v>75.89</v>
      </c>
      <c r="K159" s="31" t="n">
        <v>76.59</v>
      </c>
      <c r="L159" s="31" t="n">
        <v>-0.7</v>
      </c>
      <c r="M159" s="31" t="n">
        <v>16.82</v>
      </c>
      <c r="N159" t="n">
        <v>283.4</v>
      </c>
      <c r="O159" t="n">
        <v>43</v>
      </c>
      <c r="P159" t="inlineStr">
        <is>
          <t>02np6</t>
        </is>
      </c>
    </row>
    <row r="160">
      <c r="A160" t="n">
        <v>159</v>
      </c>
      <c r="B160" t="inlineStr">
        <is>
          <t>Troy Terry</t>
        </is>
      </c>
      <c r="C160" t="inlineStr">
        <is>
          <t>ANA</t>
        </is>
      </c>
      <c r="D160" t="inlineStr">
        <is>
          <t>F</t>
        </is>
      </c>
      <c r="E160" t="inlineStr">
        <is>
          <t>F</t>
        </is>
      </c>
      <c r="F160" t="n">
        <v>29</v>
      </c>
      <c r="G160" t="inlineStr"/>
      <c r="H160" t="inlineStr">
        <is>
          <t>FA</t>
        </is>
      </c>
      <c r="I160" s="30" t="n">
        <v>7000000</v>
      </c>
      <c r="J160" s="31" t="n">
        <v>75.68000000000001</v>
      </c>
      <c r="K160" s="31" t="n">
        <v>69.23999999999999</v>
      </c>
      <c r="L160" s="31" t="n">
        <v>6.44</v>
      </c>
      <c r="M160" s="31" t="n">
        <v>10.81</v>
      </c>
      <c r="N160" t="n">
        <v>196.5</v>
      </c>
      <c r="O160" t="n">
        <v>80</v>
      </c>
      <c r="P160" t="inlineStr">
        <is>
          <t>03rik</t>
        </is>
      </c>
    </row>
    <row r="161">
      <c r="A161" t="n">
        <v>160</v>
      </c>
      <c r="B161" t="inlineStr">
        <is>
          <t>Morgan Rielly</t>
        </is>
      </c>
      <c r="C161" t="inlineStr">
        <is>
          <t>TOR</t>
        </is>
      </c>
      <c r="D161" t="inlineStr">
        <is>
          <t>D</t>
        </is>
      </c>
      <c r="E161" t="inlineStr">
        <is>
          <t>D</t>
        </is>
      </c>
      <c r="F161" t="n">
        <v>32</v>
      </c>
      <c r="G161" t="inlineStr"/>
      <c r="H161" t="inlineStr">
        <is>
          <t>FA</t>
        </is>
      </c>
      <c r="I161" s="30" t="n">
        <v>7500000</v>
      </c>
      <c r="J161" s="31" t="n">
        <v>75.53</v>
      </c>
      <c r="K161" s="31" t="n">
        <v>70.45</v>
      </c>
      <c r="L161" s="31" t="n">
        <v>5.08</v>
      </c>
      <c r="M161" s="31" t="n">
        <v>10.07</v>
      </c>
      <c r="N161" t="n">
        <v>234.3</v>
      </c>
      <c r="O161" t="n">
        <v>78</v>
      </c>
      <c r="P161" t="inlineStr">
        <is>
          <t>02noe</t>
        </is>
      </c>
    </row>
    <row r="162">
      <c r="A162" t="n">
        <v>161</v>
      </c>
      <c r="B162" t="inlineStr">
        <is>
          <t>Patrick Kane</t>
        </is>
      </c>
      <c r="C162" t="inlineStr">
        <is>
          <t>CHI</t>
        </is>
      </c>
      <c r="D162" t="inlineStr">
        <is>
          <t>F</t>
        </is>
      </c>
      <c r="E162" t="inlineStr">
        <is>
          <t>F</t>
        </is>
      </c>
      <c r="F162" t="n">
        <v>37</v>
      </c>
      <c r="G162" t="inlineStr"/>
      <c r="H162" t="inlineStr">
        <is>
          <t>FA</t>
        </is>
      </c>
      <c r="I162" s="30" t="n">
        <v>8000000</v>
      </c>
      <c r="J162" s="31" t="n">
        <v>75.34999999999999</v>
      </c>
      <c r="K162" s="31" t="n">
        <v>67.01000000000001</v>
      </c>
      <c r="L162" s="31" t="n">
        <v>8.34</v>
      </c>
      <c r="M162" s="31" t="n">
        <v>9.42</v>
      </c>
      <c r="N162" t="n">
        <v>160.3</v>
      </c>
      <c r="O162" t="n">
        <v>81</v>
      </c>
      <c r="P162" t="inlineStr">
        <is>
          <t>003kg</t>
        </is>
      </c>
    </row>
    <row r="163">
      <c r="A163" t="n">
        <v>162</v>
      </c>
      <c r="B163" t="inlineStr">
        <is>
          <t>Brayden Schenn</t>
        </is>
      </c>
      <c r="C163" t="inlineStr">
        <is>
          <t>NYI</t>
        </is>
      </c>
      <c r="D163" t="inlineStr">
        <is>
          <t>F</t>
        </is>
      </c>
      <c r="E163" t="inlineStr">
        <is>
          <t>F</t>
        </is>
      </c>
      <c r="F163" t="n">
        <v>35</v>
      </c>
      <c r="G163" t="inlineStr"/>
      <c r="H163" t="inlineStr">
        <is>
          <t>FA</t>
        </is>
      </c>
      <c r="I163" s="30" t="n">
        <v>6500000</v>
      </c>
      <c r="J163" s="31" t="n">
        <v>75.05</v>
      </c>
      <c r="K163" s="31" t="n">
        <v>68.64</v>
      </c>
      <c r="L163" s="31" t="n">
        <v>6.41</v>
      </c>
      <c r="M163" s="31" t="n">
        <v>11.55</v>
      </c>
      <c r="N163" t="n">
        <v>285.2</v>
      </c>
      <c r="O163" t="n">
        <v>47</v>
      </c>
      <c r="P163" t="inlineStr">
        <is>
          <t>01c32</t>
        </is>
      </c>
    </row>
    <row r="164">
      <c r="A164" t="n">
        <v>163</v>
      </c>
      <c r="B164" t="inlineStr">
        <is>
          <t>Logan Cooley</t>
        </is>
      </c>
      <c r="C164" t="inlineStr">
        <is>
          <t>UTA</t>
        </is>
      </c>
      <c r="D164" t="inlineStr">
        <is>
          <t>F</t>
        </is>
      </c>
      <c r="E164" t="inlineStr">
        <is>
          <t>F</t>
        </is>
      </c>
      <c r="F164" t="n">
        <v>22</v>
      </c>
      <c r="G164" t="inlineStr"/>
      <c r="H164" t="inlineStr">
        <is>
          <t>Brost</t>
        </is>
      </c>
      <c r="I164" s="30" t="n">
        <v>10000000</v>
      </c>
      <c r="J164" s="31" t="n">
        <v>75</v>
      </c>
      <c r="K164" s="31" t="n">
        <v>62.78</v>
      </c>
      <c r="L164" s="31" t="n">
        <v>12.22</v>
      </c>
      <c r="M164" s="31" t="n">
        <v>7.5</v>
      </c>
      <c r="N164" t="n">
        <v>95.3</v>
      </c>
      <c r="O164" t="n">
        <v>97</v>
      </c>
      <c r="P164" t="inlineStr">
        <is>
          <t>05ui2</t>
        </is>
      </c>
    </row>
    <row r="165">
      <c r="A165" t="n">
        <v>164</v>
      </c>
      <c r="B165" t="inlineStr">
        <is>
          <t>Jakub Dobes</t>
        </is>
      </c>
      <c r="C165" t="inlineStr">
        <is>
          <t>MTL</t>
        </is>
      </c>
      <c r="D165" t="inlineStr">
        <is>
          <t>G</t>
        </is>
      </c>
      <c r="E165" t="inlineStr">
        <is>
          <t>G</t>
        </is>
      </c>
      <c r="F165" t="n">
        <v>25</v>
      </c>
      <c r="G165" t="inlineStr"/>
      <c r="H165" t="inlineStr">
        <is>
          <t>Le Duke of Dangles</t>
        </is>
      </c>
      <c r="I165" s="30" t="n">
        <v>965000</v>
      </c>
      <c r="J165" s="31" t="n">
        <v>74.95999999999999</v>
      </c>
      <c r="K165" s="31" t="n">
        <v>86.8</v>
      </c>
      <c r="L165" s="31" t="n">
        <v>-11.84</v>
      </c>
      <c r="M165" s="31" t="n">
        <v>77.68000000000001</v>
      </c>
      <c r="N165" t="n">
        <v>139.2</v>
      </c>
      <c r="O165" t="n">
        <v>98</v>
      </c>
      <c r="P165" t="inlineStr">
        <is>
          <t>05oxs</t>
        </is>
      </c>
    </row>
    <row r="166">
      <c r="A166" t="n">
        <v>165</v>
      </c>
      <c r="B166" t="inlineStr">
        <is>
          <t>Quinton Byfield</t>
        </is>
      </c>
      <c r="C166" t="inlineStr">
        <is>
          <t>LAK</t>
        </is>
      </c>
      <c r="D166" t="inlineStr">
        <is>
          <t>F</t>
        </is>
      </c>
      <c r="E166" t="inlineStr">
        <is>
          <t>F</t>
        </is>
      </c>
      <c r="F166" t="n">
        <v>24</v>
      </c>
      <c r="G166" t="inlineStr"/>
      <c r="H166" t="inlineStr">
        <is>
          <t>Deef-Fence</t>
        </is>
      </c>
      <c r="I166" s="30" t="n">
        <v>6250000</v>
      </c>
      <c r="J166" s="31" t="n">
        <v>74.94</v>
      </c>
      <c r="K166" s="31" t="n">
        <v>70.56</v>
      </c>
      <c r="L166" s="31" t="n">
        <v>4.38</v>
      </c>
      <c r="M166" s="31" t="n">
        <v>11.99</v>
      </c>
      <c r="N166" t="n">
        <v>137.9</v>
      </c>
      <c r="O166" t="n">
        <v>95</v>
      </c>
      <c r="P166" t="inlineStr">
        <is>
          <t>04lo0</t>
        </is>
      </c>
    </row>
    <row r="167">
      <c r="A167" t="n">
        <v>166</v>
      </c>
      <c r="B167" t="inlineStr">
        <is>
          <t>Linus Ullmark</t>
        </is>
      </c>
      <c r="C167" t="inlineStr">
        <is>
          <t>OTT</t>
        </is>
      </c>
      <c r="D167" t="inlineStr">
        <is>
          <t>G</t>
        </is>
      </c>
      <c r="E167" t="inlineStr">
        <is>
          <t>G</t>
        </is>
      </c>
      <c r="F167" t="n">
        <v>33</v>
      </c>
      <c r="G167" t="inlineStr"/>
      <c r="H167" t="inlineStr">
        <is>
          <t>FA</t>
        </is>
      </c>
      <c r="I167" s="30" t="n">
        <v>8250000</v>
      </c>
      <c r="J167" s="31" t="n">
        <v>74.88</v>
      </c>
      <c r="K167" s="31" t="n">
        <v>98.64</v>
      </c>
      <c r="L167" s="31" t="n">
        <v>-23.76</v>
      </c>
      <c r="M167" s="31" t="n">
        <v>9.08</v>
      </c>
      <c r="N167" t="n">
        <v>170.8</v>
      </c>
      <c r="O167" t="n">
        <v>86</v>
      </c>
      <c r="P167" t="inlineStr">
        <is>
          <t>02oar</t>
        </is>
      </c>
    </row>
    <row r="168">
      <c r="A168" t="n">
        <v>167</v>
      </c>
      <c r="B168" t="inlineStr">
        <is>
          <t>Pavel Dorofeyev</t>
        </is>
      </c>
      <c r="C168" t="inlineStr">
        <is>
          <t>NYR</t>
        </is>
      </c>
      <c r="D168" t="inlineStr">
        <is>
          <t>F</t>
        </is>
      </c>
      <c r="E168" t="inlineStr">
        <is>
          <t>F</t>
        </is>
      </c>
      <c r="F168" t="n">
        <v>25</v>
      </c>
      <c r="G168" t="inlineStr"/>
      <c r="H168" t="inlineStr">
        <is>
          <t>Nathan</t>
        </is>
      </c>
      <c r="I168" s="30" t="n">
        <v>11000000</v>
      </c>
      <c r="J168" s="31" t="n">
        <v>74.8</v>
      </c>
      <c r="K168" s="31" t="n">
        <v>79.47</v>
      </c>
      <c r="L168" s="31" t="n">
        <v>-4.67</v>
      </c>
      <c r="M168" s="31" t="n">
        <v>6.8</v>
      </c>
      <c r="N168" t="n">
        <v>90.8</v>
      </c>
      <c r="O168" t="n">
        <v>96</v>
      </c>
      <c r="P168" t="inlineStr">
        <is>
          <t>04zo0</t>
        </is>
      </c>
    </row>
    <row r="169">
      <c r="A169" t="n">
        <v>168</v>
      </c>
      <c r="B169" t="inlineStr">
        <is>
          <t>Will Cuylle</t>
        </is>
      </c>
      <c r="C169" t="inlineStr">
        <is>
          <t>NYR</t>
        </is>
      </c>
      <c r="D169" t="inlineStr">
        <is>
          <t>F</t>
        </is>
      </c>
      <c r="E169" t="inlineStr">
        <is>
          <t>F</t>
        </is>
      </c>
      <c r="F169" t="n">
        <v>24</v>
      </c>
      <c r="G169" t="inlineStr"/>
      <c r="H169" t="inlineStr">
        <is>
          <t>FA</t>
        </is>
      </c>
      <c r="I169" s="30" t="n">
        <v>3900000</v>
      </c>
      <c r="J169" s="31" t="n">
        <v>74.26000000000001</v>
      </c>
      <c r="K169" s="31" t="n">
        <v>75.06999999999999</v>
      </c>
      <c r="L169" s="31" t="n">
        <v>-0.8100000000000001</v>
      </c>
      <c r="M169" s="31" t="n">
        <v>19.04</v>
      </c>
      <c r="N169" t="n">
        <v>204</v>
      </c>
      <c r="O169" t="n">
        <v>80</v>
      </c>
      <c r="P169" t="inlineStr">
        <is>
          <t>05kbn</t>
        </is>
      </c>
    </row>
    <row r="170">
      <c r="A170" t="n">
        <v>169</v>
      </c>
      <c r="B170" t="inlineStr">
        <is>
          <t>Pierre-Luc Dubois</t>
        </is>
      </c>
      <c r="C170" t="inlineStr">
        <is>
          <t>WSH</t>
        </is>
      </c>
      <c r="D170" t="inlineStr">
        <is>
          <t>F</t>
        </is>
      </c>
      <c r="E170" t="inlineStr">
        <is>
          <t>F</t>
        </is>
      </c>
      <c r="F170" t="n">
        <v>28</v>
      </c>
      <c r="G170" t="inlineStr"/>
      <c r="H170" t="inlineStr">
        <is>
          <t>FA</t>
        </is>
      </c>
      <c r="I170" s="30" t="n">
        <v>8500000</v>
      </c>
      <c r="J170" s="31" t="n">
        <v>74.20999999999999</v>
      </c>
      <c r="K170" s="31" t="n">
        <v>22.92</v>
      </c>
      <c r="L170" s="31" t="n">
        <v>51.29</v>
      </c>
      <c r="M170" s="31" t="n">
        <v>8.73</v>
      </c>
      <c r="N170" t="n">
        <v>261.4</v>
      </c>
      <c r="O170" t="n">
        <v>65</v>
      </c>
      <c r="P170" t="inlineStr">
        <is>
          <t>03wpi</t>
        </is>
      </c>
    </row>
    <row r="171">
      <c r="A171" t="n">
        <v>170</v>
      </c>
      <c r="B171" t="inlineStr">
        <is>
          <t>Joey Daccord</t>
        </is>
      </c>
      <c r="C171" t="inlineStr">
        <is>
          <t>SEA</t>
        </is>
      </c>
      <c r="D171" t="inlineStr">
        <is>
          <t>G</t>
        </is>
      </c>
      <c r="E171" t="inlineStr">
        <is>
          <t>G</t>
        </is>
      </c>
      <c r="F171" t="n">
        <v>30</v>
      </c>
      <c r="G171" t="inlineStr"/>
      <c r="H171" t="inlineStr">
        <is>
          <t>Mike</t>
        </is>
      </c>
      <c r="I171" s="30" t="n">
        <v>5000000</v>
      </c>
      <c r="J171" s="31" t="n">
        <v>73.95</v>
      </c>
      <c r="K171" s="31" t="n">
        <v>81.45999999999999</v>
      </c>
      <c r="L171" s="31" t="n">
        <v>-7.51</v>
      </c>
      <c r="M171" s="31" t="n">
        <v>14.79</v>
      </c>
      <c r="N171" t="n">
        <v>253.2</v>
      </c>
      <c r="O171" t="n">
        <v>73</v>
      </c>
      <c r="P171" t="inlineStr">
        <is>
          <t>03jw0</t>
        </is>
      </c>
    </row>
    <row r="172">
      <c r="A172" t="n">
        <v>171</v>
      </c>
      <c r="B172" t="inlineStr">
        <is>
          <t>Carter Verhaeghe</t>
        </is>
      </c>
      <c r="C172" t="inlineStr">
        <is>
          <t>FLA</t>
        </is>
      </c>
      <c r="D172" t="inlineStr">
        <is>
          <t>F</t>
        </is>
      </c>
      <c r="E172" t="inlineStr">
        <is>
          <t>F</t>
        </is>
      </c>
      <c r="F172" t="n">
        <v>31</v>
      </c>
      <c r="G172" t="inlineStr"/>
      <c r="H172" t="inlineStr">
        <is>
          <t>Mike</t>
        </is>
      </c>
      <c r="I172" s="30" t="n">
        <v>7000000</v>
      </c>
      <c r="J172" s="31" t="n">
        <v>73.87</v>
      </c>
      <c r="K172" s="31" t="n">
        <v>71.28</v>
      </c>
      <c r="L172" s="31" t="n">
        <v>2.59</v>
      </c>
      <c r="M172" s="31" t="n">
        <v>10.55</v>
      </c>
      <c r="N172" t="n">
        <v>185.1</v>
      </c>
      <c r="O172" t="n">
        <v>82</v>
      </c>
      <c r="P172" t="inlineStr">
        <is>
          <t>031p3</t>
        </is>
      </c>
    </row>
    <row r="173">
      <c r="A173" t="n">
        <v>172</v>
      </c>
      <c r="B173" t="inlineStr">
        <is>
          <t>Simon Edvinsson</t>
        </is>
      </c>
      <c r="C173" t="inlineStr">
        <is>
          <t>DET</t>
        </is>
      </c>
      <c r="D173" t="inlineStr">
        <is>
          <t>D</t>
        </is>
      </c>
      <c r="E173" t="inlineStr">
        <is>
          <t>D</t>
        </is>
      </c>
      <c r="F173" t="n">
        <v>23</v>
      </c>
      <c r="G173" t="inlineStr"/>
      <c r="H173" t="inlineStr">
        <is>
          <t>Nathan</t>
        </is>
      </c>
      <c r="I173" s="30" t="n">
        <v>894167</v>
      </c>
      <c r="J173" s="31" t="n">
        <v>73.69</v>
      </c>
      <c r="K173" s="31" t="n">
        <v>78.56</v>
      </c>
      <c r="L173" s="31" t="n">
        <v>-4.87</v>
      </c>
      <c r="M173" s="31" t="n">
        <v>82.41</v>
      </c>
      <c r="N173" t="n">
        <v>271.6</v>
      </c>
      <c r="O173" t="n">
        <v>75</v>
      </c>
      <c r="P173" t="inlineStr">
        <is>
          <t>05nzz</t>
        </is>
      </c>
    </row>
    <row r="174">
      <c r="A174" t="n">
        <v>173</v>
      </c>
      <c r="B174" t="inlineStr">
        <is>
          <t>Justin Faulk</t>
        </is>
      </c>
      <c r="C174" t="inlineStr">
        <is>
          <t>DET</t>
        </is>
      </c>
      <c r="D174" t="inlineStr">
        <is>
          <t>D</t>
        </is>
      </c>
      <c r="E174" t="inlineStr">
        <is>
          <t>D</t>
        </is>
      </c>
      <c r="F174" t="n">
        <v>34</v>
      </c>
      <c r="G174" t="inlineStr"/>
      <c r="H174" t="inlineStr">
        <is>
          <t>FA</t>
        </is>
      </c>
      <c r="I174" s="30" t="n">
        <v>6500000</v>
      </c>
      <c r="J174" s="31" t="n">
        <v>73.26000000000001</v>
      </c>
      <c r="K174" s="31" t="n">
        <v>87.20999999999999</v>
      </c>
      <c r="L174" s="31" t="n">
        <v>-13.95</v>
      </c>
      <c r="M174" s="31" t="n">
        <v>11.27</v>
      </c>
      <c r="N174" t="n">
        <v>266.1</v>
      </c>
      <c r="O174" t="n">
        <v>64</v>
      </c>
      <c r="P174" t="inlineStr">
        <is>
          <t>01zu5</t>
        </is>
      </c>
    </row>
    <row r="175">
      <c r="A175" t="n">
        <v>174</v>
      </c>
      <c r="B175" t="inlineStr">
        <is>
          <t>Charlie Coyle</t>
        </is>
      </c>
      <c r="C175" t="inlineStr">
        <is>
          <t>CBJ</t>
        </is>
      </c>
      <c r="D175" t="inlineStr">
        <is>
          <t>F</t>
        </is>
      </c>
      <c r="E175" t="inlineStr">
        <is>
          <t>F</t>
        </is>
      </c>
      <c r="F175" t="n">
        <v>34</v>
      </c>
      <c r="G175" t="inlineStr"/>
      <c r="H175" t="inlineStr">
        <is>
          <t>FA</t>
        </is>
      </c>
      <c r="I175" s="30" t="n">
        <v>6000000</v>
      </c>
      <c r="J175" s="31" t="n">
        <v>73.12</v>
      </c>
      <c r="K175" s="31" t="n">
        <v>76.17</v>
      </c>
      <c r="L175" s="31" t="n">
        <v>-3.05</v>
      </c>
      <c r="M175" s="31" t="n">
        <v>12.19</v>
      </c>
      <c r="N175" t="n">
        <v>234</v>
      </c>
      <c r="O175" t="n">
        <v>65</v>
      </c>
      <c r="P175" t="inlineStr">
        <is>
          <t>01zto</t>
        </is>
      </c>
    </row>
    <row r="176">
      <c r="A176" t="n">
        <v>175</v>
      </c>
      <c r="B176" t="inlineStr">
        <is>
          <t>Zach Hyman</t>
        </is>
      </c>
      <c r="C176" t="inlineStr">
        <is>
          <t>EDM</t>
        </is>
      </c>
      <c r="D176" t="inlineStr">
        <is>
          <t>F</t>
        </is>
      </c>
      <c r="E176" t="inlineStr">
        <is>
          <t>F</t>
        </is>
      </c>
      <c r="F176" t="n">
        <v>34</v>
      </c>
      <c r="G176" t="inlineStr"/>
      <c r="H176" t="inlineStr">
        <is>
          <t>Brost</t>
        </is>
      </c>
      <c r="I176" s="30" t="n">
        <v>5500000</v>
      </c>
      <c r="J176" s="31" t="n">
        <v>72.97</v>
      </c>
      <c r="K176" s="31" t="n">
        <v>66.52</v>
      </c>
      <c r="L176" s="31" t="n">
        <v>6.45</v>
      </c>
      <c r="M176" s="31" t="n">
        <v>13.27</v>
      </c>
      <c r="N176" t="n">
        <v>82</v>
      </c>
      <c r="O176" t="n">
        <v>97</v>
      </c>
      <c r="P176" t="inlineStr">
        <is>
          <t>01ztp</t>
        </is>
      </c>
    </row>
    <row r="177">
      <c r="A177" t="n">
        <v>176</v>
      </c>
      <c r="B177" t="inlineStr">
        <is>
          <t>Josh Manson</t>
        </is>
      </c>
      <c r="C177" t="inlineStr">
        <is>
          <t>COL</t>
        </is>
      </c>
      <c r="D177" t="inlineStr">
        <is>
          <t>D</t>
        </is>
      </c>
      <c r="E177" t="inlineStr">
        <is>
          <t>D</t>
        </is>
      </c>
      <c r="F177" t="n">
        <v>34</v>
      </c>
      <c r="G177" t="inlineStr"/>
      <c r="H177" t="inlineStr">
        <is>
          <t>FA</t>
        </is>
      </c>
      <c r="I177" s="30" t="n">
        <v>4500000</v>
      </c>
      <c r="J177" s="31" t="n">
        <v>72.95999999999999</v>
      </c>
      <c r="K177" s="31" t="n">
        <v>86.23999999999999</v>
      </c>
      <c r="L177" s="31" t="n">
        <v>-13.28</v>
      </c>
      <c r="M177" s="31" t="n">
        <v>16.21</v>
      </c>
      <c r="N177" t="n">
        <v>280.4</v>
      </c>
      <c r="O177" t="n">
        <v>48</v>
      </c>
      <c r="P177" t="inlineStr">
        <is>
          <t>03c0c</t>
        </is>
      </c>
    </row>
    <row r="178">
      <c r="A178" t="n">
        <v>177</v>
      </c>
      <c r="B178" t="inlineStr">
        <is>
          <t>Matvei Michkov</t>
        </is>
      </c>
      <c r="C178" t="inlineStr">
        <is>
          <t>PHI</t>
        </is>
      </c>
      <c r="D178" t="inlineStr">
        <is>
          <t>F</t>
        </is>
      </c>
      <c r="E178" t="inlineStr">
        <is>
          <t>F</t>
        </is>
      </c>
      <c r="F178" t="n">
        <v>21</v>
      </c>
      <c r="G178" t="inlineStr"/>
      <c r="H178" t="inlineStr">
        <is>
          <t>A Bunch of Dusters</t>
        </is>
      </c>
      <c r="I178" s="30" t="n">
        <v>950000</v>
      </c>
      <c r="J178" s="31" t="n">
        <v>72.27</v>
      </c>
      <c r="K178" s="31" t="n">
        <v>75.16</v>
      </c>
      <c r="L178" s="31" t="n">
        <v>-2.89</v>
      </c>
      <c r="M178" s="31" t="n">
        <v>76.06999999999999</v>
      </c>
      <c r="N178" t="n">
        <v>147.6</v>
      </c>
      <c r="O178" t="n">
        <v>95</v>
      </c>
      <c r="P178" t="inlineStr">
        <is>
          <t>05gvo</t>
        </is>
      </c>
    </row>
    <row r="179">
      <c r="A179" t="n">
        <v>178</v>
      </c>
      <c r="B179" t="inlineStr">
        <is>
          <t>Ivan Barbashev</t>
        </is>
      </c>
      <c r="C179" t="inlineStr">
        <is>
          <t>VGK</t>
        </is>
      </c>
      <c r="D179" t="inlineStr">
        <is>
          <t>F</t>
        </is>
      </c>
      <c r="E179" t="inlineStr">
        <is>
          <t>F</t>
        </is>
      </c>
      <c r="F179" t="n">
        <v>30</v>
      </c>
      <c r="G179" t="inlineStr"/>
      <c r="H179" t="inlineStr">
        <is>
          <t>FA</t>
        </is>
      </c>
      <c r="I179" s="30" t="n">
        <v>5000000</v>
      </c>
      <c r="J179" s="31" t="n">
        <v>72.23</v>
      </c>
      <c r="K179" s="31" t="n">
        <v>75.83</v>
      </c>
      <c r="L179" s="31" t="n">
        <v>-3.6</v>
      </c>
      <c r="M179" s="31" t="n">
        <v>14.45</v>
      </c>
      <c r="N179" t="n">
        <v>198.3</v>
      </c>
      <c r="O179" t="n">
        <v>82</v>
      </c>
      <c r="P179" t="inlineStr">
        <is>
          <t>02yjp</t>
        </is>
      </c>
    </row>
    <row r="180">
      <c r="A180" t="n">
        <v>179</v>
      </c>
      <c r="B180" t="inlineStr">
        <is>
          <t>Owen Tippett</t>
        </is>
      </c>
      <c r="C180" t="inlineStr">
        <is>
          <t>PHI</t>
        </is>
      </c>
      <c r="D180" t="inlineStr">
        <is>
          <t>F</t>
        </is>
      </c>
      <c r="E180" t="inlineStr">
        <is>
          <t>F</t>
        </is>
      </c>
      <c r="F180" t="n">
        <v>27</v>
      </c>
      <c r="G180" t="inlineStr"/>
      <c r="H180" t="inlineStr">
        <is>
          <t>FA</t>
        </is>
      </c>
      <c r="I180" s="30" t="n">
        <v>6200000</v>
      </c>
      <c r="J180" s="31" t="n">
        <v>71.81</v>
      </c>
      <c r="K180" s="31" t="n">
        <v>78.3</v>
      </c>
      <c r="L180" s="31" t="n">
        <v>-6.49</v>
      </c>
      <c r="M180" s="31" t="n">
        <v>11.58</v>
      </c>
      <c r="N180" t="n">
        <v>143.5</v>
      </c>
      <c r="O180" t="n">
        <v>88</v>
      </c>
      <c r="P180" t="inlineStr">
        <is>
          <t>03yh8</t>
        </is>
      </c>
    </row>
    <row r="181">
      <c r="A181" t="n">
        <v>180</v>
      </c>
      <c r="B181" t="inlineStr">
        <is>
          <t>Shea Theodore</t>
        </is>
      </c>
      <c r="C181" t="inlineStr">
        <is>
          <t>VGK</t>
        </is>
      </c>
      <c r="D181" t="inlineStr">
        <is>
          <t>D</t>
        </is>
      </c>
      <c r="E181" t="inlineStr">
        <is>
          <t>D</t>
        </is>
      </c>
      <c r="F181" t="n">
        <v>31</v>
      </c>
      <c r="G181" t="inlineStr"/>
      <c r="H181" t="inlineStr">
        <is>
          <t>Anybody but the Leafs</t>
        </is>
      </c>
      <c r="I181" s="30" t="n">
        <v>7425000</v>
      </c>
      <c r="J181" s="31" t="n">
        <v>71.8</v>
      </c>
      <c r="K181" s="31" t="n">
        <v>67.63</v>
      </c>
      <c r="L181" s="31" t="n">
        <v>4.17</v>
      </c>
      <c r="M181" s="31" t="n">
        <v>9.67</v>
      </c>
      <c r="N181" t="n">
        <v>96.09999999999999</v>
      </c>
      <c r="O181" t="n">
        <v>95</v>
      </c>
      <c r="P181" t="inlineStr">
        <is>
          <t>031nx</t>
        </is>
      </c>
    </row>
    <row r="182">
      <c r="A182" t="n">
        <v>181</v>
      </c>
      <c r="B182" t="inlineStr">
        <is>
          <t>Brenden Dillon</t>
        </is>
      </c>
      <c r="C182" t="inlineStr">
        <is>
          <t>NJD</t>
        </is>
      </c>
      <c r="D182" t="inlineStr">
        <is>
          <t>D</t>
        </is>
      </c>
      <c r="E182" t="inlineStr">
        <is>
          <t>D</t>
        </is>
      </c>
      <c r="F182" t="n">
        <v>35</v>
      </c>
      <c r="G182" t="inlineStr"/>
      <c r="H182" t="inlineStr">
        <is>
          <t>FA</t>
        </is>
      </c>
      <c r="I182" s="30" t="n">
        <v>4000000</v>
      </c>
      <c r="J182" s="31" t="n">
        <v>71.77</v>
      </c>
      <c r="K182" s="31" t="n">
        <v>70.88</v>
      </c>
      <c r="L182" s="31" t="n">
        <v>0.89</v>
      </c>
      <c r="M182" s="31" t="n">
        <v>17.94</v>
      </c>
      <c r="N182" t="n">
        <v>291.9</v>
      </c>
      <c r="O182" t="n">
        <v>22</v>
      </c>
      <c r="P182" t="inlineStr">
        <is>
          <t>025me</t>
        </is>
      </c>
    </row>
    <row r="183">
      <c r="A183" t="n">
        <v>182</v>
      </c>
      <c r="B183" t="inlineStr">
        <is>
          <t>Ivan Demidov</t>
        </is>
      </c>
      <c r="C183" t="inlineStr">
        <is>
          <t>MTL</t>
        </is>
      </c>
      <c r="D183" t="inlineStr">
        <is>
          <t>F</t>
        </is>
      </c>
      <c r="E183" t="inlineStr">
        <is>
          <t>F</t>
        </is>
      </c>
      <c r="F183" t="n">
        <v>20</v>
      </c>
      <c r="G183" t="inlineStr"/>
      <c r="H183" t="inlineStr">
        <is>
          <t>Keith</t>
        </is>
      </c>
      <c r="I183" s="30" t="n">
        <v>940833</v>
      </c>
      <c r="J183" s="31" t="n">
        <v>71.59999999999999</v>
      </c>
      <c r="K183" s="31" t="n">
        <v>76.94</v>
      </c>
      <c r="L183" s="31" t="n">
        <v>-5.34</v>
      </c>
      <c r="M183" s="31" t="n">
        <v>76.09999999999999</v>
      </c>
      <c r="N183" t="n">
        <v>94</v>
      </c>
      <c r="O183" t="n">
        <v>99</v>
      </c>
      <c r="P183" t="inlineStr">
        <is>
          <t>064r2</t>
        </is>
      </c>
    </row>
    <row r="184">
      <c r="A184" t="n">
        <v>183</v>
      </c>
      <c r="B184" t="inlineStr">
        <is>
          <t>Mason Marchment</t>
        </is>
      </c>
      <c r="C184" t="inlineStr">
        <is>
          <t>SJS</t>
        </is>
      </c>
      <c r="D184" t="inlineStr">
        <is>
          <t>F</t>
        </is>
      </c>
      <c r="E184" t="inlineStr">
        <is>
          <t>F</t>
        </is>
      </c>
      <c r="F184" t="n">
        <v>31</v>
      </c>
      <c r="G184" t="inlineStr"/>
      <c r="H184" t="inlineStr">
        <is>
          <t>FA</t>
        </is>
      </c>
      <c r="I184" s="30" t="n">
        <v>6750000</v>
      </c>
      <c r="J184" s="31" t="n">
        <v>71.52</v>
      </c>
      <c r="K184" s="31" t="n">
        <v>69.31999999999999</v>
      </c>
      <c r="L184" s="31" t="n">
        <v>2.2</v>
      </c>
      <c r="M184" s="31" t="n">
        <v>10.6</v>
      </c>
      <c r="N184" t="n">
        <v>236.3</v>
      </c>
      <c r="O184" t="n">
        <v>61</v>
      </c>
      <c r="P184" t="inlineStr">
        <is>
          <t>03wor</t>
        </is>
      </c>
    </row>
    <row r="185">
      <c r="A185" t="n">
        <v>184</v>
      </c>
      <c r="B185" t="inlineStr">
        <is>
          <t>Filip Gustavsson</t>
        </is>
      </c>
      <c r="C185" t="inlineStr">
        <is>
          <t>MIN</t>
        </is>
      </c>
      <c r="D185" t="inlineStr">
        <is>
          <t>G</t>
        </is>
      </c>
      <c r="E185" t="inlineStr">
        <is>
          <t>G</t>
        </is>
      </c>
      <c r="F185" t="n">
        <v>28</v>
      </c>
      <c r="G185" t="inlineStr"/>
      <c r="H185" t="inlineStr">
        <is>
          <t>Deef-Fence</t>
        </is>
      </c>
      <c r="I185" s="30" t="n">
        <v>6800000</v>
      </c>
      <c r="J185" s="31" t="n">
        <v>71.5</v>
      </c>
      <c r="K185" s="31" t="n">
        <v>103.7</v>
      </c>
      <c r="L185" s="31" t="n">
        <v>-32.2</v>
      </c>
      <c r="M185" s="31" t="n">
        <v>10.51</v>
      </c>
      <c r="N185" t="n">
        <v>220.6</v>
      </c>
      <c r="O185" t="n">
        <v>86</v>
      </c>
      <c r="P185" t="inlineStr">
        <is>
          <t>03zul</t>
        </is>
      </c>
    </row>
    <row r="186">
      <c r="A186" t="n">
        <v>185</v>
      </c>
      <c r="B186" t="inlineStr">
        <is>
          <t>Jamie Benn</t>
        </is>
      </c>
      <c r="C186" t="inlineStr">
        <is>
          <t>DAL</t>
        </is>
      </c>
      <c r="D186" t="inlineStr">
        <is>
          <t>F</t>
        </is>
      </c>
      <c r="E186" t="inlineStr">
        <is>
          <t>F</t>
        </is>
      </c>
      <c r="F186" t="n">
        <v>37</v>
      </c>
      <c r="G186" t="inlineStr"/>
      <c r="H186" t="inlineStr">
        <is>
          <t>Deef-Fence</t>
        </is>
      </c>
      <c r="I186" s="30" t="n">
        <v>850000</v>
      </c>
      <c r="J186" s="31" t="n">
        <v>71.11</v>
      </c>
      <c r="K186" s="31" t="n">
        <v>57.12</v>
      </c>
      <c r="L186" s="31" t="n">
        <v>13.99</v>
      </c>
      <c r="M186" s="31" t="n">
        <v>83.66</v>
      </c>
      <c r="N186" t="n">
        <v>290.5</v>
      </c>
      <c r="O186" t="n">
        <v>39</v>
      </c>
      <c r="P186" t="inlineStr">
        <is>
          <t>00qs7</t>
        </is>
      </c>
    </row>
    <row r="187">
      <c r="A187" t="n">
        <v>186</v>
      </c>
      <c r="B187" t="inlineStr">
        <is>
          <t>Jesper Wallstedt</t>
        </is>
      </c>
      <c r="C187" t="inlineStr">
        <is>
          <t>MIN</t>
        </is>
      </c>
      <c r="D187" t="inlineStr">
        <is>
          <t>G</t>
        </is>
      </c>
      <c r="E187" t="inlineStr">
        <is>
          <t>G</t>
        </is>
      </c>
      <c r="F187" t="n">
        <v>23</v>
      </c>
      <c r="G187" t="inlineStr"/>
      <c r="H187" t="inlineStr">
        <is>
          <t>Brost</t>
        </is>
      </c>
      <c r="I187" s="30" t="n">
        <v>2200000</v>
      </c>
      <c r="J187" s="31" t="n">
        <v>70.81999999999999</v>
      </c>
      <c r="K187" s="31" t="n">
        <v>75.98</v>
      </c>
      <c r="L187" s="31" t="n">
        <v>-5.16</v>
      </c>
      <c r="M187" s="31" t="n">
        <v>32.19</v>
      </c>
      <c r="N187" t="n">
        <v>161.1</v>
      </c>
      <c r="O187" t="n">
        <v>98</v>
      </c>
      <c r="P187" t="inlineStr">
        <is>
          <t>04yg5</t>
        </is>
      </c>
    </row>
    <row r="188">
      <c r="A188" t="n">
        <v>187</v>
      </c>
      <c r="B188" t="inlineStr">
        <is>
          <t>Martin Fehervary</t>
        </is>
      </c>
      <c r="C188" t="inlineStr">
        <is>
          <t>WSH</t>
        </is>
      </c>
      <c r="D188" t="inlineStr">
        <is>
          <t>D</t>
        </is>
      </c>
      <c r="E188" t="inlineStr">
        <is>
          <t>D</t>
        </is>
      </c>
      <c r="F188" t="n">
        <v>26</v>
      </c>
      <c r="G188" t="inlineStr"/>
      <c r="H188" t="inlineStr">
        <is>
          <t>FA</t>
        </is>
      </c>
      <c r="I188" s="30" t="n">
        <v>6000000</v>
      </c>
      <c r="J188" s="31" t="n">
        <v>70.68000000000001</v>
      </c>
      <c r="K188" s="31" t="n">
        <v>70.95999999999999</v>
      </c>
      <c r="L188" s="31" t="n">
        <v>-0.28</v>
      </c>
      <c r="M188" s="31" t="n">
        <v>11.78</v>
      </c>
      <c r="N188" t="n">
        <v>288.9</v>
      </c>
      <c r="O188" t="n">
        <v>45</v>
      </c>
      <c r="P188" t="inlineStr">
        <is>
          <t>04qy3</t>
        </is>
      </c>
    </row>
    <row r="189">
      <c r="A189" t="n">
        <v>188</v>
      </c>
      <c r="B189" t="inlineStr">
        <is>
          <t>William Eklund</t>
        </is>
      </c>
      <c r="C189" t="inlineStr">
        <is>
          <t>OTT</t>
        </is>
      </c>
      <c r="D189" t="inlineStr">
        <is>
          <t>F</t>
        </is>
      </c>
      <c r="E189" t="inlineStr">
        <is>
          <t>F</t>
        </is>
      </c>
      <c r="F189" t="n">
        <v>23</v>
      </c>
      <c r="G189" t="inlineStr"/>
      <c r="H189" t="inlineStr">
        <is>
          <t>Kurtis</t>
        </is>
      </c>
      <c r="I189" s="30" t="n">
        <v>5600000</v>
      </c>
      <c r="J189" s="31" t="n">
        <v>70.52</v>
      </c>
      <c r="K189" s="31" t="n">
        <v>67.64</v>
      </c>
      <c r="L189" s="31" t="n">
        <v>2.88</v>
      </c>
      <c r="M189" s="31" t="n">
        <v>12.59</v>
      </c>
      <c r="N189" t="n">
        <v>138.7</v>
      </c>
      <c r="O189" t="n">
        <v>94</v>
      </c>
      <c r="P189" t="inlineStr">
        <is>
          <t>05r1l</t>
        </is>
      </c>
    </row>
    <row r="190">
      <c r="A190" t="n">
        <v>189</v>
      </c>
      <c r="B190" t="inlineStr">
        <is>
          <t>Rickard Rakell</t>
        </is>
      </c>
      <c r="C190" t="inlineStr">
        <is>
          <t>PIT</t>
        </is>
      </c>
      <c r="D190" t="inlineStr">
        <is>
          <t>F</t>
        </is>
      </c>
      <c r="E190" t="inlineStr">
        <is>
          <t>F</t>
        </is>
      </c>
      <c r="F190" t="n">
        <v>33</v>
      </c>
      <c r="G190" t="inlineStr"/>
      <c r="H190" t="inlineStr">
        <is>
          <t>FA</t>
        </is>
      </c>
      <c r="I190" s="30" t="n">
        <v>5000000</v>
      </c>
      <c r="J190" s="31" t="n">
        <v>70.51000000000001</v>
      </c>
      <c r="K190" s="31" t="n">
        <v>59.27</v>
      </c>
      <c r="L190" s="31" t="n">
        <v>11.24</v>
      </c>
      <c r="M190" s="31" t="n">
        <v>14.1</v>
      </c>
      <c r="N190" t="n">
        <v>122.2</v>
      </c>
      <c r="O190" t="n">
        <v>89</v>
      </c>
      <c r="P190" t="inlineStr">
        <is>
          <t>02b3o</t>
        </is>
      </c>
    </row>
    <row r="191">
      <c r="A191" t="n">
        <v>190</v>
      </c>
      <c r="B191" t="inlineStr">
        <is>
          <t>Neal Pionk</t>
        </is>
      </c>
      <c r="C191" t="inlineStr">
        <is>
          <t>WPG</t>
        </is>
      </c>
      <c r="D191" t="inlineStr">
        <is>
          <t>D</t>
        </is>
      </c>
      <c r="E191" t="inlineStr">
        <is>
          <t>D</t>
        </is>
      </c>
      <c r="F191" t="n">
        <v>31</v>
      </c>
      <c r="G191" t="inlineStr"/>
      <c r="H191" t="inlineStr">
        <is>
          <t>FA</t>
        </is>
      </c>
      <c r="I191" s="30" t="n">
        <v>7000000</v>
      </c>
      <c r="J191" s="31" t="n">
        <v>70.48999999999999</v>
      </c>
      <c r="K191" s="31" t="n">
        <v>43.39</v>
      </c>
      <c r="L191" s="31" t="n">
        <v>27.1</v>
      </c>
      <c r="M191" s="31" t="n">
        <v>10.07</v>
      </c>
      <c r="N191" t="n">
        <v>274.9</v>
      </c>
      <c r="O191" t="n">
        <v>52</v>
      </c>
      <c r="P191" t="inlineStr">
        <is>
          <t>049ph</t>
        </is>
      </c>
    </row>
    <row r="192">
      <c r="A192" t="n">
        <v>191</v>
      </c>
      <c r="B192" t="inlineStr">
        <is>
          <t>Adam Larsson</t>
        </is>
      </c>
      <c r="C192" t="inlineStr">
        <is>
          <t>SEA</t>
        </is>
      </c>
      <c r="D192" t="inlineStr">
        <is>
          <t>D</t>
        </is>
      </c>
      <c r="E192" t="inlineStr">
        <is>
          <t>D</t>
        </is>
      </c>
      <c r="F192" t="n">
        <v>33</v>
      </c>
      <c r="G192" t="inlineStr"/>
      <c r="H192" t="inlineStr">
        <is>
          <t>Mike</t>
        </is>
      </c>
      <c r="I192" s="30" t="n">
        <v>5250000</v>
      </c>
      <c r="J192" s="31" t="n">
        <v>70.48</v>
      </c>
      <c r="K192" s="31" t="n">
        <v>70.75</v>
      </c>
      <c r="L192" s="31" t="n">
        <v>-0.27</v>
      </c>
      <c r="M192" s="31" t="n">
        <v>13.42</v>
      </c>
      <c r="N192" t="n">
        <v>291.8</v>
      </c>
      <c r="O192" t="n">
        <v>31</v>
      </c>
      <c r="P192" t="inlineStr">
        <is>
          <t>020f4</t>
        </is>
      </c>
    </row>
    <row r="193">
      <c r="A193" t="n">
        <v>192</v>
      </c>
      <c r="B193" t="inlineStr">
        <is>
          <t>Mikael Granlund</t>
        </is>
      </c>
      <c r="C193" t="inlineStr">
        <is>
          <t>ANA</t>
        </is>
      </c>
      <c r="D193" t="inlineStr">
        <is>
          <t>F</t>
        </is>
      </c>
      <c r="E193" t="inlineStr">
        <is>
          <t>F</t>
        </is>
      </c>
      <c r="F193" t="n">
        <v>34</v>
      </c>
      <c r="G193" t="inlineStr"/>
      <c r="H193" t="inlineStr">
        <is>
          <t>FA</t>
        </is>
      </c>
      <c r="I193" s="30" t="n">
        <v>7000000</v>
      </c>
      <c r="J193" s="31" t="n">
        <v>70.23999999999999</v>
      </c>
      <c r="K193" s="31" t="n">
        <v>55.74</v>
      </c>
      <c r="L193" s="31" t="n">
        <v>14.5</v>
      </c>
      <c r="M193" s="31" t="n">
        <v>10.03</v>
      </c>
      <c r="N193" t="n">
        <v>215.4</v>
      </c>
      <c r="O193" t="n">
        <v>64</v>
      </c>
      <c r="P193" t="inlineStr">
        <is>
          <t>01skr</t>
        </is>
      </c>
    </row>
    <row r="194">
      <c r="A194" t="n">
        <v>193</v>
      </c>
      <c r="B194" t="inlineStr">
        <is>
          <t>Thomas Chabot</t>
        </is>
      </c>
      <c r="C194" t="inlineStr">
        <is>
          <t>OTT</t>
        </is>
      </c>
      <c r="D194" t="inlineStr">
        <is>
          <t>D</t>
        </is>
      </c>
      <c r="E194" t="inlineStr">
        <is>
          <t>D</t>
        </is>
      </c>
      <c r="F194" t="n">
        <v>29</v>
      </c>
      <c r="G194" t="inlineStr"/>
      <c r="H194" t="inlineStr">
        <is>
          <t>FA</t>
        </is>
      </c>
      <c r="I194" s="30" t="n">
        <v>8000000</v>
      </c>
      <c r="J194" s="31" t="n">
        <v>70.19</v>
      </c>
      <c r="K194" s="31" t="n">
        <v>60.56</v>
      </c>
      <c r="L194" s="31" t="n">
        <v>9.630000000000001</v>
      </c>
      <c r="M194" s="31" t="n">
        <v>8.77</v>
      </c>
      <c r="N194" t="n">
        <v>152.5</v>
      </c>
      <c r="O194" t="n">
        <v>88</v>
      </c>
      <c r="P194" t="inlineStr">
        <is>
          <t>03rad</t>
        </is>
      </c>
    </row>
    <row r="195">
      <c r="A195" t="n">
        <v>194</v>
      </c>
      <c r="B195" t="inlineStr">
        <is>
          <t>Chris Kreider</t>
        </is>
      </c>
      <c r="C195" t="inlineStr">
        <is>
          <t>(N/A)</t>
        </is>
      </c>
      <c r="D195" t="inlineStr">
        <is>
          <t>F</t>
        </is>
      </c>
      <c r="E195" t="inlineStr">
        <is>
          <t>F</t>
        </is>
      </c>
      <c r="F195" t="n">
        <v>35</v>
      </c>
      <c r="G195" t="inlineStr"/>
      <c r="H195" t="inlineStr">
        <is>
          <t>Sidizen Kanes</t>
        </is>
      </c>
      <c r="I195" s="30" t="n">
        <v>6500000</v>
      </c>
      <c r="J195" s="31" t="n">
        <v>70.18000000000001</v>
      </c>
      <c r="K195" s="31" t="n">
        <v>65.75</v>
      </c>
      <c r="L195" s="31" t="n">
        <v>4.43</v>
      </c>
      <c r="M195" s="31" t="n">
        <v>10.8</v>
      </c>
      <c r="N195" t="n">
        <v>231.6</v>
      </c>
      <c r="O195" t="n">
        <v>63</v>
      </c>
      <c r="P195" t="inlineStr">
        <is>
          <t>01f5z</t>
        </is>
      </c>
    </row>
    <row r="196">
      <c r="A196" t="n">
        <v>195</v>
      </c>
      <c r="B196" t="inlineStr">
        <is>
          <t>Lawson Crouse</t>
        </is>
      </c>
      <c r="C196" t="inlineStr">
        <is>
          <t>UTA</t>
        </is>
      </c>
      <c r="D196" t="inlineStr">
        <is>
          <t>F</t>
        </is>
      </c>
      <c r="E196" t="inlineStr">
        <is>
          <t>F</t>
        </is>
      </c>
      <c r="F196" t="n">
        <v>29</v>
      </c>
      <c r="G196" t="inlineStr"/>
      <c r="H196" t="inlineStr">
        <is>
          <t>FA</t>
        </is>
      </c>
      <c r="I196" s="30" t="n">
        <v>4300000</v>
      </c>
      <c r="J196" s="31" t="n">
        <v>70.17</v>
      </c>
      <c r="K196" s="31" t="n">
        <v>74.18000000000001</v>
      </c>
      <c r="L196" s="31" t="n">
        <v>-4.01</v>
      </c>
      <c r="M196" s="31" t="n">
        <v>16.32</v>
      </c>
      <c r="N196" t="n">
        <v>272.1</v>
      </c>
      <c r="O196" t="n">
        <v>59</v>
      </c>
      <c r="P196" t="inlineStr">
        <is>
          <t>03mm6</t>
        </is>
      </c>
    </row>
    <row r="197">
      <c r="A197" t="n">
        <v>196</v>
      </c>
      <c r="B197" t="inlineStr">
        <is>
          <t>Ryan Nugent-Hopkins</t>
        </is>
      </c>
      <c r="C197" t="inlineStr">
        <is>
          <t>EDM</t>
        </is>
      </c>
      <c r="D197" t="inlineStr">
        <is>
          <t>F</t>
        </is>
      </c>
      <c r="E197" t="inlineStr">
        <is>
          <t>F</t>
        </is>
      </c>
      <c r="F197" t="n">
        <v>33</v>
      </c>
      <c r="G197" t="inlineStr"/>
      <c r="H197" t="inlineStr">
        <is>
          <t>Nathan</t>
        </is>
      </c>
      <c r="I197" s="30" t="n">
        <v>5125000</v>
      </c>
      <c r="J197" s="31" t="n">
        <v>70.11</v>
      </c>
      <c r="K197" s="31" t="n">
        <v>66.73999999999999</v>
      </c>
      <c r="L197" s="31" t="n">
        <v>3.37</v>
      </c>
      <c r="M197" s="31" t="n">
        <v>13.68</v>
      </c>
      <c r="N197" t="n">
        <v>153.3</v>
      </c>
      <c r="O197" t="n">
        <v>89</v>
      </c>
      <c r="P197" t="inlineStr">
        <is>
          <t>02422</t>
        </is>
      </c>
    </row>
    <row r="198">
      <c r="A198" t="n">
        <v>197</v>
      </c>
      <c r="B198" t="inlineStr">
        <is>
          <t>Nazem Kadri</t>
        </is>
      </c>
      <c r="C198" t="inlineStr">
        <is>
          <t>COL</t>
        </is>
      </c>
      <c r="D198" t="inlineStr">
        <is>
          <t>F</t>
        </is>
      </c>
      <c r="E198" t="inlineStr">
        <is>
          <t>F</t>
        </is>
      </c>
      <c r="F198" t="n">
        <v>35</v>
      </c>
      <c r="G198" t="inlineStr"/>
      <c r="H198" t="inlineStr">
        <is>
          <t>FA</t>
        </is>
      </c>
      <c r="I198" s="30" t="n">
        <v>7000000</v>
      </c>
      <c r="J198" s="31" t="n">
        <v>69.91</v>
      </c>
      <c r="K198" s="31" t="n">
        <v>65.2</v>
      </c>
      <c r="L198" s="31" t="n">
        <v>4.71</v>
      </c>
      <c r="M198" s="31" t="n">
        <v>9.99</v>
      </c>
      <c r="N198" t="n">
        <v>188.8</v>
      </c>
      <c r="O198" t="n">
        <v>79</v>
      </c>
      <c r="P198" t="inlineStr">
        <is>
          <t>01f3e</t>
        </is>
      </c>
    </row>
    <row r="199">
      <c r="A199" t="n">
        <v>198</v>
      </c>
      <c r="B199" t="inlineStr">
        <is>
          <t>Timo Meier</t>
        </is>
      </c>
      <c r="C199" t="inlineStr">
        <is>
          <t>NJD</t>
        </is>
      </c>
      <c r="D199" t="inlineStr">
        <is>
          <t>F</t>
        </is>
      </c>
      <c r="E199" t="inlineStr">
        <is>
          <t>F</t>
        </is>
      </c>
      <c r="F199" t="n">
        <v>29</v>
      </c>
      <c r="G199" t="inlineStr"/>
      <c r="H199" t="inlineStr">
        <is>
          <t>FA</t>
        </is>
      </c>
      <c r="I199" s="30" t="n">
        <v>8800000</v>
      </c>
      <c r="J199" s="31" t="n">
        <v>69.84999999999999</v>
      </c>
      <c r="K199" s="31" t="n">
        <v>63.17</v>
      </c>
      <c r="L199" s="31" t="n">
        <v>6.68</v>
      </c>
      <c r="M199" s="31" t="n">
        <v>7.94</v>
      </c>
      <c r="N199" t="n">
        <v>103.5</v>
      </c>
      <c r="O199" t="n">
        <v>89</v>
      </c>
      <c r="P199" t="inlineStr">
        <is>
          <t>03ra8</t>
        </is>
      </c>
    </row>
    <row r="200">
      <c r="A200" t="n">
        <v>199</v>
      </c>
      <c r="B200" t="inlineStr">
        <is>
          <t>Dmitry Orlov</t>
        </is>
      </c>
      <c r="C200" t="inlineStr">
        <is>
          <t>SJS</t>
        </is>
      </c>
      <c r="D200" t="inlineStr">
        <is>
          <t>D</t>
        </is>
      </c>
      <c r="E200" t="inlineStr">
        <is>
          <t>D</t>
        </is>
      </c>
      <c r="F200" t="n">
        <v>35</v>
      </c>
      <c r="G200" t="inlineStr"/>
      <c r="H200" t="inlineStr">
        <is>
          <t>FA</t>
        </is>
      </c>
      <c r="I200" s="30" t="n">
        <v>6500000</v>
      </c>
      <c r="J200" s="31" t="n">
        <v>69.8</v>
      </c>
      <c r="K200" s="31" t="n">
        <v>71.17</v>
      </c>
      <c r="L200" s="31" t="n">
        <v>-1.37</v>
      </c>
      <c r="M200" s="31" t="n">
        <v>10.74</v>
      </c>
      <c r="N200" t="n">
        <v>274.7</v>
      </c>
      <c r="O200" t="n">
        <v>48</v>
      </c>
      <c r="P200" t="inlineStr">
        <is>
          <t>01mz5</t>
        </is>
      </c>
    </row>
    <row r="201">
      <c r="A201" t="n">
        <v>200</v>
      </c>
      <c r="B201" t="inlineStr">
        <is>
          <t>Shane Pinto</t>
        </is>
      </c>
      <c r="C201" t="inlineStr">
        <is>
          <t>OTT</t>
        </is>
      </c>
      <c r="D201" t="inlineStr">
        <is>
          <t>F</t>
        </is>
      </c>
      <c r="E201" t="inlineStr">
        <is>
          <t>F</t>
        </is>
      </c>
      <c r="F201" t="n">
        <v>25</v>
      </c>
      <c r="G201" t="inlineStr"/>
      <c r="H201" t="inlineStr">
        <is>
          <t>FA</t>
        </is>
      </c>
      <c r="I201" s="30" t="n">
        <v>7500000</v>
      </c>
      <c r="J201" s="31" t="n">
        <v>69.77</v>
      </c>
      <c r="K201" s="31" t="n">
        <v>70.2</v>
      </c>
      <c r="L201" s="31" t="n">
        <v>-0.43</v>
      </c>
      <c r="M201" s="31" t="n">
        <v>9.300000000000001</v>
      </c>
      <c r="N201" t="n">
        <v>274.4</v>
      </c>
      <c r="O201" t="n">
        <v>69</v>
      </c>
      <c r="P201" t="inlineStr">
        <is>
          <t>051lz</t>
        </is>
      </c>
    </row>
    <row r="202">
      <c r="A202" t="n">
        <v>201</v>
      </c>
      <c r="B202" t="inlineStr">
        <is>
          <t>Ben Chiarot</t>
        </is>
      </c>
      <c r="C202" t="inlineStr">
        <is>
          <t>DET</t>
        </is>
      </c>
      <c r="D202" t="inlineStr">
        <is>
          <t>D</t>
        </is>
      </c>
      <c r="E202" t="inlineStr">
        <is>
          <t>D</t>
        </is>
      </c>
      <c r="F202" t="n">
        <v>35</v>
      </c>
      <c r="G202" t="inlineStr"/>
      <c r="H202" t="inlineStr">
        <is>
          <t>FA</t>
        </is>
      </c>
      <c r="I202" s="30" t="n">
        <v>3850000</v>
      </c>
      <c r="J202" s="31" t="n">
        <v>69.72</v>
      </c>
      <c r="K202" s="31" t="n">
        <v>71.06</v>
      </c>
      <c r="L202" s="31" t="n">
        <v>-1.34</v>
      </c>
      <c r="M202" s="31" t="n">
        <v>18.11</v>
      </c>
      <c r="N202" t="n">
        <v>289.4</v>
      </c>
      <c r="O202" t="n">
        <v>28</v>
      </c>
      <c r="P202" t="inlineStr">
        <is>
          <t>025by</t>
        </is>
      </c>
    </row>
    <row r="203">
      <c r="A203" t="n">
        <v>202</v>
      </c>
      <c r="B203" t="inlineStr">
        <is>
          <t>Valeri Nichushkin</t>
        </is>
      </c>
      <c r="C203" t="inlineStr">
        <is>
          <t>CBJ</t>
        </is>
      </c>
      <c r="D203" t="inlineStr">
        <is>
          <t>F</t>
        </is>
      </c>
      <c r="E203" t="inlineStr">
        <is>
          <t>F</t>
        </is>
      </c>
      <c r="F203" t="n">
        <v>31</v>
      </c>
      <c r="G203" t="inlineStr"/>
      <c r="H203" t="inlineStr">
        <is>
          <t>FA</t>
        </is>
      </c>
      <c r="I203" s="30" t="n">
        <v>6125000</v>
      </c>
      <c r="J203" s="31" t="n">
        <v>69.72</v>
      </c>
      <c r="K203" s="31" t="n">
        <v>64.33</v>
      </c>
      <c r="L203" s="31" t="n">
        <v>5.39</v>
      </c>
      <c r="M203" s="31" t="n">
        <v>11.38</v>
      </c>
      <c r="N203" t="n">
        <v>174.2</v>
      </c>
      <c r="O203" t="n">
        <v>79</v>
      </c>
      <c r="P203" t="inlineStr">
        <is>
          <t>02ybl</t>
        </is>
      </c>
    </row>
    <row r="204">
      <c r="A204" t="n">
        <v>203</v>
      </c>
      <c r="B204" t="inlineStr">
        <is>
          <t>Mathieu Olivier</t>
        </is>
      </c>
      <c r="C204" t="inlineStr">
        <is>
          <t>CBJ</t>
        </is>
      </c>
      <c r="D204" t="inlineStr">
        <is>
          <t>F</t>
        </is>
      </c>
      <c r="E204" t="inlineStr">
        <is>
          <t>F</t>
        </is>
      </c>
      <c r="F204" t="n">
        <v>29</v>
      </c>
      <c r="G204" t="inlineStr"/>
      <c r="H204" t="inlineStr">
        <is>
          <t>Le Duke of Dangles</t>
        </is>
      </c>
      <c r="I204" s="30" t="n">
        <v>3000000</v>
      </c>
      <c r="J204" s="31" t="n">
        <v>69.66</v>
      </c>
      <c r="K204" s="31" t="n">
        <v>66.38</v>
      </c>
      <c r="L204" s="31" t="n">
        <v>3.28</v>
      </c>
      <c r="M204" s="31" t="n">
        <v>23.22</v>
      </c>
      <c r="N204" t="n">
        <v>289.6</v>
      </c>
      <c r="O204" t="n">
        <v>38</v>
      </c>
      <c r="P204" t="inlineStr">
        <is>
          <t>04843</t>
        </is>
      </c>
    </row>
    <row r="205">
      <c r="A205" t="n">
        <v>204</v>
      </c>
      <c r="B205" t="inlineStr">
        <is>
          <t>Elias Pettersson</t>
        </is>
      </c>
      <c r="C205" t="inlineStr">
        <is>
          <t>VAN</t>
        </is>
      </c>
      <c r="D205" t="inlineStr">
        <is>
          <t>F</t>
        </is>
      </c>
      <c r="E205" t="inlineStr">
        <is>
          <t>F</t>
        </is>
      </c>
      <c r="F205" t="n">
        <v>27</v>
      </c>
      <c r="G205" t="inlineStr"/>
      <c r="H205" t="inlineStr">
        <is>
          <t>FA</t>
        </is>
      </c>
      <c r="I205" s="30" t="n">
        <v>11600000</v>
      </c>
      <c r="J205" s="31" t="n">
        <v>69.38</v>
      </c>
      <c r="K205" s="31" t="n">
        <v>64.67</v>
      </c>
      <c r="L205" s="31" t="n">
        <v>4.71</v>
      </c>
      <c r="M205" s="31" t="n">
        <v>5.98</v>
      </c>
      <c r="N205" t="n">
        <v>126</v>
      </c>
      <c r="O205" t="n">
        <v>91</v>
      </c>
      <c r="P205" t="inlineStr">
        <is>
          <t>048x9</t>
        </is>
      </c>
    </row>
    <row r="206">
      <c r="A206" t="n">
        <v>205</v>
      </c>
      <c r="B206" t="inlineStr">
        <is>
          <t>Ivan Provorov</t>
        </is>
      </c>
      <c r="C206" t="inlineStr">
        <is>
          <t>CBJ</t>
        </is>
      </c>
      <c r="D206" t="inlineStr">
        <is>
          <t>D</t>
        </is>
      </c>
      <c r="E206" t="inlineStr">
        <is>
          <t>D</t>
        </is>
      </c>
      <c r="F206" t="n">
        <v>29</v>
      </c>
      <c r="G206" t="inlineStr"/>
      <c r="H206" t="inlineStr">
        <is>
          <t>FA</t>
        </is>
      </c>
      <c r="I206" s="30" t="n">
        <v>8500000</v>
      </c>
      <c r="J206" s="31" t="n">
        <v>69.33</v>
      </c>
      <c r="K206" s="31" t="n">
        <v>65.51000000000001</v>
      </c>
      <c r="L206" s="31" t="n">
        <v>3.82</v>
      </c>
      <c r="M206" s="31" t="n">
        <v>8.16</v>
      </c>
      <c r="N206" t="n">
        <v>280.1</v>
      </c>
      <c r="O206" t="n">
        <v>47</v>
      </c>
      <c r="P206" t="inlineStr">
        <is>
          <t>03pax</t>
        </is>
      </c>
    </row>
    <row r="207">
      <c r="A207" t="n">
        <v>206</v>
      </c>
      <c r="B207" t="inlineStr">
        <is>
          <t>Peyton Krebs</t>
        </is>
      </c>
      <c r="C207" t="inlineStr">
        <is>
          <t>BUF</t>
        </is>
      </c>
      <c r="D207" t="inlineStr">
        <is>
          <t>F</t>
        </is>
      </c>
      <c r="E207" t="inlineStr">
        <is>
          <t>F</t>
        </is>
      </c>
      <c r="F207" t="n">
        <v>25</v>
      </c>
      <c r="G207" t="inlineStr"/>
      <c r="H207" t="inlineStr">
        <is>
          <t>FA</t>
        </is>
      </c>
      <c r="I207" s="30" t="n">
        <v>4500000</v>
      </c>
      <c r="J207" s="31" t="n">
        <v>69.11</v>
      </c>
      <c r="K207" s="31" t="n">
        <v>74.19</v>
      </c>
      <c r="L207" s="31" t="n">
        <v>-5.08</v>
      </c>
      <c r="M207" s="31" t="n">
        <v>15.36</v>
      </c>
      <c r="N207" t="n">
        <v>291.5</v>
      </c>
      <c r="O207" t="n">
        <v>41</v>
      </c>
      <c r="P207" t="inlineStr">
        <is>
          <t>04amd</t>
        </is>
      </c>
    </row>
    <row r="208">
      <c r="A208" t="n">
        <v>207</v>
      </c>
      <c r="B208" t="inlineStr">
        <is>
          <t>Kevin Fiala</t>
        </is>
      </c>
      <c r="C208" t="inlineStr">
        <is>
          <t>LAK</t>
        </is>
      </c>
      <c r="D208" t="inlineStr">
        <is>
          <t>F</t>
        </is>
      </c>
      <c r="E208" t="inlineStr">
        <is>
          <t>F</t>
        </is>
      </c>
      <c r="F208" t="n">
        <v>30</v>
      </c>
      <c r="G208" t="inlineStr"/>
      <c r="H208" t="inlineStr">
        <is>
          <t>Keith</t>
        </is>
      </c>
      <c r="I208" s="30" t="n">
        <v>7875000</v>
      </c>
      <c r="J208" s="31" t="n">
        <v>68.98999999999999</v>
      </c>
      <c r="K208" s="31" t="n">
        <v>53.41</v>
      </c>
      <c r="L208" s="31" t="n">
        <v>15.58</v>
      </c>
      <c r="M208" s="31" t="n">
        <v>8.76</v>
      </c>
      <c r="N208" t="n">
        <v>113.5</v>
      </c>
      <c r="O208" t="n">
        <v>88</v>
      </c>
      <c r="P208" t="inlineStr">
        <is>
          <t>03dms</t>
        </is>
      </c>
    </row>
    <row r="209">
      <c r="A209" t="n">
        <v>208</v>
      </c>
      <c r="B209" t="inlineStr">
        <is>
          <t>Charle-Edouard D'Astous</t>
        </is>
      </c>
      <c r="C209" t="inlineStr">
        <is>
          <t>TBL</t>
        </is>
      </c>
      <c r="D209" t="inlineStr">
        <is>
          <t>D</t>
        </is>
      </c>
      <c r="E209" t="inlineStr">
        <is>
          <t>D</t>
        </is>
      </c>
      <c r="F209" t="n">
        <v>28</v>
      </c>
      <c r="G209" t="inlineStr"/>
      <c r="H209" t="inlineStr">
        <is>
          <t>Nathan</t>
        </is>
      </c>
      <c r="I209" s="30" t="n">
        <v>875000</v>
      </c>
      <c r="J209" s="31" t="n">
        <v>68.81</v>
      </c>
      <c r="K209" s="31" t="n">
        <v>80.05</v>
      </c>
      <c r="L209" s="31" t="n">
        <v>-11.24</v>
      </c>
      <c r="M209" s="31" t="n">
        <v>78.64</v>
      </c>
      <c r="N209" t="n">
        <v>293.3</v>
      </c>
      <c r="O209" t="n">
        <v>43</v>
      </c>
      <c r="P209" t="inlineStr">
        <is>
          <t>04z51</t>
        </is>
      </c>
    </row>
    <row r="210">
      <c r="A210" t="n">
        <v>209</v>
      </c>
      <c r="B210" t="inlineStr">
        <is>
          <t>Roope Hintz</t>
        </is>
      </c>
      <c r="C210" t="inlineStr">
        <is>
          <t>DAL</t>
        </is>
      </c>
      <c r="D210" t="inlineStr">
        <is>
          <t>F</t>
        </is>
      </c>
      <c r="E210" t="inlineStr">
        <is>
          <t>F</t>
        </is>
      </c>
      <c r="F210" t="n">
        <v>29</v>
      </c>
      <c r="G210" t="inlineStr"/>
      <c r="H210" t="inlineStr">
        <is>
          <t>FA</t>
        </is>
      </c>
      <c r="I210" s="30" t="n">
        <v>8450000</v>
      </c>
      <c r="J210" s="31" t="n">
        <v>68.8</v>
      </c>
      <c r="K210" s="31" t="n">
        <v>53.22</v>
      </c>
      <c r="L210" s="31" t="n">
        <v>15.58</v>
      </c>
      <c r="M210" s="31" t="n">
        <v>8.140000000000001</v>
      </c>
      <c r="N210" t="n">
        <v>133.1</v>
      </c>
      <c r="O210" t="n">
        <v>92</v>
      </c>
      <c r="P210" t="inlineStr">
        <is>
          <t>03rf2</t>
        </is>
      </c>
    </row>
    <row r="211">
      <c r="A211" t="n">
        <v>210</v>
      </c>
      <c r="B211" t="inlineStr">
        <is>
          <t>Jason Zucker</t>
        </is>
      </c>
      <c r="C211" t="inlineStr">
        <is>
          <t>BUF</t>
        </is>
      </c>
      <c r="D211" t="inlineStr">
        <is>
          <t>F</t>
        </is>
      </c>
      <c r="E211" t="inlineStr">
        <is>
          <t>F</t>
        </is>
      </c>
      <c r="F211" t="n">
        <v>34</v>
      </c>
      <c r="G211" t="inlineStr"/>
      <c r="H211" t="inlineStr">
        <is>
          <t>Mike</t>
        </is>
      </c>
      <c r="I211" s="30" t="n">
        <v>4750000</v>
      </c>
      <c r="J211" s="31" t="n">
        <v>68.62</v>
      </c>
      <c r="K211" s="31" t="n">
        <v>61.44</v>
      </c>
      <c r="L211" s="31" t="n">
        <v>7.18</v>
      </c>
      <c r="M211" s="31" t="n">
        <v>14.45</v>
      </c>
      <c r="N211" t="n">
        <v>262.7</v>
      </c>
      <c r="O211" t="n">
        <v>51</v>
      </c>
      <c r="P211" t="inlineStr">
        <is>
          <t>01zt0</t>
        </is>
      </c>
    </row>
    <row r="212">
      <c r="A212" t="n">
        <v>211</v>
      </c>
      <c r="B212" t="inlineStr">
        <is>
          <t>Kris Letang</t>
        </is>
      </c>
      <c r="C212" t="inlineStr">
        <is>
          <t>PIT</t>
        </is>
      </c>
      <c r="D212" t="inlineStr">
        <is>
          <t>D</t>
        </is>
      </c>
      <c r="E212" t="inlineStr">
        <is>
          <t>D</t>
        </is>
      </c>
      <c r="F212" t="n">
        <v>39</v>
      </c>
      <c r="G212" t="inlineStr"/>
      <c r="H212" t="inlineStr">
        <is>
          <t>FA</t>
        </is>
      </c>
      <c r="I212" s="30" t="n">
        <v>6100000</v>
      </c>
      <c r="J212" s="31" t="n">
        <v>68.59</v>
      </c>
      <c r="K212" s="31" t="n">
        <v>67.83</v>
      </c>
      <c r="L212" s="31" t="n">
        <v>0.76</v>
      </c>
      <c r="M212" s="31" t="n">
        <v>11.24</v>
      </c>
      <c r="N212" t="n">
        <v>286</v>
      </c>
      <c r="O212" t="n">
        <v>50</v>
      </c>
      <c r="P212" t="inlineStr">
        <is>
          <t>0045j</t>
        </is>
      </c>
    </row>
    <row r="213">
      <c r="A213" t="n">
        <v>212</v>
      </c>
      <c r="B213" t="inlineStr">
        <is>
          <t>Pavel Buchnevich</t>
        </is>
      </c>
      <c r="C213" t="inlineStr">
        <is>
          <t>STL</t>
        </is>
      </c>
      <c r="D213" t="inlineStr">
        <is>
          <t>F</t>
        </is>
      </c>
      <c r="E213" t="inlineStr">
        <is>
          <t>F</t>
        </is>
      </c>
      <c r="F213" t="n">
        <v>31</v>
      </c>
      <c r="G213" t="inlineStr"/>
      <c r="H213" t="inlineStr">
        <is>
          <t>The Last Place Lukes</t>
        </is>
      </c>
      <c r="I213" s="30" t="n">
        <v>8000000</v>
      </c>
      <c r="J213" s="31" t="n">
        <v>68.56</v>
      </c>
      <c r="K213" s="31" t="n">
        <v>61.6</v>
      </c>
      <c r="L213" s="31" t="n">
        <v>6.96</v>
      </c>
      <c r="M213" s="31" t="n">
        <v>8.57</v>
      </c>
      <c r="N213" t="n">
        <v>255.8</v>
      </c>
      <c r="O213" t="n">
        <v>57</v>
      </c>
      <c r="P213" t="inlineStr">
        <is>
          <t>02wy7</t>
        </is>
      </c>
    </row>
    <row r="214">
      <c r="A214" t="n">
        <v>213</v>
      </c>
      <c r="B214" t="inlineStr">
        <is>
          <t>Will Smith</t>
        </is>
      </c>
      <c r="C214" t="inlineStr">
        <is>
          <t>SJS</t>
        </is>
      </c>
      <c r="D214" t="inlineStr">
        <is>
          <t>F</t>
        </is>
      </c>
      <c r="E214" t="inlineStr">
        <is>
          <t>F</t>
        </is>
      </c>
      <c r="F214" t="n">
        <v>21</v>
      </c>
      <c r="G214" t="inlineStr"/>
      <c r="H214" t="inlineStr">
        <is>
          <t>Kurtis</t>
        </is>
      </c>
      <c r="I214" s="30" t="n">
        <v>950000</v>
      </c>
      <c r="J214" s="31" t="n">
        <v>68.53</v>
      </c>
      <c r="K214" s="31" t="n">
        <v>69.28</v>
      </c>
      <c r="L214" s="31" t="n">
        <v>-0.75</v>
      </c>
      <c r="M214" s="31" t="n">
        <v>72.14</v>
      </c>
      <c r="N214" t="n">
        <v>97.5</v>
      </c>
      <c r="O214" t="n">
        <v>99</v>
      </c>
      <c r="P214" t="inlineStr">
        <is>
          <t>0644b</t>
        </is>
      </c>
    </row>
    <row r="215">
      <c r="A215" t="n">
        <v>214</v>
      </c>
      <c r="B215" t="inlineStr">
        <is>
          <t>Jeremy Lauzon</t>
        </is>
      </c>
      <c r="C215" t="inlineStr">
        <is>
          <t>VGK</t>
        </is>
      </c>
      <c r="D215" t="inlineStr">
        <is>
          <t>D</t>
        </is>
      </c>
      <c r="E215" t="inlineStr">
        <is>
          <t>D</t>
        </is>
      </c>
      <c r="F215" t="n">
        <v>29</v>
      </c>
      <c r="G215" t="inlineStr"/>
      <c r="H215" t="inlineStr">
        <is>
          <t>FA</t>
        </is>
      </c>
      <c r="I215" s="30" t="n">
        <v>4000000</v>
      </c>
      <c r="J215" s="31" t="n">
        <v>68.33</v>
      </c>
      <c r="K215" s="31" t="n">
        <v>68.16</v>
      </c>
      <c r="L215" s="31" t="n">
        <v>0.17</v>
      </c>
      <c r="M215" s="31" t="n">
        <v>17.08</v>
      </c>
      <c r="N215" t="n">
        <v>284.6</v>
      </c>
      <c r="O215" t="n">
        <v>39</v>
      </c>
      <c r="P215" t="inlineStr">
        <is>
          <t>03pim</t>
        </is>
      </c>
    </row>
    <row r="216">
      <c r="A216" t="n">
        <v>215</v>
      </c>
      <c r="B216" t="inlineStr">
        <is>
          <t>Brayden Point</t>
        </is>
      </c>
      <c r="C216" t="inlineStr">
        <is>
          <t>TBL</t>
        </is>
      </c>
      <c r="D216" t="inlineStr">
        <is>
          <t>F</t>
        </is>
      </c>
      <c r="E216" t="inlineStr">
        <is>
          <t>F</t>
        </is>
      </c>
      <c r="F216" t="n">
        <v>30</v>
      </c>
      <c r="G216" t="inlineStr"/>
      <c r="H216" t="inlineStr">
        <is>
          <t>Sidizen Kanes</t>
        </is>
      </c>
      <c r="I216" s="30" t="n">
        <v>9500000</v>
      </c>
      <c r="J216" s="31" t="n">
        <v>68.01000000000001</v>
      </c>
      <c r="K216" s="31" t="n">
        <v>54.82</v>
      </c>
      <c r="L216" s="31" t="n">
        <v>13.19</v>
      </c>
      <c r="M216" s="31" t="n">
        <v>7.16</v>
      </c>
      <c r="N216" t="n">
        <v>68.40000000000001</v>
      </c>
      <c r="O216" t="n">
        <v>98</v>
      </c>
      <c r="P216" t="inlineStr">
        <is>
          <t>03e1m</t>
        </is>
      </c>
    </row>
    <row r="217">
      <c r="A217" t="n">
        <v>216</v>
      </c>
      <c r="B217" t="inlineStr">
        <is>
          <t>Akira Schmid</t>
        </is>
      </c>
      <c r="C217" t="inlineStr">
        <is>
          <t>FLA</t>
        </is>
      </c>
      <c r="D217" t="inlineStr">
        <is>
          <t>G</t>
        </is>
      </c>
      <c r="E217" t="inlineStr">
        <is>
          <t>G</t>
        </is>
      </c>
      <c r="F217" t="n">
        <v>26</v>
      </c>
      <c r="G217" t="inlineStr"/>
      <c r="H217" t="inlineStr">
        <is>
          <t>FA</t>
        </is>
      </c>
      <c r="I217" s="30" t="n">
        <v>2000000</v>
      </c>
      <c r="J217" s="31" t="n">
        <v>68</v>
      </c>
      <c r="K217" s="31" t="n">
        <v>60.72</v>
      </c>
      <c r="L217" s="31" t="n">
        <v>7.28</v>
      </c>
      <c r="M217" s="31" t="n">
        <v>34</v>
      </c>
      <c r="N217" t="n">
        <v>289.6</v>
      </c>
      <c r="O217" t="n">
        <v>52</v>
      </c>
      <c r="P217" t="inlineStr">
        <is>
          <t>04r01</t>
        </is>
      </c>
    </row>
    <row r="218">
      <c r="A218" t="n">
        <v>217</v>
      </c>
      <c r="B218" t="inlineStr">
        <is>
          <t>Alex Laferriere</t>
        </is>
      </c>
      <c r="C218" t="inlineStr">
        <is>
          <t>LAK</t>
        </is>
      </c>
      <c r="D218" t="inlineStr">
        <is>
          <t>F</t>
        </is>
      </c>
      <c r="E218" t="inlineStr">
        <is>
          <t>F</t>
        </is>
      </c>
      <c r="F218" t="n">
        <v>24</v>
      </c>
      <c r="G218" t="inlineStr"/>
      <c r="H218" t="inlineStr">
        <is>
          <t>FA</t>
        </is>
      </c>
      <c r="I218" s="30" t="n">
        <v>4100000</v>
      </c>
      <c r="J218" s="31" t="n">
        <v>67.93000000000001</v>
      </c>
      <c r="K218" s="31" t="n">
        <v>70.20999999999999</v>
      </c>
      <c r="L218" s="31" t="n">
        <v>-2.28</v>
      </c>
      <c r="M218" s="31" t="n">
        <v>16.57</v>
      </c>
      <c r="N218" t="n">
        <v>173.2</v>
      </c>
      <c r="O218" t="n">
        <v>85</v>
      </c>
      <c r="P218" t="inlineStr">
        <is>
          <t>05ltt</t>
        </is>
      </c>
    </row>
    <row r="219">
      <c r="A219" t="n">
        <v>218</v>
      </c>
      <c r="B219" t="inlineStr">
        <is>
          <t>Mats Zuccarello</t>
        </is>
      </c>
      <c r="C219" t="inlineStr">
        <is>
          <t>LAK</t>
        </is>
      </c>
      <c r="D219" t="inlineStr">
        <is>
          <t>F</t>
        </is>
      </c>
      <c r="E219" t="inlineStr">
        <is>
          <t>F</t>
        </is>
      </c>
      <c r="F219" t="n">
        <v>39</v>
      </c>
      <c r="G219" t="inlineStr"/>
      <c r="H219" t="inlineStr">
        <is>
          <t>Deef-Fence</t>
        </is>
      </c>
      <c r="I219" s="30" t="n">
        <v>1000000</v>
      </c>
      <c r="J219" s="31" t="n">
        <v>67.81999999999999</v>
      </c>
      <c r="K219" s="31" t="n">
        <v>65.84</v>
      </c>
      <c r="L219" s="31" t="n">
        <v>1.98</v>
      </c>
      <c r="M219" s="31" t="n">
        <v>67.81999999999999</v>
      </c>
      <c r="N219" t="n">
        <v>209.9</v>
      </c>
      <c r="O219" t="n">
        <v>70</v>
      </c>
      <c r="P219" t="inlineStr">
        <is>
          <t>01sio</t>
        </is>
      </c>
    </row>
    <row r="220">
      <c r="A220" t="n">
        <v>219</v>
      </c>
      <c r="B220" t="inlineStr">
        <is>
          <t>Esa Lindell</t>
        </is>
      </c>
      <c r="C220" t="inlineStr">
        <is>
          <t>DAL</t>
        </is>
      </c>
      <c r="D220" t="inlineStr">
        <is>
          <t>D</t>
        </is>
      </c>
      <c r="E220" t="inlineStr">
        <is>
          <t>D</t>
        </is>
      </c>
      <c r="F220" t="n">
        <v>32</v>
      </c>
      <c r="G220" t="inlineStr"/>
      <c r="H220" t="inlineStr">
        <is>
          <t>FA</t>
        </is>
      </c>
      <c r="I220" s="30" t="n">
        <v>5250000</v>
      </c>
      <c r="J220" s="31" t="n">
        <v>67.72</v>
      </c>
      <c r="K220" s="31" t="n">
        <v>69.29000000000001</v>
      </c>
      <c r="L220" s="31" t="n">
        <v>-1.57</v>
      </c>
      <c r="M220" s="31" t="n">
        <v>12.9</v>
      </c>
      <c r="N220" t="n">
        <v>282.8</v>
      </c>
      <c r="O220" t="n">
        <v>42</v>
      </c>
      <c r="P220" t="inlineStr">
        <is>
          <t>02npz</t>
        </is>
      </c>
    </row>
    <row r="221">
      <c r="A221" t="n">
        <v>220</v>
      </c>
      <c r="B221" t="inlineStr">
        <is>
          <t>Anthony Mantha</t>
        </is>
      </c>
      <c r="C221" t="inlineStr">
        <is>
          <t>NJD</t>
        </is>
      </c>
      <c r="D221" t="inlineStr">
        <is>
          <t>F</t>
        </is>
      </c>
      <c r="E221" t="inlineStr">
        <is>
          <t>F</t>
        </is>
      </c>
      <c r="F221" t="n">
        <v>31</v>
      </c>
      <c r="G221" t="inlineStr"/>
      <c r="H221" t="inlineStr">
        <is>
          <t>Le Duke of Dangles</t>
        </is>
      </c>
      <c r="I221" s="30" t="n">
        <v>2500000</v>
      </c>
      <c r="J221" s="31" t="n">
        <v>67.66</v>
      </c>
      <c r="K221" s="31" t="n">
        <v>80.95</v>
      </c>
      <c r="L221" s="31" t="n">
        <v>-13.29</v>
      </c>
      <c r="M221" s="31" t="n">
        <v>27.06</v>
      </c>
      <c r="N221" t="n">
        <v>220.6</v>
      </c>
      <c r="O221" t="n">
        <v>71</v>
      </c>
      <c r="P221" t="inlineStr">
        <is>
          <t>02ybj</t>
        </is>
      </c>
    </row>
    <row r="222">
      <c r="A222" t="n">
        <v>221</v>
      </c>
      <c r="B222" t="inlineStr">
        <is>
          <t>Joel Eriksson Ek</t>
        </is>
      </c>
      <c r="C222" t="inlineStr">
        <is>
          <t>MIN</t>
        </is>
      </c>
      <c r="D222" t="inlineStr">
        <is>
          <t>F</t>
        </is>
      </c>
      <c r="E222" t="inlineStr">
        <is>
          <t>F</t>
        </is>
      </c>
      <c r="F222" t="n">
        <v>29</v>
      </c>
      <c r="G222" t="inlineStr"/>
      <c r="H222" t="inlineStr">
        <is>
          <t>Sidizen Kanes</t>
        </is>
      </c>
      <c r="I222" s="30" t="n">
        <v>5250000</v>
      </c>
      <c r="J222" s="31" t="n">
        <v>67.62</v>
      </c>
      <c r="K222" s="31" t="n">
        <v>68.66</v>
      </c>
      <c r="L222" s="31" t="n">
        <v>-1.04</v>
      </c>
      <c r="M222" s="31" t="n">
        <v>12.88</v>
      </c>
      <c r="N222" t="n">
        <v>140.2</v>
      </c>
      <c r="O222" t="n">
        <v>90</v>
      </c>
      <c r="P222" t="inlineStr">
        <is>
          <t>03rae</t>
        </is>
      </c>
    </row>
    <row r="223">
      <c r="A223" t="n">
        <v>222</v>
      </c>
      <c r="B223" t="inlineStr">
        <is>
          <t>Connor McMichael</t>
        </is>
      </c>
      <c r="C223" t="inlineStr">
        <is>
          <t>STL</t>
        </is>
      </c>
      <c r="D223" t="inlineStr">
        <is>
          <t>F</t>
        </is>
      </c>
      <c r="E223" t="inlineStr">
        <is>
          <t>F</t>
        </is>
      </c>
      <c r="F223" t="n">
        <v>25</v>
      </c>
      <c r="G223" t="inlineStr"/>
      <c r="H223" t="inlineStr">
        <is>
          <t>Brown Noesen</t>
        </is>
      </c>
      <c r="I223" s="30" t="n">
        <v>6750000</v>
      </c>
      <c r="J223" s="31" t="n">
        <v>67.56</v>
      </c>
      <c r="K223" s="31" t="n">
        <v>63.55</v>
      </c>
      <c r="L223" s="31" t="n">
        <v>4.01</v>
      </c>
      <c r="M223" s="31" t="n">
        <v>10.01</v>
      </c>
      <c r="N223" t="n">
        <v>275.4</v>
      </c>
      <c r="O223" t="n">
        <v>67</v>
      </c>
      <c r="P223" t="inlineStr">
        <is>
          <t>04yn0</t>
        </is>
      </c>
    </row>
    <row r="224">
      <c r="A224" t="n">
        <v>223</v>
      </c>
      <c r="B224" t="inlineStr">
        <is>
          <t>Jared McCann</t>
        </is>
      </c>
      <c r="C224" t="inlineStr">
        <is>
          <t>SEA</t>
        </is>
      </c>
      <c r="D224" t="inlineStr">
        <is>
          <t>F</t>
        </is>
      </c>
      <c r="E224" t="inlineStr">
        <is>
          <t>F</t>
        </is>
      </c>
      <c r="F224" t="n">
        <v>30</v>
      </c>
      <c r="G224" t="inlineStr"/>
      <c r="H224" t="inlineStr">
        <is>
          <t>Brown Noesen</t>
        </is>
      </c>
      <c r="I224" s="30" t="n">
        <v>5000000</v>
      </c>
      <c r="J224" s="31" t="n">
        <v>67.45</v>
      </c>
      <c r="K224" s="31" t="n">
        <v>47.75</v>
      </c>
      <c r="L224" s="31" t="n">
        <v>19.7</v>
      </c>
      <c r="M224" s="31" t="n">
        <v>13.49</v>
      </c>
      <c r="N224" t="n">
        <v>155.3</v>
      </c>
      <c r="O224" t="n">
        <v>83</v>
      </c>
      <c r="P224" t="inlineStr">
        <is>
          <t>03as6</t>
        </is>
      </c>
    </row>
    <row r="225">
      <c r="A225" t="n">
        <v>224</v>
      </c>
      <c r="B225" t="inlineStr">
        <is>
          <t>Artem Zub</t>
        </is>
      </c>
      <c r="C225" t="inlineStr">
        <is>
          <t>OTT</t>
        </is>
      </c>
      <c r="D225" t="inlineStr">
        <is>
          <t>D</t>
        </is>
      </c>
      <c r="E225" t="inlineStr">
        <is>
          <t>D</t>
        </is>
      </c>
      <c r="F225" t="n">
        <v>30</v>
      </c>
      <c r="G225" t="inlineStr"/>
      <c r="H225" t="inlineStr">
        <is>
          <t>FA</t>
        </is>
      </c>
      <c r="I225" s="30" t="n">
        <v>4600000</v>
      </c>
      <c r="J225" s="31" t="n">
        <v>67.28</v>
      </c>
      <c r="K225" s="31" t="n">
        <v>68.54000000000001</v>
      </c>
      <c r="L225" s="31" t="n">
        <v>-1.26</v>
      </c>
      <c r="M225" s="31" t="n">
        <v>14.63</v>
      </c>
      <c r="N225" t="n">
        <v>294.1</v>
      </c>
      <c r="O225" t="n">
        <v>25</v>
      </c>
      <c r="P225" t="inlineStr">
        <is>
          <t>04abd</t>
        </is>
      </c>
    </row>
    <row r="226">
      <c r="A226" t="n">
        <v>225</v>
      </c>
      <c r="B226" t="inlineStr">
        <is>
          <t>Cole Hutson</t>
        </is>
      </c>
      <c r="C226" t="inlineStr">
        <is>
          <t>WSH</t>
        </is>
      </c>
      <c r="D226" t="inlineStr">
        <is>
          <t>D</t>
        </is>
      </c>
      <c r="E226" t="inlineStr">
        <is>
          <t>D</t>
        </is>
      </c>
      <c r="F226" t="n">
        <v>20</v>
      </c>
      <c r="G226" t="inlineStr"/>
      <c r="H226" t="inlineStr">
        <is>
          <t>A Bunch of Dusters</t>
        </is>
      </c>
      <c r="I226" s="30" t="n">
        <v>952083</v>
      </c>
      <c r="J226" s="31" t="n">
        <v>67.23</v>
      </c>
      <c r="K226" s="31" t="n">
        <v>15.89</v>
      </c>
      <c r="L226" s="31" t="n">
        <v>51.34</v>
      </c>
      <c r="M226" s="31" t="n">
        <v>70.61</v>
      </c>
      <c r="N226" t="n">
        <v>117.5</v>
      </c>
      <c r="O226" t="n">
        <v>98</v>
      </c>
      <c r="P226" t="inlineStr">
        <is>
          <t>06fzv</t>
        </is>
      </c>
    </row>
    <row r="227">
      <c r="A227" t="n">
        <v>226</v>
      </c>
      <c r="B227" t="inlineStr">
        <is>
          <t>Blake Coleman</t>
        </is>
      </c>
      <c r="C227" t="inlineStr">
        <is>
          <t>MIN</t>
        </is>
      </c>
      <c r="D227" t="inlineStr">
        <is>
          <t>F</t>
        </is>
      </c>
      <c r="E227" t="inlineStr">
        <is>
          <t>F</t>
        </is>
      </c>
      <c r="F227" t="n">
        <v>34</v>
      </c>
      <c r="G227" t="inlineStr"/>
      <c r="H227" t="inlineStr">
        <is>
          <t>FA</t>
        </is>
      </c>
      <c r="I227" s="30" t="n">
        <v>4900000</v>
      </c>
      <c r="J227" s="31" t="n">
        <v>66.72</v>
      </c>
      <c r="K227" s="31" t="n">
        <v>63.77</v>
      </c>
      <c r="L227" s="31" t="n">
        <v>2.95</v>
      </c>
      <c r="M227" s="31" t="n">
        <v>13.62</v>
      </c>
      <c r="N227" t="n">
        <v>265.8</v>
      </c>
      <c r="O227" t="n">
        <v>52</v>
      </c>
      <c r="P227" t="inlineStr">
        <is>
          <t>02fzj</t>
        </is>
      </c>
    </row>
    <row r="228">
      <c r="A228" t="n">
        <v>227</v>
      </c>
      <c r="B228" t="inlineStr">
        <is>
          <t>Gustav Forsling</t>
        </is>
      </c>
      <c r="C228" t="inlineStr">
        <is>
          <t>FLA</t>
        </is>
      </c>
      <c r="D228" t="inlineStr">
        <is>
          <t>D</t>
        </is>
      </c>
      <c r="E228" t="inlineStr">
        <is>
          <t>D</t>
        </is>
      </c>
      <c r="F228" t="n">
        <v>30</v>
      </c>
      <c r="G228" t="inlineStr"/>
      <c r="H228" t="inlineStr">
        <is>
          <t>FA</t>
        </is>
      </c>
      <c r="I228" s="30" t="n">
        <v>5750000</v>
      </c>
      <c r="J228" s="31" t="n">
        <v>66.56</v>
      </c>
      <c r="K228" s="31" t="n">
        <v>61.14</v>
      </c>
      <c r="L228" s="31" t="n">
        <v>5.42</v>
      </c>
      <c r="M228" s="31" t="n">
        <v>11.58</v>
      </c>
      <c r="N228" t="n">
        <v>283.4</v>
      </c>
      <c r="O228" t="n">
        <v>49</v>
      </c>
      <c r="P228" t="inlineStr">
        <is>
          <t>03ecl</t>
        </is>
      </c>
    </row>
    <row r="229">
      <c r="A229" t="n">
        <v>228</v>
      </c>
      <c r="B229" t="inlineStr">
        <is>
          <t>Jimmy Snuggerud</t>
        </is>
      </c>
      <c r="C229" t="inlineStr">
        <is>
          <t>STL</t>
        </is>
      </c>
      <c r="D229" t="inlineStr">
        <is>
          <t>F</t>
        </is>
      </c>
      <c r="E229" t="inlineStr">
        <is>
          <t>F</t>
        </is>
      </c>
      <c r="F229" t="n">
        <v>22</v>
      </c>
      <c r="G229" t="inlineStr"/>
      <c r="H229" t="inlineStr">
        <is>
          <t>Brown Noesen</t>
        </is>
      </c>
      <c r="I229" s="30" t="n">
        <v>950000</v>
      </c>
      <c r="J229" s="31" t="n">
        <v>66.44</v>
      </c>
      <c r="K229" s="31" t="n">
        <v>65.61</v>
      </c>
      <c r="L229" s="31" t="n">
        <v>0.83</v>
      </c>
      <c r="M229" s="31" t="n">
        <v>69.94</v>
      </c>
      <c r="N229" t="n">
        <v>117.1</v>
      </c>
      <c r="O229" t="n">
        <v>95</v>
      </c>
      <c r="P229" t="inlineStr">
        <is>
          <t>05ymj</t>
        </is>
      </c>
    </row>
    <row r="230">
      <c r="A230" t="n">
        <v>229</v>
      </c>
      <c r="B230" t="inlineStr">
        <is>
          <t>Kevin Lankinen</t>
        </is>
      </c>
      <c r="C230" t="inlineStr">
        <is>
          <t>VAN</t>
        </is>
      </c>
      <c r="D230" t="inlineStr">
        <is>
          <t>G</t>
        </is>
      </c>
      <c r="E230" t="inlineStr">
        <is>
          <t>G</t>
        </is>
      </c>
      <c r="F230" t="n">
        <v>31</v>
      </c>
      <c r="G230" t="inlineStr"/>
      <c r="H230" t="inlineStr">
        <is>
          <t>FA</t>
        </is>
      </c>
      <c r="I230" s="30" t="n">
        <v>4500000</v>
      </c>
      <c r="J230" s="31" t="n">
        <v>66.31</v>
      </c>
      <c r="K230" s="31" t="n">
        <v>53.6</v>
      </c>
      <c r="L230" s="31" t="n">
        <v>12.71</v>
      </c>
      <c r="M230" s="31" t="n">
        <v>14.74</v>
      </c>
      <c r="N230" t="n">
        <v>289.6</v>
      </c>
      <c r="O230" t="n">
        <v>31</v>
      </c>
      <c r="P230" t="inlineStr">
        <is>
          <t>04ai3</t>
        </is>
      </c>
    </row>
    <row r="231">
      <c r="A231" t="n">
        <v>230</v>
      </c>
      <c r="B231" t="inlineStr">
        <is>
          <t>JJ Peterka</t>
        </is>
      </c>
      <c r="C231" t="inlineStr">
        <is>
          <t>BOS</t>
        </is>
      </c>
      <c r="D231" t="inlineStr">
        <is>
          <t>F</t>
        </is>
      </c>
      <c r="E231" t="inlineStr">
        <is>
          <t>F</t>
        </is>
      </c>
      <c r="F231" t="n">
        <v>24</v>
      </c>
      <c r="G231" t="inlineStr"/>
      <c r="H231" t="inlineStr">
        <is>
          <t>FA</t>
        </is>
      </c>
      <c r="I231" s="30" t="n">
        <v>7700000</v>
      </c>
      <c r="J231" s="31" t="n">
        <v>66.22</v>
      </c>
      <c r="K231" s="31" t="n">
        <v>59.56</v>
      </c>
      <c r="L231" s="31" t="n">
        <v>6.66</v>
      </c>
      <c r="M231" s="31" t="n">
        <v>8.6</v>
      </c>
      <c r="N231" t="n">
        <v>145.5</v>
      </c>
      <c r="O231" t="n">
        <v>89</v>
      </c>
      <c r="P231" t="inlineStr">
        <is>
          <t>04zj5</t>
        </is>
      </c>
    </row>
    <row r="232">
      <c r="A232" t="n">
        <v>231</v>
      </c>
      <c r="B232" t="inlineStr">
        <is>
          <t>J.J. Moser</t>
        </is>
      </c>
      <c r="C232" t="inlineStr">
        <is>
          <t>TBL</t>
        </is>
      </c>
      <c r="D232" t="inlineStr">
        <is>
          <t>D</t>
        </is>
      </c>
      <c r="E232" t="inlineStr">
        <is>
          <t>D</t>
        </is>
      </c>
      <c r="F232" t="n">
        <v>26</v>
      </c>
      <c r="G232" t="inlineStr"/>
      <c r="H232" t="inlineStr">
        <is>
          <t>Brown Noesen</t>
        </is>
      </c>
      <c r="I232" s="30" t="n">
        <v>6750000</v>
      </c>
      <c r="J232" s="31" t="n">
        <v>66.15000000000001</v>
      </c>
      <c r="K232" s="31" t="n">
        <v>69.92</v>
      </c>
      <c r="L232" s="31" t="n">
        <v>-3.77</v>
      </c>
      <c r="M232" s="31" t="n">
        <v>9.800000000000001</v>
      </c>
      <c r="N232" t="n">
        <v>288.9</v>
      </c>
      <c r="O232" t="n">
        <v>45</v>
      </c>
      <c r="P232" t="inlineStr">
        <is>
          <t>05962</t>
        </is>
      </c>
    </row>
    <row r="233">
      <c r="A233" t="n">
        <v>232</v>
      </c>
      <c r="B233" t="inlineStr">
        <is>
          <t>Elias Lindholm</t>
        </is>
      </c>
      <c r="C233" t="inlineStr">
        <is>
          <t>BOS</t>
        </is>
      </c>
      <c r="D233" t="inlineStr">
        <is>
          <t>F</t>
        </is>
      </c>
      <c r="E233" t="inlineStr">
        <is>
          <t>F</t>
        </is>
      </c>
      <c r="F233" t="n">
        <v>31</v>
      </c>
      <c r="G233" t="inlineStr"/>
      <c r="H233" t="inlineStr">
        <is>
          <t>FA</t>
        </is>
      </c>
      <c r="I233" s="30" t="n">
        <v>7750000</v>
      </c>
      <c r="J233" s="31" t="n">
        <v>66.12</v>
      </c>
      <c r="K233" s="31" t="n">
        <v>64.91</v>
      </c>
      <c r="L233" s="31" t="n">
        <v>1.21</v>
      </c>
      <c r="M233" s="31" t="n">
        <v>8.529999999999999</v>
      </c>
      <c r="N233" t="n">
        <v>253.6</v>
      </c>
      <c r="O233" t="n">
        <v>64</v>
      </c>
      <c r="P233" t="inlineStr">
        <is>
          <t>02wy3</t>
        </is>
      </c>
    </row>
    <row r="234">
      <c r="A234" t="n">
        <v>233</v>
      </c>
      <c r="B234" t="inlineStr">
        <is>
          <t>Damon Severson</t>
        </is>
      </c>
      <c r="C234" t="inlineStr">
        <is>
          <t>CBJ</t>
        </is>
      </c>
      <c r="D234" t="inlineStr">
        <is>
          <t>D</t>
        </is>
      </c>
      <c r="E234" t="inlineStr">
        <is>
          <t>D</t>
        </is>
      </c>
      <c r="F234" t="n">
        <v>32</v>
      </c>
      <c r="G234" t="inlineStr"/>
      <c r="H234" t="inlineStr">
        <is>
          <t>FA</t>
        </is>
      </c>
      <c r="I234" s="30" t="n">
        <v>6250000</v>
      </c>
      <c r="J234" s="31" t="n">
        <v>66.09999999999999</v>
      </c>
      <c r="K234" s="31" t="n">
        <v>64.79000000000001</v>
      </c>
      <c r="L234" s="31" t="n">
        <v>1.31</v>
      </c>
      <c r="M234" s="31" t="n">
        <v>10.58</v>
      </c>
      <c r="N234" t="n">
        <v>292.6</v>
      </c>
      <c r="O234" t="n">
        <v>24</v>
      </c>
      <c r="P234" t="inlineStr">
        <is>
          <t>02npl</t>
        </is>
      </c>
    </row>
    <row r="235">
      <c r="A235" t="n">
        <v>234</v>
      </c>
      <c r="B235" t="inlineStr">
        <is>
          <t>Anton Lundell</t>
        </is>
      </c>
      <c r="C235" t="inlineStr">
        <is>
          <t>FLA</t>
        </is>
      </c>
      <c r="D235" t="inlineStr">
        <is>
          <t>F</t>
        </is>
      </c>
      <c r="E235" t="inlineStr">
        <is>
          <t>F</t>
        </is>
      </c>
      <c r="F235" t="n">
        <v>24</v>
      </c>
      <c r="G235" t="inlineStr"/>
      <c r="H235" t="inlineStr">
        <is>
          <t>FA</t>
        </is>
      </c>
      <c r="I235" s="30" t="n">
        <v>5000000</v>
      </c>
      <c r="J235" s="31" t="n">
        <v>65.86</v>
      </c>
      <c r="K235" s="31" t="n">
        <v>65.65000000000001</v>
      </c>
      <c r="L235" s="31" t="n">
        <v>0.21</v>
      </c>
      <c r="M235" s="31" t="n">
        <v>13.17</v>
      </c>
      <c r="N235" t="n">
        <v>277.3</v>
      </c>
      <c r="O235" t="n">
        <v>73</v>
      </c>
      <c r="P235" t="inlineStr">
        <is>
          <t>04yqp</t>
        </is>
      </c>
    </row>
    <row r="236">
      <c r="A236" t="n">
        <v>235</v>
      </c>
      <c r="B236" t="inlineStr">
        <is>
          <t>Aaron Ekblad</t>
        </is>
      </c>
      <c r="C236" t="inlineStr">
        <is>
          <t>FLA</t>
        </is>
      </c>
      <c r="D236" t="inlineStr">
        <is>
          <t>D</t>
        </is>
      </c>
      <c r="E236" t="inlineStr">
        <is>
          <t>D</t>
        </is>
      </c>
      <c r="F236" t="n">
        <v>30</v>
      </c>
      <c r="G236" t="inlineStr"/>
      <c r="H236" t="inlineStr">
        <is>
          <t>Brown Noesen</t>
        </is>
      </c>
      <c r="I236" s="30" t="n">
        <v>6100000</v>
      </c>
      <c r="J236" s="31" t="n">
        <v>65.75</v>
      </c>
      <c r="K236" s="31" t="n">
        <v>66.87</v>
      </c>
      <c r="L236" s="31" t="n">
        <v>-1.12</v>
      </c>
      <c r="M236" s="31" t="n">
        <v>10.78</v>
      </c>
      <c r="N236" t="n">
        <v>268.8</v>
      </c>
      <c r="O236" t="n">
        <v>67</v>
      </c>
      <c r="P236" t="inlineStr">
        <is>
          <t>02g00</t>
        </is>
      </c>
    </row>
    <row r="237">
      <c r="A237" t="n">
        <v>236</v>
      </c>
      <c r="B237" t="inlineStr">
        <is>
          <t>Parker Wotherspoon</t>
        </is>
      </c>
      <c r="C237" t="inlineStr">
        <is>
          <t>VGK</t>
        </is>
      </c>
      <c r="D237" t="inlineStr">
        <is>
          <t>D</t>
        </is>
      </c>
      <c r="E237" t="inlineStr">
        <is>
          <t>D</t>
        </is>
      </c>
      <c r="F237" t="n">
        <v>29</v>
      </c>
      <c r="G237" t="inlineStr"/>
      <c r="H237" t="inlineStr">
        <is>
          <t>Brost</t>
        </is>
      </c>
      <c r="I237" s="30" t="n">
        <v>1000000</v>
      </c>
      <c r="J237" s="31" t="n">
        <v>65.72</v>
      </c>
      <c r="K237" s="31" t="n">
        <v>75.8</v>
      </c>
      <c r="L237" s="31" t="n">
        <v>-10.08</v>
      </c>
      <c r="M237" s="31" t="n">
        <v>65.72</v>
      </c>
      <c r="N237" t="n">
        <v>289.4</v>
      </c>
      <c r="O237" t="n">
        <v>38</v>
      </c>
      <c r="P237" t="inlineStr">
        <is>
          <t>03rgh</t>
        </is>
      </c>
    </row>
    <row r="238">
      <c r="A238" t="n">
        <v>237</v>
      </c>
      <c r="B238" t="inlineStr">
        <is>
          <t>Brent Burns</t>
        </is>
      </c>
      <c r="C238" t="inlineStr">
        <is>
          <t>COL</t>
        </is>
      </c>
      <c r="D238" t="inlineStr">
        <is>
          <t>D</t>
        </is>
      </c>
      <c r="E238" t="inlineStr">
        <is>
          <t>D</t>
        </is>
      </c>
      <c r="F238" t="n">
        <v>41</v>
      </c>
      <c r="G238" t="inlineStr"/>
      <c r="H238" t="inlineStr">
        <is>
          <t>Aznfungus</t>
        </is>
      </c>
      <c r="I238" s="30" t="n">
        <v>850000</v>
      </c>
      <c r="J238" s="31" t="n">
        <v>65.72</v>
      </c>
      <c r="K238" s="31" t="n">
        <v>70.31999999999999</v>
      </c>
      <c r="L238" s="31" t="n">
        <v>-4.6</v>
      </c>
      <c r="M238" s="31" t="n">
        <v>77.31999999999999</v>
      </c>
      <c r="N238" t="n">
        <v>278.3</v>
      </c>
      <c r="O238" t="n">
        <v>53</v>
      </c>
      <c r="P238" t="inlineStr">
        <is>
          <t>003tz</t>
        </is>
      </c>
    </row>
    <row r="239">
      <c r="A239" t="n">
        <v>238</v>
      </c>
      <c r="B239" t="inlineStr">
        <is>
          <t>Radko Gudas</t>
        </is>
      </c>
      <c r="C239" t="inlineStr">
        <is>
          <t>FLA</t>
        </is>
      </c>
      <c r="D239" t="inlineStr">
        <is>
          <t>D</t>
        </is>
      </c>
      <c r="E239" t="inlineStr">
        <is>
          <t>D</t>
        </is>
      </c>
      <c r="F239" t="n">
        <v>36</v>
      </c>
      <c r="G239" t="inlineStr"/>
      <c r="H239" t="inlineStr">
        <is>
          <t>Brown Noesen</t>
        </is>
      </c>
      <c r="I239" s="30" t="n">
        <v>1500000</v>
      </c>
      <c r="J239" s="31" t="n">
        <v>65.53</v>
      </c>
      <c r="K239" s="31" t="n">
        <v>55.31</v>
      </c>
      <c r="L239" s="31" t="n">
        <v>10.22</v>
      </c>
      <c r="M239" s="31" t="n">
        <v>43.69</v>
      </c>
      <c r="N239" t="n">
        <v>287.3</v>
      </c>
      <c r="O239" t="n">
        <v>39</v>
      </c>
      <c r="P239" t="inlineStr">
        <is>
          <t>01yj6</t>
        </is>
      </c>
    </row>
    <row r="240">
      <c r="A240" t="n">
        <v>239</v>
      </c>
      <c r="B240" t="inlineStr">
        <is>
          <t>Jordan Eberle</t>
        </is>
      </c>
      <c r="C240" t="inlineStr">
        <is>
          <t>SEA</t>
        </is>
      </c>
      <c r="D240" t="inlineStr">
        <is>
          <t>F</t>
        </is>
      </c>
      <c r="E240" t="inlineStr">
        <is>
          <t>F</t>
        </is>
      </c>
      <c r="F240" t="n">
        <v>36</v>
      </c>
      <c r="G240" t="inlineStr"/>
      <c r="H240" t="inlineStr">
        <is>
          <t>FA</t>
        </is>
      </c>
      <c r="I240" s="30" t="n">
        <v>5500000</v>
      </c>
      <c r="J240" s="31" t="n">
        <v>65.41</v>
      </c>
      <c r="K240" s="31" t="n">
        <v>69.47</v>
      </c>
      <c r="L240" s="31" t="n">
        <v>-4.06</v>
      </c>
      <c r="M240" s="31" t="n">
        <v>11.89</v>
      </c>
      <c r="N240" t="n">
        <v>283</v>
      </c>
      <c r="O240" t="n">
        <v>47</v>
      </c>
      <c r="P240" t="inlineStr">
        <is>
          <t>01587</t>
        </is>
      </c>
    </row>
    <row r="241">
      <c r="A241" t="n">
        <v>240</v>
      </c>
      <c r="B241" t="inlineStr">
        <is>
          <t>Brock Boeser</t>
        </is>
      </c>
      <c r="C241" t="inlineStr">
        <is>
          <t>VAN</t>
        </is>
      </c>
      <c r="D241" t="inlineStr">
        <is>
          <t>F</t>
        </is>
      </c>
      <c r="E241" t="inlineStr">
        <is>
          <t>F</t>
        </is>
      </c>
      <c r="F241" t="n">
        <v>29</v>
      </c>
      <c r="G241" t="inlineStr"/>
      <c r="H241" t="inlineStr">
        <is>
          <t>FA</t>
        </is>
      </c>
      <c r="I241" s="30" t="n">
        <v>7250000</v>
      </c>
      <c r="J241" s="31" t="n">
        <v>65.36</v>
      </c>
      <c r="K241" s="31" t="n">
        <v>60.74</v>
      </c>
      <c r="L241" s="31" t="n">
        <v>4.62</v>
      </c>
      <c r="M241" s="31" t="n">
        <v>9.02</v>
      </c>
      <c r="N241" t="n">
        <v>223.1</v>
      </c>
      <c r="O241" t="n">
        <v>72</v>
      </c>
      <c r="P241" t="inlineStr">
        <is>
          <t>03raf</t>
        </is>
      </c>
    </row>
    <row r="242">
      <c r="A242" t="n">
        <v>241</v>
      </c>
      <c r="B242" t="inlineStr">
        <is>
          <t>Ryan McLeod</t>
        </is>
      </c>
      <c r="C242" t="inlineStr">
        <is>
          <t>BUF</t>
        </is>
      </c>
      <c r="D242" t="inlineStr">
        <is>
          <t>F</t>
        </is>
      </c>
      <c r="E242" t="inlineStr">
        <is>
          <t>F</t>
        </is>
      </c>
      <c r="F242" t="n">
        <v>26</v>
      </c>
      <c r="G242" t="inlineStr"/>
      <c r="H242" t="inlineStr">
        <is>
          <t>FA</t>
        </is>
      </c>
      <c r="I242" s="30" t="n">
        <v>5000000</v>
      </c>
      <c r="J242" s="31" t="n">
        <v>65.3</v>
      </c>
      <c r="K242" s="31" t="n">
        <v>67.16</v>
      </c>
      <c r="L242" s="31" t="n">
        <v>-1.86</v>
      </c>
      <c r="M242" s="31" t="n">
        <v>13.06</v>
      </c>
      <c r="N242" t="n">
        <v>286.9</v>
      </c>
      <c r="O242" t="n">
        <v>51</v>
      </c>
      <c r="P242" t="inlineStr">
        <is>
          <t>03w5s</t>
        </is>
      </c>
    </row>
    <row r="243">
      <c r="A243" t="n">
        <v>242</v>
      </c>
      <c r="B243" t="inlineStr">
        <is>
          <t>Jordan Binnington</t>
        </is>
      </c>
      <c r="C243" t="inlineStr">
        <is>
          <t>STL</t>
        </is>
      </c>
      <c r="D243" t="inlineStr">
        <is>
          <t>G</t>
        </is>
      </c>
      <c r="E243" t="inlineStr">
        <is>
          <t>G</t>
        </is>
      </c>
      <c r="F243" t="n">
        <v>33</v>
      </c>
      <c r="G243" t="inlineStr"/>
      <c r="H243" t="inlineStr">
        <is>
          <t>FA</t>
        </is>
      </c>
      <c r="I243" s="30" t="n">
        <v>6000000</v>
      </c>
      <c r="J243" s="31" t="n">
        <v>65.17</v>
      </c>
      <c r="K243" s="31" t="n">
        <v>57.94</v>
      </c>
      <c r="L243" s="31" t="n">
        <v>7.23</v>
      </c>
      <c r="M243" s="31" t="n">
        <v>10.86</v>
      </c>
      <c r="N243" t="n">
        <v>282.6</v>
      </c>
      <c r="O243" t="n">
        <v>52</v>
      </c>
      <c r="P243" t="inlineStr">
        <is>
          <t>02fda</t>
        </is>
      </c>
    </row>
    <row r="244">
      <c r="A244" t="n">
        <v>243</v>
      </c>
      <c r="B244" t="inlineStr">
        <is>
          <t>Evander Kane</t>
        </is>
      </c>
      <c r="C244" t="inlineStr">
        <is>
          <t>(N/A)</t>
        </is>
      </c>
      <c r="D244" t="inlineStr">
        <is>
          <t>F</t>
        </is>
      </c>
      <c r="E244" t="inlineStr">
        <is>
          <t>F</t>
        </is>
      </c>
      <c r="F244" t="n">
        <v>35</v>
      </c>
      <c r="G244" t="inlineStr"/>
      <c r="H244" t="inlineStr">
        <is>
          <t>FA</t>
        </is>
      </c>
      <c r="I244" s="30" t="n">
        <v>1</v>
      </c>
      <c r="J244" s="31" t="n">
        <v>65.11</v>
      </c>
      <c r="K244" s="31" t="n">
        <v>61.67</v>
      </c>
      <c r="L244" s="31" t="n">
        <v>3.44</v>
      </c>
      <c r="M244" s="31" t="n">
        <v>65110000</v>
      </c>
      <c r="N244" t="n">
        <v>292.7</v>
      </c>
      <c r="O244" t="n">
        <v>27</v>
      </c>
      <c r="P244" t="inlineStr">
        <is>
          <t>01f3c</t>
        </is>
      </c>
    </row>
    <row r="245">
      <c r="A245" t="n">
        <v>244</v>
      </c>
      <c r="B245" t="inlineStr">
        <is>
          <t>Matt Duchene</t>
        </is>
      </c>
      <c r="C245" t="inlineStr">
        <is>
          <t>DAL</t>
        </is>
      </c>
      <c r="D245" t="inlineStr">
        <is>
          <t>F</t>
        </is>
      </c>
      <c r="E245" t="inlineStr">
        <is>
          <t>F</t>
        </is>
      </c>
      <c r="F245" t="n">
        <v>35</v>
      </c>
      <c r="G245" t="inlineStr"/>
      <c r="H245" t="inlineStr">
        <is>
          <t>FA</t>
        </is>
      </c>
      <c r="I245" s="30" t="n">
        <v>4500000</v>
      </c>
      <c r="J245" s="31" t="n">
        <v>65.04000000000001</v>
      </c>
      <c r="K245" s="31" t="n">
        <v>53.37</v>
      </c>
      <c r="L245" s="31" t="n">
        <v>11.67</v>
      </c>
      <c r="M245" s="31" t="n">
        <v>14.45</v>
      </c>
      <c r="N245" t="n">
        <v>198.2</v>
      </c>
      <c r="O245" t="n">
        <v>76</v>
      </c>
      <c r="P245" t="inlineStr">
        <is>
          <t>01ex7</t>
        </is>
      </c>
    </row>
    <row r="246">
      <c r="A246" t="n">
        <v>245</v>
      </c>
      <c r="B246" t="inlineStr">
        <is>
          <t>Jack McBain</t>
        </is>
      </c>
      <c r="C246" t="inlineStr">
        <is>
          <t>UTA</t>
        </is>
      </c>
      <c r="D246" t="inlineStr">
        <is>
          <t>F</t>
        </is>
      </c>
      <c r="E246" t="inlineStr">
        <is>
          <t>F</t>
        </is>
      </c>
      <c r="F246" t="n">
        <v>26</v>
      </c>
      <c r="G246" t="inlineStr"/>
      <c r="H246" t="inlineStr">
        <is>
          <t>FA</t>
        </is>
      </c>
      <c r="I246" s="30" t="n">
        <v>4250000</v>
      </c>
      <c r="J246" s="31" t="n">
        <v>65</v>
      </c>
      <c r="K246" s="31" t="n">
        <v>64.27</v>
      </c>
      <c r="L246" s="31" t="n">
        <v>0.73</v>
      </c>
      <c r="M246" s="31" t="n">
        <v>15.29</v>
      </c>
      <c r="N246" t="n">
        <v>287.5</v>
      </c>
      <c r="O246" t="n">
        <v>40</v>
      </c>
      <c r="P246" t="inlineStr">
        <is>
          <t>04lc5</t>
        </is>
      </c>
    </row>
    <row r="247">
      <c r="A247" t="n">
        <v>246</v>
      </c>
      <c r="B247" t="inlineStr">
        <is>
          <t>Ryan Hartman</t>
        </is>
      </c>
      <c r="C247" t="inlineStr">
        <is>
          <t>MIN</t>
        </is>
      </c>
      <c r="D247" t="inlineStr">
        <is>
          <t>F</t>
        </is>
      </c>
      <c r="E247" t="inlineStr">
        <is>
          <t>F</t>
        </is>
      </c>
      <c r="F247" t="n">
        <v>31</v>
      </c>
      <c r="G247" t="inlineStr"/>
      <c r="H247" t="inlineStr">
        <is>
          <t>FA</t>
        </is>
      </c>
      <c r="I247" s="30" t="n">
        <v>4000000</v>
      </c>
      <c r="J247" s="31" t="n">
        <v>64.64</v>
      </c>
      <c r="K247" s="31" t="n">
        <v>66</v>
      </c>
      <c r="L247" s="31" t="n">
        <v>-1.36</v>
      </c>
      <c r="M247" s="31" t="n">
        <v>16.16</v>
      </c>
      <c r="N247" t="n">
        <v>222.4</v>
      </c>
      <c r="O247" t="n">
        <v>57</v>
      </c>
      <c r="P247" t="inlineStr">
        <is>
          <t>02ytx</t>
        </is>
      </c>
    </row>
    <row r="248">
      <c r="A248" t="n">
        <v>247</v>
      </c>
      <c r="B248" t="inlineStr">
        <is>
          <t>Viktor Arvidsson</t>
        </is>
      </c>
      <c r="C248" t="inlineStr">
        <is>
          <t>DET</t>
        </is>
      </c>
      <c r="D248" t="inlineStr">
        <is>
          <t>F</t>
        </is>
      </c>
      <c r="E248" t="inlineStr">
        <is>
          <t>F</t>
        </is>
      </c>
      <c r="F248" t="n">
        <v>33</v>
      </c>
      <c r="G248" t="inlineStr"/>
      <c r="H248" t="inlineStr">
        <is>
          <t>FA</t>
        </is>
      </c>
      <c r="I248" s="30" t="n">
        <v>5000000</v>
      </c>
      <c r="J248" s="31" t="n">
        <v>64.56999999999999</v>
      </c>
      <c r="K248" s="31" t="n">
        <v>71.64</v>
      </c>
      <c r="L248" s="31" t="n">
        <v>-7.07</v>
      </c>
      <c r="M248" s="31" t="n">
        <v>12.91</v>
      </c>
      <c r="N248" t="n">
        <v>225.8</v>
      </c>
      <c r="O248" t="n">
        <v>57</v>
      </c>
      <c r="P248" t="inlineStr">
        <is>
          <t>02zpp</t>
        </is>
      </c>
    </row>
    <row r="249">
      <c r="A249" t="n">
        <v>248</v>
      </c>
      <c r="B249" t="inlineStr">
        <is>
          <t>Bobby McMann</t>
        </is>
      </c>
      <c r="C249" t="inlineStr">
        <is>
          <t>SEA</t>
        </is>
      </c>
      <c r="D249" t="inlineStr">
        <is>
          <t>F</t>
        </is>
      </c>
      <c r="E249" t="inlineStr">
        <is>
          <t>F</t>
        </is>
      </c>
      <c r="F249" t="n">
        <v>30</v>
      </c>
      <c r="G249" t="inlineStr"/>
      <c r="H249" t="inlineStr">
        <is>
          <t>Aznfungus</t>
        </is>
      </c>
      <c r="I249" s="30" t="n">
        <v>5750000</v>
      </c>
      <c r="J249" s="31" t="n">
        <v>64.54000000000001</v>
      </c>
      <c r="K249" s="31" t="n">
        <v>66.33</v>
      </c>
      <c r="L249" s="31" t="n">
        <v>-1.79</v>
      </c>
      <c r="M249" s="31" t="n">
        <v>11.22</v>
      </c>
      <c r="N249" t="n">
        <v>228.9</v>
      </c>
      <c r="O249" t="n">
        <v>64</v>
      </c>
      <c r="P249" t="inlineStr">
        <is>
          <t>05j3d</t>
        </is>
      </c>
    </row>
    <row r="250">
      <c r="A250" t="n">
        <v>249</v>
      </c>
      <c r="B250" t="inlineStr">
        <is>
          <t>Alexander Wennberg</t>
        </is>
      </c>
      <c r="C250" t="inlineStr">
        <is>
          <t>SJS</t>
        </is>
      </c>
      <c r="D250" t="inlineStr">
        <is>
          <t>F</t>
        </is>
      </c>
      <c r="E250" t="inlineStr">
        <is>
          <t>F</t>
        </is>
      </c>
      <c r="F250" t="n">
        <v>31</v>
      </c>
      <c r="G250" t="inlineStr"/>
      <c r="H250" t="inlineStr">
        <is>
          <t>FA</t>
        </is>
      </c>
      <c r="I250" s="30" t="n">
        <v>6000000</v>
      </c>
      <c r="J250" s="31" t="n">
        <v>64.53</v>
      </c>
      <c r="K250" s="31" t="n">
        <v>68.62</v>
      </c>
      <c r="L250" s="31" t="n">
        <v>-4.09</v>
      </c>
      <c r="M250" s="31" t="n">
        <v>10.76</v>
      </c>
      <c r="N250" t="n">
        <v>286.7</v>
      </c>
      <c r="O250" t="n">
        <v>40</v>
      </c>
      <c r="P250" t="inlineStr">
        <is>
          <t>03169</t>
        </is>
      </c>
    </row>
    <row r="251">
      <c r="A251" t="n">
        <v>250</v>
      </c>
      <c r="B251" t="inlineStr">
        <is>
          <t>Luke Evangelista</t>
        </is>
      </c>
      <c r="C251" t="inlineStr">
        <is>
          <t>NJD</t>
        </is>
      </c>
      <c r="D251" t="inlineStr">
        <is>
          <t>F</t>
        </is>
      </c>
      <c r="E251" t="inlineStr">
        <is>
          <t>F</t>
        </is>
      </c>
      <c r="F251" t="n">
        <v>24</v>
      </c>
      <c r="G251" t="inlineStr"/>
      <c r="H251" t="inlineStr">
        <is>
          <t>FA</t>
        </is>
      </c>
      <c r="I251" s="30" t="n">
        <v>3000000</v>
      </c>
      <c r="J251" s="31" t="n">
        <v>64.5</v>
      </c>
      <c r="K251" s="31" t="n">
        <v>66.89</v>
      </c>
      <c r="L251" s="31" t="n">
        <v>-2.39</v>
      </c>
      <c r="M251" s="31" t="n">
        <v>21.5</v>
      </c>
      <c r="N251" t="n">
        <v>222.5</v>
      </c>
      <c r="O251" t="n">
        <v>79</v>
      </c>
      <c r="P251" t="inlineStr">
        <is>
          <t>05gdo</t>
        </is>
      </c>
    </row>
    <row r="252">
      <c r="A252" t="n">
        <v>251</v>
      </c>
      <c r="B252" t="inlineStr">
        <is>
          <t>Ian Cole</t>
        </is>
      </c>
      <c r="C252" t="inlineStr">
        <is>
          <t>CHI</t>
        </is>
      </c>
      <c r="D252" t="inlineStr">
        <is>
          <t>D</t>
        </is>
      </c>
      <c r="E252" t="inlineStr">
        <is>
          <t>D</t>
        </is>
      </c>
      <c r="F252" t="n">
        <v>37</v>
      </c>
      <c r="G252" t="inlineStr"/>
      <c r="H252" t="inlineStr">
        <is>
          <t>FA</t>
        </is>
      </c>
      <c r="I252" s="30" t="n">
        <v>4000000</v>
      </c>
      <c r="J252" s="31" t="n">
        <v>64.38</v>
      </c>
      <c r="K252" s="31" t="n">
        <v>63.59</v>
      </c>
      <c r="L252" s="31" t="n">
        <v>0.79</v>
      </c>
      <c r="M252" s="31" t="n">
        <v>16.09</v>
      </c>
      <c r="O252" t="n">
        <v>15</v>
      </c>
      <c r="P252" t="inlineStr">
        <is>
          <t>01lyi</t>
        </is>
      </c>
    </row>
    <row r="253">
      <c r="A253" t="n">
        <v>252</v>
      </c>
      <c r="B253" t="inlineStr">
        <is>
          <t>Jake Middleton</t>
        </is>
      </c>
      <c r="C253" t="inlineStr">
        <is>
          <t>CGY</t>
        </is>
      </c>
      <c r="D253" t="inlineStr">
        <is>
          <t>D</t>
        </is>
      </c>
      <c r="E253" t="inlineStr">
        <is>
          <t>D</t>
        </is>
      </c>
      <c r="F253" t="n">
        <v>30</v>
      </c>
      <c r="G253" t="inlineStr"/>
      <c r="H253" t="inlineStr">
        <is>
          <t>FA</t>
        </is>
      </c>
      <c r="I253" s="30" t="n">
        <v>4350000</v>
      </c>
      <c r="J253" s="31" t="n">
        <v>64.36</v>
      </c>
      <c r="K253" s="31" t="n">
        <v>58.39</v>
      </c>
      <c r="L253" s="31" t="n">
        <v>5.97</v>
      </c>
      <c r="M253" s="31" t="n">
        <v>14.8</v>
      </c>
      <c r="N253" t="n">
        <v>292.7</v>
      </c>
      <c r="O253" t="n">
        <v>16</v>
      </c>
      <c r="P253" t="inlineStr">
        <is>
          <t>03eer</t>
        </is>
      </c>
    </row>
    <row r="254">
      <c r="A254" t="n">
        <v>253</v>
      </c>
      <c r="B254" t="inlineStr">
        <is>
          <t>Marco Rossi</t>
        </is>
      </c>
      <c r="C254" t="inlineStr">
        <is>
          <t>VAN</t>
        </is>
      </c>
      <c r="D254" t="inlineStr">
        <is>
          <t>F</t>
        </is>
      </c>
      <c r="E254" t="inlineStr">
        <is>
          <t>F</t>
        </is>
      </c>
      <c r="F254" t="n">
        <v>24</v>
      </c>
      <c r="G254" t="inlineStr"/>
      <c r="H254" t="inlineStr">
        <is>
          <t>Sidizen Kanes</t>
        </is>
      </c>
      <c r="I254" s="30" t="n">
        <v>5000000</v>
      </c>
      <c r="J254" s="31" t="n">
        <v>64.27</v>
      </c>
      <c r="K254" s="31" t="n">
        <v>44.05</v>
      </c>
      <c r="L254" s="31" t="n">
        <v>20.22</v>
      </c>
      <c r="M254" s="31" t="n">
        <v>12.85</v>
      </c>
      <c r="N254" t="n">
        <v>264.3</v>
      </c>
      <c r="O254" t="n">
        <v>76</v>
      </c>
      <c r="P254" t="inlineStr">
        <is>
          <t>04o0g</t>
        </is>
      </c>
    </row>
    <row r="255">
      <c r="A255" t="n">
        <v>254</v>
      </c>
      <c r="B255" t="inlineStr">
        <is>
          <t>Aliaksei Protas</t>
        </is>
      </c>
      <c r="C255" t="inlineStr">
        <is>
          <t>WSH</t>
        </is>
      </c>
      <c r="D255" t="inlineStr">
        <is>
          <t>F</t>
        </is>
      </c>
      <c r="E255" t="inlineStr">
        <is>
          <t>F</t>
        </is>
      </c>
      <c r="F255" t="n">
        <v>25</v>
      </c>
      <c r="G255" t="inlineStr"/>
      <c r="H255" t="inlineStr">
        <is>
          <t>Kurtis</t>
        </is>
      </c>
      <c r="I255" s="30" t="n">
        <v>3375000</v>
      </c>
      <c r="J255" s="31" t="n">
        <v>64.26000000000001</v>
      </c>
      <c r="K255" s="31" t="n">
        <v>68.33</v>
      </c>
      <c r="L255" s="31" t="n">
        <v>-4.07</v>
      </c>
      <c r="M255" s="31" t="n">
        <v>19.04</v>
      </c>
      <c r="N255" t="n">
        <v>188.6</v>
      </c>
      <c r="O255" t="n">
        <v>86</v>
      </c>
      <c r="P255" t="inlineStr">
        <is>
          <t>051tx</t>
        </is>
      </c>
    </row>
    <row r="256">
      <c r="A256" t="n">
        <v>255</v>
      </c>
      <c r="B256" t="inlineStr">
        <is>
          <t>Pyotr Kochetkov</t>
        </is>
      </c>
      <c r="C256" t="inlineStr">
        <is>
          <t>CAR</t>
        </is>
      </c>
      <c r="D256" t="inlineStr">
        <is>
          <t>G</t>
        </is>
      </c>
      <c r="E256" t="inlineStr">
        <is>
          <t>G</t>
        </is>
      </c>
      <c r="F256" t="n">
        <v>27</v>
      </c>
      <c r="G256" t="inlineStr"/>
      <c r="H256" t="inlineStr">
        <is>
          <t>FA</t>
        </is>
      </c>
      <c r="I256" s="30" t="n">
        <v>2000000</v>
      </c>
      <c r="J256" s="31" t="n">
        <v>64.06</v>
      </c>
      <c r="K256" s="31" t="n">
        <v>19</v>
      </c>
      <c r="L256" s="31" t="n">
        <v>45.06</v>
      </c>
      <c r="M256" s="31" t="n">
        <v>32.03</v>
      </c>
      <c r="N256" t="n">
        <v>270.9</v>
      </c>
      <c r="O256" t="n">
        <v>70</v>
      </c>
      <c r="P256" t="inlineStr">
        <is>
          <t>04yi4</t>
        </is>
      </c>
    </row>
    <row r="257">
      <c r="A257" t="n">
        <v>256</v>
      </c>
      <c r="B257" t="inlineStr">
        <is>
          <t>Connor Ingram</t>
        </is>
      </c>
      <c r="C257" t="inlineStr">
        <is>
          <t>(N/A)</t>
        </is>
      </c>
      <c r="D257" t="inlineStr">
        <is>
          <t>G</t>
        </is>
      </c>
      <c r="F257" t="n">
        <v>29</v>
      </c>
      <c r="G257" t="inlineStr"/>
      <c r="H257" t="inlineStr">
        <is>
          <t>FA</t>
        </is>
      </c>
      <c r="I257" s="30" t="n">
        <v>1</v>
      </c>
      <c r="J257" s="31" t="n">
        <v>63.95</v>
      </c>
      <c r="K257" s="31" t="n">
        <v>58.82</v>
      </c>
      <c r="L257" s="31" t="n">
        <v>5.13</v>
      </c>
      <c r="M257" s="31" t="n">
        <v>63950000</v>
      </c>
      <c r="O257" t="n">
        <v>20</v>
      </c>
      <c r="P257" t="inlineStr">
        <is>
          <t>03wkz</t>
        </is>
      </c>
    </row>
    <row r="258">
      <c r="A258" t="n">
        <v>257</v>
      </c>
      <c r="B258" t="inlineStr">
        <is>
          <t>Seth Jones</t>
        </is>
      </c>
      <c r="C258" t="inlineStr">
        <is>
          <t>FLA</t>
        </is>
      </c>
      <c r="D258" t="inlineStr">
        <is>
          <t>D</t>
        </is>
      </c>
      <c r="E258" t="inlineStr">
        <is>
          <t>D</t>
        </is>
      </c>
      <c r="F258" t="n">
        <v>31</v>
      </c>
      <c r="G258" t="inlineStr"/>
      <c r="H258" t="inlineStr">
        <is>
          <t>FA</t>
        </is>
      </c>
      <c r="I258" s="30" t="n">
        <v>9500000</v>
      </c>
      <c r="J258" s="31" t="n">
        <v>63.94</v>
      </c>
      <c r="K258" s="31" t="n">
        <v>52.91</v>
      </c>
      <c r="L258" s="31" t="n">
        <v>11.03</v>
      </c>
      <c r="M258" s="31" t="n">
        <v>6.73</v>
      </c>
      <c r="N258" t="n">
        <v>92.8</v>
      </c>
      <c r="O258" t="n">
        <v>89</v>
      </c>
      <c r="P258" t="inlineStr">
        <is>
          <t>0243f</t>
        </is>
      </c>
    </row>
    <row r="259">
      <c r="A259" t="n">
        <v>258</v>
      </c>
      <c r="B259" t="inlineStr">
        <is>
          <t>Mason McTavish</t>
        </is>
      </c>
      <c r="C259" t="inlineStr">
        <is>
          <t>STL</t>
        </is>
      </c>
      <c r="D259" t="inlineStr">
        <is>
          <t>F</t>
        </is>
      </c>
      <c r="E259" t="inlineStr">
        <is>
          <t>F</t>
        </is>
      </c>
      <c r="F259" t="n">
        <v>23</v>
      </c>
      <c r="G259" t="inlineStr"/>
      <c r="H259" t="inlineStr">
        <is>
          <t>FA</t>
        </is>
      </c>
      <c r="I259" s="30" t="n">
        <v>7000000</v>
      </c>
      <c r="J259" s="31" t="n">
        <v>63.91</v>
      </c>
      <c r="K259" s="31" t="n">
        <v>64.56999999999999</v>
      </c>
      <c r="L259" s="31" t="n">
        <v>-0.66</v>
      </c>
      <c r="M259" s="31" t="n">
        <v>9.130000000000001</v>
      </c>
      <c r="N259" t="n">
        <v>232.2</v>
      </c>
      <c r="O259" t="n">
        <v>82</v>
      </c>
      <c r="P259" t="inlineStr">
        <is>
          <t>05gd8</t>
        </is>
      </c>
    </row>
    <row r="260">
      <c r="A260" t="n">
        <v>259</v>
      </c>
      <c r="B260" t="inlineStr">
        <is>
          <t>Erik Haula</t>
        </is>
      </c>
      <c r="C260" t="inlineStr">
        <is>
          <t>LAK</t>
        </is>
      </c>
      <c r="D260" t="inlineStr">
        <is>
          <t>F</t>
        </is>
      </c>
      <c r="E260" t="inlineStr">
        <is>
          <t>F</t>
        </is>
      </c>
      <c r="F260" t="n">
        <v>35</v>
      </c>
      <c r="G260" t="inlineStr"/>
      <c r="H260" t="inlineStr">
        <is>
          <t>FA</t>
        </is>
      </c>
      <c r="I260" s="30" t="n">
        <v>3600000</v>
      </c>
      <c r="J260" s="31" t="n">
        <v>63.76</v>
      </c>
      <c r="K260" s="31" t="n">
        <v>64.94</v>
      </c>
      <c r="L260" s="31" t="n">
        <v>-1.18</v>
      </c>
      <c r="M260" s="31" t="n">
        <v>17.71</v>
      </c>
      <c r="N260" t="n">
        <v>291.6</v>
      </c>
      <c r="O260" t="n">
        <v>28</v>
      </c>
      <c r="P260" t="inlineStr">
        <is>
          <t>01gjn</t>
        </is>
      </c>
    </row>
    <row r="261">
      <c r="A261" t="n">
        <v>260</v>
      </c>
      <c r="B261" t="inlineStr">
        <is>
          <t>Mario Ferraro</t>
        </is>
      </c>
      <c r="C261" t="inlineStr">
        <is>
          <t>WPG</t>
        </is>
      </c>
      <c r="D261" t="inlineStr">
        <is>
          <t>D</t>
        </is>
      </c>
      <c r="E261" t="inlineStr">
        <is>
          <t>D</t>
        </is>
      </c>
      <c r="F261" t="n">
        <v>27</v>
      </c>
      <c r="G261" t="inlineStr"/>
      <c r="H261" t="inlineStr">
        <is>
          <t>FA</t>
        </is>
      </c>
      <c r="I261" s="30" t="n">
        <v>4000000</v>
      </c>
      <c r="J261" s="31" t="n">
        <v>63.42</v>
      </c>
      <c r="K261" s="31" t="n">
        <v>66.16</v>
      </c>
      <c r="L261" s="31" t="n">
        <v>-2.74</v>
      </c>
      <c r="M261" s="31" t="n">
        <v>15.86</v>
      </c>
      <c r="N261" t="n">
        <v>291.8</v>
      </c>
      <c r="O261" t="n">
        <v>31</v>
      </c>
      <c r="P261" t="inlineStr">
        <is>
          <t>04f0y</t>
        </is>
      </c>
    </row>
    <row r="262">
      <c r="A262" t="n">
        <v>261</v>
      </c>
      <c r="B262" t="inlineStr">
        <is>
          <t>Brayden McNabb</t>
        </is>
      </c>
      <c r="C262" t="inlineStr">
        <is>
          <t>VGK</t>
        </is>
      </c>
      <c r="D262" t="inlineStr">
        <is>
          <t>D</t>
        </is>
      </c>
      <c r="E262" t="inlineStr">
        <is>
          <t>D</t>
        </is>
      </c>
      <c r="F262" t="n">
        <v>35</v>
      </c>
      <c r="G262" t="inlineStr"/>
      <c r="H262" t="inlineStr">
        <is>
          <t>FA</t>
        </is>
      </c>
      <c r="I262" s="30" t="n">
        <v>3650000</v>
      </c>
      <c r="J262" s="31" t="n">
        <v>63.42</v>
      </c>
      <c r="K262" s="31" t="n">
        <v>49.62</v>
      </c>
      <c r="L262" s="31" t="n">
        <v>13.8</v>
      </c>
      <c r="M262" s="31" t="n">
        <v>17.38</v>
      </c>
      <c r="N262" t="n">
        <v>287.7</v>
      </c>
      <c r="O262" t="n">
        <v>34</v>
      </c>
      <c r="P262" t="inlineStr">
        <is>
          <t>01mzc</t>
        </is>
      </c>
    </row>
    <row r="263">
      <c r="A263" t="n">
        <v>262</v>
      </c>
      <c r="B263" t="inlineStr">
        <is>
          <t>Claude Giroux</t>
        </is>
      </c>
      <c r="C263" t="inlineStr">
        <is>
          <t>OTT</t>
        </is>
      </c>
      <c r="D263" t="inlineStr">
        <is>
          <t>F</t>
        </is>
      </c>
      <c r="E263" t="inlineStr">
        <is>
          <t>F</t>
        </is>
      </c>
      <c r="F263" t="n">
        <v>38</v>
      </c>
      <c r="G263" t="inlineStr"/>
      <c r="H263" t="inlineStr">
        <is>
          <t>Keith</t>
        </is>
      </c>
      <c r="I263" s="30" t="n">
        <v>2000000</v>
      </c>
      <c r="J263" s="31" t="n">
        <v>63.4</v>
      </c>
      <c r="K263" s="31" t="n">
        <v>61.83</v>
      </c>
      <c r="L263" s="31" t="n">
        <v>1.57</v>
      </c>
      <c r="M263" s="31" t="n">
        <v>31.7</v>
      </c>
      <c r="N263" t="n">
        <v>291.1</v>
      </c>
      <c r="O263" t="n">
        <v>51</v>
      </c>
      <c r="P263" t="inlineStr">
        <is>
          <t>0042t</t>
        </is>
      </c>
    </row>
    <row r="264">
      <c r="A264" t="n">
        <v>263</v>
      </c>
      <c r="B264" t="inlineStr">
        <is>
          <t>Drew Doughty</t>
        </is>
      </c>
      <c r="C264" t="inlineStr">
        <is>
          <t>LAK</t>
        </is>
      </c>
      <c r="D264" t="inlineStr">
        <is>
          <t>D</t>
        </is>
      </c>
      <c r="E264" t="inlineStr">
        <is>
          <t>D</t>
        </is>
      </c>
      <c r="F264" t="n">
        <v>36</v>
      </c>
      <c r="G264" t="inlineStr"/>
      <c r="H264" t="inlineStr">
        <is>
          <t>FA</t>
        </is>
      </c>
      <c r="I264" s="30" t="n">
        <v>11000000</v>
      </c>
      <c r="J264" s="31" t="n">
        <v>63.4</v>
      </c>
      <c r="K264" s="31" t="n">
        <v>51.92</v>
      </c>
      <c r="L264" s="31" t="n">
        <v>11.48</v>
      </c>
      <c r="M264" s="31" t="n">
        <v>5.76</v>
      </c>
      <c r="N264" t="n">
        <v>287.9</v>
      </c>
      <c r="O264" t="n">
        <v>33</v>
      </c>
      <c r="P264" t="inlineStr">
        <is>
          <t>00qnu</t>
        </is>
      </c>
    </row>
    <row r="265">
      <c r="A265" t="n">
        <v>264</v>
      </c>
      <c r="B265" t="inlineStr">
        <is>
          <t>Luke Hughes</t>
        </is>
      </c>
      <c r="C265" t="inlineStr">
        <is>
          <t>NJD</t>
        </is>
      </c>
      <c r="D265" t="inlineStr">
        <is>
          <t>D</t>
        </is>
      </c>
      <c r="E265" t="inlineStr">
        <is>
          <t>D</t>
        </is>
      </c>
      <c r="F265" t="n">
        <v>23</v>
      </c>
      <c r="G265" t="inlineStr"/>
      <c r="H265" t="inlineStr">
        <is>
          <t>Kurtis</t>
        </is>
      </c>
      <c r="I265" s="30" t="n">
        <v>9000000</v>
      </c>
      <c r="J265" s="31" t="n">
        <v>63.28</v>
      </c>
      <c r="K265" s="31" t="n">
        <v>57.93</v>
      </c>
      <c r="L265" s="31" t="n">
        <v>5.35</v>
      </c>
      <c r="M265" s="31" t="n">
        <v>7.03</v>
      </c>
      <c r="N265" t="n">
        <v>131.5</v>
      </c>
      <c r="O265" t="n">
        <v>95</v>
      </c>
      <c r="P265" t="inlineStr">
        <is>
          <t>04ymn</t>
        </is>
      </c>
    </row>
    <row r="266">
      <c r="A266" t="n">
        <v>265</v>
      </c>
      <c r="B266" t="inlineStr">
        <is>
          <t>Hampus Lindholm</t>
        </is>
      </c>
      <c r="C266" t="inlineStr">
        <is>
          <t>BOS</t>
        </is>
      </c>
      <c r="D266" t="inlineStr">
        <is>
          <t>D</t>
        </is>
      </c>
      <c r="E266" t="inlineStr">
        <is>
          <t>D</t>
        </is>
      </c>
      <c r="F266" t="n">
        <v>32</v>
      </c>
      <c r="G266" t="inlineStr"/>
      <c r="H266" t="inlineStr">
        <is>
          <t>FA</t>
        </is>
      </c>
      <c r="I266" s="30" t="n">
        <v>6500000</v>
      </c>
      <c r="J266" s="31" t="n">
        <v>63.14</v>
      </c>
      <c r="K266" s="31" t="n">
        <v>60.78</v>
      </c>
      <c r="L266" s="31" t="n">
        <v>2.36</v>
      </c>
      <c r="M266" s="31" t="n">
        <v>9.710000000000001</v>
      </c>
      <c r="N266" t="n">
        <v>292.8</v>
      </c>
      <c r="O266" t="n">
        <v>26</v>
      </c>
      <c r="P266" t="inlineStr">
        <is>
          <t>02nof</t>
        </is>
      </c>
    </row>
    <row r="267">
      <c r="A267" t="n">
        <v>266</v>
      </c>
      <c r="B267" t="inlineStr">
        <is>
          <t>Chandler Stephenson</t>
        </is>
      </c>
      <c r="C267" t="inlineStr">
        <is>
          <t>SEA</t>
        </is>
      </c>
      <c r="D267" t="inlineStr">
        <is>
          <t>F</t>
        </is>
      </c>
      <c r="E267" t="inlineStr">
        <is>
          <t>F</t>
        </is>
      </c>
      <c r="F267" t="n">
        <v>32</v>
      </c>
      <c r="G267" t="inlineStr"/>
      <c r="H267" t="inlineStr">
        <is>
          <t>FA</t>
        </is>
      </c>
      <c r="I267" s="30" t="n">
        <v>6250000</v>
      </c>
      <c r="J267" s="31" t="n">
        <v>62.86</v>
      </c>
      <c r="K267" s="31" t="n">
        <v>60.74</v>
      </c>
      <c r="L267" s="31" t="n">
        <v>2.12</v>
      </c>
      <c r="M267" s="31" t="n">
        <v>10.06</v>
      </c>
      <c r="N267" t="n">
        <v>290</v>
      </c>
      <c r="O267" t="n">
        <v>35</v>
      </c>
      <c r="P267" t="inlineStr">
        <is>
          <t>02nq2</t>
        </is>
      </c>
    </row>
    <row r="268">
      <c r="A268" t="n">
        <v>267</v>
      </c>
      <c r="B268" t="inlineStr">
        <is>
          <t>Jake Walman</t>
        </is>
      </c>
      <c r="C268" t="inlineStr">
        <is>
          <t>EDM</t>
        </is>
      </c>
      <c r="D268" t="inlineStr">
        <is>
          <t>D</t>
        </is>
      </c>
      <c r="E268" t="inlineStr">
        <is>
          <t>D</t>
        </is>
      </c>
      <c r="F268" t="n">
        <v>30</v>
      </c>
      <c r="G268" t="inlineStr"/>
      <c r="H268" t="inlineStr">
        <is>
          <t>Le Duke of Dangles</t>
        </is>
      </c>
      <c r="I268" s="30" t="n">
        <v>7000000</v>
      </c>
      <c r="J268" s="31" t="n">
        <v>62.8</v>
      </c>
      <c r="K268" s="31" t="n">
        <v>43.8</v>
      </c>
      <c r="L268" s="31" t="n">
        <v>19</v>
      </c>
      <c r="M268" s="31" t="n">
        <v>8.970000000000001</v>
      </c>
      <c r="N268" t="n">
        <v>235</v>
      </c>
      <c r="O268" t="n">
        <v>58</v>
      </c>
      <c r="P268" t="inlineStr">
        <is>
          <t>03dde</t>
        </is>
      </c>
    </row>
    <row r="269">
      <c r="A269" t="n">
        <v>268</v>
      </c>
      <c r="B269" t="inlineStr">
        <is>
          <t>Marcus Pettersson</t>
        </is>
      </c>
      <c r="C269" t="inlineStr">
        <is>
          <t>NYR</t>
        </is>
      </c>
      <c r="D269" t="inlineStr">
        <is>
          <t>D</t>
        </is>
      </c>
      <c r="E269" t="inlineStr">
        <is>
          <t>D</t>
        </is>
      </c>
      <c r="F269" t="n">
        <v>30</v>
      </c>
      <c r="G269" t="inlineStr"/>
      <c r="H269" t="inlineStr">
        <is>
          <t>FA</t>
        </is>
      </c>
      <c r="I269" s="30" t="n">
        <v>5500000</v>
      </c>
      <c r="J269" s="31" t="n">
        <v>62.66</v>
      </c>
      <c r="K269" s="31" t="n">
        <v>59.75</v>
      </c>
      <c r="L269" s="31" t="n">
        <v>2.91</v>
      </c>
      <c r="M269" s="31" t="n">
        <v>11.39</v>
      </c>
      <c r="N269" t="n">
        <v>291.4</v>
      </c>
      <c r="O269" t="n">
        <v>14</v>
      </c>
      <c r="P269" t="inlineStr">
        <is>
          <t>03daz</t>
        </is>
      </c>
    </row>
    <row r="270">
      <c r="A270" t="n">
        <v>269</v>
      </c>
      <c r="B270" t="inlineStr">
        <is>
          <t>Arturs Silovs</t>
        </is>
      </c>
      <c r="C270" t="inlineStr">
        <is>
          <t>PIT</t>
        </is>
      </c>
      <c r="D270" t="inlineStr">
        <is>
          <t>G</t>
        </is>
      </c>
      <c r="E270" t="inlineStr">
        <is>
          <t>G</t>
        </is>
      </c>
      <c r="F270" t="n">
        <v>25</v>
      </c>
      <c r="G270" t="inlineStr"/>
      <c r="H270" t="inlineStr">
        <is>
          <t>Sidizen Kanes</t>
        </is>
      </c>
      <c r="I270" s="30" t="n">
        <v>2800000</v>
      </c>
      <c r="J270" s="31" t="n">
        <v>62.59</v>
      </c>
      <c r="K270" s="31" t="n">
        <v>76.02</v>
      </c>
      <c r="L270" s="31" t="n">
        <v>-13.43</v>
      </c>
      <c r="M270" s="31" t="n">
        <v>22.35</v>
      </c>
      <c r="N270" t="n">
        <v>279.9</v>
      </c>
      <c r="O270" t="n">
        <v>63</v>
      </c>
      <c r="P270" t="inlineStr">
        <is>
          <t>051v4</t>
        </is>
      </c>
    </row>
    <row r="271">
      <c r="A271" t="n">
        <v>270</v>
      </c>
      <c r="B271" t="inlineStr">
        <is>
          <t>Brady Skjei</t>
        </is>
      </c>
      <c r="C271" t="inlineStr">
        <is>
          <t>NSH</t>
        </is>
      </c>
      <c r="D271" t="inlineStr">
        <is>
          <t>D</t>
        </is>
      </c>
      <c r="E271" t="inlineStr">
        <is>
          <t>D</t>
        </is>
      </c>
      <c r="F271" t="n">
        <v>32</v>
      </c>
      <c r="G271" t="inlineStr"/>
      <c r="H271" t="inlineStr">
        <is>
          <t>FA</t>
        </is>
      </c>
      <c r="I271" s="30" t="n">
        <v>7000000</v>
      </c>
      <c r="J271" s="31" t="n">
        <v>62.56</v>
      </c>
      <c r="K271" s="31" t="n">
        <v>57.47</v>
      </c>
      <c r="L271" s="31" t="n">
        <v>5.09</v>
      </c>
      <c r="M271" s="31" t="n">
        <v>8.94</v>
      </c>
      <c r="N271" t="n">
        <v>293</v>
      </c>
      <c r="O271" t="n">
        <v>24</v>
      </c>
      <c r="P271" t="inlineStr">
        <is>
          <t>02nou</t>
        </is>
      </c>
    </row>
    <row r="272">
      <c r="A272" t="n">
        <v>271</v>
      </c>
      <c r="B272" t="inlineStr">
        <is>
          <t>Frederik Andersen</t>
        </is>
      </c>
      <c r="C272" t="inlineStr">
        <is>
          <t>EDM</t>
        </is>
      </c>
      <c r="D272" t="inlineStr">
        <is>
          <t>G</t>
        </is>
      </c>
      <c r="E272" t="inlineStr">
        <is>
          <t>G</t>
        </is>
      </c>
      <c r="F272" t="n">
        <v>36</v>
      </c>
      <c r="G272" t="inlineStr"/>
      <c r="H272" t="inlineStr">
        <is>
          <t>FA</t>
        </is>
      </c>
      <c r="I272" s="30" t="n">
        <v>1000000</v>
      </c>
      <c r="J272" s="31" t="n">
        <v>62.49</v>
      </c>
      <c r="K272" s="31" t="n">
        <v>55.44</v>
      </c>
      <c r="L272" s="31" t="n">
        <v>7.05</v>
      </c>
      <c r="M272" s="31" t="n">
        <v>62.49</v>
      </c>
      <c r="N272" t="n">
        <v>266.6</v>
      </c>
      <c r="O272" t="n">
        <v>62</v>
      </c>
      <c r="P272" t="inlineStr">
        <is>
          <t>01zry</t>
        </is>
      </c>
    </row>
    <row r="273">
      <c r="A273" t="n">
        <v>272</v>
      </c>
      <c r="B273" t="inlineStr">
        <is>
          <t>A.J. Greer</t>
        </is>
      </c>
      <c r="C273" t="inlineStr">
        <is>
          <t>ANA</t>
        </is>
      </c>
      <c r="D273" t="inlineStr">
        <is>
          <t>F</t>
        </is>
      </c>
      <c r="E273" t="inlineStr">
        <is>
          <t>F</t>
        </is>
      </c>
      <c r="F273" t="n">
        <v>29</v>
      </c>
      <c r="G273" t="inlineStr"/>
      <c r="H273" t="inlineStr">
        <is>
          <t>FA</t>
        </is>
      </c>
      <c r="I273" s="30" t="n">
        <v>4250000</v>
      </c>
      <c r="J273" s="31" t="n">
        <v>62.48</v>
      </c>
      <c r="K273" s="31" t="n">
        <v>73.56</v>
      </c>
      <c r="L273" s="31" t="n">
        <v>-11.08</v>
      </c>
      <c r="M273" s="31" t="n">
        <v>14.7</v>
      </c>
      <c r="N273" t="n">
        <v>292.1</v>
      </c>
      <c r="O273" t="n">
        <v>19</v>
      </c>
      <c r="P273" t="inlineStr">
        <is>
          <t>03ret</t>
        </is>
      </c>
    </row>
    <row r="274">
      <c r="A274" t="n">
        <v>273</v>
      </c>
      <c r="B274" t="inlineStr">
        <is>
          <t>Anders Lee</t>
        </is>
      </c>
      <c r="C274" t="inlineStr">
        <is>
          <t>UTA</t>
        </is>
      </c>
      <c r="D274" t="inlineStr">
        <is>
          <t>F</t>
        </is>
      </c>
      <c r="E274" t="inlineStr">
        <is>
          <t>F</t>
        </is>
      </c>
      <c r="F274" t="n">
        <v>36</v>
      </c>
      <c r="G274" t="inlineStr"/>
      <c r="H274" t="inlineStr">
        <is>
          <t>FA</t>
        </is>
      </c>
      <c r="I274" s="30" t="n">
        <v>5400000</v>
      </c>
      <c r="J274" s="31" t="n">
        <v>62.45</v>
      </c>
      <c r="K274" s="31" t="n">
        <v>63.03</v>
      </c>
      <c r="L274" s="31" t="n">
        <v>-0.58</v>
      </c>
      <c r="M274" s="31" t="n">
        <v>11.56</v>
      </c>
      <c r="N274" t="n">
        <v>279</v>
      </c>
      <c r="O274" t="n">
        <v>42</v>
      </c>
      <c r="P274" t="inlineStr">
        <is>
          <t>02440</t>
        </is>
      </c>
    </row>
    <row r="275">
      <c r="A275" t="n">
        <v>274</v>
      </c>
      <c r="B275" t="inlineStr">
        <is>
          <t>Maxim Tsyplakov</t>
        </is>
      </c>
      <c r="C275" t="inlineStr">
        <is>
          <t>CGY</t>
        </is>
      </c>
      <c r="D275" t="inlineStr">
        <is>
          <t>F</t>
        </is>
      </c>
      <c r="E275" t="inlineStr">
        <is>
          <t>F</t>
        </is>
      </c>
      <c r="F275" t="n">
        <v>27</v>
      </c>
      <c r="G275" t="inlineStr"/>
      <c r="H275" t="inlineStr">
        <is>
          <t>FA</t>
        </is>
      </c>
      <c r="I275" s="30" t="n">
        <v>2250000</v>
      </c>
      <c r="J275" s="31" t="n">
        <v>62.3</v>
      </c>
      <c r="K275" s="31" t="n">
        <v>9.970000000000001</v>
      </c>
      <c r="L275" s="31" t="n">
        <v>52.33</v>
      </c>
      <c r="M275" s="31" t="n">
        <v>27.69</v>
      </c>
      <c r="N275" t="n">
        <v>291.6</v>
      </c>
      <c r="O275" t="n">
        <v>26</v>
      </c>
      <c r="P275" t="inlineStr">
        <is>
          <t>06iml</t>
        </is>
      </c>
    </row>
    <row r="276">
      <c r="A276" t="n">
        <v>275</v>
      </c>
      <c r="B276" t="inlineStr">
        <is>
          <t>Sam Malinski</t>
        </is>
      </c>
      <c r="C276" t="inlineStr">
        <is>
          <t>COL</t>
        </is>
      </c>
      <c r="D276" t="inlineStr">
        <is>
          <t>D</t>
        </is>
      </c>
      <c r="E276" t="inlineStr">
        <is>
          <t>D</t>
        </is>
      </c>
      <c r="F276" t="n">
        <v>28</v>
      </c>
      <c r="G276" t="inlineStr"/>
      <c r="H276" t="inlineStr">
        <is>
          <t>FA</t>
        </is>
      </c>
      <c r="I276" s="30" t="n">
        <v>4750000</v>
      </c>
      <c r="J276" s="31" t="n">
        <v>62.25</v>
      </c>
      <c r="K276" s="31" t="n">
        <v>69.11</v>
      </c>
      <c r="L276" s="31" t="n">
        <v>-6.86</v>
      </c>
      <c r="M276" s="31" t="n">
        <v>13.11</v>
      </c>
      <c r="N276" t="n">
        <v>215.5</v>
      </c>
      <c r="O276" t="n">
        <v>74</v>
      </c>
      <c r="P276" t="inlineStr">
        <is>
          <t>06age</t>
        </is>
      </c>
    </row>
    <row r="277">
      <c r="A277" t="n">
        <v>276</v>
      </c>
      <c r="B277" t="inlineStr">
        <is>
          <t>Vasily Podkolzin</t>
        </is>
      </c>
      <c r="C277" t="inlineStr">
        <is>
          <t>EDM</t>
        </is>
      </c>
      <c r="D277" t="inlineStr">
        <is>
          <t>F</t>
        </is>
      </c>
      <c r="E277" t="inlineStr">
        <is>
          <t>F</t>
        </is>
      </c>
      <c r="F277" t="n">
        <v>25</v>
      </c>
      <c r="G277" t="inlineStr"/>
      <c r="H277" t="inlineStr">
        <is>
          <t>Le Duke of Dangles</t>
        </is>
      </c>
      <c r="I277" s="30" t="n">
        <v>2950000</v>
      </c>
      <c r="J277" s="31" t="n">
        <v>62.22</v>
      </c>
      <c r="K277" s="31" t="n">
        <v>71.93000000000001</v>
      </c>
      <c r="L277" s="31" t="n">
        <v>-9.710000000000001</v>
      </c>
      <c r="M277" s="31" t="n">
        <v>21.09</v>
      </c>
      <c r="N277" t="n">
        <v>271.6</v>
      </c>
      <c r="O277" t="n">
        <v>61</v>
      </c>
      <c r="P277" t="inlineStr">
        <is>
          <t>04uqa</t>
        </is>
      </c>
    </row>
    <row r="278">
      <c r="A278" t="n">
        <v>277</v>
      </c>
      <c r="B278" t="inlineStr">
        <is>
          <t>Jordan Kyrou</t>
        </is>
      </c>
      <c r="C278" t="inlineStr">
        <is>
          <t>WSH</t>
        </is>
      </c>
      <c r="D278" t="inlineStr">
        <is>
          <t>F</t>
        </is>
      </c>
      <c r="E278" t="inlineStr">
        <is>
          <t>F</t>
        </is>
      </c>
      <c r="F278" t="n">
        <v>28</v>
      </c>
      <c r="G278" t="inlineStr"/>
      <c r="H278" t="inlineStr">
        <is>
          <t>FA</t>
        </is>
      </c>
      <c r="I278" s="30" t="n">
        <v>8125000</v>
      </c>
      <c r="J278" s="31" t="n">
        <v>62.1</v>
      </c>
      <c r="K278" s="31" t="n">
        <v>52.82</v>
      </c>
      <c r="L278" s="31" t="n">
        <v>9.279999999999999</v>
      </c>
      <c r="M278" s="31" t="n">
        <v>7.64</v>
      </c>
      <c r="N278" t="n">
        <v>130.1</v>
      </c>
      <c r="O278" t="n">
        <v>90</v>
      </c>
      <c r="P278" t="inlineStr">
        <is>
          <t>042vl</t>
        </is>
      </c>
    </row>
    <row r="279">
      <c r="A279" t="n">
        <v>278</v>
      </c>
      <c r="B279" t="inlineStr">
        <is>
          <t>Max Domi</t>
        </is>
      </c>
      <c r="C279" t="inlineStr">
        <is>
          <t>TOR</t>
        </is>
      </c>
      <c r="D279" t="inlineStr">
        <is>
          <t>F</t>
        </is>
      </c>
      <c r="E279" t="inlineStr">
        <is>
          <t>F</t>
        </is>
      </c>
      <c r="F279" t="n">
        <v>31</v>
      </c>
      <c r="G279" t="inlineStr"/>
      <c r="H279" t="inlineStr">
        <is>
          <t>FA</t>
        </is>
      </c>
      <c r="I279" s="30" t="n">
        <v>3750000</v>
      </c>
      <c r="J279" s="31" t="n">
        <v>62.04</v>
      </c>
      <c r="K279" s="31" t="n">
        <v>66</v>
      </c>
      <c r="L279" s="31" t="n">
        <v>-3.96</v>
      </c>
      <c r="M279" s="31" t="n">
        <v>16.54</v>
      </c>
      <c r="N279" t="n">
        <v>293</v>
      </c>
      <c r="O279" t="n">
        <v>19</v>
      </c>
      <c r="P279" t="inlineStr">
        <is>
          <t>02wy4</t>
        </is>
      </c>
    </row>
    <row r="280">
      <c r="A280" t="n">
        <v>279</v>
      </c>
      <c r="B280" t="inlineStr">
        <is>
          <t>Tyler Toffoli</t>
        </is>
      </c>
      <c r="C280" t="inlineStr">
        <is>
          <t>SJS</t>
        </is>
      </c>
      <c r="D280" t="inlineStr">
        <is>
          <t>F</t>
        </is>
      </c>
      <c r="E280" t="inlineStr">
        <is>
          <t>F</t>
        </is>
      </c>
      <c r="F280" t="n">
        <v>34</v>
      </c>
      <c r="G280" t="inlineStr"/>
      <c r="H280" t="inlineStr">
        <is>
          <t>FA</t>
        </is>
      </c>
      <c r="I280" s="30" t="n">
        <v>6000000</v>
      </c>
      <c r="J280" s="31" t="n">
        <v>61.6</v>
      </c>
      <c r="K280" s="31" t="n">
        <v>57.14</v>
      </c>
      <c r="L280" s="31" t="n">
        <v>4.46</v>
      </c>
      <c r="M280" s="31" t="n">
        <v>10.27</v>
      </c>
      <c r="N280" t="n">
        <v>261.9</v>
      </c>
      <c r="O280" t="n">
        <v>55</v>
      </c>
      <c r="P280" t="inlineStr">
        <is>
          <t>01zti</t>
        </is>
      </c>
    </row>
    <row r="281">
      <c r="A281" t="n">
        <v>280</v>
      </c>
      <c r="B281" t="inlineStr">
        <is>
          <t>Jonathan Marchessault</t>
        </is>
      </c>
      <c r="C281" t="inlineStr">
        <is>
          <t>NSH</t>
        </is>
      </c>
      <c r="D281" t="inlineStr">
        <is>
          <t>F</t>
        </is>
      </c>
      <c r="E281" t="inlineStr">
        <is>
          <t>F</t>
        </is>
      </c>
      <c r="F281" t="n">
        <v>35</v>
      </c>
      <c r="G281" t="inlineStr"/>
      <c r="H281" t="inlineStr">
        <is>
          <t>FA</t>
        </is>
      </c>
      <c r="I281" s="30" t="n">
        <v>5500000</v>
      </c>
      <c r="J281" s="31" t="n">
        <v>61.6</v>
      </c>
      <c r="K281" s="31" t="n">
        <v>43.61</v>
      </c>
      <c r="L281" s="31" t="n">
        <v>17.99</v>
      </c>
      <c r="M281" s="31" t="n">
        <v>11.2</v>
      </c>
      <c r="N281" t="n">
        <v>288.2</v>
      </c>
      <c r="O281" t="n">
        <v>36</v>
      </c>
      <c r="P281" t="inlineStr">
        <is>
          <t>02ni5</t>
        </is>
      </c>
    </row>
    <row r="282">
      <c r="A282" t="n">
        <v>281</v>
      </c>
      <c r="B282" t="inlineStr">
        <is>
          <t>Zach Benson</t>
        </is>
      </c>
      <c r="C282" t="inlineStr">
        <is>
          <t>BUF</t>
        </is>
      </c>
      <c r="D282" t="inlineStr">
        <is>
          <t>F</t>
        </is>
      </c>
      <c r="E282" t="inlineStr">
        <is>
          <t>F</t>
        </is>
      </c>
      <c r="F282" t="n">
        <v>21</v>
      </c>
      <c r="G282" t="inlineStr"/>
      <c r="H282" t="inlineStr">
        <is>
          <t>FA</t>
        </is>
      </c>
      <c r="I282" s="30" t="n">
        <v>7500000</v>
      </c>
      <c r="J282" s="31" t="n">
        <v>61.54</v>
      </c>
      <c r="K282" s="31" t="n">
        <v>62.38</v>
      </c>
      <c r="L282" s="31" t="n">
        <v>-0.84</v>
      </c>
      <c r="M282" s="31" t="n">
        <v>8.210000000000001</v>
      </c>
      <c r="N282" t="n">
        <v>199.3</v>
      </c>
      <c r="O282" t="n">
        <v>83</v>
      </c>
      <c r="P282" t="inlineStr">
        <is>
          <t>05ylt</t>
        </is>
      </c>
    </row>
    <row r="283">
      <c r="A283" t="n">
        <v>282</v>
      </c>
      <c r="B283" t="inlineStr">
        <is>
          <t>Igor Chernyshov</t>
        </is>
      </c>
      <c r="C283" t="inlineStr">
        <is>
          <t>SJS</t>
        </is>
      </c>
      <c r="D283" t="inlineStr">
        <is>
          <t>F</t>
        </is>
      </c>
      <c r="E283" t="inlineStr">
        <is>
          <t>F</t>
        </is>
      </c>
      <c r="F283" t="n">
        <v>20</v>
      </c>
      <c r="G283" t="inlineStr"/>
      <c r="H283" t="inlineStr">
        <is>
          <t>Nathan</t>
        </is>
      </c>
      <c r="I283" s="30" t="n">
        <v>934167</v>
      </c>
      <c r="J283" s="31" t="n">
        <v>61.22</v>
      </c>
      <c r="K283" s="31" t="n">
        <v>23.87</v>
      </c>
      <c r="L283" s="31" t="n">
        <v>37.35</v>
      </c>
      <c r="M283" s="31" t="n">
        <v>65.53</v>
      </c>
      <c r="N283" t="n">
        <v>233.1</v>
      </c>
      <c r="O283" t="n">
        <v>86</v>
      </c>
      <c r="P283" t="inlineStr">
        <is>
          <t>06hcr</t>
        </is>
      </c>
    </row>
    <row r="284">
      <c r="A284" t="n">
        <v>283</v>
      </c>
      <c r="B284" t="inlineStr">
        <is>
          <t>Cam York</t>
        </is>
      </c>
      <c r="C284" t="inlineStr">
        <is>
          <t>PHI</t>
        </is>
      </c>
      <c r="D284" t="inlineStr">
        <is>
          <t>D</t>
        </is>
      </c>
      <c r="E284" t="inlineStr">
        <is>
          <t>D</t>
        </is>
      </c>
      <c r="F284" t="n">
        <v>25</v>
      </c>
      <c r="G284" t="inlineStr"/>
      <c r="H284" t="inlineStr">
        <is>
          <t>FA</t>
        </is>
      </c>
      <c r="I284" s="30" t="n">
        <v>5150000</v>
      </c>
      <c r="J284" s="31" t="n">
        <v>61.17</v>
      </c>
      <c r="K284" s="31" t="n">
        <v>57.71</v>
      </c>
      <c r="L284" s="31" t="n">
        <v>3.46</v>
      </c>
      <c r="M284" s="31" t="n">
        <v>11.88</v>
      </c>
      <c r="N284" t="n">
        <v>293.1</v>
      </c>
      <c r="O284" t="n">
        <v>49</v>
      </c>
      <c r="P284" t="inlineStr">
        <is>
          <t>04ye7</t>
        </is>
      </c>
    </row>
    <row r="285">
      <c r="A285" t="n">
        <v>284</v>
      </c>
      <c r="B285" t="inlineStr">
        <is>
          <t>Artyom Levshunov</t>
        </is>
      </c>
      <c r="C285" t="inlineStr">
        <is>
          <t>CHI</t>
        </is>
      </c>
      <c r="D285" t="inlineStr">
        <is>
          <t>D</t>
        </is>
      </c>
      <c r="E285" t="inlineStr">
        <is>
          <t>D</t>
        </is>
      </c>
      <c r="F285" t="n">
        <v>20</v>
      </c>
      <c r="G285" t="inlineStr"/>
      <c r="H285" t="inlineStr">
        <is>
          <t>Kurtis</t>
        </is>
      </c>
      <c r="I285" s="30" t="n">
        <v>975000</v>
      </c>
      <c r="J285" s="31" t="n">
        <v>61.1</v>
      </c>
      <c r="K285" s="31" t="n">
        <v>54.41</v>
      </c>
      <c r="L285" s="31" t="n">
        <v>6.69</v>
      </c>
      <c r="M285" s="31" t="n">
        <v>62.67</v>
      </c>
      <c r="N285" t="n">
        <v>285.1</v>
      </c>
      <c r="O285" t="n">
        <v>77</v>
      </c>
      <c r="P285" t="inlineStr">
        <is>
          <t>06axy</t>
        </is>
      </c>
    </row>
    <row r="286">
      <c r="A286" t="n">
        <v>285</v>
      </c>
      <c r="B286" t="inlineStr">
        <is>
          <t>Sean Durzi</t>
        </is>
      </c>
      <c r="C286" t="inlineStr">
        <is>
          <t>NYR</t>
        </is>
      </c>
      <c r="D286" t="inlineStr">
        <is>
          <t>D</t>
        </is>
      </c>
      <c r="E286" t="inlineStr">
        <is>
          <t>D</t>
        </is>
      </c>
      <c r="F286" t="n">
        <v>27</v>
      </c>
      <c r="G286" t="inlineStr"/>
      <c r="H286" t="inlineStr">
        <is>
          <t>FA</t>
        </is>
      </c>
      <c r="I286" s="30" t="n">
        <v>6000000</v>
      </c>
      <c r="J286" s="31" t="n">
        <v>60.98</v>
      </c>
      <c r="K286" s="31" t="n">
        <v>59.68</v>
      </c>
      <c r="L286" s="31" t="n">
        <v>1.3</v>
      </c>
      <c r="M286" s="31" t="n">
        <v>10.16</v>
      </c>
      <c r="N286" t="n">
        <v>282</v>
      </c>
      <c r="O286" t="n">
        <v>53</v>
      </c>
      <c r="P286" t="inlineStr">
        <is>
          <t>04gek</t>
        </is>
      </c>
    </row>
    <row r="287">
      <c r="A287" t="n">
        <v>286</v>
      </c>
      <c r="B287" t="inlineStr">
        <is>
          <t>Jackson Blake</t>
        </is>
      </c>
      <c r="C287" t="inlineStr">
        <is>
          <t>CAR</t>
        </is>
      </c>
      <c r="D287" t="inlineStr">
        <is>
          <t>F</t>
        </is>
      </c>
      <c r="E287" t="inlineStr">
        <is>
          <t>F</t>
        </is>
      </c>
      <c r="F287" t="n">
        <v>23</v>
      </c>
      <c r="G287" t="inlineStr"/>
      <c r="H287" t="inlineStr">
        <is>
          <t>Sidizen Kanes</t>
        </is>
      </c>
      <c r="I287" s="30" t="n">
        <v>5117002</v>
      </c>
      <c r="J287" s="31" t="n">
        <v>60.93</v>
      </c>
      <c r="K287" s="31" t="n">
        <v>70.01000000000001</v>
      </c>
      <c r="L287" s="31" t="n">
        <v>-9.08</v>
      </c>
      <c r="M287" s="31" t="n">
        <v>11.91</v>
      </c>
      <c r="N287" t="n">
        <v>180</v>
      </c>
      <c r="O287" t="n">
        <v>86</v>
      </c>
      <c r="P287" t="inlineStr">
        <is>
          <t>05tv0</t>
        </is>
      </c>
    </row>
    <row r="288">
      <c r="A288" t="n">
        <v>287</v>
      </c>
      <c r="B288" t="inlineStr">
        <is>
          <t>Josh Norris</t>
        </is>
      </c>
      <c r="C288" t="inlineStr">
        <is>
          <t>BUF</t>
        </is>
      </c>
      <c r="D288" t="inlineStr">
        <is>
          <t>F</t>
        </is>
      </c>
      <c r="E288" t="inlineStr">
        <is>
          <t>F</t>
        </is>
      </c>
      <c r="F288" t="n">
        <v>27</v>
      </c>
      <c r="G288" t="inlineStr"/>
      <c r="H288" t="inlineStr">
        <is>
          <t>FA</t>
        </is>
      </c>
      <c r="I288" s="30" t="n">
        <v>7950000</v>
      </c>
      <c r="J288" s="31" t="n">
        <v>60.84</v>
      </c>
      <c r="K288" s="31" t="n">
        <v>47.28</v>
      </c>
      <c r="L288" s="31" t="n">
        <v>13.56</v>
      </c>
      <c r="M288" s="31" t="n">
        <v>7.65</v>
      </c>
      <c r="N288" t="n">
        <v>214</v>
      </c>
      <c r="O288" t="n">
        <v>74</v>
      </c>
      <c r="P288" t="inlineStr">
        <is>
          <t>04dwk</t>
        </is>
      </c>
    </row>
    <row r="289">
      <c r="A289" t="n">
        <v>288</v>
      </c>
      <c r="B289" t="inlineStr">
        <is>
          <t>Owen Power</t>
        </is>
      </c>
      <c r="C289" t="inlineStr">
        <is>
          <t>BUF</t>
        </is>
      </c>
      <c r="D289" t="inlineStr">
        <is>
          <t>D</t>
        </is>
      </c>
      <c r="E289" t="inlineStr">
        <is>
          <t>D</t>
        </is>
      </c>
      <c r="F289" t="n">
        <v>23</v>
      </c>
      <c r="G289" t="inlineStr"/>
      <c r="H289" t="inlineStr">
        <is>
          <t>FA</t>
        </is>
      </c>
      <c r="I289" s="30" t="n">
        <v>8350000</v>
      </c>
      <c r="J289" s="31" t="n">
        <v>60.77</v>
      </c>
      <c r="K289" s="31" t="n">
        <v>56.45</v>
      </c>
      <c r="L289" s="31" t="n">
        <v>4.32</v>
      </c>
      <c r="M289" s="31" t="n">
        <v>7.28</v>
      </c>
      <c r="N289" t="n">
        <v>267.9</v>
      </c>
      <c r="O289" t="n">
        <v>74</v>
      </c>
      <c r="P289" t="inlineStr">
        <is>
          <t>04xjf</t>
        </is>
      </c>
    </row>
    <row r="290">
      <c r="A290" t="n">
        <v>289</v>
      </c>
      <c r="B290" t="inlineStr">
        <is>
          <t>Kyle Palmieri</t>
        </is>
      </c>
      <c r="C290" t="inlineStr">
        <is>
          <t>NYI</t>
        </is>
      </c>
      <c r="D290" t="inlineStr">
        <is>
          <t>F</t>
        </is>
      </c>
      <c r="E290" t="inlineStr">
        <is>
          <t>F</t>
        </is>
      </c>
      <c r="F290" t="n">
        <v>35</v>
      </c>
      <c r="G290" t="inlineStr"/>
      <c r="H290" t="inlineStr">
        <is>
          <t>FA</t>
        </is>
      </c>
      <c r="I290" s="30" t="n">
        <v>4750000</v>
      </c>
      <c r="J290" s="31" t="n">
        <v>60.77</v>
      </c>
      <c r="K290" s="31" t="n">
        <v>24.31</v>
      </c>
      <c r="L290" s="31" t="n">
        <v>36.46</v>
      </c>
      <c r="M290" s="31" t="n">
        <v>12.79</v>
      </c>
      <c r="N290" t="n">
        <v>283.9</v>
      </c>
      <c r="O290" t="n">
        <v>35</v>
      </c>
      <c r="P290" t="inlineStr">
        <is>
          <t>01f66</t>
        </is>
      </c>
    </row>
    <row r="291">
      <c r="A291" t="n">
        <v>290</v>
      </c>
      <c r="B291" t="inlineStr">
        <is>
          <t>Logan Stanley</t>
        </is>
      </c>
      <c r="C291" t="inlineStr">
        <is>
          <t>(N/A)</t>
        </is>
      </c>
      <c r="D291" t="inlineStr">
        <is>
          <t>D</t>
        </is>
      </c>
      <c r="E291" t="inlineStr">
        <is>
          <t>D</t>
        </is>
      </c>
      <c r="F291" t="n">
        <v>28</v>
      </c>
      <c r="G291" t="inlineStr"/>
      <c r="H291" t="inlineStr">
        <is>
          <t>FA</t>
        </is>
      </c>
      <c r="I291" s="30" t="n">
        <v>1</v>
      </c>
      <c r="J291" s="31" t="n">
        <v>60.57</v>
      </c>
      <c r="K291" s="31" t="n">
        <v>84.17</v>
      </c>
      <c r="L291" s="31" t="n">
        <v>-23.6</v>
      </c>
      <c r="M291" s="31" t="n">
        <v>60570000</v>
      </c>
      <c r="N291" t="n">
        <v>292.6</v>
      </c>
      <c r="O291" t="n">
        <v>19</v>
      </c>
      <c r="P291" t="inlineStr">
        <is>
          <t>042t2</t>
        </is>
      </c>
    </row>
    <row r="292">
      <c r="A292" t="n">
        <v>291</v>
      </c>
      <c r="B292" t="inlineStr">
        <is>
          <t>Colton Parayko</t>
        </is>
      </c>
      <c r="C292" t="inlineStr">
        <is>
          <t>STL</t>
        </is>
      </c>
      <c r="D292" t="inlineStr">
        <is>
          <t>D</t>
        </is>
      </c>
      <c r="E292" t="inlineStr">
        <is>
          <t>D</t>
        </is>
      </c>
      <c r="F292" t="n">
        <v>33</v>
      </c>
      <c r="G292" t="inlineStr"/>
      <c r="H292" t="inlineStr">
        <is>
          <t>FA</t>
        </is>
      </c>
      <c r="I292" s="30" t="n">
        <v>6500000</v>
      </c>
      <c r="J292" s="31" t="n">
        <v>59.93</v>
      </c>
      <c r="K292" s="31" t="n">
        <v>56.48</v>
      </c>
      <c r="L292" s="31" t="n">
        <v>3.45</v>
      </c>
      <c r="M292" s="31" t="n">
        <v>9.220000000000001</v>
      </c>
      <c r="N292" t="n">
        <v>279.4</v>
      </c>
      <c r="O292" t="n">
        <v>45</v>
      </c>
      <c r="P292" t="inlineStr">
        <is>
          <t>02nqb</t>
        </is>
      </c>
    </row>
    <row r="293">
      <c r="A293" t="n">
        <v>292</v>
      </c>
      <c r="B293" t="inlineStr">
        <is>
          <t>Jack Quinn</t>
        </is>
      </c>
      <c r="C293" t="inlineStr">
        <is>
          <t>BUF</t>
        </is>
      </c>
      <c r="D293" t="inlineStr">
        <is>
          <t>F</t>
        </is>
      </c>
      <c r="E293" t="inlineStr">
        <is>
          <t>F</t>
        </is>
      </c>
      <c r="F293" t="n">
        <v>24</v>
      </c>
      <c r="G293" t="inlineStr"/>
      <c r="H293" t="inlineStr">
        <is>
          <t>FA</t>
        </is>
      </c>
      <c r="I293" s="30" t="n">
        <v>3375000</v>
      </c>
      <c r="J293" s="31" t="n">
        <v>59.91</v>
      </c>
      <c r="K293" s="31" t="n">
        <v>66.09999999999999</v>
      </c>
      <c r="L293" s="31" t="n">
        <v>-6.19</v>
      </c>
      <c r="M293" s="31" t="n">
        <v>17.75</v>
      </c>
      <c r="N293" t="n">
        <v>244.7</v>
      </c>
      <c r="O293" t="n">
        <v>75</v>
      </c>
      <c r="P293" t="inlineStr">
        <is>
          <t>05g42</t>
        </is>
      </c>
    </row>
    <row r="294">
      <c r="A294" t="n">
        <v>293</v>
      </c>
      <c r="B294" t="inlineStr">
        <is>
          <t>Corey Perry</t>
        </is>
      </c>
      <c r="C294" t="inlineStr">
        <is>
          <t>LAK</t>
        </is>
      </c>
      <c r="D294" t="inlineStr">
        <is>
          <t>F</t>
        </is>
      </c>
      <c r="E294" t="inlineStr">
        <is>
          <t>F</t>
        </is>
      </c>
      <c r="F294" t="n">
        <v>41</v>
      </c>
      <c r="G294" t="inlineStr"/>
      <c r="H294" t="inlineStr">
        <is>
          <t>Aznfungus</t>
        </is>
      </c>
      <c r="I294" s="30" t="n">
        <v>1000000</v>
      </c>
      <c r="J294" s="31" t="n">
        <v>59.78</v>
      </c>
      <c r="K294" s="31" t="n">
        <v>61.55</v>
      </c>
      <c r="L294" s="31" t="n">
        <v>-1.77</v>
      </c>
      <c r="M294" s="31" t="n">
        <v>59.78</v>
      </c>
      <c r="N294" t="n">
        <v>294.4</v>
      </c>
      <c r="O294" t="n">
        <v>17</v>
      </c>
      <c r="P294" t="inlineStr">
        <is>
          <t>003dv</t>
        </is>
      </c>
    </row>
    <row r="295">
      <c r="A295" t="n">
        <v>294</v>
      </c>
      <c r="B295" t="inlineStr">
        <is>
          <t>Ryan Pulock</t>
        </is>
      </c>
      <c r="C295" t="inlineStr">
        <is>
          <t>NYI</t>
        </is>
      </c>
      <c r="D295" t="inlineStr">
        <is>
          <t>D</t>
        </is>
      </c>
      <c r="E295" t="inlineStr">
        <is>
          <t>D</t>
        </is>
      </c>
      <c r="F295" t="n">
        <v>31</v>
      </c>
      <c r="G295" t="inlineStr"/>
      <c r="H295" t="inlineStr">
        <is>
          <t>FA</t>
        </is>
      </c>
      <c r="I295" s="30" t="n">
        <v>6150000</v>
      </c>
      <c r="J295" s="31" t="n">
        <v>59.59</v>
      </c>
      <c r="K295" s="31" t="n">
        <v>57.54</v>
      </c>
      <c r="L295" s="31" t="n">
        <v>2.05</v>
      </c>
      <c r="M295" s="31" t="n">
        <v>9.69</v>
      </c>
      <c r="N295" t="n">
        <v>292.4</v>
      </c>
      <c r="O295" t="n">
        <v>22</v>
      </c>
      <c r="P295" t="inlineStr">
        <is>
          <t>02ybm</t>
        </is>
      </c>
    </row>
    <row r="296">
      <c r="A296" t="n">
        <v>295</v>
      </c>
      <c r="B296" t="inlineStr">
        <is>
          <t>Devon Toews</t>
        </is>
      </c>
      <c r="C296" t="inlineStr">
        <is>
          <t>COL</t>
        </is>
      </c>
      <c r="D296" t="inlineStr">
        <is>
          <t>D</t>
        </is>
      </c>
      <c r="E296" t="inlineStr">
        <is>
          <t>D</t>
        </is>
      </c>
      <c r="F296" t="n">
        <v>32</v>
      </c>
      <c r="G296" t="inlineStr"/>
      <c r="H296" t="inlineStr">
        <is>
          <t>FA</t>
        </is>
      </c>
      <c r="I296" s="30" t="n">
        <v>7250000</v>
      </c>
      <c r="J296" s="31" t="n">
        <v>59.57</v>
      </c>
      <c r="K296" s="31" t="n">
        <v>49.13</v>
      </c>
      <c r="L296" s="31" t="n">
        <v>10.44</v>
      </c>
      <c r="M296" s="31" t="n">
        <v>8.220000000000001</v>
      </c>
      <c r="N296" t="n">
        <v>247.8</v>
      </c>
      <c r="O296" t="n">
        <v>64</v>
      </c>
      <c r="P296" t="inlineStr">
        <is>
          <t>03ec6</t>
        </is>
      </c>
    </row>
    <row r="297">
      <c r="A297" t="n">
        <v>296</v>
      </c>
      <c r="B297" t="inlineStr">
        <is>
          <t>Michael Kesselring</t>
        </is>
      </c>
      <c r="C297" t="inlineStr">
        <is>
          <t>SJS</t>
        </is>
      </c>
      <c r="D297" t="inlineStr">
        <is>
          <t>D</t>
        </is>
      </c>
      <c r="E297" t="inlineStr">
        <is>
          <t>D</t>
        </is>
      </c>
      <c r="F297" t="n">
        <v>26</v>
      </c>
      <c r="G297" t="inlineStr"/>
      <c r="H297" t="inlineStr">
        <is>
          <t>FA</t>
        </is>
      </c>
      <c r="I297" s="30" t="n">
        <v>4500000</v>
      </c>
      <c r="J297" s="31" t="n">
        <v>59.45</v>
      </c>
      <c r="K297" s="31" t="n">
        <v>22.04</v>
      </c>
      <c r="L297" s="31" t="n">
        <v>37.41</v>
      </c>
      <c r="M297" s="31" t="n">
        <v>13.21</v>
      </c>
      <c r="N297" t="n">
        <v>292.2</v>
      </c>
      <c r="O297" t="n">
        <v>24</v>
      </c>
      <c r="P297" t="inlineStr">
        <is>
          <t>04r0j</t>
        </is>
      </c>
    </row>
    <row r="298">
      <c r="A298" t="n">
        <v>297</v>
      </c>
      <c r="B298" t="inlineStr">
        <is>
          <t>Taylor Hall</t>
        </is>
      </c>
      <c r="C298" t="inlineStr">
        <is>
          <t>CAR</t>
        </is>
      </c>
      <c r="D298" t="inlineStr">
        <is>
          <t>F</t>
        </is>
      </c>
      <c r="E298" t="inlineStr">
        <is>
          <t>F</t>
        </is>
      </c>
      <c r="F298" t="n">
        <v>34</v>
      </c>
      <c r="G298" t="inlineStr"/>
      <c r="H298" t="inlineStr">
        <is>
          <t>Mike</t>
        </is>
      </c>
      <c r="I298" s="30" t="n">
        <v>3166667</v>
      </c>
      <c r="J298" s="31" t="n">
        <v>59.35</v>
      </c>
      <c r="K298" s="31" t="n">
        <v>63.85</v>
      </c>
      <c r="L298" s="31" t="n">
        <v>-4.5</v>
      </c>
      <c r="M298" s="31" t="n">
        <v>18.74</v>
      </c>
      <c r="N298" t="n">
        <v>286.6</v>
      </c>
      <c r="O298" t="n">
        <v>40</v>
      </c>
      <c r="P298" t="inlineStr">
        <is>
          <t>01lkz</t>
        </is>
      </c>
    </row>
    <row r="299">
      <c r="A299" t="n">
        <v>298</v>
      </c>
      <c r="B299" t="inlineStr">
        <is>
          <t>John Klingberg</t>
        </is>
      </c>
      <c r="C299" t="inlineStr">
        <is>
          <t>(N/A)</t>
        </is>
      </c>
      <c r="D299" t="inlineStr">
        <is>
          <t>D</t>
        </is>
      </c>
      <c r="F299" t="n">
        <v>34</v>
      </c>
      <c r="G299" t="inlineStr"/>
      <c r="H299" t="inlineStr">
        <is>
          <t>FA</t>
        </is>
      </c>
      <c r="I299" s="30" t="n">
        <v>1</v>
      </c>
      <c r="J299" s="31" t="n">
        <v>59.34</v>
      </c>
      <c r="K299" s="31" t="n">
        <v>52.78</v>
      </c>
      <c r="L299" s="31" t="n">
        <v>6.56</v>
      </c>
      <c r="M299" s="31" t="n">
        <v>59340000</v>
      </c>
      <c r="N299" t="n">
        <v>292.6</v>
      </c>
      <c r="O299" t="n">
        <v>16</v>
      </c>
      <c r="P299" t="inlineStr">
        <is>
          <t>01zu8</t>
        </is>
      </c>
    </row>
    <row r="300">
      <c r="A300" t="n">
        <v>299</v>
      </c>
      <c r="B300" t="inlineStr">
        <is>
          <t>Jonathan Huberdeau</t>
        </is>
      </c>
      <c r="C300" t="inlineStr">
        <is>
          <t>CGY</t>
        </is>
      </c>
      <c r="D300" t="inlineStr">
        <is>
          <t>F</t>
        </is>
      </c>
      <c r="E300" t="inlineStr">
        <is>
          <t>F</t>
        </is>
      </c>
      <c r="F300" t="n">
        <v>33</v>
      </c>
      <c r="G300" t="inlineStr"/>
      <c r="H300" t="inlineStr">
        <is>
          <t>FA</t>
        </is>
      </c>
      <c r="I300" s="30" t="n">
        <v>10500000</v>
      </c>
      <c r="J300" s="31" t="n">
        <v>59.3</v>
      </c>
      <c r="K300" s="31" t="n">
        <v>39.95</v>
      </c>
      <c r="L300" s="31" t="n">
        <v>19.35</v>
      </c>
      <c r="M300" s="31" t="n">
        <v>5.65</v>
      </c>
      <c r="N300" t="n">
        <v>286.9</v>
      </c>
      <c r="O300" t="n">
        <v>40</v>
      </c>
      <c r="P300" t="inlineStr">
        <is>
          <t>026p4</t>
        </is>
      </c>
    </row>
    <row r="301">
      <c r="A301" t="n">
        <v>300</v>
      </c>
      <c r="B301" t="inlineStr">
        <is>
          <t>Jake Neighbours</t>
        </is>
      </c>
      <c r="C301" t="inlineStr">
        <is>
          <t>STL</t>
        </is>
      </c>
      <c r="D301" t="inlineStr">
        <is>
          <t>F</t>
        </is>
      </c>
      <c r="E301" t="inlineStr">
        <is>
          <t>F</t>
        </is>
      </c>
      <c r="F301" t="n">
        <v>24</v>
      </c>
      <c r="G301" t="inlineStr"/>
      <c r="H301" t="inlineStr">
        <is>
          <t>Nathan</t>
        </is>
      </c>
      <c r="I301" s="30" t="n">
        <v>3750000</v>
      </c>
      <c r="J301" s="31" t="n">
        <v>59.29</v>
      </c>
      <c r="K301" s="31" t="n">
        <v>57.79</v>
      </c>
      <c r="L301" s="31" t="n">
        <v>1.5</v>
      </c>
      <c r="M301" s="31" t="n">
        <v>15.81</v>
      </c>
      <c r="N301" t="n">
        <v>282.4</v>
      </c>
      <c r="O301" t="n">
        <v>64</v>
      </c>
      <c r="P301" t="inlineStr">
        <is>
          <t>059e5</t>
        </is>
      </c>
    </row>
    <row r="302">
      <c r="A302" t="n">
        <v>301</v>
      </c>
      <c r="B302" t="inlineStr">
        <is>
          <t>Connor Murphy</t>
        </is>
      </c>
      <c r="C302" t="inlineStr">
        <is>
          <t>EDM</t>
        </is>
      </c>
      <c r="D302" t="inlineStr">
        <is>
          <t>D</t>
        </is>
      </c>
      <c r="E302" t="inlineStr">
        <is>
          <t>D</t>
        </is>
      </c>
      <c r="F302" t="n">
        <v>33</v>
      </c>
      <c r="G302" t="inlineStr"/>
      <c r="H302" t="inlineStr">
        <is>
          <t>FA</t>
        </is>
      </c>
      <c r="I302" s="30" t="n">
        <v>4100000</v>
      </c>
      <c r="J302" s="31" t="n">
        <v>59.12</v>
      </c>
      <c r="K302" s="31" t="n">
        <v>63.65</v>
      </c>
      <c r="L302" s="31" t="n">
        <v>-4.53</v>
      </c>
      <c r="M302" s="31" t="n">
        <v>14.42</v>
      </c>
      <c r="N302" t="n">
        <v>294.1</v>
      </c>
      <c r="O302" t="n">
        <v>14</v>
      </c>
      <c r="P302" t="inlineStr">
        <is>
          <t>02azm</t>
        </is>
      </c>
    </row>
    <row r="303">
      <c r="A303" t="n">
        <v>302</v>
      </c>
      <c r="B303" t="inlineStr">
        <is>
          <t>Alex Lyon</t>
        </is>
      </c>
      <c r="C303" t="inlineStr">
        <is>
          <t>BUF</t>
        </is>
      </c>
      <c r="D303" t="inlineStr">
        <is>
          <t>G</t>
        </is>
      </c>
      <c r="E303" t="inlineStr">
        <is>
          <t>G</t>
        </is>
      </c>
      <c r="F303" t="n">
        <v>33</v>
      </c>
      <c r="G303" t="inlineStr"/>
      <c r="H303" t="inlineStr">
        <is>
          <t>FA</t>
        </is>
      </c>
      <c r="I303" s="30" t="n">
        <v>1500000</v>
      </c>
      <c r="J303" s="31" t="n">
        <v>59.05</v>
      </c>
      <c r="K303" s="31" t="n">
        <v>74.76000000000001</v>
      </c>
      <c r="L303" s="31" t="n">
        <v>-15.71</v>
      </c>
      <c r="M303" s="31" t="n">
        <v>39.37</v>
      </c>
      <c r="N303" t="n">
        <v>283.5</v>
      </c>
      <c r="O303" t="n">
        <v>53</v>
      </c>
      <c r="P303" t="inlineStr">
        <is>
          <t>03nqi</t>
        </is>
      </c>
    </row>
    <row r="304">
      <c r="A304" t="n">
        <v>303</v>
      </c>
      <c r="B304" t="inlineStr">
        <is>
          <t>Noah Hanifin</t>
        </is>
      </c>
      <c r="C304" t="inlineStr">
        <is>
          <t>VGK</t>
        </is>
      </c>
      <c r="D304" t="inlineStr">
        <is>
          <t>D</t>
        </is>
      </c>
      <c r="E304" t="inlineStr">
        <is>
          <t>D</t>
        </is>
      </c>
      <c r="F304" t="n">
        <v>29</v>
      </c>
      <c r="G304" t="inlineStr"/>
      <c r="H304" t="inlineStr">
        <is>
          <t>Mike</t>
        </is>
      </c>
      <c r="I304" s="30" t="n">
        <v>7350000</v>
      </c>
      <c r="J304" s="31" t="n">
        <v>58.84</v>
      </c>
      <c r="K304" s="31" t="n">
        <v>52.9</v>
      </c>
      <c r="L304" s="31" t="n">
        <v>5.94</v>
      </c>
      <c r="M304" s="31" t="n">
        <v>8.01</v>
      </c>
      <c r="N304" t="n">
        <v>275.5</v>
      </c>
      <c r="O304" t="n">
        <v>59</v>
      </c>
      <c r="P304" t="inlineStr">
        <is>
          <t>03j8l</t>
        </is>
      </c>
    </row>
    <row r="305">
      <c r="A305" t="n">
        <v>304</v>
      </c>
      <c r="B305" t="inlineStr">
        <is>
          <t>Christian Dvorak</t>
        </is>
      </c>
      <c r="C305" t="inlineStr">
        <is>
          <t>PHI</t>
        </is>
      </c>
      <c r="D305" t="inlineStr">
        <is>
          <t>F</t>
        </is>
      </c>
      <c r="E305" t="inlineStr">
        <is>
          <t>F</t>
        </is>
      </c>
      <c r="F305" t="n">
        <v>30</v>
      </c>
      <c r="G305" t="inlineStr"/>
      <c r="H305" t="inlineStr">
        <is>
          <t>FA</t>
        </is>
      </c>
      <c r="I305" s="30" t="n">
        <v>5150000</v>
      </c>
      <c r="J305" s="31" t="n">
        <v>58.82</v>
      </c>
      <c r="K305" s="31" t="n">
        <v>64.73</v>
      </c>
      <c r="L305" s="31" t="n">
        <v>-5.91</v>
      </c>
      <c r="M305" s="31" t="n">
        <v>11.42</v>
      </c>
      <c r="N305" t="n">
        <v>289.7</v>
      </c>
      <c r="O305" t="n">
        <v>36</v>
      </c>
      <c r="P305" t="inlineStr">
        <is>
          <t>03eb3</t>
        </is>
      </c>
    </row>
    <row r="306">
      <c r="A306" t="n">
        <v>305</v>
      </c>
      <c r="B306" t="inlineStr">
        <is>
          <t>Alex Nedeljkovic</t>
        </is>
      </c>
      <c r="C306" t="inlineStr">
        <is>
          <t>SJS</t>
        </is>
      </c>
      <c r="D306" t="inlineStr">
        <is>
          <t>G</t>
        </is>
      </c>
      <c r="E306" t="inlineStr">
        <is>
          <t>G</t>
        </is>
      </c>
      <c r="F306" t="n">
        <v>30</v>
      </c>
      <c r="G306" t="inlineStr"/>
      <c r="H306" t="inlineStr">
        <is>
          <t>FA</t>
        </is>
      </c>
      <c r="I306" s="30" t="n">
        <v>3000000</v>
      </c>
      <c r="J306" s="31" t="n">
        <v>58.79</v>
      </c>
      <c r="K306" s="31" t="n">
        <v>63.85</v>
      </c>
      <c r="L306" s="31" t="n">
        <v>-5.06</v>
      </c>
      <c r="M306" s="31" t="n">
        <v>19.6</v>
      </c>
      <c r="N306" t="n">
        <v>290.2</v>
      </c>
      <c r="O306" t="n">
        <v>38</v>
      </c>
      <c r="P306" t="inlineStr">
        <is>
          <t>039sy</t>
        </is>
      </c>
    </row>
    <row r="307">
      <c r="A307" t="n">
        <v>306</v>
      </c>
      <c r="B307" t="inlineStr">
        <is>
          <t>Josh Anderson</t>
        </is>
      </c>
      <c r="C307" t="inlineStr">
        <is>
          <t>MTL</t>
        </is>
      </c>
      <c r="D307" t="inlineStr">
        <is>
          <t>F</t>
        </is>
      </c>
      <c r="E307" t="inlineStr">
        <is>
          <t>F</t>
        </is>
      </c>
      <c r="F307" t="n">
        <v>32</v>
      </c>
      <c r="G307" t="inlineStr"/>
      <c r="H307" t="inlineStr">
        <is>
          <t>FA</t>
        </is>
      </c>
      <c r="I307" s="30" t="n">
        <v>5500000</v>
      </c>
      <c r="J307" s="31" t="n">
        <v>58.62</v>
      </c>
      <c r="K307" s="31" t="n">
        <v>56.17</v>
      </c>
      <c r="L307" s="31" t="n">
        <v>2.45</v>
      </c>
      <c r="M307" s="31" t="n">
        <v>10.66</v>
      </c>
      <c r="N307" t="n">
        <v>292.8</v>
      </c>
      <c r="O307" t="n">
        <v>15</v>
      </c>
      <c r="P307" t="inlineStr">
        <is>
          <t>02o70</t>
        </is>
      </c>
    </row>
    <row r="308">
      <c r="A308" t="n">
        <v>307</v>
      </c>
      <c r="B308" t="inlineStr">
        <is>
          <t>Anton Forsberg</t>
        </is>
      </c>
      <c r="C308" t="inlineStr">
        <is>
          <t>LAK</t>
        </is>
      </c>
      <c r="D308" t="inlineStr">
        <is>
          <t>G</t>
        </is>
      </c>
      <c r="E308" t="inlineStr">
        <is>
          <t>G</t>
        </is>
      </c>
      <c r="F308" t="n">
        <v>33</v>
      </c>
      <c r="G308" t="inlineStr"/>
      <c r="H308" t="inlineStr">
        <is>
          <t>FA</t>
        </is>
      </c>
      <c r="I308" s="30" t="n">
        <v>2250000</v>
      </c>
      <c r="J308" s="31" t="n">
        <v>58.61</v>
      </c>
      <c r="K308" s="31" t="n">
        <v>65.92</v>
      </c>
      <c r="L308" s="31" t="n">
        <v>-7.31</v>
      </c>
      <c r="M308" s="31" t="n">
        <v>26.05</v>
      </c>
      <c r="N308" t="n">
        <v>285.7</v>
      </c>
      <c r="O308" t="n">
        <v>39</v>
      </c>
      <c r="P308" t="inlineStr">
        <is>
          <t>02h6c</t>
        </is>
      </c>
    </row>
    <row r="309">
      <c r="A309" t="n">
        <v>308</v>
      </c>
      <c r="B309" t="inlineStr">
        <is>
          <t>Ryan Leonard</t>
        </is>
      </c>
      <c r="C309" t="inlineStr">
        <is>
          <t>WSH</t>
        </is>
      </c>
      <c r="D309" t="inlineStr">
        <is>
          <t>F</t>
        </is>
      </c>
      <c r="E309" t="inlineStr">
        <is>
          <t>F</t>
        </is>
      </c>
      <c r="F309" t="n">
        <v>21</v>
      </c>
      <c r="G309" t="inlineStr"/>
      <c r="H309" t="inlineStr">
        <is>
          <t>Nathan</t>
        </is>
      </c>
      <c r="I309" s="30" t="n">
        <v>950000</v>
      </c>
      <c r="J309" s="31" t="n">
        <v>58.56</v>
      </c>
      <c r="K309" s="31" t="n">
        <v>66.95</v>
      </c>
      <c r="L309" s="31" t="n">
        <v>-8.390000000000001</v>
      </c>
      <c r="M309" s="31" t="n">
        <v>61.64</v>
      </c>
      <c r="N309" t="n">
        <v>217.6</v>
      </c>
      <c r="O309" t="n">
        <v>87</v>
      </c>
      <c r="P309" t="inlineStr">
        <is>
          <t>0644f</t>
        </is>
      </c>
    </row>
    <row r="310">
      <c r="A310" t="n">
        <v>309</v>
      </c>
      <c r="B310" t="inlineStr">
        <is>
          <t>Alexander Romanov</t>
        </is>
      </c>
      <c r="C310" t="inlineStr">
        <is>
          <t>NYI</t>
        </is>
      </c>
      <c r="D310" t="inlineStr">
        <is>
          <t>D</t>
        </is>
      </c>
      <c r="E310" t="inlineStr">
        <is>
          <t>D</t>
        </is>
      </c>
      <c r="F310" t="n">
        <v>26</v>
      </c>
      <c r="G310" t="inlineStr"/>
      <c r="H310" t="inlineStr">
        <is>
          <t>FA</t>
        </is>
      </c>
      <c r="I310" s="30" t="n">
        <v>6250000</v>
      </c>
      <c r="J310" s="31" t="n">
        <v>58.34</v>
      </c>
      <c r="K310" s="31" t="n">
        <v>9.039999999999999</v>
      </c>
      <c r="L310" s="31" t="n">
        <v>49.3</v>
      </c>
      <c r="M310" s="31" t="n">
        <v>9.33</v>
      </c>
      <c r="N310" t="n">
        <v>292.5</v>
      </c>
      <c r="O310" t="n">
        <v>36</v>
      </c>
      <c r="P310" t="inlineStr">
        <is>
          <t>04qxy</t>
        </is>
      </c>
    </row>
    <row r="311">
      <c r="A311" t="n">
        <v>310</v>
      </c>
      <c r="B311" t="inlineStr">
        <is>
          <t>Vladimir Tarasenko</t>
        </is>
      </c>
      <c r="C311" t="inlineStr">
        <is>
          <t>(N/A)</t>
        </is>
      </c>
      <c r="D311" t="inlineStr">
        <is>
          <t>F</t>
        </is>
      </c>
      <c r="E311" t="inlineStr">
        <is>
          <t>F</t>
        </is>
      </c>
      <c r="F311" t="n">
        <v>34</v>
      </c>
      <c r="G311" t="inlineStr"/>
      <c r="H311" t="inlineStr">
        <is>
          <t>FA</t>
        </is>
      </c>
      <c r="I311" s="30" t="n">
        <v>1</v>
      </c>
      <c r="J311" s="31" t="n">
        <v>58.15</v>
      </c>
      <c r="K311" s="31" t="n">
        <v>57.82</v>
      </c>
      <c r="L311" s="31" t="n">
        <v>0.33</v>
      </c>
      <c r="M311" s="31" t="n">
        <v>58150000</v>
      </c>
      <c r="N311" t="n">
        <v>290</v>
      </c>
      <c r="O311" t="n">
        <v>33</v>
      </c>
      <c r="P311" t="inlineStr">
        <is>
          <t>01xfq</t>
        </is>
      </c>
    </row>
    <row r="312">
      <c r="A312" t="n">
        <v>311</v>
      </c>
      <c r="B312" t="inlineStr">
        <is>
          <t>Artturi Lehkonen</t>
        </is>
      </c>
      <c r="C312" t="inlineStr">
        <is>
          <t>COL</t>
        </is>
      </c>
      <c r="D312" t="inlineStr">
        <is>
          <t>F</t>
        </is>
      </c>
      <c r="E312" t="inlineStr">
        <is>
          <t>F</t>
        </is>
      </c>
      <c r="F312" t="n">
        <v>31</v>
      </c>
      <c r="G312" t="inlineStr"/>
      <c r="H312" t="inlineStr">
        <is>
          <t>Mike</t>
        </is>
      </c>
      <c r="I312" s="30" t="n">
        <v>4500000</v>
      </c>
      <c r="J312" s="31" t="n">
        <v>58.11</v>
      </c>
      <c r="K312" s="31" t="n">
        <v>55.57</v>
      </c>
      <c r="L312" s="31" t="n">
        <v>2.54</v>
      </c>
      <c r="M312" s="31" t="n">
        <v>12.91</v>
      </c>
      <c r="N312" t="n">
        <v>211.2</v>
      </c>
      <c r="O312" t="n">
        <v>74</v>
      </c>
      <c r="P312" t="inlineStr">
        <is>
          <t>02ybk</t>
        </is>
      </c>
    </row>
    <row r="313">
      <c r="A313" t="n">
        <v>312</v>
      </c>
      <c r="B313" t="inlineStr">
        <is>
          <t>Simon Nemec</t>
        </is>
      </c>
      <c r="C313" t="inlineStr">
        <is>
          <t>CGY</t>
        </is>
      </c>
      <c r="D313" t="inlineStr">
        <is>
          <t>D</t>
        </is>
      </c>
      <c r="E313" t="inlineStr">
        <is>
          <t>D</t>
        </is>
      </c>
      <c r="F313" t="n">
        <v>22</v>
      </c>
      <c r="G313" t="inlineStr"/>
      <c r="H313" t="inlineStr">
        <is>
          <t>Deef-Fence</t>
        </is>
      </c>
      <c r="I313" s="30" t="n">
        <v>7250000</v>
      </c>
      <c r="J313" s="31" t="n">
        <v>58</v>
      </c>
      <c r="K313" s="31" t="n">
        <v>60.75</v>
      </c>
      <c r="L313" s="31" t="n">
        <v>-2.75</v>
      </c>
      <c r="M313" s="31" t="n">
        <v>8</v>
      </c>
      <c r="N313" t="n">
        <v>160</v>
      </c>
      <c r="O313" t="n">
        <v>92</v>
      </c>
      <c r="P313" t="inlineStr">
        <is>
          <t>05ril</t>
        </is>
      </c>
    </row>
    <row r="314">
      <c r="A314" t="n">
        <v>313</v>
      </c>
      <c r="B314" t="inlineStr">
        <is>
          <t>Kevin Bahl</t>
        </is>
      </c>
      <c r="C314" t="inlineStr">
        <is>
          <t>CGY</t>
        </is>
      </c>
      <c r="D314" t="inlineStr">
        <is>
          <t>D</t>
        </is>
      </c>
      <c r="E314" t="inlineStr">
        <is>
          <t>D</t>
        </is>
      </c>
      <c r="F314" t="n">
        <v>26</v>
      </c>
      <c r="G314" t="inlineStr"/>
      <c r="H314" t="inlineStr">
        <is>
          <t>FA</t>
        </is>
      </c>
      <c r="I314" s="30" t="n">
        <v>5350000</v>
      </c>
      <c r="J314" s="31" t="n">
        <v>57.87</v>
      </c>
      <c r="K314" s="31" t="n">
        <v>56.82</v>
      </c>
      <c r="L314" s="31" t="n">
        <v>1.05</v>
      </c>
      <c r="M314" s="31" t="n">
        <v>10.82</v>
      </c>
      <c r="N314" t="n">
        <v>292.8</v>
      </c>
      <c r="O314" t="n">
        <v>16</v>
      </c>
      <c r="P314" t="inlineStr">
        <is>
          <t>04qy7</t>
        </is>
      </c>
    </row>
    <row r="315">
      <c r="A315" t="n">
        <v>314</v>
      </c>
      <c r="B315" t="inlineStr">
        <is>
          <t>Dylan DeMelo</t>
        </is>
      </c>
      <c r="C315" t="inlineStr">
        <is>
          <t>WPG</t>
        </is>
      </c>
      <c r="D315" t="inlineStr">
        <is>
          <t>D</t>
        </is>
      </c>
      <c r="E315" t="inlineStr">
        <is>
          <t>D</t>
        </is>
      </c>
      <c r="F315" t="n">
        <v>33</v>
      </c>
      <c r="G315" t="inlineStr"/>
      <c r="H315" t="inlineStr">
        <is>
          <t>FA</t>
        </is>
      </c>
      <c r="I315" s="30" t="n">
        <v>4900000</v>
      </c>
      <c r="J315" s="31" t="n">
        <v>57.81</v>
      </c>
      <c r="K315" s="31" t="n">
        <v>56.25</v>
      </c>
      <c r="L315" s="31" t="n">
        <v>1.56</v>
      </c>
      <c r="M315" s="31" t="n">
        <v>11.8</v>
      </c>
      <c r="N315" t="n">
        <v>292.7</v>
      </c>
      <c r="O315" t="n">
        <v>17</v>
      </c>
      <c r="P315" t="inlineStr">
        <is>
          <t>02fq7</t>
        </is>
      </c>
    </row>
    <row r="316">
      <c r="A316" t="n">
        <v>315</v>
      </c>
      <c r="B316" t="inlineStr">
        <is>
          <t>Tyler Myers</t>
        </is>
      </c>
      <c r="C316" t="inlineStr">
        <is>
          <t>DAL</t>
        </is>
      </c>
      <c r="D316" t="inlineStr">
        <is>
          <t>D</t>
        </is>
      </c>
      <c r="E316" t="inlineStr">
        <is>
          <t>D</t>
        </is>
      </c>
      <c r="F316" t="n">
        <v>36</v>
      </c>
      <c r="G316" t="inlineStr"/>
      <c r="H316" t="inlineStr">
        <is>
          <t>Mike</t>
        </is>
      </c>
      <c r="I316" s="30" t="n">
        <v>3000000</v>
      </c>
      <c r="J316" s="31" t="n">
        <v>57.74</v>
      </c>
      <c r="K316" s="31" t="n">
        <v>47.76</v>
      </c>
      <c r="L316" s="31" t="n">
        <v>9.98</v>
      </c>
      <c r="M316" s="31" t="n">
        <v>19.25</v>
      </c>
      <c r="N316" t="n">
        <v>292.7</v>
      </c>
      <c r="O316" t="n">
        <v>13</v>
      </c>
      <c r="P316" t="inlineStr">
        <is>
          <t>015j6</t>
        </is>
      </c>
    </row>
    <row r="317">
      <c r="A317" t="n">
        <v>316</v>
      </c>
      <c r="B317" t="inlineStr">
        <is>
          <t>Josh Doan</t>
        </is>
      </c>
      <c r="C317" t="inlineStr">
        <is>
          <t>BUF</t>
        </is>
      </c>
      <c r="D317" t="inlineStr">
        <is>
          <t>F</t>
        </is>
      </c>
      <c r="E317" t="inlineStr">
        <is>
          <t>F</t>
        </is>
      </c>
      <c r="F317" t="n">
        <v>24</v>
      </c>
      <c r="G317" t="inlineStr"/>
      <c r="H317" t="inlineStr">
        <is>
          <t>Kurtis</t>
        </is>
      </c>
      <c r="I317" s="30" t="n">
        <v>6950000</v>
      </c>
      <c r="J317" s="31" t="n">
        <v>57.53</v>
      </c>
      <c r="K317" s="31" t="n">
        <v>67.39</v>
      </c>
      <c r="L317" s="31" t="n">
        <v>-9.859999999999999</v>
      </c>
      <c r="M317" s="31" t="n">
        <v>8.279999999999999</v>
      </c>
      <c r="N317" t="n">
        <v>188.6</v>
      </c>
      <c r="O317" t="n">
        <v>86</v>
      </c>
      <c r="P317" t="inlineStr">
        <is>
          <t>05r3d</t>
        </is>
      </c>
    </row>
    <row r="318">
      <c r="A318" t="n">
        <v>317</v>
      </c>
      <c r="B318" t="inlineStr">
        <is>
          <t>Boone Jenner</t>
        </is>
      </c>
      <c r="C318" t="inlineStr">
        <is>
          <t>WSH</t>
        </is>
      </c>
      <c r="D318" t="inlineStr">
        <is>
          <t>F</t>
        </is>
      </c>
      <c r="E318" t="inlineStr">
        <is>
          <t>F</t>
        </is>
      </c>
      <c r="F318" t="n">
        <v>33</v>
      </c>
      <c r="G318" t="inlineStr"/>
      <c r="H318" t="inlineStr">
        <is>
          <t>FA</t>
        </is>
      </c>
      <c r="I318" s="30" t="n">
        <v>5750000</v>
      </c>
      <c r="J318" s="31" t="n">
        <v>57.49</v>
      </c>
      <c r="K318" s="31" t="n">
        <v>62.99</v>
      </c>
      <c r="L318" s="31" t="n">
        <v>-5.5</v>
      </c>
      <c r="M318" s="31" t="n">
        <v>10</v>
      </c>
      <c r="N318" t="n">
        <v>278.4</v>
      </c>
      <c r="O318" t="n">
        <v>47</v>
      </c>
      <c r="P318" t="inlineStr">
        <is>
          <t>02b3w</t>
        </is>
      </c>
    </row>
    <row r="319">
      <c r="A319" t="n">
        <v>318</v>
      </c>
      <c r="B319" t="inlineStr">
        <is>
          <t>Simon Holmstrom</t>
        </is>
      </c>
      <c r="C319" t="inlineStr">
        <is>
          <t>NYI</t>
        </is>
      </c>
      <c r="D319" t="inlineStr">
        <is>
          <t>F</t>
        </is>
      </c>
      <c r="E319" t="inlineStr">
        <is>
          <t>F</t>
        </is>
      </c>
      <c r="F319" t="n">
        <v>25</v>
      </c>
      <c r="G319" t="inlineStr"/>
      <c r="H319" t="inlineStr">
        <is>
          <t>FA</t>
        </is>
      </c>
      <c r="I319" s="30" t="n">
        <v>3625000</v>
      </c>
      <c r="J319" s="31" t="n">
        <v>57.32</v>
      </c>
      <c r="K319" s="31" t="n">
        <v>56.6</v>
      </c>
      <c r="L319" s="31" t="n">
        <v>0.72</v>
      </c>
      <c r="M319" s="31" t="n">
        <v>15.81</v>
      </c>
      <c r="N319" t="n">
        <v>292.1</v>
      </c>
      <c r="O319" t="n">
        <v>37</v>
      </c>
      <c r="P319" t="inlineStr">
        <is>
          <t>04yeb</t>
        </is>
      </c>
    </row>
    <row r="320">
      <c r="A320" t="n">
        <v>319</v>
      </c>
      <c r="B320" t="inlineStr">
        <is>
          <t>Tony DeAngelo</t>
        </is>
      </c>
      <c r="C320" t="inlineStr">
        <is>
          <t>NYI</t>
        </is>
      </c>
      <c r="D320" t="inlineStr">
        <is>
          <t>D</t>
        </is>
      </c>
      <c r="E320" t="inlineStr">
        <is>
          <t>D</t>
        </is>
      </c>
      <c r="F320" t="n">
        <v>30</v>
      </c>
      <c r="G320" t="inlineStr"/>
      <c r="H320" t="inlineStr">
        <is>
          <t>Nathan</t>
        </is>
      </c>
      <c r="I320" s="30" t="n">
        <v>4500000</v>
      </c>
      <c r="J320" s="31" t="n">
        <v>57.25</v>
      </c>
      <c r="K320" s="31" t="n">
        <v>63.44</v>
      </c>
      <c r="L320" s="31" t="n">
        <v>-6.19</v>
      </c>
      <c r="M320" s="31" t="n">
        <v>12.72</v>
      </c>
      <c r="N320" t="n">
        <v>291.5</v>
      </c>
      <c r="O320" t="n">
        <v>41</v>
      </c>
      <c r="P320" t="inlineStr">
        <is>
          <t>03dug</t>
        </is>
      </c>
    </row>
    <row r="321">
      <c r="A321" t="n">
        <v>320</v>
      </c>
      <c r="B321" t="inlineStr">
        <is>
          <t>Alex Carrier</t>
        </is>
      </c>
      <c r="C321" t="inlineStr">
        <is>
          <t>MTL</t>
        </is>
      </c>
      <c r="D321" t="inlineStr">
        <is>
          <t>D</t>
        </is>
      </c>
      <c r="E321" t="inlineStr">
        <is>
          <t>D</t>
        </is>
      </c>
      <c r="F321" t="n">
        <v>29</v>
      </c>
      <c r="G321" t="inlineStr"/>
      <c r="H321" t="inlineStr">
        <is>
          <t>FA</t>
        </is>
      </c>
      <c r="I321" s="30" t="n">
        <v>3750000</v>
      </c>
      <c r="J321" s="31" t="n">
        <v>57.2</v>
      </c>
      <c r="K321" s="31" t="n">
        <v>57.12</v>
      </c>
      <c r="L321" s="31" t="n">
        <v>0.08</v>
      </c>
      <c r="M321" s="31" t="n">
        <v>15.25</v>
      </c>
      <c r="N321" t="n">
        <v>292.6</v>
      </c>
      <c r="O321" t="n">
        <v>19</v>
      </c>
      <c r="P321" t="inlineStr">
        <is>
          <t>03rgk</t>
        </is>
      </c>
    </row>
    <row r="322">
      <c r="A322" t="n">
        <v>321</v>
      </c>
      <c r="B322" t="inlineStr">
        <is>
          <t>Lian Bichsel</t>
        </is>
      </c>
      <c r="C322" t="inlineStr">
        <is>
          <t>DAL</t>
        </is>
      </c>
      <c r="D322" t="inlineStr">
        <is>
          <t>D</t>
        </is>
      </c>
      <c r="E322" t="inlineStr">
        <is>
          <t>D</t>
        </is>
      </c>
      <c r="F322" t="n">
        <v>22</v>
      </c>
      <c r="G322" t="inlineStr"/>
      <c r="H322" t="inlineStr">
        <is>
          <t>Keith</t>
        </is>
      </c>
      <c r="I322" s="30" t="n">
        <v>918333</v>
      </c>
      <c r="J322" s="31" t="n">
        <v>57.09</v>
      </c>
      <c r="K322" s="31" t="n">
        <v>37.47</v>
      </c>
      <c r="L322" s="31" t="n">
        <v>19.62</v>
      </c>
      <c r="M322" s="31" t="n">
        <v>62.17</v>
      </c>
      <c r="N322" t="n">
        <v>291.9</v>
      </c>
      <c r="O322" t="n">
        <v>49</v>
      </c>
      <c r="P322" t="inlineStr">
        <is>
          <t>060hp</t>
        </is>
      </c>
    </row>
    <row r="323">
      <c r="A323" t="n">
        <v>322</v>
      </c>
      <c r="B323" t="inlineStr">
        <is>
          <t>Mikey Anderson</t>
        </is>
      </c>
      <c r="C323" t="inlineStr">
        <is>
          <t>LAK</t>
        </is>
      </c>
      <c r="D323" t="inlineStr">
        <is>
          <t>D</t>
        </is>
      </c>
      <c r="E323" t="inlineStr">
        <is>
          <t>D</t>
        </is>
      </c>
      <c r="F323" t="n">
        <v>27</v>
      </c>
      <c r="G323" t="inlineStr"/>
      <c r="H323" t="inlineStr">
        <is>
          <t>FA</t>
        </is>
      </c>
      <c r="I323" s="30" t="n">
        <v>4125000</v>
      </c>
      <c r="J323" s="31" t="n">
        <v>57.05</v>
      </c>
      <c r="K323" s="31" t="n">
        <v>54.67</v>
      </c>
      <c r="L323" s="31" t="n">
        <v>2.38</v>
      </c>
      <c r="M323" s="31" t="n">
        <v>13.83</v>
      </c>
      <c r="N323" t="n">
        <v>293.3</v>
      </c>
      <c r="O323" t="n">
        <v>21</v>
      </c>
      <c r="P323" t="inlineStr">
        <is>
          <t>04f1z</t>
        </is>
      </c>
    </row>
    <row r="324">
      <c r="A324" t="n">
        <v>323</v>
      </c>
      <c r="B324" t="inlineStr">
        <is>
          <t>Sam Rinzel</t>
        </is>
      </c>
      <c r="C324" t="inlineStr">
        <is>
          <t>CHI</t>
        </is>
      </c>
      <c r="D324" t="inlineStr">
        <is>
          <t>D</t>
        </is>
      </c>
      <c r="E324" t="inlineStr">
        <is>
          <t>D</t>
        </is>
      </c>
      <c r="F324" t="n">
        <v>22</v>
      </c>
      <c r="G324" t="inlineStr"/>
      <c r="H324" t="inlineStr">
        <is>
          <t>Brost</t>
        </is>
      </c>
      <c r="I324" s="30" t="n">
        <v>941667</v>
      </c>
      <c r="J324" s="31" t="n">
        <v>57.05</v>
      </c>
      <c r="K324" s="31" t="n">
        <v>41.21</v>
      </c>
      <c r="L324" s="31" t="n">
        <v>15.84</v>
      </c>
      <c r="M324" s="31" t="n">
        <v>60.58</v>
      </c>
      <c r="N324" t="n">
        <v>293.4</v>
      </c>
      <c r="O324" t="n">
        <v>66</v>
      </c>
      <c r="P324" t="inlineStr">
        <is>
          <t>05yms</t>
        </is>
      </c>
    </row>
    <row r="325">
      <c r="A325" t="n">
        <v>324</v>
      </c>
      <c r="B325" t="inlineStr">
        <is>
          <t>Matty Beniers</t>
        </is>
      </c>
      <c r="C325" t="inlineStr">
        <is>
          <t>SEA</t>
        </is>
      </c>
      <c r="D325" t="inlineStr">
        <is>
          <t>F</t>
        </is>
      </c>
      <c r="E325" t="inlineStr">
        <is>
          <t>F</t>
        </is>
      </c>
      <c r="F325" t="n">
        <v>23</v>
      </c>
      <c r="G325" t="inlineStr"/>
      <c r="H325" t="inlineStr">
        <is>
          <t>FA</t>
        </is>
      </c>
      <c r="I325" s="30" t="n">
        <v>7142857</v>
      </c>
      <c r="J325" s="31" t="n">
        <v>57.01</v>
      </c>
      <c r="K325" s="31" t="n">
        <v>62.06</v>
      </c>
      <c r="L325" s="31" t="n">
        <v>-5.05</v>
      </c>
      <c r="M325" s="31" t="n">
        <v>7.98</v>
      </c>
      <c r="N325" t="n">
        <v>270.4</v>
      </c>
      <c r="O325" t="n">
        <v>74</v>
      </c>
      <c r="P325" t="inlineStr">
        <is>
          <t>05r1i</t>
        </is>
      </c>
    </row>
    <row r="326">
      <c r="A326" t="n">
        <v>325</v>
      </c>
      <c r="B326" t="inlineStr">
        <is>
          <t>Michael McCarron</t>
        </is>
      </c>
      <c r="C326" t="inlineStr">
        <is>
          <t>MIN</t>
        </is>
      </c>
      <c r="D326" t="inlineStr">
        <is>
          <t>F</t>
        </is>
      </c>
      <c r="E326" t="inlineStr">
        <is>
          <t>F</t>
        </is>
      </c>
      <c r="F326" t="n">
        <v>31</v>
      </c>
      <c r="G326" t="inlineStr"/>
      <c r="H326" t="inlineStr">
        <is>
          <t>FA</t>
        </is>
      </c>
      <c r="I326" s="30" t="n">
        <v>3333333</v>
      </c>
      <c r="J326" s="31" t="n">
        <v>57</v>
      </c>
      <c r="K326" s="31" t="n">
        <v>56.58</v>
      </c>
      <c r="L326" s="31" t="n">
        <v>0.42</v>
      </c>
      <c r="M326" s="31" t="n">
        <v>17.1</v>
      </c>
      <c r="N326" t="n">
        <v>291.9</v>
      </c>
      <c r="O326" t="n">
        <v>21</v>
      </c>
      <c r="P326" t="inlineStr">
        <is>
          <t>031nw</t>
        </is>
      </c>
    </row>
    <row r="327">
      <c r="A327" t="n">
        <v>326</v>
      </c>
      <c r="B327" t="inlineStr">
        <is>
          <t>Joel Farabee</t>
        </is>
      </c>
      <c r="C327" t="inlineStr">
        <is>
          <t>CGY</t>
        </is>
      </c>
      <c r="D327" t="inlineStr">
        <is>
          <t>F</t>
        </is>
      </c>
      <c r="E327" t="inlineStr">
        <is>
          <t>F</t>
        </is>
      </c>
      <c r="F327" t="n">
        <v>26</v>
      </c>
      <c r="G327" t="inlineStr"/>
      <c r="H327" t="inlineStr">
        <is>
          <t>FA</t>
        </is>
      </c>
      <c r="I327" s="30" t="n">
        <v>5000000</v>
      </c>
      <c r="J327" s="31" t="n">
        <v>56.82</v>
      </c>
      <c r="K327" s="31" t="n">
        <v>57.53</v>
      </c>
      <c r="L327" s="31" t="n">
        <v>-0.71</v>
      </c>
      <c r="M327" s="31" t="n">
        <v>11.36</v>
      </c>
      <c r="N327" t="n">
        <v>292.7</v>
      </c>
      <c r="O327" t="n">
        <v>28</v>
      </c>
      <c r="P327" t="inlineStr">
        <is>
          <t>04lcf</t>
        </is>
      </c>
    </row>
    <row r="328">
      <c r="A328" t="n">
        <v>327</v>
      </c>
      <c r="B328" t="inlineStr">
        <is>
          <t>Dmitry Voronkov</t>
        </is>
      </c>
      <c r="C328" t="inlineStr">
        <is>
          <t>CBJ</t>
        </is>
      </c>
      <c r="D328" t="inlineStr">
        <is>
          <t>F</t>
        </is>
      </c>
      <c r="E328" t="inlineStr">
        <is>
          <t>F</t>
        </is>
      </c>
      <c r="F328" t="n">
        <v>26</v>
      </c>
      <c r="G328" t="inlineStr"/>
      <c r="H328" t="inlineStr">
        <is>
          <t>FA</t>
        </is>
      </c>
      <c r="I328" s="30" t="n">
        <v>4175000</v>
      </c>
      <c r="J328" s="31" t="n">
        <v>56.82</v>
      </c>
      <c r="K328" s="31" t="n">
        <v>54.08</v>
      </c>
      <c r="L328" s="31" t="n">
        <v>2.74</v>
      </c>
      <c r="M328" s="31" t="n">
        <v>13.61</v>
      </c>
      <c r="N328" t="n">
        <v>290.9</v>
      </c>
      <c r="O328" t="n">
        <v>51</v>
      </c>
      <c r="P328" t="inlineStr">
        <is>
          <t>050rc</t>
        </is>
      </c>
    </row>
    <row r="329">
      <c r="A329" t="n">
        <v>328</v>
      </c>
      <c r="B329" t="inlineStr">
        <is>
          <t>Will Borgen</t>
        </is>
      </c>
      <c r="C329" t="inlineStr">
        <is>
          <t>BOS</t>
        </is>
      </c>
      <c r="D329" t="inlineStr">
        <is>
          <t>D</t>
        </is>
      </c>
      <c r="E329" t="inlineStr">
        <is>
          <t>D</t>
        </is>
      </c>
      <c r="F329" t="n">
        <v>29</v>
      </c>
      <c r="G329" t="inlineStr"/>
      <c r="H329" t="inlineStr">
        <is>
          <t>FA</t>
        </is>
      </c>
      <c r="I329" s="30" t="n">
        <v>4100000</v>
      </c>
      <c r="J329" s="31" t="n">
        <v>56.82</v>
      </c>
      <c r="K329" s="31" t="n">
        <v>51.83</v>
      </c>
      <c r="L329" s="31" t="n">
        <v>4.99</v>
      </c>
      <c r="M329" s="31" t="n">
        <v>13.86</v>
      </c>
      <c r="N329" t="n">
        <v>292.8</v>
      </c>
      <c r="O329" t="n">
        <v>11</v>
      </c>
      <c r="P329" t="inlineStr">
        <is>
          <t>03rg2</t>
        </is>
      </c>
    </row>
    <row r="330">
      <c r="A330" t="n">
        <v>329</v>
      </c>
      <c r="B330" t="inlineStr">
        <is>
          <t>Joseph Woll</t>
        </is>
      </c>
      <c r="C330" t="inlineStr">
        <is>
          <t>PHI</t>
        </is>
      </c>
      <c r="D330" t="inlineStr">
        <is>
          <t>G</t>
        </is>
      </c>
      <c r="E330" t="inlineStr">
        <is>
          <t>G</t>
        </is>
      </c>
      <c r="F330" t="n">
        <v>28</v>
      </c>
      <c r="G330" t="inlineStr"/>
      <c r="H330" t="inlineStr">
        <is>
          <t>A Bunch of Dusters</t>
        </is>
      </c>
      <c r="I330" s="30" t="n">
        <v>3666667</v>
      </c>
      <c r="J330" s="31" t="n">
        <v>56.78</v>
      </c>
      <c r="K330" s="31" t="n">
        <v>67.94</v>
      </c>
      <c r="L330" s="31" t="n">
        <v>-11.16</v>
      </c>
      <c r="M330" s="31" t="n">
        <v>15.49</v>
      </c>
      <c r="N330" t="n">
        <v>288.9</v>
      </c>
      <c r="O330" t="n">
        <v>58</v>
      </c>
      <c r="P330" t="inlineStr">
        <is>
          <t>042w1</t>
        </is>
      </c>
    </row>
    <row r="331">
      <c r="A331" t="n">
        <v>330</v>
      </c>
      <c r="B331" t="inlineStr">
        <is>
          <t>Adam Pelech</t>
        </is>
      </c>
      <c r="C331" t="inlineStr">
        <is>
          <t>NYI</t>
        </is>
      </c>
      <c r="D331" t="inlineStr">
        <is>
          <t>D</t>
        </is>
      </c>
      <c r="E331" t="inlineStr">
        <is>
          <t>D</t>
        </is>
      </c>
      <c r="F331" t="n">
        <v>32</v>
      </c>
      <c r="G331" t="inlineStr"/>
      <c r="H331" t="inlineStr">
        <is>
          <t>FA</t>
        </is>
      </c>
      <c r="I331" s="30" t="n">
        <v>5750000</v>
      </c>
      <c r="J331" s="31" t="n">
        <v>56.78</v>
      </c>
      <c r="K331" s="31" t="n">
        <v>57.39</v>
      </c>
      <c r="L331" s="31" t="n">
        <v>-0.61</v>
      </c>
      <c r="M331" s="31" t="n">
        <v>9.869999999999999</v>
      </c>
      <c r="N331" t="n">
        <v>292.4</v>
      </c>
      <c r="O331" t="n">
        <v>11</v>
      </c>
      <c r="P331" t="inlineStr">
        <is>
          <t>02npq</t>
        </is>
      </c>
    </row>
    <row r="332">
      <c r="A332" t="n">
        <v>331</v>
      </c>
      <c r="B332" t="inlineStr">
        <is>
          <t>Matt Roy</t>
        </is>
      </c>
      <c r="C332" t="inlineStr">
        <is>
          <t>WSH</t>
        </is>
      </c>
      <c r="D332" t="inlineStr">
        <is>
          <t>D</t>
        </is>
      </c>
      <c r="E332" t="inlineStr">
        <is>
          <t>D</t>
        </is>
      </c>
      <c r="F332" t="n">
        <v>31</v>
      </c>
      <c r="G332" t="inlineStr"/>
      <c r="H332" t="inlineStr">
        <is>
          <t>FA</t>
        </is>
      </c>
      <c r="I332" s="30" t="n">
        <v>5750000</v>
      </c>
      <c r="J332" s="31" t="n">
        <v>56.77</v>
      </c>
      <c r="K332" s="31" t="n">
        <v>51.91</v>
      </c>
      <c r="L332" s="31" t="n">
        <v>4.86</v>
      </c>
      <c r="M332" s="31" t="n">
        <v>9.869999999999999</v>
      </c>
      <c r="N332" t="n">
        <v>293.6</v>
      </c>
      <c r="O332" t="n">
        <v>23</v>
      </c>
      <c r="P332" t="inlineStr">
        <is>
          <t>03rjq</t>
        </is>
      </c>
    </row>
    <row r="333">
      <c r="A333" t="n">
        <v>332</v>
      </c>
      <c r="B333" t="inlineStr">
        <is>
          <t>Nick Seeler</t>
        </is>
      </c>
      <c r="C333" t="inlineStr">
        <is>
          <t>PHI</t>
        </is>
      </c>
      <c r="D333" t="inlineStr">
        <is>
          <t>D</t>
        </is>
      </c>
      <c r="E333" t="inlineStr">
        <is>
          <t>D</t>
        </is>
      </c>
      <c r="F333" t="n">
        <v>33</v>
      </c>
      <c r="G333" t="inlineStr"/>
      <c r="H333" t="inlineStr">
        <is>
          <t>FA</t>
        </is>
      </c>
      <c r="I333" s="30" t="n">
        <v>2700000</v>
      </c>
      <c r="J333" s="31" t="n">
        <v>56.77</v>
      </c>
      <c r="K333" s="31" t="n">
        <v>51.46</v>
      </c>
      <c r="L333" s="31" t="n">
        <v>5.31</v>
      </c>
      <c r="M333" s="31" t="n">
        <v>21.03</v>
      </c>
      <c r="N333" t="n">
        <v>292.6</v>
      </c>
      <c r="O333" t="n">
        <v>21</v>
      </c>
      <c r="P333" t="inlineStr">
        <is>
          <t>02iqx</t>
        </is>
      </c>
    </row>
    <row r="334">
      <c r="A334" t="n">
        <v>333</v>
      </c>
      <c r="B334" t="inlineStr">
        <is>
          <t>Jamie Drysdale</t>
        </is>
      </c>
      <c r="C334" t="inlineStr">
        <is>
          <t>PHI</t>
        </is>
      </c>
      <c r="D334" t="inlineStr">
        <is>
          <t>D</t>
        </is>
      </c>
      <c r="E334" t="inlineStr">
        <is>
          <t>D</t>
        </is>
      </c>
      <c r="F334" t="n">
        <v>24</v>
      </c>
      <c r="G334" t="inlineStr"/>
      <c r="H334" t="inlineStr">
        <is>
          <t>A Bunch of Dusters</t>
        </is>
      </c>
      <c r="I334" s="30" t="n">
        <v>6500000</v>
      </c>
      <c r="J334" s="31" t="n">
        <v>56.71</v>
      </c>
      <c r="K334" s="31" t="n">
        <v>62.22</v>
      </c>
      <c r="L334" s="31" t="n">
        <v>-5.51</v>
      </c>
      <c r="M334" s="31" t="n">
        <v>8.720000000000001</v>
      </c>
      <c r="N334" t="n">
        <v>214</v>
      </c>
      <c r="O334" t="n">
        <v>79</v>
      </c>
      <c r="P334" t="inlineStr">
        <is>
          <t>04yu6</t>
        </is>
      </c>
    </row>
    <row r="335">
      <c r="A335" t="n">
        <v>334</v>
      </c>
      <c r="B335" t="inlineStr">
        <is>
          <t>Mikael Backlund</t>
        </is>
      </c>
      <c r="C335" t="inlineStr">
        <is>
          <t>CGY</t>
        </is>
      </c>
      <c r="D335" t="inlineStr">
        <is>
          <t>F</t>
        </is>
      </c>
      <c r="E335" t="inlineStr">
        <is>
          <t>F</t>
        </is>
      </c>
      <c r="F335" t="n">
        <v>37</v>
      </c>
      <c r="G335" t="inlineStr"/>
      <c r="H335" t="inlineStr">
        <is>
          <t>FA</t>
        </is>
      </c>
      <c r="I335" s="30" t="n">
        <v>4500000</v>
      </c>
      <c r="J335" s="31" t="n">
        <v>56.62</v>
      </c>
      <c r="K335" s="31" t="n">
        <v>57.27</v>
      </c>
      <c r="L335" s="31" t="n">
        <v>-0.65</v>
      </c>
      <c r="M335" s="31" t="n">
        <v>12.58</v>
      </c>
      <c r="N335" t="n">
        <v>290.6</v>
      </c>
      <c r="O335" t="n">
        <v>30</v>
      </c>
      <c r="P335" t="inlineStr">
        <is>
          <t>004p4</t>
        </is>
      </c>
    </row>
    <row r="336">
      <c r="A336" t="n">
        <v>335</v>
      </c>
      <c r="B336" t="inlineStr">
        <is>
          <t>Morgan Frost</t>
        </is>
      </c>
      <c r="C336" t="inlineStr">
        <is>
          <t>CGY</t>
        </is>
      </c>
      <c r="D336" t="inlineStr">
        <is>
          <t>F</t>
        </is>
      </c>
      <c r="E336" t="inlineStr">
        <is>
          <t>F</t>
        </is>
      </c>
      <c r="F336" t="n">
        <v>27</v>
      </c>
      <c r="G336" t="inlineStr"/>
      <c r="H336" t="inlineStr">
        <is>
          <t>The Last Place Lukes</t>
        </is>
      </c>
      <c r="I336" s="30" t="n">
        <v>4375000</v>
      </c>
      <c r="J336" s="31" t="n">
        <v>56.6</v>
      </c>
      <c r="K336" s="31" t="n">
        <v>57.51</v>
      </c>
      <c r="L336" s="31" t="n">
        <v>-0.91</v>
      </c>
      <c r="M336" s="31" t="n">
        <v>12.94</v>
      </c>
      <c r="N336" t="n">
        <v>290.3</v>
      </c>
      <c r="O336" t="n">
        <v>48</v>
      </c>
      <c r="P336" t="inlineStr">
        <is>
          <t>04ezy</t>
        </is>
      </c>
    </row>
    <row r="337">
      <c r="A337" t="n">
        <v>336</v>
      </c>
      <c r="B337" t="inlineStr">
        <is>
          <t>Timothy Liljegren</t>
        </is>
      </c>
      <c r="C337" t="inlineStr">
        <is>
          <t>WSH</t>
        </is>
      </c>
      <c r="D337" t="inlineStr">
        <is>
          <t>D</t>
        </is>
      </c>
      <c r="E337" t="inlineStr">
        <is>
          <t>D</t>
        </is>
      </c>
      <c r="F337" t="n">
        <v>27</v>
      </c>
      <c r="G337" t="inlineStr"/>
      <c r="H337" t="inlineStr">
        <is>
          <t>FA</t>
        </is>
      </c>
      <c r="I337" s="30" t="n">
        <v>3250000</v>
      </c>
      <c r="J337" s="31" t="n">
        <v>56.51</v>
      </c>
      <c r="K337" s="31" t="n">
        <v>33.65</v>
      </c>
      <c r="L337" s="31" t="n">
        <v>22.86</v>
      </c>
      <c r="M337" s="31" t="n">
        <v>17.39</v>
      </c>
      <c r="N337" t="n">
        <v>292.7</v>
      </c>
      <c r="O337" t="n">
        <v>15</v>
      </c>
      <c r="P337" t="inlineStr">
        <is>
          <t>03yg6</t>
        </is>
      </c>
    </row>
    <row r="338">
      <c r="A338" t="n">
        <v>337</v>
      </c>
      <c r="B338" t="inlineStr">
        <is>
          <t>Dawson Mercer</t>
        </is>
      </c>
      <c r="C338" t="inlineStr">
        <is>
          <t>NJD</t>
        </is>
      </c>
      <c r="D338" t="inlineStr">
        <is>
          <t>F</t>
        </is>
      </c>
      <c r="E338" t="inlineStr">
        <is>
          <t>F</t>
        </is>
      </c>
      <c r="F338" t="n">
        <v>24</v>
      </c>
      <c r="G338" t="inlineStr"/>
      <c r="H338" t="inlineStr">
        <is>
          <t>Kurtis</t>
        </is>
      </c>
      <c r="I338" s="30" t="n">
        <v>4000000</v>
      </c>
      <c r="J338" s="31" t="n">
        <v>56.46</v>
      </c>
      <c r="K338" s="31" t="n">
        <v>57.78</v>
      </c>
      <c r="L338" s="31" t="n">
        <v>-1.32</v>
      </c>
      <c r="M338" s="31" t="n">
        <v>14.12</v>
      </c>
      <c r="N338" t="n">
        <v>290.3</v>
      </c>
      <c r="O338" t="n">
        <v>58</v>
      </c>
      <c r="P338" t="inlineStr">
        <is>
          <t>05gtp</t>
        </is>
      </c>
    </row>
    <row r="339">
      <c r="A339" t="n">
        <v>338</v>
      </c>
      <c r="B339" t="inlineStr">
        <is>
          <t>Thatcher Demko</t>
        </is>
      </c>
      <c r="C339" t="inlineStr">
        <is>
          <t>VAN</t>
        </is>
      </c>
      <c r="D339" t="inlineStr">
        <is>
          <t>G</t>
        </is>
      </c>
      <c r="E339" t="inlineStr">
        <is>
          <t>G</t>
        </is>
      </c>
      <c r="F339" t="n">
        <v>30</v>
      </c>
      <c r="G339" t="inlineStr"/>
      <c r="H339" t="inlineStr">
        <is>
          <t>Mike</t>
        </is>
      </c>
      <c r="I339" s="30" t="n">
        <v>8500000</v>
      </c>
      <c r="J339" s="31" t="n">
        <v>56.44</v>
      </c>
      <c r="K339" s="31" t="n">
        <v>31.02</v>
      </c>
      <c r="L339" s="31" t="n">
        <v>25.42</v>
      </c>
      <c r="M339" s="31" t="n">
        <v>6.64</v>
      </c>
      <c r="N339" t="n">
        <v>284.5</v>
      </c>
      <c r="O339" t="n">
        <v>57</v>
      </c>
      <c r="P339" t="inlineStr">
        <is>
          <t>03as7</t>
        </is>
      </c>
    </row>
    <row r="340">
      <c r="A340" t="n">
        <v>339</v>
      </c>
      <c r="B340" t="inlineStr">
        <is>
          <t>Jordan Staal</t>
        </is>
      </c>
      <c r="C340" t="inlineStr">
        <is>
          <t>CAR</t>
        </is>
      </c>
      <c r="D340" t="inlineStr">
        <is>
          <t>F</t>
        </is>
      </c>
      <c r="E340" t="inlineStr">
        <is>
          <t>F</t>
        </is>
      </c>
      <c r="F340" t="n">
        <v>38</v>
      </c>
      <c r="G340" t="inlineStr"/>
      <c r="H340" t="inlineStr">
        <is>
          <t>FA</t>
        </is>
      </c>
      <c r="I340" s="30" t="n">
        <v>2900000</v>
      </c>
      <c r="J340" s="31" t="n">
        <v>56.33</v>
      </c>
      <c r="K340" s="31" t="n">
        <v>58.47</v>
      </c>
      <c r="L340" s="31" t="n">
        <v>-2.14</v>
      </c>
      <c r="M340" s="31" t="n">
        <v>19.42</v>
      </c>
      <c r="N340" t="n">
        <v>290.6</v>
      </c>
      <c r="O340" t="n">
        <v>35</v>
      </c>
      <c r="P340" t="inlineStr">
        <is>
          <t>0045u</t>
        </is>
      </c>
    </row>
    <row r="341">
      <c r="A341" t="n">
        <v>340</v>
      </c>
      <c r="B341" t="inlineStr">
        <is>
          <t>Tyler Seguin</t>
        </is>
      </c>
      <c r="C341" t="inlineStr">
        <is>
          <t>DAL</t>
        </is>
      </c>
      <c r="D341" t="inlineStr">
        <is>
          <t>F</t>
        </is>
      </c>
      <c r="E341" t="inlineStr">
        <is>
          <t>F</t>
        </is>
      </c>
      <c r="F341" t="n">
        <v>34</v>
      </c>
      <c r="G341" t="inlineStr"/>
      <c r="H341" t="inlineStr">
        <is>
          <t>FA</t>
        </is>
      </c>
      <c r="I341" s="30" t="n">
        <v>9850000</v>
      </c>
      <c r="J341" s="31" t="n">
        <v>56.32</v>
      </c>
      <c r="K341" s="31" t="n">
        <v>20.64</v>
      </c>
      <c r="L341" s="31" t="n">
        <v>35.68</v>
      </c>
      <c r="M341" s="31" t="n">
        <v>5.72</v>
      </c>
      <c r="N341" t="n">
        <v>281.5</v>
      </c>
      <c r="O341" t="n">
        <v>42</v>
      </c>
      <c r="P341" t="inlineStr">
        <is>
          <t>01sif</t>
        </is>
      </c>
    </row>
    <row r="342">
      <c r="A342" t="n">
        <v>341</v>
      </c>
      <c r="B342" t="inlineStr">
        <is>
          <t>Adin Hill</t>
        </is>
      </c>
      <c r="C342" t="inlineStr">
        <is>
          <t>VGK</t>
        </is>
      </c>
      <c r="D342" t="inlineStr">
        <is>
          <t>G</t>
        </is>
      </c>
      <c r="E342" t="inlineStr">
        <is>
          <t>G</t>
        </is>
      </c>
      <c r="F342" t="n">
        <v>30</v>
      </c>
      <c r="G342" t="inlineStr"/>
      <c r="H342" t="inlineStr">
        <is>
          <t>Mike</t>
        </is>
      </c>
      <c r="I342" s="30" t="n">
        <v>6250000</v>
      </c>
      <c r="J342" s="31" t="n">
        <v>56.11</v>
      </c>
      <c r="K342" s="31" t="n">
        <v>41.72</v>
      </c>
      <c r="L342" s="31" t="n">
        <v>14.39</v>
      </c>
      <c r="M342" s="31" t="n">
        <v>8.98</v>
      </c>
      <c r="N342" t="n">
        <v>287.8</v>
      </c>
      <c r="O342" t="n">
        <v>49</v>
      </c>
      <c r="P342" t="inlineStr">
        <is>
          <t>03mkm</t>
        </is>
      </c>
    </row>
    <row r="343">
      <c r="A343" t="n">
        <v>342</v>
      </c>
      <c r="B343" t="inlineStr">
        <is>
          <t>Braden Schneider</t>
        </is>
      </c>
      <c r="C343" t="inlineStr">
        <is>
          <t>NYR</t>
        </is>
      </c>
      <c r="D343" t="inlineStr">
        <is>
          <t>D</t>
        </is>
      </c>
      <c r="E343" t="inlineStr">
        <is>
          <t>D</t>
        </is>
      </c>
      <c r="F343" t="n">
        <v>24</v>
      </c>
      <c r="G343" t="inlineStr"/>
      <c r="H343" t="inlineStr">
        <is>
          <t>FA</t>
        </is>
      </c>
      <c r="I343" s="30" t="n">
        <v>5500000</v>
      </c>
      <c r="J343" s="31" t="n">
        <v>56.02</v>
      </c>
      <c r="K343" s="31" t="n">
        <v>57.27</v>
      </c>
      <c r="L343" s="31" t="n">
        <v>-1.25</v>
      </c>
      <c r="M343" s="31" t="n">
        <v>10.19</v>
      </c>
      <c r="N343" t="n">
        <v>292.8</v>
      </c>
      <c r="O343" t="n">
        <v>41</v>
      </c>
      <c r="P343" t="inlineStr">
        <is>
          <t>059e1</t>
        </is>
      </c>
    </row>
    <row r="344">
      <c r="A344" t="n">
        <v>343</v>
      </c>
      <c r="B344" t="inlineStr">
        <is>
          <t>Frank Nazar</t>
        </is>
      </c>
      <c r="C344" t="inlineStr">
        <is>
          <t>CHI</t>
        </is>
      </c>
      <c r="D344" t="inlineStr">
        <is>
          <t>F</t>
        </is>
      </c>
      <c r="E344" t="inlineStr">
        <is>
          <t>F</t>
        </is>
      </c>
      <c r="F344" t="n">
        <v>22</v>
      </c>
      <c r="G344" t="inlineStr"/>
      <c r="H344" t="inlineStr">
        <is>
          <t>Anybody but the Leafs</t>
        </is>
      </c>
      <c r="I344" s="30" t="n">
        <v>6599991</v>
      </c>
      <c r="J344" s="31" t="n">
        <v>56.01</v>
      </c>
      <c r="K344" s="31" t="n">
        <v>55.07</v>
      </c>
      <c r="L344" s="31" t="n">
        <v>0.9399999999999999</v>
      </c>
      <c r="M344" s="31" t="n">
        <v>8.49</v>
      </c>
      <c r="N344" t="n">
        <v>208.4</v>
      </c>
      <c r="O344" t="n">
        <v>85</v>
      </c>
      <c r="P344" t="inlineStr">
        <is>
          <t>05m17</t>
        </is>
      </c>
    </row>
    <row r="345">
      <c r="A345" t="n">
        <v>344</v>
      </c>
      <c r="B345" t="inlineStr">
        <is>
          <t>Anthony Stolarz</t>
        </is>
      </c>
      <c r="C345" t="inlineStr">
        <is>
          <t>TOR</t>
        </is>
      </c>
      <c r="D345" t="inlineStr">
        <is>
          <t>G</t>
        </is>
      </c>
      <c r="E345" t="inlineStr">
        <is>
          <t>G</t>
        </is>
      </c>
      <c r="F345" t="n">
        <v>32</v>
      </c>
      <c r="G345" t="inlineStr"/>
      <c r="H345" t="inlineStr">
        <is>
          <t>FA</t>
        </is>
      </c>
      <c r="I345" s="30" t="n">
        <v>3750000</v>
      </c>
      <c r="J345" s="31" t="n">
        <v>55.98</v>
      </c>
      <c r="K345" s="31" t="n">
        <v>37.14</v>
      </c>
      <c r="L345" s="31" t="n">
        <v>18.84</v>
      </c>
      <c r="M345" s="31" t="n">
        <v>14.93</v>
      </c>
      <c r="N345" t="n">
        <v>290.9</v>
      </c>
      <c r="O345" t="n">
        <v>47</v>
      </c>
      <c r="P345" t="inlineStr">
        <is>
          <t>02np7</t>
        </is>
      </c>
    </row>
    <row r="346">
      <c r="A346" t="n">
        <v>345</v>
      </c>
      <c r="B346" t="inlineStr">
        <is>
          <t>Tyler Tucker</t>
        </is>
      </c>
      <c r="C346" t="inlineStr">
        <is>
          <t>STL</t>
        </is>
      </c>
      <c r="D346" t="inlineStr">
        <is>
          <t>D</t>
        </is>
      </c>
      <c r="E346" t="inlineStr">
        <is>
          <t>D</t>
        </is>
      </c>
      <c r="F346" t="n">
        <v>26</v>
      </c>
      <c r="G346" t="inlineStr"/>
      <c r="H346" t="inlineStr">
        <is>
          <t>FA</t>
        </is>
      </c>
      <c r="I346" s="30" t="n">
        <v>925000</v>
      </c>
      <c r="J346" s="31" t="n">
        <v>55.91</v>
      </c>
      <c r="K346" s="31" t="n">
        <v>53.99</v>
      </c>
      <c r="L346" s="31" t="n">
        <v>1.92</v>
      </c>
      <c r="M346" s="31" t="n">
        <v>60.44</v>
      </c>
      <c r="O346" t="n">
        <v>17</v>
      </c>
      <c r="P346" t="inlineStr">
        <is>
          <t>04r1c</t>
        </is>
      </c>
    </row>
    <row r="347">
      <c r="A347" t="n">
        <v>346</v>
      </c>
      <c r="B347" t="inlineStr">
        <is>
          <t>Gavin McKenna</t>
        </is>
      </c>
      <c r="C347" t="inlineStr">
        <is>
          <t>TOR</t>
        </is>
      </c>
      <c r="D347" t="inlineStr">
        <is>
          <t>F</t>
        </is>
      </c>
      <c r="E347" t="inlineStr">
        <is>
          <t>F</t>
        </is>
      </c>
      <c r="F347" t="n">
        <v>18</v>
      </c>
      <c r="G347" t="inlineStr">
        <is>
          <t>Yes</t>
        </is>
      </c>
      <c r="H347" t="inlineStr">
        <is>
          <t>FA</t>
        </is>
      </c>
      <c r="I347" s="30" t="n">
        <v>1075000</v>
      </c>
      <c r="J347" s="31" t="n">
        <v>55.89</v>
      </c>
      <c r="K347" s="31" t="n">
        <v>0</v>
      </c>
      <c r="L347" s="31" t="n">
        <v>55.89</v>
      </c>
      <c r="M347" s="31" t="n">
        <v>51.99</v>
      </c>
      <c r="N347" t="n">
        <v>115.5</v>
      </c>
      <c r="O347" t="n">
        <v>96</v>
      </c>
      <c r="P347" t="inlineStr">
        <is>
          <t>062h5</t>
        </is>
      </c>
    </row>
    <row r="348">
      <c r="A348" t="n">
        <v>347</v>
      </c>
      <c r="B348" t="inlineStr">
        <is>
          <t>Gabriel Landeskog</t>
        </is>
      </c>
      <c r="C348" t="inlineStr">
        <is>
          <t>COL</t>
        </is>
      </c>
      <c r="D348" t="inlineStr">
        <is>
          <t>F</t>
        </is>
      </c>
      <c r="E348" t="inlineStr">
        <is>
          <t>F</t>
        </is>
      </c>
      <c r="F348" t="n">
        <v>33</v>
      </c>
      <c r="G348" t="inlineStr"/>
      <c r="H348" t="inlineStr">
        <is>
          <t>FA</t>
        </is>
      </c>
      <c r="I348" s="30" t="n">
        <v>7000000</v>
      </c>
      <c r="J348" s="31" t="n">
        <v>55.72</v>
      </c>
      <c r="K348" s="31" t="n">
        <v>54.33</v>
      </c>
      <c r="L348" s="31" t="n">
        <v>1.39</v>
      </c>
      <c r="M348" s="31" t="n">
        <v>7.96</v>
      </c>
      <c r="N348" t="n">
        <v>188.4</v>
      </c>
      <c r="O348" t="n">
        <v>69</v>
      </c>
      <c r="P348" t="inlineStr">
        <is>
          <t>0243e</t>
        </is>
      </c>
    </row>
    <row r="349">
      <c r="A349" t="n">
        <v>348</v>
      </c>
      <c r="B349" t="inlineStr">
        <is>
          <t>Noah Cates</t>
        </is>
      </c>
      <c r="C349" t="inlineStr">
        <is>
          <t>PHI</t>
        </is>
      </c>
      <c r="D349" t="inlineStr">
        <is>
          <t>F</t>
        </is>
      </c>
      <c r="E349" t="inlineStr">
        <is>
          <t>F</t>
        </is>
      </c>
      <c r="F349" t="n">
        <v>27</v>
      </c>
      <c r="G349" t="inlineStr"/>
      <c r="H349" t="inlineStr">
        <is>
          <t>FA</t>
        </is>
      </c>
      <c r="I349" s="30" t="n">
        <v>4000000</v>
      </c>
      <c r="J349" s="31" t="n">
        <v>55.71</v>
      </c>
      <c r="K349" s="31" t="n">
        <v>70.14</v>
      </c>
      <c r="L349" s="31" t="n">
        <v>-14.43</v>
      </c>
      <c r="M349" s="31" t="n">
        <v>13.93</v>
      </c>
      <c r="N349" t="n">
        <v>292.1</v>
      </c>
      <c r="O349" t="n">
        <v>41</v>
      </c>
      <c r="P349" t="inlineStr">
        <is>
          <t>04f75</t>
        </is>
      </c>
    </row>
    <row r="350">
      <c r="A350" t="n">
        <v>349</v>
      </c>
      <c r="B350" t="inlineStr">
        <is>
          <t>Conor Garland</t>
        </is>
      </c>
      <c r="C350" t="inlineStr">
        <is>
          <t>CBJ</t>
        </is>
      </c>
      <c r="D350" t="inlineStr">
        <is>
          <t>F</t>
        </is>
      </c>
      <c r="E350" t="inlineStr">
        <is>
          <t>F</t>
        </is>
      </c>
      <c r="F350" t="n">
        <v>30</v>
      </c>
      <c r="G350" t="inlineStr"/>
      <c r="H350" t="inlineStr">
        <is>
          <t>FA</t>
        </is>
      </c>
      <c r="I350" s="30" t="n">
        <v>6000000</v>
      </c>
      <c r="J350" s="31" t="n">
        <v>55.58</v>
      </c>
      <c r="K350" s="31" t="n">
        <v>47.03</v>
      </c>
      <c r="L350" s="31" t="n">
        <v>8.550000000000001</v>
      </c>
      <c r="M350" s="31" t="n">
        <v>9.26</v>
      </c>
      <c r="N350" t="n">
        <v>291.1</v>
      </c>
      <c r="O350" t="n">
        <v>27</v>
      </c>
      <c r="P350" t="inlineStr">
        <is>
          <t>03m26</t>
        </is>
      </c>
    </row>
    <row r="351">
      <c r="A351" t="n">
        <v>350</v>
      </c>
      <c r="B351" t="inlineStr">
        <is>
          <t>Jean-Gabriel Pageau</t>
        </is>
      </c>
      <c r="C351" t="inlineStr">
        <is>
          <t>NYI</t>
        </is>
      </c>
      <c r="D351" t="inlineStr">
        <is>
          <t>F</t>
        </is>
      </c>
      <c r="E351" t="inlineStr">
        <is>
          <t>F</t>
        </is>
      </c>
      <c r="F351" t="n">
        <v>33</v>
      </c>
      <c r="G351" t="inlineStr"/>
      <c r="H351" t="inlineStr">
        <is>
          <t>FA</t>
        </is>
      </c>
      <c r="I351" s="30" t="n">
        <v>4850000</v>
      </c>
      <c r="J351" s="31" t="n">
        <v>55.49</v>
      </c>
      <c r="K351" s="31" t="n">
        <v>54.79</v>
      </c>
      <c r="L351" s="31" t="n">
        <v>0.7</v>
      </c>
      <c r="M351" s="31" t="n">
        <v>11.44</v>
      </c>
      <c r="N351" t="n">
        <v>291.6</v>
      </c>
      <c r="O351" t="n">
        <v>29</v>
      </c>
      <c r="P351" t="inlineStr">
        <is>
          <t>02dq6</t>
        </is>
      </c>
    </row>
    <row r="352">
      <c r="A352" t="n">
        <v>351</v>
      </c>
      <c r="B352" t="inlineStr">
        <is>
          <t>Matt Coronato</t>
        </is>
      </c>
      <c r="C352" t="inlineStr">
        <is>
          <t>CGY</t>
        </is>
      </c>
      <c r="D352" t="inlineStr">
        <is>
          <t>F</t>
        </is>
      </c>
      <c r="E352" t="inlineStr">
        <is>
          <t>F</t>
        </is>
      </c>
      <c r="F352" t="n">
        <v>23</v>
      </c>
      <c r="G352" t="inlineStr"/>
      <c r="H352" t="inlineStr">
        <is>
          <t>FA</t>
        </is>
      </c>
      <c r="I352" s="30" t="n">
        <v>6500000</v>
      </c>
      <c r="J352" s="31" t="n">
        <v>55.45</v>
      </c>
      <c r="K352" s="31" t="n">
        <v>58.07</v>
      </c>
      <c r="L352" s="31" t="n">
        <v>-2.62</v>
      </c>
      <c r="M352" s="31" t="n">
        <v>8.529999999999999</v>
      </c>
      <c r="N352" t="n">
        <v>217.9</v>
      </c>
      <c r="O352" t="n">
        <v>71</v>
      </c>
      <c r="P352" t="inlineStr">
        <is>
          <t>05ran</t>
        </is>
      </c>
    </row>
    <row r="353">
      <c r="A353" t="n">
        <v>352</v>
      </c>
      <c r="B353" t="inlineStr">
        <is>
          <t>Anton Frondell</t>
        </is>
      </c>
      <c r="C353" t="inlineStr">
        <is>
          <t>CHI</t>
        </is>
      </c>
      <c r="D353" t="inlineStr">
        <is>
          <t>F</t>
        </is>
      </c>
      <c r="E353" t="inlineStr">
        <is>
          <t>F</t>
        </is>
      </c>
      <c r="F353" t="n">
        <v>19</v>
      </c>
      <c r="G353" t="inlineStr"/>
      <c r="H353" t="inlineStr">
        <is>
          <t>Brost</t>
        </is>
      </c>
      <c r="I353" s="30" t="n">
        <v>975000</v>
      </c>
      <c r="J353" s="31" t="n">
        <v>55.43</v>
      </c>
      <c r="K353" s="31" t="n">
        <v>10.92</v>
      </c>
      <c r="L353" s="31" t="n">
        <v>44.51</v>
      </c>
      <c r="M353" s="31" t="n">
        <v>56.85</v>
      </c>
      <c r="N353" t="n">
        <v>185.1</v>
      </c>
      <c r="O353" t="n">
        <v>91</v>
      </c>
      <c r="P353" t="inlineStr">
        <is>
          <t>06jhd</t>
        </is>
      </c>
    </row>
    <row r="354">
      <c r="A354" t="n">
        <v>353</v>
      </c>
      <c r="B354" t="inlineStr">
        <is>
          <t>Tyson Foerster</t>
        </is>
      </c>
      <c r="C354" t="inlineStr">
        <is>
          <t>PHI</t>
        </is>
      </c>
      <c r="D354" t="inlineStr">
        <is>
          <t>F</t>
        </is>
      </c>
      <c r="E354" t="inlineStr">
        <is>
          <t>F</t>
        </is>
      </c>
      <c r="F354" t="n">
        <v>24</v>
      </c>
      <c r="G354" t="inlineStr"/>
      <c r="H354" t="inlineStr">
        <is>
          <t>FA</t>
        </is>
      </c>
      <c r="I354" s="30" t="n">
        <v>3750000</v>
      </c>
      <c r="J354" s="31" t="n">
        <v>55.38</v>
      </c>
      <c r="K354" s="31" t="n">
        <v>27.85</v>
      </c>
      <c r="L354" s="31" t="n">
        <v>27.53</v>
      </c>
      <c r="M354" s="31" t="n">
        <v>14.77</v>
      </c>
      <c r="N354" t="n">
        <v>215.6</v>
      </c>
      <c r="O354" t="n">
        <v>74</v>
      </c>
      <c r="P354" t="inlineStr">
        <is>
          <t>05k8c</t>
        </is>
      </c>
    </row>
    <row r="355">
      <c r="A355" t="n">
        <v>354</v>
      </c>
      <c r="B355" t="inlineStr">
        <is>
          <t>Alex Killorn</t>
        </is>
      </c>
      <c r="C355" t="inlineStr">
        <is>
          <t>ANA</t>
        </is>
      </c>
      <c r="D355" t="inlineStr">
        <is>
          <t>F</t>
        </is>
      </c>
      <c r="E355" t="inlineStr">
        <is>
          <t>F</t>
        </is>
      </c>
      <c r="F355" t="n">
        <v>36</v>
      </c>
      <c r="G355" t="inlineStr"/>
      <c r="H355" t="inlineStr">
        <is>
          <t>FA</t>
        </is>
      </c>
      <c r="I355" s="30" t="n">
        <v>6250000</v>
      </c>
      <c r="J355" s="31" t="n">
        <v>55.15</v>
      </c>
      <c r="K355" s="31" t="n">
        <v>51.7</v>
      </c>
      <c r="L355" s="31" t="n">
        <v>3.45</v>
      </c>
      <c r="M355" s="31" t="n">
        <v>8.82</v>
      </c>
      <c r="N355" t="n">
        <v>291.4</v>
      </c>
      <c r="O355" t="n">
        <v>13</v>
      </c>
      <c r="P355" t="inlineStr">
        <is>
          <t>01n84</t>
        </is>
      </c>
    </row>
    <row r="356">
      <c r="A356" t="n">
        <v>355</v>
      </c>
      <c r="B356" t="inlineStr">
        <is>
          <t>Yanni Gourde</t>
        </is>
      </c>
      <c r="C356" t="inlineStr">
        <is>
          <t>TBL</t>
        </is>
      </c>
      <c r="D356" t="inlineStr">
        <is>
          <t>F</t>
        </is>
      </c>
      <c r="E356" t="inlineStr">
        <is>
          <t>F</t>
        </is>
      </c>
      <c r="F356" t="n">
        <v>34</v>
      </c>
      <c r="G356" t="inlineStr"/>
      <c r="H356" t="inlineStr">
        <is>
          <t>Mike</t>
        </is>
      </c>
      <c r="I356" s="30" t="n">
        <v>2333333</v>
      </c>
      <c r="J356" s="31" t="n">
        <v>54.91</v>
      </c>
      <c r="K356" s="31" t="n">
        <v>53.49</v>
      </c>
      <c r="L356" s="31" t="n">
        <v>1.42</v>
      </c>
      <c r="M356" s="31" t="n">
        <v>23.53</v>
      </c>
      <c r="N356" t="n">
        <v>292.9</v>
      </c>
      <c r="O356" t="n">
        <v>18</v>
      </c>
      <c r="P356" t="inlineStr">
        <is>
          <t>02jrw</t>
        </is>
      </c>
    </row>
    <row r="357">
      <c r="A357" t="n">
        <v>356</v>
      </c>
      <c r="B357" t="inlineStr">
        <is>
          <t>Sean Monahan</t>
        </is>
      </c>
      <c r="C357" t="inlineStr">
        <is>
          <t>CBJ</t>
        </is>
      </c>
      <c r="D357" t="inlineStr">
        <is>
          <t>F</t>
        </is>
      </c>
      <c r="E357" t="inlineStr">
        <is>
          <t>F</t>
        </is>
      </c>
      <c r="F357" t="n">
        <v>31</v>
      </c>
      <c r="G357" t="inlineStr"/>
      <c r="H357" t="inlineStr">
        <is>
          <t>FA</t>
        </is>
      </c>
      <c r="I357" s="30" t="n">
        <v>5500000</v>
      </c>
      <c r="J357" s="31" t="n">
        <v>54.84</v>
      </c>
      <c r="K357" s="31" t="n">
        <v>47.66</v>
      </c>
      <c r="L357" s="31" t="n">
        <v>7.18</v>
      </c>
      <c r="M357" s="31" t="n">
        <v>9.970000000000001</v>
      </c>
      <c r="N357" t="n">
        <v>290.2</v>
      </c>
      <c r="O357" t="n">
        <v>41</v>
      </c>
      <c r="P357" t="inlineStr">
        <is>
          <t>02un6</t>
        </is>
      </c>
    </row>
    <row r="358">
      <c r="A358" t="n">
        <v>357</v>
      </c>
      <c r="B358" t="inlineStr">
        <is>
          <t>Jordan Spence</t>
        </is>
      </c>
      <c r="C358" t="inlineStr">
        <is>
          <t>OTT</t>
        </is>
      </c>
      <c r="D358" t="inlineStr">
        <is>
          <t>D</t>
        </is>
      </c>
      <c r="E358" t="inlineStr">
        <is>
          <t>D</t>
        </is>
      </c>
      <c r="F358" t="n">
        <v>25</v>
      </c>
      <c r="G358" t="inlineStr"/>
      <c r="H358" t="inlineStr">
        <is>
          <t>Keith</t>
        </is>
      </c>
      <c r="I358" s="30" t="n">
        <v>5000000</v>
      </c>
      <c r="J358" s="31" t="n">
        <v>54.66</v>
      </c>
      <c r="K358" s="31" t="n">
        <v>54.66</v>
      </c>
      <c r="L358" s="31" t="n">
        <v>0</v>
      </c>
      <c r="M358" s="31" t="n">
        <v>10.93</v>
      </c>
      <c r="N358" t="n">
        <v>294.5</v>
      </c>
      <c r="O358" t="n">
        <v>46</v>
      </c>
      <c r="P358" t="inlineStr">
        <is>
          <t>04ye8</t>
        </is>
      </c>
    </row>
    <row r="359">
      <c r="A359" t="n">
        <v>358</v>
      </c>
      <c r="B359" t="inlineStr">
        <is>
          <t>John Marino</t>
        </is>
      </c>
      <c r="C359" t="inlineStr">
        <is>
          <t>UTA</t>
        </is>
      </c>
      <c r="D359" t="inlineStr">
        <is>
          <t>D</t>
        </is>
      </c>
      <c r="E359" t="inlineStr">
        <is>
          <t>D</t>
        </is>
      </c>
      <c r="F359" t="n">
        <v>29</v>
      </c>
      <c r="G359" t="inlineStr"/>
      <c r="H359" t="inlineStr">
        <is>
          <t>FA</t>
        </is>
      </c>
      <c r="I359" s="30" t="n">
        <v>4400000</v>
      </c>
      <c r="J359" s="31" t="n">
        <v>54.55</v>
      </c>
      <c r="K359" s="31" t="n">
        <v>57.7</v>
      </c>
      <c r="L359" s="31" t="n">
        <v>-3.15</v>
      </c>
      <c r="M359" s="31" t="n">
        <v>12.4</v>
      </c>
      <c r="N359" t="n">
        <v>292.3</v>
      </c>
      <c r="O359" t="n">
        <v>27</v>
      </c>
      <c r="P359" t="inlineStr">
        <is>
          <t>03rip</t>
        </is>
      </c>
    </row>
    <row r="360">
      <c r="A360" t="n">
        <v>359</v>
      </c>
      <c r="B360" t="inlineStr">
        <is>
          <t>Drew Helleson</t>
        </is>
      </c>
      <c r="C360" t="inlineStr">
        <is>
          <t>ANA</t>
        </is>
      </c>
      <c r="D360" t="inlineStr">
        <is>
          <t>D</t>
        </is>
      </c>
      <c r="E360" t="inlineStr">
        <is>
          <t>D</t>
        </is>
      </c>
      <c r="F360" t="n">
        <v>25</v>
      </c>
      <c r="G360" t="inlineStr"/>
      <c r="H360" t="inlineStr">
        <is>
          <t>FA</t>
        </is>
      </c>
      <c r="I360" s="30" t="n">
        <v>1100000</v>
      </c>
      <c r="J360" s="31" t="n">
        <v>54.42</v>
      </c>
      <c r="K360" s="31" t="n">
        <v>38.38</v>
      </c>
      <c r="L360" s="31" t="n">
        <v>16.04</v>
      </c>
      <c r="M360" s="31" t="n">
        <v>49.47</v>
      </c>
      <c r="N360" t="n">
        <v>292.8</v>
      </c>
      <c r="O360" t="n">
        <v>25</v>
      </c>
      <c r="P360" t="inlineStr">
        <is>
          <t>04zp2</t>
        </is>
      </c>
    </row>
    <row r="361">
      <c r="A361" t="n">
        <v>360</v>
      </c>
      <c r="B361" t="inlineStr">
        <is>
          <t>Jared Spurgeon</t>
        </is>
      </c>
      <c r="C361" t="inlineStr">
        <is>
          <t>MIN</t>
        </is>
      </c>
      <c r="D361" t="inlineStr">
        <is>
          <t>D</t>
        </is>
      </c>
      <c r="E361" t="inlineStr">
        <is>
          <t>D</t>
        </is>
      </c>
      <c r="F361" t="n">
        <v>36</v>
      </c>
      <c r="G361" t="inlineStr"/>
      <c r="H361" t="inlineStr">
        <is>
          <t>FA</t>
        </is>
      </c>
      <c r="I361" s="30" t="n">
        <v>7575000</v>
      </c>
      <c r="J361" s="31" t="n">
        <v>54.36</v>
      </c>
      <c r="K361" s="31" t="n">
        <v>55.58</v>
      </c>
      <c r="L361" s="31" t="n">
        <v>-1.22</v>
      </c>
      <c r="M361" s="31" t="n">
        <v>7.18</v>
      </c>
      <c r="N361" t="n">
        <v>290.3</v>
      </c>
      <c r="O361" t="n">
        <v>20</v>
      </c>
      <c r="P361" t="inlineStr">
        <is>
          <t>023wa</t>
        </is>
      </c>
    </row>
    <row r="362">
      <c r="A362" t="n">
        <v>361</v>
      </c>
      <c r="B362" t="inlineStr">
        <is>
          <t>Logan Stankoven</t>
        </is>
      </c>
      <c r="C362" t="inlineStr">
        <is>
          <t>CAR</t>
        </is>
      </c>
      <c r="D362" t="inlineStr">
        <is>
          <t>F</t>
        </is>
      </c>
      <c r="E362" t="inlineStr">
        <is>
          <t>F</t>
        </is>
      </c>
      <c r="F362" t="n">
        <v>23</v>
      </c>
      <c r="G362" t="inlineStr"/>
      <c r="H362" t="inlineStr">
        <is>
          <t>Anybody but the Leafs</t>
        </is>
      </c>
      <c r="I362" s="30" t="n">
        <v>6000000</v>
      </c>
      <c r="J362" s="31" t="n">
        <v>54.11</v>
      </c>
      <c r="K362" s="31" t="n">
        <v>56.63</v>
      </c>
      <c r="L362" s="31" t="n">
        <v>-2.52</v>
      </c>
      <c r="M362" s="31" t="n">
        <v>9.02</v>
      </c>
      <c r="N362" t="n">
        <v>213.3</v>
      </c>
      <c r="O362" t="n">
        <v>87</v>
      </c>
      <c r="P362" t="inlineStr">
        <is>
          <t>05rf2</t>
        </is>
      </c>
    </row>
    <row r="363">
      <c r="A363" t="n">
        <v>362</v>
      </c>
      <c r="B363" t="inlineStr">
        <is>
          <t>Jake DeBrusk</t>
        </is>
      </c>
      <c r="C363" t="inlineStr">
        <is>
          <t>VAN</t>
        </is>
      </c>
      <c r="D363" t="inlineStr">
        <is>
          <t>F</t>
        </is>
      </c>
      <c r="E363" t="inlineStr">
        <is>
          <t>F</t>
        </is>
      </c>
      <c r="F363" t="n">
        <v>29</v>
      </c>
      <c r="G363" t="inlineStr"/>
      <c r="H363" t="inlineStr">
        <is>
          <t>FA</t>
        </is>
      </c>
      <c r="I363" s="30" t="n">
        <v>5500000</v>
      </c>
      <c r="J363" s="31" t="n">
        <v>53.91</v>
      </c>
      <c r="K363" s="31" t="n">
        <v>52.66</v>
      </c>
      <c r="L363" s="31" t="n">
        <v>1.25</v>
      </c>
      <c r="M363" s="31" t="n">
        <v>9.800000000000001</v>
      </c>
      <c r="N363" t="n">
        <v>246.2</v>
      </c>
      <c r="O363" t="n">
        <v>59</v>
      </c>
      <c r="P363" t="inlineStr">
        <is>
          <t>03rab</t>
        </is>
      </c>
    </row>
    <row r="364">
      <c r="A364" t="n">
        <v>363</v>
      </c>
      <c r="B364" t="inlineStr">
        <is>
          <t>Yakov Trenin</t>
        </is>
      </c>
      <c r="C364" t="inlineStr">
        <is>
          <t>MIN</t>
        </is>
      </c>
      <c r="D364" t="inlineStr">
        <is>
          <t>F</t>
        </is>
      </c>
      <c r="E364" t="inlineStr">
        <is>
          <t>F</t>
        </is>
      </c>
      <c r="F364" t="n">
        <v>29</v>
      </c>
      <c r="G364" t="inlineStr"/>
      <c r="H364" t="inlineStr">
        <is>
          <t>FA</t>
        </is>
      </c>
      <c r="I364" s="30" t="n">
        <v>3500000</v>
      </c>
      <c r="J364" s="31" t="n">
        <v>53.86</v>
      </c>
      <c r="K364" s="31" t="n">
        <v>55.71</v>
      </c>
      <c r="L364" s="31" t="n">
        <v>-1.85</v>
      </c>
      <c r="M364" s="31" t="n">
        <v>15.39</v>
      </c>
      <c r="N364" t="n">
        <v>281.3</v>
      </c>
      <c r="O364" t="n">
        <v>39</v>
      </c>
      <c r="P364" t="inlineStr">
        <is>
          <t>03rf7</t>
        </is>
      </c>
    </row>
    <row r="365">
      <c r="A365" t="n">
        <v>364</v>
      </c>
      <c r="B365" t="inlineStr">
        <is>
          <t>Joel Edmundson</t>
        </is>
      </c>
      <c r="C365" t="inlineStr">
        <is>
          <t>LAK</t>
        </is>
      </c>
      <c r="D365" t="inlineStr">
        <is>
          <t>D</t>
        </is>
      </c>
      <c r="E365" t="inlineStr">
        <is>
          <t>D</t>
        </is>
      </c>
      <c r="F365" t="n">
        <v>33</v>
      </c>
      <c r="G365" t="inlineStr"/>
      <c r="H365" t="inlineStr">
        <is>
          <t>FA</t>
        </is>
      </c>
      <c r="I365" s="30" t="n">
        <v>3850000</v>
      </c>
      <c r="J365" s="31" t="n">
        <v>53.7</v>
      </c>
      <c r="K365" s="31" t="n">
        <v>54.48</v>
      </c>
      <c r="L365" s="31" t="n">
        <v>-0.78</v>
      </c>
      <c r="M365" s="31" t="n">
        <v>13.95</v>
      </c>
      <c r="N365" t="n">
        <v>292.8</v>
      </c>
      <c r="O365" t="n">
        <v>13</v>
      </c>
      <c r="P365" t="inlineStr">
        <is>
          <t>02b42</t>
        </is>
      </c>
    </row>
    <row r="366">
      <c r="A366" t="n">
        <v>365</v>
      </c>
      <c r="B366" t="inlineStr">
        <is>
          <t>Ryan Donato</t>
        </is>
      </c>
      <c r="C366" t="inlineStr">
        <is>
          <t>CHI</t>
        </is>
      </c>
      <c r="D366" t="inlineStr">
        <is>
          <t>F</t>
        </is>
      </c>
      <c r="E366" t="inlineStr">
        <is>
          <t>F</t>
        </is>
      </c>
      <c r="F366" t="n">
        <v>30</v>
      </c>
      <c r="G366" t="inlineStr"/>
      <c r="H366" t="inlineStr">
        <is>
          <t>FA</t>
        </is>
      </c>
      <c r="I366" s="30" t="n">
        <v>4000000</v>
      </c>
      <c r="J366" s="31" t="n">
        <v>53.48</v>
      </c>
      <c r="K366" s="31" t="n">
        <v>48.24</v>
      </c>
      <c r="L366" s="31" t="n">
        <v>5.24</v>
      </c>
      <c r="M366" s="31" t="n">
        <v>13.37</v>
      </c>
      <c r="N366" t="n">
        <v>291.9</v>
      </c>
      <c r="O366" t="n">
        <v>25</v>
      </c>
      <c r="P366" t="inlineStr">
        <is>
          <t>03eb0</t>
        </is>
      </c>
    </row>
    <row r="367">
      <c r="A367" t="n">
        <v>366</v>
      </c>
      <c r="B367" t="inlineStr">
        <is>
          <t>Pavel Mintyukov</t>
        </is>
      </c>
      <c r="C367" t="inlineStr">
        <is>
          <t>ANA</t>
        </is>
      </c>
      <c r="D367" t="inlineStr">
        <is>
          <t>D</t>
        </is>
      </c>
      <c r="E367" t="inlineStr">
        <is>
          <t>D</t>
        </is>
      </c>
      <c r="F367" t="n">
        <v>22</v>
      </c>
      <c r="G367" t="inlineStr"/>
      <c r="H367" t="inlineStr">
        <is>
          <t>FA</t>
        </is>
      </c>
      <c r="I367" s="30" t="n">
        <v>7200000</v>
      </c>
      <c r="J367" s="31" t="n">
        <v>53.41</v>
      </c>
      <c r="K367" s="31" t="n">
        <v>51.76</v>
      </c>
      <c r="L367" s="31" t="n">
        <v>1.65</v>
      </c>
      <c r="M367" s="31" t="n">
        <v>7.42</v>
      </c>
      <c r="N367" t="n">
        <v>289.9</v>
      </c>
      <c r="O367" t="n">
        <v>63</v>
      </c>
      <c r="P367" t="inlineStr">
        <is>
          <t>05yli</t>
        </is>
      </c>
    </row>
    <row r="368">
      <c r="A368" t="n">
        <v>367</v>
      </c>
      <c r="B368" t="inlineStr">
        <is>
          <t>Zach Whitecloud</t>
        </is>
      </c>
      <c r="C368" t="inlineStr">
        <is>
          <t>CGY</t>
        </is>
      </c>
      <c r="D368" t="inlineStr">
        <is>
          <t>D</t>
        </is>
      </c>
      <c r="E368" t="inlineStr">
        <is>
          <t>D</t>
        </is>
      </c>
      <c r="F368" t="n">
        <v>29</v>
      </c>
      <c r="G368" t="inlineStr"/>
      <c r="H368" t="inlineStr">
        <is>
          <t>FA</t>
        </is>
      </c>
      <c r="I368" s="30" t="n">
        <v>2750000</v>
      </c>
      <c r="J368" s="31" t="n">
        <v>53.38</v>
      </c>
      <c r="K368" s="31" t="n">
        <v>53.64</v>
      </c>
      <c r="L368" s="31" t="n">
        <v>-0.26</v>
      </c>
      <c r="M368" s="31" t="n">
        <v>19.41</v>
      </c>
      <c r="N368" t="n">
        <v>292.5</v>
      </c>
      <c r="O368" t="n">
        <v>21</v>
      </c>
      <c r="P368" t="inlineStr">
        <is>
          <t>04lcr</t>
        </is>
      </c>
    </row>
    <row r="369">
      <c r="A369" t="n">
        <v>368</v>
      </c>
      <c r="B369" t="inlineStr">
        <is>
          <t>Philip Broberg</t>
        </is>
      </c>
      <c r="C369" t="inlineStr">
        <is>
          <t>STL</t>
        </is>
      </c>
      <c r="D369" t="inlineStr">
        <is>
          <t>D</t>
        </is>
      </c>
      <c r="E369" t="inlineStr">
        <is>
          <t>D</t>
        </is>
      </c>
      <c r="F369" t="n">
        <v>25</v>
      </c>
      <c r="G369" t="inlineStr"/>
      <c r="H369" t="inlineStr">
        <is>
          <t>FA</t>
        </is>
      </c>
      <c r="I369" s="30" t="n">
        <v>8000000</v>
      </c>
      <c r="J369" s="31" t="n">
        <v>53.32</v>
      </c>
      <c r="K369" s="31" t="n">
        <v>57.84</v>
      </c>
      <c r="L369" s="31" t="n">
        <v>-4.52</v>
      </c>
      <c r="M369" s="31" t="n">
        <v>6.67</v>
      </c>
      <c r="N369" t="n">
        <v>162.5</v>
      </c>
      <c r="O369" t="n">
        <v>82</v>
      </c>
      <c r="P369" t="inlineStr">
        <is>
          <t>04xef</t>
        </is>
      </c>
    </row>
    <row r="370">
      <c r="A370" t="n">
        <v>369</v>
      </c>
      <c r="B370" t="inlineStr">
        <is>
          <t>Luke Schenn</t>
        </is>
      </c>
      <c r="C370" t="inlineStr">
        <is>
          <t>VAN</t>
        </is>
      </c>
      <c r="D370" t="inlineStr">
        <is>
          <t>D</t>
        </is>
      </c>
      <c r="E370" t="inlineStr">
        <is>
          <t>D</t>
        </is>
      </c>
      <c r="F370" t="n">
        <v>36</v>
      </c>
      <c r="G370" t="inlineStr"/>
      <c r="H370" t="inlineStr">
        <is>
          <t>FA</t>
        </is>
      </c>
      <c r="I370" s="30" t="n">
        <v>2250000</v>
      </c>
      <c r="J370" s="31" t="n">
        <v>53.31</v>
      </c>
      <c r="K370" s="31" t="n">
        <v>37.25</v>
      </c>
      <c r="L370" s="31" t="n">
        <v>16.06</v>
      </c>
      <c r="M370" s="31" t="n">
        <v>23.69</v>
      </c>
      <c r="N370" t="n">
        <v>292.9</v>
      </c>
      <c r="O370" t="n">
        <v>13</v>
      </c>
      <c r="P370" t="inlineStr">
        <is>
          <t>015hz</t>
        </is>
      </c>
    </row>
    <row r="371">
      <c r="A371" t="n">
        <v>370</v>
      </c>
      <c r="B371" t="inlineStr">
        <is>
          <t>Cam Fowler</t>
        </is>
      </c>
      <c r="C371" t="inlineStr">
        <is>
          <t>STL</t>
        </is>
      </c>
      <c r="D371" t="inlineStr">
        <is>
          <t>D</t>
        </is>
      </c>
      <c r="E371" t="inlineStr">
        <is>
          <t>D</t>
        </is>
      </c>
      <c r="F371" t="n">
        <v>34</v>
      </c>
      <c r="G371" t="inlineStr"/>
      <c r="H371" t="inlineStr">
        <is>
          <t>FA</t>
        </is>
      </c>
      <c r="I371" s="30" t="n">
        <v>6500000</v>
      </c>
      <c r="J371" s="31" t="n">
        <v>53.23</v>
      </c>
      <c r="K371" s="31" t="n">
        <v>49</v>
      </c>
      <c r="L371" s="31" t="n">
        <v>4.23</v>
      </c>
      <c r="M371" s="31" t="n">
        <v>8.19</v>
      </c>
      <c r="N371" t="n">
        <v>293.5</v>
      </c>
      <c r="O371" t="n">
        <v>25</v>
      </c>
      <c r="P371" t="inlineStr">
        <is>
          <t>01skq</t>
        </is>
      </c>
    </row>
    <row r="372">
      <c r="A372" t="n">
        <v>371</v>
      </c>
      <c r="B372" t="inlineStr">
        <is>
          <t>Ross Johnston</t>
        </is>
      </c>
      <c r="C372" t="inlineStr">
        <is>
          <t>STL</t>
        </is>
      </c>
      <c r="D372" t="inlineStr">
        <is>
          <t>F</t>
        </is>
      </c>
      <c r="E372" t="inlineStr">
        <is>
          <t>F</t>
        </is>
      </c>
      <c r="F372" t="n">
        <v>32</v>
      </c>
      <c r="G372" t="inlineStr"/>
      <c r="H372" t="inlineStr">
        <is>
          <t>FA</t>
        </is>
      </c>
      <c r="I372" s="30" t="n">
        <v>2000000</v>
      </c>
      <c r="J372" s="31" t="n">
        <v>53.19</v>
      </c>
      <c r="K372" s="31" t="n">
        <v>50.99</v>
      </c>
      <c r="L372" s="31" t="n">
        <v>2.2</v>
      </c>
      <c r="M372" s="31" t="n">
        <v>26.59</v>
      </c>
      <c r="O372" t="n">
        <v>8</v>
      </c>
      <c r="P372" t="inlineStr">
        <is>
          <t>038oe</t>
        </is>
      </c>
    </row>
    <row r="373">
      <c r="A373" t="n">
        <v>372</v>
      </c>
      <c r="B373" t="inlineStr">
        <is>
          <t>Louis Crevier</t>
        </is>
      </c>
      <c r="C373" t="inlineStr">
        <is>
          <t>BUF</t>
        </is>
      </c>
      <c r="D373" t="inlineStr">
        <is>
          <t>D</t>
        </is>
      </c>
      <c r="E373" t="inlineStr">
        <is>
          <t>D</t>
        </is>
      </c>
      <c r="F373" t="n">
        <v>25</v>
      </c>
      <c r="G373" t="inlineStr"/>
      <c r="H373" t="inlineStr">
        <is>
          <t>A Bunch of Dusters</t>
        </is>
      </c>
      <c r="I373" s="30" t="n">
        <v>900000</v>
      </c>
      <c r="J373" s="31" t="n">
        <v>53.06</v>
      </c>
      <c r="K373" s="31" t="n">
        <v>70.70999999999999</v>
      </c>
      <c r="L373" s="31" t="n">
        <v>-17.65</v>
      </c>
      <c r="M373" s="31" t="n">
        <v>58.96</v>
      </c>
      <c r="N373" t="n">
        <v>293</v>
      </c>
      <c r="O373" t="n">
        <v>37</v>
      </c>
      <c r="P373" t="inlineStr">
        <is>
          <t>05981</t>
        </is>
      </c>
    </row>
    <row r="374">
      <c r="A374" t="n">
        <v>373</v>
      </c>
      <c r="B374" t="inlineStr">
        <is>
          <t>Jeffrey Viel</t>
        </is>
      </c>
      <c r="C374" t="inlineStr">
        <is>
          <t>TBL</t>
        </is>
      </c>
      <c r="D374" t="inlineStr">
        <is>
          <t>F</t>
        </is>
      </c>
      <c r="E374" t="inlineStr">
        <is>
          <t>F</t>
        </is>
      </c>
      <c r="F374" t="n">
        <v>29</v>
      </c>
      <c r="G374" t="inlineStr"/>
      <c r="H374" t="inlineStr">
        <is>
          <t>FA</t>
        </is>
      </c>
      <c r="I374" s="30" t="n">
        <v>2500000</v>
      </c>
      <c r="J374" s="31" t="n">
        <v>52.87</v>
      </c>
      <c r="K374" s="31" t="n">
        <v>36.64</v>
      </c>
      <c r="L374" s="31" t="n">
        <v>16.23</v>
      </c>
      <c r="M374" s="31" t="n">
        <v>21.15</v>
      </c>
      <c r="O374" t="n">
        <v>11</v>
      </c>
      <c r="P374" t="inlineStr">
        <is>
          <t>05r3q</t>
        </is>
      </c>
    </row>
    <row r="375">
      <c r="A375" t="n">
        <v>374</v>
      </c>
      <c r="B375" t="inlineStr">
        <is>
          <t>Sean Couturier</t>
        </is>
      </c>
      <c r="C375" t="inlineStr">
        <is>
          <t>PHI</t>
        </is>
      </c>
      <c r="D375" t="inlineStr">
        <is>
          <t>F</t>
        </is>
      </c>
      <c r="E375" t="inlineStr">
        <is>
          <t>F</t>
        </is>
      </c>
      <c r="F375" t="n">
        <v>33</v>
      </c>
      <c r="G375" t="inlineStr"/>
      <c r="H375" t="inlineStr">
        <is>
          <t>FA</t>
        </is>
      </c>
      <c r="I375" s="30" t="n">
        <v>7750000</v>
      </c>
      <c r="J375" s="31" t="n">
        <v>52.73</v>
      </c>
      <c r="K375" s="31" t="n">
        <v>52.18</v>
      </c>
      <c r="L375" s="31" t="n">
        <v>0.55</v>
      </c>
      <c r="M375" s="31" t="n">
        <v>6.8</v>
      </c>
      <c r="N375" t="n">
        <v>291.7</v>
      </c>
      <c r="O375" t="n">
        <v>23</v>
      </c>
      <c r="P375" t="inlineStr">
        <is>
          <t>01z7v</t>
        </is>
      </c>
    </row>
    <row r="376">
      <c r="A376" t="n">
        <v>375</v>
      </c>
      <c r="B376" t="inlineStr">
        <is>
          <t>Casey Mittelstadt</t>
        </is>
      </c>
      <c r="C376" t="inlineStr">
        <is>
          <t>BOS</t>
        </is>
      </c>
      <c r="D376" t="inlineStr">
        <is>
          <t>F</t>
        </is>
      </c>
      <c r="E376" t="inlineStr">
        <is>
          <t>F</t>
        </is>
      </c>
      <c r="F376" t="n">
        <v>27</v>
      </c>
      <c r="G376" t="inlineStr"/>
      <c r="H376" t="inlineStr">
        <is>
          <t>FA</t>
        </is>
      </c>
      <c r="I376" s="30" t="n">
        <v>5750000</v>
      </c>
      <c r="J376" s="31" t="n">
        <v>52.25</v>
      </c>
      <c r="K376" s="31" t="n">
        <v>49.99</v>
      </c>
      <c r="L376" s="31" t="n">
        <v>2.26</v>
      </c>
      <c r="M376" s="31" t="n">
        <v>9.09</v>
      </c>
      <c r="N376" t="n">
        <v>291.4</v>
      </c>
      <c r="O376" t="n">
        <v>30</v>
      </c>
      <c r="P376" t="inlineStr">
        <is>
          <t>0457b</t>
        </is>
      </c>
    </row>
    <row r="377">
      <c r="A377" t="n">
        <v>376</v>
      </c>
      <c r="B377" t="inlineStr">
        <is>
          <t>Andrew Copp</t>
        </is>
      </c>
      <c r="C377" t="inlineStr">
        <is>
          <t>DET</t>
        </is>
      </c>
      <c r="D377" t="inlineStr">
        <is>
          <t>F</t>
        </is>
      </c>
      <c r="E377" t="inlineStr">
        <is>
          <t>F</t>
        </is>
      </c>
      <c r="F377" t="n">
        <v>32</v>
      </c>
      <c r="G377" t="inlineStr"/>
      <c r="H377" t="inlineStr">
        <is>
          <t>FA</t>
        </is>
      </c>
      <c r="I377" s="30" t="n">
        <v>5625000</v>
      </c>
      <c r="J377" s="31" t="n">
        <v>52.06</v>
      </c>
      <c r="K377" s="31" t="n">
        <v>54.81</v>
      </c>
      <c r="L377" s="31" t="n">
        <v>-2.75</v>
      </c>
      <c r="M377" s="31" t="n">
        <v>9.26</v>
      </c>
      <c r="N377" t="n">
        <v>291.6</v>
      </c>
      <c r="O377" t="n">
        <v>21</v>
      </c>
      <c r="P377" t="inlineStr">
        <is>
          <t>031pq</t>
        </is>
      </c>
    </row>
    <row r="378">
      <c r="A378" t="n">
        <v>377</v>
      </c>
      <c r="B378" t="inlineStr">
        <is>
          <t>Jamie Oleksiak</t>
        </is>
      </c>
      <c r="C378" t="inlineStr">
        <is>
          <t>VAN</t>
        </is>
      </c>
      <c r="D378" t="inlineStr">
        <is>
          <t>D</t>
        </is>
      </c>
      <c r="E378" t="inlineStr">
        <is>
          <t>D</t>
        </is>
      </c>
      <c r="F378" t="n">
        <v>33</v>
      </c>
      <c r="G378" t="inlineStr"/>
      <c r="H378" t="inlineStr">
        <is>
          <t>FA</t>
        </is>
      </c>
      <c r="I378" s="30" t="n">
        <v>5000000</v>
      </c>
      <c r="J378" s="31" t="n">
        <v>52.05</v>
      </c>
      <c r="K378" s="31" t="n">
        <v>51.69</v>
      </c>
      <c r="L378" s="31" t="n">
        <v>0.36</v>
      </c>
      <c r="M378" s="31" t="n">
        <v>10.41</v>
      </c>
      <c r="N378" t="n">
        <v>294.3</v>
      </c>
      <c r="O378" t="n">
        <v>10</v>
      </c>
      <c r="P378" t="inlineStr">
        <is>
          <t>02azh</t>
        </is>
      </c>
    </row>
    <row r="379">
      <c r="A379" t="n">
        <v>378</v>
      </c>
      <c r="B379" t="inlineStr">
        <is>
          <t>Rasmus Ristolainen</t>
        </is>
      </c>
      <c r="C379" t="inlineStr">
        <is>
          <t>PHI</t>
        </is>
      </c>
      <c r="D379" t="inlineStr">
        <is>
          <t>D</t>
        </is>
      </c>
      <c r="E379" t="inlineStr">
        <is>
          <t>D</t>
        </is>
      </c>
      <c r="F379" t="n">
        <v>31</v>
      </c>
      <c r="G379" t="inlineStr"/>
      <c r="H379" t="inlineStr">
        <is>
          <t>FA</t>
        </is>
      </c>
      <c r="I379" s="30" t="n">
        <v>5100000</v>
      </c>
      <c r="J379" s="31" t="n">
        <v>52.04</v>
      </c>
      <c r="K379" s="31" t="n">
        <v>33.13</v>
      </c>
      <c r="L379" s="31" t="n">
        <v>18.91</v>
      </c>
      <c r="M379" s="31" t="n">
        <v>10.2</v>
      </c>
      <c r="N379" t="n">
        <v>293.6</v>
      </c>
      <c r="O379" t="n">
        <v>17</v>
      </c>
      <c r="P379" t="inlineStr">
        <is>
          <t>02ybo</t>
        </is>
      </c>
    </row>
    <row r="380">
      <c r="A380" t="n">
        <v>379</v>
      </c>
      <c r="B380" t="inlineStr">
        <is>
          <t>Ryker Evans</t>
        </is>
      </c>
      <c r="C380" t="inlineStr">
        <is>
          <t>SEA</t>
        </is>
      </c>
      <c r="D380" t="inlineStr">
        <is>
          <t>D</t>
        </is>
      </c>
      <c r="E380" t="inlineStr">
        <is>
          <t>D</t>
        </is>
      </c>
      <c r="F380" t="n">
        <v>24</v>
      </c>
      <c r="G380" t="inlineStr"/>
      <c r="H380" t="inlineStr">
        <is>
          <t>FA</t>
        </is>
      </c>
      <c r="I380" s="30" t="n">
        <v>2050000</v>
      </c>
      <c r="J380" s="31" t="n">
        <v>51.89</v>
      </c>
      <c r="K380" s="31" t="n">
        <v>45.9</v>
      </c>
      <c r="L380" s="31" t="n">
        <v>5.99</v>
      </c>
      <c r="M380" s="31" t="n">
        <v>25.31</v>
      </c>
      <c r="N380" t="n">
        <v>293.5</v>
      </c>
      <c r="O380" t="n">
        <v>34</v>
      </c>
      <c r="P380" t="inlineStr">
        <is>
          <t>05ubx</t>
        </is>
      </c>
    </row>
    <row r="381">
      <c r="A381" t="n">
        <v>380</v>
      </c>
      <c r="B381" t="inlineStr">
        <is>
          <t>Egor Chinakhov</t>
        </is>
      </c>
      <c r="C381" t="inlineStr">
        <is>
          <t>PIT</t>
        </is>
      </c>
      <c r="D381" t="inlineStr">
        <is>
          <t>F</t>
        </is>
      </c>
      <c r="E381" t="inlineStr">
        <is>
          <t>F</t>
        </is>
      </c>
      <c r="F381" t="n">
        <v>25</v>
      </c>
      <c r="G381" t="inlineStr"/>
      <c r="H381" t="inlineStr">
        <is>
          <t>FA</t>
        </is>
      </c>
      <c r="I381" s="30" t="n">
        <v>6250000</v>
      </c>
      <c r="J381" s="31" t="n">
        <v>51.81</v>
      </c>
      <c r="K381" s="31" t="n">
        <v>52.19</v>
      </c>
      <c r="L381" s="31" t="n">
        <v>-0.38</v>
      </c>
      <c r="M381" s="31" t="n">
        <v>8.289999999999999</v>
      </c>
      <c r="N381" t="n">
        <v>200.9</v>
      </c>
      <c r="O381" t="n">
        <v>73</v>
      </c>
      <c r="P381" t="inlineStr">
        <is>
          <t>051xf</t>
        </is>
      </c>
    </row>
    <row r="382">
      <c r="A382" t="n">
        <v>381</v>
      </c>
      <c r="B382" t="inlineStr">
        <is>
          <t>Scott Mayfield</t>
        </is>
      </c>
      <c r="C382" t="inlineStr">
        <is>
          <t>NYI</t>
        </is>
      </c>
      <c r="D382" t="inlineStr">
        <is>
          <t>D</t>
        </is>
      </c>
      <c r="E382" t="inlineStr">
        <is>
          <t>D</t>
        </is>
      </c>
      <c r="F382" t="n">
        <v>33</v>
      </c>
      <c r="G382" t="inlineStr"/>
      <c r="H382" t="inlineStr">
        <is>
          <t>FA</t>
        </is>
      </c>
      <c r="I382" s="30" t="n">
        <v>3500000</v>
      </c>
      <c r="J382" s="31" t="n">
        <v>51.57</v>
      </c>
      <c r="K382" s="31" t="n">
        <v>54.05</v>
      </c>
      <c r="L382" s="31" t="n">
        <v>-2.48</v>
      </c>
      <c r="M382" s="31" t="n">
        <v>14.73</v>
      </c>
      <c r="O382" t="n">
        <v>8</v>
      </c>
      <c r="P382" t="inlineStr">
        <is>
          <t>02b3t</t>
        </is>
      </c>
    </row>
    <row r="383">
      <c r="A383" t="n">
        <v>382</v>
      </c>
      <c r="B383" t="inlineStr">
        <is>
          <t>Frank Vatrano</t>
        </is>
      </c>
      <c r="C383" t="inlineStr">
        <is>
          <t>ANA</t>
        </is>
      </c>
      <c r="D383" t="inlineStr">
        <is>
          <t>F</t>
        </is>
      </c>
      <c r="E383" t="inlineStr">
        <is>
          <t>F</t>
        </is>
      </c>
      <c r="F383" t="n">
        <v>32</v>
      </c>
      <c r="G383" t="inlineStr"/>
      <c r="H383" t="inlineStr">
        <is>
          <t>FA</t>
        </is>
      </c>
      <c r="I383" s="30" t="n">
        <v>4571189</v>
      </c>
      <c r="J383" s="31" t="n">
        <v>51.56</v>
      </c>
      <c r="K383" s="31" t="n">
        <v>25.32</v>
      </c>
      <c r="L383" s="31" t="n">
        <v>26.24</v>
      </c>
      <c r="M383" s="31" t="n">
        <v>11.28</v>
      </c>
      <c r="N383" t="n">
        <v>292.4</v>
      </c>
      <c r="O383" t="n">
        <v>19</v>
      </c>
      <c r="P383" t="inlineStr">
        <is>
          <t>03ne3</t>
        </is>
      </c>
    </row>
    <row r="384">
      <c r="A384" t="n">
        <v>383</v>
      </c>
      <c r="B384" t="inlineStr">
        <is>
          <t>Jonas Siegenthaler</t>
        </is>
      </c>
      <c r="C384" t="inlineStr">
        <is>
          <t>NJD</t>
        </is>
      </c>
      <c r="D384" t="inlineStr">
        <is>
          <t>D</t>
        </is>
      </c>
      <c r="E384" t="inlineStr">
        <is>
          <t>D</t>
        </is>
      </c>
      <c r="F384" t="n">
        <v>29</v>
      </c>
      <c r="G384" t="inlineStr"/>
      <c r="H384" t="inlineStr">
        <is>
          <t>FA</t>
        </is>
      </c>
      <c r="I384" s="30" t="n">
        <v>3400000</v>
      </c>
      <c r="J384" s="31" t="n">
        <v>51.53</v>
      </c>
      <c r="K384" s="31" t="n">
        <v>54.98</v>
      </c>
      <c r="L384" s="31" t="n">
        <v>-3.45</v>
      </c>
      <c r="M384" s="31" t="n">
        <v>15.16</v>
      </c>
      <c r="N384" t="n">
        <v>294.3</v>
      </c>
      <c r="O384" t="n">
        <v>11</v>
      </c>
      <c r="P384" t="inlineStr">
        <is>
          <t>03rf9</t>
        </is>
      </c>
    </row>
    <row r="385">
      <c r="A385" t="n">
        <v>384</v>
      </c>
      <c r="B385" t="inlineStr">
        <is>
          <t>Ryan McDonagh</t>
        </is>
      </c>
      <c r="C385" t="inlineStr">
        <is>
          <t>TBL</t>
        </is>
      </c>
      <c r="D385" t="inlineStr">
        <is>
          <t>D</t>
        </is>
      </c>
      <c r="E385" t="inlineStr">
        <is>
          <t>D</t>
        </is>
      </c>
      <c r="F385" t="n">
        <v>37</v>
      </c>
      <c r="G385" t="inlineStr"/>
      <c r="H385" t="inlineStr">
        <is>
          <t>FA</t>
        </is>
      </c>
      <c r="I385" s="30" t="n">
        <v>4100000</v>
      </c>
      <c r="J385" s="31" t="n">
        <v>51.53</v>
      </c>
      <c r="K385" s="31" t="n">
        <v>37.2</v>
      </c>
      <c r="L385" s="31" t="n">
        <v>14.33</v>
      </c>
      <c r="M385" s="31" t="n">
        <v>12.57</v>
      </c>
      <c r="N385" t="n">
        <v>292.9</v>
      </c>
      <c r="O385" t="n">
        <v>17</v>
      </c>
      <c r="P385" t="inlineStr">
        <is>
          <t>01bvj</t>
        </is>
      </c>
    </row>
    <row r="386">
      <c r="A386" t="n">
        <v>385</v>
      </c>
      <c r="B386" t="inlineStr">
        <is>
          <t>Charlie Lindgren</t>
        </is>
      </c>
      <c r="C386" t="inlineStr">
        <is>
          <t>WSH</t>
        </is>
      </c>
      <c r="D386" t="inlineStr">
        <is>
          <t>G</t>
        </is>
      </c>
      <c r="E386" t="inlineStr">
        <is>
          <t>G</t>
        </is>
      </c>
      <c r="F386" t="n">
        <v>32</v>
      </c>
      <c r="G386" t="inlineStr"/>
      <c r="H386" t="inlineStr">
        <is>
          <t>FA</t>
        </is>
      </c>
      <c r="I386" s="30" t="n">
        <v>3000000</v>
      </c>
      <c r="J386" s="31" t="n">
        <v>51.4</v>
      </c>
      <c r="K386" s="31" t="n">
        <v>38.48</v>
      </c>
      <c r="L386" s="31" t="n">
        <v>12.92</v>
      </c>
      <c r="M386" s="31" t="n">
        <v>17.13</v>
      </c>
      <c r="N386" t="n">
        <v>290.8</v>
      </c>
      <c r="O386" t="n">
        <v>27</v>
      </c>
      <c r="P386" t="inlineStr">
        <is>
          <t>03xme</t>
        </is>
      </c>
    </row>
    <row r="387">
      <c r="A387" t="n">
        <v>386</v>
      </c>
      <c r="B387" t="inlineStr">
        <is>
          <t>Marcus Foligno</t>
        </is>
      </c>
      <c r="C387" t="inlineStr">
        <is>
          <t>MIN</t>
        </is>
      </c>
      <c r="D387" t="inlineStr">
        <is>
          <t>F</t>
        </is>
      </c>
      <c r="E387" t="inlineStr">
        <is>
          <t>F</t>
        </is>
      </c>
      <c r="F387" t="n">
        <v>35</v>
      </c>
      <c r="G387" t="inlineStr"/>
      <c r="H387" t="inlineStr">
        <is>
          <t>FA</t>
        </is>
      </c>
      <c r="I387" s="30" t="n">
        <v>4000000</v>
      </c>
      <c r="J387" s="31" t="n">
        <v>51.34</v>
      </c>
      <c r="K387" s="31" t="n">
        <v>42.63</v>
      </c>
      <c r="L387" s="31" t="n">
        <v>8.710000000000001</v>
      </c>
      <c r="M387" s="31" t="n">
        <v>12.84</v>
      </c>
      <c r="N387" t="n">
        <v>292.5</v>
      </c>
      <c r="O387" t="n">
        <v>13</v>
      </c>
      <c r="P387" t="inlineStr">
        <is>
          <t>01mke</t>
        </is>
      </c>
    </row>
    <row r="388">
      <c r="A388" t="n">
        <v>387</v>
      </c>
      <c r="B388" t="inlineStr">
        <is>
          <t>Denton Mateychuk</t>
        </is>
      </c>
      <c r="C388" t="inlineStr">
        <is>
          <t>CBJ</t>
        </is>
      </c>
      <c r="D388" t="inlineStr">
        <is>
          <t>D</t>
        </is>
      </c>
      <c r="E388" t="inlineStr">
        <is>
          <t>D</t>
        </is>
      </c>
      <c r="F388" t="n">
        <v>22</v>
      </c>
      <c r="G388" t="inlineStr"/>
      <c r="H388" t="inlineStr">
        <is>
          <t>Keith</t>
        </is>
      </c>
      <c r="I388" s="30" t="n">
        <v>886666</v>
      </c>
      <c r="J388" s="31" t="n">
        <v>51.33</v>
      </c>
      <c r="K388" s="31" t="n">
        <v>54.71</v>
      </c>
      <c r="L388" s="31" t="n">
        <v>-3.38</v>
      </c>
      <c r="M388" s="31" t="n">
        <v>57.89</v>
      </c>
      <c r="N388" t="n">
        <v>288.5</v>
      </c>
      <c r="O388" t="n">
        <v>71</v>
      </c>
      <c r="P388" t="inlineStr">
        <is>
          <t>05y7m</t>
        </is>
      </c>
    </row>
    <row r="389">
      <c r="A389" t="n">
        <v>388</v>
      </c>
      <c r="B389" t="inlineStr">
        <is>
          <t>Easton Cowan</t>
        </is>
      </c>
      <c r="C389" t="inlineStr">
        <is>
          <t>TOR</t>
        </is>
      </c>
      <c r="D389" t="inlineStr">
        <is>
          <t>F</t>
        </is>
      </c>
      <c r="E389" t="inlineStr">
        <is>
          <t>F</t>
        </is>
      </c>
      <c r="F389" t="n">
        <v>21</v>
      </c>
      <c r="G389" t="inlineStr"/>
      <c r="H389" t="inlineStr">
        <is>
          <t>Brost</t>
        </is>
      </c>
      <c r="I389" s="30" t="n">
        <v>873500</v>
      </c>
      <c r="J389" s="31" t="n">
        <v>51.29</v>
      </c>
      <c r="K389" s="31" t="n">
        <v>46.13</v>
      </c>
      <c r="L389" s="31" t="n">
        <v>5.16</v>
      </c>
      <c r="M389" s="31" t="n">
        <v>58.72</v>
      </c>
      <c r="N389" t="n">
        <v>287.8</v>
      </c>
      <c r="O389" t="n">
        <v>72</v>
      </c>
      <c r="P389" t="inlineStr">
        <is>
          <t>06bap</t>
        </is>
      </c>
    </row>
    <row r="390">
      <c r="A390" t="n">
        <v>389</v>
      </c>
      <c r="B390" t="inlineStr">
        <is>
          <t>Zeev Buium</t>
        </is>
      </c>
      <c r="C390" t="inlineStr">
        <is>
          <t>VAN</t>
        </is>
      </c>
      <c r="D390" t="inlineStr">
        <is>
          <t>D</t>
        </is>
      </c>
      <c r="E390" t="inlineStr">
        <is>
          <t>D</t>
        </is>
      </c>
      <c r="F390" t="n">
        <v>20</v>
      </c>
      <c r="G390" t="inlineStr"/>
      <c r="H390" t="inlineStr">
        <is>
          <t>Keith</t>
        </is>
      </c>
      <c r="I390" s="30" t="n">
        <v>966500</v>
      </c>
      <c r="J390" s="31" t="n">
        <v>51.17</v>
      </c>
      <c r="K390" s="31" t="n">
        <v>50.69</v>
      </c>
      <c r="L390" s="31" t="n">
        <v>0.48</v>
      </c>
      <c r="M390" s="31" t="n">
        <v>52.94</v>
      </c>
      <c r="N390" t="n">
        <v>171.7</v>
      </c>
      <c r="O390" t="n">
        <v>94</v>
      </c>
      <c r="P390" t="inlineStr">
        <is>
          <t>06bmb</t>
        </is>
      </c>
    </row>
    <row r="391">
      <c r="A391" t="n">
        <v>390</v>
      </c>
      <c r="B391" t="inlineStr">
        <is>
          <t>Cam Talbot</t>
        </is>
      </c>
      <c r="C391" t="inlineStr">
        <is>
          <t>(N/A)</t>
        </is>
      </c>
      <c r="D391" t="inlineStr">
        <is>
          <t>G</t>
        </is>
      </c>
      <c r="E391" t="inlineStr">
        <is>
          <t>G</t>
        </is>
      </c>
      <c r="F391" t="n">
        <v>39</v>
      </c>
      <c r="G391" t="inlineStr"/>
      <c r="H391" t="inlineStr">
        <is>
          <t>FA</t>
        </is>
      </c>
      <c r="I391" s="30" t="n">
        <v>1</v>
      </c>
      <c r="J391" s="31" t="n">
        <v>51.02</v>
      </c>
      <c r="K391" s="31" t="n">
        <v>46.28</v>
      </c>
      <c r="L391" s="31" t="n">
        <v>4.74</v>
      </c>
      <c r="M391" s="31" t="n">
        <v>51020000</v>
      </c>
      <c r="O391" t="n">
        <v>14</v>
      </c>
      <c r="P391" t="inlineStr">
        <is>
          <t>01t68</t>
        </is>
      </c>
    </row>
    <row r="392">
      <c r="A392" t="n">
        <v>391</v>
      </c>
      <c r="B392" t="inlineStr">
        <is>
          <t>Philipp Grubauer</t>
        </is>
      </c>
      <c r="C392" t="inlineStr">
        <is>
          <t>SEA</t>
        </is>
      </c>
      <c r="D392" t="inlineStr">
        <is>
          <t>G</t>
        </is>
      </c>
      <c r="E392" t="inlineStr">
        <is>
          <t>G</t>
        </is>
      </c>
      <c r="F392" t="n">
        <v>34</v>
      </c>
      <c r="G392" t="inlineStr"/>
      <c r="H392" t="inlineStr">
        <is>
          <t>FA</t>
        </is>
      </c>
      <c r="I392" s="30" t="n">
        <v>5900000</v>
      </c>
      <c r="J392" s="31" t="n">
        <v>50.92</v>
      </c>
      <c r="K392" s="31" t="n">
        <v>49.04</v>
      </c>
      <c r="L392" s="31" t="n">
        <v>1.88</v>
      </c>
      <c r="M392" s="31" t="n">
        <v>8.630000000000001</v>
      </c>
      <c r="N392" t="n">
        <v>287.4</v>
      </c>
      <c r="O392" t="n">
        <v>32</v>
      </c>
      <c r="P392" t="inlineStr">
        <is>
          <t>01zs7</t>
        </is>
      </c>
    </row>
    <row r="393">
      <c r="A393" t="n">
        <v>392</v>
      </c>
      <c r="B393" t="inlineStr">
        <is>
          <t>Brett Howden</t>
        </is>
      </c>
      <c r="C393" t="inlineStr">
        <is>
          <t>VGK</t>
        </is>
      </c>
      <c r="D393" t="inlineStr">
        <is>
          <t>F</t>
        </is>
      </c>
      <c r="E393" t="inlineStr">
        <is>
          <t>F</t>
        </is>
      </c>
      <c r="F393" t="n">
        <v>28</v>
      </c>
      <c r="G393" t="inlineStr"/>
      <c r="H393" t="inlineStr">
        <is>
          <t>FA</t>
        </is>
      </c>
      <c r="I393" s="30" t="n">
        <v>2500000</v>
      </c>
      <c r="J393" s="31" t="n">
        <v>50.92</v>
      </c>
      <c r="K393" s="31" t="n">
        <v>39.01</v>
      </c>
      <c r="L393" s="31" t="n">
        <v>11.91</v>
      </c>
      <c r="M393" s="31" t="n">
        <v>20.37</v>
      </c>
      <c r="N393" t="n">
        <v>291.3</v>
      </c>
      <c r="O393" t="n">
        <v>32</v>
      </c>
      <c r="P393" t="inlineStr">
        <is>
          <t>03wpn</t>
        </is>
      </c>
    </row>
    <row r="394">
      <c r="A394" t="n">
        <v>393</v>
      </c>
      <c r="B394" t="inlineStr">
        <is>
          <t>Gabe Perreault</t>
        </is>
      </c>
      <c r="C394" t="inlineStr">
        <is>
          <t>NYR</t>
        </is>
      </c>
      <c r="D394" t="inlineStr">
        <is>
          <t>F</t>
        </is>
      </c>
      <c r="E394" t="inlineStr">
        <is>
          <t>F</t>
        </is>
      </c>
      <c r="F394" t="n">
        <v>21</v>
      </c>
      <c r="G394" t="inlineStr"/>
      <c r="H394" t="inlineStr">
        <is>
          <t>Brown Noesen</t>
        </is>
      </c>
      <c r="I394" s="30" t="n">
        <v>941667</v>
      </c>
      <c r="J394" s="31" t="n">
        <v>50.79</v>
      </c>
      <c r="K394" s="31" t="n">
        <v>36.63</v>
      </c>
      <c r="L394" s="31" t="n">
        <v>14.16</v>
      </c>
      <c r="M394" s="31" t="n">
        <v>53.94</v>
      </c>
      <c r="N394" t="n">
        <v>251.2</v>
      </c>
      <c r="O394" t="n">
        <v>80</v>
      </c>
      <c r="P394" t="inlineStr">
        <is>
          <t>06axe</t>
        </is>
      </c>
    </row>
    <row r="395">
      <c r="A395" t="n">
        <v>394</v>
      </c>
      <c r="B395" t="inlineStr">
        <is>
          <t>Ryan Poehling</t>
        </is>
      </c>
      <c r="C395" t="inlineStr">
        <is>
          <t>ANA</t>
        </is>
      </c>
      <c r="D395" t="inlineStr">
        <is>
          <t>F</t>
        </is>
      </c>
      <c r="E395" t="inlineStr">
        <is>
          <t>F</t>
        </is>
      </c>
      <c r="F395" t="n">
        <v>27</v>
      </c>
      <c r="G395" t="inlineStr"/>
      <c r="H395" t="inlineStr">
        <is>
          <t>FA</t>
        </is>
      </c>
      <c r="I395" s="30" t="n">
        <v>3750000</v>
      </c>
      <c r="J395" s="31" t="n">
        <v>50.76</v>
      </c>
      <c r="K395" s="31" t="n">
        <v>50.64</v>
      </c>
      <c r="L395" s="31" t="n">
        <v>0.12</v>
      </c>
      <c r="M395" s="31" t="n">
        <v>13.54</v>
      </c>
      <c r="N395" t="n">
        <v>292.7</v>
      </c>
      <c r="O395" t="n">
        <v>21</v>
      </c>
      <c r="P395" t="inlineStr">
        <is>
          <t>04amw</t>
        </is>
      </c>
    </row>
    <row r="396">
      <c r="A396" t="n">
        <v>395</v>
      </c>
      <c r="B396" t="inlineStr">
        <is>
          <t>Drew O'Connor</t>
        </is>
      </c>
      <c r="C396" t="inlineStr">
        <is>
          <t>VAN</t>
        </is>
      </c>
      <c r="D396" t="inlineStr">
        <is>
          <t>F</t>
        </is>
      </c>
      <c r="E396" t="inlineStr">
        <is>
          <t>F</t>
        </is>
      </c>
      <c r="F396" t="n">
        <v>28</v>
      </c>
      <c r="G396" t="inlineStr"/>
      <c r="H396" t="inlineStr">
        <is>
          <t>FA</t>
        </is>
      </c>
      <c r="I396" s="30" t="n">
        <v>2500000</v>
      </c>
      <c r="J396" s="31" t="n">
        <v>50.74</v>
      </c>
      <c r="K396" s="31" t="n">
        <v>50.64</v>
      </c>
      <c r="L396" s="31" t="n">
        <v>0.1</v>
      </c>
      <c r="M396" s="31" t="n">
        <v>20.3</v>
      </c>
      <c r="N396" t="n">
        <v>291.5</v>
      </c>
      <c r="O396" t="n">
        <v>14</v>
      </c>
      <c r="P396" t="inlineStr">
        <is>
          <t>05grx</t>
        </is>
      </c>
    </row>
    <row r="397">
      <c r="A397" t="n">
        <v>396</v>
      </c>
      <c r="B397" t="inlineStr">
        <is>
          <t>James Hagens</t>
        </is>
      </c>
      <c r="C397" t="inlineStr">
        <is>
          <t>BOS</t>
        </is>
      </c>
      <c r="D397" t="inlineStr">
        <is>
          <t>F</t>
        </is>
      </c>
      <c r="E397" t="inlineStr">
        <is>
          <t>F</t>
        </is>
      </c>
      <c r="F397" t="n">
        <v>19</v>
      </c>
      <c r="G397" t="inlineStr"/>
      <c r="H397" t="inlineStr">
        <is>
          <t>Mike</t>
        </is>
      </c>
      <c r="I397" s="30" t="n">
        <v>986250</v>
      </c>
      <c r="J397" s="31" t="n">
        <v>50.73</v>
      </c>
      <c r="K397" s="31" t="n">
        <v>1.55</v>
      </c>
      <c r="L397" s="31" t="n">
        <v>49.18</v>
      </c>
      <c r="M397" s="31" t="n">
        <v>51.44</v>
      </c>
      <c r="N397" t="n">
        <v>270</v>
      </c>
      <c r="O397" t="n">
        <v>79</v>
      </c>
      <c r="P397" t="inlineStr">
        <is>
          <t>06ag2</t>
        </is>
      </c>
    </row>
    <row r="398">
      <c r="A398" t="n">
        <v>397</v>
      </c>
      <c r="B398" t="inlineStr">
        <is>
          <t>Collin Graf</t>
        </is>
      </c>
      <c r="C398" t="inlineStr">
        <is>
          <t>SJS</t>
        </is>
      </c>
      <c r="D398" t="inlineStr">
        <is>
          <t>F</t>
        </is>
      </c>
      <c r="E398" t="inlineStr">
        <is>
          <t>F</t>
        </is>
      </c>
      <c r="F398" t="n">
        <v>23</v>
      </c>
      <c r="G398" t="inlineStr"/>
      <c r="H398" t="inlineStr">
        <is>
          <t>FA</t>
        </is>
      </c>
      <c r="I398" s="30" t="n">
        <v>4250000</v>
      </c>
      <c r="J398" s="31" t="n">
        <v>50.7</v>
      </c>
      <c r="K398" s="31" t="n">
        <v>62.32</v>
      </c>
      <c r="L398" s="31" t="n">
        <v>-11.62</v>
      </c>
      <c r="M398" s="31" t="n">
        <v>11.93</v>
      </c>
      <c r="N398" t="n">
        <v>291.1</v>
      </c>
      <c r="O398" t="n">
        <v>61</v>
      </c>
      <c r="P398" t="inlineStr">
        <is>
          <t>05uao</t>
        </is>
      </c>
    </row>
    <row r="399">
      <c r="A399" t="n">
        <v>398</v>
      </c>
      <c r="B399" t="inlineStr">
        <is>
          <t>Eetu Luostarinen</t>
        </is>
      </c>
      <c r="C399" t="inlineStr">
        <is>
          <t>FLA</t>
        </is>
      </c>
      <c r="D399" t="inlineStr">
        <is>
          <t>F</t>
        </is>
      </c>
      <c r="E399" t="inlineStr">
        <is>
          <t>F</t>
        </is>
      </c>
      <c r="F399" t="n">
        <v>28</v>
      </c>
      <c r="G399" t="inlineStr"/>
      <c r="H399" t="inlineStr">
        <is>
          <t>FA</t>
        </is>
      </c>
      <c r="I399" s="30" t="n">
        <v>3000000</v>
      </c>
      <c r="J399" s="31" t="n">
        <v>50.59</v>
      </c>
      <c r="K399" s="31" t="n">
        <v>50.33</v>
      </c>
      <c r="L399" s="31" t="n">
        <v>0.26</v>
      </c>
      <c r="M399" s="31" t="n">
        <v>16.86</v>
      </c>
      <c r="N399" t="n">
        <v>289.8</v>
      </c>
      <c r="O399" t="n">
        <v>27</v>
      </c>
      <c r="P399" t="inlineStr">
        <is>
          <t>04f0t</t>
        </is>
      </c>
    </row>
    <row r="400">
      <c r="A400" t="n">
        <v>399</v>
      </c>
      <c r="B400" t="inlineStr">
        <is>
          <t>Michael Bunting</t>
        </is>
      </c>
      <c r="C400" t="inlineStr">
        <is>
          <t>(N/A)</t>
        </is>
      </c>
      <c r="D400" t="inlineStr">
        <is>
          <t>F</t>
        </is>
      </c>
      <c r="E400" t="inlineStr">
        <is>
          <t>F</t>
        </is>
      </c>
      <c r="F400" t="n">
        <v>30</v>
      </c>
      <c r="G400" t="inlineStr"/>
      <c r="H400" t="inlineStr">
        <is>
          <t>FA</t>
        </is>
      </c>
      <c r="I400" s="30" t="n">
        <v>1</v>
      </c>
      <c r="J400" s="31" t="n">
        <v>50.55</v>
      </c>
      <c r="K400" s="31" t="n">
        <v>42.25</v>
      </c>
      <c r="L400" s="31" t="n">
        <v>8.300000000000001</v>
      </c>
      <c r="M400" s="31" t="n">
        <v>50550000</v>
      </c>
      <c r="N400" t="n">
        <v>291.3</v>
      </c>
      <c r="O400" t="n">
        <v>16</v>
      </c>
      <c r="P400" t="inlineStr">
        <is>
          <t>03ecd</t>
        </is>
      </c>
    </row>
    <row r="401">
      <c r="A401" t="n">
        <v>400</v>
      </c>
      <c r="B401" t="inlineStr">
        <is>
          <t>Alexander Nikishin</t>
        </is>
      </c>
      <c r="C401" t="inlineStr">
        <is>
          <t>CAR</t>
        </is>
      </c>
      <c r="D401" t="inlineStr">
        <is>
          <t>D</t>
        </is>
      </c>
      <c r="E401" t="inlineStr">
        <is>
          <t>D</t>
        </is>
      </c>
      <c r="F401" t="n">
        <v>24</v>
      </c>
      <c r="G401" t="inlineStr"/>
      <c r="H401" t="inlineStr">
        <is>
          <t>Deef-Fence</t>
        </is>
      </c>
      <c r="I401" s="30" t="n">
        <v>925000</v>
      </c>
      <c r="J401" s="31" t="n">
        <v>50.33</v>
      </c>
      <c r="K401" s="31" t="n">
        <v>72.84</v>
      </c>
      <c r="L401" s="31" t="n">
        <v>-22.51</v>
      </c>
      <c r="M401" s="31" t="n">
        <v>54.41</v>
      </c>
      <c r="N401" t="n">
        <v>188.1</v>
      </c>
      <c r="O401" t="n">
        <v>93</v>
      </c>
      <c r="P401" t="inlineStr">
        <is>
          <t>05lu8</t>
        </is>
      </c>
    </row>
    <row r="402">
      <c r="A402" t="n">
        <v>401</v>
      </c>
      <c r="B402" t="inlineStr">
        <is>
          <t>Tyler Kleven</t>
        </is>
      </c>
      <c r="C402" t="inlineStr">
        <is>
          <t>OTT</t>
        </is>
      </c>
      <c r="D402" t="inlineStr">
        <is>
          <t>D</t>
        </is>
      </c>
      <c r="E402" t="inlineStr">
        <is>
          <t>D</t>
        </is>
      </c>
      <c r="F402" t="n">
        <v>24</v>
      </c>
      <c r="G402" t="inlineStr"/>
      <c r="H402" t="inlineStr">
        <is>
          <t>The Last Place Lukes</t>
        </is>
      </c>
      <c r="I402" s="30" t="n">
        <v>1600000</v>
      </c>
      <c r="J402" s="31" t="n">
        <v>50.27</v>
      </c>
      <c r="K402" s="31" t="n">
        <v>57.75</v>
      </c>
      <c r="L402" s="31" t="n">
        <v>-7.48</v>
      </c>
      <c r="M402" s="31" t="n">
        <v>31.42</v>
      </c>
      <c r="N402" t="n">
        <v>292.9</v>
      </c>
      <c r="O402" t="n">
        <v>26</v>
      </c>
      <c r="P402" t="inlineStr">
        <is>
          <t>05kuc</t>
        </is>
      </c>
    </row>
    <row r="403">
      <c r="A403" t="n">
        <v>402</v>
      </c>
      <c r="B403" t="inlineStr">
        <is>
          <t>Ryan Lindgren</t>
        </is>
      </c>
      <c r="C403" t="inlineStr">
        <is>
          <t>SEA</t>
        </is>
      </c>
      <c r="D403" t="inlineStr">
        <is>
          <t>D</t>
        </is>
      </c>
      <c r="E403" t="inlineStr">
        <is>
          <t>D</t>
        </is>
      </c>
      <c r="F403" t="n">
        <v>28</v>
      </c>
      <c r="G403" t="inlineStr"/>
      <c r="H403" t="inlineStr">
        <is>
          <t>FA</t>
        </is>
      </c>
      <c r="I403" s="30" t="n">
        <v>4500000</v>
      </c>
      <c r="J403" s="31" t="n">
        <v>50.11</v>
      </c>
      <c r="K403" s="31" t="n">
        <v>46.24</v>
      </c>
      <c r="L403" s="31" t="n">
        <v>3.87</v>
      </c>
      <c r="M403" s="31" t="n">
        <v>11.14</v>
      </c>
      <c r="N403" t="n">
        <v>293</v>
      </c>
      <c r="O403" t="n">
        <v>8</v>
      </c>
      <c r="P403" t="inlineStr">
        <is>
          <t>042vu</t>
        </is>
      </c>
    </row>
    <row r="404">
      <c r="A404" t="n">
        <v>403</v>
      </c>
      <c r="B404" t="inlineStr">
        <is>
          <t>Logan Mailloux</t>
        </is>
      </c>
      <c r="C404" t="inlineStr">
        <is>
          <t>STL</t>
        </is>
      </c>
      <c r="D404" t="inlineStr">
        <is>
          <t>D</t>
        </is>
      </c>
      <c r="E404" t="inlineStr">
        <is>
          <t>D</t>
        </is>
      </c>
      <c r="F404" t="n">
        <v>23</v>
      </c>
      <c r="G404" t="inlineStr"/>
      <c r="H404" t="inlineStr">
        <is>
          <t>Nathan</t>
        </is>
      </c>
      <c r="I404" s="30" t="n">
        <v>850000</v>
      </c>
      <c r="J404" s="31" t="n">
        <v>50.03</v>
      </c>
      <c r="K404" s="31" t="n">
        <v>44.09</v>
      </c>
      <c r="L404" s="31" t="n">
        <v>5.94</v>
      </c>
      <c r="M404" s="31" t="n">
        <v>58.86</v>
      </c>
      <c r="N404" t="n">
        <v>290.6</v>
      </c>
      <c r="O404" t="n">
        <v>61</v>
      </c>
      <c r="P404" t="inlineStr">
        <is>
          <t>05tqu</t>
        </is>
      </c>
    </row>
    <row r="405">
      <c r="A405" t="n">
        <v>404</v>
      </c>
      <c r="B405" t="inlineStr">
        <is>
          <t>Nate Schmidt</t>
        </is>
      </c>
      <c r="C405" t="inlineStr">
        <is>
          <t>UTA</t>
        </is>
      </c>
      <c r="D405" t="inlineStr">
        <is>
          <t>D</t>
        </is>
      </c>
      <c r="E405" t="inlineStr">
        <is>
          <t>D</t>
        </is>
      </c>
      <c r="F405" t="n">
        <v>35</v>
      </c>
      <c r="G405" t="inlineStr"/>
      <c r="H405" t="inlineStr">
        <is>
          <t>FA</t>
        </is>
      </c>
      <c r="I405" s="30" t="n">
        <v>3500000</v>
      </c>
      <c r="J405" s="31" t="n">
        <v>49.97</v>
      </c>
      <c r="K405" s="31" t="n">
        <v>50.45</v>
      </c>
      <c r="L405" s="31" t="n">
        <v>-0.48</v>
      </c>
      <c r="M405" s="31" t="n">
        <v>14.28</v>
      </c>
      <c r="N405" t="n">
        <v>294.7</v>
      </c>
      <c r="O405" t="n">
        <v>13</v>
      </c>
      <c r="P405" t="inlineStr">
        <is>
          <t>02i6q</t>
        </is>
      </c>
    </row>
    <row r="406">
      <c r="A406" t="n">
        <v>405</v>
      </c>
      <c r="B406" t="inlineStr">
        <is>
          <t>Tommy Novak</t>
        </is>
      </c>
      <c r="C406" t="inlineStr">
        <is>
          <t>PIT</t>
        </is>
      </c>
      <c r="D406" t="inlineStr">
        <is>
          <t>F</t>
        </is>
      </c>
      <c r="E406" t="inlineStr">
        <is>
          <t>F</t>
        </is>
      </c>
      <c r="F406" t="n">
        <v>29</v>
      </c>
      <c r="G406" t="inlineStr"/>
      <c r="H406" t="inlineStr">
        <is>
          <t>FA</t>
        </is>
      </c>
      <c r="I406" s="30" t="n">
        <v>3500000</v>
      </c>
      <c r="J406" s="31" t="n">
        <v>49.91</v>
      </c>
      <c r="K406" s="31" t="n">
        <v>51.96</v>
      </c>
      <c r="L406" s="31" t="n">
        <v>-2.05</v>
      </c>
      <c r="M406" s="31" t="n">
        <v>14.26</v>
      </c>
      <c r="N406" t="n">
        <v>292.6</v>
      </c>
      <c r="O406" t="n">
        <v>25</v>
      </c>
      <c r="P406" t="inlineStr">
        <is>
          <t>03rfx</t>
        </is>
      </c>
    </row>
    <row r="407">
      <c r="A407" t="n">
        <v>406</v>
      </c>
      <c r="B407" t="inlineStr">
        <is>
          <t>Kaapo Kakko</t>
        </is>
      </c>
      <c r="C407" t="inlineStr">
        <is>
          <t>SEA</t>
        </is>
      </c>
      <c r="D407" t="inlineStr">
        <is>
          <t>F</t>
        </is>
      </c>
      <c r="E407" t="inlineStr">
        <is>
          <t>F</t>
        </is>
      </c>
      <c r="F407" t="n">
        <v>25</v>
      </c>
      <c r="G407" t="inlineStr"/>
      <c r="H407" t="inlineStr">
        <is>
          <t>FA</t>
        </is>
      </c>
      <c r="I407" s="30" t="n">
        <v>4525000</v>
      </c>
      <c r="J407" s="31" t="n">
        <v>49.89</v>
      </c>
      <c r="K407" s="31" t="n">
        <v>47.48</v>
      </c>
      <c r="L407" s="31" t="n">
        <v>2.41</v>
      </c>
      <c r="M407" s="31" t="n">
        <v>11.03</v>
      </c>
      <c r="N407" t="n">
        <v>290.3</v>
      </c>
      <c r="O407" t="n">
        <v>43</v>
      </c>
      <c r="P407" t="inlineStr">
        <is>
          <t>04mto</t>
        </is>
      </c>
    </row>
    <row r="408">
      <c r="A408" t="n">
        <v>407</v>
      </c>
      <c r="B408" t="inlineStr">
        <is>
          <t>Jordan Martinook</t>
        </is>
      </c>
      <c r="C408" t="inlineStr">
        <is>
          <t>CAR</t>
        </is>
      </c>
      <c r="D408" t="inlineStr">
        <is>
          <t>F</t>
        </is>
      </c>
      <c r="E408" t="inlineStr">
        <is>
          <t>F</t>
        </is>
      </c>
      <c r="F408" t="n">
        <v>34</v>
      </c>
      <c r="G408" t="inlineStr"/>
      <c r="H408" t="inlineStr">
        <is>
          <t>FA</t>
        </is>
      </c>
      <c r="I408" s="30" t="n">
        <v>3050000</v>
      </c>
      <c r="J408" s="31" t="n">
        <v>49.84</v>
      </c>
      <c r="K408" s="31" t="n">
        <v>51.35</v>
      </c>
      <c r="L408" s="31" t="n">
        <v>-1.51</v>
      </c>
      <c r="M408" s="31" t="n">
        <v>16.34</v>
      </c>
      <c r="N408" t="n">
        <v>292.8</v>
      </c>
      <c r="O408" t="n">
        <v>12</v>
      </c>
      <c r="P408" t="inlineStr">
        <is>
          <t>02npj</t>
        </is>
      </c>
    </row>
    <row r="409">
      <c r="A409" t="n">
        <v>408</v>
      </c>
      <c r="B409" t="inlineStr">
        <is>
          <t>Barrett Hayton</t>
        </is>
      </c>
      <c r="C409" t="inlineStr">
        <is>
          <t>UTA</t>
        </is>
      </c>
      <c r="D409" t="inlineStr">
        <is>
          <t>F</t>
        </is>
      </c>
      <c r="E409" t="inlineStr">
        <is>
          <t>F</t>
        </is>
      </c>
      <c r="F409" t="n">
        <v>26</v>
      </c>
      <c r="G409" t="inlineStr"/>
      <c r="H409" t="inlineStr">
        <is>
          <t>FA</t>
        </is>
      </c>
      <c r="I409" s="30" t="n">
        <v>4775000</v>
      </c>
      <c r="J409" s="31" t="n">
        <v>49.84</v>
      </c>
      <c r="K409" s="31" t="n">
        <v>42.36</v>
      </c>
      <c r="L409" s="31" t="n">
        <v>7.48</v>
      </c>
      <c r="M409" s="31" t="n">
        <v>10.44</v>
      </c>
      <c r="N409" t="n">
        <v>292.4</v>
      </c>
      <c r="O409" t="n">
        <v>34</v>
      </c>
      <c r="P409" t="inlineStr">
        <is>
          <t>04osu</t>
        </is>
      </c>
    </row>
    <row r="410">
      <c r="A410" t="n">
        <v>409</v>
      </c>
      <c r="B410" t="inlineStr">
        <is>
          <t>Teuvo Teravainen</t>
        </is>
      </c>
      <c r="C410" t="inlineStr">
        <is>
          <t>CHI</t>
        </is>
      </c>
      <c r="D410" t="inlineStr">
        <is>
          <t>F</t>
        </is>
      </c>
      <c r="E410" t="inlineStr">
        <is>
          <t>F</t>
        </is>
      </c>
      <c r="F410" t="n">
        <v>32</v>
      </c>
      <c r="G410" t="inlineStr"/>
      <c r="H410" t="inlineStr">
        <is>
          <t>FA</t>
        </is>
      </c>
      <c r="I410" s="30" t="n">
        <v>5400000</v>
      </c>
      <c r="J410" s="31" t="n">
        <v>49.75</v>
      </c>
      <c r="K410" s="31" t="n">
        <v>42.27</v>
      </c>
      <c r="L410" s="31" t="n">
        <v>7.48</v>
      </c>
      <c r="M410" s="31" t="n">
        <v>9.210000000000001</v>
      </c>
      <c r="N410" t="n">
        <v>293</v>
      </c>
      <c r="O410" t="n">
        <v>30</v>
      </c>
      <c r="P410" t="inlineStr">
        <is>
          <t>02nol</t>
        </is>
      </c>
    </row>
    <row r="411">
      <c r="A411" t="n">
        <v>410</v>
      </c>
      <c r="B411" t="inlineStr">
        <is>
          <t>Ryan Strome</t>
        </is>
      </c>
      <c r="C411" t="inlineStr">
        <is>
          <t>CGY</t>
        </is>
      </c>
      <c r="D411" t="inlineStr">
        <is>
          <t>F</t>
        </is>
      </c>
      <c r="E411" t="inlineStr">
        <is>
          <t>F</t>
        </is>
      </c>
      <c r="F411" t="n">
        <v>33</v>
      </c>
      <c r="G411" t="inlineStr"/>
      <c r="H411" t="inlineStr">
        <is>
          <t>FA</t>
        </is>
      </c>
      <c r="I411" s="30" t="n">
        <v>5000000</v>
      </c>
      <c r="J411" s="31" t="n">
        <v>49.74</v>
      </c>
      <c r="K411" s="31" t="n">
        <v>32.45</v>
      </c>
      <c r="L411" s="31" t="n">
        <v>17.29</v>
      </c>
      <c r="M411" s="31" t="n">
        <v>9.949999999999999</v>
      </c>
      <c r="N411" t="n">
        <v>291.8</v>
      </c>
      <c r="O411" t="n">
        <v>12</v>
      </c>
      <c r="P411" t="inlineStr">
        <is>
          <t>02aza</t>
        </is>
      </c>
    </row>
    <row r="412">
      <c r="A412" t="n">
        <v>411</v>
      </c>
      <c r="B412" t="inlineStr">
        <is>
          <t>Scott Sabourin</t>
        </is>
      </c>
      <c r="C412" t="inlineStr">
        <is>
          <t>TBL</t>
        </is>
      </c>
      <c r="D412" t="inlineStr">
        <is>
          <t>F</t>
        </is>
      </c>
      <c r="E412" t="inlineStr">
        <is>
          <t>F</t>
        </is>
      </c>
      <c r="F412" t="n">
        <v>34</v>
      </c>
      <c r="G412" t="inlineStr"/>
      <c r="H412" t="inlineStr">
        <is>
          <t>FA</t>
        </is>
      </c>
      <c r="I412" s="30" t="n">
        <v>850000</v>
      </c>
      <c r="J412" s="31" t="n">
        <v>49.64</v>
      </c>
      <c r="K412" s="31" t="n">
        <v>30.84</v>
      </c>
      <c r="L412" s="31" t="n">
        <v>18.8</v>
      </c>
      <c r="M412" s="31" t="n">
        <v>58.4</v>
      </c>
      <c r="N412" t="n">
        <v>290.8</v>
      </c>
      <c r="O412" t="n">
        <v>6</v>
      </c>
      <c r="P412" t="inlineStr">
        <is>
          <t>038le</t>
        </is>
      </c>
    </row>
    <row r="413">
      <c r="A413" t="n">
        <v>412</v>
      </c>
      <c r="B413" t="inlineStr">
        <is>
          <t>Benjamin Kindel</t>
        </is>
      </c>
      <c r="C413" t="inlineStr">
        <is>
          <t>PIT</t>
        </is>
      </c>
      <c r="D413" t="inlineStr">
        <is>
          <t>F</t>
        </is>
      </c>
      <c r="E413" t="inlineStr">
        <is>
          <t>F</t>
        </is>
      </c>
      <c r="F413" t="n">
        <v>19</v>
      </c>
      <c r="G413" t="inlineStr"/>
      <c r="H413" t="inlineStr">
        <is>
          <t>Brost</t>
        </is>
      </c>
      <c r="I413" s="30" t="n">
        <v>975000</v>
      </c>
      <c r="J413" s="31" t="n">
        <v>49.41</v>
      </c>
      <c r="K413" s="31" t="n">
        <v>50.32</v>
      </c>
      <c r="L413" s="31" t="n">
        <v>-0.91</v>
      </c>
      <c r="M413" s="31" t="n">
        <v>50.68</v>
      </c>
      <c r="N413" t="n">
        <v>283.6</v>
      </c>
      <c r="O413" t="n">
        <v>73</v>
      </c>
      <c r="P413" t="inlineStr">
        <is>
          <t>06snb</t>
        </is>
      </c>
    </row>
    <row r="414">
      <c r="A414" t="n">
        <v>413</v>
      </c>
      <c r="B414" t="inlineStr">
        <is>
          <t>Nicolas Hague</t>
        </is>
      </c>
      <c r="C414" t="inlineStr">
        <is>
          <t>NSH</t>
        </is>
      </c>
      <c r="D414" t="inlineStr">
        <is>
          <t>D</t>
        </is>
      </c>
      <c r="E414" t="inlineStr">
        <is>
          <t>D</t>
        </is>
      </c>
      <c r="F414" t="n">
        <v>27</v>
      </c>
      <c r="G414" t="inlineStr"/>
      <c r="H414" t="inlineStr">
        <is>
          <t>FA</t>
        </is>
      </c>
      <c r="I414" s="30" t="n">
        <v>5500000</v>
      </c>
      <c r="J414" s="31" t="n">
        <v>49.3</v>
      </c>
      <c r="K414" s="31" t="n">
        <v>43.82</v>
      </c>
      <c r="L414" s="31" t="n">
        <v>5.48</v>
      </c>
      <c r="M414" s="31" t="n">
        <v>8.960000000000001</v>
      </c>
      <c r="N414" t="n">
        <v>293.1</v>
      </c>
      <c r="O414" t="n">
        <v>9</v>
      </c>
      <c r="P414" t="inlineStr">
        <is>
          <t>0457g</t>
        </is>
      </c>
    </row>
    <row r="415">
      <c r="A415" t="n">
        <v>414</v>
      </c>
      <c r="B415" t="inlineStr">
        <is>
          <t>Kaiden Guhle</t>
        </is>
      </c>
      <c r="C415" t="inlineStr">
        <is>
          <t>MTL</t>
        </is>
      </c>
      <c r="D415" t="inlineStr">
        <is>
          <t>D</t>
        </is>
      </c>
      <c r="E415" t="inlineStr">
        <is>
          <t>D</t>
        </is>
      </c>
      <c r="F415" t="n">
        <v>24</v>
      </c>
      <c r="G415" t="inlineStr"/>
      <c r="H415" t="inlineStr">
        <is>
          <t>Brost</t>
        </is>
      </c>
      <c r="I415" s="30" t="n">
        <v>5550000</v>
      </c>
      <c r="J415" s="31" t="n">
        <v>49.16</v>
      </c>
      <c r="K415" s="31" t="n">
        <v>39.37</v>
      </c>
      <c r="L415" s="31" t="n">
        <v>9.789999999999999</v>
      </c>
      <c r="M415" s="31" t="n">
        <v>8.859999999999999</v>
      </c>
      <c r="N415" t="n">
        <v>288.5</v>
      </c>
      <c r="O415" t="n">
        <v>50</v>
      </c>
      <c r="P415" t="inlineStr">
        <is>
          <t>04mx6</t>
        </is>
      </c>
    </row>
    <row r="416">
      <c r="A416" t="n">
        <v>415</v>
      </c>
      <c r="B416" t="inlineStr">
        <is>
          <t>Carter Yakemchuk</t>
        </is>
      </c>
      <c r="C416" t="inlineStr">
        <is>
          <t>OTT</t>
        </is>
      </c>
      <c r="D416" t="inlineStr">
        <is>
          <t>D</t>
        </is>
      </c>
      <c r="E416" t="inlineStr">
        <is>
          <t>D</t>
        </is>
      </c>
      <c r="F416" t="n">
        <v>20</v>
      </c>
      <c r="G416" t="inlineStr"/>
      <c r="H416" t="inlineStr">
        <is>
          <t>A Bunch of Dusters</t>
        </is>
      </c>
      <c r="I416" s="30" t="n">
        <v>942500</v>
      </c>
      <c r="J416" s="31" t="n">
        <v>49.07</v>
      </c>
      <c r="K416" s="31" t="n">
        <v>3.6</v>
      </c>
      <c r="L416" s="31" t="n">
        <v>45.47</v>
      </c>
      <c r="M416" s="31" t="n">
        <v>52.06</v>
      </c>
      <c r="N416" t="n">
        <v>289.6</v>
      </c>
      <c r="O416" t="n">
        <v>72</v>
      </c>
      <c r="P416" t="inlineStr">
        <is>
          <t>06hcq</t>
        </is>
      </c>
    </row>
    <row r="417">
      <c r="A417" t="n">
        <v>416</v>
      </c>
      <c r="B417" t="inlineStr">
        <is>
          <t>Erik Cernak</t>
        </is>
      </c>
      <c r="C417" t="inlineStr">
        <is>
          <t>TBL</t>
        </is>
      </c>
      <c r="D417" t="inlineStr">
        <is>
          <t>D</t>
        </is>
      </c>
      <c r="E417" t="inlineStr">
        <is>
          <t>D</t>
        </is>
      </c>
      <c r="F417" t="n">
        <v>29</v>
      </c>
      <c r="G417" t="inlineStr"/>
      <c r="H417" t="inlineStr">
        <is>
          <t>FA</t>
        </is>
      </c>
      <c r="I417" s="30" t="n">
        <v>5200000</v>
      </c>
      <c r="J417" s="31" t="n">
        <v>48.95</v>
      </c>
      <c r="K417" s="31" t="n">
        <v>54.84</v>
      </c>
      <c r="L417" s="31" t="n">
        <v>-5.89</v>
      </c>
      <c r="M417" s="31" t="n">
        <v>9.41</v>
      </c>
      <c r="N417" t="n">
        <v>292.7</v>
      </c>
      <c r="O417" t="n">
        <v>14</v>
      </c>
      <c r="P417" t="inlineStr">
        <is>
          <t>03rew</t>
        </is>
      </c>
    </row>
    <row r="418">
      <c r="A418" t="n">
        <v>417</v>
      </c>
      <c r="B418" t="inlineStr">
        <is>
          <t>William Karlsson</t>
        </is>
      </c>
      <c r="C418" t="inlineStr">
        <is>
          <t>VGK</t>
        </is>
      </c>
      <c r="D418" t="inlineStr">
        <is>
          <t>F</t>
        </is>
      </c>
      <c r="E418" t="inlineStr">
        <is>
          <t>F</t>
        </is>
      </c>
      <c r="F418" t="n">
        <v>33</v>
      </c>
      <c r="G418" t="inlineStr"/>
      <c r="H418" t="inlineStr">
        <is>
          <t>FA</t>
        </is>
      </c>
      <c r="I418" s="30" t="n">
        <v>5900000</v>
      </c>
      <c r="J418" s="31" t="n">
        <v>48.84</v>
      </c>
      <c r="K418" s="31" t="n">
        <v>10.67</v>
      </c>
      <c r="L418" s="31" t="n">
        <v>38.17</v>
      </c>
      <c r="M418" s="31" t="n">
        <v>8.279999999999999</v>
      </c>
      <c r="N418" t="n">
        <v>289.9</v>
      </c>
      <c r="O418" t="n">
        <v>37</v>
      </c>
      <c r="P418" t="inlineStr">
        <is>
          <t>02b6w</t>
        </is>
      </c>
    </row>
    <row r="419">
      <c r="A419" t="n">
        <v>418</v>
      </c>
      <c r="B419" t="inlineStr">
        <is>
          <t>Oliver Bjorkstrand</t>
        </is>
      </c>
      <c r="C419" t="inlineStr">
        <is>
          <t>NYR</t>
        </is>
      </c>
      <c r="D419" t="inlineStr">
        <is>
          <t>F</t>
        </is>
      </c>
      <c r="E419" t="inlineStr">
        <is>
          <t>F</t>
        </is>
      </c>
      <c r="F419" t="n">
        <v>31</v>
      </c>
      <c r="G419" t="inlineStr"/>
      <c r="H419" t="inlineStr">
        <is>
          <t>FA</t>
        </is>
      </c>
      <c r="I419" s="30" t="n">
        <v>4500000</v>
      </c>
      <c r="J419" s="31" t="n">
        <v>48.68</v>
      </c>
      <c r="K419" s="31" t="n">
        <v>42.81</v>
      </c>
      <c r="L419" s="31" t="n">
        <v>5.87</v>
      </c>
      <c r="M419" s="31" t="n">
        <v>10.82</v>
      </c>
      <c r="N419" t="n">
        <v>285.3</v>
      </c>
      <c r="O419" t="n">
        <v>28</v>
      </c>
      <c r="P419" t="inlineStr">
        <is>
          <t>031p8</t>
        </is>
      </c>
    </row>
    <row r="420">
      <c r="A420" t="n">
        <v>419</v>
      </c>
      <c r="B420" t="inlineStr">
        <is>
          <t>Trevor Moore</t>
        </is>
      </c>
      <c r="C420" t="inlineStr">
        <is>
          <t>LAK</t>
        </is>
      </c>
      <c r="D420" t="inlineStr">
        <is>
          <t>F</t>
        </is>
      </c>
      <c r="E420" t="inlineStr">
        <is>
          <t>F</t>
        </is>
      </c>
      <c r="F420" t="n">
        <v>31</v>
      </c>
      <c r="G420" t="inlineStr"/>
      <c r="H420" t="inlineStr">
        <is>
          <t>FA</t>
        </is>
      </c>
      <c r="I420" s="30" t="n">
        <v>4200000</v>
      </c>
      <c r="J420" s="31" t="n">
        <v>48.52</v>
      </c>
      <c r="K420" s="31" t="n">
        <v>43.29</v>
      </c>
      <c r="L420" s="31" t="n">
        <v>5.23</v>
      </c>
      <c r="M420" s="31" t="n">
        <v>11.55</v>
      </c>
      <c r="N420" t="n">
        <v>292.5</v>
      </c>
      <c r="O420" t="n">
        <v>22</v>
      </c>
      <c r="P420" t="inlineStr">
        <is>
          <t>03bxl</t>
        </is>
      </c>
    </row>
    <row r="421">
      <c r="A421" t="n">
        <v>420</v>
      </c>
      <c r="B421" t="inlineStr">
        <is>
          <t>Connor Brown</t>
        </is>
      </c>
      <c r="C421" t="inlineStr">
        <is>
          <t>NJD</t>
        </is>
      </c>
      <c r="D421" t="inlineStr">
        <is>
          <t>F</t>
        </is>
      </c>
      <c r="E421" t="inlineStr">
        <is>
          <t>F</t>
        </is>
      </c>
      <c r="F421" t="n">
        <v>32</v>
      </c>
      <c r="G421" t="inlineStr"/>
      <c r="H421" t="inlineStr">
        <is>
          <t>FA</t>
        </is>
      </c>
      <c r="I421" s="30" t="n">
        <v>3000000</v>
      </c>
      <c r="J421" s="31" t="n">
        <v>48.35</v>
      </c>
      <c r="K421" s="31" t="n">
        <v>54.23</v>
      </c>
      <c r="L421" s="31" t="n">
        <v>-5.88</v>
      </c>
      <c r="M421" s="31" t="n">
        <v>16.12</v>
      </c>
      <c r="N421" t="n">
        <v>288.6</v>
      </c>
      <c r="O421" t="n">
        <v>21</v>
      </c>
      <c r="P421" t="inlineStr">
        <is>
          <t>02oak</t>
        </is>
      </c>
    </row>
    <row r="422">
      <c r="A422" t="n">
        <v>421</v>
      </c>
      <c r="B422" t="inlineStr">
        <is>
          <t>Alex Vlasic</t>
        </is>
      </c>
      <c r="C422" t="inlineStr">
        <is>
          <t>CHI</t>
        </is>
      </c>
      <c r="D422" t="inlineStr">
        <is>
          <t>D</t>
        </is>
      </c>
      <c r="E422" t="inlineStr">
        <is>
          <t>D</t>
        </is>
      </c>
      <c r="F422" t="n">
        <v>25</v>
      </c>
      <c r="G422" t="inlineStr"/>
      <c r="H422" t="inlineStr">
        <is>
          <t>FA</t>
        </is>
      </c>
      <c r="I422" s="30" t="n">
        <v>4600000</v>
      </c>
      <c r="J422" s="31" t="n">
        <v>48.28</v>
      </c>
      <c r="K422" s="31" t="n">
        <v>46.02</v>
      </c>
      <c r="L422" s="31" t="n">
        <v>2.26</v>
      </c>
      <c r="M422" s="31" t="n">
        <v>10.5</v>
      </c>
      <c r="N422" t="n">
        <v>293.3</v>
      </c>
      <c r="O422" t="n">
        <v>28</v>
      </c>
      <c r="P422" t="inlineStr">
        <is>
          <t>04zb6</t>
        </is>
      </c>
    </row>
    <row r="423">
      <c r="A423" t="n">
        <v>422</v>
      </c>
      <c r="B423" t="inlineStr">
        <is>
          <t>Matt Savoie</t>
        </is>
      </c>
      <c r="C423" t="inlineStr">
        <is>
          <t>EDM</t>
        </is>
      </c>
      <c r="D423" t="inlineStr">
        <is>
          <t>F</t>
        </is>
      </c>
      <c r="E423" t="inlineStr">
        <is>
          <t>F</t>
        </is>
      </c>
      <c r="F423" t="n">
        <v>22</v>
      </c>
      <c r="G423" t="inlineStr"/>
      <c r="H423" t="inlineStr">
        <is>
          <t>Nathan</t>
        </is>
      </c>
      <c r="I423" s="30" t="n">
        <v>886666</v>
      </c>
      <c r="J423" s="31" t="n">
        <v>48.26</v>
      </c>
      <c r="K423" s="31" t="n">
        <v>54.18</v>
      </c>
      <c r="L423" s="31" t="n">
        <v>-5.92</v>
      </c>
      <c r="M423" s="31" t="n">
        <v>54.43</v>
      </c>
      <c r="N423" t="n">
        <v>286.9</v>
      </c>
      <c r="O423" t="n">
        <v>69</v>
      </c>
      <c r="P423" t="inlineStr">
        <is>
          <t>04mq0</t>
        </is>
      </c>
    </row>
    <row r="424">
      <c r="A424" t="n">
        <v>423</v>
      </c>
      <c r="B424" t="inlineStr">
        <is>
          <t>Justin Hryckowian</t>
        </is>
      </c>
      <c r="C424" t="inlineStr">
        <is>
          <t>DAL</t>
        </is>
      </c>
      <c r="D424" t="inlineStr">
        <is>
          <t>F</t>
        </is>
      </c>
      <c r="E424" t="inlineStr">
        <is>
          <t>F</t>
        </is>
      </c>
      <c r="F424" t="n">
        <v>25</v>
      </c>
      <c r="G424" t="inlineStr"/>
      <c r="H424" t="inlineStr">
        <is>
          <t>Nathan</t>
        </is>
      </c>
      <c r="I424" s="30" t="n">
        <v>950000</v>
      </c>
      <c r="J424" s="31" t="n">
        <v>48.22</v>
      </c>
      <c r="K424" s="31" t="n">
        <v>49.46</v>
      </c>
      <c r="L424" s="31" t="n">
        <v>-1.24</v>
      </c>
      <c r="M424" s="31" t="n">
        <v>50.76</v>
      </c>
      <c r="N424" t="n">
        <v>291</v>
      </c>
      <c r="O424" t="n">
        <v>39</v>
      </c>
      <c r="P424" t="inlineStr">
        <is>
          <t>067y1</t>
        </is>
      </c>
    </row>
    <row r="425">
      <c r="A425" t="n">
        <v>424</v>
      </c>
      <c r="B425" t="inlineStr">
        <is>
          <t>Mason Lohrei</t>
        </is>
      </c>
      <c r="C425" t="inlineStr">
        <is>
          <t>BOS</t>
        </is>
      </c>
      <c r="D425" t="inlineStr">
        <is>
          <t>D</t>
        </is>
      </c>
      <c r="E425" t="inlineStr">
        <is>
          <t>D</t>
        </is>
      </c>
      <c r="F425" t="n">
        <v>25</v>
      </c>
      <c r="G425" t="inlineStr"/>
      <c r="H425" t="inlineStr">
        <is>
          <t>Anybody but the Leafs</t>
        </is>
      </c>
      <c r="I425" s="30" t="n">
        <v>3200000</v>
      </c>
      <c r="J425" s="31" t="n">
        <v>48.18</v>
      </c>
      <c r="K425" s="31" t="n">
        <v>49.82</v>
      </c>
      <c r="L425" s="31" t="n">
        <v>-1.64</v>
      </c>
      <c r="M425" s="31" t="n">
        <v>15.06</v>
      </c>
      <c r="N425" t="n">
        <v>292.5</v>
      </c>
      <c r="O425" t="n">
        <v>48</v>
      </c>
      <c r="P425" t="inlineStr">
        <is>
          <t>05oxk</t>
        </is>
      </c>
    </row>
    <row r="426">
      <c r="A426" t="n">
        <v>425</v>
      </c>
      <c r="B426" t="inlineStr">
        <is>
          <t>Cole Perfetti</t>
        </is>
      </c>
      <c r="C426" t="inlineStr">
        <is>
          <t>WPG</t>
        </is>
      </c>
      <c r="D426" t="inlineStr">
        <is>
          <t>F</t>
        </is>
      </c>
      <c r="E426" t="inlineStr">
        <is>
          <t>F</t>
        </is>
      </c>
      <c r="F426" t="n">
        <v>24</v>
      </c>
      <c r="G426" t="inlineStr"/>
      <c r="H426" t="inlineStr">
        <is>
          <t>FA</t>
        </is>
      </c>
      <c r="I426" s="30" t="n">
        <v>6000000</v>
      </c>
      <c r="J426" s="31" t="n">
        <v>47.95</v>
      </c>
      <c r="K426" s="31" t="n">
        <v>44.02</v>
      </c>
      <c r="L426" s="31" t="n">
        <v>3.93</v>
      </c>
      <c r="M426" s="31" t="n">
        <v>7.99</v>
      </c>
      <c r="N426" t="n">
        <v>250.3</v>
      </c>
      <c r="O426" t="n">
        <v>68</v>
      </c>
      <c r="P426" t="inlineStr">
        <is>
          <t>04uql</t>
        </is>
      </c>
    </row>
    <row r="427">
      <c r="A427" t="n">
        <v>426</v>
      </c>
      <c r="B427" t="inlineStr">
        <is>
          <t>Erik Gudbranson</t>
        </is>
      </c>
      <c r="C427" t="inlineStr">
        <is>
          <t>CBJ</t>
        </is>
      </c>
      <c r="D427" t="inlineStr">
        <is>
          <t>D</t>
        </is>
      </c>
      <c r="E427" t="inlineStr">
        <is>
          <t>D</t>
        </is>
      </c>
      <c r="F427" t="n">
        <v>34</v>
      </c>
      <c r="G427" t="inlineStr"/>
      <c r="H427" t="inlineStr">
        <is>
          <t>FA</t>
        </is>
      </c>
      <c r="I427" s="30" t="n">
        <v>1750000</v>
      </c>
      <c r="J427" s="31" t="n">
        <v>47.92</v>
      </c>
      <c r="K427" s="31" t="n">
        <v>20.3</v>
      </c>
      <c r="L427" s="31" t="n">
        <v>27.62</v>
      </c>
      <c r="M427" s="31" t="n">
        <v>27.38</v>
      </c>
      <c r="N427" t="n">
        <v>292.9</v>
      </c>
      <c r="O427" t="n">
        <v>7</v>
      </c>
      <c r="P427" t="inlineStr">
        <is>
          <t>01wlp</t>
        </is>
      </c>
    </row>
    <row r="428">
      <c r="A428" t="n">
        <v>427</v>
      </c>
      <c r="B428" t="inlineStr">
        <is>
          <t>Ridly Greig</t>
        </is>
      </c>
      <c r="C428" t="inlineStr">
        <is>
          <t>OTT</t>
        </is>
      </c>
      <c r="D428" t="inlineStr">
        <is>
          <t>F</t>
        </is>
      </c>
      <c r="E428" t="inlineStr">
        <is>
          <t>F</t>
        </is>
      </c>
      <c r="F428" t="n">
        <v>24</v>
      </c>
      <c r="G428" t="inlineStr"/>
      <c r="H428" t="inlineStr">
        <is>
          <t>FA</t>
        </is>
      </c>
      <c r="I428" s="30" t="n">
        <v>3250000</v>
      </c>
      <c r="J428" s="31" t="n">
        <v>47.84</v>
      </c>
      <c r="K428" s="31" t="n">
        <v>65.63</v>
      </c>
      <c r="L428" s="31" t="n">
        <v>-17.79</v>
      </c>
      <c r="M428" s="31" t="n">
        <v>14.72</v>
      </c>
      <c r="N428" t="n">
        <v>292.2</v>
      </c>
      <c r="O428" t="n">
        <v>43</v>
      </c>
      <c r="P428" t="inlineStr">
        <is>
          <t>05kdw</t>
        </is>
      </c>
    </row>
    <row r="429">
      <c r="A429" t="n">
        <v>428</v>
      </c>
      <c r="B429" t="inlineStr">
        <is>
          <t>Dante Fabbro</t>
        </is>
      </c>
      <c r="C429" t="inlineStr">
        <is>
          <t>CBJ</t>
        </is>
      </c>
      <c r="D429" t="inlineStr">
        <is>
          <t>D</t>
        </is>
      </c>
      <c r="E429" t="inlineStr">
        <is>
          <t>D</t>
        </is>
      </c>
      <c r="F429" t="n">
        <v>28</v>
      </c>
      <c r="G429" t="inlineStr"/>
      <c r="H429" t="inlineStr">
        <is>
          <t>FA</t>
        </is>
      </c>
      <c r="I429" s="30" t="n">
        <v>4125000</v>
      </c>
      <c r="J429" s="31" t="n">
        <v>47.79</v>
      </c>
      <c r="K429" s="31" t="n">
        <v>43.99</v>
      </c>
      <c r="L429" s="31" t="n">
        <v>3.8</v>
      </c>
      <c r="M429" s="31" t="n">
        <v>11.59</v>
      </c>
      <c r="N429" t="n">
        <v>292.9</v>
      </c>
      <c r="O429" t="n">
        <v>14</v>
      </c>
      <c r="P429" t="inlineStr">
        <is>
          <t>03wpo</t>
        </is>
      </c>
    </row>
    <row r="430">
      <c r="A430" t="n">
        <v>429</v>
      </c>
      <c r="B430" t="inlineStr">
        <is>
          <t>Ilya Mikheyev</t>
        </is>
      </c>
      <c r="C430" t="inlineStr">
        <is>
          <t>TBL</t>
        </is>
      </c>
      <c r="D430" t="inlineStr">
        <is>
          <t>F</t>
        </is>
      </c>
      <c r="E430" t="inlineStr">
        <is>
          <t>F</t>
        </is>
      </c>
      <c r="F430" t="n">
        <v>31</v>
      </c>
      <c r="G430" t="inlineStr"/>
      <c r="H430" t="inlineStr">
        <is>
          <t>FA</t>
        </is>
      </c>
      <c r="I430" s="30" t="n">
        <v>3850000</v>
      </c>
      <c r="J430" s="31" t="n">
        <v>47.58</v>
      </c>
      <c r="K430" s="31" t="n">
        <v>47.97</v>
      </c>
      <c r="L430" s="31" t="n">
        <v>-0.39</v>
      </c>
      <c r="M430" s="31" t="n">
        <v>12.36</v>
      </c>
      <c r="N430" t="n">
        <v>292.6</v>
      </c>
      <c r="O430" t="n">
        <v>15</v>
      </c>
      <c r="P430" t="inlineStr">
        <is>
          <t>04mq1</t>
        </is>
      </c>
    </row>
    <row r="431">
      <c r="A431" t="n">
        <v>430</v>
      </c>
      <c r="B431" t="inlineStr">
        <is>
          <t>Ville Husso</t>
        </is>
      </c>
      <c r="C431" t="inlineStr">
        <is>
          <t>ANA</t>
        </is>
      </c>
      <c r="D431" t="inlineStr">
        <is>
          <t>G</t>
        </is>
      </c>
      <c r="E431" t="inlineStr">
        <is>
          <t>G</t>
        </is>
      </c>
      <c r="F431" t="n">
        <v>31</v>
      </c>
      <c r="G431" t="inlineStr"/>
      <c r="H431" t="inlineStr">
        <is>
          <t>FA</t>
        </is>
      </c>
      <c r="I431" s="30" t="n">
        <v>2200000</v>
      </c>
      <c r="J431" s="31" t="n">
        <v>47.4</v>
      </c>
      <c r="K431" s="31" t="n">
        <v>32.94</v>
      </c>
      <c r="L431" s="31" t="n">
        <v>14.46</v>
      </c>
      <c r="M431" s="31" t="n">
        <v>21.55</v>
      </c>
      <c r="N431" t="n">
        <v>291.6</v>
      </c>
      <c r="O431" t="n">
        <v>16</v>
      </c>
      <c r="P431" t="inlineStr">
        <is>
          <t>03ar6</t>
        </is>
      </c>
    </row>
    <row r="432">
      <c r="A432" t="n">
        <v>431</v>
      </c>
      <c r="B432" t="inlineStr">
        <is>
          <t>Matias Maccelli</t>
        </is>
      </c>
      <c r="C432" t="inlineStr">
        <is>
          <t>NYI</t>
        </is>
      </c>
      <c r="D432" t="inlineStr">
        <is>
          <t>F</t>
        </is>
      </c>
      <c r="E432" t="inlineStr">
        <is>
          <t>F</t>
        </is>
      </c>
      <c r="F432" t="n">
        <v>25</v>
      </c>
      <c r="G432" t="inlineStr"/>
      <c r="H432" t="inlineStr">
        <is>
          <t>FA</t>
        </is>
      </c>
      <c r="I432" s="30" t="n">
        <v>2250000</v>
      </c>
      <c r="J432" s="31" t="n">
        <v>47.33</v>
      </c>
      <c r="K432" s="31" t="n">
        <v>46.88</v>
      </c>
      <c r="L432" s="31" t="n">
        <v>0.45</v>
      </c>
      <c r="M432" s="31" t="n">
        <v>21.04</v>
      </c>
      <c r="N432" t="n">
        <v>291.5</v>
      </c>
      <c r="O432" t="n">
        <v>30</v>
      </c>
      <c r="P432" t="inlineStr">
        <is>
          <t>051u2</t>
        </is>
      </c>
    </row>
    <row r="433">
      <c r="A433" t="n">
        <v>432</v>
      </c>
      <c r="B433" t="inlineStr">
        <is>
          <t>Fraser Minten</t>
        </is>
      </c>
      <c r="C433" t="inlineStr">
        <is>
          <t>BOS</t>
        </is>
      </c>
      <c r="D433" t="inlineStr">
        <is>
          <t>F</t>
        </is>
      </c>
      <c r="E433" t="inlineStr">
        <is>
          <t>F</t>
        </is>
      </c>
      <c r="F433" t="n">
        <v>22</v>
      </c>
      <c r="G433" t="inlineStr"/>
      <c r="H433" t="inlineStr">
        <is>
          <t>Aznfungus</t>
        </is>
      </c>
      <c r="I433" s="30" t="n">
        <v>816667</v>
      </c>
      <c r="J433" s="31" t="n">
        <v>47.23</v>
      </c>
      <c r="K433" s="31" t="n">
        <v>53.14</v>
      </c>
      <c r="L433" s="31" t="n">
        <v>-5.91</v>
      </c>
      <c r="M433" s="31" t="n">
        <v>57.83</v>
      </c>
      <c r="N433" t="n">
        <v>284.5</v>
      </c>
      <c r="O433" t="n">
        <v>68</v>
      </c>
      <c r="P433" t="inlineStr">
        <is>
          <t>05yn2</t>
        </is>
      </c>
    </row>
    <row r="434">
      <c r="A434" t="n">
        <v>433</v>
      </c>
      <c r="B434" t="inlineStr">
        <is>
          <t>Tom Willander</t>
        </is>
      </c>
      <c r="C434" t="inlineStr">
        <is>
          <t>VAN</t>
        </is>
      </c>
      <c r="D434" t="inlineStr">
        <is>
          <t>D</t>
        </is>
      </c>
      <c r="E434" t="inlineStr">
        <is>
          <t>D</t>
        </is>
      </c>
      <c r="F434" t="n">
        <v>21</v>
      </c>
      <c r="G434" t="inlineStr"/>
      <c r="H434" t="inlineStr">
        <is>
          <t>Mike</t>
        </is>
      </c>
      <c r="I434" s="30" t="n">
        <v>950000</v>
      </c>
      <c r="J434" s="31" t="n">
        <v>47.2</v>
      </c>
      <c r="K434" s="31" t="n">
        <v>44.06</v>
      </c>
      <c r="L434" s="31" t="n">
        <v>3.14</v>
      </c>
      <c r="M434" s="31" t="n">
        <v>49.68</v>
      </c>
      <c r="N434" t="n">
        <v>293</v>
      </c>
      <c r="O434" t="n">
        <v>56</v>
      </c>
      <c r="P434" t="inlineStr">
        <is>
          <t>06axr</t>
        </is>
      </c>
    </row>
    <row r="435">
      <c r="A435" t="n">
        <v>434</v>
      </c>
      <c r="B435" t="inlineStr">
        <is>
          <t>Jack Roslovic</t>
        </is>
      </c>
      <c r="C435" t="inlineStr">
        <is>
          <t>TOR</t>
        </is>
      </c>
      <c r="D435" t="inlineStr">
        <is>
          <t>F</t>
        </is>
      </c>
      <c r="E435" t="inlineStr">
        <is>
          <t>F</t>
        </is>
      </c>
      <c r="F435" t="n">
        <v>29</v>
      </c>
      <c r="G435" t="inlineStr"/>
      <c r="H435" t="inlineStr">
        <is>
          <t>Le Duke of Dangles</t>
        </is>
      </c>
      <c r="I435" s="30" t="n">
        <v>4000000</v>
      </c>
      <c r="J435" s="31" t="n">
        <v>47.09</v>
      </c>
      <c r="K435" s="31" t="n">
        <v>48.38</v>
      </c>
      <c r="L435" s="31" t="n">
        <v>-1.29</v>
      </c>
      <c r="M435" s="31" t="n">
        <v>11.77</v>
      </c>
      <c r="N435" t="n">
        <v>284.9</v>
      </c>
      <c r="O435" t="n">
        <v>41</v>
      </c>
      <c r="P435" t="inlineStr">
        <is>
          <t>03rag</t>
        </is>
      </c>
    </row>
    <row r="436">
      <c r="A436" t="n">
        <v>435</v>
      </c>
      <c r="B436" t="inlineStr">
        <is>
          <t>Andrew Peeke</t>
        </is>
      </c>
      <c r="C436" t="inlineStr">
        <is>
          <t>UTA</t>
        </is>
      </c>
      <c r="D436" t="inlineStr">
        <is>
          <t>D</t>
        </is>
      </c>
      <c r="E436" t="inlineStr">
        <is>
          <t>D</t>
        </is>
      </c>
      <c r="F436" t="n">
        <v>28</v>
      </c>
      <c r="G436" t="inlineStr"/>
      <c r="H436" t="inlineStr">
        <is>
          <t>FA</t>
        </is>
      </c>
      <c r="I436" s="30" t="n">
        <v>1000000</v>
      </c>
      <c r="J436" s="31" t="n">
        <v>47</v>
      </c>
      <c r="K436" s="31" t="n">
        <v>48.39</v>
      </c>
      <c r="L436" s="31" t="n">
        <v>-1.39</v>
      </c>
      <c r="M436" s="31" t="n">
        <v>47</v>
      </c>
      <c r="N436" t="n">
        <v>292.9</v>
      </c>
      <c r="O436" t="n">
        <v>18</v>
      </c>
      <c r="P436" t="inlineStr">
        <is>
          <t>042vk</t>
        </is>
      </c>
    </row>
    <row r="437">
      <c r="A437" t="n">
        <v>436</v>
      </c>
      <c r="B437" t="inlineStr">
        <is>
          <t>Kirby Dach</t>
        </is>
      </c>
      <c r="C437" t="inlineStr">
        <is>
          <t>MTL</t>
        </is>
      </c>
      <c r="D437" t="inlineStr">
        <is>
          <t>F</t>
        </is>
      </c>
      <c r="E437" t="inlineStr">
        <is>
          <t>F</t>
        </is>
      </c>
      <c r="F437" t="n">
        <v>25</v>
      </c>
      <c r="G437" t="inlineStr"/>
      <c r="H437" t="inlineStr">
        <is>
          <t>FA</t>
        </is>
      </c>
      <c r="I437" s="30" t="n">
        <v>3600000</v>
      </c>
      <c r="J437" s="31" t="n">
        <v>46.99</v>
      </c>
      <c r="K437" s="31" t="n">
        <v>26.6</v>
      </c>
      <c r="L437" s="31" t="n">
        <v>20.39</v>
      </c>
      <c r="M437" s="31" t="n">
        <v>13.05</v>
      </c>
      <c r="N437" t="n">
        <v>293.1</v>
      </c>
      <c r="O437" t="n">
        <v>35</v>
      </c>
      <c r="P437" t="inlineStr">
        <is>
          <t>04ld9</t>
        </is>
      </c>
    </row>
    <row r="438">
      <c r="A438" t="n">
        <v>437</v>
      </c>
      <c r="B438" t="inlineStr">
        <is>
          <t>Elias Pettersson</t>
        </is>
      </c>
      <c r="C438" t="inlineStr">
        <is>
          <t>VAN</t>
        </is>
      </c>
      <c r="D438" t="inlineStr">
        <is>
          <t>D</t>
        </is>
      </c>
      <c r="E438" t="inlineStr">
        <is>
          <t>D</t>
        </is>
      </c>
      <c r="F438" t="n">
        <v>22</v>
      </c>
      <c r="G438" t="inlineStr"/>
      <c r="H438" t="inlineStr">
        <is>
          <t>The Last Place Lukes</t>
        </is>
      </c>
      <c r="I438" s="30" t="n">
        <v>838333</v>
      </c>
      <c r="J438" s="31" t="n">
        <v>46.83</v>
      </c>
      <c r="K438" s="31" t="n">
        <v>43</v>
      </c>
      <c r="L438" s="31" t="n">
        <v>3.83</v>
      </c>
      <c r="M438" s="31" t="n">
        <v>55.86</v>
      </c>
      <c r="N438" t="n">
        <v>293</v>
      </c>
      <c r="O438" t="n">
        <v>26</v>
      </c>
      <c r="P438" t="inlineStr">
        <is>
          <t>060v8</t>
        </is>
      </c>
    </row>
    <row r="439">
      <c r="A439" t="n">
        <v>438</v>
      </c>
      <c r="B439" t="inlineStr">
        <is>
          <t>Mavrik Bourque</t>
        </is>
      </c>
      <c r="C439" t="inlineStr">
        <is>
          <t>NSH</t>
        </is>
      </c>
      <c r="D439" t="inlineStr">
        <is>
          <t>F</t>
        </is>
      </c>
      <c r="E439" t="inlineStr">
        <is>
          <t>F</t>
        </is>
      </c>
      <c r="F439" t="n">
        <v>24</v>
      </c>
      <c r="G439" t="inlineStr"/>
      <c r="H439" t="inlineStr">
        <is>
          <t>Keith</t>
        </is>
      </c>
      <c r="I439" s="30" t="n">
        <v>5500000</v>
      </c>
      <c r="J439" s="31" t="n">
        <v>46.82</v>
      </c>
      <c r="K439" s="31" t="n">
        <v>54.24</v>
      </c>
      <c r="L439" s="31" t="n">
        <v>-7.42</v>
      </c>
      <c r="M439" s="31" t="n">
        <v>8.51</v>
      </c>
      <c r="N439" t="n">
        <v>256.8</v>
      </c>
      <c r="O439" t="n">
        <v>72</v>
      </c>
      <c r="P439" t="inlineStr">
        <is>
          <t>04zp9</t>
        </is>
      </c>
    </row>
    <row r="440">
      <c r="A440" t="n">
        <v>439</v>
      </c>
      <c r="B440" t="inlineStr">
        <is>
          <t>Scott Laughton</t>
        </is>
      </c>
      <c r="C440" t="inlineStr">
        <is>
          <t>LAK</t>
        </is>
      </c>
      <c r="D440" t="inlineStr">
        <is>
          <t>F</t>
        </is>
      </c>
      <c r="E440" t="inlineStr">
        <is>
          <t>F</t>
        </is>
      </c>
      <c r="F440" t="n">
        <v>32</v>
      </c>
      <c r="G440" t="inlineStr"/>
      <c r="H440" t="inlineStr">
        <is>
          <t>FA</t>
        </is>
      </c>
      <c r="I440" s="30" t="n">
        <v>3500000</v>
      </c>
      <c r="J440" s="31" t="n">
        <v>46.73</v>
      </c>
      <c r="K440" s="31" t="n">
        <v>39.48</v>
      </c>
      <c r="L440" s="31" t="n">
        <v>7.25</v>
      </c>
      <c r="M440" s="31" t="n">
        <v>13.35</v>
      </c>
      <c r="N440" t="n">
        <v>292.8</v>
      </c>
      <c r="O440" t="n">
        <v>17</v>
      </c>
      <c r="P440" t="inlineStr">
        <is>
          <t>02non</t>
        </is>
      </c>
    </row>
    <row r="441">
      <c r="A441" t="n">
        <v>440</v>
      </c>
      <c r="B441" t="inlineStr">
        <is>
          <t>Adam Lowry</t>
        </is>
      </c>
      <c r="C441" t="inlineStr">
        <is>
          <t>WPG</t>
        </is>
      </c>
      <c r="D441" t="inlineStr">
        <is>
          <t>F</t>
        </is>
      </c>
      <c r="E441" t="inlineStr">
        <is>
          <t>F</t>
        </is>
      </c>
      <c r="F441" t="n">
        <v>33</v>
      </c>
      <c r="G441" t="inlineStr"/>
      <c r="H441" t="inlineStr">
        <is>
          <t>FA</t>
        </is>
      </c>
      <c r="I441" s="30" t="n">
        <v>5000000</v>
      </c>
      <c r="J441" s="31" t="n">
        <v>46.67</v>
      </c>
      <c r="K441" s="31" t="n">
        <v>41.42</v>
      </c>
      <c r="L441" s="31" t="n">
        <v>5.25</v>
      </c>
      <c r="M441" s="31" t="n">
        <v>9.33</v>
      </c>
      <c r="N441" t="n">
        <v>292.6</v>
      </c>
      <c r="O441" t="n">
        <v>17</v>
      </c>
      <c r="P441" t="inlineStr">
        <is>
          <t>02fro</t>
        </is>
      </c>
    </row>
    <row r="442">
      <c r="A442" t="n">
        <v>441</v>
      </c>
      <c r="B442" t="inlineStr">
        <is>
          <t>Parker Kelly</t>
        </is>
      </c>
      <c r="C442" t="inlineStr">
        <is>
          <t>COL</t>
        </is>
      </c>
      <c r="D442" t="inlineStr">
        <is>
          <t>F</t>
        </is>
      </c>
      <c r="E442" t="inlineStr">
        <is>
          <t>F</t>
        </is>
      </c>
      <c r="F442" t="n">
        <v>27</v>
      </c>
      <c r="G442" t="inlineStr"/>
      <c r="H442" t="inlineStr">
        <is>
          <t>FA</t>
        </is>
      </c>
      <c r="I442" s="30" t="n">
        <v>1700000</v>
      </c>
      <c r="J442" s="31" t="n">
        <v>46.6</v>
      </c>
      <c r="K442" s="31" t="n">
        <v>56.67</v>
      </c>
      <c r="L442" s="31" t="n">
        <v>-10.07</v>
      </c>
      <c r="M442" s="31" t="n">
        <v>27.41</v>
      </c>
      <c r="N442" t="n">
        <v>291.9</v>
      </c>
      <c r="O442" t="n">
        <v>28</v>
      </c>
      <c r="P442" t="inlineStr">
        <is>
          <t>04l8w</t>
        </is>
      </c>
    </row>
    <row r="443">
      <c r="A443" t="n">
        <v>442</v>
      </c>
      <c r="B443" t="inlineStr">
        <is>
          <t>Jake Evans</t>
        </is>
      </c>
      <c r="C443" t="inlineStr">
        <is>
          <t>MTL</t>
        </is>
      </c>
      <c r="D443" t="inlineStr">
        <is>
          <t>F</t>
        </is>
      </c>
      <c r="E443" t="inlineStr">
        <is>
          <t>F</t>
        </is>
      </c>
      <c r="F443" t="n">
        <v>30</v>
      </c>
      <c r="G443" t="inlineStr"/>
      <c r="H443" t="inlineStr">
        <is>
          <t>FA</t>
        </is>
      </c>
      <c r="I443" s="30" t="n">
        <v>2850000</v>
      </c>
      <c r="J443" s="31" t="n">
        <v>46.55</v>
      </c>
      <c r="K443" s="31" t="n">
        <v>43.95</v>
      </c>
      <c r="L443" s="31" t="n">
        <v>2.6</v>
      </c>
      <c r="M443" s="31" t="n">
        <v>16.33</v>
      </c>
      <c r="N443" t="n">
        <v>291.6</v>
      </c>
      <c r="O443" t="n">
        <v>18</v>
      </c>
      <c r="P443" t="inlineStr">
        <is>
          <t>03eeo</t>
        </is>
      </c>
    </row>
    <row r="444">
      <c r="A444" t="n">
        <v>443</v>
      </c>
      <c r="B444" t="inlineStr">
        <is>
          <t>Jonas Brodin</t>
        </is>
      </c>
      <c r="C444" t="inlineStr">
        <is>
          <t>MIN</t>
        </is>
      </c>
      <c r="D444" t="inlineStr">
        <is>
          <t>D</t>
        </is>
      </c>
      <c r="E444" t="inlineStr">
        <is>
          <t>D</t>
        </is>
      </c>
      <c r="F444" t="n">
        <v>33</v>
      </c>
      <c r="G444" t="inlineStr"/>
      <c r="H444" t="inlineStr">
        <is>
          <t>FA</t>
        </is>
      </c>
      <c r="I444" s="30" t="n">
        <v>6000000</v>
      </c>
      <c r="J444" s="31" t="n">
        <v>46.44</v>
      </c>
      <c r="K444" s="31" t="n">
        <v>43.02</v>
      </c>
      <c r="L444" s="31" t="n">
        <v>3.42</v>
      </c>
      <c r="M444" s="31" t="n">
        <v>7.74</v>
      </c>
      <c r="N444" t="n">
        <v>293.8</v>
      </c>
      <c r="O444" t="n">
        <v>14</v>
      </c>
      <c r="P444" t="inlineStr">
        <is>
          <t>02azg</t>
        </is>
      </c>
    </row>
    <row r="445">
      <c r="A445" t="n">
        <v>444</v>
      </c>
      <c r="B445" t="inlineStr">
        <is>
          <t>Olen Zellweger</t>
        </is>
      </c>
      <c r="C445" t="inlineStr">
        <is>
          <t>BUF</t>
        </is>
      </c>
      <c r="D445" t="inlineStr">
        <is>
          <t>D</t>
        </is>
      </c>
      <c r="E445" t="inlineStr">
        <is>
          <t>D</t>
        </is>
      </c>
      <c r="F445" t="n">
        <v>23</v>
      </c>
      <c r="G445" t="inlineStr"/>
      <c r="H445" t="inlineStr">
        <is>
          <t>Kurtis</t>
        </is>
      </c>
      <c r="I445" s="30" t="n">
        <v>3100000</v>
      </c>
      <c r="J445" s="31" t="n">
        <v>46.4</v>
      </c>
      <c r="K445" s="31" t="n">
        <v>50.48</v>
      </c>
      <c r="L445" s="31" t="n">
        <v>-4.08</v>
      </c>
      <c r="M445" s="31" t="n">
        <v>14.97</v>
      </c>
      <c r="N445" t="n">
        <v>286.7</v>
      </c>
      <c r="O445" t="n">
        <v>64</v>
      </c>
      <c r="P445" t="inlineStr">
        <is>
          <t>05tas</t>
        </is>
      </c>
    </row>
    <row r="446">
      <c r="A446" t="n">
        <v>445</v>
      </c>
      <c r="B446" t="inlineStr">
        <is>
          <t>Sam Steel</t>
        </is>
      </c>
      <c r="C446" t="inlineStr">
        <is>
          <t>DAL</t>
        </is>
      </c>
      <c r="D446" t="inlineStr">
        <is>
          <t>F</t>
        </is>
      </c>
      <c r="E446" t="inlineStr">
        <is>
          <t>F</t>
        </is>
      </c>
      <c r="F446" t="n">
        <v>28</v>
      </c>
      <c r="G446" t="inlineStr"/>
      <c r="H446" t="inlineStr">
        <is>
          <t>FA</t>
        </is>
      </c>
      <c r="I446" s="30" t="n">
        <v>2100000</v>
      </c>
      <c r="J446" s="31" t="n">
        <v>46.22</v>
      </c>
      <c r="K446" s="31" t="n">
        <v>49.11</v>
      </c>
      <c r="L446" s="31" t="n">
        <v>-2.89</v>
      </c>
      <c r="M446" s="31" t="n">
        <v>22.01</v>
      </c>
      <c r="O446" t="n">
        <v>17</v>
      </c>
      <c r="P446" t="inlineStr">
        <is>
          <t>03mn4</t>
        </is>
      </c>
    </row>
    <row r="447">
      <c r="A447" t="n">
        <v>446</v>
      </c>
      <c r="B447" t="inlineStr">
        <is>
          <t>Casey DeSmith</t>
        </is>
      </c>
      <c r="C447" t="inlineStr">
        <is>
          <t>DAL</t>
        </is>
      </c>
      <c r="D447" t="inlineStr">
        <is>
          <t>G</t>
        </is>
      </c>
      <c r="E447" t="inlineStr">
        <is>
          <t>G</t>
        </is>
      </c>
      <c r="F447" t="n">
        <v>35</v>
      </c>
      <c r="G447" t="inlineStr"/>
      <c r="H447" t="inlineStr">
        <is>
          <t>FA</t>
        </is>
      </c>
      <c r="I447" s="30" t="n">
        <v>1000000</v>
      </c>
      <c r="J447" s="31" t="n">
        <v>46.1</v>
      </c>
      <c r="K447" s="31" t="n">
        <v>54.78</v>
      </c>
      <c r="L447" s="31" t="n">
        <v>-8.68</v>
      </c>
      <c r="M447" s="31" t="n">
        <v>46.1</v>
      </c>
      <c r="N447" t="n">
        <v>290.5</v>
      </c>
      <c r="O447" t="n">
        <v>33</v>
      </c>
      <c r="P447" t="inlineStr">
        <is>
          <t>02ycf</t>
        </is>
      </c>
    </row>
    <row r="448">
      <c r="A448" t="n">
        <v>447</v>
      </c>
      <c r="B448" t="inlineStr">
        <is>
          <t>Alexandre Texier</t>
        </is>
      </c>
      <c r="C448" t="inlineStr">
        <is>
          <t>MTL</t>
        </is>
      </c>
      <c r="D448" t="inlineStr">
        <is>
          <t>F</t>
        </is>
      </c>
      <c r="E448" t="inlineStr">
        <is>
          <t>F</t>
        </is>
      </c>
      <c r="F448" t="n">
        <v>26</v>
      </c>
      <c r="G448" t="inlineStr"/>
      <c r="H448" t="inlineStr">
        <is>
          <t>FA</t>
        </is>
      </c>
      <c r="I448" s="30" t="n">
        <v>2500000</v>
      </c>
      <c r="J448" s="31" t="n">
        <v>46.08</v>
      </c>
      <c r="K448" s="31" t="n">
        <v>35.35</v>
      </c>
      <c r="L448" s="31" t="n">
        <v>10.73</v>
      </c>
      <c r="M448" s="31" t="n">
        <v>18.43</v>
      </c>
      <c r="N448" t="n">
        <v>292.6</v>
      </c>
      <c r="O448" t="n">
        <v>15</v>
      </c>
      <c r="P448" t="inlineStr">
        <is>
          <t>04f0v</t>
        </is>
      </c>
    </row>
    <row r="449">
      <c r="A449" t="n">
        <v>448</v>
      </c>
      <c r="B449" t="inlineStr">
        <is>
          <t>Daniil Tarasov</t>
        </is>
      </c>
      <c r="C449" t="inlineStr">
        <is>
          <t>DET</t>
        </is>
      </c>
      <c r="D449" t="inlineStr">
        <is>
          <t>G</t>
        </is>
      </c>
      <c r="E449" t="inlineStr">
        <is>
          <t>G</t>
        </is>
      </c>
      <c r="F449" t="n">
        <v>27</v>
      </c>
      <c r="G449" t="inlineStr"/>
      <c r="H449" t="inlineStr">
        <is>
          <t>FA</t>
        </is>
      </c>
      <c r="I449" s="30" t="n">
        <v>2000000</v>
      </c>
      <c r="J449" s="31" t="n">
        <v>46.04</v>
      </c>
      <c r="K449" s="31" t="n">
        <v>46.86</v>
      </c>
      <c r="L449" s="31" t="n">
        <v>-0.82</v>
      </c>
      <c r="M449" s="31" t="n">
        <v>23.02</v>
      </c>
      <c r="N449" t="n">
        <v>293.9</v>
      </c>
      <c r="O449" t="n">
        <v>30</v>
      </c>
      <c r="P449" t="inlineStr">
        <is>
          <t>04an1</t>
        </is>
      </c>
    </row>
    <row r="450">
      <c r="A450" t="n">
        <v>449</v>
      </c>
      <c r="B450" t="inlineStr">
        <is>
          <t>Cole Sillinger</t>
        </is>
      </c>
      <c r="C450" t="inlineStr">
        <is>
          <t>CBJ</t>
        </is>
      </c>
      <c r="D450" t="inlineStr">
        <is>
          <t>F</t>
        </is>
      </c>
      <c r="E450" t="inlineStr">
        <is>
          <t>F</t>
        </is>
      </c>
      <c r="F450" t="n">
        <v>23</v>
      </c>
      <c r="G450" t="inlineStr"/>
      <c r="H450" t="inlineStr">
        <is>
          <t>Le Duke of Dangles</t>
        </is>
      </c>
      <c r="I450" s="30" t="n">
        <v>4625000</v>
      </c>
      <c r="J450" s="31" t="n">
        <v>45.99</v>
      </c>
      <c r="K450" s="31" t="n">
        <v>50.61</v>
      </c>
      <c r="L450" s="31" t="n">
        <v>-4.62</v>
      </c>
      <c r="M450" s="31" t="n">
        <v>9.94</v>
      </c>
      <c r="N450" t="n">
        <v>292.4</v>
      </c>
      <c r="O450" t="n">
        <v>36</v>
      </c>
      <c r="P450" t="inlineStr">
        <is>
          <t>05gd7</t>
        </is>
      </c>
    </row>
    <row r="451">
      <c r="A451" t="n">
        <v>450</v>
      </c>
      <c r="B451" t="inlineStr">
        <is>
          <t>Samuel Ersson</t>
        </is>
      </c>
      <c r="C451" t="inlineStr">
        <is>
          <t>OTT</t>
        </is>
      </c>
      <c r="D451" t="inlineStr">
        <is>
          <t>G</t>
        </is>
      </c>
      <c r="E451" t="inlineStr">
        <is>
          <t>G</t>
        </is>
      </c>
      <c r="F451" t="n">
        <v>26</v>
      </c>
      <c r="G451" t="inlineStr"/>
      <c r="H451" t="inlineStr">
        <is>
          <t>Sidizen Kanes</t>
        </is>
      </c>
      <c r="I451" s="30" t="n">
        <v>2200000</v>
      </c>
      <c r="J451" s="31" t="n">
        <v>45.96</v>
      </c>
      <c r="K451" s="31" t="n">
        <v>48.84</v>
      </c>
      <c r="L451" s="31" t="n">
        <v>-2.88</v>
      </c>
      <c r="M451" s="31" t="n">
        <v>20.89</v>
      </c>
      <c r="N451" t="n">
        <v>292.3</v>
      </c>
      <c r="O451" t="n">
        <v>27</v>
      </c>
      <c r="P451" t="inlineStr">
        <is>
          <t>04r06</t>
        </is>
      </c>
    </row>
    <row r="452">
      <c r="A452" t="n">
        <v>451</v>
      </c>
      <c r="B452" t="inlineStr">
        <is>
          <t>Niko Mikkola</t>
        </is>
      </c>
      <c r="C452" t="inlineStr">
        <is>
          <t>FLA</t>
        </is>
      </c>
      <c r="D452" t="inlineStr">
        <is>
          <t>D</t>
        </is>
      </c>
      <c r="E452" t="inlineStr">
        <is>
          <t>D</t>
        </is>
      </c>
      <c r="F452" t="n">
        <v>30</v>
      </c>
      <c r="G452" t="inlineStr"/>
      <c r="H452" t="inlineStr">
        <is>
          <t>FA</t>
        </is>
      </c>
      <c r="I452" s="30" t="n">
        <v>5000000</v>
      </c>
      <c r="J452" s="31" t="n">
        <v>45.88</v>
      </c>
      <c r="K452" s="31" t="n">
        <v>44.44</v>
      </c>
      <c r="L452" s="31" t="n">
        <v>1.44</v>
      </c>
      <c r="M452" s="31" t="n">
        <v>9.18</v>
      </c>
      <c r="N452" t="n">
        <v>292.7</v>
      </c>
      <c r="O452" t="n">
        <v>13</v>
      </c>
      <c r="P452" t="inlineStr">
        <is>
          <t>03rgv</t>
        </is>
      </c>
    </row>
    <row r="453">
      <c r="A453" t="n">
        <v>452</v>
      </c>
      <c r="B453" t="inlineStr">
        <is>
          <t>Marco Kasper</t>
        </is>
      </c>
      <c r="C453" t="inlineStr">
        <is>
          <t>DET</t>
        </is>
      </c>
      <c r="D453" t="inlineStr">
        <is>
          <t>F</t>
        </is>
      </c>
      <c r="E453" t="inlineStr">
        <is>
          <t>F</t>
        </is>
      </c>
      <c r="F453" t="n">
        <v>22</v>
      </c>
      <c r="G453" t="inlineStr"/>
      <c r="H453" t="inlineStr">
        <is>
          <t>Le Duke of Dangles</t>
        </is>
      </c>
      <c r="I453" s="30" t="n">
        <v>886667</v>
      </c>
      <c r="J453" s="31" t="n">
        <v>45.79</v>
      </c>
      <c r="K453" s="31" t="n">
        <v>41.59</v>
      </c>
      <c r="L453" s="31" t="n">
        <v>4.2</v>
      </c>
      <c r="M453" s="31" t="n">
        <v>51.64</v>
      </c>
      <c r="N453" t="n">
        <v>286.4</v>
      </c>
      <c r="O453" t="n">
        <v>61</v>
      </c>
      <c r="P453" t="inlineStr">
        <is>
          <t>05xrx</t>
        </is>
      </c>
    </row>
    <row r="454">
      <c r="A454" t="n">
        <v>453</v>
      </c>
      <c r="B454" t="inlineStr">
        <is>
          <t>Mackie Samoskevich</t>
        </is>
      </c>
      <c r="C454" t="inlineStr">
        <is>
          <t>SEA</t>
        </is>
      </c>
      <c r="D454" t="inlineStr">
        <is>
          <t>F</t>
        </is>
      </c>
      <c r="E454" t="inlineStr">
        <is>
          <t>F</t>
        </is>
      </c>
      <c r="F454" t="n">
        <v>23</v>
      </c>
      <c r="G454" t="inlineStr"/>
      <c r="H454" t="inlineStr">
        <is>
          <t>FA</t>
        </is>
      </c>
      <c r="I454" s="30" t="n">
        <v>3850000</v>
      </c>
      <c r="J454" s="31" t="n">
        <v>45.58</v>
      </c>
      <c r="K454" s="31" t="n">
        <v>48.62</v>
      </c>
      <c r="L454" s="31" t="n">
        <v>-3.04</v>
      </c>
      <c r="M454" s="31" t="n">
        <v>11.84</v>
      </c>
      <c r="N454" t="n">
        <v>288.2</v>
      </c>
      <c r="O454" t="n">
        <v>56</v>
      </c>
      <c r="P454" t="inlineStr">
        <is>
          <t>05r50</t>
        </is>
      </c>
    </row>
    <row r="455">
      <c r="A455" t="n">
        <v>454</v>
      </c>
      <c r="B455" t="inlineStr">
        <is>
          <t>Oliver Kapanen</t>
        </is>
      </c>
      <c r="C455" t="inlineStr">
        <is>
          <t>MTL</t>
        </is>
      </c>
      <c r="D455" t="inlineStr">
        <is>
          <t>F</t>
        </is>
      </c>
      <c r="E455" t="inlineStr">
        <is>
          <t>F</t>
        </is>
      </c>
      <c r="F455" t="n">
        <v>23</v>
      </c>
      <c r="G455" t="inlineStr"/>
      <c r="H455" t="inlineStr">
        <is>
          <t>Sidizen Kanes</t>
        </is>
      </c>
      <c r="I455" s="30" t="n">
        <v>925000</v>
      </c>
      <c r="J455" s="31" t="n">
        <v>45.55</v>
      </c>
      <c r="K455" s="31" t="n">
        <v>52.82</v>
      </c>
      <c r="L455" s="31" t="n">
        <v>-7.27</v>
      </c>
      <c r="M455" s="31" t="n">
        <v>49.24</v>
      </c>
      <c r="N455" t="n">
        <v>290.3</v>
      </c>
      <c r="O455" t="n">
        <v>57</v>
      </c>
      <c r="P455" t="inlineStr">
        <is>
          <t>05tcz</t>
        </is>
      </c>
    </row>
    <row r="456">
      <c r="A456" t="n">
        <v>455</v>
      </c>
      <c r="B456" t="inlineStr">
        <is>
          <t>Zack Bolduc</t>
        </is>
      </c>
      <c r="C456" t="inlineStr">
        <is>
          <t>MTL</t>
        </is>
      </c>
      <c r="D456" t="inlineStr">
        <is>
          <t>F</t>
        </is>
      </c>
      <c r="E456" t="inlineStr">
        <is>
          <t>F</t>
        </is>
      </c>
      <c r="F456" t="n">
        <v>23</v>
      </c>
      <c r="G456" t="inlineStr"/>
      <c r="H456" t="inlineStr">
        <is>
          <t>Brown Noesen</t>
        </is>
      </c>
      <c r="I456" s="30" t="n">
        <v>863334</v>
      </c>
      <c r="J456" s="31" t="n">
        <v>45.14</v>
      </c>
      <c r="K456" s="31" t="n">
        <v>50.22</v>
      </c>
      <c r="L456" s="31" t="n">
        <v>-5.08</v>
      </c>
      <c r="M456" s="31" t="n">
        <v>52.29</v>
      </c>
      <c r="N456" t="n">
        <v>292.6</v>
      </c>
      <c r="O456" t="n">
        <v>53</v>
      </c>
      <c r="P456" t="inlineStr">
        <is>
          <t>05gd9</t>
        </is>
      </c>
    </row>
    <row r="457">
      <c r="A457" t="n">
        <v>456</v>
      </c>
      <c r="B457" t="inlineStr">
        <is>
          <t>Fabian Zetterlund</t>
        </is>
      </c>
      <c r="C457" t="inlineStr">
        <is>
          <t>OTT</t>
        </is>
      </c>
      <c r="D457" t="inlineStr">
        <is>
          <t>F</t>
        </is>
      </c>
      <c r="E457" t="inlineStr">
        <is>
          <t>F</t>
        </is>
      </c>
      <c r="F457" t="n">
        <v>27</v>
      </c>
      <c r="G457" t="inlineStr"/>
      <c r="H457" t="inlineStr">
        <is>
          <t>FA</t>
        </is>
      </c>
      <c r="I457" s="30" t="n">
        <v>4275000</v>
      </c>
      <c r="J457" s="31" t="n">
        <v>45.12</v>
      </c>
      <c r="K457" s="31" t="n">
        <v>49.03</v>
      </c>
      <c r="L457" s="31" t="n">
        <v>-3.91</v>
      </c>
      <c r="M457" s="31" t="n">
        <v>10.55</v>
      </c>
      <c r="N457" t="n">
        <v>291.6</v>
      </c>
      <c r="O457" t="n">
        <v>36</v>
      </c>
      <c r="P457" t="inlineStr">
        <is>
          <t>04f17</t>
        </is>
      </c>
    </row>
    <row r="458">
      <c r="A458" t="n">
        <v>457</v>
      </c>
      <c r="B458" t="inlineStr">
        <is>
          <t>Johnathan Kovacevic</t>
        </is>
      </c>
      <c r="C458" t="inlineStr">
        <is>
          <t>NJD</t>
        </is>
      </c>
      <c r="D458" t="inlineStr">
        <is>
          <t>D</t>
        </is>
      </c>
      <c r="E458" t="inlineStr">
        <is>
          <t>D</t>
        </is>
      </c>
      <c r="F458" t="n">
        <v>29</v>
      </c>
      <c r="G458" t="inlineStr"/>
      <c r="H458" t="inlineStr">
        <is>
          <t>Brown Noesen</t>
        </is>
      </c>
      <c r="I458" s="30" t="n">
        <v>4000000</v>
      </c>
      <c r="J458" s="31" t="n">
        <v>45.02</v>
      </c>
      <c r="K458" s="31" t="n">
        <v>27.25</v>
      </c>
      <c r="L458" s="31" t="n">
        <v>17.77</v>
      </c>
      <c r="M458" s="31" t="n">
        <v>11.26</v>
      </c>
      <c r="O458" t="n">
        <v>9</v>
      </c>
      <c r="P458" t="inlineStr">
        <is>
          <t>04f1d</t>
        </is>
      </c>
    </row>
    <row r="459">
      <c r="A459" t="n">
        <v>458</v>
      </c>
      <c r="B459" t="inlineStr">
        <is>
          <t>Emil Heineman</t>
        </is>
      </c>
      <c r="C459" t="inlineStr">
        <is>
          <t>NYI</t>
        </is>
      </c>
      <c r="D459" t="inlineStr">
        <is>
          <t>F</t>
        </is>
      </c>
      <c r="E459" t="inlineStr">
        <is>
          <t>F</t>
        </is>
      </c>
      <c r="F459" t="n">
        <v>24</v>
      </c>
      <c r="G459" t="inlineStr"/>
      <c r="H459" t="inlineStr">
        <is>
          <t>Anybody but the Leafs</t>
        </is>
      </c>
      <c r="I459" s="30" t="n">
        <v>1100000</v>
      </c>
      <c r="J459" s="31" t="n">
        <v>44.94</v>
      </c>
      <c r="K459" s="31" t="n">
        <v>53.01</v>
      </c>
      <c r="L459" s="31" t="n">
        <v>-8.07</v>
      </c>
      <c r="M459" s="31" t="n">
        <v>40.85</v>
      </c>
      <c r="N459" t="n">
        <v>279.4</v>
      </c>
      <c r="O459" t="n">
        <v>63</v>
      </c>
      <c r="P459" t="inlineStr">
        <is>
          <t>05kua</t>
        </is>
      </c>
    </row>
    <row r="460">
      <c r="A460" t="n">
        <v>459</v>
      </c>
      <c r="B460" t="inlineStr">
        <is>
          <t>Brandon Carlo</t>
        </is>
      </c>
      <c r="C460" t="inlineStr">
        <is>
          <t>STL</t>
        </is>
      </c>
      <c r="D460" t="inlineStr">
        <is>
          <t>D</t>
        </is>
      </c>
      <c r="E460" t="inlineStr">
        <is>
          <t>D</t>
        </is>
      </c>
      <c r="F460" t="n">
        <v>29</v>
      </c>
      <c r="G460" t="inlineStr"/>
      <c r="H460" t="inlineStr">
        <is>
          <t>FA</t>
        </is>
      </c>
      <c r="I460" s="30" t="n">
        <v>4100000</v>
      </c>
      <c r="J460" s="31" t="n">
        <v>44.73</v>
      </c>
      <c r="K460" s="31" t="n">
        <v>35.7</v>
      </c>
      <c r="L460" s="31" t="n">
        <v>9.029999999999999</v>
      </c>
      <c r="M460" s="31" t="n">
        <v>10.91</v>
      </c>
      <c r="N460" t="n">
        <v>293.3</v>
      </c>
      <c r="O460" t="n">
        <v>10</v>
      </c>
      <c r="P460" t="inlineStr">
        <is>
          <t>03res</t>
        </is>
      </c>
    </row>
    <row r="461">
      <c r="A461" t="n">
        <v>460</v>
      </c>
      <c r="B461" t="inlineStr">
        <is>
          <t>Arber Xhekaj</t>
        </is>
      </c>
      <c r="C461" t="inlineStr">
        <is>
          <t>MTL</t>
        </is>
      </c>
      <c r="D461" t="inlineStr">
        <is>
          <t>D</t>
        </is>
      </c>
      <c r="E461" t="inlineStr">
        <is>
          <t>D</t>
        </is>
      </c>
      <c r="F461" t="n">
        <v>25</v>
      </c>
      <c r="G461" t="inlineStr"/>
      <c r="H461" t="inlineStr">
        <is>
          <t>Anybody but the Leafs</t>
        </is>
      </c>
      <c r="I461" s="30" t="n">
        <v>1300000</v>
      </c>
      <c r="J461" s="31" t="n">
        <v>44.71</v>
      </c>
      <c r="K461" s="31" t="n">
        <v>53.03</v>
      </c>
      <c r="L461" s="31" t="n">
        <v>-8.32</v>
      </c>
      <c r="M461" s="31" t="n">
        <v>34.39</v>
      </c>
      <c r="N461" t="n">
        <v>293.6</v>
      </c>
      <c r="O461" t="n">
        <v>19</v>
      </c>
      <c r="P461" t="inlineStr">
        <is>
          <t>05x9g</t>
        </is>
      </c>
    </row>
    <row r="462">
      <c r="A462" t="n">
        <v>461</v>
      </c>
      <c r="B462" t="inlineStr">
        <is>
          <t>Jaccob Slavin</t>
        </is>
      </c>
      <c r="C462" t="inlineStr">
        <is>
          <t>CAR</t>
        </is>
      </c>
      <c r="D462" t="inlineStr">
        <is>
          <t>D</t>
        </is>
      </c>
      <c r="E462" t="inlineStr">
        <is>
          <t>D</t>
        </is>
      </c>
      <c r="F462" t="n">
        <v>32</v>
      </c>
      <c r="G462" t="inlineStr"/>
      <c r="H462" t="inlineStr">
        <is>
          <t>FA</t>
        </is>
      </c>
      <c r="I462" s="30" t="n">
        <v>6395955</v>
      </c>
      <c r="J462" s="31" t="n">
        <v>44.62</v>
      </c>
      <c r="K462" s="31" t="n">
        <v>20.96</v>
      </c>
      <c r="L462" s="31" t="n">
        <v>23.66</v>
      </c>
      <c r="M462" s="31" t="n">
        <v>6.98</v>
      </c>
      <c r="N462" t="n">
        <v>287.1</v>
      </c>
      <c r="O462" t="n">
        <v>24</v>
      </c>
      <c r="P462" t="inlineStr">
        <is>
          <t>02o7l</t>
        </is>
      </c>
    </row>
    <row r="463">
      <c r="A463" t="n">
        <v>462</v>
      </c>
      <c r="B463" t="inlineStr">
        <is>
          <t>Joel Armia</t>
        </is>
      </c>
      <c r="C463" t="inlineStr">
        <is>
          <t>LAK</t>
        </is>
      </c>
      <c r="D463" t="inlineStr">
        <is>
          <t>F</t>
        </is>
      </c>
      <c r="E463" t="inlineStr">
        <is>
          <t>F</t>
        </is>
      </c>
      <c r="F463" t="n">
        <v>33</v>
      </c>
      <c r="G463" t="inlineStr"/>
      <c r="H463" t="inlineStr">
        <is>
          <t>FA</t>
        </is>
      </c>
      <c r="I463" s="30" t="n">
        <v>2500000</v>
      </c>
      <c r="J463" s="31" t="n">
        <v>44.26</v>
      </c>
      <c r="K463" s="31" t="n">
        <v>43.8</v>
      </c>
      <c r="L463" s="31" t="n">
        <v>0.46</v>
      </c>
      <c r="M463" s="31" t="n">
        <v>17.7</v>
      </c>
      <c r="N463" t="n">
        <v>291.6</v>
      </c>
      <c r="O463" t="n">
        <v>10</v>
      </c>
      <c r="P463" t="inlineStr">
        <is>
          <t>02b3d</t>
        </is>
      </c>
    </row>
    <row r="464">
      <c r="A464" t="n">
        <v>463</v>
      </c>
      <c r="B464" t="inlineStr">
        <is>
          <t>David Perron</t>
        </is>
      </c>
      <c r="C464" t="inlineStr">
        <is>
          <t>(N/A)</t>
        </is>
      </c>
      <c r="D464" t="inlineStr">
        <is>
          <t>F</t>
        </is>
      </c>
      <c r="E464" t="inlineStr">
        <is>
          <t>F</t>
        </is>
      </c>
      <c r="F464" t="n">
        <v>38</v>
      </c>
      <c r="G464" t="inlineStr"/>
      <c r="H464" t="inlineStr">
        <is>
          <t>FA</t>
        </is>
      </c>
      <c r="I464" s="30" t="n">
        <v>1</v>
      </c>
      <c r="J464" s="31" t="n">
        <v>44.23</v>
      </c>
      <c r="K464" s="31" t="n">
        <v>44.42</v>
      </c>
      <c r="L464" s="31" t="n">
        <v>-0.19</v>
      </c>
      <c r="M464" s="31" t="n">
        <v>44230000</v>
      </c>
      <c r="N464" t="n">
        <v>291.7</v>
      </c>
      <c r="O464" t="n">
        <v>8</v>
      </c>
      <c r="P464" t="inlineStr">
        <is>
          <t>0047x</t>
        </is>
      </c>
    </row>
    <row r="465">
      <c r="A465" t="n">
        <v>464</v>
      </c>
      <c r="B465" t="inlineStr">
        <is>
          <t>Shakir Mukhamadullin</t>
        </is>
      </c>
      <c r="C465" t="inlineStr">
        <is>
          <t>EDM</t>
        </is>
      </c>
      <c r="D465" t="inlineStr">
        <is>
          <t>D</t>
        </is>
      </c>
      <c r="E465" t="inlineStr">
        <is>
          <t>D</t>
        </is>
      </c>
      <c r="F465" t="n">
        <v>24</v>
      </c>
      <c r="G465" t="inlineStr"/>
      <c r="H465" t="inlineStr">
        <is>
          <t>Nathan</t>
        </is>
      </c>
      <c r="I465" s="30" t="n">
        <v>1750000</v>
      </c>
      <c r="J465" s="31" t="n">
        <v>43.73</v>
      </c>
      <c r="K465" s="31" t="n">
        <v>32.48</v>
      </c>
      <c r="L465" s="31" t="n">
        <v>11.25</v>
      </c>
      <c r="M465" s="31" t="n">
        <v>24.99</v>
      </c>
      <c r="O465" t="n">
        <v>38</v>
      </c>
      <c r="P465" t="inlineStr">
        <is>
          <t>05kub</t>
        </is>
      </c>
    </row>
    <row r="466">
      <c r="A466" t="n">
        <v>465</v>
      </c>
      <c r="B466" t="inlineStr">
        <is>
          <t>Gage Goncalves</t>
        </is>
      </c>
      <c r="C466" t="inlineStr">
        <is>
          <t>TBL</t>
        </is>
      </c>
      <c r="D466" t="inlineStr">
        <is>
          <t>F</t>
        </is>
      </c>
      <c r="E466" t="inlineStr">
        <is>
          <t>F</t>
        </is>
      </c>
      <c r="F466" t="n">
        <v>25</v>
      </c>
      <c r="G466" t="inlineStr"/>
      <c r="H466" t="inlineStr">
        <is>
          <t>FA</t>
        </is>
      </c>
      <c r="I466" s="30" t="n">
        <v>1200000</v>
      </c>
      <c r="J466" s="31" t="n">
        <v>43.64</v>
      </c>
      <c r="K466" s="31" t="n">
        <v>51.66</v>
      </c>
      <c r="L466" s="31" t="n">
        <v>-8.02</v>
      </c>
      <c r="M466" s="31" t="n">
        <v>36.37</v>
      </c>
      <c r="N466" t="n">
        <v>292.6</v>
      </c>
      <c r="O466" t="n">
        <v>32</v>
      </c>
      <c r="P466" t="inlineStr">
        <is>
          <t>05lwt</t>
        </is>
      </c>
    </row>
    <row r="467">
      <c r="A467" t="n">
        <v>466</v>
      </c>
      <c r="B467" t="inlineStr">
        <is>
          <t>Stuart Skinner</t>
        </is>
      </c>
      <c r="C467" t="inlineStr">
        <is>
          <t>WPG</t>
        </is>
      </c>
      <c r="D467" t="inlineStr">
        <is>
          <t>G</t>
        </is>
      </c>
      <c r="E467" t="inlineStr">
        <is>
          <t>G</t>
        </is>
      </c>
      <c r="F467" t="n">
        <v>27</v>
      </c>
      <c r="G467" t="inlineStr"/>
      <c r="H467" t="inlineStr">
        <is>
          <t>Aznfungus</t>
        </is>
      </c>
      <c r="I467" s="30" t="n">
        <v>3750000</v>
      </c>
      <c r="J467" s="31" t="n">
        <v>43.6</v>
      </c>
      <c r="K467" s="31" t="n">
        <v>86.8</v>
      </c>
      <c r="L467" s="31" t="n">
        <v>-43.2</v>
      </c>
      <c r="M467" s="31" t="n">
        <v>11.63</v>
      </c>
      <c r="N467" t="n">
        <v>288.4</v>
      </c>
      <c r="O467" t="n">
        <v>53</v>
      </c>
      <c r="P467" t="inlineStr">
        <is>
          <t>03yxp</t>
        </is>
      </c>
    </row>
    <row r="468">
      <c r="A468" t="n">
        <v>467</v>
      </c>
      <c r="B468" t="inlineStr">
        <is>
          <t>Nick Foligno</t>
        </is>
      </c>
      <c r="C468" t="inlineStr">
        <is>
          <t>MIN</t>
        </is>
      </c>
      <c r="D468" t="inlineStr">
        <is>
          <t>F</t>
        </is>
      </c>
      <c r="E468" t="inlineStr">
        <is>
          <t>F</t>
        </is>
      </c>
      <c r="F468" t="n">
        <v>38</v>
      </c>
      <c r="G468" t="inlineStr"/>
      <c r="H468" t="inlineStr">
        <is>
          <t>FA</t>
        </is>
      </c>
      <c r="I468" s="30" t="n">
        <v>900000</v>
      </c>
      <c r="J468" s="31" t="n">
        <v>43.44</v>
      </c>
      <c r="K468" s="31" t="n">
        <v>36.72</v>
      </c>
      <c r="L468" s="31" t="n">
        <v>6.72</v>
      </c>
      <c r="M468" s="31" t="n">
        <v>48.27</v>
      </c>
      <c r="N468" t="n">
        <v>291.8</v>
      </c>
      <c r="O468" t="n">
        <v>12</v>
      </c>
      <c r="P468" t="inlineStr">
        <is>
          <t>0041m</t>
        </is>
      </c>
    </row>
    <row r="469">
      <c r="A469" t="n">
        <v>468</v>
      </c>
      <c r="B469" t="inlineStr">
        <is>
          <t>Keegan Kolesar</t>
        </is>
      </c>
      <c r="C469" t="inlineStr">
        <is>
          <t>DET</t>
        </is>
      </c>
      <c r="D469" t="inlineStr">
        <is>
          <t>F</t>
        </is>
      </c>
      <c r="E469" t="inlineStr">
        <is>
          <t>F</t>
        </is>
      </c>
      <c r="F469" t="n">
        <v>29</v>
      </c>
      <c r="G469" t="inlineStr"/>
      <c r="H469" t="inlineStr">
        <is>
          <t>FA</t>
        </is>
      </c>
      <c r="I469" s="30" t="n">
        <v>2500000</v>
      </c>
      <c r="J469" s="31" t="n">
        <v>43.42</v>
      </c>
      <c r="K469" s="31" t="n">
        <v>46.97</v>
      </c>
      <c r="L469" s="31" t="n">
        <v>-3.55</v>
      </c>
      <c r="M469" s="31" t="n">
        <v>17.37</v>
      </c>
      <c r="N469" t="n">
        <v>292.1</v>
      </c>
      <c r="O469" t="n">
        <v>15</v>
      </c>
      <c r="P469" t="inlineStr">
        <is>
          <t>03rfj</t>
        </is>
      </c>
    </row>
    <row r="470">
      <c r="A470" t="n">
        <v>469</v>
      </c>
      <c r="B470" t="inlineStr">
        <is>
          <t>Bobby Brink</t>
        </is>
      </c>
      <c r="C470" t="inlineStr">
        <is>
          <t>MIN</t>
        </is>
      </c>
      <c r="D470" t="inlineStr">
        <is>
          <t>F</t>
        </is>
      </c>
      <c r="E470" t="inlineStr">
        <is>
          <t>F</t>
        </is>
      </c>
      <c r="F470" t="n">
        <v>25</v>
      </c>
      <c r="G470" t="inlineStr"/>
      <c r="H470" t="inlineStr">
        <is>
          <t>A Bunch of Dusters</t>
        </is>
      </c>
      <c r="I470" s="30" t="n">
        <v>2750000</v>
      </c>
      <c r="J470" s="31" t="n">
        <v>43.28</v>
      </c>
      <c r="K470" s="31" t="n">
        <v>45.56</v>
      </c>
      <c r="L470" s="31" t="n">
        <v>-2.28</v>
      </c>
      <c r="M470" s="31" t="n">
        <v>15.74</v>
      </c>
      <c r="N470" t="n">
        <v>290.7</v>
      </c>
      <c r="O470" t="n">
        <v>38</v>
      </c>
      <c r="P470" t="inlineStr">
        <is>
          <t>04zj8</t>
        </is>
      </c>
    </row>
    <row r="471">
      <c r="A471" t="n">
        <v>470</v>
      </c>
      <c r="B471" t="inlineStr">
        <is>
          <t>Tristan Jarry</t>
        </is>
      </c>
      <c r="C471" t="inlineStr">
        <is>
          <t>EDM</t>
        </is>
      </c>
      <c r="D471" t="inlineStr">
        <is>
          <t>G</t>
        </is>
      </c>
      <c r="E471" t="inlineStr">
        <is>
          <t>G</t>
        </is>
      </c>
      <c r="F471" t="n">
        <v>31</v>
      </c>
      <c r="G471" t="inlineStr"/>
      <c r="H471" t="inlineStr">
        <is>
          <t>FA</t>
        </is>
      </c>
      <c r="I471" s="30" t="n">
        <v>5375000</v>
      </c>
      <c r="J471" s="31" t="n">
        <v>43.18</v>
      </c>
      <c r="K471" s="31" t="n">
        <v>62.48</v>
      </c>
      <c r="L471" s="31" t="n">
        <v>-19.3</v>
      </c>
      <c r="M471" s="31" t="n">
        <v>8.029999999999999</v>
      </c>
      <c r="N471" t="n">
        <v>287.5</v>
      </c>
      <c r="O471" t="n">
        <v>43</v>
      </c>
      <c r="P471" t="inlineStr">
        <is>
          <t>02yjw</t>
        </is>
      </c>
    </row>
    <row r="472">
      <c r="A472" t="n">
        <v>471</v>
      </c>
      <c r="B472" t="inlineStr">
        <is>
          <t>Jayden Struble</t>
        </is>
      </c>
      <c r="C472" t="inlineStr">
        <is>
          <t>MTL</t>
        </is>
      </c>
      <c r="D472" t="inlineStr">
        <is>
          <t>D</t>
        </is>
      </c>
      <c r="E472" t="inlineStr">
        <is>
          <t>D</t>
        </is>
      </c>
      <c r="F472" t="n">
        <v>25</v>
      </c>
      <c r="G472" t="inlineStr"/>
      <c r="H472" t="inlineStr">
        <is>
          <t>FA</t>
        </is>
      </c>
      <c r="I472" s="30" t="n">
        <v>1412500</v>
      </c>
      <c r="J472" s="31" t="n">
        <v>43.16</v>
      </c>
      <c r="K472" s="31" t="n">
        <v>40.64</v>
      </c>
      <c r="L472" s="31" t="n">
        <v>2.52</v>
      </c>
      <c r="M472" s="31" t="n">
        <v>30.56</v>
      </c>
      <c r="O472" t="n">
        <v>11</v>
      </c>
      <c r="P472" t="inlineStr">
        <is>
          <t>051te</t>
        </is>
      </c>
    </row>
    <row r="473">
      <c r="A473" t="n">
        <v>472</v>
      </c>
      <c r="B473" t="inlineStr">
        <is>
          <t>Ian Moore</t>
        </is>
      </c>
      <c r="C473" t="inlineStr">
        <is>
          <t>ANA</t>
        </is>
      </c>
      <c r="D473" t="inlineStr">
        <is>
          <t>F,D</t>
        </is>
      </c>
      <c r="E473" t="inlineStr">
        <is>
          <t>D,F</t>
        </is>
      </c>
      <c r="F473" t="n">
        <v>24</v>
      </c>
      <c r="G473" t="inlineStr"/>
      <c r="H473" t="inlineStr">
        <is>
          <t>FA</t>
        </is>
      </c>
      <c r="I473" s="30" t="n">
        <v>1150000</v>
      </c>
      <c r="J473" s="31" t="n">
        <v>43.11</v>
      </c>
      <c r="K473" s="31" t="n">
        <v>36.47</v>
      </c>
      <c r="L473" s="31" t="n">
        <v>6.64</v>
      </c>
      <c r="M473" s="31" t="n">
        <v>37.49</v>
      </c>
      <c r="O473" t="n">
        <v>19</v>
      </c>
      <c r="P473" t="inlineStr">
        <is>
          <t>05ltl</t>
        </is>
      </c>
    </row>
    <row r="474">
      <c r="A474" t="n">
        <v>473</v>
      </c>
      <c r="B474" t="inlineStr">
        <is>
          <t>Alex Iafallo</t>
        </is>
      </c>
      <c r="C474" t="inlineStr">
        <is>
          <t>WPG</t>
        </is>
      </c>
      <c r="D474" t="inlineStr">
        <is>
          <t>F</t>
        </is>
      </c>
      <c r="E474" t="inlineStr">
        <is>
          <t>F</t>
        </is>
      </c>
      <c r="F474" t="n">
        <v>32</v>
      </c>
      <c r="G474" t="inlineStr"/>
      <c r="H474" t="inlineStr">
        <is>
          <t>FA</t>
        </is>
      </c>
      <c r="I474" s="30" t="n">
        <v>3666666</v>
      </c>
      <c r="J474" s="31" t="n">
        <v>43.06</v>
      </c>
      <c r="K474" s="31" t="n">
        <v>44.74</v>
      </c>
      <c r="L474" s="31" t="n">
        <v>-1.68</v>
      </c>
      <c r="M474" s="31" t="n">
        <v>11.74</v>
      </c>
      <c r="N474" t="n">
        <v>291.6</v>
      </c>
      <c r="O474" t="n">
        <v>13</v>
      </c>
      <c r="P474" t="inlineStr">
        <is>
          <t>04az7</t>
        </is>
      </c>
    </row>
    <row r="475">
      <c r="A475" t="n">
        <v>474</v>
      </c>
      <c r="B475" t="inlineStr">
        <is>
          <t>Samuel Girard</t>
        </is>
      </c>
      <c r="C475" t="inlineStr">
        <is>
          <t>PIT</t>
        </is>
      </c>
      <c r="D475" t="inlineStr">
        <is>
          <t>D</t>
        </is>
      </c>
      <c r="E475" t="inlineStr">
        <is>
          <t>D</t>
        </is>
      </c>
      <c r="F475" t="n">
        <v>28</v>
      </c>
      <c r="G475" t="inlineStr"/>
      <c r="H475" t="inlineStr">
        <is>
          <t>FA</t>
        </is>
      </c>
      <c r="I475" s="30" t="n">
        <v>5000000</v>
      </c>
      <c r="J475" s="31" t="n">
        <v>43.05</v>
      </c>
      <c r="K475" s="31" t="n">
        <v>36.89</v>
      </c>
      <c r="L475" s="31" t="n">
        <v>6.16</v>
      </c>
      <c r="M475" s="31" t="n">
        <v>8.609999999999999</v>
      </c>
      <c r="N475" t="n">
        <v>291.6</v>
      </c>
      <c r="O475" t="n">
        <v>19</v>
      </c>
      <c r="P475" t="inlineStr">
        <is>
          <t>03yg4</t>
        </is>
      </c>
    </row>
    <row r="476">
      <c r="A476" t="n">
        <v>475</v>
      </c>
      <c r="B476" t="inlineStr">
        <is>
          <t>Martin Pospisil</t>
        </is>
      </c>
      <c r="C476" t="inlineStr">
        <is>
          <t>CGY</t>
        </is>
      </c>
      <c r="D476" t="inlineStr">
        <is>
          <t>F</t>
        </is>
      </c>
      <c r="E476" t="inlineStr">
        <is>
          <t>F</t>
        </is>
      </c>
      <c r="F476" t="n">
        <v>26</v>
      </c>
      <c r="G476" t="inlineStr"/>
      <c r="H476" t="inlineStr">
        <is>
          <t>Aznfungus</t>
        </is>
      </c>
      <c r="I476" s="30" t="n">
        <v>2500000</v>
      </c>
      <c r="J476" s="31" t="n">
        <v>42.87</v>
      </c>
      <c r="K476" s="31" t="n">
        <v>11.69</v>
      </c>
      <c r="L476" s="31" t="n">
        <v>31.18</v>
      </c>
      <c r="M476" s="31" t="n">
        <v>17.15</v>
      </c>
      <c r="O476" t="n">
        <v>21</v>
      </c>
      <c r="P476" t="inlineStr">
        <is>
          <t>04qza</t>
        </is>
      </c>
    </row>
    <row r="477">
      <c r="A477" t="n">
        <v>476</v>
      </c>
      <c r="B477" t="inlineStr">
        <is>
          <t>Michael Amadio</t>
        </is>
      </c>
      <c r="C477" t="inlineStr">
        <is>
          <t>OTT</t>
        </is>
      </c>
      <c r="D477" t="inlineStr">
        <is>
          <t>F</t>
        </is>
      </c>
      <c r="E477" t="inlineStr">
        <is>
          <t>F</t>
        </is>
      </c>
      <c r="F477" t="n">
        <v>30</v>
      </c>
      <c r="G477" t="inlineStr"/>
      <c r="H477" t="inlineStr">
        <is>
          <t>FA</t>
        </is>
      </c>
      <c r="I477" s="30" t="n">
        <v>2600000</v>
      </c>
      <c r="J477" s="31" t="n">
        <v>42.7</v>
      </c>
      <c r="K477" s="31" t="n">
        <v>49.79</v>
      </c>
      <c r="L477" s="31" t="n">
        <v>-7.09</v>
      </c>
      <c r="M477" s="31" t="n">
        <v>16.42</v>
      </c>
      <c r="N477" t="n">
        <v>291.6</v>
      </c>
      <c r="O477" t="n">
        <v>11</v>
      </c>
      <c r="P477" t="inlineStr">
        <is>
          <t>03ebr</t>
        </is>
      </c>
    </row>
    <row r="478">
      <c r="A478" t="n">
        <v>477</v>
      </c>
      <c r="B478" t="inlineStr">
        <is>
          <t>J.T. Compher</t>
        </is>
      </c>
      <c r="C478" t="inlineStr">
        <is>
          <t>DET</t>
        </is>
      </c>
      <c r="D478" t="inlineStr">
        <is>
          <t>F</t>
        </is>
      </c>
      <c r="E478" t="inlineStr">
        <is>
          <t>F</t>
        </is>
      </c>
      <c r="F478" t="n">
        <v>31</v>
      </c>
      <c r="G478" t="inlineStr"/>
      <c r="H478" t="inlineStr">
        <is>
          <t>FA</t>
        </is>
      </c>
      <c r="I478" s="30" t="n">
        <v>5100000</v>
      </c>
      <c r="J478" s="31" t="n">
        <v>42.67</v>
      </c>
      <c r="K478" s="31" t="n">
        <v>39.01</v>
      </c>
      <c r="L478" s="31" t="n">
        <v>3.66</v>
      </c>
      <c r="M478" s="31" t="n">
        <v>8.369999999999999</v>
      </c>
      <c r="N478" t="n">
        <v>292.4</v>
      </c>
      <c r="O478" t="n">
        <v>13</v>
      </c>
      <c r="P478" t="inlineStr">
        <is>
          <t>03163</t>
        </is>
      </c>
    </row>
    <row r="479">
      <c r="A479" t="n">
        <v>478</v>
      </c>
      <c r="B479" t="inlineStr">
        <is>
          <t>Warren Foegele</t>
        </is>
      </c>
      <c r="C479" t="inlineStr">
        <is>
          <t>OTT</t>
        </is>
      </c>
      <c r="D479" t="inlineStr">
        <is>
          <t>F</t>
        </is>
      </c>
      <c r="E479" t="inlineStr">
        <is>
          <t>F</t>
        </is>
      </c>
      <c r="F479" t="n">
        <v>30</v>
      </c>
      <c r="G479" t="inlineStr"/>
      <c r="H479" t="inlineStr">
        <is>
          <t>FA</t>
        </is>
      </c>
      <c r="I479" s="30" t="n">
        <v>3500000</v>
      </c>
      <c r="J479" s="31" t="n">
        <v>42.64</v>
      </c>
      <c r="K479" s="31" t="n">
        <v>30.96</v>
      </c>
      <c r="L479" s="31" t="n">
        <v>11.68</v>
      </c>
      <c r="M479" s="31" t="n">
        <v>12.18</v>
      </c>
      <c r="N479" t="n">
        <v>291.8</v>
      </c>
      <c r="O479" t="n">
        <v>13</v>
      </c>
      <c r="P479" t="inlineStr">
        <is>
          <t>03ebb</t>
        </is>
      </c>
    </row>
    <row r="480">
      <c r="A480" t="n">
        <v>479</v>
      </c>
      <c r="B480" t="inlineStr">
        <is>
          <t>Dylan Samberg</t>
        </is>
      </c>
      <c r="C480" t="inlineStr">
        <is>
          <t>WPG</t>
        </is>
      </c>
      <c r="D480" t="inlineStr">
        <is>
          <t>D</t>
        </is>
      </c>
      <c r="E480" t="inlineStr">
        <is>
          <t>D</t>
        </is>
      </c>
      <c r="F480" t="n">
        <v>27</v>
      </c>
      <c r="G480" t="inlineStr"/>
      <c r="H480" t="inlineStr">
        <is>
          <t>FA</t>
        </is>
      </c>
      <c r="I480" s="30" t="n">
        <v>5750000</v>
      </c>
      <c r="J480" s="31" t="n">
        <v>42.48</v>
      </c>
      <c r="K480" s="31" t="n">
        <v>38.09</v>
      </c>
      <c r="L480" s="31" t="n">
        <v>4.39</v>
      </c>
      <c r="M480" s="31" t="n">
        <v>7.39</v>
      </c>
      <c r="N480" t="n">
        <v>292.9</v>
      </c>
      <c r="O480" t="n">
        <v>13</v>
      </c>
      <c r="P480" t="inlineStr">
        <is>
          <t>04f0u</t>
        </is>
      </c>
    </row>
    <row r="481">
      <c r="A481" t="n">
        <v>480</v>
      </c>
      <c r="B481" t="inlineStr">
        <is>
          <t>Roman Kantserov</t>
        </is>
      </c>
      <c r="C481" t="inlineStr">
        <is>
          <t>CHI</t>
        </is>
      </c>
      <c r="D481" t="inlineStr">
        <is>
          <t>F</t>
        </is>
      </c>
      <c r="E481" t="inlineStr">
        <is>
          <t>F</t>
        </is>
      </c>
      <c r="F481" t="n">
        <v>21</v>
      </c>
      <c r="G481" t="inlineStr"/>
      <c r="H481" t="inlineStr">
        <is>
          <t>A Bunch of Dusters</t>
        </is>
      </c>
      <c r="I481" s="30" t="n">
        <v>1075000</v>
      </c>
      <c r="J481" s="31" t="n">
        <v>42.46</v>
      </c>
      <c r="K481" s="31" t="n">
        <v>0</v>
      </c>
      <c r="L481" s="31" t="n">
        <v>42.46</v>
      </c>
      <c r="M481" s="31" t="n">
        <v>39.5</v>
      </c>
      <c r="N481" t="n">
        <v>279.3</v>
      </c>
      <c r="O481" t="n">
        <v>75</v>
      </c>
      <c r="P481" t="inlineStr">
        <is>
          <t>06bdr</t>
        </is>
      </c>
    </row>
    <row r="482">
      <c r="A482" t="n">
        <v>481</v>
      </c>
      <c r="B482" t="inlineStr">
        <is>
          <t>Adam Klapka</t>
        </is>
      </c>
      <c r="C482" t="inlineStr">
        <is>
          <t>CGY</t>
        </is>
      </c>
      <c r="D482" t="inlineStr">
        <is>
          <t>F</t>
        </is>
      </c>
      <c r="E482" t="inlineStr">
        <is>
          <t>F</t>
        </is>
      </c>
      <c r="F482" t="n">
        <v>25</v>
      </c>
      <c r="G482" t="inlineStr"/>
      <c r="H482" t="inlineStr">
        <is>
          <t>Keith</t>
        </is>
      </c>
      <c r="I482" s="30" t="n">
        <v>1250000</v>
      </c>
      <c r="J482" s="31" t="n">
        <v>42.24</v>
      </c>
      <c r="K482" s="31" t="n">
        <v>62.79</v>
      </c>
      <c r="L482" s="31" t="n">
        <v>-20.55</v>
      </c>
      <c r="M482" s="31" t="n">
        <v>33.79</v>
      </c>
      <c r="N482" t="n">
        <v>292.8</v>
      </c>
      <c r="O482" t="n">
        <v>27</v>
      </c>
      <c r="P482" t="inlineStr">
        <is>
          <t>05o4f</t>
        </is>
      </c>
    </row>
    <row r="483">
      <c r="A483" t="n">
        <v>482</v>
      </c>
      <c r="B483" t="inlineStr">
        <is>
          <t>David Rittich</t>
        </is>
      </c>
      <c r="C483" t="inlineStr">
        <is>
          <t>NJD</t>
        </is>
      </c>
      <c r="D483" t="inlineStr">
        <is>
          <t>G</t>
        </is>
      </c>
      <c r="E483" t="inlineStr">
        <is>
          <t>G</t>
        </is>
      </c>
      <c r="F483" t="n">
        <v>34</v>
      </c>
      <c r="G483" t="inlineStr"/>
      <c r="H483" t="inlineStr">
        <is>
          <t>FA</t>
        </is>
      </c>
      <c r="I483" s="30" t="n">
        <v>1000000</v>
      </c>
      <c r="J483" s="31" t="n">
        <v>42.2</v>
      </c>
      <c r="K483" s="31" t="n">
        <v>51.28</v>
      </c>
      <c r="L483" s="31" t="n">
        <v>-9.08</v>
      </c>
      <c r="M483" s="31" t="n">
        <v>42.2</v>
      </c>
      <c r="N483" t="n">
        <v>291.5</v>
      </c>
      <c r="O483" t="n">
        <v>20</v>
      </c>
      <c r="P483" t="inlineStr">
        <is>
          <t>03ygn</t>
        </is>
      </c>
    </row>
    <row r="484">
      <c r="A484" t="n">
        <v>483</v>
      </c>
      <c r="B484" t="inlineStr">
        <is>
          <t>Sebastian Cossa</t>
        </is>
      </c>
      <c r="C484" t="inlineStr">
        <is>
          <t>UTA</t>
        </is>
      </c>
      <c r="D484" t="inlineStr">
        <is>
          <t>G</t>
        </is>
      </c>
      <c r="E484" t="inlineStr">
        <is>
          <t>G</t>
        </is>
      </c>
      <c r="F484" t="n">
        <v>23</v>
      </c>
      <c r="G484" t="inlineStr"/>
      <c r="H484" t="inlineStr">
        <is>
          <t>Anybody but the Leafs</t>
        </is>
      </c>
      <c r="I484" s="30" t="n">
        <v>2000000</v>
      </c>
      <c r="J484" s="31" t="n">
        <v>42.16</v>
      </c>
      <c r="K484" s="31" t="n">
        <v>0</v>
      </c>
      <c r="L484" s="31" t="n">
        <v>42.16</v>
      </c>
      <c r="M484" s="31" t="n">
        <v>21.08</v>
      </c>
      <c r="N484" t="n">
        <v>294.1</v>
      </c>
      <c r="O484" t="n">
        <v>67</v>
      </c>
      <c r="P484" t="inlineStr">
        <is>
          <t>05o01</t>
        </is>
      </c>
    </row>
    <row r="485">
      <c r="A485" t="n">
        <v>484</v>
      </c>
      <c r="B485" t="inlineStr">
        <is>
          <t>Calum Ritchie</t>
        </is>
      </c>
      <c r="C485" t="inlineStr">
        <is>
          <t>NYI</t>
        </is>
      </c>
      <c r="D485" t="inlineStr">
        <is>
          <t>F</t>
        </is>
      </c>
      <c r="E485" t="inlineStr">
        <is>
          <t>F</t>
        </is>
      </c>
      <c r="F485" t="n">
        <v>21</v>
      </c>
      <c r="G485" t="inlineStr"/>
      <c r="H485" t="inlineStr">
        <is>
          <t>Brown Noesen</t>
        </is>
      </c>
      <c r="I485" s="30" t="n">
        <v>918333</v>
      </c>
      <c r="J485" s="31" t="n">
        <v>42.14</v>
      </c>
      <c r="K485" s="31" t="n">
        <v>41.71</v>
      </c>
      <c r="L485" s="31" t="n">
        <v>0.43</v>
      </c>
      <c r="M485" s="31" t="n">
        <v>45.89</v>
      </c>
      <c r="N485" t="n">
        <v>291.4</v>
      </c>
      <c r="O485" t="n">
        <v>67</v>
      </c>
      <c r="P485" t="inlineStr">
        <is>
          <t>05w9b</t>
        </is>
      </c>
    </row>
    <row r="486">
      <c r="A486" t="n">
        <v>485</v>
      </c>
      <c r="B486" t="inlineStr">
        <is>
          <t>Brian Dumoulin</t>
        </is>
      </c>
      <c r="C486" t="inlineStr">
        <is>
          <t>LAK</t>
        </is>
      </c>
      <c r="D486" t="inlineStr">
        <is>
          <t>D</t>
        </is>
      </c>
      <c r="E486" t="inlineStr">
        <is>
          <t>D</t>
        </is>
      </c>
      <c r="F486" t="n">
        <v>35</v>
      </c>
      <c r="G486" t="inlineStr"/>
      <c r="H486" t="inlineStr">
        <is>
          <t>FA</t>
        </is>
      </c>
      <c r="I486" s="30" t="n">
        <v>4000000</v>
      </c>
      <c r="J486" s="31" t="n">
        <v>41.76</v>
      </c>
      <c r="K486" s="31" t="n">
        <v>39.55</v>
      </c>
      <c r="L486" s="31" t="n">
        <v>2.21</v>
      </c>
      <c r="M486" s="31" t="n">
        <v>10.44</v>
      </c>
      <c r="O486" t="n">
        <v>7</v>
      </c>
      <c r="P486" t="inlineStr">
        <is>
          <t>01mnw</t>
        </is>
      </c>
    </row>
    <row r="487">
      <c r="A487" t="n">
        <v>486</v>
      </c>
      <c r="B487" t="inlineStr">
        <is>
          <t>Michael Misa</t>
        </is>
      </c>
      <c r="C487" t="inlineStr">
        <is>
          <t>SJS</t>
        </is>
      </c>
      <c r="D487" t="inlineStr">
        <is>
          <t>F</t>
        </is>
      </c>
      <c r="E487" t="inlineStr">
        <is>
          <t>F</t>
        </is>
      </c>
      <c r="F487" t="n">
        <v>19</v>
      </c>
      <c r="G487" t="inlineStr"/>
      <c r="H487" t="inlineStr">
        <is>
          <t>The Last Place Lukes</t>
        </is>
      </c>
      <c r="I487" s="30" t="n">
        <v>975000</v>
      </c>
      <c r="J487" s="31" t="n">
        <v>41.71</v>
      </c>
      <c r="K487" s="31" t="n">
        <v>26.12</v>
      </c>
      <c r="L487" s="31" t="n">
        <v>15.59</v>
      </c>
      <c r="M487" s="31" t="n">
        <v>42.78</v>
      </c>
      <c r="N487" t="n">
        <v>230.1</v>
      </c>
      <c r="O487" t="n">
        <v>87</v>
      </c>
      <c r="P487" t="inlineStr">
        <is>
          <t>061im</t>
        </is>
      </c>
    </row>
    <row r="488">
      <c r="A488" t="n">
        <v>487</v>
      </c>
      <c r="B488" t="inlineStr">
        <is>
          <t>Alex Newhook</t>
        </is>
      </c>
      <c r="C488" t="inlineStr">
        <is>
          <t>MTL</t>
        </is>
      </c>
      <c r="D488" t="inlineStr">
        <is>
          <t>F</t>
        </is>
      </c>
      <c r="E488" t="inlineStr">
        <is>
          <t>F</t>
        </is>
      </c>
      <c r="F488" t="n">
        <v>25</v>
      </c>
      <c r="G488" t="inlineStr"/>
      <c r="H488" t="inlineStr">
        <is>
          <t>FA</t>
        </is>
      </c>
      <c r="I488" s="30" t="n">
        <v>2900000</v>
      </c>
      <c r="J488" s="31" t="n">
        <v>41.51</v>
      </c>
      <c r="K488" s="31" t="n">
        <v>32.58</v>
      </c>
      <c r="L488" s="31" t="n">
        <v>8.93</v>
      </c>
      <c r="M488" s="31" t="n">
        <v>14.31</v>
      </c>
      <c r="N488" t="n">
        <v>291.7</v>
      </c>
      <c r="O488" t="n">
        <v>48</v>
      </c>
      <c r="P488" t="inlineStr">
        <is>
          <t>04mv3</t>
        </is>
      </c>
    </row>
    <row r="489">
      <c r="A489" t="n">
        <v>488</v>
      </c>
      <c r="B489" t="inlineStr">
        <is>
          <t>Nino Niederreiter</t>
        </is>
      </c>
      <c r="C489" t="inlineStr">
        <is>
          <t>WPG</t>
        </is>
      </c>
      <c r="D489" t="inlineStr">
        <is>
          <t>F</t>
        </is>
      </c>
      <c r="E489" t="inlineStr">
        <is>
          <t>F</t>
        </is>
      </c>
      <c r="F489" t="n">
        <v>34</v>
      </c>
      <c r="G489" t="inlineStr"/>
      <c r="H489" t="inlineStr">
        <is>
          <t>FA</t>
        </is>
      </c>
      <c r="I489" s="30" t="n">
        <v>4000000</v>
      </c>
      <c r="J489" s="31" t="n">
        <v>41.51</v>
      </c>
      <c r="K489" s="31" t="n">
        <v>29.8</v>
      </c>
      <c r="L489" s="31" t="n">
        <v>11.71</v>
      </c>
      <c r="M489" s="31" t="n">
        <v>10.38</v>
      </c>
      <c r="N489" t="n">
        <v>291.7</v>
      </c>
      <c r="O489" t="n">
        <v>15</v>
      </c>
      <c r="P489" t="inlineStr">
        <is>
          <t>01zt4</t>
        </is>
      </c>
    </row>
    <row r="490">
      <c r="A490" t="n">
        <v>489</v>
      </c>
      <c r="B490" t="inlineStr">
        <is>
          <t>Devin Cooley</t>
        </is>
      </c>
      <c r="C490" t="inlineStr">
        <is>
          <t>CGY</t>
        </is>
      </c>
      <c r="D490" t="inlineStr">
        <is>
          <t>G</t>
        </is>
      </c>
      <c r="E490" t="inlineStr">
        <is>
          <t>G</t>
        </is>
      </c>
      <c r="F490" t="n">
        <v>29</v>
      </c>
      <c r="G490" t="inlineStr"/>
      <c r="H490" t="inlineStr">
        <is>
          <t>FA</t>
        </is>
      </c>
      <c r="I490" s="30" t="n">
        <v>1350000</v>
      </c>
      <c r="J490" s="31" t="n">
        <v>41.5</v>
      </c>
      <c r="K490" s="31" t="n">
        <v>43.9</v>
      </c>
      <c r="L490" s="31" t="n">
        <v>-2.4</v>
      </c>
      <c r="M490" s="31" t="n">
        <v>30.74</v>
      </c>
      <c r="N490" t="n">
        <v>291.8</v>
      </c>
      <c r="O490" t="n">
        <v>36</v>
      </c>
      <c r="P490" t="inlineStr">
        <is>
          <t>04zc8</t>
        </is>
      </c>
    </row>
    <row r="491">
      <c r="A491" t="n">
        <v>490</v>
      </c>
      <c r="B491" t="inlineStr">
        <is>
          <t>Jacob Fowler</t>
        </is>
      </c>
      <c r="C491" t="inlineStr">
        <is>
          <t>MTL</t>
        </is>
      </c>
      <c r="D491" t="inlineStr">
        <is>
          <t>G</t>
        </is>
      </c>
      <c r="E491" t="inlineStr">
        <is>
          <t>G</t>
        </is>
      </c>
      <c r="F491" t="n">
        <v>21</v>
      </c>
      <c r="G491" t="inlineStr"/>
      <c r="H491" t="inlineStr">
        <is>
          <t>Deef-Fence</t>
        </is>
      </c>
      <c r="I491" s="30" t="n">
        <v>923333</v>
      </c>
      <c r="J491" s="31" t="n">
        <v>41.46</v>
      </c>
      <c r="K491" s="31" t="n">
        <v>32.04</v>
      </c>
      <c r="L491" s="31" t="n">
        <v>9.42</v>
      </c>
      <c r="M491" s="31" t="n">
        <v>44.9</v>
      </c>
      <c r="N491" t="n">
        <v>278.7</v>
      </c>
      <c r="O491" t="n">
        <v>78</v>
      </c>
      <c r="P491" t="inlineStr">
        <is>
          <t>068yz</t>
        </is>
      </c>
    </row>
    <row r="492">
      <c r="A492" t="n">
        <v>491</v>
      </c>
      <c r="B492" t="inlineStr">
        <is>
          <t>Matthew Wood</t>
        </is>
      </c>
      <c r="C492" t="inlineStr">
        <is>
          <t>NSH</t>
        </is>
      </c>
      <c r="D492" t="inlineStr">
        <is>
          <t>F</t>
        </is>
      </c>
      <c r="E492" t="inlineStr">
        <is>
          <t>F</t>
        </is>
      </c>
      <c r="F492" t="n">
        <v>21</v>
      </c>
      <c r="G492" t="inlineStr"/>
      <c r="H492" t="inlineStr">
        <is>
          <t>FA</t>
        </is>
      </c>
      <c r="I492" s="30" t="n">
        <v>950000</v>
      </c>
      <c r="J492" s="31" t="n">
        <v>41.29</v>
      </c>
      <c r="K492" s="31" t="n">
        <v>41.15</v>
      </c>
      <c r="L492" s="31" t="n">
        <v>0.14</v>
      </c>
      <c r="M492" s="31" t="n">
        <v>43.46</v>
      </c>
      <c r="N492" t="n">
        <v>292</v>
      </c>
      <c r="O492" t="n">
        <v>61</v>
      </c>
      <c r="P492" t="inlineStr">
        <is>
          <t>065d1</t>
        </is>
      </c>
    </row>
    <row r="493">
      <c r="A493" t="n">
        <v>492</v>
      </c>
      <c r="B493" t="inlineStr">
        <is>
          <t>Danila Yurov</t>
        </is>
      </c>
      <c r="C493" t="inlineStr">
        <is>
          <t>MIN</t>
        </is>
      </c>
      <c r="D493" t="inlineStr">
        <is>
          <t>F</t>
        </is>
      </c>
      <c r="E493" t="inlineStr">
        <is>
          <t>F</t>
        </is>
      </c>
      <c r="F493" t="n">
        <v>22</v>
      </c>
      <c r="G493" t="inlineStr"/>
      <c r="H493" t="inlineStr">
        <is>
          <t>Keith</t>
        </is>
      </c>
      <c r="I493" s="30" t="n">
        <v>950000</v>
      </c>
      <c r="J493" s="31" t="n">
        <v>41.21</v>
      </c>
      <c r="K493" s="31" t="n">
        <v>40.82</v>
      </c>
      <c r="L493" s="31" t="n">
        <v>0.39</v>
      </c>
      <c r="M493" s="31" t="n">
        <v>43.38</v>
      </c>
      <c r="N493" t="n">
        <v>292.2</v>
      </c>
      <c r="O493" t="n">
        <v>64</v>
      </c>
      <c r="P493" t="inlineStr">
        <is>
          <t>05rjg</t>
        </is>
      </c>
    </row>
    <row r="494">
      <c r="A494" t="n">
        <v>493</v>
      </c>
      <c r="B494" t="inlineStr">
        <is>
          <t>Nic Dowd</t>
        </is>
      </c>
      <c r="C494" t="inlineStr">
        <is>
          <t>VGK</t>
        </is>
      </c>
      <c r="D494" t="inlineStr">
        <is>
          <t>F</t>
        </is>
      </c>
      <c r="E494" t="inlineStr">
        <is>
          <t>F</t>
        </is>
      </c>
      <c r="F494" t="n">
        <v>36</v>
      </c>
      <c r="G494" t="inlineStr"/>
      <c r="H494" t="inlineStr">
        <is>
          <t>FA</t>
        </is>
      </c>
      <c r="I494" s="30" t="n">
        <v>3000000</v>
      </c>
      <c r="J494" s="31" t="n">
        <v>41.17</v>
      </c>
      <c r="K494" s="31" t="n">
        <v>50.25</v>
      </c>
      <c r="L494" s="31" t="n">
        <v>-9.08</v>
      </c>
      <c r="M494" s="31" t="n">
        <v>13.72</v>
      </c>
      <c r="O494" t="n">
        <v>11</v>
      </c>
      <c r="P494" t="inlineStr">
        <is>
          <t>025e1</t>
        </is>
      </c>
    </row>
    <row r="495">
      <c r="A495" t="n">
        <v>494</v>
      </c>
      <c r="B495" t="inlineStr">
        <is>
          <t>Emmitt Finnie</t>
        </is>
      </c>
      <c r="C495" t="inlineStr">
        <is>
          <t>DET</t>
        </is>
      </c>
      <c r="D495" t="inlineStr">
        <is>
          <t>F</t>
        </is>
      </c>
      <c r="E495" t="inlineStr">
        <is>
          <t>F</t>
        </is>
      </c>
      <c r="F495" t="n">
        <v>21</v>
      </c>
      <c r="G495" t="inlineStr"/>
      <c r="H495" t="inlineStr">
        <is>
          <t>Le Duke of Dangles</t>
        </is>
      </c>
      <c r="I495" s="30" t="n">
        <v>821667</v>
      </c>
      <c r="J495" s="31" t="n">
        <v>40.88</v>
      </c>
      <c r="K495" s="31" t="n">
        <v>40.69</v>
      </c>
      <c r="L495" s="31" t="n">
        <v>0.19</v>
      </c>
      <c r="M495" s="31" t="n">
        <v>49.75</v>
      </c>
      <c r="N495" t="n">
        <v>289.8</v>
      </c>
      <c r="O495" t="n">
        <v>60</v>
      </c>
      <c r="P495" t="inlineStr">
        <is>
          <t>06cl1</t>
        </is>
      </c>
    </row>
    <row r="496">
      <c r="A496" t="n">
        <v>495</v>
      </c>
      <c r="B496" t="inlineStr">
        <is>
          <t>Jalen Chatfield</t>
        </is>
      </c>
      <c r="C496" t="inlineStr">
        <is>
          <t>CAR</t>
        </is>
      </c>
      <c r="D496" t="inlineStr">
        <is>
          <t>D</t>
        </is>
      </c>
      <c r="E496" t="inlineStr">
        <is>
          <t>D</t>
        </is>
      </c>
      <c r="F496" t="n">
        <v>30</v>
      </c>
      <c r="G496" t="inlineStr"/>
      <c r="H496" t="inlineStr">
        <is>
          <t>FA</t>
        </is>
      </c>
      <c r="I496" s="30" t="n">
        <v>3000000</v>
      </c>
      <c r="J496" s="31" t="n">
        <v>40.86</v>
      </c>
      <c r="K496" s="31" t="n">
        <v>36.07</v>
      </c>
      <c r="L496" s="31" t="n">
        <v>4.79</v>
      </c>
      <c r="M496" s="31" t="n">
        <v>13.62</v>
      </c>
      <c r="N496" t="n">
        <v>293</v>
      </c>
      <c r="O496" t="n">
        <v>11</v>
      </c>
      <c r="P496" t="inlineStr">
        <is>
          <t>03wky</t>
        </is>
      </c>
    </row>
    <row r="497">
      <c r="A497" t="n">
        <v>496</v>
      </c>
      <c r="B497" t="inlineStr">
        <is>
          <t>Braeden Bowman</t>
        </is>
      </c>
      <c r="C497" t="inlineStr">
        <is>
          <t>VGK</t>
        </is>
      </c>
      <c r="D497" t="inlineStr">
        <is>
          <t>F</t>
        </is>
      </c>
      <c r="E497" t="inlineStr">
        <is>
          <t>F</t>
        </is>
      </c>
      <c r="F497" t="n">
        <v>23</v>
      </c>
      <c r="G497" t="inlineStr"/>
      <c r="H497" t="inlineStr">
        <is>
          <t>FA</t>
        </is>
      </c>
      <c r="I497" s="30" t="n">
        <v>837500</v>
      </c>
      <c r="J497" s="31" t="n">
        <v>40.81</v>
      </c>
      <c r="K497" s="31" t="n">
        <v>32.91</v>
      </c>
      <c r="L497" s="31" t="n">
        <v>7.9</v>
      </c>
      <c r="M497" s="31" t="n">
        <v>48.73</v>
      </c>
      <c r="N497" t="n">
        <v>291.9</v>
      </c>
      <c r="O497" t="n">
        <v>40</v>
      </c>
      <c r="P497" t="inlineStr">
        <is>
          <t>06c72</t>
        </is>
      </c>
    </row>
    <row r="498">
      <c r="A498" t="n">
        <v>497</v>
      </c>
      <c r="B498" t="inlineStr">
        <is>
          <t>Cody Ceci</t>
        </is>
      </c>
      <c r="C498" t="inlineStr">
        <is>
          <t>LAK</t>
        </is>
      </c>
      <c r="D498" t="inlineStr">
        <is>
          <t>D</t>
        </is>
      </c>
      <c r="E498" t="inlineStr">
        <is>
          <t>D</t>
        </is>
      </c>
      <c r="F498" t="n">
        <v>32</v>
      </c>
      <c r="G498" t="inlineStr"/>
      <c r="H498" t="inlineStr">
        <is>
          <t>FA</t>
        </is>
      </c>
      <c r="I498" s="30" t="n">
        <v>4500000</v>
      </c>
      <c r="J498" s="31" t="n">
        <v>40.76</v>
      </c>
      <c r="K498" s="31" t="n">
        <v>32.7</v>
      </c>
      <c r="L498" s="31" t="n">
        <v>8.06</v>
      </c>
      <c r="M498" s="31" t="n">
        <v>9.06</v>
      </c>
      <c r="N498" t="n">
        <v>293</v>
      </c>
      <c r="O498" t="n">
        <v>7</v>
      </c>
      <c r="P498" t="inlineStr">
        <is>
          <t>02noi</t>
        </is>
      </c>
    </row>
    <row r="499">
      <c r="A499" t="n">
        <v>498</v>
      </c>
      <c r="B499" t="inlineStr">
        <is>
          <t>Nick Cousins</t>
        </is>
      </c>
      <c r="C499" t="inlineStr">
        <is>
          <t>OTT</t>
        </is>
      </c>
      <c r="D499" t="inlineStr">
        <is>
          <t>F</t>
        </is>
      </c>
      <c r="E499" t="inlineStr">
        <is>
          <t>F</t>
        </is>
      </c>
      <c r="F499" t="n">
        <v>33</v>
      </c>
      <c r="G499" t="inlineStr"/>
      <c r="H499" t="inlineStr">
        <is>
          <t>FA</t>
        </is>
      </c>
      <c r="I499" s="30" t="n">
        <v>1587500</v>
      </c>
      <c r="J499" s="31" t="n">
        <v>40.65</v>
      </c>
      <c r="K499" s="31" t="n">
        <v>57.09</v>
      </c>
      <c r="L499" s="31" t="n">
        <v>-16.44</v>
      </c>
      <c r="M499" s="31" t="n">
        <v>25.61</v>
      </c>
      <c r="O499" t="n">
        <v>9</v>
      </c>
      <c r="P499" t="inlineStr">
        <is>
          <t>02fq4</t>
        </is>
      </c>
    </row>
    <row r="500">
      <c r="A500" t="n">
        <v>499</v>
      </c>
      <c r="B500" t="inlineStr">
        <is>
          <t>Alexander Kerfoot</t>
        </is>
      </c>
      <c r="C500" t="inlineStr">
        <is>
          <t>NSH</t>
        </is>
      </c>
      <c r="D500" t="inlineStr">
        <is>
          <t>F</t>
        </is>
      </c>
      <c r="E500" t="inlineStr">
        <is>
          <t>F</t>
        </is>
      </c>
      <c r="F500" t="n">
        <v>32</v>
      </c>
      <c r="G500" t="inlineStr"/>
      <c r="H500" t="inlineStr">
        <is>
          <t>FA</t>
        </is>
      </c>
      <c r="I500" s="30" t="n">
        <v>3500000</v>
      </c>
      <c r="J500" s="31" t="n">
        <v>40.48</v>
      </c>
      <c r="K500" s="31" t="n">
        <v>22.33</v>
      </c>
      <c r="L500" s="31" t="n">
        <v>18.15</v>
      </c>
      <c r="M500" s="31" t="n">
        <v>11.57</v>
      </c>
      <c r="N500" t="n">
        <v>293.3</v>
      </c>
      <c r="O500" t="n">
        <v>10</v>
      </c>
      <c r="P500" t="inlineStr">
        <is>
          <t>02o8b</t>
        </is>
      </c>
    </row>
    <row r="501">
      <c r="A501" t="n">
        <v>500</v>
      </c>
      <c r="B501" t="inlineStr">
        <is>
          <t>Noah Laba</t>
        </is>
      </c>
      <c r="C501" t="inlineStr">
        <is>
          <t>NYR</t>
        </is>
      </c>
      <c r="D501" t="inlineStr">
        <is>
          <t>F</t>
        </is>
      </c>
      <c r="E501" t="inlineStr">
        <is>
          <t>F</t>
        </is>
      </c>
      <c r="F501" t="n">
        <v>23</v>
      </c>
      <c r="G501" t="inlineStr"/>
      <c r="H501" t="inlineStr">
        <is>
          <t>FA</t>
        </is>
      </c>
      <c r="I501" s="30" t="n">
        <v>870000</v>
      </c>
      <c r="J501" s="31" t="n">
        <v>40.41</v>
      </c>
      <c r="K501" s="31" t="n">
        <v>39.97</v>
      </c>
      <c r="L501" s="31" t="n">
        <v>0.44</v>
      </c>
      <c r="M501" s="31" t="n">
        <v>46.45</v>
      </c>
      <c r="N501" t="n">
        <v>291.8</v>
      </c>
      <c r="O501" t="n">
        <v>31</v>
      </c>
      <c r="P501" t="inlineStr">
        <is>
          <t>062k9</t>
        </is>
      </c>
    </row>
    <row r="502">
      <c r="A502" t="n">
        <v>501</v>
      </c>
      <c r="B502" t="inlineStr">
        <is>
          <t>Morgan Barron</t>
        </is>
      </c>
      <c r="C502" t="inlineStr">
        <is>
          <t>WPG</t>
        </is>
      </c>
      <c r="D502" t="inlineStr">
        <is>
          <t>F</t>
        </is>
      </c>
      <c r="E502" t="inlineStr">
        <is>
          <t>F</t>
        </is>
      </c>
      <c r="F502" t="n">
        <v>27</v>
      </c>
      <c r="G502" t="inlineStr"/>
      <c r="H502" t="inlineStr">
        <is>
          <t>FA</t>
        </is>
      </c>
      <c r="I502" s="30" t="n">
        <v>1850000</v>
      </c>
      <c r="J502" s="31" t="n">
        <v>40.28</v>
      </c>
      <c r="K502" s="31" t="n">
        <v>42.95</v>
      </c>
      <c r="L502" s="31" t="n">
        <v>-2.67</v>
      </c>
      <c r="M502" s="31" t="n">
        <v>21.77</v>
      </c>
      <c r="N502" t="n">
        <v>291.8</v>
      </c>
      <c r="O502" t="n">
        <v>17</v>
      </c>
      <c r="P502" t="inlineStr">
        <is>
          <t>04f80</t>
        </is>
      </c>
    </row>
    <row r="503">
      <c r="A503" t="n">
        <v>502</v>
      </c>
      <c r="B503" t="inlineStr">
        <is>
          <t>Nicolas Roy</t>
        </is>
      </c>
      <c r="C503" t="inlineStr">
        <is>
          <t>COL</t>
        </is>
      </c>
      <c r="D503" t="inlineStr">
        <is>
          <t>F</t>
        </is>
      </c>
      <c r="E503" t="inlineStr">
        <is>
          <t>F</t>
        </is>
      </c>
      <c r="F503" t="n">
        <v>29</v>
      </c>
      <c r="G503" t="inlineStr"/>
      <c r="H503" t="inlineStr">
        <is>
          <t>FA</t>
        </is>
      </c>
      <c r="I503" s="30" t="n">
        <v>3000000</v>
      </c>
      <c r="J503" s="31" t="n">
        <v>40.13</v>
      </c>
      <c r="K503" s="31" t="n">
        <v>36.9</v>
      </c>
      <c r="L503" s="31" t="n">
        <v>3.23</v>
      </c>
      <c r="M503" s="31" t="n">
        <v>13.38</v>
      </c>
      <c r="N503" t="n">
        <v>292.4</v>
      </c>
      <c r="O503" t="n">
        <v>15</v>
      </c>
      <c r="P503" t="inlineStr">
        <is>
          <t>03c9z</t>
        </is>
      </c>
    </row>
    <row r="504">
      <c r="A504" t="n">
        <v>503</v>
      </c>
      <c r="B504" t="inlineStr">
        <is>
          <t>Vitali Pinchuk</t>
        </is>
      </c>
      <c r="C504" t="inlineStr">
        <is>
          <t>NSH</t>
        </is>
      </c>
      <c r="D504" t="inlineStr">
        <is>
          <t>F</t>
        </is>
      </c>
      <c r="E504" t="inlineStr">
        <is>
          <t>F</t>
        </is>
      </c>
      <c r="F504" t="n">
        <v>24</v>
      </c>
      <c r="G504" t="inlineStr"/>
      <c r="H504" t="inlineStr">
        <is>
          <t>FA</t>
        </is>
      </c>
      <c r="I504" s="30" t="n">
        <v>1025000</v>
      </c>
      <c r="J504" s="31" t="n">
        <v>40.13</v>
      </c>
      <c r="K504" s="31" t="n">
        <v>0</v>
      </c>
      <c r="L504" s="31" t="n">
        <v>40.13</v>
      </c>
      <c r="M504" s="31" t="n">
        <v>39.15</v>
      </c>
      <c r="N504" t="n">
        <v>291.3</v>
      </c>
      <c r="O504" t="n">
        <v>42</v>
      </c>
      <c r="P504" t="inlineStr">
        <is>
          <t>06hk9</t>
        </is>
      </c>
    </row>
    <row r="505">
      <c r="A505" t="n">
        <v>504</v>
      </c>
      <c r="B505" t="inlineStr">
        <is>
          <t>Joonas Korpisalo</t>
        </is>
      </c>
      <c r="C505" t="inlineStr">
        <is>
          <t>NYR</t>
        </is>
      </c>
      <c r="D505" t="inlineStr">
        <is>
          <t>G</t>
        </is>
      </c>
      <c r="E505" t="inlineStr">
        <is>
          <t>G</t>
        </is>
      </c>
      <c r="F505" t="n">
        <v>32</v>
      </c>
      <c r="G505" t="inlineStr"/>
      <c r="H505" t="inlineStr">
        <is>
          <t>FA</t>
        </is>
      </c>
      <c r="I505" s="30" t="n">
        <v>4000000</v>
      </c>
      <c r="J505" s="31" t="n">
        <v>40.06</v>
      </c>
      <c r="K505" s="31" t="n">
        <v>54.12</v>
      </c>
      <c r="L505" s="31" t="n">
        <v>-14.06</v>
      </c>
      <c r="M505" s="31" t="n">
        <v>10.02</v>
      </c>
      <c r="N505" t="n">
        <v>293.5</v>
      </c>
      <c r="O505" t="n">
        <v>20</v>
      </c>
      <c r="P505" t="inlineStr">
        <is>
          <t>02npn</t>
        </is>
      </c>
    </row>
    <row r="506">
      <c r="A506" t="n">
        <v>505</v>
      </c>
      <c r="B506" t="inlineStr">
        <is>
          <t>Zayne Parekh</t>
        </is>
      </c>
      <c r="C506" t="inlineStr">
        <is>
          <t>CGY</t>
        </is>
      </c>
      <c r="D506" t="inlineStr">
        <is>
          <t>D</t>
        </is>
      </c>
      <c r="E506" t="inlineStr">
        <is>
          <t>D</t>
        </is>
      </c>
      <c r="F506" t="n">
        <v>20</v>
      </c>
      <c r="G506" t="inlineStr"/>
      <c r="H506" t="inlineStr">
        <is>
          <t>The Last Place Lukes</t>
        </is>
      </c>
      <c r="I506" s="30" t="n">
        <v>942500</v>
      </c>
      <c r="J506" s="31" t="n">
        <v>40.02</v>
      </c>
      <c r="K506" s="31" t="n">
        <v>19.85</v>
      </c>
      <c r="L506" s="31" t="n">
        <v>20.17</v>
      </c>
      <c r="M506" s="31" t="n">
        <v>42.46</v>
      </c>
      <c r="N506" t="n">
        <v>205.7</v>
      </c>
      <c r="O506" t="n">
        <v>90</v>
      </c>
      <c r="P506" t="inlineStr">
        <is>
          <t>06hco</t>
        </is>
      </c>
    </row>
    <row r="507">
      <c r="A507" t="n">
        <v>506</v>
      </c>
      <c r="B507" t="inlineStr">
        <is>
          <t>Emil Lilleberg</t>
        </is>
      </c>
      <c r="C507" t="inlineStr">
        <is>
          <t>TBL</t>
        </is>
      </c>
      <c r="D507" t="inlineStr">
        <is>
          <t>D</t>
        </is>
      </c>
      <c r="E507" t="inlineStr">
        <is>
          <t>D</t>
        </is>
      </c>
      <c r="F507" t="n">
        <v>25</v>
      </c>
      <c r="G507" t="inlineStr"/>
      <c r="H507" t="inlineStr">
        <is>
          <t>FA</t>
        </is>
      </c>
      <c r="I507" s="30" t="n">
        <v>800000</v>
      </c>
      <c r="J507" s="31" t="n">
        <v>39.91</v>
      </c>
      <c r="K507" s="31" t="n">
        <v>44.93</v>
      </c>
      <c r="L507" s="31" t="n">
        <v>-5.02</v>
      </c>
      <c r="M507" s="31" t="n">
        <v>49.89</v>
      </c>
      <c r="O507" t="n">
        <v>17</v>
      </c>
      <c r="P507" t="inlineStr">
        <is>
          <t>05uf7</t>
        </is>
      </c>
    </row>
    <row r="508">
      <c r="A508" t="n">
        <v>507</v>
      </c>
      <c r="B508" t="inlineStr">
        <is>
          <t>Nick Jensen</t>
        </is>
      </c>
      <c r="C508" t="inlineStr">
        <is>
          <t>ANA</t>
        </is>
      </c>
      <c r="D508" t="inlineStr">
        <is>
          <t>D</t>
        </is>
      </c>
      <c r="E508" t="inlineStr">
        <is>
          <t>D</t>
        </is>
      </c>
      <c r="F508" t="n">
        <v>35</v>
      </c>
      <c r="G508" t="inlineStr"/>
      <c r="H508" t="inlineStr">
        <is>
          <t>FA</t>
        </is>
      </c>
      <c r="I508" s="30" t="n">
        <v>2250000</v>
      </c>
      <c r="J508" s="31" t="n">
        <v>39.87</v>
      </c>
      <c r="K508" s="31" t="n">
        <v>36.2</v>
      </c>
      <c r="L508" s="31" t="n">
        <v>3.67</v>
      </c>
      <c r="M508" s="31" t="n">
        <v>17.72</v>
      </c>
      <c r="O508" t="n">
        <v>7</v>
      </c>
      <c r="P508" t="inlineStr">
        <is>
          <t>02oeo</t>
        </is>
      </c>
    </row>
    <row r="509">
      <c r="A509" t="n">
        <v>508</v>
      </c>
      <c r="B509" t="inlineStr">
        <is>
          <t>Conor Timmins</t>
        </is>
      </c>
      <c r="C509" t="inlineStr">
        <is>
          <t>BUF</t>
        </is>
      </c>
      <c r="D509" t="inlineStr">
        <is>
          <t>D</t>
        </is>
      </c>
      <c r="E509" t="inlineStr">
        <is>
          <t>D</t>
        </is>
      </c>
      <c r="F509" t="n">
        <v>27</v>
      </c>
      <c r="G509" t="inlineStr"/>
      <c r="H509" t="inlineStr">
        <is>
          <t>FA</t>
        </is>
      </c>
      <c r="I509" s="30" t="n">
        <v>2200000</v>
      </c>
      <c r="J509" s="31" t="n">
        <v>39.76</v>
      </c>
      <c r="K509" s="31" t="n">
        <v>25.68</v>
      </c>
      <c r="L509" s="31" t="n">
        <v>14.08</v>
      </c>
      <c r="M509" s="31" t="n">
        <v>18.07</v>
      </c>
      <c r="O509" t="n">
        <v>10</v>
      </c>
      <c r="P509" t="inlineStr">
        <is>
          <t>04f0p</t>
        </is>
      </c>
    </row>
    <row r="510">
      <c r="A510" t="n">
        <v>509</v>
      </c>
      <c r="B510" t="inlineStr">
        <is>
          <t>Justin Sourdif</t>
        </is>
      </c>
      <c r="C510" t="inlineStr">
        <is>
          <t>WSH</t>
        </is>
      </c>
      <c r="D510" t="inlineStr">
        <is>
          <t>F</t>
        </is>
      </c>
      <c r="E510" t="inlineStr">
        <is>
          <t>F</t>
        </is>
      </c>
      <c r="F510" t="n">
        <v>24</v>
      </c>
      <c r="G510" t="inlineStr"/>
      <c r="H510" t="inlineStr">
        <is>
          <t>Aznfungus</t>
        </is>
      </c>
      <c r="I510" s="30" t="n">
        <v>825000</v>
      </c>
      <c r="J510" s="31" t="n">
        <v>39.7</v>
      </c>
      <c r="K510" s="31" t="n">
        <v>53.25</v>
      </c>
      <c r="L510" s="31" t="n">
        <v>-13.55</v>
      </c>
      <c r="M510" s="31" t="n">
        <v>48.12</v>
      </c>
      <c r="N510" t="n">
        <v>292.4</v>
      </c>
      <c r="O510" t="n">
        <v>43</v>
      </c>
      <c r="P510" t="inlineStr">
        <is>
          <t>059e2</t>
        </is>
      </c>
    </row>
    <row r="511">
      <c r="A511" t="n">
        <v>510</v>
      </c>
      <c r="B511" t="inlineStr">
        <is>
          <t>Justus Annunen</t>
        </is>
      </c>
      <c r="C511" t="inlineStr">
        <is>
          <t>NSH</t>
        </is>
      </c>
      <c r="D511" t="inlineStr">
        <is>
          <t>G</t>
        </is>
      </c>
      <c r="E511" t="inlineStr">
        <is>
          <t>G</t>
        </is>
      </c>
      <c r="F511" t="n">
        <v>26</v>
      </c>
      <c r="G511" t="inlineStr"/>
      <c r="H511" t="inlineStr">
        <is>
          <t>FA</t>
        </is>
      </c>
      <c r="I511" s="30" t="n">
        <v>1250000</v>
      </c>
      <c r="J511" s="31" t="n">
        <v>39.7</v>
      </c>
      <c r="K511" s="31" t="n">
        <v>39.4</v>
      </c>
      <c r="L511" s="31" t="n">
        <v>0.3</v>
      </c>
      <c r="M511" s="31" t="n">
        <v>31.76</v>
      </c>
      <c r="N511" t="n">
        <v>293.3</v>
      </c>
      <c r="O511" t="n">
        <v>31</v>
      </c>
      <c r="P511" t="inlineStr">
        <is>
          <t>04qyd</t>
        </is>
      </c>
    </row>
    <row r="512">
      <c r="A512" t="n">
        <v>511</v>
      </c>
      <c r="B512" t="inlineStr">
        <is>
          <t>Olli Maatta</t>
        </is>
      </c>
      <c r="C512" t="inlineStr">
        <is>
          <t>MIN</t>
        </is>
      </c>
      <c r="D512" t="inlineStr">
        <is>
          <t>D</t>
        </is>
      </c>
      <c r="E512" t="inlineStr">
        <is>
          <t>D</t>
        </is>
      </c>
      <c r="F512" t="n">
        <v>32</v>
      </c>
      <c r="G512" t="inlineStr"/>
      <c r="H512" t="inlineStr">
        <is>
          <t>FA</t>
        </is>
      </c>
      <c r="I512" s="30" t="n">
        <v>3500000</v>
      </c>
      <c r="J512" s="31" t="n">
        <v>39.68</v>
      </c>
      <c r="K512" s="31" t="n">
        <v>26.65</v>
      </c>
      <c r="L512" s="31" t="n">
        <v>13.03</v>
      </c>
      <c r="M512" s="31" t="n">
        <v>11.34</v>
      </c>
      <c r="O512" t="n">
        <v>7</v>
      </c>
      <c r="P512" t="inlineStr">
        <is>
          <t>02nop</t>
        </is>
      </c>
    </row>
    <row r="513">
      <c r="A513" t="n">
        <v>512</v>
      </c>
      <c r="B513" t="inlineStr">
        <is>
          <t>Jeff Malott</t>
        </is>
      </c>
      <c r="C513" t="inlineStr">
        <is>
          <t>ANA</t>
        </is>
      </c>
      <c r="D513" t="inlineStr">
        <is>
          <t>F</t>
        </is>
      </c>
      <c r="E513" t="inlineStr">
        <is>
          <t>F</t>
        </is>
      </c>
      <c r="F513" t="n">
        <v>30</v>
      </c>
      <c r="G513" t="inlineStr"/>
      <c r="H513" t="inlineStr">
        <is>
          <t>FA</t>
        </is>
      </c>
      <c r="I513" s="30" t="n">
        <v>1850000</v>
      </c>
      <c r="J513" s="31" t="n">
        <v>39.65</v>
      </c>
      <c r="K513" s="31" t="n">
        <v>32.13</v>
      </c>
      <c r="L513" s="31" t="n">
        <v>7.52</v>
      </c>
      <c r="M513" s="31" t="n">
        <v>21.43</v>
      </c>
      <c r="O513" t="n">
        <v>10</v>
      </c>
      <c r="P513" t="inlineStr">
        <is>
          <t>05tau</t>
        </is>
      </c>
    </row>
    <row r="514">
      <c r="A514" t="n">
        <v>513</v>
      </c>
      <c r="B514" t="inlineStr">
        <is>
          <t>Nikita Chibrikov</t>
        </is>
      </c>
      <c r="C514" t="inlineStr">
        <is>
          <t>WPG</t>
        </is>
      </c>
      <c r="D514" t="inlineStr">
        <is>
          <t>F</t>
        </is>
      </c>
      <c r="E514" t="inlineStr">
        <is>
          <t>F</t>
        </is>
      </c>
      <c r="F514" t="n">
        <v>23</v>
      </c>
      <c r="G514" t="inlineStr"/>
      <c r="H514" t="inlineStr">
        <is>
          <t>Sidizen Kanes</t>
        </is>
      </c>
      <c r="I514" s="30" t="n">
        <v>875833</v>
      </c>
      <c r="J514" s="31" t="n">
        <v>39.65</v>
      </c>
      <c r="K514" s="31" t="n">
        <v>4.5</v>
      </c>
      <c r="L514" s="31" t="n">
        <v>35.15</v>
      </c>
      <c r="M514" s="31" t="n">
        <v>45.27</v>
      </c>
      <c r="O514" t="n">
        <v>29</v>
      </c>
      <c r="P514" t="inlineStr">
        <is>
          <t>05r2j</t>
        </is>
      </c>
    </row>
    <row r="515">
      <c r="A515" t="n">
        <v>514</v>
      </c>
      <c r="B515" t="inlineStr">
        <is>
          <t>Zemgus Girgensons</t>
        </is>
      </c>
      <c r="C515" t="inlineStr">
        <is>
          <t>TBL</t>
        </is>
      </c>
      <c r="D515" t="inlineStr">
        <is>
          <t>F</t>
        </is>
      </c>
      <c r="E515" t="inlineStr">
        <is>
          <t>F</t>
        </is>
      </c>
      <c r="F515" t="n">
        <v>32</v>
      </c>
      <c r="G515" t="inlineStr"/>
      <c r="H515" t="inlineStr">
        <is>
          <t>FA</t>
        </is>
      </c>
      <c r="I515" s="30" t="n">
        <v>850000</v>
      </c>
      <c r="J515" s="31" t="n">
        <v>39.64</v>
      </c>
      <c r="K515" s="31" t="n">
        <v>41.26</v>
      </c>
      <c r="L515" s="31" t="n">
        <v>-1.62</v>
      </c>
      <c r="M515" s="31" t="n">
        <v>46.64</v>
      </c>
      <c r="N515" t="n">
        <v>291.8</v>
      </c>
      <c r="O515" t="n">
        <v>12</v>
      </c>
      <c r="P515" t="inlineStr">
        <is>
          <t>02dpz</t>
        </is>
      </c>
    </row>
    <row r="516">
      <c r="A516" t="n">
        <v>515</v>
      </c>
      <c r="B516" t="inlineStr">
        <is>
          <t>Linus Karlsson</t>
        </is>
      </c>
      <c r="C516" t="inlineStr">
        <is>
          <t>VAN</t>
        </is>
      </c>
      <c r="D516" t="inlineStr">
        <is>
          <t>F</t>
        </is>
      </c>
      <c r="E516" t="inlineStr">
        <is>
          <t>F</t>
        </is>
      </c>
      <c r="F516" t="n">
        <v>26</v>
      </c>
      <c r="G516" t="inlineStr"/>
      <c r="H516" t="inlineStr">
        <is>
          <t>FA</t>
        </is>
      </c>
      <c r="I516" s="30" t="n">
        <v>2250000</v>
      </c>
      <c r="J516" s="31" t="n">
        <v>39.62</v>
      </c>
      <c r="K516" s="31" t="n">
        <v>52.53</v>
      </c>
      <c r="L516" s="31" t="n">
        <v>-12.91</v>
      </c>
      <c r="M516" s="31" t="n">
        <v>17.61</v>
      </c>
      <c r="N516" t="n">
        <v>292.5</v>
      </c>
      <c r="O516" t="n">
        <v>26</v>
      </c>
      <c r="P516" t="inlineStr">
        <is>
          <t>04qyw</t>
        </is>
      </c>
    </row>
    <row r="517">
      <c r="A517" t="n">
        <v>516</v>
      </c>
      <c r="B517" t="inlineStr">
        <is>
          <t>Jaden Schwartz</t>
        </is>
      </c>
      <c r="C517" t="inlineStr">
        <is>
          <t>COL</t>
        </is>
      </c>
      <c r="D517" t="inlineStr">
        <is>
          <t>F</t>
        </is>
      </c>
      <c r="E517" t="inlineStr">
        <is>
          <t>F</t>
        </is>
      </c>
      <c r="F517" t="n">
        <v>34</v>
      </c>
      <c r="G517" t="inlineStr"/>
      <c r="H517" t="inlineStr">
        <is>
          <t>FA</t>
        </is>
      </c>
      <c r="I517" s="30" t="n">
        <v>3250000</v>
      </c>
      <c r="J517" s="31" t="n">
        <v>39.48</v>
      </c>
      <c r="K517" s="31" t="n">
        <v>34.28</v>
      </c>
      <c r="L517" s="31" t="n">
        <v>5.2</v>
      </c>
      <c r="M517" s="31" t="n">
        <v>12.15</v>
      </c>
      <c r="N517" t="n">
        <v>291.2</v>
      </c>
      <c r="O517" t="n">
        <v>30</v>
      </c>
      <c r="P517" t="inlineStr">
        <is>
          <t>01xfp</t>
        </is>
      </c>
    </row>
    <row r="518">
      <c r="A518" t="n">
        <v>517</v>
      </c>
      <c r="B518" t="inlineStr">
        <is>
          <t>Christopher Tanev</t>
        </is>
      </c>
      <c r="C518" t="inlineStr">
        <is>
          <t>TOR</t>
        </is>
      </c>
      <c r="D518" t="inlineStr">
        <is>
          <t>D</t>
        </is>
      </c>
      <c r="E518" t="inlineStr">
        <is>
          <t>D</t>
        </is>
      </c>
      <c r="F518" t="n">
        <v>36</v>
      </c>
      <c r="G518" t="inlineStr"/>
      <c r="H518" t="inlineStr">
        <is>
          <t>FA</t>
        </is>
      </c>
      <c r="I518" s="30" t="n">
        <v>4500000</v>
      </c>
      <c r="J518" s="31" t="n">
        <v>39.3</v>
      </c>
      <c r="K518" s="31" t="n">
        <v>4.19</v>
      </c>
      <c r="L518" s="31" t="n">
        <v>35.11</v>
      </c>
      <c r="M518" s="31" t="n">
        <v>8.73</v>
      </c>
      <c r="N518" t="n">
        <v>292.5</v>
      </c>
      <c r="O518" t="n">
        <v>10</v>
      </c>
      <c r="P518" t="inlineStr">
        <is>
          <t>01uor</t>
        </is>
      </c>
    </row>
    <row r="519">
      <c r="A519" t="n">
        <v>518</v>
      </c>
      <c r="B519" t="inlineStr">
        <is>
          <t>Ross Colton</t>
        </is>
      </c>
      <c r="C519" t="inlineStr">
        <is>
          <t>NSH</t>
        </is>
      </c>
      <c r="D519" t="inlineStr">
        <is>
          <t>F</t>
        </is>
      </c>
      <c r="E519" t="inlineStr">
        <is>
          <t>F</t>
        </is>
      </c>
      <c r="F519" t="n">
        <v>30</v>
      </c>
      <c r="G519" t="inlineStr"/>
      <c r="H519" t="inlineStr">
        <is>
          <t>FA</t>
        </is>
      </c>
      <c r="I519" s="30" t="n">
        <v>4000000</v>
      </c>
      <c r="J519" s="31" t="n">
        <v>39.06</v>
      </c>
      <c r="K519" s="31" t="n">
        <v>38.2</v>
      </c>
      <c r="L519" s="31" t="n">
        <v>0.86</v>
      </c>
      <c r="M519" s="31" t="n">
        <v>9.77</v>
      </c>
      <c r="N519" t="n">
        <v>290.8</v>
      </c>
      <c r="O519" t="n">
        <v>28</v>
      </c>
      <c r="P519" t="inlineStr">
        <is>
          <t>042xa</t>
        </is>
      </c>
    </row>
    <row r="520">
      <c r="A520" t="n">
        <v>519</v>
      </c>
      <c r="B520" t="inlineStr">
        <is>
          <t>Vladislav Namestnikov</t>
        </is>
      </c>
      <c r="C520" t="inlineStr">
        <is>
          <t>WPG</t>
        </is>
      </c>
      <c r="D520" t="inlineStr">
        <is>
          <t>F</t>
        </is>
      </c>
      <c r="E520" t="inlineStr">
        <is>
          <t>F</t>
        </is>
      </c>
      <c r="F520" t="n">
        <v>33</v>
      </c>
      <c r="G520" t="inlineStr"/>
      <c r="H520" t="inlineStr">
        <is>
          <t>FA</t>
        </is>
      </c>
      <c r="I520" s="30" t="n">
        <v>3000000</v>
      </c>
      <c r="J520" s="31" t="n">
        <v>39</v>
      </c>
      <c r="K520" s="31" t="n">
        <v>27.28</v>
      </c>
      <c r="L520" s="31" t="n">
        <v>11.72</v>
      </c>
      <c r="M520" s="31" t="n">
        <v>13</v>
      </c>
      <c r="N520" t="n">
        <v>291.9</v>
      </c>
      <c r="O520" t="n">
        <v>9</v>
      </c>
      <c r="P520" t="inlineStr">
        <is>
          <t>02b3l</t>
        </is>
      </c>
    </row>
    <row r="521">
      <c r="A521" t="n">
        <v>520</v>
      </c>
      <c r="B521" t="inlineStr">
        <is>
          <t>James van Riemsdyk</t>
        </is>
      </c>
      <c r="C521" t="inlineStr">
        <is>
          <t>(N/A)</t>
        </is>
      </c>
      <c r="D521" t="inlineStr">
        <is>
          <t>F</t>
        </is>
      </c>
      <c r="E521" t="inlineStr">
        <is>
          <t>F</t>
        </is>
      </c>
      <c r="F521" t="n">
        <v>37</v>
      </c>
      <c r="G521" t="inlineStr"/>
      <c r="H521" t="inlineStr">
        <is>
          <t>FA</t>
        </is>
      </c>
      <c r="I521" s="30" t="n">
        <v>1</v>
      </c>
      <c r="J521" s="31" t="n">
        <v>38.99</v>
      </c>
      <c r="K521" s="31" t="n">
        <v>38.37</v>
      </c>
      <c r="L521" s="31" t="n">
        <v>0.62</v>
      </c>
      <c r="M521" s="31" t="n">
        <v>38990000</v>
      </c>
      <c r="O521" t="n">
        <v>6</v>
      </c>
      <c r="P521" t="inlineStr">
        <is>
          <t>0043s</t>
        </is>
      </c>
    </row>
    <row r="522">
      <c r="A522" t="n">
        <v>521</v>
      </c>
      <c r="B522" t="inlineStr">
        <is>
          <t>Brett Kulak</t>
        </is>
      </c>
      <c r="C522" t="inlineStr">
        <is>
          <t>COL</t>
        </is>
      </c>
      <c r="D522" t="inlineStr">
        <is>
          <t>D</t>
        </is>
      </c>
      <c r="E522" t="inlineStr">
        <is>
          <t>D</t>
        </is>
      </c>
      <c r="F522" t="n">
        <v>32</v>
      </c>
      <c r="G522" t="inlineStr"/>
      <c r="H522" t="inlineStr">
        <is>
          <t>FA</t>
        </is>
      </c>
      <c r="I522" s="30" t="n">
        <v>4500000</v>
      </c>
      <c r="J522" s="31" t="n">
        <v>38.9</v>
      </c>
      <c r="K522" s="31" t="n">
        <v>38.83</v>
      </c>
      <c r="L522" s="31" t="n">
        <v>0.07000000000000001</v>
      </c>
      <c r="M522" s="31" t="n">
        <v>8.640000000000001</v>
      </c>
      <c r="O522" t="n">
        <v>7</v>
      </c>
      <c r="P522" t="inlineStr">
        <is>
          <t>02o78</t>
        </is>
      </c>
    </row>
    <row r="523">
      <c r="A523" t="n">
        <v>522</v>
      </c>
      <c r="B523" t="inlineStr">
        <is>
          <t>Brendan Gallagher</t>
        </is>
      </c>
      <c r="C523" t="inlineStr">
        <is>
          <t>VAN</t>
        </is>
      </c>
      <c r="D523" t="inlineStr">
        <is>
          <t>F</t>
        </is>
      </c>
      <c r="E523" t="inlineStr">
        <is>
          <t>F</t>
        </is>
      </c>
      <c r="F523" t="n">
        <v>34</v>
      </c>
      <c r="G523" t="inlineStr"/>
      <c r="H523" t="inlineStr">
        <is>
          <t>FA</t>
        </is>
      </c>
      <c r="I523" s="30" t="n">
        <v>6500000</v>
      </c>
      <c r="J523" s="31" t="n">
        <v>38.88</v>
      </c>
      <c r="K523" s="31" t="n">
        <v>38.45</v>
      </c>
      <c r="L523" s="31" t="n">
        <v>0.43</v>
      </c>
      <c r="M523" s="31" t="n">
        <v>5.98</v>
      </c>
      <c r="O523" t="n">
        <v>9</v>
      </c>
      <c r="P523" t="inlineStr">
        <is>
          <t>01zv1</t>
        </is>
      </c>
    </row>
    <row r="524">
      <c r="A524" t="n">
        <v>523</v>
      </c>
      <c r="B524" t="inlineStr">
        <is>
          <t>Arvid Soderblom</t>
        </is>
      </c>
      <c r="C524" t="inlineStr">
        <is>
          <t>CHI</t>
        </is>
      </c>
      <c r="D524" t="inlineStr">
        <is>
          <t>G</t>
        </is>
      </c>
      <c r="E524" t="inlineStr">
        <is>
          <t>G</t>
        </is>
      </c>
      <c r="F524" t="n">
        <v>27</v>
      </c>
      <c r="G524" t="inlineStr"/>
      <c r="H524" t="inlineStr">
        <is>
          <t>FA</t>
        </is>
      </c>
      <c r="I524" s="30" t="n">
        <v>2750000</v>
      </c>
      <c r="J524" s="31" t="n">
        <v>38.85</v>
      </c>
      <c r="K524" s="31" t="n">
        <v>37.42</v>
      </c>
      <c r="L524" s="31" t="n">
        <v>1.43</v>
      </c>
      <c r="M524" s="31" t="n">
        <v>14.13</v>
      </c>
      <c r="O524" t="n">
        <v>18</v>
      </c>
      <c r="P524" t="inlineStr">
        <is>
          <t>05rbj</t>
        </is>
      </c>
    </row>
    <row r="525">
      <c r="A525" t="n">
        <v>524</v>
      </c>
      <c r="B525" t="inlineStr">
        <is>
          <t>Reilly Smith</t>
        </is>
      </c>
      <c r="C525" t="inlineStr">
        <is>
          <t>(N/A)</t>
        </is>
      </c>
      <c r="D525" t="inlineStr">
        <is>
          <t>F</t>
        </is>
      </c>
      <c r="E525" t="inlineStr">
        <is>
          <t>F</t>
        </is>
      </c>
      <c r="F525" t="n">
        <v>35</v>
      </c>
      <c r="G525" t="inlineStr"/>
      <c r="H525" t="inlineStr">
        <is>
          <t>FA</t>
        </is>
      </c>
      <c r="I525" s="30" t="n">
        <v>1</v>
      </c>
      <c r="J525" s="31" t="n">
        <v>38.61</v>
      </c>
      <c r="K525" s="31" t="n">
        <v>32.77</v>
      </c>
      <c r="L525" s="31" t="n">
        <v>5.84</v>
      </c>
      <c r="M525" s="31" t="n">
        <v>38610000</v>
      </c>
      <c r="O525" t="n">
        <v>8</v>
      </c>
      <c r="P525" t="inlineStr">
        <is>
          <t>01mzf</t>
        </is>
      </c>
    </row>
    <row r="526">
      <c r="A526" t="n">
        <v>525</v>
      </c>
      <c r="B526" t="inlineStr">
        <is>
          <t>Eeli Tolvanen</t>
        </is>
      </c>
      <c r="C526" t="inlineStr">
        <is>
          <t>NYR</t>
        </is>
      </c>
      <c r="D526" t="inlineStr">
        <is>
          <t>F</t>
        </is>
      </c>
      <c r="E526" t="inlineStr">
        <is>
          <t>F</t>
        </is>
      </c>
      <c r="F526" t="n">
        <v>27</v>
      </c>
      <c r="G526" t="inlineStr"/>
      <c r="H526" t="inlineStr">
        <is>
          <t>FA</t>
        </is>
      </c>
      <c r="I526" s="30" t="n">
        <v>1</v>
      </c>
      <c r="J526" s="31" t="n">
        <v>38.52</v>
      </c>
      <c r="K526" s="31" t="n">
        <v>56.09</v>
      </c>
      <c r="L526" s="31" t="n">
        <v>-17.57</v>
      </c>
      <c r="M526" s="31" t="n">
        <v>38520000</v>
      </c>
      <c r="N526" t="n">
        <v>288.4</v>
      </c>
      <c r="O526" t="n">
        <v>45</v>
      </c>
      <c r="P526" t="inlineStr">
        <is>
          <t>03yuf</t>
        </is>
      </c>
    </row>
    <row r="527">
      <c r="A527" t="n">
        <v>526</v>
      </c>
      <c r="B527" t="inlineStr">
        <is>
          <t>Philipp Kurashev</t>
        </is>
      </c>
      <c r="C527" t="inlineStr">
        <is>
          <t>(N/A)</t>
        </is>
      </c>
      <c r="D527" t="inlineStr">
        <is>
          <t>F</t>
        </is>
      </c>
      <c r="E527" t="inlineStr">
        <is>
          <t>F</t>
        </is>
      </c>
      <c r="F527" t="n">
        <v>26</v>
      </c>
      <c r="G527" t="inlineStr"/>
      <c r="H527" t="inlineStr">
        <is>
          <t>Mike</t>
        </is>
      </c>
      <c r="I527" s="30" t="n">
        <v>1</v>
      </c>
      <c r="J527" s="31" t="n">
        <v>38.5</v>
      </c>
      <c r="K527" s="31" t="n">
        <v>28.56</v>
      </c>
      <c r="L527" s="31" t="n">
        <v>9.94</v>
      </c>
      <c r="M527" s="31" t="n">
        <v>38500000</v>
      </c>
      <c r="N527" t="n">
        <v>292</v>
      </c>
      <c r="O527" t="n">
        <v>13</v>
      </c>
      <c r="P527" t="inlineStr">
        <is>
          <t>04lct</t>
        </is>
      </c>
    </row>
    <row r="528">
      <c r="A528" t="n">
        <v>527</v>
      </c>
      <c r="B528" t="inlineStr">
        <is>
          <t>Jason Dickinson</t>
        </is>
      </c>
      <c r="C528" t="inlineStr">
        <is>
          <t>EDM</t>
        </is>
      </c>
      <c r="D528" t="inlineStr">
        <is>
          <t>F</t>
        </is>
      </c>
      <c r="E528" t="inlineStr">
        <is>
          <t>F</t>
        </is>
      </c>
      <c r="F528" t="n">
        <v>31</v>
      </c>
      <c r="G528" t="inlineStr"/>
      <c r="H528" t="inlineStr">
        <is>
          <t>FA</t>
        </is>
      </c>
      <c r="I528" s="30" t="n">
        <v>4000000</v>
      </c>
      <c r="J528" s="31" t="n">
        <v>38.43</v>
      </c>
      <c r="K528" s="31" t="n">
        <v>31.25</v>
      </c>
      <c r="L528" s="31" t="n">
        <v>7.18</v>
      </c>
      <c r="M528" s="31" t="n">
        <v>9.609999999999999</v>
      </c>
      <c r="N528" t="n">
        <v>291.8</v>
      </c>
      <c r="O528" t="n">
        <v>11</v>
      </c>
      <c r="P528" t="inlineStr">
        <is>
          <t>031nz</t>
        </is>
      </c>
    </row>
    <row r="529">
      <c r="A529" t="n">
        <v>528</v>
      </c>
      <c r="B529" t="inlineStr">
        <is>
          <t>Josh Mahura</t>
        </is>
      </c>
      <c r="C529" t="inlineStr">
        <is>
          <t>SEA</t>
        </is>
      </c>
      <c r="D529" t="inlineStr">
        <is>
          <t>D</t>
        </is>
      </c>
      <c r="E529" t="inlineStr">
        <is>
          <t>D</t>
        </is>
      </c>
      <c r="F529" t="n">
        <v>28</v>
      </c>
      <c r="G529" t="inlineStr"/>
      <c r="H529" t="inlineStr">
        <is>
          <t>FA</t>
        </is>
      </c>
      <c r="I529" s="30" t="n">
        <v>907500</v>
      </c>
      <c r="J529" s="31" t="n">
        <v>38.38</v>
      </c>
      <c r="K529" s="31" t="n">
        <v>15.25</v>
      </c>
      <c r="L529" s="31" t="n">
        <v>23.13</v>
      </c>
      <c r="M529" s="31" t="n">
        <v>42.29</v>
      </c>
      <c r="O529" t="n">
        <v>6</v>
      </c>
      <c r="P529" t="inlineStr">
        <is>
          <t>043ca</t>
        </is>
      </c>
    </row>
    <row r="530">
      <c r="A530" t="n">
        <v>529</v>
      </c>
      <c r="B530" t="inlineStr">
        <is>
          <t>Radek Faksa</t>
        </is>
      </c>
      <c r="C530" t="inlineStr">
        <is>
          <t>DAL</t>
        </is>
      </c>
      <c r="D530" t="inlineStr">
        <is>
          <t>F</t>
        </is>
      </c>
      <c r="E530" t="inlineStr">
        <is>
          <t>F</t>
        </is>
      </c>
      <c r="F530" t="n">
        <v>32</v>
      </c>
      <c r="G530" t="inlineStr"/>
      <c r="H530" t="inlineStr">
        <is>
          <t>FA</t>
        </is>
      </c>
      <c r="I530" s="30" t="n">
        <v>2000000</v>
      </c>
      <c r="J530" s="31" t="n">
        <v>38.33</v>
      </c>
      <c r="K530" s="31" t="n">
        <v>30.16</v>
      </c>
      <c r="L530" s="31" t="n">
        <v>8.17</v>
      </c>
      <c r="M530" s="31" t="n">
        <v>19.16</v>
      </c>
      <c r="N530" t="n">
        <v>291.9</v>
      </c>
      <c r="O530" t="n">
        <v>8</v>
      </c>
      <c r="P530" t="inlineStr">
        <is>
          <t>02noh</t>
        </is>
      </c>
    </row>
    <row r="531">
      <c r="A531" t="n">
        <v>530</v>
      </c>
      <c r="B531" t="inlineStr">
        <is>
          <t>Zach Bogosian</t>
        </is>
      </c>
      <c r="C531" t="inlineStr">
        <is>
          <t>MIN</t>
        </is>
      </c>
      <c r="D531" t="inlineStr">
        <is>
          <t>D</t>
        </is>
      </c>
      <c r="E531" t="inlineStr">
        <is>
          <t>D</t>
        </is>
      </c>
      <c r="F531" t="n">
        <v>36</v>
      </c>
      <c r="G531" t="inlineStr"/>
      <c r="H531" t="inlineStr">
        <is>
          <t>FA</t>
        </is>
      </c>
      <c r="I531" s="30" t="n">
        <v>1250000</v>
      </c>
      <c r="J531" s="31" t="n">
        <v>38.23</v>
      </c>
      <c r="K531" s="31" t="n">
        <v>20.25</v>
      </c>
      <c r="L531" s="31" t="n">
        <v>17.98</v>
      </c>
      <c r="M531" s="31" t="n">
        <v>30.58</v>
      </c>
      <c r="N531" t="n">
        <v>292.1</v>
      </c>
      <c r="O531" t="n">
        <v>6</v>
      </c>
      <c r="P531" t="inlineStr">
        <is>
          <t>00qrs</t>
        </is>
      </c>
    </row>
    <row r="532">
      <c r="A532" t="n">
        <v>531</v>
      </c>
      <c r="B532" t="inlineStr">
        <is>
          <t>Nikita Nesterenko</t>
        </is>
      </c>
      <c r="C532" t="inlineStr">
        <is>
          <t>ANA</t>
        </is>
      </c>
      <c r="D532" t="inlineStr">
        <is>
          <t>F</t>
        </is>
      </c>
      <c r="E532" t="inlineStr">
        <is>
          <t>F</t>
        </is>
      </c>
      <c r="F532" t="n">
        <v>25</v>
      </c>
      <c r="G532" t="inlineStr"/>
      <c r="H532" t="inlineStr">
        <is>
          <t>FA</t>
        </is>
      </c>
      <c r="I532" s="30" t="n">
        <v>787500</v>
      </c>
      <c r="J532" s="31" t="n">
        <v>38.15</v>
      </c>
      <c r="K532" s="31" t="n">
        <v>14.97</v>
      </c>
      <c r="L532" s="31" t="n">
        <v>23.18</v>
      </c>
      <c r="M532" s="31" t="n">
        <v>48.44</v>
      </c>
      <c r="O532" t="n">
        <v>14</v>
      </c>
      <c r="P532" t="inlineStr">
        <is>
          <t>051vh</t>
        </is>
      </c>
    </row>
    <row r="533">
      <c r="A533" t="n">
        <v>532</v>
      </c>
      <c r="B533" t="inlineStr">
        <is>
          <t>Ilya Lyubushkin</t>
        </is>
      </c>
      <c r="C533" t="inlineStr">
        <is>
          <t>NSH</t>
        </is>
      </c>
      <c r="D533" t="inlineStr">
        <is>
          <t>D</t>
        </is>
      </c>
      <c r="E533" t="inlineStr">
        <is>
          <t>D</t>
        </is>
      </c>
      <c r="F533" t="n">
        <v>32</v>
      </c>
      <c r="G533" t="inlineStr"/>
      <c r="H533" t="inlineStr">
        <is>
          <t>FA</t>
        </is>
      </c>
      <c r="I533" s="30" t="n">
        <v>3250000</v>
      </c>
      <c r="J533" s="31" t="n">
        <v>38.12</v>
      </c>
      <c r="K533" s="31" t="n">
        <v>36.51</v>
      </c>
      <c r="L533" s="31" t="n">
        <v>1.61</v>
      </c>
      <c r="M533" s="31" t="n">
        <v>11.73</v>
      </c>
      <c r="O533" t="n">
        <v>7</v>
      </c>
      <c r="P533" t="inlineStr">
        <is>
          <t>04ob4</t>
        </is>
      </c>
    </row>
    <row r="534">
      <c r="A534" t="n">
        <v>533</v>
      </c>
      <c r="B534" t="inlineStr">
        <is>
          <t>Tristan Luneau</t>
        </is>
      </c>
      <c r="C534" t="inlineStr">
        <is>
          <t>ANA</t>
        </is>
      </c>
      <c r="D534" t="inlineStr">
        <is>
          <t>D</t>
        </is>
      </c>
      <c r="E534" t="inlineStr">
        <is>
          <t>D</t>
        </is>
      </c>
      <c r="F534" t="n">
        <v>22</v>
      </c>
      <c r="G534" t="inlineStr"/>
      <c r="H534" t="inlineStr">
        <is>
          <t>Sidizen Kanes</t>
        </is>
      </c>
      <c r="I534" s="30" t="n">
        <v>865000</v>
      </c>
      <c r="J534" s="31" t="n">
        <v>37.95</v>
      </c>
      <c r="K534" s="31" t="n">
        <v>1.74</v>
      </c>
      <c r="L534" s="31" t="n">
        <v>36.21</v>
      </c>
      <c r="M534" s="31" t="n">
        <v>43.87</v>
      </c>
      <c r="N534" t="n">
        <v>292.1</v>
      </c>
      <c r="O534" t="n">
        <v>59</v>
      </c>
      <c r="P534" t="inlineStr">
        <is>
          <t>05rj3</t>
        </is>
      </c>
    </row>
    <row r="535">
      <c r="A535" t="n">
        <v>534</v>
      </c>
      <c r="B535" t="inlineStr">
        <is>
          <t>Brett Pesce</t>
        </is>
      </c>
      <c r="C535" t="inlineStr">
        <is>
          <t>NJD</t>
        </is>
      </c>
      <c r="D535" t="inlineStr">
        <is>
          <t>D</t>
        </is>
      </c>
      <c r="E535" t="inlineStr">
        <is>
          <t>D</t>
        </is>
      </c>
      <c r="F535" t="n">
        <v>31</v>
      </c>
      <c r="G535" t="inlineStr"/>
      <c r="H535" t="inlineStr">
        <is>
          <t>FA</t>
        </is>
      </c>
      <c r="I535" s="30" t="n">
        <v>5500000</v>
      </c>
      <c r="J535" s="31" t="n">
        <v>37.91</v>
      </c>
      <c r="K535" s="31" t="n">
        <v>20.72</v>
      </c>
      <c r="L535" s="31" t="n">
        <v>17.19</v>
      </c>
      <c r="M535" s="31" t="n">
        <v>6.89</v>
      </c>
      <c r="N535" t="n">
        <v>293</v>
      </c>
      <c r="O535" t="n">
        <v>9</v>
      </c>
      <c r="P535" t="inlineStr">
        <is>
          <t>031oq</t>
        </is>
      </c>
    </row>
    <row r="536">
      <c r="A536" t="n">
        <v>535</v>
      </c>
      <c r="B536" t="inlineStr">
        <is>
          <t>Devon Levi</t>
        </is>
      </c>
      <c r="C536" t="inlineStr">
        <is>
          <t>EDM</t>
        </is>
      </c>
      <c r="D536" t="inlineStr">
        <is>
          <t>G</t>
        </is>
      </c>
      <c r="E536" t="inlineStr">
        <is>
          <t>G</t>
        </is>
      </c>
      <c r="F536" t="n">
        <v>24</v>
      </c>
      <c r="G536" t="inlineStr"/>
      <c r="H536" t="inlineStr">
        <is>
          <t>Kurtis</t>
        </is>
      </c>
      <c r="I536" s="30" t="n">
        <v>812500</v>
      </c>
      <c r="J536" s="31" t="n">
        <v>37.8</v>
      </c>
      <c r="K536" s="31" t="n">
        <v>0</v>
      </c>
      <c r="L536" s="31" t="n">
        <v>37.8</v>
      </c>
      <c r="M536" s="31" t="n">
        <v>46.52</v>
      </c>
      <c r="N536" t="n">
        <v>290.6</v>
      </c>
      <c r="O536" t="n">
        <v>60</v>
      </c>
      <c r="P536" t="inlineStr">
        <is>
          <t>05mwh</t>
        </is>
      </c>
    </row>
    <row r="537">
      <c r="A537" t="n">
        <v>536</v>
      </c>
      <c r="B537" t="inlineStr">
        <is>
          <t>Garnet Hathaway</t>
        </is>
      </c>
      <c r="C537" t="inlineStr">
        <is>
          <t>FLA</t>
        </is>
      </c>
      <c r="D537" t="inlineStr">
        <is>
          <t>F</t>
        </is>
      </c>
      <c r="E537" t="inlineStr">
        <is>
          <t>F</t>
        </is>
      </c>
      <c r="F537" t="n">
        <v>34</v>
      </c>
      <c r="G537" t="inlineStr"/>
      <c r="H537" t="inlineStr">
        <is>
          <t>FA</t>
        </is>
      </c>
      <c r="I537" s="30" t="n">
        <v>2400000</v>
      </c>
      <c r="J537" s="31" t="n">
        <v>37.72</v>
      </c>
      <c r="K537" s="31" t="n">
        <v>32.72</v>
      </c>
      <c r="L537" s="31" t="n">
        <v>5</v>
      </c>
      <c r="M537" s="31" t="n">
        <v>15.72</v>
      </c>
      <c r="O537" t="n">
        <v>13</v>
      </c>
      <c r="P537" t="inlineStr">
        <is>
          <t>03klu</t>
        </is>
      </c>
    </row>
    <row r="538">
      <c r="A538" t="n">
        <v>537</v>
      </c>
      <c r="B538" t="inlineStr">
        <is>
          <t>Kaedan Korczak</t>
        </is>
      </c>
      <c r="C538" t="inlineStr">
        <is>
          <t>PIT</t>
        </is>
      </c>
      <c r="D538" t="inlineStr">
        <is>
          <t>D</t>
        </is>
      </c>
      <c r="E538" t="inlineStr">
        <is>
          <t>D</t>
        </is>
      </c>
      <c r="F538" t="n">
        <v>25</v>
      </c>
      <c r="G538" t="inlineStr"/>
      <c r="H538" t="inlineStr">
        <is>
          <t>The Last Place Lukes</t>
        </is>
      </c>
      <c r="I538" s="30" t="n">
        <v>3250000</v>
      </c>
      <c r="J538" s="31" t="n">
        <v>37.64</v>
      </c>
      <c r="K538" s="31" t="n">
        <v>44.73</v>
      </c>
      <c r="L538" s="31" t="n">
        <v>-7.09</v>
      </c>
      <c r="M538" s="31" t="n">
        <v>11.58</v>
      </c>
      <c r="O538" t="n">
        <v>18</v>
      </c>
      <c r="P538" t="inlineStr">
        <is>
          <t>04zox</t>
        </is>
      </c>
    </row>
    <row r="539">
      <c r="A539" t="n">
        <v>538</v>
      </c>
      <c r="B539" t="inlineStr">
        <is>
          <t>Jack Drury</t>
        </is>
      </c>
      <c r="C539" t="inlineStr">
        <is>
          <t>NSH</t>
        </is>
      </c>
      <c r="D539" t="inlineStr">
        <is>
          <t>F</t>
        </is>
      </c>
      <c r="E539" t="inlineStr">
        <is>
          <t>F</t>
        </is>
      </c>
      <c r="F539" t="n">
        <v>26</v>
      </c>
      <c r="G539" t="inlineStr"/>
      <c r="H539" t="inlineStr">
        <is>
          <t>FA</t>
        </is>
      </c>
      <c r="I539" s="30" t="n">
        <v>4500000</v>
      </c>
      <c r="J539" s="31" t="n">
        <v>37.57</v>
      </c>
      <c r="K539" s="31" t="n">
        <v>39.29</v>
      </c>
      <c r="L539" s="31" t="n">
        <v>-1.72</v>
      </c>
      <c r="M539" s="31" t="n">
        <v>8.35</v>
      </c>
      <c r="N539" t="n">
        <v>292.5</v>
      </c>
      <c r="O539" t="n">
        <v>20</v>
      </c>
      <c r="P539" t="inlineStr">
        <is>
          <t>04qy0</t>
        </is>
      </c>
    </row>
    <row r="540">
      <c r="A540" t="n">
        <v>539</v>
      </c>
      <c r="B540" t="inlineStr">
        <is>
          <t>Nick Robertson</t>
        </is>
      </c>
      <c r="C540" t="inlineStr">
        <is>
          <t>PIT</t>
        </is>
      </c>
      <c r="D540" t="inlineStr">
        <is>
          <t>F</t>
        </is>
      </c>
      <c r="E540" t="inlineStr">
        <is>
          <t>F</t>
        </is>
      </c>
      <c r="F540" t="n">
        <v>25</v>
      </c>
      <c r="G540" t="inlineStr"/>
      <c r="H540" t="inlineStr">
        <is>
          <t>FA</t>
        </is>
      </c>
      <c r="I540" s="30" t="n">
        <v>1825000</v>
      </c>
      <c r="J540" s="31" t="n">
        <v>37.55</v>
      </c>
      <c r="K540" s="31" t="n">
        <v>40.69</v>
      </c>
      <c r="L540" s="31" t="n">
        <v>-3.14</v>
      </c>
      <c r="M540" s="31" t="n">
        <v>20.58</v>
      </c>
      <c r="N540" t="n">
        <v>292.9</v>
      </c>
      <c r="O540" t="n">
        <v>34</v>
      </c>
      <c r="P540" t="inlineStr">
        <is>
          <t>04zo3</t>
        </is>
      </c>
    </row>
    <row r="541">
      <c r="A541" t="n">
        <v>540</v>
      </c>
      <c r="B541" t="inlineStr">
        <is>
          <t>Yegor Sharangovich</t>
        </is>
      </c>
      <c r="C541" t="inlineStr">
        <is>
          <t>CGY</t>
        </is>
      </c>
      <c r="D541" t="inlineStr">
        <is>
          <t>F</t>
        </is>
      </c>
      <c r="E541" t="inlineStr">
        <is>
          <t>F</t>
        </is>
      </c>
      <c r="F541" t="n">
        <v>28</v>
      </c>
      <c r="G541" t="inlineStr"/>
      <c r="H541" t="inlineStr">
        <is>
          <t>FA</t>
        </is>
      </c>
      <c r="I541" s="30" t="n">
        <v>5750000</v>
      </c>
      <c r="J541" s="31" t="n">
        <v>37.55</v>
      </c>
      <c r="K541" s="31" t="n">
        <v>37.29</v>
      </c>
      <c r="L541" s="31" t="n">
        <v>0.26</v>
      </c>
      <c r="M541" s="31" t="n">
        <v>6.53</v>
      </c>
      <c r="N541" t="n">
        <v>292.4</v>
      </c>
      <c r="O541" t="n">
        <v>18</v>
      </c>
      <c r="P541" t="inlineStr">
        <is>
          <t>04mkd</t>
        </is>
      </c>
    </row>
    <row r="542">
      <c r="A542" t="n">
        <v>541</v>
      </c>
      <c r="B542" t="inlineStr">
        <is>
          <t>Trent Frederic</t>
        </is>
      </c>
      <c r="C542" t="inlineStr">
        <is>
          <t>EDM</t>
        </is>
      </c>
      <c r="D542" t="inlineStr">
        <is>
          <t>F</t>
        </is>
      </c>
      <c r="E542" t="inlineStr">
        <is>
          <t>F</t>
        </is>
      </c>
      <c r="F542" t="n">
        <v>28</v>
      </c>
      <c r="G542" t="inlineStr"/>
      <c r="H542" t="inlineStr">
        <is>
          <t>FA</t>
        </is>
      </c>
      <c r="I542" s="30" t="n">
        <v>3850000</v>
      </c>
      <c r="J542" s="31" t="n">
        <v>37.53</v>
      </c>
      <c r="K542" s="31" t="n">
        <v>33.03</v>
      </c>
      <c r="L542" s="31" t="n">
        <v>4.5</v>
      </c>
      <c r="M542" s="31" t="n">
        <v>9.75</v>
      </c>
      <c r="O542" t="n">
        <v>11</v>
      </c>
      <c r="P542" t="inlineStr">
        <is>
          <t>042t7</t>
        </is>
      </c>
    </row>
    <row r="543">
      <c r="A543" t="n">
        <v>542</v>
      </c>
      <c r="B543" t="inlineStr">
        <is>
          <t>Connor Zary</t>
        </is>
      </c>
      <c r="C543" t="inlineStr">
        <is>
          <t>CGY</t>
        </is>
      </c>
      <c r="D543" t="inlineStr">
        <is>
          <t>F</t>
        </is>
      </c>
      <c r="E543" t="inlineStr">
        <is>
          <t>F</t>
        </is>
      </c>
      <c r="F543" t="n">
        <v>24</v>
      </c>
      <c r="G543" t="inlineStr"/>
      <c r="H543" t="inlineStr">
        <is>
          <t>Le Duke of Dangles</t>
        </is>
      </c>
      <c r="I543" s="30" t="n">
        <v>3775000</v>
      </c>
      <c r="J543" s="31" t="n">
        <v>37.44</v>
      </c>
      <c r="K543" s="31" t="n">
        <v>36.43</v>
      </c>
      <c r="L543" s="31" t="n">
        <v>1.01</v>
      </c>
      <c r="M543" s="31" t="n">
        <v>9.92</v>
      </c>
      <c r="N543" t="n">
        <v>291.9</v>
      </c>
      <c r="O543" t="n">
        <v>32</v>
      </c>
      <c r="P543" t="inlineStr">
        <is>
          <t>059e4</t>
        </is>
      </c>
    </row>
    <row r="544">
      <c r="A544" t="n">
        <v>543</v>
      </c>
      <c r="B544" t="inlineStr">
        <is>
          <t>Arseny Gritsyuk</t>
        </is>
      </c>
      <c r="C544" t="inlineStr">
        <is>
          <t>NJD</t>
        </is>
      </c>
      <c r="D544" t="inlineStr">
        <is>
          <t>F</t>
        </is>
      </c>
      <c r="E544" t="inlineStr">
        <is>
          <t>F</t>
        </is>
      </c>
      <c r="F544" t="n">
        <v>25</v>
      </c>
      <c r="G544" t="inlineStr"/>
      <c r="H544" t="inlineStr">
        <is>
          <t>A Bunch of Dusters</t>
        </is>
      </c>
      <c r="I544" s="30" t="n">
        <v>3250000</v>
      </c>
      <c r="J544" s="31" t="n">
        <v>37.29</v>
      </c>
      <c r="K544" s="31" t="n">
        <v>41.12</v>
      </c>
      <c r="L544" s="31" t="n">
        <v>-3.83</v>
      </c>
      <c r="M544" s="31" t="n">
        <v>11.47</v>
      </c>
      <c r="N544" t="n">
        <v>274.2</v>
      </c>
      <c r="O544" t="n">
        <v>58</v>
      </c>
      <c r="P544" t="inlineStr">
        <is>
          <t>051um</t>
        </is>
      </c>
    </row>
    <row r="545">
      <c r="A545" t="n">
        <v>544</v>
      </c>
      <c r="B545" t="inlineStr">
        <is>
          <t>Nick Perbix</t>
        </is>
      </c>
      <c r="C545" t="inlineStr">
        <is>
          <t>NSH</t>
        </is>
      </c>
      <c r="D545" t="inlineStr">
        <is>
          <t>D</t>
        </is>
      </c>
      <c r="E545" t="inlineStr">
        <is>
          <t>D</t>
        </is>
      </c>
      <c r="F545" t="n">
        <v>28</v>
      </c>
      <c r="G545" t="inlineStr"/>
      <c r="H545" t="inlineStr">
        <is>
          <t>FA</t>
        </is>
      </c>
      <c r="I545" s="30" t="n">
        <v>2750000</v>
      </c>
      <c r="J545" s="31" t="n">
        <v>37.29</v>
      </c>
      <c r="K545" s="31" t="n">
        <v>37.28</v>
      </c>
      <c r="L545" s="31" t="n">
        <v>0.01</v>
      </c>
      <c r="M545" s="31" t="n">
        <v>13.56</v>
      </c>
      <c r="N545" t="n">
        <v>292.1</v>
      </c>
      <c r="O545" t="n">
        <v>10</v>
      </c>
      <c r="P545" t="inlineStr">
        <is>
          <t>04f7w</t>
        </is>
      </c>
    </row>
    <row r="546">
      <c r="A546" t="n">
        <v>545</v>
      </c>
      <c r="B546" t="inlineStr">
        <is>
          <t>Andrei Kuzmenko</t>
        </is>
      </c>
      <c r="C546" t="inlineStr">
        <is>
          <t>PIT</t>
        </is>
      </c>
      <c r="D546" t="inlineStr">
        <is>
          <t>F</t>
        </is>
      </c>
      <c r="E546" t="inlineStr">
        <is>
          <t>F</t>
        </is>
      </c>
      <c r="F546" t="n">
        <v>30</v>
      </c>
      <c r="G546" t="inlineStr"/>
      <c r="H546" t="inlineStr">
        <is>
          <t>FA</t>
        </is>
      </c>
      <c r="I546" s="30" t="n">
        <v>5000000</v>
      </c>
      <c r="J546" s="31" t="n">
        <v>37.29</v>
      </c>
      <c r="K546" s="31" t="n">
        <v>33.46</v>
      </c>
      <c r="L546" s="31" t="n">
        <v>3.83</v>
      </c>
      <c r="M546" s="31" t="n">
        <v>7.46</v>
      </c>
      <c r="N546" t="n">
        <v>291.1</v>
      </c>
      <c r="O546" t="n">
        <v>31</v>
      </c>
      <c r="P546" t="inlineStr">
        <is>
          <t>04bw4</t>
        </is>
      </c>
    </row>
    <row r="547">
      <c r="A547" t="n">
        <v>546</v>
      </c>
      <c r="B547" t="inlineStr">
        <is>
          <t>Cale Fleury</t>
        </is>
      </c>
      <c r="C547" t="inlineStr">
        <is>
          <t>SEA</t>
        </is>
      </c>
      <c r="D547" t="inlineStr">
        <is>
          <t>D</t>
        </is>
      </c>
      <c r="E547" t="inlineStr">
        <is>
          <t>D</t>
        </is>
      </c>
      <c r="F547" t="n">
        <v>27</v>
      </c>
      <c r="G547" t="inlineStr"/>
      <c r="H547" t="inlineStr">
        <is>
          <t>FA</t>
        </is>
      </c>
      <c r="I547" s="30" t="n">
        <v>890000</v>
      </c>
      <c r="J547" s="31" t="n">
        <v>37.16</v>
      </c>
      <c r="K547" s="31" t="n">
        <v>13.69</v>
      </c>
      <c r="L547" s="31" t="n">
        <v>23.47</v>
      </c>
      <c r="M547" s="31" t="n">
        <v>41.75</v>
      </c>
      <c r="O547" t="n">
        <v>11</v>
      </c>
      <c r="P547" t="inlineStr">
        <is>
          <t>04f1m</t>
        </is>
      </c>
    </row>
    <row r="548">
      <c r="A548" t="n">
        <v>547</v>
      </c>
      <c r="B548" t="inlineStr">
        <is>
          <t>Victor Olofsson</t>
        </is>
      </c>
      <c r="C548" t="inlineStr">
        <is>
          <t>VGK</t>
        </is>
      </c>
      <c r="D548" t="inlineStr">
        <is>
          <t>F</t>
        </is>
      </c>
      <c r="E548" t="inlineStr">
        <is>
          <t>F</t>
        </is>
      </c>
      <c r="F548" t="n">
        <v>31</v>
      </c>
      <c r="G548" t="inlineStr"/>
      <c r="H548" t="inlineStr">
        <is>
          <t>FA</t>
        </is>
      </c>
      <c r="I548" s="30" t="n">
        <v>1638330</v>
      </c>
      <c r="J548" s="31" t="n">
        <v>37.12</v>
      </c>
      <c r="K548" s="31" t="n">
        <v>40.24</v>
      </c>
      <c r="L548" s="31" t="n">
        <v>-3.12</v>
      </c>
      <c r="M548" s="31" t="n">
        <v>22.66</v>
      </c>
      <c r="N548" t="n">
        <v>291.9</v>
      </c>
      <c r="O548" t="n">
        <v>22</v>
      </c>
      <c r="P548" t="inlineStr">
        <is>
          <t>03ee4</t>
        </is>
      </c>
    </row>
    <row r="549">
      <c r="A549" t="n">
        <v>548</v>
      </c>
      <c r="B549" t="inlineStr">
        <is>
          <t>Michael Carcone</t>
        </is>
      </c>
      <c r="C549" t="inlineStr">
        <is>
          <t>UTA</t>
        </is>
      </c>
      <c r="D549" t="inlineStr">
        <is>
          <t>F</t>
        </is>
      </c>
      <c r="E549" t="inlineStr">
        <is>
          <t>F</t>
        </is>
      </c>
      <c r="F549" t="n">
        <v>30</v>
      </c>
      <c r="G549" t="inlineStr"/>
      <c r="H549" t="inlineStr">
        <is>
          <t>FA</t>
        </is>
      </c>
      <c r="I549" s="30" t="n">
        <v>1750000</v>
      </c>
      <c r="J549" s="31" t="n">
        <v>36.91</v>
      </c>
      <c r="K549" s="31" t="n">
        <v>44.49</v>
      </c>
      <c r="L549" s="31" t="n">
        <v>-7.58</v>
      </c>
      <c r="M549" s="31" t="n">
        <v>21.09</v>
      </c>
      <c r="N549" t="n">
        <v>292.9</v>
      </c>
      <c r="O549" t="n">
        <v>16</v>
      </c>
      <c r="P549" t="inlineStr">
        <is>
          <t>03y54</t>
        </is>
      </c>
    </row>
    <row r="550">
      <c r="A550" t="n">
        <v>549</v>
      </c>
      <c r="B550" t="inlineStr">
        <is>
          <t>Mason Appleton</t>
        </is>
      </c>
      <c r="C550" t="inlineStr">
        <is>
          <t>DET</t>
        </is>
      </c>
      <c r="D550" t="inlineStr">
        <is>
          <t>F</t>
        </is>
      </c>
      <c r="E550" t="inlineStr">
        <is>
          <t>F</t>
        </is>
      </c>
      <c r="F550" t="n">
        <v>30</v>
      </c>
      <c r="G550" t="inlineStr"/>
      <c r="H550" t="inlineStr">
        <is>
          <t>FA</t>
        </is>
      </c>
      <c r="I550" s="30" t="n">
        <v>2900000</v>
      </c>
      <c r="J550" s="31" t="n">
        <v>36.79</v>
      </c>
      <c r="K550" s="31" t="n">
        <v>33.61</v>
      </c>
      <c r="L550" s="31" t="n">
        <v>3.18</v>
      </c>
      <c r="M550" s="31" t="n">
        <v>12.69</v>
      </c>
      <c r="O550" t="n">
        <v>7</v>
      </c>
      <c r="P550" t="inlineStr">
        <is>
          <t>03rj0</t>
        </is>
      </c>
    </row>
    <row r="551">
      <c r="A551" t="n">
        <v>550</v>
      </c>
      <c r="B551" t="inlineStr">
        <is>
          <t>Colton Dach</t>
        </is>
      </c>
      <c r="C551" t="inlineStr">
        <is>
          <t>EDM</t>
        </is>
      </c>
      <c r="D551" t="inlineStr">
        <is>
          <t>F</t>
        </is>
      </c>
      <c r="E551" t="inlineStr">
        <is>
          <t>F</t>
        </is>
      </c>
      <c r="F551" t="n">
        <v>23</v>
      </c>
      <c r="G551" t="inlineStr"/>
      <c r="H551" t="inlineStr">
        <is>
          <t>FA</t>
        </is>
      </c>
      <c r="I551" s="30" t="n">
        <v>1200000</v>
      </c>
      <c r="J551" s="31" t="n">
        <v>36.77</v>
      </c>
      <c r="K551" s="31" t="n">
        <v>39.11</v>
      </c>
      <c r="L551" s="31" t="n">
        <v>-2.34</v>
      </c>
      <c r="M551" s="31" t="n">
        <v>30.64</v>
      </c>
      <c r="N551" t="n">
        <v>292.7</v>
      </c>
      <c r="O551" t="n">
        <v>33</v>
      </c>
      <c r="P551" t="inlineStr">
        <is>
          <t>05td3</t>
        </is>
      </c>
    </row>
    <row r="552">
      <c r="A552" t="n">
        <v>551</v>
      </c>
      <c r="B552" t="inlineStr">
        <is>
          <t>Kent Johnson</t>
        </is>
      </c>
      <c r="C552" t="inlineStr">
        <is>
          <t>CBJ</t>
        </is>
      </c>
      <c r="D552" t="inlineStr">
        <is>
          <t>F</t>
        </is>
      </c>
      <c r="E552" t="inlineStr">
        <is>
          <t>F</t>
        </is>
      </c>
      <c r="F552" t="n">
        <v>23</v>
      </c>
      <c r="G552" t="inlineStr"/>
      <c r="H552" t="inlineStr">
        <is>
          <t>Le Duke of Dangles</t>
        </is>
      </c>
      <c r="I552" s="30" t="n">
        <v>1800000</v>
      </c>
      <c r="J552" s="31" t="n">
        <v>36.71</v>
      </c>
      <c r="K552" s="31" t="n">
        <v>30.27</v>
      </c>
      <c r="L552" s="31" t="n">
        <v>6.44</v>
      </c>
      <c r="M552" s="31" t="n">
        <v>20.39</v>
      </c>
      <c r="N552" t="n">
        <v>292</v>
      </c>
      <c r="O552" t="n">
        <v>56</v>
      </c>
      <c r="P552" t="inlineStr">
        <is>
          <t>05gda</t>
        </is>
      </c>
    </row>
    <row r="553">
      <c r="A553" t="n">
        <v>552</v>
      </c>
      <c r="B553" t="inlineStr">
        <is>
          <t>Matvei Gridin</t>
        </is>
      </c>
      <c r="C553" t="inlineStr">
        <is>
          <t>CGY</t>
        </is>
      </c>
      <c r="D553" t="inlineStr">
        <is>
          <t>F</t>
        </is>
      </c>
      <c r="E553" t="inlineStr">
        <is>
          <t>F</t>
        </is>
      </c>
      <c r="F553" t="n">
        <v>20</v>
      </c>
      <c r="G553" t="inlineStr"/>
      <c r="H553" t="inlineStr">
        <is>
          <t>Kurtis</t>
        </is>
      </c>
      <c r="I553" s="30" t="n">
        <v>942500</v>
      </c>
      <c r="J553" s="31" t="n">
        <v>36.69</v>
      </c>
      <c r="K553" s="31" t="n">
        <v>22.17</v>
      </c>
      <c r="L553" s="31" t="n">
        <v>14.52</v>
      </c>
      <c r="M553" s="31" t="n">
        <v>38.93</v>
      </c>
      <c r="N553" t="n">
        <v>276.4</v>
      </c>
      <c r="O553" t="n">
        <v>69</v>
      </c>
      <c r="P553" t="inlineStr">
        <is>
          <t>06mb0</t>
        </is>
      </c>
    </row>
    <row r="554">
      <c r="A554" t="n">
        <v>553</v>
      </c>
      <c r="B554" t="inlineStr">
        <is>
          <t>Isaac Howard</t>
        </is>
      </c>
      <c r="C554" t="inlineStr">
        <is>
          <t>EDM</t>
        </is>
      </c>
      <c r="D554" t="inlineStr">
        <is>
          <t>F</t>
        </is>
      </c>
      <c r="E554" t="inlineStr">
        <is>
          <t>F</t>
        </is>
      </c>
      <c r="F554" t="n">
        <v>22</v>
      </c>
      <c r="G554" t="inlineStr"/>
      <c r="H554" t="inlineStr">
        <is>
          <t>Anybody but the Leafs</t>
        </is>
      </c>
      <c r="I554" s="30" t="n">
        <v>950000</v>
      </c>
      <c r="J554" s="31" t="n">
        <v>36.69</v>
      </c>
      <c r="K554" s="31" t="n">
        <v>8.550000000000001</v>
      </c>
      <c r="L554" s="31" t="n">
        <v>28.14</v>
      </c>
      <c r="M554" s="31" t="n">
        <v>38.62</v>
      </c>
      <c r="N554" t="n">
        <v>292.4</v>
      </c>
      <c r="O554" t="n">
        <v>65</v>
      </c>
      <c r="P554" t="inlineStr">
        <is>
          <t>05rfa</t>
        </is>
      </c>
    </row>
    <row r="555">
      <c r="A555" t="n">
        <v>554</v>
      </c>
      <c r="B555" t="inlineStr">
        <is>
          <t>Justin Brazeau</t>
        </is>
      </c>
      <c r="C555" t="inlineStr">
        <is>
          <t>PIT</t>
        </is>
      </c>
      <c r="D555" t="inlineStr">
        <is>
          <t>F</t>
        </is>
      </c>
      <c r="E555" t="inlineStr">
        <is>
          <t>F</t>
        </is>
      </c>
      <c r="F555" t="n">
        <v>28</v>
      </c>
      <c r="G555" t="inlineStr"/>
      <c r="H555" t="inlineStr">
        <is>
          <t>Sidizen Kanes</t>
        </is>
      </c>
      <c r="I555" s="30" t="n">
        <v>1500000</v>
      </c>
      <c r="J555" s="31" t="n">
        <v>36.68</v>
      </c>
      <c r="K555" s="31" t="n">
        <v>49.76</v>
      </c>
      <c r="L555" s="31" t="n">
        <v>-13.08</v>
      </c>
      <c r="M555" s="31" t="n">
        <v>24.45</v>
      </c>
      <c r="N555" t="n">
        <v>291.8</v>
      </c>
      <c r="O555" t="n">
        <v>30</v>
      </c>
      <c r="P555" t="inlineStr">
        <is>
          <t>048w3</t>
        </is>
      </c>
    </row>
    <row r="556">
      <c r="A556" t="n">
        <v>555</v>
      </c>
      <c r="B556" t="inlineStr">
        <is>
          <t>Kasperi Kapanen</t>
        </is>
      </c>
      <c r="C556" t="inlineStr">
        <is>
          <t>EDM</t>
        </is>
      </c>
      <c r="D556" t="inlineStr">
        <is>
          <t>F</t>
        </is>
      </c>
      <c r="E556" t="inlineStr">
        <is>
          <t>F</t>
        </is>
      </c>
      <c r="F556" t="n">
        <v>30</v>
      </c>
      <c r="G556" t="inlineStr"/>
      <c r="H556" t="inlineStr">
        <is>
          <t>FA</t>
        </is>
      </c>
      <c r="I556" s="30" t="n">
        <v>2600000</v>
      </c>
      <c r="J556" s="31" t="n">
        <v>36.54</v>
      </c>
      <c r="K556" s="31" t="n">
        <v>24.97</v>
      </c>
      <c r="L556" s="31" t="n">
        <v>11.57</v>
      </c>
      <c r="M556" s="31" t="n">
        <v>14.05</v>
      </c>
      <c r="N556" t="n">
        <v>292.9</v>
      </c>
      <c r="O556" t="n">
        <v>14</v>
      </c>
      <c r="P556" t="inlineStr">
        <is>
          <t>039ch</t>
        </is>
      </c>
    </row>
    <row r="557">
      <c r="A557" t="n">
        <v>556</v>
      </c>
      <c r="B557" t="inlineStr">
        <is>
          <t>Sam Dickinson</t>
        </is>
      </c>
      <c r="C557" t="inlineStr">
        <is>
          <t>SJS</t>
        </is>
      </c>
      <c r="D557" t="inlineStr">
        <is>
          <t>D</t>
        </is>
      </c>
      <c r="E557" t="inlineStr">
        <is>
          <t>D</t>
        </is>
      </c>
      <c r="F557" t="n">
        <v>20</v>
      </c>
      <c r="G557" t="inlineStr"/>
      <c r="H557" t="inlineStr">
        <is>
          <t>Keith</t>
        </is>
      </c>
      <c r="I557" s="30" t="n">
        <v>942500</v>
      </c>
      <c r="J557" s="31" t="n">
        <v>36.43</v>
      </c>
      <c r="K557" s="31" t="n">
        <v>35.74</v>
      </c>
      <c r="L557" s="31" t="n">
        <v>0.6899999999999999</v>
      </c>
      <c r="M557" s="31" t="n">
        <v>38.65</v>
      </c>
      <c r="N557" t="n">
        <v>269</v>
      </c>
      <c r="O557" t="n">
        <v>78</v>
      </c>
      <c r="P557" t="inlineStr">
        <is>
          <t>06amv</t>
        </is>
      </c>
    </row>
    <row r="558">
      <c r="A558" t="n">
        <v>557</v>
      </c>
      <c r="B558" t="inlineStr">
        <is>
          <t>Connor Clifton</t>
        </is>
      </c>
      <c r="C558" t="inlineStr">
        <is>
          <t>BOS</t>
        </is>
      </c>
      <c r="D558" t="inlineStr">
        <is>
          <t>D</t>
        </is>
      </c>
      <c r="E558" t="inlineStr">
        <is>
          <t>D</t>
        </is>
      </c>
      <c r="F558" t="n">
        <v>31</v>
      </c>
      <c r="G558" t="inlineStr"/>
      <c r="H558" t="inlineStr">
        <is>
          <t>FA</t>
        </is>
      </c>
      <c r="I558" s="30" t="n">
        <v>2250000</v>
      </c>
      <c r="J558" s="31" t="n">
        <v>36.38</v>
      </c>
      <c r="K558" s="31" t="n">
        <v>45.95</v>
      </c>
      <c r="L558" s="31" t="n">
        <v>-9.57</v>
      </c>
      <c r="M558" s="31" t="n">
        <v>16.17</v>
      </c>
      <c r="N558" t="n">
        <v>293.5</v>
      </c>
      <c r="O558" t="n">
        <v>18</v>
      </c>
      <c r="P558" t="inlineStr">
        <is>
          <t>031qj</t>
        </is>
      </c>
    </row>
    <row r="559">
      <c r="A559" t="n">
        <v>558</v>
      </c>
      <c r="B559" t="inlineStr">
        <is>
          <t>Shane Wright</t>
        </is>
      </c>
      <c r="C559" t="inlineStr">
        <is>
          <t>SEA</t>
        </is>
      </c>
      <c r="D559" t="inlineStr">
        <is>
          <t>F</t>
        </is>
      </c>
      <c r="E559" t="inlineStr">
        <is>
          <t>F</t>
        </is>
      </c>
      <c r="F559" t="n">
        <v>22</v>
      </c>
      <c r="G559" t="inlineStr"/>
      <c r="H559" t="inlineStr">
        <is>
          <t>Deef-Fence</t>
        </is>
      </c>
      <c r="I559" s="30" t="n">
        <v>886666</v>
      </c>
      <c r="J559" s="31" t="n">
        <v>36.3</v>
      </c>
      <c r="K559" s="31" t="n">
        <v>36.41</v>
      </c>
      <c r="L559" s="31" t="n">
        <v>-0.11</v>
      </c>
      <c r="M559" s="31" t="n">
        <v>40.94</v>
      </c>
      <c r="N559" t="n">
        <v>291.7</v>
      </c>
      <c r="O559" t="n">
        <v>60</v>
      </c>
      <c r="P559" t="inlineStr">
        <is>
          <t>04y80</t>
        </is>
      </c>
    </row>
    <row r="560">
      <c r="A560" t="n">
        <v>559</v>
      </c>
      <c r="B560" t="inlineStr">
        <is>
          <t>Andrew Mangiapane</t>
        </is>
      </c>
      <c r="C560" t="inlineStr">
        <is>
          <t>CHI</t>
        </is>
      </c>
      <c r="D560" t="inlineStr">
        <is>
          <t>F</t>
        </is>
      </c>
      <c r="E560" t="inlineStr">
        <is>
          <t>F</t>
        </is>
      </c>
      <c r="F560" t="n">
        <v>30</v>
      </c>
      <c r="G560" t="inlineStr"/>
      <c r="H560" t="inlineStr">
        <is>
          <t>FA</t>
        </is>
      </c>
      <c r="I560" s="30" t="n">
        <v>3600000</v>
      </c>
      <c r="J560" s="31" t="n">
        <v>36.3</v>
      </c>
      <c r="K560" s="31" t="n">
        <v>31.87</v>
      </c>
      <c r="L560" s="31" t="n">
        <v>4.43</v>
      </c>
      <c r="M560" s="31" t="n">
        <v>10.08</v>
      </c>
      <c r="O560" t="n">
        <v>13</v>
      </c>
      <c r="P560" t="inlineStr">
        <is>
          <t>03e2l</t>
        </is>
      </c>
    </row>
    <row r="561">
      <c r="A561" t="n">
        <v>560</v>
      </c>
      <c r="B561" t="inlineStr">
        <is>
          <t>Paul Cotter</t>
        </is>
      </c>
      <c r="C561" t="inlineStr">
        <is>
          <t>VAN</t>
        </is>
      </c>
      <c r="D561" t="inlineStr">
        <is>
          <t>F</t>
        </is>
      </c>
      <c r="E561" t="inlineStr">
        <is>
          <t>F</t>
        </is>
      </c>
      <c r="F561" t="n">
        <v>26</v>
      </c>
      <c r="G561" t="inlineStr"/>
      <c r="H561" t="inlineStr">
        <is>
          <t>FA</t>
        </is>
      </c>
      <c r="I561" s="30" t="n">
        <v>2150000</v>
      </c>
      <c r="J561" s="31" t="n">
        <v>36.26</v>
      </c>
      <c r="K561" s="31" t="n">
        <v>34.23</v>
      </c>
      <c r="L561" s="31" t="n">
        <v>2.03</v>
      </c>
      <c r="M561" s="31" t="n">
        <v>16.87</v>
      </c>
      <c r="N561" t="n">
        <v>293.3</v>
      </c>
      <c r="O561" t="n">
        <v>13</v>
      </c>
      <c r="P561" t="inlineStr">
        <is>
          <t>04qzk</t>
        </is>
      </c>
    </row>
    <row r="562">
      <c r="A562" t="n">
        <v>561</v>
      </c>
      <c r="B562" t="inlineStr">
        <is>
          <t>Phillip Danault</t>
        </is>
      </c>
      <c r="C562" t="inlineStr">
        <is>
          <t>MTL</t>
        </is>
      </c>
      <c r="D562" t="inlineStr">
        <is>
          <t>F</t>
        </is>
      </c>
      <c r="E562" t="inlineStr">
        <is>
          <t>F</t>
        </is>
      </c>
      <c r="F562" t="n">
        <v>33</v>
      </c>
      <c r="G562" t="inlineStr"/>
      <c r="H562" t="inlineStr">
        <is>
          <t>FA</t>
        </is>
      </c>
      <c r="I562" s="30" t="n">
        <v>5500000</v>
      </c>
      <c r="J562" s="31" t="n">
        <v>36.16</v>
      </c>
      <c r="K562" s="31" t="n">
        <v>31.25</v>
      </c>
      <c r="L562" s="31" t="n">
        <v>4.91</v>
      </c>
      <c r="M562" s="31" t="n">
        <v>6.57</v>
      </c>
      <c r="O562" t="n">
        <v>16</v>
      </c>
      <c r="P562" t="inlineStr">
        <is>
          <t>02b3k</t>
        </is>
      </c>
    </row>
    <row r="563">
      <c r="A563" t="n">
        <v>562</v>
      </c>
      <c r="B563" t="inlineStr">
        <is>
          <t>Anthony Duclair</t>
        </is>
      </c>
      <c r="C563" t="inlineStr">
        <is>
          <t>NYI</t>
        </is>
      </c>
      <c r="D563" t="inlineStr">
        <is>
          <t>F</t>
        </is>
      </c>
      <c r="E563" t="inlineStr">
        <is>
          <t>F</t>
        </is>
      </c>
      <c r="F563" t="n">
        <v>31</v>
      </c>
      <c r="G563" t="inlineStr"/>
      <c r="H563" t="inlineStr">
        <is>
          <t>FA</t>
        </is>
      </c>
      <c r="I563" s="30" t="n">
        <v>3500000</v>
      </c>
      <c r="J563" s="31" t="n">
        <v>35.9</v>
      </c>
      <c r="K563" s="31" t="n">
        <v>36.13</v>
      </c>
      <c r="L563" s="31" t="n">
        <v>-0.23</v>
      </c>
      <c r="M563" s="31" t="n">
        <v>10.26</v>
      </c>
      <c r="O563" t="n">
        <v>11</v>
      </c>
      <c r="P563" t="inlineStr">
        <is>
          <t>02un9</t>
        </is>
      </c>
    </row>
    <row r="564">
      <c r="A564" t="n">
        <v>563</v>
      </c>
      <c r="B564" t="inlineStr">
        <is>
          <t>Ryan Shea</t>
        </is>
      </c>
      <c r="C564" t="inlineStr">
        <is>
          <t>EDM</t>
        </is>
      </c>
      <c r="D564" t="inlineStr">
        <is>
          <t>D</t>
        </is>
      </c>
      <c r="E564" t="inlineStr">
        <is>
          <t>D</t>
        </is>
      </c>
      <c r="F564" t="n">
        <v>29</v>
      </c>
      <c r="G564" t="inlineStr"/>
      <c r="H564" t="inlineStr">
        <is>
          <t>FA</t>
        </is>
      </c>
      <c r="I564" s="30" t="n">
        <v>4000000</v>
      </c>
      <c r="J564" s="31" t="n">
        <v>35.78</v>
      </c>
      <c r="K564" s="31" t="n">
        <v>59.29</v>
      </c>
      <c r="L564" s="31" t="n">
        <v>-23.51</v>
      </c>
      <c r="M564" s="31" t="n">
        <v>8.949999999999999</v>
      </c>
      <c r="N564" t="n">
        <v>292.3</v>
      </c>
      <c r="O564" t="n">
        <v>23</v>
      </c>
      <c r="P564" t="inlineStr">
        <is>
          <t>03rgq</t>
        </is>
      </c>
    </row>
    <row r="565">
      <c r="A565" t="n">
        <v>564</v>
      </c>
      <c r="B565" t="inlineStr">
        <is>
          <t>Axel Sandin Pellikka</t>
        </is>
      </c>
      <c r="C565" t="inlineStr">
        <is>
          <t>DET</t>
        </is>
      </c>
      <c r="D565" t="inlineStr">
        <is>
          <t>D</t>
        </is>
      </c>
      <c r="E565" t="inlineStr">
        <is>
          <t>D</t>
        </is>
      </c>
      <c r="F565" t="n">
        <v>21</v>
      </c>
      <c r="G565" t="inlineStr"/>
      <c r="H565" t="inlineStr">
        <is>
          <t>Anybody but the Leafs</t>
        </is>
      </c>
      <c r="I565" s="30" t="n">
        <v>918333</v>
      </c>
      <c r="J565" s="31" t="n">
        <v>35.73</v>
      </c>
      <c r="K565" s="31" t="n">
        <v>39.39</v>
      </c>
      <c r="L565" s="31" t="n">
        <v>-3.66</v>
      </c>
      <c r="M565" s="31" t="n">
        <v>38.91</v>
      </c>
      <c r="N565" t="n">
        <v>291.6</v>
      </c>
      <c r="O565" t="n">
        <v>72</v>
      </c>
      <c r="P565" t="inlineStr">
        <is>
          <t>067xz</t>
        </is>
      </c>
    </row>
    <row r="566">
      <c r="A566" t="n">
        <v>565</v>
      </c>
      <c r="B566" t="inlineStr">
        <is>
          <t>Anthony Beauvillier</t>
        </is>
      </c>
      <c r="C566" t="inlineStr">
        <is>
          <t>WSH</t>
        </is>
      </c>
      <c r="D566" t="inlineStr">
        <is>
          <t>F</t>
        </is>
      </c>
      <c r="E566" t="inlineStr">
        <is>
          <t>F</t>
        </is>
      </c>
      <c r="F566" t="n">
        <v>29</v>
      </c>
      <c r="G566" t="inlineStr"/>
      <c r="H566" t="inlineStr">
        <is>
          <t>FA</t>
        </is>
      </c>
      <c r="I566" s="30" t="n">
        <v>2750000</v>
      </c>
      <c r="J566" s="31" t="n">
        <v>35.68</v>
      </c>
      <c r="K566" s="31" t="n">
        <v>47.07</v>
      </c>
      <c r="L566" s="31" t="n">
        <v>-11.39</v>
      </c>
      <c r="M566" s="31" t="n">
        <v>12.97</v>
      </c>
      <c r="N566" t="n">
        <v>293.1</v>
      </c>
      <c r="O566" t="n">
        <v>15</v>
      </c>
      <c r="P566" t="inlineStr">
        <is>
          <t>03raj</t>
        </is>
      </c>
    </row>
    <row r="567">
      <c r="A567" t="n">
        <v>566</v>
      </c>
      <c r="B567" t="inlineStr">
        <is>
          <t>Nick Paul</t>
        </is>
      </c>
      <c r="C567" t="inlineStr">
        <is>
          <t>TOR</t>
        </is>
      </c>
      <c r="D567" t="inlineStr">
        <is>
          <t>F</t>
        </is>
      </c>
      <c r="E567" t="inlineStr">
        <is>
          <t>F</t>
        </is>
      </c>
      <c r="F567" t="n">
        <v>31</v>
      </c>
      <c r="G567" t="inlineStr"/>
      <c r="H567" t="inlineStr">
        <is>
          <t>FA</t>
        </is>
      </c>
      <c r="I567" s="30" t="n">
        <v>3150000</v>
      </c>
      <c r="J567" s="31" t="n">
        <v>35.67</v>
      </c>
      <c r="K567" s="31" t="n">
        <v>28.63</v>
      </c>
      <c r="L567" s="31" t="n">
        <v>7.04</v>
      </c>
      <c r="M567" s="31" t="n">
        <v>11.32</v>
      </c>
      <c r="N567" t="n">
        <v>292.7</v>
      </c>
      <c r="O567" t="n">
        <v>20</v>
      </c>
      <c r="P567" t="inlineStr">
        <is>
          <t>031pn</t>
        </is>
      </c>
    </row>
    <row r="568">
      <c r="A568" t="n">
        <v>567</v>
      </c>
      <c r="B568" t="inlineStr">
        <is>
          <t>Curtis Douglas</t>
        </is>
      </c>
      <c r="C568" t="inlineStr">
        <is>
          <t>SEA</t>
        </is>
      </c>
      <c r="D568" t="inlineStr">
        <is>
          <t>F</t>
        </is>
      </c>
      <c r="E568" t="inlineStr">
        <is>
          <t>F</t>
        </is>
      </c>
      <c r="F568" t="n">
        <v>26</v>
      </c>
      <c r="G568" t="inlineStr"/>
      <c r="H568" t="inlineStr">
        <is>
          <t>FA</t>
        </is>
      </c>
      <c r="I568" s="30" t="n">
        <v>1250000</v>
      </c>
      <c r="J568" s="31" t="n">
        <v>35.53</v>
      </c>
      <c r="K568" s="31" t="n">
        <v>34.68</v>
      </c>
      <c r="L568" s="31" t="n">
        <v>0.85</v>
      </c>
      <c r="M568" s="31" t="n">
        <v>28.42</v>
      </c>
      <c r="O568" t="n">
        <v>8</v>
      </c>
      <c r="P568" t="inlineStr">
        <is>
          <t>04qzb</t>
        </is>
      </c>
    </row>
    <row r="569">
      <c r="A569" t="n">
        <v>568</v>
      </c>
      <c r="B569" t="inlineStr">
        <is>
          <t>Mark Kastelic</t>
        </is>
      </c>
      <c r="C569" t="inlineStr">
        <is>
          <t>BOS</t>
        </is>
      </c>
      <c r="D569" t="inlineStr">
        <is>
          <t>F</t>
        </is>
      </c>
      <c r="E569" t="inlineStr">
        <is>
          <t>F</t>
        </is>
      </c>
      <c r="F569" t="n">
        <v>27</v>
      </c>
      <c r="G569" t="inlineStr"/>
      <c r="H569" t="inlineStr">
        <is>
          <t>Brost</t>
        </is>
      </c>
      <c r="I569" s="30" t="n">
        <v>1566667</v>
      </c>
      <c r="J569" s="31" t="n">
        <v>35.45</v>
      </c>
      <c r="K569" s="31" t="n">
        <v>75.31</v>
      </c>
      <c r="L569" s="31" t="n">
        <v>-39.86</v>
      </c>
      <c r="M569" s="31" t="n">
        <v>22.63</v>
      </c>
      <c r="N569" t="n">
        <v>290.5</v>
      </c>
      <c r="O569" t="n">
        <v>29</v>
      </c>
      <c r="P569" t="inlineStr">
        <is>
          <t>04l8y</t>
        </is>
      </c>
    </row>
    <row r="570">
      <c r="A570" t="n">
        <v>569</v>
      </c>
      <c r="B570" t="inlineStr">
        <is>
          <t>Dakota Joshua</t>
        </is>
      </c>
      <c r="C570" t="inlineStr">
        <is>
          <t>TOR</t>
        </is>
      </c>
      <c r="D570" t="inlineStr">
        <is>
          <t>F</t>
        </is>
      </c>
      <c r="E570" t="inlineStr">
        <is>
          <t>F</t>
        </is>
      </c>
      <c r="F570" t="n">
        <v>30</v>
      </c>
      <c r="G570" t="inlineStr"/>
      <c r="H570" t="inlineStr">
        <is>
          <t>FA</t>
        </is>
      </c>
      <c r="I570" s="30" t="n">
        <v>3250000</v>
      </c>
      <c r="J570" s="31" t="n">
        <v>35.2</v>
      </c>
      <c r="K570" s="31" t="n">
        <v>43.28</v>
      </c>
      <c r="L570" s="31" t="n">
        <v>-8.08</v>
      </c>
      <c r="M570" s="31" t="n">
        <v>10.83</v>
      </c>
      <c r="O570" t="n">
        <v>14</v>
      </c>
      <c r="P570" t="inlineStr">
        <is>
          <t>03ecn</t>
        </is>
      </c>
    </row>
    <row r="571">
      <c r="A571" t="n">
        <v>570</v>
      </c>
      <c r="B571" t="inlineStr">
        <is>
          <t>Zachary L'Heureux</t>
        </is>
      </c>
      <c r="C571" t="inlineStr">
        <is>
          <t>COL</t>
        </is>
      </c>
      <c r="D571" t="inlineStr">
        <is>
          <t>F</t>
        </is>
      </c>
      <c r="E571" t="inlineStr">
        <is>
          <t>F</t>
        </is>
      </c>
      <c r="F571" t="n">
        <v>23</v>
      </c>
      <c r="G571" t="inlineStr"/>
      <c r="H571" t="inlineStr">
        <is>
          <t>FA</t>
        </is>
      </c>
      <c r="I571" s="30" t="n">
        <v>875000</v>
      </c>
      <c r="J571" s="31" t="n">
        <v>35.18</v>
      </c>
      <c r="K571" s="31" t="n">
        <v>14.05</v>
      </c>
      <c r="L571" s="31" t="n">
        <v>21.13</v>
      </c>
      <c r="M571" s="31" t="n">
        <v>40.21</v>
      </c>
      <c r="O571" t="n">
        <v>38</v>
      </c>
      <c r="P571" t="inlineStr">
        <is>
          <t>058vh</t>
        </is>
      </c>
    </row>
    <row r="572">
      <c r="A572" t="n">
        <v>571</v>
      </c>
      <c r="B572" t="inlineStr">
        <is>
          <t>Jonatan Berggren</t>
        </is>
      </c>
      <c r="C572" t="inlineStr">
        <is>
          <t>STL</t>
        </is>
      </c>
      <c r="D572" t="inlineStr">
        <is>
          <t>F</t>
        </is>
      </c>
      <c r="E572" t="inlineStr">
        <is>
          <t>F</t>
        </is>
      </c>
      <c r="F572" t="n">
        <v>26</v>
      </c>
      <c r="G572" t="inlineStr"/>
      <c r="H572" t="inlineStr">
        <is>
          <t>FA</t>
        </is>
      </c>
      <c r="I572" s="30" t="n">
        <v>2000000</v>
      </c>
      <c r="J572" s="31" t="n">
        <v>35.16</v>
      </c>
      <c r="K572" s="31" t="n">
        <v>29.61</v>
      </c>
      <c r="L572" s="31" t="n">
        <v>5.55</v>
      </c>
      <c r="M572" s="31" t="n">
        <v>17.58</v>
      </c>
      <c r="O572" t="n">
        <v>13</v>
      </c>
      <c r="P572" t="inlineStr">
        <is>
          <t>04pn6</t>
        </is>
      </c>
    </row>
    <row r="573">
      <c r="A573" t="n">
        <v>572</v>
      </c>
      <c r="B573" t="inlineStr">
        <is>
          <t>Pontus Holmberg</t>
        </is>
      </c>
      <c r="C573" t="inlineStr">
        <is>
          <t>TBL</t>
        </is>
      </c>
      <c r="D573" t="inlineStr">
        <is>
          <t>F</t>
        </is>
      </c>
      <c r="E573" t="inlineStr">
        <is>
          <t>F</t>
        </is>
      </c>
      <c r="F573" t="n">
        <v>27</v>
      </c>
      <c r="G573" t="inlineStr"/>
      <c r="H573" t="inlineStr">
        <is>
          <t>FA</t>
        </is>
      </c>
      <c r="I573" s="30" t="n">
        <v>1550000</v>
      </c>
      <c r="J573" s="31" t="n">
        <v>35.14</v>
      </c>
      <c r="K573" s="31" t="n">
        <v>36.29</v>
      </c>
      <c r="L573" s="31" t="n">
        <v>-1.15</v>
      </c>
      <c r="M573" s="31" t="n">
        <v>22.67</v>
      </c>
      <c r="O573" t="n">
        <v>9</v>
      </c>
      <c r="P573" t="inlineStr">
        <is>
          <t>04r0e</t>
        </is>
      </c>
    </row>
    <row r="574">
      <c r="A574" t="n">
        <v>573</v>
      </c>
      <c r="B574" t="inlineStr">
        <is>
          <t>Rasmus Sandin</t>
        </is>
      </c>
      <c r="C574" t="inlineStr">
        <is>
          <t>WSH</t>
        </is>
      </c>
      <c r="D574" t="inlineStr">
        <is>
          <t>D</t>
        </is>
      </c>
      <c r="E574" t="inlineStr">
        <is>
          <t>D</t>
        </is>
      </c>
      <c r="F574" t="n">
        <v>26</v>
      </c>
      <c r="G574" t="inlineStr"/>
      <c r="H574" t="inlineStr">
        <is>
          <t>FA</t>
        </is>
      </c>
      <c r="I574" s="30" t="n">
        <v>4600000</v>
      </c>
      <c r="J574" s="31" t="n">
        <v>35</v>
      </c>
      <c r="K574" s="31" t="n">
        <v>59.78</v>
      </c>
      <c r="L574" s="31" t="n">
        <v>-24.78</v>
      </c>
      <c r="M574" s="31" t="n">
        <v>7.61</v>
      </c>
      <c r="N574" t="n">
        <v>291.4</v>
      </c>
      <c r="O574" t="n">
        <v>39</v>
      </c>
      <c r="P574" t="inlineStr">
        <is>
          <t>04n4n</t>
        </is>
      </c>
    </row>
    <row r="575">
      <c r="A575" t="n">
        <v>574</v>
      </c>
      <c r="B575" t="inlineStr">
        <is>
          <t>Barclay Goodrow</t>
        </is>
      </c>
      <c r="C575" t="inlineStr">
        <is>
          <t>SJS</t>
        </is>
      </c>
      <c r="D575" t="inlineStr">
        <is>
          <t>F</t>
        </is>
      </c>
      <c r="E575" t="inlineStr">
        <is>
          <t>F</t>
        </is>
      </c>
      <c r="F575" t="n">
        <v>33</v>
      </c>
      <c r="G575" t="inlineStr"/>
      <c r="H575" t="inlineStr">
        <is>
          <t>FA</t>
        </is>
      </c>
      <c r="I575" s="30" t="n">
        <v>3641667</v>
      </c>
      <c r="J575" s="31" t="n">
        <v>34.94</v>
      </c>
      <c r="K575" s="31" t="n">
        <v>39.7</v>
      </c>
      <c r="L575" s="31" t="n">
        <v>-4.76</v>
      </c>
      <c r="M575" s="31" t="n">
        <v>9.59</v>
      </c>
      <c r="O575" t="n">
        <v>6</v>
      </c>
      <c r="P575" t="inlineStr">
        <is>
          <t>02h1x</t>
        </is>
      </c>
    </row>
    <row r="576">
      <c r="A576" t="n">
        <v>575</v>
      </c>
      <c r="B576" t="inlineStr">
        <is>
          <t>Cole Koepke</t>
        </is>
      </c>
      <c r="C576" t="inlineStr">
        <is>
          <t>WPG</t>
        </is>
      </c>
      <c r="D576" t="inlineStr">
        <is>
          <t>F</t>
        </is>
      </c>
      <c r="E576" t="inlineStr">
        <is>
          <t>F</t>
        </is>
      </c>
      <c r="F576" t="n">
        <v>28</v>
      </c>
      <c r="G576" t="inlineStr"/>
      <c r="H576" t="inlineStr">
        <is>
          <t>FA</t>
        </is>
      </c>
      <c r="I576" s="30" t="n">
        <v>1450000</v>
      </c>
      <c r="J576" s="31" t="n">
        <v>34.94</v>
      </c>
      <c r="K576" s="31" t="n">
        <v>33.06</v>
      </c>
      <c r="L576" s="31" t="n">
        <v>1.88</v>
      </c>
      <c r="M576" s="31" t="n">
        <v>24.1</v>
      </c>
      <c r="N576" t="n">
        <v>292.9</v>
      </c>
      <c r="O576" t="n">
        <v>11</v>
      </c>
      <c r="P576" t="inlineStr">
        <is>
          <t>04r0z</t>
        </is>
      </c>
    </row>
    <row r="577">
      <c r="A577" t="n">
        <v>576</v>
      </c>
      <c r="B577" t="inlineStr">
        <is>
          <t>Nick Lardis</t>
        </is>
      </c>
      <c r="C577" t="inlineStr">
        <is>
          <t>CHI</t>
        </is>
      </c>
      <c r="D577" t="inlineStr">
        <is>
          <t>F</t>
        </is>
      </c>
      <c r="E577" t="inlineStr">
        <is>
          <t>F</t>
        </is>
      </c>
      <c r="F577" t="n">
        <v>21</v>
      </c>
      <c r="G577" t="inlineStr"/>
      <c r="H577" t="inlineStr">
        <is>
          <t>FA</t>
        </is>
      </c>
      <c r="I577" s="30" t="n">
        <v>865000</v>
      </c>
      <c r="J577" s="31" t="n">
        <v>34.9</v>
      </c>
      <c r="K577" s="31" t="n">
        <v>21.83</v>
      </c>
      <c r="L577" s="31" t="n">
        <v>13.07</v>
      </c>
      <c r="M577" s="31" t="n">
        <v>40.35</v>
      </c>
      <c r="N577" t="n">
        <v>291.8</v>
      </c>
      <c r="O577" t="n">
        <v>52</v>
      </c>
      <c r="P577" t="inlineStr">
        <is>
          <t>06axb</t>
        </is>
      </c>
    </row>
    <row r="578">
      <c r="A578" t="n">
        <v>577</v>
      </c>
      <c r="B578" t="inlineStr">
        <is>
          <t>Jake Bean</t>
        </is>
      </c>
      <c r="C578" t="inlineStr">
        <is>
          <t>(N/A)</t>
        </is>
      </c>
      <c r="D578" t="inlineStr">
        <is>
          <t>D</t>
        </is>
      </c>
      <c r="E578" t="inlineStr">
        <is>
          <t>D</t>
        </is>
      </c>
      <c r="F578" t="n">
        <v>28</v>
      </c>
      <c r="G578" t="inlineStr"/>
      <c r="H578" t="inlineStr">
        <is>
          <t>FA</t>
        </is>
      </c>
      <c r="I578" s="30" t="n">
        <v>1</v>
      </c>
      <c r="J578" s="31" t="n">
        <v>34.86</v>
      </c>
      <c r="K578" s="31" t="n">
        <v>10.67</v>
      </c>
      <c r="L578" s="31" t="n">
        <v>24.19</v>
      </c>
      <c r="M578" s="31" t="n">
        <v>34860000</v>
      </c>
      <c r="O578" t="n">
        <v>3</v>
      </c>
      <c r="P578" t="inlineStr">
        <is>
          <t>042t0</t>
        </is>
      </c>
    </row>
    <row r="579">
      <c r="A579" t="n">
        <v>578</v>
      </c>
      <c r="B579" t="inlineStr">
        <is>
          <t>Matt Grzelcyk</t>
        </is>
      </c>
      <c r="C579" t="inlineStr">
        <is>
          <t>(N/A)</t>
        </is>
      </c>
      <c r="D579" t="inlineStr">
        <is>
          <t>D</t>
        </is>
      </c>
      <c r="E579" t="inlineStr">
        <is>
          <t>D</t>
        </is>
      </c>
      <c r="F579" t="n">
        <v>32</v>
      </c>
      <c r="G579" t="inlineStr"/>
      <c r="H579" t="inlineStr">
        <is>
          <t>FA</t>
        </is>
      </c>
      <c r="I579" s="30" t="n">
        <v>1</v>
      </c>
      <c r="J579" s="31" t="n">
        <v>34.56</v>
      </c>
      <c r="K579" s="31" t="n">
        <v>31.21</v>
      </c>
      <c r="L579" s="31" t="n">
        <v>3.35</v>
      </c>
      <c r="M579" s="31" t="n">
        <v>34560000</v>
      </c>
      <c r="O579" t="n">
        <v>8</v>
      </c>
      <c r="P579" t="inlineStr">
        <is>
          <t>02nqa</t>
        </is>
      </c>
    </row>
    <row r="580">
      <c r="A580" t="n">
        <v>579</v>
      </c>
      <c r="B580" t="inlineStr">
        <is>
          <t>Aatu Raty</t>
        </is>
      </c>
      <c r="C580" t="inlineStr">
        <is>
          <t>VAN</t>
        </is>
      </c>
      <c r="D580" t="inlineStr">
        <is>
          <t>F</t>
        </is>
      </c>
      <c r="E580" t="inlineStr">
        <is>
          <t>F</t>
        </is>
      </c>
      <c r="F580" t="n">
        <v>23</v>
      </c>
      <c r="G580" t="inlineStr"/>
      <c r="H580" t="inlineStr">
        <is>
          <t>FA</t>
        </is>
      </c>
      <c r="I580" s="30" t="n">
        <v>775000</v>
      </c>
      <c r="J580" s="31" t="n">
        <v>34.42</v>
      </c>
      <c r="K580" s="31" t="n">
        <v>29.39</v>
      </c>
      <c r="L580" s="31" t="n">
        <v>5.03</v>
      </c>
      <c r="M580" s="31" t="n">
        <v>44.41</v>
      </c>
      <c r="O580" t="n">
        <v>32</v>
      </c>
      <c r="P580" t="inlineStr">
        <is>
          <t>04ymm</t>
        </is>
      </c>
    </row>
    <row r="581">
      <c r="A581" t="n">
        <v>580</v>
      </c>
      <c r="B581" t="inlineStr">
        <is>
          <t>Nils Lundkvist</t>
        </is>
      </c>
      <c r="C581" t="inlineStr">
        <is>
          <t>DAL</t>
        </is>
      </c>
      <c r="D581" t="inlineStr">
        <is>
          <t>D</t>
        </is>
      </c>
      <c r="E581" t="inlineStr">
        <is>
          <t>D</t>
        </is>
      </c>
      <c r="F581" t="n">
        <v>26</v>
      </c>
      <c r="G581" t="inlineStr"/>
      <c r="H581" t="inlineStr">
        <is>
          <t>Sidizen Kanes</t>
        </is>
      </c>
      <c r="I581" s="30" t="n">
        <v>1750000</v>
      </c>
      <c r="J581" s="31" t="n">
        <v>34.36</v>
      </c>
      <c r="K581" s="31" t="n">
        <v>25.37</v>
      </c>
      <c r="L581" s="31" t="n">
        <v>8.99</v>
      </c>
      <c r="M581" s="31" t="n">
        <v>19.63</v>
      </c>
      <c r="O581" t="n">
        <v>15</v>
      </c>
      <c r="P581" t="inlineStr">
        <is>
          <t>04qvi</t>
        </is>
      </c>
    </row>
    <row r="582">
      <c r="A582" t="n">
        <v>581</v>
      </c>
      <c r="B582" t="inlineStr">
        <is>
          <t>Oliver Moore</t>
        </is>
      </c>
      <c r="C582" t="inlineStr">
        <is>
          <t>CHI</t>
        </is>
      </c>
      <c r="D582" t="inlineStr">
        <is>
          <t>F</t>
        </is>
      </c>
      <c r="E582" t="inlineStr">
        <is>
          <t>F</t>
        </is>
      </c>
      <c r="F582" t="n">
        <v>21</v>
      </c>
      <c r="G582" t="inlineStr"/>
      <c r="H582" t="inlineStr">
        <is>
          <t>A Bunch of Dusters</t>
        </is>
      </c>
      <c r="I582" s="30" t="n">
        <v>941667</v>
      </c>
      <c r="J582" s="31" t="n">
        <v>34.32</v>
      </c>
      <c r="K582" s="31" t="n">
        <v>26.52</v>
      </c>
      <c r="L582" s="31" t="n">
        <v>7.8</v>
      </c>
      <c r="M582" s="31" t="n">
        <v>36.45</v>
      </c>
      <c r="O582" t="n">
        <v>54</v>
      </c>
      <c r="P582" t="inlineStr">
        <is>
          <t>0644e</t>
        </is>
      </c>
    </row>
    <row r="583">
      <c r="A583" t="n">
        <v>582</v>
      </c>
      <c r="B583" t="inlineStr">
        <is>
          <t>Andre Burakovsky</t>
        </is>
      </c>
      <c r="C583" t="inlineStr">
        <is>
          <t>OTT</t>
        </is>
      </c>
      <c r="D583" t="inlineStr">
        <is>
          <t>F</t>
        </is>
      </c>
      <c r="E583" t="inlineStr">
        <is>
          <t>F</t>
        </is>
      </c>
      <c r="F583" t="n">
        <v>31</v>
      </c>
      <c r="G583" t="inlineStr"/>
      <c r="H583" t="inlineStr">
        <is>
          <t>FA</t>
        </is>
      </c>
      <c r="I583" s="30" t="n">
        <v>5500000</v>
      </c>
      <c r="J583" s="31" t="n">
        <v>34.18</v>
      </c>
      <c r="K583" s="31" t="n">
        <v>40.3</v>
      </c>
      <c r="L583" s="31" t="n">
        <v>-6.12</v>
      </c>
      <c r="M583" s="31" t="n">
        <v>6.21</v>
      </c>
      <c r="O583" t="n">
        <v>15</v>
      </c>
      <c r="P583" t="inlineStr">
        <is>
          <t>02wy6</t>
        </is>
      </c>
    </row>
    <row r="584">
      <c r="A584" t="n">
        <v>583</v>
      </c>
      <c r="B584" t="inlineStr">
        <is>
          <t>Sam Carrick</t>
        </is>
      </c>
      <c r="C584" t="inlineStr">
        <is>
          <t>BUF</t>
        </is>
      </c>
      <c r="D584" t="inlineStr">
        <is>
          <t>F</t>
        </is>
      </c>
      <c r="E584" t="inlineStr">
        <is>
          <t>F</t>
        </is>
      </c>
      <c r="F584" t="n">
        <v>34</v>
      </c>
      <c r="G584" t="inlineStr"/>
      <c r="H584" t="inlineStr">
        <is>
          <t>FA</t>
        </is>
      </c>
      <c r="I584" s="30" t="n">
        <v>1000000</v>
      </c>
      <c r="J584" s="31" t="n">
        <v>34.01</v>
      </c>
      <c r="K584" s="31" t="n">
        <v>40.95</v>
      </c>
      <c r="L584" s="31" t="n">
        <v>-6.94</v>
      </c>
      <c r="M584" s="31" t="n">
        <v>34.01</v>
      </c>
      <c r="N584" t="n">
        <v>291.9</v>
      </c>
      <c r="O584" t="n">
        <v>9</v>
      </c>
      <c r="P584" t="inlineStr">
        <is>
          <t>01ztk</t>
        </is>
      </c>
    </row>
    <row r="585">
      <c r="A585" t="n">
        <v>584</v>
      </c>
      <c r="B585" t="inlineStr">
        <is>
          <t>Casey Cizikas</t>
        </is>
      </c>
      <c r="C585" t="inlineStr">
        <is>
          <t>NYI</t>
        </is>
      </c>
      <c r="D585" t="inlineStr">
        <is>
          <t>F</t>
        </is>
      </c>
      <c r="E585" t="inlineStr">
        <is>
          <t>F</t>
        </is>
      </c>
      <c r="F585" t="n">
        <v>35</v>
      </c>
      <c r="G585" t="inlineStr"/>
      <c r="H585" t="inlineStr">
        <is>
          <t>FA</t>
        </is>
      </c>
      <c r="I585" s="30" t="n">
        <v>2500000</v>
      </c>
      <c r="J585" s="31" t="n">
        <v>34.01</v>
      </c>
      <c r="K585" s="31" t="n">
        <v>34.93</v>
      </c>
      <c r="L585" s="31" t="n">
        <v>-0.92</v>
      </c>
      <c r="M585" s="31" t="n">
        <v>13.6</v>
      </c>
      <c r="N585" t="n">
        <v>291.9</v>
      </c>
      <c r="O585" t="n">
        <v>9</v>
      </c>
      <c r="P585" t="inlineStr">
        <is>
          <t>01mje</t>
        </is>
      </c>
    </row>
    <row r="586">
      <c r="A586" t="n">
        <v>585</v>
      </c>
      <c r="B586" t="inlineStr">
        <is>
          <t>Adam Gaudette</t>
        </is>
      </c>
      <c r="C586" t="inlineStr">
        <is>
          <t>SJS</t>
        </is>
      </c>
      <c r="D586" t="inlineStr">
        <is>
          <t>F</t>
        </is>
      </c>
      <c r="E586" t="inlineStr">
        <is>
          <t>F</t>
        </is>
      </c>
      <c r="F586" t="n">
        <v>29</v>
      </c>
      <c r="G586" t="inlineStr"/>
      <c r="H586" t="inlineStr">
        <is>
          <t>FA</t>
        </is>
      </c>
      <c r="I586" s="30" t="n">
        <v>2000000</v>
      </c>
      <c r="J586" s="31" t="n">
        <v>34</v>
      </c>
      <c r="K586" s="31" t="n">
        <v>36.97</v>
      </c>
      <c r="L586" s="31" t="n">
        <v>-2.97</v>
      </c>
      <c r="M586" s="31" t="n">
        <v>17</v>
      </c>
      <c r="O586" t="n">
        <v>10</v>
      </c>
      <c r="P586" t="inlineStr">
        <is>
          <t>03ril</t>
        </is>
      </c>
    </row>
    <row r="587">
      <c r="A587" t="n">
        <v>586</v>
      </c>
      <c r="B587" t="inlineStr">
        <is>
          <t>Dalibor Dvorsky</t>
        </is>
      </c>
      <c r="C587" t="inlineStr">
        <is>
          <t>STL</t>
        </is>
      </c>
      <c r="D587" t="inlineStr">
        <is>
          <t>F</t>
        </is>
      </c>
      <c r="E587" t="inlineStr">
        <is>
          <t>F</t>
        </is>
      </c>
      <c r="F587" t="n">
        <v>21</v>
      </c>
      <c r="G587" t="inlineStr"/>
      <c r="H587" t="inlineStr">
        <is>
          <t>A Bunch of Dusters</t>
        </is>
      </c>
      <c r="I587" s="30" t="n">
        <v>886666</v>
      </c>
      <c r="J587" s="31" t="n">
        <v>33.96</v>
      </c>
      <c r="K587" s="31" t="n">
        <v>32.31</v>
      </c>
      <c r="L587" s="31" t="n">
        <v>1.65</v>
      </c>
      <c r="M587" s="31" t="n">
        <v>38.3</v>
      </c>
      <c r="N587" t="n">
        <v>293</v>
      </c>
      <c r="O587" t="n">
        <v>63</v>
      </c>
      <c r="P587" t="inlineStr">
        <is>
          <t>05ui4</t>
        </is>
      </c>
    </row>
    <row r="588">
      <c r="A588" t="n">
        <v>587</v>
      </c>
      <c r="B588" t="inlineStr">
        <is>
          <t>Wyatt Kaiser</t>
        </is>
      </c>
      <c r="C588" t="inlineStr">
        <is>
          <t>CHI</t>
        </is>
      </c>
      <c r="D588" t="inlineStr">
        <is>
          <t>D</t>
        </is>
      </c>
      <c r="E588" t="inlineStr">
        <is>
          <t>D</t>
        </is>
      </c>
      <c r="F588" t="n">
        <v>24</v>
      </c>
      <c r="G588" t="inlineStr"/>
      <c r="H588" t="inlineStr">
        <is>
          <t>FA</t>
        </is>
      </c>
      <c r="I588" s="30" t="n">
        <v>1700000</v>
      </c>
      <c r="J588" s="31" t="n">
        <v>33.95</v>
      </c>
      <c r="K588" s="31" t="n">
        <v>43</v>
      </c>
      <c r="L588" s="31" t="n">
        <v>-9.050000000000001</v>
      </c>
      <c r="M588" s="31" t="n">
        <v>19.97</v>
      </c>
      <c r="O588" t="n">
        <v>18</v>
      </c>
      <c r="P588" t="inlineStr">
        <is>
          <t>05lu9</t>
        </is>
      </c>
    </row>
    <row r="589">
      <c r="A589" t="n">
        <v>588</v>
      </c>
      <c r="B589" t="inlineStr">
        <is>
          <t>Declan Carlile</t>
        </is>
      </c>
      <c r="C589" t="inlineStr">
        <is>
          <t>PIT</t>
        </is>
      </c>
      <c r="D589" t="inlineStr">
        <is>
          <t>D</t>
        </is>
      </c>
      <c r="E589" t="inlineStr">
        <is>
          <t>D</t>
        </is>
      </c>
      <c r="F589" t="n">
        <v>26</v>
      </c>
      <c r="G589" t="inlineStr"/>
      <c r="H589" t="inlineStr">
        <is>
          <t>FA</t>
        </is>
      </c>
      <c r="I589" s="30" t="n">
        <v>1500000</v>
      </c>
      <c r="J589" s="31" t="n">
        <v>33.95</v>
      </c>
      <c r="K589" s="31" t="n">
        <v>22.73</v>
      </c>
      <c r="L589" s="31" t="n">
        <v>11.22</v>
      </c>
      <c r="M589" s="31" t="n">
        <v>22.63</v>
      </c>
      <c r="O589" t="n">
        <v>9</v>
      </c>
      <c r="P589" t="inlineStr">
        <is>
          <t>05mx8</t>
        </is>
      </c>
    </row>
    <row r="590">
      <c r="A590" t="n">
        <v>589</v>
      </c>
      <c r="B590" t="inlineStr">
        <is>
          <t>Evan Rodrigues</t>
        </is>
      </c>
      <c r="C590" t="inlineStr">
        <is>
          <t>NJD</t>
        </is>
      </c>
      <c r="D590" t="inlineStr">
        <is>
          <t>F</t>
        </is>
      </c>
      <c r="E590" t="inlineStr">
        <is>
          <t>F</t>
        </is>
      </c>
      <c r="F590" t="n">
        <v>33</v>
      </c>
      <c r="G590" t="inlineStr"/>
      <c r="H590" t="inlineStr">
        <is>
          <t>FA</t>
        </is>
      </c>
      <c r="I590" s="30" t="n">
        <v>3000000</v>
      </c>
      <c r="J590" s="31" t="n">
        <v>33.87</v>
      </c>
      <c r="K590" s="31" t="n">
        <v>46.69</v>
      </c>
      <c r="L590" s="31" t="n">
        <v>-12.82</v>
      </c>
      <c r="M590" s="31" t="n">
        <v>11.29</v>
      </c>
      <c r="N590" t="n">
        <v>291.6</v>
      </c>
      <c r="O590" t="n">
        <v>27</v>
      </c>
      <c r="P590" t="inlineStr">
        <is>
          <t>03nfr</t>
        </is>
      </c>
    </row>
    <row r="591">
      <c r="A591" t="n">
        <v>590</v>
      </c>
      <c r="B591" t="inlineStr">
        <is>
          <t>Teddy Blueger</t>
        </is>
      </c>
      <c r="C591" t="inlineStr">
        <is>
          <t>TOR</t>
        </is>
      </c>
      <c r="D591" t="inlineStr">
        <is>
          <t>F</t>
        </is>
      </c>
      <c r="E591" t="inlineStr">
        <is>
          <t>F</t>
        </is>
      </c>
      <c r="F591" t="n">
        <v>32</v>
      </c>
      <c r="G591" t="inlineStr"/>
      <c r="H591" t="inlineStr">
        <is>
          <t>FA</t>
        </is>
      </c>
      <c r="I591" s="30" t="n">
        <v>2500000</v>
      </c>
      <c r="J591" s="31" t="n">
        <v>33.82</v>
      </c>
      <c r="K591" s="31" t="n">
        <v>29.89</v>
      </c>
      <c r="L591" s="31" t="n">
        <v>3.93</v>
      </c>
      <c r="M591" s="31" t="n">
        <v>13.53</v>
      </c>
      <c r="O591" t="n">
        <v>13</v>
      </c>
      <c r="P591" t="inlineStr">
        <is>
          <t>02npd</t>
        </is>
      </c>
    </row>
    <row r="592">
      <c r="A592" t="n">
        <v>591</v>
      </c>
      <c r="B592" t="inlineStr">
        <is>
          <t>Marat Khusnutdinov</t>
        </is>
      </c>
      <c r="C592" t="inlineStr">
        <is>
          <t>BOS</t>
        </is>
      </c>
      <c r="D592" t="inlineStr">
        <is>
          <t>F</t>
        </is>
      </c>
      <c r="E592" t="inlineStr">
        <is>
          <t>F</t>
        </is>
      </c>
      <c r="F592" t="n">
        <v>24</v>
      </c>
      <c r="G592" t="inlineStr"/>
      <c r="H592" t="inlineStr">
        <is>
          <t>Sidizen Kanes</t>
        </is>
      </c>
      <c r="I592" s="30" t="n">
        <v>925000</v>
      </c>
      <c r="J592" s="31" t="n">
        <v>33.72</v>
      </c>
      <c r="K592" s="31" t="n">
        <v>44.66</v>
      </c>
      <c r="L592" s="31" t="n">
        <v>-10.94</v>
      </c>
      <c r="M592" s="31" t="n">
        <v>36.45</v>
      </c>
      <c r="N592" t="n">
        <v>292.1</v>
      </c>
      <c r="O592" t="n">
        <v>30</v>
      </c>
      <c r="P592" t="inlineStr">
        <is>
          <t>05kbo</t>
        </is>
      </c>
    </row>
    <row r="593">
      <c r="A593" t="n">
        <v>592</v>
      </c>
      <c r="B593" t="inlineStr">
        <is>
          <t>Cody Glass</t>
        </is>
      </c>
      <c r="C593" t="inlineStr">
        <is>
          <t>NJD</t>
        </is>
      </c>
      <c r="D593" t="inlineStr">
        <is>
          <t>F</t>
        </is>
      </c>
      <c r="E593" t="inlineStr">
        <is>
          <t>F</t>
        </is>
      </c>
      <c r="F593" t="n">
        <v>27</v>
      </c>
      <c r="G593" t="inlineStr"/>
      <c r="H593" t="inlineStr">
        <is>
          <t>FA</t>
        </is>
      </c>
      <c r="I593" s="30" t="n">
        <v>2500000</v>
      </c>
      <c r="J593" s="31" t="n">
        <v>33.72</v>
      </c>
      <c r="K593" s="31" t="n">
        <v>42.41</v>
      </c>
      <c r="L593" s="31" t="n">
        <v>-8.69</v>
      </c>
      <c r="M593" s="31" t="n">
        <v>13.49</v>
      </c>
      <c r="N593" t="n">
        <v>292</v>
      </c>
      <c r="O593" t="n">
        <v>16</v>
      </c>
      <c r="P593" t="inlineStr">
        <is>
          <t>04amv</t>
        </is>
      </c>
    </row>
    <row r="594">
      <c r="A594" t="n">
        <v>593</v>
      </c>
      <c r="B594" t="inlineStr">
        <is>
          <t>Jett Luchanko</t>
        </is>
      </c>
      <c r="C594" t="inlineStr">
        <is>
          <t>PHI</t>
        </is>
      </c>
      <c r="D594" t="inlineStr">
        <is>
          <t>F</t>
        </is>
      </c>
      <c r="E594" t="inlineStr">
        <is>
          <t>F</t>
        </is>
      </c>
      <c r="F594" t="n">
        <v>20</v>
      </c>
      <c r="G594" t="inlineStr"/>
      <c r="H594" t="inlineStr">
        <is>
          <t>Brost</t>
        </is>
      </c>
      <c r="I594" s="30" t="n">
        <v>942500</v>
      </c>
      <c r="J594" s="31" t="n">
        <v>33.7</v>
      </c>
      <c r="K594" s="31" t="n">
        <v>0.72</v>
      </c>
      <c r="L594" s="31" t="n">
        <v>32.98</v>
      </c>
      <c r="M594" s="31" t="n">
        <v>35.76</v>
      </c>
      <c r="N594" t="n">
        <v>292.8</v>
      </c>
      <c r="O594" t="n">
        <v>55</v>
      </c>
      <c r="P594" t="inlineStr">
        <is>
          <t>06lv1</t>
        </is>
      </c>
    </row>
    <row r="595">
      <c r="A595" t="n">
        <v>594</v>
      </c>
      <c r="B595" t="inlineStr">
        <is>
          <t>Stefan Noesen</t>
        </is>
      </c>
      <c r="C595" t="inlineStr">
        <is>
          <t>NJD</t>
        </is>
      </c>
      <c r="D595" t="inlineStr">
        <is>
          <t>F</t>
        </is>
      </c>
      <c r="E595" t="inlineStr">
        <is>
          <t>F</t>
        </is>
      </c>
      <c r="F595" t="n">
        <v>33</v>
      </c>
      <c r="G595" t="inlineStr"/>
      <c r="H595" t="inlineStr">
        <is>
          <t>FA</t>
        </is>
      </c>
      <c r="I595" s="30" t="n">
        <v>2750000</v>
      </c>
      <c r="J595" s="31" t="n">
        <v>33.44</v>
      </c>
      <c r="K595" s="31" t="n">
        <v>18.5</v>
      </c>
      <c r="L595" s="31" t="n">
        <v>14.94</v>
      </c>
      <c r="M595" s="31" t="n">
        <v>12.16</v>
      </c>
      <c r="O595" t="n">
        <v>10</v>
      </c>
      <c r="P595" t="inlineStr">
        <is>
          <t>02b3h</t>
        </is>
      </c>
    </row>
    <row r="596">
      <c r="A596" t="n">
        <v>595</v>
      </c>
      <c r="B596" t="inlineStr">
        <is>
          <t>Uvis Balinskis</t>
        </is>
      </c>
      <c r="C596" t="inlineStr">
        <is>
          <t>FLA</t>
        </is>
      </c>
      <c r="D596" t="inlineStr">
        <is>
          <t>D</t>
        </is>
      </c>
      <c r="E596" t="inlineStr">
        <is>
          <t>D</t>
        </is>
      </c>
      <c r="F596" t="n">
        <v>30</v>
      </c>
      <c r="G596" t="inlineStr"/>
      <c r="H596" t="inlineStr">
        <is>
          <t>FA</t>
        </is>
      </c>
      <c r="I596" s="30" t="n">
        <v>875000</v>
      </c>
      <c r="J596" s="31" t="n">
        <v>33.32</v>
      </c>
      <c r="K596" s="31" t="n">
        <v>37.89</v>
      </c>
      <c r="L596" s="31" t="n">
        <v>-4.57</v>
      </c>
      <c r="M596" s="31" t="n">
        <v>38.08</v>
      </c>
      <c r="O596" t="n">
        <v>12</v>
      </c>
      <c r="P596" t="inlineStr">
        <is>
          <t>06aw5</t>
        </is>
      </c>
    </row>
    <row r="597">
      <c r="A597" t="n">
        <v>596</v>
      </c>
      <c r="B597" t="inlineStr">
        <is>
          <t>Noah Ostlund</t>
        </is>
      </c>
      <c r="C597" t="inlineStr">
        <is>
          <t>BUF</t>
        </is>
      </c>
      <c r="D597" t="inlineStr">
        <is>
          <t>F</t>
        </is>
      </c>
      <c r="E597" t="inlineStr">
        <is>
          <t>F</t>
        </is>
      </c>
      <c r="F597" t="n">
        <v>22</v>
      </c>
      <c r="G597" t="inlineStr"/>
      <c r="H597" t="inlineStr">
        <is>
          <t>Brost</t>
        </is>
      </c>
      <c r="I597" s="30" t="n">
        <v>886667</v>
      </c>
      <c r="J597" s="31" t="n">
        <v>33.32</v>
      </c>
      <c r="K597" s="31" t="n">
        <v>33.95</v>
      </c>
      <c r="L597" s="31" t="n">
        <v>-0.63</v>
      </c>
      <c r="M597" s="31" t="n">
        <v>37.58</v>
      </c>
      <c r="N597" t="n">
        <v>292.7</v>
      </c>
      <c r="O597" t="n">
        <v>53</v>
      </c>
      <c r="P597" t="inlineStr">
        <is>
          <t>05rjh</t>
        </is>
      </c>
    </row>
    <row r="598">
      <c r="A598" t="n">
        <v>597</v>
      </c>
      <c r="B598" t="inlineStr">
        <is>
          <t>Pius Suter</t>
        </is>
      </c>
      <c r="C598" t="inlineStr">
        <is>
          <t>STL</t>
        </is>
      </c>
      <c r="D598" t="inlineStr">
        <is>
          <t>F</t>
        </is>
      </c>
      <c r="E598" t="inlineStr">
        <is>
          <t>F</t>
        </is>
      </c>
      <c r="F598" t="n">
        <v>30</v>
      </c>
      <c r="G598" t="inlineStr"/>
      <c r="H598" t="inlineStr">
        <is>
          <t>FA</t>
        </is>
      </c>
      <c r="I598" s="30" t="n">
        <v>4125000</v>
      </c>
      <c r="J598" s="31" t="n">
        <v>33.25</v>
      </c>
      <c r="K598" s="31" t="n">
        <v>41.01</v>
      </c>
      <c r="L598" s="31" t="n">
        <v>-7.76</v>
      </c>
      <c r="M598" s="31" t="n">
        <v>8.06</v>
      </c>
      <c r="O598" t="n">
        <v>14</v>
      </c>
      <c r="P598" t="inlineStr">
        <is>
          <t>03ofm</t>
        </is>
      </c>
    </row>
    <row r="599">
      <c r="A599" t="n">
        <v>598</v>
      </c>
      <c r="B599" t="inlineStr">
        <is>
          <t>Nathan Gaucher</t>
        </is>
      </c>
      <c r="C599" t="inlineStr">
        <is>
          <t>ANA</t>
        </is>
      </c>
      <c r="D599" t="inlineStr">
        <is>
          <t>F</t>
        </is>
      </c>
      <c r="E599" t="inlineStr">
        <is>
          <t>F</t>
        </is>
      </c>
      <c r="F599" t="n">
        <v>22</v>
      </c>
      <c r="G599" t="inlineStr"/>
      <c r="H599" t="inlineStr">
        <is>
          <t>Brost</t>
        </is>
      </c>
      <c r="I599" s="30" t="n">
        <v>886667</v>
      </c>
      <c r="J599" s="31" t="n">
        <v>33.16</v>
      </c>
      <c r="K599" s="31" t="n">
        <v>0.34</v>
      </c>
      <c r="L599" s="31" t="n">
        <v>32.82</v>
      </c>
      <c r="M599" s="31" t="n">
        <v>37.4</v>
      </c>
      <c r="O599" t="n">
        <v>21</v>
      </c>
      <c r="P599" t="inlineStr">
        <is>
          <t>05rji</t>
        </is>
      </c>
    </row>
    <row r="600">
      <c r="A600" t="n">
        <v>599</v>
      </c>
      <c r="B600" t="inlineStr">
        <is>
          <t>Carl Grundstrom</t>
        </is>
      </c>
      <c r="C600" t="inlineStr">
        <is>
          <t>PHI</t>
        </is>
      </c>
      <c r="D600" t="inlineStr">
        <is>
          <t>F</t>
        </is>
      </c>
      <c r="E600" t="inlineStr">
        <is>
          <t>F</t>
        </is>
      </c>
      <c r="F600" t="n">
        <v>28</v>
      </c>
      <c r="G600" t="inlineStr"/>
      <c r="H600" t="inlineStr">
        <is>
          <t>FA</t>
        </is>
      </c>
      <c r="I600" s="30" t="n">
        <v>1000000</v>
      </c>
      <c r="J600" s="31" t="n">
        <v>33.11</v>
      </c>
      <c r="K600" s="31" t="n">
        <v>27.62</v>
      </c>
      <c r="L600" s="31" t="n">
        <v>5.49</v>
      </c>
      <c r="M600" s="31" t="n">
        <v>33.11</v>
      </c>
      <c r="O600" t="n">
        <v>9</v>
      </c>
      <c r="P600" t="inlineStr">
        <is>
          <t>03vuj</t>
        </is>
      </c>
    </row>
    <row r="601">
      <c r="A601" t="n">
        <v>600</v>
      </c>
      <c r="B601" t="inlineStr">
        <is>
          <t>Elvis Merzlikins</t>
        </is>
      </c>
      <c r="C601" t="inlineStr">
        <is>
          <t>CBJ</t>
        </is>
      </c>
      <c r="D601" t="inlineStr">
        <is>
          <t>G</t>
        </is>
      </c>
      <c r="E601" t="inlineStr">
        <is>
          <t>G</t>
        </is>
      </c>
      <c r="F601" t="n">
        <v>32</v>
      </c>
      <c r="G601" t="inlineStr"/>
      <c r="H601" t="inlineStr">
        <is>
          <t>FA</t>
        </is>
      </c>
      <c r="I601" s="30" t="n">
        <v>5400000</v>
      </c>
      <c r="J601" s="31" t="n">
        <v>33.03</v>
      </c>
      <c r="K601" s="31" t="n">
        <v>51.74</v>
      </c>
      <c r="L601" s="31" t="n">
        <v>-18.71</v>
      </c>
      <c r="M601" s="31" t="n">
        <v>6.12</v>
      </c>
      <c r="N601" t="n">
        <v>293.8</v>
      </c>
      <c r="O601" t="n">
        <v>27</v>
      </c>
      <c r="P601" t="inlineStr">
        <is>
          <t>03ebi</t>
        </is>
      </c>
    </row>
    <row r="602">
      <c r="A602" t="n">
        <v>601</v>
      </c>
      <c r="B602" t="inlineStr">
        <is>
          <t>Adam Wilsby</t>
        </is>
      </c>
      <c r="C602" t="inlineStr">
        <is>
          <t>NSH</t>
        </is>
      </c>
      <c r="D602" t="inlineStr">
        <is>
          <t>D</t>
        </is>
      </c>
      <c r="E602" t="inlineStr">
        <is>
          <t>D</t>
        </is>
      </c>
      <c r="F602" t="n">
        <v>26</v>
      </c>
      <c r="G602" t="inlineStr"/>
      <c r="H602" t="inlineStr">
        <is>
          <t>FA</t>
        </is>
      </c>
      <c r="I602" s="30" t="n">
        <v>775000</v>
      </c>
      <c r="J602" s="31" t="n">
        <v>32.93</v>
      </c>
      <c r="K602" s="31" t="n">
        <v>32.9</v>
      </c>
      <c r="L602" s="31" t="n">
        <v>0.03</v>
      </c>
      <c r="M602" s="31" t="n">
        <v>42.49</v>
      </c>
      <c r="O602" t="n">
        <v>15</v>
      </c>
      <c r="P602" t="inlineStr">
        <is>
          <t>05g2s</t>
        </is>
      </c>
    </row>
    <row r="603">
      <c r="A603" t="n">
        <v>602</v>
      </c>
      <c r="B603" t="inlineStr">
        <is>
          <t>Connor Dewar</t>
        </is>
      </c>
      <c r="C603" t="inlineStr">
        <is>
          <t>PIT</t>
        </is>
      </c>
      <c r="D603" t="inlineStr">
        <is>
          <t>F</t>
        </is>
      </c>
      <c r="E603" t="inlineStr">
        <is>
          <t>F</t>
        </is>
      </c>
      <c r="F603" t="n">
        <v>27</v>
      </c>
      <c r="G603" t="inlineStr"/>
      <c r="H603" t="inlineStr">
        <is>
          <t>FA</t>
        </is>
      </c>
      <c r="I603" s="30" t="n">
        <v>2250000</v>
      </c>
      <c r="J603" s="31" t="n">
        <v>32.92</v>
      </c>
      <c r="K603" s="31" t="n">
        <v>47.79</v>
      </c>
      <c r="L603" s="31" t="n">
        <v>-14.87</v>
      </c>
      <c r="M603" s="31" t="n">
        <v>14.63</v>
      </c>
      <c r="O603" t="n">
        <v>14</v>
      </c>
      <c r="P603" t="inlineStr">
        <is>
          <t>04qyz</t>
        </is>
      </c>
    </row>
    <row r="604">
      <c r="A604" t="n">
        <v>603</v>
      </c>
      <c r="B604" t="inlineStr">
        <is>
          <t>Ivar Stenberg</t>
        </is>
      </c>
      <c r="C604" t="inlineStr">
        <is>
          <t>SJS</t>
        </is>
      </c>
      <c r="D604" t="inlineStr">
        <is>
          <t>F</t>
        </is>
      </c>
      <c r="E604" t="inlineStr">
        <is>
          <t>F</t>
        </is>
      </c>
      <c r="F604" t="n">
        <v>18</v>
      </c>
      <c r="G604" t="inlineStr">
        <is>
          <t>Yes</t>
        </is>
      </c>
      <c r="H604" t="inlineStr">
        <is>
          <t>FA</t>
        </is>
      </c>
      <c r="I604" s="30" t="n">
        <v>1075000</v>
      </c>
      <c r="J604" s="31" t="n">
        <v>32.83</v>
      </c>
      <c r="K604" s="31" t="n">
        <v>0</v>
      </c>
      <c r="L604" s="31" t="n">
        <v>32.83</v>
      </c>
      <c r="M604" s="31" t="n">
        <v>30.54</v>
      </c>
      <c r="N604" t="n">
        <v>169.6</v>
      </c>
      <c r="O604" t="n">
        <v>92</v>
      </c>
      <c r="P604" t="inlineStr">
        <is>
          <t>06psl</t>
        </is>
      </c>
    </row>
    <row r="605">
      <c r="A605" t="n">
        <v>604</v>
      </c>
      <c r="B605" t="inlineStr">
        <is>
          <t>Simon Benoit</t>
        </is>
      </c>
      <c r="C605" t="inlineStr">
        <is>
          <t>PHI</t>
        </is>
      </c>
      <c r="D605" t="inlineStr">
        <is>
          <t>D</t>
        </is>
      </c>
      <c r="E605" t="inlineStr">
        <is>
          <t>D</t>
        </is>
      </c>
      <c r="F605" t="n">
        <v>27</v>
      </c>
      <c r="G605" t="inlineStr"/>
      <c r="H605" t="inlineStr">
        <is>
          <t>FA</t>
        </is>
      </c>
      <c r="I605" s="30" t="n">
        <v>1350000</v>
      </c>
      <c r="J605" s="31" t="n">
        <v>32.58</v>
      </c>
      <c r="K605" s="31" t="n">
        <v>46.25</v>
      </c>
      <c r="L605" s="31" t="n">
        <v>-13.67</v>
      </c>
      <c r="M605" s="31" t="n">
        <v>24.13</v>
      </c>
      <c r="O605" t="n">
        <v>14</v>
      </c>
      <c r="P605" t="inlineStr">
        <is>
          <t>04xav</t>
        </is>
      </c>
    </row>
    <row r="606">
      <c r="A606" t="n">
        <v>605</v>
      </c>
      <c r="B606" t="inlineStr">
        <is>
          <t>Noel Acciari</t>
        </is>
      </c>
      <c r="C606" t="inlineStr">
        <is>
          <t>PHI</t>
        </is>
      </c>
      <c r="D606" t="inlineStr">
        <is>
          <t>F</t>
        </is>
      </c>
      <c r="E606" t="inlineStr">
        <is>
          <t>F</t>
        </is>
      </c>
      <c r="F606" t="n">
        <v>34</v>
      </c>
      <c r="G606" t="inlineStr"/>
      <c r="H606" t="inlineStr">
        <is>
          <t>FA</t>
        </is>
      </c>
      <c r="I606" s="30" t="n">
        <v>2800000</v>
      </c>
      <c r="J606" s="31" t="n">
        <v>32.51</v>
      </c>
      <c r="K606" s="31" t="n">
        <v>37.98</v>
      </c>
      <c r="L606" s="31" t="n">
        <v>-5.47</v>
      </c>
      <c r="M606" s="31" t="n">
        <v>11.61</v>
      </c>
      <c r="N606" t="n">
        <v>291.9</v>
      </c>
      <c r="O606" t="n">
        <v>9</v>
      </c>
      <c r="P606" t="inlineStr">
        <is>
          <t>03pd1</t>
        </is>
      </c>
    </row>
    <row r="607">
      <c r="A607" t="n">
        <v>606</v>
      </c>
      <c r="B607" t="inlineStr">
        <is>
          <t>Adam Henrique</t>
        </is>
      </c>
      <c r="C607" t="inlineStr">
        <is>
          <t>(N/A)</t>
        </is>
      </c>
      <c r="D607" t="inlineStr">
        <is>
          <t>F</t>
        </is>
      </c>
      <c r="E607" t="inlineStr">
        <is>
          <t>F</t>
        </is>
      </c>
      <c r="F607" t="n">
        <v>36</v>
      </c>
      <c r="G607" t="inlineStr"/>
      <c r="H607" t="inlineStr">
        <is>
          <t>FA</t>
        </is>
      </c>
      <c r="I607" s="30" t="n">
        <v>1</v>
      </c>
      <c r="J607" s="31" t="n">
        <v>32.46</v>
      </c>
      <c r="K607" s="31" t="n">
        <v>26.2</v>
      </c>
      <c r="L607" s="31" t="n">
        <v>6.26</v>
      </c>
      <c r="M607" s="31" t="n">
        <v>32460000</v>
      </c>
      <c r="O607" t="n">
        <v>8</v>
      </c>
      <c r="P607" t="inlineStr">
        <is>
          <t>01s88</t>
        </is>
      </c>
    </row>
    <row r="608">
      <c r="A608" t="n">
        <v>607</v>
      </c>
      <c r="B608" t="inlineStr">
        <is>
          <t>Mikey Eyssimont</t>
        </is>
      </c>
      <c r="C608" t="inlineStr">
        <is>
          <t>BOS</t>
        </is>
      </c>
      <c r="D608" t="inlineStr">
        <is>
          <t>F</t>
        </is>
      </c>
      <c r="E608" t="inlineStr">
        <is>
          <t>F</t>
        </is>
      </c>
      <c r="F608" t="n">
        <v>30</v>
      </c>
      <c r="G608" t="inlineStr"/>
      <c r="H608" t="inlineStr">
        <is>
          <t>FA</t>
        </is>
      </c>
      <c r="I608" s="30" t="n">
        <v>1450000</v>
      </c>
      <c r="J608" s="31" t="n">
        <v>32.28</v>
      </c>
      <c r="K608" s="31" t="n">
        <v>30.29</v>
      </c>
      <c r="L608" s="31" t="n">
        <v>1.99</v>
      </c>
      <c r="M608" s="31" t="n">
        <v>22.26</v>
      </c>
      <c r="O608" t="n">
        <v>8</v>
      </c>
      <c r="P608" t="inlineStr">
        <is>
          <t>042xv</t>
        </is>
      </c>
    </row>
    <row r="609">
      <c r="A609" t="n">
        <v>608</v>
      </c>
      <c r="B609" t="inlineStr">
        <is>
          <t>Jiri Kulich</t>
        </is>
      </c>
      <c r="C609" t="inlineStr">
        <is>
          <t>BUF</t>
        </is>
      </c>
      <c r="D609" t="inlineStr">
        <is>
          <t>F</t>
        </is>
      </c>
      <c r="E609" t="inlineStr">
        <is>
          <t>F</t>
        </is>
      </c>
      <c r="F609" t="n">
        <v>22</v>
      </c>
      <c r="G609" t="inlineStr"/>
      <c r="H609" t="inlineStr">
        <is>
          <t>The Last Place Lukes</t>
        </is>
      </c>
      <c r="I609" s="30" t="n">
        <v>886667</v>
      </c>
      <c r="J609" s="31" t="n">
        <v>31.99</v>
      </c>
      <c r="K609" s="31" t="n">
        <v>6.93</v>
      </c>
      <c r="L609" s="31" t="n">
        <v>25.06</v>
      </c>
      <c r="M609" s="31" t="n">
        <v>36.08</v>
      </c>
      <c r="N609" t="n">
        <v>292.1</v>
      </c>
      <c r="O609" t="n">
        <v>61</v>
      </c>
      <c r="P609" t="inlineStr">
        <is>
          <t>060jl</t>
        </is>
      </c>
    </row>
    <row r="610">
      <c r="A610" t="n">
        <v>609</v>
      </c>
      <c r="B610" t="inlineStr">
        <is>
          <t>Matthew Robertson</t>
        </is>
      </c>
      <c r="C610" t="inlineStr">
        <is>
          <t>NYR</t>
        </is>
      </c>
      <c r="D610" t="inlineStr">
        <is>
          <t>D</t>
        </is>
      </c>
      <c r="E610" t="inlineStr">
        <is>
          <t>D</t>
        </is>
      </c>
      <c r="F610" t="n">
        <v>25</v>
      </c>
      <c r="G610" t="inlineStr"/>
      <c r="H610" t="inlineStr">
        <is>
          <t>FA</t>
        </is>
      </c>
      <c r="I610" s="30" t="n">
        <v>775000</v>
      </c>
      <c r="J610" s="31" t="n">
        <v>31.98</v>
      </c>
      <c r="K610" s="31" t="n">
        <v>52.11</v>
      </c>
      <c r="L610" s="31" t="n">
        <v>-20.13</v>
      </c>
      <c r="M610" s="31" t="n">
        <v>41.26</v>
      </c>
      <c r="N610" t="n">
        <v>292.6</v>
      </c>
      <c r="O610" t="n">
        <v>24</v>
      </c>
      <c r="P610" t="inlineStr">
        <is>
          <t>04zot</t>
        </is>
      </c>
    </row>
    <row r="611">
      <c r="A611" t="n">
        <v>610</v>
      </c>
      <c r="B611" t="inlineStr">
        <is>
          <t>Trevor van Riemsdyk</t>
        </is>
      </c>
      <c r="C611" t="inlineStr">
        <is>
          <t>PIT</t>
        </is>
      </c>
      <c r="D611" t="inlineStr">
        <is>
          <t>D</t>
        </is>
      </c>
      <c r="E611" t="inlineStr">
        <is>
          <t>D</t>
        </is>
      </c>
      <c r="F611" t="n">
        <v>35</v>
      </c>
      <c r="G611" t="inlineStr"/>
      <c r="H611" t="inlineStr">
        <is>
          <t>FA</t>
        </is>
      </c>
      <c r="I611" s="30" t="n">
        <v>4000000</v>
      </c>
      <c r="J611" s="31" t="n">
        <v>31.89</v>
      </c>
      <c r="K611" s="31" t="n">
        <v>35.9</v>
      </c>
      <c r="L611" s="31" t="n">
        <v>-4.01</v>
      </c>
      <c r="M611" s="31" t="n">
        <v>7.97</v>
      </c>
      <c r="O611" t="n">
        <v>6</v>
      </c>
      <c r="P611" t="inlineStr">
        <is>
          <t>02ycl</t>
        </is>
      </c>
    </row>
    <row r="612">
      <c r="A612" t="n">
        <v>611</v>
      </c>
      <c r="B612" t="inlineStr">
        <is>
          <t>Taylor Raddysh</t>
        </is>
      </c>
      <c r="C612" t="inlineStr">
        <is>
          <t>NYR</t>
        </is>
      </c>
      <c r="D612" t="inlineStr">
        <is>
          <t>F</t>
        </is>
      </c>
      <c r="E612" t="inlineStr">
        <is>
          <t>F</t>
        </is>
      </c>
      <c r="F612" t="n">
        <v>28</v>
      </c>
      <c r="G612" t="inlineStr"/>
      <c r="H612" t="inlineStr">
        <is>
          <t>FA</t>
        </is>
      </c>
      <c r="I612" s="30" t="n">
        <v>1500000</v>
      </c>
      <c r="J612" s="31" t="n">
        <v>31.77</v>
      </c>
      <c r="K612" s="31" t="n">
        <v>29.05</v>
      </c>
      <c r="L612" s="31" t="n">
        <v>2.72</v>
      </c>
      <c r="M612" s="31" t="n">
        <v>21.18</v>
      </c>
      <c r="O612" t="n">
        <v>8</v>
      </c>
      <c r="P612" t="inlineStr">
        <is>
          <t>042vz</t>
        </is>
      </c>
    </row>
    <row r="613">
      <c r="A613" t="n">
        <v>612</v>
      </c>
      <c r="B613" t="inlineStr">
        <is>
          <t>Tye Kartye</t>
        </is>
      </c>
      <c r="C613" t="inlineStr">
        <is>
          <t>NYR</t>
        </is>
      </c>
      <c r="D613" t="inlineStr">
        <is>
          <t>F</t>
        </is>
      </c>
      <c r="E613" t="inlineStr">
        <is>
          <t>F</t>
        </is>
      </c>
      <c r="F613" t="n">
        <v>25</v>
      </c>
      <c r="G613" t="inlineStr"/>
      <c r="H613" t="inlineStr">
        <is>
          <t>FA</t>
        </is>
      </c>
      <c r="I613" s="30" t="n">
        <v>1250000</v>
      </c>
      <c r="J613" s="31" t="n">
        <v>31.65</v>
      </c>
      <c r="K613" s="31" t="n">
        <v>41.79</v>
      </c>
      <c r="L613" s="31" t="n">
        <v>-10.14</v>
      </c>
      <c r="M613" s="31" t="n">
        <v>25.32</v>
      </c>
      <c r="N613" t="n">
        <v>291.8</v>
      </c>
      <c r="O613" t="n">
        <v>20</v>
      </c>
      <c r="P613" t="inlineStr">
        <is>
          <t>05x9t</t>
        </is>
      </c>
    </row>
    <row r="614">
      <c r="A614" t="n">
        <v>613</v>
      </c>
      <c r="B614" t="inlineStr">
        <is>
          <t>William Carrier</t>
        </is>
      </c>
      <c r="C614" t="inlineStr">
        <is>
          <t>CAR</t>
        </is>
      </c>
      <c r="D614" t="inlineStr">
        <is>
          <t>F</t>
        </is>
      </c>
      <c r="E614" t="inlineStr">
        <is>
          <t>F</t>
        </is>
      </c>
      <c r="F614" t="n">
        <v>31</v>
      </c>
      <c r="G614" t="inlineStr"/>
      <c r="H614" t="inlineStr">
        <is>
          <t>FA</t>
        </is>
      </c>
      <c r="I614" s="30" t="n">
        <v>2000000</v>
      </c>
      <c r="J614" s="31" t="n">
        <v>31.47</v>
      </c>
      <c r="K614" s="31" t="n">
        <v>33.82</v>
      </c>
      <c r="L614" s="31" t="n">
        <v>-2.35</v>
      </c>
      <c r="M614" s="31" t="n">
        <v>15.73</v>
      </c>
      <c r="O614" t="n">
        <v>8</v>
      </c>
      <c r="P614" t="inlineStr">
        <is>
          <t>031of</t>
        </is>
      </c>
    </row>
    <row r="615">
      <c r="A615" t="n">
        <v>614</v>
      </c>
      <c r="B615" t="inlineStr">
        <is>
          <t>Colton Sissons</t>
        </is>
      </c>
      <c r="C615" t="inlineStr">
        <is>
          <t>TOR</t>
        </is>
      </c>
      <c r="D615" t="inlineStr">
        <is>
          <t>F</t>
        </is>
      </c>
      <c r="E615" t="inlineStr">
        <is>
          <t>F</t>
        </is>
      </c>
      <c r="F615" t="n">
        <v>32</v>
      </c>
      <c r="G615" t="inlineStr"/>
      <c r="H615" t="inlineStr">
        <is>
          <t>FA</t>
        </is>
      </c>
      <c r="I615" s="30" t="n">
        <v>4250000</v>
      </c>
      <c r="J615" s="31" t="n">
        <v>31.37</v>
      </c>
      <c r="K615" s="31" t="n">
        <v>26.49</v>
      </c>
      <c r="L615" s="31" t="n">
        <v>4.88</v>
      </c>
      <c r="M615" s="31" t="n">
        <v>7.38</v>
      </c>
      <c r="O615" t="n">
        <v>8</v>
      </c>
      <c r="P615" t="inlineStr">
        <is>
          <t>02npb</t>
        </is>
      </c>
    </row>
    <row r="616">
      <c r="A616" t="n">
        <v>615</v>
      </c>
      <c r="B616" t="inlineStr">
        <is>
          <t>Frederick Gaudreau</t>
        </is>
      </c>
      <c r="C616" t="inlineStr">
        <is>
          <t>SEA</t>
        </is>
      </c>
      <c r="D616" t="inlineStr">
        <is>
          <t>F</t>
        </is>
      </c>
      <c r="E616" t="inlineStr">
        <is>
          <t>F</t>
        </is>
      </c>
      <c r="F616" t="n">
        <v>33</v>
      </c>
      <c r="G616" t="inlineStr"/>
      <c r="H616" t="inlineStr">
        <is>
          <t>FA</t>
        </is>
      </c>
      <c r="I616" s="30" t="n">
        <v>2100000</v>
      </c>
      <c r="J616" s="31" t="n">
        <v>31.28</v>
      </c>
      <c r="K616" s="31" t="n">
        <v>30.58</v>
      </c>
      <c r="L616" s="31" t="n">
        <v>0.7</v>
      </c>
      <c r="M616" s="31" t="n">
        <v>14.9</v>
      </c>
      <c r="O616" t="n">
        <v>9</v>
      </c>
      <c r="P616" t="inlineStr">
        <is>
          <t>03kng</t>
        </is>
      </c>
    </row>
    <row r="617">
      <c r="A617" t="n">
        <v>616</v>
      </c>
      <c r="B617" t="inlineStr">
        <is>
          <t>Denver Barkey</t>
        </is>
      </c>
      <c r="C617" t="inlineStr">
        <is>
          <t>PHI</t>
        </is>
      </c>
      <c r="D617" t="inlineStr">
        <is>
          <t>F</t>
        </is>
      </c>
      <c r="E617" t="inlineStr">
        <is>
          <t>F</t>
        </is>
      </c>
      <c r="F617" t="n">
        <v>21</v>
      </c>
      <c r="G617" t="inlineStr"/>
      <c r="H617" t="inlineStr">
        <is>
          <t>Kurtis</t>
        </is>
      </c>
      <c r="I617" s="30" t="n">
        <v>863333</v>
      </c>
      <c r="J617" s="31" t="n">
        <v>31.07</v>
      </c>
      <c r="K617" s="31" t="n">
        <v>23.91</v>
      </c>
      <c r="L617" s="31" t="n">
        <v>7.16</v>
      </c>
      <c r="M617" s="31" t="n">
        <v>35.99</v>
      </c>
      <c r="O617" t="n">
        <v>40</v>
      </c>
      <c r="P617" t="inlineStr">
        <is>
          <t>06bao</t>
        </is>
      </c>
    </row>
    <row r="618">
      <c r="A618" t="n">
        <v>617</v>
      </c>
      <c r="B618" t="inlineStr">
        <is>
          <t>Brandon Duhaime</t>
        </is>
      </c>
      <c r="C618" t="inlineStr">
        <is>
          <t>TOR</t>
        </is>
      </c>
      <c r="D618" t="inlineStr">
        <is>
          <t>F</t>
        </is>
      </c>
      <c r="E618" t="inlineStr">
        <is>
          <t>F</t>
        </is>
      </c>
      <c r="F618" t="n">
        <v>29</v>
      </c>
      <c r="G618" t="inlineStr"/>
      <c r="H618" t="inlineStr">
        <is>
          <t>FA</t>
        </is>
      </c>
      <c r="I618" s="30" t="n">
        <v>2600000</v>
      </c>
      <c r="J618" s="31" t="n">
        <v>30.96</v>
      </c>
      <c r="K618" s="31" t="n">
        <v>39.73</v>
      </c>
      <c r="L618" s="31" t="n">
        <v>-8.77</v>
      </c>
      <c r="M618" s="31" t="n">
        <v>11.91</v>
      </c>
      <c r="O618" t="n">
        <v>8</v>
      </c>
      <c r="P618" t="inlineStr">
        <is>
          <t>042x0</t>
        </is>
      </c>
    </row>
    <row r="619">
      <c r="A619" t="n">
        <v>618</v>
      </c>
      <c r="B619" t="inlineStr">
        <is>
          <t>Eric Robinson</t>
        </is>
      </c>
      <c r="C619" t="inlineStr">
        <is>
          <t>CAR</t>
        </is>
      </c>
      <c r="D619" t="inlineStr">
        <is>
          <t>F</t>
        </is>
      </c>
      <c r="E619" t="inlineStr">
        <is>
          <t>F</t>
        </is>
      </c>
      <c r="F619" t="n">
        <v>31</v>
      </c>
      <c r="G619" t="inlineStr"/>
      <c r="H619" t="inlineStr">
        <is>
          <t>FA</t>
        </is>
      </c>
      <c r="I619" s="30" t="n">
        <v>1700000</v>
      </c>
      <c r="J619" s="31" t="n">
        <v>30.87</v>
      </c>
      <c r="K619" s="31" t="n">
        <v>29.02</v>
      </c>
      <c r="L619" s="31" t="n">
        <v>1.85</v>
      </c>
      <c r="M619" s="31" t="n">
        <v>18.16</v>
      </c>
      <c r="O619" t="n">
        <v>8</v>
      </c>
      <c r="P619" t="inlineStr">
        <is>
          <t>04nwz</t>
        </is>
      </c>
    </row>
    <row r="620">
      <c r="A620" t="n">
        <v>619</v>
      </c>
      <c r="B620" t="inlineStr">
        <is>
          <t>Alexander Holtz</t>
        </is>
      </c>
      <c r="C620" t="inlineStr">
        <is>
          <t>VGK</t>
        </is>
      </c>
      <c r="D620" t="inlineStr">
        <is>
          <t>F</t>
        </is>
      </c>
      <c r="E620" t="inlineStr">
        <is>
          <t>F</t>
        </is>
      </c>
      <c r="F620" t="n">
        <v>24</v>
      </c>
      <c r="G620" t="inlineStr"/>
      <c r="H620" t="inlineStr">
        <is>
          <t>FA</t>
        </is>
      </c>
      <c r="I620" s="30" t="n">
        <v>839725</v>
      </c>
      <c r="J620" s="31" t="n">
        <v>30.85</v>
      </c>
      <c r="K620" s="31" t="n">
        <v>13.39</v>
      </c>
      <c r="L620" s="31" t="n">
        <v>17.46</v>
      </c>
      <c r="M620" s="31" t="n">
        <v>36.74</v>
      </c>
      <c r="O620" t="n">
        <v>14</v>
      </c>
      <c r="P620" t="inlineStr">
        <is>
          <t>04log</t>
        </is>
      </c>
    </row>
    <row r="621">
      <c r="A621" t="n">
        <v>620</v>
      </c>
      <c r="B621" t="inlineStr">
        <is>
          <t>Luca Cagnoni</t>
        </is>
      </c>
      <c r="C621" t="inlineStr">
        <is>
          <t>SJS</t>
        </is>
      </c>
      <c r="D621" t="inlineStr">
        <is>
          <t>D</t>
        </is>
      </c>
      <c r="E621" t="inlineStr">
        <is>
          <t>D</t>
        </is>
      </c>
      <c r="F621" t="n">
        <v>21</v>
      </c>
      <c r="G621" t="inlineStr"/>
      <c r="H621" t="inlineStr">
        <is>
          <t>Sidizen Kanes</t>
        </is>
      </c>
      <c r="I621" s="30" t="n">
        <v>895000</v>
      </c>
      <c r="J621" s="31" t="n">
        <v>30.56</v>
      </c>
      <c r="K621" s="31" t="n">
        <v>1.33</v>
      </c>
      <c r="L621" s="31" t="n">
        <v>29.23</v>
      </c>
      <c r="M621" s="31" t="n">
        <v>34.15</v>
      </c>
      <c r="N621" t="n">
        <v>287.6</v>
      </c>
      <c r="O621" t="n">
        <v>65</v>
      </c>
      <c r="P621" t="inlineStr">
        <is>
          <t>06ay2</t>
        </is>
      </c>
    </row>
    <row r="622">
      <c r="A622" t="n">
        <v>621</v>
      </c>
      <c r="B622" t="inlineStr">
        <is>
          <t>Dennis Hildeby</t>
        </is>
      </c>
      <c r="C622" t="inlineStr">
        <is>
          <t>TBL</t>
        </is>
      </c>
      <c r="D622" t="inlineStr">
        <is>
          <t>G</t>
        </is>
      </c>
      <c r="E622" t="inlineStr">
        <is>
          <t>G</t>
        </is>
      </c>
      <c r="F622" t="n">
        <v>25</v>
      </c>
      <c r="G622" t="inlineStr"/>
      <c r="H622" t="inlineStr">
        <is>
          <t>FA</t>
        </is>
      </c>
      <c r="I622" s="30" t="n">
        <v>841667</v>
      </c>
      <c r="J622" s="31" t="n">
        <v>30.54</v>
      </c>
      <c r="K622" s="31" t="n">
        <v>27.52</v>
      </c>
      <c r="L622" s="31" t="n">
        <v>3.02</v>
      </c>
      <c r="M622" s="31" t="n">
        <v>36.29</v>
      </c>
      <c r="N622" t="n">
        <v>293.1</v>
      </c>
      <c r="O622" t="n">
        <v>48</v>
      </c>
      <c r="P622" t="inlineStr">
        <is>
          <t>060us</t>
        </is>
      </c>
    </row>
    <row r="623">
      <c r="A623" t="n">
        <v>622</v>
      </c>
      <c r="B623" t="inlineStr">
        <is>
          <t>Sean Kuraly</t>
        </is>
      </c>
      <c r="C623" t="inlineStr">
        <is>
          <t>BOS</t>
        </is>
      </c>
      <c r="D623" t="inlineStr">
        <is>
          <t>F</t>
        </is>
      </c>
      <c r="E623" t="inlineStr">
        <is>
          <t>F</t>
        </is>
      </c>
      <c r="F623" t="n">
        <v>33</v>
      </c>
      <c r="G623" t="inlineStr"/>
      <c r="H623" t="inlineStr">
        <is>
          <t>FA</t>
        </is>
      </c>
      <c r="I623" s="30" t="n">
        <v>1850000</v>
      </c>
      <c r="J623" s="31" t="n">
        <v>30.5</v>
      </c>
      <c r="K623" s="31" t="n">
        <v>39.48</v>
      </c>
      <c r="L623" s="31" t="n">
        <v>-8.98</v>
      </c>
      <c r="M623" s="31" t="n">
        <v>16.49</v>
      </c>
      <c r="O623" t="n">
        <v>8</v>
      </c>
      <c r="P623" t="inlineStr">
        <is>
          <t>02g05</t>
        </is>
      </c>
    </row>
    <row r="624">
      <c r="A624" t="n">
        <v>623</v>
      </c>
      <c r="B624" t="inlineStr">
        <is>
          <t>Vincent Desharnais</t>
        </is>
      </c>
      <c r="C624" t="inlineStr">
        <is>
          <t>WSH</t>
        </is>
      </c>
      <c r="D624" t="inlineStr">
        <is>
          <t>D</t>
        </is>
      </c>
      <c r="E624" t="inlineStr">
        <is>
          <t>D</t>
        </is>
      </c>
      <c r="F624" t="n">
        <v>30</v>
      </c>
      <c r="G624" t="inlineStr"/>
      <c r="H624" t="inlineStr">
        <is>
          <t>FA</t>
        </is>
      </c>
      <c r="I624" s="30" t="n">
        <v>4200000</v>
      </c>
      <c r="J624" s="31" t="n">
        <v>30.41</v>
      </c>
      <c r="K624" s="31" t="n">
        <v>44.28</v>
      </c>
      <c r="L624" s="31" t="n">
        <v>-13.87</v>
      </c>
      <c r="M624" s="31" t="n">
        <v>7.24</v>
      </c>
      <c r="O624" t="n">
        <v>6</v>
      </c>
      <c r="P624" t="inlineStr">
        <is>
          <t>0430a</t>
        </is>
      </c>
    </row>
    <row r="625">
      <c r="A625" t="n">
        <v>624</v>
      </c>
      <c r="B625" t="inlineStr">
        <is>
          <t>Nick Leddy</t>
        </is>
      </c>
      <c r="C625" t="inlineStr">
        <is>
          <t>(N/A)</t>
        </is>
      </c>
      <c r="D625" t="inlineStr">
        <is>
          <t>D</t>
        </is>
      </c>
      <c r="E625" t="inlineStr">
        <is>
          <t>D</t>
        </is>
      </c>
      <c r="F625" t="n">
        <v>35</v>
      </c>
      <c r="G625" t="inlineStr"/>
      <c r="H625" t="inlineStr">
        <is>
          <t>FA</t>
        </is>
      </c>
      <c r="I625" s="30" t="n">
        <v>1</v>
      </c>
      <c r="J625" s="31" t="n">
        <v>30.38</v>
      </c>
      <c r="K625" s="31" t="n">
        <v>14.84</v>
      </c>
      <c r="L625" s="31" t="n">
        <v>15.54</v>
      </c>
      <c r="M625" s="31" t="n">
        <v>30380000</v>
      </c>
      <c r="O625" t="n">
        <v>2</v>
      </c>
      <c r="P625" t="inlineStr">
        <is>
          <t>01etq</t>
        </is>
      </c>
    </row>
    <row r="626">
      <c r="A626" t="n">
        <v>625</v>
      </c>
      <c r="B626" t="inlineStr">
        <is>
          <t>Tanner Laczynski</t>
        </is>
      </c>
      <c r="C626" t="inlineStr">
        <is>
          <t>VGK</t>
        </is>
      </c>
      <c r="D626" t="inlineStr">
        <is>
          <t>F</t>
        </is>
      </c>
      <c r="E626" t="inlineStr">
        <is>
          <t>F</t>
        </is>
      </c>
      <c r="F626" t="n">
        <v>29</v>
      </c>
      <c r="G626" t="inlineStr"/>
      <c r="H626" t="inlineStr">
        <is>
          <t>FA</t>
        </is>
      </c>
      <c r="I626" s="30" t="n">
        <v>900000</v>
      </c>
      <c r="J626" s="31" t="n">
        <v>30.27</v>
      </c>
      <c r="K626" s="31" t="n">
        <v>6.3</v>
      </c>
      <c r="L626" s="31" t="n">
        <v>23.97</v>
      </c>
      <c r="M626" s="31" t="n">
        <v>33.63</v>
      </c>
      <c r="O626" t="n">
        <v>6</v>
      </c>
      <c r="P626" t="inlineStr">
        <is>
          <t>042yl</t>
        </is>
      </c>
    </row>
    <row r="627">
      <c r="A627" t="n">
        <v>626</v>
      </c>
      <c r="B627" t="inlineStr">
        <is>
          <t>Albert Johansson</t>
        </is>
      </c>
      <c r="C627" t="inlineStr">
        <is>
          <t>DET</t>
        </is>
      </c>
      <c r="D627" t="inlineStr">
        <is>
          <t>D</t>
        </is>
      </c>
      <c r="E627" t="inlineStr">
        <is>
          <t>D</t>
        </is>
      </c>
      <c r="F627" t="n">
        <v>25</v>
      </c>
      <c r="G627" t="inlineStr"/>
      <c r="H627" t="inlineStr">
        <is>
          <t>FA</t>
        </is>
      </c>
      <c r="I627" s="30" t="n">
        <v>1125000</v>
      </c>
      <c r="J627" s="31" t="n">
        <v>30.21</v>
      </c>
      <c r="K627" s="31" t="n">
        <v>36.54</v>
      </c>
      <c r="L627" s="31" t="n">
        <v>-6.33</v>
      </c>
      <c r="M627" s="31" t="n">
        <v>26.85</v>
      </c>
      <c r="O627" t="n">
        <v>14</v>
      </c>
      <c r="P627" t="inlineStr">
        <is>
          <t>04zp7</t>
        </is>
      </c>
    </row>
    <row r="628">
      <c r="A628" t="n">
        <v>627</v>
      </c>
      <c r="B628" t="inlineStr">
        <is>
          <t>Ben Hutton</t>
        </is>
      </c>
      <c r="C628" t="inlineStr">
        <is>
          <t>(N/A)</t>
        </is>
      </c>
      <c r="D628" t="inlineStr">
        <is>
          <t>D</t>
        </is>
      </c>
      <c r="E628" t="inlineStr">
        <is>
          <t>D</t>
        </is>
      </c>
      <c r="F628" t="n">
        <v>33</v>
      </c>
      <c r="G628" t="inlineStr"/>
      <c r="H628" t="inlineStr">
        <is>
          <t>FA</t>
        </is>
      </c>
      <c r="I628" s="30" t="n">
        <v>1</v>
      </c>
      <c r="J628" s="31" t="n">
        <v>29.98</v>
      </c>
      <c r="K628" s="31" t="n">
        <v>34.14</v>
      </c>
      <c r="L628" s="31" t="n">
        <v>-4.16</v>
      </c>
      <c r="M628" s="31" t="n">
        <v>29980000</v>
      </c>
      <c r="O628" t="n">
        <v>4</v>
      </c>
      <c r="P628" t="inlineStr">
        <is>
          <t>02o88</t>
        </is>
      </c>
    </row>
    <row r="629">
      <c r="A629" t="n">
        <v>628</v>
      </c>
      <c r="B629" t="inlineStr">
        <is>
          <t>Miles Wood</t>
        </is>
      </c>
      <c r="C629" t="inlineStr">
        <is>
          <t>CBJ</t>
        </is>
      </c>
      <c r="D629" t="inlineStr">
        <is>
          <t>F</t>
        </is>
      </c>
      <c r="E629" t="inlineStr">
        <is>
          <t>F</t>
        </is>
      </c>
      <c r="F629" t="n">
        <v>30</v>
      </c>
      <c r="G629" t="inlineStr"/>
      <c r="H629" t="inlineStr">
        <is>
          <t>FA</t>
        </is>
      </c>
      <c r="I629" s="30" t="n">
        <v>2500000</v>
      </c>
      <c r="J629" s="31" t="n">
        <v>29.88</v>
      </c>
      <c r="K629" s="31" t="n">
        <v>26.41</v>
      </c>
      <c r="L629" s="31" t="n">
        <v>3.47</v>
      </c>
      <c r="M629" s="31" t="n">
        <v>11.95</v>
      </c>
      <c r="N629" t="n">
        <v>292.7</v>
      </c>
      <c r="O629" t="n">
        <v>6</v>
      </c>
      <c r="P629" t="inlineStr">
        <is>
          <t>031pm</t>
        </is>
      </c>
    </row>
    <row r="630">
      <c r="A630" t="n">
        <v>629</v>
      </c>
      <c r="B630" t="inlineStr">
        <is>
          <t>Logan O'Connor</t>
        </is>
      </c>
      <c r="C630" t="inlineStr">
        <is>
          <t>COL</t>
        </is>
      </c>
      <c r="D630" t="inlineStr">
        <is>
          <t>F</t>
        </is>
      </c>
      <c r="E630" t="inlineStr">
        <is>
          <t>F</t>
        </is>
      </c>
      <c r="F630" t="n">
        <v>30</v>
      </c>
      <c r="G630" t="inlineStr"/>
      <c r="H630" t="inlineStr">
        <is>
          <t>FA</t>
        </is>
      </c>
      <c r="I630" s="30" t="n">
        <v>2500000</v>
      </c>
      <c r="J630" s="31" t="n">
        <v>29.84</v>
      </c>
      <c r="K630" s="31" t="n">
        <v>3.67</v>
      </c>
      <c r="L630" s="31" t="n">
        <v>26.17</v>
      </c>
      <c r="M630" s="31" t="n">
        <v>11.94</v>
      </c>
      <c r="O630" t="n">
        <v>7</v>
      </c>
      <c r="P630" t="inlineStr">
        <is>
          <t>04sxj</t>
        </is>
      </c>
    </row>
    <row r="631">
      <c r="A631" t="n">
        <v>630</v>
      </c>
      <c r="B631" t="inlineStr">
        <is>
          <t>Tanner Pearson</t>
        </is>
      </c>
      <c r="C631" t="inlineStr">
        <is>
          <t>(N/A)</t>
        </is>
      </c>
      <c r="D631" t="inlineStr">
        <is>
          <t>F</t>
        </is>
      </c>
      <c r="E631" t="inlineStr">
        <is>
          <t>F</t>
        </is>
      </c>
      <c r="F631" t="n">
        <v>34</v>
      </c>
      <c r="G631" t="inlineStr"/>
      <c r="H631" t="inlineStr">
        <is>
          <t>FA</t>
        </is>
      </c>
      <c r="I631" s="30" t="n">
        <v>1</v>
      </c>
      <c r="J631" s="31" t="n">
        <v>29.74</v>
      </c>
      <c r="K631" s="31" t="n">
        <v>28.53</v>
      </c>
      <c r="L631" s="31" t="n">
        <v>1.21</v>
      </c>
      <c r="M631" s="31" t="n">
        <v>29740000</v>
      </c>
      <c r="O631" t="n">
        <v>4</v>
      </c>
      <c r="P631" t="inlineStr">
        <is>
          <t>02gmm</t>
        </is>
      </c>
    </row>
    <row r="632">
      <c r="A632" t="n">
        <v>631</v>
      </c>
      <c r="B632" t="inlineStr">
        <is>
          <t>Pheonix Copley</t>
        </is>
      </c>
      <c r="C632" t="inlineStr">
        <is>
          <t>CBJ</t>
        </is>
      </c>
      <c r="D632" t="inlineStr">
        <is>
          <t>G</t>
        </is>
      </c>
      <c r="E632" t="inlineStr">
        <is>
          <t>G</t>
        </is>
      </c>
      <c r="F632" t="n">
        <v>34</v>
      </c>
      <c r="G632" t="inlineStr"/>
      <c r="H632" t="inlineStr">
        <is>
          <t>FA</t>
        </is>
      </c>
      <c r="I632" s="30" t="n">
        <v>850000</v>
      </c>
      <c r="J632" s="31" t="n">
        <v>29.72</v>
      </c>
      <c r="K632" s="31" t="n">
        <v>0.5</v>
      </c>
      <c r="L632" s="31" t="n">
        <v>29.22</v>
      </c>
      <c r="M632" s="31" t="n">
        <v>34.96</v>
      </c>
      <c r="O632" t="n">
        <v>7</v>
      </c>
      <c r="P632" t="inlineStr">
        <is>
          <t>03bw6</t>
        </is>
      </c>
    </row>
    <row r="633">
      <c r="A633" t="n">
        <v>632</v>
      </c>
      <c r="B633" t="inlineStr">
        <is>
          <t>Berkly Catton</t>
        </is>
      </c>
      <c r="C633" t="inlineStr">
        <is>
          <t>SEA</t>
        </is>
      </c>
      <c r="D633" t="inlineStr">
        <is>
          <t>F</t>
        </is>
      </c>
      <c r="E633" t="inlineStr">
        <is>
          <t>F</t>
        </is>
      </c>
      <c r="F633" t="n">
        <v>20</v>
      </c>
      <c r="G633" t="inlineStr"/>
      <c r="H633" t="inlineStr">
        <is>
          <t>Nathan</t>
        </is>
      </c>
      <c r="I633" s="30" t="n">
        <v>942500</v>
      </c>
      <c r="J633" s="31" t="n">
        <v>29.64</v>
      </c>
      <c r="K633" s="31" t="n">
        <v>29.35</v>
      </c>
      <c r="L633" s="31" t="n">
        <v>0.29</v>
      </c>
      <c r="M633" s="31" t="n">
        <v>31.45</v>
      </c>
      <c r="O633" t="n">
        <v>64</v>
      </c>
      <c r="P633" t="inlineStr">
        <is>
          <t>065nx</t>
        </is>
      </c>
    </row>
    <row r="634">
      <c r="A634" t="n">
        <v>633</v>
      </c>
      <c r="B634" t="inlineStr">
        <is>
          <t>Lars Eller</t>
        </is>
      </c>
      <c r="C634" t="inlineStr">
        <is>
          <t>FLA</t>
        </is>
      </c>
      <c r="D634" t="inlineStr">
        <is>
          <t>F</t>
        </is>
      </c>
      <c r="E634" t="inlineStr">
        <is>
          <t>F</t>
        </is>
      </c>
      <c r="F634" t="n">
        <v>37</v>
      </c>
      <c r="G634" t="inlineStr"/>
      <c r="H634" t="inlineStr">
        <is>
          <t>FA</t>
        </is>
      </c>
      <c r="I634" s="30" t="n">
        <v>850000</v>
      </c>
      <c r="J634" s="31" t="n">
        <v>29.61</v>
      </c>
      <c r="K634" s="31" t="n">
        <v>24.82</v>
      </c>
      <c r="L634" s="31" t="n">
        <v>4.79</v>
      </c>
      <c r="M634" s="31" t="n">
        <v>34.84</v>
      </c>
      <c r="O634" t="n">
        <v>7</v>
      </c>
      <c r="P634" t="inlineStr">
        <is>
          <t>005ho</t>
        </is>
      </c>
    </row>
    <row r="635">
      <c r="A635" t="n">
        <v>634</v>
      </c>
      <c r="B635" t="inlineStr">
        <is>
          <t>Tanner Jeannot</t>
        </is>
      </c>
      <c r="C635" t="inlineStr">
        <is>
          <t>BOS</t>
        </is>
      </c>
      <c r="D635" t="inlineStr">
        <is>
          <t>F</t>
        </is>
      </c>
      <c r="E635" t="inlineStr">
        <is>
          <t>F</t>
        </is>
      </c>
      <c r="F635" t="n">
        <v>29</v>
      </c>
      <c r="G635" t="inlineStr"/>
      <c r="H635" t="inlineStr">
        <is>
          <t>The Last Place Lukes</t>
        </is>
      </c>
      <c r="I635" s="30" t="n">
        <v>3400000</v>
      </c>
      <c r="J635" s="31" t="n">
        <v>29.56</v>
      </c>
      <c r="K635" s="31" t="n">
        <v>53.77</v>
      </c>
      <c r="L635" s="31" t="n">
        <v>-24.21</v>
      </c>
      <c r="M635" s="31" t="n">
        <v>8.69</v>
      </c>
      <c r="N635" t="n">
        <v>292.9</v>
      </c>
      <c r="O635" t="n">
        <v>18</v>
      </c>
      <c r="P635" t="inlineStr">
        <is>
          <t>048t9</t>
        </is>
      </c>
    </row>
    <row r="636">
      <c r="A636" t="n">
        <v>635</v>
      </c>
      <c r="B636" t="inlineStr">
        <is>
          <t>Michael Rasmussen</t>
        </is>
      </c>
      <c r="C636" t="inlineStr">
        <is>
          <t>DET</t>
        </is>
      </c>
      <c r="D636" t="inlineStr">
        <is>
          <t>F</t>
        </is>
      </c>
      <c r="E636" t="inlineStr">
        <is>
          <t>F</t>
        </is>
      </c>
      <c r="F636" t="n">
        <v>27</v>
      </c>
      <c r="G636" t="inlineStr"/>
      <c r="H636" t="inlineStr">
        <is>
          <t>FA</t>
        </is>
      </c>
      <c r="I636" s="30" t="n">
        <v>3200000</v>
      </c>
      <c r="J636" s="31" t="n">
        <v>29.54</v>
      </c>
      <c r="K636" s="31" t="n">
        <v>22.72</v>
      </c>
      <c r="L636" s="31" t="n">
        <v>6.82</v>
      </c>
      <c r="M636" s="31" t="n">
        <v>9.23</v>
      </c>
      <c r="O636" t="n">
        <v>10</v>
      </c>
      <c r="P636" t="inlineStr">
        <is>
          <t>048x4</t>
        </is>
      </c>
    </row>
    <row r="637">
      <c r="A637" t="n">
        <v>636</v>
      </c>
      <c r="B637" t="inlineStr">
        <is>
          <t>Sam Colangelo</t>
        </is>
      </c>
      <c r="C637" t="inlineStr">
        <is>
          <t>ANA</t>
        </is>
      </c>
      <c r="D637" t="inlineStr">
        <is>
          <t>F</t>
        </is>
      </c>
      <c r="E637" t="inlineStr">
        <is>
          <t>F</t>
        </is>
      </c>
      <c r="F637" t="n">
        <v>24</v>
      </c>
      <c r="G637" t="inlineStr"/>
      <c r="H637" t="inlineStr">
        <is>
          <t>FA</t>
        </is>
      </c>
      <c r="I637" s="30" t="n">
        <v>850000</v>
      </c>
      <c r="J637" s="31" t="n">
        <v>29.31</v>
      </c>
      <c r="K637" s="31" t="n">
        <v>2.59</v>
      </c>
      <c r="L637" s="31" t="n">
        <v>26.72</v>
      </c>
      <c r="M637" s="31" t="n">
        <v>34.48</v>
      </c>
      <c r="O637" t="n">
        <v>22</v>
      </c>
      <c r="P637" t="inlineStr">
        <is>
          <t>05kj7</t>
        </is>
      </c>
    </row>
    <row r="638">
      <c r="A638" t="n">
        <v>637</v>
      </c>
      <c r="B638" t="inlineStr">
        <is>
          <t>Nils Hoglander</t>
        </is>
      </c>
      <c r="C638" t="inlineStr">
        <is>
          <t>NSH</t>
        </is>
      </c>
      <c r="D638" t="inlineStr">
        <is>
          <t>F</t>
        </is>
      </c>
      <c r="E638" t="inlineStr">
        <is>
          <t>F</t>
        </is>
      </c>
      <c r="F638" t="n">
        <v>25</v>
      </c>
      <c r="G638" t="inlineStr"/>
      <c r="H638" t="inlineStr">
        <is>
          <t>FA</t>
        </is>
      </c>
      <c r="I638" s="30" t="n">
        <v>3000000</v>
      </c>
      <c r="J638" s="31" t="n">
        <v>29.23</v>
      </c>
      <c r="K638" s="31" t="n">
        <v>9.92</v>
      </c>
      <c r="L638" s="31" t="n">
        <v>19.31</v>
      </c>
      <c r="M638" s="31" t="n">
        <v>9.74</v>
      </c>
      <c r="O638" t="n">
        <v>12</v>
      </c>
      <c r="P638" t="inlineStr">
        <is>
          <t>04zor</t>
        </is>
      </c>
    </row>
    <row r="639">
      <c r="A639" t="n">
        <v>638</v>
      </c>
      <c r="B639" t="inlineStr">
        <is>
          <t>Colten Ellis</t>
        </is>
      </c>
      <c r="C639" t="inlineStr">
        <is>
          <t>BUF</t>
        </is>
      </c>
      <c r="D639" t="inlineStr">
        <is>
          <t>G</t>
        </is>
      </c>
      <c r="E639" t="inlineStr">
        <is>
          <t>G</t>
        </is>
      </c>
      <c r="F639" t="n">
        <v>25</v>
      </c>
      <c r="G639" t="inlineStr"/>
      <c r="H639" t="inlineStr">
        <is>
          <t>FA</t>
        </is>
      </c>
      <c r="I639" s="30" t="n">
        <v>775000</v>
      </c>
      <c r="J639" s="31" t="n">
        <v>29.22</v>
      </c>
      <c r="K639" s="31" t="n">
        <v>31.02</v>
      </c>
      <c r="L639" s="31" t="n">
        <v>-1.8</v>
      </c>
      <c r="M639" s="31" t="n">
        <v>37.7</v>
      </c>
      <c r="O639" t="n">
        <v>33</v>
      </c>
      <c r="P639" t="inlineStr">
        <is>
          <t>04mjq</t>
        </is>
      </c>
    </row>
    <row r="640">
      <c r="A640" t="n">
        <v>639</v>
      </c>
      <c r="B640" t="inlineStr">
        <is>
          <t>Ryan Greene</t>
        </is>
      </c>
      <c r="C640" t="inlineStr">
        <is>
          <t>CHI</t>
        </is>
      </c>
      <c r="D640" t="inlineStr">
        <is>
          <t>F</t>
        </is>
      </c>
      <c r="E640" t="inlineStr">
        <is>
          <t>F</t>
        </is>
      </c>
      <c r="F640" t="n">
        <v>22</v>
      </c>
      <c r="G640" t="inlineStr"/>
      <c r="H640" t="inlineStr">
        <is>
          <t>FA</t>
        </is>
      </c>
      <c r="I640" s="30" t="n">
        <v>950000</v>
      </c>
      <c r="J640" s="31" t="n">
        <v>29.2</v>
      </c>
      <c r="K640" s="31" t="n">
        <v>38.48</v>
      </c>
      <c r="L640" s="31" t="n">
        <v>-9.279999999999999</v>
      </c>
      <c r="M640" s="31" t="n">
        <v>30.74</v>
      </c>
      <c r="O640" t="n">
        <v>33</v>
      </c>
      <c r="P640" t="inlineStr">
        <is>
          <t>05ww8</t>
        </is>
      </c>
    </row>
    <row r="641">
      <c r="A641" t="n">
        <v>640</v>
      </c>
      <c r="B641" t="inlineStr">
        <is>
          <t>Nikolas Matinpalo</t>
        </is>
      </c>
      <c r="C641" t="inlineStr">
        <is>
          <t>OTT</t>
        </is>
      </c>
      <c r="D641" t="inlineStr">
        <is>
          <t>D</t>
        </is>
      </c>
      <c r="E641" t="inlineStr">
        <is>
          <t>D</t>
        </is>
      </c>
      <c r="F641" t="n">
        <v>27</v>
      </c>
      <c r="G641" t="inlineStr"/>
      <c r="H641" t="inlineStr">
        <is>
          <t>FA</t>
        </is>
      </c>
      <c r="I641" s="30" t="n">
        <v>875000</v>
      </c>
      <c r="J641" s="31" t="n">
        <v>29.18</v>
      </c>
      <c r="K641" s="31" t="n">
        <v>21.29</v>
      </c>
      <c r="L641" s="31" t="n">
        <v>7.89</v>
      </c>
      <c r="M641" s="31" t="n">
        <v>33.35</v>
      </c>
      <c r="O641" t="n">
        <v>7</v>
      </c>
      <c r="P641" t="inlineStr">
        <is>
          <t>06bmd</t>
        </is>
      </c>
    </row>
    <row r="642">
      <c r="A642" t="n">
        <v>641</v>
      </c>
      <c r="B642" t="inlineStr">
        <is>
          <t>Nico Sturm</t>
        </is>
      </c>
      <c r="C642" t="inlineStr">
        <is>
          <t>MIN</t>
        </is>
      </c>
      <c r="D642" t="inlineStr">
        <is>
          <t>F</t>
        </is>
      </c>
      <c r="E642" t="inlineStr">
        <is>
          <t>F</t>
        </is>
      </c>
      <c r="F642" t="n">
        <v>31</v>
      </c>
      <c r="G642" t="inlineStr"/>
      <c r="H642" t="inlineStr">
        <is>
          <t>FA</t>
        </is>
      </c>
      <c r="I642" s="30" t="n">
        <v>2000000</v>
      </c>
      <c r="J642" s="31" t="n">
        <v>29.16</v>
      </c>
      <c r="K642" s="31" t="n">
        <v>19.51</v>
      </c>
      <c r="L642" s="31" t="n">
        <v>9.65</v>
      </c>
      <c r="M642" s="31" t="n">
        <v>14.58</v>
      </c>
      <c r="O642" t="n">
        <v>6</v>
      </c>
      <c r="P642" t="inlineStr">
        <is>
          <t>04yk3</t>
        </is>
      </c>
    </row>
    <row r="643">
      <c r="A643" t="n">
        <v>642</v>
      </c>
      <c r="B643" t="inlineStr">
        <is>
          <t>Jansen Harkins</t>
        </is>
      </c>
      <c r="C643" t="inlineStr">
        <is>
          <t>TBL</t>
        </is>
      </c>
      <c r="D643" t="inlineStr">
        <is>
          <t>F</t>
        </is>
      </c>
      <c r="E643" t="inlineStr">
        <is>
          <t>F</t>
        </is>
      </c>
      <c r="F643" t="n">
        <v>29</v>
      </c>
      <c r="G643" t="inlineStr"/>
      <c r="H643" t="inlineStr">
        <is>
          <t>FA</t>
        </is>
      </c>
      <c r="I643" s="30" t="n">
        <v>850000</v>
      </c>
      <c r="J643" s="31" t="n">
        <v>29.13</v>
      </c>
      <c r="K643" s="31" t="n">
        <v>21.61</v>
      </c>
      <c r="L643" s="31" t="n">
        <v>7.52</v>
      </c>
      <c r="M643" s="31" t="n">
        <v>34.27</v>
      </c>
      <c r="O643" t="n">
        <v>5</v>
      </c>
      <c r="P643" t="inlineStr">
        <is>
          <t>03rf0</t>
        </is>
      </c>
    </row>
    <row r="644">
      <c r="A644" t="n">
        <v>643</v>
      </c>
      <c r="B644" t="inlineStr">
        <is>
          <t>Beck Malenstyn</t>
        </is>
      </c>
      <c r="C644" t="inlineStr">
        <is>
          <t>BUF</t>
        </is>
      </c>
      <c r="D644" t="inlineStr">
        <is>
          <t>F</t>
        </is>
      </c>
      <c r="E644" t="inlineStr">
        <is>
          <t>F</t>
        </is>
      </c>
      <c r="F644" t="n">
        <v>28</v>
      </c>
      <c r="G644" t="inlineStr"/>
      <c r="H644" t="inlineStr">
        <is>
          <t>FA</t>
        </is>
      </c>
      <c r="I644" s="30" t="n">
        <v>2916667</v>
      </c>
      <c r="J644" s="31" t="n">
        <v>29.02</v>
      </c>
      <c r="K644" s="31" t="n">
        <v>41.6</v>
      </c>
      <c r="L644" s="31" t="n">
        <v>-12.58</v>
      </c>
      <c r="M644" s="31" t="n">
        <v>9.949999999999999</v>
      </c>
      <c r="N644" t="n">
        <v>292.7</v>
      </c>
      <c r="O644" t="n">
        <v>14</v>
      </c>
      <c r="P644" t="inlineStr">
        <is>
          <t>042xx</t>
        </is>
      </c>
    </row>
    <row r="645">
      <c r="A645" t="n">
        <v>644</v>
      </c>
      <c r="B645" t="inlineStr">
        <is>
          <t>Filip Chytil</t>
        </is>
      </c>
      <c r="C645" t="inlineStr">
        <is>
          <t>VAN</t>
        </is>
      </c>
      <c r="D645" t="inlineStr">
        <is>
          <t>F</t>
        </is>
      </c>
      <c r="E645" t="inlineStr">
        <is>
          <t>F</t>
        </is>
      </c>
      <c r="F645" t="n">
        <v>27</v>
      </c>
      <c r="G645" t="inlineStr"/>
      <c r="H645" t="inlineStr">
        <is>
          <t>FA</t>
        </is>
      </c>
      <c r="I645" s="30" t="n">
        <v>4437500</v>
      </c>
      <c r="J645" s="31" t="n">
        <v>28.86</v>
      </c>
      <c r="K645" s="31" t="n">
        <v>5.86</v>
      </c>
      <c r="L645" s="31" t="n">
        <v>23</v>
      </c>
      <c r="M645" s="31" t="n">
        <v>6.5</v>
      </c>
      <c r="O645" t="n">
        <v>20</v>
      </c>
      <c r="P645" t="inlineStr">
        <is>
          <t>04f0o</t>
        </is>
      </c>
    </row>
    <row r="646">
      <c r="A646" t="n">
        <v>645</v>
      </c>
      <c r="B646" t="inlineStr">
        <is>
          <t>Cole Smith</t>
        </is>
      </c>
      <c r="C646" t="inlineStr">
        <is>
          <t>CHI</t>
        </is>
      </c>
      <c r="D646" t="inlineStr">
        <is>
          <t>F</t>
        </is>
      </c>
      <c r="E646" t="inlineStr">
        <is>
          <t>F</t>
        </is>
      </c>
      <c r="F646" t="n">
        <v>30</v>
      </c>
      <c r="G646" t="inlineStr"/>
      <c r="H646" t="inlineStr">
        <is>
          <t>FA</t>
        </is>
      </c>
      <c r="I646" s="30" t="n">
        <v>3000000</v>
      </c>
      <c r="J646" s="31" t="n">
        <v>28.84</v>
      </c>
      <c r="K646" s="31" t="n">
        <v>34.37</v>
      </c>
      <c r="L646" s="31" t="n">
        <v>-5.53</v>
      </c>
      <c r="M646" s="31" t="n">
        <v>9.609999999999999</v>
      </c>
      <c r="O646" t="n">
        <v>7</v>
      </c>
      <c r="P646" t="inlineStr">
        <is>
          <t>05h7m</t>
        </is>
      </c>
    </row>
    <row r="647">
      <c r="A647" t="n">
        <v>646</v>
      </c>
      <c r="B647" t="inlineStr">
        <is>
          <t>Jeff Petry</t>
        </is>
      </c>
      <c r="C647" t="inlineStr">
        <is>
          <t>(N/A)</t>
        </is>
      </c>
      <c r="D647" t="inlineStr">
        <is>
          <t>D</t>
        </is>
      </c>
      <c r="E647" t="inlineStr">
        <is>
          <t>D</t>
        </is>
      </c>
      <c r="F647" t="n">
        <v>38</v>
      </c>
      <c r="G647" t="inlineStr"/>
      <c r="H647" t="inlineStr">
        <is>
          <t>FA</t>
        </is>
      </c>
      <c r="I647" s="30" t="n">
        <v>1</v>
      </c>
      <c r="J647" s="31" t="n">
        <v>28.59</v>
      </c>
      <c r="K647" s="31" t="n">
        <v>29.15</v>
      </c>
      <c r="L647" s="31" t="n">
        <v>-0.5600000000000001</v>
      </c>
      <c r="M647" s="31" t="n">
        <v>28590000</v>
      </c>
      <c r="O647" t="n">
        <v>3</v>
      </c>
      <c r="P647" t="inlineStr">
        <is>
          <t>01bw5</t>
        </is>
      </c>
    </row>
    <row r="648">
      <c r="A648" t="n">
        <v>647</v>
      </c>
      <c r="B648" t="inlineStr">
        <is>
          <t>Mathieu Joseph</t>
        </is>
      </c>
      <c r="C648" t="inlineStr">
        <is>
          <t>EDM</t>
        </is>
      </c>
      <c r="D648" t="inlineStr">
        <is>
          <t>F</t>
        </is>
      </c>
      <c r="E648" t="inlineStr">
        <is>
          <t>F</t>
        </is>
      </c>
      <c r="F648" t="n">
        <v>29</v>
      </c>
      <c r="G648" t="inlineStr"/>
      <c r="H648" t="inlineStr">
        <is>
          <t>FA</t>
        </is>
      </c>
      <c r="I648" s="30" t="n">
        <v>1000000</v>
      </c>
      <c r="J648" s="31" t="n">
        <v>28.38</v>
      </c>
      <c r="K648" s="31" t="n">
        <v>22.36</v>
      </c>
      <c r="L648" s="31" t="n">
        <v>6.02</v>
      </c>
      <c r="M648" s="31" t="n">
        <v>28.38</v>
      </c>
      <c r="O648" t="n">
        <v>8</v>
      </c>
      <c r="P648" t="inlineStr">
        <is>
          <t>03rgp</t>
        </is>
      </c>
    </row>
    <row r="649">
      <c r="A649" t="n">
        <v>648</v>
      </c>
      <c r="B649" t="inlineStr">
        <is>
          <t>Ondrej Palat</t>
        </is>
      </c>
      <c r="C649" t="inlineStr">
        <is>
          <t>NYI</t>
        </is>
      </c>
      <c r="D649" t="inlineStr">
        <is>
          <t>F</t>
        </is>
      </c>
      <c r="E649" t="inlineStr">
        <is>
          <t>F</t>
        </is>
      </c>
      <c r="F649" t="n">
        <v>35</v>
      </c>
      <c r="G649" t="inlineStr"/>
      <c r="H649" t="inlineStr">
        <is>
          <t>FA</t>
        </is>
      </c>
      <c r="I649" s="30" t="n">
        <v>6000000</v>
      </c>
      <c r="J649" s="31" t="n">
        <v>28.29</v>
      </c>
      <c r="K649" s="31" t="n">
        <v>27.83</v>
      </c>
      <c r="L649" s="31" t="n">
        <v>0.46</v>
      </c>
      <c r="M649" s="31" t="n">
        <v>4.71</v>
      </c>
      <c r="N649" t="n">
        <v>291.8</v>
      </c>
      <c r="O649" t="n">
        <v>8</v>
      </c>
      <c r="P649" t="inlineStr">
        <is>
          <t>02fqa</t>
        </is>
      </c>
    </row>
    <row r="650">
      <c r="A650" t="n">
        <v>649</v>
      </c>
      <c r="B650" t="inlineStr">
        <is>
          <t>Nick Bjugstad</t>
        </is>
      </c>
      <c r="C650" t="inlineStr">
        <is>
          <t>NJD</t>
        </is>
      </c>
      <c r="D650" t="inlineStr">
        <is>
          <t>F</t>
        </is>
      </c>
      <c r="E650" t="inlineStr">
        <is>
          <t>F</t>
        </is>
      </c>
      <c r="F650" t="n">
        <v>34</v>
      </c>
      <c r="G650" t="inlineStr"/>
      <c r="H650" t="inlineStr">
        <is>
          <t>FA</t>
        </is>
      </c>
      <c r="I650" s="30" t="n">
        <v>1750000</v>
      </c>
      <c r="J650" s="31" t="n">
        <v>28.03</v>
      </c>
      <c r="K650" s="31" t="n">
        <v>25.97</v>
      </c>
      <c r="L650" s="31" t="n">
        <v>2.06</v>
      </c>
      <c r="M650" s="31" t="n">
        <v>16.02</v>
      </c>
      <c r="O650" t="n">
        <v>9</v>
      </c>
      <c r="P650" t="inlineStr">
        <is>
          <t>01ztq</t>
        </is>
      </c>
    </row>
    <row r="651">
      <c r="A651" t="n">
        <v>650</v>
      </c>
      <c r="B651" t="inlineStr">
        <is>
          <t>Ty Dellandrea</t>
        </is>
      </c>
      <c r="C651" t="inlineStr">
        <is>
          <t>SJS</t>
        </is>
      </c>
      <c r="D651" t="inlineStr">
        <is>
          <t>F</t>
        </is>
      </c>
      <c r="E651" t="inlineStr">
        <is>
          <t>F</t>
        </is>
      </c>
      <c r="F651" t="n">
        <v>26</v>
      </c>
      <c r="G651" t="inlineStr"/>
      <c r="H651" t="inlineStr">
        <is>
          <t>FA</t>
        </is>
      </c>
      <c r="I651" s="30" t="n">
        <v>1625000</v>
      </c>
      <c r="J651" s="31" t="n">
        <v>27.88</v>
      </c>
      <c r="K651" s="31" t="n">
        <v>26.48</v>
      </c>
      <c r="L651" s="31" t="n">
        <v>1.4</v>
      </c>
      <c r="M651" s="31" t="n">
        <v>17.16</v>
      </c>
      <c r="O651" t="n">
        <v>13</v>
      </c>
      <c r="P651" t="inlineStr">
        <is>
          <t>04lc6</t>
        </is>
      </c>
    </row>
    <row r="652">
      <c r="A652" t="n">
        <v>651</v>
      </c>
      <c r="B652" t="inlineStr">
        <is>
          <t>Konsta Helenius</t>
        </is>
      </c>
      <c r="C652" t="inlineStr">
        <is>
          <t>BUF</t>
        </is>
      </c>
      <c r="D652" t="inlineStr">
        <is>
          <t>F</t>
        </is>
      </c>
      <c r="E652" t="inlineStr">
        <is>
          <t>F</t>
        </is>
      </c>
      <c r="F652" t="n">
        <v>20</v>
      </c>
      <c r="G652" t="inlineStr"/>
      <c r="H652" t="inlineStr">
        <is>
          <t>Keith</t>
        </is>
      </c>
      <c r="I652" s="30" t="n">
        <v>942500</v>
      </c>
      <c r="J652" s="31" t="n">
        <v>27.72</v>
      </c>
      <c r="K652" s="31" t="n">
        <v>4.62</v>
      </c>
      <c r="L652" s="31" t="n">
        <v>23.1</v>
      </c>
      <c r="M652" s="31" t="n">
        <v>29.41</v>
      </c>
      <c r="N652" t="n">
        <v>292</v>
      </c>
      <c r="O652" t="n">
        <v>70</v>
      </c>
      <c r="P652" t="inlineStr">
        <is>
          <t>066q4</t>
        </is>
      </c>
    </row>
    <row r="653">
      <c r="A653" t="n">
        <v>652</v>
      </c>
      <c r="B653" t="inlineStr">
        <is>
          <t>Tyson Jost</t>
        </is>
      </c>
      <c r="C653" t="inlineStr">
        <is>
          <t>NSH</t>
        </is>
      </c>
      <c r="D653" t="inlineStr">
        <is>
          <t>F</t>
        </is>
      </c>
      <c r="E653" t="inlineStr">
        <is>
          <t>F</t>
        </is>
      </c>
      <c r="F653" t="n">
        <v>28</v>
      </c>
      <c r="G653" t="inlineStr"/>
      <c r="H653" t="inlineStr">
        <is>
          <t>FA</t>
        </is>
      </c>
      <c r="I653" s="30" t="n">
        <v>1</v>
      </c>
      <c r="J653" s="31" t="n">
        <v>27.46</v>
      </c>
      <c r="K653" s="31" t="n">
        <v>30.09</v>
      </c>
      <c r="L653" s="31" t="n">
        <v>-2.63</v>
      </c>
      <c r="M653" s="31" t="n">
        <v>27460000</v>
      </c>
      <c r="O653" t="n">
        <v>4</v>
      </c>
      <c r="P653" t="inlineStr">
        <is>
          <t>03w5r</t>
        </is>
      </c>
    </row>
    <row r="654">
      <c r="A654" t="n">
        <v>653</v>
      </c>
      <c r="B654" t="inlineStr">
        <is>
          <t>Conor Sheary</t>
        </is>
      </c>
      <c r="C654" t="inlineStr">
        <is>
          <t>BUF</t>
        </is>
      </c>
      <c r="D654" t="inlineStr">
        <is>
          <t>F</t>
        </is>
      </c>
      <c r="E654" t="inlineStr">
        <is>
          <t>F</t>
        </is>
      </c>
      <c r="F654" t="n">
        <v>34</v>
      </c>
      <c r="G654" t="inlineStr"/>
      <c r="H654" t="inlineStr">
        <is>
          <t>FA</t>
        </is>
      </c>
      <c r="I654" s="30" t="n">
        <v>850000</v>
      </c>
      <c r="J654" s="31" t="n">
        <v>27.42</v>
      </c>
      <c r="K654" s="31" t="n">
        <v>26.04</v>
      </c>
      <c r="L654" s="31" t="n">
        <v>1.38</v>
      </c>
      <c r="M654" s="31" t="n">
        <v>32.26</v>
      </c>
      <c r="O654" t="n">
        <v>5</v>
      </c>
      <c r="P654" t="inlineStr">
        <is>
          <t>03cwq</t>
        </is>
      </c>
    </row>
    <row r="655">
      <c r="A655" t="n">
        <v>654</v>
      </c>
      <c r="B655" t="inlineStr">
        <is>
          <t>Carson Soucy</t>
        </is>
      </c>
      <c r="C655" t="inlineStr">
        <is>
          <t>(N/A)</t>
        </is>
      </c>
      <c r="D655" t="inlineStr">
        <is>
          <t>D</t>
        </is>
      </c>
      <c r="E655" t="inlineStr">
        <is>
          <t>D</t>
        </is>
      </c>
      <c r="F655" t="n">
        <v>32</v>
      </c>
      <c r="G655" t="inlineStr"/>
      <c r="H655" t="inlineStr">
        <is>
          <t>FA</t>
        </is>
      </c>
      <c r="I655" s="30" t="n">
        <v>1</v>
      </c>
      <c r="J655" s="31" t="n">
        <v>27.38</v>
      </c>
      <c r="K655" s="31" t="n">
        <v>44.49</v>
      </c>
      <c r="L655" s="31" t="n">
        <v>-17.11</v>
      </c>
      <c r="M655" s="31" t="n">
        <v>27380000</v>
      </c>
      <c r="O655" t="n">
        <v>6</v>
      </c>
      <c r="P655" t="inlineStr">
        <is>
          <t>031qn</t>
        </is>
      </c>
    </row>
    <row r="656">
      <c r="A656" t="n">
        <v>655</v>
      </c>
      <c r="B656" t="inlineStr">
        <is>
          <t>Blake Lizotte</t>
        </is>
      </c>
      <c r="C656" t="inlineStr">
        <is>
          <t>PIT</t>
        </is>
      </c>
      <c r="D656" t="inlineStr">
        <is>
          <t>F</t>
        </is>
      </c>
      <c r="E656" t="inlineStr">
        <is>
          <t>F</t>
        </is>
      </c>
      <c r="F656" t="n">
        <v>28</v>
      </c>
      <c r="G656" t="inlineStr"/>
      <c r="H656" t="inlineStr">
        <is>
          <t>FA</t>
        </is>
      </c>
      <c r="I656" s="30" t="n">
        <v>2250000</v>
      </c>
      <c r="J656" s="31" t="n">
        <v>27.16</v>
      </c>
      <c r="K656" s="31" t="n">
        <v>31.1</v>
      </c>
      <c r="L656" s="31" t="n">
        <v>-3.94</v>
      </c>
      <c r="M656" s="31" t="n">
        <v>12.07</v>
      </c>
      <c r="O656" t="n">
        <v>7</v>
      </c>
      <c r="P656" t="inlineStr">
        <is>
          <t>04zat</t>
        </is>
      </c>
    </row>
    <row r="657">
      <c r="A657" t="n">
        <v>656</v>
      </c>
      <c r="B657" t="inlineStr">
        <is>
          <t>Noah Juulsen</t>
        </is>
      </c>
      <c r="C657" t="inlineStr">
        <is>
          <t>COL</t>
        </is>
      </c>
      <c r="D657" t="inlineStr">
        <is>
          <t>D</t>
        </is>
      </c>
      <c r="E657" t="inlineStr">
        <is>
          <t>D</t>
        </is>
      </c>
      <c r="F657" t="n">
        <v>29</v>
      </c>
      <c r="G657" t="inlineStr"/>
      <c r="H657" t="inlineStr">
        <is>
          <t>FA</t>
        </is>
      </c>
      <c r="I657" s="30" t="n">
        <v>1100000</v>
      </c>
      <c r="J657" s="31" t="n">
        <v>27</v>
      </c>
      <c r="K657" s="31" t="n">
        <v>28.19</v>
      </c>
      <c r="L657" s="31" t="n">
        <v>-1.19</v>
      </c>
      <c r="M657" s="31" t="n">
        <v>24.55</v>
      </c>
      <c r="O657" t="n">
        <v>6</v>
      </c>
      <c r="P657" t="inlineStr">
        <is>
          <t>03rah</t>
        </is>
      </c>
    </row>
    <row r="658">
      <c r="A658" t="n">
        <v>657</v>
      </c>
      <c r="B658" t="inlineStr">
        <is>
          <t>Colin Blackwell</t>
        </is>
      </c>
      <c r="C658" t="inlineStr">
        <is>
          <t>DAL</t>
        </is>
      </c>
      <c r="D658" t="inlineStr">
        <is>
          <t>F</t>
        </is>
      </c>
      <c r="E658" t="inlineStr">
        <is>
          <t>F</t>
        </is>
      </c>
      <c r="F658" t="n">
        <v>33</v>
      </c>
      <c r="G658" t="inlineStr"/>
      <c r="H658" t="inlineStr">
        <is>
          <t>FA</t>
        </is>
      </c>
      <c r="I658" s="30" t="n">
        <v>775000</v>
      </c>
      <c r="J658" s="31" t="n">
        <v>26.86</v>
      </c>
      <c r="K658" s="31" t="n">
        <v>33.08</v>
      </c>
      <c r="L658" s="31" t="n">
        <v>-6.22</v>
      </c>
      <c r="M658" s="31" t="n">
        <v>34.66</v>
      </c>
      <c r="O658" t="n">
        <v>6</v>
      </c>
      <c r="P658" t="inlineStr">
        <is>
          <t>02ir0</t>
        </is>
      </c>
    </row>
    <row r="659">
      <c r="A659" t="n">
        <v>658</v>
      </c>
      <c r="B659" t="inlineStr">
        <is>
          <t>Gustav Nyquist</t>
        </is>
      </c>
      <c r="C659" t="inlineStr">
        <is>
          <t>(N/A)</t>
        </is>
      </c>
      <c r="D659" t="inlineStr">
        <is>
          <t>F</t>
        </is>
      </c>
      <c r="E659" t="inlineStr">
        <is>
          <t>F</t>
        </is>
      </c>
      <c r="F659" t="n">
        <v>37</v>
      </c>
      <c r="G659" t="inlineStr"/>
      <c r="H659" t="inlineStr">
        <is>
          <t>FA</t>
        </is>
      </c>
      <c r="I659" s="30" t="n">
        <v>1</v>
      </c>
      <c r="J659" s="31" t="n">
        <v>26.7</v>
      </c>
      <c r="K659" s="31" t="n">
        <v>16.66</v>
      </c>
      <c r="L659" s="31" t="n">
        <v>10.04</v>
      </c>
      <c r="M659" s="31" t="n">
        <v>26700000</v>
      </c>
      <c r="O659" t="n">
        <v>5</v>
      </c>
      <c r="P659" t="inlineStr">
        <is>
          <t>01gjz</t>
        </is>
      </c>
    </row>
    <row r="660">
      <c r="A660" t="n">
        <v>659</v>
      </c>
      <c r="B660" t="inlineStr">
        <is>
          <t>Kailer Yamamoto</t>
        </is>
      </c>
      <c r="C660" t="inlineStr">
        <is>
          <t>UTA</t>
        </is>
      </c>
      <c r="D660" t="inlineStr">
        <is>
          <t>F</t>
        </is>
      </c>
      <c r="E660" t="inlineStr">
        <is>
          <t>F</t>
        </is>
      </c>
      <c r="F660" t="n">
        <v>27</v>
      </c>
      <c r="G660" t="inlineStr"/>
      <c r="H660" t="inlineStr">
        <is>
          <t>FA</t>
        </is>
      </c>
      <c r="I660" s="30" t="n">
        <v>1750000</v>
      </c>
      <c r="J660" s="31" t="n">
        <v>26.58</v>
      </c>
      <c r="K660" s="31" t="n">
        <v>31.65</v>
      </c>
      <c r="L660" s="31" t="n">
        <v>-5.07</v>
      </c>
      <c r="M660" s="31" t="n">
        <v>15.19</v>
      </c>
      <c r="O660" t="n">
        <v>8</v>
      </c>
      <c r="P660" t="inlineStr">
        <is>
          <t>03yuc</t>
        </is>
      </c>
    </row>
    <row r="661">
      <c r="A661" t="n">
        <v>660</v>
      </c>
      <c r="B661" t="inlineStr">
        <is>
          <t>Henri Jokiharju</t>
        </is>
      </c>
      <c r="C661" t="inlineStr">
        <is>
          <t>BOS</t>
        </is>
      </c>
      <c r="D661" t="inlineStr">
        <is>
          <t>D</t>
        </is>
      </c>
      <c r="E661" t="inlineStr">
        <is>
          <t>D</t>
        </is>
      </c>
      <c r="F661" t="n">
        <v>27</v>
      </c>
      <c r="G661" t="inlineStr"/>
      <c r="H661" t="inlineStr">
        <is>
          <t>FA</t>
        </is>
      </c>
      <c r="I661" s="30" t="n">
        <v>3000000</v>
      </c>
      <c r="J661" s="31" t="n">
        <v>26.45</v>
      </c>
      <c r="K661" s="31" t="n">
        <v>27.95</v>
      </c>
      <c r="L661" s="31" t="n">
        <v>-1.5</v>
      </c>
      <c r="M661" s="31" t="n">
        <v>8.82</v>
      </c>
      <c r="O661" t="n">
        <v>9</v>
      </c>
      <c r="P661" t="inlineStr">
        <is>
          <t>048xb</t>
        </is>
      </c>
    </row>
    <row r="662">
      <c r="A662" t="n">
        <v>661</v>
      </c>
      <c r="B662" t="inlineStr">
        <is>
          <t>Fedor Svechkov</t>
        </is>
      </c>
      <c r="C662" t="inlineStr">
        <is>
          <t>COL</t>
        </is>
      </c>
      <c r="D662" t="inlineStr">
        <is>
          <t>F</t>
        </is>
      </c>
      <c r="E662" t="inlineStr">
        <is>
          <t>F</t>
        </is>
      </c>
      <c r="F662" t="n">
        <v>23</v>
      </c>
      <c r="G662" t="inlineStr"/>
      <c r="H662" t="inlineStr">
        <is>
          <t>Le Duke of Dangles</t>
        </is>
      </c>
      <c r="I662" s="30" t="n">
        <v>1250000</v>
      </c>
      <c r="J662" s="31" t="n">
        <v>26.25</v>
      </c>
      <c r="K662" s="31" t="n">
        <v>27.66</v>
      </c>
      <c r="L662" s="31" t="n">
        <v>-1.41</v>
      </c>
      <c r="M662" s="31" t="n">
        <v>21</v>
      </c>
      <c r="O662" t="n">
        <v>27</v>
      </c>
      <c r="P662" t="inlineStr">
        <is>
          <t>05rj4</t>
        </is>
      </c>
    </row>
    <row r="663">
      <c r="A663" t="n">
        <v>662</v>
      </c>
      <c r="B663" t="inlineStr">
        <is>
          <t>Trevor Connelly</t>
        </is>
      </c>
      <c r="C663" t="inlineStr">
        <is>
          <t>VGK</t>
        </is>
      </c>
      <c r="D663" t="inlineStr">
        <is>
          <t>F</t>
        </is>
      </c>
      <c r="E663" t="inlineStr">
        <is>
          <t>F</t>
        </is>
      </c>
      <c r="F663" t="n">
        <v>20</v>
      </c>
      <c r="G663" t="inlineStr"/>
      <c r="H663" t="inlineStr">
        <is>
          <t>Keith</t>
        </is>
      </c>
      <c r="I663" s="30" t="n">
        <v>975000</v>
      </c>
      <c r="J663" s="31" t="n">
        <v>26.07</v>
      </c>
      <c r="K663" s="31" t="n">
        <v>0</v>
      </c>
      <c r="L663" s="31" t="n">
        <v>26.07</v>
      </c>
      <c r="M663" s="31" t="n">
        <v>26.74</v>
      </c>
      <c r="N663" t="n">
        <v>292.2</v>
      </c>
      <c r="O663" t="n">
        <v>62</v>
      </c>
      <c r="P663" t="inlineStr">
        <is>
          <t>06h8h</t>
        </is>
      </c>
    </row>
    <row r="664">
      <c r="A664" t="n">
        <v>663</v>
      </c>
      <c r="B664" t="inlineStr">
        <is>
          <t>Mark Jankowski</t>
        </is>
      </c>
      <c r="C664" t="inlineStr">
        <is>
          <t>CAR</t>
        </is>
      </c>
      <c r="D664" t="inlineStr">
        <is>
          <t>F</t>
        </is>
      </c>
      <c r="E664" t="inlineStr">
        <is>
          <t>F</t>
        </is>
      </c>
      <c r="F664" t="n">
        <v>31</v>
      </c>
      <c r="G664" t="inlineStr"/>
      <c r="H664" t="inlineStr">
        <is>
          <t>FA</t>
        </is>
      </c>
      <c r="I664" s="30" t="n">
        <v>1850000</v>
      </c>
      <c r="J664" s="31" t="n">
        <v>25.72</v>
      </c>
      <c r="K664" s="31" t="n">
        <v>32.05</v>
      </c>
      <c r="L664" s="31" t="n">
        <v>-6.33</v>
      </c>
      <c r="M664" s="31" t="n">
        <v>13.9</v>
      </c>
      <c r="O664" t="n">
        <v>8</v>
      </c>
      <c r="P664" t="inlineStr">
        <is>
          <t>02noo</t>
        </is>
      </c>
    </row>
    <row r="665">
      <c r="A665" t="n">
        <v>664</v>
      </c>
      <c r="B665" t="inlineStr">
        <is>
          <t>Max Sasson</t>
        </is>
      </c>
      <c r="C665" t="inlineStr">
        <is>
          <t>VAN</t>
        </is>
      </c>
      <c r="D665" t="inlineStr">
        <is>
          <t>F</t>
        </is>
      </c>
      <c r="E665" t="inlineStr">
        <is>
          <t>F</t>
        </is>
      </c>
      <c r="F665" t="n">
        <v>26</v>
      </c>
      <c r="G665" t="inlineStr"/>
      <c r="H665" t="inlineStr">
        <is>
          <t>FA</t>
        </is>
      </c>
      <c r="I665" s="30" t="n">
        <v>1000000</v>
      </c>
      <c r="J665" s="31" t="n">
        <v>25.61</v>
      </c>
      <c r="K665" s="31" t="n">
        <v>28.44</v>
      </c>
      <c r="L665" s="31" t="n">
        <v>-2.83</v>
      </c>
      <c r="M665" s="31" t="n">
        <v>25.61</v>
      </c>
      <c r="N665" t="n">
        <v>293.4</v>
      </c>
      <c r="O665" t="n">
        <v>10</v>
      </c>
      <c r="P665" t="inlineStr">
        <is>
          <t>067y0</t>
        </is>
      </c>
    </row>
    <row r="666">
      <c r="A666" t="n">
        <v>665</v>
      </c>
      <c r="B666" t="inlineStr">
        <is>
          <t>Emil Andrae</t>
        </is>
      </c>
      <c r="C666" t="inlineStr">
        <is>
          <t>TOR</t>
        </is>
      </c>
      <c r="D666" t="inlineStr">
        <is>
          <t>D</t>
        </is>
      </c>
      <c r="E666" t="inlineStr">
        <is>
          <t>D</t>
        </is>
      </c>
      <c r="F666" t="n">
        <v>24</v>
      </c>
      <c r="G666" t="inlineStr"/>
      <c r="H666" t="inlineStr">
        <is>
          <t>FA</t>
        </is>
      </c>
      <c r="I666" s="30" t="n">
        <v>1550000</v>
      </c>
      <c r="J666" s="31" t="n">
        <v>25.48</v>
      </c>
      <c r="K666" s="31" t="n">
        <v>32.57</v>
      </c>
      <c r="L666" s="31" t="n">
        <v>-7.09</v>
      </c>
      <c r="M666" s="31" t="n">
        <v>16.44</v>
      </c>
      <c r="O666" t="n">
        <v>26</v>
      </c>
      <c r="P666" t="inlineStr">
        <is>
          <t>05k9a</t>
        </is>
      </c>
    </row>
    <row r="667">
      <c r="A667" t="n">
        <v>666</v>
      </c>
      <c r="B667" t="inlineStr">
        <is>
          <t>Michael DiPietro</t>
        </is>
      </c>
      <c r="C667" t="inlineStr">
        <is>
          <t>BOS</t>
        </is>
      </c>
      <c r="D667" t="inlineStr">
        <is>
          <t>G</t>
        </is>
      </c>
      <c r="E667" t="inlineStr">
        <is>
          <t>G</t>
        </is>
      </c>
      <c r="F667" t="n">
        <v>27</v>
      </c>
      <c r="G667" t="inlineStr"/>
      <c r="H667" t="inlineStr">
        <is>
          <t>FA</t>
        </is>
      </c>
      <c r="I667" s="30" t="n">
        <v>812500</v>
      </c>
      <c r="J667" s="31" t="n">
        <v>25.46</v>
      </c>
      <c r="K667" s="31" t="n">
        <v>0.04</v>
      </c>
      <c r="L667" s="31" t="n">
        <v>25.42</v>
      </c>
      <c r="M667" s="31" t="n">
        <v>31.34</v>
      </c>
      <c r="O667" t="n">
        <v>36</v>
      </c>
      <c r="P667" t="inlineStr">
        <is>
          <t>03y7l</t>
        </is>
      </c>
    </row>
    <row r="668">
      <c r="A668" t="n">
        <v>667</v>
      </c>
      <c r="B668" t="inlineStr">
        <is>
          <t>Jonathan Drouin</t>
        </is>
      </c>
      <c r="C668" t="inlineStr">
        <is>
          <t>(N/A)</t>
        </is>
      </c>
      <c r="D668" t="inlineStr">
        <is>
          <t>F</t>
        </is>
      </c>
      <c r="E668" t="inlineStr">
        <is>
          <t>F</t>
        </is>
      </c>
      <c r="F668" t="n">
        <v>31</v>
      </c>
      <c r="G668" t="inlineStr"/>
      <c r="H668" t="inlineStr">
        <is>
          <t>FA</t>
        </is>
      </c>
      <c r="I668" s="30" t="n">
        <v>1</v>
      </c>
      <c r="J668" s="31" t="n">
        <v>25.45</v>
      </c>
      <c r="K668" s="31" t="n">
        <v>30.93</v>
      </c>
      <c r="L668" s="31" t="n">
        <v>-5.48</v>
      </c>
      <c r="M668" s="31" t="n">
        <v>25450000</v>
      </c>
      <c r="O668" t="n">
        <v>11</v>
      </c>
      <c r="P668" t="inlineStr">
        <is>
          <t>02wy1</t>
        </is>
      </c>
    </row>
    <row r="669">
      <c r="A669" t="n">
        <v>668</v>
      </c>
      <c r="B669" t="inlineStr">
        <is>
          <t>Alex Bump</t>
        </is>
      </c>
      <c r="C669" t="inlineStr">
        <is>
          <t>PHI</t>
        </is>
      </c>
      <c r="D669" t="inlineStr">
        <is>
          <t>F</t>
        </is>
      </c>
      <c r="E669" t="inlineStr">
        <is>
          <t>F</t>
        </is>
      </c>
      <c r="F669" t="n">
        <v>22</v>
      </c>
      <c r="G669" t="inlineStr"/>
      <c r="H669" t="inlineStr">
        <is>
          <t>Anybody but the Leafs</t>
        </is>
      </c>
      <c r="I669" s="30" t="n">
        <v>950000</v>
      </c>
      <c r="J669" s="31" t="n">
        <v>25.35</v>
      </c>
      <c r="K669" s="31" t="n">
        <v>11.58</v>
      </c>
      <c r="L669" s="31" t="n">
        <v>13.77</v>
      </c>
      <c r="M669" s="31" t="n">
        <v>26.68</v>
      </c>
      <c r="N669" t="n">
        <v>293.4</v>
      </c>
      <c r="O669" t="n">
        <v>38</v>
      </c>
      <c r="P669" t="inlineStr">
        <is>
          <t>060pq</t>
        </is>
      </c>
    </row>
    <row r="670">
      <c r="A670" t="n">
        <v>669</v>
      </c>
      <c r="B670" t="inlineStr">
        <is>
          <t>Semyon Varlamov</t>
        </is>
      </c>
      <c r="C670" t="inlineStr">
        <is>
          <t>NYI</t>
        </is>
      </c>
      <c r="D670" t="inlineStr">
        <is>
          <t>G</t>
        </is>
      </c>
      <c r="E670" t="inlineStr">
        <is>
          <t>G</t>
        </is>
      </c>
      <c r="F670" t="n">
        <v>38</v>
      </c>
      <c r="G670" t="inlineStr"/>
      <c r="H670" t="inlineStr">
        <is>
          <t>FA</t>
        </is>
      </c>
      <c r="I670" s="30" t="n">
        <v>2750000</v>
      </c>
      <c r="J670" s="31" t="n">
        <v>25.2</v>
      </c>
      <c r="K670" s="31" t="n">
        <v>0</v>
      </c>
      <c r="L670" s="31" t="n">
        <v>25.2</v>
      </c>
      <c r="M670" s="31" t="n">
        <v>9.16</v>
      </c>
      <c r="O670" t="n">
        <v>12</v>
      </c>
      <c r="P670" t="inlineStr">
        <is>
          <t>004qi</t>
        </is>
      </c>
    </row>
    <row r="671">
      <c r="A671" t="n">
        <v>670</v>
      </c>
      <c r="B671" t="inlineStr">
        <is>
          <t>Alexei Toropchenko</t>
        </is>
      </c>
      <c r="C671" t="inlineStr">
        <is>
          <t>STL</t>
        </is>
      </c>
      <c r="D671" t="inlineStr">
        <is>
          <t>F</t>
        </is>
      </c>
      <c r="E671" t="inlineStr">
        <is>
          <t>F</t>
        </is>
      </c>
      <c r="F671" t="n">
        <v>27</v>
      </c>
      <c r="G671" t="inlineStr"/>
      <c r="H671" t="inlineStr">
        <is>
          <t>FA</t>
        </is>
      </c>
      <c r="I671" s="30" t="n">
        <v>2500000</v>
      </c>
      <c r="J671" s="31" t="n">
        <v>25.16</v>
      </c>
      <c r="K671" s="31" t="n">
        <v>28.84</v>
      </c>
      <c r="L671" s="31" t="n">
        <v>-3.68</v>
      </c>
      <c r="M671" s="31" t="n">
        <v>10.06</v>
      </c>
      <c r="O671" t="n">
        <v>9</v>
      </c>
      <c r="P671" t="inlineStr">
        <is>
          <t>04f26</t>
        </is>
      </c>
    </row>
    <row r="672">
      <c r="A672" t="n">
        <v>671</v>
      </c>
      <c r="B672" t="inlineStr">
        <is>
          <t>Tim Washe</t>
        </is>
      </c>
      <c r="C672" t="inlineStr">
        <is>
          <t>ANA</t>
        </is>
      </c>
      <c r="D672" t="inlineStr">
        <is>
          <t>F</t>
        </is>
      </c>
      <c r="E672" t="inlineStr">
        <is>
          <t>F</t>
        </is>
      </c>
      <c r="F672" t="n">
        <v>25</v>
      </c>
      <c r="G672" t="inlineStr"/>
      <c r="H672" t="inlineStr">
        <is>
          <t>FA</t>
        </is>
      </c>
      <c r="I672" s="30" t="n">
        <v>812500</v>
      </c>
      <c r="J672" s="31" t="n">
        <v>25.08</v>
      </c>
      <c r="K672" s="31" t="n">
        <v>14.05</v>
      </c>
      <c r="L672" s="31" t="n">
        <v>11.03</v>
      </c>
      <c r="M672" s="31" t="n">
        <v>30.87</v>
      </c>
      <c r="N672" t="n">
        <v>293.2</v>
      </c>
      <c r="O672" t="n">
        <v>16</v>
      </c>
      <c r="P672" t="inlineStr">
        <is>
          <t>06sds</t>
        </is>
      </c>
    </row>
    <row r="673">
      <c r="A673" t="n">
        <v>672</v>
      </c>
      <c r="B673" t="inlineStr">
        <is>
          <t>Sacha Boisvert</t>
        </is>
      </c>
      <c r="C673" t="inlineStr">
        <is>
          <t>CHI</t>
        </is>
      </c>
      <c r="D673" t="inlineStr">
        <is>
          <t>F</t>
        </is>
      </c>
      <c r="E673" t="inlineStr">
        <is>
          <t>F</t>
        </is>
      </c>
      <c r="F673" t="n">
        <v>20</v>
      </c>
      <c r="G673" t="inlineStr"/>
      <c r="H673" t="inlineStr">
        <is>
          <t>Nathan</t>
        </is>
      </c>
      <c r="I673" s="30" t="n">
        <v>974167</v>
      </c>
      <c r="J673" s="31" t="n">
        <v>25.06</v>
      </c>
      <c r="K673" s="31" t="n">
        <v>5.74</v>
      </c>
      <c r="L673" s="31" t="n">
        <v>19.32</v>
      </c>
      <c r="M673" s="31" t="n">
        <v>25.72</v>
      </c>
      <c r="N673" t="n">
        <v>293.3</v>
      </c>
      <c r="O673" t="n">
        <v>44</v>
      </c>
      <c r="P673" t="inlineStr">
        <is>
          <t>066q1</t>
        </is>
      </c>
    </row>
    <row r="674">
      <c r="A674" t="n">
        <v>673</v>
      </c>
      <c r="B674" t="inlineStr">
        <is>
          <t>Theo Lindstein</t>
        </is>
      </c>
      <c r="C674" t="inlineStr">
        <is>
          <t>STL</t>
        </is>
      </c>
      <c r="D674" t="inlineStr">
        <is>
          <t>D</t>
        </is>
      </c>
      <c r="E674" t="inlineStr">
        <is>
          <t>D</t>
        </is>
      </c>
      <c r="F674" t="n">
        <v>21</v>
      </c>
      <c r="G674" t="inlineStr"/>
      <c r="H674" t="inlineStr">
        <is>
          <t>Nathan</t>
        </is>
      </c>
      <c r="I674" s="30" t="n">
        <v>918333</v>
      </c>
      <c r="J674" s="31" t="n">
        <v>24.98</v>
      </c>
      <c r="K674" s="31" t="n">
        <v>10.25</v>
      </c>
      <c r="L674" s="31" t="n">
        <v>14.73</v>
      </c>
      <c r="M674" s="31" t="n">
        <v>27.2</v>
      </c>
      <c r="O674" t="n">
        <v>36</v>
      </c>
      <c r="P674" t="inlineStr">
        <is>
          <t>05r2z</t>
        </is>
      </c>
    </row>
    <row r="675">
      <c r="A675" t="n">
        <v>674</v>
      </c>
      <c r="B675" t="inlineStr">
        <is>
          <t>Liam Ohgren</t>
        </is>
      </c>
      <c r="C675" t="inlineStr">
        <is>
          <t>VAN</t>
        </is>
      </c>
      <c r="D675" t="inlineStr">
        <is>
          <t>F</t>
        </is>
      </c>
      <c r="E675" t="inlineStr">
        <is>
          <t>F</t>
        </is>
      </c>
      <c r="F675" t="n">
        <v>22</v>
      </c>
      <c r="G675" t="inlineStr"/>
      <c r="H675" t="inlineStr">
        <is>
          <t>Sidizen Kanes</t>
        </is>
      </c>
      <c r="I675" s="30" t="n">
        <v>886666</v>
      </c>
      <c r="J675" s="31" t="n">
        <v>24.96</v>
      </c>
      <c r="K675" s="31" t="n">
        <v>26.59</v>
      </c>
      <c r="L675" s="31" t="n">
        <v>-1.63</v>
      </c>
      <c r="M675" s="31" t="n">
        <v>28.15</v>
      </c>
      <c r="O675" t="n">
        <v>44</v>
      </c>
      <c r="P675" t="inlineStr">
        <is>
          <t>05ym6</t>
        </is>
      </c>
    </row>
    <row r="676">
      <c r="A676" t="n">
        <v>675</v>
      </c>
      <c r="B676" t="inlineStr">
        <is>
          <t>Maxim Shabanov</t>
        </is>
      </c>
      <c r="C676" t="inlineStr">
        <is>
          <t>MIN</t>
        </is>
      </c>
      <c r="D676" t="inlineStr">
        <is>
          <t>F</t>
        </is>
      </c>
      <c r="E676" t="inlineStr">
        <is>
          <t>F</t>
        </is>
      </c>
      <c r="F676" t="n">
        <v>25</v>
      </c>
      <c r="G676" t="inlineStr"/>
      <c r="H676" t="inlineStr">
        <is>
          <t>Mike</t>
        </is>
      </c>
      <c r="I676" s="30" t="n">
        <v>1600000</v>
      </c>
      <c r="J676" s="31" t="n">
        <v>24.87</v>
      </c>
      <c r="K676" s="31" t="n">
        <v>20.49</v>
      </c>
      <c r="L676" s="31" t="n">
        <v>4.38</v>
      </c>
      <c r="M676" s="31" t="n">
        <v>15.54</v>
      </c>
      <c r="N676" t="n">
        <v>292.1</v>
      </c>
      <c r="O676" t="n">
        <v>46</v>
      </c>
      <c r="P676" t="inlineStr">
        <is>
          <t>06imq</t>
        </is>
      </c>
    </row>
    <row r="677">
      <c r="A677" t="n">
        <v>676</v>
      </c>
      <c r="B677" t="inlineStr">
        <is>
          <t>Avery Hayes</t>
        </is>
      </c>
      <c r="C677" t="inlineStr">
        <is>
          <t>PIT</t>
        </is>
      </c>
      <c r="D677" t="inlineStr">
        <is>
          <t>F</t>
        </is>
      </c>
      <c r="E677" t="inlineStr">
        <is>
          <t>F</t>
        </is>
      </c>
      <c r="F677" t="n">
        <v>23</v>
      </c>
      <c r="G677" t="inlineStr"/>
      <c r="H677" t="inlineStr">
        <is>
          <t>FA</t>
        </is>
      </c>
      <c r="I677" s="30" t="n">
        <v>830000</v>
      </c>
      <c r="J677" s="31" t="n">
        <v>24.81</v>
      </c>
      <c r="K677" s="31" t="n">
        <v>9.51</v>
      </c>
      <c r="L677" s="31" t="n">
        <v>15.3</v>
      </c>
      <c r="M677" s="31" t="n">
        <v>29.89</v>
      </c>
      <c r="O677" t="n">
        <v>24</v>
      </c>
      <c r="P677" t="inlineStr">
        <is>
          <t>05ub8</t>
        </is>
      </c>
    </row>
    <row r="678">
      <c r="A678" t="n">
        <v>677</v>
      </c>
      <c r="B678" t="inlineStr">
        <is>
          <t>Brayden Pachal</t>
        </is>
      </c>
      <c r="C678" t="inlineStr">
        <is>
          <t>CGY</t>
        </is>
      </c>
      <c r="D678" t="inlineStr">
        <is>
          <t>D</t>
        </is>
      </c>
      <c r="E678" t="inlineStr">
        <is>
          <t>D</t>
        </is>
      </c>
      <c r="F678" t="n">
        <v>27</v>
      </c>
      <c r="G678" t="inlineStr"/>
      <c r="H678" t="inlineStr">
        <is>
          <t>The Last Place Lukes</t>
        </is>
      </c>
      <c r="I678" s="30" t="n">
        <v>1187500</v>
      </c>
      <c r="J678" s="31" t="n">
        <v>24.63</v>
      </c>
      <c r="K678" s="31" t="n">
        <v>31.48</v>
      </c>
      <c r="L678" s="31" t="n">
        <v>-6.85</v>
      </c>
      <c r="M678" s="31" t="n">
        <v>20.74</v>
      </c>
      <c r="O678" t="n">
        <v>7</v>
      </c>
      <c r="P678" t="inlineStr">
        <is>
          <t>04xcc</t>
        </is>
      </c>
    </row>
    <row r="679">
      <c r="A679" t="n">
        <v>678</v>
      </c>
      <c r="B679" t="inlineStr">
        <is>
          <t>Jack Finley</t>
        </is>
      </c>
      <c r="C679" t="inlineStr">
        <is>
          <t>STL</t>
        </is>
      </c>
      <c r="D679" t="inlineStr">
        <is>
          <t>F</t>
        </is>
      </c>
      <c r="E679" t="inlineStr">
        <is>
          <t>F</t>
        </is>
      </c>
      <c r="F679" t="n">
        <v>24</v>
      </c>
      <c r="G679" t="inlineStr"/>
      <c r="H679" t="inlineStr">
        <is>
          <t>FA</t>
        </is>
      </c>
      <c r="I679" s="30" t="n">
        <v>775000</v>
      </c>
      <c r="J679" s="31" t="n">
        <v>24.59</v>
      </c>
      <c r="K679" s="31" t="n">
        <v>19.61</v>
      </c>
      <c r="L679" s="31" t="n">
        <v>4.98</v>
      </c>
      <c r="M679" s="31" t="n">
        <v>31.73</v>
      </c>
      <c r="O679" t="n">
        <v>13</v>
      </c>
      <c r="P679" t="inlineStr">
        <is>
          <t>05k8b</t>
        </is>
      </c>
    </row>
    <row r="680">
      <c r="A680" t="n">
        <v>679</v>
      </c>
      <c r="B680" t="inlineStr">
        <is>
          <t>Sam Montembeault</t>
        </is>
      </c>
      <c r="C680" t="inlineStr">
        <is>
          <t>MTL</t>
        </is>
      </c>
      <c r="D680" t="inlineStr">
        <is>
          <t>G</t>
        </is>
      </c>
      <c r="E680" t="inlineStr">
        <is>
          <t>G</t>
        </is>
      </c>
      <c r="F680" t="n">
        <v>29</v>
      </c>
      <c r="G680" t="inlineStr"/>
      <c r="H680" t="inlineStr">
        <is>
          <t>FA</t>
        </is>
      </c>
      <c r="I680" s="30" t="n">
        <v>3150000</v>
      </c>
      <c r="J680" s="31" t="n">
        <v>24.58</v>
      </c>
      <c r="K680" s="31" t="n">
        <v>36.08</v>
      </c>
      <c r="L680" s="31" t="n">
        <v>-11.5</v>
      </c>
      <c r="M680" s="31" t="n">
        <v>7.8</v>
      </c>
      <c r="N680" t="n">
        <v>291.8</v>
      </c>
      <c r="O680" t="n">
        <v>31</v>
      </c>
      <c r="P680" t="inlineStr">
        <is>
          <t>03rfp</t>
        </is>
      </c>
    </row>
    <row r="681">
      <c r="A681" t="n">
        <v>680</v>
      </c>
      <c r="B681" t="inlineStr">
        <is>
          <t>Arttu Hyry</t>
        </is>
      </c>
      <c r="C681" t="inlineStr">
        <is>
          <t>DAL</t>
        </is>
      </c>
      <c r="D681" t="inlineStr">
        <is>
          <t>F</t>
        </is>
      </c>
      <c r="E681" t="inlineStr">
        <is>
          <t>F</t>
        </is>
      </c>
      <c r="F681" t="n">
        <v>25</v>
      </c>
      <c r="G681" t="inlineStr"/>
      <c r="H681" t="inlineStr">
        <is>
          <t>FA</t>
        </is>
      </c>
      <c r="I681" s="30" t="n">
        <v>875000</v>
      </c>
      <c r="J681" s="31" t="n">
        <v>24.55</v>
      </c>
      <c r="K681" s="31" t="n">
        <v>8.34</v>
      </c>
      <c r="L681" s="31" t="n">
        <v>16.21</v>
      </c>
      <c r="M681" s="31" t="n">
        <v>28.06</v>
      </c>
      <c r="O681" t="n">
        <v>15</v>
      </c>
      <c r="P681" t="inlineStr">
        <is>
          <t>06kkx</t>
        </is>
      </c>
    </row>
    <row r="682">
      <c r="A682" t="n">
        <v>681</v>
      </c>
      <c r="B682" t="inlineStr">
        <is>
          <t>Tyson Hinds</t>
        </is>
      </c>
      <c r="C682" t="inlineStr">
        <is>
          <t>ANA</t>
        </is>
      </c>
      <c r="D682" t="inlineStr">
        <is>
          <t>D</t>
        </is>
      </c>
      <c r="E682" t="inlineStr">
        <is>
          <t>D</t>
        </is>
      </c>
      <c r="F682" t="n">
        <v>23</v>
      </c>
      <c r="G682" t="inlineStr"/>
      <c r="H682" t="inlineStr">
        <is>
          <t>FA</t>
        </is>
      </c>
      <c r="I682" s="30" t="n">
        <v>829444</v>
      </c>
      <c r="J682" s="31" t="n">
        <v>24.55</v>
      </c>
      <c r="K682" s="31" t="n">
        <v>2.38</v>
      </c>
      <c r="L682" s="31" t="n">
        <v>22.17</v>
      </c>
      <c r="M682" s="31" t="n">
        <v>29.6</v>
      </c>
      <c r="O682" t="n">
        <v>17</v>
      </c>
      <c r="P682" t="inlineStr">
        <is>
          <t>05ub3</t>
        </is>
      </c>
    </row>
    <row r="683">
      <c r="A683" t="n">
        <v>682</v>
      </c>
      <c r="B683" t="inlineStr">
        <is>
          <t>Liam O'Brien</t>
        </is>
      </c>
      <c r="C683" t="inlineStr">
        <is>
          <t>UTA</t>
        </is>
      </c>
      <c r="D683" t="inlineStr">
        <is>
          <t>F</t>
        </is>
      </c>
      <c r="E683" t="inlineStr">
        <is>
          <t>F</t>
        </is>
      </c>
      <c r="F683" t="n">
        <v>32</v>
      </c>
      <c r="G683" t="inlineStr"/>
      <c r="H683" t="inlineStr">
        <is>
          <t>FA</t>
        </is>
      </c>
      <c r="I683" s="30" t="n">
        <v>1000000</v>
      </c>
      <c r="J683" s="31" t="n">
        <v>24.5</v>
      </c>
      <c r="K683" s="31" t="n">
        <v>21.06</v>
      </c>
      <c r="L683" s="31" t="n">
        <v>3.44</v>
      </c>
      <c r="M683" s="31" t="n">
        <v>24.5</v>
      </c>
      <c r="O683" t="n">
        <v>5</v>
      </c>
      <c r="P683" t="inlineStr">
        <is>
          <t>03kij</t>
        </is>
      </c>
    </row>
    <row r="684">
      <c r="A684" t="n">
        <v>683</v>
      </c>
      <c r="B684" t="inlineStr">
        <is>
          <t>Max Jones</t>
        </is>
      </c>
      <c r="C684" t="inlineStr">
        <is>
          <t>EDM</t>
        </is>
      </c>
      <c r="D684" t="inlineStr">
        <is>
          <t>F</t>
        </is>
      </c>
      <c r="E684" t="inlineStr">
        <is>
          <t>F</t>
        </is>
      </c>
      <c r="F684" t="n">
        <v>28</v>
      </c>
      <c r="G684" t="inlineStr"/>
      <c r="H684" t="inlineStr">
        <is>
          <t>FA</t>
        </is>
      </c>
      <c r="I684" s="30" t="n">
        <v>850000</v>
      </c>
      <c r="J684" s="31" t="n">
        <v>24.33</v>
      </c>
      <c r="K684" s="31" t="n">
        <v>12.17</v>
      </c>
      <c r="L684" s="31" t="n">
        <v>12.16</v>
      </c>
      <c r="M684" s="31" t="n">
        <v>28.62</v>
      </c>
      <c r="O684" t="n">
        <v>4</v>
      </c>
      <c r="P684" t="inlineStr">
        <is>
          <t>03mn7</t>
        </is>
      </c>
    </row>
    <row r="685">
      <c r="A685" t="n">
        <v>684</v>
      </c>
      <c r="B685" t="inlineStr">
        <is>
          <t>Ryan Winterton</t>
        </is>
      </c>
      <c r="C685" t="inlineStr">
        <is>
          <t>SEA</t>
        </is>
      </c>
      <c r="D685" t="inlineStr">
        <is>
          <t>F</t>
        </is>
      </c>
      <c r="E685" t="inlineStr">
        <is>
          <t>F</t>
        </is>
      </c>
      <c r="F685" t="n">
        <v>23</v>
      </c>
      <c r="G685" t="inlineStr"/>
      <c r="H685" t="inlineStr">
        <is>
          <t>FA</t>
        </is>
      </c>
      <c r="I685" s="30" t="n">
        <v>1125000</v>
      </c>
      <c r="J685" s="31" t="n">
        <v>24.31</v>
      </c>
      <c r="K685" s="31" t="n">
        <v>27.77</v>
      </c>
      <c r="L685" s="31" t="n">
        <v>-3.46</v>
      </c>
      <c r="M685" s="31" t="n">
        <v>21.61</v>
      </c>
      <c r="O685" t="n">
        <v>16</v>
      </c>
      <c r="P685" t="inlineStr">
        <is>
          <t>05tuj</t>
        </is>
      </c>
    </row>
    <row r="686">
      <c r="A686" t="n">
        <v>685</v>
      </c>
      <c r="B686" t="inlineStr">
        <is>
          <t>Nick Blankenburg</t>
        </is>
      </c>
      <c r="C686" t="inlineStr">
        <is>
          <t>(N/A)</t>
        </is>
      </c>
      <c r="D686" t="inlineStr">
        <is>
          <t>D</t>
        </is>
      </c>
      <c r="E686" t="inlineStr">
        <is>
          <t>D</t>
        </is>
      </c>
      <c r="F686" t="n">
        <v>28</v>
      </c>
      <c r="G686" t="inlineStr"/>
      <c r="H686" t="inlineStr">
        <is>
          <t>FA</t>
        </is>
      </c>
      <c r="I686" s="30" t="n">
        <v>1</v>
      </c>
      <c r="J686" s="31" t="n">
        <v>24.07</v>
      </c>
      <c r="K686" s="31" t="n">
        <v>44.44</v>
      </c>
      <c r="L686" s="31" t="n">
        <v>-20.37</v>
      </c>
      <c r="M686" s="31" t="n">
        <v>24070000</v>
      </c>
      <c r="O686" t="n">
        <v>14</v>
      </c>
      <c r="P686" t="inlineStr">
        <is>
          <t>05ybo</t>
        </is>
      </c>
    </row>
    <row r="687">
      <c r="A687" t="n">
        <v>686</v>
      </c>
      <c r="B687" t="inlineStr">
        <is>
          <t>Alex Turcotte</t>
        </is>
      </c>
      <c r="C687" t="inlineStr">
        <is>
          <t>LAK</t>
        </is>
      </c>
      <c r="D687" t="inlineStr">
        <is>
          <t>F</t>
        </is>
      </c>
      <c r="E687" t="inlineStr">
        <is>
          <t>F</t>
        </is>
      </c>
      <c r="F687" t="n">
        <v>25</v>
      </c>
      <c r="G687" t="inlineStr"/>
      <c r="H687" t="inlineStr">
        <is>
          <t>FA</t>
        </is>
      </c>
      <c r="I687" s="30" t="n">
        <v>775000</v>
      </c>
      <c r="J687" s="31" t="n">
        <v>23.98</v>
      </c>
      <c r="K687" s="31" t="n">
        <v>23.12</v>
      </c>
      <c r="L687" s="31" t="n">
        <v>0.86</v>
      </c>
      <c r="M687" s="31" t="n">
        <v>30.94</v>
      </c>
      <c r="O687" t="n">
        <v>19</v>
      </c>
      <c r="P687" t="inlineStr">
        <is>
          <t>04ln1</t>
        </is>
      </c>
    </row>
    <row r="688">
      <c r="A688" t="n">
        <v>687</v>
      </c>
      <c r="B688" t="inlineStr">
        <is>
          <t>Nathan Walker</t>
        </is>
      </c>
      <c r="C688" t="inlineStr">
        <is>
          <t>STL</t>
        </is>
      </c>
      <c r="D688" t="inlineStr">
        <is>
          <t>F</t>
        </is>
      </c>
      <c r="E688" t="inlineStr">
        <is>
          <t>F</t>
        </is>
      </c>
      <c r="F688" t="n">
        <v>32</v>
      </c>
      <c r="G688" t="inlineStr"/>
      <c r="H688" t="inlineStr">
        <is>
          <t>FA</t>
        </is>
      </c>
      <c r="I688" s="30" t="n">
        <v>775000</v>
      </c>
      <c r="J688" s="31" t="n">
        <v>23.92</v>
      </c>
      <c r="K688" s="31" t="n">
        <v>29.35</v>
      </c>
      <c r="L688" s="31" t="n">
        <v>-5.43</v>
      </c>
      <c r="M688" s="31" t="n">
        <v>30.86</v>
      </c>
      <c r="O688" t="n">
        <v>10</v>
      </c>
      <c r="P688" t="inlineStr">
        <is>
          <t>034uz</t>
        </is>
      </c>
    </row>
    <row r="689">
      <c r="A689" t="n">
        <v>688</v>
      </c>
      <c r="B689" t="inlineStr">
        <is>
          <t>Troy Stecher</t>
        </is>
      </c>
      <c r="C689" t="inlineStr">
        <is>
          <t>TOR</t>
        </is>
      </c>
      <c r="D689" t="inlineStr">
        <is>
          <t>D</t>
        </is>
      </c>
      <c r="E689" t="inlineStr">
        <is>
          <t>D</t>
        </is>
      </c>
      <c r="F689" t="n">
        <v>32</v>
      </c>
      <c r="G689" t="inlineStr"/>
      <c r="H689" t="inlineStr">
        <is>
          <t>FA</t>
        </is>
      </c>
      <c r="I689" s="30" t="n">
        <v>1350000</v>
      </c>
      <c r="J689" s="31" t="n">
        <v>23.75</v>
      </c>
      <c r="K689" s="31" t="n">
        <v>34.9</v>
      </c>
      <c r="L689" s="31" t="n">
        <v>-11.15</v>
      </c>
      <c r="M689" s="31" t="n">
        <v>17.59</v>
      </c>
      <c r="O689" t="n">
        <v>6</v>
      </c>
      <c r="P689" t="inlineStr">
        <is>
          <t>03m3m</t>
        </is>
      </c>
    </row>
    <row r="690">
      <c r="A690" t="n">
        <v>689</v>
      </c>
      <c r="B690" t="inlineStr">
        <is>
          <t>Petr Mrazek</t>
        </is>
      </c>
      <c r="C690" t="inlineStr">
        <is>
          <t>(N/A)</t>
        </is>
      </c>
      <c r="D690" t="inlineStr">
        <is>
          <t>G</t>
        </is>
      </c>
      <c r="E690" t="inlineStr">
        <is>
          <t>G</t>
        </is>
      </c>
      <c r="F690" t="n">
        <v>34</v>
      </c>
      <c r="G690" t="inlineStr"/>
      <c r="H690" t="inlineStr">
        <is>
          <t>FA</t>
        </is>
      </c>
      <c r="I690" s="30" t="n">
        <v>1</v>
      </c>
      <c r="J690" s="31" t="n">
        <v>23.67</v>
      </c>
      <c r="K690" s="31" t="n">
        <v>10.54</v>
      </c>
      <c r="L690" s="31" t="n">
        <v>13.13</v>
      </c>
      <c r="M690" s="31" t="n">
        <v>23670000</v>
      </c>
      <c r="O690" t="n">
        <v>9</v>
      </c>
      <c r="P690" t="inlineStr">
        <is>
          <t>01zrw</t>
        </is>
      </c>
    </row>
    <row r="691">
      <c r="A691" t="n">
        <v>690</v>
      </c>
      <c r="B691" t="inlineStr">
        <is>
          <t>Hendrix Lapierre</t>
        </is>
      </c>
      <c r="C691" t="inlineStr">
        <is>
          <t>PIT</t>
        </is>
      </c>
      <c r="D691" t="inlineStr">
        <is>
          <t>F</t>
        </is>
      </c>
      <c r="E691" t="inlineStr">
        <is>
          <t>F</t>
        </is>
      </c>
      <c r="F691" t="n">
        <v>24</v>
      </c>
      <c r="G691" t="inlineStr"/>
      <c r="H691" t="inlineStr">
        <is>
          <t>FA</t>
        </is>
      </c>
      <c r="I691" s="30" t="n">
        <v>1300000</v>
      </c>
      <c r="J691" s="31" t="n">
        <v>23.64</v>
      </c>
      <c r="K691" s="31" t="n">
        <v>27.08</v>
      </c>
      <c r="L691" s="31" t="n">
        <v>-3.44</v>
      </c>
      <c r="M691" s="31" t="n">
        <v>18.18</v>
      </c>
      <c r="O691" t="n">
        <v>18</v>
      </c>
      <c r="P691" t="inlineStr">
        <is>
          <t>04ymu</t>
        </is>
      </c>
    </row>
    <row r="692">
      <c r="A692" t="n">
        <v>691</v>
      </c>
      <c r="B692" t="inlineStr">
        <is>
          <t>Jesperi Kotkaniemi</t>
        </is>
      </c>
      <c r="C692" t="inlineStr">
        <is>
          <t>CAR</t>
        </is>
      </c>
      <c r="D692" t="inlineStr">
        <is>
          <t>F</t>
        </is>
      </c>
      <c r="E692" t="inlineStr">
        <is>
          <t>F</t>
        </is>
      </c>
      <c r="F692" t="n">
        <v>26</v>
      </c>
      <c r="G692" t="inlineStr"/>
      <c r="H692" t="inlineStr">
        <is>
          <t>FA</t>
        </is>
      </c>
      <c r="I692" s="30" t="n">
        <v>4820000</v>
      </c>
      <c r="J692" s="31" t="n">
        <v>23.63</v>
      </c>
      <c r="K692" s="31" t="n">
        <v>14.87</v>
      </c>
      <c r="L692" s="31" t="n">
        <v>8.76</v>
      </c>
      <c r="M692" s="31" t="n">
        <v>4.9</v>
      </c>
      <c r="O692" t="n">
        <v>12</v>
      </c>
      <c r="P692" t="inlineStr">
        <is>
          <t>04lc8</t>
        </is>
      </c>
    </row>
    <row r="693">
      <c r="A693" t="n">
        <v>692</v>
      </c>
      <c r="B693" t="inlineStr">
        <is>
          <t>Kevin Stenlund</t>
        </is>
      </c>
      <c r="C693" t="inlineStr">
        <is>
          <t>UTA</t>
        </is>
      </c>
      <c r="D693" t="inlineStr">
        <is>
          <t>F</t>
        </is>
      </c>
      <c r="E693" t="inlineStr">
        <is>
          <t>F</t>
        </is>
      </c>
      <c r="F693" t="n">
        <v>29</v>
      </c>
      <c r="G693" t="inlineStr"/>
      <c r="H693" t="inlineStr">
        <is>
          <t>FA</t>
        </is>
      </c>
      <c r="I693" s="30" t="n">
        <v>2750000</v>
      </c>
      <c r="J693" s="31" t="n">
        <v>23.53</v>
      </c>
      <c r="K693" s="31" t="n">
        <v>30.59</v>
      </c>
      <c r="L693" s="31" t="n">
        <v>-7.06</v>
      </c>
      <c r="M693" s="31" t="n">
        <v>8.56</v>
      </c>
      <c r="O693" t="n">
        <v>10</v>
      </c>
      <c r="P693" t="inlineStr">
        <is>
          <t>03rfa</t>
        </is>
      </c>
    </row>
    <row r="694">
      <c r="A694" t="n">
        <v>693</v>
      </c>
      <c r="B694" t="inlineStr">
        <is>
          <t>Jonathan Aspirot</t>
        </is>
      </c>
      <c r="C694" t="inlineStr">
        <is>
          <t>BOS</t>
        </is>
      </c>
      <c r="D694" t="inlineStr">
        <is>
          <t>D</t>
        </is>
      </c>
      <c r="E694" t="inlineStr">
        <is>
          <t>D</t>
        </is>
      </c>
      <c r="F694" t="n">
        <v>27</v>
      </c>
      <c r="G694" t="inlineStr"/>
      <c r="H694" t="inlineStr">
        <is>
          <t>FA</t>
        </is>
      </c>
      <c r="I694" s="30" t="n">
        <v>775000</v>
      </c>
      <c r="J694" s="31" t="n">
        <v>23.42</v>
      </c>
      <c r="K694" s="31" t="n">
        <v>43.02</v>
      </c>
      <c r="L694" s="31" t="n">
        <v>-19.6</v>
      </c>
      <c r="M694" s="31" t="n">
        <v>30.22</v>
      </c>
      <c r="O694" t="n">
        <v>16</v>
      </c>
      <c r="P694" t="inlineStr">
        <is>
          <t>04xc8</t>
        </is>
      </c>
    </row>
    <row r="695">
      <c r="A695" t="n">
        <v>694</v>
      </c>
      <c r="B695" t="inlineStr">
        <is>
          <t>Dmitri Simashev</t>
        </is>
      </c>
      <c r="C695" t="inlineStr">
        <is>
          <t>UTA</t>
        </is>
      </c>
      <c r="D695" t="inlineStr">
        <is>
          <t>D</t>
        </is>
      </c>
      <c r="E695" t="inlineStr">
        <is>
          <t>D</t>
        </is>
      </c>
      <c r="F695" t="n">
        <v>21</v>
      </c>
      <c r="G695" t="inlineStr"/>
      <c r="H695" t="inlineStr">
        <is>
          <t>Keith</t>
        </is>
      </c>
      <c r="I695" s="30" t="n">
        <v>950000</v>
      </c>
      <c r="J695" s="31" t="n">
        <v>23.27</v>
      </c>
      <c r="K695" s="31" t="n">
        <v>11.82</v>
      </c>
      <c r="L695" s="31" t="n">
        <v>11.45</v>
      </c>
      <c r="M695" s="31" t="n">
        <v>24.49</v>
      </c>
      <c r="O695" t="n">
        <v>50</v>
      </c>
      <c r="P695" t="inlineStr">
        <is>
          <t>06aew</t>
        </is>
      </c>
    </row>
    <row r="696">
      <c r="A696" t="n">
        <v>695</v>
      </c>
      <c r="B696" t="inlineStr">
        <is>
          <t>Oskar Sundqvist</t>
        </is>
      </c>
      <c r="C696" t="inlineStr">
        <is>
          <t>STL</t>
        </is>
      </c>
      <c r="D696" t="inlineStr">
        <is>
          <t>F</t>
        </is>
      </c>
      <c r="E696" t="inlineStr">
        <is>
          <t>F</t>
        </is>
      </c>
      <c r="F696" t="n">
        <v>32</v>
      </c>
      <c r="G696" t="inlineStr"/>
      <c r="H696" t="inlineStr">
        <is>
          <t>FA</t>
        </is>
      </c>
      <c r="I696" s="30" t="n">
        <v>1500000</v>
      </c>
      <c r="J696" s="31" t="n">
        <v>23.25</v>
      </c>
      <c r="K696" s="31" t="n">
        <v>27.99</v>
      </c>
      <c r="L696" s="31" t="n">
        <v>-4.74</v>
      </c>
      <c r="M696" s="31" t="n">
        <v>15.5</v>
      </c>
      <c r="O696" t="n">
        <v>5</v>
      </c>
      <c r="P696" t="inlineStr">
        <is>
          <t>02nq6</t>
        </is>
      </c>
    </row>
    <row r="697">
      <c r="A697" t="n">
        <v>696</v>
      </c>
      <c r="B697" t="inlineStr">
        <is>
          <t>Elias Salomonsson</t>
        </is>
      </c>
      <c r="C697" t="inlineStr">
        <is>
          <t>WPG</t>
        </is>
      </c>
      <c r="D697" t="inlineStr">
        <is>
          <t>D</t>
        </is>
      </c>
      <c r="E697" t="inlineStr">
        <is>
          <t>D</t>
        </is>
      </c>
      <c r="F697" t="n">
        <v>22</v>
      </c>
      <c r="G697" t="inlineStr"/>
      <c r="H697" t="inlineStr">
        <is>
          <t>Nathan</t>
        </is>
      </c>
      <c r="I697" s="30" t="n">
        <v>815000</v>
      </c>
      <c r="J697" s="31" t="n">
        <v>23.23</v>
      </c>
      <c r="K697" s="31" t="n">
        <v>16.36</v>
      </c>
      <c r="L697" s="31" t="n">
        <v>6.87</v>
      </c>
      <c r="M697" s="31" t="n">
        <v>28.5</v>
      </c>
      <c r="O697" t="n">
        <v>33</v>
      </c>
      <c r="P697" t="inlineStr">
        <is>
          <t>05rih</t>
        </is>
      </c>
    </row>
    <row r="698">
      <c r="A698" t="n">
        <v>697</v>
      </c>
      <c r="B698" t="inlineStr">
        <is>
          <t>Ty Emberson</t>
        </is>
      </c>
      <c r="C698" t="inlineStr">
        <is>
          <t>EDM</t>
        </is>
      </c>
      <c r="D698" t="inlineStr">
        <is>
          <t>D</t>
        </is>
      </c>
      <c r="E698" t="inlineStr">
        <is>
          <t>D</t>
        </is>
      </c>
      <c r="F698" t="n">
        <v>26</v>
      </c>
      <c r="G698" t="inlineStr"/>
      <c r="H698" t="inlineStr">
        <is>
          <t>FA</t>
        </is>
      </c>
      <c r="I698" s="30" t="n">
        <v>1300000</v>
      </c>
      <c r="J698" s="31" t="n">
        <v>23.18</v>
      </c>
      <c r="K698" s="31" t="n">
        <v>41.95</v>
      </c>
      <c r="L698" s="31" t="n">
        <v>-18.77</v>
      </c>
      <c r="M698" s="31" t="n">
        <v>17.83</v>
      </c>
      <c r="O698" t="n">
        <v>13</v>
      </c>
      <c r="P698" t="inlineStr">
        <is>
          <t>04qyk</t>
        </is>
      </c>
    </row>
    <row r="699">
      <c r="A699" t="n">
        <v>698</v>
      </c>
      <c r="B699" t="inlineStr">
        <is>
          <t>Donovan Sebrango</t>
        </is>
      </c>
      <c r="C699" t="inlineStr">
        <is>
          <t>FLA</t>
        </is>
      </c>
      <c r="D699" t="inlineStr">
        <is>
          <t>D</t>
        </is>
      </c>
      <c r="E699" t="inlineStr">
        <is>
          <t>D</t>
        </is>
      </c>
      <c r="F699" t="n">
        <v>24</v>
      </c>
      <c r="G699" t="inlineStr"/>
      <c r="H699" t="inlineStr">
        <is>
          <t>FA</t>
        </is>
      </c>
      <c r="I699" s="30" t="n">
        <v>850000</v>
      </c>
      <c r="J699" s="31" t="n">
        <v>23.14</v>
      </c>
      <c r="K699" s="31" t="n">
        <v>35.43</v>
      </c>
      <c r="L699" s="31" t="n">
        <v>-12.29</v>
      </c>
      <c r="M699" s="31" t="n">
        <v>27.22</v>
      </c>
      <c r="O699" t="n">
        <v>9</v>
      </c>
      <c r="P699" t="inlineStr">
        <is>
          <t>05ltr</t>
        </is>
      </c>
    </row>
    <row r="700">
      <c r="A700" t="n">
        <v>699</v>
      </c>
      <c r="B700" t="inlineStr">
        <is>
          <t>Brandon Saad</t>
        </is>
      </c>
      <c r="C700" t="inlineStr">
        <is>
          <t>(N/A)</t>
        </is>
      </c>
      <c r="D700" t="inlineStr">
        <is>
          <t>F</t>
        </is>
      </c>
      <c r="E700" t="inlineStr">
        <is>
          <t>F</t>
        </is>
      </c>
      <c r="F700" t="n">
        <v>33</v>
      </c>
      <c r="G700" t="inlineStr"/>
      <c r="H700" t="inlineStr">
        <is>
          <t>FA</t>
        </is>
      </c>
      <c r="I700" s="30" t="n">
        <v>1</v>
      </c>
      <c r="J700" s="31" t="n">
        <v>23.11</v>
      </c>
      <c r="K700" s="31" t="n">
        <v>13.77</v>
      </c>
      <c r="L700" s="31" t="n">
        <v>9.34</v>
      </c>
      <c r="M700" s="31" t="n">
        <v>23110000</v>
      </c>
      <c r="O700" t="n">
        <v>4</v>
      </c>
      <c r="P700" t="inlineStr">
        <is>
          <t>0243d</t>
        </is>
      </c>
    </row>
    <row r="701">
      <c r="A701" t="n">
        <v>700</v>
      </c>
      <c r="B701" t="inlineStr">
        <is>
          <t>Jacob Melanson</t>
        </is>
      </c>
      <c r="C701" t="inlineStr">
        <is>
          <t>SEA</t>
        </is>
      </c>
      <c r="D701" t="inlineStr">
        <is>
          <t>F</t>
        </is>
      </c>
      <c r="E701" t="inlineStr">
        <is>
          <t>F</t>
        </is>
      </c>
      <c r="F701" t="n">
        <v>23</v>
      </c>
      <c r="G701" t="inlineStr"/>
      <c r="H701" t="inlineStr">
        <is>
          <t>FA</t>
        </is>
      </c>
      <c r="I701" s="30" t="n">
        <v>826111</v>
      </c>
      <c r="J701" s="31" t="n">
        <v>23.07</v>
      </c>
      <c r="K701" s="31" t="n">
        <v>22.92</v>
      </c>
      <c r="L701" s="31" t="n">
        <v>0.15</v>
      </c>
      <c r="M701" s="31" t="n">
        <v>27.93</v>
      </c>
      <c r="O701" t="n">
        <v>26</v>
      </c>
      <c r="P701" t="inlineStr">
        <is>
          <t>05ucc</t>
        </is>
      </c>
    </row>
    <row r="702">
      <c r="A702" t="n">
        <v>701</v>
      </c>
      <c r="B702" t="inlineStr">
        <is>
          <t>Libor Hajek</t>
        </is>
      </c>
      <c r="C702" t="inlineStr">
        <is>
          <t>SJS</t>
        </is>
      </c>
      <c r="D702" t="inlineStr">
        <is>
          <t>D</t>
        </is>
      </c>
      <c r="E702" t="inlineStr">
        <is>
          <t>D</t>
        </is>
      </c>
      <c r="F702" t="n">
        <v>28</v>
      </c>
      <c r="G702" t="inlineStr"/>
      <c r="H702" t="inlineStr">
        <is>
          <t>FA</t>
        </is>
      </c>
      <c r="I702" s="30" t="n">
        <v>1</v>
      </c>
      <c r="J702" s="31" t="n">
        <v>22.83</v>
      </c>
      <c r="K702" s="31" t="n">
        <v>0</v>
      </c>
      <c r="L702" s="31" t="n">
        <v>22.83</v>
      </c>
      <c r="M702" s="31" t="n">
        <v>22830000</v>
      </c>
      <c r="O702" t="n">
        <v>1</v>
      </c>
      <c r="P702" t="inlineStr">
        <is>
          <t>042vn</t>
        </is>
      </c>
    </row>
    <row r="703">
      <c r="A703" t="n">
        <v>702</v>
      </c>
      <c r="B703" t="inlineStr">
        <is>
          <t>Colin Miller</t>
        </is>
      </c>
      <c r="C703" t="inlineStr">
        <is>
          <t>(N/A)</t>
        </is>
      </c>
      <c r="D703" t="inlineStr">
        <is>
          <t>D</t>
        </is>
      </c>
      <c r="E703" t="inlineStr">
        <is>
          <t>D</t>
        </is>
      </c>
      <c r="F703" t="n">
        <v>33</v>
      </c>
      <c r="G703" t="inlineStr"/>
      <c r="H703" t="inlineStr">
        <is>
          <t>FA</t>
        </is>
      </c>
      <c r="I703" s="30" t="n">
        <v>1</v>
      </c>
      <c r="J703" s="31" t="n">
        <v>22.58</v>
      </c>
      <c r="K703" s="31" t="n">
        <v>7.7</v>
      </c>
      <c r="L703" s="31" t="n">
        <v>14.88</v>
      </c>
      <c r="M703" s="31" t="n">
        <v>22580000</v>
      </c>
      <c r="O703" t="n">
        <v>3</v>
      </c>
      <c r="P703" t="inlineStr">
        <is>
          <t>02o8c</t>
        </is>
      </c>
    </row>
    <row r="704">
      <c r="A704" t="n">
        <v>703</v>
      </c>
      <c r="B704" t="inlineStr">
        <is>
          <t>Nick DeSimone</t>
        </is>
      </c>
      <c r="C704" t="inlineStr">
        <is>
          <t>UTA</t>
        </is>
      </c>
      <c r="D704" t="inlineStr">
        <is>
          <t>D</t>
        </is>
      </c>
      <c r="E704" t="inlineStr">
        <is>
          <t>D</t>
        </is>
      </c>
      <c r="F704" t="n">
        <v>31</v>
      </c>
      <c r="G704" t="inlineStr"/>
      <c r="H704" t="inlineStr">
        <is>
          <t>FA</t>
        </is>
      </c>
      <c r="I704" s="30" t="n">
        <v>1000000</v>
      </c>
      <c r="J704" s="31" t="n">
        <v>22.53</v>
      </c>
      <c r="K704" s="31" t="n">
        <v>18.5</v>
      </c>
      <c r="L704" s="31" t="n">
        <v>4.03</v>
      </c>
      <c r="M704" s="31" t="n">
        <v>22.53</v>
      </c>
      <c r="O704" t="n">
        <v>4</v>
      </c>
      <c r="P704" t="inlineStr">
        <is>
          <t>04bjt</t>
        </is>
      </c>
    </row>
    <row r="705">
      <c r="A705" t="n">
        <v>704</v>
      </c>
      <c r="B705" t="inlineStr">
        <is>
          <t>Calvin Pickard</t>
        </is>
      </c>
      <c r="C705" t="inlineStr">
        <is>
          <t>MIN</t>
        </is>
      </c>
      <c r="D705" t="inlineStr">
        <is>
          <t>G</t>
        </is>
      </c>
      <c r="E705" t="inlineStr">
        <is>
          <t>G</t>
        </is>
      </c>
      <c r="F705" t="n">
        <v>34</v>
      </c>
      <c r="G705" t="inlineStr"/>
      <c r="H705" t="inlineStr">
        <is>
          <t>FA</t>
        </is>
      </c>
      <c r="I705" s="30" t="n">
        <v>1000000</v>
      </c>
      <c r="J705" s="31" t="n">
        <v>22.24</v>
      </c>
      <c r="K705" s="31" t="n">
        <v>19.64</v>
      </c>
      <c r="L705" s="31" t="n">
        <v>2.6</v>
      </c>
      <c r="M705" s="31" t="n">
        <v>22.24</v>
      </c>
      <c r="N705" t="n">
        <v>291.1</v>
      </c>
      <c r="O705" t="n">
        <v>10</v>
      </c>
      <c r="P705" t="inlineStr">
        <is>
          <t>01zs3</t>
        </is>
      </c>
    </row>
    <row r="706">
      <c r="A706" t="n">
        <v>705</v>
      </c>
      <c r="B706" t="inlineStr">
        <is>
          <t>Mattias Janmark</t>
        </is>
      </c>
      <c r="C706" t="inlineStr">
        <is>
          <t>EDM</t>
        </is>
      </c>
      <c r="D706" t="inlineStr">
        <is>
          <t>F</t>
        </is>
      </c>
      <c r="E706" t="inlineStr">
        <is>
          <t>F</t>
        </is>
      </c>
      <c r="F706" t="n">
        <v>33</v>
      </c>
      <c r="G706" t="inlineStr"/>
      <c r="H706" t="inlineStr">
        <is>
          <t>FA</t>
        </is>
      </c>
      <c r="I706" s="30" t="n">
        <v>1450000</v>
      </c>
      <c r="J706" s="31" t="n">
        <v>22.17</v>
      </c>
      <c r="K706" s="31" t="n">
        <v>15.52</v>
      </c>
      <c r="L706" s="31" t="n">
        <v>6.65</v>
      </c>
      <c r="M706" s="31" t="n">
        <v>15.29</v>
      </c>
      <c r="O706" t="n">
        <v>5</v>
      </c>
      <c r="P706" t="inlineStr">
        <is>
          <t>02yli</t>
        </is>
      </c>
    </row>
    <row r="707">
      <c r="A707" t="n">
        <v>706</v>
      </c>
      <c r="B707" t="inlineStr">
        <is>
          <t>Mackenzie MacEachern</t>
        </is>
      </c>
      <c r="C707" t="inlineStr">
        <is>
          <t>VAN</t>
        </is>
      </c>
      <c r="D707" t="inlineStr">
        <is>
          <t>F</t>
        </is>
      </c>
      <c r="E707" t="inlineStr">
        <is>
          <t>F</t>
        </is>
      </c>
      <c r="F707" t="n">
        <v>32</v>
      </c>
      <c r="G707" t="inlineStr"/>
      <c r="H707" t="inlineStr">
        <is>
          <t>FA</t>
        </is>
      </c>
      <c r="I707" s="30" t="n">
        <v>775000</v>
      </c>
      <c r="J707" s="31" t="n">
        <v>22.09</v>
      </c>
      <c r="K707" s="31" t="n">
        <v>7.74</v>
      </c>
      <c r="L707" s="31" t="n">
        <v>14.35</v>
      </c>
      <c r="M707" s="31" t="n">
        <v>28.5</v>
      </c>
      <c r="O707" t="n">
        <v>3</v>
      </c>
      <c r="P707" t="inlineStr">
        <is>
          <t>02nps</t>
        </is>
      </c>
    </row>
    <row r="708">
      <c r="A708" t="n">
        <v>707</v>
      </c>
      <c r="B708" t="inlineStr">
        <is>
          <t>Maxwell Crozier</t>
        </is>
      </c>
      <c r="C708" t="inlineStr">
        <is>
          <t>TBL</t>
        </is>
      </c>
      <c r="D708" t="inlineStr">
        <is>
          <t>D</t>
        </is>
      </c>
      <c r="E708" t="inlineStr">
        <is>
          <t>D</t>
        </is>
      </c>
      <c r="F708" t="n">
        <v>26</v>
      </c>
      <c r="G708" t="inlineStr"/>
      <c r="H708" t="inlineStr">
        <is>
          <t>Aznfungus</t>
        </is>
      </c>
      <c r="I708" s="30" t="n">
        <v>775000</v>
      </c>
      <c r="J708" s="31" t="n">
        <v>22.04</v>
      </c>
      <c r="K708" s="31" t="n">
        <v>29.22</v>
      </c>
      <c r="L708" s="31" t="n">
        <v>-7.18</v>
      </c>
      <c r="M708" s="31" t="n">
        <v>28.44</v>
      </c>
      <c r="O708" t="n">
        <v>16</v>
      </c>
      <c r="P708" t="inlineStr">
        <is>
          <t>051ug</t>
        </is>
      </c>
    </row>
    <row r="709">
      <c r="A709" t="n">
        <v>708</v>
      </c>
      <c r="B709" t="inlineStr">
        <is>
          <t>Justin Barron</t>
        </is>
      </c>
      <c r="C709" t="inlineStr">
        <is>
          <t>NSH</t>
        </is>
      </c>
      <c r="D709" t="inlineStr">
        <is>
          <t>D</t>
        </is>
      </c>
      <c r="E709" t="inlineStr">
        <is>
          <t>D</t>
        </is>
      </c>
      <c r="F709" t="n">
        <v>24</v>
      </c>
      <c r="G709" t="inlineStr"/>
      <c r="H709" t="inlineStr">
        <is>
          <t>FA</t>
        </is>
      </c>
      <c r="I709" s="30" t="n">
        <v>1575000</v>
      </c>
      <c r="J709" s="31" t="n">
        <v>21.81</v>
      </c>
      <c r="K709" s="31" t="n">
        <v>24.14</v>
      </c>
      <c r="L709" s="31" t="n">
        <v>-2.33</v>
      </c>
      <c r="M709" s="31" t="n">
        <v>13.85</v>
      </c>
      <c r="O709" t="n">
        <v>11</v>
      </c>
      <c r="P709" t="inlineStr">
        <is>
          <t>051z1</t>
        </is>
      </c>
    </row>
    <row r="710">
      <c r="A710" t="n">
        <v>709</v>
      </c>
      <c r="B710" t="inlineStr">
        <is>
          <t>Joel Hanley</t>
        </is>
      </c>
      <c r="C710" t="inlineStr">
        <is>
          <t>CGY</t>
        </is>
      </c>
      <c r="D710" t="inlineStr">
        <is>
          <t>D</t>
        </is>
      </c>
      <c r="E710" t="inlineStr">
        <is>
          <t>D</t>
        </is>
      </c>
      <c r="F710" t="n">
        <v>35</v>
      </c>
      <c r="G710" t="inlineStr"/>
      <c r="H710" t="inlineStr">
        <is>
          <t>FA</t>
        </is>
      </c>
      <c r="I710" s="30" t="n">
        <v>1750000</v>
      </c>
      <c r="J710" s="31" t="n">
        <v>21.71</v>
      </c>
      <c r="K710" s="31" t="n">
        <v>33.26</v>
      </c>
      <c r="L710" s="31" t="n">
        <v>-11.55</v>
      </c>
      <c r="M710" s="31" t="n">
        <v>12.41</v>
      </c>
      <c r="O710" t="n">
        <v>4</v>
      </c>
      <c r="P710" t="inlineStr">
        <is>
          <t>03rmu</t>
        </is>
      </c>
    </row>
    <row r="711">
      <c r="A711" t="n">
        <v>710</v>
      </c>
      <c r="B711" t="inlineStr">
        <is>
          <t>Josh Dunne</t>
        </is>
      </c>
      <c r="C711" t="inlineStr">
        <is>
          <t>WSH</t>
        </is>
      </c>
      <c r="D711" t="inlineStr">
        <is>
          <t>F</t>
        </is>
      </c>
      <c r="E711" t="inlineStr">
        <is>
          <t>F</t>
        </is>
      </c>
      <c r="F711" t="n">
        <v>27</v>
      </c>
      <c r="G711" t="inlineStr"/>
      <c r="H711" t="inlineStr">
        <is>
          <t>FA</t>
        </is>
      </c>
      <c r="I711" s="30" t="n">
        <v>850000</v>
      </c>
      <c r="J711" s="31" t="n">
        <v>21.56</v>
      </c>
      <c r="K711" s="31" t="n">
        <v>16.14</v>
      </c>
      <c r="L711" s="31" t="n">
        <v>5.42</v>
      </c>
      <c r="M711" s="31" t="n">
        <v>25.36</v>
      </c>
      <c r="O711" t="n">
        <v>5</v>
      </c>
      <c r="P711" t="inlineStr">
        <is>
          <t>05gry</t>
        </is>
      </c>
    </row>
    <row r="712">
      <c r="A712" t="n">
        <v>711</v>
      </c>
      <c r="B712" t="inlineStr">
        <is>
          <t>Victor Mancini</t>
        </is>
      </c>
      <c r="C712" t="inlineStr">
        <is>
          <t>VAN</t>
        </is>
      </c>
      <c r="D712" t="inlineStr">
        <is>
          <t>D</t>
        </is>
      </c>
      <c r="E712" t="inlineStr">
        <is>
          <t>D</t>
        </is>
      </c>
      <c r="F712" t="n">
        <v>24</v>
      </c>
      <c r="G712" t="inlineStr"/>
      <c r="H712" t="inlineStr">
        <is>
          <t>FA</t>
        </is>
      </c>
      <c r="I712" s="30" t="n">
        <v>1000000</v>
      </c>
      <c r="J712" s="31" t="n">
        <v>21.56</v>
      </c>
      <c r="K712" s="31" t="n">
        <v>10.38</v>
      </c>
      <c r="L712" s="31" t="n">
        <v>11.18</v>
      </c>
      <c r="M712" s="31" t="n">
        <v>21.56</v>
      </c>
      <c r="O712" t="n">
        <v>17</v>
      </c>
      <c r="P712" t="inlineStr">
        <is>
          <t>05lu6</t>
        </is>
      </c>
    </row>
    <row r="713">
      <c r="A713" t="n">
        <v>712</v>
      </c>
      <c r="B713" t="inlineStr">
        <is>
          <t>Cole Reinhardt</t>
        </is>
      </c>
      <c r="C713" t="inlineStr">
        <is>
          <t>FLA</t>
        </is>
      </c>
      <c r="D713" t="inlineStr">
        <is>
          <t>F</t>
        </is>
      </c>
      <c r="E713" t="inlineStr">
        <is>
          <t>F</t>
        </is>
      </c>
      <c r="F713" t="n">
        <v>26</v>
      </c>
      <c r="G713" t="inlineStr"/>
      <c r="H713" t="inlineStr">
        <is>
          <t>FA</t>
        </is>
      </c>
      <c r="I713" s="30" t="n">
        <v>812500</v>
      </c>
      <c r="J713" s="31" t="n">
        <v>21.54</v>
      </c>
      <c r="K713" s="31" t="n">
        <v>29.34</v>
      </c>
      <c r="L713" s="31" t="n">
        <v>-7.8</v>
      </c>
      <c r="M713" s="31" t="n">
        <v>26.51</v>
      </c>
      <c r="O713" t="n">
        <v>9</v>
      </c>
      <c r="P713" t="inlineStr">
        <is>
          <t>05oy5</t>
        </is>
      </c>
    </row>
    <row r="714">
      <c r="A714" t="n">
        <v>713</v>
      </c>
      <c r="B714" t="inlineStr">
        <is>
          <t>Ryan Ufko</t>
        </is>
      </c>
      <c r="C714" t="inlineStr">
        <is>
          <t>NSH</t>
        </is>
      </c>
      <c r="D714" t="inlineStr">
        <is>
          <t>D</t>
        </is>
      </c>
      <c r="E714" t="inlineStr">
        <is>
          <t>D</t>
        </is>
      </c>
      <c r="F714" t="n">
        <v>23</v>
      </c>
      <c r="G714" t="inlineStr"/>
      <c r="H714" t="inlineStr">
        <is>
          <t>FA</t>
        </is>
      </c>
      <c r="I714" s="30" t="n">
        <v>925000</v>
      </c>
      <c r="J714" s="31" t="n">
        <v>21.5</v>
      </c>
      <c r="K714" s="31" t="n">
        <v>17.09</v>
      </c>
      <c r="L714" s="31" t="n">
        <v>4.41</v>
      </c>
      <c r="M714" s="31" t="n">
        <v>23.24</v>
      </c>
      <c r="N714" t="n">
        <v>293.2</v>
      </c>
      <c r="O714" t="n">
        <v>54</v>
      </c>
      <c r="P714" t="inlineStr">
        <is>
          <t>05td4</t>
        </is>
      </c>
    </row>
    <row r="715">
      <c r="A715" t="n">
        <v>714</v>
      </c>
      <c r="B715" t="inlineStr">
        <is>
          <t>Ilya Solovyov</t>
        </is>
      </c>
      <c r="C715" t="inlineStr">
        <is>
          <t>PIT</t>
        </is>
      </c>
      <c r="D715" t="inlineStr">
        <is>
          <t>D</t>
        </is>
      </c>
      <c r="E715" t="inlineStr">
        <is>
          <t>D</t>
        </is>
      </c>
      <c r="F715" t="n">
        <v>26</v>
      </c>
      <c r="G715" t="inlineStr"/>
      <c r="H715" t="inlineStr">
        <is>
          <t>FA</t>
        </is>
      </c>
      <c r="I715" s="30" t="n">
        <v>850000</v>
      </c>
      <c r="J715" s="31" t="n">
        <v>21.42</v>
      </c>
      <c r="K715" s="31" t="n">
        <v>19.71</v>
      </c>
      <c r="L715" s="31" t="n">
        <v>1.71</v>
      </c>
      <c r="M715" s="31" t="n">
        <v>25.2</v>
      </c>
      <c r="O715" t="n">
        <v>10</v>
      </c>
      <c r="P715" t="inlineStr">
        <is>
          <t>059sc</t>
        </is>
      </c>
    </row>
    <row r="716">
      <c r="A716" t="n">
        <v>715</v>
      </c>
      <c r="B716" t="inlineStr">
        <is>
          <t>Jonny Brodzinski</t>
        </is>
      </c>
      <c r="C716" t="inlineStr">
        <is>
          <t>WSH</t>
        </is>
      </c>
      <c r="D716" t="inlineStr">
        <is>
          <t>F</t>
        </is>
      </c>
      <c r="E716" t="inlineStr">
        <is>
          <t>F</t>
        </is>
      </c>
      <c r="F716" t="n">
        <v>33</v>
      </c>
      <c r="G716" t="inlineStr"/>
      <c r="H716" t="inlineStr">
        <is>
          <t>FA</t>
        </is>
      </c>
      <c r="I716" s="30" t="n">
        <v>850000</v>
      </c>
      <c r="J716" s="31" t="n">
        <v>21.13</v>
      </c>
      <c r="K716" s="31" t="n">
        <v>22.11</v>
      </c>
      <c r="L716" s="31" t="n">
        <v>-0.98</v>
      </c>
      <c r="M716" s="31" t="n">
        <v>24.86</v>
      </c>
      <c r="O716" t="n">
        <v>4</v>
      </c>
      <c r="P716" t="inlineStr">
        <is>
          <t>031qx</t>
        </is>
      </c>
    </row>
    <row r="717">
      <c r="A717" t="n">
        <v>716</v>
      </c>
      <c r="B717" t="inlineStr">
        <is>
          <t>Declan Chisholm</t>
        </is>
      </c>
      <c r="C717" t="inlineStr">
        <is>
          <t>NJD</t>
        </is>
      </c>
      <c r="D717" t="inlineStr">
        <is>
          <t>D</t>
        </is>
      </c>
      <c r="E717" t="inlineStr">
        <is>
          <t>D</t>
        </is>
      </c>
      <c r="F717" t="n">
        <v>26</v>
      </c>
      <c r="G717" t="inlineStr"/>
      <c r="H717" t="inlineStr">
        <is>
          <t>FA</t>
        </is>
      </c>
      <c r="I717" s="30" t="n">
        <v>1600000</v>
      </c>
      <c r="J717" s="31" t="n">
        <v>21.09</v>
      </c>
      <c r="K717" s="31" t="n">
        <v>12.47</v>
      </c>
      <c r="L717" s="31" t="n">
        <v>8.619999999999999</v>
      </c>
      <c r="M717" s="31" t="n">
        <v>13.18</v>
      </c>
      <c r="O717" t="n">
        <v>8</v>
      </c>
      <c r="P717" t="inlineStr">
        <is>
          <t>04r0a</t>
        </is>
      </c>
    </row>
    <row r="718">
      <c r="A718" t="n">
        <v>717</v>
      </c>
      <c r="B718" t="inlineStr">
        <is>
          <t>Samuel Helenius</t>
        </is>
      </c>
      <c r="C718" t="inlineStr">
        <is>
          <t>LAK</t>
        </is>
      </c>
      <c r="D718" t="inlineStr">
        <is>
          <t>F</t>
        </is>
      </c>
      <c r="E718" t="inlineStr">
        <is>
          <t>F</t>
        </is>
      </c>
      <c r="F718" t="n">
        <v>23</v>
      </c>
      <c r="G718" t="inlineStr"/>
      <c r="H718" t="inlineStr">
        <is>
          <t>FA</t>
        </is>
      </c>
      <c r="I718" s="30" t="n">
        <v>805833</v>
      </c>
      <c r="J718" s="31" t="n">
        <v>20.59</v>
      </c>
      <c r="K718" s="31" t="n">
        <v>29.38</v>
      </c>
      <c r="L718" s="31" t="n">
        <v>-8.789999999999999</v>
      </c>
      <c r="M718" s="31" t="n">
        <v>25.55</v>
      </c>
      <c r="O718" t="n">
        <v>14</v>
      </c>
      <c r="P718" t="inlineStr">
        <is>
          <t>05rc6</t>
        </is>
      </c>
    </row>
    <row r="719">
      <c r="A719" t="n">
        <v>718</v>
      </c>
      <c r="B719" t="inlineStr">
        <is>
          <t>Oskar Back</t>
        </is>
      </c>
      <c r="C719" t="inlineStr">
        <is>
          <t>DAL</t>
        </is>
      </c>
      <c r="D719" t="inlineStr">
        <is>
          <t>F</t>
        </is>
      </c>
      <c r="E719" t="inlineStr">
        <is>
          <t>F</t>
        </is>
      </c>
      <c r="F719" t="n">
        <v>26</v>
      </c>
      <c r="G719" t="inlineStr"/>
      <c r="H719" t="inlineStr">
        <is>
          <t>FA</t>
        </is>
      </c>
      <c r="I719" s="30" t="n">
        <v>825000</v>
      </c>
      <c r="J719" s="31" t="n">
        <v>20.52</v>
      </c>
      <c r="K719" s="31" t="n">
        <v>19.43</v>
      </c>
      <c r="L719" s="31" t="n">
        <v>1.09</v>
      </c>
      <c r="M719" s="31" t="n">
        <v>24.87</v>
      </c>
      <c r="O719" t="n">
        <v>7</v>
      </c>
      <c r="P719" t="inlineStr">
        <is>
          <t>04qym</t>
        </is>
      </c>
    </row>
    <row r="720">
      <c r="A720" t="n">
        <v>719</v>
      </c>
      <c r="B720" t="inlineStr">
        <is>
          <t>Dominic James</t>
        </is>
      </c>
      <c r="C720" t="inlineStr">
        <is>
          <t>TBL</t>
        </is>
      </c>
      <c r="D720" t="inlineStr">
        <is>
          <t>F</t>
        </is>
      </c>
      <c r="E720" t="inlineStr">
        <is>
          <t>F</t>
        </is>
      </c>
      <c r="F720" t="n">
        <v>24</v>
      </c>
      <c r="G720" t="inlineStr"/>
      <c r="H720" t="inlineStr">
        <is>
          <t>FA</t>
        </is>
      </c>
      <c r="I720" s="30" t="n">
        <v>910000</v>
      </c>
      <c r="J720" s="31" t="n">
        <v>20.47</v>
      </c>
      <c r="K720" s="31" t="n">
        <v>21.42</v>
      </c>
      <c r="L720" s="31" t="n">
        <v>-0.95</v>
      </c>
      <c r="M720" s="31" t="n">
        <v>22.49</v>
      </c>
      <c r="O720" t="n">
        <v>21</v>
      </c>
      <c r="P720" t="inlineStr">
        <is>
          <t>0624d</t>
        </is>
      </c>
    </row>
    <row r="721">
      <c r="A721" t="n">
        <v>720</v>
      </c>
      <c r="B721" t="inlineStr">
        <is>
          <t>Sam Lafferty</t>
        </is>
      </c>
      <c r="C721" t="inlineStr">
        <is>
          <t>FLA</t>
        </is>
      </c>
      <c r="D721" t="inlineStr">
        <is>
          <t>F</t>
        </is>
      </c>
      <c r="E721" t="inlineStr">
        <is>
          <t>F</t>
        </is>
      </c>
      <c r="F721" t="n">
        <v>31</v>
      </c>
      <c r="G721" t="inlineStr"/>
      <c r="H721" t="inlineStr">
        <is>
          <t>FA</t>
        </is>
      </c>
      <c r="I721" s="30" t="n">
        <v>850000</v>
      </c>
      <c r="J721" s="31" t="n">
        <v>20.23</v>
      </c>
      <c r="K721" s="31" t="n">
        <v>7.45</v>
      </c>
      <c r="L721" s="31" t="n">
        <v>12.78</v>
      </c>
      <c r="M721" s="31" t="n">
        <v>23.8</v>
      </c>
      <c r="O721" t="n">
        <v>4</v>
      </c>
      <c r="P721" t="inlineStr">
        <is>
          <t>03eca</t>
        </is>
      </c>
    </row>
    <row r="722">
      <c r="A722" t="n">
        <v>721</v>
      </c>
      <c r="B722" t="inlineStr">
        <is>
          <t>Pavol Regenda</t>
        </is>
      </c>
      <c r="C722" t="inlineStr">
        <is>
          <t>(N/A)</t>
        </is>
      </c>
      <c r="D722" t="inlineStr">
        <is>
          <t>F</t>
        </is>
      </c>
      <c r="E722" t="inlineStr">
        <is>
          <t>F</t>
        </is>
      </c>
      <c r="F722" t="n">
        <v>26</v>
      </c>
      <c r="G722" t="inlineStr"/>
      <c r="H722" t="inlineStr">
        <is>
          <t>FA</t>
        </is>
      </c>
      <c r="I722" s="30" t="n">
        <v>1</v>
      </c>
      <c r="J722" s="31" t="n">
        <v>20.14</v>
      </c>
      <c r="K722" s="31" t="n">
        <v>22.19</v>
      </c>
      <c r="L722" s="31" t="n">
        <v>-2.05</v>
      </c>
      <c r="M722" s="31" t="n">
        <v>20140000</v>
      </c>
      <c r="N722" t="n">
        <v>292</v>
      </c>
      <c r="O722" t="n">
        <v>17</v>
      </c>
      <c r="P722" t="inlineStr">
        <is>
          <t>05ykq</t>
        </is>
      </c>
    </row>
    <row r="723">
      <c r="A723" t="n">
        <v>722</v>
      </c>
      <c r="B723" t="inlineStr">
        <is>
          <t>Joakim Kemell</t>
        </is>
      </c>
      <c r="C723" t="inlineStr">
        <is>
          <t>NSH</t>
        </is>
      </c>
      <c r="D723" t="inlineStr">
        <is>
          <t>F</t>
        </is>
      </c>
      <c r="E723" t="inlineStr">
        <is>
          <t>F</t>
        </is>
      </c>
      <c r="F723" t="n">
        <v>22</v>
      </c>
      <c r="G723" t="inlineStr"/>
      <c r="H723" t="inlineStr">
        <is>
          <t>The Last Place Lukes</t>
        </is>
      </c>
      <c r="I723" s="30" t="n">
        <v>886666</v>
      </c>
      <c r="J723" s="31" t="n">
        <v>19.99</v>
      </c>
      <c r="K723" s="31" t="n">
        <v>4.61</v>
      </c>
      <c r="L723" s="31" t="n">
        <v>15.38</v>
      </c>
      <c r="M723" s="31" t="n">
        <v>22.55</v>
      </c>
      <c r="O723" t="n">
        <v>43</v>
      </c>
      <c r="P723" t="inlineStr">
        <is>
          <t>05ui3</t>
        </is>
      </c>
    </row>
    <row r="724">
      <c r="A724" t="n">
        <v>723</v>
      </c>
      <c r="B724" t="inlineStr">
        <is>
          <t>Joe Veleno</t>
        </is>
      </c>
      <c r="C724" t="inlineStr">
        <is>
          <t>NYR</t>
        </is>
      </c>
      <c r="D724" t="inlineStr">
        <is>
          <t>F</t>
        </is>
      </c>
      <c r="E724" t="inlineStr">
        <is>
          <t>F</t>
        </is>
      </c>
      <c r="F724" t="n">
        <v>26</v>
      </c>
      <c r="G724" t="inlineStr"/>
      <c r="H724" t="inlineStr">
        <is>
          <t>FA</t>
        </is>
      </c>
      <c r="I724" s="30" t="n">
        <v>1200000</v>
      </c>
      <c r="J724" s="31" t="n">
        <v>19.8</v>
      </c>
      <c r="K724" s="31" t="n">
        <v>20.33</v>
      </c>
      <c r="L724" s="31" t="n">
        <v>-0.53</v>
      </c>
      <c r="M724" s="31" t="n">
        <v>16.5</v>
      </c>
      <c r="N724" t="n">
        <v>293.4</v>
      </c>
      <c r="O724" t="n">
        <v>7</v>
      </c>
      <c r="P724" t="inlineStr">
        <is>
          <t>03w5q</t>
        </is>
      </c>
    </row>
    <row r="725">
      <c r="A725" t="n">
        <v>724</v>
      </c>
      <c r="B725" t="inlineStr">
        <is>
          <t>Isak Rosen</t>
        </is>
      </c>
      <c r="C725" t="inlineStr">
        <is>
          <t>WPG</t>
        </is>
      </c>
      <c r="D725" t="inlineStr">
        <is>
          <t>F</t>
        </is>
      </c>
      <c r="E725" t="inlineStr">
        <is>
          <t>F</t>
        </is>
      </c>
      <c r="F725" t="n">
        <v>23</v>
      </c>
      <c r="G725" t="inlineStr"/>
      <c r="H725" t="inlineStr">
        <is>
          <t>FA</t>
        </is>
      </c>
      <c r="I725" s="30" t="n">
        <v>925000</v>
      </c>
      <c r="J725" s="31" t="n">
        <v>19.68</v>
      </c>
      <c r="K725" s="31" t="n">
        <v>11.65</v>
      </c>
      <c r="L725" s="31" t="n">
        <v>8.029999999999999</v>
      </c>
      <c r="M725" s="31" t="n">
        <v>21.28</v>
      </c>
      <c r="O725" t="n">
        <v>39</v>
      </c>
      <c r="P725" t="inlineStr">
        <is>
          <t>05m18</t>
        </is>
      </c>
    </row>
    <row r="726">
      <c r="A726" t="n">
        <v>725</v>
      </c>
      <c r="B726" t="inlineStr">
        <is>
          <t>Zakhar Bardakov</t>
        </is>
      </c>
      <c r="C726" t="inlineStr">
        <is>
          <t>COL</t>
        </is>
      </c>
      <c r="D726" t="inlineStr">
        <is>
          <t>F</t>
        </is>
      </c>
      <c r="E726" t="inlineStr">
        <is>
          <t>F</t>
        </is>
      </c>
      <c r="F726" t="n">
        <v>25</v>
      </c>
      <c r="G726" t="inlineStr"/>
      <c r="H726" t="inlineStr">
        <is>
          <t>FA</t>
        </is>
      </c>
      <c r="I726" s="30" t="n">
        <v>867500</v>
      </c>
      <c r="J726" s="31" t="n">
        <v>19.64</v>
      </c>
      <c r="K726" s="31" t="n">
        <v>16.88</v>
      </c>
      <c r="L726" s="31" t="n">
        <v>2.76</v>
      </c>
      <c r="M726" s="31" t="n">
        <v>22.64</v>
      </c>
      <c r="O726" t="n">
        <v>10</v>
      </c>
      <c r="P726" t="inlineStr">
        <is>
          <t>05rdi</t>
        </is>
      </c>
    </row>
    <row r="727">
      <c r="A727" t="n">
        <v>726</v>
      </c>
      <c r="B727" t="inlineStr">
        <is>
          <t>Oliver Bonk</t>
        </is>
      </c>
      <c r="C727" t="inlineStr">
        <is>
          <t>PHI</t>
        </is>
      </c>
      <c r="D727" t="inlineStr">
        <is>
          <t>D</t>
        </is>
      </c>
      <c r="E727" t="inlineStr">
        <is>
          <t>D</t>
        </is>
      </c>
      <c r="F727" t="n">
        <v>21</v>
      </c>
      <c r="G727" t="inlineStr"/>
      <c r="H727" t="inlineStr">
        <is>
          <t>Nathan</t>
        </is>
      </c>
      <c r="I727" s="30" t="n">
        <v>886666</v>
      </c>
      <c r="J727" s="31" t="n">
        <v>19.51</v>
      </c>
      <c r="K727" s="31" t="n">
        <v>2.67</v>
      </c>
      <c r="L727" s="31" t="n">
        <v>16.84</v>
      </c>
      <c r="M727" s="31" t="n">
        <v>22</v>
      </c>
      <c r="O727" t="n">
        <v>54</v>
      </c>
      <c r="P727" t="inlineStr">
        <is>
          <t>06bde</t>
        </is>
      </c>
    </row>
    <row r="728">
      <c r="A728" t="n">
        <v>727</v>
      </c>
      <c r="B728" t="inlineStr">
        <is>
          <t>Jonah Gadjovich</t>
        </is>
      </c>
      <c r="C728" t="inlineStr">
        <is>
          <t>FLA</t>
        </is>
      </c>
      <c r="D728" t="inlineStr">
        <is>
          <t>F</t>
        </is>
      </c>
      <c r="E728" t="inlineStr">
        <is>
          <t>F</t>
        </is>
      </c>
      <c r="F728" t="n">
        <v>27</v>
      </c>
      <c r="G728" t="inlineStr"/>
      <c r="H728" t="inlineStr">
        <is>
          <t>FA</t>
        </is>
      </c>
      <c r="I728" s="30" t="n">
        <v>775000</v>
      </c>
      <c r="J728" s="31" t="n">
        <v>19.5</v>
      </c>
      <c r="K728" s="31" t="n">
        <v>6.37</v>
      </c>
      <c r="L728" s="31" t="n">
        <v>13.13</v>
      </c>
      <c r="M728" s="31" t="n">
        <v>25.16</v>
      </c>
      <c r="O728" t="n">
        <v>6</v>
      </c>
      <c r="P728" t="inlineStr">
        <is>
          <t>04f11</t>
        </is>
      </c>
    </row>
    <row r="729">
      <c r="A729" t="n">
        <v>728</v>
      </c>
      <c r="B729" t="inlineStr">
        <is>
          <t>Alex Steeves</t>
        </is>
      </c>
      <c r="C729" t="inlineStr">
        <is>
          <t>BOS</t>
        </is>
      </c>
      <c r="D729" t="inlineStr">
        <is>
          <t>F</t>
        </is>
      </c>
      <c r="E729" t="inlineStr">
        <is>
          <t>F</t>
        </is>
      </c>
      <c r="F729" t="n">
        <v>26</v>
      </c>
      <c r="G729" t="inlineStr"/>
      <c r="H729" t="inlineStr">
        <is>
          <t>FA</t>
        </is>
      </c>
      <c r="I729" s="30" t="n">
        <v>1625000</v>
      </c>
      <c r="J729" s="31" t="n">
        <v>19.36</v>
      </c>
      <c r="K729" s="31" t="n">
        <v>33.78</v>
      </c>
      <c r="L729" s="31" t="n">
        <v>-14.42</v>
      </c>
      <c r="M729" s="31" t="n">
        <v>11.91</v>
      </c>
      <c r="O729" t="n">
        <v>20</v>
      </c>
      <c r="P729" t="inlineStr">
        <is>
          <t>04ris</t>
        </is>
      </c>
    </row>
    <row r="730">
      <c r="A730" t="n">
        <v>729</v>
      </c>
      <c r="B730" t="inlineStr">
        <is>
          <t>Ben Meyers</t>
        </is>
      </c>
      <c r="C730" t="inlineStr">
        <is>
          <t>SEA</t>
        </is>
      </c>
      <c r="D730" t="inlineStr">
        <is>
          <t>F</t>
        </is>
      </c>
      <c r="E730" t="inlineStr">
        <is>
          <t>F</t>
        </is>
      </c>
      <c r="F730" t="n">
        <v>27</v>
      </c>
      <c r="G730" t="inlineStr"/>
      <c r="H730" t="inlineStr">
        <is>
          <t>FA</t>
        </is>
      </c>
      <c r="I730" s="30" t="n">
        <v>1000000</v>
      </c>
      <c r="J730" s="31" t="n">
        <v>19.34</v>
      </c>
      <c r="K730" s="31" t="n">
        <v>24.86</v>
      </c>
      <c r="L730" s="31" t="n">
        <v>-5.52</v>
      </c>
      <c r="M730" s="31" t="n">
        <v>19.34</v>
      </c>
      <c r="O730" t="n">
        <v>7</v>
      </c>
      <c r="P730" t="inlineStr">
        <is>
          <t>04zj9</t>
        </is>
      </c>
    </row>
    <row r="731">
      <c r="A731" t="n">
        <v>730</v>
      </c>
      <c r="B731" t="inlineStr">
        <is>
          <t>Jiri Patera</t>
        </is>
      </c>
      <c r="C731" t="inlineStr">
        <is>
          <t>BOS</t>
        </is>
      </c>
      <c r="D731" t="inlineStr">
        <is>
          <t>G</t>
        </is>
      </c>
      <c r="E731" t="inlineStr">
        <is>
          <t>G</t>
        </is>
      </c>
      <c r="F731" t="n">
        <v>27</v>
      </c>
      <c r="G731" t="inlineStr"/>
      <c r="H731" t="inlineStr">
        <is>
          <t>FA</t>
        </is>
      </c>
      <c r="I731" s="30" t="n">
        <v>850000</v>
      </c>
      <c r="J731" s="31" t="n">
        <v>19.32</v>
      </c>
      <c r="K731" s="31" t="n">
        <v>0.66</v>
      </c>
      <c r="L731" s="31" t="n">
        <v>18.66</v>
      </c>
      <c r="M731" s="31" t="n">
        <v>22.73</v>
      </c>
      <c r="O731" t="n">
        <v>11</v>
      </c>
      <c r="P731" t="inlineStr">
        <is>
          <t>04f7o</t>
        </is>
      </c>
    </row>
    <row r="732">
      <c r="A732" t="n">
        <v>731</v>
      </c>
      <c r="B732" t="inlineStr">
        <is>
          <t>Rodrigo Abols</t>
        </is>
      </c>
      <c r="C732" t="inlineStr">
        <is>
          <t>(N/A)</t>
        </is>
      </c>
      <c r="D732" t="inlineStr">
        <is>
          <t>F</t>
        </is>
      </c>
      <c r="E732" t="inlineStr">
        <is>
          <t>F</t>
        </is>
      </c>
      <c r="F732" t="n">
        <v>30</v>
      </c>
      <c r="G732" t="inlineStr"/>
      <c r="H732" t="inlineStr">
        <is>
          <t>FA</t>
        </is>
      </c>
      <c r="I732" s="30" t="n">
        <v>1</v>
      </c>
      <c r="J732" s="31" t="n">
        <v>19.27</v>
      </c>
      <c r="K732" s="31" t="n">
        <v>20.91</v>
      </c>
      <c r="L732" s="31" t="n">
        <v>-1.64</v>
      </c>
      <c r="M732" s="31" t="n">
        <v>19270000</v>
      </c>
      <c r="O732" t="n">
        <v>3</v>
      </c>
      <c r="P732" t="inlineStr">
        <is>
          <t>03rxe</t>
        </is>
      </c>
    </row>
    <row r="733">
      <c r="A733" t="n">
        <v>732</v>
      </c>
      <c r="B733" t="inlineStr">
        <is>
          <t>Yan Kuznetsov</t>
        </is>
      </c>
      <c r="C733" t="inlineStr">
        <is>
          <t>CGY</t>
        </is>
      </c>
      <c r="D733" t="inlineStr">
        <is>
          <t>D</t>
        </is>
      </c>
      <c r="E733" t="inlineStr">
        <is>
          <t>D</t>
        </is>
      </c>
      <c r="F733" t="n">
        <v>24</v>
      </c>
      <c r="G733" t="inlineStr"/>
      <c r="H733" t="inlineStr">
        <is>
          <t>Kurtis</t>
        </is>
      </c>
      <c r="I733" s="30" t="n">
        <v>812500</v>
      </c>
      <c r="J733" s="31" t="n">
        <v>19.09</v>
      </c>
      <c r="K733" s="31" t="n">
        <v>43.95</v>
      </c>
      <c r="L733" s="31" t="n">
        <v>-24.86</v>
      </c>
      <c r="M733" s="31" t="n">
        <v>23.5</v>
      </c>
      <c r="N733" t="n">
        <v>292.5</v>
      </c>
      <c r="O733" t="n">
        <v>25</v>
      </c>
      <c r="P733" t="inlineStr">
        <is>
          <t>05kj8</t>
        </is>
      </c>
    </row>
    <row r="734">
      <c r="A734" t="n">
        <v>733</v>
      </c>
      <c r="B734" t="inlineStr">
        <is>
          <t>Lenni Hameenaho</t>
        </is>
      </c>
      <c r="C734" t="inlineStr">
        <is>
          <t>NJD</t>
        </is>
      </c>
      <c r="D734" t="inlineStr">
        <is>
          <t>F</t>
        </is>
      </c>
      <c r="E734" t="inlineStr">
        <is>
          <t>F</t>
        </is>
      </c>
      <c r="F734" t="n">
        <v>22</v>
      </c>
      <c r="G734" t="inlineStr"/>
      <c r="H734" t="inlineStr">
        <is>
          <t>FA</t>
        </is>
      </c>
      <c r="I734" s="30" t="n">
        <v>950000</v>
      </c>
      <c r="J734" s="31" t="n">
        <v>19.03</v>
      </c>
      <c r="K734" s="31" t="n">
        <v>13.14</v>
      </c>
      <c r="L734" s="31" t="n">
        <v>5.89</v>
      </c>
      <c r="M734" s="31" t="n">
        <v>20.03</v>
      </c>
      <c r="O734" t="n">
        <v>31</v>
      </c>
      <c r="P734" t="inlineStr">
        <is>
          <t>066qt</t>
        </is>
      </c>
    </row>
    <row r="735">
      <c r="A735" t="n">
        <v>734</v>
      </c>
      <c r="B735" t="inlineStr">
        <is>
          <t>Joel Kiviranta</t>
        </is>
      </c>
      <c r="C735" t="inlineStr">
        <is>
          <t>DAL</t>
        </is>
      </c>
      <c r="D735" t="inlineStr">
        <is>
          <t>F</t>
        </is>
      </c>
      <c r="E735" t="inlineStr">
        <is>
          <t>F</t>
        </is>
      </c>
      <c r="F735" t="n">
        <v>30</v>
      </c>
      <c r="G735" t="inlineStr"/>
      <c r="H735" t="inlineStr">
        <is>
          <t>FA</t>
        </is>
      </c>
      <c r="I735" s="30" t="n">
        <v>1000000</v>
      </c>
      <c r="J735" s="31" t="n">
        <v>19.02</v>
      </c>
      <c r="K735" s="31" t="n">
        <v>14.75</v>
      </c>
      <c r="L735" s="31" t="n">
        <v>4.27</v>
      </c>
      <c r="M735" s="31" t="n">
        <v>19.02</v>
      </c>
      <c r="O735" t="n">
        <v>5</v>
      </c>
      <c r="P735" t="inlineStr">
        <is>
          <t>050tk</t>
        </is>
      </c>
    </row>
    <row r="736">
      <c r="A736" t="n">
        <v>735</v>
      </c>
      <c r="B736" t="inlineStr">
        <is>
          <t>Dmitry Kulikov</t>
        </is>
      </c>
      <c r="C736" t="inlineStr">
        <is>
          <t>FLA</t>
        </is>
      </c>
      <c r="D736" t="inlineStr">
        <is>
          <t>D</t>
        </is>
      </c>
      <c r="E736" t="inlineStr">
        <is>
          <t>D</t>
        </is>
      </c>
      <c r="F736" t="n">
        <v>35</v>
      </c>
      <c r="G736" t="inlineStr"/>
      <c r="H736" t="inlineStr">
        <is>
          <t>FA</t>
        </is>
      </c>
      <c r="I736" s="30" t="n">
        <v>1150000</v>
      </c>
      <c r="J736" s="31" t="n">
        <v>18.86</v>
      </c>
      <c r="K736" s="31" t="n">
        <v>6.45</v>
      </c>
      <c r="L736" s="31" t="n">
        <v>12.41</v>
      </c>
      <c r="M736" s="31" t="n">
        <v>16.4</v>
      </c>
      <c r="O736" t="n">
        <v>8</v>
      </c>
      <c r="P736" t="inlineStr">
        <is>
          <t>01f3l</t>
        </is>
      </c>
    </row>
    <row r="737">
      <c r="A737" t="n">
        <v>736</v>
      </c>
      <c r="B737" t="inlineStr">
        <is>
          <t>Isac Lundestrom</t>
        </is>
      </c>
      <c r="C737" t="inlineStr">
        <is>
          <t>CBJ</t>
        </is>
      </c>
      <c r="D737" t="inlineStr">
        <is>
          <t>F</t>
        </is>
      </c>
      <c r="E737" t="inlineStr">
        <is>
          <t>F</t>
        </is>
      </c>
      <c r="F737" t="n">
        <v>26</v>
      </c>
      <c r="G737" t="inlineStr"/>
      <c r="H737" t="inlineStr">
        <is>
          <t>FA</t>
        </is>
      </c>
      <c r="I737" s="30" t="n">
        <v>1300000</v>
      </c>
      <c r="J737" s="31" t="n">
        <v>18.71</v>
      </c>
      <c r="K737" s="31" t="n">
        <v>16.15</v>
      </c>
      <c r="L737" s="31" t="n">
        <v>2.56</v>
      </c>
      <c r="M737" s="31" t="n">
        <v>14.39</v>
      </c>
      <c r="O737" t="n">
        <v>7</v>
      </c>
      <c r="P737" t="inlineStr">
        <is>
          <t>04816</t>
        </is>
      </c>
    </row>
    <row r="738">
      <c r="A738" t="n">
        <v>737</v>
      </c>
      <c r="B738" t="inlineStr">
        <is>
          <t>Stephen Halliday</t>
        </is>
      </c>
      <c r="C738" t="inlineStr">
        <is>
          <t>OTT</t>
        </is>
      </c>
      <c r="D738" t="inlineStr">
        <is>
          <t>F</t>
        </is>
      </c>
      <c r="E738" t="inlineStr">
        <is>
          <t>F</t>
        </is>
      </c>
      <c r="F738" t="n">
        <v>24</v>
      </c>
      <c r="G738" t="inlineStr"/>
      <c r="H738" t="inlineStr">
        <is>
          <t>FA</t>
        </is>
      </c>
      <c r="I738" s="30" t="n">
        <v>1075000</v>
      </c>
      <c r="J738" s="31" t="n">
        <v>18.66</v>
      </c>
      <c r="K738" s="31" t="n">
        <v>13.32</v>
      </c>
      <c r="L738" s="31" t="n">
        <v>5.34</v>
      </c>
      <c r="M738" s="31" t="n">
        <v>17.36</v>
      </c>
      <c r="N738" t="n">
        <v>293.2</v>
      </c>
      <c r="O738" t="n">
        <v>20</v>
      </c>
      <c r="P738" t="inlineStr">
        <is>
          <t>05ogy</t>
        </is>
      </c>
    </row>
    <row r="739">
      <c r="A739" t="n">
        <v>738</v>
      </c>
      <c r="B739" t="inlineStr">
        <is>
          <t>Brandon Tanev</t>
        </is>
      </c>
      <c r="C739" t="inlineStr">
        <is>
          <t>UTA</t>
        </is>
      </c>
      <c r="D739" t="inlineStr">
        <is>
          <t>F</t>
        </is>
      </c>
      <c r="E739" t="inlineStr">
        <is>
          <t>F</t>
        </is>
      </c>
      <c r="F739" t="n">
        <v>34</v>
      </c>
      <c r="G739" t="inlineStr"/>
      <c r="H739" t="inlineStr">
        <is>
          <t>FA</t>
        </is>
      </c>
      <c r="I739" s="30" t="n">
        <v>2500000</v>
      </c>
      <c r="J739" s="31" t="n">
        <v>18.54</v>
      </c>
      <c r="K739" s="31" t="n">
        <v>24.61</v>
      </c>
      <c r="L739" s="31" t="n">
        <v>-6.07</v>
      </c>
      <c r="M739" s="31" t="n">
        <v>7.42</v>
      </c>
      <c r="O739" t="n">
        <v>7</v>
      </c>
      <c r="P739" t="inlineStr">
        <is>
          <t>03xmh</t>
        </is>
      </c>
    </row>
    <row r="740">
      <c r="A740" t="n">
        <v>739</v>
      </c>
      <c r="B740" t="inlineStr">
        <is>
          <t>Pierre Engvall</t>
        </is>
      </c>
      <c r="C740" t="inlineStr">
        <is>
          <t>NYI</t>
        </is>
      </c>
      <c r="D740" t="inlineStr">
        <is>
          <t>F</t>
        </is>
      </c>
      <c r="E740" t="inlineStr">
        <is>
          <t>F</t>
        </is>
      </c>
      <c r="F740" t="n">
        <v>30</v>
      </c>
      <c r="G740" t="inlineStr"/>
      <c r="H740" t="inlineStr">
        <is>
          <t>FA</t>
        </is>
      </c>
      <c r="I740" s="30" t="n">
        <v>3000000</v>
      </c>
      <c r="J740" s="31" t="n">
        <v>18.19</v>
      </c>
      <c r="K740" s="31" t="n">
        <v>0</v>
      </c>
      <c r="L740" s="31" t="n">
        <v>18.19</v>
      </c>
      <c r="M740" s="31" t="n">
        <v>6.06</v>
      </c>
      <c r="N740" t="n">
        <v>293.1</v>
      </c>
      <c r="O740" t="n">
        <v>4</v>
      </c>
      <c r="P740" t="inlineStr">
        <is>
          <t>03ee1</t>
        </is>
      </c>
    </row>
    <row r="741">
      <c r="A741" t="n">
        <v>740</v>
      </c>
      <c r="B741" t="inlineStr">
        <is>
          <t>Vitek Vanecek</t>
        </is>
      </c>
      <c r="C741" t="inlineStr">
        <is>
          <t>NYI</t>
        </is>
      </c>
      <c r="D741" t="inlineStr">
        <is>
          <t>G</t>
        </is>
      </c>
      <c r="E741" t="inlineStr">
        <is>
          <t>G</t>
        </is>
      </c>
      <c r="F741" t="n">
        <v>30</v>
      </c>
      <c r="G741" t="inlineStr"/>
      <c r="H741" t="inlineStr">
        <is>
          <t>FA</t>
        </is>
      </c>
      <c r="I741" s="30" t="n">
        <v>1000000</v>
      </c>
      <c r="J741" s="31" t="n">
        <v>18.18</v>
      </c>
      <c r="K741" s="31" t="n">
        <v>26.44</v>
      </c>
      <c r="L741" s="31" t="n">
        <v>-8.26</v>
      </c>
      <c r="M741" s="31" t="n">
        <v>18.18</v>
      </c>
      <c r="O741" t="n">
        <v>14</v>
      </c>
      <c r="P741" t="inlineStr">
        <is>
          <t>03eap</t>
        </is>
      </c>
    </row>
    <row r="742">
      <c r="A742" t="n">
        <v>741</v>
      </c>
      <c r="B742" t="inlineStr">
        <is>
          <t>Ethen Frank</t>
        </is>
      </c>
      <c r="C742" t="inlineStr">
        <is>
          <t>WSH</t>
        </is>
      </c>
      <c r="D742" t="inlineStr">
        <is>
          <t>F</t>
        </is>
      </c>
      <c r="E742" t="inlineStr">
        <is>
          <t>F</t>
        </is>
      </c>
      <c r="F742" t="n">
        <v>28</v>
      </c>
      <c r="G742" t="inlineStr"/>
      <c r="H742" t="inlineStr">
        <is>
          <t>FA</t>
        </is>
      </c>
      <c r="I742" s="30" t="n">
        <v>2000000</v>
      </c>
      <c r="J742" s="31" t="n">
        <v>18.09</v>
      </c>
      <c r="K742" s="31" t="n">
        <v>32.95</v>
      </c>
      <c r="L742" s="31" t="n">
        <v>-14.86</v>
      </c>
      <c r="M742" s="31" t="n">
        <v>9.039999999999999</v>
      </c>
      <c r="O742" t="n">
        <v>13</v>
      </c>
      <c r="P742" t="inlineStr">
        <is>
          <t>05y37</t>
        </is>
      </c>
    </row>
    <row r="743">
      <c r="A743" t="n">
        <v>742</v>
      </c>
      <c r="B743" t="inlineStr">
        <is>
          <t>Nicolas Deslauriers</t>
        </is>
      </c>
      <c r="C743" t="inlineStr">
        <is>
          <t>CAR</t>
        </is>
      </c>
      <c r="D743" t="inlineStr">
        <is>
          <t>F</t>
        </is>
      </c>
      <c r="E743" t="inlineStr">
        <is>
          <t>F</t>
        </is>
      </c>
      <c r="F743" t="n">
        <v>35</v>
      </c>
      <c r="G743" t="inlineStr"/>
      <c r="H743" t="inlineStr">
        <is>
          <t>FA</t>
        </is>
      </c>
      <c r="I743" s="30" t="n">
        <v>875000</v>
      </c>
      <c r="J743" s="31" t="n">
        <v>18.02</v>
      </c>
      <c r="K743" s="31" t="n">
        <v>17.87</v>
      </c>
      <c r="L743" s="31" t="n">
        <v>0.15</v>
      </c>
      <c r="M743" s="31" t="n">
        <v>20.59</v>
      </c>
      <c r="N743" t="n">
        <v>291.9</v>
      </c>
      <c r="O743" t="n">
        <v>5</v>
      </c>
      <c r="P743" t="inlineStr">
        <is>
          <t>02441</t>
        </is>
      </c>
    </row>
    <row r="744">
      <c r="A744" t="n">
        <v>743</v>
      </c>
      <c r="B744" t="inlineStr">
        <is>
          <t>Elmer Soderblom</t>
        </is>
      </c>
      <c r="C744" t="inlineStr">
        <is>
          <t>PIT</t>
        </is>
      </c>
      <c r="D744" t="inlineStr">
        <is>
          <t>F</t>
        </is>
      </c>
      <c r="E744" t="inlineStr">
        <is>
          <t>F</t>
        </is>
      </c>
      <c r="F744" t="n">
        <v>25</v>
      </c>
      <c r="G744" t="inlineStr"/>
      <c r="H744" t="inlineStr">
        <is>
          <t>FA</t>
        </is>
      </c>
      <c r="I744" s="30" t="n">
        <v>1125000</v>
      </c>
      <c r="J744" s="31" t="n">
        <v>17.83</v>
      </c>
      <c r="K744" s="31" t="n">
        <v>25.42</v>
      </c>
      <c r="L744" s="31" t="n">
        <v>-7.59</v>
      </c>
      <c r="M744" s="31" t="n">
        <v>15.85</v>
      </c>
      <c r="O744" t="n">
        <v>18</v>
      </c>
      <c r="P744" t="inlineStr">
        <is>
          <t>051v7</t>
        </is>
      </c>
    </row>
    <row r="745">
      <c r="A745" t="n">
        <v>744</v>
      </c>
      <c r="B745" t="inlineStr">
        <is>
          <t>Niklas Kokko</t>
        </is>
      </c>
      <c r="C745" t="inlineStr">
        <is>
          <t>SEA</t>
        </is>
      </c>
      <c r="D745" t="inlineStr">
        <is>
          <t>G</t>
        </is>
      </c>
      <c r="E745" t="inlineStr">
        <is>
          <t>G</t>
        </is>
      </c>
      <c r="F745" t="n">
        <v>22</v>
      </c>
      <c r="G745" t="inlineStr"/>
      <c r="H745" t="inlineStr">
        <is>
          <t>Nathan</t>
        </is>
      </c>
      <c r="I745" s="30" t="n">
        <v>891666</v>
      </c>
      <c r="J745" s="31" t="n">
        <v>17.68</v>
      </c>
      <c r="K745" s="31" t="n">
        <v>3.56</v>
      </c>
      <c r="L745" s="31" t="n">
        <v>14.12</v>
      </c>
      <c r="M745" s="31" t="n">
        <v>19.83</v>
      </c>
      <c r="O745" t="n">
        <v>36</v>
      </c>
      <c r="P745" t="inlineStr">
        <is>
          <t>05ws3</t>
        </is>
      </c>
    </row>
    <row r="746">
      <c r="A746" t="n">
        <v>745</v>
      </c>
      <c r="B746" t="inlineStr">
        <is>
          <t>John St. Ivany</t>
        </is>
      </c>
      <c r="C746" t="inlineStr">
        <is>
          <t>WPG</t>
        </is>
      </c>
      <c r="D746" t="inlineStr">
        <is>
          <t>D</t>
        </is>
      </c>
      <c r="E746" t="inlineStr">
        <is>
          <t>D</t>
        </is>
      </c>
      <c r="F746" t="n">
        <v>27</v>
      </c>
      <c r="G746" t="inlineStr"/>
      <c r="H746" t="inlineStr">
        <is>
          <t>FA</t>
        </is>
      </c>
      <c r="I746" s="30" t="n">
        <v>775000</v>
      </c>
      <c r="J746" s="31" t="n">
        <v>17.64</v>
      </c>
      <c r="K746" s="31" t="n">
        <v>15.44</v>
      </c>
      <c r="L746" s="31" t="n">
        <v>2.2</v>
      </c>
      <c r="M746" s="31" t="n">
        <v>22.76</v>
      </c>
      <c r="O746" t="n">
        <v>13</v>
      </c>
      <c r="P746" t="inlineStr">
        <is>
          <t>04qzh</t>
        </is>
      </c>
    </row>
    <row r="747">
      <c r="A747" t="n">
        <v>746</v>
      </c>
      <c r="B747" t="inlineStr">
        <is>
          <t>Kyle Capobianco</t>
        </is>
      </c>
      <c r="C747" t="inlineStr">
        <is>
          <t>DAL</t>
        </is>
      </c>
      <c r="D747" t="inlineStr">
        <is>
          <t>D</t>
        </is>
      </c>
      <c r="E747" t="inlineStr">
        <is>
          <t>D</t>
        </is>
      </c>
      <c r="F747" t="n">
        <v>29</v>
      </c>
      <c r="G747" t="inlineStr"/>
      <c r="H747" t="inlineStr">
        <is>
          <t>FA</t>
        </is>
      </c>
      <c r="I747" s="30" t="n">
        <v>875000</v>
      </c>
      <c r="J747" s="31" t="n">
        <v>17.59</v>
      </c>
      <c r="K747" s="31" t="n">
        <v>12.63</v>
      </c>
      <c r="L747" s="31" t="n">
        <v>4.96</v>
      </c>
      <c r="M747" s="31" t="n">
        <v>20.1</v>
      </c>
      <c r="O747" t="n">
        <v>3</v>
      </c>
      <c r="P747" t="inlineStr">
        <is>
          <t>03rfe</t>
        </is>
      </c>
    </row>
    <row r="748">
      <c r="A748" t="n">
        <v>747</v>
      </c>
      <c r="B748" t="inlineStr">
        <is>
          <t>Charles-Alexis Legault</t>
        </is>
      </c>
      <c r="C748" t="inlineStr">
        <is>
          <t>CAR</t>
        </is>
      </c>
      <c r="D748" t="inlineStr">
        <is>
          <t>D</t>
        </is>
      </c>
      <c r="E748" t="inlineStr">
        <is>
          <t>D</t>
        </is>
      </c>
      <c r="F748" t="n">
        <v>23</v>
      </c>
      <c r="G748" t="inlineStr"/>
      <c r="H748" t="inlineStr">
        <is>
          <t>FA</t>
        </is>
      </c>
      <c r="I748" s="30" t="n">
        <v>915833</v>
      </c>
      <c r="J748" s="31" t="n">
        <v>17.53</v>
      </c>
      <c r="K748" s="31" t="n">
        <v>8.710000000000001</v>
      </c>
      <c r="L748" s="31" t="n">
        <v>8.82</v>
      </c>
      <c r="M748" s="31" t="n">
        <v>19.14</v>
      </c>
      <c r="O748" t="n">
        <v>15</v>
      </c>
      <c r="P748" t="inlineStr">
        <is>
          <t>05u64</t>
        </is>
      </c>
    </row>
    <row r="749">
      <c r="A749" t="n">
        <v>748</v>
      </c>
      <c r="B749" t="inlineStr">
        <is>
          <t>Calle Rosen</t>
        </is>
      </c>
      <c r="C749" t="inlineStr">
        <is>
          <t>STL</t>
        </is>
      </c>
      <c r="D749" t="inlineStr">
        <is>
          <t>D</t>
        </is>
      </c>
      <c r="E749" t="inlineStr">
        <is>
          <t>D</t>
        </is>
      </c>
      <c r="F749" t="n">
        <v>32</v>
      </c>
      <c r="G749" t="inlineStr"/>
      <c r="H749" t="inlineStr">
        <is>
          <t>FA</t>
        </is>
      </c>
      <c r="I749" s="30" t="n">
        <v>775000</v>
      </c>
      <c r="J749" s="31" t="n">
        <v>17.23</v>
      </c>
      <c r="K749" s="31" t="n">
        <v>0</v>
      </c>
      <c r="L749" s="31" t="n">
        <v>17.23</v>
      </c>
      <c r="M749" s="31" t="n">
        <v>22.23</v>
      </c>
      <c r="O749" t="n">
        <v>2</v>
      </c>
      <c r="P749" t="inlineStr">
        <is>
          <t>04anj</t>
        </is>
      </c>
    </row>
    <row r="750">
      <c r="A750" t="n">
        <v>749</v>
      </c>
      <c r="B750" t="inlineStr">
        <is>
          <t>Zach Metsa</t>
        </is>
      </c>
      <c r="C750" t="inlineStr">
        <is>
          <t>BUF</t>
        </is>
      </c>
      <c r="D750" t="inlineStr">
        <is>
          <t>D</t>
        </is>
      </c>
      <c r="E750" t="inlineStr">
        <is>
          <t>D</t>
        </is>
      </c>
      <c r="F750" t="n">
        <v>27</v>
      </c>
      <c r="G750" t="inlineStr"/>
      <c r="H750" t="inlineStr">
        <is>
          <t>FA</t>
        </is>
      </c>
      <c r="I750" s="30" t="n">
        <v>775000</v>
      </c>
      <c r="J750" s="31" t="n">
        <v>17.14</v>
      </c>
      <c r="K750" s="31" t="n">
        <v>14.73</v>
      </c>
      <c r="L750" s="31" t="n">
        <v>2.41</v>
      </c>
      <c r="M750" s="31" t="n">
        <v>22.12</v>
      </c>
      <c r="O750" t="n">
        <v>8</v>
      </c>
      <c r="P750" t="inlineStr">
        <is>
          <t>05rer</t>
        </is>
      </c>
    </row>
    <row r="751">
      <c r="A751" t="n">
        <v>750</v>
      </c>
      <c r="B751" t="inlineStr">
        <is>
          <t>Jaroslav Chmelar</t>
        </is>
      </c>
      <c r="C751" t="inlineStr">
        <is>
          <t>NYR</t>
        </is>
      </c>
      <c r="D751" t="inlineStr">
        <is>
          <t>F</t>
        </is>
      </c>
      <c r="E751" t="inlineStr">
        <is>
          <t>F</t>
        </is>
      </c>
      <c r="F751" t="n">
        <v>23</v>
      </c>
      <c r="G751" t="inlineStr"/>
      <c r="H751" t="inlineStr">
        <is>
          <t>FA</t>
        </is>
      </c>
      <c r="I751" s="30" t="n">
        <v>867500</v>
      </c>
      <c r="J751" s="31" t="n">
        <v>17.1</v>
      </c>
      <c r="K751" s="31" t="n">
        <v>13.04</v>
      </c>
      <c r="L751" s="31" t="n">
        <v>4.06</v>
      </c>
      <c r="M751" s="31" t="n">
        <v>19.71</v>
      </c>
      <c r="O751" t="n">
        <v>11</v>
      </c>
      <c r="P751" t="inlineStr">
        <is>
          <t>05ufl</t>
        </is>
      </c>
    </row>
    <row r="752">
      <c r="A752" t="n">
        <v>751</v>
      </c>
      <c r="B752" t="inlineStr">
        <is>
          <t>Jacob Bryson</t>
        </is>
      </c>
      <c r="C752" t="inlineStr">
        <is>
          <t>DET</t>
        </is>
      </c>
      <c r="D752" t="inlineStr">
        <is>
          <t>D</t>
        </is>
      </c>
      <c r="E752" t="inlineStr">
        <is>
          <t>D</t>
        </is>
      </c>
      <c r="F752" t="n">
        <v>28</v>
      </c>
      <c r="G752" t="inlineStr"/>
      <c r="H752" t="inlineStr">
        <is>
          <t>FA</t>
        </is>
      </c>
      <c r="I752" s="30" t="n">
        <v>850000</v>
      </c>
      <c r="J752" s="31" t="n">
        <v>16.97</v>
      </c>
      <c r="K752" s="31" t="n">
        <v>16.61</v>
      </c>
      <c r="L752" s="31" t="n">
        <v>0.36</v>
      </c>
      <c r="M752" s="31" t="n">
        <v>19.96</v>
      </c>
      <c r="O752" t="n">
        <v>3</v>
      </c>
      <c r="P752" t="inlineStr">
        <is>
          <t>04f1w</t>
        </is>
      </c>
    </row>
    <row r="753">
      <c r="A753" t="n">
        <v>752</v>
      </c>
      <c r="B753" t="inlineStr">
        <is>
          <t>Evgenii Dadonov</t>
        </is>
      </c>
      <c r="C753" t="inlineStr">
        <is>
          <t>(N/A)</t>
        </is>
      </c>
      <c r="D753" t="inlineStr">
        <is>
          <t>F</t>
        </is>
      </c>
      <c r="E753" t="inlineStr">
        <is>
          <t>F</t>
        </is>
      </c>
      <c r="F753" t="n">
        <v>37</v>
      </c>
      <c r="G753" t="inlineStr"/>
      <c r="H753" t="inlineStr">
        <is>
          <t>FA</t>
        </is>
      </c>
      <c r="I753" s="30" t="n">
        <v>1</v>
      </c>
      <c r="J753" s="31" t="n">
        <v>16.86</v>
      </c>
      <c r="K753" s="31" t="n">
        <v>2.33</v>
      </c>
      <c r="L753" s="31" t="n">
        <v>14.53</v>
      </c>
      <c r="M753" s="31" t="n">
        <v>16860000</v>
      </c>
      <c r="O753" t="n">
        <v>3</v>
      </c>
      <c r="P753" t="inlineStr">
        <is>
          <t>01kn1</t>
        </is>
      </c>
    </row>
    <row r="754">
      <c r="A754" t="n">
        <v>753</v>
      </c>
      <c r="B754" t="inlineStr">
        <is>
          <t>Justin Holl</t>
        </is>
      </c>
      <c r="C754" t="inlineStr">
        <is>
          <t>WSH</t>
        </is>
      </c>
      <c r="D754" t="inlineStr">
        <is>
          <t>D</t>
        </is>
      </c>
      <c r="E754" t="inlineStr">
        <is>
          <t>D</t>
        </is>
      </c>
      <c r="F754" t="n">
        <v>34</v>
      </c>
      <c r="G754" t="inlineStr"/>
      <c r="H754" t="inlineStr">
        <is>
          <t>FA</t>
        </is>
      </c>
      <c r="I754" s="30" t="n">
        <v>900000</v>
      </c>
      <c r="J754" s="31" t="n">
        <v>16.79</v>
      </c>
      <c r="K754" s="31" t="n">
        <v>6.14</v>
      </c>
      <c r="L754" s="31" t="n">
        <v>10.65</v>
      </c>
      <c r="M754" s="31" t="n">
        <v>18.66</v>
      </c>
      <c r="O754" t="n">
        <v>2</v>
      </c>
      <c r="P754" t="inlineStr">
        <is>
          <t>01ztz</t>
        </is>
      </c>
    </row>
    <row r="755">
      <c r="A755" t="n">
        <v>754</v>
      </c>
      <c r="B755" t="inlineStr">
        <is>
          <t>Danton Heinen</t>
        </is>
      </c>
      <c r="C755" t="inlineStr">
        <is>
          <t>CBJ</t>
        </is>
      </c>
      <c r="D755" t="inlineStr">
        <is>
          <t>F</t>
        </is>
      </c>
      <c r="E755" t="inlineStr">
        <is>
          <t>F</t>
        </is>
      </c>
      <c r="F755" t="n">
        <v>31</v>
      </c>
      <c r="G755" t="inlineStr"/>
      <c r="H755" t="inlineStr">
        <is>
          <t>FA</t>
        </is>
      </c>
      <c r="I755" s="30" t="n">
        <v>2250000</v>
      </c>
      <c r="J755" s="31" t="n">
        <v>16.62</v>
      </c>
      <c r="K755" s="31" t="n">
        <v>19.66</v>
      </c>
      <c r="L755" s="31" t="n">
        <v>-3.04</v>
      </c>
      <c r="M755" s="31" t="n">
        <v>7.39</v>
      </c>
      <c r="O755" t="n">
        <v>5</v>
      </c>
      <c r="P755" t="inlineStr">
        <is>
          <t>03ecc</t>
        </is>
      </c>
    </row>
    <row r="756">
      <c r="A756" t="n">
        <v>755</v>
      </c>
      <c r="B756" t="inlineStr">
        <is>
          <t>Ryan Lomberg</t>
        </is>
      </c>
      <c r="C756" t="inlineStr">
        <is>
          <t>CBJ</t>
        </is>
      </c>
      <c r="D756" t="inlineStr">
        <is>
          <t>F</t>
        </is>
      </c>
      <c r="E756" t="inlineStr">
        <is>
          <t>F</t>
        </is>
      </c>
      <c r="F756" t="n">
        <v>31</v>
      </c>
      <c r="G756" t="inlineStr"/>
      <c r="H756" t="inlineStr">
        <is>
          <t>FA</t>
        </is>
      </c>
      <c r="I756" s="30" t="n">
        <v>1300000</v>
      </c>
      <c r="J756" s="31" t="n">
        <v>16.6</v>
      </c>
      <c r="K756" s="31" t="n">
        <v>31.88</v>
      </c>
      <c r="L756" s="31" t="n">
        <v>-15.28</v>
      </c>
      <c r="M756" s="31" t="n">
        <v>12.77</v>
      </c>
      <c r="O756" t="n">
        <v>5</v>
      </c>
      <c r="P756" t="inlineStr">
        <is>
          <t>03wnw</t>
        </is>
      </c>
    </row>
    <row r="757">
      <c r="A757" t="n">
        <v>756</v>
      </c>
      <c r="B757" t="inlineStr">
        <is>
          <t>Samuel Honzek</t>
        </is>
      </c>
      <c r="C757" t="inlineStr">
        <is>
          <t>CGY</t>
        </is>
      </c>
      <c r="D757" t="inlineStr">
        <is>
          <t>F</t>
        </is>
      </c>
      <c r="E757" t="inlineStr">
        <is>
          <t>F</t>
        </is>
      </c>
      <c r="F757" t="n">
        <v>21</v>
      </c>
      <c r="G757" t="inlineStr"/>
      <c r="H757" t="inlineStr">
        <is>
          <t>A Bunch of Dusters</t>
        </is>
      </c>
      <c r="I757" s="30" t="n">
        <v>886666</v>
      </c>
      <c r="J757" s="31" t="n">
        <v>16.59</v>
      </c>
      <c r="K757" s="31" t="n">
        <v>6.49</v>
      </c>
      <c r="L757" s="31" t="n">
        <v>10.1</v>
      </c>
      <c r="M757" s="31" t="n">
        <v>18.71</v>
      </c>
      <c r="O757" t="n">
        <v>41</v>
      </c>
      <c r="P757" t="inlineStr">
        <is>
          <t>06axc</t>
        </is>
      </c>
    </row>
    <row r="758">
      <c r="A758" t="n">
        <v>757</v>
      </c>
      <c r="B758" t="inlineStr">
        <is>
          <t>Daniil But</t>
        </is>
      </c>
      <c r="C758" t="inlineStr">
        <is>
          <t>UTA</t>
        </is>
      </c>
      <c r="D758" t="inlineStr">
        <is>
          <t>F</t>
        </is>
      </c>
      <c r="E758" t="inlineStr">
        <is>
          <t>F</t>
        </is>
      </c>
      <c r="F758" t="n">
        <v>21</v>
      </c>
      <c r="G758" t="inlineStr"/>
      <c r="H758" t="inlineStr">
        <is>
          <t>Keith</t>
        </is>
      </c>
      <c r="I758" s="30" t="n">
        <v>950000</v>
      </c>
      <c r="J758" s="31" t="n">
        <v>16.33</v>
      </c>
      <c r="K758" s="31" t="n">
        <v>10.52</v>
      </c>
      <c r="L758" s="31" t="n">
        <v>5.81</v>
      </c>
      <c r="M758" s="31" t="n">
        <v>17.19</v>
      </c>
      <c r="O758" t="n">
        <v>49</v>
      </c>
      <c r="P758" t="inlineStr">
        <is>
          <t>0644c</t>
        </is>
      </c>
    </row>
    <row r="759">
      <c r="A759" t="n">
        <v>758</v>
      </c>
      <c r="B759" t="inlineStr">
        <is>
          <t>Jacob Bernard-Docker</t>
        </is>
      </c>
      <c r="C759" t="inlineStr">
        <is>
          <t>DET</t>
        </is>
      </c>
      <c r="D759" t="inlineStr">
        <is>
          <t>D</t>
        </is>
      </c>
      <c r="E759" t="inlineStr">
        <is>
          <t>D</t>
        </is>
      </c>
      <c r="F759" t="n">
        <v>26</v>
      </c>
      <c r="G759" t="inlineStr"/>
      <c r="H759" t="inlineStr">
        <is>
          <t>FA</t>
        </is>
      </c>
      <c r="I759" s="30" t="n">
        <v>1600000</v>
      </c>
      <c r="J759" s="31" t="n">
        <v>16.32</v>
      </c>
      <c r="K759" s="31" t="n">
        <v>28.39</v>
      </c>
      <c r="L759" s="31" t="n">
        <v>-12.07</v>
      </c>
      <c r="M759" s="31" t="n">
        <v>10.2</v>
      </c>
      <c r="O759" t="n">
        <v>9</v>
      </c>
      <c r="P759" t="inlineStr">
        <is>
          <t>04qvg</t>
        </is>
      </c>
    </row>
    <row r="760">
      <c r="A760" t="n">
        <v>759</v>
      </c>
      <c r="B760" t="inlineStr">
        <is>
          <t>Nicolas Daws</t>
        </is>
      </c>
      <c r="C760" t="inlineStr">
        <is>
          <t>NJD</t>
        </is>
      </c>
      <c r="D760" t="inlineStr">
        <is>
          <t>G</t>
        </is>
      </c>
      <c r="E760" t="inlineStr">
        <is>
          <t>G</t>
        </is>
      </c>
      <c r="F760" t="n">
        <v>25</v>
      </c>
      <c r="G760" t="inlineStr"/>
      <c r="H760" t="inlineStr">
        <is>
          <t>FA</t>
        </is>
      </c>
      <c r="I760" s="30" t="n">
        <v>1100000</v>
      </c>
      <c r="J760" s="31" t="n">
        <v>16.04</v>
      </c>
      <c r="K760" s="31" t="n">
        <v>5.78</v>
      </c>
      <c r="L760" s="31" t="n">
        <v>10.26</v>
      </c>
      <c r="M760" s="31" t="n">
        <v>14.58</v>
      </c>
      <c r="O760" t="n">
        <v>40</v>
      </c>
      <c r="P760" t="inlineStr">
        <is>
          <t>059mt</t>
        </is>
      </c>
    </row>
    <row r="761">
      <c r="A761" t="n">
        <v>760</v>
      </c>
      <c r="B761" t="inlineStr">
        <is>
          <t>Luke Glendening</t>
        </is>
      </c>
      <c r="C761" t="inlineStr">
        <is>
          <t>(N/A)</t>
        </is>
      </c>
      <c r="D761" t="inlineStr">
        <is>
          <t>F</t>
        </is>
      </c>
      <c r="E761" t="inlineStr">
        <is>
          <t>F</t>
        </is>
      </c>
      <c r="F761" t="n">
        <v>37</v>
      </c>
      <c r="G761" t="inlineStr"/>
      <c r="H761" t="inlineStr">
        <is>
          <t>FA</t>
        </is>
      </c>
      <c r="I761" s="30" t="n">
        <v>1</v>
      </c>
      <c r="J761" s="31" t="n">
        <v>16.02</v>
      </c>
      <c r="K761" s="31" t="n">
        <v>18.97</v>
      </c>
      <c r="L761" s="31" t="n">
        <v>-2.95</v>
      </c>
      <c r="M761" s="31" t="n">
        <v>16020000</v>
      </c>
      <c r="O761" t="n">
        <v>3</v>
      </c>
      <c r="P761" t="inlineStr">
        <is>
          <t>031vc</t>
        </is>
      </c>
    </row>
    <row r="762">
      <c r="A762" t="n">
        <v>761</v>
      </c>
      <c r="B762" t="inlineStr">
        <is>
          <t>Steven Lorentz</t>
        </is>
      </c>
      <c r="C762" t="inlineStr">
        <is>
          <t>TOR</t>
        </is>
      </c>
      <c r="D762" t="inlineStr">
        <is>
          <t>F</t>
        </is>
      </c>
      <c r="E762" t="inlineStr">
        <is>
          <t>F</t>
        </is>
      </c>
      <c r="F762" t="n">
        <v>30</v>
      </c>
      <c r="G762" t="inlineStr"/>
      <c r="H762" t="inlineStr">
        <is>
          <t>FA</t>
        </is>
      </c>
      <c r="I762" s="30" t="n">
        <v>1350000</v>
      </c>
      <c r="J762" s="31" t="n">
        <v>15.99</v>
      </c>
      <c r="K762" s="31" t="n">
        <v>33.62</v>
      </c>
      <c r="L762" s="31" t="n">
        <v>-17.63</v>
      </c>
      <c r="M762" s="31" t="n">
        <v>11.84</v>
      </c>
      <c r="O762" t="n">
        <v>9</v>
      </c>
      <c r="P762" t="inlineStr">
        <is>
          <t>03rji</t>
        </is>
      </c>
    </row>
    <row r="763">
      <c r="A763" t="n">
        <v>762</v>
      </c>
      <c r="B763" t="inlineStr">
        <is>
          <t>Kyle MacLean</t>
        </is>
      </c>
      <c r="C763" t="inlineStr">
        <is>
          <t>NYI</t>
        </is>
      </c>
      <c r="D763" t="inlineStr">
        <is>
          <t>F</t>
        </is>
      </c>
      <c r="E763" t="inlineStr">
        <is>
          <t>F</t>
        </is>
      </c>
      <c r="F763" t="n">
        <v>27</v>
      </c>
      <c r="G763" t="inlineStr"/>
      <c r="H763" t="inlineStr">
        <is>
          <t>FA</t>
        </is>
      </c>
      <c r="I763" s="30" t="n">
        <v>775000</v>
      </c>
      <c r="J763" s="31" t="n">
        <v>15.76</v>
      </c>
      <c r="K763" s="31" t="n">
        <v>23.97</v>
      </c>
      <c r="L763" s="31" t="n">
        <v>-8.210000000000001</v>
      </c>
      <c r="M763" s="31" t="n">
        <v>20.34</v>
      </c>
      <c r="O763" t="n">
        <v>5</v>
      </c>
      <c r="P763" t="inlineStr">
        <is>
          <t>04xcp</t>
        </is>
      </c>
    </row>
    <row r="764">
      <c r="A764" t="n">
        <v>763</v>
      </c>
      <c r="B764" t="inlineStr">
        <is>
          <t>John Leonard</t>
        </is>
      </c>
      <c r="C764" t="inlineStr">
        <is>
          <t>DET</t>
        </is>
      </c>
      <c r="D764" t="inlineStr">
        <is>
          <t>F</t>
        </is>
      </c>
      <c r="E764" t="inlineStr">
        <is>
          <t>F</t>
        </is>
      </c>
      <c r="F764" t="n">
        <v>28</v>
      </c>
      <c r="G764" t="inlineStr"/>
      <c r="H764" t="inlineStr">
        <is>
          <t>FA</t>
        </is>
      </c>
      <c r="I764" s="30" t="n">
        <v>850000</v>
      </c>
      <c r="J764" s="31" t="n">
        <v>15.75</v>
      </c>
      <c r="K764" s="31" t="n">
        <v>4.96</v>
      </c>
      <c r="L764" s="31" t="n">
        <v>10.79</v>
      </c>
      <c r="M764" s="31" t="n">
        <v>18.53</v>
      </c>
      <c r="O764" t="n">
        <v>10</v>
      </c>
      <c r="P764" t="inlineStr">
        <is>
          <t>04r0y</t>
        </is>
      </c>
    </row>
    <row r="765">
      <c r="A765" t="n">
        <v>764</v>
      </c>
      <c r="B765" t="inlineStr">
        <is>
          <t>Nathan Bastian</t>
        </is>
      </c>
      <c r="C765" t="inlineStr">
        <is>
          <t>(N/A)</t>
        </is>
      </c>
      <c r="D765" t="inlineStr">
        <is>
          <t>F</t>
        </is>
      </c>
      <c r="E765" t="inlineStr">
        <is>
          <t>F</t>
        </is>
      </c>
      <c r="F765" t="n">
        <v>28</v>
      </c>
      <c r="G765" t="inlineStr"/>
      <c r="H765" t="inlineStr">
        <is>
          <t>FA</t>
        </is>
      </c>
      <c r="I765" s="30" t="n">
        <v>1</v>
      </c>
      <c r="J765" s="31" t="n">
        <v>15.61</v>
      </c>
      <c r="K765" s="31" t="n">
        <v>16.78</v>
      </c>
      <c r="L765" s="31" t="n">
        <v>-1.17</v>
      </c>
      <c r="M765" s="31" t="n">
        <v>15610000</v>
      </c>
      <c r="O765" t="n">
        <v>3</v>
      </c>
      <c r="P765" t="inlineStr">
        <is>
          <t>03zum</t>
        </is>
      </c>
    </row>
    <row r="766">
      <c r="A766" t="n">
        <v>765</v>
      </c>
      <c r="B766" t="inlineStr">
        <is>
          <t>Marc Gatcomb</t>
        </is>
      </c>
      <c r="C766" t="inlineStr">
        <is>
          <t>VGK</t>
        </is>
      </c>
      <c r="D766" t="inlineStr">
        <is>
          <t>F</t>
        </is>
      </c>
      <c r="E766" t="inlineStr">
        <is>
          <t>F</t>
        </is>
      </c>
      <c r="F766" t="n">
        <v>27</v>
      </c>
      <c r="G766" t="inlineStr"/>
      <c r="H766" t="inlineStr">
        <is>
          <t>FA</t>
        </is>
      </c>
      <c r="I766" s="30" t="n">
        <v>875000</v>
      </c>
      <c r="J766" s="31" t="n">
        <v>15.56</v>
      </c>
      <c r="K766" s="31" t="n">
        <v>20.06</v>
      </c>
      <c r="L766" s="31" t="n">
        <v>-4.5</v>
      </c>
      <c r="M766" s="31" t="n">
        <v>17.78</v>
      </c>
      <c r="O766" t="n">
        <v>13</v>
      </c>
      <c r="P766" t="inlineStr">
        <is>
          <t>065ik</t>
        </is>
      </c>
    </row>
    <row r="767">
      <c r="A767" t="n">
        <v>766</v>
      </c>
      <c r="B767" t="inlineStr">
        <is>
          <t>Reid Schaefer</t>
        </is>
      </c>
      <c r="C767" t="inlineStr">
        <is>
          <t>NSH</t>
        </is>
      </c>
      <c r="D767" t="inlineStr">
        <is>
          <t>F</t>
        </is>
      </c>
      <c r="E767" t="inlineStr">
        <is>
          <t>F</t>
        </is>
      </c>
      <c r="F767" t="n">
        <v>22</v>
      </c>
      <c r="G767" t="inlineStr"/>
      <c r="H767" t="inlineStr">
        <is>
          <t>Mike</t>
        </is>
      </c>
      <c r="I767" s="30" t="n">
        <v>886666</v>
      </c>
      <c r="J767" s="31" t="n">
        <v>15.51</v>
      </c>
      <c r="K767" s="31" t="n">
        <v>19.85</v>
      </c>
      <c r="L767" s="31" t="n">
        <v>-4.34</v>
      </c>
      <c r="M767" s="31" t="n">
        <v>17.49</v>
      </c>
      <c r="O767" t="n">
        <v>27</v>
      </c>
      <c r="P767" t="inlineStr">
        <is>
          <t>060wx</t>
        </is>
      </c>
    </row>
    <row r="768">
      <c r="A768" t="n">
        <v>767</v>
      </c>
      <c r="B768" t="inlineStr">
        <is>
          <t>Egor Zamula</t>
        </is>
      </c>
      <c r="C768" t="inlineStr">
        <is>
          <t>(N/A)</t>
        </is>
      </c>
      <c r="D768" t="inlineStr">
        <is>
          <t>D</t>
        </is>
      </c>
      <c r="E768" t="inlineStr">
        <is>
          <t>D</t>
        </is>
      </c>
      <c r="F768" t="n">
        <v>26</v>
      </c>
      <c r="G768" t="inlineStr"/>
      <c r="H768" t="inlineStr">
        <is>
          <t>FA</t>
        </is>
      </c>
      <c r="I768" s="30" t="n">
        <v>1</v>
      </c>
      <c r="J768" s="31" t="n">
        <v>15.38</v>
      </c>
      <c r="K768" s="31" t="n">
        <v>9.880000000000001</v>
      </c>
      <c r="L768" s="31" t="n">
        <v>5.5</v>
      </c>
      <c r="M768" s="31" t="n">
        <v>15380000</v>
      </c>
      <c r="O768" t="n">
        <v>4</v>
      </c>
      <c r="P768" t="inlineStr">
        <is>
          <t>04rn8</t>
        </is>
      </c>
    </row>
    <row r="769">
      <c r="A769" t="n">
        <v>768</v>
      </c>
      <c r="B769" t="inlineStr">
        <is>
          <t>Erik Gustafsson</t>
        </is>
      </c>
      <c r="C769" t="inlineStr">
        <is>
          <t>LAK</t>
        </is>
      </c>
      <c r="D769" t="inlineStr">
        <is>
          <t>D</t>
        </is>
      </c>
      <c r="E769" t="inlineStr">
        <is>
          <t>D</t>
        </is>
      </c>
      <c r="F769" t="n">
        <v>34</v>
      </c>
      <c r="G769" t="inlineStr"/>
      <c r="H769" t="inlineStr">
        <is>
          <t>FA</t>
        </is>
      </c>
      <c r="I769" s="30" t="n">
        <v>1000000</v>
      </c>
      <c r="J769" s="31" t="n">
        <v>15.32</v>
      </c>
      <c r="K769" s="31" t="n">
        <v>0.83</v>
      </c>
      <c r="L769" s="31" t="n">
        <v>14.49</v>
      </c>
      <c r="M769" s="31" t="n">
        <v>15.32</v>
      </c>
      <c r="O769" t="n">
        <v>6</v>
      </c>
      <c r="P769" t="inlineStr">
        <is>
          <t>02nqk</t>
        </is>
      </c>
    </row>
    <row r="770">
      <c r="A770" t="n">
        <v>769</v>
      </c>
      <c r="B770" t="inlineStr">
        <is>
          <t>Nikita Grebenkin</t>
        </is>
      </c>
      <c r="C770" t="inlineStr">
        <is>
          <t>PHI</t>
        </is>
      </c>
      <c r="D770" t="inlineStr">
        <is>
          <t>F</t>
        </is>
      </c>
      <c r="E770" t="inlineStr">
        <is>
          <t>F</t>
        </is>
      </c>
      <c r="F770" t="n">
        <v>23</v>
      </c>
      <c r="G770" t="inlineStr"/>
      <c r="H770" t="inlineStr">
        <is>
          <t>FA</t>
        </is>
      </c>
      <c r="I770" s="30" t="n">
        <v>875000</v>
      </c>
      <c r="J770" s="31" t="n">
        <v>15.27</v>
      </c>
      <c r="K770" s="31" t="n">
        <v>30.48</v>
      </c>
      <c r="L770" s="31" t="n">
        <v>-15.21</v>
      </c>
      <c r="M770" s="31" t="n">
        <v>17.45</v>
      </c>
      <c r="N770" t="n">
        <v>291.3</v>
      </c>
      <c r="O770" t="n">
        <v>22</v>
      </c>
      <c r="P770" t="inlineStr">
        <is>
          <t>05und</t>
        </is>
      </c>
    </row>
    <row r="771">
      <c r="A771" t="n">
        <v>770</v>
      </c>
      <c r="B771" t="inlineStr">
        <is>
          <t>Noah Gregor</t>
        </is>
      </c>
      <c r="C771" t="inlineStr">
        <is>
          <t>WPG</t>
        </is>
      </c>
      <c r="D771" t="inlineStr">
        <is>
          <t>F</t>
        </is>
      </c>
      <c r="E771" t="inlineStr">
        <is>
          <t>F</t>
        </is>
      </c>
      <c r="F771" t="n">
        <v>28</v>
      </c>
      <c r="G771" t="inlineStr"/>
      <c r="H771" t="inlineStr">
        <is>
          <t>FA</t>
        </is>
      </c>
      <c r="I771" s="30" t="n">
        <v>850000</v>
      </c>
      <c r="J771" s="31" t="n">
        <v>14.98</v>
      </c>
      <c r="K771" s="31" t="n">
        <v>15.29</v>
      </c>
      <c r="L771" s="31" t="n">
        <v>-0.31</v>
      </c>
      <c r="M771" s="31" t="n">
        <v>17.62</v>
      </c>
      <c r="O771" t="n">
        <v>3</v>
      </c>
      <c r="P771" t="inlineStr">
        <is>
          <t>042x4</t>
        </is>
      </c>
    </row>
    <row r="772">
      <c r="A772" t="n">
        <v>771</v>
      </c>
      <c r="B772" t="inlineStr">
        <is>
          <t>Jani Nyman</t>
        </is>
      </c>
      <c r="C772" t="inlineStr">
        <is>
          <t>SEA</t>
        </is>
      </c>
      <c r="D772" t="inlineStr">
        <is>
          <t>F</t>
        </is>
      </c>
      <c r="E772" t="inlineStr">
        <is>
          <t>F</t>
        </is>
      </c>
      <c r="F772" t="n">
        <v>22</v>
      </c>
      <c r="G772" t="inlineStr"/>
      <c r="H772" t="inlineStr">
        <is>
          <t>FA</t>
        </is>
      </c>
      <c r="I772" s="30" t="n">
        <v>891667</v>
      </c>
      <c r="J772" s="31" t="n">
        <v>14.95</v>
      </c>
      <c r="K772" s="31" t="n">
        <v>9.890000000000001</v>
      </c>
      <c r="L772" s="31" t="n">
        <v>5.06</v>
      </c>
      <c r="M772" s="31" t="n">
        <v>16.77</v>
      </c>
      <c r="O772" t="n">
        <v>40</v>
      </c>
      <c r="P772" t="inlineStr">
        <is>
          <t>060jj</t>
        </is>
      </c>
    </row>
    <row r="773">
      <c r="A773" t="n">
        <v>772</v>
      </c>
      <c r="B773" t="inlineStr">
        <is>
          <t>Luke Kunin</t>
        </is>
      </c>
      <c r="C773" t="inlineStr">
        <is>
          <t>(N/A)</t>
        </is>
      </c>
      <c r="D773" t="inlineStr">
        <is>
          <t>F</t>
        </is>
      </c>
      <c r="E773" t="inlineStr">
        <is>
          <t>F</t>
        </is>
      </c>
      <c r="F773" t="n">
        <v>28</v>
      </c>
      <c r="G773" t="inlineStr"/>
      <c r="H773" t="inlineStr">
        <is>
          <t>FA</t>
        </is>
      </c>
      <c r="I773" s="30" t="n">
        <v>1</v>
      </c>
      <c r="J773" s="31" t="n">
        <v>14.84</v>
      </c>
      <c r="K773" s="31" t="n">
        <v>30.78</v>
      </c>
      <c r="L773" s="31" t="n">
        <v>-15.94</v>
      </c>
      <c r="M773" s="31" t="n">
        <v>14840000</v>
      </c>
      <c r="O773" t="n">
        <v>6</v>
      </c>
      <c r="P773" t="inlineStr">
        <is>
          <t>042t1</t>
        </is>
      </c>
    </row>
    <row r="774">
      <c r="A774" t="n">
        <v>773</v>
      </c>
      <c r="B774" t="inlineStr">
        <is>
          <t>Zack Ostapchuk</t>
        </is>
      </c>
      <c r="C774" t="inlineStr">
        <is>
          <t>SJS</t>
        </is>
      </c>
      <c r="D774" t="inlineStr">
        <is>
          <t>F</t>
        </is>
      </c>
      <c r="E774" t="inlineStr">
        <is>
          <t>F</t>
        </is>
      </c>
      <c r="F774" t="n">
        <v>23</v>
      </c>
      <c r="G774" t="inlineStr"/>
      <c r="H774" t="inlineStr">
        <is>
          <t>FA</t>
        </is>
      </c>
      <c r="I774" s="30" t="n">
        <v>2350000</v>
      </c>
      <c r="J774" s="31" t="n">
        <v>14.78</v>
      </c>
      <c r="K774" s="31" t="n">
        <v>28.41</v>
      </c>
      <c r="L774" s="31" t="n">
        <v>-13.63</v>
      </c>
      <c r="M774" s="31" t="n">
        <v>6.29</v>
      </c>
      <c r="O774" t="n">
        <v>14</v>
      </c>
      <c r="P774" t="inlineStr">
        <is>
          <t>05u12</t>
        </is>
      </c>
    </row>
    <row r="775">
      <c r="A775" t="n">
        <v>774</v>
      </c>
      <c r="B775" t="inlineStr">
        <is>
          <t>Jordan Greenway</t>
        </is>
      </c>
      <c r="C775" t="inlineStr">
        <is>
          <t>CHI</t>
        </is>
      </c>
      <c r="D775" t="inlineStr">
        <is>
          <t>F</t>
        </is>
      </c>
      <c r="E775" t="inlineStr">
        <is>
          <t>F</t>
        </is>
      </c>
      <c r="F775" t="n">
        <v>29</v>
      </c>
      <c r="G775" t="inlineStr"/>
      <c r="H775" t="inlineStr">
        <is>
          <t>FA</t>
        </is>
      </c>
      <c r="I775" s="30" t="n">
        <v>4000000</v>
      </c>
      <c r="J775" s="31" t="n">
        <v>14.52</v>
      </c>
      <c r="K775" s="31" t="n">
        <v>16.98</v>
      </c>
      <c r="L775" s="31" t="n">
        <v>-2.46</v>
      </c>
      <c r="M775" s="31" t="n">
        <v>3.63</v>
      </c>
      <c r="N775" t="n">
        <v>292.4</v>
      </c>
      <c r="O775" t="n">
        <v>7</v>
      </c>
      <c r="P775" t="inlineStr">
        <is>
          <t>03rf3</t>
        </is>
      </c>
    </row>
    <row r="776">
      <c r="A776" t="n">
        <v>775</v>
      </c>
      <c r="B776" t="inlineStr">
        <is>
          <t>David Jiricek</t>
        </is>
      </c>
      <c r="C776" t="inlineStr">
        <is>
          <t>PHI</t>
        </is>
      </c>
      <c r="D776" t="inlineStr">
        <is>
          <t>D</t>
        </is>
      </c>
      <c r="E776" t="inlineStr">
        <is>
          <t>D</t>
        </is>
      </c>
      <c r="F776" t="n">
        <v>22</v>
      </c>
      <c r="G776" t="inlineStr"/>
      <c r="H776" t="inlineStr">
        <is>
          <t>FA</t>
        </is>
      </c>
      <c r="I776" s="30" t="n">
        <v>1500000</v>
      </c>
      <c r="J776" s="31" t="n">
        <v>14.46</v>
      </c>
      <c r="K776" s="31" t="n">
        <v>7.29</v>
      </c>
      <c r="L776" s="31" t="n">
        <v>7.17</v>
      </c>
      <c r="M776" s="31" t="n">
        <v>9.640000000000001</v>
      </c>
      <c r="O776" t="n">
        <v>42</v>
      </c>
      <c r="P776" t="inlineStr">
        <is>
          <t>05riz</t>
        </is>
      </c>
    </row>
    <row r="777">
      <c r="A777" t="n">
        <v>776</v>
      </c>
      <c r="B777" t="inlineStr">
        <is>
          <t>Josh Samanski</t>
        </is>
      </c>
      <c r="C777" t="inlineStr">
        <is>
          <t>EDM</t>
        </is>
      </c>
      <c r="D777" t="inlineStr">
        <is>
          <t>F</t>
        </is>
      </c>
      <c r="E777" t="inlineStr">
        <is>
          <t>F</t>
        </is>
      </c>
      <c r="F777" t="n">
        <v>24</v>
      </c>
      <c r="G777" t="inlineStr"/>
      <c r="H777" t="inlineStr">
        <is>
          <t>FA</t>
        </is>
      </c>
      <c r="I777" s="30" t="n">
        <v>975000</v>
      </c>
      <c r="J777" s="31" t="n">
        <v>14.44</v>
      </c>
      <c r="K777" s="31" t="n">
        <v>7.41</v>
      </c>
      <c r="L777" s="31" t="n">
        <v>7.03</v>
      </c>
      <c r="M777" s="31" t="n">
        <v>14.81</v>
      </c>
      <c r="O777" t="n">
        <v>14</v>
      </c>
      <c r="P777" t="inlineStr">
        <is>
          <t>06qw6</t>
        </is>
      </c>
    </row>
    <row r="778">
      <c r="A778" t="n">
        <v>777</v>
      </c>
      <c r="B778" t="inlineStr">
        <is>
          <t>Juuso Parssinen</t>
        </is>
      </c>
      <c r="C778" t="inlineStr">
        <is>
          <t>NYR</t>
        </is>
      </c>
      <c r="D778" t="inlineStr">
        <is>
          <t>F</t>
        </is>
      </c>
      <c r="E778" t="inlineStr">
        <is>
          <t>F</t>
        </is>
      </c>
      <c r="F778" t="n">
        <v>25</v>
      </c>
      <c r="G778" t="inlineStr"/>
      <c r="H778" t="inlineStr">
        <is>
          <t>FA</t>
        </is>
      </c>
      <c r="I778" s="30" t="n">
        <v>1250000</v>
      </c>
      <c r="J778" s="31" t="n">
        <v>14.35</v>
      </c>
      <c r="K778" s="31" t="n">
        <v>7.26</v>
      </c>
      <c r="L778" s="31" t="n">
        <v>7.09</v>
      </c>
      <c r="M778" s="31" t="n">
        <v>11.48</v>
      </c>
      <c r="O778" t="n">
        <v>10</v>
      </c>
      <c r="P778" t="inlineStr">
        <is>
          <t>051wb</t>
        </is>
      </c>
    </row>
    <row r="779">
      <c r="A779" t="n">
        <v>778</v>
      </c>
      <c r="B779" t="inlineStr">
        <is>
          <t>Robby Fabbri</t>
        </is>
      </c>
      <c r="C779" t="inlineStr">
        <is>
          <t>(N/A)</t>
        </is>
      </c>
      <c r="D779" t="inlineStr">
        <is>
          <t>F</t>
        </is>
      </c>
      <c r="E779" t="inlineStr">
        <is>
          <t>F</t>
        </is>
      </c>
      <c r="F779" t="n">
        <v>30</v>
      </c>
      <c r="G779" t="inlineStr"/>
      <c r="H779" t="inlineStr">
        <is>
          <t>FA</t>
        </is>
      </c>
      <c r="I779" s="30" t="n">
        <v>1</v>
      </c>
      <c r="J779" s="31" t="n">
        <v>14.24</v>
      </c>
      <c r="K779" s="31" t="n">
        <v>12.56</v>
      </c>
      <c r="L779" s="31" t="n">
        <v>1.68</v>
      </c>
      <c r="M779" s="31" t="n">
        <v>14240000</v>
      </c>
      <c r="O779" t="n">
        <v>3</v>
      </c>
      <c r="P779" t="inlineStr">
        <is>
          <t>03d5e</t>
        </is>
      </c>
    </row>
    <row r="780">
      <c r="A780" t="n">
        <v>779</v>
      </c>
      <c r="B780" t="inlineStr">
        <is>
          <t>Brett Leason</t>
        </is>
      </c>
      <c r="C780" t="inlineStr">
        <is>
          <t>SJS</t>
        </is>
      </c>
      <c r="D780" t="inlineStr">
        <is>
          <t>F</t>
        </is>
      </c>
      <c r="E780" t="inlineStr">
        <is>
          <t>F</t>
        </is>
      </c>
      <c r="F780" t="n">
        <v>27</v>
      </c>
      <c r="G780" t="inlineStr"/>
      <c r="H780" t="inlineStr">
        <is>
          <t>FA</t>
        </is>
      </c>
      <c r="I780" s="30" t="n">
        <v>850000</v>
      </c>
      <c r="J780" s="31" t="n">
        <v>14.15</v>
      </c>
      <c r="K780" s="31" t="n">
        <v>0.5</v>
      </c>
      <c r="L780" s="31" t="n">
        <v>13.65</v>
      </c>
      <c r="M780" s="31" t="n">
        <v>16.65</v>
      </c>
      <c r="O780" t="n">
        <v>4</v>
      </c>
      <c r="P780" t="inlineStr">
        <is>
          <t>04xob</t>
        </is>
      </c>
    </row>
    <row r="781">
      <c r="A781" t="n">
        <v>780</v>
      </c>
      <c r="B781" t="inlineStr">
        <is>
          <t>Michael Pezzetta</t>
        </is>
      </c>
      <c r="C781" t="inlineStr">
        <is>
          <t>TOR</t>
        </is>
      </c>
      <c r="D781" t="inlineStr">
        <is>
          <t>F</t>
        </is>
      </c>
      <c r="E781" t="inlineStr">
        <is>
          <t>F</t>
        </is>
      </c>
      <c r="F781" t="n">
        <v>28</v>
      </c>
      <c r="G781" t="inlineStr"/>
      <c r="H781" t="inlineStr">
        <is>
          <t>FA</t>
        </is>
      </c>
      <c r="I781" s="30" t="n">
        <v>812500</v>
      </c>
      <c r="J781" s="31" t="n">
        <v>14.14</v>
      </c>
      <c r="K781" s="31" t="n">
        <v>10.37</v>
      </c>
      <c r="L781" s="31" t="n">
        <v>3.77</v>
      </c>
      <c r="M781" s="31" t="n">
        <v>17.4</v>
      </c>
      <c r="O781" t="n">
        <v>3</v>
      </c>
      <c r="P781" t="inlineStr">
        <is>
          <t>042yc</t>
        </is>
      </c>
    </row>
    <row r="782">
      <c r="A782" t="n">
        <v>781</v>
      </c>
      <c r="B782" t="inlineStr">
        <is>
          <t>Haydn Fleury</t>
        </is>
      </c>
      <c r="C782" t="inlineStr">
        <is>
          <t>WPG</t>
        </is>
      </c>
      <c r="D782" t="inlineStr">
        <is>
          <t>D</t>
        </is>
      </c>
      <c r="E782" t="inlineStr">
        <is>
          <t>D</t>
        </is>
      </c>
      <c r="F782" t="n">
        <v>30</v>
      </c>
      <c r="G782" t="inlineStr"/>
      <c r="H782" t="inlineStr">
        <is>
          <t>FA</t>
        </is>
      </c>
      <c r="I782" s="30" t="n">
        <v>950000</v>
      </c>
      <c r="J782" s="31" t="n">
        <v>14.11</v>
      </c>
      <c r="K782" s="31" t="n">
        <v>19.57</v>
      </c>
      <c r="L782" s="31" t="n">
        <v>-5.46</v>
      </c>
      <c r="M782" s="31" t="n">
        <v>14.85</v>
      </c>
      <c r="O782" t="n">
        <v>5</v>
      </c>
      <c r="P782" t="inlineStr">
        <is>
          <t>039ci</t>
        </is>
      </c>
    </row>
    <row r="783">
      <c r="A783" t="n">
        <v>782</v>
      </c>
      <c r="B783" t="inlineStr">
        <is>
          <t>Ilya Protas</t>
        </is>
      </c>
      <c r="C783" t="inlineStr">
        <is>
          <t>WSH</t>
        </is>
      </c>
      <c r="D783" t="inlineStr">
        <is>
          <t>F</t>
        </is>
      </c>
      <c r="E783" t="inlineStr">
        <is>
          <t>F</t>
        </is>
      </c>
      <c r="F783" t="n">
        <v>20</v>
      </c>
      <c r="G783" t="inlineStr"/>
      <c r="H783" t="inlineStr">
        <is>
          <t>A Bunch of Dusters</t>
        </is>
      </c>
      <c r="I783" s="30" t="n">
        <v>856667</v>
      </c>
      <c r="J783" s="31" t="n">
        <v>13.93</v>
      </c>
      <c r="K783" s="31" t="n">
        <v>4.58</v>
      </c>
      <c r="L783" s="31" t="n">
        <v>9.35</v>
      </c>
      <c r="M783" s="31" t="n">
        <v>16.26</v>
      </c>
      <c r="N783" t="n">
        <v>287.1</v>
      </c>
      <c r="O783" t="n">
        <v>72</v>
      </c>
      <c r="P783" t="inlineStr">
        <is>
          <t>06maz</t>
        </is>
      </c>
    </row>
    <row r="784">
      <c r="A784" t="n">
        <v>783</v>
      </c>
      <c r="B784" t="inlineStr">
        <is>
          <t>Ilya Safonov</t>
        </is>
      </c>
      <c r="C784" t="inlineStr">
        <is>
          <t>VAN</t>
        </is>
      </c>
      <c r="D784" t="inlineStr">
        <is>
          <t>F</t>
        </is>
      </c>
      <c r="E784" t="inlineStr">
        <is>
          <t>F</t>
        </is>
      </c>
      <c r="F784" t="n">
        <v>25</v>
      </c>
      <c r="G784" t="inlineStr"/>
      <c r="H784" t="inlineStr">
        <is>
          <t>FA</t>
        </is>
      </c>
      <c r="I784" s="30" t="n">
        <v>950000</v>
      </c>
      <c r="J784" s="31" t="n">
        <v>13.73</v>
      </c>
      <c r="K784" s="31" t="n">
        <v>0</v>
      </c>
      <c r="L784" s="31" t="n">
        <v>13.73</v>
      </c>
      <c r="M784" s="31" t="n">
        <v>14.45</v>
      </c>
      <c r="O784" t="n">
        <v>8</v>
      </c>
      <c r="P784" t="inlineStr">
        <is>
          <t>05rkt</t>
        </is>
      </c>
    </row>
    <row r="785">
      <c r="A785" t="n">
        <v>784</v>
      </c>
      <c r="B785" t="inlineStr">
        <is>
          <t>Alex Petrovic</t>
        </is>
      </c>
      <c r="C785" t="inlineStr">
        <is>
          <t>FLA</t>
        </is>
      </c>
      <c r="D785" t="inlineStr">
        <is>
          <t>D</t>
        </is>
      </c>
      <c r="E785" t="inlineStr">
        <is>
          <t>D</t>
        </is>
      </c>
      <c r="F785" t="n">
        <v>34</v>
      </c>
      <c r="G785" t="inlineStr"/>
      <c r="H785" t="inlineStr">
        <is>
          <t>FA</t>
        </is>
      </c>
      <c r="I785" s="30" t="n">
        <v>875000</v>
      </c>
      <c r="J785" s="31" t="n">
        <v>13.72</v>
      </c>
      <c r="K785" s="31" t="n">
        <v>40.12</v>
      </c>
      <c r="L785" s="31" t="n">
        <v>-26.4</v>
      </c>
      <c r="M785" s="31" t="n">
        <v>15.68</v>
      </c>
      <c r="O785" t="n">
        <v>5</v>
      </c>
      <c r="P785" t="inlineStr">
        <is>
          <t>01zun</t>
        </is>
      </c>
    </row>
    <row r="786">
      <c r="A786" t="n">
        <v>785</v>
      </c>
      <c r="B786" t="inlineStr">
        <is>
          <t>Sam Morton</t>
        </is>
      </c>
      <c r="C786" t="inlineStr">
        <is>
          <t>CGY</t>
        </is>
      </c>
      <c r="D786" t="inlineStr">
        <is>
          <t>F</t>
        </is>
      </c>
      <c r="E786" t="inlineStr">
        <is>
          <t>F</t>
        </is>
      </c>
      <c r="F786" t="n">
        <v>27</v>
      </c>
      <c r="G786" t="inlineStr"/>
      <c r="H786" t="inlineStr">
        <is>
          <t>FA</t>
        </is>
      </c>
      <c r="I786" s="30" t="n">
        <v>850000</v>
      </c>
      <c r="J786" s="31" t="n">
        <v>13.7</v>
      </c>
      <c r="K786" s="31" t="n">
        <v>2.99</v>
      </c>
      <c r="L786" s="31" t="n">
        <v>10.71</v>
      </c>
      <c r="M786" s="31" t="n">
        <v>16.12</v>
      </c>
      <c r="O786" t="n">
        <v>5</v>
      </c>
      <c r="P786" t="inlineStr">
        <is>
          <t>06kxn</t>
        </is>
      </c>
    </row>
    <row r="787">
      <c r="A787" t="n">
        <v>786</v>
      </c>
      <c r="B787" t="inlineStr">
        <is>
          <t>Maveric Lamoureux</t>
        </is>
      </c>
      <c r="C787" t="inlineStr">
        <is>
          <t>UTA</t>
        </is>
      </c>
      <c r="D787" t="inlineStr">
        <is>
          <t>D</t>
        </is>
      </c>
      <c r="E787" t="inlineStr">
        <is>
          <t>D</t>
        </is>
      </c>
      <c r="F787" t="n">
        <v>22</v>
      </c>
      <c r="G787" t="inlineStr"/>
      <c r="H787" t="inlineStr">
        <is>
          <t>A Bunch of Dusters</t>
        </is>
      </c>
      <c r="I787" s="30" t="n">
        <v>886666</v>
      </c>
      <c r="J787" s="31" t="n">
        <v>13.68</v>
      </c>
      <c r="K787" s="31" t="n">
        <v>3.53</v>
      </c>
      <c r="L787" s="31" t="n">
        <v>10.15</v>
      </c>
      <c r="M787" s="31" t="n">
        <v>15.43</v>
      </c>
      <c r="O787" t="n">
        <v>39</v>
      </c>
      <c r="P787" t="inlineStr">
        <is>
          <t>05ymn</t>
        </is>
      </c>
    </row>
    <row r="788">
      <c r="A788" t="n">
        <v>787</v>
      </c>
      <c r="B788" t="inlineStr">
        <is>
          <t>Rutger McGroarty</t>
        </is>
      </c>
      <c r="C788" t="inlineStr">
        <is>
          <t>PIT</t>
        </is>
      </c>
      <c r="D788" t="inlineStr">
        <is>
          <t>F</t>
        </is>
      </c>
      <c r="E788" t="inlineStr">
        <is>
          <t>F</t>
        </is>
      </c>
      <c r="F788" t="n">
        <v>22</v>
      </c>
      <c r="G788" t="inlineStr"/>
      <c r="H788" t="inlineStr">
        <is>
          <t>A Bunch of Dusters</t>
        </is>
      </c>
      <c r="I788" s="30" t="n">
        <v>950000</v>
      </c>
      <c r="J788" s="31" t="n">
        <v>13.63</v>
      </c>
      <c r="K788" s="31" t="n">
        <v>8.619999999999999</v>
      </c>
      <c r="L788" s="31" t="n">
        <v>5.01</v>
      </c>
      <c r="M788" s="31" t="n">
        <v>14.35</v>
      </c>
      <c r="O788" t="n">
        <v>60</v>
      </c>
      <c r="P788" t="inlineStr">
        <is>
          <t>05r1b</t>
        </is>
      </c>
    </row>
    <row r="789">
      <c r="A789" t="n">
        <v>788</v>
      </c>
      <c r="B789" t="inlineStr">
        <is>
          <t>Curtis Lazar</t>
        </is>
      </c>
      <c r="C789" t="inlineStr">
        <is>
          <t>(N/A)</t>
        </is>
      </c>
      <c r="D789" t="inlineStr">
        <is>
          <t>F</t>
        </is>
      </c>
      <c r="E789" t="inlineStr">
        <is>
          <t>F</t>
        </is>
      </c>
      <c r="F789" t="n">
        <v>31</v>
      </c>
      <c r="G789" t="inlineStr"/>
      <c r="H789" t="inlineStr">
        <is>
          <t>FA</t>
        </is>
      </c>
      <c r="I789" s="30" t="n">
        <v>1</v>
      </c>
      <c r="J789" s="31" t="n">
        <v>13.58</v>
      </c>
      <c r="K789" s="31" t="n">
        <v>15.05</v>
      </c>
      <c r="L789" s="31" t="n">
        <v>-1.47</v>
      </c>
      <c r="M789" s="31" t="n">
        <v>13580000</v>
      </c>
      <c r="O789" t="n">
        <v>4</v>
      </c>
      <c r="P789" t="inlineStr">
        <is>
          <t>02wy2</t>
        </is>
      </c>
    </row>
    <row r="790">
      <c r="A790" t="n">
        <v>789</v>
      </c>
      <c r="B790" t="inlineStr">
        <is>
          <t>Harrison Brunicke</t>
        </is>
      </c>
      <c r="C790" t="inlineStr">
        <is>
          <t>PIT</t>
        </is>
      </c>
      <c r="D790" t="inlineStr">
        <is>
          <t>D</t>
        </is>
      </c>
      <c r="E790" t="inlineStr">
        <is>
          <t>D</t>
        </is>
      </c>
      <c r="F790" t="n">
        <v>20</v>
      </c>
      <c r="G790" t="inlineStr"/>
      <c r="H790" t="inlineStr">
        <is>
          <t>A Bunch of Dusters</t>
        </is>
      </c>
      <c r="I790" s="30" t="n">
        <v>845833</v>
      </c>
      <c r="J790" s="31" t="n">
        <v>13.53</v>
      </c>
      <c r="K790" s="31" t="n">
        <v>5.08</v>
      </c>
      <c r="L790" s="31" t="n">
        <v>8.449999999999999</v>
      </c>
      <c r="M790" s="31" t="n">
        <v>16</v>
      </c>
      <c r="O790" t="n">
        <v>43</v>
      </c>
      <c r="P790" t="inlineStr">
        <is>
          <t>06lvc</t>
        </is>
      </c>
    </row>
    <row r="791">
      <c r="A791" t="n">
        <v>790</v>
      </c>
      <c r="B791" t="inlineStr">
        <is>
          <t>Mitchell Chaffee</t>
        </is>
      </c>
      <c r="C791" t="inlineStr">
        <is>
          <t>NYI</t>
        </is>
      </c>
      <c r="D791" t="inlineStr">
        <is>
          <t>F</t>
        </is>
      </c>
      <c r="E791" t="inlineStr">
        <is>
          <t>F</t>
        </is>
      </c>
      <c r="F791" t="n">
        <v>28</v>
      </c>
      <c r="G791" t="inlineStr"/>
      <c r="H791" t="inlineStr">
        <is>
          <t>FA</t>
        </is>
      </c>
      <c r="I791" s="30" t="n">
        <v>850000</v>
      </c>
      <c r="J791" s="31" t="n">
        <v>13.45</v>
      </c>
      <c r="K791" s="31" t="n">
        <v>3.65</v>
      </c>
      <c r="L791" s="31" t="n">
        <v>9.800000000000001</v>
      </c>
      <c r="M791" s="31" t="n">
        <v>15.82</v>
      </c>
      <c r="O791" t="n">
        <v>5</v>
      </c>
      <c r="P791" t="inlineStr">
        <is>
          <t>04z4m</t>
        </is>
      </c>
    </row>
    <row r="792">
      <c r="A792" t="n">
        <v>791</v>
      </c>
      <c r="B792" t="inlineStr">
        <is>
          <t>Alex Belzile</t>
        </is>
      </c>
      <c r="C792" t="inlineStr">
        <is>
          <t>MTL</t>
        </is>
      </c>
      <c r="D792" t="inlineStr">
        <is>
          <t>F</t>
        </is>
      </c>
      <c r="E792" t="inlineStr">
        <is>
          <t>F</t>
        </is>
      </c>
      <c r="F792" t="n">
        <v>35</v>
      </c>
      <c r="G792" t="inlineStr"/>
      <c r="H792" t="inlineStr">
        <is>
          <t>FA</t>
        </is>
      </c>
      <c r="I792" s="30" t="n">
        <v>850000</v>
      </c>
      <c r="J792" s="31" t="n">
        <v>13.42</v>
      </c>
      <c r="K792" s="31" t="n">
        <v>0</v>
      </c>
      <c r="L792" s="31" t="n">
        <v>13.42</v>
      </c>
      <c r="M792" s="31" t="n">
        <v>15.79</v>
      </c>
      <c r="O792" t="n">
        <v>2</v>
      </c>
      <c r="P792" t="inlineStr">
        <is>
          <t>04l8t</t>
        </is>
      </c>
    </row>
    <row r="793">
      <c r="A793" t="n">
        <v>792</v>
      </c>
      <c r="B793" t="inlineStr">
        <is>
          <t>Mike Reilly</t>
        </is>
      </c>
      <c r="C793" t="inlineStr">
        <is>
          <t>CAR</t>
        </is>
      </c>
      <c r="D793" t="inlineStr">
        <is>
          <t>D</t>
        </is>
      </c>
      <c r="E793" t="inlineStr">
        <is>
          <t>D</t>
        </is>
      </c>
      <c r="F793" t="n">
        <v>33</v>
      </c>
      <c r="G793" t="inlineStr"/>
      <c r="H793" t="inlineStr">
        <is>
          <t>FA</t>
        </is>
      </c>
      <c r="I793" s="30" t="n">
        <v>1</v>
      </c>
      <c r="J793" s="31" t="n">
        <v>13.29</v>
      </c>
      <c r="K793" s="31" t="n">
        <v>24.23</v>
      </c>
      <c r="L793" s="31" t="n">
        <v>-10.94</v>
      </c>
      <c r="M793" s="31" t="n">
        <v>13290000</v>
      </c>
      <c r="O793" t="n">
        <v>4</v>
      </c>
      <c r="P793" t="inlineStr">
        <is>
          <t>02fzd</t>
        </is>
      </c>
    </row>
    <row r="794">
      <c r="A794" t="n">
        <v>793</v>
      </c>
      <c r="B794" t="inlineStr">
        <is>
          <t>Jake Christiansen</t>
        </is>
      </c>
      <c r="C794" t="inlineStr">
        <is>
          <t>CBJ</t>
        </is>
      </c>
      <c r="D794" t="inlineStr">
        <is>
          <t>D</t>
        </is>
      </c>
      <c r="E794" t="inlineStr">
        <is>
          <t>D</t>
        </is>
      </c>
      <c r="F794" t="n">
        <v>27</v>
      </c>
      <c r="G794" t="inlineStr"/>
      <c r="H794" t="inlineStr">
        <is>
          <t>FA</t>
        </is>
      </c>
      <c r="I794" s="30" t="n">
        <v>975000</v>
      </c>
      <c r="J794" s="31" t="n">
        <v>13.27</v>
      </c>
      <c r="K794" s="31" t="n">
        <v>10.77</v>
      </c>
      <c r="L794" s="31" t="n">
        <v>2.5</v>
      </c>
      <c r="M794" s="31" t="n">
        <v>13.61</v>
      </c>
      <c r="O794" t="n">
        <v>5</v>
      </c>
      <c r="P794" t="inlineStr">
        <is>
          <t>04geq</t>
        </is>
      </c>
    </row>
    <row r="795">
      <c r="A795" t="n">
        <v>794</v>
      </c>
      <c r="B795" t="inlineStr">
        <is>
          <t>Matt Kiersted</t>
        </is>
      </c>
      <c r="C795" t="inlineStr">
        <is>
          <t>MIN</t>
        </is>
      </c>
      <c r="D795" t="inlineStr">
        <is>
          <t>D</t>
        </is>
      </c>
      <c r="E795" t="inlineStr">
        <is>
          <t>D</t>
        </is>
      </c>
      <c r="F795" t="n">
        <v>28</v>
      </c>
      <c r="G795" t="inlineStr"/>
      <c r="H795" t="inlineStr">
        <is>
          <t>FA</t>
        </is>
      </c>
      <c r="I795" s="30" t="n">
        <v>775000</v>
      </c>
      <c r="J795" s="31" t="n">
        <v>13.26</v>
      </c>
      <c r="K795" s="31" t="n">
        <v>3.33</v>
      </c>
      <c r="L795" s="31" t="n">
        <v>9.93</v>
      </c>
      <c r="M795" s="31" t="n">
        <v>17.11</v>
      </c>
      <c r="O795" t="n">
        <v>3</v>
      </c>
      <c r="P795" t="inlineStr">
        <is>
          <t>05gsr</t>
        </is>
      </c>
    </row>
    <row r="796">
      <c r="A796" t="n">
        <v>795</v>
      </c>
      <c r="B796" t="inlineStr">
        <is>
          <t>Wilmer Skoog</t>
        </is>
      </c>
      <c r="C796" t="inlineStr">
        <is>
          <t>DET</t>
        </is>
      </c>
      <c r="D796" t="inlineStr">
        <is>
          <t>F</t>
        </is>
      </c>
      <c r="E796" t="inlineStr">
        <is>
          <t>F</t>
        </is>
      </c>
      <c r="F796" t="n">
        <v>27</v>
      </c>
      <c r="G796" t="inlineStr"/>
      <c r="H796" t="inlineStr">
        <is>
          <t>FA</t>
        </is>
      </c>
      <c r="I796" s="30" t="n">
        <v>850000</v>
      </c>
      <c r="J796" s="31" t="n">
        <v>13.2</v>
      </c>
      <c r="K796" s="31" t="n">
        <v>3.3</v>
      </c>
      <c r="L796" s="31" t="n">
        <v>9.9</v>
      </c>
      <c r="M796" s="31" t="n">
        <v>15.53</v>
      </c>
      <c r="O796" t="n">
        <v>4</v>
      </c>
      <c r="P796" t="inlineStr">
        <is>
          <t>060uq</t>
        </is>
      </c>
    </row>
    <row r="797">
      <c r="A797" t="n">
        <v>796</v>
      </c>
      <c r="B797" t="inlineStr">
        <is>
          <t>Arshdeep Bains</t>
        </is>
      </c>
      <c r="C797" t="inlineStr">
        <is>
          <t>VAN</t>
        </is>
      </c>
      <c r="D797" t="inlineStr">
        <is>
          <t>F</t>
        </is>
      </c>
      <c r="E797" t="inlineStr">
        <is>
          <t>F</t>
        </is>
      </c>
      <c r="F797" t="n">
        <v>25</v>
      </c>
      <c r="G797" t="inlineStr"/>
      <c r="H797" t="inlineStr">
        <is>
          <t>FA</t>
        </is>
      </c>
      <c r="I797" s="30" t="n">
        <v>775000</v>
      </c>
      <c r="J797" s="31" t="n">
        <v>13.12</v>
      </c>
      <c r="K797" s="31" t="n">
        <v>9.4</v>
      </c>
      <c r="L797" s="31" t="n">
        <v>3.72</v>
      </c>
      <c r="M797" s="31" t="n">
        <v>16.93</v>
      </c>
      <c r="O797" t="n">
        <v>10</v>
      </c>
      <c r="P797" t="inlineStr">
        <is>
          <t>05ymt</t>
        </is>
      </c>
    </row>
    <row r="798">
      <c r="A798" t="n">
        <v>797</v>
      </c>
      <c r="B798" t="inlineStr">
        <is>
          <t>Derek Forbort</t>
        </is>
      </c>
      <c r="C798" t="inlineStr">
        <is>
          <t>(N/A)</t>
        </is>
      </c>
      <c r="D798" t="inlineStr">
        <is>
          <t>D</t>
        </is>
      </c>
      <c r="E798" t="inlineStr">
        <is>
          <t>D</t>
        </is>
      </c>
      <c r="F798" t="n">
        <v>34</v>
      </c>
      <c r="G798" t="inlineStr"/>
      <c r="H798" t="inlineStr">
        <is>
          <t>FA</t>
        </is>
      </c>
      <c r="I798" s="30" t="n">
        <v>1</v>
      </c>
      <c r="J798" s="31" t="n">
        <v>13.08</v>
      </c>
      <c r="K798" s="31" t="n">
        <v>1.17</v>
      </c>
      <c r="L798" s="31" t="n">
        <v>11.91</v>
      </c>
      <c r="M798" s="31" t="n">
        <v>13080000</v>
      </c>
      <c r="O798" t="n">
        <v>3</v>
      </c>
      <c r="P798" t="inlineStr">
        <is>
          <t>01zr5</t>
        </is>
      </c>
    </row>
    <row r="799">
      <c r="A799" t="n">
        <v>798</v>
      </c>
      <c r="B799" t="inlineStr">
        <is>
          <t>Daemon Hunt</t>
        </is>
      </c>
      <c r="C799" t="inlineStr">
        <is>
          <t>MIN</t>
        </is>
      </c>
      <c r="D799" t="inlineStr">
        <is>
          <t>D</t>
        </is>
      </c>
      <c r="E799" t="inlineStr">
        <is>
          <t>D</t>
        </is>
      </c>
      <c r="F799" t="n">
        <v>24</v>
      </c>
      <c r="G799" t="inlineStr"/>
      <c r="H799" t="inlineStr">
        <is>
          <t>FA</t>
        </is>
      </c>
      <c r="I799" s="30" t="n">
        <v>900000</v>
      </c>
      <c r="J799" s="31" t="n">
        <v>12.67</v>
      </c>
      <c r="K799" s="31" t="n">
        <v>14.83</v>
      </c>
      <c r="L799" s="31" t="n">
        <v>-2.16</v>
      </c>
      <c r="M799" s="31" t="n">
        <v>14.08</v>
      </c>
      <c r="O799" t="n">
        <v>9</v>
      </c>
      <c r="P799" t="inlineStr">
        <is>
          <t>05l28</t>
        </is>
      </c>
    </row>
    <row r="800">
      <c r="A800" t="n">
        <v>799</v>
      </c>
      <c r="B800" t="inlineStr">
        <is>
          <t>Alec Regula</t>
        </is>
      </c>
      <c r="C800" t="inlineStr">
        <is>
          <t>EDM</t>
        </is>
      </c>
      <c r="D800" t="inlineStr">
        <is>
          <t>D</t>
        </is>
      </c>
      <c r="E800" t="inlineStr">
        <is>
          <t>D</t>
        </is>
      </c>
      <c r="F800" t="n">
        <v>26</v>
      </c>
      <c r="G800" t="inlineStr"/>
      <c r="H800" t="inlineStr">
        <is>
          <t>FA</t>
        </is>
      </c>
      <c r="I800" s="30" t="n">
        <v>775000</v>
      </c>
      <c r="J800" s="31" t="n">
        <v>12.35</v>
      </c>
      <c r="K800" s="31" t="n">
        <v>18.73</v>
      </c>
      <c r="L800" s="31" t="n">
        <v>-6.38</v>
      </c>
      <c r="M800" s="31" t="n">
        <v>15.94</v>
      </c>
      <c r="O800" t="n">
        <v>7</v>
      </c>
      <c r="P800" t="inlineStr">
        <is>
          <t>04qyg</t>
        </is>
      </c>
    </row>
    <row r="801">
      <c r="A801" t="n">
        <v>800</v>
      </c>
      <c r="B801" t="inlineStr">
        <is>
          <t>Jesper Boqvist</t>
        </is>
      </c>
      <c r="C801" t="inlineStr">
        <is>
          <t>NJD</t>
        </is>
      </c>
      <c r="D801" t="inlineStr">
        <is>
          <t>F</t>
        </is>
      </c>
      <c r="E801" t="inlineStr">
        <is>
          <t>F</t>
        </is>
      </c>
      <c r="F801" t="n">
        <v>27</v>
      </c>
      <c r="G801" t="inlineStr"/>
      <c r="H801" t="inlineStr">
        <is>
          <t>FA</t>
        </is>
      </c>
      <c r="I801" s="30" t="n">
        <v>1500000</v>
      </c>
      <c r="J801" s="31" t="n">
        <v>12.27</v>
      </c>
      <c r="K801" s="31" t="n">
        <v>26.37</v>
      </c>
      <c r="L801" s="31" t="n">
        <v>-14.1</v>
      </c>
      <c r="M801" s="31" t="n">
        <v>8.18</v>
      </c>
      <c r="O801" t="n">
        <v>8</v>
      </c>
      <c r="P801" t="inlineStr">
        <is>
          <t>048x6</t>
        </is>
      </c>
    </row>
    <row r="802">
      <c r="A802" t="n">
        <v>801</v>
      </c>
      <c r="B802" t="inlineStr">
        <is>
          <t>Adam Boqvist</t>
        </is>
      </c>
      <c r="C802" t="inlineStr">
        <is>
          <t>(N/A)</t>
        </is>
      </c>
      <c r="D802" t="inlineStr">
        <is>
          <t>D</t>
        </is>
      </c>
      <c r="E802" t="inlineStr">
        <is>
          <t>D</t>
        </is>
      </c>
      <c r="F802" t="n">
        <v>26</v>
      </c>
      <c r="G802" t="inlineStr"/>
      <c r="H802" t="inlineStr">
        <is>
          <t>FA</t>
        </is>
      </c>
      <c r="I802" s="30" t="n">
        <v>1</v>
      </c>
      <c r="J802" s="31" t="n">
        <v>12.19</v>
      </c>
      <c r="K802" s="31" t="n">
        <v>10.04</v>
      </c>
      <c r="L802" s="31" t="n">
        <v>2.15</v>
      </c>
      <c r="M802" s="31" t="n">
        <v>12190000</v>
      </c>
      <c r="O802" t="n">
        <v>7</v>
      </c>
      <c r="P802" t="inlineStr">
        <is>
          <t>04la0</t>
        </is>
      </c>
    </row>
    <row r="803">
      <c r="A803" t="n">
        <v>802</v>
      </c>
      <c r="B803" t="inlineStr">
        <is>
          <t>Dakota Mermis</t>
        </is>
      </c>
      <c r="C803" t="inlineStr">
        <is>
          <t>TOR</t>
        </is>
      </c>
      <c r="D803" t="inlineStr">
        <is>
          <t>D</t>
        </is>
      </c>
      <c r="E803" t="inlineStr">
        <is>
          <t>D</t>
        </is>
      </c>
      <c r="F803" t="n">
        <v>32</v>
      </c>
      <c r="G803" t="inlineStr"/>
      <c r="H803" t="inlineStr">
        <is>
          <t>FA</t>
        </is>
      </c>
      <c r="I803" s="30" t="n">
        <v>812500</v>
      </c>
      <c r="J803" s="31" t="n">
        <v>12.02</v>
      </c>
      <c r="K803" s="31" t="n">
        <v>6.08</v>
      </c>
      <c r="L803" s="31" t="n">
        <v>5.94</v>
      </c>
      <c r="M803" s="31" t="n">
        <v>14.79</v>
      </c>
      <c r="O803" t="n">
        <v>3</v>
      </c>
      <c r="P803" t="inlineStr">
        <is>
          <t>03pcy</t>
        </is>
      </c>
    </row>
    <row r="804">
      <c r="A804" t="n">
        <v>803</v>
      </c>
      <c r="B804" t="inlineStr">
        <is>
          <t>Benoit-Olivier Groulx</t>
        </is>
      </c>
      <c r="C804" t="inlineStr">
        <is>
          <t>TOR</t>
        </is>
      </c>
      <c r="D804" t="inlineStr">
        <is>
          <t>F</t>
        </is>
      </c>
      <c r="E804" t="inlineStr">
        <is>
          <t>F</t>
        </is>
      </c>
      <c r="F804" t="n">
        <v>26</v>
      </c>
      <c r="G804" t="inlineStr"/>
      <c r="H804" t="inlineStr">
        <is>
          <t>FA</t>
        </is>
      </c>
      <c r="I804" s="30" t="n">
        <v>812500</v>
      </c>
      <c r="J804" s="31" t="n">
        <v>11.98</v>
      </c>
      <c r="K804" s="31" t="n">
        <v>9.94</v>
      </c>
      <c r="L804" s="31" t="n">
        <v>2.04</v>
      </c>
      <c r="M804" s="31" t="n">
        <v>14.74</v>
      </c>
      <c r="O804" t="n">
        <v>16</v>
      </c>
      <c r="P804" t="inlineStr">
        <is>
          <t>04ajl</t>
        </is>
      </c>
    </row>
    <row r="805">
      <c r="A805" t="n">
        <v>804</v>
      </c>
      <c r="B805" t="inlineStr">
        <is>
          <t>Bradly Nadeau</t>
        </is>
      </c>
      <c r="C805" t="inlineStr">
        <is>
          <t>CAR</t>
        </is>
      </c>
      <c r="D805" t="inlineStr">
        <is>
          <t>F</t>
        </is>
      </c>
      <c r="E805" t="inlineStr">
        <is>
          <t>F</t>
        </is>
      </c>
      <c r="F805" t="n">
        <v>21</v>
      </c>
      <c r="G805" t="inlineStr"/>
      <c r="H805" t="inlineStr">
        <is>
          <t>Keith</t>
        </is>
      </c>
      <c r="I805" s="30" t="n">
        <v>886666</v>
      </c>
      <c r="J805" s="31" t="n">
        <v>11.92</v>
      </c>
      <c r="K805" s="31" t="n">
        <v>4.75</v>
      </c>
      <c r="L805" s="31" t="n">
        <v>7.17</v>
      </c>
      <c r="M805" s="31" t="n">
        <v>13.44</v>
      </c>
      <c r="N805" t="n">
        <v>293.2</v>
      </c>
      <c r="O805" t="n">
        <v>62</v>
      </c>
      <c r="P805" t="inlineStr">
        <is>
          <t>06axz</t>
        </is>
      </c>
    </row>
    <row r="806">
      <c r="A806" t="n">
        <v>805</v>
      </c>
      <c r="B806" t="inlineStr">
        <is>
          <t>Brian Halonen</t>
        </is>
      </c>
      <c r="C806" t="inlineStr">
        <is>
          <t>BOS</t>
        </is>
      </c>
      <c r="D806" t="inlineStr">
        <is>
          <t>F</t>
        </is>
      </c>
      <c r="E806" t="inlineStr">
        <is>
          <t>F</t>
        </is>
      </c>
      <c r="F806" t="n">
        <v>27</v>
      </c>
      <c r="G806" t="inlineStr"/>
      <c r="H806" t="inlineStr">
        <is>
          <t>FA</t>
        </is>
      </c>
      <c r="I806" s="30" t="n">
        <v>875000</v>
      </c>
      <c r="J806" s="31" t="n">
        <v>11.86</v>
      </c>
      <c r="K806" s="31" t="n">
        <v>6.73</v>
      </c>
      <c r="L806" s="31" t="n">
        <v>5.13</v>
      </c>
      <c r="M806" s="31" t="n">
        <v>13.55</v>
      </c>
      <c r="O806" t="n">
        <v>3</v>
      </c>
      <c r="P806" t="inlineStr">
        <is>
          <t>060py</t>
        </is>
      </c>
    </row>
    <row r="807">
      <c r="A807" t="n">
        <v>806</v>
      </c>
      <c r="B807" t="inlineStr">
        <is>
          <t>Dominik Shine</t>
        </is>
      </c>
      <c r="C807" t="inlineStr">
        <is>
          <t>DET</t>
        </is>
      </c>
      <c r="D807" t="inlineStr">
        <is>
          <t>F</t>
        </is>
      </c>
      <c r="E807" t="inlineStr">
        <is>
          <t>F</t>
        </is>
      </c>
      <c r="F807" t="n">
        <v>33</v>
      </c>
      <c r="G807" t="inlineStr"/>
      <c r="H807" t="inlineStr">
        <is>
          <t>FA</t>
        </is>
      </c>
      <c r="I807" s="30" t="n">
        <v>775000</v>
      </c>
      <c r="J807" s="31" t="n">
        <v>11.8</v>
      </c>
      <c r="K807" s="31" t="n">
        <v>5.69</v>
      </c>
      <c r="L807" s="31" t="n">
        <v>6.11</v>
      </c>
      <c r="M807" s="31" t="n">
        <v>15.23</v>
      </c>
      <c r="O807" t="n">
        <v>3</v>
      </c>
      <c r="P807" t="inlineStr">
        <is>
          <t>0440p</t>
        </is>
      </c>
    </row>
    <row r="808">
      <c r="A808" t="n">
        <v>807</v>
      </c>
      <c r="B808" t="inlineStr">
        <is>
          <t>Adam Erne</t>
        </is>
      </c>
      <c r="C808" t="inlineStr">
        <is>
          <t>(N/A)</t>
        </is>
      </c>
      <c r="D808" t="inlineStr">
        <is>
          <t>F</t>
        </is>
      </c>
      <c r="E808" t="inlineStr">
        <is>
          <t>F</t>
        </is>
      </c>
      <c r="F808" t="n">
        <v>31</v>
      </c>
      <c r="G808" t="inlineStr"/>
      <c r="H808" t="inlineStr">
        <is>
          <t>FA</t>
        </is>
      </c>
      <c r="I808" s="30" t="n">
        <v>1</v>
      </c>
      <c r="J808" s="31" t="n">
        <v>11.73</v>
      </c>
      <c r="K808" s="31" t="n">
        <v>20.65</v>
      </c>
      <c r="L808" s="31" t="n">
        <v>-8.92</v>
      </c>
      <c r="M808" s="31" t="n">
        <v>11730000</v>
      </c>
      <c r="O808" t="n">
        <v>3</v>
      </c>
      <c r="P808" t="inlineStr">
        <is>
          <t>02wy8</t>
        </is>
      </c>
    </row>
    <row r="809">
      <c r="A809" t="n">
        <v>808</v>
      </c>
      <c r="B809" t="inlineStr">
        <is>
          <t>Matt Rempe</t>
        </is>
      </c>
      <c r="C809" t="inlineStr">
        <is>
          <t>NYR</t>
        </is>
      </c>
      <c r="D809" t="inlineStr">
        <is>
          <t>F</t>
        </is>
      </c>
      <c r="E809" t="inlineStr">
        <is>
          <t>F</t>
        </is>
      </c>
      <c r="F809" t="n">
        <v>24</v>
      </c>
      <c r="G809" t="inlineStr"/>
      <c r="H809" t="inlineStr">
        <is>
          <t>The Last Place Lukes</t>
        </is>
      </c>
      <c r="I809" s="30" t="n">
        <v>975000</v>
      </c>
      <c r="J809" s="31" t="n">
        <v>11.68</v>
      </c>
      <c r="K809" s="31" t="n">
        <v>8.289999999999999</v>
      </c>
      <c r="L809" s="31" t="n">
        <v>3.39</v>
      </c>
      <c r="M809" s="31" t="n">
        <v>11.98</v>
      </c>
      <c r="N809" t="n">
        <v>292</v>
      </c>
      <c r="O809" t="n">
        <v>16</v>
      </c>
      <c r="P809" t="inlineStr">
        <is>
          <t>05oy1</t>
        </is>
      </c>
    </row>
    <row r="810">
      <c r="A810" t="n">
        <v>809</v>
      </c>
      <c r="B810" t="inlineStr">
        <is>
          <t>Justin Kirkland</t>
        </is>
      </c>
      <c r="C810" t="inlineStr">
        <is>
          <t>MIN</t>
        </is>
      </c>
      <c r="D810" t="inlineStr">
        <is>
          <t>F</t>
        </is>
      </c>
      <c r="E810" t="inlineStr">
        <is>
          <t>F</t>
        </is>
      </c>
      <c r="F810" t="n">
        <v>30</v>
      </c>
      <c r="G810" t="inlineStr"/>
      <c r="H810" t="inlineStr">
        <is>
          <t>FA</t>
        </is>
      </c>
      <c r="I810" s="30" t="n">
        <v>850000</v>
      </c>
      <c r="J810" s="31" t="n">
        <v>11.64</v>
      </c>
      <c r="K810" s="31" t="n">
        <v>5.35</v>
      </c>
      <c r="L810" s="31" t="n">
        <v>6.29</v>
      </c>
      <c r="M810" s="31" t="n">
        <v>13.69</v>
      </c>
      <c r="O810" t="n">
        <v>5</v>
      </c>
      <c r="P810" t="inlineStr">
        <is>
          <t>03eb7</t>
        </is>
      </c>
    </row>
    <row r="811">
      <c r="A811" t="n">
        <v>810</v>
      </c>
      <c r="B811" t="inlineStr">
        <is>
          <t>Mikael Pyyhtia</t>
        </is>
      </c>
      <c r="C811" t="inlineStr">
        <is>
          <t>CBJ</t>
        </is>
      </c>
      <c r="D811" t="inlineStr">
        <is>
          <t>F</t>
        </is>
      </c>
      <c r="E811" t="inlineStr">
        <is>
          <t>F</t>
        </is>
      </c>
      <c r="F811" t="n">
        <v>24</v>
      </c>
      <c r="G811" t="inlineStr"/>
      <c r="H811" t="inlineStr">
        <is>
          <t>FA</t>
        </is>
      </c>
      <c r="I811" s="30" t="n">
        <v>875000</v>
      </c>
      <c r="J811" s="31" t="n">
        <v>11.54</v>
      </c>
      <c r="K811" s="31" t="n">
        <v>1.13</v>
      </c>
      <c r="L811" s="31" t="n">
        <v>10.41</v>
      </c>
      <c r="M811" s="31" t="n">
        <v>13.19</v>
      </c>
      <c r="O811" t="n">
        <v>9</v>
      </c>
      <c r="P811" t="inlineStr">
        <is>
          <t>05oxq</t>
        </is>
      </c>
    </row>
    <row r="812">
      <c r="A812" t="n">
        <v>811</v>
      </c>
      <c r="B812" t="inlineStr">
        <is>
          <t>Ozzy Wiesblatt</t>
        </is>
      </c>
      <c r="C812" t="inlineStr">
        <is>
          <t>NSH</t>
        </is>
      </c>
      <c r="D812" t="inlineStr">
        <is>
          <t>F</t>
        </is>
      </c>
      <c r="E812" t="inlineStr">
        <is>
          <t>F</t>
        </is>
      </c>
      <c r="F812" t="n">
        <v>24</v>
      </c>
      <c r="G812" t="inlineStr"/>
      <c r="H812" t="inlineStr">
        <is>
          <t>Mike</t>
        </is>
      </c>
      <c r="I812" s="30" t="n">
        <v>775000</v>
      </c>
      <c r="J812" s="31" t="n">
        <v>11.5</v>
      </c>
      <c r="K812" s="31" t="n">
        <v>21.22</v>
      </c>
      <c r="L812" s="31" t="n">
        <v>-9.720000000000001</v>
      </c>
      <c r="M812" s="31" t="n">
        <v>14.84</v>
      </c>
      <c r="O812" t="n">
        <v>17</v>
      </c>
      <c r="P812" t="inlineStr">
        <is>
          <t>05k9e</t>
        </is>
      </c>
    </row>
    <row r="813">
      <c r="A813" t="n">
        <v>812</v>
      </c>
      <c r="B813" t="inlineStr">
        <is>
          <t>Brendan Gaunce</t>
        </is>
      </c>
      <c r="C813" t="inlineStr">
        <is>
          <t>BOS</t>
        </is>
      </c>
      <c r="D813" t="inlineStr">
        <is>
          <t>F</t>
        </is>
      </c>
      <c r="E813" t="inlineStr">
        <is>
          <t>F</t>
        </is>
      </c>
      <c r="F813" t="n">
        <v>32</v>
      </c>
      <c r="G813" t="inlineStr"/>
      <c r="H813" t="inlineStr">
        <is>
          <t>FA</t>
        </is>
      </c>
      <c r="I813" s="30" t="n">
        <v>875000</v>
      </c>
      <c r="J813" s="31" t="n">
        <v>11.46</v>
      </c>
      <c r="K813" s="31" t="n">
        <v>15.04</v>
      </c>
      <c r="L813" s="31" t="n">
        <v>-3.58</v>
      </c>
      <c r="M813" s="31" t="n">
        <v>13.1</v>
      </c>
      <c r="O813" t="n">
        <v>3</v>
      </c>
      <c r="P813" t="inlineStr">
        <is>
          <t>02not</t>
        </is>
      </c>
    </row>
    <row r="814">
      <c r="A814" t="n">
        <v>813</v>
      </c>
      <c r="B814" t="inlineStr">
        <is>
          <t>Kevin Korchinski</t>
        </is>
      </c>
      <c r="C814" t="inlineStr">
        <is>
          <t>CHI</t>
        </is>
      </c>
      <c r="D814" t="inlineStr">
        <is>
          <t>D</t>
        </is>
      </c>
      <c r="E814" t="inlineStr">
        <is>
          <t>D</t>
        </is>
      </c>
      <c r="F814" t="n">
        <v>22</v>
      </c>
      <c r="G814" t="inlineStr"/>
      <c r="H814" t="inlineStr">
        <is>
          <t>FA</t>
        </is>
      </c>
      <c r="I814" s="30" t="n">
        <v>918333</v>
      </c>
      <c r="J814" s="31" t="n">
        <v>11.43</v>
      </c>
      <c r="K814" s="31" t="n">
        <v>5.06</v>
      </c>
      <c r="L814" s="31" t="n">
        <v>6.37</v>
      </c>
      <c r="M814" s="31" t="n">
        <v>12.45</v>
      </c>
      <c r="O814" t="n">
        <v>44</v>
      </c>
      <c r="P814" t="inlineStr">
        <is>
          <t>05ymp</t>
        </is>
      </c>
    </row>
    <row r="815">
      <c r="A815" t="n">
        <v>814</v>
      </c>
      <c r="B815" t="inlineStr">
        <is>
          <t>Isaiah George</t>
        </is>
      </c>
      <c r="C815" t="inlineStr">
        <is>
          <t>NYI</t>
        </is>
      </c>
      <c r="D815" t="inlineStr">
        <is>
          <t>D</t>
        </is>
      </c>
      <c r="E815" t="inlineStr">
        <is>
          <t>D</t>
        </is>
      </c>
      <c r="F815" t="n">
        <v>22</v>
      </c>
      <c r="G815" t="inlineStr"/>
      <c r="H815" t="inlineStr">
        <is>
          <t>FA</t>
        </is>
      </c>
      <c r="I815" s="30" t="n">
        <v>838333</v>
      </c>
      <c r="J815" s="31" t="n">
        <v>11.43</v>
      </c>
      <c r="K815" s="31" t="n">
        <v>1.49</v>
      </c>
      <c r="L815" s="31" t="n">
        <v>9.94</v>
      </c>
      <c r="M815" s="31" t="n">
        <v>13.63</v>
      </c>
      <c r="O815" t="n">
        <v>16</v>
      </c>
      <c r="P815" t="inlineStr">
        <is>
          <t>060j7</t>
        </is>
      </c>
    </row>
    <row r="816">
      <c r="A816" t="n">
        <v>815</v>
      </c>
      <c r="B816" t="inlineStr">
        <is>
          <t>Otto Stenberg</t>
        </is>
      </c>
      <c r="C816" t="inlineStr">
        <is>
          <t>STL</t>
        </is>
      </c>
      <c r="D816" t="inlineStr">
        <is>
          <t>F</t>
        </is>
      </c>
      <c r="E816" t="inlineStr">
        <is>
          <t>F</t>
        </is>
      </c>
      <c r="F816" t="n">
        <v>21</v>
      </c>
      <c r="G816" t="inlineStr"/>
      <c r="H816" t="inlineStr">
        <is>
          <t>The Last Place Lukes</t>
        </is>
      </c>
      <c r="I816" s="30" t="n">
        <v>918333</v>
      </c>
      <c r="J816" s="31" t="n">
        <v>11.34</v>
      </c>
      <c r="K816" s="31" t="n">
        <v>15.3</v>
      </c>
      <c r="L816" s="31" t="n">
        <v>-3.96</v>
      </c>
      <c r="M816" s="31" t="n">
        <v>12.35</v>
      </c>
      <c r="O816" t="n">
        <v>45</v>
      </c>
      <c r="P816" t="inlineStr">
        <is>
          <t>05ws4</t>
        </is>
      </c>
    </row>
    <row r="817">
      <c r="A817" t="n">
        <v>816</v>
      </c>
      <c r="B817" t="inlineStr">
        <is>
          <t>Jonathan Lekkerimaki</t>
        </is>
      </c>
      <c r="C817" t="inlineStr">
        <is>
          <t>VAN</t>
        </is>
      </c>
      <c r="D817" t="inlineStr">
        <is>
          <t>F</t>
        </is>
      </c>
      <c r="E817" t="inlineStr">
        <is>
          <t>F</t>
        </is>
      </c>
      <c r="F817" t="n">
        <v>22</v>
      </c>
      <c r="G817" t="inlineStr"/>
      <c r="H817" t="inlineStr">
        <is>
          <t>Nathan</t>
        </is>
      </c>
      <c r="I817" s="30" t="n">
        <v>918333</v>
      </c>
      <c r="J817" s="31" t="n">
        <v>11.34</v>
      </c>
      <c r="K817" s="31" t="n">
        <v>3.7</v>
      </c>
      <c r="L817" s="31" t="n">
        <v>7.64</v>
      </c>
      <c r="M817" s="31" t="n">
        <v>12.35</v>
      </c>
      <c r="O817" t="n">
        <v>53</v>
      </c>
      <c r="P817" t="inlineStr">
        <is>
          <t>05xcm</t>
        </is>
      </c>
    </row>
    <row r="818">
      <c r="A818" t="n">
        <v>817</v>
      </c>
      <c r="B818" t="inlineStr">
        <is>
          <t>Gavin Brindley</t>
        </is>
      </c>
      <c r="C818" t="inlineStr">
        <is>
          <t>COL</t>
        </is>
      </c>
      <c r="D818" t="inlineStr">
        <is>
          <t>F</t>
        </is>
      </c>
      <c r="E818" t="inlineStr">
        <is>
          <t>F</t>
        </is>
      </c>
      <c r="F818" t="n">
        <v>21</v>
      </c>
      <c r="G818" t="inlineStr"/>
      <c r="H818" t="inlineStr">
        <is>
          <t>FA</t>
        </is>
      </c>
      <c r="I818" s="30" t="n">
        <v>950000</v>
      </c>
      <c r="J818" s="31" t="n">
        <v>11.32</v>
      </c>
      <c r="K818" s="31" t="n">
        <v>21.45</v>
      </c>
      <c r="L818" s="31" t="n">
        <v>-10.13</v>
      </c>
      <c r="M818" s="31" t="n">
        <v>11.92</v>
      </c>
      <c r="O818" t="n">
        <v>40</v>
      </c>
      <c r="P818" t="inlineStr">
        <is>
          <t>0644d</t>
        </is>
      </c>
    </row>
    <row r="819">
      <c r="A819" t="n">
        <v>818</v>
      </c>
      <c r="B819" t="inlineStr">
        <is>
          <t>Brendan Smith</t>
        </is>
      </c>
      <c r="C819" t="inlineStr">
        <is>
          <t>(N/A)</t>
        </is>
      </c>
      <c r="D819" t="inlineStr">
        <is>
          <t>D</t>
        </is>
      </c>
      <c r="E819" t="inlineStr">
        <is>
          <t>D</t>
        </is>
      </c>
      <c r="F819" t="n">
        <v>37</v>
      </c>
      <c r="G819" t="inlineStr"/>
      <c r="H819" t="inlineStr">
        <is>
          <t>FA</t>
        </is>
      </c>
      <c r="I819" s="30" t="n">
        <v>1</v>
      </c>
      <c r="J819" s="31" t="n">
        <v>11.31</v>
      </c>
      <c r="K819" s="31" t="n">
        <v>7.23</v>
      </c>
      <c r="L819" s="31" t="n">
        <v>4.08</v>
      </c>
      <c r="M819" s="31" t="n">
        <v>11310000</v>
      </c>
      <c r="O819" t="n">
        <v>2</v>
      </c>
      <c r="P819" t="inlineStr">
        <is>
          <t>01d69</t>
        </is>
      </c>
    </row>
    <row r="820">
      <c r="A820" t="n">
        <v>819</v>
      </c>
      <c r="B820" t="inlineStr">
        <is>
          <t>Adam Sykora</t>
        </is>
      </c>
      <c r="C820" t="inlineStr">
        <is>
          <t>NYR</t>
        </is>
      </c>
      <c r="D820" t="inlineStr">
        <is>
          <t>F</t>
        </is>
      </c>
      <c r="E820" t="inlineStr">
        <is>
          <t>F</t>
        </is>
      </c>
      <c r="F820" t="n">
        <v>22</v>
      </c>
      <c r="G820" t="inlineStr"/>
      <c r="H820" t="inlineStr">
        <is>
          <t>FA</t>
        </is>
      </c>
      <c r="I820" s="30" t="n">
        <v>806666</v>
      </c>
      <c r="J820" s="31" t="n">
        <v>11.31</v>
      </c>
      <c r="K820" s="31" t="n">
        <v>6.65</v>
      </c>
      <c r="L820" s="31" t="n">
        <v>4.66</v>
      </c>
      <c r="M820" s="31" t="n">
        <v>14.02</v>
      </c>
      <c r="O820" t="n">
        <v>25</v>
      </c>
      <c r="P820" t="inlineStr">
        <is>
          <t>060on</t>
        </is>
      </c>
    </row>
    <row r="821">
      <c r="A821" t="n">
        <v>820</v>
      </c>
      <c r="B821" t="inlineStr">
        <is>
          <t>Luca Del Bel Belluz</t>
        </is>
      </c>
      <c r="C821" t="inlineStr">
        <is>
          <t>CBJ</t>
        </is>
      </c>
      <c r="D821" t="inlineStr">
        <is>
          <t>F</t>
        </is>
      </c>
      <c r="E821" t="inlineStr">
        <is>
          <t>F</t>
        </is>
      </c>
      <c r="F821" t="n">
        <v>22</v>
      </c>
      <c r="G821" t="inlineStr"/>
      <c r="H821" t="inlineStr">
        <is>
          <t>Kurtis</t>
        </is>
      </c>
      <c r="I821" s="30" t="n">
        <v>859999</v>
      </c>
      <c r="J821" s="31" t="n">
        <v>11.24</v>
      </c>
      <c r="K821" s="31" t="n">
        <v>2.55</v>
      </c>
      <c r="L821" s="31" t="n">
        <v>8.69</v>
      </c>
      <c r="M821" s="31" t="n">
        <v>13.07</v>
      </c>
      <c r="O821" t="n">
        <v>35</v>
      </c>
      <c r="P821" t="inlineStr">
        <is>
          <t>05ymk</t>
        </is>
      </c>
    </row>
    <row r="822">
      <c r="A822" t="n">
        <v>821</v>
      </c>
      <c r="B822" t="inlineStr">
        <is>
          <t>Dylan Garand</t>
        </is>
      </c>
      <c r="C822" t="inlineStr">
        <is>
          <t>NYR</t>
        </is>
      </c>
      <c r="D822" t="inlineStr">
        <is>
          <t>G</t>
        </is>
      </c>
      <c r="E822" t="inlineStr">
        <is>
          <t>G</t>
        </is>
      </c>
      <c r="F822" t="n">
        <v>24</v>
      </c>
      <c r="G822" t="inlineStr"/>
      <c r="H822" t="inlineStr">
        <is>
          <t>A Bunch of Dusters</t>
        </is>
      </c>
      <c r="I822" s="30" t="n">
        <v>875000</v>
      </c>
      <c r="J822" s="31" t="n">
        <v>10.84</v>
      </c>
      <c r="K822" s="31" t="n">
        <v>7.02</v>
      </c>
      <c r="L822" s="31" t="n">
        <v>3.82</v>
      </c>
      <c r="M822" s="31" t="n">
        <v>12.39</v>
      </c>
      <c r="O822" t="n">
        <v>31</v>
      </c>
      <c r="P822" t="inlineStr">
        <is>
          <t>05lud</t>
        </is>
      </c>
    </row>
    <row r="823">
      <c r="A823" t="n">
        <v>822</v>
      </c>
      <c r="B823" t="inlineStr">
        <is>
          <t>Vinnie Hinostroza</t>
        </is>
      </c>
      <c r="C823" t="inlineStr">
        <is>
          <t>COL</t>
        </is>
      </c>
      <c r="D823" t="inlineStr">
        <is>
          <t>F</t>
        </is>
      </c>
      <c r="E823" t="inlineStr">
        <is>
          <t>F</t>
        </is>
      </c>
      <c r="F823" t="n">
        <v>32</v>
      </c>
      <c r="G823" t="inlineStr"/>
      <c r="H823" t="inlineStr">
        <is>
          <t>FA</t>
        </is>
      </c>
      <c r="I823" s="30" t="n">
        <v>875000</v>
      </c>
      <c r="J823" s="31" t="n">
        <v>10.56</v>
      </c>
      <c r="K823" s="31" t="n">
        <v>31.88</v>
      </c>
      <c r="L823" s="31" t="n">
        <v>-21.32</v>
      </c>
      <c r="M823" s="31" t="n">
        <v>12.07</v>
      </c>
      <c r="O823" t="n">
        <v>3</v>
      </c>
      <c r="P823" t="inlineStr">
        <is>
          <t>02oax</t>
        </is>
      </c>
    </row>
    <row r="824">
      <c r="A824" t="n">
        <v>823</v>
      </c>
      <c r="B824" t="inlineStr">
        <is>
          <t>Tyler Pitlick</t>
        </is>
      </c>
      <c r="C824" t="inlineStr">
        <is>
          <t>MIN</t>
        </is>
      </c>
      <c r="D824" t="inlineStr">
        <is>
          <t>F</t>
        </is>
      </c>
      <c r="E824" t="inlineStr">
        <is>
          <t>F</t>
        </is>
      </c>
      <c r="F824" t="n">
        <v>34</v>
      </c>
      <c r="G824" t="inlineStr"/>
      <c r="H824" t="inlineStr">
        <is>
          <t>FA</t>
        </is>
      </c>
      <c r="I824" s="30" t="n">
        <v>775000</v>
      </c>
      <c r="J824" s="31" t="n">
        <v>10.47</v>
      </c>
      <c r="K824" s="31" t="n">
        <v>10.16</v>
      </c>
      <c r="L824" s="31" t="n">
        <v>0.31</v>
      </c>
      <c r="M824" s="31" t="n">
        <v>13.51</v>
      </c>
      <c r="O824" t="n">
        <v>3</v>
      </c>
      <c r="P824" t="inlineStr">
        <is>
          <t>01ztg</t>
        </is>
      </c>
    </row>
    <row r="825">
      <c r="A825" t="n">
        <v>824</v>
      </c>
      <c r="B825" t="inlineStr">
        <is>
          <t>Conor Geekie</t>
        </is>
      </c>
      <c r="C825" t="inlineStr">
        <is>
          <t>TBL</t>
        </is>
      </c>
      <c r="D825" t="inlineStr">
        <is>
          <t>F</t>
        </is>
      </c>
      <c r="E825" t="inlineStr">
        <is>
          <t>F</t>
        </is>
      </c>
      <c r="F825" t="n">
        <v>22</v>
      </c>
      <c r="G825" t="inlineStr"/>
      <c r="H825" t="inlineStr">
        <is>
          <t>Mike</t>
        </is>
      </c>
      <c r="I825" s="30" t="n">
        <v>886666</v>
      </c>
      <c r="J825" s="31" t="n">
        <v>10.45</v>
      </c>
      <c r="K825" s="31" t="n">
        <v>6.89</v>
      </c>
      <c r="L825" s="31" t="n">
        <v>3.56</v>
      </c>
      <c r="M825" s="31" t="n">
        <v>11.79</v>
      </c>
      <c r="O825" t="n">
        <v>51</v>
      </c>
      <c r="P825" t="inlineStr">
        <is>
          <t>05rb9</t>
        </is>
      </c>
    </row>
    <row r="826">
      <c r="A826" t="n">
        <v>825</v>
      </c>
      <c r="B826" t="inlineStr">
        <is>
          <t>Nolan Allan</t>
        </is>
      </c>
      <c r="C826" t="inlineStr">
        <is>
          <t>SJS</t>
        </is>
      </c>
      <c r="D826" t="inlineStr">
        <is>
          <t>D</t>
        </is>
      </c>
      <c r="E826" t="inlineStr">
        <is>
          <t>D</t>
        </is>
      </c>
      <c r="F826" t="n">
        <v>23</v>
      </c>
      <c r="G826" t="inlineStr"/>
      <c r="H826" t="inlineStr">
        <is>
          <t>FA</t>
        </is>
      </c>
      <c r="I826" s="30" t="n">
        <v>875000</v>
      </c>
      <c r="J826" s="31" t="n">
        <v>10.45</v>
      </c>
      <c r="K826" s="31" t="n">
        <v>0</v>
      </c>
      <c r="L826" s="31" t="n">
        <v>10.45</v>
      </c>
      <c r="M826" s="31" t="n">
        <v>11.94</v>
      </c>
      <c r="O826" t="n">
        <v>15</v>
      </c>
      <c r="P826" t="inlineStr">
        <is>
          <t>05tqs</t>
        </is>
      </c>
    </row>
    <row r="827">
      <c r="A827" t="n">
        <v>826</v>
      </c>
      <c r="B827" t="inlineStr">
        <is>
          <t>Ivan Miroshnichenko</t>
        </is>
      </c>
      <c r="C827" t="inlineStr">
        <is>
          <t>WSH</t>
        </is>
      </c>
      <c r="D827" t="inlineStr">
        <is>
          <t>F</t>
        </is>
      </c>
      <c r="E827" t="inlineStr">
        <is>
          <t>F</t>
        </is>
      </c>
      <c r="F827" t="n">
        <v>22</v>
      </c>
      <c r="G827" t="inlineStr"/>
      <c r="H827" t="inlineStr">
        <is>
          <t>FA</t>
        </is>
      </c>
      <c r="I827" s="30" t="n">
        <v>950000</v>
      </c>
      <c r="J827" s="31" t="n">
        <v>10.33</v>
      </c>
      <c r="K827" s="31" t="n">
        <v>4.69</v>
      </c>
      <c r="L827" s="31" t="n">
        <v>5.64</v>
      </c>
      <c r="M827" s="31" t="n">
        <v>10.87</v>
      </c>
      <c r="O827" t="n">
        <v>42</v>
      </c>
      <c r="P827" t="inlineStr">
        <is>
          <t>05r2y</t>
        </is>
      </c>
    </row>
    <row r="828">
      <c r="A828" t="n">
        <v>827</v>
      </c>
      <c r="B828" t="inlineStr">
        <is>
          <t>Phillip Tomasino</t>
        </is>
      </c>
      <c r="C828" t="inlineStr">
        <is>
          <t>OTT</t>
        </is>
      </c>
      <c r="D828" t="inlineStr">
        <is>
          <t>F</t>
        </is>
      </c>
      <c r="E828" t="inlineStr">
        <is>
          <t>F</t>
        </is>
      </c>
      <c r="F828" t="n">
        <v>25</v>
      </c>
      <c r="G828" t="inlineStr"/>
      <c r="H828" t="inlineStr">
        <is>
          <t>FA</t>
        </is>
      </c>
      <c r="I828" s="30" t="n">
        <v>900000</v>
      </c>
      <c r="J828" s="31" t="n">
        <v>10.3</v>
      </c>
      <c r="K828" s="31" t="n">
        <v>1.83</v>
      </c>
      <c r="L828" s="31" t="n">
        <v>8.470000000000001</v>
      </c>
      <c r="M828" s="31" t="n">
        <v>11.44</v>
      </c>
      <c r="O828" t="n">
        <v>10</v>
      </c>
      <c r="P828" t="inlineStr">
        <is>
          <t>04zb8</t>
        </is>
      </c>
    </row>
    <row r="829">
      <c r="A829" t="n">
        <v>828</v>
      </c>
      <c r="B829" t="inlineStr">
        <is>
          <t>Calle Jarnkrok</t>
        </is>
      </c>
      <c r="C829" t="inlineStr">
        <is>
          <t>(N/A)</t>
        </is>
      </c>
      <c r="D829" t="inlineStr">
        <is>
          <t>F</t>
        </is>
      </c>
      <c r="E829" t="inlineStr">
        <is>
          <t>F</t>
        </is>
      </c>
      <c r="F829" t="n">
        <v>34</v>
      </c>
      <c r="G829" t="inlineStr"/>
      <c r="H829" t="inlineStr">
        <is>
          <t>FA</t>
        </is>
      </c>
      <c r="I829" s="30" t="n">
        <v>1</v>
      </c>
      <c r="J829" s="31" t="n">
        <v>10.28</v>
      </c>
      <c r="K829" s="31" t="n">
        <v>12.09</v>
      </c>
      <c r="L829" s="31" t="n">
        <v>-1.81</v>
      </c>
      <c r="M829" s="31" t="n">
        <v>10280000</v>
      </c>
      <c r="O829" t="n">
        <v>3</v>
      </c>
      <c r="P829" t="inlineStr">
        <is>
          <t>01ztf</t>
        </is>
      </c>
    </row>
    <row r="830">
      <c r="A830" t="n">
        <v>829</v>
      </c>
      <c r="B830" t="inlineStr">
        <is>
          <t>Dennis Gilbert</t>
        </is>
      </c>
      <c r="C830" t="inlineStr">
        <is>
          <t>BUF</t>
        </is>
      </c>
      <c r="D830" t="inlineStr">
        <is>
          <t>D</t>
        </is>
      </c>
      <c r="E830" t="inlineStr">
        <is>
          <t>D</t>
        </is>
      </c>
      <c r="F830" t="n">
        <v>29</v>
      </c>
      <c r="G830" t="inlineStr"/>
      <c r="H830" t="inlineStr">
        <is>
          <t>FA</t>
        </is>
      </c>
      <c r="I830" s="30" t="n">
        <v>850000</v>
      </c>
      <c r="J830" s="31" t="n">
        <v>10.28</v>
      </c>
      <c r="K830" s="31" t="n">
        <v>3.79</v>
      </c>
      <c r="L830" s="31" t="n">
        <v>6.49</v>
      </c>
      <c r="M830" s="31" t="n">
        <v>12.09</v>
      </c>
      <c r="O830" t="n">
        <v>2</v>
      </c>
      <c r="P830" t="inlineStr">
        <is>
          <t>03rg1</t>
        </is>
      </c>
    </row>
    <row r="831">
      <c r="A831" t="n">
        <v>830</v>
      </c>
      <c r="B831" t="inlineStr">
        <is>
          <t>Jonas Rondbjerg</t>
        </is>
      </c>
      <c r="C831" t="inlineStr">
        <is>
          <t>VGK</t>
        </is>
      </c>
      <c r="D831" t="inlineStr">
        <is>
          <t>F</t>
        </is>
      </c>
      <c r="E831" t="inlineStr">
        <is>
          <t>F</t>
        </is>
      </c>
      <c r="F831" t="n">
        <v>27</v>
      </c>
      <c r="G831" t="inlineStr"/>
      <c r="H831" t="inlineStr">
        <is>
          <t>FA</t>
        </is>
      </c>
      <c r="I831" s="30" t="n">
        <v>850000</v>
      </c>
      <c r="J831" s="31" t="n">
        <v>10.17</v>
      </c>
      <c r="K831" s="31" t="n">
        <v>1</v>
      </c>
      <c r="L831" s="31" t="n">
        <v>9.17</v>
      </c>
      <c r="M831" s="31" t="n">
        <v>11.96</v>
      </c>
      <c r="O831" t="n">
        <v>5</v>
      </c>
      <c r="P831" t="inlineStr">
        <is>
          <t>04f18</t>
        </is>
      </c>
    </row>
    <row r="832">
      <c r="A832" t="n">
        <v>831</v>
      </c>
      <c r="B832" t="inlineStr">
        <is>
          <t>Ethan Del Mastro</t>
        </is>
      </c>
      <c r="C832" t="inlineStr">
        <is>
          <t>CHI</t>
        </is>
      </c>
      <c r="D832" t="inlineStr">
        <is>
          <t>D</t>
        </is>
      </c>
      <c r="E832" t="inlineStr">
        <is>
          <t>D</t>
        </is>
      </c>
      <c r="F832" t="n">
        <v>23</v>
      </c>
      <c r="G832" t="inlineStr"/>
      <c r="H832" t="inlineStr">
        <is>
          <t>FA</t>
        </is>
      </c>
      <c r="I832" s="30" t="n">
        <v>855833</v>
      </c>
      <c r="J832" s="31" t="n">
        <v>10.09</v>
      </c>
      <c r="K832" s="31" t="n">
        <v>10.03</v>
      </c>
      <c r="L832" s="31" t="n">
        <v>0.06</v>
      </c>
      <c r="M832" s="31" t="n">
        <v>11.79</v>
      </c>
      <c r="O832" t="n">
        <v>19</v>
      </c>
      <c r="P832" t="inlineStr">
        <is>
          <t>05u0t</t>
        </is>
      </c>
    </row>
    <row r="833">
      <c r="A833" t="n">
        <v>832</v>
      </c>
      <c r="B833" t="inlineStr">
        <is>
          <t>Florian Xhekaj</t>
        </is>
      </c>
      <c r="C833" t="inlineStr">
        <is>
          <t>MTL</t>
        </is>
      </c>
      <c r="D833" t="inlineStr">
        <is>
          <t>F</t>
        </is>
      </c>
      <c r="E833" t="inlineStr">
        <is>
          <t>F</t>
        </is>
      </c>
      <c r="F833" t="n">
        <v>22</v>
      </c>
      <c r="G833" t="inlineStr"/>
      <c r="H833" t="inlineStr">
        <is>
          <t>FA</t>
        </is>
      </c>
      <c r="I833" s="30" t="n">
        <v>866667</v>
      </c>
      <c r="J833" s="31" t="n">
        <v>10.08</v>
      </c>
      <c r="K833" s="31" t="n">
        <v>3.36</v>
      </c>
      <c r="L833" s="31" t="n">
        <v>6.72</v>
      </c>
      <c r="M833" s="31" t="n">
        <v>11.63</v>
      </c>
      <c r="N833" t="n">
        <v>293.4</v>
      </c>
      <c r="O833" t="n">
        <v>22</v>
      </c>
      <c r="P833" t="inlineStr">
        <is>
          <t>06cfs</t>
        </is>
      </c>
    </row>
    <row r="834">
      <c r="A834" t="n">
        <v>833</v>
      </c>
      <c r="B834" t="inlineStr">
        <is>
          <t>James Reimer</t>
        </is>
      </c>
      <c r="C834" t="inlineStr">
        <is>
          <t>(N/A)</t>
        </is>
      </c>
      <c r="D834" t="inlineStr">
        <is>
          <t>G</t>
        </is>
      </c>
      <c r="E834" t="inlineStr">
        <is>
          <t>G</t>
        </is>
      </c>
      <c r="F834" t="n">
        <v>38</v>
      </c>
      <c r="G834" t="inlineStr"/>
      <c r="H834" t="inlineStr">
        <is>
          <t>FA</t>
        </is>
      </c>
      <c r="I834" s="30" t="n">
        <v>1</v>
      </c>
      <c r="J834" s="31" t="n">
        <v>9.859999999999999</v>
      </c>
      <c r="K834" s="31" t="n">
        <v>24.82</v>
      </c>
      <c r="L834" s="31" t="n">
        <v>-14.96</v>
      </c>
      <c r="M834" s="31" t="n">
        <v>9860000</v>
      </c>
      <c r="O834" t="n">
        <v>3</v>
      </c>
      <c r="P834" t="inlineStr">
        <is>
          <t>0055l</t>
        </is>
      </c>
    </row>
    <row r="835">
      <c r="A835" t="n">
        <v>834</v>
      </c>
      <c r="B835" t="inlineStr">
        <is>
          <t>Taylor Ward</t>
        </is>
      </c>
      <c r="C835" t="inlineStr">
        <is>
          <t>LAK</t>
        </is>
      </c>
      <c r="D835" t="inlineStr">
        <is>
          <t>F</t>
        </is>
      </c>
      <c r="E835" t="inlineStr">
        <is>
          <t>F</t>
        </is>
      </c>
      <c r="F835" t="n">
        <v>28</v>
      </c>
      <c r="G835" t="inlineStr"/>
      <c r="H835" t="inlineStr">
        <is>
          <t>FA</t>
        </is>
      </c>
      <c r="I835" s="30" t="n">
        <v>775000</v>
      </c>
      <c r="J835" s="31" t="n">
        <v>9.859999999999999</v>
      </c>
      <c r="K835" s="31" t="n">
        <v>11.01</v>
      </c>
      <c r="L835" s="31" t="n">
        <v>-1.15</v>
      </c>
      <c r="M835" s="31" t="n">
        <v>12.72</v>
      </c>
      <c r="O835" t="n">
        <v>5</v>
      </c>
      <c r="P835" t="inlineStr">
        <is>
          <t>05xwt</t>
        </is>
      </c>
    </row>
    <row r="836">
      <c r="A836" t="n">
        <v>835</v>
      </c>
      <c r="B836" t="inlineStr">
        <is>
          <t>Jonas Johansson</t>
        </is>
      </c>
      <c r="C836" t="inlineStr">
        <is>
          <t>TBL</t>
        </is>
      </c>
      <c r="D836" t="inlineStr">
        <is>
          <t>G</t>
        </is>
      </c>
      <c r="E836" t="inlineStr">
        <is>
          <t>G</t>
        </is>
      </c>
      <c r="F836" t="n">
        <v>30</v>
      </c>
      <c r="G836" t="inlineStr"/>
      <c r="H836" t="inlineStr">
        <is>
          <t>FA</t>
        </is>
      </c>
      <c r="I836" s="30" t="n">
        <v>1250000</v>
      </c>
      <c r="J836" s="31" t="n">
        <v>9.84</v>
      </c>
      <c r="K836" s="31" t="n">
        <v>36.94</v>
      </c>
      <c r="L836" s="31" t="n">
        <v>-27.1</v>
      </c>
      <c r="M836" s="31" t="n">
        <v>7.87</v>
      </c>
      <c r="O836" t="n">
        <v>15</v>
      </c>
      <c r="P836" t="inlineStr">
        <is>
          <t>03eb6</t>
        </is>
      </c>
    </row>
    <row r="837">
      <c r="A837" t="n">
        <v>836</v>
      </c>
      <c r="B837" t="inlineStr">
        <is>
          <t>Patrik Laine</t>
        </is>
      </c>
      <c r="C837" t="inlineStr">
        <is>
          <t>(N/A)</t>
        </is>
      </c>
      <c r="D837" t="inlineStr">
        <is>
          <t>F</t>
        </is>
      </c>
      <c r="E837" t="inlineStr">
        <is>
          <t>F</t>
        </is>
      </c>
      <c r="F837" t="n">
        <v>28</v>
      </c>
      <c r="G837" t="inlineStr"/>
      <c r="H837" t="inlineStr">
        <is>
          <t>FA</t>
        </is>
      </c>
      <c r="I837" s="30" t="n">
        <v>1</v>
      </c>
      <c r="J837" s="31" t="n">
        <v>9.800000000000001</v>
      </c>
      <c r="K837" s="31" t="n">
        <v>1.6</v>
      </c>
      <c r="L837" s="31" t="n">
        <v>8.199999999999999</v>
      </c>
      <c r="M837" s="31" t="n">
        <v>9800000</v>
      </c>
      <c r="N837" t="n">
        <v>292.7</v>
      </c>
      <c r="O837" t="n">
        <v>37</v>
      </c>
      <c r="P837" t="inlineStr">
        <is>
          <t>03mn5</t>
        </is>
      </c>
    </row>
    <row r="838">
      <c r="A838" t="n">
        <v>837</v>
      </c>
      <c r="B838" t="inlineStr">
        <is>
          <t>Isaak Phillips</t>
        </is>
      </c>
      <c r="C838" t="inlineStr">
        <is>
          <t>WPG</t>
        </is>
      </c>
      <c r="D838" t="inlineStr">
        <is>
          <t>D</t>
        </is>
      </c>
      <c r="E838" t="inlineStr">
        <is>
          <t>D</t>
        </is>
      </c>
      <c r="F838" t="n">
        <v>24</v>
      </c>
      <c r="G838" t="inlineStr"/>
      <c r="H838" t="inlineStr">
        <is>
          <t>FA</t>
        </is>
      </c>
      <c r="I838" s="30" t="n">
        <v>812500</v>
      </c>
      <c r="J838" s="31" t="n">
        <v>9.800000000000001</v>
      </c>
      <c r="K838" s="31" t="n">
        <v>0.91</v>
      </c>
      <c r="L838" s="31" t="n">
        <v>8.890000000000001</v>
      </c>
      <c r="M838" s="31" t="n">
        <v>12.06</v>
      </c>
      <c r="O838" t="n">
        <v>7</v>
      </c>
      <c r="P838" t="inlineStr">
        <is>
          <t>05nit</t>
        </is>
      </c>
    </row>
    <row r="839">
      <c r="A839" t="n">
        <v>838</v>
      </c>
      <c r="B839" t="inlineStr">
        <is>
          <t>Dylan Coghlan</t>
        </is>
      </c>
      <c r="C839" t="inlineStr">
        <is>
          <t>VGK</t>
        </is>
      </c>
      <c r="D839" t="inlineStr">
        <is>
          <t>D</t>
        </is>
      </c>
      <c r="E839" t="inlineStr">
        <is>
          <t>D</t>
        </is>
      </c>
      <c r="F839" t="n">
        <v>28</v>
      </c>
      <c r="G839" t="inlineStr"/>
      <c r="H839" t="inlineStr">
        <is>
          <t>FA</t>
        </is>
      </c>
      <c r="I839" s="30" t="n">
        <v>875000</v>
      </c>
      <c r="J839" s="31" t="n">
        <v>9.68</v>
      </c>
      <c r="K839" s="31" t="n">
        <v>1.34</v>
      </c>
      <c r="L839" s="31" t="n">
        <v>8.34</v>
      </c>
      <c r="M839" s="31" t="n">
        <v>11.06</v>
      </c>
      <c r="O839" t="n">
        <v>3</v>
      </c>
      <c r="P839" t="inlineStr">
        <is>
          <t>045ch</t>
        </is>
      </c>
    </row>
    <row r="840">
      <c r="A840" t="n">
        <v>839</v>
      </c>
      <c r="B840" t="inlineStr">
        <is>
          <t>Brett Berard</t>
        </is>
      </c>
      <c r="C840" t="inlineStr">
        <is>
          <t>MTL</t>
        </is>
      </c>
      <c r="D840" t="inlineStr">
        <is>
          <t>F</t>
        </is>
      </c>
      <c r="E840" t="inlineStr">
        <is>
          <t>F</t>
        </is>
      </c>
      <c r="F840" t="n">
        <v>24</v>
      </c>
      <c r="G840" t="inlineStr"/>
      <c r="H840" t="inlineStr">
        <is>
          <t>FA</t>
        </is>
      </c>
      <c r="I840" s="30" t="n">
        <v>867500</v>
      </c>
      <c r="J840" s="31" t="n">
        <v>9.65</v>
      </c>
      <c r="K840" s="31" t="n">
        <v>2.71</v>
      </c>
      <c r="L840" s="31" t="n">
        <v>6.94</v>
      </c>
      <c r="M840" s="31" t="n">
        <v>11.12</v>
      </c>
      <c r="O840" t="n">
        <v>16</v>
      </c>
      <c r="P840" t="inlineStr">
        <is>
          <t>05ltb</t>
        </is>
      </c>
    </row>
    <row r="841">
      <c r="A841" t="n">
        <v>840</v>
      </c>
      <c r="B841" t="inlineStr">
        <is>
          <t>Urho Vaakanainen</t>
        </is>
      </c>
      <c r="C841" t="inlineStr">
        <is>
          <t>NYR</t>
        </is>
      </c>
      <c r="D841" t="inlineStr">
        <is>
          <t>D</t>
        </is>
      </c>
      <c r="E841" t="inlineStr">
        <is>
          <t>D</t>
        </is>
      </c>
      <c r="F841" t="n">
        <v>27</v>
      </c>
      <c r="G841" t="inlineStr"/>
      <c r="H841" t="inlineStr">
        <is>
          <t>FA</t>
        </is>
      </c>
      <c r="I841" s="30" t="n">
        <v>1550000</v>
      </c>
      <c r="J841" s="31" t="n">
        <v>9.619999999999999</v>
      </c>
      <c r="K841" s="31" t="n">
        <v>14.03</v>
      </c>
      <c r="L841" s="31" t="n">
        <v>-4.41</v>
      </c>
      <c r="M841" s="31" t="n">
        <v>6.21</v>
      </c>
      <c r="O841" t="n">
        <v>5</v>
      </c>
      <c r="P841" t="inlineStr">
        <is>
          <t>03w83</t>
        </is>
      </c>
    </row>
    <row r="842">
      <c r="A842" t="n">
        <v>841</v>
      </c>
      <c r="B842" t="inlineStr">
        <is>
          <t>Vladislav Kolyachonok</t>
        </is>
      </c>
      <c r="C842" t="inlineStr">
        <is>
          <t>NJD</t>
        </is>
      </c>
      <c r="D842" t="inlineStr">
        <is>
          <t>D</t>
        </is>
      </c>
      <c r="E842" t="inlineStr">
        <is>
          <t>D</t>
        </is>
      </c>
      <c r="F842" t="n">
        <v>25</v>
      </c>
      <c r="G842" t="inlineStr"/>
      <c r="H842" t="inlineStr">
        <is>
          <t>FA</t>
        </is>
      </c>
      <c r="I842" s="30" t="n">
        <v>850000</v>
      </c>
      <c r="J842" s="31" t="n">
        <v>9.609999999999999</v>
      </c>
      <c r="K842" s="31" t="n">
        <v>7.74</v>
      </c>
      <c r="L842" s="31" t="n">
        <v>1.87</v>
      </c>
      <c r="M842" s="31" t="n">
        <v>11.31</v>
      </c>
      <c r="O842" t="n">
        <v>8</v>
      </c>
      <c r="P842" t="inlineStr">
        <is>
          <t>04z0g</t>
        </is>
      </c>
    </row>
    <row r="843">
      <c r="A843" t="n">
        <v>842</v>
      </c>
      <c r="B843" t="inlineStr">
        <is>
          <t>Brennan Othmann</t>
        </is>
      </c>
      <c r="C843" t="inlineStr">
        <is>
          <t>CGY</t>
        </is>
      </c>
      <c r="D843" t="inlineStr">
        <is>
          <t>F</t>
        </is>
      </c>
      <c r="E843" t="inlineStr">
        <is>
          <t>F</t>
        </is>
      </c>
      <c r="F843" t="n">
        <v>23</v>
      </c>
      <c r="G843" t="inlineStr"/>
      <c r="H843" t="inlineStr">
        <is>
          <t>FA</t>
        </is>
      </c>
      <c r="I843" s="30" t="n">
        <v>863333</v>
      </c>
      <c r="J843" s="31" t="n">
        <v>9.6</v>
      </c>
      <c r="K843" s="31" t="n">
        <v>8.27</v>
      </c>
      <c r="L843" s="31" t="n">
        <v>1.33</v>
      </c>
      <c r="M843" s="31" t="n">
        <v>11.12</v>
      </c>
      <c r="O843" t="n">
        <v>33</v>
      </c>
      <c r="P843" t="inlineStr">
        <is>
          <t>057yc</t>
        </is>
      </c>
    </row>
    <row r="844">
      <c r="A844" t="n">
        <v>843</v>
      </c>
      <c r="B844" t="inlineStr">
        <is>
          <t>Jordan Harris</t>
        </is>
      </c>
      <c r="C844" t="inlineStr">
        <is>
          <t>BOS</t>
        </is>
      </c>
      <c r="D844" t="inlineStr">
        <is>
          <t>D</t>
        </is>
      </c>
      <c r="E844" t="inlineStr">
        <is>
          <t>D</t>
        </is>
      </c>
      <c r="F844" t="n">
        <v>26</v>
      </c>
      <c r="G844" t="inlineStr"/>
      <c r="H844" t="inlineStr">
        <is>
          <t>FA</t>
        </is>
      </c>
      <c r="I844" s="30" t="n">
        <v>850000</v>
      </c>
      <c r="J844" s="31" t="n">
        <v>9.550000000000001</v>
      </c>
      <c r="K844" s="31" t="n">
        <v>4.74</v>
      </c>
      <c r="L844" s="31" t="n">
        <v>4.81</v>
      </c>
      <c r="M844" s="31" t="n">
        <v>11.24</v>
      </c>
      <c r="O844" t="n">
        <v>7</v>
      </c>
      <c r="P844" t="inlineStr">
        <is>
          <t>04qyj</t>
        </is>
      </c>
    </row>
    <row r="845">
      <c r="A845" t="n">
        <v>844</v>
      </c>
      <c r="B845" t="inlineStr">
        <is>
          <t>Sammy Blais</t>
        </is>
      </c>
      <c r="C845" t="inlineStr">
        <is>
          <t>OTT</t>
        </is>
      </c>
      <c r="D845" t="inlineStr">
        <is>
          <t>F</t>
        </is>
      </c>
      <c r="E845" t="inlineStr">
        <is>
          <t>F</t>
        </is>
      </c>
      <c r="F845" t="n">
        <v>30</v>
      </c>
      <c r="G845" t="inlineStr"/>
      <c r="H845" t="inlineStr">
        <is>
          <t>FA</t>
        </is>
      </c>
      <c r="I845" s="30" t="n">
        <v>925000</v>
      </c>
      <c r="J845" s="31" t="n">
        <v>9.529999999999999</v>
      </c>
      <c r="K845" s="31" t="n">
        <v>14.88</v>
      </c>
      <c r="L845" s="31" t="n">
        <v>-5.35</v>
      </c>
      <c r="M845" s="31" t="n">
        <v>10.3</v>
      </c>
      <c r="O845" t="n">
        <v>5</v>
      </c>
      <c r="P845" t="inlineStr">
        <is>
          <t>03edx</t>
        </is>
      </c>
    </row>
    <row r="846">
      <c r="A846" t="n">
        <v>845</v>
      </c>
      <c r="B846" t="inlineStr">
        <is>
          <t>Connor Clattenburg</t>
        </is>
      </c>
      <c r="C846" t="inlineStr">
        <is>
          <t>EDM</t>
        </is>
      </c>
      <c r="D846" t="inlineStr">
        <is>
          <t>F</t>
        </is>
      </c>
      <c r="E846" t="inlineStr">
        <is>
          <t>F</t>
        </is>
      </c>
      <c r="F846" t="n">
        <v>21</v>
      </c>
      <c r="G846" t="inlineStr"/>
      <c r="H846" t="inlineStr">
        <is>
          <t>FA</t>
        </is>
      </c>
      <c r="I846" s="30" t="n">
        <v>828333</v>
      </c>
      <c r="J846" s="31" t="n">
        <v>9.5</v>
      </c>
      <c r="K846" s="31" t="n">
        <v>5.22</v>
      </c>
      <c r="L846" s="31" t="n">
        <v>4.28</v>
      </c>
      <c r="M846" s="31" t="n">
        <v>11.47</v>
      </c>
      <c r="O846" t="n">
        <v>12</v>
      </c>
      <c r="P846" t="inlineStr">
        <is>
          <t>06h9j</t>
        </is>
      </c>
    </row>
    <row r="847">
      <c r="A847" t="n">
        <v>846</v>
      </c>
      <c r="B847" t="inlineStr">
        <is>
          <t>Kurtis MacDermid</t>
        </is>
      </c>
      <c r="C847" t="inlineStr">
        <is>
          <t>OTT</t>
        </is>
      </c>
      <c r="D847" t="inlineStr">
        <is>
          <t>F,D</t>
        </is>
      </c>
      <c r="E847" t="inlineStr">
        <is>
          <t>D,F</t>
        </is>
      </c>
      <c r="F847" t="n">
        <v>32</v>
      </c>
      <c r="G847" t="inlineStr"/>
      <c r="H847" t="inlineStr">
        <is>
          <t>FA</t>
        </is>
      </c>
      <c r="I847" s="30" t="n">
        <v>1150000</v>
      </c>
      <c r="J847" s="31" t="n">
        <v>9.34</v>
      </c>
      <c r="K847" s="31" t="n">
        <v>10.39</v>
      </c>
      <c r="L847" s="31" t="n">
        <v>-1.05</v>
      </c>
      <c r="M847" s="31" t="n">
        <v>8.119999999999999</v>
      </c>
      <c r="O847" t="n">
        <v>2</v>
      </c>
      <c r="P847" t="inlineStr">
        <is>
          <t>02wki</t>
        </is>
      </c>
    </row>
    <row r="848">
      <c r="A848" t="n">
        <v>847</v>
      </c>
      <c r="B848" t="inlineStr">
        <is>
          <t>David Reinbacher</t>
        </is>
      </c>
      <c r="C848" t="inlineStr">
        <is>
          <t>MTL</t>
        </is>
      </c>
      <c r="D848" t="inlineStr">
        <is>
          <t>D</t>
        </is>
      </c>
      <c r="E848" t="inlineStr">
        <is>
          <t>D</t>
        </is>
      </c>
      <c r="F848" t="n">
        <v>21</v>
      </c>
      <c r="G848" t="inlineStr"/>
      <c r="H848" t="inlineStr">
        <is>
          <t>The Last Place Lukes</t>
        </is>
      </c>
      <c r="I848" s="30" t="n">
        <v>918333</v>
      </c>
      <c r="J848" s="31" t="n">
        <v>9.32</v>
      </c>
      <c r="K848" s="31" t="n">
        <v>1.39</v>
      </c>
      <c r="L848" s="31" t="n">
        <v>7.93</v>
      </c>
      <c r="M848" s="31" t="n">
        <v>10.15</v>
      </c>
      <c r="O848" t="n">
        <v>59</v>
      </c>
      <c r="P848" t="inlineStr">
        <is>
          <t>067yd</t>
        </is>
      </c>
    </row>
    <row r="849">
      <c r="A849" t="n">
        <v>848</v>
      </c>
      <c r="B849" t="inlineStr">
        <is>
          <t>Brady Martin</t>
        </is>
      </c>
      <c r="C849" t="inlineStr">
        <is>
          <t>NSH</t>
        </is>
      </c>
      <c r="D849" t="inlineStr">
        <is>
          <t>F</t>
        </is>
      </c>
      <c r="E849" t="inlineStr">
        <is>
          <t>F</t>
        </is>
      </c>
      <c r="F849" t="n">
        <v>19</v>
      </c>
      <c r="G849" t="inlineStr"/>
      <c r="H849" t="inlineStr">
        <is>
          <t>Aznfungus</t>
        </is>
      </c>
      <c r="I849" s="30" t="n">
        <v>975000</v>
      </c>
      <c r="J849" s="31" t="n">
        <v>8.880000000000001</v>
      </c>
      <c r="K849" s="31" t="n">
        <v>1.08</v>
      </c>
      <c r="L849" s="31" t="n">
        <v>7.8</v>
      </c>
      <c r="M849" s="31" t="n">
        <v>9.109999999999999</v>
      </c>
      <c r="O849" t="n">
        <v>66</v>
      </c>
      <c r="P849" t="inlineStr">
        <is>
          <t>06rus</t>
        </is>
      </c>
    </row>
    <row r="850">
      <c r="A850" t="n">
        <v>849</v>
      </c>
      <c r="B850" t="inlineStr">
        <is>
          <t>Lukas Reichel</t>
        </is>
      </c>
      <c r="C850" t="inlineStr">
        <is>
          <t>BOS</t>
        </is>
      </c>
      <c r="D850" t="inlineStr">
        <is>
          <t>F</t>
        </is>
      </c>
      <c r="E850" t="inlineStr">
        <is>
          <t>F</t>
        </is>
      </c>
      <c r="F850" t="n">
        <v>24</v>
      </c>
      <c r="G850" t="inlineStr"/>
      <c r="H850" t="inlineStr">
        <is>
          <t>FA</t>
        </is>
      </c>
      <c r="I850" s="30" t="n">
        <v>950000</v>
      </c>
      <c r="J850" s="31" t="n">
        <v>8.800000000000001</v>
      </c>
      <c r="K850" s="31" t="n">
        <v>11.59</v>
      </c>
      <c r="L850" s="31" t="n">
        <v>-2.79</v>
      </c>
      <c r="M850" s="31" t="n">
        <v>9.26</v>
      </c>
      <c r="O850" t="n">
        <v>17</v>
      </c>
      <c r="P850" t="inlineStr">
        <is>
          <t>05kei</t>
        </is>
      </c>
    </row>
    <row r="851">
      <c r="A851" t="n">
        <v>850</v>
      </c>
      <c r="B851" t="inlineStr">
        <is>
          <t>John Beecher</t>
        </is>
      </c>
      <c r="C851" t="inlineStr">
        <is>
          <t>FLA</t>
        </is>
      </c>
      <c r="D851" t="inlineStr">
        <is>
          <t>F</t>
        </is>
      </c>
      <c r="E851" t="inlineStr">
        <is>
          <t>F</t>
        </is>
      </c>
      <c r="F851" t="n">
        <v>25</v>
      </c>
      <c r="G851" t="inlineStr"/>
      <c r="H851" t="inlineStr">
        <is>
          <t>FA</t>
        </is>
      </c>
      <c r="I851" s="30" t="n">
        <v>850000</v>
      </c>
      <c r="J851" s="31" t="n">
        <v>8.789999999999999</v>
      </c>
      <c r="K851" s="31" t="n">
        <v>19.14</v>
      </c>
      <c r="L851" s="31" t="n">
        <v>-10.35</v>
      </c>
      <c r="M851" s="31" t="n">
        <v>10.34</v>
      </c>
      <c r="O851" t="n">
        <v>6</v>
      </c>
      <c r="P851" t="inlineStr">
        <is>
          <t>04zow</t>
        </is>
      </c>
    </row>
    <row r="852">
      <c r="A852" t="n">
        <v>851</v>
      </c>
      <c r="B852" t="inlineStr">
        <is>
          <t>Drew Fortescue</t>
        </is>
      </c>
      <c r="C852" t="inlineStr">
        <is>
          <t>NYR</t>
        </is>
      </c>
      <c r="D852" t="inlineStr">
        <is>
          <t>D</t>
        </is>
      </c>
      <c r="E852" t="inlineStr">
        <is>
          <t>D</t>
        </is>
      </c>
      <c r="F852" t="n">
        <v>21</v>
      </c>
      <c r="G852" t="inlineStr"/>
      <c r="H852" t="inlineStr">
        <is>
          <t>FA</t>
        </is>
      </c>
      <c r="I852" s="30" t="n">
        <v>923333</v>
      </c>
      <c r="J852" s="31" t="n">
        <v>8.77</v>
      </c>
      <c r="K852" s="31" t="n">
        <v>4.39</v>
      </c>
      <c r="L852" s="31" t="n">
        <v>4.38</v>
      </c>
      <c r="M852" s="31" t="n">
        <v>9.5</v>
      </c>
      <c r="O852" t="n">
        <v>14</v>
      </c>
      <c r="P852" t="inlineStr">
        <is>
          <t>06c6u</t>
        </is>
      </c>
    </row>
    <row r="853">
      <c r="A853" t="n">
        <v>852</v>
      </c>
      <c r="B853" t="inlineStr">
        <is>
          <t>Nate Danielson</t>
        </is>
      </c>
      <c r="C853" t="inlineStr">
        <is>
          <t>DET</t>
        </is>
      </c>
      <c r="D853" t="inlineStr">
        <is>
          <t>F</t>
        </is>
      </c>
      <c r="E853" t="inlineStr">
        <is>
          <t>F</t>
        </is>
      </c>
      <c r="F853" t="n">
        <v>21</v>
      </c>
      <c r="G853" t="inlineStr"/>
      <c r="H853" t="inlineStr">
        <is>
          <t>Nathan</t>
        </is>
      </c>
      <c r="I853" s="30" t="n">
        <v>886666</v>
      </c>
      <c r="J853" s="31" t="n">
        <v>8.76</v>
      </c>
      <c r="K853" s="31" t="n">
        <v>8.76</v>
      </c>
      <c r="L853" s="31" t="n">
        <v>0</v>
      </c>
      <c r="M853" s="31" t="n">
        <v>9.880000000000001</v>
      </c>
      <c r="O853" t="n">
        <v>50</v>
      </c>
      <c r="P853" t="inlineStr">
        <is>
          <t>06449</t>
        </is>
      </c>
    </row>
    <row r="854">
      <c r="A854" t="n">
        <v>853</v>
      </c>
      <c r="B854" t="inlineStr">
        <is>
          <t>Travis Hamonic</t>
        </is>
      </c>
      <c r="C854" t="inlineStr">
        <is>
          <t>(N/A)</t>
        </is>
      </c>
      <c r="D854" t="inlineStr">
        <is>
          <t>D</t>
        </is>
      </c>
      <c r="E854" t="inlineStr">
        <is>
          <t>D</t>
        </is>
      </c>
      <c r="F854" t="n">
        <v>36</v>
      </c>
      <c r="G854" t="inlineStr"/>
      <c r="H854" t="inlineStr">
        <is>
          <t>FA</t>
        </is>
      </c>
      <c r="I854" s="30" t="n">
        <v>1</v>
      </c>
      <c r="J854" s="31" t="n">
        <v>8.75</v>
      </c>
      <c r="K854" s="31" t="n">
        <v>17.19</v>
      </c>
      <c r="L854" s="31" t="n">
        <v>-8.44</v>
      </c>
      <c r="M854" s="31" t="n">
        <v>8750000</v>
      </c>
      <c r="O854" t="n">
        <v>1</v>
      </c>
      <c r="P854" t="inlineStr">
        <is>
          <t>01mjf</t>
        </is>
      </c>
    </row>
    <row r="855">
      <c r="A855" t="n">
        <v>854</v>
      </c>
      <c r="B855" t="inlineStr">
        <is>
          <t>Adam Edstrom</t>
        </is>
      </c>
      <c r="C855" t="inlineStr">
        <is>
          <t>NSH</t>
        </is>
      </c>
      <c r="D855" t="inlineStr">
        <is>
          <t>F</t>
        </is>
      </c>
      <c r="E855" t="inlineStr">
        <is>
          <t>F</t>
        </is>
      </c>
      <c r="F855" t="n">
        <v>25</v>
      </c>
      <c r="G855" t="inlineStr"/>
      <c r="H855" t="inlineStr">
        <is>
          <t>FA</t>
        </is>
      </c>
      <c r="I855" s="30" t="n">
        <v>975000</v>
      </c>
      <c r="J855" s="31" t="n">
        <v>8.75</v>
      </c>
      <c r="K855" s="31" t="n">
        <v>10.63</v>
      </c>
      <c r="L855" s="31" t="n">
        <v>-1.88</v>
      </c>
      <c r="M855" s="31" t="n">
        <v>8.970000000000001</v>
      </c>
      <c r="O855" t="n">
        <v>10</v>
      </c>
      <c r="P855" t="inlineStr">
        <is>
          <t>051v9</t>
        </is>
      </c>
    </row>
    <row r="856">
      <c r="A856" t="n">
        <v>855</v>
      </c>
      <c r="B856" t="inlineStr">
        <is>
          <t>Nikita Tolopilo</t>
        </is>
      </c>
      <c r="C856" t="inlineStr">
        <is>
          <t>VAN</t>
        </is>
      </c>
      <c r="D856" t="inlineStr">
        <is>
          <t>G</t>
        </is>
      </c>
      <c r="E856" t="inlineStr">
        <is>
          <t>G</t>
        </is>
      </c>
      <c r="F856" t="n">
        <v>26</v>
      </c>
      <c r="G856" t="inlineStr"/>
      <c r="H856" t="inlineStr">
        <is>
          <t>FA</t>
        </is>
      </c>
      <c r="I856" s="30" t="n">
        <v>775000</v>
      </c>
      <c r="J856" s="31" t="n">
        <v>8.699999999999999</v>
      </c>
      <c r="K856" s="31" t="n">
        <v>25.36</v>
      </c>
      <c r="L856" s="31" t="n">
        <v>-16.66</v>
      </c>
      <c r="M856" s="31" t="n">
        <v>11.23</v>
      </c>
      <c r="N856" t="n">
        <v>292.1</v>
      </c>
      <c r="O856" t="n">
        <v>20</v>
      </c>
      <c r="P856" t="inlineStr">
        <is>
          <t>06agl</t>
        </is>
      </c>
    </row>
    <row r="857">
      <c r="A857" t="n">
        <v>856</v>
      </c>
      <c r="B857" t="inlineStr">
        <is>
          <t>Justin Danforth</t>
        </is>
      </c>
      <c r="C857" t="inlineStr">
        <is>
          <t>BUF</t>
        </is>
      </c>
      <c r="D857" t="inlineStr">
        <is>
          <t>F</t>
        </is>
      </c>
      <c r="E857" t="inlineStr">
        <is>
          <t>F</t>
        </is>
      </c>
      <c r="F857" t="n">
        <v>33</v>
      </c>
      <c r="G857" t="inlineStr"/>
      <c r="H857" t="inlineStr">
        <is>
          <t>FA</t>
        </is>
      </c>
      <c r="I857" s="30" t="n">
        <v>1800000</v>
      </c>
      <c r="J857" s="31" t="n">
        <v>8.67</v>
      </c>
      <c r="K857" s="31" t="n">
        <v>0.8100000000000001</v>
      </c>
      <c r="L857" s="31" t="n">
        <v>7.86</v>
      </c>
      <c r="M857" s="31" t="n">
        <v>4.82</v>
      </c>
      <c r="O857" t="n">
        <v>6</v>
      </c>
      <c r="P857" t="inlineStr">
        <is>
          <t>05r9l</t>
        </is>
      </c>
    </row>
    <row r="858">
      <c r="A858" t="n">
        <v>857</v>
      </c>
      <c r="B858" t="inlineStr">
        <is>
          <t>Owen Beck</t>
        </is>
      </c>
      <c r="C858" t="inlineStr">
        <is>
          <t>MTL</t>
        </is>
      </c>
      <c r="D858" t="inlineStr">
        <is>
          <t>F</t>
        </is>
      </c>
      <c r="E858" t="inlineStr">
        <is>
          <t>F</t>
        </is>
      </c>
      <c r="F858" t="n">
        <v>22</v>
      </c>
      <c r="G858" t="inlineStr"/>
      <c r="H858" t="inlineStr">
        <is>
          <t>Kurtis</t>
        </is>
      </c>
      <c r="I858" s="30" t="n">
        <v>853333</v>
      </c>
      <c r="J858" s="31" t="n">
        <v>8.66</v>
      </c>
      <c r="K858" s="31" t="n">
        <v>4.02</v>
      </c>
      <c r="L858" s="31" t="n">
        <v>4.64</v>
      </c>
      <c r="M858" s="31" t="n">
        <v>10.15</v>
      </c>
      <c r="O858" t="n">
        <v>31</v>
      </c>
      <c r="P858" t="inlineStr">
        <is>
          <t>05ymo</t>
        </is>
      </c>
    </row>
    <row r="859">
      <c r="A859" t="n">
        <v>858</v>
      </c>
      <c r="B859" t="inlineStr">
        <is>
          <t>Leevi Merilainen</t>
        </is>
      </c>
      <c r="C859" t="inlineStr">
        <is>
          <t>OTT</t>
        </is>
      </c>
      <c r="D859" t="inlineStr">
        <is>
          <t>G</t>
        </is>
      </c>
      <c r="E859" t="inlineStr">
        <is>
          <t>G</t>
        </is>
      </c>
      <c r="F859" t="n">
        <v>24</v>
      </c>
      <c r="G859" t="inlineStr"/>
      <c r="H859" t="inlineStr">
        <is>
          <t>Anybody but the Leafs</t>
        </is>
      </c>
      <c r="I859" s="30" t="n">
        <v>1100000</v>
      </c>
      <c r="J859" s="31" t="n">
        <v>8.640000000000001</v>
      </c>
      <c r="K859" s="31" t="n">
        <v>25.66</v>
      </c>
      <c r="L859" s="31" t="n">
        <v>-17.02</v>
      </c>
      <c r="M859" s="31" t="n">
        <v>7.85</v>
      </c>
      <c r="O859" t="n">
        <v>36</v>
      </c>
      <c r="P859" t="inlineStr">
        <is>
          <t>05oxl</t>
        </is>
      </c>
    </row>
    <row r="860">
      <c r="A860" t="n">
        <v>859</v>
      </c>
      <c r="B860" t="inlineStr">
        <is>
          <t>Drew Commesso</t>
        </is>
      </c>
      <c r="C860" t="inlineStr">
        <is>
          <t>CHI</t>
        </is>
      </c>
      <c r="D860" t="inlineStr">
        <is>
          <t>G</t>
        </is>
      </c>
      <c r="E860" t="inlineStr">
        <is>
          <t>G</t>
        </is>
      </c>
      <c r="F860" t="n">
        <v>24</v>
      </c>
      <c r="G860" t="inlineStr"/>
      <c r="H860" t="inlineStr">
        <is>
          <t>Brost</t>
        </is>
      </c>
      <c r="I860" s="30" t="n">
        <v>925000</v>
      </c>
      <c r="J860" s="31" t="n">
        <v>8.619999999999999</v>
      </c>
      <c r="K860" s="31" t="n">
        <v>8.76</v>
      </c>
      <c r="L860" s="31" t="n">
        <v>-0.14</v>
      </c>
      <c r="M860" s="31" t="n">
        <v>9.32</v>
      </c>
      <c r="O860" t="n">
        <v>42</v>
      </c>
      <c r="P860" t="inlineStr">
        <is>
          <t>05k7t</t>
        </is>
      </c>
    </row>
    <row r="861">
      <c r="A861" t="n">
        <v>860</v>
      </c>
      <c r="B861" t="inlineStr">
        <is>
          <t>Kai Uchacz</t>
        </is>
      </c>
      <c r="C861" t="inlineStr">
        <is>
          <t>VGK</t>
        </is>
      </c>
      <c r="D861" t="inlineStr">
        <is>
          <t>F</t>
        </is>
      </c>
      <c r="E861" t="inlineStr">
        <is>
          <t>F</t>
        </is>
      </c>
      <c r="F861" t="n">
        <v>23</v>
      </c>
      <c r="G861" t="inlineStr"/>
      <c r="H861" t="inlineStr">
        <is>
          <t>FA</t>
        </is>
      </c>
      <c r="I861" s="30" t="n">
        <v>845000</v>
      </c>
      <c r="J861" s="31" t="n">
        <v>8.6</v>
      </c>
      <c r="K861" s="31" t="n">
        <v>1.72</v>
      </c>
      <c r="L861" s="31" t="n">
        <v>6.88</v>
      </c>
      <c r="M861" s="31" t="n">
        <v>10.18</v>
      </c>
      <c r="O861" t="n">
        <v>7</v>
      </c>
      <c r="P861" t="inlineStr">
        <is>
          <t>060xd</t>
        </is>
      </c>
    </row>
    <row r="862">
      <c r="A862" t="n">
        <v>861</v>
      </c>
      <c r="B862" t="inlineStr">
        <is>
          <t>Pierre-Olivier Joseph</t>
        </is>
      </c>
      <c r="C862" t="inlineStr">
        <is>
          <t>CAR</t>
        </is>
      </c>
      <c r="D862" t="inlineStr">
        <is>
          <t>D</t>
        </is>
      </c>
      <c r="E862" t="inlineStr">
        <is>
          <t>D</t>
        </is>
      </c>
      <c r="F862" t="n">
        <v>27</v>
      </c>
      <c r="G862" t="inlineStr"/>
      <c r="H862" t="inlineStr">
        <is>
          <t>FA</t>
        </is>
      </c>
      <c r="I862" s="30" t="n">
        <v>1</v>
      </c>
      <c r="J862" s="31" t="n">
        <v>8.289999999999999</v>
      </c>
      <c r="K862" s="31" t="n">
        <v>13.79</v>
      </c>
      <c r="L862" s="31" t="n">
        <v>-5.5</v>
      </c>
      <c r="M862" s="31" t="n">
        <v>8290000</v>
      </c>
      <c r="O862" t="n">
        <v>4</v>
      </c>
      <c r="P862" t="inlineStr">
        <is>
          <t>04arn</t>
        </is>
      </c>
    </row>
    <row r="863">
      <c r="A863" t="n">
        <v>862</v>
      </c>
      <c r="B863" t="inlineStr">
        <is>
          <t>Nicolas Aube-Kubel</t>
        </is>
      </c>
      <c r="C863" t="inlineStr">
        <is>
          <t>MIN</t>
        </is>
      </c>
      <c r="D863" t="inlineStr">
        <is>
          <t>F</t>
        </is>
      </c>
      <c r="E863" t="inlineStr">
        <is>
          <t>F</t>
        </is>
      </c>
      <c r="F863" t="n">
        <v>30</v>
      </c>
      <c r="G863" t="inlineStr"/>
      <c r="H863" t="inlineStr">
        <is>
          <t>FA</t>
        </is>
      </c>
      <c r="I863" s="30" t="n">
        <v>775000</v>
      </c>
      <c r="J863" s="31" t="n">
        <v>8.18</v>
      </c>
      <c r="K863" s="31" t="n">
        <v>4.05</v>
      </c>
      <c r="L863" s="31" t="n">
        <v>4.13</v>
      </c>
      <c r="M863" s="31" t="n">
        <v>10.55</v>
      </c>
      <c r="O863" t="n">
        <v>1</v>
      </c>
      <c r="P863" t="inlineStr">
        <is>
          <t>03eav</t>
        </is>
      </c>
    </row>
    <row r="864">
      <c r="A864" t="n">
        <v>863</v>
      </c>
      <c r="B864" t="inlineStr">
        <is>
          <t>Dryden Hunt</t>
        </is>
      </c>
      <c r="C864" t="inlineStr">
        <is>
          <t>CGY</t>
        </is>
      </c>
      <c r="D864" t="inlineStr">
        <is>
          <t>F</t>
        </is>
      </c>
      <c r="E864" t="inlineStr">
        <is>
          <t>F</t>
        </is>
      </c>
      <c r="F864" t="n">
        <v>30</v>
      </c>
      <c r="G864" t="inlineStr"/>
      <c r="H864" t="inlineStr">
        <is>
          <t>FA</t>
        </is>
      </c>
      <c r="I864" s="30" t="n">
        <v>825000</v>
      </c>
      <c r="J864" s="31" t="n">
        <v>8.130000000000001</v>
      </c>
      <c r="K864" s="31" t="n">
        <v>1.11</v>
      </c>
      <c r="L864" s="31" t="n">
        <v>7.02</v>
      </c>
      <c r="M864" s="31" t="n">
        <v>9.85</v>
      </c>
      <c r="O864" t="n">
        <v>2</v>
      </c>
      <c r="P864" t="inlineStr">
        <is>
          <t>03h4z</t>
        </is>
      </c>
    </row>
    <row r="865">
      <c r="A865" t="n">
        <v>864</v>
      </c>
      <c r="B865" t="inlineStr">
        <is>
          <t>Matt Kessel</t>
        </is>
      </c>
      <c r="C865" t="inlineStr">
        <is>
          <t>NYI</t>
        </is>
      </c>
      <c r="D865" t="inlineStr">
        <is>
          <t>D</t>
        </is>
      </c>
      <c r="E865" t="inlineStr">
        <is>
          <t>D</t>
        </is>
      </c>
      <c r="F865" t="n">
        <v>26</v>
      </c>
      <c r="G865" t="inlineStr"/>
      <c r="H865" t="inlineStr">
        <is>
          <t>FA</t>
        </is>
      </c>
      <c r="I865" s="30" t="n">
        <v>850000</v>
      </c>
      <c r="J865" s="31" t="n">
        <v>8.109999999999999</v>
      </c>
      <c r="K865" s="31" t="n">
        <v>12.8</v>
      </c>
      <c r="L865" s="31" t="n">
        <v>-4.69</v>
      </c>
      <c r="M865" s="31" t="n">
        <v>9.539999999999999</v>
      </c>
      <c r="O865" t="n">
        <v>6</v>
      </c>
      <c r="P865" t="inlineStr">
        <is>
          <t>05oxu</t>
        </is>
      </c>
    </row>
    <row r="866">
      <c r="A866" t="n">
        <v>865</v>
      </c>
      <c r="B866" t="inlineStr">
        <is>
          <t>Spencer Stastney</t>
        </is>
      </c>
      <c r="C866" t="inlineStr">
        <is>
          <t>EDM</t>
        </is>
      </c>
      <c r="D866" t="inlineStr">
        <is>
          <t>D</t>
        </is>
      </c>
      <c r="E866" t="inlineStr">
        <is>
          <t>D</t>
        </is>
      </c>
      <c r="F866" t="n">
        <v>26</v>
      </c>
      <c r="G866" t="inlineStr"/>
      <c r="H866" t="inlineStr">
        <is>
          <t>FA</t>
        </is>
      </c>
      <c r="I866" s="30" t="n">
        <v>1525000</v>
      </c>
      <c r="J866" s="31" t="n">
        <v>8.09</v>
      </c>
      <c r="K866" s="31" t="n">
        <v>26.97</v>
      </c>
      <c r="L866" s="31" t="n">
        <v>-18.88</v>
      </c>
      <c r="M866" s="31" t="n">
        <v>5.3</v>
      </c>
      <c r="O866" t="n">
        <v>8</v>
      </c>
      <c r="P866" t="inlineStr">
        <is>
          <t>04qzx</t>
        </is>
      </c>
    </row>
    <row r="867">
      <c r="A867" t="n">
        <v>866</v>
      </c>
      <c r="B867" t="inlineStr">
        <is>
          <t>Seamus Casey</t>
        </is>
      </c>
      <c r="C867" t="inlineStr">
        <is>
          <t>NJD</t>
        </is>
      </c>
      <c r="D867" t="inlineStr">
        <is>
          <t>D</t>
        </is>
      </c>
      <c r="E867" t="inlineStr">
        <is>
          <t>D</t>
        </is>
      </c>
      <c r="F867" t="n">
        <v>22</v>
      </c>
      <c r="G867" t="inlineStr"/>
      <c r="H867" t="inlineStr">
        <is>
          <t>Nathan</t>
        </is>
      </c>
      <c r="I867" s="30" t="n">
        <v>950000</v>
      </c>
      <c r="J867" s="31" t="n">
        <v>8</v>
      </c>
      <c r="K867" s="31" t="n">
        <v>0.21</v>
      </c>
      <c r="L867" s="31" t="n">
        <v>7.79</v>
      </c>
      <c r="M867" s="31" t="n">
        <v>8.42</v>
      </c>
      <c r="O867" t="n">
        <v>49</v>
      </c>
      <c r="P867" t="inlineStr">
        <is>
          <t>058t9</t>
        </is>
      </c>
    </row>
    <row r="868">
      <c r="A868" t="n">
        <v>867</v>
      </c>
      <c r="B868" t="inlineStr">
        <is>
          <t>Joel Nystrom</t>
        </is>
      </c>
      <c r="C868" t="inlineStr">
        <is>
          <t>CAR</t>
        </is>
      </c>
      <c r="D868" t="inlineStr">
        <is>
          <t>D</t>
        </is>
      </c>
      <c r="E868" t="inlineStr">
        <is>
          <t>D</t>
        </is>
      </c>
      <c r="F868" t="n">
        <v>24</v>
      </c>
      <c r="G868" t="inlineStr"/>
      <c r="H868" t="inlineStr">
        <is>
          <t>FA</t>
        </is>
      </c>
      <c r="I868" s="30" t="n">
        <v>1225000</v>
      </c>
      <c r="J868" s="31" t="n">
        <v>7.88</v>
      </c>
      <c r="K868" s="31" t="n">
        <v>16.36</v>
      </c>
      <c r="L868" s="31" t="n">
        <v>-8.48</v>
      </c>
      <c r="M868" s="31" t="n">
        <v>6.43</v>
      </c>
      <c r="O868" t="n">
        <v>14</v>
      </c>
      <c r="P868" t="inlineStr">
        <is>
          <t>05ugz</t>
        </is>
      </c>
    </row>
    <row r="869">
      <c r="A869" t="n">
        <v>868</v>
      </c>
      <c r="B869" t="inlineStr">
        <is>
          <t>Radim Mrtka</t>
        </is>
      </c>
      <c r="C869" t="inlineStr">
        <is>
          <t>BUF</t>
        </is>
      </c>
      <c r="D869" t="inlineStr">
        <is>
          <t>D</t>
        </is>
      </c>
      <c r="E869" t="inlineStr">
        <is>
          <t>D</t>
        </is>
      </c>
      <c r="F869" t="n">
        <v>19</v>
      </c>
      <c r="G869" t="inlineStr"/>
      <c r="H869" t="inlineStr">
        <is>
          <t>Brown Noesen</t>
        </is>
      </c>
      <c r="I869" s="30" t="n">
        <v>975000</v>
      </c>
      <c r="J869" s="31" t="n">
        <v>7.67</v>
      </c>
      <c r="K869" s="31" t="n">
        <v>0</v>
      </c>
      <c r="L869" s="31" t="n">
        <v>7.67</v>
      </c>
      <c r="M869" s="31" t="n">
        <v>7.87</v>
      </c>
      <c r="O869" t="n">
        <v>57</v>
      </c>
      <c r="P869" t="inlineStr">
        <is>
          <t>06pyp</t>
        </is>
      </c>
    </row>
    <row r="870">
      <c r="A870" t="n">
        <v>869</v>
      </c>
      <c r="B870" t="inlineStr">
        <is>
          <t>Landon Slaggert</t>
        </is>
      </c>
      <c r="C870" t="inlineStr">
        <is>
          <t>CHI</t>
        </is>
      </c>
      <c r="D870" t="inlineStr">
        <is>
          <t>F</t>
        </is>
      </c>
      <c r="E870" t="inlineStr">
        <is>
          <t>F</t>
        </is>
      </c>
      <c r="F870" t="n">
        <v>24</v>
      </c>
      <c r="G870" t="inlineStr"/>
      <c r="H870" t="inlineStr">
        <is>
          <t>FA</t>
        </is>
      </c>
      <c r="I870" s="30" t="n">
        <v>900000</v>
      </c>
      <c r="J870" s="31" t="n">
        <v>7.65</v>
      </c>
      <c r="K870" s="31" t="n">
        <v>16.91</v>
      </c>
      <c r="L870" s="31" t="n">
        <v>-9.26</v>
      </c>
      <c r="M870" s="31" t="n">
        <v>8.5</v>
      </c>
      <c r="O870" t="n">
        <v>9</v>
      </c>
      <c r="P870" t="inlineStr">
        <is>
          <t>05ltn</t>
        </is>
      </c>
    </row>
    <row r="871">
      <c r="A871" t="n">
        <v>870</v>
      </c>
      <c r="B871" t="inlineStr">
        <is>
          <t>Michael Brandsegg-Nygard</t>
        </is>
      </c>
      <c r="C871" t="inlineStr">
        <is>
          <t>DET</t>
        </is>
      </c>
      <c r="D871" t="inlineStr">
        <is>
          <t>F</t>
        </is>
      </c>
      <c r="E871" t="inlineStr">
        <is>
          <t>F</t>
        </is>
      </c>
      <c r="F871" t="n">
        <v>20</v>
      </c>
      <c r="G871" t="inlineStr"/>
      <c r="H871" t="inlineStr">
        <is>
          <t>Le Duke of Dangles</t>
        </is>
      </c>
      <c r="I871" s="30" t="n">
        <v>942500</v>
      </c>
      <c r="J871" s="31" t="n">
        <v>7.64</v>
      </c>
      <c r="K871" s="31" t="n">
        <v>3.77</v>
      </c>
      <c r="L871" s="31" t="n">
        <v>3.87</v>
      </c>
      <c r="M871" s="31" t="n">
        <v>8.109999999999999</v>
      </c>
      <c r="O871" t="n">
        <v>53</v>
      </c>
      <c r="P871" t="inlineStr">
        <is>
          <t>066on</t>
        </is>
      </c>
    </row>
    <row r="872">
      <c r="A872" t="n">
        <v>871</v>
      </c>
      <c r="B872" t="inlineStr">
        <is>
          <t>Hunter Haight</t>
        </is>
      </c>
      <c r="C872" t="inlineStr">
        <is>
          <t>MIN</t>
        </is>
      </c>
      <c r="D872" t="inlineStr">
        <is>
          <t>F</t>
        </is>
      </c>
      <c r="E872" t="inlineStr">
        <is>
          <t>F</t>
        </is>
      </c>
      <c r="F872" t="n">
        <v>22</v>
      </c>
      <c r="G872" t="inlineStr"/>
      <c r="H872" t="inlineStr">
        <is>
          <t>Brost</t>
        </is>
      </c>
      <c r="I872" s="30" t="n">
        <v>865833</v>
      </c>
      <c r="J872" s="31" t="n">
        <v>7.6</v>
      </c>
      <c r="K872" s="31" t="n">
        <v>3.58</v>
      </c>
      <c r="L872" s="31" t="n">
        <v>4.02</v>
      </c>
      <c r="M872" s="31" t="n">
        <v>8.779999999999999</v>
      </c>
      <c r="O872" t="n">
        <v>16</v>
      </c>
      <c r="P872" t="inlineStr">
        <is>
          <t>060jc</t>
        </is>
      </c>
    </row>
    <row r="873">
      <c r="A873" t="n">
        <v>872</v>
      </c>
      <c r="B873" t="inlineStr">
        <is>
          <t>Spencer Martin</t>
        </is>
      </c>
      <c r="C873" t="inlineStr">
        <is>
          <t>NYR</t>
        </is>
      </c>
      <c r="D873" t="inlineStr">
        <is>
          <t>G</t>
        </is>
      </c>
      <c r="E873" t="inlineStr">
        <is>
          <t>G</t>
        </is>
      </c>
      <c r="F873" t="n">
        <v>31</v>
      </c>
      <c r="G873" t="inlineStr"/>
      <c r="H873" t="inlineStr">
        <is>
          <t>FA</t>
        </is>
      </c>
      <c r="I873" s="30" t="n">
        <v>775000</v>
      </c>
      <c r="J873" s="31" t="n">
        <v>7.56</v>
      </c>
      <c r="K873" s="31" t="n">
        <v>4.64</v>
      </c>
      <c r="L873" s="31" t="n">
        <v>2.92</v>
      </c>
      <c r="M873" s="31" t="n">
        <v>9.75</v>
      </c>
      <c r="O873" t="n">
        <v>5</v>
      </c>
      <c r="P873" t="inlineStr">
        <is>
          <t>031ok</t>
        </is>
      </c>
    </row>
    <row r="874">
      <c r="A874" t="n">
        <v>873</v>
      </c>
      <c r="B874" t="inlineStr">
        <is>
          <t>Ryan Reaves</t>
        </is>
      </c>
      <c r="C874" t="inlineStr">
        <is>
          <t>(N/A)</t>
        </is>
      </c>
      <c r="D874" t="inlineStr">
        <is>
          <t>F</t>
        </is>
      </c>
      <c r="E874" t="inlineStr">
        <is>
          <t>F</t>
        </is>
      </c>
      <c r="F874" t="n">
        <v>39</v>
      </c>
      <c r="G874" t="inlineStr"/>
      <c r="H874" t="inlineStr">
        <is>
          <t>FA</t>
        </is>
      </c>
      <c r="I874" s="30" t="n">
        <v>1</v>
      </c>
      <c r="J874" s="31" t="n">
        <v>7.55</v>
      </c>
      <c r="K874" s="31" t="n">
        <v>20.85</v>
      </c>
      <c r="L874" s="31" t="n">
        <v>-13.3</v>
      </c>
      <c r="M874" s="31" t="n">
        <v>7550000</v>
      </c>
      <c r="O874" t="n">
        <v>2</v>
      </c>
      <c r="P874" t="inlineStr">
        <is>
          <t>004mz</t>
        </is>
      </c>
    </row>
    <row r="875">
      <c r="A875" t="n">
        <v>874</v>
      </c>
      <c r="B875" t="inlineStr">
        <is>
          <t>Ville Heinola</t>
        </is>
      </c>
      <c r="C875" t="inlineStr">
        <is>
          <t>VGK</t>
        </is>
      </c>
      <c r="D875" t="inlineStr">
        <is>
          <t>D</t>
        </is>
      </c>
      <c r="E875" t="inlineStr">
        <is>
          <t>D</t>
        </is>
      </c>
      <c r="F875" t="n">
        <v>25</v>
      </c>
      <c r="G875" t="inlineStr"/>
      <c r="H875" t="inlineStr">
        <is>
          <t>FA</t>
        </is>
      </c>
      <c r="I875" s="30" t="n">
        <v>850000</v>
      </c>
      <c r="J875" s="31" t="n">
        <v>7.27</v>
      </c>
      <c r="K875" s="31" t="n">
        <v>1.96</v>
      </c>
      <c r="L875" s="31" t="n">
        <v>5.31</v>
      </c>
      <c r="M875" s="31" t="n">
        <v>8.550000000000001</v>
      </c>
      <c r="O875" t="n">
        <v>14</v>
      </c>
      <c r="P875" t="inlineStr">
        <is>
          <t>04zb7</t>
        </is>
      </c>
    </row>
    <row r="876">
      <c r="A876" t="n">
        <v>875</v>
      </c>
      <c r="B876" t="inlineStr">
        <is>
          <t>David Kampf</t>
        </is>
      </c>
      <c r="C876" t="inlineStr">
        <is>
          <t>(N/A)</t>
        </is>
      </c>
      <c r="D876" t="inlineStr">
        <is>
          <t>F</t>
        </is>
      </c>
      <c r="E876" t="inlineStr">
        <is>
          <t>F</t>
        </is>
      </c>
      <c r="F876" t="n">
        <v>31</v>
      </c>
      <c r="G876" t="inlineStr"/>
      <c r="H876" t="inlineStr">
        <is>
          <t>FA</t>
        </is>
      </c>
      <c r="I876" s="30" t="n">
        <v>1</v>
      </c>
      <c r="J876" s="31" t="n">
        <v>7.17</v>
      </c>
      <c r="K876" s="31" t="n">
        <v>12.29</v>
      </c>
      <c r="L876" s="31" t="n">
        <v>-5.12</v>
      </c>
      <c r="M876" s="31" t="n">
        <v>7170000</v>
      </c>
      <c r="O876" t="n">
        <v>2</v>
      </c>
      <c r="P876" t="inlineStr">
        <is>
          <t>04bpi</t>
        </is>
      </c>
    </row>
    <row r="877">
      <c r="A877" t="n">
        <v>876</v>
      </c>
      <c r="B877" t="inlineStr">
        <is>
          <t>Jared Wright</t>
        </is>
      </c>
      <c r="C877" t="inlineStr">
        <is>
          <t>LAK</t>
        </is>
      </c>
      <c r="D877" t="inlineStr">
        <is>
          <t>F</t>
        </is>
      </c>
      <c r="E877" t="inlineStr">
        <is>
          <t>F</t>
        </is>
      </c>
      <c r="F877" t="n">
        <v>23</v>
      </c>
      <c r="G877" t="inlineStr"/>
      <c r="H877" t="inlineStr">
        <is>
          <t>FA</t>
        </is>
      </c>
      <c r="I877" s="30" t="n">
        <v>867500</v>
      </c>
      <c r="J877" s="31" t="n">
        <v>7.12</v>
      </c>
      <c r="K877" s="31" t="n">
        <v>7.07</v>
      </c>
      <c r="L877" s="31" t="n">
        <v>0.05</v>
      </c>
      <c r="M877" s="31" t="n">
        <v>8.210000000000001</v>
      </c>
      <c r="O877" t="n">
        <v>7</v>
      </c>
      <c r="P877" t="inlineStr">
        <is>
          <t>062pv</t>
        </is>
      </c>
    </row>
    <row r="878">
      <c r="A878" t="n">
        <v>877</v>
      </c>
      <c r="B878" t="inlineStr">
        <is>
          <t>Scott Morrow</t>
        </is>
      </c>
      <c r="C878" t="inlineStr">
        <is>
          <t>NYR</t>
        </is>
      </c>
      <c r="D878" t="inlineStr">
        <is>
          <t>D</t>
        </is>
      </c>
      <c r="E878" t="inlineStr">
        <is>
          <t>D</t>
        </is>
      </c>
      <c r="F878" t="n">
        <v>23</v>
      </c>
      <c r="G878" t="inlineStr"/>
      <c r="H878" t="inlineStr">
        <is>
          <t>FA</t>
        </is>
      </c>
      <c r="I878" s="30" t="n">
        <v>916667</v>
      </c>
      <c r="J878" s="31" t="n">
        <v>7.03</v>
      </c>
      <c r="K878" s="31" t="n">
        <v>11.93</v>
      </c>
      <c r="L878" s="31" t="n">
        <v>-4.9</v>
      </c>
      <c r="M878" s="31" t="n">
        <v>7.67</v>
      </c>
      <c r="O878" t="n">
        <v>41</v>
      </c>
      <c r="P878" t="inlineStr">
        <is>
          <t>05rj2</t>
        </is>
      </c>
    </row>
    <row r="879">
      <c r="A879" t="n">
        <v>878</v>
      </c>
      <c r="B879" t="inlineStr">
        <is>
          <t>Arthur Kaliyev</t>
        </is>
      </c>
      <c r="C879" t="inlineStr">
        <is>
          <t>(N/A)</t>
        </is>
      </c>
      <c r="D879" t="inlineStr">
        <is>
          <t>F</t>
        </is>
      </c>
      <c r="E879" t="inlineStr">
        <is>
          <t>F</t>
        </is>
      </c>
      <c r="F879" t="n">
        <v>25</v>
      </c>
      <c r="G879" t="inlineStr"/>
      <c r="H879" t="inlineStr">
        <is>
          <t>FA</t>
        </is>
      </c>
      <c r="I879" s="30" t="n">
        <v>1</v>
      </c>
      <c r="J879" s="31" t="n">
        <v>6.98</v>
      </c>
      <c r="K879" s="31" t="n">
        <v>1</v>
      </c>
      <c r="L879" s="31" t="n">
        <v>5.98</v>
      </c>
      <c r="M879" s="31" t="n">
        <v>6980000</v>
      </c>
      <c r="O879" t="n">
        <v>9</v>
      </c>
      <c r="P879" t="inlineStr">
        <is>
          <t>04sy1</t>
        </is>
      </c>
    </row>
    <row r="880">
      <c r="A880" t="n">
        <v>879</v>
      </c>
      <c r="B880" t="inlineStr">
        <is>
          <t>Eric Comrie</t>
        </is>
      </c>
      <c r="C880" t="inlineStr">
        <is>
          <t>SJS</t>
        </is>
      </c>
      <c r="D880" t="inlineStr">
        <is>
          <t>G</t>
        </is>
      </c>
      <c r="E880" t="inlineStr">
        <is>
          <t>G</t>
        </is>
      </c>
      <c r="F880" t="n">
        <v>31</v>
      </c>
      <c r="G880" t="inlineStr"/>
      <c r="H880" t="inlineStr">
        <is>
          <t>FA</t>
        </is>
      </c>
      <c r="I880" s="30" t="n">
        <v>1150000</v>
      </c>
      <c r="J880" s="31" t="n">
        <v>6.96</v>
      </c>
      <c r="K880" s="31" t="n">
        <v>37.84</v>
      </c>
      <c r="L880" s="31" t="n">
        <v>-30.88</v>
      </c>
      <c r="M880" s="31" t="n">
        <v>6.05</v>
      </c>
      <c r="O880" t="n">
        <v>12</v>
      </c>
      <c r="P880" t="inlineStr">
        <is>
          <t>02ycp</t>
        </is>
      </c>
    </row>
    <row r="881">
      <c r="A881" t="n">
        <v>880</v>
      </c>
      <c r="B881" t="inlineStr">
        <is>
          <t>Hayden Hodgson</t>
        </is>
      </c>
      <c r="C881" t="inlineStr">
        <is>
          <t>OTT</t>
        </is>
      </c>
      <c r="D881" t="inlineStr">
        <is>
          <t>F</t>
        </is>
      </c>
      <c r="E881" t="inlineStr">
        <is>
          <t>F</t>
        </is>
      </c>
      <c r="F881" t="n">
        <v>30</v>
      </c>
      <c r="G881" t="inlineStr"/>
      <c r="H881" t="inlineStr">
        <is>
          <t>FA</t>
        </is>
      </c>
      <c r="I881" s="30" t="n">
        <v>775000</v>
      </c>
      <c r="J881" s="31" t="n">
        <v>6.9</v>
      </c>
      <c r="K881" s="31" t="n">
        <v>4.2</v>
      </c>
      <c r="L881" s="31" t="n">
        <v>2.7</v>
      </c>
      <c r="M881" s="31" t="n">
        <v>8.9</v>
      </c>
      <c r="O881" t="n">
        <v>2</v>
      </c>
      <c r="P881" t="inlineStr">
        <is>
          <t>03knn</t>
        </is>
      </c>
    </row>
    <row r="882">
      <c r="A882" t="n">
        <v>881</v>
      </c>
      <c r="B882" t="inlineStr">
        <is>
          <t>Filip Hallander</t>
        </is>
      </c>
      <c r="C882" t="inlineStr">
        <is>
          <t>PIT</t>
        </is>
      </c>
      <c r="D882" t="inlineStr">
        <is>
          <t>F</t>
        </is>
      </c>
      <c r="E882" t="inlineStr">
        <is>
          <t>F</t>
        </is>
      </c>
      <c r="F882" t="n">
        <v>26</v>
      </c>
      <c r="G882" t="inlineStr"/>
      <c r="H882" t="inlineStr">
        <is>
          <t>FA</t>
        </is>
      </c>
      <c r="I882" s="30" t="n">
        <v>775000</v>
      </c>
      <c r="J882" s="31" t="n">
        <v>6.85</v>
      </c>
      <c r="K882" s="31" t="n">
        <v>6.85</v>
      </c>
      <c r="L882" s="31" t="n">
        <v>0</v>
      </c>
      <c r="M882" s="31" t="n">
        <v>8.84</v>
      </c>
      <c r="O882" t="n">
        <v>13</v>
      </c>
      <c r="P882" t="inlineStr">
        <is>
          <t>04qya</t>
        </is>
      </c>
    </row>
    <row r="883">
      <c r="A883" t="n">
        <v>882</v>
      </c>
      <c r="B883" t="inlineStr">
        <is>
          <t>Trent Miner</t>
        </is>
      </c>
      <c r="C883" t="inlineStr">
        <is>
          <t>COL</t>
        </is>
      </c>
      <c r="D883" t="inlineStr">
        <is>
          <t>G</t>
        </is>
      </c>
      <c r="E883" t="inlineStr">
        <is>
          <t>G</t>
        </is>
      </c>
      <c r="F883" t="n">
        <v>25</v>
      </c>
      <c r="G883" t="inlineStr"/>
      <c r="H883" t="inlineStr">
        <is>
          <t>FA</t>
        </is>
      </c>
      <c r="I883" s="30" t="n">
        <v>775000</v>
      </c>
      <c r="J883" s="31" t="n">
        <v>6.84</v>
      </c>
      <c r="K883" s="31" t="n">
        <v>10.04</v>
      </c>
      <c r="L883" s="31" t="n">
        <v>-3.2</v>
      </c>
      <c r="M883" s="31" t="n">
        <v>8.83</v>
      </c>
      <c r="O883" t="n">
        <v>23</v>
      </c>
      <c r="P883" t="inlineStr">
        <is>
          <t>051w5</t>
        </is>
      </c>
    </row>
    <row r="884">
      <c r="A884" t="n">
        <v>883</v>
      </c>
      <c r="B884" t="inlineStr">
        <is>
          <t>Matthew Poitras</t>
        </is>
      </c>
      <c r="C884" t="inlineStr">
        <is>
          <t>BOS</t>
        </is>
      </c>
      <c r="D884" t="inlineStr">
        <is>
          <t>F</t>
        </is>
      </c>
      <c r="E884" t="inlineStr">
        <is>
          <t>F</t>
        </is>
      </c>
      <c r="F884" t="n">
        <v>22</v>
      </c>
      <c r="G884" t="inlineStr"/>
      <c r="H884" t="inlineStr">
        <is>
          <t>FA</t>
        </is>
      </c>
      <c r="I884" s="30" t="n">
        <v>870000</v>
      </c>
      <c r="J884" s="31" t="n">
        <v>6.69</v>
      </c>
      <c r="K884" s="31" t="n">
        <v>2.08</v>
      </c>
      <c r="L884" s="31" t="n">
        <v>4.61</v>
      </c>
      <c r="M884" s="31" t="n">
        <v>7.69</v>
      </c>
      <c r="O884" t="n">
        <v>39</v>
      </c>
      <c r="P884" t="inlineStr">
        <is>
          <t>05ymq</t>
        </is>
      </c>
    </row>
    <row r="885">
      <c r="A885" t="n">
        <v>884</v>
      </c>
      <c r="B885" t="inlineStr">
        <is>
          <t>Dylan McIlrath</t>
        </is>
      </c>
      <c r="C885" t="inlineStr">
        <is>
          <t>WSH</t>
        </is>
      </c>
      <c r="D885" t="inlineStr">
        <is>
          <t>D</t>
        </is>
      </c>
      <c r="E885" t="inlineStr">
        <is>
          <t>D</t>
        </is>
      </c>
      <c r="F885" t="n">
        <v>34</v>
      </c>
      <c r="G885" t="inlineStr"/>
      <c r="H885" t="inlineStr">
        <is>
          <t>FA</t>
        </is>
      </c>
      <c r="I885" s="30" t="n">
        <v>800000</v>
      </c>
      <c r="J885" s="31" t="n">
        <v>6.59</v>
      </c>
      <c r="K885" s="31" t="n">
        <v>5.67</v>
      </c>
      <c r="L885" s="31" t="n">
        <v>0.92</v>
      </c>
      <c r="M885" s="31" t="n">
        <v>8.24</v>
      </c>
      <c r="O885" t="n">
        <v>2</v>
      </c>
      <c r="P885" t="inlineStr">
        <is>
          <t>01zub</t>
        </is>
      </c>
    </row>
    <row r="886">
      <c r="A886" t="n">
        <v>885</v>
      </c>
      <c r="B886" t="inlineStr">
        <is>
          <t>Artur Akhtyamov</t>
        </is>
      </c>
      <c r="C886" t="inlineStr">
        <is>
          <t>TOR</t>
        </is>
      </c>
      <c r="D886" t="inlineStr">
        <is>
          <t>G</t>
        </is>
      </c>
      <c r="E886" t="inlineStr">
        <is>
          <t>G</t>
        </is>
      </c>
      <c r="F886" t="n">
        <v>24</v>
      </c>
      <c r="G886" t="inlineStr"/>
      <c r="H886" t="inlineStr">
        <is>
          <t>FA</t>
        </is>
      </c>
      <c r="I886" s="30" t="n">
        <v>900000</v>
      </c>
      <c r="J886" s="31" t="n">
        <v>6.54</v>
      </c>
      <c r="K886" s="31" t="n">
        <v>1.42</v>
      </c>
      <c r="L886" s="31" t="n">
        <v>5.12</v>
      </c>
      <c r="M886" s="31" t="n">
        <v>7.27</v>
      </c>
      <c r="O886" t="n">
        <v>42</v>
      </c>
      <c r="P886" t="inlineStr">
        <is>
          <t>05nik</t>
        </is>
      </c>
    </row>
    <row r="887">
      <c r="A887" t="n">
        <v>886</v>
      </c>
      <c r="B887" t="inlineStr">
        <is>
          <t>Hunter Brzustewicz</t>
        </is>
      </c>
      <c r="C887" t="inlineStr">
        <is>
          <t>CGY</t>
        </is>
      </c>
      <c r="D887" t="inlineStr">
        <is>
          <t>D</t>
        </is>
      </c>
      <c r="E887" t="inlineStr">
        <is>
          <t>D</t>
        </is>
      </c>
      <c r="F887" t="n">
        <v>21</v>
      </c>
      <c r="G887" t="inlineStr"/>
      <c r="H887" t="inlineStr">
        <is>
          <t>A Bunch of Dusters</t>
        </is>
      </c>
      <c r="I887" s="30" t="n">
        <v>950000</v>
      </c>
      <c r="J887" s="31" t="n">
        <v>6.52</v>
      </c>
      <c r="K887" s="31" t="n">
        <v>14.33</v>
      </c>
      <c r="L887" s="31" t="n">
        <v>-7.81</v>
      </c>
      <c r="M887" s="31" t="n">
        <v>6.86</v>
      </c>
      <c r="O887" t="n">
        <v>37</v>
      </c>
      <c r="P887" t="inlineStr">
        <is>
          <t>05ra8</t>
        </is>
      </c>
    </row>
    <row r="888">
      <c r="A888" t="n">
        <v>887</v>
      </c>
      <c r="B888" t="inlineStr">
        <is>
          <t>Dominic Toninato</t>
        </is>
      </c>
      <c r="C888" t="inlineStr">
        <is>
          <t>CHI</t>
        </is>
      </c>
      <c r="D888" t="inlineStr">
        <is>
          <t>F</t>
        </is>
      </c>
      <c r="E888" t="inlineStr">
        <is>
          <t>F</t>
        </is>
      </c>
      <c r="F888" t="n">
        <v>32</v>
      </c>
      <c r="G888" t="inlineStr"/>
      <c r="H888" t="inlineStr">
        <is>
          <t>FA</t>
        </is>
      </c>
      <c r="I888" s="30" t="n">
        <v>850000</v>
      </c>
      <c r="J888" s="31" t="n">
        <v>6.46</v>
      </c>
      <c r="K888" s="31" t="n">
        <v>3.14</v>
      </c>
      <c r="L888" s="31" t="n">
        <v>3.32</v>
      </c>
      <c r="M888" s="31" t="n">
        <v>7.6</v>
      </c>
      <c r="O888" t="n">
        <v>1</v>
      </c>
      <c r="P888" t="inlineStr">
        <is>
          <t>02o7o</t>
        </is>
      </c>
    </row>
    <row r="889">
      <c r="A889" t="n">
        <v>888</v>
      </c>
      <c r="B889" t="inlineStr">
        <is>
          <t>Brad Lambert</t>
        </is>
      </c>
      <c r="C889" t="inlineStr">
        <is>
          <t>WPG</t>
        </is>
      </c>
      <c r="D889" t="inlineStr">
        <is>
          <t>F</t>
        </is>
      </c>
      <c r="E889" t="inlineStr">
        <is>
          <t>F</t>
        </is>
      </c>
      <c r="F889" t="n">
        <v>22</v>
      </c>
      <c r="G889" t="inlineStr"/>
      <c r="H889" t="inlineStr">
        <is>
          <t>Deef-Fence</t>
        </is>
      </c>
      <c r="I889" s="30" t="n">
        <v>886666</v>
      </c>
      <c r="J889" s="31" t="n">
        <v>6.39</v>
      </c>
      <c r="K889" s="31" t="n">
        <v>8.84</v>
      </c>
      <c r="L889" s="31" t="n">
        <v>-2.45</v>
      </c>
      <c r="M889" s="31" t="n">
        <v>7.21</v>
      </c>
      <c r="O889" t="n">
        <v>44</v>
      </c>
      <c r="P889" t="inlineStr">
        <is>
          <t>0570x</t>
        </is>
      </c>
    </row>
    <row r="890">
      <c r="A890" t="n">
        <v>889</v>
      </c>
      <c r="B890" t="inlineStr">
        <is>
          <t>Zachary Aston-Reese</t>
        </is>
      </c>
      <c r="C890" t="inlineStr">
        <is>
          <t>PHI</t>
        </is>
      </c>
      <c r="D890" t="inlineStr">
        <is>
          <t>F</t>
        </is>
      </c>
      <c r="E890" t="inlineStr">
        <is>
          <t>F</t>
        </is>
      </c>
      <c r="F890" t="n">
        <v>32</v>
      </c>
      <c r="G890" t="inlineStr"/>
      <c r="H890" t="inlineStr">
        <is>
          <t>FA</t>
        </is>
      </c>
      <c r="I890" s="30" t="n">
        <v>875000</v>
      </c>
      <c r="J890" s="31" t="n">
        <v>6.36</v>
      </c>
      <c r="K890" s="31" t="n">
        <v>12.58</v>
      </c>
      <c r="L890" s="31" t="n">
        <v>-6.22</v>
      </c>
      <c r="M890" s="31" t="n">
        <v>7.27</v>
      </c>
      <c r="O890" t="n">
        <v>3</v>
      </c>
      <c r="P890" t="inlineStr">
        <is>
          <t>0440o</t>
        </is>
      </c>
    </row>
    <row r="891">
      <c r="A891" t="n">
        <v>890</v>
      </c>
      <c r="B891" t="inlineStr">
        <is>
          <t>Ben Jones</t>
        </is>
      </c>
      <c r="C891" t="inlineStr">
        <is>
          <t>CGY</t>
        </is>
      </c>
      <c r="D891" t="inlineStr">
        <is>
          <t>F</t>
        </is>
      </c>
      <c r="E891" t="inlineStr">
        <is>
          <t>F</t>
        </is>
      </c>
      <c r="F891" t="n">
        <v>27</v>
      </c>
      <c r="G891" t="inlineStr"/>
      <c r="H891" t="inlineStr">
        <is>
          <t>FA</t>
        </is>
      </c>
      <c r="I891" s="30" t="n">
        <v>850000</v>
      </c>
      <c r="J891" s="31" t="n">
        <v>6.36</v>
      </c>
      <c r="K891" s="31" t="n">
        <v>6.34</v>
      </c>
      <c r="L891" s="31" t="n">
        <v>0.02</v>
      </c>
      <c r="M891" s="31" t="n">
        <v>7.48</v>
      </c>
      <c r="O891" t="n">
        <v>4</v>
      </c>
      <c r="P891" t="inlineStr">
        <is>
          <t>04f8b</t>
        </is>
      </c>
    </row>
    <row r="892">
      <c r="A892" t="n">
        <v>891</v>
      </c>
      <c r="B892" t="inlineStr">
        <is>
          <t>Laurent Brossoit</t>
        </is>
      </c>
      <c r="C892" t="inlineStr">
        <is>
          <t>ANA</t>
        </is>
      </c>
      <c r="D892" t="inlineStr">
        <is>
          <t>G</t>
        </is>
      </c>
      <c r="E892" t="inlineStr">
        <is>
          <t>G</t>
        </is>
      </c>
      <c r="F892" t="n">
        <v>33</v>
      </c>
      <c r="G892" t="inlineStr"/>
      <c r="H892" t="inlineStr">
        <is>
          <t>FA</t>
        </is>
      </c>
      <c r="I892" s="30" t="n">
        <v>1100000</v>
      </c>
      <c r="J892" s="31" t="n">
        <v>6.28</v>
      </c>
      <c r="K892" s="31" t="n">
        <v>0.36</v>
      </c>
      <c r="L892" s="31" t="n">
        <v>5.92</v>
      </c>
      <c r="M892" s="31" t="n">
        <v>5.71</v>
      </c>
      <c r="O892" t="n">
        <v>7</v>
      </c>
      <c r="P892" t="inlineStr">
        <is>
          <t>02fnj</t>
        </is>
      </c>
    </row>
    <row r="893">
      <c r="A893" t="n">
        <v>892</v>
      </c>
      <c r="B893" t="inlineStr">
        <is>
          <t>Vincent Iorio</t>
        </is>
      </c>
      <c r="C893" t="inlineStr">
        <is>
          <t>NYR</t>
        </is>
      </c>
      <c r="D893" t="inlineStr">
        <is>
          <t>D</t>
        </is>
      </c>
      <c r="E893" t="inlineStr">
        <is>
          <t>D</t>
        </is>
      </c>
      <c r="F893" t="n">
        <v>23</v>
      </c>
      <c r="G893" t="inlineStr"/>
      <c r="H893" t="inlineStr">
        <is>
          <t>FA</t>
        </is>
      </c>
      <c r="I893" s="30" t="n">
        <v>814167</v>
      </c>
      <c r="J893" s="31" t="n">
        <v>6.17</v>
      </c>
      <c r="K893" s="31" t="n">
        <v>12.3</v>
      </c>
      <c r="L893" s="31" t="n">
        <v>-6.13</v>
      </c>
      <c r="M893" s="31" t="n">
        <v>7.58</v>
      </c>
      <c r="O893" t="n">
        <v>10</v>
      </c>
      <c r="P893" t="inlineStr">
        <is>
          <t>05rjw</t>
        </is>
      </c>
    </row>
    <row r="894">
      <c r="A894" t="n">
        <v>893</v>
      </c>
      <c r="B894" t="inlineStr">
        <is>
          <t>Parker Ford</t>
        </is>
      </c>
      <c r="C894" t="inlineStr">
        <is>
          <t>WPG</t>
        </is>
      </c>
      <c r="D894" t="inlineStr">
        <is>
          <t>F</t>
        </is>
      </c>
      <c r="E894" t="inlineStr">
        <is>
          <t>F</t>
        </is>
      </c>
      <c r="F894" t="n">
        <v>26</v>
      </c>
      <c r="G894" t="inlineStr"/>
      <c r="H894" t="inlineStr">
        <is>
          <t>FA</t>
        </is>
      </c>
      <c r="I894" s="30" t="n">
        <v>812500</v>
      </c>
      <c r="J894" s="31" t="n">
        <v>6.17</v>
      </c>
      <c r="K894" s="31" t="n">
        <v>3.83</v>
      </c>
      <c r="L894" s="31" t="n">
        <v>2.34</v>
      </c>
      <c r="M894" s="31" t="n">
        <v>7.59</v>
      </c>
      <c r="O894" t="n">
        <v>6</v>
      </c>
      <c r="P894" t="inlineStr">
        <is>
          <t>05g48</t>
        </is>
      </c>
    </row>
    <row r="895">
      <c r="A895" t="n">
        <v>894</v>
      </c>
      <c r="B895" t="inlineStr">
        <is>
          <t>Jacob Quillan</t>
        </is>
      </c>
      <c r="C895" t="inlineStr">
        <is>
          <t>TOR</t>
        </is>
      </c>
      <c r="D895" t="inlineStr">
        <is>
          <t>F</t>
        </is>
      </c>
      <c r="E895" t="inlineStr">
        <is>
          <t>F</t>
        </is>
      </c>
      <c r="F895" t="n">
        <v>24</v>
      </c>
      <c r="G895" t="inlineStr"/>
      <c r="H895" t="inlineStr">
        <is>
          <t>FA</t>
        </is>
      </c>
      <c r="I895" s="30" t="n">
        <v>875000</v>
      </c>
      <c r="J895" s="31" t="n">
        <v>6.08</v>
      </c>
      <c r="K895" s="31" t="n">
        <v>6.32</v>
      </c>
      <c r="L895" s="31" t="n">
        <v>-0.24</v>
      </c>
      <c r="M895" s="31" t="n">
        <v>6.95</v>
      </c>
      <c r="O895" t="n">
        <v>9</v>
      </c>
      <c r="P895" t="inlineStr">
        <is>
          <t>06i09</t>
        </is>
      </c>
    </row>
    <row r="896">
      <c r="A896" t="n">
        <v>895</v>
      </c>
      <c r="B896" t="inlineStr">
        <is>
          <t>Ville Koivunen</t>
        </is>
      </c>
      <c r="C896" t="inlineStr">
        <is>
          <t>PIT</t>
        </is>
      </c>
      <c r="D896" t="inlineStr">
        <is>
          <t>F</t>
        </is>
      </c>
      <c r="E896" t="inlineStr">
        <is>
          <t>F</t>
        </is>
      </c>
      <c r="F896" t="n">
        <v>23</v>
      </c>
      <c r="G896" t="inlineStr"/>
      <c r="H896" t="inlineStr">
        <is>
          <t>FA</t>
        </is>
      </c>
      <c r="I896" s="30" t="n">
        <v>805833</v>
      </c>
      <c r="J896" s="31" t="n">
        <v>5.97</v>
      </c>
      <c r="K896" s="31" t="n">
        <v>10.31</v>
      </c>
      <c r="L896" s="31" t="n">
        <v>-4.34</v>
      </c>
      <c r="M896" s="31" t="n">
        <v>7.41</v>
      </c>
      <c r="O896" t="n">
        <v>46</v>
      </c>
      <c r="P896" t="inlineStr">
        <is>
          <t>05tpa</t>
        </is>
      </c>
    </row>
    <row r="897">
      <c r="A897" t="n">
        <v>896</v>
      </c>
      <c r="B897" t="inlineStr">
        <is>
          <t>Andreas Englund</t>
        </is>
      </c>
      <c r="C897" t="inlineStr">
        <is>
          <t>CGY</t>
        </is>
      </c>
      <c r="D897" t="inlineStr">
        <is>
          <t>D</t>
        </is>
      </c>
      <c r="E897" t="inlineStr">
        <is>
          <t>D</t>
        </is>
      </c>
      <c r="F897" t="n">
        <v>30</v>
      </c>
      <c r="G897" t="inlineStr"/>
      <c r="H897" t="inlineStr">
        <is>
          <t>FA</t>
        </is>
      </c>
      <c r="I897" s="30" t="n">
        <v>900000</v>
      </c>
      <c r="J897" s="31" t="n">
        <v>5.9</v>
      </c>
      <c r="K897" s="31" t="n">
        <v>0.96</v>
      </c>
      <c r="L897" s="31" t="n">
        <v>4.94</v>
      </c>
      <c r="M897" s="31" t="n">
        <v>6.56</v>
      </c>
      <c r="O897" t="n">
        <v>2</v>
      </c>
      <c r="P897" t="inlineStr">
        <is>
          <t>03eaq</t>
        </is>
      </c>
    </row>
    <row r="898">
      <c r="A898" t="n">
        <v>897</v>
      </c>
      <c r="B898" t="inlineStr">
        <is>
          <t>Philippe Myers</t>
        </is>
      </c>
      <c r="C898" t="inlineStr">
        <is>
          <t>TOR</t>
        </is>
      </c>
      <c r="D898" t="inlineStr">
        <is>
          <t>D</t>
        </is>
      </c>
      <c r="E898" t="inlineStr">
        <is>
          <t>D</t>
        </is>
      </c>
      <c r="F898" t="n">
        <v>29</v>
      </c>
      <c r="G898" t="inlineStr"/>
      <c r="H898" t="inlineStr">
        <is>
          <t>FA</t>
        </is>
      </c>
      <c r="I898" s="30" t="n">
        <v>850000</v>
      </c>
      <c r="J898" s="31" t="n">
        <v>5.79</v>
      </c>
      <c r="K898" s="31" t="n">
        <v>18.84</v>
      </c>
      <c r="L898" s="31" t="n">
        <v>-13.05</v>
      </c>
      <c r="M898" s="31" t="n">
        <v>6.81</v>
      </c>
      <c r="O898" t="n">
        <v>4</v>
      </c>
      <c r="P898" t="inlineStr">
        <is>
          <t>03wee</t>
        </is>
      </c>
    </row>
    <row r="899">
      <c r="A899" t="n">
        <v>898</v>
      </c>
      <c r="B899" t="inlineStr">
        <is>
          <t>Ivan Ivan</t>
        </is>
      </c>
      <c r="C899" t="inlineStr">
        <is>
          <t>BOS</t>
        </is>
      </c>
      <c r="D899" t="inlineStr">
        <is>
          <t>F</t>
        </is>
      </c>
      <c r="E899" t="inlineStr">
        <is>
          <t>F</t>
        </is>
      </c>
      <c r="F899" t="n">
        <v>24</v>
      </c>
      <c r="G899" t="inlineStr"/>
      <c r="H899" t="inlineStr">
        <is>
          <t>FA</t>
        </is>
      </c>
      <c r="I899" s="30" t="n">
        <v>850000</v>
      </c>
      <c r="J899" s="31" t="n">
        <v>5.77</v>
      </c>
      <c r="K899" s="31" t="n">
        <v>1.69</v>
      </c>
      <c r="L899" s="31" t="n">
        <v>4.08</v>
      </c>
      <c r="M899" s="31" t="n">
        <v>6.79</v>
      </c>
      <c r="O899" t="n">
        <v>14</v>
      </c>
      <c r="P899" t="inlineStr">
        <is>
          <t>064et</t>
        </is>
      </c>
    </row>
    <row r="900">
      <c r="A900" t="n">
        <v>899</v>
      </c>
      <c r="B900" t="inlineStr">
        <is>
          <t>Ryan Graves</t>
        </is>
      </c>
      <c r="C900" t="inlineStr">
        <is>
          <t>PIT</t>
        </is>
      </c>
      <c r="D900" t="inlineStr">
        <is>
          <t>D</t>
        </is>
      </c>
      <c r="E900" t="inlineStr">
        <is>
          <t>D</t>
        </is>
      </c>
      <c r="F900" t="n">
        <v>31</v>
      </c>
      <c r="G900" t="inlineStr"/>
      <c r="H900" t="inlineStr">
        <is>
          <t>FA</t>
        </is>
      </c>
      <c r="I900" s="30" t="n">
        <v>4500000</v>
      </c>
      <c r="J900" s="31" t="n">
        <v>5.76</v>
      </c>
      <c r="K900" s="31" t="n">
        <v>10.89</v>
      </c>
      <c r="L900" s="31" t="n">
        <v>-5.13</v>
      </c>
      <c r="M900" s="31" t="n">
        <v>1.28</v>
      </c>
      <c r="O900" t="n">
        <v>5</v>
      </c>
      <c r="P900" t="inlineStr">
        <is>
          <t>031pw</t>
        </is>
      </c>
    </row>
    <row r="901">
      <c r="A901" t="n">
        <v>900</v>
      </c>
      <c r="B901" t="inlineStr">
        <is>
          <t>Jordan Oesterle</t>
        </is>
      </c>
      <c r="C901" t="inlineStr">
        <is>
          <t>(N/A)</t>
        </is>
      </c>
      <c r="D901" t="inlineStr">
        <is>
          <t>D</t>
        </is>
      </c>
      <c r="E901" t="inlineStr">
        <is>
          <t>D</t>
        </is>
      </c>
      <c r="F901" t="n">
        <v>34</v>
      </c>
      <c r="G901" t="inlineStr"/>
      <c r="H901" t="inlineStr">
        <is>
          <t>FA</t>
        </is>
      </c>
      <c r="I901" s="30" t="n">
        <v>1</v>
      </c>
      <c r="J901" s="31" t="n">
        <v>5.75</v>
      </c>
      <c r="K901" s="31" t="n">
        <v>0.33</v>
      </c>
      <c r="L901" s="31" t="n">
        <v>5.42</v>
      </c>
      <c r="M901" s="31" t="n">
        <v>5750000</v>
      </c>
      <c r="O901" t="n">
        <v>1</v>
      </c>
      <c r="P901" t="inlineStr">
        <is>
          <t>03c6x</t>
        </is>
      </c>
    </row>
    <row r="902">
      <c r="A902" t="n">
        <v>901</v>
      </c>
      <c r="B902" t="inlineStr">
        <is>
          <t>Matt Murray</t>
        </is>
      </c>
      <c r="C902" t="inlineStr">
        <is>
          <t>(N/A)</t>
        </is>
      </c>
      <c r="D902" t="inlineStr">
        <is>
          <t>G</t>
        </is>
      </c>
      <c r="E902" t="inlineStr">
        <is>
          <t>G</t>
        </is>
      </c>
      <c r="F902" t="n">
        <v>32</v>
      </c>
      <c r="G902" t="inlineStr"/>
      <c r="H902" t="inlineStr">
        <is>
          <t>FA</t>
        </is>
      </c>
      <c r="I902" s="30" t="n">
        <v>1</v>
      </c>
      <c r="J902" s="31" t="n">
        <v>5.4</v>
      </c>
      <c r="K902" s="31" t="n">
        <v>2.88</v>
      </c>
      <c r="L902" s="31" t="n">
        <v>2.52</v>
      </c>
      <c r="M902" s="31" t="n">
        <v>5400000</v>
      </c>
      <c r="O902" t="n">
        <v>4</v>
      </c>
      <c r="P902" t="inlineStr">
        <is>
          <t>02nq8</t>
        </is>
      </c>
    </row>
    <row r="903">
      <c r="A903" t="n">
        <v>902</v>
      </c>
      <c r="B903" t="inlineStr">
        <is>
          <t>Tobias Bjornfot</t>
        </is>
      </c>
      <c r="C903" t="inlineStr">
        <is>
          <t>FLA</t>
        </is>
      </c>
      <c r="D903" t="inlineStr">
        <is>
          <t>D</t>
        </is>
      </c>
      <c r="E903" t="inlineStr">
        <is>
          <t>D</t>
        </is>
      </c>
      <c r="F903" t="n">
        <v>25</v>
      </c>
      <c r="G903" t="inlineStr"/>
      <c r="H903" t="inlineStr">
        <is>
          <t>FA</t>
        </is>
      </c>
      <c r="I903" s="30" t="n">
        <v>875000</v>
      </c>
      <c r="J903" s="31" t="n">
        <v>5.33</v>
      </c>
      <c r="K903" s="31" t="n">
        <v>9.66</v>
      </c>
      <c r="L903" s="31" t="n">
        <v>-4.33</v>
      </c>
      <c r="M903" s="31" t="n">
        <v>6.09</v>
      </c>
      <c r="O903" t="n">
        <v>5</v>
      </c>
      <c r="P903" t="inlineStr">
        <is>
          <t>04mx5</t>
        </is>
      </c>
    </row>
    <row r="904">
      <c r="A904" t="n">
        <v>903</v>
      </c>
      <c r="B904" t="inlineStr">
        <is>
          <t>Marshall Warren</t>
        </is>
      </c>
      <c r="C904" t="inlineStr">
        <is>
          <t>NYI</t>
        </is>
      </c>
      <c r="D904" t="inlineStr">
        <is>
          <t>D</t>
        </is>
      </c>
      <c r="E904" t="inlineStr">
        <is>
          <t>D</t>
        </is>
      </c>
      <c r="F904" t="n">
        <v>25</v>
      </c>
      <c r="G904" t="inlineStr"/>
      <c r="H904" t="inlineStr">
        <is>
          <t>FA</t>
        </is>
      </c>
      <c r="I904" s="30" t="n">
        <v>850000</v>
      </c>
      <c r="J904" s="31" t="n">
        <v>5.29</v>
      </c>
      <c r="K904" s="31" t="n">
        <v>5.29</v>
      </c>
      <c r="L904" s="31" t="n">
        <v>0</v>
      </c>
      <c r="M904" s="31" t="n">
        <v>6.22</v>
      </c>
      <c r="O904" t="n">
        <v>9</v>
      </c>
      <c r="P904" t="inlineStr">
        <is>
          <t>04ajn</t>
        </is>
      </c>
    </row>
    <row r="905">
      <c r="A905" t="n">
        <v>904</v>
      </c>
      <c r="B905" t="inlineStr">
        <is>
          <t>Tyson Kozak</t>
        </is>
      </c>
      <c r="C905" t="inlineStr">
        <is>
          <t>BUF</t>
        </is>
      </c>
      <c r="D905" t="inlineStr">
        <is>
          <t>F</t>
        </is>
      </c>
      <c r="E905" t="inlineStr">
        <is>
          <t>F</t>
        </is>
      </c>
      <c r="F905" t="n">
        <v>23</v>
      </c>
      <c r="G905" t="inlineStr"/>
      <c r="H905" t="inlineStr">
        <is>
          <t>FA</t>
        </is>
      </c>
      <c r="I905" s="30" t="n">
        <v>775000</v>
      </c>
      <c r="J905" s="31" t="n">
        <v>5.25</v>
      </c>
      <c r="K905" s="31" t="n">
        <v>14.98</v>
      </c>
      <c r="L905" s="31" t="n">
        <v>-9.73</v>
      </c>
      <c r="M905" s="31" t="n">
        <v>6.77</v>
      </c>
      <c r="O905" t="n">
        <v>13</v>
      </c>
      <c r="P905" t="inlineStr">
        <is>
          <t>05ug8</t>
        </is>
      </c>
    </row>
    <row r="906">
      <c r="A906" t="n">
        <v>905</v>
      </c>
      <c r="B906" t="inlineStr">
        <is>
          <t>Anton Blidh</t>
        </is>
      </c>
      <c r="C906" t="inlineStr">
        <is>
          <t>NYR</t>
        </is>
      </c>
      <c r="D906" t="inlineStr">
        <is>
          <t>F</t>
        </is>
      </c>
      <c r="E906" t="inlineStr">
        <is>
          <t>F</t>
        </is>
      </c>
      <c r="F906" t="n">
        <v>31</v>
      </c>
      <c r="G906" t="inlineStr"/>
      <c r="H906" t="inlineStr">
        <is>
          <t>FA</t>
        </is>
      </c>
      <c r="I906" s="30" t="n">
        <v>775000</v>
      </c>
      <c r="J906" s="31" t="n">
        <v>5.25</v>
      </c>
      <c r="K906" s="31" t="n">
        <v>1.5</v>
      </c>
      <c r="L906" s="31" t="n">
        <v>3.75</v>
      </c>
      <c r="M906" s="31" t="n">
        <v>6.77</v>
      </c>
      <c r="O906" t="n">
        <v>2</v>
      </c>
      <c r="P906" t="inlineStr">
        <is>
          <t>031sy</t>
        </is>
      </c>
    </row>
    <row r="907">
      <c r="A907" t="n">
        <v>906</v>
      </c>
      <c r="B907" t="inlineStr">
        <is>
          <t>Caleb Jones</t>
        </is>
      </c>
      <c r="C907" t="inlineStr">
        <is>
          <t>PIT</t>
        </is>
      </c>
      <c r="D907" t="inlineStr">
        <is>
          <t>D</t>
        </is>
      </c>
      <c r="E907" t="inlineStr">
        <is>
          <t>D</t>
        </is>
      </c>
      <c r="F907" t="n">
        <v>29</v>
      </c>
      <c r="G907" t="inlineStr"/>
      <c r="H907" t="inlineStr">
        <is>
          <t>FA</t>
        </is>
      </c>
      <c r="I907" s="30" t="n">
        <v>900000</v>
      </c>
      <c r="J907" s="31" t="n">
        <v>5.24</v>
      </c>
      <c r="K907" s="31" t="n">
        <v>3.73</v>
      </c>
      <c r="L907" s="31" t="n">
        <v>1.51</v>
      </c>
      <c r="M907" s="31" t="n">
        <v>5.82</v>
      </c>
      <c r="O907" t="n">
        <v>3</v>
      </c>
      <c r="P907" t="inlineStr">
        <is>
          <t>03rgm</t>
        </is>
      </c>
    </row>
    <row r="908">
      <c r="A908" t="n">
        <v>907</v>
      </c>
      <c r="B908" t="inlineStr">
        <is>
          <t>Kevin Hayes</t>
        </is>
      </c>
      <c r="C908" t="inlineStr">
        <is>
          <t>(N/A)</t>
        </is>
      </c>
      <c r="D908" t="inlineStr">
        <is>
          <t>F</t>
        </is>
      </c>
      <c r="E908" t="inlineStr">
        <is>
          <t>F</t>
        </is>
      </c>
      <c r="F908" t="n">
        <v>34</v>
      </c>
      <c r="G908" t="inlineStr"/>
      <c r="H908" t="inlineStr">
        <is>
          <t>FA</t>
        </is>
      </c>
      <c r="I908" s="30" t="n">
        <v>1</v>
      </c>
      <c r="J908" s="31" t="n">
        <v>5.07</v>
      </c>
      <c r="K908" s="31" t="n">
        <v>13</v>
      </c>
      <c r="L908" s="31" t="n">
        <v>-7.93</v>
      </c>
      <c r="M908" s="31" t="n">
        <v>5070000</v>
      </c>
      <c r="O908" t="n">
        <v>3</v>
      </c>
      <c r="P908" t="inlineStr">
        <is>
          <t>01zt2</t>
        </is>
      </c>
    </row>
    <row r="909">
      <c r="A909" t="n">
        <v>908</v>
      </c>
      <c r="B909" t="inlineStr">
        <is>
          <t>Jacob Moverare</t>
        </is>
      </c>
      <c r="C909" t="inlineStr">
        <is>
          <t>(N/A)</t>
        </is>
      </c>
      <c r="D909" t="inlineStr">
        <is>
          <t>D</t>
        </is>
      </c>
      <c r="E909" t="inlineStr">
        <is>
          <t>D</t>
        </is>
      </c>
      <c r="F909" t="n">
        <v>28</v>
      </c>
      <c r="G909" t="inlineStr"/>
      <c r="H909" t="inlineStr">
        <is>
          <t>FA</t>
        </is>
      </c>
      <c r="I909" s="30" t="n">
        <v>1</v>
      </c>
      <c r="J909" s="31" t="n">
        <v>5.07</v>
      </c>
      <c r="K909" s="31" t="n">
        <v>1.87</v>
      </c>
      <c r="L909" s="31" t="n">
        <v>3.2</v>
      </c>
      <c r="M909" s="31" t="n">
        <v>5070000</v>
      </c>
      <c r="O909" t="n">
        <v>2</v>
      </c>
      <c r="P909" t="inlineStr">
        <is>
          <t>042x5</t>
        </is>
      </c>
    </row>
    <row r="910">
      <c r="A910" t="n">
        <v>909</v>
      </c>
      <c r="B910" t="inlineStr">
        <is>
          <t>Mike Benning</t>
        </is>
      </c>
      <c r="C910" t="inlineStr">
        <is>
          <t>CGY</t>
        </is>
      </c>
      <c r="D910" t="inlineStr">
        <is>
          <t>D</t>
        </is>
      </c>
      <c r="E910" t="inlineStr">
        <is>
          <t>D</t>
        </is>
      </c>
      <c r="F910" t="n">
        <v>24</v>
      </c>
      <c r="G910" t="inlineStr"/>
      <c r="H910" t="inlineStr">
        <is>
          <t>FA</t>
        </is>
      </c>
      <c r="I910" s="30" t="n">
        <v>850000</v>
      </c>
      <c r="J910" s="31" t="n">
        <v>5.06</v>
      </c>
      <c r="K910" s="31" t="n">
        <v>10.1</v>
      </c>
      <c r="L910" s="31" t="n">
        <v>-5.04</v>
      </c>
      <c r="M910" s="31" t="n">
        <v>5.95</v>
      </c>
      <c r="O910" t="n">
        <v>15</v>
      </c>
      <c r="P910" t="inlineStr">
        <is>
          <t>05ku9</t>
        </is>
      </c>
    </row>
    <row r="911">
      <c r="A911" t="n">
        <v>910</v>
      </c>
      <c r="B911" t="inlineStr">
        <is>
          <t>Oscar Fisker Molgaard</t>
        </is>
      </c>
      <c r="C911" t="inlineStr">
        <is>
          <t>SEA</t>
        </is>
      </c>
      <c r="D911" t="inlineStr">
        <is>
          <t>F</t>
        </is>
      </c>
      <c r="E911" t="inlineStr">
        <is>
          <t>F</t>
        </is>
      </c>
      <c r="F911" t="n">
        <v>21</v>
      </c>
      <c r="G911" t="inlineStr"/>
      <c r="H911" t="inlineStr">
        <is>
          <t>The Last Place Lukes</t>
        </is>
      </c>
      <c r="I911" s="30" t="n">
        <v>891666</v>
      </c>
      <c r="J911" s="31" t="n">
        <v>5.06</v>
      </c>
      <c r="K911" s="31" t="n">
        <v>3.27</v>
      </c>
      <c r="L911" s="31" t="n">
        <v>1.79</v>
      </c>
      <c r="M911" s="31" t="n">
        <v>5.67</v>
      </c>
      <c r="O911" t="n">
        <v>22</v>
      </c>
      <c r="P911" t="inlineStr">
        <is>
          <t>06axt</t>
        </is>
      </c>
    </row>
    <row r="912">
      <c r="A912" t="n">
        <v>911</v>
      </c>
      <c r="B912" t="inlineStr">
        <is>
          <t>Kevin Rooney</t>
        </is>
      </c>
      <c r="C912" t="inlineStr">
        <is>
          <t>(N/A)</t>
        </is>
      </c>
      <c r="D912" t="inlineStr">
        <is>
          <t>F</t>
        </is>
      </c>
      <c r="E912" t="inlineStr">
        <is>
          <t>F</t>
        </is>
      </c>
      <c r="F912" t="n">
        <v>33</v>
      </c>
      <c r="G912" t="inlineStr"/>
      <c r="H912" t="inlineStr">
        <is>
          <t>FA</t>
        </is>
      </c>
      <c r="I912" s="30" t="n">
        <v>1</v>
      </c>
      <c r="J912" s="31" t="n">
        <v>5.06</v>
      </c>
      <c r="K912" s="31" t="n">
        <v>1</v>
      </c>
      <c r="L912" s="31" t="n">
        <v>4.06</v>
      </c>
      <c r="M912" s="31" t="n">
        <v>5060000</v>
      </c>
      <c r="O912" t="n">
        <v>1</v>
      </c>
      <c r="P912" t="inlineStr">
        <is>
          <t>048y7</t>
        </is>
      </c>
    </row>
    <row r="913">
      <c r="A913" t="n">
        <v>912</v>
      </c>
      <c r="B913" t="inlineStr">
        <is>
          <t>Tomas Nosek</t>
        </is>
      </c>
      <c r="C913" t="inlineStr">
        <is>
          <t>(N/A)</t>
        </is>
      </c>
      <c r="D913" t="inlineStr">
        <is>
          <t>F</t>
        </is>
      </c>
      <c r="E913" t="inlineStr">
        <is>
          <t>F</t>
        </is>
      </c>
      <c r="F913" t="n">
        <v>34</v>
      </c>
      <c r="G913" t="inlineStr"/>
      <c r="H913" t="inlineStr">
        <is>
          <t>FA</t>
        </is>
      </c>
      <c r="I913" s="30" t="n">
        <v>1</v>
      </c>
      <c r="J913" s="31" t="n">
        <v>4.98</v>
      </c>
      <c r="K913" s="31" t="n">
        <v>9.029999999999999</v>
      </c>
      <c r="L913" s="31" t="n">
        <v>-4.05</v>
      </c>
      <c r="M913" s="31" t="n">
        <v>4980000</v>
      </c>
      <c r="O913" t="n">
        <v>2</v>
      </c>
      <c r="P913" t="inlineStr">
        <is>
          <t>03dhs</t>
        </is>
      </c>
    </row>
    <row r="914">
      <c r="A914" t="n">
        <v>913</v>
      </c>
      <c r="B914" t="inlineStr">
        <is>
          <t>Alexei Kolosov</t>
        </is>
      </c>
      <c r="C914" t="inlineStr">
        <is>
          <t>PHI</t>
        </is>
      </c>
      <c r="D914" t="inlineStr">
        <is>
          <t>G</t>
        </is>
      </c>
      <c r="E914" t="inlineStr">
        <is>
          <t>G</t>
        </is>
      </c>
      <c r="F914" t="n">
        <v>24</v>
      </c>
      <c r="G914" t="inlineStr"/>
      <c r="H914" t="inlineStr">
        <is>
          <t>Aznfungus</t>
        </is>
      </c>
      <c r="I914" s="30" t="n">
        <v>850000</v>
      </c>
      <c r="J914" s="31" t="n">
        <v>4.98</v>
      </c>
      <c r="K914" s="31" t="n">
        <v>0.78</v>
      </c>
      <c r="L914" s="31" t="n">
        <v>4.2</v>
      </c>
      <c r="M914" s="31" t="n">
        <v>5.86</v>
      </c>
      <c r="O914" t="n">
        <v>21</v>
      </c>
      <c r="P914" t="inlineStr">
        <is>
          <t>05r8v</t>
        </is>
      </c>
    </row>
    <row r="915">
      <c r="A915" t="n">
        <v>914</v>
      </c>
      <c r="B915" t="inlineStr">
        <is>
          <t>Cole O'Hara</t>
        </is>
      </c>
      <c r="C915" t="inlineStr">
        <is>
          <t>NSH</t>
        </is>
      </c>
      <c r="D915" t="inlineStr">
        <is>
          <t>F</t>
        </is>
      </c>
      <c r="E915" t="inlineStr">
        <is>
          <t>F</t>
        </is>
      </c>
      <c r="F915" t="n">
        <v>24</v>
      </c>
      <c r="G915" t="inlineStr"/>
      <c r="H915" t="inlineStr">
        <is>
          <t>FA</t>
        </is>
      </c>
      <c r="I915" s="30" t="n">
        <v>860000</v>
      </c>
      <c r="J915" s="31" t="n">
        <v>4.9</v>
      </c>
      <c r="K915" s="31" t="n">
        <v>1.1</v>
      </c>
      <c r="L915" s="31" t="n">
        <v>3.8</v>
      </c>
      <c r="M915" s="31" t="n">
        <v>5.7</v>
      </c>
      <c r="O915" t="n">
        <v>8</v>
      </c>
      <c r="P915" t="inlineStr">
        <is>
          <t>062pq</t>
        </is>
      </c>
    </row>
    <row r="916">
      <c r="A916" t="n">
        <v>915</v>
      </c>
      <c r="B916" t="inlineStr">
        <is>
          <t>Keaton Middleton</t>
        </is>
      </c>
      <c r="C916" t="inlineStr">
        <is>
          <t>COL</t>
        </is>
      </c>
      <c r="D916" t="inlineStr">
        <is>
          <t>D</t>
        </is>
      </c>
      <c r="E916" t="inlineStr">
        <is>
          <t>D</t>
        </is>
      </c>
      <c r="F916" t="n">
        <v>28</v>
      </c>
      <c r="G916" t="inlineStr"/>
      <c r="H916" t="inlineStr">
        <is>
          <t>FA</t>
        </is>
      </c>
      <c r="I916" s="30" t="n">
        <v>775000</v>
      </c>
      <c r="J916" s="31" t="n">
        <v>4.89</v>
      </c>
      <c r="K916" s="31" t="n">
        <v>2.57</v>
      </c>
      <c r="L916" s="31" t="n">
        <v>2.32</v>
      </c>
      <c r="M916" s="31" t="n">
        <v>6.31</v>
      </c>
      <c r="O916" t="n">
        <v>4</v>
      </c>
      <c r="P916" t="inlineStr">
        <is>
          <t>042wv</t>
        </is>
      </c>
    </row>
    <row r="917">
      <c r="A917" t="n">
        <v>916</v>
      </c>
      <c r="B917" t="inlineStr">
        <is>
          <t>Sandis Vilmanis</t>
        </is>
      </c>
      <c r="C917" t="inlineStr">
        <is>
          <t>FLA</t>
        </is>
      </c>
      <c r="D917" t="inlineStr">
        <is>
          <t>F</t>
        </is>
      </c>
      <c r="E917" t="inlineStr">
        <is>
          <t>F</t>
        </is>
      </c>
      <c r="F917" t="n">
        <v>22</v>
      </c>
      <c r="G917" t="inlineStr"/>
      <c r="H917" t="inlineStr">
        <is>
          <t>FA</t>
        </is>
      </c>
      <c r="I917" s="30" t="n">
        <v>925000</v>
      </c>
      <c r="J917" s="31" t="n">
        <v>4.87</v>
      </c>
      <c r="K917" s="31" t="n">
        <v>8.1</v>
      </c>
      <c r="L917" s="31" t="n">
        <v>-3.23</v>
      </c>
      <c r="M917" s="31" t="n">
        <v>5.26</v>
      </c>
      <c r="O917" t="n">
        <v>18</v>
      </c>
      <c r="P917" t="inlineStr">
        <is>
          <t>061a2</t>
        </is>
      </c>
    </row>
    <row r="918">
      <c r="A918" t="n">
        <v>917</v>
      </c>
      <c r="B918" t="inlineStr">
        <is>
          <t>Travis Mitchell</t>
        </is>
      </c>
      <c r="C918" t="inlineStr">
        <is>
          <t>ANA</t>
        </is>
      </c>
      <c r="D918" t="inlineStr">
        <is>
          <t>D</t>
        </is>
      </c>
      <c r="E918" t="inlineStr">
        <is>
          <t>D</t>
        </is>
      </c>
      <c r="F918" t="n">
        <v>26</v>
      </c>
      <c r="G918" t="inlineStr"/>
      <c r="H918" t="inlineStr">
        <is>
          <t>FA</t>
        </is>
      </c>
      <c r="I918" s="30" t="n">
        <v>850000</v>
      </c>
      <c r="J918" s="31" t="n">
        <v>4.8</v>
      </c>
      <c r="K918" s="31" t="n">
        <v>4.81</v>
      </c>
      <c r="L918" s="31" t="n">
        <v>-0.01</v>
      </c>
      <c r="M918" s="31" t="n">
        <v>5.65</v>
      </c>
      <c r="O918" t="n">
        <v>3</v>
      </c>
      <c r="P918" t="inlineStr">
        <is>
          <t>05y38</t>
        </is>
      </c>
    </row>
    <row r="919">
      <c r="A919" t="n">
        <v>918</v>
      </c>
      <c r="B919" t="inlineStr">
        <is>
          <t>Angus Crookshank</t>
        </is>
      </c>
      <c r="C919" t="inlineStr">
        <is>
          <t>FLA</t>
        </is>
      </c>
      <c r="D919" t="inlineStr">
        <is>
          <t>F</t>
        </is>
      </c>
      <c r="E919" t="inlineStr">
        <is>
          <t>F</t>
        </is>
      </c>
      <c r="F919" t="n">
        <v>26</v>
      </c>
      <c r="G919" t="inlineStr"/>
      <c r="H919" t="inlineStr">
        <is>
          <t>FA</t>
        </is>
      </c>
      <c r="I919" s="30" t="n">
        <v>775000</v>
      </c>
      <c r="J919" s="31" t="n">
        <v>4.77</v>
      </c>
      <c r="K919" s="31" t="n">
        <v>2.53</v>
      </c>
      <c r="L919" s="31" t="n">
        <v>2.24</v>
      </c>
      <c r="M919" s="31" t="n">
        <v>6.15</v>
      </c>
      <c r="O919" t="n">
        <v>6</v>
      </c>
      <c r="P919" t="inlineStr">
        <is>
          <t>04qzt</t>
        </is>
      </c>
    </row>
    <row r="920">
      <c r="A920" t="n">
        <v>919</v>
      </c>
      <c r="B920" t="inlineStr">
        <is>
          <t>Adam Engstrom</t>
        </is>
      </c>
      <c r="C920" t="inlineStr">
        <is>
          <t>MTL</t>
        </is>
      </c>
      <c r="D920" t="inlineStr">
        <is>
          <t>D</t>
        </is>
      </c>
      <c r="E920" t="inlineStr">
        <is>
          <t>D</t>
        </is>
      </c>
      <c r="F920" t="n">
        <v>22</v>
      </c>
      <c r="G920" t="inlineStr"/>
      <c r="H920" t="inlineStr">
        <is>
          <t>FA</t>
        </is>
      </c>
      <c r="I920" s="30" t="n">
        <v>896667</v>
      </c>
      <c r="J920" s="31" t="n">
        <v>4.75</v>
      </c>
      <c r="K920" s="31" t="n">
        <v>4.74</v>
      </c>
      <c r="L920" s="31" t="n">
        <v>0.01</v>
      </c>
      <c r="M920" s="31" t="n">
        <v>5.3</v>
      </c>
      <c r="O920" t="n">
        <v>23</v>
      </c>
      <c r="P920" t="inlineStr">
        <is>
          <t>061a1</t>
        </is>
      </c>
    </row>
    <row r="921">
      <c r="A921" t="n">
        <v>920</v>
      </c>
      <c r="B921" t="inlineStr">
        <is>
          <t>Walker Duehr</t>
        </is>
      </c>
      <c r="C921" t="inlineStr">
        <is>
          <t>WPG</t>
        </is>
      </c>
      <c r="D921" t="inlineStr">
        <is>
          <t>F</t>
        </is>
      </c>
      <c r="E921" t="inlineStr">
        <is>
          <t>F</t>
        </is>
      </c>
      <c r="F921" t="n">
        <v>28</v>
      </c>
      <c r="G921" t="inlineStr"/>
      <c r="H921" t="inlineStr">
        <is>
          <t>FA</t>
        </is>
      </c>
      <c r="I921" s="30" t="n">
        <v>875000</v>
      </c>
      <c r="J921" s="31" t="n">
        <v>4.67</v>
      </c>
      <c r="K921" s="31" t="n">
        <v>0.58</v>
      </c>
      <c r="L921" s="31" t="n">
        <v>4.09</v>
      </c>
      <c r="M921" s="31" t="n">
        <v>5.34</v>
      </c>
      <c r="O921" t="n">
        <v>3</v>
      </c>
      <c r="P921" t="inlineStr">
        <is>
          <t>05rjx</t>
        </is>
      </c>
    </row>
    <row r="922">
      <c r="A922" t="n">
        <v>921</v>
      </c>
      <c r="B922" t="inlineStr">
        <is>
          <t>Olle Lycksell</t>
        </is>
      </c>
      <c r="C922" t="inlineStr">
        <is>
          <t>OTT</t>
        </is>
      </c>
      <c r="D922" t="inlineStr">
        <is>
          <t>F</t>
        </is>
      </c>
      <c r="E922" t="inlineStr">
        <is>
          <t>F</t>
        </is>
      </c>
      <c r="F922" t="n">
        <v>27</v>
      </c>
      <c r="G922" t="inlineStr"/>
      <c r="H922" t="inlineStr">
        <is>
          <t>FA</t>
        </is>
      </c>
      <c r="I922" s="30" t="n">
        <v>775000</v>
      </c>
      <c r="J922" s="31" t="n">
        <v>4.61</v>
      </c>
      <c r="K922" s="31" t="n">
        <v>3.36</v>
      </c>
      <c r="L922" s="31" t="n">
        <v>1.25</v>
      </c>
      <c r="M922" s="31" t="n">
        <v>5.95</v>
      </c>
      <c r="O922" t="n">
        <v>5</v>
      </c>
      <c r="P922" t="inlineStr">
        <is>
          <t>04f7v</t>
        </is>
      </c>
    </row>
    <row r="923">
      <c r="A923" t="n">
        <v>922</v>
      </c>
      <c r="B923" t="inlineStr">
        <is>
          <t>Jared Davidson</t>
        </is>
      </c>
      <c r="C923" t="inlineStr">
        <is>
          <t>MTL</t>
        </is>
      </c>
      <c r="D923" t="inlineStr">
        <is>
          <t>F</t>
        </is>
      </c>
      <c r="E923" t="inlineStr">
        <is>
          <t>F</t>
        </is>
      </c>
      <c r="F923" t="n">
        <v>24</v>
      </c>
      <c r="G923" t="inlineStr"/>
      <c r="H923" t="inlineStr">
        <is>
          <t>FA</t>
        </is>
      </c>
      <c r="I923" s="30" t="n">
        <v>862500</v>
      </c>
      <c r="J923" s="31" t="n">
        <v>4.44</v>
      </c>
      <c r="K923" s="31" t="n">
        <v>4.44</v>
      </c>
      <c r="L923" s="31" t="n">
        <v>0</v>
      </c>
      <c r="M923" s="31" t="n">
        <v>5.15</v>
      </c>
      <c r="O923" t="n">
        <v>7</v>
      </c>
      <c r="P923" t="inlineStr">
        <is>
          <t>060yy</t>
        </is>
      </c>
    </row>
    <row r="924">
      <c r="A924" t="n">
        <v>923</v>
      </c>
      <c r="B924" t="inlineStr">
        <is>
          <t>Dennis Cholowski</t>
        </is>
      </c>
      <c r="C924" t="inlineStr">
        <is>
          <t>NYR</t>
        </is>
      </c>
      <c r="D924" t="inlineStr">
        <is>
          <t>D</t>
        </is>
      </c>
      <c r="E924" t="inlineStr">
        <is>
          <t>D</t>
        </is>
      </c>
      <c r="F924" t="n">
        <v>28</v>
      </c>
      <c r="G924" t="inlineStr"/>
      <c r="H924" t="inlineStr">
        <is>
          <t>FA</t>
        </is>
      </c>
      <c r="I924" s="30" t="n">
        <v>875000</v>
      </c>
      <c r="J924" s="31" t="n">
        <v>4.4</v>
      </c>
      <c r="K924" s="31" t="n">
        <v>5.09</v>
      </c>
      <c r="L924" s="31" t="n">
        <v>-0.6899999999999999</v>
      </c>
      <c r="M924" s="31" t="n">
        <v>5.03</v>
      </c>
      <c r="O924" t="n">
        <v>2</v>
      </c>
      <c r="P924" t="inlineStr">
        <is>
          <t>042t3</t>
        </is>
      </c>
    </row>
    <row r="925">
      <c r="A925" t="n">
        <v>924</v>
      </c>
      <c r="B925" t="inlineStr">
        <is>
          <t>Jakob Pelletier</t>
        </is>
      </c>
      <c r="C925" t="inlineStr">
        <is>
          <t>TBL</t>
        </is>
      </c>
      <c r="D925" t="inlineStr">
        <is>
          <t>F</t>
        </is>
      </c>
      <c r="E925" t="inlineStr">
        <is>
          <t>F</t>
        </is>
      </c>
      <c r="F925" t="n">
        <v>25</v>
      </c>
      <c r="G925" t="inlineStr"/>
      <c r="H925" t="inlineStr">
        <is>
          <t>FA</t>
        </is>
      </c>
      <c r="I925" s="30" t="n">
        <v>775000</v>
      </c>
      <c r="J925" s="31" t="n">
        <v>4.4</v>
      </c>
      <c r="K925" s="31" t="n">
        <v>0.52</v>
      </c>
      <c r="L925" s="31" t="n">
        <v>3.88</v>
      </c>
      <c r="M925" s="31" t="n">
        <v>5.68</v>
      </c>
      <c r="O925" t="n">
        <v>23</v>
      </c>
      <c r="P925" t="inlineStr">
        <is>
          <t>04xe1</t>
        </is>
      </c>
    </row>
    <row r="926">
      <c r="A926" t="n">
        <v>925</v>
      </c>
      <c r="B926" t="inlineStr">
        <is>
          <t>Cameron Hughes</t>
        </is>
      </c>
      <c r="C926" t="inlineStr">
        <is>
          <t>DAL</t>
        </is>
      </c>
      <c r="D926" t="inlineStr">
        <is>
          <t>F</t>
        </is>
      </c>
      <c r="E926" t="inlineStr">
        <is>
          <t>F</t>
        </is>
      </c>
      <c r="F926" t="n">
        <v>29</v>
      </c>
      <c r="G926" t="inlineStr"/>
      <c r="H926" t="inlineStr">
        <is>
          <t>FA</t>
        </is>
      </c>
      <c r="I926" s="30" t="n">
        <v>775000</v>
      </c>
      <c r="J926" s="31" t="n">
        <v>4.38</v>
      </c>
      <c r="K926" s="31" t="n">
        <v>1.23</v>
      </c>
      <c r="L926" s="31" t="n">
        <v>3.15</v>
      </c>
      <c r="M926" s="31" t="n">
        <v>5.65</v>
      </c>
      <c r="O926" t="n">
        <v>2</v>
      </c>
      <c r="P926" t="inlineStr">
        <is>
          <t>03riz</t>
        </is>
      </c>
    </row>
    <row r="927">
      <c r="A927" t="n">
        <v>926</v>
      </c>
      <c r="B927" t="inlineStr">
        <is>
          <t>Marek Alscher</t>
        </is>
      </c>
      <c r="C927" t="inlineStr">
        <is>
          <t>FLA</t>
        </is>
      </c>
      <c r="D927" t="inlineStr">
        <is>
          <t>D</t>
        </is>
      </c>
      <c r="E927" t="inlineStr">
        <is>
          <t>D</t>
        </is>
      </c>
      <c r="F927" t="n">
        <v>22</v>
      </c>
      <c r="G927" t="inlineStr"/>
      <c r="H927" t="inlineStr">
        <is>
          <t>FA</t>
        </is>
      </c>
      <c r="I927" s="30" t="n">
        <v>865000</v>
      </c>
      <c r="J927" s="31" t="n">
        <v>4.17</v>
      </c>
      <c r="K927" s="31" t="n">
        <v>4.17</v>
      </c>
      <c r="L927" s="31" t="n">
        <v>0</v>
      </c>
      <c r="M927" s="31" t="n">
        <v>4.82</v>
      </c>
      <c r="O927" t="n">
        <v>11</v>
      </c>
      <c r="P927" t="inlineStr">
        <is>
          <t>062dq</t>
        </is>
      </c>
    </row>
    <row r="928">
      <c r="A928" t="n">
        <v>927</v>
      </c>
      <c r="B928" t="inlineStr">
        <is>
          <t>Daniil Miromanov</t>
        </is>
      </c>
      <c r="C928" t="inlineStr">
        <is>
          <t>CGY</t>
        </is>
      </c>
      <c r="D928" t="inlineStr">
        <is>
          <t>D</t>
        </is>
      </c>
      <c r="E928" t="inlineStr">
        <is>
          <t>D</t>
        </is>
      </c>
      <c r="F928" t="n">
        <v>29</v>
      </c>
      <c r="G928" t="inlineStr"/>
      <c r="H928" t="inlineStr">
        <is>
          <t>FA</t>
        </is>
      </c>
      <c r="I928" s="30" t="n">
        <v>1250000</v>
      </c>
      <c r="J928" s="31" t="n">
        <v>3.93</v>
      </c>
      <c r="K928" s="31" t="n">
        <v>0.25</v>
      </c>
      <c r="L928" s="31" t="n">
        <v>3.68</v>
      </c>
      <c r="M928" s="31" t="n">
        <v>3.14</v>
      </c>
      <c r="O928" t="n">
        <v>4</v>
      </c>
      <c r="P928" t="inlineStr">
        <is>
          <t>05rev</t>
        </is>
      </c>
    </row>
    <row r="929">
      <c r="A929" t="n">
        <v>928</v>
      </c>
      <c r="B929" t="inlineStr">
        <is>
          <t>Ryan Tverberg</t>
        </is>
      </c>
      <c r="C929" t="inlineStr">
        <is>
          <t>TOR</t>
        </is>
      </c>
      <c r="D929" t="inlineStr">
        <is>
          <t>F</t>
        </is>
      </c>
      <c r="E929" t="inlineStr">
        <is>
          <t>F</t>
        </is>
      </c>
      <c r="F929" t="n">
        <v>24</v>
      </c>
      <c r="G929" t="inlineStr"/>
      <c r="H929" t="inlineStr">
        <is>
          <t>FA</t>
        </is>
      </c>
      <c r="I929" s="30" t="n">
        <v>850000</v>
      </c>
      <c r="J929" s="31" t="n">
        <v>3.84</v>
      </c>
      <c r="K929" s="31" t="n">
        <v>0.6899999999999999</v>
      </c>
      <c r="L929" s="31" t="n">
        <v>3.15</v>
      </c>
      <c r="M929" s="31" t="n">
        <v>4.52</v>
      </c>
      <c r="O929" t="n">
        <v>4</v>
      </c>
      <c r="P929" t="inlineStr">
        <is>
          <t>05oyk</t>
        </is>
      </c>
    </row>
    <row r="930">
      <c r="A930" t="n">
        <v>929</v>
      </c>
      <c r="B930" t="inlineStr">
        <is>
          <t>Luke Haymes</t>
        </is>
      </c>
      <c r="C930" t="inlineStr">
        <is>
          <t>TOR</t>
        </is>
      </c>
      <c r="D930" t="inlineStr">
        <is>
          <t>F</t>
        </is>
      </c>
      <c r="E930" t="inlineStr">
        <is>
          <t>F</t>
        </is>
      </c>
      <c r="F930" t="n">
        <v>23</v>
      </c>
      <c r="G930" t="inlineStr"/>
      <c r="H930" t="inlineStr">
        <is>
          <t>FA</t>
        </is>
      </c>
      <c r="I930" s="30" t="n">
        <v>875000</v>
      </c>
      <c r="J930" s="31" t="n">
        <v>3.8</v>
      </c>
      <c r="K930" s="31" t="n">
        <v>1.73</v>
      </c>
      <c r="L930" s="31" t="n">
        <v>2.07</v>
      </c>
      <c r="M930" s="31" t="n">
        <v>4.34</v>
      </c>
      <c r="O930" t="n">
        <v>7</v>
      </c>
      <c r="P930" t="inlineStr">
        <is>
          <t>06kwu</t>
        </is>
      </c>
    </row>
    <row r="931">
      <c r="A931" t="n">
        <v>930</v>
      </c>
      <c r="B931" t="inlineStr">
        <is>
          <t>Kevin Gravel</t>
        </is>
      </c>
      <c r="C931" t="inlineStr">
        <is>
          <t>(N/A)</t>
        </is>
      </c>
      <c r="D931" t="inlineStr">
        <is>
          <t>D</t>
        </is>
      </c>
      <c r="E931" t="inlineStr">
        <is>
          <t>D</t>
        </is>
      </c>
      <c r="F931" t="n">
        <v>34</v>
      </c>
      <c r="G931" t="inlineStr"/>
      <c r="H931" t="inlineStr">
        <is>
          <t>FA</t>
        </is>
      </c>
      <c r="I931" s="30" t="n">
        <v>1</v>
      </c>
      <c r="J931" s="31" t="n">
        <v>3.8</v>
      </c>
      <c r="K931" s="31" t="n">
        <v>0.47</v>
      </c>
      <c r="L931" s="31" t="n">
        <v>3.33</v>
      </c>
      <c r="M931" s="31" t="n">
        <v>3800000</v>
      </c>
      <c r="O931" t="n">
        <v>0</v>
      </c>
      <c r="P931" t="inlineStr">
        <is>
          <t>01zr4</t>
        </is>
      </c>
    </row>
    <row r="932">
      <c r="A932" t="n">
        <v>931</v>
      </c>
      <c r="B932" t="inlineStr">
        <is>
          <t>Taylor Makar</t>
        </is>
      </c>
      <c r="C932" t="inlineStr">
        <is>
          <t>COL</t>
        </is>
      </c>
      <c r="D932" t="inlineStr">
        <is>
          <t>F</t>
        </is>
      </c>
      <c r="E932" t="inlineStr">
        <is>
          <t>F</t>
        </is>
      </c>
      <c r="F932" t="n">
        <v>25</v>
      </c>
      <c r="G932" t="inlineStr"/>
      <c r="H932" t="inlineStr">
        <is>
          <t>FA</t>
        </is>
      </c>
      <c r="I932" s="30" t="n">
        <v>875000</v>
      </c>
      <c r="J932" s="31" t="n">
        <v>3.78</v>
      </c>
      <c r="K932" s="31" t="n">
        <v>1.89</v>
      </c>
      <c r="L932" s="31" t="n">
        <v>1.89</v>
      </c>
      <c r="M932" s="31" t="n">
        <v>4.32</v>
      </c>
      <c r="O932" t="n">
        <v>9</v>
      </c>
      <c r="P932" t="inlineStr">
        <is>
          <t>05ugu</t>
        </is>
      </c>
    </row>
    <row r="933">
      <c r="A933" t="n">
        <v>932</v>
      </c>
      <c r="B933" t="inlineStr">
        <is>
          <t>Andre Lee</t>
        </is>
      </c>
      <c r="C933" t="inlineStr">
        <is>
          <t>LAK</t>
        </is>
      </c>
      <c r="D933" t="inlineStr">
        <is>
          <t>F</t>
        </is>
      </c>
      <c r="E933" t="inlineStr">
        <is>
          <t>F</t>
        </is>
      </c>
      <c r="F933" t="n">
        <v>26</v>
      </c>
      <c r="G933" t="inlineStr"/>
      <c r="H933" t="inlineStr">
        <is>
          <t>FA</t>
        </is>
      </c>
      <c r="I933" s="30" t="n">
        <v>775000</v>
      </c>
      <c r="J933" s="31" t="n">
        <v>3.65</v>
      </c>
      <c r="K933" s="31" t="n">
        <v>2.97</v>
      </c>
      <c r="L933" s="31" t="n">
        <v>0.68</v>
      </c>
      <c r="M933" s="31" t="n">
        <v>4.71</v>
      </c>
      <c r="O933" t="n">
        <v>6</v>
      </c>
      <c r="P933" t="inlineStr">
        <is>
          <t>051vv</t>
        </is>
      </c>
    </row>
    <row r="934">
      <c r="A934" t="n">
        <v>933</v>
      </c>
      <c r="B934" t="inlineStr">
        <is>
          <t>Jack Ahcan</t>
        </is>
      </c>
      <c r="C934" t="inlineStr">
        <is>
          <t>NSH</t>
        </is>
      </c>
      <c r="D934" t="inlineStr">
        <is>
          <t>D</t>
        </is>
      </c>
      <c r="E934" t="inlineStr">
        <is>
          <t>D</t>
        </is>
      </c>
      <c r="F934" t="n">
        <v>29</v>
      </c>
      <c r="G934" t="inlineStr"/>
      <c r="H934" t="inlineStr">
        <is>
          <t>FA</t>
        </is>
      </c>
      <c r="I934" s="30" t="n">
        <v>875000</v>
      </c>
      <c r="J934" s="31" t="n">
        <v>3.64</v>
      </c>
      <c r="K934" s="31" t="n">
        <v>3.86</v>
      </c>
      <c r="L934" s="31" t="n">
        <v>-0.22</v>
      </c>
      <c r="M934" s="31" t="n">
        <v>4.16</v>
      </c>
      <c r="O934" t="n">
        <v>3</v>
      </c>
      <c r="P934" t="inlineStr">
        <is>
          <t>04aoy</t>
        </is>
      </c>
    </row>
    <row r="935">
      <c r="A935" t="n">
        <v>934</v>
      </c>
      <c r="B935" t="inlineStr">
        <is>
          <t>Mason Geertsen</t>
        </is>
      </c>
      <c r="C935" t="inlineStr">
        <is>
          <t>BUF</t>
        </is>
      </c>
      <c r="D935" t="inlineStr">
        <is>
          <t>D</t>
        </is>
      </c>
      <c r="E935" t="inlineStr">
        <is>
          <t>D</t>
        </is>
      </c>
      <c r="F935" t="n">
        <v>31</v>
      </c>
      <c r="G935" t="inlineStr"/>
      <c r="H935" t="inlineStr">
        <is>
          <t>FA</t>
        </is>
      </c>
      <c r="I935" s="30" t="n">
        <v>775000</v>
      </c>
      <c r="J935" s="31" t="n">
        <v>3.62</v>
      </c>
      <c r="K935" s="31" t="n">
        <v>3.62</v>
      </c>
      <c r="L935" s="31" t="n">
        <v>0</v>
      </c>
      <c r="M935" s="31" t="n">
        <v>4.67</v>
      </c>
      <c r="O935" t="n">
        <v>1</v>
      </c>
      <c r="P935" t="inlineStr">
        <is>
          <t>031pf</t>
        </is>
      </c>
    </row>
    <row r="936">
      <c r="A936" t="n">
        <v>935</v>
      </c>
      <c r="B936" t="inlineStr">
        <is>
          <t>Arsenii Sergeev</t>
        </is>
      </c>
      <c r="C936" t="inlineStr">
        <is>
          <t>CGY</t>
        </is>
      </c>
      <c r="D936" t="inlineStr">
        <is>
          <t>G</t>
        </is>
      </c>
      <c r="E936" t="inlineStr">
        <is>
          <t>G</t>
        </is>
      </c>
      <c r="F936" t="n">
        <v>23</v>
      </c>
      <c r="G936" t="inlineStr"/>
      <c r="H936" t="inlineStr">
        <is>
          <t>FA</t>
        </is>
      </c>
      <c r="I936" s="30" t="n">
        <v>866250</v>
      </c>
      <c r="J936" s="31" t="n">
        <v>3.6</v>
      </c>
      <c r="K936" s="31" t="n">
        <v>2.64</v>
      </c>
      <c r="L936" s="31" t="n">
        <v>0.96</v>
      </c>
      <c r="M936" s="31" t="n">
        <v>4.16</v>
      </c>
      <c r="O936" t="n">
        <v>14</v>
      </c>
      <c r="P936" t="inlineStr">
        <is>
          <t>05ugg</t>
        </is>
      </c>
    </row>
    <row r="937">
      <c r="A937" t="n">
        <v>936</v>
      </c>
      <c r="B937" t="inlineStr">
        <is>
          <t>Boris Katchouk</t>
        </is>
      </c>
      <c r="C937" t="inlineStr">
        <is>
          <t>PHI</t>
        </is>
      </c>
      <c r="D937" t="inlineStr">
        <is>
          <t>F</t>
        </is>
      </c>
      <c r="E937" t="inlineStr">
        <is>
          <t>F</t>
        </is>
      </c>
      <c r="F937" t="n">
        <v>28</v>
      </c>
      <c r="G937" t="inlineStr"/>
      <c r="H937" t="inlineStr">
        <is>
          <t>FA</t>
        </is>
      </c>
      <c r="I937" s="30" t="n">
        <v>775000</v>
      </c>
      <c r="J937" s="31" t="n">
        <v>3.46</v>
      </c>
      <c r="K937" s="31" t="n">
        <v>0.33</v>
      </c>
      <c r="L937" s="31" t="n">
        <v>3.13</v>
      </c>
      <c r="M937" s="31" t="n">
        <v>4.46</v>
      </c>
      <c r="O937" t="n">
        <v>1</v>
      </c>
      <c r="P937" t="inlineStr">
        <is>
          <t>042vs</t>
        </is>
      </c>
    </row>
    <row r="938">
      <c r="A938" t="n">
        <v>937</v>
      </c>
      <c r="B938" t="inlineStr">
        <is>
          <t>Henry Thrun</t>
        </is>
      </c>
      <c r="C938" t="inlineStr">
        <is>
          <t>WPG</t>
        </is>
      </c>
      <c r="D938" t="inlineStr">
        <is>
          <t>D</t>
        </is>
      </c>
      <c r="E938" t="inlineStr">
        <is>
          <t>D</t>
        </is>
      </c>
      <c r="F938" t="n">
        <v>25</v>
      </c>
      <c r="G938" t="inlineStr"/>
      <c r="H938" t="inlineStr">
        <is>
          <t>FA</t>
        </is>
      </c>
      <c r="I938" s="30" t="n">
        <v>850000</v>
      </c>
      <c r="J938" s="31" t="n">
        <v>3.41</v>
      </c>
      <c r="K938" s="31" t="n">
        <v>0.8100000000000001</v>
      </c>
      <c r="L938" s="31" t="n">
        <v>2.6</v>
      </c>
      <c r="M938" s="31" t="n">
        <v>4.01</v>
      </c>
      <c r="O938" t="n">
        <v>8</v>
      </c>
      <c r="P938" t="inlineStr">
        <is>
          <t>051u4</t>
        </is>
      </c>
    </row>
    <row r="939">
      <c r="A939" t="n">
        <v>938</v>
      </c>
      <c r="B939" t="inlineStr">
        <is>
          <t>Matt Luff</t>
        </is>
      </c>
      <c r="C939" t="inlineStr">
        <is>
          <t>NYI</t>
        </is>
      </c>
      <c r="D939" t="inlineStr">
        <is>
          <t>F</t>
        </is>
      </c>
      <c r="E939" t="inlineStr">
        <is>
          <t>F</t>
        </is>
      </c>
      <c r="F939" t="n">
        <v>29</v>
      </c>
      <c r="G939" t="inlineStr"/>
      <c r="H939" t="inlineStr">
        <is>
          <t>FA</t>
        </is>
      </c>
      <c r="I939" s="30" t="n">
        <v>850000</v>
      </c>
      <c r="J939" s="31" t="n">
        <v>3.35</v>
      </c>
      <c r="K939" s="31" t="n">
        <v>1.56</v>
      </c>
      <c r="L939" s="31" t="n">
        <v>1.79</v>
      </c>
      <c r="M939" s="31" t="n">
        <v>3.94</v>
      </c>
      <c r="O939" t="n">
        <v>2</v>
      </c>
      <c r="P939" t="inlineStr">
        <is>
          <t>048yc</t>
        </is>
      </c>
    </row>
    <row r="940">
      <c r="A940" t="n">
        <v>939</v>
      </c>
      <c r="B940" t="inlineStr">
        <is>
          <t>Jaycob Megna</t>
        </is>
      </c>
      <c r="C940" t="inlineStr">
        <is>
          <t>VGK</t>
        </is>
      </c>
      <c r="D940" t="inlineStr">
        <is>
          <t>D</t>
        </is>
      </c>
      <c r="E940" t="inlineStr">
        <is>
          <t>D</t>
        </is>
      </c>
      <c r="F940" t="n">
        <v>33</v>
      </c>
      <c r="G940" t="inlineStr"/>
      <c r="H940" t="inlineStr">
        <is>
          <t>FA</t>
        </is>
      </c>
      <c r="I940" s="30" t="n">
        <v>800000</v>
      </c>
      <c r="J940" s="31" t="n">
        <v>3.3</v>
      </c>
      <c r="K940" s="31" t="n">
        <v>1.09</v>
      </c>
      <c r="L940" s="31" t="n">
        <v>2.21</v>
      </c>
      <c r="M940" s="31" t="n">
        <v>4.12</v>
      </c>
      <c r="O940" t="n">
        <v>1</v>
      </c>
      <c r="P940" t="inlineStr">
        <is>
          <t>03c9d</t>
        </is>
      </c>
    </row>
    <row r="941">
      <c r="A941" t="n">
        <v>940</v>
      </c>
      <c r="B941" t="inlineStr">
        <is>
          <t>Riley Tufte</t>
        </is>
      </c>
      <c r="C941" t="inlineStr">
        <is>
          <t>NJD</t>
        </is>
      </c>
      <c r="D941" t="inlineStr">
        <is>
          <t>F</t>
        </is>
      </c>
      <c r="E941" t="inlineStr">
        <is>
          <t>F</t>
        </is>
      </c>
      <c r="F941" t="n">
        <v>28</v>
      </c>
      <c r="G941" t="inlineStr"/>
      <c r="H941" t="inlineStr">
        <is>
          <t>Aznfungus</t>
        </is>
      </c>
      <c r="I941" s="30" t="n">
        <v>850000</v>
      </c>
      <c r="J941" s="31" t="n">
        <v>3.28</v>
      </c>
      <c r="K941" s="31" t="n">
        <v>1.39</v>
      </c>
      <c r="L941" s="31" t="n">
        <v>1.89</v>
      </c>
      <c r="M941" s="31" t="n">
        <v>3.86</v>
      </c>
      <c r="O941" t="n">
        <v>5</v>
      </c>
      <c r="P941" t="inlineStr">
        <is>
          <t>03zun</t>
        </is>
      </c>
    </row>
    <row r="942">
      <c r="A942" t="n">
        <v>941</v>
      </c>
      <c r="B942" t="inlineStr">
        <is>
          <t>Zack MacEwen</t>
        </is>
      </c>
      <c r="C942" t="inlineStr">
        <is>
          <t>TOR</t>
        </is>
      </c>
      <c r="D942" t="inlineStr">
        <is>
          <t>F</t>
        </is>
      </c>
      <c r="E942" t="inlineStr">
        <is>
          <t>F</t>
        </is>
      </c>
      <c r="F942" t="n">
        <v>30</v>
      </c>
      <c r="G942" t="inlineStr"/>
      <c r="H942" t="inlineStr">
        <is>
          <t>FA</t>
        </is>
      </c>
      <c r="I942" s="30" t="n">
        <v>875000</v>
      </c>
      <c r="J942" s="31" t="n">
        <v>3.27</v>
      </c>
      <c r="K942" s="31" t="n">
        <v>0.34</v>
      </c>
      <c r="L942" s="31" t="n">
        <v>2.93</v>
      </c>
      <c r="M942" s="31" t="n">
        <v>3.74</v>
      </c>
      <c r="O942" t="n">
        <v>3</v>
      </c>
      <c r="P942" t="inlineStr">
        <is>
          <t>048vt</t>
        </is>
      </c>
    </row>
    <row r="943">
      <c r="A943" t="n">
        <v>942</v>
      </c>
      <c r="B943" t="inlineStr">
        <is>
          <t>Clay Stevenson</t>
        </is>
      </c>
      <c r="C943" t="inlineStr">
        <is>
          <t>WSH</t>
        </is>
      </c>
      <c r="D943" t="inlineStr">
        <is>
          <t>G</t>
        </is>
      </c>
      <c r="E943" t="inlineStr">
        <is>
          <t>G</t>
        </is>
      </c>
      <c r="F943" t="n">
        <v>27</v>
      </c>
      <c r="G943" t="inlineStr"/>
      <c r="H943" t="inlineStr">
        <is>
          <t>Anybody but the Leafs</t>
        </is>
      </c>
      <c r="I943" s="30" t="n">
        <v>775000</v>
      </c>
      <c r="J943" s="31" t="n">
        <v>3.26</v>
      </c>
      <c r="K943" s="31" t="n">
        <v>8.16</v>
      </c>
      <c r="L943" s="31" t="n">
        <v>-4.9</v>
      </c>
      <c r="M943" s="31" t="n">
        <v>4.21</v>
      </c>
      <c r="O943" t="n">
        <v>17</v>
      </c>
      <c r="P943" t="inlineStr">
        <is>
          <t>060fz</t>
        </is>
      </c>
    </row>
    <row r="944">
      <c r="A944" t="n">
        <v>943</v>
      </c>
      <c r="B944" t="inlineStr">
        <is>
          <t>Carson Lambos</t>
        </is>
      </c>
      <c r="C944" t="inlineStr">
        <is>
          <t>MIN</t>
        </is>
      </c>
      <c r="D944" t="inlineStr">
        <is>
          <t>D</t>
        </is>
      </c>
      <c r="E944" t="inlineStr">
        <is>
          <t>D</t>
        </is>
      </c>
      <c r="F944" t="n">
        <v>23</v>
      </c>
      <c r="G944" t="inlineStr"/>
      <c r="H944" t="inlineStr">
        <is>
          <t>Nathan</t>
        </is>
      </c>
      <c r="I944" s="30" t="n">
        <v>863334</v>
      </c>
      <c r="J944" s="31" t="n">
        <v>3.24</v>
      </c>
      <c r="K944" s="31" t="n">
        <v>0.14</v>
      </c>
      <c r="L944" s="31" t="n">
        <v>3.1</v>
      </c>
      <c r="M944" s="31" t="n">
        <v>3.75</v>
      </c>
      <c r="O944" t="n">
        <v>21</v>
      </c>
      <c r="P944" t="inlineStr">
        <is>
          <t>05gcv</t>
        </is>
      </c>
    </row>
    <row r="945">
      <c r="A945" t="n">
        <v>944</v>
      </c>
      <c r="B945" t="inlineStr">
        <is>
          <t>Ryan Johnson</t>
        </is>
      </c>
      <c r="C945" t="inlineStr">
        <is>
          <t>BUF</t>
        </is>
      </c>
      <c r="D945" t="inlineStr">
        <is>
          <t>D</t>
        </is>
      </c>
      <c r="E945" t="inlineStr">
        <is>
          <t>D</t>
        </is>
      </c>
      <c r="F945" t="n">
        <v>25</v>
      </c>
      <c r="G945" t="inlineStr"/>
      <c r="H945" t="inlineStr">
        <is>
          <t>FA</t>
        </is>
      </c>
      <c r="I945" s="30" t="n">
        <v>775000</v>
      </c>
      <c r="J945" s="31" t="n">
        <v>3.18</v>
      </c>
      <c r="K945" s="31" t="n">
        <v>1.02</v>
      </c>
      <c r="L945" s="31" t="n">
        <v>2.16</v>
      </c>
      <c r="M945" s="31" t="n">
        <v>4.1</v>
      </c>
      <c r="O945" t="n">
        <v>9</v>
      </c>
      <c r="P945" t="inlineStr">
        <is>
          <t>04zp5</t>
        </is>
      </c>
    </row>
    <row r="946">
      <c r="A946" t="n">
        <v>945</v>
      </c>
      <c r="B946" t="inlineStr">
        <is>
          <t>Cole Schwindt</t>
        </is>
      </c>
      <c r="C946" t="inlineStr">
        <is>
          <t>FLA</t>
        </is>
      </c>
      <c r="D946" t="inlineStr">
        <is>
          <t>F</t>
        </is>
      </c>
      <c r="E946" t="inlineStr">
        <is>
          <t>F</t>
        </is>
      </c>
      <c r="F946" t="n">
        <v>25</v>
      </c>
      <c r="G946" t="inlineStr"/>
      <c r="H946" t="inlineStr">
        <is>
          <t>FA</t>
        </is>
      </c>
      <c r="I946" s="30" t="n">
        <v>875000</v>
      </c>
      <c r="J946" s="31" t="n">
        <v>3.11</v>
      </c>
      <c r="K946" s="31" t="n">
        <v>9.890000000000001</v>
      </c>
      <c r="L946" s="31" t="n">
        <v>-6.78</v>
      </c>
      <c r="M946" s="31" t="n">
        <v>3.55</v>
      </c>
      <c r="O946" t="n">
        <v>8</v>
      </c>
      <c r="P946" t="inlineStr">
        <is>
          <t>051ts</t>
        </is>
      </c>
    </row>
    <row r="947">
      <c r="A947" t="n">
        <v>946</v>
      </c>
      <c r="B947" t="inlineStr">
        <is>
          <t>Boko Imama</t>
        </is>
      </c>
      <c r="C947" t="inlineStr">
        <is>
          <t>FLA</t>
        </is>
      </c>
      <c r="D947" t="inlineStr">
        <is>
          <t>F</t>
        </is>
      </c>
      <c r="E947" t="inlineStr">
        <is>
          <t>F</t>
        </is>
      </c>
      <c r="F947" t="n">
        <v>30</v>
      </c>
      <c r="G947" t="inlineStr"/>
      <c r="H947" t="inlineStr">
        <is>
          <t>FA</t>
        </is>
      </c>
      <c r="I947" s="30" t="n">
        <v>850000</v>
      </c>
      <c r="J947" s="31" t="n">
        <v>3.09</v>
      </c>
      <c r="K947" s="31" t="n">
        <v>1.4</v>
      </c>
      <c r="L947" s="31" t="n">
        <v>1.69</v>
      </c>
      <c r="M947" s="31" t="n">
        <v>3.64</v>
      </c>
      <c r="N947" t="n">
        <v>292.5</v>
      </c>
      <c r="O947" t="n">
        <v>3</v>
      </c>
      <c r="P947" t="inlineStr">
        <is>
          <t>03rjc</t>
        </is>
      </c>
    </row>
    <row r="948">
      <c r="A948" t="n">
        <v>947</v>
      </c>
      <c r="B948" t="inlineStr">
        <is>
          <t>T.J. Tynan</t>
        </is>
      </c>
      <c r="C948" t="inlineStr">
        <is>
          <t>COL</t>
        </is>
      </c>
      <c r="D948" t="inlineStr">
        <is>
          <t>F</t>
        </is>
      </c>
      <c r="E948" t="inlineStr">
        <is>
          <t>F</t>
        </is>
      </c>
      <c r="F948" t="n">
        <v>34</v>
      </c>
      <c r="G948" t="inlineStr"/>
      <c r="H948" t="inlineStr">
        <is>
          <t>FA</t>
        </is>
      </c>
      <c r="I948" s="30" t="n">
        <v>775000</v>
      </c>
      <c r="J948" s="31" t="n">
        <v>3.06</v>
      </c>
      <c r="K948" s="31" t="n">
        <v>0</v>
      </c>
      <c r="L948" s="31" t="n">
        <v>3.06</v>
      </c>
      <c r="M948" s="31" t="n">
        <v>3.95</v>
      </c>
      <c r="O948" t="n">
        <v>1</v>
      </c>
      <c r="P948" t="inlineStr">
        <is>
          <t>02bhx</t>
        </is>
      </c>
    </row>
    <row r="949">
      <c r="A949" t="n">
        <v>948</v>
      </c>
      <c r="B949" t="inlineStr">
        <is>
          <t>Ethan Cardwell</t>
        </is>
      </c>
      <c r="C949" t="inlineStr">
        <is>
          <t>SJS</t>
        </is>
      </c>
      <c r="D949" t="inlineStr">
        <is>
          <t>F</t>
        </is>
      </c>
      <c r="E949" t="inlineStr">
        <is>
          <t>F</t>
        </is>
      </c>
      <c r="F949" t="n">
        <v>24</v>
      </c>
      <c r="G949" t="inlineStr"/>
      <c r="H949" t="inlineStr">
        <is>
          <t>FA</t>
        </is>
      </c>
      <c r="I949" s="30" t="n">
        <v>850000</v>
      </c>
      <c r="J949" s="31" t="n">
        <v>2.99</v>
      </c>
      <c r="K949" s="31" t="n">
        <v>2.99</v>
      </c>
      <c r="L949" s="31" t="n">
        <v>0</v>
      </c>
      <c r="M949" s="31" t="n">
        <v>3.52</v>
      </c>
      <c r="O949" t="n">
        <v>9</v>
      </c>
      <c r="P949" t="inlineStr">
        <is>
          <t>05ltx</t>
        </is>
      </c>
    </row>
    <row r="950">
      <c r="A950" t="n">
        <v>949</v>
      </c>
      <c r="B950" t="inlineStr">
        <is>
          <t>Steven Santini</t>
        </is>
      </c>
      <c r="C950" t="inlineStr">
        <is>
          <t>TBL</t>
        </is>
      </c>
      <c r="D950" t="inlineStr">
        <is>
          <t>D</t>
        </is>
      </c>
      <c r="E950" t="inlineStr">
        <is>
          <t>D</t>
        </is>
      </c>
      <c r="F950" t="n">
        <v>31</v>
      </c>
      <c r="G950" t="inlineStr"/>
      <c r="H950" t="inlineStr">
        <is>
          <t>FA</t>
        </is>
      </c>
      <c r="I950" s="30" t="n">
        <v>775000</v>
      </c>
      <c r="J950" s="31" t="n">
        <v>2.91</v>
      </c>
      <c r="K950" s="31" t="n">
        <v>3.13</v>
      </c>
      <c r="L950" s="31" t="n">
        <v>-0.22</v>
      </c>
      <c r="M950" s="31" t="n">
        <v>3.75</v>
      </c>
      <c r="O950" t="n">
        <v>1</v>
      </c>
      <c r="P950" t="inlineStr">
        <is>
          <t>0316a</t>
        </is>
      </c>
    </row>
    <row r="951">
      <c r="A951" t="n">
        <v>950</v>
      </c>
      <c r="B951" t="inlineStr">
        <is>
          <t>Mads Sogaard</t>
        </is>
      </c>
      <c r="C951" t="inlineStr">
        <is>
          <t>TBL</t>
        </is>
      </c>
      <c r="D951" t="inlineStr">
        <is>
          <t>G</t>
        </is>
      </c>
      <c r="E951" t="inlineStr">
        <is>
          <t>G</t>
        </is>
      </c>
      <c r="F951" t="n">
        <v>25</v>
      </c>
      <c r="G951" t="inlineStr"/>
      <c r="H951" t="inlineStr">
        <is>
          <t>FA</t>
        </is>
      </c>
      <c r="I951" s="30" t="n">
        <v>850000</v>
      </c>
      <c r="J951" s="31" t="n">
        <v>2.9</v>
      </c>
      <c r="K951" s="31" t="n">
        <v>2.7</v>
      </c>
      <c r="L951" s="31" t="n">
        <v>0.2</v>
      </c>
      <c r="M951" s="31" t="n">
        <v>3.41</v>
      </c>
      <c r="O951" t="n">
        <v>19</v>
      </c>
      <c r="P951" t="inlineStr">
        <is>
          <t>04zb5</t>
        </is>
      </c>
    </row>
    <row r="952">
      <c r="A952" t="n">
        <v>951</v>
      </c>
      <c r="B952" t="inlineStr">
        <is>
          <t>Danny Zhilkin</t>
        </is>
      </c>
      <c r="C952" t="inlineStr">
        <is>
          <t>WPG</t>
        </is>
      </c>
      <c r="D952" t="inlineStr">
        <is>
          <t>F</t>
        </is>
      </c>
      <c r="E952" t="inlineStr">
        <is>
          <t>F</t>
        </is>
      </c>
      <c r="F952" t="n">
        <v>22</v>
      </c>
      <c r="G952" t="inlineStr"/>
      <c r="H952" t="inlineStr">
        <is>
          <t>FA</t>
        </is>
      </c>
      <c r="I952" s="30" t="n">
        <v>803333</v>
      </c>
      <c r="J952" s="31" t="n">
        <v>2.73</v>
      </c>
      <c r="K952" s="31" t="n">
        <v>1.41</v>
      </c>
      <c r="L952" s="31" t="n">
        <v>1.32</v>
      </c>
      <c r="M952" s="31" t="n">
        <v>3.4</v>
      </c>
      <c r="O952" t="n">
        <v>9</v>
      </c>
      <c r="P952" t="inlineStr">
        <is>
          <t>05wwb</t>
        </is>
      </c>
    </row>
    <row r="953">
      <c r="A953" t="n">
        <v>952</v>
      </c>
      <c r="B953" t="inlineStr">
        <is>
          <t>Colton White</t>
        </is>
      </c>
      <c r="C953" t="inlineStr">
        <is>
          <t>CBJ</t>
        </is>
      </c>
      <c r="D953" t="inlineStr">
        <is>
          <t>D</t>
        </is>
      </c>
      <c r="E953" t="inlineStr">
        <is>
          <t>D</t>
        </is>
      </c>
      <c r="F953" t="n">
        <v>29</v>
      </c>
      <c r="G953" t="inlineStr"/>
      <c r="H953" t="inlineStr">
        <is>
          <t>FA</t>
        </is>
      </c>
      <c r="I953" s="30" t="n">
        <v>775000</v>
      </c>
      <c r="J953" s="31" t="n">
        <v>2.58</v>
      </c>
      <c r="K953" s="31" t="n">
        <v>8.5</v>
      </c>
      <c r="L953" s="31" t="n">
        <v>-5.92</v>
      </c>
      <c r="M953" s="31" t="n">
        <v>3.33</v>
      </c>
      <c r="O953" t="n">
        <v>1</v>
      </c>
      <c r="P953" t="inlineStr">
        <is>
          <t>03rg5</t>
        </is>
      </c>
    </row>
    <row r="954">
      <c r="A954" t="n">
        <v>953</v>
      </c>
      <c r="B954" t="inlineStr">
        <is>
          <t>John Hayden</t>
        </is>
      </c>
      <c r="C954" t="inlineStr">
        <is>
          <t>SEA</t>
        </is>
      </c>
      <c r="D954" t="inlineStr">
        <is>
          <t>F</t>
        </is>
      </c>
      <c r="E954" t="inlineStr">
        <is>
          <t>F</t>
        </is>
      </c>
      <c r="F954" t="n">
        <v>31</v>
      </c>
      <c r="G954" t="inlineStr"/>
      <c r="H954" t="inlineStr">
        <is>
          <t>FA</t>
        </is>
      </c>
      <c r="I954" s="30" t="n">
        <v>775000</v>
      </c>
      <c r="J954" s="31" t="n">
        <v>2.55</v>
      </c>
      <c r="K954" s="31" t="n">
        <v>0.93</v>
      </c>
      <c r="L954" s="31" t="n">
        <v>1.62</v>
      </c>
      <c r="M954" s="31" t="n">
        <v>3.29</v>
      </c>
      <c r="O954" t="n">
        <v>3</v>
      </c>
      <c r="P954" t="inlineStr">
        <is>
          <t>031oy</t>
        </is>
      </c>
    </row>
    <row r="955">
      <c r="A955" t="n">
        <v>954</v>
      </c>
      <c r="B955" t="inlineStr">
        <is>
          <t>Alex Barre-Boulet</t>
        </is>
      </c>
      <c r="C955" t="inlineStr">
        <is>
          <t>SJS</t>
        </is>
      </c>
      <c r="D955" t="inlineStr">
        <is>
          <t>F</t>
        </is>
      </c>
      <c r="E955" t="inlineStr">
        <is>
          <t>F</t>
        </is>
      </c>
      <c r="F955" t="n">
        <v>29</v>
      </c>
      <c r="G955" t="inlineStr"/>
      <c r="H955" t="inlineStr">
        <is>
          <t>FA</t>
        </is>
      </c>
      <c r="I955" s="30" t="n">
        <v>875000</v>
      </c>
      <c r="J955" s="31" t="n">
        <v>2.54</v>
      </c>
      <c r="K955" s="31" t="n">
        <v>1.15</v>
      </c>
      <c r="L955" s="31" t="n">
        <v>1.39</v>
      </c>
      <c r="M955" s="31" t="n">
        <v>2.9</v>
      </c>
      <c r="O955" t="n">
        <v>5</v>
      </c>
      <c r="P955" t="inlineStr">
        <is>
          <t>04408</t>
        </is>
      </c>
    </row>
    <row r="956">
      <c r="A956" t="n">
        <v>955</v>
      </c>
      <c r="B956" t="inlineStr">
        <is>
          <t>Hunter McDonald</t>
        </is>
      </c>
      <c r="C956" t="inlineStr">
        <is>
          <t>PHI</t>
        </is>
      </c>
      <c r="D956" t="inlineStr">
        <is>
          <t>D</t>
        </is>
      </c>
      <c r="E956" t="inlineStr">
        <is>
          <t>D</t>
        </is>
      </c>
      <c r="F956" t="n">
        <v>24</v>
      </c>
      <c r="G956" t="inlineStr"/>
      <c r="H956" t="inlineStr">
        <is>
          <t>FA</t>
        </is>
      </c>
      <c r="I956" s="30" t="n">
        <v>950000</v>
      </c>
      <c r="J956" s="31" t="n">
        <v>2.5</v>
      </c>
      <c r="K956" s="31" t="n">
        <v>2.5</v>
      </c>
      <c r="L956" s="31" t="n">
        <v>0</v>
      </c>
      <c r="M956" s="31" t="n">
        <v>2.63</v>
      </c>
      <c r="O956" t="n">
        <v>6</v>
      </c>
      <c r="P956" t="inlineStr">
        <is>
          <t>062pu</t>
        </is>
      </c>
    </row>
    <row r="957">
      <c r="A957" t="n">
        <v>956</v>
      </c>
      <c r="B957" t="inlineStr">
        <is>
          <t>Kirill Kudryavtsev</t>
        </is>
      </c>
      <c r="C957" t="inlineStr">
        <is>
          <t>VAN</t>
        </is>
      </c>
      <c r="D957" t="inlineStr">
        <is>
          <t>D</t>
        </is>
      </c>
      <c r="E957" t="inlineStr">
        <is>
          <t>D</t>
        </is>
      </c>
      <c r="F957" t="n">
        <v>22</v>
      </c>
      <c r="G957" t="inlineStr"/>
      <c r="H957" t="inlineStr">
        <is>
          <t>FA</t>
        </is>
      </c>
      <c r="I957" s="30" t="n">
        <v>825000</v>
      </c>
      <c r="J957" s="31" t="n">
        <v>2.39</v>
      </c>
      <c r="K957" s="31" t="n">
        <v>2.28</v>
      </c>
      <c r="L957" s="31" t="n">
        <v>0.11</v>
      </c>
      <c r="M957" s="31" t="n">
        <v>2.9</v>
      </c>
      <c r="O957" t="n">
        <v>14</v>
      </c>
      <c r="P957" t="inlineStr">
        <is>
          <t>061i9</t>
        </is>
      </c>
    </row>
    <row r="958">
      <c r="A958" t="n">
        <v>957</v>
      </c>
      <c r="B958" t="inlineStr">
        <is>
          <t>Jack Studnicka</t>
        </is>
      </c>
      <c r="C958" t="inlineStr">
        <is>
          <t>PHI</t>
        </is>
      </c>
      <c r="D958" t="inlineStr">
        <is>
          <t>F</t>
        </is>
      </c>
      <c r="E958" t="inlineStr">
        <is>
          <t>F</t>
        </is>
      </c>
      <c r="F958" t="n">
        <v>27</v>
      </c>
      <c r="G958" t="inlineStr"/>
      <c r="H958" t="inlineStr">
        <is>
          <t>FA</t>
        </is>
      </c>
      <c r="I958" s="30" t="n">
        <v>875000</v>
      </c>
      <c r="J958" s="31" t="n">
        <v>2.38</v>
      </c>
      <c r="K958" s="31" t="n">
        <v>2.19</v>
      </c>
      <c r="L958" s="31" t="n">
        <v>0.19</v>
      </c>
      <c r="M958" s="31" t="n">
        <v>2.72</v>
      </c>
      <c r="O958" t="n">
        <v>3</v>
      </c>
      <c r="P958" t="inlineStr">
        <is>
          <t>04f10</t>
        </is>
      </c>
    </row>
    <row r="959">
      <c r="A959" t="n">
        <v>958</v>
      </c>
      <c r="B959" t="inlineStr">
        <is>
          <t>David Spacek</t>
        </is>
      </c>
      <c r="C959" t="inlineStr">
        <is>
          <t>MIN</t>
        </is>
      </c>
      <c r="D959" t="inlineStr">
        <is>
          <t>D</t>
        </is>
      </c>
      <c r="E959" t="inlineStr">
        <is>
          <t>D</t>
        </is>
      </c>
      <c r="F959" t="n">
        <v>23</v>
      </c>
      <c r="G959" t="inlineStr"/>
      <c r="H959" t="inlineStr">
        <is>
          <t>FA</t>
        </is>
      </c>
      <c r="I959" s="30" t="n">
        <v>862500</v>
      </c>
      <c r="J959" s="31" t="n">
        <v>2.3</v>
      </c>
      <c r="K959" s="31" t="n">
        <v>0.33</v>
      </c>
      <c r="L959" s="31" t="n">
        <v>1.97</v>
      </c>
      <c r="M959" s="31" t="n">
        <v>2.67</v>
      </c>
      <c r="O959" t="n">
        <v>9</v>
      </c>
      <c r="P959" t="inlineStr">
        <is>
          <t>060wp</t>
        </is>
      </c>
    </row>
    <row r="960">
      <c r="A960" t="n">
        <v>959</v>
      </c>
      <c r="B960" t="inlineStr">
        <is>
          <t>Brendan Brisson</t>
        </is>
      </c>
      <c r="C960" t="inlineStr">
        <is>
          <t>TOR</t>
        </is>
      </c>
      <c r="D960" t="inlineStr">
        <is>
          <t>F</t>
        </is>
      </c>
      <c r="E960" t="inlineStr">
        <is>
          <t>F</t>
        </is>
      </c>
      <c r="F960" t="n">
        <v>24</v>
      </c>
      <c r="G960" t="inlineStr"/>
      <c r="H960" t="inlineStr">
        <is>
          <t>FA</t>
        </is>
      </c>
      <c r="I960" s="30" t="n">
        <v>1</v>
      </c>
      <c r="J960" s="31" t="n">
        <v>2.19</v>
      </c>
      <c r="K960" s="31" t="n">
        <v>1.09</v>
      </c>
      <c r="L960" s="31" t="n">
        <v>1.1</v>
      </c>
      <c r="M960" s="31" t="n">
        <v>2190000</v>
      </c>
      <c r="O960" t="n">
        <v>14</v>
      </c>
      <c r="P960" t="inlineStr">
        <is>
          <t>05k9g</t>
        </is>
      </c>
    </row>
    <row r="961">
      <c r="A961" t="n">
        <v>960</v>
      </c>
      <c r="B961" t="inlineStr">
        <is>
          <t>Hugh McGing</t>
        </is>
      </c>
      <c r="C961" t="inlineStr">
        <is>
          <t>STL</t>
        </is>
      </c>
      <c r="D961" t="inlineStr">
        <is>
          <t>F</t>
        </is>
      </c>
      <c r="E961" t="inlineStr">
        <is>
          <t>F</t>
        </is>
      </c>
      <c r="F961" t="n">
        <v>28</v>
      </c>
      <c r="G961" t="inlineStr"/>
      <c r="H961" t="inlineStr">
        <is>
          <t>FA</t>
        </is>
      </c>
      <c r="I961" s="30" t="n">
        <v>775000</v>
      </c>
      <c r="J961" s="31" t="n">
        <v>2.13</v>
      </c>
      <c r="K961" s="31" t="n">
        <v>2.08</v>
      </c>
      <c r="L961" s="31" t="n">
        <v>0.05</v>
      </c>
      <c r="M961" s="31" t="n">
        <v>2.75</v>
      </c>
      <c r="O961" t="n">
        <v>3</v>
      </c>
      <c r="P961" t="inlineStr">
        <is>
          <t>04n4q</t>
        </is>
      </c>
    </row>
    <row r="962">
      <c r="A962" t="n">
        <v>961</v>
      </c>
      <c r="B962" t="inlineStr">
        <is>
          <t>Quinn Hutson</t>
        </is>
      </c>
      <c r="C962" t="inlineStr">
        <is>
          <t>EDM</t>
        </is>
      </c>
      <c r="D962" t="inlineStr">
        <is>
          <t>F</t>
        </is>
      </c>
      <c r="E962" t="inlineStr">
        <is>
          <t>F</t>
        </is>
      </c>
      <c r="F962" t="n">
        <v>24</v>
      </c>
      <c r="G962" t="inlineStr"/>
      <c r="H962" t="inlineStr">
        <is>
          <t>FA</t>
        </is>
      </c>
      <c r="I962" s="30" t="n">
        <v>875000</v>
      </c>
      <c r="J962" s="31" t="n">
        <v>2.04</v>
      </c>
      <c r="K962" s="31" t="n">
        <v>2.04</v>
      </c>
      <c r="L962" s="31" t="n">
        <v>0</v>
      </c>
      <c r="M962" s="31" t="n">
        <v>2.33</v>
      </c>
      <c r="N962" t="n">
        <v>292</v>
      </c>
      <c r="O962" t="n">
        <v>35</v>
      </c>
      <c r="P962" t="inlineStr">
        <is>
          <t>0632b</t>
        </is>
      </c>
    </row>
    <row r="963">
      <c r="A963" t="n">
        <v>962</v>
      </c>
      <c r="B963" t="inlineStr">
        <is>
          <t>Joshua Roy</t>
        </is>
      </c>
      <c r="C963" t="inlineStr">
        <is>
          <t>UTA</t>
        </is>
      </c>
      <c r="D963" t="inlineStr">
        <is>
          <t>F</t>
        </is>
      </c>
      <c r="E963" t="inlineStr">
        <is>
          <t>F</t>
        </is>
      </c>
      <c r="F963" t="n">
        <v>23</v>
      </c>
      <c r="G963" t="inlineStr"/>
      <c r="H963" t="inlineStr">
        <is>
          <t>Anybody but the Leafs</t>
        </is>
      </c>
      <c r="I963" s="30" t="n">
        <v>850000</v>
      </c>
      <c r="J963" s="31" t="n">
        <v>1.97</v>
      </c>
      <c r="K963" s="31" t="n">
        <v>0.8</v>
      </c>
      <c r="L963" s="31" t="n">
        <v>1.17</v>
      </c>
      <c r="M963" s="31" t="n">
        <v>2.32</v>
      </c>
      <c r="O963" t="n">
        <v>26</v>
      </c>
      <c r="P963" t="inlineStr">
        <is>
          <t>04znx</t>
        </is>
      </c>
    </row>
    <row r="964">
      <c r="A964" t="n">
        <v>963</v>
      </c>
      <c r="B964" t="inlineStr">
        <is>
          <t>Justin Dowling</t>
        </is>
      </c>
      <c r="C964" t="inlineStr">
        <is>
          <t>NYR</t>
        </is>
      </c>
      <c r="D964" t="inlineStr">
        <is>
          <t>F</t>
        </is>
      </c>
      <c r="E964" t="inlineStr">
        <is>
          <t>F</t>
        </is>
      </c>
      <c r="F964" t="n">
        <v>35</v>
      </c>
      <c r="G964" t="inlineStr"/>
      <c r="H964" t="inlineStr">
        <is>
          <t>FA</t>
        </is>
      </c>
      <c r="I964" s="30" t="n">
        <v>775000</v>
      </c>
      <c r="J964" s="31" t="n">
        <v>1.91</v>
      </c>
      <c r="K964" s="31" t="n">
        <v>0.19</v>
      </c>
      <c r="L964" s="31" t="n">
        <v>1.72</v>
      </c>
      <c r="M964" s="31" t="n">
        <v>2.46</v>
      </c>
      <c r="O964" t="n">
        <v>2</v>
      </c>
      <c r="P964" t="inlineStr">
        <is>
          <t>02zge</t>
        </is>
      </c>
    </row>
    <row r="965">
      <c r="A965" t="n">
        <v>964</v>
      </c>
      <c r="B965" t="inlineStr">
        <is>
          <t>Tyson Gross</t>
        </is>
      </c>
      <c r="C965" t="inlineStr">
        <is>
          <t>CGY</t>
        </is>
      </c>
      <c r="D965" t="inlineStr">
        <is>
          <t>F</t>
        </is>
      </c>
      <c r="E965" t="inlineStr">
        <is>
          <t>F</t>
        </is>
      </c>
      <c r="F965" t="n">
        <v>23</v>
      </c>
      <c r="G965" t="inlineStr"/>
      <c r="H965" t="inlineStr">
        <is>
          <t>FA</t>
        </is>
      </c>
      <c r="I965" s="30" t="n">
        <v>1</v>
      </c>
      <c r="J965" s="31" t="n">
        <v>1.9</v>
      </c>
      <c r="K965" s="31" t="n">
        <v>1.9</v>
      </c>
      <c r="L965" s="31" t="n">
        <v>0</v>
      </c>
      <c r="M965" s="31" t="n">
        <v>1900000</v>
      </c>
      <c r="O965" t="n">
        <v>12</v>
      </c>
      <c r="P965" t="inlineStr">
        <is>
          <t>072da</t>
        </is>
      </c>
    </row>
    <row r="966">
      <c r="A966" t="n">
        <v>965</v>
      </c>
      <c r="B966" t="inlineStr">
        <is>
          <t>Michael Callahan</t>
        </is>
      </c>
      <c r="C966" t="inlineStr">
        <is>
          <t>TBL</t>
        </is>
      </c>
      <c r="D966" t="inlineStr">
        <is>
          <t>D</t>
        </is>
      </c>
      <c r="E966" t="inlineStr">
        <is>
          <t>D</t>
        </is>
      </c>
      <c r="F966" t="n">
        <v>26</v>
      </c>
      <c r="G966" t="inlineStr"/>
      <c r="H966" t="inlineStr">
        <is>
          <t>FA</t>
        </is>
      </c>
      <c r="I966" s="30" t="n">
        <v>850000</v>
      </c>
      <c r="J966" s="31" t="n">
        <v>1.88</v>
      </c>
      <c r="K966" s="31" t="n">
        <v>1.41</v>
      </c>
      <c r="L966" s="31" t="n">
        <v>0.47</v>
      </c>
      <c r="M966" s="31" t="n">
        <v>2.21</v>
      </c>
      <c r="O966" t="n">
        <v>3</v>
      </c>
      <c r="P966" t="inlineStr">
        <is>
          <t>04r05</t>
        </is>
      </c>
    </row>
    <row r="967">
      <c r="A967" t="n">
        <v>966</v>
      </c>
      <c r="B967" t="inlineStr">
        <is>
          <t>Ty Mueller</t>
        </is>
      </c>
      <c r="C967" t="inlineStr">
        <is>
          <t>VAN</t>
        </is>
      </c>
      <c r="D967" t="inlineStr">
        <is>
          <t>F</t>
        </is>
      </c>
      <c r="E967" t="inlineStr">
        <is>
          <t>F</t>
        </is>
      </c>
      <c r="F967" t="n">
        <v>23</v>
      </c>
      <c r="G967" t="inlineStr"/>
      <c r="H967" t="inlineStr">
        <is>
          <t>FA</t>
        </is>
      </c>
      <c r="I967" s="30" t="n">
        <v>870000</v>
      </c>
      <c r="J967" s="31" t="n">
        <v>1.86</v>
      </c>
      <c r="K967" s="31" t="n">
        <v>1.91</v>
      </c>
      <c r="L967" s="31" t="n">
        <v>-0.05</v>
      </c>
      <c r="M967" s="31" t="n">
        <v>2.14</v>
      </c>
      <c r="O967" t="n">
        <v>6</v>
      </c>
      <c r="P967" t="inlineStr">
        <is>
          <t>064iq</t>
        </is>
      </c>
    </row>
    <row r="968">
      <c r="A968" t="n">
        <v>967</v>
      </c>
      <c r="B968" t="inlineStr">
        <is>
          <t>Rory Kerins</t>
        </is>
      </c>
      <c r="C968" t="inlineStr">
        <is>
          <t>CGY</t>
        </is>
      </c>
      <c r="D968" t="inlineStr">
        <is>
          <t>F</t>
        </is>
      </c>
      <c r="E968" t="inlineStr">
        <is>
          <t>F</t>
        </is>
      </c>
      <c r="F968" t="n">
        <v>24</v>
      </c>
      <c r="G968" t="inlineStr"/>
      <c r="H968" t="inlineStr">
        <is>
          <t>FA</t>
        </is>
      </c>
      <c r="I968" s="30" t="n">
        <v>850000</v>
      </c>
      <c r="J968" s="31" t="n">
        <v>1.86</v>
      </c>
      <c r="K968" s="31" t="n">
        <v>0.85</v>
      </c>
      <c r="L968" s="31" t="n">
        <v>1.01</v>
      </c>
      <c r="M968" s="31" t="n">
        <v>2.19</v>
      </c>
      <c r="O968" t="n">
        <v>16</v>
      </c>
      <c r="P968" t="inlineStr">
        <is>
          <t>05ltq</t>
        </is>
      </c>
    </row>
    <row r="969">
      <c r="A969" t="n">
        <v>968</v>
      </c>
      <c r="B969" t="inlineStr">
        <is>
          <t>Angus Booth</t>
        </is>
      </c>
      <c r="C969" t="inlineStr">
        <is>
          <t>LAK</t>
        </is>
      </c>
      <c r="D969" t="inlineStr">
        <is>
          <t>D</t>
        </is>
      </c>
      <c r="E969" t="inlineStr">
        <is>
          <t>D</t>
        </is>
      </c>
      <c r="F969" t="n">
        <v>22</v>
      </c>
      <c r="G969" t="inlineStr"/>
      <c r="H969" t="inlineStr">
        <is>
          <t>FA</t>
        </is>
      </c>
      <c r="I969" s="30" t="n">
        <v>826667</v>
      </c>
      <c r="J969" s="31" t="n">
        <v>1.79</v>
      </c>
      <c r="K969" s="31" t="n">
        <v>1.79</v>
      </c>
      <c r="L969" s="31" t="n">
        <v>0</v>
      </c>
      <c r="M969" s="31" t="n">
        <v>2.17</v>
      </c>
      <c r="N969" t="n">
        <v>291.2</v>
      </c>
      <c r="O969" t="n">
        <v>12</v>
      </c>
      <c r="P969" t="inlineStr">
        <is>
          <t>060nb</t>
        </is>
      </c>
    </row>
    <row r="970">
      <c r="A970" t="n">
        <v>969</v>
      </c>
      <c r="B970" t="inlineStr">
        <is>
          <t>Connor Mackey</t>
        </is>
      </c>
      <c r="C970" t="inlineStr">
        <is>
          <t>CHI</t>
        </is>
      </c>
      <c r="D970" t="inlineStr">
        <is>
          <t>D</t>
        </is>
      </c>
      <c r="E970" t="inlineStr">
        <is>
          <t>D</t>
        </is>
      </c>
      <c r="F970" t="n">
        <v>29</v>
      </c>
      <c r="G970" t="inlineStr"/>
      <c r="H970" t="inlineStr">
        <is>
          <t>FA</t>
        </is>
      </c>
      <c r="I970" s="30" t="n">
        <v>937500</v>
      </c>
      <c r="J970" s="31" t="n">
        <v>1.77</v>
      </c>
      <c r="K970" s="31" t="n">
        <v>1.44</v>
      </c>
      <c r="L970" s="31" t="n">
        <v>0.33</v>
      </c>
      <c r="M970" s="31" t="n">
        <v>1.89</v>
      </c>
      <c r="O970" t="n">
        <v>2</v>
      </c>
      <c r="P970" t="inlineStr">
        <is>
          <t>04lky</t>
        </is>
      </c>
    </row>
    <row r="971">
      <c r="A971" t="n">
        <v>970</v>
      </c>
      <c r="B971" t="inlineStr">
        <is>
          <t>Nils Aman</t>
        </is>
      </c>
      <c r="C971" t="inlineStr">
        <is>
          <t>(N/A)</t>
        </is>
      </c>
      <c r="D971" t="inlineStr">
        <is>
          <t>F</t>
        </is>
      </c>
      <c r="E971" t="inlineStr">
        <is>
          <t>F</t>
        </is>
      </c>
      <c r="F971" t="n">
        <v>26</v>
      </c>
      <c r="G971" t="inlineStr"/>
      <c r="H971" t="inlineStr">
        <is>
          <t>FA</t>
        </is>
      </c>
      <c r="I971" s="30" t="n">
        <v>1</v>
      </c>
      <c r="J971" s="31" t="n">
        <v>1.77</v>
      </c>
      <c r="K971" s="31" t="n">
        <v>0.14</v>
      </c>
      <c r="L971" s="31" t="n">
        <v>1.63</v>
      </c>
      <c r="M971" s="31" t="n">
        <v>1770000</v>
      </c>
      <c r="O971" t="n">
        <v>2</v>
      </c>
      <c r="P971" t="inlineStr">
        <is>
          <t>05o4m</t>
        </is>
      </c>
    </row>
    <row r="972">
      <c r="A972" t="n">
        <v>971</v>
      </c>
      <c r="B972" t="inlineStr">
        <is>
          <t>Aydar Suniev</t>
        </is>
      </c>
      <c r="C972" t="inlineStr">
        <is>
          <t>CGY</t>
        </is>
      </c>
      <c r="D972" t="inlineStr">
        <is>
          <t>F</t>
        </is>
      </c>
      <c r="E972" t="inlineStr">
        <is>
          <t>F</t>
        </is>
      </c>
      <c r="F972" t="n">
        <v>21</v>
      </c>
      <c r="G972" t="inlineStr"/>
      <c r="H972" t="inlineStr">
        <is>
          <t>FA</t>
        </is>
      </c>
      <c r="I972" s="30" t="n">
        <v>923333</v>
      </c>
      <c r="J972" s="31" t="n">
        <v>1.72</v>
      </c>
      <c r="K972" s="31" t="n">
        <v>1.72</v>
      </c>
      <c r="L972" s="31" t="n">
        <v>0</v>
      </c>
      <c r="M972" s="31" t="n">
        <v>1.86</v>
      </c>
      <c r="O972" t="n">
        <v>17</v>
      </c>
      <c r="P972" t="inlineStr">
        <is>
          <t>066sp</t>
        </is>
      </c>
    </row>
    <row r="973">
      <c r="A973" t="n">
        <v>972</v>
      </c>
      <c r="B973" t="inlineStr">
        <is>
          <t>Rafael Harvey-Pinard</t>
        </is>
      </c>
      <c r="C973" t="inlineStr">
        <is>
          <t>PIT</t>
        </is>
      </c>
      <c r="D973" t="inlineStr">
        <is>
          <t>F</t>
        </is>
      </c>
      <c r="E973" t="inlineStr">
        <is>
          <t>F</t>
        </is>
      </c>
      <c r="F973" t="n">
        <v>27</v>
      </c>
      <c r="G973" t="inlineStr"/>
      <c r="H973" t="inlineStr">
        <is>
          <t>FA</t>
        </is>
      </c>
      <c r="I973" s="30" t="n">
        <v>775000</v>
      </c>
      <c r="J973" s="31" t="n">
        <v>1.7</v>
      </c>
      <c r="K973" s="31" t="n">
        <v>0</v>
      </c>
      <c r="L973" s="31" t="n">
        <v>1.7</v>
      </c>
      <c r="M973" s="31" t="n">
        <v>2.19</v>
      </c>
      <c r="O973" t="n">
        <v>4</v>
      </c>
      <c r="P973" t="inlineStr">
        <is>
          <t>04xar</t>
        </is>
      </c>
    </row>
    <row r="974">
      <c r="A974" t="n">
        <v>973</v>
      </c>
      <c r="B974" t="inlineStr">
        <is>
          <t>Ludvig Jansson</t>
        </is>
      </c>
      <c r="C974" t="inlineStr">
        <is>
          <t>FLA</t>
        </is>
      </c>
      <c r="D974" t="inlineStr">
        <is>
          <t>D</t>
        </is>
      </c>
      <c r="E974" t="inlineStr">
        <is>
          <t>D</t>
        </is>
      </c>
      <c r="F974" t="n">
        <v>22</v>
      </c>
      <c r="G974" t="inlineStr"/>
      <c r="H974" t="inlineStr">
        <is>
          <t>FA</t>
        </is>
      </c>
      <c r="I974" s="30" t="n">
        <v>855000</v>
      </c>
      <c r="J974" s="31" t="n">
        <v>1.69</v>
      </c>
      <c r="K974" s="31" t="n">
        <v>1.69</v>
      </c>
      <c r="L974" s="31" t="n">
        <v>0</v>
      </c>
      <c r="M974" s="31" t="n">
        <v>1.98</v>
      </c>
      <c r="O974" t="n">
        <v>6</v>
      </c>
      <c r="P974" t="inlineStr">
        <is>
          <t>060nh</t>
        </is>
      </c>
    </row>
    <row r="975">
      <c r="A975" t="n">
        <v>974</v>
      </c>
      <c r="B975" t="inlineStr">
        <is>
          <t>Owen Pickering</t>
        </is>
      </c>
      <c r="C975" t="inlineStr">
        <is>
          <t>PIT</t>
        </is>
      </c>
      <c r="D975" t="inlineStr">
        <is>
          <t>D</t>
        </is>
      </c>
      <c r="E975" t="inlineStr">
        <is>
          <t>D</t>
        </is>
      </c>
      <c r="F975" t="n">
        <v>22</v>
      </c>
      <c r="G975" t="inlineStr"/>
      <c r="H975" t="inlineStr">
        <is>
          <t>Anybody but the Leafs</t>
        </is>
      </c>
      <c r="I975" s="30" t="n">
        <v>886667</v>
      </c>
      <c r="J975" s="31" t="n">
        <v>1.66</v>
      </c>
      <c r="K975" s="31" t="n">
        <v>0.84</v>
      </c>
      <c r="L975" s="31" t="n">
        <v>0.82</v>
      </c>
      <c r="M975" s="31" t="n">
        <v>1.87</v>
      </c>
      <c r="O975" t="n">
        <v>33</v>
      </c>
      <c r="P975" t="inlineStr">
        <is>
          <t>0616n</t>
        </is>
      </c>
    </row>
    <row r="976">
      <c r="A976" t="n">
        <v>975</v>
      </c>
      <c r="B976" t="inlineStr">
        <is>
          <t>Matt Benning</t>
        </is>
      </c>
      <c r="C976" t="inlineStr">
        <is>
          <t>TOR</t>
        </is>
      </c>
      <c r="D976" t="inlineStr">
        <is>
          <t>D</t>
        </is>
      </c>
      <c r="E976" t="inlineStr">
        <is>
          <t>D</t>
        </is>
      </c>
      <c r="F976" t="n">
        <v>32</v>
      </c>
      <c r="G976" t="inlineStr"/>
      <c r="H976" t="inlineStr">
        <is>
          <t>FA</t>
        </is>
      </c>
      <c r="I976" s="30" t="n">
        <v>1250000</v>
      </c>
      <c r="J976" s="31" t="n">
        <v>1.64</v>
      </c>
      <c r="K976" s="31" t="n">
        <v>0.38</v>
      </c>
      <c r="L976" s="31" t="n">
        <v>1.26</v>
      </c>
      <c r="M976" s="31" t="n">
        <v>1.31</v>
      </c>
      <c r="O976" t="n">
        <v>1</v>
      </c>
      <c r="P976" t="inlineStr">
        <is>
          <t>02ob1</t>
        </is>
      </c>
    </row>
    <row r="977">
      <c r="A977" t="n">
        <v>976</v>
      </c>
      <c r="B977" t="inlineStr">
        <is>
          <t>Thomas Milic</t>
        </is>
      </c>
      <c r="C977" t="inlineStr">
        <is>
          <t>WPG</t>
        </is>
      </c>
      <c r="D977" t="inlineStr">
        <is>
          <t>G</t>
        </is>
      </c>
      <c r="E977" t="inlineStr">
        <is>
          <t>G</t>
        </is>
      </c>
      <c r="F977" t="n">
        <v>23</v>
      </c>
      <c r="G977" t="inlineStr"/>
      <c r="H977" t="inlineStr">
        <is>
          <t>FA</t>
        </is>
      </c>
      <c r="I977" s="30" t="n">
        <v>841667</v>
      </c>
      <c r="J977" s="31" t="n">
        <v>1.62</v>
      </c>
      <c r="K977" s="31" t="n">
        <v>1.58</v>
      </c>
      <c r="L977" s="31" t="n">
        <v>0.04</v>
      </c>
      <c r="M977" s="31" t="n">
        <v>1.92</v>
      </c>
      <c r="O977" t="n">
        <v>21</v>
      </c>
      <c r="P977" t="inlineStr">
        <is>
          <t>05u3g</t>
        </is>
      </c>
    </row>
    <row r="978">
      <c r="A978" t="n">
        <v>977</v>
      </c>
      <c r="B978" t="inlineStr">
        <is>
          <t>Garrett Wilson</t>
        </is>
      </c>
      <c r="C978" t="inlineStr">
        <is>
          <t>(N/A)</t>
        </is>
      </c>
      <c r="D978" t="inlineStr">
        <is>
          <t>F</t>
        </is>
      </c>
      <c r="E978" t="inlineStr">
        <is>
          <t>F</t>
        </is>
      </c>
      <c r="F978" t="n">
        <v>35</v>
      </c>
      <c r="G978" t="inlineStr"/>
      <c r="H978" t="inlineStr">
        <is>
          <t>FA</t>
        </is>
      </c>
      <c r="I978" s="30" t="n">
        <v>1</v>
      </c>
      <c r="J978" s="31" t="n">
        <v>1.55</v>
      </c>
      <c r="K978" s="31" t="n">
        <v>1.55</v>
      </c>
      <c r="L978" s="31" t="n">
        <v>0</v>
      </c>
      <c r="M978" s="31" t="n">
        <v>1550000</v>
      </c>
      <c r="O978" t="n">
        <v>1</v>
      </c>
      <c r="P978" t="inlineStr">
        <is>
          <t>024b4</t>
        </is>
      </c>
    </row>
    <row r="979">
      <c r="A979" t="n">
        <v>978</v>
      </c>
      <c r="B979" t="inlineStr">
        <is>
          <t>Mikulas Hovorka</t>
        </is>
      </c>
      <c r="C979" t="inlineStr">
        <is>
          <t>FLA</t>
        </is>
      </c>
      <c r="D979" t="inlineStr">
        <is>
          <t>D</t>
        </is>
      </c>
      <c r="E979" t="inlineStr">
        <is>
          <t>D</t>
        </is>
      </c>
      <c r="F979" t="n">
        <v>25</v>
      </c>
      <c r="G979" t="inlineStr"/>
      <c r="H979" t="inlineStr">
        <is>
          <t>FA</t>
        </is>
      </c>
      <c r="I979" s="30" t="n">
        <v>950000</v>
      </c>
      <c r="J979" s="31" t="n">
        <v>1.54</v>
      </c>
      <c r="K979" s="31" t="n">
        <v>1.53</v>
      </c>
      <c r="L979" s="31" t="n">
        <v>0.01</v>
      </c>
      <c r="M979" s="31" t="n">
        <v>1.62</v>
      </c>
      <c r="O979" t="n">
        <v>4</v>
      </c>
      <c r="P979" t="inlineStr">
        <is>
          <t>06l26</t>
        </is>
      </c>
    </row>
    <row r="980">
      <c r="A980" t="n">
        <v>979</v>
      </c>
      <c r="B980" t="inlineStr">
        <is>
          <t>Tristen Nielsen</t>
        </is>
      </c>
      <c r="C980" t="inlineStr">
        <is>
          <t>COL</t>
        </is>
      </c>
      <c r="D980" t="inlineStr">
        <is>
          <t>F</t>
        </is>
      </c>
      <c r="E980" t="inlineStr">
        <is>
          <t>F</t>
        </is>
      </c>
      <c r="F980" t="n">
        <v>26</v>
      </c>
      <c r="G980" t="inlineStr"/>
      <c r="H980" t="inlineStr">
        <is>
          <t>FA</t>
        </is>
      </c>
      <c r="I980" s="30" t="n">
        <v>775000</v>
      </c>
      <c r="J980" s="31" t="n">
        <v>1.49</v>
      </c>
      <c r="K980" s="31" t="n">
        <v>1.49</v>
      </c>
      <c r="L980" s="31" t="n">
        <v>0</v>
      </c>
      <c r="M980" s="31" t="n">
        <v>1.92</v>
      </c>
      <c r="O980" t="n">
        <v>4</v>
      </c>
      <c r="P980" t="inlineStr">
        <is>
          <t>04rfc</t>
        </is>
      </c>
    </row>
    <row r="981">
      <c r="A981" t="n">
        <v>980</v>
      </c>
      <c r="B981" t="inlineStr">
        <is>
          <t>Cameron Crotty</t>
        </is>
      </c>
      <c r="C981" t="inlineStr">
        <is>
          <t>OTT</t>
        </is>
      </c>
      <c r="D981" t="inlineStr">
        <is>
          <t>D</t>
        </is>
      </c>
      <c r="E981" t="inlineStr">
        <is>
          <t>D</t>
        </is>
      </c>
      <c r="F981" t="n">
        <v>27</v>
      </c>
      <c r="G981" t="inlineStr"/>
      <c r="H981" t="inlineStr">
        <is>
          <t>FA</t>
        </is>
      </c>
      <c r="I981" s="30" t="n">
        <v>812500</v>
      </c>
      <c r="J981" s="31" t="n">
        <v>1.48</v>
      </c>
      <c r="K981" s="31" t="n">
        <v>1.7</v>
      </c>
      <c r="L981" s="31" t="n">
        <v>-0.22</v>
      </c>
      <c r="M981" s="31" t="n">
        <v>1.82</v>
      </c>
      <c r="O981" t="n">
        <v>2</v>
      </c>
      <c r="P981" t="inlineStr">
        <is>
          <t>04f1j</t>
        </is>
      </c>
    </row>
    <row r="982">
      <c r="A982" t="n">
        <v>981</v>
      </c>
      <c r="B982" t="inlineStr">
        <is>
          <t>Patrick Giles</t>
        </is>
      </c>
      <c r="C982" t="inlineStr">
        <is>
          <t>SJS</t>
        </is>
      </c>
      <c r="D982" t="inlineStr">
        <is>
          <t>F</t>
        </is>
      </c>
      <c r="E982" t="inlineStr">
        <is>
          <t>F</t>
        </is>
      </c>
      <c r="F982" t="n">
        <v>26</v>
      </c>
      <c r="G982" t="inlineStr"/>
      <c r="H982" t="inlineStr">
        <is>
          <t>FA</t>
        </is>
      </c>
      <c r="I982" s="30" t="n">
        <v>875000</v>
      </c>
      <c r="J982" s="31" t="n">
        <v>1.42</v>
      </c>
      <c r="K982" s="31" t="n">
        <v>1.23</v>
      </c>
      <c r="L982" s="31" t="n">
        <v>0.19</v>
      </c>
      <c r="M982" s="31" t="n">
        <v>1.62</v>
      </c>
      <c r="O982" t="n">
        <v>4</v>
      </c>
      <c r="P982" t="inlineStr">
        <is>
          <t>04r69</t>
        </is>
      </c>
    </row>
    <row r="983">
      <c r="A983" t="n">
        <v>982</v>
      </c>
      <c r="B983" t="inlineStr">
        <is>
          <t>Dysin Mayo</t>
        </is>
      </c>
      <c r="C983" t="inlineStr">
        <is>
          <t>CBJ</t>
        </is>
      </c>
      <c r="D983" t="inlineStr">
        <is>
          <t>D</t>
        </is>
      </c>
      <c r="E983" t="inlineStr">
        <is>
          <t>D</t>
        </is>
      </c>
      <c r="F983" t="n">
        <v>30</v>
      </c>
      <c r="G983" t="inlineStr"/>
      <c r="H983" t="inlineStr">
        <is>
          <t>FA</t>
        </is>
      </c>
      <c r="I983" s="30" t="n">
        <v>775000</v>
      </c>
      <c r="J983" s="31" t="n">
        <v>1.23</v>
      </c>
      <c r="K983" s="31" t="n">
        <v>1.23</v>
      </c>
      <c r="L983" s="31" t="n">
        <v>0</v>
      </c>
      <c r="M983" s="31" t="n">
        <v>1.59</v>
      </c>
      <c r="O983" t="n">
        <v>2</v>
      </c>
      <c r="P983" t="inlineStr">
        <is>
          <t>03czd</t>
        </is>
      </c>
    </row>
    <row r="984">
      <c r="A984" t="n">
        <v>983</v>
      </c>
      <c r="B984" t="inlineStr">
        <is>
          <t>Justin Robidas</t>
        </is>
      </c>
      <c r="C984" t="inlineStr">
        <is>
          <t>CAR</t>
        </is>
      </c>
      <c r="D984" t="inlineStr">
        <is>
          <t>F</t>
        </is>
      </c>
      <c r="E984" t="inlineStr">
        <is>
          <t>F</t>
        </is>
      </c>
      <c r="F984" t="n">
        <v>23</v>
      </c>
      <c r="G984" t="inlineStr"/>
      <c r="H984" t="inlineStr">
        <is>
          <t>FA</t>
        </is>
      </c>
      <c r="I984" s="30" t="n">
        <v>825000</v>
      </c>
      <c r="J984" s="31" t="n">
        <v>1.19</v>
      </c>
      <c r="K984" s="31" t="n">
        <v>1.19</v>
      </c>
      <c r="L984" s="31" t="n">
        <v>0</v>
      </c>
      <c r="M984" s="31" t="n">
        <v>1.44</v>
      </c>
      <c r="O984" t="n">
        <v>16</v>
      </c>
      <c r="P984" t="inlineStr">
        <is>
          <t>05gdb</t>
        </is>
      </c>
    </row>
    <row r="985">
      <c r="A985" t="n">
        <v>984</v>
      </c>
      <c r="B985" t="inlineStr">
        <is>
          <t>Riley Stillman</t>
        </is>
      </c>
      <c r="C985" t="inlineStr">
        <is>
          <t>EDM</t>
        </is>
      </c>
      <c r="D985" t="inlineStr">
        <is>
          <t>D</t>
        </is>
      </c>
      <c r="E985" t="inlineStr">
        <is>
          <t>D</t>
        </is>
      </c>
      <c r="F985" t="n">
        <v>28</v>
      </c>
      <c r="G985" t="inlineStr"/>
      <c r="H985" t="inlineStr">
        <is>
          <t>FA</t>
        </is>
      </c>
      <c r="I985" s="30" t="n">
        <v>775000</v>
      </c>
      <c r="J985" s="31" t="n">
        <v>1.17</v>
      </c>
      <c r="K985" s="31" t="n">
        <v>1.04</v>
      </c>
      <c r="L985" s="31" t="n">
        <v>0.13</v>
      </c>
      <c r="M985" s="31" t="n">
        <v>1.51</v>
      </c>
      <c r="O985" t="n">
        <v>1</v>
      </c>
      <c r="P985" t="inlineStr">
        <is>
          <t>042x6</t>
        </is>
      </c>
    </row>
    <row r="986">
      <c r="A986" t="n">
        <v>985</v>
      </c>
      <c r="B986" t="inlineStr">
        <is>
          <t>Victor Eklund</t>
        </is>
      </c>
      <c r="C986" t="inlineStr">
        <is>
          <t>NYI</t>
        </is>
      </c>
      <c r="D986" t="inlineStr">
        <is>
          <t>F</t>
        </is>
      </c>
      <c r="E986" t="inlineStr">
        <is>
          <t>F</t>
        </is>
      </c>
      <c r="F986" t="n">
        <v>19</v>
      </c>
      <c r="G986" t="inlineStr"/>
      <c r="H986" t="inlineStr">
        <is>
          <t>Sidizen Kanes</t>
        </is>
      </c>
      <c r="I986" s="30" t="n">
        <v>975000</v>
      </c>
      <c r="J986" s="31" t="n">
        <v>1.1</v>
      </c>
      <c r="K986" s="31" t="n">
        <v>1.1</v>
      </c>
      <c r="L986" s="31" t="n">
        <v>0</v>
      </c>
      <c r="M986" s="31" t="n">
        <v>1.13</v>
      </c>
      <c r="N986" t="n">
        <v>291.4</v>
      </c>
      <c r="O986" t="n">
        <v>67</v>
      </c>
      <c r="P986" t="inlineStr">
        <is>
          <t>06pyw</t>
        </is>
      </c>
    </row>
    <row r="987">
      <c r="A987" t="n">
        <v>986</v>
      </c>
      <c r="B987" t="inlineStr">
        <is>
          <t>Adam Ginning</t>
        </is>
      </c>
      <c r="C987" t="inlineStr">
        <is>
          <t>VGK</t>
        </is>
      </c>
      <c r="D987" t="inlineStr">
        <is>
          <t>D</t>
        </is>
      </c>
      <c r="E987" t="inlineStr">
        <is>
          <t>D</t>
        </is>
      </c>
      <c r="F987" t="n">
        <v>26</v>
      </c>
      <c r="G987" t="inlineStr"/>
      <c r="H987" t="inlineStr">
        <is>
          <t>FA</t>
        </is>
      </c>
      <c r="I987" s="30" t="n">
        <v>875000</v>
      </c>
      <c r="J987" s="31" t="n">
        <v>1.06</v>
      </c>
      <c r="K987" s="31" t="n">
        <v>0.96</v>
      </c>
      <c r="L987" s="31" t="n">
        <v>0.1</v>
      </c>
      <c r="M987" s="31" t="n">
        <v>1.21</v>
      </c>
      <c r="O987" t="n">
        <v>4</v>
      </c>
      <c r="P987" t="inlineStr">
        <is>
          <t>04qy6</t>
        </is>
      </c>
    </row>
    <row r="988">
      <c r="A988" t="n">
        <v>987</v>
      </c>
      <c r="B988" t="inlineStr">
        <is>
          <t>Felix Unger Sorum</t>
        </is>
      </c>
      <c r="C988" t="inlineStr">
        <is>
          <t>CAR</t>
        </is>
      </c>
      <c r="D988" t="inlineStr">
        <is>
          <t>F</t>
        </is>
      </c>
      <c r="E988" t="inlineStr">
        <is>
          <t>F</t>
        </is>
      </c>
      <c r="F988" t="n">
        <v>20</v>
      </c>
      <c r="G988" t="inlineStr"/>
      <c r="H988" t="inlineStr">
        <is>
          <t>Deef-Fence</t>
        </is>
      </c>
      <c r="I988" s="30" t="n">
        <v>803334</v>
      </c>
      <c r="J988" s="31" t="n">
        <v>1.04</v>
      </c>
      <c r="K988" s="31" t="n">
        <v>1.04</v>
      </c>
      <c r="L988" s="31" t="n">
        <v>0</v>
      </c>
      <c r="M988" s="31" t="n">
        <v>1.29</v>
      </c>
      <c r="O988" t="n">
        <v>36</v>
      </c>
      <c r="P988" t="inlineStr">
        <is>
          <t>06bui</t>
        </is>
      </c>
    </row>
    <row r="989">
      <c r="A989" t="n">
        <v>988</v>
      </c>
      <c r="B989" t="inlineStr">
        <is>
          <t>Maxim Groshev</t>
        </is>
      </c>
      <c r="C989" t="inlineStr">
        <is>
          <t>TBL</t>
        </is>
      </c>
      <c r="D989" t="inlineStr">
        <is>
          <t>F,D</t>
        </is>
      </c>
      <c r="E989" t="inlineStr">
        <is>
          <t>D,F</t>
        </is>
      </c>
      <c r="F989" t="n">
        <v>24</v>
      </c>
      <c r="G989" t="inlineStr"/>
      <c r="H989" t="inlineStr">
        <is>
          <t>FA</t>
        </is>
      </c>
      <c r="I989" s="30" t="n">
        <v>875000</v>
      </c>
      <c r="J989" s="31" t="n">
        <v>1.04</v>
      </c>
      <c r="K989" s="31" t="n">
        <v>1.04</v>
      </c>
      <c r="L989" s="31" t="n">
        <v>0</v>
      </c>
      <c r="M989" s="31" t="n">
        <v>1.19</v>
      </c>
      <c r="O989" t="n">
        <v>9</v>
      </c>
      <c r="P989" t="inlineStr">
        <is>
          <t>05kjb</t>
        </is>
      </c>
    </row>
    <row r="990">
      <c r="A990" t="n">
        <v>989</v>
      </c>
      <c r="B990" t="inlineStr">
        <is>
          <t>Joe Labate</t>
        </is>
      </c>
      <c r="C990" t="inlineStr">
        <is>
          <t>VAN</t>
        </is>
      </c>
      <c r="D990" t="inlineStr">
        <is>
          <t>F</t>
        </is>
      </c>
      <c r="E990" t="inlineStr">
        <is>
          <t>F</t>
        </is>
      </c>
      <c r="F990" t="n">
        <v>33</v>
      </c>
      <c r="G990" t="inlineStr"/>
      <c r="H990" t="inlineStr">
        <is>
          <t>FA</t>
        </is>
      </c>
      <c r="I990" s="30" t="n">
        <v>775000</v>
      </c>
      <c r="J990" s="31" t="n">
        <v>1.01</v>
      </c>
      <c r="K990" s="31" t="n">
        <v>0.38</v>
      </c>
      <c r="L990" s="31" t="n">
        <v>0.63</v>
      </c>
      <c r="M990" s="31" t="n">
        <v>1.3</v>
      </c>
      <c r="O990" t="n">
        <v>1</v>
      </c>
      <c r="P990" t="inlineStr">
        <is>
          <t>02fzu</t>
        </is>
      </c>
    </row>
    <row r="991">
      <c r="A991" t="n">
        <v>990</v>
      </c>
      <c r="B991" t="inlineStr">
        <is>
          <t>Lane Pederson</t>
        </is>
      </c>
      <c r="C991" t="inlineStr">
        <is>
          <t>LAK</t>
        </is>
      </c>
      <c r="D991" t="inlineStr">
        <is>
          <t>F</t>
        </is>
      </c>
      <c r="E991" t="inlineStr">
        <is>
          <t>F</t>
        </is>
      </c>
      <c r="F991" t="n">
        <v>29</v>
      </c>
      <c r="G991" t="inlineStr"/>
      <c r="H991" t="inlineStr">
        <is>
          <t>FA</t>
        </is>
      </c>
      <c r="I991" s="30" t="n">
        <v>875000</v>
      </c>
      <c r="J991" s="31" t="n">
        <v>0.92</v>
      </c>
      <c r="K991" s="31" t="n">
        <v>0.92</v>
      </c>
      <c r="L991" s="31" t="n">
        <v>0</v>
      </c>
      <c r="M991" s="31" t="n">
        <v>1.05</v>
      </c>
      <c r="O991" t="n">
        <v>3</v>
      </c>
      <c r="P991" t="inlineStr">
        <is>
          <t>03wkk</t>
        </is>
      </c>
    </row>
    <row r="992">
      <c r="A992" t="n">
        <v>991</v>
      </c>
      <c r="B992" t="inlineStr">
        <is>
          <t>Nolan Foote</t>
        </is>
      </c>
      <c r="C992" t="inlineStr">
        <is>
          <t>PHI</t>
        </is>
      </c>
      <c r="D992" t="inlineStr">
        <is>
          <t>F</t>
        </is>
      </c>
      <c r="E992" t="inlineStr">
        <is>
          <t>F</t>
        </is>
      </c>
      <c r="F992" t="n">
        <v>25</v>
      </c>
      <c r="G992" t="inlineStr"/>
      <c r="H992" t="inlineStr">
        <is>
          <t>FA</t>
        </is>
      </c>
      <c r="I992" s="30" t="n">
        <v>850000</v>
      </c>
      <c r="J992" s="31" t="n">
        <v>0.89</v>
      </c>
      <c r="K992" s="31" t="n">
        <v>4.01</v>
      </c>
      <c r="L992" s="31" t="n">
        <v>-3.12</v>
      </c>
      <c r="M992" s="31" t="n">
        <v>1.05</v>
      </c>
      <c r="O992" t="n">
        <v>10</v>
      </c>
      <c r="P992" t="inlineStr">
        <is>
          <t>04lda</t>
        </is>
      </c>
    </row>
    <row r="993">
      <c r="A993" t="n">
        <v>992</v>
      </c>
      <c r="B993" t="inlineStr">
        <is>
          <t>Xavier Parent</t>
        </is>
      </c>
      <c r="C993" t="inlineStr">
        <is>
          <t>NJD</t>
        </is>
      </c>
      <c r="D993" t="inlineStr">
        <is>
          <t>F</t>
        </is>
      </c>
      <c r="E993" t="inlineStr">
        <is>
          <t>F</t>
        </is>
      </c>
      <c r="F993" t="n">
        <v>25</v>
      </c>
      <c r="G993" t="inlineStr"/>
      <c r="H993" t="inlineStr">
        <is>
          <t>FA</t>
        </is>
      </c>
      <c r="I993" s="30" t="n">
        <v>850000</v>
      </c>
      <c r="J993" s="31" t="n">
        <v>0.89</v>
      </c>
      <c r="K993" s="31" t="n">
        <v>0.89</v>
      </c>
      <c r="L993" s="31" t="n">
        <v>0</v>
      </c>
      <c r="M993" s="31" t="n">
        <v>1.05</v>
      </c>
      <c r="O993" t="n">
        <v>3</v>
      </c>
      <c r="P993" t="inlineStr">
        <is>
          <t>04ame</t>
        </is>
      </c>
    </row>
    <row r="994">
      <c r="A994" t="n">
        <v>993</v>
      </c>
      <c r="B994" t="inlineStr">
        <is>
          <t>Sheldon Dries</t>
        </is>
      </c>
      <c r="C994" t="inlineStr">
        <is>
          <t>DET</t>
        </is>
      </c>
      <c r="D994" t="inlineStr">
        <is>
          <t>F</t>
        </is>
      </c>
      <c r="E994" t="inlineStr">
        <is>
          <t>F</t>
        </is>
      </c>
      <c r="F994" t="n">
        <v>32</v>
      </c>
      <c r="G994" t="inlineStr"/>
      <c r="H994" t="inlineStr">
        <is>
          <t>FA</t>
        </is>
      </c>
      <c r="I994" s="30" t="n">
        <v>775000</v>
      </c>
      <c r="J994" s="31" t="n">
        <v>0.85</v>
      </c>
      <c r="K994" s="31" t="n">
        <v>0.52</v>
      </c>
      <c r="L994" s="31" t="n">
        <v>0.33</v>
      </c>
      <c r="M994" s="31" t="n">
        <v>1.1</v>
      </c>
      <c r="O994" t="n">
        <v>1</v>
      </c>
      <c r="P994" t="inlineStr">
        <is>
          <t>04juv</t>
        </is>
      </c>
    </row>
    <row r="995">
      <c r="A995" t="n">
        <v>994</v>
      </c>
      <c r="B995" t="inlineStr">
        <is>
          <t>Raphael Lavoie</t>
        </is>
      </c>
      <c r="C995" t="inlineStr">
        <is>
          <t>VGK</t>
        </is>
      </c>
      <c r="D995" t="inlineStr">
        <is>
          <t>F</t>
        </is>
      </c>
      <c r="E995" t="inlineStr">
        <is>
          <t>F</t>
        </is>
      </c>
      <c r="F995" t="n">
        <v>25</v>
      </c>
      <c r="G995" t="inlineStr"/>
      <c r="H995" t="inlineStr">
        <is>
          <t>FA</t>
        </is>
      </c>
      <c r="I995" s="30" t="n">
        <v>900000</v>
      </c>
      <c r="J995" s="31" t="n">
        <v>0.8</v>
      </c>
      <c r="K995" s="31" t="n">
        <v>0.05</v>
      </c>
      <c r="L995" s="31" t="n">
        <v>0.75</v>
      </c>
      <c r="M995" s="31" t="n">
        <v>0.89</v>
      </c>
      <c r="O995" t="n">
        <v>11</v>
      </c>
      <c r="P995" t="inlineStr">
        <is>
          <t>04sy0</t>
        </is>
      </c>
    </row>
    <row r="996">
      <c r="A996" t="n">
        <v>995</v>
      </c>
      <c r="B996" t="inlineStr">
        <is>
          <t>Abram Wiebe</t>
        </is>
      </c>
      <c r="C996" t="inlineStr">
        <is>
          <t>CGY</t>
        </is>
      </c>
      <c r="D996" t="inlineStr">
        <is>
          <t>D</t>
        </is>
      </c>
      <c r="E996" t="inlineStr">
        <is>
          <t>D</t>
        </is>
      </c>
      <c r="F996" t="n">
        <v>23</v>
      </c>
      <c r="G996" t="inlineStr"/>
      <c r="H996" t="inlineStr">
        <is>
          <t>FA</t>
        </is>
      </c>
      <c r="I996" s="30" t="n">
        <v>950000</v>
      </c>
      <c r="J996" s="31" t="n">
        <v>0.78</v>
      </c>
      <c r="K996" s="31" t="n">
        <v>0.77</v>
      </c>
      <c r="L996" s="31" t="n">
        <v>0.01</v>
      </c>
      <c r="M996" s="31" t="n">
        <v>0.82</v>
      </c>
      <c r="O996" t="n">
        <v>6</v>
      </c>
      <c r="P996" t="inlineStr">
        <is>
          <t>062sj</t>
        </is>
      </c>
    </row>
    <row r="997">
      <c r="A997" t="n">
        <v>996</v>
      </c>
      <c r="B997" t="inlineStr">
        <is>
          <t>Cole McWard</t>
        </is>
      </c>
      <c r="C997" t="inlineStr">
        <is>
          <t>TOR</t>
        </is>
      </c>
      <c r="D997" t="inlineStr">
        <is>
          <t>D</t>
        </is>
      </c>
      <c r="E997" t="inlineStr">
        <is>
          <t>D</t>
        </is>
      </c>
      <c r="F997" t="n">
        <v>25</v>
      </c>
      <c r="G997" t="inlineStr"/>
      <c r="H997" t="inlineStr">
        <is>
          <t>FA</t>
        </is>
      </c>
      <c r="I997" s="30" t="n">
        <v>875000</v>
      </c>
      <c r="J997" s="31" t="n">
        <v>0.74</v>
      </c>
      <c r="K997" s="31" t="n">
        <v>0.95</v>
      </c>
      <c r="L997" s="31" t="n">
        <v>-0.21</v>
      </c>
      <c r="M997" s="31" t="n">
        <v>0.85</v>
      </c>
      <c r="O997" t="n">
        <v>4</v>
      </c>
      <c r="P997" t="inlineStr">
        <is>
          <t>06avt</t>
        </is>
      </c>
    </row>
    <row r="998">
      <c r="A998" t="n">
        <v>997</v>
      </c>
      <c r="B998" t="inlineStr">
        <is>
          <t>William Villeneuve</t>
        </is>
      </c>
      <c r="C998" t="inlineStr">
        <is>
          <t>TOR</t>
        </is>
      </c>
      <c r="D998" t="inlineStr">
        <is>
          <t>D</t>
        </is>
      </c>
      <c r="E998" t="inlineStr">
        <is>
          <t>D</t>
        </is>
      </c>
      <c r="F998" t="n">
        <v>24</v>
      </c>
      <c r="G998" t="inlineStr"/>
      <c r="H998" t="inlineStr">
        <is>
          <t>FA</t>
        </is>
      </c>
      <c r="I998" s="30" t="n">
        <v>775000</v>
      </c>
      <c r="J998" s="31" t="n">
        <v>0.74</v>
      </c>
      <c r="K998" s="31" t="n">
        <v>0.74</v>
      </c>
      <c r="L998" s="31" t="n">
        <v>0</v>
      </c>
      <c r="M998" s="31" t="n">
        <v>0.95</v>
      </c>
      <c r="O998" t="n">
        <v>10</v>
      </c>
      <c r="P998" t="inlineStr">
        <is>
          <t>05kdv</t>
        </is>
      </c>
    </row>
    <row r="999">
      <c r="A999" t="n">
        <v>998</v>
      </c>
      <c r="B999" t="inlineStr">
        <is>
          <t>Skyler Brind'Amour</t>
        </is>
      </c>
      <c r="C999" t="inlineStr">
        <is>
          <t>CAR</t>
        </is>
      </c>
      <c r="D999" t="inlineStr">
        <is>
          <t>F</t>
        </is>
      </c>
      <c r="E999" t="inlineStr">
        <is>
          <t>F</t>
        </is>
      </c>
      <c r="F999" t="n">
        <v>27</v>
      </c>
      <c r="G999" t="inlineStr"/>
      <c r="H999" t="inlineStr">
        <is>
          <t>FA</t>
        </is>
      </c>
      <c r="I999" s="30" t="n">
        <v>1</v>
      </c>
      <c r="J999" s="31" t="n">
        <v>0.7</v>
      </c>
      <c r="K999" s="31" t="n">
        <v>0.75</v>
      </c>
      <c r="L999" s="31" t="n">
        <v>-0.05</v>
      </c>
      <c r="M999" s="31" t="n">
        <v>700000</v>
      </c>
      <c r="O999" t="n">
        <v>3</v>
      </c>
      <c r="P999" t="inlineStr">
        <is>
          <t>04f83</t>
        </is>
      </c>
    </row>
    <row r="1000">
      <c r="A1000" t="n">
        <v>999</v>
      </c>
      <c r="B1000" t="inlineStr">
        <is>
          <t>Jack Devine</t>
        </is>
      </c>
      <c r="C1000" t="inlineStr">
        <is>
          <t>FLA</t>
        </is>
      </c>
      <c r="D1000" t="inlineStr">
        <is>
          <t>F</t>
        </is>
      </c>
      <c r="E1000" t="inlineStr">
        <is>
          <t>F</t>
        </is>
      </c>
      <c r="F1000" t="n">
        <v>22</v>
      </c>
      <c r="G1000" t="inlineStr"/>
      <c r="H1000" t="inlineStr">
        <is>
          <t>FA</t>
        </is>
      </c>
      <c r="I1000" s="30" t="n">
        <v>950000</v>
      </c>
      <c r="J1000" s="31" t="n">
        <v>0.7</v>
      </c>
      <c r="K1000" s="31" t="n">
        <v>0.7</v>
      </c>
      <c r="L1000" s="31" t="n">
        <v>0</v>
      </c>
      <c r="M1000" s="31" t="n">
        <v>0.74</v>
      </c>
      <c r="O1000" t="n">
        <v>23</v>
      </c>
      <c r="P1000" t="inlineStr">
        <is>
          <t>05rj0</t>
        </is>
      </c>
    </row>
    <row r="1001">
      <c r="A1001" t="n">
        <v>1000</v>
      </c>
      <c r="B1001" t="inlineStr">
        <is>
          <t>Carter Mazur</t>
        </is>
      </c>
      <c r="C1001" t="inlineStr">
        <is>
          <t>DET</t>
        </is>
      </c>
      <c r="D1001" t="inlineStr">
        <is>
          <t>F</t>
        </is>
      </c>
      <c r="E1001" t="inlineStr">
        <is>
          <t>F</t>
        </is>
      </c>
      <c r="F1001" t="n">
        <v>24</v>
      </c>
      <c r="G1001" t="inlineStr"/>
      <c r="H1001" t="inlineStr">
        <is>
          <t>FA</t>
        </is>
      </c>
      <c r="I1001" s="30" t="n">
        <v>875000</v>
      </c>
      <c r="J1001" s="31" t="n">
        <v>0.65</v>
      </c>
      <c r="K1001" s="31" t="n">
        <v>0.74</v>
      </c>
      <c r="L1001" s="31" t="n">
        <v>-0.09</v>
      </c>
      <c r="M1001" s="31" t="n">
        <v>0.74</v>
      </c>
      <c r="O1001" t="n">
        <v>16</v>
      </c>
      <c r="P1001" t="inlineStr">
        <is>
          <t>05u4f</t>
        </is>
      </c>
    </row>
    <row r="1002">
      <c r="A1002" t="n">
        <v>1001</v>
      </c>
      <c r="B1002" t="inlineStr">
        <is>
          <t>Ty Murchison</t>
        </is>
      </c>
      <c r="C1002" t="inlineStr">
        <is>
          <t>PHI</t>
        </is>
      </c>
      <c r="D1002" t="inlineStr">
        <is>
          <t>D</t>
        </is>
      </c>
      <c r="E1002" t="inlineStr">
        <is>
          <t>D</t>
        </is>
      </c>
      <c r="F1002" t="n">
        <v>23</v>
      </c>
      <c r="G1002" t="inlineStr"/>
      <c r="H1002" t="inlineStr">
        <is>
          <t>FA</t>
        </is>
      </c>
      <c r="I1002" s="30" t="n">
        <v>860000</v>
      </c>
      <c r="J1002" s="31" t="n">
        <v>0.65</v>
      </c>
      <c r="K1002" s="31" t="n">
        <v>0.65</v>
      </c>
      <c r="L1002" s="31" t="n">
        <v>0</v>
      </c>
      <c r="M1002" s="31" t="n">
        <v>0.76</v>
      </c>
      <c r="O1002" t="n">
        <v>5</v>
      </c>
      <c r="P1002" t="inlineStr">
        <is>
          <t>05u5f</t>
        </is>
      </c>
    </row>
    <row r="1003">
      <c r="A1003" t="n">
        <v>1002</v>
      </c>
      <c r="B1003" t="inlineStr">
        <is>
          <t>Josiah Slavin</t>
        </is>
      </c>
      <c r="C1003" t="inlineStr">
        <is>
          <t>CAR</t>
        </is>
      </c>
      <c r="D1003" t="inlineStr">
        <is>
          <t>F</t>
        </is>
      </c>
      <c r="E1003" t="inlineStr">
        <is>
          <t>F</t>
        </is>
      </c>
      <c r="F1003" t="n">
        <v>27</v>
      </c>
      <c r="G1003" t="inlineStr"/>
      <c r="H1003" t="inlineStr">
        <is>
          <t>FA</t>
        </is>
      </c>
      <c r="I1003" s="30" t="n">
        <v>775000</v>
      </c>
      <c r="J1003" s="31" t="n">
        <v>0.59</v>
      </c>
      <c r="K1003" s="31" t="n">
        <v>0.59</v>
      </c>
      <c r="L1003" s="31" t="n">
        <v>0</v>
      </c>
      <c r="M1003" s="31" t="n">
        <v>0.76</v>
      </c>
      <c r="O1003" t="n">
        <v>1</v>
      </c>
      <c r="P1003" t="inlineStr">
        <is>
          <t>04r16</t>
        </is>
      </c>
    </row>
    <row r="1004">
      <c r="A1004" t="n">
        <v>1003</v>
      </c>
      <c r="B1004" t="inlineStr">
        <is>
          <t>Victor Ostman</t>
        </is>
      </c>
      <c r="C1004" t="inlineStr">
        <is>
          <t>SEA</t>
        </is>
      </c>
      <c r="D1004" t="inlineStr">
        <is>
          <t>G</t>
        </is>
      </c>
      <c r="E1004" t="inlineStr">
        <is>
          <t>G</t>
        </is>
      </c>
      <c r="F1004" t="n">
        <v>25</v>
      </c>
      <c r="G1004" t="inlineStr"/>
      <c r="H1004" t="inlineStr">
        <is>
          <t>The Last Place Lukes</t>
        </is>
      </c>
      <c r="I1004" s="30" t="n">
        <v>870000</v>
      </c>
      <c r="J1004" s="31" t="n">
        <v>0.58</v>
      </c>
      <c r="K1004" s="31" t="n">
        <v>0.66</v>
      </c>
      <c r="L1004" s="31" t="n">
        <v>-0.08</v>
      </c>
      <c r="M1004" s="31" t="n">
        <v>0.67</v>
      </c>
      <c r="O1004" t="n">
        <v>13</v>
      </c>
      <c r="P1004" t="inlineStr">
        <is>
          <t>05no6</t>
        </is>
      </c>
    </row>
    <row r="1005">
      <c r="A1005" t="n">
        <v>1004</v>
      </c>
      <c r="B1005" t="inlineStr">
        <is>
          <t>Braeden Cootes</t>
        </is>
      </c>
      <c r="C1005" t="inlineStr">
        <is>
          <t>VAN</t>
        </is>
      </c>
      <c r="D1005" t="inlineStr">
        <is>
          <t>F</t>
        </is>
      </c>
      <c r="E1005" t="inlineStr">
        <is>
          <t>F</t>
        </is>
      </c>
      <c r="F1005" t="n">
        <v>19</v>
      </c>
      <c r="G1005" t="inlineStr"/>
      <c r="H1005" t="inlineStr">
        <is>
          <t>Nathan</t>
        </is>
      </c>
      <c r="I1005" s="30" t="n">
        <v>975000</v>
      </c>
      <c r="J1005" s="31" t="n">
        <v>0.57</v>
      </c>
      <c r="K1005" s="31" t="n">
        <v>0.19</v>
      </c>
      <c r="L1005" s="31" t="n">
        <v>0.38</v>
      </c>
      <c r="M1005" s="31" t="n">
        <v>0.58</v>
      </c>
      <c r="O1005" t="n">
        <v>55</v>
      </c>
      <c r="P1005" t="inlineStr">
        <is>
          <t>06sqf</t>
        </is>
      </c>
    </row>
    <row r="1006">
      <c r="A1006" t="n">
        <v>1005</v>
      </c>
      <c r="B1006" t="inlineStr">
        <is>
          <t>Jason Polin</t>
        </is>
      </c>
      <c r="C1006" t="inlineStr">
        <is>
          <t>BUF</t>
        </is>
      </c>
      <c r="D1006" t="inlineStr">
        <is>
          <t>F</t>
        </is>
      </c>
      <c r="E1006" t="inlineStr">
        <is>
          <t>F</t>
        </is>
      </c>
      <c r="F1006" t="n">
        <v>27</v>
      </c>
      <c r="G1006" t="inlineStr"/>
      <c r="H1006" t="inlineStr">
        <is>
          <t>FA</t>
        </is>
      </c>
      <c r="I1006" s="30" t="n">
        <v>850000</v>
      </c>
      <c r="J1006" s="31" t="n">
        <v>0.53</v>
      </c>
      <c r="K1006" s="31" t="n">
        <v>0.67</v>
      </c>
      <c r="L1006" s="31" t="n">
        <v>-0.14</v>
      </c>
      <c r="M1006" s="31" t="n">
        <v>0.62</v>
      </c>
      <c r="O1006" t="n">
        <v>3</v>
      </c>
      <c r="P1006" t="inlineStr">
        <is>
          <t>066ri</t>
        </is>
      </c>
    </row>
    <row r="1007">
      <c r="A1007" t="n">
        <v>1006</v>
      </c>
      <c r="B1007" t="inlineStr">
        <is>
          <t>Viking Gustafsson Nyberg</t>
        </is>
      </c>
      <c r="C1007" t="inlineStr">
        <is>
          <t>MIN</t>
        </is>
      </c>
      <c r="D1007" t="inlineStr">
        <is>
          <t>D</t>
        </is>
      </c>
      <c r="E1007" t="inlineStr">
        <is>
          <t>D</t>
        </is>
      </c>
      <c r="F1007" t="n">
        <v>22</v>
      </c>
      <c r="G1007" t="inlineStr"/>
      <c r="H1007" t="inlineStr">
        <is>
          <t>FA</t>
        </is>
      </c>
      <c r="I1007" s="30" t="n">
        <v>975000</v>
      </c>
      <c r="J1007" s="31" t="n">
        <v>0.53</v>
      </c>
      <c r="K1007" s="31" t="n">
        <v>0.53</v>
      </c>
      <c r="L1007" s="31" t="n">
        <v>0</v>
      </c>
      <c r="M1007" s="31" t="n">
        <v>0.54</v>
      </c>
      <c r="O1007" t="n">
        <v>5</v>
      </c>
      <c r="P1007" t="inlineStr">
        <is>
          <t>06cf9</t>
        </is>
      </c>
    </row>
    <row r="1008">
      <c r="A1008" t="n">
        <v>1007</v>
      </c>
      <c r="B1008" t="inlineStr">
        <is>
          <t>Domenick Fensore</t>
        </is>
      </c>
      <c r="C1008" t="inlineStr">
        <is>
          <t>COL</t>
        </is>
      </c>
      <c r="D1008" t="inlineStr">
        <is>
          <t>D</t>
        </is>
      </c>
      <c r="E1008" t="inlineStr">
        <is>
          <t>D</t>
        </is>
      </c>
      <c r="F1008" t="n">
        <v>25</v>
      </c>
      <c r="G1008" t="inlineStr"/>
      <c r="H1008" t="inlineStr">
        <is>
          <t>FA</t>
        </is>
      </c>
      <c r="I1008" s="30" t="n">
        <v>850000</v>
      </c>
      <c r="J1008" s="31" t="n">
        <v>0.51</v>
      </c>
      <c r="K1008" s="31" t="n">
        <v>0.49</v>
      </c>
      <c r="L1008" s="31" t="n">
        <v>0.02</v>
      </c>
      <c r="M1008" s="31" t="n">
        <v>0.6</v>
      </c>
      <c r="O1008" t="n">
        <v>6</v>
      </c>
      <c r="P1008" t="inlineStr">
        <is>
          <t>0502a</t>
        </is>
      </c>
    </row>
    <row r="1009">
      <c r="A1009" t="n">
        <v>1008</v>
      </c>
      <c r="B1009" t="inlineStr">
        <is>
          <t>Brayden Yager</t>
        </is>
      </c>
      <c r="C1009" t="inlineStr">
        <is>
          <t>WPG</t>
        </is>
      </c>
      <c r="D1009" t="inlineStr">
        <is>
          <t>F</t>
        </is>
      </c>
      <c r="E1009" t="inlineStr">
        <is>
          <t>F</t>
        </is>
      </c>
      <c r="F1009" t="n">
        <v>21</v>
      </c>
      <c r="G1009" t="inlineStr"/>
      <c r="H1009" t="inlineStr">
        <is>
          <t>Sidizen Kanes</t>
        </is>
      </c>
      <c r="I1009" s="30" t="n">
        <v>918333</v>
      </c>
      <c r="J1009" s="31" t="n">
        <v>0.5</v>
      </c>
      <c r="K1009" s="31" t="n">
        <v>0.5</v>
      </c>
      <c r="L1009" s="31" t="n">
        <v>0</v>
      </c>
      <c r="M1009" s="31" t="n">
        <v>0.54</v>
      </c>
      <c r="O1009" t="n">
        <v>49</v>
      </c>
      <c r="P1009" t="inlineStr">
        <is>
          <t>05aa0</t>
        </is>
      </c>
    </row>
    <row r="1010">
      <c r="A1010" t="n">
        <v>1009</v>
      </c>
      <c r="B1010" t="inlineStr">
        <is>
          <t>Marc McLaughlin</t>
        </is>
      </c>
      <c r="C1010" t="inlineStr">
        <is>
          <t>NJD</t>
        </is>
      </c>
      <c r="D1010" t="inlineStr">
        <is>
          <t>F</t>
        </is>
      </c>
      <c r="E1010" t="inlineStr">
        <is>
          <t>F</t>
        </is>
      </c>
      <c r="F1010" t="n">
        <v>27</v>
      </c>
      <c r="G1010" t="inlineStr"/>
      <c r="H1010" t="inlineStr">
        <is>
          <t>FA</t>
        </is>
      </c>
      <c r="I1010" s="30" t="n">
        <v>850000</v>
      </c>
      <c r="J1010" s="31" t="n">
        <v>0.47</v>
      </c>
      <c r="K1010" s="31" t="n">
        <v>0.28</v>
      </c>
      <c r="L1010" s="31" t="n">
        <v>0.19</v>
      </c>
      <c r="M1010" s="31" t="n">
        <v>0.55</v>
      </c>
      <c r="O1010" t="n">
        <v>3</v>
      </c>
      <c r="P1010" t="inlineStr">
        <is>
          <t>05rgi</t>
        </is>
      </c>
    </row>
    <row r="1011">
      <c r="A1011" t="n">
        <v>1010</v>
      </c>
      <c r="B1011" t="inlineStr">
        <is>
          <t>Hunter Shepard</t>
        </is>
      </c>
      <c r="C1011" t="inlineStr">
        <is>
          <t>(N/A)</t>
        </is>
      </c>
      <c r="D1011" t="inlineStr">
        <is>
          <t>G</t>
        </is>
      </c>
      <c r="E1011" t="inlineStr">
        <is>
          <t>G</t>
        </is>
      </c>
      <c r="F1011" t="n">
        <v>30</v>
      </c>
      <c r="G1011" t="inlineStr"/>
      <c r="H1011" t="inlineStr">
        <is>
          <t>FA</t>
        </is>
      </c>
      <c r="I1011" s="30" t="n">
        <v>1</v>
      </c>
      <c r="J1011" s="31" t="n">
        <v>0.44</v>
      </c>
      <c r="K1011" s="31" t="n">
        <v>0.2</v>
      </c>
      <c r="L1011" s="31" t="n">
        <v>0.24</v>
      </c>
      <c r="M1011" s="31" t="n">
        <v>440000</v>
      </c>
      <c r="O1011" t="n">
        <v>2</v>
      </c>
      <c r="P1011" t="inlineStr">
        <is>
          <t>04obf</t>
        </is>
      </c>
    </row>
    <row r="1012">
      <c r="A1012" t="n">
        <v>1011</v>
      </c>
      <c r="B1012" t="inlineStr">
        <is>
          <t>Hunter Skinner</t>
        </is>
      </c>
      <c r="C1012" t="inlineStr">
        <is>
          <t>NSH</t>
        </is>
      </c>
      <c r="D1012" t="inlineStr">
        <is>
          <t>D</t>
        </is>
      </c>
      <c r="E1012" t="inlineStr">
        <is>
          <t>D</t>
        </is>
      </c>
      <c r="F1012" t="n">
        <v>25</v>
      </c>
      <c r="G1012" t="inlineStr"/>
      <c r="H1012" t="inlineStr">
        <is>
          <t>FA</t>
        </is>
      </c>
      <c r="I1012" s="30" t="n">
        <v>850000</v>
      </c>
      <c r="J1012" s="31" t="n">
        <v>0.42</v>
      </c>
      <c r="K1012" s="31" t="n">
        <v>0.42</v>
      </c>
      <c r="L1012" s="31" t="n">
        <v>0</v>
      </c>
      <c r="M1012" s="31" t="n">
        <v>0.49</v>
      </c>
      <c r="O1012" t="n">
        <v>3</v>
      </c>
      <c r="P1012" t="inlineStr">
        <is>
          <t>051ua</t>
        </is>
      </c>
    </row>
    <row r="1013">
      <c r="A1013" t="n">
        <v>1012</v>
      </c>
      <c r="B1013" t="inlineStr">
        <is>
          <t>Simon Lundmark</t>
        </is>
      </c>
      <c r="C1013" t="inlineStr">
        <is>
          <t>TBL</t>
        </is>
      </c>
      <c r="D1013" t="inlineStr">
        <is>
          <t>D</t>
        </is>
      </c>
      <c r="E1013" t="inlineStr">
        <is>
          <t>D</t>
        </is>
      </c>
      <c r="F1013" t="n">
        <v>25</v>
      </c>
      <c r="G1013" t="inlineStr"/>
      <c r="H1013" t="inlineStr">
        <is>
          <t>FA</t>
        </is>
      </c>
      <c r="I1013" s="30" t="n">
        <v>775000</v>
      </c>
      <c r="J1013" s="31" t="n">
        <v>0.42</v>
      </c>
      <c r="K1013" s="31" t="n">
        <v>0.42</v>
      </c>
      <c r="L1013" s="31" t="n">
        <v>0</v>
      </c>
      <c r="M1013" s="31" t="n">
        <v>0.54</v>
      </c>
      <c r="O1013" t="n">
        <v>4</v>
      </c>
      <c r="P1013" t="inlineStr">
        <is>
          <t>051tg</t>
        </is>
      </c>
    </row>
    <row r="1014">
      <c r="A1014" t="n">
        <v>1013</v>
      </c>
      <c r="B1014" t="inlineStr">
        <is>
          <t>Brandon Halverson</t>
        </is>
      </c>
      <c r="C1014" t="inlineStr">
        <is>
          <t>DAL</t>
        </is>
      </c>
      <c r="D1014" t="inlineStr">
        <is>
          <t>G</t>
        </is>
      </c>
      <c r="E1014" t="inlineStr">
        <is>
          <t>G</t>
        </is>
      </c>
      <c r="F1014" t="n">
        <v>30</v>
      </c>
      <c r="G1014" t="inlineStr"/>
      <c r="H1014" t="inlineStr">
        <is>
          <t>FA</t>
        </is>
      </c>
      <c r="I1014" s="30" t="n">
        <v>850000</v>
      </c>
      <c r="J1014" s="31" t="n">
        <v>0.38</v>
      </c>
      <c r="K1014" s="31" t="n">
        <v>0.34</v>
      </c>
      <c r="L1014" s="31" t="n">
        <v>0.04</v>
      </c>
      <c r="M1014" s="31" t="n">
        <v>0.45</v>
      </c>
      <c r="O1014" t="n">
        <v>3</v>
      </c>
      <c r="P1014" t="inlineStr">
        <is>
          <t>03eb4</t>
        </is>
      </c>
    </row>
    <row r="1015">
      <c r="A1015" t="n">
        <v>1014</v>
      </c>
      <c r="B1015" t="inlineStr">
        <is>
          <t>Samuel Poulin</t>
        </is>
      </c>
      <c r="C1015" t="inlineStr">
        <is>
          <t>MTL</t>
        </is>
      </c>
      <c r="D1015" t="inlineStr">
        <is>
          <t>F</t>
        </is>
      </c>
      <c r="E1015" t="inlineStr">
        <is>
          <t>F</t>
        </is>
      </c>
      <c r="F1015" t="n">
        <v>25</v>
      </c>
      <c r="G1015" t="inlineStr"/>
      <c r="H1015" t="inlineStr">
        <is>
          <t>FA</t>
        </is>
      </c>
      <c r="I1015" s="30" t="n">
        <v>850000</v>
      </c>
      <c r="J1015" s="31" t="n">
        <v>0.33</v>
      </c>
      <c r="K1015" s="31" t="n">
        <v>0.18</v>
      </c>
      <c r="L1015" s="31" t="n">
        <v>0.15</v>
      </c>
      <c r="M1015" s="31" t="n">
        <v>0.39</v>
      </c>
      <c r="O1015" t="n">
        <v>12</v>
      </c>
      <c r="P1015" t="inlineStr">
        <is>
          <t>04amf</t>
        </is>
      </c>
    </row>
    <row r="1016">
      <c r="A1016" t="n">
        <v>1015</v>
      </c>
      <c r="B1016" t="inlineStr">
        <is>
          <t>Jorian Donovan</t>
        </is>
      </c>
      <c r="C1016" t="inlineStr">
        <is>
          <t>OTT</t>
        </is>
      </c>
      <c r="D1016" t="inlineStr">
        <is>
          <t>D</t>
        </is>
      </c>
      <c r="E1016" t="inlineStr">
        <is>
          <t>D</t>
        </is>
      </c>
      <c r="F1016" t="n">
        <v>22</v>
      </c>
      <c r="G1016" t="inlineStr"/>
      <c r="H1016" t="inlineStr">
        <is>
          <t>FA</t>
        </is>
      </c>
      <c r="I1016" s="30" t="n">
        <v>796666</v>
      </c>
      <c r="J1016" s="31" t="n">
        <v>0.3</v>
      </c>
      <c r="K1016" s="31" t="n">
        <v>0.29</v>
      </c>
      <c r="L1016" s="31" t="n">
        <v>0.01</v>
      </c>
      <c r="M1016" s="31" t="n">
        <v>0.38</v>
      </c>
      <c r="O1016" t="n">
        <v>6</v>
      </c>
      <c r="P1016" t="inlineStr">
        <is>
          <t>05yn6</t>
        </is>
      </c>
    </row>
    <row r="1017">
      <c r="A1017" t="n">
        <v>1016</v>
      </c>
      <c r="B1017" t="inlineStr">
        <is>
          <t>Ronan Seeley</t>
        </is>
      </c>
      <c r="C1017" t="inlineStr">
        <is>
          <t>CAR</t>
        </is>
      </c>
      <c r="D1017" t="inlineStr">
        <is>
          <t>D</t>
        </is>
      </c>
      <c r="E1017" t="inlineStr">
        <is>
          <t>D</t>
        </is>
      </c>
      <c r="F1017" t="n">
        <v>24</v>
      </c>
      <c r="G1017" t="inlineStr"/>
      <c r="H1017" t="inlineStr">
        <is>
          <t>FA</t>
        </is>
      </c>
      <c r="I1017" s="30" t="n">
        <v>813750</v>
      </c>
      <c r="J1017" s="31" t="n">
        <v>0.25</v>
      </c>
      <c r="K1017" s="31" t="n">
        <v>0.25</v>
      </c>
      <c r="L1017" s="31" t="n">
        <v>0</v>
      </c>
      <c r="M1017" s="31" t="n">
        <v>0.31</v>
      </c>
      <c r="O1017" t="n">
        <v>4</v>
      </c>
      <c r="P1017" t="inlineStr">
        <is>
          <t>05lu4</t>
        </is>
      </c>
    </row>
    <row r="1018">
      <c r="A1018" t="n">
        <v>1017</v>
      </c>
      <c r="B1018" t="inlineStr">
        <is>
          <t>Jacob Gaucher</t>
        </is>
      </c>
      <c r="C1018" t="inlineStr">
        <is>
          <t>PHI</t>
        </is>
      </c>
      <c r="D1018" t="inlineStr">
        <is>
          <t>F</t>
        </is>
      </c>
      <c r="E1018" t="inlineStr">
        <is>
          <t>F</t>
        </is>
      </c>
      <c r="F1018" t="n">
        <v>25</v>
      </c>
      <c r="G1018" t="inlineStr"/>
      <c r="H1018" t="inlineStr">
        <is>
          <t>FA</t>
        </is>
      </c>
      <c r="I1018" s="30" t="n">
        <v>850000</v>
      </c>
      <c r="J1018" s="31" t="n">
        <v>0.24</v>
      </c>
      <c r="K1018" s="31" t="n">
        <v>0.19</v>
      </c>
      <c r="L1018" s="31" t="n">
        <v>0.05</v>
      </c>
      <c r="M1018" s="31" t="n">
        <v>0.28</v>
      </c>
      <c r="O1018" t="n">
        <v>4</v>
      </c>
      <c r="P1018" t="inlineStr">
        <is>
          <t>0661h</t>
        </is>
      </c>
    </row>
    <row r="1019">
      <c r="A1019" t="n">
        <v>1018</v>
      </c>
      <c r="B1019" t="inlineStr">
        <is>
          <t>Nathan Legare</t>
        </is>
      </c>
      <c r="C1019" t="inlineStr">
        <is>
          <t>NJD</t>
        </is>
      </c>
      <c r="D1019" t="inlineStr">
        <is>
          <t>F</t>
        </is>
      </c>
      <c r="E1019" t="inlineStr">
        <is>
          <t>F</t>
        </is>
      </c>
      <c r="F1019" t="n">
        <v>25</v>
      </c>
      <c r="G1019" t="inlineStr"/>
      <c r="H1019" t="inlineStr">
        <is>
          <t>FA</t>
        </is>
      </c>
      <c r="I1019" s="30" t="n">
        <v>775000</v>
      </c>
      <c r="J1019" s="31" t="n">
        <v>0.24</v>
      </c>
      <c r="K1019" s="31" t="n">
        <v>0.14</v>
      </c>
      <c r="L1019" s="31" t="n">
        <v>0.1</v>
      </c>
      <c r="M1019" s="31" t="n">
        <v>0.31</v>
      </c>
      <c r="O1019" t="n">
        <v>4</v>
      </c>
      <c r="P1019" t="inlineStr">
        <is>
          <t>04zoz</t>
        </is>
      </c>
    </row>
    <row r="1020">
      <c r="A1020" t="n">
        <v>1019</v>
      </c>
      <c r="B1020" t="inlineStr">
        <is>
          <t>Matej Blumel</t>
        </is>
      </c>
      <c r="C1020" t="inlineStr">
        <is>
          <t>(N/A)</t>
        </is>
      </c>
      <c r="D1020" t="inlineStr">
        <is>
          <t>F</t>
        </is>
      </c>
      <c r="E1020" t="inlineStr">
        <is>
          <t>F</t>
        </is>
      </c>
      <c r="F1020" t="n">
        <v>26</v>
      </c>
      <c r="G1020" t="inlineStr"/>
      <c r="H1020" t="inlineStr">
        <is>
          <t>FA</t>
        </is>
      </c>
      <c r="I1020" s="30" t="n">
        <v>875000</v>
      </c>
      <c r="J1020" s="31" t="n">
        <v>0.23</v>
      </c>
      <c r="K1020" s="31" t="n">
        <v>0.18</v>
      </c>
      <c r="L1020" s="31" t="n">
        <v>0.05</v>
      </c>
      <c r="M1020" s="31" t="n">
        <v>0.26</v>
      </c>
      <c r="O1020" t="n">
        <v>5</v>
      </c>
      <c r="P1020" t="inlineStr">
        <is>
          <t>050mm</t>
        </is>
      </c>
    </row>
    <row r="1021">
      <c r="A1021" t="n">
        <v>1020</v>
      </c>
      <c r="B1021" t="inlineStr">
        <is>
          <t>Aleksanteri Kaskimaki</t>
        </is>
      </c>
      <c r="C1021" t="inlineStr">
        <is>
          <t>STL</t>
        </is>
      </c>
      <c r="D1021" t="inlineStr">
        <is>
          <t>F</t>
        </is>
      </c>
      <c r="E1021" t="inlineStr">
        <is>
          <t>F</t>
        </is>
      </c>
      <c r="F1021" t="n">
        <v>22</v>
      </c>
      <c r="G1021" t="inlineStr"/>
      <c r="H1021" t="inlineStr">
        <is>
          <t>FA</t>
        </is>
      </c>
      <c r="I1021" s="30" t="n">
        <v>870000</v>
      </c>
      <c r="J1021" s="31" t="n">
        <v>0.22</v>
      </c>
      <c r="K1021" s="31" t="n">
        <v>0.22</v>
      </c>
      <c r="L1021" s="31" t="n">
        <v>0</v>
      </c>
      <c r="M1021" s="31" t="n">
        <v>0.25</v>
      </c>
      <c r="O1021" t="n">
        <v>9</v>
      </c>
      <c r="P1021" t="inlineStr">
        <is>
          <t>060jk</t>
        </is>
      </c>
    </row>
    <row r="1022">
      <c r="A1022" t="n">
        <v>1021</v>
      </c>
      <c r="B1022" t="inlineStr">
        <is>
          <t>Marshall Rifai</t>
        </is>
      </c>
      <c r="C1022" t="inlineStr">
        <is>
          <t>TOR</t>
        </is>
      </c>
      <c r="D1022" t="inlineStr">
        <is>
          <t>D</t>
        </is>
      </c>
      <c r="E1022" t="inlineStr">
        <is>
          <t>D</t>
        </is>
      </c>
      <c r="F1022" t="n">
        <v>28</v>
      </c>
      <c r="G1022" t="inlineStr"/>
      <c r="H1022" t="inlineStr">
        <is>
          <t>FA</t>
        </is>
      </c>
      <c r="I1022" s="30" t="n">
        <v>775000</v>
      </c>
      <c r="J1022" s="31" t="n">
        <v>0.22</v>
      </c>
      <c r="K1022" s="31" t="n">
        <v>0.14</v>
      </c>
      <c r="L1022" s="31" t="n">
        <v>0.08</v>
      </c>
      <c r="M1022" s="31" t="n">
        <v>0.28</v>
      </c>
      <c r="O1022" t="n">
        <v>3</v>
      </c>
      <c r="P1022" t="inlineStr">
        <is>
          <t>065g8</t>
        </is>
      </c>
    </row>
    <row r="1023">
      <c r="A1023" t="n">
        <v>1022</v>
      </c>
      <c r="B1023" t="inlineStr">
        <is>
          <t>Vyacheslav Buteyets</t>
        </is>
      </c>
      <c r="C1023" t="inlineStr">
        <is>
          <t>ANA</t>
        </is>
      </c>
      <c r="D1023" t="inlineStr">
        <is>
          <t>G</t>
        </is>
      </c>
      <c r="E1023" t="inlineStr">
        <is>
          <t>G</t>
        </is>
      </c>
      <c r="F1023" t="n">
        <v>24</v>
      </c>
      <c r="G1023" t="inlineStr"/>
      <c r="H1023" t="inlineStr">
        <is>
          <t>FA</t>
        </is>
      </c>
      <c r="I1023" s="30" t="n">
        <v>852500</v>
      </c>
      <c r="J1023" s="31" t="n">
        <v>0.2</v>
      </c>
      <c r="K1023" s="31" t="n">
        <v>0.2</v>
      </c>
      <c r="L1023" s="31" t="n">
        <v>0</v>
      </c>
      <c r="M1023" s="31" t="n">
        <v>0.23</v>
      </c>
      <c r="O1023" t="n">
        <v>5</v>
      </c>
      <c r="P1023" t="inlineStr">
        <is>
          <t>062q9</t>
        </is>
      </c>
    </row>
    <row r="1024">
      <c r="A1024" t="n">
        <v>1023</v>
      </c>
      <c r="B1024" t="inlineStr">
        <is>
          <t>Kenny Connors</t>
        </is>
      </c>
      <c r="C1024" t="inlineStr">
        <is>
          <t>LAK</t>
        </is>
      </c>
      <c r="D1024" t="inlineStr">
        <is>
          <t>F</t>
        </is>
      </c>
      <c r="E1024" t="inlineStr">
        <is>
          <t>F</t>
        </is>
      </c>
      <c r="F1024" t="n">
        <v>23</v>
      </c>
      <c r="G1024" t="inlineStr"/>
      <c r="H1024" t="inlineStr">
        <is>
          <t>FA</t>
        </is>
      </c>
      <c r="I1024" s="30" t="n">
        <v>867500</v>
      </c>
      <c r="J1024" s="31" t="n">
        <v>0.19</v>
      </c>
      <c r="K1024" s="31" t="n">
        <v>0.19</v>
      </c>
      <c r="L1024" s="31" t="n">
        <v>0</v>
      </c>
      <c r="M1024" s="31" t="n">
        <v>0.22</v>
      </c>
      <c r="O1024" t="n">
        <v>8</v>
      </c>
      <c r="P1024" t="inlineStr">
        <is>
          <t>062jw</t>
        </is>
      </c>
    </row>
    <row r="1025">
      <c r="A1025" t="n">
        <v>1024</v>
      </c>
      <c r="B1025" t="inlineStr">
        <is>
          <t>Xavier Bourgault</t>
        </is>
      </c>
      <c r="C1025" t="inlineStr">
        <is>
          <t>OTT</t>
        </is>
      </c>
      <c r="D1025" t="inlineStr">
        <is>
          <t>F</t>
        </is>
      </c>
      <c r="E1025" t="inlineStr">
        <is>
          <t>F</t>
        </is>
      </c>
      <c r="F1025" t="n">
        <v>23</v>
      </c>
      <c r="G1025" t="inlineStr"/>
      <c r="H1025" t="inlineStr">
        <is>
          <t>Aznfungus</t>
        </is>
      </c>
      <c r="I1025" s="30" t="n">
        <v>775000</v>
      </c>
      <c r="J1025" s="31" t="n">
        <v>0.15</v>
      </c>
      <c r="K1025" s="31" t="n">
        <v>0.15</v>
      </c>
      <c r="L1025" s="31" t="n">
        <v>0</v>
      </c>
      <c r="M1025" s="31" t="n">
        <v>0.19</v>
      </c>
      <c r="O1025" t="n">
        <v>19</v>
      </c>
      <c r="P1025" t="inlineStr">
        <is>
          <t>05r1j</t>
        </is>
      </c>
    </row>
    <row r="1026">
      <c r="A1026" t="n">
        <v>1025</v>
      </c>
      <c r="B1026" t="inlineStr">
        <is>
          <t>Luca Pinelli</t>
        </is>
      </c>
      <c r="C1026" t="inlineStr">
        <is>
          <t>CBJ</t>
        </is>
      </c>
      <c r="D1026" t="inlineStr">
        <is>
          <t>F</t>
        </is>
      </c>
      <c r="E1026" t="inlineStr">
        <is>
          <t>F</t>
        </is>
      </c>
      <c r="F1026" t="n">
        <v>21</v>
      </c>
      <c r="G1026" t="inlineStr"/>
      <c r="H1026" t="inlineStr">
        <is>
          <t>FA</t>
        </is>
      </c>
      <c r="I1026" s="30" t="n">
        <v>846666</v>
      </c>
      <c r="J1026" s="31" t="n">
        <v>0.14</v>
      </c>
      <c r="K1026" s="31" t="n">
        <v>0.14</v>
      </c>
      <c r="L1026" s="31" t="n">
        <v>0</v>
      </c>
      <c r="M1026" s="31" t="n">
        <v>0.17</v>
      </c>
      <c r="O1026" t="n">
        <v>15</v>
      </c>
      <c r="P1026" t="inlineStr">
        <is>
          <t>06b7c</t>
        </is>
      </c>
    </row>
    <row r="1027">
      <c r="A1027" t="n">
        <v>1026</v>
      </c>
      <c r="B1027" t="inlineStr">
        <is>
          <t>Liam Foudy</t>
        </is>
      </c>
      <c r="C1027" t="inlineStr">
        <is>
          <t>NYI</t>
        </is>
      </c>
      <c r="D1027" t="inlineStr">
        <is>
          <t>F</t>
        </is>
      </c>
      <c r="E1027" t="inlineStr">
        <is>
          <t>F</t>
        </is>
      </c>
      <c r="F1027" t="n">
        <v>26</v>
      </c>
      <c r="G1027" t="inlineStr"/>
      <c r="H1027" t="inlineStr">
        <is>
          <t>FA</t>
        </is>
      </c>
      <c r="I1027" s="30" t="n">
        <v>850000</v>
      </c>
      <c r="J1027" s="31" t="n">
        <v>0.14</v>
      </c>
      <c r="K1027" s="31" t="n">
        <v>0.09</v>
      </c>
      <c r="L1027" s="31" t="n">
        <v>0.05</v>
      </c>
      <c r="M1027" s="31" t="n">
        <v>0.16</v>
      </c>
      <c r="O1027" t="n">
        <v>5</v>
      </c>
      <c r="P1027" t="inlineStr">
        <is>
          <t>04qvc</t>
        </is>
      </c>
    </row>
    <row r="1028">
      <c r="A1028" t="n">
        <v>1027</v>
      </c>
      <c r="B1028" t="inlineStr">
        <is>
          <t>Bogdan Trineyev</t>
        </is>
      </c>
      <c r="C1028" t="inlineStr">
        <is>
          <t>WSH</t>
        </is>
      </c>
      <c r="D1028" t="inlineStr">
        <is>
          <t>F</t>
        </is>
      </c>
      <c r="E1028" t="inlineStr">
        <is>
          <t>F</t>
        </is>
      </c>
      <c r="F1028" t="n">
        <v>24</v>
      </c>
      <c r="G1028" t="inlineStr"/>
      <c r="H1028" t="inlineStr">
        <is>
          <t>FA</t>
        </is>
      </c>
      <c r="I1028" s="30" t="n">
        <v>775000</v>
      </c>
      <c r="J1028" s="31" t="n">
        <v>0.13</v>
      </c>
      <c r="K1028" s="31" t="n">
        <v>0.13</v>
      </c>
      <c r="L1028" s="31" t="n">
        <v>0</v>
      </c>
      <c r="M1028" s="31" t="n">
        <v>0.17</v>
      </c>
      <c r="O1028" t="n">
        <v>6</v>
      </c>
      <c r="P1028" t="inlineStr">
        <is>
          <t>05kn6</t>
        </is>
      </c>
    </row>
    <row r="1029">
      <c r="A1029" t="n">
        <v>1028</v>
      </c>
      <c r="B1029" t="inlineStr">
        <is>
          <t>Jake Livanavage</t>
        </is>
      </c>
      <c r="C1029" t="inlineStr">
        <is>
          <t>PIT</t>
        </is>
      </c>
      <c r="D1029" t="inlineStr">
        <is>
          <t>D</t>
        </is>
      </c>
      <c r="E1029" t="inlineStr">
        <is>
          <t>D</t>
        </is>
      </c>
      <c r="F1029" t="n">
        <v>22</v>
      </c>
      <c r="G1029" t="inlineStr"/>
      <c r="H1029" t="inlineStr">
        <is>
          <t>FA</t>
        </is>
      </c>
      <c r="I1029" s="30" t="n">
        <v>975000</v>
      </c>
      <c r="J1029" s="31" t="n">
        <v>0.12</v>
      </c>
      <c r="K1029" s="31" t="n">
        <v>0.12</v>
      </c>
      <c r="L1029" s="31" t="n">
        <v>0</v>
      </c>
      <c r="M1029" s="31" t="n">
        <v>0.12</v>
      </c>
      <c r="O1029" t="n">
        <v>7</v>
      </c>
      <c r="P1029" t="inlineStr">
        <is>
          <t>060wm</t>
        </is>
      </c>
    </row>
    <row r="1030">
      <c r="A1030" t="n">
        <v>1029</v>
      </c>
      <c r="B1030" t="inlineStr">
        <is>
          <t>Topias Vilen</t>
        </is>
      </c>
      <c r="C1030" t="inlineStr">
        <is>
          <t>NJD</t>
        </is>
      </c>
      <c r="D1030" t="inlineStr">
        <is>
          <t>D</t>
        </is>
      </c>
      <c r="E1030" t="inlineStr">
        <is>
          <t>D</t>
        </is>
      </c>
      <c r="F1030" t="n">
        <v>23</v>
      </c>
      <c r="G1030" t="inlineStr"/>
      <c r="H1030" t="inlineStr">
        <is>
          <t>FA</t>
        </is>
      </c>
      <c r="I1030" s="30" t="n">
        <v>836667</v>
      </c>
      <c r="J1030" s="31" t="n">
        <v>0.12</v>
      </c>
      <c r="K1030" s="31" t="n">
        <v>0.12</v>
      </c>
      <c r="L1030" s="31" t="n">
        <v>0</v>
      </c>
      <c r="M1030" s="31" t="n">
        <v>0.14</v>
      </c>
      <c r="O1030" t="n">
        <v>4</v>
      </c>
      <c r="P1030" t="inlineStr">
        <is>
          <t>05twk</t>
        </is>
      </c>
    </row>
    <row r="1031">
      <c r="A1031" t="n">
        <v>1030</v>
      </c>
      <c r="B1031" t="inlineStr">
        <is>
          <t>Shane Lachance</t>
        </is>
      </c>
      <c r="C1031" t="inlineStr">
        <is>
          <t>NJD</t>
        </is>
      </c>
      <c r="D1031" t="inlineStr">
        <is>
          <t>F</t>
        </is>
      </c>
      <c r="E1031" t="inlineStr">
        <is>
          <t>F</t>
        </is>
      </c>
      <c r="F1031" t="n">
        <v>23</v>
      </c>
      <c r="G1031" t="inlineStr"/>
      <c r="H1031" t="inlineStr">
        <is>
          <t>FA</t>
        </is>
      </c>
      <c r="I1031" s="30" t="n">
        <v>925000</v>
      </c>
      <c r="J1031" s="31" t="n">
        <v>0.05</v>
      </c>
      <c r="K1031" s="31" t="n">
        <v>0.05</v>
      </c>
      <c r="L1031" s="31" t="n">
        <v>0</v>
      </c>
      <c r="M1031" s="31" t="n">
        <v>0.05</v>
      </c>
      <c r="O1031" t="n">
        <v>7</v>
      </c>
      <c r="P1031" t="inlineStr">
        <is>
          <t>05ug5</t>
        </is>
      </c>
    </row>
    <row r="1032">
      <c r="A1032" t="n">
        <v>1031</v>
      </c>
      <c r="B1032" t="inlineStr">
        <is>
          <t>Trevor Kuntar</t>
        </is>
      </c>
      <c r="C1032" t="inlineStr">
        <is>
          <t>BUF</t>
        </is>
      </c>
      <c r="D1032" t="inlineStr">
        <is>
          <t>F</t>
        </is>
      </c>
      <c r="E1032" t="inlineStr">
        <is>
          <t>F</t>
        </is>
      </c>
      <c r="F1032" t="n">
        <v>25</v>
      </c>
      <c r="G1032" t="inlineStr"/>
      <c r="H1032" t="inlineStr">
        <is>
          <t>FA</t>
        </is>
      </c>
      <c r="I1032" s="30" t="n">
        <v>875000</v>
      </c>
      <c r="J1032" s="31" t="n">
        <v>0.05</v>
      </c>
      <c r="K1032" s="31" t="n">
        <v>0.05</v>
      </c>
      <c r="L1032" s="31" t="n">
        <v>0</v>
      </c>
      <c r="M1032" s="31" t="n">
        <v>0.06</v>
      </c>
      <c r="O1032" t="n">
        <v>3</v>
      </c>
      <c r="P1032" t="inlineStr">
        <is>
          <t>05gb6</t>
        </is>
      </c>
    </row>
    <row r="1033">
      <c r="A1033" t="n">
        <v>1032</v>
      </c>
      <c r="B1033" t="inlineStr">
        <is>
          <t>Dylan Duke</t>
        </is>
      </c>
      <c r="C1033" t="inlineStr">
        <is>
          <t>TBL</t>
        </is>
      </c>
      <c r="D1033" t="inlineStr">
        <is>
          <t>F</t>
        </is>
      </c>
      <c r="E1033" t="inlineStr">
        <is>
          <t>F</t>
        </is>
      </c>
      <c r="F1033" t="n">
        <v>23</v>
      </c>
      <c r="G1033" t="inlineStr"/>
      <c r="H1033" t="inlineStr">
        <is>
          <t>Deef-Fence</t>
        </is>
      </c>
      <c r="I1033" s="30" t="n">
        <v>867500</v>
      </c>
      <c r="J1033" s="31" t="n">
        <v>0.05</v>
      </c>
      <c r="K1033" s="31" t="n">
        <v>0</v>
      </c>
      <c r="L1033" s="31" t="n">
        <v>0.05</v>
      </c>
      <c r="M1033" s="31" t="n">
        <v>0.06</v>
      </c>
      <c r="O1033" t="n">
        <v>13</v>
      </c>
      <c r="P1033" t="inlineStr">
        <is>
          <t>05rao</t>
        </is>
      </c>
    </row>
    <row r="1034">
      <c r="A1034" t="n">
        <v>1033</v>
      </c>
      <c r="B1034" t="inlineStr">
        <is>
          <t>Georgi Merkulov</t>
        </is>
      </c>
      <c r="C1034" t="inlineStr">
        <is>
          <t>COL</t>
        </is>
      </c>
      <c r="D1034" t="inlineStr">
        <is>
          <t>F</t>
        </is>
      </c>
      <c r="E1034" t="inlineStr">
        <is>
          <t>F</t>
        </is>
      </c>
      <c r="F1034" t="n">
        <v>25</v>
      </c>
      <c r="G1034" t="inlineStr"/>
      <c r="H1034" t="inlineStr">
        <is>
          <t>FA</t>
        </is>
      </c>
      <c r="I1034" s="30" t="n">
        <v>775000</v>
      </c>
      <c r="J1034" s="31" t="n">
        <v>0.04</v>
      </c>
      <c r="K1034" s="31" t="n">
        <v>0</v>
      </c>
      <c r="L1034" s="31" t="n">
        <v>0.04</v>
      </c>
      <c r="M1034" s="31" t="n">
        <v>0.05</v>
      </c>
      <c r="O1034" t="n">
        <v>10</v>
      </c>
      <c r="P1034" t="inlineStr">
        <is>
          <t>05yj7</t>
        </is>
      </c>
    </row>
  </sheetData>
  <autoFilter ref="A1:P10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030"/>
  <sheetViews>
    <sheetView workbookViewId="0">
      <pane ySplit="1" topLeftCell="A2" activePane="bottomLeft" state="frozen"/>
      <selection pane="bottomLeft" activeCell="A1" sqref="A1"/>
    </sheetView>
  </sheetViews>
  <sheetFormatPr baseColWidth="8" defaultRowHeight="15"/>
  <cols>
    <col width="7" customWidth="1" style="21" min="1" max="1"/>
    <col width="24" customWidth="1" style="21" min="2" max="2"/>
    <col width="6" customWidth="1" style="21" min="3" max="3"/>
    <col width="7" customWidth="1" style="21" min="4" max="4"/>
    <col width="11" customWidth="1" style="21" min="5" max="5"/>
    <col width="6" customWidth="1" style="21" min="6" max="6"/>
    <col width="9" customWidth="1" style="21" min="7" max="7"/>
    <col width="24" customWidth="1" style="21" min="8" max="8"/>
    <col width="13" customWidth="1" style="21" min="9" max="9"/>
    <col width="12" customWidth="1" style="21" min="10" max="10"/>
    <col width="12" customWidth="1" style="21" min="11" max="11"/>
    <col width="10" customWidth="1" style="21" min="12" max="12"/>
    <col width="13" customWidth="1" style="21" min="13" max="13"/>
    <col width="8" customWidth="1" style="21" min="14" max="14"/>
    <col width="11" customWidth="1" style="21" min="15" max="15"/>
    <col width="11" customWidth="1" style="21" min="16" max="16"/>
  </cols>
  <sheetData>
    <row r="1" ht="32" customHeight="1" s="21">
      <c r="A1" s="22" t="inlineStr">
        <is>
          <t>Rank</t>
        </is>
      </c>
      <c r="B1" s="22" t="inlineStr">
        <is>
          <t>Player</t>
        </is>
      </c>
      <c r="C1" s="22" t="inlineStr">
        <is>
          <t>NHL</t>
        </is>
      </c>
      <c r="D1" s="22" t="inlineStr">
        <is>
          <t>Pos</t>
        </is>
      </c>
      <c r="E1" s="22" t="inlineStr">
        <is>
          <t>Eligible</t>
        </is>
      </c>
      <c r="F1" s="22" t="inlineStr">
        <is>
          <t>Age</t>
        </is>
      </c>
      <c r="G1" s="22" t="inlineStr">
        <is>
          <t>Rookie</t>
        </is>
      </c>
      <c r="H1" s="22" t="inlineStr">
        <is>
          <t>Owner</t>
        </is>
      </c>
      <c r="I1" s="22" t="inlineStr">
        <is>
          <t>Salary</t>
        </is>
      </c>
      <c r="J1" s="22" t="inlineStr">
        <is>
          <t>FPts 25/26</t>
        </is>
      </c>
      <c r="K1" s="22" t="inlineStr">
        <is>
          <t>Proj 26/27</t>
        </is>
      </c>
      <c r="L1" s="22" t="inlineStr">
        <is>
          <t>Change</t>
        </is>
      </c>
      <c r="M1" s="22" t="inlineStr">
        <is>
          <t>FPts 25/26 per $M</t>
        </is>
      </c>
      <c r="N1" s="22" t="inlineStr">
        <is>
          <t>ADP</t>
        </is>
      </c>
      <c r="O1" s="22" t="inlineStr">
        <is>
          <t>Rostered %</t>
        </is>
      </c>
      <c r="P1" s="22" t="inlineStr">
        <is>
          <t>Fantrax ID</t>
        </is>
      </c>
    </row>
    <row r="2">
      <c r="A2" t="n">
        <v>1</v>
      </c>
      <c r="B2" t="inlineStr">
        <is>
          <t>Connor McDavid</t>
        </is>
      </c>
      <c r="C2" t="inlineStr">
        <is>
          <t>EDM</t>
        </is>
      </c>
      <c r="D2" t="inlineStr">
        <is>
          <t>F</t>
        </is>
      </c>
      <c r="E2" t="inlineStr">
        <is>
          <t>F</t>
        </is>
      </c>
      <c r="F2" t="n">
        <v>29</v>
      </c>
      <c r="G2" t="inlineStr"/>
      <c r="H2" t="inlineStr">
        <is>
          <t>Aznfungus</t>
        </is>
      </c>
      <c r="I2" s="30" t="n">
        <v>12500000</v>
      </c>
      <c r="J2" s="31" t="n">
        <v>164.2</v>
      </c>
      <c r="K2" s="31" t="n">
        <v>159.44</v>
      </c>
      <c r="L2" s="31" t="n">
        <v>4.76</v>
      </c>
      <c r="M2" s="31" t="n">
        <v>13.14</v>
      </c>
      <c r="N2" t="n">
        <v>1.8</v>
      </c>
      <c r="O2" t="n">
        <v>100</v>
      </c>
      <c r="P2" t="inlineStr">
        <is>
          <t>02un4</t>
        </is>
      </c>
    </row>
    <row r="3">
      <c r="A3" t="n">
        <v>2</v>
      </c>
      <c r="B3" t="inlineStr">
        <is>
          <t>Nikita Kucherov</t>
        </is>
      </c>
      <c r="C3" t="inlineStr">
        <is>
          <t>TBL</t>
        </is>
      </c>
      <c r="D3" t="inlineStr">
        <is>
          <t>F</t>
        </is>
      </c>
      <c r="E3" t="inlineStr">
        <is>
          <t>F</t>
        </is>
      </c>
      <c r="F3" t="n">
        <v>33</v>
      </c>
      <c r="G3" t="inlineStr"/>
      <c r="H3" t="inlineStr">
        <is>
          <t>Mike</t>
        </is>
      </c>
      <c r="I3" s="30" t="n">
        <v>9500000</v>
      </c>
      <c r="J3" s="31" t="n">
        <v>157.46</v>
      </c>
      <c r="K3" s="31" t="n">
        <v>160.08</v>
      </c>
      <c r="L3" s="31" t="n">
        <v>-2.62</v>
      </c>
      <c r="M3" s="31" t="n">
        <v>16.57</v>
      </c>
      <c r="N3" t="n">
        <v>3.3</v>
      </c>
      <c r="O3" t="n">
        <v>100</v>
      </c>
      <c r="P3" t="inlineStr">
        <is>
          <t>02b70</t>
        </is>
      </c>
    </row>
    <row r="4">
      <c r="A4" t="n">
        <v>3</v>
      </c>
      <c r="B4" t="inlineStr">
        <is>
          <t>Nathan MacKinnon</t>
        </is>
      </c>
      <c r="C4" t="inlineStr">
        <is>
          <t>COL</t>
        </is>
      </c>
      <c r="D4" t="inlineStr">
        <is>
          <t>F</t>
        </is>
      </c>
      <c r="E4" t="inlineStr">
        <is>
          <t>F</t>
        </is>
      </c>
      <c r="F4" t="n">
        <v>31</v>
      </c>
      <c r="G4" t="inlineStr"/>
      <c r="H4" t="inlineStr">
        <is>
          <t>Kurtis</t>
        </is>
      </c>
      <c r="I4" s="30" t="n">
        <v>12600000</v>
      </c>
      <c r="J4" s="31" t="n">
        <v>151.35</v>
      </c>
      <c r="K4" s="31" t="n">
        <v>156.77</v>
      </c>
      <c r="L4" s="31" t="n">
        <v>-5.42</v>
      </c>
      <c r="M4" s="31" t="n">
        <v>12.01</v>
      </c>
      <c r="N4" t="n">
        <v>1.3</v>
      </c>
      <c r="O4" t="n">
        <v>100</v>
      </c>
      <c r="P4" t="inlineStr">
        <is>
          <t>02f9l</t>
        </is>
      </c>
    </row>
    <row r="5">
      <c r="A5" t="n">
        <v>4</v>
      </c>
      <c r="B5" t="inlineStr">
        <is>
          <t>Evan Bouchard</t>
        </is>
      </c>
      <c r="C5" t="inlineStr">
        <is>
          <t>EDM</t>
        </is>
      </c>
      <c r="D5" t="inlineStr">
        <is>
          <t>D</t>
        </is>
      </c>
      <c r="E5" t="inlineStr">
        <is>
          <t>D</t>
        </is>
      </c>
      <c r="F5" t="n">
        <v>26</v>
      </c>
      <c r="G5" t="inlineStr"/>
      <c r="H5" t="inlineStr">
        <is>
          <t>Aznfungus</t>
        </is>
      </c>
      <c r="I5" s="30" t="n">
        <v>10500000</v>
      </c>
      <c r="J5" s="31" t="n">
        <v>141.22</v>
      </c>
      <c r="K5" s="31" t="n">
        <v>139.44</v>
      </c>
      <c r="L5" s="31" t="n">
        <v>1.78</v>
      </c>
      <c r="M5" s="31" t="n">
        <v>13.45</v>
      </c>
      <c r="N5" t="n">
        <v>16.4</v>
      </c>
      <c r="O5" t="n">
        <v>100</v>
      </c>
      <c r="P5" t="inlineStr">
        <is>
          <t>04lc0</t>
        </is>
      </c>
    </row>
    <row r="6">
      <c r="A6" t="n">
        <v>5</v>
      </c>
      <c r="B6" t="inlineStr">
        <is>
          <t>Macklin Celebrini</t>
        </is>
      </c>
      <c r="C6" t="inlineStr">
        <is>
          <t>SJS</t>
        </is>
      </c>
      <c r="D6" t="inlineStr">
        <is>
          <t>F</t>
        </is>
      </c>
      <c r="E6" t="inlineStr">
        <is>
          <t>F</t>
        </is>
      </c>
      <c r="F6" t="n">
        <v>20</v>
      </c>
      <c r="G6" t="inlineStr"/>
      <c r="H6" t="inlineStr">
        <is>
          <t>Brown Noesen</t>
        </is>
      </c>
      <c r="I6" s="30" t="n">
        <v>975000</v>
      </c>
      <c r="J6" s="31" t="n">
        <v>140.77</v>
      </c>
      <c r="K6" s="31" t="n">
        <v>135.26</v>
      </c>
      <c r="L6" s="31" t="n">
        <v>5.51</v>
      </c>
      <c r="M6" s="31" t="n">
        <v>144.38</v>
      </c>
      <c r="N6" t="n">
        <v>4</v>
      </c>
      <c r="O6" t="n">
        <v>100</v>
      </c>
      <c r="P6" t="inlineStr">
        <is>
          <t>05w9c</t>
        </is>
      </c>
    </row>
    <row r="7">
      <c r="A7" t="n">
        <v>6</v>
      </c>
      <c r="B7" t="inlineStr">
        <is>
          <t>David Pastrnak</t>
        </is>
      </c>
      <c r="C7" t="inlineStr">
        <is>
          <t>BOS</t>
        </is>
      </c>
      <c r="D7" t="inlineStr">
        <is>
          <t>F</t>
        </is>
      </c>
      <c r="E7" t="inlineStr">
        <is>
          <t>F</t>
        </is>
      </c>
      <c r="F7" t="n">
        <v>30</v>
      </c>
      <c r="G7" t="inlineStr"/>
      <c r="H7" t="inlineStr">
        <is>
          <t>Aznfungus</t>
        </is>
      </c>
      <c r="I7" s="30" t="n">
        <v>11250000</v>
      </c>
      <c r="J7" s="31" t="n">
        <v>127.58</v>
      </c>
      <c r="K7" s="31" t="n">
        <v>131.14</v>
      </c>
      <c r="L7" s="31" t="n">
        <v>-3.56</v>
      </c>
      <c r="M7" s="31" t="n">
        <v>11.34</v>
      </c>
      <c r="N7" t="n">
        <v>6.8</v>
      </c>
      <c r="O7" t="n">
        <v>99</v>
      </c>
      <c r="P7" t="inlineStr">
        <is>
          <t>03d12</t>
        </is>
      </c>
    </row>
    <row r="8">
      <c r="A8" t="n">
        <v>7</v>
      </c>
      <c r="B8" t="inlineStr">
        <is>
          <t>Darren Raddysh</t>
        </is>
      </c>
      <c r="C8" t="inlineStr">
        <is>
          <t>TOR</t>
        </is>
      </c>
      <c r="D8" t="inlineStr">
        <is>
          <t>D</t>
        </is>
      </c>
      <c r="E8" t="inlineStr">
        <is>
          <t>D</t>
        </is>
      </c>
      <c r="F8" t="n">
        <v>30</v>
      </c>
      <c r="G8" t="inlineStr"/>
      <c r="H8" t="inlineStr">
        <is>
          <t>FA</t>
        </is>
      </c>
      <c r="I8" s="30" t="n">
        <v>8500000</v>
      </c>
      <c r="J8" s="31" t="n">
        <v>124.89</v>
      </c>
      <c r="K8" s="31" t="n">
        <v>111.62</v>
      </c>
      <c r="L8" s="31" t="n">
        <v>13.27</v>
      </c>
      <c r="M8" s="31" t="n">
        <v>14.69</v>
      </c>
      <c r="N8" t="n">
        <v>53.5</v>
      </c>
      <c r="O8" t="n">
        <v>98</v>
      </c>
      <c r="P8" t="inlineStr">
        <is>
          <t>03klz</t>
        </is>
      </c>
    </row>
    <row r="9">
      <c r="A9" t="n">
        <v>8</v>
      </c>
      <c r="B9" t="inlineStr">
        <is>
          <t>Mark Scheifele</t>
        </is>
      </c>
      <c r="C9" t="inlineStr">
        <is>
          <t>WPG</t>
        </is>
      </c>
      <c r="D9" t="inlineStr">
        <is>
          <t>F</t>
        </is>
      </c>
      <c r="E9" t="inlineStr">
        <is>
          <t>F</t>
        </is>
      </c>
      <c r="F9" t="n">
        <v>33</v>
      </c>
      <c r="G9" t="inlineStr"/>
      <c r="H9" t="inlineStr">
        <is>
          <t>Deef-Fence</t>
        </is>
      </c>
      <c r="I9" s="30" t="n">
        <v>8500000</v>
      </c>
      <c r="J9" s="31" t="n">
        <v>124.23</v>
      </c>
      <c r="K9" s="31" t="n">
        <v>125.06</v>
      </c>
      <c r="L9" s="31" t="n">
        <v>-0.83</v>
      </c>
      <c r="M9" s="31" t="n">
        <v>14.62</v>
      </c>
      <c r="N9" t="n">
        <v>40.9</v>
      </c>
      <c r="O9" t="n">
        <v>99</v>
      </c>
      <c r="P9" t="inlineStr">
        <is>
          <t>02azb</t>
        </is>
      </c>
    </row>
    <row r="10">
      <c r="A10" t="n">
        <v>9</v>
      </c>
      <c r="B10" t="inlineStr">
        <is>
          <t>Andrei Vasilevskiy</t>
        </is>
      </c>
      <c r="C10" t="inlineStr">
        <is>
          <t>TBL</t>
        </is>
      </c>
      <c r="D10" t="inlineStr">
        <is>
          <t>G</t>
        </is>
      </c>
      <c r="E10" t="inlineStr">
        <is>
          <t>G</t>
        </is>
      </c>
      <c r="F10" t="n">
        <v>32</v>
      </c>
      <c r="G10" t="inlineStr"/>
      <c r="H10" t="inlineStr">
        <is>
          <t>Deef-Fence</t>
        </is>
      </c>
      <c r="I10" s="30" t="n">
        <v>9500000</v>
      </c>
      <c r="J10" s="31" t="n">
        <v>123.71</v>
      </c>
      <c r="K10" s="31" t="n">
        <v>130.29</v>
      </c>
      <c r="L10" s="31" t="n">
        <v>-6.58</v>
      </c>
      <c r="M10" s="31" t="n">
        <v>13.02</v>
      </c>
      <c r="N10" t="n">
        <v>70.40000000000001</v>
      </c>
      <c r="O10" t="n">
        <v>99</v>
      </c>
      <c r="P10" t="inlineStr">
        <is>
          <t>02nom</t>
        </is>
      </c>
    </row>
    <row r="11">
      <c r="A11" t="n">
        <v>10</v>
      </c>
      <c r="B11" t="inlineStr">
        <is>
          <t>Rasmus Dahlin</t>
        </is>
      </c>
      <c r="C11" t="inlineStr">
        <is>
          <t>BUF</t>
        </is>
      </c>
      <c r="D11" t="inlineStr">
        <is>
          <t>D</t>
        </is>
      </c>
      <c r="E11" t="inlineStr">
        <is>
          <t>D</t>
        </is>
      </c>
      <c r="F11" t="n">
        <v>26</v>
      </c>
      <c r="G11" t="inlineStr"/>
      <c r="H11" t="inlineStr">
        <is>
          <t>Le Duke of Dangles</t>
        </is>
      </c>
      <c r="I11" s="30" t="n">
        <v>11000000</v>
      </c>
      <c r="J11" s="31" t="n">
        <v>123.28</v>
      </c>
      <c r="K11" s="31" t="n">
        <v>120.42</v>
      </c>
      <c r="L11" s="31" t="n">
        <v>2.86</v>
      </c>
      <c r="M11" s="31" t="n">
        <v>11.21</v>
      </c>
      <c r="N11" t="n">
        <v>22</v>
      </c>
      <c r="O11" t="n">
        <v>99</v>
      </c>
      <c r="P11" t="inlineStr">
        <is>
          <t>04ad7</t>
        </is>
      </c>
    </row>
    <row r="12">
      <c r="A12" t="n">
        <v>11</v>
      </c>
      <c r="B12" t="inlineStr">
        <is>
          <t>Karel Vejmelka</t>
        </is>
      </c>
      <c r="C12" t="inlineStr">
        <is>
          <t>UTA</t>
        </is>
      </c>
      <c r="D12" t="inlineStr">
        <is>
          <t>G</t>
        </is>
      </c>
      <c r="E12" t="inlineStr">
        <is>
          <t>G</t>
        </is>
      </c>
      <c r="F12" t="n">
        <v>30</v>
      </c>
      <c r="G12" t="inlineStr"/>
      <c r="H12" t="inlineStr">
        <is>
          <t>A Bunch of Dusters</t>
        </is>
      </c>
      <c r="I12" s="30" t="n">
        <v>4750000</v>
      </c>
      <c r="J12" s="31" t="n">
        <v>120.46</v>
      </c>
      <c r="K12" s="31" t="n">
        <v>106.38</v>
      </c>
      <c r="L12" s="31" t="n">
        <v>14.08</v>
      </c>
      <c r="M12" s="31" t="n">
        <v>25.36</v>
      </c>
      <c r="N12" t="n">
        <v>127</v>
      </c>
      <c r="O12" t="n">
        <v>98</v>
      </c>
      <c r="P12" t="inlineStr">
        <is>
          <t>03rih</t>
        </is>
      </c>
    </row>
    <row r="13">
      <c r="A13" t="n">
        <v>12</v>
      </c>
      <c r="B13" t="inlineStr">
        <is>
          <t>Cale Makar</t>
        </is>
      </c>
      <c r="C13" t="inlineStr">
        <is>
          <t>COL</t>
        </is>
      </c>
      <c r="D13" t="inlineStr">
        <is>
          <t>D</t>
        </is>
      </c>
      <c r="E13" t="inlineStr">
        <is>
          <t>D</t>
        </is>
      </c>
      <c r="F13" t="n">
        <v>27</v>
      </c>
      <c r="G13" t="inlineStr"/>
      <c r="H13" t="inlineStr">
        <is>
          <t>Le Duke of Dangles</t>
        </is>
      </c>
      <c r="I13" s="30" t="n">
        <v>9000000</v>
      </c>
      <c r="J13" s="31" t="n">
        <v>120.36</v>
      </c>
      <c r="K13" s="31" t="n">
        <v>128.2</v>
      </c>
      <c r="L13" s="31" t="n">
        <v>-7.84</v>
      </c>
      <c r="M13" s="31" t="n">
        <v>13.37</v>
      </c>
      <c r="N13" t="n">
        <v>9.199999999999999</v>
      </c>
      <c r="O13" t="n">
        <v>100</v>
      </c>
      <c r="P13" t="inlineStr">
        <is>
          <t>04alw</t>
        </is>
      </c>
    </row>
    <row r="14">
      <c r="A14" t="n">
        <v>13</v>
      </c>
      <c r="B14" t="inlineStr">
        <is>
          <t>Jason Robertson</t>
        </is>
      </c>
      <c r="C14" t="inlineStr">
        <is>
          <t>DAL</t>
        </is>
      </c>
      <c r="D14" t="inlineStr">
        <is>
          <t>F</t>
        </is>
      </c>
      <c r="E14" t="inlineStr">
        <is>
          <t>F</t>
        </is>
      </c>
      <c r="F14" t="n">
        <v>27</v>
      </c>
      <c r="G14" t="inlineStr"/>
      <c r="H14" t="inlineStr">
        <is>
          <t>Brost</t>
        </is>
      </c>
      <c r="I14" s="30" t="n">
        <v>12000000</v>
      </c>
      <c r="J14" s="31" t="n">
        <v>119.76</v>
      </c>
      <c r="K14" s="31" t="n">
        <v>115.68</v>
      </c>
      <c r="L14" s="31" t="n">
        <v>4.08</v>
      </c>
      <c r="M14" s="31" t="n">
        <v>9.98</v>
      </c>
      <c r="N14" t="n">
        <v>12.3</v>
      </c>
      <c r="O14" t="n">
        <v>100</v>
      </c>
      <c r="P14" t="inlineStr">
        <is>
          <t>04dwj</t>
        </is>
      </c>
    </row>
    <row r="15">
      <c r="A15" t="n">
        <v>14</v>
      </c>
      <c r="B15" t="inlineStr">
        <is>
          <t>Zach Werenski</t>
        </is>
      </c>
      <c r="C15" t="inlineStr">
        <is>
          <t>CBJ</t>
        </is>
      </c>
      <c r="D15" t="inlineStr">
        <is>
          <t>D</t>
        </is>
      </c>
      <c r="E15" t="inlineStr">
        <is>
          <t>D</t>
        </is>
      </c>
      <c r="F15" t="n">
        <v>29</v>
      </c>
      <c r="G15" t="inlineStr"/>
      <c r="H15" t="inlineStr">
        <is>
          <t>A Bunch of Dusters</t>
        </is>
      </c>
      <c r="I15" s="30" t="n">
        <v>9583333</v>
      </c>
      <c r="J15" s="31" t="n">
        <v>119.7</v>
      </c>
      <c r="K15" s="31" t="n">
        <v>122.37</v>
      </c>
      <c r="L15" s="31" t="n">
        <v>-2.67</v>
      </c>
      <c r="M15" s="31" t="n">
        <v>12.49</v>
      </c>
      <c r="N15" t="n">
        <v>14.3</v>
      </c>
      <c r="O15" t="n">
        <v>100</v>
      </c>
      <c r="P15" t="inlineStr">
        <is>
          <t>03ra7</t>
        </is>
      </c>
    </row>
    <row r="16">
      <c r="A16" t="n">
        <v>15</v>
      </c>
      <c r="B16" t="inlineStr">
        <is>
          <t>Jakob Chychrun</t>
        </is>
      </c>
      <c r="C16" t="inlineStr">
        <is>
          <t>WSH</t>
        </is>
      </c>
      <c r="D16" t="inlineStr">
        <is>
          <t>D</t>
        </is>
      </c>
      <c r="E16" t="inlineStr">
        <is>
          <t>D</t>
        </is>
      </c>
      <c r="F16" t="n">
        <v>28</v>
      </c>
      <c r="G16" t="inlineStr"/>
      <c r="H16" t="inlineStr">
        <is>
          <t>Le Duke of Dangles</t>
        </is>
      </c>
      <c r="I16" s="30" t="n">
        <v>9000000</v>
      </c>
      <c r="J16" s="31" t="n">
        <v>119.52</v>
      </c>
      <c r="K16" s="31" t="n">
        <v>117.56</v>
      </c>
      <c r="L16" s="31" t="n">
        <v>1.96</v>
      </c>
      <c r="M16" s="31" t="n">
        <v>13.28</v>
      </c>
      <c r="N16" t="n">
        <v>48.6</v>
      </c>
      <c r="O16" t="n">
        <v>99</v>
      </c>
      <c r="P16" t="inlineStr">
        <is>
          <t>03mqg</t>
        </is>
      </c>
    </row>
    <row r="17">
      <c r="A17" t="n">
        <v>16</v>
      </c>
      <c r="B17" t="inlineStr">
        <is>
          <t>Martin Necas</t>
        </is>
      </c>
      <c r="C17" t="inlineStr">
        <is>
          <t>COL</t>
        </is>
      </c>
      <c r="D17" t="inlineStr">
        <is>
          <t>F</t>
        </is>
      </c>
      <c r="E17" t="inlineStr">
        <is>
          <t>F</t>
        </is>
      </c>
      <c r="F17" t="n">
        <v>27</v>
      </c>
      <c r="G17" t="inlineStr"/>
      <c r="H17" t="inlineStr">
        <is>
          <t>Kurtis</t>
        </is>
      </c>
      <c r="I17" s="30" t="n">
        <v>11500000</v>
      </c>
      <c r="J17" s="31" t="n">
        <v>117.79</v>
      </c>
      <c r="K17" s="31" t="n">
        <v>112.73</v>
      </c>
      <c r="L17" s="31" t="n">
        <v>5.06</v>
      </c>
      <c r="M17" s="31" t="n">
        <v>10.24</v>
      </c>
      <c r="N17" t="n">
        <v>16.9</v>
      </c>
      <c r="O17" t="n">
        <v>100</v>
      </c>
      <c r="P17" t="inlineStr">
        <is>
          <t>049k7</t>
        </is>
      </c>
    </row>
    <row r="18">
      <c r="A18" t="n">
        <v>17</v>
      </c>
      <c r="B18" t="inlineStr">
        <is>
          <t>Lane Hutson</t>
        </is>
      </c>
      <c r="C18" t="inlineStr">
        <is>
          <t>MTL</t>
        </is>
      </c>
      <c r="D18" t="inlineStr">
        <is>
          <t>D</t>
        </is>
      </c>
      <c r="E18" t="inlineStr">
        <is>
          <t>D</t>
        </is>
      </c>
      <c r="F18" t="n">
        <v>22</v>
      </c>
      <c r="G18" t="inlineStr"/>
      <c r="H18" t="inlineStr">
        <is>
          <t>Deef-Fence</t>
        </is>
      </c>
      <c r="I18" s="30" t="n">
        <v>8850000</v>
      </c>
      <c r="J18" s="31" t="n">
        <v>117.43</v>
      </c>
      <c r="K18" s="31" t="n">
        <v>104.95</v>
      </c>
      <c r="L18" s="31" t="n">
        <v>12.48</v>
      </c>
      <c r="M18" s="31" t="n">
        <v>13.27</v>
      </c>
      <c r="N18" t="n">
        <v>32.6</v>
      </c>
      <c r="O18" t="n">
        <v>100</v>
      </c>
      <c r="P18" t="inlineStr">
        <is>
          <t>05wwg</t>
        </is>
      </c>
    </row>
    <row r="19">
      <c r="A19" t="n">
        <v>18</v>
      </c>
      <c r="B19" t="inlineStr">
        <is>
          <t>Jake Oettinger</t>
        </is>
      </c>
      <c r="C19" t="inlineStr">
        <is>
          <t>DAL</t>
        </is>
      </c>
      <c r="D19" t="inlineStr">
        <is>
          <t>G</t>
        </is>
      </c>
      <c r="E19" t="inlineStr">
        <is>
          <t>G</t>
        </is>
      </c>
      <c r="F19" t="n">
        <v>27</v>
      </c>
      <c r="G19" t="inlineStr"/>
      <c r="H19" t="inlineStr">
        <is>
          <t>Aznfungus</t>
        </is>
      </c>
      <c r="I19" s="30" t="n">
        <v>8250000</v>
      </c>
      <c r="J19" s="31" t="n">
        <v>117.18</v>
      </c>
      <c r="K19" s="31" t="n">
        <v>111.82</v>
      </c>
      <c r="L19" s="31" t="n">
        <v>5.36</v>
      </c>
      <c r="M19" s="31" t="n">
        <v>14.2</v>
      </c>
      <c r="N19" t="n">
        <v>103.4</v>
      </c>
      <c r="O19" t="n">
        <v>99</v>
      </c>
      <c r="P19" t="inlineStr">
        <is>
          <t>0457k</t>
        </is>
      </c>
    </row>
    <row r="20">
      <c r="A20" t="n">
        <v>19</v>
      </c>
      <c r="B20" t="inlineStr">
        <is>
          <t>Moritz Seider</t>
        </is>
      </c>
      <c r="C20" t="inlineStr">
        <is>
          <t>DET</t>
        </is>
      </c>
      <c r="D20" t="inlineStr">
        <is>
          <t>D</t>
        </is>
      </c>
      <c r="E20" t="inlineStr">
        <is>
          <t>D</t>
        </is>
      </c>
      <c r="F20" t="n">
        <v>25</v>
      </c>
      <c r="G20" t="inlineStr"/>
      <c r="H20" t="inlineStr">
        <is>
          <t>Le Duke of Dangles</t>
        </is>
      </c>
      <c r="I20" s="30" t="n">
        <v>8550000</v>
      </c>
      <c r="J20" s="31" t="n">
        <v>117.09</v>
      </c>
      <c r="K20" s="31" t="n">
        <v>113.37</v>
      </c>
      <c r="L20" s="31" t="n">
        <v>3.72</v>
      </c>
      <c r="M20" s="31" t="n">
        <v>13.69</v>
      </c>
      <c r="N20" t="n">
        <v>39.8</v>
      </c>
      <c r="O20" t="n">
        <v>100</v>
      </c>
      <c r="P20" t="inlineStr">
        <is>
          <t>04zb4</t>
        </is>
      </c>
    </row>
    <row r="21">
      <c r="A21" t="n">
        <v>20</v>
      </c>
      <c r="B21" t="inlineStr">
        <is>
          <t>Jake Guentzel</t>
        </is>
      </c>
      <c r="C21" t="inlineStr">
        <is>
          <t>TBL</t>
        </is>
      </c>
      <c r="D21" t="inlineStr">
        <is>
          <t>F</t>
        </is>
      </c>
      <c r="E21" t="inlineStr">
        <is>
          <t>F</t>
        </is>
      </c>
      <c r="F21" t="n">
        <v>31</v>
      </c>
      <c r="G21" t="inlineStr"/>
      <c r="H21" t="inlineStr">
        <is>
          <t>Brost</t>
        </is>
      </c>
      <c r="I21" s="30" t="n">
        <v>9000000</v>
      </c>
      <c r="J21" s="31" t="n">
        <v>116.84</v>
      </c>
      <c r="K21" s="31" t="n">
        <v>114.92</v>
      </c>
      <c r="L21" s="31" t="n">
        <v>1.92</v>
      </c>
      <c r="M21" s="31" t="n">
        <v>12.98</v>
      </c>
      <c r="N21" t="n">
        <v>31</v>
      </c>
      <c r="O21" t="n">
        <v>99</v>
      </c>
      <c r="P21" t="inlineStr">
        <is>
          <t>031p0</t>
        </is>
      </c>
    </row>
    <row r="22">
      <c r="A22" t="n">
        <v>21</v>
      </c>
      <c r="B22" t="inlineStr">
        <is>
          <t>Nick Suzuki</t>
        </is>
      </c>
      <c r="C22" t="inlineStr">
        <is>
          <t>MTL</t>
        </is>
      </c>
      <c r="D22" t="inlineStr">
        <is>
          <t>F</t>
        </is>
      </c>
      <c r="E22" t="inlineStr">
        <is>
          <t>F</t>
        </is>
      </c>
      <c r="F22" t="n">
        <v>27</v>
      </c>
      <c r="G22" t="inlineStr"/>
      <c r="H22" t="inlineStr">
        <is>
          <t>The Last Place Lukes</t>
        </is>
      </c>
      <c r="I22" s="30" t="n">
        <v>7875000</v>
      </c>
      <c r="J22" s="31" t="n">
        <v>116.58</v>
      </c>
      <c r="K22" s="31" t="n">
        <v>116.6</v>
      </c>
      <c r="L22" s="31" t="n">
        <v>-0.02</v>
      </c>
      <c r="M22" s="31" t="n">
        <v>14.8</v>
      </c>
      <c r="N22" t="n">
        <v>21.5</v>
      </c>
      <c r="O22" t="n">
        <v>100</v>
      </c>
      <c r="P22" t="inlineStr">
        <is>
          <t>048xc</t>
        </is>
      </c>
    </row>
    <row r="23">
      <c r="A23" t="n">
        <v>22</v>
      </c>
      <c r="B23" t="inlineStr">
        <is>
          <t>Ilya Sorokin</t>
        </is>
      </c>
      <c r="C23" t="inlineStr">
        <is>
          <t>NYI</t>
        </is>
      </c>
      <c r="D23" t="inlineStr">
        <is>
          <t>G</t>
        </is>
      </c>
      <c r="E23" t="inlineStr">
        <is>
          <t>G</t>
        </is>
      </c>
      <c r="F23" t="n">
        <v>31</v>
      </c>
      <c r="G23" t="inlineStr"/>
      <c r="H23" t="inlineStr">
        <is>
          <t>Sidizen Kanes</t>
        </is>
      </c>
      <c r="I23" s="30" t="n">
        <v>8250000</v>
      </c>
      <c r="J23" s="31" t="n">
        <v>113.62</v>
      </c>
      <c r="K23" s="31" t="n">
        <v>113.21</v>
      </c>
      <c r="L23" s="31" t="n">
        <v>0.41</v>
      </c>
      <c r="M23" s="31" t="n">
        <v>13.77</v>
      </c>
      <c r="N23" t="n">
        <v>107</v>
      </c>
      <c r="O23" t="n">
        <v>98</v>
      </c>
      <c r="P23" t="inlineStr">
        <is>
          <t>0322w</t>
        </is>
      </c>
    </row>
    <row r="24">
      <c r="A24" t="n">
        <v>23</v>
      </c>
      <c r="B24" t="inlineStr">
        <is>
          <t>Logan Thompson</t>
        </is>
      </c>
      <c r="C24" t="inlineStr">
        <is>
          <t>WSH</t>
        </is>
      </c>
      <c r="D24" t="inlineStr">
        <is>
          <t>G</t>
        </is>
      </c>
      <c r="E24" t="inlineStr">
        <is>
          <t>G</t>
        </is>
      </c>
      <c r="F24" t="n">
        <v>29</v>
      </c>
      <c r="G24" t="inlineStr"/>
      <c r="H24" t="inlineStr">
        <is>
          <t>Kurtis</t>
        </is>
      </c>
      <c r="I24" s="30" t="n">
        <v>5850000</v>
      </c>
      <c r="J24" s="31" t="n">
        <v>113.04</v>
      </c>
      <c r="K24" s="31" t="n">
        <v>98.81999999999999</v>
      </c>
      <c r="L24" s="31" t="n">
        <v>14.22</v>
      </c>
      <c r="M24" s="31" t="n">
        <v>19.32</v>
      </c>
      <c r="N24" t="n">
        <v>96.5</v>
      </c>
      <c r="O24" t="n">
        <v>99</v>
      </c>
      <c r="P24" t="inlineStr">
        <is>
          <t>04mdc</t>
        </is>
      </c>
    </row>
    <row r="25">
      <c r="A25" t="n">
        <v>24</v>
      </c>
      <c r="B25" t="inlineStr">
        <is>
          <t>Cole Caufield</t>
        </is>
      </c>
      <c r="C25" t="inlineStr">
        <is>
          <t>MTL</t>
        </is>
      </c>
      <c r="D25" t="inlineStr">
        <is>
          <t>F</t>
        </is>
      </c>
      <c r="E25" t="inlineStr">
        <is>
          <t>F</t>
        </is>
      </c>
      <c r="F25" t="n">
        <v>25</v>
      </c>
      <c r="G25" t="inlineStr"/>
      <c r="H25" t="inlineStr">
        <is>
          <t>Brost</t>
        </is>
      </c>
      <c r="I25" s="30" t="n">
        <v>7850000</v>
      </c>
      <c r="J25" s="31" t="n">
        <v>112.84</v>
      </c>
      <c r="K25" s="31" t="n">
        <v>108.46</v>
      </c>
      <c r="L25" s="31" t="n">
        <v>4.38</v>
      </c>
      <c r="M25" s="31" t="n">
        <v>14.37</v>
      </c>
      <c r="N25" t="n">
        <v>27.1</v>
      </c>
      <c r="O25" t="n">
        <v>100</v>
      </c>
      <c r="P25" t="inlineStr">
        <is>
          <t>04mv2</t>
        </is>
      </c>
    </row>
    <row r="26">
      <c r="A26" t="n">
        <v>25</v>
      </c>
      <c r="B26" t="inlineStr">
        <is>
          <t>Leon Draisaitl</t>
        </is>
      </c>
      <c r="C26" t="inlineStr">
        <is>
          <t>EDM</t>
        </is>
      </c>
      <c r="D26" t="inlineStr">
        <is>
          <t>F</t>
        </is>
      </c>
      <c r="E26" t="inlineStr">
        <is>
          <t>F</t>
        </is>
      </c>
      <c r="F26" t="n">
        <v>30</v>
      </c>
      <c r="G26" t="inlineStr"/>
      <c r="H26" t="inlineStr">
        <is>
          <t>Aznfungus</t>
        </is>
      </c>
      <c r="I26" s="30" t="n">
        <v>14000000</v>
      </c>
      <c r="J26" s="31" t="n">
        <v>111.8</v>
      </c>
      <c r="K26" s="31" t="n">
        <v>122.02</v>
      </c>
      <c r="L26" s="31" t="n">
        <v>-10.22</v>
      </c>
      <c r="M26" s="31" t="n">
        <v>7.99</v>
      </c>
      <c r="N26" t="n">
        <v>5.1</v>
      </c>
      <c r="O26" t="n">
        <v>100</v>
      </c>
      <c r="P26" t="inlineStr">
        <is>
          <t>02yjl</t>
        </is>
      </c>
    </row>
    <row r="27">
      <c r="A27" t="n">
        <v>26</v>
      </c>
      <c r="B27" t="inlineStr">
        <is>
          <t>Kirill Kaprizov</t>
        </is>
      </c>
      <c r="C27" t="inlineStr">
        <is>
          <t>MIN</t>
        </is>
      </c>
      <c r="D27" t="inlineStr">
        <is>
          <t>F</t>
        </is>
      </c>
      <c r="E27" t="inlineStr">
        <is>
          <t>F</t>
        </is>
      </c>
      <c r="F27" t="n">
        <v>29</v>
      </c>
      <c r="G27" t="inlineStr"/>
      <c r="H27" t="inlineStr">
        <is>
          <t>FA</t>
        </is>
      </c>
      <c r="I27" s="30" t="n">
        <v>17000000</v>
      </c>
      <c r="J27" s="31" t="n">
        <v>109.68</v>
      </c>
      <c r="K27" s="31" t="n">
        <v>107.47</v>
      </c>
      <c r="L27" s="31" t="n">
        <v>2.21</v>
      </c>
      <c r="M27" s="31" t="n">
        <v>6.45</v>
      </c>
      <c r="N27" t="n">
        <v>8</v>
      </c>
      <c r="O27" t="n">
        <v>98</v>
      </c>
      <c r="P27" t="inlineStr">
        <is>
          <t>03rh3</t>
        </is>
      </c>
    </row>
    <row r="28">
      <c r="A28" t="n">
        <v>27</v>
      </c>
      <c r="B28" t="inlineStr">
        <is>
          <t>Kyle Connor</t>
        </is>
      </c>
      <c r="C28" t="inlineStr">
        <is>
          <t>WPG</t>
        </is>
      </c>
      <c r="D28" t="inlineStr">
        <is>
          <t>F</t>
        </is>
      </c>
      <c r="E28" t="inlineStr">
        <is>
          <t>F</t>
        </is>
      </c>
      <c r="F28" t="n">
        <v>29</v>
      </c>
      <c r="G28" t="inlineStr"/>
      <c r="H28" t="inlineStr">
        <is>
          <t>Anybody but the Leafs</t>
        </is>
      </c>
      <c r="I28" s="30" t="n">
        <v>12000000</v>
      </c>
      <c r="J28" s="31" t="n">
        <v>109.56</v>
      </c>
      <c r="K28" s="31" t="n">
        <v>108.81</v>
      </c>
      <c r="L28" s="31" t="n">
        <v>0.75</v>
      </c>
      <c r="M28" s="31" t="n">
        <v>9.130000000000001</v>
      </c>
      <c r="N28" t="n">
        <v>26</v>
      </c>
      <c r="O28" t="n">
        <v>99</v>
      </c>
      <c r="P28" t="inlineStr">
        <is>
          <t>03kra</t>
        </is>
      </c>
    </row>
    <row r="29">
      <c r="A29" t="n">
        <v>28</v>
      </c>
      <c r="B29" t="inlineStr">
        <is>
          <t>Matt Boldy</t>
        </is>
      </c>
      <c r="C29" t="inlineStr">
        <is>
          <t>MIN</t>
        </is>
      </c>
      <c r="D29" t="inlineStr">
        <is>
          <t>F</t>
        </is>
      </c>
      <c r="E29" t="inlineStr">
        <is>
          <t>F</t>
        </is>
      </c>
      <c r="F29" t="n">
        <v>25</v>
      </c>
      <c r="G29" t="inlineStr"/>
      <c r="H29" t="inlineStr">
        <is>
          <t>Brown Noesen</t>
        </is>
      </c>
      <c r="I29" s="30" t="n">
        <v>7000000</v>
      </c>
      <c r="J29" s="31" t="n">
        <v>108.82</v>
      </c>
      <c r="K29" s="31" t="n">
        <v>108.42</v>
      </c>
      <c r="L29" s="31" t="n">
        <v>0.4</v>
      </c>
      <c r="M29" s="31" t="n">
        <v>15.55</v>
      </c>
      <c r="N29" t="n">
        <v>16.9</v>
      </c>
      <c r="O29" t="n">
        <v>100</v>
      </c>
      <c r="P29" t="inlineStr">
        <is>
          <t>04xec</t>
        </is>
      </c>
    </row>
    <row r="30">
      <c r="A30" t="n">
        <v>29</v>
      </c>
      <c r="B30" t="inlineStr">
        <is>
          <t>Tim Stutzle</t>
        </is>
      </c>
      <c r="C30" t="inlineStr">
        <is>
          <t>OTT</t>
        </is>
      </c>
      <c r="D30" t="inlineStr">
        <is>
          <t>F</t>
        </is>
      </c>
      <c r="E30" t="inlineStr">
        <is>
          <t>F</t>
        </is>
      </c>
      <c r="F30" t="n">
        <v>24</v>
      </c>
      <c r="G30" t="inlineStr"/>
      <c r="H30" t="inlineStr">
        <is>
          <t>Brown Noesen</t>
        </is>
      </c>
      <c r="I30" s="30" t="n">
        <v>8350000</v>
      </c>
      <c r="J30" s="31" t="n">
        <v>108.81</v>
      </c>
      <c r="K30" s="31" t="n">
        <v>108.2</v>
      </c>
      <c r="L30" s="31" t="n">
        <v>0.61</v>
      </c>
      <c r="M30" s="31" t="n">
        <v>13.03</v>
      </c>
      <c r="N30" t="n">
        <v>38</v>
      </c>
      <c r="O30" t="n">
        <v>100</v>
      </c>
      <c r="P30" t="inlineStr">
        <is>
          <t>051z0</t>
        </is>
      </c>
    </row>
    <row r="31">
      <c r="A31" t="n">
        <v>30</v>
      </c>
      <c r="B31" t="inlineStr">
        <is>
          <t>Wyatt Johnston</t>
        </is>
      </c>
      <c r="C31" t="inlineStr">
        <is>
          <t>DAL</t>
        </is>
      </c>
      <c r="D31" t="inlineStr">
        <is>
          <t>F</t>
        </is>
      </c>
      <c r="E31" t="inlineStr">
        <is>
          <t>F</t>
        </is>
      </c>
      <c r="F31" t="n">
        <v>23</v>
      </c>
      <c r="G31" t="inlineStr"/>
      <c r="H31" t="inlineStr">
        <is>
          <t>Kurtis</t>
        </is>
      </c>
      <c r="I31" s="30" t="n">
        <v>8400000</v>
      </c>
      <c r="J31" s="31" t="n">
        <v>108</v>
      </c>
      <c r="K31" s="31" t="n">
        <v>102.62</v>
      </c>
      <c r="L31" s="31" t="n">
        <v>5.38</v>
      </c>
      <c r="M31" s="31" t="n">
        <v>12.86</v>
      </c>
      <c r="N31" t="n">
        <v>28</v>
      </c>
      <c r="O31" t="n">
        <v>100</v>
      </c>
      <c r="P31" t="inlineStr">
        <is>
          <t>05tqt</t>
        </is>
      </c>
    </row>
    <row r="32">
      <c r="A32" t="n">
        <v>31</v>
      </c>
      <c r="B32" t="inlineStr">
        <is>
          <t>Adrian Kempe</t>
        </is>
      </c>
      <c r="C32" t="inlineStr">
        <is>
          <t>LAK</t>
        </is>
      </c>
      <c r="D32" t="inlineStr">
        <is>
          <t>F</t>
        </is>
      </c>
      <c r="E32" t="inlineStr">
        <is>
          <t>F</t>
        </is>
      </c>
      <c r="F32" t="n">
        <v>29</v>
      </c>
      <c r="G32" t="inlineStr"/>
      <c r="H32" t="inlineStr">
        <is>
          <t>The Last Place Lukes</t>
        </is>
      </c>
      <c r="I32" s="30" t="n">
        <v>10625000</v>
      </c>
      <c r="J32" s="31" t="n">
        <v>107.41</v>
      </c>
      <c r="K32" s="31" t="n">
        <v>106.97</v>
      </c>
      <c r="L32" s="31" t="n">
        <v>0.44</v>
      </c>
      <c r="M32" s="31" t="n">
        <v>10.11</v>
      </c>
      <c r="N32" t="n">
        <v>52.3</v>
      </c>
      <c r="O32" t="n">
        <v>98</v>
      </c>
      <c r="P32" t="inlineStr">
        <is>
          <t>03e1n</t>
        </is>
      </c>
    </row>
    <row r="33">
      <c r="A33" t="n">
        <v>32</v>
      </c>
      <c r="B33" t="inlineStr">
        <is>
          <t>Charlie McAvoy</t>
        </is>
      </c>
      <c r="C33" t="inlineStr">
        <is>
          <t>BOS</t>
        </is>
      </c>
      <c r="D33" t="inlineStr">
        <is>
          <t>D</t>
        </is>
      </c>
      <c r="E33" t="inlineStr">
        <is>
          <t>D</t>
        </is>
      </c>
      <c r="F33" t="n">
        <v>28</v>
      </c>
      <c r="G33" t="inlineStr"/>
      <c r="H33" t="inlineStr">
        <is>
          <t>The Last Place Lukes</t>
        </is>
      </c>
      <c r="I33" s="30" t="n">
        <v>9500000</v>
      </c>
      <c r="J33" s="31" t="n">
        <v>107.27</v>
      </c>
      <c r="K33" s="31" t="n">
        <v>102.28</v>
      </c>
      <c r="L33" s="31" t="n">
        <v>4.99</v>
      </c>
      <c r="M33" s="31" t="n">
        <v>11.29</v>
      </c>
      <c r="N33" t="n">
        <v>66.7</v>
      </c>
      <c r="O33" t="n">
        <v>99</v>
      </c>
      <c r="P33" t="inlineStr">
        <is>
          <t>03wpm</t>
        </is>
      </c>
    </row>
    <row r="34">
      <c r="A34" t="n">
        <v>33</v>
      </c>
      <c r="B34" t="inlineStr">
        <is>
          <t>Clayton Keller</t>
        </is>
      </c>
      <c r="C34" t="inlineStr">
        <is>
          <t>UTA</t>
        </is>
      </c>
      <c r="D34" t="inlineStr">
        <is>
          <t>F</t>
        </is>
      </c>
      <c r="E34" t="inlineStr">
        <is>
          <t>F</t>
        </is>
      </c>
      <c r="F34" t="n">
        <v>28</v>
      </c>
      <c r="G34" t="inlineStr"/>
      <c r="H34" t="inlineStr">
        <is>
          <t>Deef-Fence</t>
        </is>
      </c>
      <c r="I34" s="30" t="n">
        <v>7150000</v>
      </c>
      <c r="J34" s="31" t="n">
        <v>107.18</v>
      </c>
      <c r="K34" s="31" t="n">
        <v>109.07</v>
      </c>
      <c r="L34" s="31" t="n">
        <v>-1.89</v>
      </c>
      <c r="M34" s="31" t="n">
        <v>14.99</v>
      </c>
      <c r="N34" t="n">
        <v>41.4</v>
      </c>
      <c r="O34" t="n">
        <v>100</v>
      </c>
      <c r="P34" t="inlineStr">
        <is>
          <t>03mn8</t>
        </is>
      </c>
    </row>
    <row r="35">
      <c r="A35" t="n">
        <v>34</v>
      </c>
      <c r="B35" t="inlineStr">
        <is>
          <t>Mikko Rantanen</t>
        </is>
      </c>
      <c r="C35" t="inlineStr">
        <is>
          <t>DAL</t>
        </is>
      </c>
      <c r="D35" t="inlineStr">
        <is>
          <t>F</t>
        </is>
      </c>
      <c r="E35" t="inlineStr">
        <is>
          <t>F</t>
        </is>
      </c>
      <c r="F35" t="n">
        <v>29</v>
      </c>
      <c r="G35" t="inlineStr"/>
      <c r="H35" t="inlineStr">
        <is>
          <t>Brost</t>
        </is>
      </c>
      <c r="I35" s="30" t="n">
        <v>12000000</v>
      </c>
      <c r="J35" s="31" t="n">
        <v>106.85</v>
      </c>
      <c r="K35" s="31" t="n">
        <v>111.39</v>
      </c>
      <c r="L35" s="31" t="n">
        <v>-4.54</v>
      </c>
      <c r="M35" s="31" t="n">
        <v>8.9</v>
      </c>
      <c r="N35" t="n">
        <v>20.3</v>
      </c>
      <c r="O35" t="n">
        <v>99</v>
      </c>
      <c r="P35" t="inlineStr">
        <is>
          <t>03mn9</t>
        </is>
      </c>
    </row>
    <row r="36">
      <c r="A36" t="n">
        <v>35</v>
      </c>
      <c r="B36" t="inlineStr">
        <is>
          <t>Jack Eichel</t>
        </is>
      </c>
      <c r="C36" t="inlineStr">
        <is>
          <t>VGK</t>
        </is>
      </c>
      <c r="D36" t="inlineStr">
        <is>
          <t>F</t>
        </is>
      </c>
      <c r="E36" t="inlineStr">
        <is>
          <t>F</t>
        </is>
      </c>
      <c r="F36" t="n">
        <v>29</v>
      </c>
      <c r="G36" t="inlineStr"/>
      <c r="H36" t="inlineStr">
        <is>
          <t>FA</t>
        </is>
      </c>
      <c r="I36" s="30" t="n">
        <v>13500000</v>
      </c>
      <c r="J36" s="31" t="n">
        <v>106.85</v>
      </c>
      <c r="K36" s="31" t="n">
        <v>106.95</v>
      </c>
      <c r="L36" s="31" t="n">
        <v>-0.1</v>
      </c>
      <c r="M36" s="31" t="n">
        <v>7.91</v>
      </c>
      <c r="N36" t="n">
        <v>15.9</v>
      </c>
      <c r="O36" t="n">
        <v>99</v>
      </c>
      <c r="P36" t="inlineStr">
        <is>
          <t>03924</t>
        </is>
      </c>
    </row>
    <row r="37">
      <c r="A37" t="n">
        <v>36</v>
      </c>
      <c r="B37" t="inlineStr">
        <is>
          <t>Jeremy Swayman</t>
        </is>
      </c>
      <c r="C37" t="inlineStr">
        <is>
          <t>BOS</t>
        </is>
      </c>
      <c r="D37" t="inlineStr">
        <is>
          <t>G</t>
        </is>
      </c>
      <c r="E37" t="inlineStr">
        <is>
          <t>G</t>
        </is>
      </c>
      <c r="F37" t="n">
        <v>27</v>
      </c>
      <c r="G37" t="inlineStr"/>
      <c r="H37" t="inlineStr">
        <is>
          <t>Anybody but the Leafs</t>
        </is>
      </c>
      <c r="I37" s="30" t="n">
        <v>8250000</v>
      </c>
      <c r="J37" s="31" t="n">
        <v>106.37</v>
      </c>
      <c r="K37" s="31" t="n">
        <v>99.62</v>
      </c>
      <c r="L37" s="31" t="n">
        <v>6.75</v>
      </c>
      <c r="M37" s="31" t="n">
        <v>12.89</v>
      </c>
      <c r="N37" t="n">
        <v>121.4</v>
      </c>
      <c r="O37" t="n">
        <v>98</v>
      </c>
      <c r="P37" t="inlineStr">
        <is>
          <t>04f24</t>
        </is>
      </c>
    </row>
    <row r="38">
      <c r="A38" t="n">
        <v>37</v>
      </c>
      <c r="B38" t="inlineStr">
        <is>
          <t>Tom Wilson</t>
        </is>
      </c>
      <c r="C38" t="inlineStr">
        <is>
          <t>WSH</t>
        </is>
      </c>
      <c r="D38" t="inlineStr">
        <is>
          <t>F</t>
        </is>
      </c>
      <c r="E38" t="inlineStr">
        <is>
          <t>F</t>
        </is>
      </c>
      <c r="F38" t="n">
        <v>32</v>
      </c>
      <c r="G38" t="inlineStr"/>
      <c r="H38" t="inlineStr">
        <is>
          <t>A Bunch of Dusters</t>
        </is>
      </c>
      <c r="I38" s="30" t="n">
        <v>6500000</v>
      </c>
      <c r="J38" s="31" t="n">
        <v>106.32</v>
      </c>
      <c r="K38" s="31" t="n">
        <v>108.96</v>
      </c>
      <c r="L38" s="31" t="n">
        <v>-2.64</v>
      </c>
      <c r="M38" s="31" t="n">
        <v>16.36</v>
      </c>
      <c r="N38" t="n">
        <v>89</v>
      </c>
      <c r="O38" t="n">
        <v>97</v>
      </c>
      <c r="P38" t="inlineStr">
        <is>
          <t>02noj</t>
        </is>
      </c>
    </row>
    <row r="39">
      <c r="A39" t="n">
        <v>38</v>
      </c>
      <c r="B39" t="inlineStr">
        <is>
          <t>Sebastian Aho</t>
        </is>
      </c>
      <c r="C39" t="inlineStr">
        <is>
          <t>CAR</t>
        </is>
      </c>
      <c r="D39" t="inlineStr">
        <is>
          <t>F</t>
        </is>
      </c>
      <c r="E39" t="inlineStr">
        <is>
          <t>F</t>
        </is>
      </c>
      <c r="F39" t="n">
        <v>29</v>
      </c>
      <c r="G39" t="inlineStr"/>
      <c r="H39" t="inlineStr">
        <is>
          <t>A Bunch of Dusters</t>
        </is>
      </c>
      <c r="I39" s="30" t="n">
        <v>9750000</v>
      </c>
      <c r="J39" s="31" t="n">
        <v>105.57</v>
      </c>
      <c r="K39" s="31" t="n">
        <v>108.85</v>
      </c>
      <c r="L39" s="31" t="n">
        <v>-3.28</v>
      </c>
      <c r="M39" s="31" t="n">
        <v>10.83</v>
      </c>
      <c r="N39" t="n">
        <v>58.6</v>
      </c>
      <c r="O39" t="n">
        <v>100</v>
      </c>
      <c r="P39" t="inlineStr">
        <is>
          <t>03rmx</t>
        </is>
      </c>
    </row>
    <row r="40">
      <c r="A40" t="n">
        <v>39</v>
      </c>
      <c r="B40" t="inlineStr">
        <is>
          <t>Matthew Schaefer</t>
        </is>
      </c>
      <c r="C40" t="inlineStr">
        <is>
          <t>NYI</t>
        </is>
      </c>
      <c r="D40" t="inlineStr">
        <is>
          <t>D</t>
        </is>
      </c>
      <c r="E40" t="inlineStr">
        <is>
          <t>D</t>
        </is>
      </c>
      <c r="F40" t="n">
        <v>19</v>
      </c>
      <c r="G40" t="inlineStr"/>
      <c r="H40" t="inlineStr">
        <is>
          <t>Anybody but the Leafs</t>
        </is>
      </c>
      <c r="I40" s="30" t="n">
        <v>975000</v>
      </c>
      <c r="J40" s="31" t="n">
        <v>105.32</v>
      </c>
      <c r="K40" s="31" t="n">
        <v>108.43</v>
      </c>
      <c r="L40" s="31" t="n">
        <v>-3.11</v>
      </c>
      <c r="M40" s="31" t="n">
        <v>108.02</v>
      </c>
      <c r="N40" t="n">
        <v>25.1</v>
      </c>
      <c r="O40" t="n">
        <v>100</v>
      </c>
      <c r="P40" t="inlineStr">
        <is>
          <t>06gk0</t>
        </is>
      </c>
    </row>
    <row r="41">
      <c r="A41" t="n">
        <v>40</v>
      </c>
      <c r="B41" t="inlineStr">
        <is>
          <t>John Gibson</t>
        </is>
      </c>
      <c r="C41" t="inlineStr">
        <is>
          <t>DET</t>
        </is>
      </c>
      <c r="D41" t="inlineStr">
        <is>
          <t>G</t>
        </is>
      </c>
      <c r="E41" t="inlineStr">
        <is>
          <t>G</t>
        </is>
      </c>
      <c r="F41" t="n">
        <v>33</v>
      </c>
      <c r="G41" t="inlineStr"/>
      <c r="H41" t="inlineStr">
        <is>
          <t>FA</t>
        </is>
      </c>
      <c r="I41" s="30" t="n">
        <v>6400000</v>
      </c>
      <c r="J41" s="31" t="n">
        <v>105.24</v>
      </c>
      <c r="K41" s="31" t="n">
        <v>89.87</v>
      </c>
      <c r="L41" s="31" t="n">
        <v>15.37</v>
      </c>
      <c r="M41" s="31" t="n">
        <v>16.44</v>
      </c>
      <c r="N41" t="n">
        <v>224.5</v>
      </c>
      <c r="O41" t="n">
        <v>77</v>
      </c>
      <c r="P41" t="inlineStr">
        <is>
          <t>02b3y</t>
        </is>
      </c>
    </row>
    <row r="42">
      <c r="A42" t="n">
        <v>41</v>
      </c>
      <c r="B42" t="inlineStr">
        <is>
          <t>Tage Thompson</t>
        </is>
      </c>
      <c r="C42" t="inlineStr">
        <is>
          <t>BUF</t>
        </is>
      </c>
      <c r="D42" t="inlineStr">
        <is>
          <t>F</t>
        </is>
      </c>
      <c r="E42" t="inlineStr">
        <is>
          <t>F</t>
        </is>
      </c>
      <c r="F42" t="n">
        <v>28</v>
      </c>
      <c r="G42" t="inlineStr"/>
      <c r="H42" t="inlineStr">
        <is>
          <t>Brown Noesen</t>
        </is>
      </c>
      <c r="I42" s="30" t="n">
        <v>7142857</v>
      </c>
      <c r="J42" s="31" t="n">
        <v>104.92</v>
      </c>
      <c r="K42" s="31" t="n">
        <v>103.05</v>
      </c>
      <c r="L42" s="31" t="n">
        <v>1.87</v>
      </c>
      <c r="M42" s="31" t="n">
        <v>14.69</v>
      </c>
      <c r="N42" t="n">
        <v>24.9</v>
      </c>
      <c r="O42" t="n">
        <v>100</v>
      </c>
      <c r="P42" t="inlineStr">
        <is>
          <t>042t5</t>
        </is>
      </c>
    </row>
    <row r="43">
      <c r="A43" t="n">
        <v>42</v>
      </c>
      <c r="B43" t="inlineStr">
        <is>
          <t>Scott Wedgewood</t>
        </is>
      </c>
      <c r="C43" t="inlineStr">
        <is>
          <t>COL</t>
        </is>
      </c>
      <c r="D43" t="inlineStr">
        <is>
          <t>G</t>
        </is>
      </c>
      <c r="E43" t="inlineStr">
        <is>
          <t>G</t>
        </is>
      </c>
      <c r="F43" t="n">
        <v>34</v>
      </c>
      <c r="G43" t="inlineStr"/>
      <c r="H43" t="inlineStr">
        <is>
          <t>Brost</t>
        </is>
      </c>
      <c r="I43" s="30" t="n">
        <v>2500000</v>
      </c>
      <c r="J43" s="31" t="n">
        <v>104.74</v>
      </c>
      <c r="K43" s="31" t="n">
        <v>88.72</v>
      </c>
      <c r="L43" s="31" t="n">
        <v>16.02</v>
      </c>
      <c r="M43" s="31" t="n">
        <v>41.9</v>
      </c>
      <c r="N43" t="n">
        <v>192.4</v>
      </c>
      <c r="O43" t="n">
        <v>93</v>
      </c>
      <c r="P43" t="inlineStr">
        <is>
          <t>01zs1</t>
        </is>
      </c>
    </row>
    <row r="44">
      <c r="A44" t="n">
        <v>43</v>
      </c>
      <c r="B44" t="inlineStr">
        <is>
          <t>Filip Gustavsson</t>
        </is>
      </c>
      <c r="C44" t="inlineStr">
        <is>
          <t>MIN</t>
        </is>
      </c>
      <c r="D44" t="inlineStr">
        <is>
          <t>G</t>
        </is>
      </c>
      <c r="E44" t="inlineStr">
        <is>
          <t>G</t>
        </is>
      </c>
      <c r="F44" t="n">
        <v>28</v>
      </c>
      <c r="G44" t="inlineStr"/>
      <c r="H44" t="inlineStr">
        <is>
          <t>Deef-Fence</t>
        </is>
      </c>
      <c r="I44" s="30" t="n">
        <v>6800000</v>
      </c>
      <c r="J44" s="31" t="n">
        <v>103.7</v>
      </c>
      <c r="K44" s="31" t="n">
        <v>71.5</v>
      </c>
      <c r="L44" s="31" t="n">
        <v>32.2</v>
      </c>
      <c r="M44" s="31" t="n">
        <v>15.25</v>
      </c>
      <c r="N44" t="n">
        <v>220.6</v>
      </c>
      <c r="O44" t="n">
        <v>86</v>
      </c>
      <c r="P44" t="inlineStr">
        <is>
          <t>03zul</t>
        </is>
      </c>
    </row>
    <row r="45">
      <c r="A45" t="n">
        <v>44</v>
      </c>
      <c r="B45" t="inlineStr">
        <is>
          <t>Quinn Hughes</t>
        </is>
      </c>
      <c r="C45" t="inlineStr">
        <is>
          <t>MIN</t>
        </is>
      </c>
      <c r="D45" t="inlineStr">
        <is>
          <t>D</t>
        </is>
      </c>
      <c r="E45" t="inlineStr">
        <is>
          <t>D</t>
        </is>
      </c>
      <c r="F45" t="n">
        <v>26</v>
      </c>
      <c r="G45" t="inlineStr"/>
      <c r="H45" t="inlineStr">
        <is>
          <t>Kurtis</t>
        </is>
      </c>
      <c r="I45" s="30" t="n">
        <v>7850000</v>
      </c>
      <c r="J45" s="31" t="n">
        <v>103.64</v>
      </c>
      <c r="K45" s="31" t="n">
        <v>108.75</v>
      </c>
      <c r="L45" s="31" t="n">
        <v>-5.11</v>
      </c>
      <c r="M45" s="31" t="n">
        <v>13.2</v>
      </c>
      <c r="N45" t="n">
        <v>16.7</v>
      </c>
      <c r="O45" t="n">
        <v>99</v>
      </c>
      <c r="P45" t="inlineStr">
        <is>
          <t>04lbz</t>
        </is>
      </c>
    </row>
    <row r="46">
      <c r="A46" t="n">
        <v>45</v>
      </c>
      <c r="B46" t="inlineStr">
        <is>
          <t>Andrei Svechnikov</t>
        </is>
      </c>
      <c r="C46" t="inlineStr">
        <is>
          <t>CAR</t>
        </is>
      </c>
      <c r="D46" t="inlineStr">
        <is>
          <t>F</t>
        </is>
      </c>
      <c r="E46" t="inlineStr">
        <is>
          <t>F</t>
        </is>
      </c>
      <c r="F46" t="n">
        <v>26</v>
      </c>
      <c r="G46" t="inlineStr"/>
      <c r="H46" t="inlineStr">
        <is>
          <t>Nathan</t>
        </is>
      </c>
      <c r="I46" s="30" t="n">
        <v>7750000</v>
      </c>
      <c r="J46" s="31" t="n">
        <v>100.54</v>
      </c>
      <c r="K46" s="31" t="n">
        <v>95.98</v>
      </c>
      <c r="L46" s="31" t="n">
        <v>4.56</v>
      </c>
      <c r="M46" s="31" t="n">
        <v>12.97</v>
      </c>
      <c r="N46" t="n">
        <v>69.8</v>
      </c>
      <c r="O46" t="n">
        <v>99</v>
      </c>
      <c r="P46" t="inlineStr">
        <is>
          <t>048vf</t>
        </is>
      </c>
    </row>
    <row r="47">
      <c r="A47" t="n">
        <v>46</v>
      </c>
      <c r="B47" t="inlineStr">
        <is>
          <t>Steven Stamkos</t>
        </is>
      </c>
      <c r="C47" t="inlineStr">
        <is>
          <t>NSH</t>
        </is>
      </c>
      <c r="D47" t="inlineStr">
        <is>
          <t>F</t>
        </is>
      </c>
      <c r="E47" t="inlineStr">
        <is>
          <t>F</t>
        </is>
      </c>
      <c r="F47" t="n">
        <v>36</v>
      </c>
      <c r="G47" t="inlineStr"/>
      <c r="H47" t="inlineStr">
        <is>
          <t>FA</t>
        </is>
      </c>
      <c r="I47" s="30" t="n">
        <v>8000000</v>
      </c>
      <c r="J47" s="31" t="n">
        <v>100.39</v>
      </c>
      <c r="K47" s="31" t="n">
        <v>101.66</v>
      </c>
      <c r="L47" s="31" t="n">
        <v>-1.27</v>
      </c>
      <c r="M47" s="31" t="n">
        <v>12.55</v>
      </c>
      <c r="N47" t="n">
        <v>108.7</v>
      </c>
      <c r="O47" t="n">
        <v>95</v>
      </c>
      <c r="P47" t="inlineStr">
        <is>
          <t>00qru</t>
        </is>
      </c>
    </row>
    <row r="48">
      <c r="A48" t="n">
        <v>47</v>
      </c>
      <c r="B48" t="inlineStr">
        <is>
          <t>Miro Heiskanen</t>
        </is>
      </c>
      <c r="C48" t="inlineStr">
        <is>
          <t>DAL</t>
        </is>
      </c>
      <c r="D48" t="inlineStr">
        <is>
          <t>D</t>
        </is>
      </c>
      <c r="E48" t="inlineStr">
        <is>
          <t>D</t>
        </is>
      </c>
      <c r="F48" t="n">
        <v>27</v>
      </c>
      <c r="G48" t="inlineStr"/>
      <c r="H48" t="inlineStr">
        <is>
          <t>FA</t>
        </is>
      </c>
      <c r="I48" s="30" t="n">
        <v>8450000</v>
      </c>
      <c r="J48" s="31" t="n">
        <v>100.04</v>
      </c>
      <c r="K48" s="31" t="n">
        <v>94.5</v>
      </c>
      <c r="L48" s="31" t="n">
        <v>5.54</v>
      </c>
      <c r="M48" s="31" t="n">
        <v>11.84</v>
      </c>
      <c r="N48" t="n">
        <v>60.4</v>
      </c>
      <c r="O48" t="n">
        <v>99</v>
      </c>
      <c r="P48" t="inlineStr">
        <is>
          <t>04an5</t>
        </is>
      </c>
    </row>
    <row r="49">
      <c r="A49" t="n">
        <v>48</v>
      </c>
      <c r="B49" t="inlineStr">
        <is>
          <t>Mikhail Sergachev</t>
        </is>
      </c>
      <c r="C49" t="inlineStr">
        <is>
          <t>UTA</t>
        </is>
      </c>
      <c r="D49" t="inlineStr">
        <is>
          <t>D</t>
        </is>
      </c>
      <c r="E49" t="inlineStr">
        <is>
          <t>D</t>
        </is>
      </c>
      <c r="F49" t="n">
        <v>28</v>
      </c>
      <c r="G49" t="inlineStr"/>
      <c r="H49" t="inlineStr">
        <is>
          <t>Anybody but the Leafs</t>
        </is>
      </c>
      <c r="I49" s="30" t="n">
        <v>8500000</v>
      </c>
      <c r="J49" s="31" t="n">
        <v>99.66</v>
      </c>
      <c r="K49" s="31" t="n">
        <v>96.06</v>
      </c>
      <c r="L49" s="31" t="n">
        <v>3.6</v>
      </c>
      <c r="M49" s="31" t="n">
        <v>11.72</v>
      </c>
      <c r="N49" t="n">
        <v>69.2</v>
      </c>
      <c r="O49" t="n">
        <v>99</v>
      </c>
      <c r="P49" t="inlineStr">
        <is>
          <t>03yg3</t>
        </is>
      </c>
    </row>
    <row r="50">
      <c r="A50" t="n">
        <v>49</v>
      </c>
      <c r="B50" t="inlineStr">
        <is>
          <t>Rasmus Andersson</t>
        </is>
      </c>
      <c r="C50" t="inlineStr">
        <is>
          <t>VGK</t>
        </is>
      </c>
      <c r="D50" t="inlineStr">
        <is>
          <t>D</t>
        </is>
      </c>
      <c r="E50" t="inlineStr">
        <is>
          <t>D</t>
        </is>
      </c>
      <c r="F50" t="n">
        <v>29</v>
      </c>
      <c r="G50" t="inlineStr"/>
      <c r="H50" t="inlineStr">
        <is>
          <t>FA</t>
        </is>
      </c>
      <c r="I50" s="30" t="n">
        <v>8500000</v>
      </c>
      <c r="J50" s="31" t="n">
        <v>99.34</v>
      </c>
      <c r="K50" s="31" t="n">
        <v>99.28</v>
      </c>
      <c r="L50" s="31" t="n">
        <v>0.06</v>
      </c>
      <c r="M50" s="31" t="n">
        <v>11.69</v>
      </c>
      <c r="N50" t="n">
        <v>138.5</v>
      </c>
      <c r="O50" t="n">
        <v>95</v>
      </c>
      <c r="P50" t="inlineStr">
        <is>
          <t>03rf5</t>
        </is>
      </c>
    </row>
    <row r="51">
      <c r="A51" t="n">
        <v>50</v>
      </c>
      <c r="B51" t="inlineStr">
        <is>
          <t>Nick Schmaltz</t>
        </is>
      </c>
      <c r="C51" t="inlineStr">
        <is>
          <t>UTA</t>
        </is>
      </c>
      <c r="D51" t="inlineStr">
        <is>
          <t>F</t>
        </is>
      </c>
      <c r="E51" t="inlineStr">
        <is>
          <t>F</t>
        </is>
      </c>
      <c r="F51" t="n">
        <v>30</v>
      </c>
      <c r="G51" t="inlineStr"/>
      <c r="H51" t="inlineStr">
        <is>
          <t>FA</t>
        </is>
      </c>
      <c r="I51" s="30" t="n">
        <v>8000000</v>
      </c>
      <c r="J51" s="31" t="n">
        <v>99.23</v>
      </c>
      <c r="K51" s="31" t="n">
        <v>95.39</v>
      </c>
      <c r="L51" s="31" t="n">
        <v>3.84</v>
      </c>
      <c r="M51" s="31" t="n">
        <v>12.4</v>
      </c>
      <c r="N51" t="n">
        <v>109.7</v>
      </c>
      <c r="O51" t="n">
        <v>97</v>
      </c>
      <c r="P51" t="inlineStr">
        <is>
          <t>02unz</t>
        </is>
      </c>
    </row>
    <row r="52">
      <c r="A52" t="n">
        <v>51</v>
      </c>
      <c r="B52" t="inlineStr">
        <is>
          <t>Alex DeBrincat</t>
        </is>
      </c>
      <c r="C52" t="inlineStr">
        <is>
          <t>DET</t>
        </is>
      </c>
      <c r="D52" t="inlineStr">
        <is>
          <t>F</t>
        </is>
      </c>
      <c r="E52" t="inlineStr">
        <is>
          <t>F</t>
        </is>
      </c>
      <c r="F52" t="n">
        <v>28</v>
      </c>
      <c r="G52" t="inlineStr"/>
      <c r="H52" t="inlineStr">
        <is>
          <t>FA</t>
        </is>
      </c>
      <c r="I52" s="30" t="n">
        <v>7875000</v>
      </c>
      <c r="J52" s="31" t="n">
        <v>99.20999999999999</v>
      </c>
      <c r="K52" s="31" t="n">
        <v>99.2</v>
      </c>
      <c r="L52" s="31" t="n">
        <v>0.01</v>
      </c>
      <c r="M52" s="31" t="n">
        <v>12.6</v>
      </c>
      <c r="N52" t="n">
        <v>47.9</v>
      </c>
      <c r="O52" t="n">
        <v>99</v>
      </c>
      <c r="P52" t="inlineStr">
        <is>
          <t>03v70</t>
        </is>
      </c>
    </row>
    <row r="53">
      <c r="A53" t="n">
        <v>52</v>
      </c>
      <c r="B53" t="inlineStr">
        <is>
          <t>Connor Bedard</t>
        </is>
      </c>
      <c r="C53" t="inlineStr">
        <is>
          <t>CHI</t>
        </is>
      </c>
      <c r="D53" t="inlineStr">
        <is>
          <t>F</t>
        </is>
      </c>
      <c r="E53" t="inlineStr">
        <is>
          <t>F</t>
        </is>
      </c>
      <c r="F53" t="n">
        <v>21</v>
      </c>
      <c r="G53" t="inlineStr"/>
      <c r="H53" t="inlineStr">
        <is>
          <t>Keith</t>
        </is>
      </c>
      <c r="I53" s="30" t="n">
        <v>15000000</v>
      </c>
      <c r="J53" s="31" t="n">
        <v>99.13</v>
      </c>
      <c r="K53" s="31" t="n">
        <v>90.73</v>
      </c>
      <c r="L53" s="31" t="n">
        <v>8.4</v>
      </c>
      <c r="M53" s="31" t="n">
        <v>6.61</v>
      </c>
      <c r="N53" t="n">
        <v>49.5</v>
      </c>
      <c r="O53" t="n">
        <v>99</v>
      </c>
      <c r="P53" t="inlineStr">
        <is>
          <t>04y4m</t>
        </is>
      </c>
    </row>
    <row r="54">
      <c r="A54" t="n">
        <v>53</v>
      </c>
      <c r="B54" t="inlineStr">
        <is>
          <t>Brandon Hagel</t>
        </is>
      </c>
      <c r="C54" t="inlineStr">
        <is>
          <t>TBL</t>
        </is>
      </c>
      <c r="D54" t="inlineStr">
        <is>
          <t>F</t>
        </is>
      </c>
      <c r="E54" t="inlineStr">
        <is>
          <t>F</t>
        </is>
      </c>
      <c r="F54" t="n">
        <v>28</v>
      </c>
      <c r="G54" t="inlineStr"/>
      <c r="H54" t="inlineStr">
        <is>
          <t>Le Duke of Dangles</t>
        </is>
      </c>
      <c r="I54" s="30" t="n">
        <v>6500000</v>
      </c>
      <c r="J54" s="31" t="n">
        <v>99.12</v>
      </c>
      <c r="K54" s="31" t="n">
        <v>106.66</v>
      </c>
      <c r="L54" s="31" t="n">
        <v>-7.54</v>
      </c>
      <c r="M54" s="31" t="n">
        <v>15.25</v>
      </c>
      <c r="N54" t="n">
        <v>41.5</v>
      </c>
      <c r="O54" t="n">
        <v>100</v>
      </c>
      <c r="P54" t="inlineStr">
        <is>
          <t>042yb</t>
        </is>
      </c>
    </row>
    <row r="55">
      <c r="A55" t="n">
        <v>54</v>
      </c>
      <c r="B55" t="inlineStr">
        <is>
          <t>Linus Ullmark</t>
        </is>
      </c>
      <c r="C55" t="inlineStr">
        <is>
          <t>OTT</t>
        </is>
      </c>
      <c r="D55" t="inlineStr">
        <is>
          <t>G</t>
        </is>
      </c>
      <c r="E55" t="inlineStr">
        <is>
          <t>G</t>
        </is>
      </c>
      <c r="F55" t="n">
        <v>33</v>
      </c>
      <c r="G55" t="inlineStr"/>
      <c r="H55" t="inlineStr">
        <is>
          <t>FA</t>
        </is>
      </c>
      <c r="I55" s="30" t="n">
        <v>8250000</v>
      </c>
      <c r="J55" s="31" t="n">
        <v>98.64</v>
      </c>
      <c r="K55" s="31" t="n">
        <v>74.88</v>
      </c>
      <c r="L55" s="31" t="n">
        <v>23.76</v>
      </c>
      <c r="M55" s="31" t="n">
        <v>11.96</v>
      </c>
      <c r="N55" t="n">
        <v>170.8</v>
      </c>
      <c r="O55" t="n">
        <v>86</v>
      </c>
      <c r="P55" t="inlineStr">
        <is>
          <t>02oar</t>
        </is>
      </c>
    </row>
    <row r="56">
      <c r="A56" t="n">
        <v>55</v>
      </c>
      <c r="B56" t="inlineStr">
        <is>
          <t>Jet Greaves</t>
        </is>
      </c>
      <c r="C56" t="inlineStr">
        <is>
          <t>CBJ</t>
        </is>
      </c>
      <c r="D56" t="inlineStr">
        <is>
          <t>G</t>
        </is>
      </c>
      <c r="E56" t="inlineStr">
        <is>
          <t>G</t>
        </is>
      </c>
      <c r="F56" t="n">
        <v>25</v>
      </c>
      <c r="G56" t="inlineStr"/>
      <c r="H56" t="inlineStr">
        <is>
          <t>The Last Place Lukes</t>
        </is>
      </c>
      <c r="I56" s="30" t="n">
        <v>5000000</v>
      </c>
      <c r="J56" s="31" t="n">
        <v>98.54000000000001</v>
      </c>
      <c r="K56" s="31" t="n">
        <v>80.90000000000001</v>
      </c>
      <c r="L56" s="31" t="n">
        <v>17.64</v>
      </c>
      <c r="M56" s="31" t="n">
        <v>19.71</v>
      </c>
      <c r="N56" t="n">
        <v>146</v>
      </c>
      <c r="O56" t="n">
        <v>95</v>
      </c>
      <c r="P56" t="inlineStr">
        <is>
          <t>05xct</t>
        </is>
      </c>
    </row>
    <row r="57">
      <c r="A57" t="n">
        <v>56</v>
      </c>
      <c r="B57" t="inlineStr">
        <is>
          <t>Juraj Slafkovsky</t>
        </is>
      </c>
      <c r="C57" t="inlineStr">
        <is>
          <t>MTL</t>
        </is>
      </c>
      <c r="D57" t="inlineStr">
        <is>
          <t>F</t>
        </is>
      </c>
      <c r="E57" t="inlineStr">
        <is>
          <t>F</t>
        </is>
      </c>
      <c r="F57" t="n">
        <v>22</v>
      </c>
      <c r="G57" t="inlineStr"/>
      <c r="H57" t="inlineStr">
        <is>
          <t>Anybody but the Leafs</t>
        </is>
      </c>
      <c r="I57" s="30" t="n">
        <v>7600000</v>
      </c>
      <c r="J57" s="31" t="n">
        <v>98.37</v>
      </c>
      <c r="K57" s="31" t="n">
        <v>95.63</v>
      </c>
      <c r="L57" s="31" t="n">
        <v>2.74</v>
      </c>
      <c r="M57" s="31" t="n">
        <v>12.94</v>
      </c>
      <c r="N57" t="n">
        <v>55.6</v>
      </c>
      <c r="O57" t="n">
        <v>100</v>
      </c>
      <c r="P57" t="inlineStr">
        <is>
          <t>05r1c</t>
        </is>
      </c>
    </row>
    <row r="58">
      <c r="A58" t="n">
        <v>57</v>
      </c>
      <c r="B58" t="inlineStr">
        <is>
          <t>Ryan O'Reilly</t>
        </is>
      </c>
      <c r="C58" t="inlineStr">
        <is>
          <t>NSH</t>
        </is>
      </c>
      <c r="D58" t="inlineStr">
        <is>
          <t>F</t>
        </is>
      </c>
      <c r="E58" t="inlineStr">
        <is>
          <t>F</t>
        </is>
      </c>
      <c r="F58" t="n">
        <v>35</v>
      </c>
      <c r="G58" t="inlineStr"/>
      <c r="H58" t="inlineStr">
        <is>
          <t>FA</t>
        </is>
      </c>
      <c r="I58" s="30" t="n">
        <v>4500000</v>
      </c>
      <c r="J58" s="31" t="n">
        <v>97.98999999999999</v>
      </c>
      <c r="K58" s="31" t="n">
        <v>93.70999999999999</v>
      </c>
      <c r="L58" s="31" t="n">
        <v>4.28</v>
      </c>
      <c r="M58" s="31" t="n">
        <v>21.78</v>
      </c>
      <c r="N58" t="n">
        <v>159.8</v>
      </c>
      <c r="O58" t="n">
        <v>90</v>
      </c>
      <c r="P58" t="inlineStr">
        <is>
          <t>01f6d</t>
        </is>
      </c>
    </row>
    <row r="59">
      <c r="A59" t="n">
        <v>58</v>
      </c>
      <c r="B59" t="inlineStr">
        <is>
          <t>Mika Zibanejad</t>
        </is>
      </c>
      <c r="C59" t="inlineStr">
        <is>
          <t>NYR</t>
        </is>
      </c>
      <c r="D59" t="inlineStr">
        <is>
          <t>F</t>
        </is>
      </c>
      <c r="E59" t="inlineStr">
        <is>
          <t>F</t>
        </is>
      </c>
      <c r="F59" t="n">
        <v>33</v>
      </c>
      <c r="G59" t="inlineStr"/>
      <c r="H59" t="inlineStr">
        <is>
          <t>FA</t>
        </is>
      </c>
      <c r="I59" s="30" t="n">
        <v>8500000</v>
      </c>
      <c r="J59" s="31" t="n">
        <v>97.75</v>
      </c>
      <c r="K59" s="31" t="n">
        <v>97.98</v>
      </c>
      <c r="L59" s="31" t="n">
        <v>-0.23</v>
      </c>
      <c r="M59" s="31" t="n">
        <v>11.5</v>
      </c>
      <c r="N59" t="n">
        <v>64.40000000000001</v>
      </c>
      <c r="O59" t="n">
        <v>98</v>
      </c>
      <c r="P59" t="inlineStr">
        <is>
          <t>027i6</t>
        </is>
      </c>
    </row>
    <row r="60">
      <c r="A60" t="n">
        <v>59</v>
      </c>
      <c r="B60" t="inlineStr">
        <is>
          <t>Juuse Saros</t>
        </is>
      </c>
      <c r="C60" t="inlineStr">
        <is>
          <t>NSH</t>
        </is>
      </c>
      <c r="D60" t="inlineStr">
        <is>
          <t>G</t>
        </is>
      </c>
      <c r="E60" t="inlineStr">
        <is>
          <t>G</t>
        </is>
      </c>
      <c r="F60" t="n">
        <v>31</v>
      </c>
      <c r="G60" t="inlineStr"/>
      <c r="H60" t="inlineStr">
        <is>
          <t>Brost</t>
        </is>
      </c>
      <c r="I60" s="30" t="n">
        <v>7740000</v>
      </c>
      <c r="J60" s="31" t="n">
        <v>97.68000000000001</v>
      </c>
      <c r="K60" s="31" t="n">
        <v>95.81</v>
      </c>
      <c r="L60" s="31" t="n">
        <v>1.87</v>
      </c>
      <c r="M60" s="31" t="n">
        <v>12.62</v>
      </c>
      <c r="N60" t="n">
        <v>141.5</v>
      </c>
      <c r="O60" t="n">
        <v>92</v>
      </c>
      <c r="P60" t="inlineStr">
        <is>
          <t>031pl</t>
        </is>
      </c>
    </row>
    <row r="61">
      <c r="A61" t="n">
        <v>60</v>
      </c>
      <c r="B61" t="inlineStr">
        <is>
          <t>Travis Konecny</t>
        </is>
      </c>
      <c r="C61" t="inlineStr">
        <is>
          <t>PHI</t>
        </is>
      </c>
      <c r="D61" t="inlineStr">
        <is>
          <t>F</t>
        </is>
      </c>
      <c r="E61" t="inlineStr">
        <is>
          <t>F</t>
        </is>
      </c>
      <c r="F61" t="n">
        <v>29</v>
      </c>
      <c r="G61" t="inlineStr"/>
      <c r="H61" t="inlineStr">
        <is>
          <t>Brown Noesen</t>
        </is>
      </c>
      <c r="I61" s="30" t="n">
        <v>8750000</v>
      </c>
      <c r="J61" s="31" t="n">
        <v>97.67</v>
      </c>
      <c r="K61" s="31" t="n">
        <v>101.91</v>
      </c>
      <c r="L61" s="31" t="n">
        <v>-4.24</v>
      </c>
      <c r="M61" s="31" t="n">
        <v>11.16</v>
      </c>
      <c r="N61" t="n">
        <v>91.2</v>
      </c>
      <c r="O61" t="n">
        <v>96</v>
      </c>
      <c r="P61" t="inlineStr">
        <is>
          <t>038vb</t>
        </is>
      </c>
    </row>
    <row r="62">
      <c r="A62" t="n">
        <v>61</v>
      </c>
      <c r="B62" t="inlineStr">
        <is>
          <t>Joel Hofer</t>
        </is>
      </c>
      <c r="C62" t="inlineStr">
        <is>
          <t>STL</t>
        </is>
      </c>
      <c r="D62" t="inlineStr">
        <is>
          <t>G</t>
        </is>
      </c>
      <c r="E62" t="inlineStr">
        <is>
          <t>G</t>
        </is>
      </c>
      <c r="F62" t="n">
        <v>26</v>
      </c>
      <c r="G62" t="inlineStr"/>
      <c r="H62" t="inlineStr">
        <is>
          <t>FA</t>
        </is>
      </c>
      <c r="I62" s="30" t="n">
        <v>3400000</v>
      </c>
      <c r="J62" s="31" t="n">
        <v>97.14</v>
      </c>
      <c r="K62" s="31" t="n">
        <v>82.20999999999999</v>
      </c>
      <c r="L62" s="31" t="n">
        <v>14.93</v>
      </c>
      <c r="M62" s="31" t="n">
        <v>28.57</v>
      </c>
      <c r="N62" t="n">
        <v>171.5</v>
      </c>
      <c r="O62" t="n">
        <v>90</v>
      </c>
      <c r="P62" t="inlineStr">
        <is>
          <t>04qzc</t>
        </is>
      </c>
    </row>
    <row r="63">
      <c r="A63" t="n">
        <v>62</v>
      </c>
      <c r="B63" t="inlineStr">
        <is>
          <t>Filip Forsberg</t>
        </is>
      </c>
      <c r="C63" t="inlineStr">
        <is>
          <t>NSH</t>
        </is>
      </c>
      <c r="D63" t="inlineStr">
        <is>
          <t>F</t>
        </is>
      </c>
      <c r="E63" t="inlineStr">
        <is>
          <t>F</t>
        </is>
      </c>
      <c r="F63" t="n">
        <v>32</v>
      </c>
      <c r="G63" t="inlineStr"/>
      <c r="H63" t="inlineStr">
        <is>
          <t>Keith</t>
        </is>
      </c>
      <c r="I63" s="30" t="n">
        <v>8500000</v>
      </c>
      <c r="J63" s="31" t="n">
        <v>97.02</v>
      </c>
      <c r="K63" s="31" t="n">
        <v>102.67</v>
      </c>
      <c r="L63" s="31" t="n">
        <v>-5.65</v>
      </c>
      <c r="M63" s="31" t="n">
        <v>11.41</v>
      </c>
      <c r="N63" t="n">
        <v>36.1</v>
      </c>
      <c r="O63" t="n">
        <v>99</v>
      </c>
      <c r="P63" t="inlineStr">
        <is>
          <t>02fzm</t>
        </is>
      </c>
    </row>
    <row r="64">
      <c r="A64" t="n">
        <v>63</v>
      </c>
      <c r="B64" t="inlineStr">
        <is>
          <t>Alex Tuch</t>
        </is>
      </c>
      <c r="C64" t="inlineStr">
        <is>
          <t>WSH</t>
        </is>
      </c>
      <c r="D64" t="inlineStr">
        <is>
          <t>F</t>
        </is>
      </c>
      <c r="E64" t="inlineStr">
        <is>
          <t>F</t>
        </is>
      </c>
      <c r="F64" t="n">
        <v>30</v>
      </c>
      <c r="G64" t="inlineStr"/>
      <c r="H64" t="inlineStr">
        <is>
          <t>FA</t>
        </is>
      </c>
      <c r="I64" s="30" t="n">
        <v>10500000</v>
      </c>
      <c r="J64" s="31" t="n">
        <v>96.95</v>
      </c>
      <c r="K64" s="31" t="n">
        <v>100.9</v>
      </c>
      <c r="L64" s="31" t="n">
        <v>-3.95</v>
      </c>
      <c r="M64" s="31" t="n">
        <v>9.23</v>
      </c>
      <c r="N64" t="n">
        <v>81.5</v>
      </c>
      <c r="O64" t="n">
        <v>95</v>
      </c>
      <c r="P64" t="inlineStr">
        <is>
          <t>03d09</t>
        </is>
      </c>
    </row>
    <row r="65">
      <c r="A65" t="n">
        <v>64</v>
      </c>
      <c r="B65" t="inlineStr">
        <is>
          <t>Lukas Dostal</t>
        </is>
      </c>
      <c r="C65" t="inlineStr">
        <is>
          <t>ANA</t>
        </is>
      </c>
      <c r="D65" t="inlineStr">
        <is>
          <t>G</t>
        </is>
      </c>
      <c r="E65" t="inlineStr">
        <is>
          <t>G</t>
        </is>
      </c>
      <c r="F65" t="n">
        <v>26</v>
      </c>
      <c r="G65" t="inlineStr"/>
      <c r="H65" t="inlineStr">
        <is>
          <t>Keith</t>
        </is>
      </c>
      <c r="I65" s="30" t="n">
        <v>6500000</v>
      </c>
      <c r="J65" s="31" t="n">
        <v>96.88</v>
      </c>
      <c r="K65" s="31" t="n">
        <v>87.03</v>
      </c>
      <c r="L65" s="31" t="n">
        <v>9.85</v>
      </c>
      <c r="M65" s="31" t="n">
        <v>14.9</v>
      </c>
      <c r="N65" t="n">
        <v>150.8</v>
      </c>
      <c r="O65" t="n">
        <v>97</v>
      </c>
      <c r="P65" t="inlineStr">
        <is>
          <t>04qyv</t>
        </is>
      </c>
    </row>
    <row r="66">
      <c r="A66" t="n">
        <v>65</v>
      </c>
      <c r="B66" t="inlineStr">
        <is>
          <t>John Carlson</t>
        </is>
      </c>
      <c r="C66" t="inlineStr">
        <is>
          <t>TBL</t>
        </is>
      </c>
      <c r="D66" t="inlineStr">
        <is>
          <t>D</t>
        </is>
      </c>
      <c r="E66" t="inlineStr">
        <is>
          <t>D</t>
        </is>
      </c>
      <c r="F66" t="n">
        <v>36</v>
      </c>
      <c r="G66" t="inlineStr"/>
      <c r="H66" t="inlineStr">
        <is>
          <t>FA</t>
        </is>
      </c>
      <c r="I66" s="30" t="n">
        <v>8500000</v>
      </c>
      <c r="J66" s="31" t="n">
        <v>96.26000000000001</v>
      </c>
      <c r="K66" s="31" t="n">
        <v>99.61</v>
      </c>
      <c r="L66" s="31" t="n">
        <v>-3.35</v>
      </c>
      <c r="M66" s="31" t="n">
        <v>11.32</v>
      </c>
      <c r="N66" t="n">
        <v>64.40000000000001</v>
      </c>
      <c r="O66" t="n">
        <v>98</v>
      </c>
      <c r="P66" t="inlineStr">
        <is>
          <t>015pv</t>
        </is>
      </c>
    </row>
    <row r="67">
      <c r="A67" t="n">
        <v>66</v>
      </c>
      <c r="B67" t="inlineStr">
        <is>
          <t>Trevor Zegras</t>
        </is>
      </c>
      <c r="C67" t="inlineStr">
        <is>
          <t>PHI</t>
        </is>
      </c>
      <c r="D67" t="inlineStr">
        <is>
          <t>F</t>
        </is>
      </c>
      <c r="E67" t="inlineStr">
        <is>
          <t>F</t>
        </is>
      </c>
      <c r="F67" t="n">
        <v>25</v>
      </c>
      <c r="G67" t="inlineStr"/>
      <c r="H67" t="inlineStr">
        <is>
          <t>FA</t>
        </is>
      </c>
      <c r="I67" s="30" t="n">
        <v>9125000</v>
      </c>
      <c r="J67" s="31" t="n">
        <v>95.92</v>
      </c>
      <c r="K67" s="31" t="n">
        <v>80.92</v>
      </c>
      <c r="L67" s="31" t="n">
        <v>15</v>
      </c>
      <c r="M67" s="31" t="n">
        <v>10.51</v>
      </c>
      <c r="N67" t="n">
        <v>122.7</v>
      </c>
      <c r="O67" t="n">
        <v>96</v>
      </c>
      <c r="P67" t="inlineStr">
        <is>
          <t>04y8g</t>
        </is>
      </c>
    </row>
    <row r="68">
      <c r="A68" t="n">
        <v>67</v>
      </c>
      <c r="B68" t="inlineStr">
        <is>
          <t>Sergei Bobrovsky</t>
        </is>
      </c>
      <c r="C68" t="inlineStr">
        <is>
          <t>TOR</t>
        </is>
      </c>
      <c r="D68" t="inlineStr">
        <is>
          <t>G</t>
        </is>
      </c>
      <c r="E68" t="inlineStr">
        <is>
          <t>G</t>
        </is>
      </c>
      <c r="F68" t="n">
        <v>37</v>
      </c>
      <c r="G68" t="inlineStr"/>
      <c r="H68" t="inlineStr">
        <is>
          <t>FA</t>
        </is>
      </c>
      <c r="I68" s="30" t="n">
        <v>7000000</v>
      </c>
      <c r="J68" s="31" t="n">
        <v>95.87</v>
      </c>
      <c r="K68" s="31" t="n">
        <v>88.84</v>
      </c>
      <c r="L68" s="31" t="n">
        <v>7.03</v>
      </c>
      <c r="M68" s="31" t="n">
        <v>13.7</v>
      </c>
      <c r="N68" t="n">
        <v>167</v>
      </c>
      <c r="O68" t="n">
        <v>91</v>
      </c>
      <c r="P68" t="inlineStr">
        <is>
          <t>01ud1</t>
        </is>
      </c>
    </row>
    <row r="69">
      <c r="A69" t="n">
        <v>68</v>
      </c>
      <c r="B69" t="inlineStr">
        <is>
          <t>Brock Faber</t>
        </is>
      </c>
      <c r="C69" t="inlineStr">
        <is>
          <t>MIN</t>
        </is>
      </c>
      <c r="D69" t="inlineStr">
        <is>
          <t>D</t>
        </is>
      </c>
      <c r="E69" t="inlineStr">
        <is>
          <t>D</t>
        </is>
      </c>
      <c r="F69" t="n">
        <v>24</v>
      </c>
      <c r="G69" t="inlineStr"/>
      <c r="H69" t="inlineStr">
        <is>
          <t>FA</t>
        </is>
      </c>
      <c r="I69" s="30" t="n">
        <v>8500000</v>
      </c>
      <c r="J69" s="31" t="n">
        <v>95.69</v>
      </c>
      <c r="K69" s="31" t="n">
        <v>92.44</v>
      </c>
      <c r="L69" s="31" t="n">
        <v>3.25</v>
      </c>
      <c r="M69" s="31" t="n">
        <v>11.26</v>
      </c>
      <c r="N69" t="n">
        <v>105.5</v>
      </c>
      <c r="O69" t="n">
        <v>99</v>
      </c>
      <c r="P69" t="inlineStr">
        <is>
          <t>05ltj</t>
        </is>
      </c>
    </row>
    <row r="70">
      <c r="A70" t="n">
        <v>69</v>
      </c>
      <c r="B70" t="inlineStr">
        <is>
          <t>Artemi Panarin</t>
        </is>
      </c>
      <c r="C70" t="inlineStr">
        <is>
          <t>LAK</t>
        </is>
      </c>
      <c r="D70" t="inlineStr">
        <is>
          <t>F</t>
        </is>
      </c>
      <c r="E70" t="inlineStr">
        <is>
          <t>F</t>
        </is>
      </c>
      <c r="F70" t="n">
        <v>34</v>
      </c>
      <c r="G70" t="inlineStr"/>
      <c r="H70" t="inlineStr">
        <is>
          <t>FA</t>
        </is>
      </c>
      <c r="I70" s="30" t="n">
        <v>11000000</v>
      </c>
      <c r="J70" s="31" t="n">
        <v>95.19</v>
      </c>
      <c r="K70" s="31" t="n">
        <v>101.04</v>
      </c>
      <c r="L70" s="31" t="n">
        <v>-5.85</v>
      </c>
      <c r="M70" s="31" t="n">
        <v>8.65</v>
      </c>
      <c r="N70" t="n">
        <v>37.1</v>
      </c>
      <c r="O70" t="n">
        <v>97</v>
      </c>
      <c r="P70" t="inlineStr">
        <is>
          <t>03bfj</t>
        </is>
      </c>
    </row>
    <row r="71">
      <c r="A71" t="n">
        <v>70</v>
      </c>
      <c r="B71" t="inlineStr">
        <is>
          <t>Noah Dobson</t>
        </is>
      </c>
      <c r="C71" t="inlineStr">
        <is>
          <t>MTL</t>
        </is>
      </c>
      <c r="D71" t="inlineStr">
        <is>
          <t>D</t>
        </is>
      </c>
      <c r="E71" t="inlineStr">
        <is>
          <t>D</t>
        </is>
      </c>
      <c r="F71" t="n">
        <v>26</v>
      </c>
      <c r="G71" t="inlineStr"/>
      <c r="H71" t="inlineStr">
        <is>
          <t>FA</t>
        </is>
      </c>
      <c r="I71" s="30" t="n">
        <v>9500000</v>
      </c>
      <c r="J71" s="31" t="n">
        <v>94.81</v>
      </c>
      <c r="K71" s="31" t="n">
        <v>96.83</v>
      </c>
      <c r="L71" s="31" t="n">
        <v>-2.02</v>
      </c>
      <c r="M71" s="31" t="n">
        <v>9.98</v>
      </c>
      <c r="N71" t="n">
        <v>93.7</v>
      </c>
      <c r="O71" t="n">
        <v>97</v>
      </c>
      <c r="P71" t="inlineStr">
        <is>
          <t>04ld3</t>
        </is>
      </c>
    </row>
    <row r="72">
      <c r="A72" t="n">
        <v>71</v>
      </c>
      <c r="B72" t="inlineStr">
        <is>
          <t>Mathew Barzal</t>
        </is>
      </c>
      <c r="C72" t="inlineStr">
        <is>
          <t>NYI</t>
        </is>
      </c>
      <c r="D72" t="inlineStr">
        <is>
          <t>F</t>
        </is>
      </c>
      <c r="E72" t="inlineStr">
        <is>
          <t>F</t>
        </is>
      </c>
      <c r="F72" t="n">
        <v>29</v>
      </c>
      <c r="G72" t="inlineStr"/>
      <c r="H72" t="inlineStr">
        <is>
          <t>FA</t>
        </is>
      </c>
      <c r="I72" s="30" t="n">
        <v>9150000</v>
      </c>
      <c r="J72" s="31" t="n">
        <v>94.7</v>
      </c>
      <c r="K72" s="31" t="n">
        <v>85.27</v>
      </c>
      <c r="L72" s="31" t="n">
        <v>9.43</v>
      </c>
      <c r="M72" s="31" t="n">
        <v>10.35</v>
      </c>
      <c r="N72" t="n">
        <v>103.7</v>
      </c>
      <c r="O72" t="n">
        <v>94</v>
      </c>
      <c r="P72" t="inlineStr">
        <is>
          <t>02uws</t>
        </is>
      </c>
    </row>
    <row r="73">
      <c r="A73" t="n">
        <v>72</v>
      </c>
      <c r="B73" t="inlineStr">
        <is>
          <t>Dylan Larkin</t>
        </is>
      </c>
      <c r="C73" t="inlineStr">
        <is>
          <t>DET</t>
        </is>
      </c>
      <c r="D73" t="inlineStr">
        <is>
          <t>F</t>
        </is>
      </c>
      <c r="E73" t="inlineStr">
        <is>
          <t>F</t>
        </is>
      </c>
      <c r="F73" t="n">
        <v>30</v>
      </c>
      <c r="G73" t="inlineStr"/>
      <c r="H73" t="inlineStr">
        <is>
          <t>FA</t>
        </is>
      </c>
      <c r="I73" s="30" t="n">
        <v>8700000</v>
      </c>
      <c r="J73" s="31" t="n">
        <v>94.62</v>
      </c>
      <c r="K73" s="31" t="n">
        <v>97.45999999999999</v>
      </c>
      <c r="L73" s="31" t="n">
        <v>-2.84</v>
      </c>
      <c r="M73" s="31" t="n">
        <v>10.88</v>
      </c>
      <c r="N73" t="n">
        <v>78.5</v>
      </c>
      <c r="O73" t="n">
        <v>99</v>
      </c>
      <c r="P73" t="inlineStr">
        <is>
          <t>03duf</t>
        </is>
      </c>
    </row>
    <row r="74">
      <c r="A74" t="n">
        <v>73</v>
      </c>
      <c r="B74" t="inlineStr">
        <is>
          <t>Jackson LaCombe</t>
        </is>
      </c>
      <c r="C74" t="inlineStr">
        <is>
          <t>ANA</t>
        </is>
      </c>
      <c r="D74" t="inlineStr">
        <is>
          <t>D</t>
        </is>
      </c>
      <c r="E74" t="inlineStr">
        <is>
          <t>D</t>
        </is>
      </c>
      <c r="F74" t="n">
        <v>25</v>
      </c>
      <c r="G74" t="inlineStr"/>
      <c r="H74" t="inlineStr">
        <is>
          <t>A Bunch of Dusters</t>
        </is>
      </c>
      <c r="I74" s="30" t="n">
        <v>9000000</v>
      </c>
      <c r="J74" s="31" t="n">
        <v>94.44</v>
      </c>
      <c r="K74" s="31" t="n">
        <v>89.81</v>
      </c>
      <c r="L74" s="31" t="n">
        <v>4.63</v>
      </c>
      <c r="M74" s="31" t="n">
        <v>10.49</v>
      </c>
      <c r="N74" t="n">
        <v>62.6</v>
      </c>
      <c r="O74" t="n">
        <v>99</v>
      </c>
      <c r="P74" t="inlineStr">
        <is>
          <t>051m4</t>
        </is>
      </c>
    </row>
    <row r="75">
      <c r="A75" t="n">
        <v>74</v>
      </c>
      <c r="B75" t="inlineStr">
        <is>
          <t>Sidney Crosby</t>
        </is>
      </c>
      <c r="C75" t="inlineStr">
        <is>
          <t>PIT</t>
        </is>
      </c>
      <c r="D75" t="inlineStr">
        <is>
          <t>F</t>
        </is>
      </c>
      <c r="E75" t="inlineStr">
        <is>
          <t>F</t>
        </is>
      </c>
      <c r="F75" t="n">
        <v>39</v>
      </c>
      <c r="G75" t="inlineStr"/>
      <c r="H75" t="inlineStr">
        <is>
          <t>Sidizen Kanes</t>
        </is>
      </c>
      <c r="I75" s="30" t="n">
        <v>8700000</v>
      </c>
      <c r="J75" s="31" t="n">
        <v>94.2</v>
      </c>
      <c r="K75" s="31" t="n">
        <v>101.46</v>
      </c>
      <c r="L75" s="31" t="n">
        <v>-7.26</v>
      </c>
      <c r="M75" s="31" t="n">
        <v>10.83</v>
      </c>
      <c r="N75" t="n">
        <v>51.5</v>
      </c>
      <c r="O75" t="n">
        <v>99</v>
      </c>
      <c r="P75" t="inlineStr">
        <is>
          <t>00454</t>
        </is>
      </c>
    </row>
    <row r="76">
      <c r="A76" t="n">
        <v>75</v>
      </c>
      <c r="B76" t="inlineStr">
        <is>
          <t>Mitch Marner</t>
        </is>
      </c>
      <c r="C76" t="inlineStr">
        <is>
          <t>VGK</t>
        </is>
      </c>
      <c r="D76" t="inlineStr">
        <is>
          <t>F</t>
        </is>
      </c>
      <c r="E76" t="inlineStr">
        <is>
          <t>F</t>
        </is>
      </c>
      <c r="F76" t="n">
        <v>29</v>
      </c>
      <c r="G76" t="inlineStr"/>
      <c r="H76" t="inlineStr">
        <is>
          <t>Kurtis</t>
        </is>
      </c>
      <c r="I76" s="30" t="n">
        <v>12000000</v>
      </c>
      <c r="J76" s="31" t="n">
        <v>94.04000000000001</v>
      </c>
      <c r="K76" s="31" t="n">
        <v>101.23</v>
      </c>
      <c r="L76" s="31" t="n">
        <v>-7.19</v>
      </c>
      <c r="M76" s="31" t="n">
        <v>7.84</v>
      </c>
      <c r="N76" t="n">
        <v>33.5</v>
      </c>
      <c r="O76" t="n">
        <v>99</v>
      </c>
      <c r="P76" t="inlineStr">
        <is>
          <t>03jvu</t>
        </is>
      </c>
    </row>
    <row r="77">
      <c r="A77" t="n">
        <v>76</v>
      </c>
      <c r="B77" t="inlineStr">
        <is>
          <t>Seth Jarvis</t>
        </is>
      </c>
      <c r="C77" t="inlineStr">
        <is>
          <t>CAR</t>
        </is>
      </c>
      <c r="D77" t="inlineStr">
        <is>
          <t>F</t>
        </is>
      </c>
      <c r="E77" t="inlineStr">
        <is>
          <t>F</t>
        </is>
      </c>
      <c r="F77" t="n">
        <v>24</v>
      </c>
      <c r="G77" t="inlineStr"/>
      <c r="H77" t="inlineStr">
        <is>
          <t>A Bunch of Dusters</t>
        </is>
      </c>
      <c r="I77" s="30" t="n">
        <v>7420087</v>
      </c>
      <c r="J77" s="31" t="n">
        <v>93.88</v>
      </c>
      <c r="K77" s="31" t="n">
        <v>92.81</v>
      </c>
      <c r="L77" s="31" t="n">
        <v>1.07</v>
      </c>
      <c r="M77" s="31" t="n">
        <v>12.65</v>
      </c>
      <c r="N77" t="n">
        <v>90.2</v>
      </c>
      <c r="O77" t="n">
        <v>98</v>
      </c>
      <c r="P77" t="inlineStr">
        <is>
          <t>05gvq</t>
        </is>
      </c>
    </row>
    <row r="78">
      <c r="A78" t="n">
        <v>77</v>
      </c>
      <c r="B78" t="inlineStr">
        <is>
          <t>Kirill Marchenko</t>
        </is>
      </c>
      <c r="C78" t="inlineStr">
        <is>
          <t>CBJ</t>
        </is>
      </c>
      <c r="D78" t="inlineStr">
        <is>
          <t>F</t>
        </is>
      </c>
      <c r="E78" t="inlineStr">
        <is>
          <t>F</t>
        </is>
      </c>
      <c r="F78" t="n">
        <v>26</v>
      </c>
      <c r="G78" t="inlineStr"/>
      <c r="H78" t="inlineStr">
        <is>
          <t>Sidizen Kanes</t>
        </is>
      </c>
      <c r="I78" s="30" t="n">
        <v>3850000</v>
      </c>
      <c r="J78" s="31" t="n">
        <v>92.65000000000001</v>
      </c>
      <c r="K78" s="31" t="n">
        <v>86.94</v>
      </c>
      <c r="L78" s="31" t="n">
        <v>5.71</v>
      </c>
      <c r="M78" s="31" t="n">
        <v>24.06</v>
      </c>
      <c r="N78" t="n">
        <v>70.09999999999999</v>
      </c>
      <c r="O78" t="n">
        <v>99</v>
      </c>
      <c r="P78" t="inlineStr">
        <is>
          <t>04qy5</t>
        </is>
      </c>
    </row>
    <row r="79">
      <c r="A79" t="n">
        <v>78</v>
      </c>
      <c r="B79" t="inlineStr">
        <is>
          <t>Dylan Guenther</t>
        </is>
      </c>
      <c r="C79" t="inlineStr">
        <is>
          <t>UTA</t>
        </is>
      </c>
      <c r="D79" t="inlineStr">
        <is>
          <t>F</t>
        </is>
      </c>
      <c r="E79" t="inlineStr">
        <is>
          <t>F</t>
        </is>
      </c>
      <c r="F79" t="n">
        <v>23</v>
      </c>
      <c r="G79" t="inlineStr"/>
      <c r="H79" t="inlineStr">
        <is>
          <t>Deef-Fence</t>
        </is>
      </c>
      <c r="I79" s="30" t="n">
        <v>7142875</v>
      </c>
      <c r="J79" s="31" t="n">
        <v>92.42</v>
      </c>
      <c r="K79" s="31" t="n">
        <v>89.05</v>
      </c>
      <c r="L79" s="31" t="n">
        <v>3.37</v>
      </c>
      <c r="M79" s="31" t="n">
        <v>12.94</v>
      </c>
      <c r="N79" t="n">
        <v>44.7</v>
      </c>
      <c r="O79" t="n">
        <v>100</v>
      </c>
      <c r="P79" t="inlineStr">
        <is>
          <t>04o0h</t>
        </is>
      </c>
    </row>
    <row r="80">
      <c r="A80" t="n">
        <v>79</v>
      </c>
      <c r="B80" t="inlineStr">
        <is>
          <t>Drake Batherson</t>
        </is>
      </c>
      <c r="C80" t="inlineStr">
        <is>
          <t>OTT</t>
        </is>
      </c>
      <c r="D80" t="inlineStr">
        <is>
          <t>F</t>
        </is>
      </c>
      <c r="E80" t="inlineStr">
        <is>
          <t>F</t>
        </is>
      </c>
      <c r="F80" t="n">
        <v>28</v>
      </c>
      <c r="G80" t="inlineStr"/>
      <c r="H80" t="inlineStr">
        <is>
          <t>Anybody but the Leafs</t>
        </is>
      </c>
      <c r="I80" s="30" t="n">
        <v>4975000</v>
      </c>
      <c r="J80" s="31" t="n">
        <v>92.23</v>
      </c>
      <c r="K80" s="31" t="n">
        <v>93.14</v>
      </c>
      <c r="L80" s="31" t="n">
        <v>-0.91</v>
      </c>
      <c r="M80" s="31" t="n">
        <v>18.54</v>
      </c>
      <c r="N80" t="n">
        <v>80.59999999999999</v>
      </c>
      <c r="O80" t="n">
        <v>99</v>
      </c>
      <c r="P80" t="inlineStr">
        <is>
          <t>04f2d</t>
        </is>
      </c>
    </row>
    <row r="81">
      <c r="A81" t="n">
        <v>80</v>
      </c>
      <c r="B81" t="inlineStr">
        <is>
          <t>Daniel Vladar</t>
        </is>
      </c>
      <c r="C81" t="inlineStr">
        <is>
          <t>PHI</t>
        </is>
      </c>
      <c r="D81" t="inlineStr">
        <is>
          <t>G</t>
        </is>
      </c>
      <c r="E81" t="inlineStr">
        <is>
          <t>G</t>
        </is>
      </c>
      <c r="F81" t="n">
        <v>29</v>
      </c>
      <c r="G81" t="inlineStr"/>
      <c r="H81" t="inlineStr">
        <is>
          <t>FA</t>
        </is>
      </c>
      <c r="I81" s="30" t="n">
        <v>3350000</v>
      </c>
      <c r="J81" s="31" t="n">
        <v>92.14</v>
      </c>
      <c r="K81" s="31" t="n">
        <v>79.93000000000001</v>
      </c>
      <c r="L81" s="31" t="n">
        <v>12.21</v>
      </c>
      <c r="M81" s="31" t="n">
        <v>27.5</v>
      </c>
      <c r="N81" t="n">
        <v>184.5</v>
      </c>
      <c r="O81" t="n">
        <v>89</v>
      </c>
      <c r="P81" t="inlineStr">
        <is>
          <t>03rfo</t>
        </is>
      </c>
    </row>
    <row r="82">
      <c r="A82" t="n">
        <v>81</v>
      </c>
      <c r="B82" t="inlineStr">
        <is>
          <t>Erik Karlsson</t>
        </is>
      </c>
      <c r="C82" t="inlineStr">
        <is>
          <t>PIT</t>
        </is>
      </c>
      <c r="D82" t="inlineStr">
        <is>
          <t>D</t>
        </is>
      </c>
      <c r="E82" t="inlineStr">
        <is>
          <t>D</t>
        </is>
      </c>
      <c r="F82" t="n">
        <v>36</v>
      </c>
      <c r="G82" t="inlineStr"/>
      <c r="H82" t="inlineStr">
        <is>
          <t>FA</t>
        </is>
      </c>
      <c r="I82" s="30" t="n">
        <v>11500000</v>
      </c>
      <c r="J82" s="31" t="n">
        <v>92.02</v>
      </c>
      <c r="K82" s="31" t="n">
        <v>92.02</v>
      </c>
      <c r="L82" s="31" t="n">
        <v>0</v>
      </c>
      <c r="M82" s="31" t="n">
        <v>8</v>
      </c>
      <c r="N82" t="n">
        <v>77.40000000000001</v>
      </c>
      <c r="O82" t="n">
        <v>94</v>
      </c>
      <c r="P82" t="inlineStr">
        <is>
          <t>016g3</t>
        </is>
      </c>
    </row>
    <row r="83">
      <c r="A83" t="n">
        <v>82</v>
      </c>
      <c r="B83" t="inlineStr">
        <is>
          <t>Jack Hughes</t>
        </is>
      </c>
      <c r="C83" t="inlineStr">
        <is>
          <t>NJD</t>
        </is>
      </c>
      <c r="D83" t="inlineStr">
        <is>
          <t>F</t>
        </is>
      </c>
      <c r="E83" t="inlineStr">
        <is>
          <t>F</t>
        </is>
      </c>
      <c r="F83" t="n">
        <v>25</v>
      </c>
      <c r="G83" t="inlineStr"/>
      <c r="H83" t="inlineStr">
        <is>
          <t>Anybody but the Leafs</t>
        </is>
      </c>
      <c r="I83" s="30" t="n">
        <v>8000000</v>
      </c>
      <c r="J83" s="31" t="n">
        <v>91.98</v>
      </c>
      <c r="K83" s="31" t="n">
        <v>99.86</v>
      </c>
      <c r="L83" s="31" t="n">
        <v>-7.88</v>
      </c>
      <c r="M83" s="31" t="n">
        <v>11.5</v>
      </c>
      <c r="N83" t="n">
        <v>12.4</v>
      </c>
      <c r="O83" t="n">
        <v>100</v>
      </c>
      <c r="P83" t="inlineStr">
        <is>
          <t>04bdb</t>
        </is>
      </c>
    </row>
    <row r="84">
      <c r="A84" t="n">
        <v>83</v>
      </c>
      <c r="B84" t="inlineStr">
        <is>
          <t>Josh Morrissey</t>
        </is>
      </c>
      <c r="C84" t="inlineStr">
        <is>
          <t>WPG</t>
        </is>
      </c>
      <c r="D84" t="inlineStr">
        <is>
          <t>D</t>
        </is>
      </c>
      <c r="E84" t="inlineStr">
        <is>
          <t>D</t>
        </is>
      </c>
      <c r="F84" t="n">
        <v>31</v>
      </c>
      <c r="G84" t="inlineStr"/>
      <c r="H84" t="inlineStr">
        <is>
          <t>A Bunch of Dusters</t>
        </is>
      </c>
      <c r="I84" s="30" t="n">
        <v>6250000</v>
      </c>
      <c r="J84" s="31" t="n">
        <v>91.87</v>
      </c>
      <c r="K84" s="31" t="n">
        <v>97.12</v>
      </c>
      <c r="L84" s="31" t="n">
        <v>-5.25</v>
      </c>
      <c r="M84" s="31" t="n">
        <v>14.7</v>
      </c>
      <c r="N84" t="n">
        <v>64.90000000000001</v>
      </c>
      <c r="O84" t="n">
        <v>99</v>
      </c>
      <c r="P84" t="inlineStr">
        <is>
          <t>02ybn</t>
        </is>
      </c>
    </row>
    <row r="85">
      <c r="A85" t="n">
        <v>84</v>
      </c>
      <c r="B85" t="inlineStr">
        <is>
          <t>Mattias Samuelsson</t>
        </is>
      </c>
      <c r="C85" t="inlineStr">
        <is>
          <t>BUF</t>
        </is>
      </c>
      <c r="D85" t="inlineStr">
        <is>
          <t>D</t>
        </is>
      </c>
      <c r="E85" t="inlineStr">
        <is>
          <t>D</t>
        </is>
      </c>
      <c r="F85" t="n">
        <v>26</v>
      </c>
      <c r="G85" t="inlineStr"/>
      <c r="H85" t="inlineStr">
        <is>
          <t>Aznfungus</t>
        </is>
      </c>
      <c r="I85" s="30" t="n">
        <v>4285714</v>
      </c>
      <c r="J85" s="31" t="n">
        <v>91.83</v>
      </c>
      <c r="K85" s="31" t="n">
        <v>82.84</v>
      </c>
      <c r="L85" s="31" t="n">
        <v>8.99</v>
      </c>
      <c r="M85" s="31" t="n">
        <v>21.43</v>
      </c>
      <c r="N85" t="n">
        <v>170</v>
      </c>
      <c r="O85" t="n">
        <v>92</v>
      </c>
      <c r="P85" t="inlineStr">
        <is>
          <t>04lcs</t>
        </is>
      </c>
    </row>
    <row r="86">
      <c r="A86" t="n">
        <v>85</v>
      </c>
      <c r="B86" t="inlineStr">
        <is>
          <t>Nikita Zadorov</t>
        </is>
      </c>
      <c r="C86" t="inlineStr">
        <is>
          <t>BOS</t>
        </is>
      </c>
      <c r="D86" t="inlineStr">
        <is>
          <t>D</t>
        </is>
      </c>
      <c r="E86" t="inlineStr">
        <is>
          <t>D</t>
        </is>
      </c>
      <c r="F86" t="n">
        <v>31</v>
      </c>
      <c r="G86" t="inlineStr"/>
      <c r="H86" t="inlineStr">
        <is>
          <t>Mike</t>
        </is>
      </c>
      <c r="I86" s="30" t="n">
        <v>5000000</v>
      </c>
      <c r="J86" s="31" t="n">
        <v>91.59</v>
      </c>
      <c r="K86" s="31" t="n">
        <v>94.38</v>
      </c>
      <c r="L86" s="31" t="n">
        <v>-2.79</v>
      </c>
      <c r="M86" s="31" t="n">
        <v>18.32</v>
      </c>
      <c r="N86" t="n">
        <v>280</v>
      </c>
      <c r="O86" t="n">
        <v>49</v>
      </c>
      <c r="P86" t="inlineStr">
        <is>
          <t>02wy5</t>
        </is>
      </c>
    </row>
    <row r="87">
      <c r="A87" t="n">
        <v>86</v>
      </c>
      <c r="B87" t="inlineStr">
        <is>
          <t>Brandt Clarke</t>
        </is>
      </c>
      <c r="C87" t="inlineStr">
        <is>
          <t>LAK</t>
        </is>
      </c>
      <c r="D87" t="inlineStr">
        <is>
          <t>D</t>
        </is>
      </c>
      <c r="E87" t="inlineStr">
        <is>
          <t>D</t>
        </is>
      </c>
      <c r="F87" t="n">
        <v>23</v>
      </c>
      <c r="G87" t="inlineStr"/>
      <c r="H87" t="inlineStr">
        <is>
          <t>Deef-Fence</t>
        </is>
      </c>
      <c r="I87" s="30" t="n">
        <v>7400000</v>
      </c>
      <c r="J87" s="31" t="n">
        <v>91.38</v>
      </c>
      <c r="K87" s="31" t="n">
        <v>80.88</v>
      </c>
      <c r="L87" s="31" t="n">
        <v>10.5</v>
      </c>
      <c r="M87" s="31" t="n">
        <v>12.35</v>
      </c>
      <c r="N87" t="n">
        <v>77.3</v>
      </c>
      <c r="O87" t="n">
        <v>98</v>
      </c>
      <c r="P87" t="inlineStr">
        <is>
          <t>04znw</t>
        </is>
      </c>
    </row>
    <row r="88">
      <c r="A88" t="n">
        <v>87</v>
      </c>
      <c r="B88" t="inlineStr">
        <is>
          <t>Brandon Bussi</t>
        </is>
      </c>
      <c r="C88" t="inlineStr">
        <is>
          <t>CAR</t>
        </is>
      </c>
      <c r="D88" t="inlineStr">
        <is>
          <t>G</t>
        </is>
      </c>
      <c r="E88" t="inlineStr">
        <is>
          <t>G</t>
        </is>
      </c>
      <c r="F88" t="n">
        <v>28</v>
      </c>
      <c r="G88" t="inlineStr"/>
      <c r="H88" t="inlineStr">
        <is>
          <t>Kurtis</t>
        </is>
      </c>
      <c r="I88" s="30" t="n">
        <v>1900000</v>
      </c>
      <c r="J88" s="31" t="n">
        <v>90.92</v>
      </c>
      <c r="K88" s="31" t="n">
        <v>103.2</v>
      </c>
      <c r="L88" s="31" t="n">
        <v>-12.28</v>
      </c>
      <c r="M88" s="31" t="n">
        <v>47.85</v>
      </c>
      <c r="N88" t="n">
        <v>177.8</v>
      </c>
      <c r="O88" t="n">
        <v>96</v>
      </c>
      <c r="P88" t="inlineStr">
        <is>
          <t>04yla</t>
        </is>
      </c>
    </row>
    <row r="89">
      <c r="A89" t="n">
        <v>88</v>
      </c>
      <c r="B89" t="inlineStr">
        <is>
          <t>Lucas Raymond</t>
        </is>
      </c>
      <c r="C89" t="inlineStr">
        <is>
          <t>DET</t>
        </is>
      </c>
      <c r="D89" t="inlineStr">
        <is>
          <t>F</t>
        </is>
      </c>
      <c r="E89" t="inlineStr">
        <is>
          <t>F</t>
        </is>
      </c>
      <c r="F89" t="n">
        <v>24</v>
      </c>
      <c r="G89" t="inlineStr"/>
      <c r="H89" t="inlineStr">
        <is>
          <t>Nathan</t>
        </is>
      </c>
      <c r="I89" s="30" t="n">
        <v>8075000</v>
      </c>
      <c r="J89" s="31" t="n">
        <v>90.81</v>
      </c>
      <c r="K89" s="31" t="n">
        <v>92.54000000000001</v>
      </c>
      <c r="L89" s="31" t="n">
        <v>-1.73</v>
      </c>
      <c r="M89" s="31" t="n">
        <v>11.25</v>
      </c>
      <c r="N89" t="n">
        <v>75.3</v>
      </c>
      <c r="O89" t="n">
        <v>99</v>
      </c>
      <c r="P89" t="inlineStr">
        <is>
          <t>04ymt</t>
        </is>
      </c>
    </row>
    <row r="90">
      <c r="A90" t="n">
        <v>89</v>
      </c>
      <c r="B90" t="inlineStr">
        <is>
          <t>Sam Bennett</t>
        </is>
      </c>
      <c r="C90" t="inlineStr">
        <is>
          <t>FLA</t>
        </is>
      </c>
      <c r="D90" t="inlineStr">
        <is>
          <t>F</t>
        </is>
      </c>
      <c r="E90" t="inlineStr">
        <is>
          <t>F</t>
        </is>
      </c>
      <c r="F90" t="n">
        <v>30</v>
      </c>
      <c r="G90" t="inlineStr"/>
      <c r="H90" t="inlineStr">
        <is>
          <t>FA</t>
        </is>
      </c>
      <c r="I90" s="30" t="n">
        <v>8000000</v>
      </c>
      <c r="J90" s="31" t="n">
        <v>90.53</v>
      </c>
      <c r="K90" s="31" t="n">
        <v>92.84</v>
      </c>
      <c r="L90" s="31" t="n">
        <v>-2.31</v>
      </c>
      <c r="M90" s="31" t="n">
        <v>11.32</v>
      </c>
      <c r="N90" t="n">
        <v>159.2</v>
      </c>
      <c r="O90" t="n">
        <v>89</v>
      </c>
      <c r="P90" t="inlineStr">
        <is>
          <t>039cg</t>
        </is>
      </c>
    </row>
    <row r="91">
      <c r="A91" t="n">
        <v>90</v>
      </c>
      <c r="B91" t="inlineStr">
        <is>
          <t>Brock Nelson</t>
        </is>
      </c>
      <c r="C91" t="inlineStr">
        <is>
          <t>COL</t>
        </is>
      </c>
      <c r="D91" t="inlineStr">
        <is>
          <t>F</t>
        </is>
      </c>
      <c r="E91" t="inlineStr">
        <is>
          <t>F</t>
        </is>
      </c>
      <c r="F91" t="n">
        <v>34</v>
      </c>
      <c r="G91" t="inlineStr"/>
      <c r="H91" t="inlineStr">
        <is>
          <t>FA</t>
        </is>
      </c>
      <c r="I91" s="30" t="n">
        <v>7500000</v>
      </c>
      <c r="J91" s="31" t="n">
        <v>90.5</v>
      </c>
      <c r="K91" s="31" t="n">
        <v>90.89</v>
      </c>
      <c r="L91" s="31" t="n">
        <v>-0.39</v>
      </c>
      <c r="M91" s="31" t="n">
        <v>12.07</v>
      </c>
      <c r="N91" t="n">
        <v>145.5</v>
      </c>
      <c r="O91" t="n">
        <v>90</v>
      </c>
      <c r="P91" t="inlineStr">
        <is>
          <t>01zql</t>
        </is>
      </c>
    </row>
    <row r="92">
      <c r="A92" t="n">
        <v>91</v>
      </c>
      <c r="B92" t="inlineStr">
        <is>
          <t>MacKenzie Weegar</t>
        </is>
      </c>
      <c r="C92" t="inlineStr">
        <is>
          <t>UTA</t>
        </is>
      </c>
      <c r="D92" t="inlineStr">
        <is>
          <t>D</t>
        </is>
      </c>
      <c r="E92" t="inlineStr">
        <is>
          <t>D</t>
        </is>
      </c>
      <c r="F92" t="n">
        <v>32</v>
      </c>
      <c r="G92" t="inlineStr"/>
      <c r="H92" t="inlineStr">
        <is>
          <t>Deef-Fence</t>
        </is>
      </c>
      <c r="I92" s="30" t="n">
        <v>6250000</v>
      </c>
      <c r="J92" s="31" t="n">
        <v>90.48</v>
      </c>
      <c r="K92" s="31" t="n">
        <v>97.45</v>
      </c>
      <c r="L92" s="31" t="n">
        <v>-6.97</v>
      </c>
      <c r="M92" s="31" t="n">
        <v>14.48</v>
      </c>
      <c r="N92" t="n">
        <v>120.5</v>
      </c>
      <c r="O92" t="n">
        <v>94</v>
      </c>
      <c r="P92" t="inlineStr">
        <is>
          <t>031v6</t>
        </is>
      </c>
    </row>
    <row r="93">
      <c r="A93" t="n">
        <v>92</v>
      </c>
      <c r="B93" t="inlineStr">
        <is>
          <t>Igor Shesterkin</t>
        </is>
      </c>
      <c r="C93" t="inlineStr">
        <is>
          <t>NYR</t>
        </is>
      </c>
      <c r="D93" t="inlineStr">
        <is>
          <t>G</t>
        </is>
      </c>
      <c r="E93" t="inlineStr">
        <is>
          <t>G</t>
        </is>
      </c>
      <c r="F93" t="n">
        <v>30</v>
      </c>
      <c r="G93" t="inlineStr"/>
      <c r="H93" t="inlineStr">
        <is>
          <t>FA</t>
        </is>
      </c>
      <c r="I93" s="30" t="n">
        <v>11500000</v>
      </c>
      <c r="J93" s="31" t="n">
        <v>90.25</v>
      </c>
      <c r="K93" s="31" t="n">
        <v>84.66</v>
      </c>
      <c r="L93" s="31" t="n">
        <v>5.59</v>
      </c>
      <c r="M93" s="31" t="n">
        <v>7.85</v>
      </c>
      <c r="N93" t="n">
        <v>113.2</v>
      </c>
      <c r="O93" t="n">
        <v>95</v>
      </c>
      <c r="P93" t="inlineStr">
        <is>
          <t>03ece</t>
        </is>
      </c>
    </row>
    <row r="94">
      <c r="A94" t="n">
        <v>93</v>
      </c>
      <c r="B94" t="inlineStr">
        <is>
          <t>Roman Josi</t>
        </is>
      </c>
      <c r="C94" t="inlineStr">
        <is>
          <t>NSH</t>
        </is>
      </c>
      <c r="D94" t="inlineStr">
        <is>
          <t>D</t>
        </is>
      </c>
      <c r="E94" t="inlineStr">
        <is>
          <t>D</t>
        </is>
      </c>
      <c r="F94" t="n">
        <v>36</v>
      </c>
      <c r="G94" t="inlineStr"/>
      <c r="H94" t="inlineStr">
        <is>
          <t>Keith</t>
        </is>
      </c>
      <c r="I94" s="30" t="n">
        <v>9059000</v>
      </c>
      <c r="J94" s="31" t="n">
        <v>90.05</v>
      </c>
      <c r="K94" s="31" t="n">
        <v>98.19</v>
      </c>
      <c r="L94" s="31" t="n">
        <v>-8.140000000000001</v>
      </c>
      <c r="M94" s="31" t="n">
        <v>9.94</v>
      </c>
      <c r="N94" t="n">
        <v>55.2</v>
      </c>
      <c r="O94" t="n">
        <v>97</v>
      </c>
      <c r="P94" t="inlineStr">
        <is>
          <t>01fx3</t>
        </is>
      </c>
    </row>
    <row r="95">
      <c r="A95" t="n">
        <v>94</v>
      </c>
      <c r="B95" t="inlineStr">
        <is>
          <t>Darnell Nurse</t>
        </is>
      </c>
      <c r="C95" t="inlineStr">
        <is>
          <t>SJS</t>
        </is>
      </c>
      <c r="D95" t="inlineStr">
        <is>
          <t>D</t>
        </is>
      </c>
      <c r="E95" t="inlineStr">
        <is>
          <t>D</t>
        </is>
      </c>
      <c r="F95" t="n">
        <v>31</v>
      </c>
      <c r="G95" t="inlineStr"/>
      <c r="H95" t="inlineStr">
        <is>
          <t>FA</t>
        </is>
      </c>
      <c r="I95" s="30" t="n">
        <v>9250000</v>
      </c>
      <c r="J95" s="31" t="n">
        <v>89.93000000000001</v>
      </c>
      <c r="K95" s="31" t="n">
        <v>86.94</v>
      </c>
      <c r="L95" s="31" t="n">
        <v>2.99</v>
      </c>
      <c r="M95" s="31" t="n">
        <v>9.720000000000001</v>
      </c>
      <c r="N95" t="n">
        <v>169.4</v>
      </c>
      <c r="O95" t="n">
        <v>79</v>
      </c>
      <c r="P95" t="inlineStr">
        <is>
          <t>03161</t>
        </is>
      </c>
    </row>
    <row r="96">
      <c r="A96" t="n">
        <v>95</v>
      </c>
      <c r="B96" t="inlineStr">
        <is>
          <t>William Nylander</t>
        </is>
      </c>
      <c r="C96" t="inlineStr">
        <is>
          <t>TOR</t>
        </is>
      </c>
      <c r="D96" t="inlineStr">
        <is>
          <t>F</t>
        </is>
      </c>
      <c r="E96" t="inlineStr">
        <is>
          <t>F</t>
        </is>
      </c>
      <c r="F96" t="n">
        <v>30</v>
      </c>
      <c r="G96" t="inlineStr"/>
      <c r="H96" t="inlineStr">
        <is>
          <t>The Last Place Lukes</t>
        </is>
      </c>
      <c r="I96" s="30" t="n">
        <v>11500000</v>
      </c>
      <c r="J96" s="31" t="n">
        <v>89.69</v>
      </c>
      <c r="K96" s="31" t="n">
        <v>105.04</v>
      </c>
      <c r="L96" s="31" t="n">
        <v>-15.35</v>
      </c>
      <c r="M96" s="31" t="n">
        <v>7.8</v>
      </c>
      <c r="N96" t="n">
        <v>28.2</v>
      </c>
      <c r="O96" t="n">
        <v>99</v>
      </c>
      <c r="P96" t="inlineStr">
        <is>
          <t>02yjj</t>
        </is>
      </c>
    </row>
    <row r="97">
      <c r="A97" t="n">
        <v>96</v>
      </c>
      <c r="B97" t="inlineStr">
        <is>
          <t>Brady Tkachuk</t>
        </is>
      </c>
      <c r="C97" t="inlineStr">
        <is>
          <t>FLA</t>
        </is>
      </c>
      <c r="D97" t="inlineStr">
        <is>
          <t>F</t>
        </is>
      </c>
      <c r="E97" t="inlineStr">
        <is>
          <t>F</t>
        </is>
      </c>
      <c r="F97" t="n">
        <v>26</v>
      </c>
      <c r="G97" t="inlineStr"/>
      <c r="H97" t="inlineStr">
        <is>
          <t>Nathan</t>
        </is>
      </c>
      <c r="I97" s="30" t="n">
        <v>8205714</v>
      </c>
      <c r="J97" s="31" t="n">
        <v>89.61</v>
      </c>
      <c r="K97" s="31" t="n">
        <v>107.74</v>
      </c>
      <c r="L97" s="31" t="n">
        <v>-18.13</v>
      </c>
      <c r="M97" s="31" t="n">
        <v>10.92</v>
      </c>
      <c r="N97" t="n">
        <v>23.4</v>
      </c>
      <c r="O97" t="n">
        <v>99</v>
      </c>
      <c r="P97" t="inlineStr">
        <is>
          <t>04kyh</t>
        </is>
      </c>
    </row>
    <row r="98">
      <c r="A98" t="n">
        <v>97</v>
      </c>
      <c r="B98" t="inlineStr">
        <is>
          <t>Filip Hronek</t>
        </is>
      </c>
      <c r="C98" t="inlineStr">
        <is>
          <t>VAN</t>
        </is>
      </c>
      <c r="D98" t="inlineStr">
        <is>
          <t>D</t>
        </is>
      </c>
      <c r="E98" t="inlineStr">
        <is>
          <t>D</t>
        </is>
      </c>
      <c r="F98" t="n">
        <v>28</v>
      </c>
      <c r="G98" t="inlineStr"/>
      <c r="H98" t="inlineStr">
        <is>
          <t>FA</t>
        </is>
      </c>
      <c r="I98" s="30" t="n">
        <v>7250000</v>
      </c>
      <c r="J98" s="31" t="n">
        <v>89.47</v>
      </c>
      <c r="K98" s="31" t="n">
        <v>88.23</v>
      </c>
      <c r="L98" s="31" t="n">
        <v>1.24</v>
      </c>
      <c r="M98" s="31" t="n">
        <v>12.34</v>
      </c>
      <c r="N98" t="n">
        <v>138</v>
      </c>
      <c r="O98" t="n">
        <v>94</v>
      </c>
      <c r="P98" t="inlineStr">
        <is>
          <t>042vx</t>
        </is>
      </c>
    </row>
    <row r="99">
      <c r="A99" t="n">
        <v>98</v>
      </c>
      <c r="B99" t="inlineStr">
        <is>
          <t>Spencer Knight</t>
        </is>
      </c>
      <c r="C99" t="inlineStr">
        <is>
          <t>CHI</t>
        </is>
      </c>
      <c r="D99" t="inlineStr">
        <is>
          <t>G</t>
        </is>
      </c>
      <c r="E99" t="inlineStr">
        <is>
          <t>G</t>
        </is>
      </c>
      <c r="F99" t="n">
        <v>25</v>
      </c>
      <c r="G99" t="inlineStr"/>
      <c r="H99" t="inlineStr">
        <is>
          <t>Nathan</t>
        </is>
      </c>
      <c r="I99" s="30" t="n">
        <v>4500000</v>
      </c>
      <c r="J99" s="31" t="n">
        <v>89.45999999999999</v>
      </c>
      <c r="K99" s="31" t="n">
        <v>79.68000000000001</v>
      </c>
      <c r="L99" s="31" t="n">
        <v>9.779999999999999</v>
      </c>
      <c r="M99" s="31" t="n">
        <v>19.88</v>
      </c>
      <c r="N99" t="n">
        <v>171.8</v>
      </c>
      <c r="O99" t="n">
        <v>93</v>
      </c>
      <c r="P99" t="inlineStr">
        <is>
          <t>04bii</t>
        </is>
      </c>
    </row>
    <row r="100">
      <c r="A100" t="n">
        <v>99</v>
      </c>
      <c r="B100" t="inlineStr">
        <is>
          <t>Cutter Gauthier</t>
        </is>
      </c>
      <c r="C100" t="inlineStr">
        <is>
          <t>ANA</t>
        </is>
      </c>
      <c r="D100" t="inlineStr">
        <is>
          <t>F</t>
        </is>
      </c>
      <c r="E100" t="inlineStr">
        <is>
          <t>F</t>
        </is>
      </c>
      <c r="F100" t="n">
        <v>22</v>
      </c>
      <c r="G100" t="inlineStr"/>
      <c r="H100" t="inlineStr">
        <is>
          <t>Keith</t>
        </is>
      </c>
      <c r="I100" s="30" t="n">
        <v>950000</v>
      </c>
      <c r="J100" s="31" t="n">
        <v>89</v>
      </c>
      <c r="K100" s="31" t="n">
        <v>87.38</v>
      </c>
      <c r="L100" s="31" t="n">
        <v>1.62</v>
      </c>
      <c r="M100" s="31" t="n">
        <v>93.68000000000001</v>
      </c>
      <c r="N100" t="n">
        <v>38.2</v>
      </c>
      <c r="O100" t="n">
        <v>99</v>
      </c>
      <c r="P100" t="inlineStr">
        <is>
          <t>05rjd</t>
        </is>
      </c>
    </row>
    <row r="101">
      <c r="A101" t="n">
        <v>100</v>
      </c>
      <c r="B101" t="inlineStr">
        <is>
          <t>Dylan Cozens</t>
        </is>
      </c>
      <c r="C101" t="inlineStr">
        <is>
          <t>OTT</t>
        </is>
      </c>
      <c r="D101" t="inlineStr">
        <is>
          <t>F</t>
        </is>
      </c>
      <c r="E101" t="inlineStr">
        <is>
          <t>F</t>
        </is>
      </c>
      <c r="F101" t="n">
        <v>25</v>
      </c>
      <c r="G101" t="inlineStr"/>
      <c r="H101" t="inlineStr">
        <is>
          <t>Keith</t>
        </is>
      </c>
      <c r="I101" s="30" t="n">
        <v>7100000</v>
      </c>
      <c r="J101" s="31" t="n">
        <v>88.45999999999999</v>
      </c>
      <c r="K101" s="31" t="n">
        <v>86.31</v>
      </c>
      <c r="L101" s="31" t="n">
        <v>2.15</v>
      </c>
      <c r="M101" s="31" t="n">
        <v>12.46</v>
      </c>
      <c r="N101" t="n">
        <v>118.8</v>
      </c>
      <c r="O101" t="n">
        <v>96</v>
      </c>
      <c r="P101" t="inlineStr">
        <is>
          <t>04mtp</t>
        </is>
      </c>
    </row>
    <row r="102">
      <c r="A102" t="n">
        <v>101</v>
      </c>
      <c r="B102" t="inlineStr">
        <is>
          <t>Darcy Kuemper</t>
        </is>
      </c>
      <c r="C102" t="inlineStr">
        <is>
          <t>LAK</t>
        </is>
      </c>
      <c r="D102" t="inlineStr">
        <is>
          <t>G</t>
        </is>
      </c>
      <c r="E102" t="inlineStr">
        <is>
          <t>G</t>
        </is>
      </c>
      <c r="F102" t="n">
        <v>36</v>
      </c>
      <c r="G102" t="inlineStr"/>
      <c r="H102" t="inlineStr">
        <is>
          <t>Anybody but the Leafs</t>
        </is>
      </c>
      <c r="I102" s="30" t="n">
        <v>5250000</v>
      </c>
      <c r="J102" s="31" t="n">
        <v>88.40000000000001</v>
      </c>
      <c r="K102" s="31" t="n">
        <v>80.17</v>
      </c>
      <c r="L102" s="31" t="n">
        <v>8.23</v>
      </c>
      <c r="M102" s="31" t="n">
        <v>16.84</v>
      </c>
      <c r="N102" t="n">
        <v>228.3</v>
      </c>
      <c r="O102" t="n">
        <v>69</v>
      </c>
      <c r="P102" t="inlineStr">
        <is>
          <t>0222k</t>
        </is>
      </c>
    </row>
    <row r="103">
      <c r="A103" t="n">
        <v>102</v>
      </c>
      <c r="B103" t="inlineStr">
        <is>
          <t>Morgan Geekie</t>
        </is>
      </c>
      <c r="C103" t="inlineStr">
        <is>
          <t>BOS</t>
        </is>
      </c>
      <c r="D103" t="inlineStr">
        <is>
          <t>F</t>
        </is>
      </c>
      <c r="E103" t="inlineStr">
        <is>
          <t>F</t>
        </is>
      </c>
      <c r="F103" t="n">
        <v>28</v>
      </c>
      <c r="G103" t="inlineStr"/>
      <c r="H103" t="inlineStr">
        <is>
          <t>A Bunch of Dusters</t>
        </is>
      </c>
      <c r="I103" s="30" t="n">
        <v>5500000</v>
      </c>
      <c r="J103" s="31" t="n">
        <v>88.36</v>
      </c>
      <c r="K103" s="31" t="n">
        <v>87.29000000000001</v>
      </c>
      <c r="L103" s="31" t="n">
        <v>1.07</v>
      </c>
      <c r="M103" s="31" t="n">
        <v>16.07</v>
      </c>
      <c r="N103" t="n">
        <v>106.4</v>
      </c>
      <c r="O103" t="n">
        <v>98</v>
      </c>
      <c r="P103" t="inlineStr">
        <is>
          <t>04a9v</t>
        </is>
      </c>
    </row>
    <row r="104">
      <c r="A104" t="n">
        <v>103</v>
      </c>
      <c r="B104" t="inlineStr">
        <is>
          <t>Connor Hellebuyck</t>
        </is>
      </c>
      <c r="C104" t="inlineStr">
        <is>
          <t>WPG</t>
        </is>
      </c>
      <c r="D104" t="inlineStr">
        <is>
          <t>G</t>
        </is>
      </c>
      <c r="E104" t="inlineStr">
        <is>
          <t>G</t>
        </is>
      </c>
      <c r="F104" t="n">
        <v>33</v>
      </c>
      <c r="G104" t="inlineStr"/>
      <c r="H104" t="inlineStr">
        <is>
          <t>Nathan</t>
        </is>
      </c>
      <c r="I104" s="30" t="n">
        <v>8500000</v>
      </c>
      <c r="J104" s="31" t="n">
        <v>88</v>
      </c>
      <c r="K104" s="31" t="n">
        <v>99.34999999999999</v>
      </c>
      <c r="L104" s="31" t="n">
        <v>-11.35</v>
      </c>
      <c r="M104" s="31" t="n">
        <v>10.35</v>
      </c>
      <c r="N104" t="n">
        <v>93</v>
      </c>
      <c r="O104" t="n">
        <v>99</v>
      </c>
      <c r="P104" t="inlineStr">
        <is>
          <t>02o7s</t>
        </is>
      </c>
    </row>
    <row r="105">
      <c r="A105" t="n">
        <v>104</v>
      </c>
      <c r="B105" t="inlineStr">
        <is>
          <t>Justin Faulk</t>
        </is>
      </c>
      <c r="C105" t="inlineStr">
        <is>
          <t>DET</t>
        </is>
      </c>
      <c r="D105" t="inlineStr">
        <is>
          <t>D</t>
        </is>
      </c>
      <c r="E105" t="inlineStr">
        <is>
          <t>D</t>
        </is>
      </c>
      <c r="F105" t="n">
        <v>34</v>
      </c>
      <c r="G105" t="inlineStr"/>
      <c r="H105" t="inlineStr">
        <is>
          <t>FA</t>
        </is>
      </c>
      <c r="I105" s="30" t="n">
        <v>6500000</v>
      </c>
      <c r="J105" s="31" t="n">
        <v>87.20999999999999</v>
      </c>
      <c r="K105" s="31" t="n">
        <v>73.26000000000001</v>
      </c>
      <c r="L105" s="31" t="n">
        <v>13.95</v>
      </c>
      <c r="M105" s="31" t="n">
        <v>13.42</v>
      </c>
      <c r="N105" t="n">
        <v>266.1</v>
      </c>
      <c r="O105" t="n">
        <v>64</v>
      </c>
      <c r="P105" t="inlineStr">
        <is>
          <t>01zu5</t>
        </is>
      </c>
    </row>
    <row r="106">
      <c r="A106" t="n">
        <v>105</v>
      </c>
      <c r="B106" t="inlineStr">
        <is>
          <t>Jake Sanderson</t>
        </is>
      </c>
      <c r="C106" t="inlineStr">
        <is>
          <t>OTT</t>
        </is>
      </c>
      <c r="D106" t="inlineStr">
        <is>
          <t>D</t>
        </is>
      </c>
      <c r="E106" t="inlineStr">
        <is>
          <t>D</t>
        </is>
      </c>
      <c r="F106" t="n">
        <v>24</v>
      </c>
      <c r="G106" t="inlineStr"/>
      <c r="H106" t="inlineStr">
        <is>
          <t>The Last Place Lukes</t>
        </is>
      </c>
      <c r="I106" s="30" t="n">
        <v>8050000</v>
      </c>
      <c r="J106" s="31" t="n">
        <v>87.12</v>
      </c>
      <c r="K106" s="31" t="n">
        <v>91.36</v>
      </c>
      <c r="L106" s="31" t="n">
        <v>-4.24</v>
      </c>
      <c r="M106" s="31" t="n">
        <v>10.82</v>
      </c>
      <c r="N106" t="n">
        <v>51</v>
      </c>
      <c r="O106" t="n">
        <v>99</v>
      </c>
      <c r="P106" t="inlineStr">
        <is>
          <t>059e0</t>
        </is>
      </c>
    </row>
    <row r="107">
      <c r="A107" t="n">
        <v>106</v>
      </c>
      <c r="B107" t="inlineStr">
        <is>
          <t>Alex Ovechkin</t>
        </is>
      </c>
      <c r="C107" t="inlineStr">
        <is>
          <t>WSH</t>
        </is>
      </c>
      <c r="D107" t="inlineStr">
        <is>
          <t>F</t>
        </is>
      </c>
      <c r="E107" t="inlineStr">
        <is>
          <t>F</t>
        </is>
      </c>
      <c r="F107" t="n">
        <v>40</v>
      </c>
      <c r="G107" t="inlineStr"/>
      <c r="H107" t="inlineStr">
        <is>
          <t>FA</t>
        </is>
      </c>
      <c r="I107" s="30" t="n">
        <v>4250000</v>
      </c>
      <c r="J107" s="31" t="n">
        <v>86.84</v>
      </c>
      <c r="K107" s="31" t="n">
        <v>90.78</v>
      </c>
      <c r="L107" s="31" t="n">
        <v>-3.94</v>
      </c>
      <c r="M107" s="31" t="n">
        <v>20.43</v>
      </c>
      <c r="N107" t="n">
        <v>93.2</v>
      </c>
      <c r="O107" t="n">
        <v>96</v>
      </c>
      <c r="P107" t="inlineStr">
        <is>
          <t>004cq</t>
        </is>
      </c>
    </row>
    <row r="108">
      <c r="A108" t="n">
        <v>107</v>
      </c>
      <c r="B108" t="inlineStr">
        <is>
          <t>Stuart Skinner</t>
        </is>
      </c>
      <c r="C108" t="inlineStr">
        <is>
          <t>WPG</t>
        </is>
      </c>
      <c r="D108" t="inlineStr">
        <is>
          <t>G</t>
        </is>
      </c>
      <c r="E108" t="inlineStr">
        <is>
          <t>G</t>
        </is>
      </c>
      <c r="F108" t="n">
        <v>27</v>
      </c>
      <c r="G108" t="inlineStr"/>
      <c r="H108" t="inlineStr">
        <is>
          <t>Aznfungus</t>
        </is>
      </c>
      <c r="I108" s="30" t="n">
        <v>3750000</v>
      </c>
      <c r="J108" s="31" t="n">
        <v>86.8</v>
      </c>
      <c r="K108" s="31" t="n">
        <v>43.6</v>
      </c>
      <c r="L108" s="31" t="n">
        <v>43.2</v>
      </c>
      <c r="M108" s="31" t="n">
        <v>23.15</v>
      </c>
      <c r="N108" t="n">
        <v>288.4</v>
      </c>
      <c r="O108" t="n">
        <v>53</v>
      </c>
      <c r="P108" t="inlineStr">
        <is>
          <t>03yxp</t>
        </is>
      </c>
    </row>
    <row r="109">
      <c r="A109" t="n">
        <v>108</v>
      </c>
      <c r="B109" t="inlineStr">
        <is>
          <t>Jakub Dobes</t>
        </is>
      </c>
      <c r="C109" t="inlineStr">
        <is>
          <t>MTL</t>
        </is>
      </c>
      <c r="D109" t="inlineStr">
        <is>
          <t>G</t>
        </is>
      </c>
      <c r="E109" t="inlineStr">
        <is>
          <t>G</t>
        </is>
      </c>
      <c r="F109" t="n">
        <v>25</v>
      </c>
      <c r="G109" t="inlineStr"/>
      <c r="H109" t="inlineStr">
        <is>
          <t>Le Duke of Dangles</t>
        </is>
      </c>
      <c r="I109" s="30" t="n">
        <v>965000</v>
      </c>
      <c r="J109" s="31" t="n">
        <v>86.8</v>
      </c>
      <c r="K109" s="31" t="n">
        <v>74.95999999999999</v>
      </c>
      <c r="L109" s="31" t="n">
        <v>11.84</v>
      </c>
      <c r="M109" s="31" t="n">
        <v>89.95</v>
      </c>
      <c r="N109" t="n">
        <v>139.2</v>
      </c>
      <c r="O109" t="n">
        <v>98</v>
      </c>
      <c r="P109" t="inlineStr">
        <is>
          <t>05oxs</t>
        </is>
      </c>
    </row>
    <row r="110">
      <c r="A110" t="n">
        <v>109</v>
      </c>
      <c r="B110" t="inlineStr">
        <is>
          <t>John Tavares</t>
        </is>
      </c>
      <c r="C110" t="inlineStr">
        <is>
          <t>TOR</t>
        </is>
      </c>
      <c r="D110" t="inlineStr">
        <is>
          <t>F</t>
        </is>
      </c>
      <c r="E110" t="inlineStr">
        <is>
          <t>F</t>
        </is>
      </c>
      <c r="F110" t="n">
        <v>35</v>
      </c>
      <c r="G110" t="inlineStr"/>
      <c r="H110" t="inlineStr">
        <is>
          <t>Sidizen Kanes</t>
        </is>
      </c>
      <c r="I110" s="30" t="n">
        <v>4388420</v>
      </c>
      <c r="J110" s="31" t="n">
        <v>86.66</v>
      </c>
      <c r="K110" s="31" t="n">
        <v>91.45</v>
      </c>
      <c r="L110" s="31" t="n">
        <v>-4.79</v>
      </c>
      <c r="M110" s="31" t="n">
        <v>19.75</v>
      </c>
      <c r="N110" t="n">
        <v>112.9</v>
      </c>
      <c r="O110" t="n">
        <v>98</v>
      </c>
      <c r="P110" t="inlineStr">
        <is>
          <t>01c12</t>
        </is>
      </c>
    </row>
    <row r="111">
      <c r="A111" t="n">
        <v>110</v>
      </c>
      <c r="B111" t="inlineStr">
        <is>
          <t>Nikolaj Ehlers</t>
        </is>
      </c>
      <c r="C111" t="inlineStr">
        <is>
          <t>CAR</t>
        </is>
      </c>
      <c r="D111" t="inlineStr">
        <is>
          <t>F</t>
        </is>
      </c>
      <c r="E111" t="inlineStr">
        <is>
          <t>F</t>
        </is>
      </c>
      <c r="F111" t="n">
        <v>30</v>
      </c>
      <c r="G111" t="inlineStr"/>
      <c r="H111" t="inlineStr">
        <is>
          <t>FA</t>
        </is>
      </c>
      <c r="I111" s="30" t="n">
        <v>8500000</v>
      </c>
      <c r="J111" s="31" t="n">
        <v>86.51000000000001</v>
      </c>
      <c r="K111" s="31" t="n">
        <v>90.67</v>
      </c>
      <c r="L111" s="31" t="n">
        <v>-4.16</v>
      </c>
      <c r="M111" s="31" t="n">
        <v>10.18</v>
      </c>
      <c r="N111" t="n">
        <v>84.59999999999999</v>
      </c>
      <c r="O111" t="n">
        <v>96</v>
      </c>
      <c r="P111" t="inlineStr">
        <is>
          <t>03as8</t>
        </is>
      </c>
    </row>
    <row r="112">
      <c r="A112" t="n">
        <v>111</v>
      </c>
      <c r="B112" t="inlineStr">
        <is>
          <t>Dustin Wolf</t>
        </is>
      </c>
      <c r="C112" t="inlineStr">
        <is>
          <t>CGY</t>
        </is>
      </c>
      <c r="D112" t="inlineStr">
        <is>
          <t>G</t>
        </is>
      </c>
      <c r="E112" t="inlineStr">
        <is>
          <t>G</t>
        </is>
      </c>
      <c r="F112" t="n">
        <v>25</v>
      </c>
      <c r="G112" t="inlineStr"/>
      <c r="H112" t="inlineStr">
        <is>
          <t>Sidizen Kanes</t>
        </is>
      </c>
      <c r="I112" s="30" t="n">
        <v>7500000</v>
      </c>
      <c r="J112" s="31" t="n">
        <v>86.31999999999999</v>
      </c>
      <c r="K112" s="31" t="n">
        <v>79.63</v>
      </c>
      <c r="L112" s="31" t="n">
        <v>6.69</v>
      </c>
      <c r="M112" s="31" t="n">
        <v>11.51</v>
      </c>
      <c r="N112" t="n">
        <v>190.2</v>
      </c>
      <c r="O112" t="n">
        <v>89</v>
      </c>
      <c r="P112" t="inlineStr">
        <is>
          <t>051wf</t>
        </is>
      </c>
    </row>
    <row r="113">
      <c r="A113" t="n">
        <v>112</v>
      </c>
      <c r="B113" t="inlineStr">
        <is>
          <t>Beckett Sennecke</t>
        </is>
      </c>
      <c r="C113" t="inlineStr">
        <is>
          <t>ANA</t>
        </is>
      </c>
      <c r="D113" t="inlineStr">
        <is>
          <t>F</t>
        </is>
      </c>
      <c r="E113" t="inlineStr">
        <is>
          <t>F</t>
        </is>
      </c>
      <c r="F113" t="n">
        <v>20</v>
      </c>
      <c r="G113" t="inlineStr"/>
      <c r="H113" t="inlineStr">
        <is>
          <t>Mike</t>
        </is>
      </c>
      <c r="I113" s="30" t="n">
        <v>942500</v>
      </c>
      <c r="J113" s="31" t="n">
        <v>86.31</v>
      </c>
      <c r="K113" s="31" t="n">
        <v>88.95</v>
      </c>
      <c r="L113" s="31" t="n">
        <v>-2.64</v>
      </c>
      <c r="M113" s="31" t="n">
        <v>91.58</v>
      </c>
      <c r="N113" t="n">
        <v>112</v>
      </c>
      <c r="O113" t="n">
        <v>98</v>
      </c>
      <c r="P113" t="inlineStr">
        <is>
          <t>06hcw</t>
        </is>
      </c>
    </row>
    <row r="114">
      <c r="A114" t="n">
        <v>113</v>
      </c>
      <c r="B114" t="inlineStr">
        <is>
          <t>Josh Manson</t>
        </is>
      </c>
      <c r="C114" t="inlineStr">
        <is>
          <t>COL</t>
        </is>
      </c>
      <c r="D114" t="inlineStr">
        <is>
          <t>D</t>
        </is>
      </c>
      <c r="E114" t="inlineStr">
        <is>
          <t>D</t>
        </is>
      </c>
      <c r="F114" t="n">
        <v>34</v>
      </c>
      <c r="G114" t="inlineStr"/>
      <c r="H114" t="inlineStr">
        <is>
          <t>FA</t>
        </is>
      </c>
      <c r="I114" s="30" t="n">
        <v>4500000</v>
      </c>
      <c r="J114" s="31" t="n">
        <v>86.23999999999999</v>
      </c>
      <c r="K114" s="31" t="n">
        <v>72.95999999999999</v>
      </c>
      <c r="L114" s="31" t="n">
        <v>13.28</v>
      </c>
      <c r="M114" s="31" t="n">
        <v>19.16</v>
      </c>
      <c r="N114" t="n">
        <v>280.4</v>
      </c>
      <c r="O114" t="n">
        <v>48</v>
      </c>
      <c r="P114" t="inlineStr">
        <is>
          <t>03c0c</t>
        </is>
      </c>
    </row>
    <row r="115">
      <c r="A115" t="n">
        <v>114</v>
      </c>
      <c r="B115" t="inlineStr">
        <is>
          <t>Jesper Bratt</t>
        </is>
      </c>
      <c r="C115" t="inlineStr">
        <is>
          <t>NJD</t>
        </is>
      </c>
      <c r="D115" t="inlineStr">
        <is>
          <t>F</t>
        </is>
      </c>
      <c r="E115" t="inlineStr">
        <is>
          <t>F</t>
        </is>
      </c>
      <c r="F115" t="n">
        <v>28</v>
      </c>
      <c r="G115" t="inlineStr"/>
      <c r="H115" t="inlineStr">
        <is>
          <t>Nathan</t>
        </is>
      </c>
      <c r="I115" s="30" t="n">
        <v>7875000</v>
      </c>
      <c r="J115" s="31" t="n">
        <v>85.66</v>
      </c>
      <c r="K115" s="31" t="n">
        <v>92.31999999999999</v>
      </c>
      <c r="L115" s="31" t="n">
        <v>-6.66</v>
      </c>
      <c r="M115" s="31" t="n">
        <v>10.88</v>
      </c>
      <c r="N115" t="n">
        <v>63.7</v>
      </c>
      <c r="O115" t="n">
        <v>99</v>
      </c>
      <c r="P115" t="inlineStr">
        <is>
          <t>042ye</t>
        </is>
      </c>
    </row>
    <row r="116">
      <c r="A116" t="n">
        <v>115</v>
      </c>
      <c r="B116" t="inlineStr">
        <is>
          <t>Nico Hischier</t>
        </is>
      </c>
      <c r="C116" t="inlineStr">
        <is>
          <t>NJD</t>
        </is>
      </c>
      <c r="D116" t="inlineStr">
        <is>
          <t>F</t>
        </is>
      </c>
      <c r="E116" t="inlineStr">
        <is>
          <t>F</t>
        </is>
      </c>
      <c r="F116" t="n">
        <v>27</v>
      </c>
      <c r="G116" t="inlineStr"/>
      <c r="H116" t="inlineStr">
        <is>
          <t>FA</t>
        </is>
      </c>
      <c r="I116" s="30" t="n">
        <v>7250000</v>
      </c>
      <c r="J116" s="31" t="n">
        <v>85.63</v>
      </c>
      <c r="K116" s="31" t="n">
        <v>86.98999999999999</v>
      </c>
      <c r="L116" s="31" t="n">
        <v>-1.36</v>
      </c>
      <c r="M116" s="31" t="n">
        <v>11.81</v>
      </c>
      <c r="N116" t="n">
        <v>86.90000000000001</v>
      </c>
      <c r="O116" t="n">
        <v>98</v>
      </c>
      <c r="P116" t="inlineStr">
        <is>
          <t>0457f</t>
        </is>
      </c>
    </row>
    <row r="117">
      <c r="A117" t="n">
        <v>116</v>
      </c>
      <c r="B117" t="inlineStr">
        <is>
          <t>Matthew Knies</t>
        </is>
      </c>
      <c r="C117" t="inlineStr">
        <is>
          <t>TOR</t>
        </is>
      </c>
      <c r="D117" t="inlineStr">
        <is>
          <t>F</t>
        </is>
      </c>
      <c r="E117" t="inlineStr">
        <is>
          <t>F</t>
        </is>
      </c>
      <c r="F117" t="n">
        <v>23</v>
      </c>
      <c r="G117" t="inlineStr"/>
      <c r="H117" t="inlineStr">
        <is>
          <t>Deef-Fence</t>
        </is>
      </c>
      <c r="I117" s="30" t="n">
        <v>7750000</v>
      </c>
      <c r="J117" s="31" t="n">
        <v>85.13</v>
      </c>
      <c r="K117" s="31" t="n">
        <v>84.95999999999999</v>
      </c>
      <c r="L117" s="31" t="n">
        <v>0.17</v>
      </c>
      <c r="M117" s="31" t="n">
        <v>10.98</v>
      </c>
      <c r="N117" t="n">
        <v>94.2</v>
      </c>
      <c r="O117" t="n">
        <v>98</v>
      </c>
      <c r="P117" t="inlineStr">
        <is>
          <t>05tur</t>
        </is>
      </c>
    </row>
    <row r="118">
      <c r="A118" t="n">
        <v>117</v>
      </c>
      <c r="B118" t="inlineStr">
        <is>
          <t>Mark Stone</t>
        </is>
      </c>
      <c r="C118" t="inlineStr">
        <is>
          <t>VGK</t>
        </is>
      </c>
      <c r="D118" t="inlineStr">
        <is>
          <t>F</t>
        </is>
      </c>
      <c r="E118" t="inlineStr">
        <is>
          <t>F</t>
        </is>
      </c>
      <c r="F118" t="n">
        <v>34</v>
      </c>
      <c r="G118" t="inlineStr"/>
      <c r="H118" t="inlineStr">
        <is>
          <t>FA</t>
        </is>
      </c>
      <c r="I118" s="30" t="n">
        <v>9500000</v>
      </c>
      <c r="J118" s="31" t="n">
        <v>84.68000000000001</v>
      </c>
      <c r="K118" s="31" t="n">
        <v>86.19</v>
      </c>
      <c r="L118" s="31" t="n">
        <v>-1.51</v>
      </c>
      <c r="M118" s="31" t="n">
        <v>8.91</v>
      </c>
      <c r="N118" t="n">
        <v>94.59999999999999</v>
      </c>
      <c r="O118" t="n">
        <v>94</v>
      </c>
      <c r="P118" t="inlineStr">
        <is>
          <t>01zvf</t>
        </is>
      </c>
    </row>
    <row r="119">
      <c r="A119" t="n">
        <v>118</v>
      </c>
      <c r="B119" t="inlineStr">
        <is>
          <t>Vincent Trocheck</t>
        </is>
      </c>
      <c r="C119" t="inlineStr">
        <is>
          <t>UTA</t>
        </is>
      </c>
      <c r="D119" t="inlineStr">
        <is>
          <t>F</t>
        </is>
      </c>
      <c r="E119" t="inlineStr">
        <is>
          <t>F</t>
        </is>
      </c>
      <c r="F119" t="n">
        <v>33</v>
      </c>
      <c r="G119" t="inlineStr"/>
      <c r="H119" t="inlineStr">
        <is>
          <t>Deef-Fence</t>
        </is>
      </c>
      <c r="I119" s="30" t="n">
        <v>5625000</v>
      </c>
      <c r="J119" s="31" t="n">
        <v>84.61</v>
      </c>
      <c r="K119" s="31" t="n">
        <v>91.86</v>
      </c>
      <c r="L119" s="31" t="n">
        <v>-7.25</v>
      </c>
      <c r="M119" s="31" t="n">
        <v>15.04</v>
      </c>
      <c r="N119" t="n">
        <v>126.9</v>
      </c>
      <c r="O119" t="n">
        <v>93</v>
      </c>
      <c r="P119" t="inlineStr">
        <is>
          <t>02b76</t>
        </is>
      </c>
    </row>
    <row r="120">
      <c r="A120" t="n">
        <v>119</v>
      </c>
      <c r="B120" t="inlineStr">
        <is>
          <t>Pavel Zacha</t>
        </is>
      </c>
      <c r="C120" t="inlineStr">
        <is>
          <t>BOS</t>
        </is>
      </c>
      <c r="D120" t="inlineStr">
        <is>
          <t>F</t>
        </is>
      </c>
      <c r="E120" t="inlineStr">
        <is>
          <t>F</t>
        </is>
      </c>
      <c r="F120" t="n">
        <v>29</v>
      </c>
      <c r="G120" t="inlineStr"/>
      <c r="H120" t="inlineStr">
        <is>
          <t>Aznfungus</t>
        </is>
      </c>
      <c r="I120" s="30" t="n">
        <v>4750000</v>
      </c>
      <c r="J120" s="31" t="n">
        <v>84.23999999999999</v>
      </c>
      <c r="K120" s="31" t="n">
        <v>84.37</v>
      </c>
      <c r="L120" s="31" t="n">
        <v>-0.13</v>
      </c>
      <c r="M120" s="31" t="n">
        <v>17.73</v>
      </c>
      <c r="N120" t="n">
        <v>172.7</v>
      </c>
      <c r="O120" t="n">
        <v>89</v>
      </c>
      <c r="P120" t="inlineStr">
        <is>
          <t>03l0t</t>
        </is>
      </c>
    </row>
    <row r="121">
      <c r="A121" t="n">
        <v>120</v>
      </c>
      <c r="B121" t="inlineStr">
        <is>
          <t>Logan Stanley</t>
        </is>
      </c>
      <c r="C121" t="inlineStr">
        <is>
          <t>(N/A)</t>
        </is>
      </c>
      <c r="D121" t="inlineStr">
        <is>
          <t>D</t>
        </is>
      </c>
      <c r="E121" t="inlineStr">
        <is>
          <t>D</t>
        </is>
      </c>
      <c r="F121" t="n">
        <v>28</v>
      </c>
      <c r="G121" t="inlineStr"/>
      <c r="H121" t="inlineStr">
        <is>
          <t>FA</t>
        </is>
      </c>
      <c r="I121" s="30" t="n">
        <v>1</v>
      </c>
      <c r="J121" s="31" t="n">
        <v>84.17</v>
      </c>
      <c r="K121" s="31" t="n">
        <v>60.57</v>
      </c>
      <c r="L121" s="31" t="n">
        <v>23.6</v>
      </c>
      <c r="M121" s="31" t="n">
        <v>84170000</v>
      </c>
      <c r="N121" t="n">
        <v>292.6</v>
      </c>
      <c r="O121" t="n">
        <v>19</v>
      </c>
      <c r="P121" t="inlineStr">
        <is>
          <t>042t2</t>
        </is>
      </c>
    </row>
    <row r="122">
      <c r="A122" t="n">
        <v>121</v>
      </c>
      <c r="B122" t="inlineStr">
        <is>
          <t>Leo Carlsson</t>
        </is>
      </c>
      <c r="C122" t="inlineStr">
        <is>
          <t>ANA</t>
        </is>
      </c>
      <c r="D122" t="inlineStr">
        <is>
          <t>F</t>
        </is>
      </c>
      <c r="E122" t="inlineStr">
        <is>
          <t>F</t>
        </is>
      </c>
      <c r="F122" t="n">
        <v>21</v>
      </c>
      <c r="G122" t="inlineStr"/>
      <c r="H122" t="inlineStr">
        <is>
          <t>FA</t>
        </is>
      </c>
      <c r="I122" s="30" t="n">
        <v>18000000</v>
      </c>
      <c r="J122" s="31" t="n">
        <v>84.11</v>
      </c>
      <c r="K122" s="31" t="n">
        <v>78.64</v>
      </c>
      <c r="L122" s="31" t="n">
        <v>5.47</v>
      </c>
      <c r="M122" s="31" t="n">
        <v>4.67</v>
      </c>
      <c r="N122" t="n">
        <v>48.5</v>
      </c>
      <c r="O122" t="n">
        <v>98</v>
      </c>
      <c r="P122" t="inlineStr">
        <is>
          <t>05y3a</t>
        </is>
      </c>
    </row>
    <row r="123">
      <c r="A123" t="n">
        <v>122</v>
      </c>
      <c r="B123" t="inlineStr">
        <is>
          <t>Bowen Byram</t>
        </is>
      </c>
      <c r="C123" t="inlineStr">
        <is>
          <t>CHI</t>
        </is>
      </c>
      <c r="D123" t="inlineStr">
        <is>
          <t>D</t>
        </is>
      </c>
      <c r="E123" t="inlineStr">
        <is>
          <t>D</t>
        </is>
      </c>
      <c r="F123" t="n">
        <v>25</v>
      </c>
      <c r="G123" t="inlineStr"/>
      <c r="H123" t="inlineStr">
        <is>
          <t>Mike</t>
        </is>
      </c>
      <c r="I123" s="30" t="n">
        <v>6250000</v>
      </c>
      <c r="J123" s="31" t="n">
        <v>84.06</v>
      </c>
      <c r="K123" s="31" t="n">
        <v>82.31</v>
      </c>
      <c r="L123" s="31" t="n">
        <v>1.75</v>
      </c>
      <c r="M123" s="31" t="n">
        <v>13.45</v>
      </c>
      <c r="N123" t="n">
        <v>99.09999999999999</v>
      </c>
      <c r="O123" t="n">
        <v>97</v>
      </c>
      <c r="P123" t="inlineStr">
        <is>
          <t>04ldb</t>
        </is>
      </c>
    </row>
    <row r="124">
      <c r="A124" t="n">
        <v>123</v>
      </c>
      <c r="B124" t="inlineStr">
        <is>
          <t>Evgeni Malkin</t>
        </is>
      </c>
      <c r="C124" t="inlineStr">
        <is>
          <t>PIT</t>
        </is>
      </c>
      <c r="D124" t="inlineStr">
        <is>
          <t>F</t>
        </is>
      </c>
      <c r="E124" t="inlineStr">
        <is>
          <t>F</t>
        </is>
      </c>
      <c r="F124" t="n">
        <v>40</v>
      </c>
      <c r="G124" t="inlineStr"/>
      <c r="H124" t="inlineStr">
        <is>
          <t>FA</t>
        </is>
      </c>
      <c r="I124" s="30" t="n">
        <v>5500000</v>
      </c>
      <c r="J124" s="31" t="n">
        <v>83.13</v>
      </c>
      <c r="K124" s="31" t="n">
        <v>82.34999999999999</v>
      </c>
      <c r="L124" s="31" t="n">
        <v>0.78</v>
      </c>
      <c r="M124" s="31" t="n">
        <v>15.11</v>
      </c>
      <c r="N124" t="n">
        <v>140.7</v>
      </c>
      <c r="O124" t="n">
        <v>87</v>
      </c>
      <c r="P124" t="inlineStr">
        <is>
          <t>0045k</t>
        </is>
      </c>
    </row>
    <row r="125">
      <c r="A125" t="n">
        <v>124</v>
      </c>
      <c r="B125" t="inlineStr">
        <is>
          <t>Robert Thomas</t>
        </is>
      </c>
      <c r="C125" t="inlineStr">
        <is>
          <t>STL</t>
        </is>
      </c>
      <c r="D125" t="inlineStr">
        <is>
          <t>F</t>
        </is>
      </c>
      <c r="E125" t="inlineStr">
        <is>
          <t>F</t>
        </is>
      </c>
      <c r="F125" t="n">
        <v>27</v>
      </c>
      <c r="G125" t="inlineStr"/>
      <c r="H125" t="inlineStr">
        <is>
          <t>FA</t>
        </is>
      </c>
      <c r="I125" s="30" t="n">
        <v>8125000</v>
      </c>
      <c r="J125" s="31" t="n">
        <v>83.09999999999999</v>
      </c>
      <c r="K125" s="31" t="n">
        <v>97.78</v>
      </c>
      <c r="L125" s="31" t="n">
        <v>-14.68</v>
      </c>
      <c r="M125" s="31" t="n">
        <v>10.23</v>
      </c>
      <c r="N125" t="n">
        <v>85.59999999999999</v>
      </c>
      <c r="O125" t="n">
        <v>98</v>
      </c>
      <c r="P125" t="inlineStr">
        <is>
          <t>04apb</t>
        </is>
      </c>
    </row>
    <row r="126">
      <c r="A126" t="n">
        <v>125</v>
      </c>
      <c r="B126" t="inlineStr">
        <is>
          <t>Sean Walker</t>
        </is>
      </c>
      <c r="C126" t="inlineStr">
        <is>
          <t>CAR</t>
        </is>
      </c>
      <c r="D126" t="inlineStr">
        <is>
          <t>D</t>
        </is>
      </c>
      <c r="E126" t="inlineStr">
        <is>
          <t>D</t>
        </is>
      </c>
      <c r="F126" t="n">
        <v>31</v>
      </c>
      <c r="G126" t="inlineStr"/>
      <c r="H126" t="inlineStr">
        <is>
          <t>FA</t>
        </is>
      </c>
      <c r="I126" s="30" t="n">
        <v>3600000</v>
      </c>
      <c r="J126" s="31" t="n">
        <v>83.03</v>
      </c>
      <c r="K126" s="31" t="n">
        <v>79.95</v>
      </c>
      <c r="L126" s="31" t="n">
        <v>3.08</v>
      </c>
      <c r="M126" s="31" t="n">
        <v>23.06</v>
      </c>
      <c r="N126" t="n">
        <v>251</v>
      </c>
      <c r="O126" t="n">
        <v>67</v>
      </c>
      <c r="P126" t="inlineStr">
        <is>
          <t>04kyn</t>
        </is>
      </c>
    </row>
    <row r="127">
      <c r="A127" t="n">
        <v>126</v>
      </c>
      <c r="B127" t="inlineStr">
        <is>
          <t>Jacob Trouba</t>
        </is>
      </c>
      <c r="C127" t="inlineStr">
        <is>
          <t>SJS</t>
        </is>
      </c>
      <c r="D127" t="inlineStr">
        <is>
          <t>D</t>
        </is>
      </c>
      <c r="E127" t="inlineStr">
        <is>
          <t>D</t>
        </is>
      </c>
      <c r="F127" t="n">
        <v>32</v>
      </c>
      <c r="G127" t="inlineStr"/>
      <c r="H127" t="inlineStr">
        <is>
          <t>FA</t>
        </is>
      </c>
      <c r="I127" s="30" t="n">
        <v>8250000</v>
      </c>
      <c r="J127" s="31" t="n">
        <v>82.42</v>
      </c>
      <c r="K127" s="31" t="n">
        <v>83.68000000000001</v>
      </c>
      <c r="L127" s="31" t="n">
        <v>-1.26</v>
      </c>
      <c r="M127" s="31" t="n">
        <v>9.99</v>
      </c>
      <c r="N127" t="n">
        <v>148.9</v>
      </c>
      <c r="O127" t="n">
        <v>82</v>
      </c>
      <c r="P127" t="inlineStr">
        <is>
          <t>02dq3</t>
        </is>
      </c>
    </row>
    <row r="128">
      <c r="A128" t="n">
        <v>127</v>
      </c>
      <c r="B128" t="inlineStr">
        <is>
          <t>Vince Dunn</t>
        </is>
      </c>
      <c r="C128" t="inlineStr">
        <is>
          <t>SEA</t>
        </is>
      </c>
      <c r="D128" t="inlineStr">
        <is>
          <t>D</t>
        </is>
      </c>
      <c r="E128" t="inlineStr">
        <is>
          <t>D</t>
        </is>
      </c>
      <c r="F128" t="n">
        <v>29</v>
      </c>
      <c r="G128" t="inlineStr"/>
      <c r="H128" t="inlineStr">
        <is>
          <t>Sidizen Kanes</t>
        </is>
      </c>
      <c r="I128" s="30" t="n">
        <v>7350000</v>
      </c>
      <c r="J128" s="31" t="n">
        <v>82.36</v>
      </c>
      <c r="K128" s="31" t="n">
        <v>82.47</v>
      </c>
      <c r="L128" s="31" t="n">
        <v>-0.11</v>
      </c>
      <c r="M128" s="31" t="n">
        <v>11.21</v>
      </c>
      <c r="N128" t="n">
        <v>135.9</v>
      </c>
      <c r="O128" t="n">
        <v>93</v>
      </c>
      <c r="P128" t="inlineStr">
        <is>
          <t>03rf8</t>
        </is>
      </c>
    </row>
    <row r="129">
      <c r="A129" t="n">
        <v>128</v>
      </c>
      <c r="B129" t="inlineStr">
        <is>
          <t>Bryan Rust</t>
        </is>
      </c>
      <c r="C129" t="inlineStr">
        <is>
          <t>PIT</t>
        </is>
      </c>
      <c r="D129" t="inlineStr">
        <is>
          <t>F</t>
        </is>
      </c>
      <c r="E129" t="inlineStr">
        <is>
          <t>F</t>
        </is>
      </c>
      <c r="F129" t="n">
        <v>34</v>
      </c>
      <c r="G129" t="inlineStr"/>
      <c r="H129" t="inlineStr">
        <is>
          <t>Brown Noesen</t>
        </is>
      </c>
      <c r="I129" s="30" t="n">
        <v>5125000</v>
      </c>
      <c r="J129" s="31" t="n">
        <v>82.09</v>
      </c>
      <c r="K129" s="31" t="n">
        <v>84.27</v>
      </c>
      <c r="L129" s="31" t="n">
        <v>-2.18</v>
      </c>
      <c r="M129" s="31" t="n">
        <v>16.02</v>
      </c>
      <c r="N129" t="n">
        <v>113.2</v>
      </c>
      <c r="O129" t="n">
        <v>93</v>
      </c>
      <c r="P129" t="inlineStr">
        <is>
          <t>01zvp</t>
        </is>
      </c>
    </row>
    <row r="130">
      <c r="A130" t="n">
        <v>129</v>
      </c>
      <c r="B130" t="inlineStr">
        <is>
          <t>Bo Horvat</t>
        </is>
      </c>
      <c r="C130" t="inlineStr">
        <is>
          <t>NYI</t>
        </is>
      </c>
      <c r="D130" t="inlineStr">
        <is>
          <t>F</t>
        </is>
      </c>
      <c r="E130" t="inlineStr">
        <is>
          <t>F</t>
        </is>
      </c>
      <c r="F130" t="n">
        <v>31</v>
      </c>
      <c r="G130" t="inlineStr"/>
      <c r="H130" t="inlineStr">
        <is>
          <t>Anybody but the Leafs</t>
        </is>
      </c>
      <c r="I130" s="30" t="n">
        <v>8500000</v>
      </c>
      <c r="J130" s="31" t="n">
        <v>82.06999999999999</v>
      </c>
      <c r="K130" s="31" t="n">
        <v>83.84999999999999</v>
      </c>
      <c r="L130" s="31" t="n">
        <v>-1.78</v>
      </c>
      <c r="M130" s="31" t="n">
        <v>9.66</v>
      </c>
      <c r="N130" t="n">
        <v>109.8</v>
      </c>
      <c r="O130" t="n">
        <v>94</v>
      </c>
      <c r="P130" t="inlineStr">
        <is>
          <t>03167</t>
        </is>
      </c>
    </row>
    <row r="131">
      <c r="A131" t="n">
        <v>130</v>
      </c>
      <c r="B131" t="inlineStr">
        <is>
          <t>Joey Daccord</t>
        </is>
      </c>
      <c r="C131" t="inlineStr">
        <is>
          <t>SEA</t>
        </is>
      </c>
      <c r="D131" t="inlineStr">
        <is>
          <t>G</t>
        </is>
      </c>
      <c r="E131" t="inlineStr">
        <is>
          <t>G</t>
        </is>
      </c>
      <c r="F131" t="n">
        <v>30</v>
      </c>
      <c r="G131" t="inlineStr"/>
      <c r="H131" t="inlineStr">
        <is>
          <t>Mike</t>
        </is>
      </c>
      <c r="I131" s="30" t="n">
        <v>5000000</v>
      </c>
      <c r="J131" s="31" t="n">
        <v>81.45999999999999</v>
      </c>
      <c r="K131" s="31" t="n">
        <v>73.95</v>
      </c>
      <c r="L131" s="31" t="n">
        <v>7.51</v>
      </c>
      <c r="M131" s="31" t="n">
        <v>16.29</v>
      </c>
      <c r="N131" t="n">
        <v>253.2</v>
      </c>
      <c r="O131" t="n">
        <v>73</v>
      </c>
      <c r="P131" t="inlineStr">
        <is>
          <t>03jw0</t>
        </is>
      </c>
    </row>
    <row r="132">
      <c r="A132" t="n">
        <v>131</v>
      </c>
      <c r="B132" t="inlineStr">
        <is>
          <t>Anthony Mantha</t>
        </is>
      </c>
      <c r="C132" t="inlineStr">
        <is>
          <t>NJD</t>
        </is>
      </c>
      <c r="D132" t="inlineStr">
        <is>
          <t>F</t>
        </is>
      </c>
      <c r="E132" t="inlineStr">
        <is>
          <t>F</t>
        </is>
      </c>
      <c r="F132" t="n">
        <v>31</v>
      </c>
      <c r="G132" t="inlineStr"/>
      <c r="H132" t="inlineStr">
        <is>
          <t>Le Duke of Dangles</t>
        </is>
      </c>
      <c r="I132" s="30" t="n">
        <v>2500000</v>
      </c>
      <c r="J132" s="31" t="n">
        <v>80.95</v>
      </c>
      <c r="K132" s="31" t="n">
        <v>67.66</v>
      </c>
      <c r="L132" s="31" t="n">
        <v>13.29</v>
      </c>
      <c r="M132" s="31" t="n">
        <v>32.38</v>
      </c>
      <c r="N132" t="n">
        <v>220.6</v>
      </c>
      <c r="O132" t="n">
        <v>71</v>
      </c>
      <c r="P132" t="inlineStr">
        <is>
          <t>02ybj</t>
        </is>
      </c>
    </row>
    <row r="133">
      <c r="A133" t="n">
        <v>132</v>
      </c>
      <c r="B133" t="inlineStr">
        <is>
          <t>Dougie Hamilton</t>
        </is>
      </c>
      <c r="C133" t="inlineStr">
        <is>
          <t>NJD</t>
        </is>
      </c>
      <c r="D133" t="inlineStr">
        <is>
          <t>D</t>
        </is>
      </c>
      <c r="E133" t="inlineStr">
        <is>
          <t>D</t>
        </is>
      </c>
      <c r="F133" t="n">
        <v>33</v>
      </c>
      <c r="G133" t="inlineStr"/>
      <c r="H133" t="inlineStr">
        <is>
          <t>FA</t>
        </is>
      </c>
      <c r="I133" s="30" t="n">
        <v>9000000</v>
      </c>
      <c r="J133" s="31" t="n">
        <v>80.70999999999999</v>
      </c>
      <c r="K133" s="31" t="n">
        <v>76.19</v>
      </c>
      <c r="L133" s="31" t="n">
        <v>4.52</v>
      </c>
      <c r="M133" s="31" t="n">
        <v>8.970000000000001</v>
      </c>
      <c r="N133" t="n">
        <v>114.9</v>
      </c>
      <c r="O133" t="n">
        <v>91</v>
      </c>
      <c r="P133" t="inlineStr">
        <is>
          <t>02azf</t>
        </is>
      </c>
    </row>
    <row r="134">
      <c r="A134" t="n">
        <v>133</v>
      </c>
      <c r="B134" t="inlineStr">
        <is>
          <t>Adam Fantilli</t>
        </is>
      </c>
      <c r="C134" t="inlineStr">
        <is>
          <t>CBJ</t>
        </is>
      </c>
      <c r="D134" t="inlineStr">
        <is>
          <t>F</t>
        </is>
      </c>
      <c r="E134" t="inlineStr">
        <is>
          <t>F</t>
        </is>
      </c>
      <c r="F134" t="n">
        <v>21</v>
      </c>
      <c r="G134" t="inlineStr"/>
      <c r="H134" t="inlineStr">
        <is>
          <t>Deef-Fence</t>
        </is>
      </c>
      <c r="I134" s="30" t="n">
        <v>950000</v>
      </c>
      <c r="J134" s="31" t="n">
        <v>80.48999999999999</v>
      </c>
      <c r="K134" s="31" t="n">
        <v>76.25</v>
      </c>
      <c r="L134" s="31" t="n">
        <v>4.24</v>
      </c>
      <c r="M134" s="31" t="n">
        <v>84.73</v>
      </c>
      <c r="N134" t="n">
        <v>100.1</v>
      </c>
      <c r="O134" t="n">
        <v>98</v>
      </c>
      <c r="P134" t="inlineStr">
        <is>
          <t>0579x</t>
        </is>
      </c>
    </row>
    <row r="135">
      <c r="A135" t="n">
        <v>134</v>
      </c>
      <c r="B135" t="inlineStr">
        <is>
          <t>Gabriel Vilardi</t>
        </is>
      </c>
      <c r="C135" t="inlineStr">
        <is>
          <t>WPG</t>
        </is>
      </c>
      <c r="D135" t="inlineStr">
        <is>
          <t>F</t>
        </is>
      </c>
      <c r="E135" t="inlineStr">
        <is>
          <t>F</t>
        </is>
      </c>
      <c r="F135" t="n">
        <v>27</v>
      </c>
      <c r="G135" t="inlineStr"/>
      <c r="H135" t="inlineStr">
        <is>
          <t>FA</t>
        </is>
      </c>
      <c r="I135" s="30" t="n">
        <v>7500000</v>
      </c>
      <c r="J135" s="31" t="n">
        <v>80.40000000000001</v>
      </c>
      <c r="K135" s="31" t="n">
        <v>77.93000000000001</v>
      </c>
      <c r="L135" s="31" t="n">
        <v>2.47</v>
      </c>
      <c r="M135" s="31" t="n">
        <v>10.72</v>
      </c>
      <c r="N135" t="n">
        <v>143.7</v>
      </c>
      <c r="O135" t="n">
        <v>90</v>
      </c>
      <c r="P135" t="inlineStr">
        <is>
          <t>03w5m</t>
        </is>
      </c>
    </row>
    <row r="136">
      <c r="A136" t="n">
        <v>135</v>
      </c>
      <c r="B136" t="inlineStr">
        <is>
          <t>Charle-Edouard D'Astous</t>
        </is>
      </c>
      <c r="C136" t="inlineStr">
        <is>
          <t>TBL</t>
        </is>
      </c>
      <c r="D136" t="inlineStr">
        <is>
          <t>D</t>
        </is>
      </c>
      <c r="E136" t="inlineStr">
        <is>
          <t>D</t>
        </is>
      </c>
      <c r="F136" t="n">
        <v>28</v>
      </c>
      <c r="G136" t="inlineStr"/>
      <c r="H136" t="inlineStr">
        <is>
          <t>Nathan</t>
        </is>
      </c>
      <c r="I136" s="30" t="n">
        <v>875000</v>
      </c>
      <c r="J136" s="31" t="n">
        <v>80.05</v>
      </c>
      <c r="K136" s="31" t="n">
        <v>68.81</v>
      </c>
      <c r="L136" s="31" t="n">
        <v>11.24</v>
      </c>
      <c r="M136" s="31" t="n">
        <v>91.48999999999999</v>
      </c>
      <c r="N136" t="n">
        <v>293.3</v>
      </c>
      <c r="O136" t="n">
        <v>43</v>
      </c>
      <c r="P136" t="inlineStr">
        <is>
          <t>04z51</t>
        </is>
      </c>
    </row>
    <row r="137">
      <c r="A137" t="n">
        <v>136</v>
      </c>
      <c r="B137" t="inlineStr">
        <is>
          <t>Pavel Dorofeyev</t>
        </is>
      </c>
      <c r="C137" t="inlineStr">
        <is>
          <t>NYR</t>
        </is>
      </c>
      <c r="D137" t="inlineStr">
        <is>
          <t>F</t>
        </is>
      </c>
      <c r="E137" t="inlineStr">
        <is>
          <t>F</t>
        </is>
      </c>
      <c r="F137" t="n">
        <v>25</v>
      </c>
      <c r="G137" t="inlineStr"/>
      <c r="H137" t="inlineStr">
        <is>
          <t>Nathan</t>
        </is>
      </c>
      <c r="I137" s="30" t="n">
        <v>11000000</v>
      </c>
      <c r="J137" s="31" t="n">
        <v>79.47</v>
      </c>
      <c r="K137" s="31" t="n">
        <v>74.8</v>
      </c>
      <c r="L137" s="31" t="n">
        <v>4.67</v>
      </c>
      <c r="M137" s="31" t="n">
        <v>7.22</v>
      </c>
      <c r="N137" t="n">
        <v>90.8</v>
      </c>
      <c r="O137" t="n">
        <v>96</v>
      </c>
      <c r="P137" t="inlineStr">
        <is>
          <t>04zo0</t>
        </is>
      </c>
    </row>
    <row r="138">
      <c r="A138" t="n">
        <v>137</v>
      </c>
      <c r="B138" t="inlineStr">
        <is>
          <t>Mike Matheson</t>
        </is>
      </c>
      <c r="C138" t="inlineStr">
        <is>
          <t>MTL</t>
        </is>
      </c>
      <c r="D138" t="inlineStr">
        <is>
          <t>D</t>
        </is>
      </c>
      <c r="E138" t="inlineStr">
        <is>
          <t>D</t>
        </is>
      </c>
      <c r="F138" t="n">
        <v>32</v>
      </c>
      <c r="G138" t="inlineStr"/>
      <c r="H138" t="inlineStr">
        <is>
          <t>FA</t>
        </is>
      </c>
      <c r="I138" s="30" t="n">
        <v>6000000</v>
      </c>
      <c r="J138" s="31" t="n">
        <v>79.45999999999999</v>
      </c>
      <c r="K138" s="31" t="n">
        <v>84.97</v>
      </c>
      <c r="L138" s="31" t="n">
        <v>-5.51</v>
      </c>
      <c r="M138" s="31" t="n">
        <v>13.24</v>
      </c>
      <c r="N138" t="n">
        <v>184.3</v>
      </c>
      <c r="O138" t="n">
        <v>86</v>
      </c>
      <c r="P138" t="inlineStr">
        <is>
          <t>02noq</t>
        </is>
      </c>
    </row>
    <row r="139">
      <c r="A139" t="n">
        <v>138</v>
      </c>
      <c r="B139" t="inlineStr">
        <is>
          <t>Tomas Hertl</t>
        </is>
      </c>
      <c r="C139" t="inlineStr">
        <is>
          <t>VGK</t>
        </is>
      </c>
      <c r="D139" t="inlineStr">
        <is>
          <t>F</t>
        </is>
      </c>
      <c r="E139" t="inlineStr">
        <is>
          <t>F</t>
        </is>
      </c>
      <c r="F139" t="n">
        <v>32</v>
      </c>
      <c r="G139" t="inlineStr"/>
      <c r="H139" t="inlineStr">
        <is>
          <t>FA</t>
        </is>
      </c>
      <c r="I139" s="30" t="n">
        <v>8137500</v>
      </c>
      <c r="J139" s="31" t="n">
        <v>79.25</v>
      </c>
      <c r="K139" s="31" t="n">
        <v>78.17</v>
      </c>
      <c r="L139" s="31" t="n">
        <v>1.08</v>
      </c>
      <c r="M139" s="31" t="n">
        <v>9.74</v>
      </c>
      <c r="N139" t="n">
        <v>131.6</v>
      </c>
      <c r="O139" t="n">
        <v>90</v>
      </c>
      <c r="P139" t="inlineStr">
        <is>
          <t>02nok</t>
        </is>
      </c>
    </row>
    <row r="140">
      <c r="A140" t="n">
        <v>139</v>
      </c>
      <c r="B140" t="inlineStr">
        <is>
          <t>Jacob Markstrom</t>
        </is>
      </c>
      <c r="C140" t="inlineStr">
        <is>
          <t>FLA</t>
        </is>
      </c>
      <c r="D140" t="inlineStr">
        <is>
          <t>G</t>
        </is>
      </c>
      <c r="E140" t="inlineStr">
        <is>
          <t>G</t>
        </is>
      </c>
      <c r="F140" t="n">
        <v>36</v>
      </c>
      <c r="G140" t="inlineStr"/>
      <c r="H140" t="inlineStr">
        <is>
          <t>The Last Place Lukes</t>
        </is>
      </c>
      <c r="I140" s="30" t="n">
        <v>6000000</v>
      </c>
      <c r="J140" s="31" t="n">
        <v>79.20999999999999</v>
      </c>
      <c r="K140" s="31" t="n">
        <v>95.06</v>
      </c>
      <c r="L140" s="31" t="n">
        <v>-15.85</v>
      </c>
      <c r="M140" s="31" t="n">
        <v>13.2</v>
      </c>
      <c r="N140" t="n">
        <v>155.9</v>
      </c>
      <c r="O140" t="n">
        <v>92</v>
      </c>
      <c r="P140" t="inlineStr">
        <is>
          <t>01d6c</t>
        </is>
      </c>
    </row>
    <row r="141">
      <c r="A141" t="n">
        <v>140</v>
      </c>
      <c r="B141" t="inlineStr">
        <is>
          <t>Tyler Bertuzzi</t>
        </is>
      </c>
      <c r="C141" t="inlineStr">
        <is>
          <t>CHI</t>
        </is>
      </c>
      <c r="D141" t="inlineStr">
        <is>
          <t>F</t>
        </is>
      </c>
      <c r="E141" t="inlineStr">
        <is>
          <t>F</t>
        </is>
      </c>
      <c r="F141" t="n">
        <v>31</v>
      </c>
      <c r="G141" t="inlineStr"/>
      <c r="H141" t="inlineStr">
        <is>
          <t>Aznfungus</t>
        </is>
      </c>
      <c r="I141" s="30" t="n">
        <v>5500000</v>
      </c>
      <c r="J141" s="31" t="n">
        <v>79.20999999999999</v>
      </c>
      <c r="K141" s="31" t="n">
        <v>77.63</v>
      </c>
      <c r="L141" s="31" t="n">
        <v>1.58</v>
      </c>
      <c r="M141" s="31" t="n">
        <v>14.4</v>
      </c>
      <c r="N141" t="n">
        <v>223.2</v>
      </c>
      <c r="O141" t="n">
        <v>76</v>
      </c>
      <c r="P141" t="inlineStr">
        <is>
          <t>031og</t>
        </is>
      </c>
    </row>
    <row r="142">
      <c r="A142" t="n">
        <v>141</v>
      </c>
      <c r="B142" t="inlineStr">
        <is>
          <t>K'Andre Miller</t>
        </is>
      </c>
      <c r="C142" t="inlineStr">
        <is>
          <t>CAR</t>
        </is>
      </c>
      <c r="D142" t="inlineStr">
        <is>
          <t>D</t>
        </is>
      </c>
      <c r="E142" t="inlineStr">
        <is>
          <t>D</t>
        </is>
      </c>
      <c r="F142" t="n">
        <v>26</v>
      </c>
      <c r="G142" t="inlineStr"/>
      <c r="H142" t="inlineStr">
        <is>
          <t>FA</t>
        </is>
      </c>
      <c r="I142" s="30" t="n">
        <v>7500000</v>
      </c>
      <c r="J142" s="31" t="n">
        <v>78.91</v>
      </c>
      <c r="K142" s="31" t="n">
        <v>78.69</v>
      </c>
      <c r="L142" s="31" t="n">
        <v>0.22</v>
      </c>
      <c r="M142" s="31" t="n">
        <v>10.52</v>
      </c>
      <c r="N142" t="n">
        <v>236.8</v>
      </c>
      <c r="O142" t="n">
        <v>78</v>
      </c>
      <c r="P142" t="inlineStr">
        <is>
          <t>04qve</t>
        </is>
      </c>
    </row>
    <row r="143">
      <c r="A143" t="n">
        <v>142</v>
      </c>
      <c r="B143" t="inlineStr">
        <is>
          <t>Mattias Ekholm</t>
        </is>
      </c>
      <c r="C143" t="inlineStr">
        <is>
          <t>EDM</t>
        </is>
      </c>
      <c r="D143" t="inlineStr">
        <is>
          <t>D</t>
        </is>
      </c>
      <c r="E143" t="inlineStr">
        <is>
          <t>D</t>
        </is>
      </c>
      <c r="F143" t="n">
        <v>36</v>
      </c>
      <c r="G143" t="inlineStr"/>
      <c r="H143" t="inlineStr">
        <is>
          <t>FA</t>
        </is>
      </c>
      <c r="I143" s="30" t="n">
        <v>4000000</v>
      </c>
      <c r="J143" s="31" t="n">
        <v>78.62</v>
      </c>
      <c r="K143" s="31" t="n">
        <v>80.12</v>
      </c>
      <c r="L143" s="31" t="n">
        <v>-1.5</v>
      </c>
      <c r="M143" s="31" t="n">
        <v>19.66</v>
      </c>
      <c r="N143" t="n">
        <v>226.7</v>
      </c>
      <c r="O143" t="n">
        <v>77</v>
      </c>
      <c r="P143" t="inlineStr">
        <is>
          <t>024lv</t>
        </is>
      </c>
    </row>
    <row r="144">
      <c r="A144" t="n">
        <v>143</v>
      </c>
      <c r="B144" t="inlineStr">
        <is>
          <t>Simon Edvinsson</t>
        </is>
      </c>
      <c r="C144" t="inlineStr">
        <is>
          <t>DET</t>
        </is>
      </c>
      <c r="D144" t="inlineStr">
        <is>
          <t>D</t>
        </is>
      </c>
      <c r="E144" t="inlineStr">
        <is>
          <t>D</t>
        </is>
      </c>
      <c r="F144" t="n">
        <v>23</v>
      </c>
      <c r="G144" t="inlineStr"/>
      <c r="H144" t="inlineStr">
        <is>
          <t>Nathan</t>
        </is>
      </c>
      <c r="I144" s="30" t="n">
        <v>894167</v>
      </c>
      <c r="J144" s="31" t="n">
        <v>78.56</v>
      </c>
      <c r="K144" s="31" t="n">
        <v>73.69</v>
      </c>
      <c r="L144" s="31" t="n">
        <v>4.87</v>
      </c>
      <c r="M144" s="31" t="n">
        <v>87.86</v>
      </c>
      <c r="N144" t="n">
        <v>271.6</v>
      </c>
      <c r="O144" t="n">
        <v>75</v>
      </c>
      <c r="P144" t="inlineStr">
        <is>
          <t>05nzz</t>
        </is>
      </c>
    </row>
    <row r="145">
      <c r="A145" t="n">
        <v>144</v>
      </c>
      <c r="B145" t="inlineStr">
        <is>
          <t>Owen Tippett</t>
        </is>
      </c>
      <c r="C145" t="inlineStr">
        <is>
          <t>PHI</t>
        </is>
      </c>
      <c r="D145" t="inlineStr">
        <is>
          <t>F</t>
        </is>
      </c>
      <c r="E145" t="inlineStr">
        <is>
          <t>F</t>
        </is>
      </c>
      <c r="F145" t="n">
        <v>27</v>
      </c>
      <c r="G145" t="inlineStr"/>
      <c r="H145" t="inlineStr">
        <is>
          <t>FA</t>
        </is>
      </c>
      <c r="I145" s="30" t="n">
        <v>6200000</v>
      </c>
      <c r="J145" s="31" t="n">
        <v>78.3</v>
      </c>
      <c r="K145" s="31" t="n">
        <v>71.81</v>
      </c>
      <c r="L145" s="31" t="n">
        <v>6.49</v>
      </c>
      <c r="M145" s="31" t="n">
        <v>12.63</v>
      </c>
      <c r="N145" t="n">
        <v>143.5</v>
      </c>
      <c r="O145" t="n">
        <v>88</v>
      </c>
      <c r="P145" t="inlineStr">
        <is>
          <t>03yh8</t>
        </is>
      </c>
    </row>
    <row r="146">
      <c r="A146" t="n">
        <v>145</v>
      </c>
      <c r="B146" t="inlineStr">
        <is>
          <t>Oliver Ekman-Larsson</t>
        </is>
      </c>
      <c r="C146" t="inlineStr">
        <is>
          <t>TOR</t>
        </is>
      </c>
      <c r="D146" t="inlineStr">
        <is>
          <t>D</t>
        </is>
      </c>
      <c r="E146" t="inlineStr">
        <is>
          <t>D</t>
        </is>
      </c>
      <c r="F146" t="n">
        <v>35</v>
      </c>
      <c r="G146" t="inlineStr"/>
      <c r="H146" t="inlineStr">
        <is>
          <t>Aznfungus</t>
        </is>
      </c>
      <c r="I146" s="30" t="n">
        <v>3500000</v>
      </c>
      <c r="J146" s="31" t="n">
        <v>78.11</v>
      </c>
      <c r="K146" s="31" t="n">
        <v>78.45</v>
      </c>
      <c r="L146" s="31" t="n">
        <v>-0.34</v>
      </c>
      <c r="M146" s="31" t="n">
        <v>22.32</v>
      </c>
      <c r="N146" t="n">
        <v>279.5</v>
      </c>
      <c r="O146" t="n">
        <v>61</v>
      </c>
      <c r="P146" t="inlineStr">
        <is>
          <t>01f3d</t>
        </is>
      </c>
    </row>
    <row r="147">
      <c r="A147" t="n">
        <v>146</v>
      </c>
      <c r="B147" t="inlineStr">
        <is>
          <t>Sam Reinhart</t>
        </is>
      </c>
      <c r="C147" t="inlineStr">
        <is>
          <t>FLA</t>
        </is>
      </c>
      <c r="D147" t="inlineStr">
        <is>
          <t>F</t>
        </is>
      </c>
      <c r="E147" t="inlineStr">
        <is>
          <t>F</t>
        </is>
      </c>
      <c r="F147" t="n">
        <v>30</v>
      </c>
      <c r="G147" t="inlineStr"/>
      <c r="H147" t="inlineStr">
        <is>
          <t>Brost</t>
        </is>
      </c>
      <c r="I147" s="30" t="n">
        <v>8625000</v>
      </c>
      <c r="J147" s="31" t="n">
        <v>78.05</v>
      </c>
      <c r="K147" s="31" t="n">
        <v>91.08</v>
      </c>
      <c r="L147" s="31" t="n">
        <v>-13.03</v>
      </c>
      <c r="M147" s="31" t="n">
        <v>9.050000000000001</v>
      </c>
      <c r="N147" t="n">
        <v>40.2</v>
      </c>
      <c r="O147" t="n">
        <v>99</v>
      </c>
      <c r="P147" t="inlineStr">
        <is>
          <t>02un5</t>
        </is>
      </c>
    </row>
    <row r="148">
      <c r="A148" t="n">
        <v>147</v>
      </c>
      <c r="B148" t="inlineStr">
        <is>
          <t>Anthony Cirelli</t>
        </is>
      </c>
      <c r="C148" t="inlineStr">
        <is>
          <t>TBL</t>
        </is>
      </c>
      <c r="D148" t="inlineStr">
        <is>
          <t>F</t>
        </is>
      </c>
      <c r="E148" t="inlineStr">
        <is>
          <t>F</t>
        </is>
      </c>
      <c r="F148" t="n">
        <v>29</v>
      </c>
      <c r="G148" t="inlineStr"/>
      <c r="H148" t="inlineStr">
        <is>
          <t>Kurtis</t>
        </is>
      </c>
      <c r="I148" s="30" t="n">
        <v>6250000</v>
      </c>
      <c r="J148" s="31" t="n">
        <v>77.38</v>
      </c>
      <c r="K148" s="31" t="n">
        <v>79.90000000000001</v>
      </c>
      <c r="L148" s="31" t="n">
        <v>-2.52</v>
      </c>
      <c r="M148" s="31" t="n">
        <v>12.38</v>
      </c>
      <c r="N148" t="n">
        <v>260.3</v>
      </c>
      <c r="O148" t="n">
        <v>71</v>
      </c>
      <c r="P148" t="inlineStr">
        <is>
          <t>03rfl</t>
        </is>
      </c>
    </row>
    <row r="149">
      <c r="A149" t="n">
        <v>148</v>
      </c>
      <c r="B149" t="inlineStr">
        <is>
          <t>Adam Fox</t>
        </is>
      </c>
      <c r="C149" t="inlineStr">
        <is>
          <t>NYR</t>
        </is>
      </c>
      <c r="D149" t="inlineStr">
        <is>
          <t>D</t>
        </is>
      </c>
      <c r="E149" t="inlineStr">
        <is>
          <t>D</t>
        </is>
      </c>
      <c r="F149" t="n">
        <v>28</v>
      </c>
      <c r="G149" t="inlineStr"/>
      <c r="H149" t="inlineStr">
        <is>
          <t>Nathan</t>
        </is>
      </c>
      <c r="I149" s="30" t="n">
        <v>9500000</v>
      </c>
      <c r="J149" s="31" t="n">
        <v>77.37</v>
      </c>
      <c r="K149" s="31" t="n">
        <v>114.19</v>
      </c>
      <c r="L149" s="31" t="n">
        <v>-36.82</v>
      </c>
      <c r="M149" s="31" t="n">
        <v>8.140000000000001</v>
      </c>
      <c r="N149" t="n">
        <v>41.8</v>
      </c>
      <c r="O149" t="n">
        <v>99</v>
      </c>
      <c r="P149" t="inlineStr">
        <is>
          <t>042w4</t>
        </is>
      </c>
    </row>
    <row r="150">
      <c r="A150" t="n">
        <v>149</v>
      </c>
      <c r="B150" t="inlineStr">
        <is>
          <t>Ivan Demidov</t>
        </is>
      </c>
      <c r="C150" t="inlineStr">
        <is>
          <t>MTL</t>
        </is>
      </c>
      <c r="D150" t="inlineStr">
        <is>
          <t>F</t>
        </is>
      </c>
      <c r="E150" t="inlineStr">
        <is>
          <t>F</t>
        </is>
      </c>
      <c r="F150" t="n">
        <v>20</v>
      </c>
      <c r="G150" t="inlineStr"/>
      <c r="H150" t="inlineStr">
        <is>
          <t>Keith</t>
        </is>
      </c>
      <c r="I150" s="30" t="n">
        <v>940833</v>
      </c>
      <c r="J150" s="31" t="n">
        <v>76.94</v>
      </c>
      <c r="K150" s="31" t="n">
        <v>71.59999999999999</v>
      </c>
      <c r="L150" s="31" t="n">
        <v>5.34</v>
      </c>
      <c r="M150" s="31" t="n">
        <v>81.78</v>
      </c>
      <c r="N150" t="n">
        <v>94</v>
      </c>
      <c r="O150" t="n">
        <v>99</v>
      </c>
      <c r="P150" t="inlineStr">
        <is>
          <t>064r2</t>
        </is>
      </c>
    </row>
    <row r="151">
      <c r="A151" t="n">
        <v>150</v>
      </c>
      <c r="B151" t="inlineStr">
        <is>
          <t>Jake McCabe</t>
        </is>
      </c>
      <c r="C151" t="inlineStr">
        <is>
          <t>TOR</t>
        </is>
      </c>
      <c r="D151" t="inlineStr">
        <is>
          <t>D</t>
        </is>
      </c>
      <c r="E151" t="inlineStr">
        <is>
          <t>D</t>
        </is>
      </c>
      <c r="F151" t="n">
        <v>32</v>
      </c>
      <c r="G151" t="inlineStr"/>
      <c r="H151" t="inlineStr">
        <is>
          <t>FA</t>
        </is>
      </c>
      <c r="I151" s="30" t="n">
        <v>4513102</v>
      </c>
      <c r="J151" s="31" t="n">
        <v>76.59</v>
      </c>
      <c r="K151" s="31" t="n">
        <v>75.89</v>
      </c>
      <c r="L151" s="31" t="n">
        <v>0.7</v>
      </c>
      <c r="M151" s="31" t="n">
        <v>16.97</v>
      </c>
      <c r="N151" t="n">
        <v>283.4</v>
      </c>
      <c r="O151" t="n">
        <v>43</v>
      </c>
      <c r="P151" t="inlineStr">
        <is>
          <t>02np6</t>
        </is>
      </c>
    </row>
    <row r="152">
      <c r="A152" t="n">
        <v>151</v>
      </c>
      <c r="B152" t="inlineStr">
        <is>
          <t>Charlie Coyle</t>
        </is>
      </c>
      <c r="C152" t="inlineStr">
        <is>
          <t>CBJ</t>
        </is>
      </c>
      <c r="D152" t="inlineStr">
        <is>
          <t>F</t>
        </is>
      </c>
      <c r="E152" t="inlineStr">
        <is>
          <t>F</t>
        </is>
      </c>
      <c r="F152" t="n">
        <v>34</v>
      </c>
      <c r="G152" t="inlineStr"/>
      <c r="H152" t="inlineStr">
        <is>
          <t>FA</t>
        </is>
      </c>
      <c r="I152" s="30" t="n">
        <v>6000000</v>
      </c>
      <c r="J152" s="31" t="n">
        <v>76.17</v>
      </c>
      <c r="K152" s="31" t="n">
        <v>73.12</v>
      </c>
      <c r="L152" s="31" t="n">
        <v>3.05</v>
      </c>
      <c r="M152" s="31" t="n">
        <v>12.7</v>
      </c>
      <c r="N152" t="n">
        <v>234</v>
      </c>
      <c r="O152" t="n">
        <v>65</v>
      </c>
      <c r="P152" t="inlineStr">
        <is>
          <t>01zto</t>
        </is>
      </c>
    </row>
    <row r="153">
      <c r="A153" t="n">
        <v>152</v>
      </c>
      <c r="B153" t="inlineStr">
        <is>
          <t>Mackenzie Blackwood</t>
        </is>
      </c>
      <c r="C153" t="inlineStr">
        <is>
          <t>COL</t>
        </is>
      </c>
      <c r="D153" t="inlineStr">
        <is>
          <t>G</t>
        </is>
      </c>
      <c r="E153" t="inlineStr">
        <is>
          <t>G</t>
        </is>
      </c>
      <c r="F153" t="n">
        <v>29</v>
      </c>
      <c r="G153" t="inlineStr"/>
      <c r="H153" t="inlineStr">
        <is>
          <t>A Bunch of Dusters</t>
        </is>
      </c>
      <c r="I153" s="30" t="n">
        <v>5250000</v>
      </c>
      <c r="J153" s="31" t="n">
        <v>76.16</v>
      </c>
      <c r="K153" s="31" t="n">
        <v>77.09999999999999</v>
      </c>
      <c r="L153" s="31" t="n">
        <v>-0.9399999999999999</v>
      </c>
      <c r="M153" s="31" t="n">
        <v>14.51</v>
      </c>
      <c r="N153" t="n">
        <v>167.1</v>
      </c>
      <c r="O153" t="n">
        <v>94</v>
      </c>
      <c r="P153" t="inlineStr">
        <is>
          <t>03mbn</t>
        </is>
      </c>
    </row>
    <row r="154">
      <c r="A154" t="n">
        <v>153</v>
      </c>
      <c r="B154" t="inlineStr">
        <is>
          <t>Arturs Silovs</t>
        </is>
      </c>
      <c r="C154" t="inlineStr">
        <is>
          <t>PIT</t>
        </is>
      </c>
      <c r="D154" t="inlineStr">
        <is>
          <t>G</t>
        </is>
      </c>
      <c r="E154" t="inlineStr">
        <is>
          <t>G</t>
        </is>
      </c>
      <c r="F154" t="n">
        <v>25</v>
      </c>
      <c r="G154" t="inlineStr"/>
      <c r="H154" t="inlineStr">
        <is>
          <t>Sidizen Kanes</t>
        </is>
      </c>
      <c r="I154" s="30" t="n">
        <v>2800000</v>
      </c>
      <c r="J154" s="31" t="n">
        <v>76.02</v>
      </c>
      <c r="K154" s="31" t="n">
        <v>62.59</v>
      </c>
      <c r="L154" s="31" t="n">
        <v>13.43</v>
      </c>
      <c r="M154" s="31" t="n">
        <v>27.15</v>
      </c>
      <c r="N154" t="n">
        <v>279.9</v>
      </c>
      <c r="O154" t="n">
        <v>63</v>
      </c>
      <c r="P154" t="inlineStr">
        <is>
          <t>051v4</t>
        </is>
      </c>
    </row>
    <row r="155">
      <c r="A155" t="n">
        <v>154</v>
      </c>
      <c r="B155" t="inlineStr">
        <is>
          <t>Jesper Wallstedt</t>
        </is>
      </c>
      <c r="C155" t="inlineStr">
        <is>
          <t>MIN</t>
        </is>
      </c>
      <c r="D155" t="inlineStr">
        <is>
          <t>G</t>
        </is>
      </c>
      <c r="E155" t="inlineStr">
        <is>
          <t>G</t>
        </is>
      </c>
      <c r="F155" t="n">
        <v>23</v>
      </c>
      <c r="G155" t="inlineStr"/>
      <c r="H155" t="inlineStr">
        <is>
          <t>Brost</t>
        </is>
      </c>
      <c r="I155" s="30" t="n">
        <v>2200000</v>
      </c>
      <c r="J155" s="31" t="n">
        <v>75.98</v>
      </c>
      <c r="K155" s="31" t="n">
        <v>70.81999999999999</v>
      </c>
      <c r="L155" s="31" t="n">
        <v>5.16</v>
      </c>
      <c r="M155" s="31" t="n">
        <v>34.54</v>
      </c>
      <c r="N155" t="n">
        <v>161.1</v>
      </c>
      <c r="O155" t="n">
        <v>98</v>
      </c>
      <c r="P155" t="inlineStr">
        <is>
          <t>04yg5</t>
        </is>
      </c>
    </row>
    <row r="156">
      <c r="A156" t="n">
        <v>155</v>
      </c>
      <c r="B156" t="inlineStr">
        <is>
          <t>Travis Sanheim</t>
        </is>
      </c>
      <c r="C156" t="inlineStr">
        <is>
          <t>PHI</t>
        </is>
      </c>
      <c r="D156" t="inlineStr">
        <is>
          <t>D</t>
        </is>
      </c>
      <c r="E156" t="inlineStr">
        <is>
          <t>D</t>
        </is>
      </c>
      <c r="F156" t="n">
        <v>30</v>
      </c>
      <c r="G156" t="inlineStr"/>
      <c r="H156" t="inlineStr">
        <is>
          <t>Brown Noesen</t>
        </is>
      </c>
      <c r="I156" s="30" t="n">
        <v>6250000</v>
      </c>
      <c r="J156" s="31" t="n">
        <v>75.84999999999999</v>
      </c>
      <c r="K156" s="31" t="n">
        <v>79.17</v>
      </c>
      <c r="L156" s="31" t="n">
        <v>-3.32</v>
      </c>
      <c r="M156" s="31" t="n">
        <v>12.14</v>
      </c>
      <c r="N156" t="n">
        <v>241.4</v>
      </c>
      <c r="O156" t="n">
        <v>75</v>
      </c>
      <c r="P156" t="inlineStr">
        <is>
          <t>03e7p</t>
        </is>
      </c>
    </row>
    <row r="157">
      <c r="A157" t="n">
        <v>156</v>
      </c>
      <c r="B157" t="inlineStr">
        <is>
          <t>Ivan Barbashev</t>
        </is>
      </c>
      <c r="C157" t="inlineStr">
        <is>
          <t>VGK</t>
        </is>
      </c>
      <c r="D157" t="inlineStr">
        <is>
          <t>F</t>
        </is>
      </c>
      <c r="E157" t="inlineStr">
        <is>
          <t>F</t>
        </is>
      </c>
      <c r="F157" t="n">
        <v>30</v>
      </c>
      <c r="G157" t="inlineStr"/>
      <c r="H157" t="inlineStr">
        <is>
          <t>FA</t>
        </is>
      </c>
      <c r="I157" s="30" t="n">
        <v>5000000</v>
      </c>
      <c r="J157" s="31" t="n">
        <v>75.83</v>
      </c>
      <c r="K157" s="31" t="n">
        <v>72.23</v>
      </c>
      <c r="L157" s="31" t="n">
        <v>3.6</v>
      </c>
      <c r="M157" s="31" t="n">
        <v>15.17</v>
      </c>
      <c r="N157" t="n">
        <v>198.3</v>
      </c>
      <c r="O157" t="n">
        <v>82</v>
      </c>
      <c r="P157" t="inlineStr">
        <is>
          <t>02yjp</t>
        </is>
      </c>
    </row>
    <row r="158">
      <c r="A158" t="n">
        <v>157</v>
      </c>
      <c r="B158" t="inlineStr">
        <is>
          <t>Parker Wotherspoon</t>
        </is>
      </c>
      <c r="C158" t="inlineStr">
        <is>
          <t>VGK</t>
        </is>
      </c>
      <c r="D158" t="inlineStr">
        <is>
          <t>D</t>
        </is>
      </c>
      <c r="E158" t="inlineStr">
        <is>
          <t>D</t>
        </is>
      </c>
      <c r="F158" t="n">
        <v>29</v>
      </c>
      <c r="G158" t="inlineStr"/>
      <c r="H158" t="inlineStr">
        <is>
          <t>Brost</t>
        </is>
      </c>
      <c r="I158" s="30" t="n">
        <v>1000000</v>
      </c>
      <c r="J158" s="31" t="n">
        <v>75.8</v>
      </c>
      <c r="K158" s="31" t="n">
        <v>65.72</v>
      </c>
      <c r="L158" s="31" t="n">
        <v>10.08</v>
      </c>
      <c r="M158" s="31" t="n">
        <v>75.8</v>
      </c>
      <c r="N158" t="n">
        <v>289.4</v>
      </c>
      <c r="O158" t="n">
        <v>38</v>
      </c>
      <c r="P158" t="inlineStr">
        <is>
          <t>03rgh</t>
        </is>
      </c>
    </row>
    <row r="159">
      <c r="A159" t="n">
        <v>158</v>
      </c>
      <c r="B159" t="inlineStr">
        <is>
          <t>J.T. Miller</t>
        </is>
      </c>
      <c r="C159" t="inlineStr">
        <is>
          <t>NYR</t>
        </is>
      </c>
      <c r="D159" t="inlineStr">
        <is>
          <t>F</t>
        </is>
      </c>
      <c r="E159" t="inlineStr">
        <is>
          <t>F</t>
        </is>
      </c>
      <c r="F159" t="n">
        <v>33</v>
      </c>
      <c r="G159" t="inlineStr"/>
      <c r="H159" t="inlineStr">
        <is>
          <t>FA</t>
        </is>
      </c>
      <c r="I159" s="30" t="n">
        <v>8000000</v>
      </c>
      <c r="J159" s="31" t="n">
        <v>75.76000000000001</v>
      </c>
      <c r="K159" s="31" t="n">
        <v>87.73999999999999</v>
      </c>
      <c r="L159" s="31" t="n">
        <v>-11.98</v>
      </c>
      <c r="M159" s="31" t="n">
        <v>9.470000000000001</v>
      </c>
      <c r="N159" t="n">
        <v>78.3</v>
      </c>
      <c r="O159" t="n">
        <v>95</v>
      </c>
      <c r="P159" t="inlineStr">
        <is>
          <t>02aez</t>
        </is>
      </c>
    </row>
    <row r="160">
      <c r="A160" t="n">
        <v>159</v>
      </c>
      <c r="B160" t="inlineStr">
        <is>
          <t>Vladislav Gavrikov</t>
        </is>
      </c>
      <c r="C160" t="inlineStr">
        <is>
          <t>NYR</t>
        </is>
      </c>
      <c r="D160" t="inlineStr">
        <is>
          <t>D</t>
        </is>
      </c>
      <c r="E160" t="inlineStr">
        <is>
          <t>D</t>
        </is>
      </c>
      <c r="F160" t="n">
        <v>30</v>
      </c>
      <c r="G160" t="inlineStr"/>
      <c r="H160" t="inlineStr">
        <is>
          <t>FA</t>
        </is>
      </c>
      <c r="I160" s="30" t="n">
        <v>7000000</v>
      </c>
      <c r="J160" s="31" t="n">
        <v>75.76000000000001</v>
      </c>
      <c r="K160" s="31" t="n">
        <v>76.62</v>
      </c>
      <c r="L160" s="31" t="n">
        <v>-0.86</v>
      </c>
      <c r="M160" s="31" t="n">
        <v>10.82</v>
      </c>
      <c r="N160" t="n">
        <v>272.2</v>
      </c>
      <c r="O160" t="n">
        <v>45</v>
      </c>
      <c r="P160" t="inlineStr">
        <is>
          <t>03ekl</t>
        </is>
      </c>
    </row>
    <row r="161">
      <c r="A161" t="n">
        <v>160</v>
      </c>
      <c r="B161" t="inlineStr">
        <is>
          <t>Shayne Gostisbehere</t>
        </is>
      </c>
      <c r="C161" t="inlineStr">
        <is>
          <t>CAR</t>
        </is>
      </c>
      <c r="D161" t="inlineStr">
        <is>
          <t>D</t>
        </is>
      </c>
      <c r="E161" t="inlineStr">
        <is>
          <t>D</t>
        </is>
      </c>
      <c r="F161" t="n">
        <v>33</v>
      </c>
      <c r="G161" t="inlineStr"/>
      <c r="H161" t="inlineStr">
        <is>
          <t>Brost</t>
        </is>
      </c>
      <c r="I161" s="30" t="n">
        <v>3200000</v>
      </c>
      <c r="J161" s="31" t="n">
        <v>75.37</v>
      </c>
      <c r="K161" s="31" t="n">
        <v>84.95</v>
      </c>
      <c r="L161" s="31" t="n">
        <v>-9.58</v>
      </c>
      <c r="M161" s="31" t="n">
        <v>23.55</v>
      </c>
      <c r="N161" t="n">
        <v>89.3</v>
      </c>
      <c r="O161" t="n">
        <v>98</v>
      </c>
      <c r="P161" t="inlineStr">
        <is>
          <t>02nq3</t>
        </is>
      </c>
    </row>
    <row r="162">
      <c r="A162" t="n">
        <v>161</v>
      </c>
      <c r="B162" t="inlineStr">
        <is>
          <t>Mark Kastelic</t>
        </is>
      </c>
      <c r="C162" t="inlineStr">
        <is>
          <t>BOS</t>
        </is>
      </c>
      <c r="D162" t="inlineStr">
        <is>
          <t>F</t>
        </is>
      </c>
      <c r="E162" t="inlineStr">
        <is>
          <t>F</t>
        </is>
      </c>
      <c r="F162" t="n">
        <v>27</v>
      </c>
      <c r="G162" t="inlineStr"/>
      <c r="H162" t="inlineStr">
        <is>
          <t>Brost</t>
        </is>
      </c>
      <c r="I162" s="30" t="n">
        <v>1566667</v>
      </c>
      <c r="J162" s="31" t="n">
        <v>75.31</v>
      </c>
      <c r="K162" s="31" t="n">
        <v>35.45</v>
      </c>
      <c r="L162" s="31" t="n">
        <v>39.86</v>
      </c>
      <c r="M162" s="31" t="n">
        <v>48.07</v>
      </c>
      <c r="N162" t="n">
        <v>290.5</v>
      </c>
      <c r="O162" t="n">
        <v>29</v>
      </c>
      <c r="P162" t="inlineStr">
        <is>
          <t>04l8y</t>
        </is>
      </c>
    </row>
    <row r="163">
      <c r="A163" t="n">
        <v>162</v>
      </c>
      <c r="B163" t="inlineStr">
        <is>
          <t>Dylan Strome</t>
        </is>
      </c>
      <c r="C163" t="inlineStr">
        <is>
          <t>WSH</t>
        </is>
      </c>
      <c r="D163" t="inlineStr">
        <is>
          <t>F</t>
        </is>
      </c>
      <c r="E163" t="inlineStr">
        <is>
          <t>F</t>
        </is>
      </c>
      <c r="F163" t="n">
        <v>29</v>
      </c>
      <c r="G163" t="inlineStr"/>
      <c r="H163" t="inlineStr">
        <is>
          <t>Anybody but the Leafs</t>
        </is>
      </c>
      <c r="I163" s="30" t="n">
        <v>5000000</v>
      </c>
      <c r="J163" s="31" t="n">
        <v>75.17</v>
      </c>
      <c r="K163" s="31" t="n">
        <v>80.55</v>
      </c>
      <c r="L163" s="31" t="n">
        <v>-5.38</v>
      </c>
      <c r="M163" s="31" t="n">
        <v>15.03</v>
      </c>
      <c r="N163" t="n">
        <v>159.1</v>
      </c>
      <c r="O163" t="n">
        <v>92</v>
      </c>
      <c r="P163" t="inlineStr">
        <is>
          <t>03as9</t>
        </is>
      </c>
    </row>
    <row r="164">
      <c r="A164" t="n">
        <v>163</v>
      </c>
      <c r="B164" t="inlineStr">
        <is>
          <t>Matvei Michkov</t>
        </is>
      </c>
      <c r="C164" t="inlineStr">
        <is>
          <t>PHI</t>
        </is>
      </c>
      <c r="D164" t="inlineStr">
        <is>
          <t>F</t>
        </is>
      </c>
      <c r="E164" t="inlineStr">
        <is>
          <t>F</t>
        </is>
      </c>
      <c r="F164" t="n">
        <v>21</v>
      </c>
      <c r="G164" t="inlineStr"/>
      <c r="H164" t="inlineStr">
        <is>
          <t>A Bunch of Dusters</t>
        </is>
      </c>
      <c r="I164" s="30" t="n">
        <v>950000</v>
      </c>
      <c r="J164" s="31" t="n">
        <v>75.16</v>
      </c>
      <c r="K164" s="31" t="n">
        <v>72.27</v>
      </c>
      <c r="L164" s="31" t="n">
        <v>2.89</v>
      </c>
      <c r="M164" s="31" t="n">
        <v>79.12</v>
      </c>
      <c r="N164" t="n">
        <v>147.6</v>
      </c>
      <c r="O164" t="n">
        <v>95</v>
      </c>
      <c r="P164" t="inlineStr">
        <is>
          <t>05gvo</t>
        </is>
      </c>
    </row>
    <row r="165">
      <c r="A165" t="n">
        <v>164</v>
      </c>
      <c r="B165" t="inlineStr">
        <is>
          <t>Will Cuylle</t>
        </is>
      </c>
      <c r="C165" t="inlineStr">
        <is>
          <t>NYR</t>
        </is>
      </c>
      <c r="D165" t="inlineStr">
        <is>
          <t>F</t>
        </is>
      </c>
      <c r="E165" t="inlineStr">
        <is>
          <t>F</t>
        </is>
      </c>
      <c r="F165" t="n">
        <v>24</v>
      </c>
      <c r="G165" t="inlineStr"/>
      <c r="H165" t="inlineStr">
        <is>
          <t>FA</t>
        </is>
      </c>
      <c r="I165" s="30" t="n">
        <v>3900000</v>
      </c>
      <c r="J165" s="31" t="n">
        <v>75.06999999999999</v>
      </c>
      <c r="K165" s="31" t="n">
        <v>74.26000000000001</v>
      </c>
      <c r="L165" s="31" t="n">
        <v>0.8100000000000001</v>
      </c>
      <c r="M165" s="31" t="n">
        <v>19.25</v>
      </c>
      <c r="N165" t="n">
        <v>204</v>
      </c>
      <c r="O165" t="n">
        <v>80</v>
      </c>
      <c r="P165" t="inlineStr">
        <is>
          <t>05kbn</t>
        </is>
      </c>
    </row>
    <row r="166">
      <c r="A166" t="n">
        <v>165</v>
      </c>
      <c r="B166" t="inlineStr">
        <is>
          <t>Alexis Lafreniere</t>
        </is>
      </c>
      <c r="C166" t="inlineStr">
        <is>
          <t>NYR</t>
        </is>
      </c>
      <c r="D166" t="inlineStr">
        <is>
          <t>F</t>
        </is>
      </c>
      <c r="E166" t="inlineStr">
        <is>
          <t>F</t>
        </is>
      </c>
      <c r="F166" t="n">
        <v>24</v>
      </c>
      <c r="G166" t="inlineStr"/>
      <c r="H166" t="inlineStr">
        <is>
          <t>FA</t>
        </is>
      </c>
      <c r="I166" s="30" t="n">
        <v>7450000</v>
      </c>
      <c r="J166" s="31" t="n">
        <v>74.88</v>
      </c>
      <c r="K166" s="31" t="n">
        <v>78.56</v>
      </c>
      <c r="L166" s="31" t="n">
        <v>-3.68</v>
      </c>
      <c r="M166" s="31" t="n">
        <v>10.05</v>
      </c>
      <c r="N166" t="n">
        <v>141.2</v>
      </c>
      <c r="O166" t="n">
        <v>92</v>
      </c>
      <c r="P166" t="inlineStr">
        <is>
          <t>04amg</t>
        </is>
      </c>
    </row>
    <row r="167">
      <c r="A167" t="n">
        <v>166</v>
      </c>
      <c r="B167" t="inlineStr">
        <is>
          <t>Alex Lyon</t>
        </is>
      </c>
      <c r="C167" t="inlineStr">
        <is>
          <t>BUF</t>
        </is>
      </c>
      <c r="D167" t="inlineStr">
        <is>
          <t>G</t>
        </is>
      </c>
      <c r="E167" t="inlineStr">
        <is>
          <t>G</t>
        </is>
      </c>
      <c r="F167" t="n">
        <v>33</v>
      </c>
      <c r="G167" t="inlineStr"/>
      <c r="H167" t="inlineStr">
        <is>
          <t>FA</t>
        </is>
      </c>
      <c r="I167" s="30" t="n">
        <v>1500000</v>
      </c>
      <c r="J167" s="31" t="n">
        <v>74.76000000000001</v>
      </c>
      <c r="K167" s="31" t="n">
        <v>59.05</v>
      </c>
      <c r="L167" s="31" t="n">
        <v>15.71</v>
      </c>
      <c r="M167" s="31" t="n">
        <v>49.84</v>
      </c>
      <c r="N167" t="n">
        <v>283.5</v>
      </c>
      <c r="O167" t="n">
        <v>53</v>
      </c>
      <c r="P167" t="inlineStr">
        <is>
          <t>03nqi</t>
        </is>
      </c>
    </row>
    <row r="168">
      <c r="A168" t="n">
        <v>167</v>
      </c>
      <c r="B168" t="inlineStr">
        <is>
          <t>Kiefer Sherwood</t>
        </is>
      </c>
      <c r="C168" t="inlineStr">
        <is>
          <t>SJS</t>
        </is>
      </c>
      <c r="D168" t="inlineStr">
        <is>
          <t>F</t>
        </is>
      </c>
      <c r="E168" t="inlineStr">
        <is>
          <t>F</t>
        </is>
      </c>
      <c r="F168" t="n">
        <v>31</v>
      </c>
      <c r="G168" t="inlineStr"/>
      <c r="H168" t="inlineStr">
        <is>
          <t>Aznfungus</t>
        </is>
      </c>
      <c r="I168" s="30" t="n">
        <v>5750000</v>
      </c>
      <c r="J168" s="31" t="n">
        <v>74.65000000000001</v>
      </c>
      <c r="K168" s="31" t="n">
        <v>75.94</v>
      </c>
      <c r="L168" s="31" t="n">
        <v>-1.29</v>
      </c>
      <c r="M168" s="31" t="n">
        <v>12.98</v>
      </c>
      <c r="N168" t="n">
        <v>178.8</v>
      </c>
      <c r="O168" t="n">
        <v>77</v>
      </c>
      <c r="P168" t="inlineStr">
        <is>
          <t>04ln4</t>
        </is>
      </c>
    </row>
    <row r="169">
      <c r="A169" t="n">
        <v>168</v>
      </c>
      <c r="B169" t="inlineStr">
        <is>
          <t>Peyton Krebs</t>
        </is>
      </c>
      <c r="C169" t="inlineStr">
        <is>
          <t>BUF</t>
        </is>
      </c>
      <c r="D169" t="inlineStr">
        <is>
          <t>F</t>
        </is>
      </c>
      <c r="E169" t="inlineStr">
        <is>
          <t>F</t>
        </is>
      </c>
      <c r="F169" t="n">
        <v>25</v>
      </c>
      <c r="G169" t="inlineStr"/>
      <c r="H169" t="inlineStr">
        <is>
          <t>FA</t>
        </is>
      </c>
      <c r="I169" s="30" t="n">
        <v>4500000</v>
      </c>
      <c r="J169" s="31" t="n">
        <v>74.19</v>
      </c>
      <c r="K169" s="31" t="n">
        <v>69.11</v>
      </c>
      <c r="L169" s="31" t="n">
        <v>5.08</v>
      </c>
      <c r="M169" s="31" t="n">
        <v>16.49</v>
      </c>
      <c r="N169" t="n">
        <v>291.5</v>
      </c>
      <c r="O169" t="n">
        <v>41</v>
      </c>
      <c r="P169" t="inlineStr">
        <is>
          <t>04amd</t>
        </is>
      </c>
    </row>
    <row r="170">
      <c r="A170" t="n">
        <v>169</v>
      </c>
      <c r="B170" t="inlineStr">
        <is>
          <t>Lawson Crouse</t>
        </is>
      </c>
      <c r="C170" t="inlineStr">
        <is>
          <t>UTA</t>
        </is>
      </c>
      <c r="D170" t="inlineStr">
        <is>
          <t>F</t>
        </is>
      </c>
      <c r="E170" t="inlineStr">
        <is>
          <t>F</t>
        </is>
      </c>
      <c r="F170" t="n">
        <v>29</v>
      </c>
      <c r="G170" t="inlineStr"/>
      <c r="H170" t="inlineStr">
        <is>
          <t>FA</t>
        </is>
      </c>
      <c r="I170" s="30" t="n">
        <v>4300000</v>
      </c>
      <c r="J170" s="31" t="n">
        <v>74.18000000000001</v>
      </c>
      <c r="K170" s="31" t="n">
        <v>70.17</v>
      </c>
      <c r="L170" s="31" t="n">
        <v>4.01</v>
      </c>
      <c r="M170" s="31" t="n">
        <v>17.25</v>
      </c>
      <c r="N170" t="n">
        <v>272.1</v>
      </c>
      <c r="O170" t="n">
        <v>59</v>
      </c>
      <c r="P170" t="inlineStr">
        <is>
          <t>03mm6</t>
        </is>
      </c>
    </row>
    <row r="171">
      <c r="A171" t="n">
        <v>170</v>
      </c>
      <c r="B171" t="inlineStr">
        <is>
          <t>A.J. Greer</t>
        </is>
      </c>
      <c r="C171" t="inlineStr">
        <is>
          <t>ANA</t>
        </is>
      </c>
      <c r="D171" t="inlineStr">
        <is>
          <t>F</t>
        </is>
      </c>
      <c r="E171" t="inlineStr">
        <is>
          <t>F</t>
        </is>
      </c>
      <c r="F171" t="n">
        <v>29</v>
      </c>
      <c r="G171" t="inlineStr"/>
      <c r="H171" t="inlineStr">
        <is>
          <t>FA</t>
        </is>
      </c>
      <c r="I171" s="30" t="n">
        <v>4250000</v>
      </c>
      <c r="J171" s="31" t="n">
        <v>73.56</v>
      </c>
      <c r="K171" s="31" t="n">
        <v>62.48</v>
      </c>
      <c r="L171" s="31" t="n">
        <v>11.08</v>
      </c>
      <c r="M171" s="31" t="n">
        <v>17.31</v>
      </c>
      <c r="N171" t="n">
        <v>292.1</v>
      </c>
      <c r="O171" t="n">
        <v>19</v>
      </c>
      <c r="P171" t="inlineStr">
        <is>
          <t>03ret</t>
        </is>
      </c>
    </row>
    <row r="172">
      <c r="A172" t="n">
        <v>171</v>
      </c>
      <c r="B172" t="inlineStr">
        <is>
          <t>Thomas Harley</t>
        </is>
      </c>
      <c r="C172" t="inlineStr">
        <is>
          <t>DAL</t>
        </is>
      </c>
      <c r="D172" t="inlineStr">
        <is>
          <t>D</t>
        </is>
      </c>
      <c r="E172" t="inlineStr">
        <is>
          <t>D</t>
        </is>
      </c>
      <c r="F172" t="n">
        <v>25</v>
      </c>
      <c r="G172" t="inlineStr"/>
      <c r="H172" t="inlineStr">
        <is>
          <t>FA</t>
        </is>
      </c>
      <c r="I172" s="30" t="n">
        <v>10587000</v>
      </c>
      <c r="J172" s="31" t="n">
        <v>73.19</v>
      </c>
      <c r="K172" s="31" t="n">
        <v>78.59</v>
      </c>
      <c r="L172" s="31" t="n">
        <v>-5.4</v>
      </c>
      <c r="M172" s="31" t="n">
        <v>6.91</v>
      </c>
      <c r="N172" t="n">
        <v>119.8</v>
      </c>
      <c r="O172" t="n">
        <v>95</v>
      </c>
      <c r="P172" t="inlineStr">
        <is>
          <t>04yu5</t>
        </is>
      </c>
    </row>
    <row r="173">
      <c r="A173" t="n">
        <v>172</v>
      </c>
      <c r="B173" t="inlineStr">
        <is>
          <t>Alexander Nikishin</t>
        </is>
      </c>
      <c r="C173" t="inlineStr">
        <is>
          <t>CAR</t>
        </is>
      </c>
      <c r="D173" t="inlineStr">
        <is>
          <t>D</t>
        </is>
      </c>
      <c r="E173" t="inlineStr">
        <is>
          <t>D</t>
        </is>
      </c>
      <c r="F173" t="n">
        <v>24</v>
      </c>
      <c r="G173" t="inlineStr"/>
      <c r="H173" t="inlineStr">
        <is>
          <t>Deef-Fence</t>
        </is>
      </c>
      <c r="I173" s="30" t="n">
        <v>925000</v>
      </c>
      <c r="J173" s="31" t="n">
        <v>72.84</v>
      </c>
      <c r="K173" s="31" t="n">
        <v>50.33</v>
      </c>
      <c r="L173" s="31" t="n">
        <v>22.51</v>
      </c>
      <c r="M173" s="31" t="n">
        <v>78.75</v>
      </c>
      <c r="N173" t="n">
        <v>188.1</v>
      </c>
      <c r="O173" t="n">
        <v>93</v>
      </c>
      <c r="P173" t="inlineStr">
        <is>
          <t>05lu8</t>
        </is>
      </c>
    </row>
    <row r="174">
      <c r="A174" t="n">
        <v>173</v>
      </c>
      <c r="B174" t="inlineStr">
        <is>
          <t>Yaroslav Askarov</t>
        </is>
      </c>
      <c r="C174" t="inlineStr">
        <is>
          <t>SJS</t>
        </is>
      </c>
      <c r="D174" t="inlineStr">
        <is>
          <t>G</t>
        </is>
      </c>
      <c r="E174" t="inlineStr">
        <is>
          <t>G</t>
        </is>
      </c>
      <c r="F174" t="n">
        <v>24</v>
      </c>
      <c r="G174" t="inlineStr"/>
      <c r="H174" t="inlineStr">
        <is>
          <t>Keith</t>
        </is>
      </c>
      <c r="I174" s="30" t="n">
        <v>2000000</v>
      </c>
      <c r="J174" s="31" t="n">
        <v>72.3</v>
      </c>
      <c r="K174" s="31" t="n">
        <v>76.40000000000001</v>
      </c>
      <c r="L174" s="31" t="n">
        <v>-4.1</v>
      </c>
      <c r="M174" s="31" t="n">
        <v>36.15</v>
      </c>
      <c r="N174" t="n">
        <v>180.1</v>
      </c>
      <c r="O174" t="n">
        <v>94</v>
      </c>
      <c r="P174" t="inlineStr">
        <is>
          <t>0529k</t>
        </is>
      </c>
    </row>
    <row r="175">
      <c r="A175" t="n">
        <v>174</v>
      </c>
      <c r="B175" t="inlineStr">
        <is>
          <t>Vasily Podkolzin</t>
        </is>
      </c>
      <c r="C175" t="inlineStr">
        <is>
          <t>EDM</t>
        </is>
      </c>
      <c r="D175" t="inlineStr">
        <is>
          <t>F</t>
        </is>
      </c>
      <c r="E175" t="inlineStr">
        <is>
          <t>F</t>
        </is>
      </c>
      <c r="F175" t="n">
        <v>25</v>
      </c>
      <c r="G175" t="inlineStr"/>
      <c r="H175" t="inlineStr">
        <is>
          <t>Le Duke of Dangles</t>
        </is>
      </c>
      <c r="I175" s="30" t="n">
        <v>2950000</v>
      </c>
      <c r="J175" s="31" t="n">
        <v>71.93000000000001</v>
      </c>
      <c r="K175" s="31" t="n">
        <v>62.22</v>
      </c>
      <c r="L175" s="31" t="n">
        <v>9.710000000000001</v>
      </c>
      <c r="M175" s="31" t="n">
        <v>24.38</v>
      </c>
      <c r="N175" t="n">
        <v>271.6</v>
      </c>
      <c r="O175" t="n">
        <v>61</v>
      </c>
      <c r="P175" t="inlineStr">
        <is>
          <t>04uqa</t>
        </is>
      </c>
    </row>
    <row r="176">
      <c r="A176" t="n">
        <v>175</v>
      </c>
      <c r="B176" t="inlineStr">
        <is>
          <t>Viktor Arvidsson</t>
        </is>
      </c>
      <c r="C176" t="inlineStr">
        <is>
          <t>DET</t>
        </is>
      </c>
      <c r="D176" t="inlineStr">
        <is>
          <t>F</t>
        </is>
      </c>
      <c r="E176" t="inlineStr">
        <is>
          <t>F</t>
        </is>
      </c>
      <c r="F176" t="n">
        <v>33</v>
      </c>
      <c r="G176" t="inlineStr"/>
      <c r="H176" t="inlineStr">
        <is>
          <t>FA</t>
        </is>
      </c>
      <c r="I176" s="30" t="n">
        <v>5000000</v>
      </c>
      <c r="J176" s="31" t="n">
        <v>71.64</v>
      </c>
      <c r="K176" s="31" t="n">
        <v>64.56999999999999</v>
      </c>
      <c r="L176" s="31" t="n">
        <v>7.07</v>
      </c>
      <c r="M176" s="31" t="n">
        <v>14.33</v>
      </c>
      <c r="N176" t="n">
        <v>225.8</v>
      </c>
      <c r="O176" t="n">
        <v>57</v>
      </c>
      <c r="P176" t="inlineStr">
        <is>
          <t>02zpp</t>
        </is>
      </c>
    </row>
    <row r="177">
      <c r="A177" t="n">
        <v>176</v>
      </c>
      <c r="B177" t="inlineStr">
        <is>
          <t>Carter Verhaeghe</t>
        </is>
      </c>
      <c r="C177" t="inlineStr">
        <is>
          <t>FLA</t>
        </is>
      </c>
      <c r="D177" t="inlineStr">
        <is>
          <t>F</t>
        </is>
      </c>
      <c r="E177" t="inlineStr">
        <is>
          <t>F</t>
        </is>
      </c>
      <c r="F177" t="n">
        <v>31</v>
      </c>
      <c r="G177" t="inlineStr"/>
      <c r="H177" t="inlineStr">
        <is>
          <t>Mike</t>
        </is>
      </c>
      <c r="I177" s="30" t="n">
        <v>7000000</v>
      </c>
      <c r="J177" s="31" t="n">
        <v>71.28</v>
      </c>
      <c r="K177" s="31" t="n">
        <v>73.87</v>
      </c>
      <c r="L177" s="31" t="n">
        <v>-2.59</v>
      </c>
      <c r="M177" s="31" t="n">
        <v>10.18</v>
      </c>
      <c r="N177" t="n">
        <v>185.1</v>
      </c>
      <c r="O177" t="n">
        <v>82</v>
      </c>
      <c r="P177" t="inlineStr">
        <is>
          <t>031p3</t>
        </is>
      </c>
    </row>
    <row r="178">
      <c r="A178" t="n">
        <v>177</v>
      </c>
      <c r="B178" t="inlineStr">
        <is>
          <t>Dmitry Orlov</t>
        </is>
      </c>
      <c r="C178" t="inlineStr">
        <is>
          <t>SJS</t>
        </is>
      </c>
      <c r="D178" t="inlineStr">
        <is>
          <t>D</t>
        </is>
      </c>
      <c r="E178" t="inlineStr">
        <is>
          <t>D</t>
        </is>
      </c>
      <c r="F178" t="n">
        <v>35</v>
      </c>
      <c r="G178" t="inlineStr"/>
      <c r="H178" t="inlineStr">
        <is>
          <t>FA</t>
        </is>
      </c>
      <c r="I178" s="30" t="n">
        <v>6500000</v>
      </c>
      <c r="J178" s="31" t="n">
        <v>71.17</v>
      </c>
      <c r="K178" s="31" t="n">
        <v>69.8</v>
      </c>
      <c r="L178" s="31" t="n">
        <v>1.37</v>
      </c>
      <c r="M178" s="31" t="n">
        <v>10.95</v>
      </c>
      <c r="N178" t="n">
        <v>274.7</v>
      </c>
      <c r="O178" t="n">
        <v>48</v>
      </c>
      <c r="P178" t="inlineStr">
        <is>
          <t>01mz5</t>
        </is>
      </c>
    </row>
    <row r="179">
      <c r="A179" t="n">
        <v>178</v>
      </c>
      <c r="B179" t="inlineStr">
        <is>
          <t>Ukko-Pekka Luukkonen</t>
        </is>
      </c>
      <c r="C179" t="inlineStr">
        <is>
          <t>BUF</t>
        </is>
      </c>
      <c r="D179" t="inlineStr">
        <is>
          <t>G</t>
        </is>
      </c>
      <c r="E179" t="inlineStr">
        <is>
          <t>G</t>
        </is>
      </c>
      <c r="F179" t="n">
        <v>27</v>
      </c>
      <c r="G179" t="inlineStr"/>
      <c r="H179" t="inlineStr">
        <is>
          <t>Brost</t>
        </is>
      </c>
      <c r="I179" s="30" t="n">
        <v>4750000</v>
      </c>
      <c r="J179" s="31" t="n">
        <v>71.12</v>
      </c>
      <c r="K179" s="31" t="n">
        <v>78.2</v>
      </c>
      <c r="L179" s="31" t="n">
        <v>-7.08</v>
      </c>
      <c r="M179" s="31" t="n">
        <v>14.97</v>
      </c>
      <c r="N179" t="n">
        <v>225.6</v>
      </c>
      <c r="O179" t="n">
        <v>85</v>
      </c>
      <c r="P179" t="inlineStr">
        <is>
          <t>0457i</t>
        </is>
      </c>
    </row>
    <row r="180">
      <c r="A180" t="n">
        <v>179</v>
      </c>
      <c r="B180" t="inlineStr">
        <is>
          <t>Ben Chiarot</t>
        </is>
      </c>
      <c r="C180" t="inlineStr">
        <is>
          <t>DET</t>
        </is>
      </c>
      <c r="D180" t="inlineStr">
        <is>
          <t>D</t>
        </is>
      </c>
      <c r="E180" t="inlineStr">
        <is>
          <t>D</t>
        </is>
      </c>
      <c r="F180" t="n">
        <v>35</v>
      </c>
      <c r="G180" t="inlineStr"/>
      <c r="H180" t="inlineStr">
        <is>
          <t>FA</t>
        </is>
      </c>
      <c r="I180" s="30" t="n">
        <v>3850000</v>
      </c>
      <c r="J180" s="31" t="n">
        <v>71.06</v>
      </c>
      <c r="K180" s="31" t="n">
        <v>69.72</v>
      </c>
      <c r="L180" s="31" t="n">
        <v>1.34</v>
      </c>
      <c r="M180" s="31" t="n">
        <v>18.46</v>
      </c>
      <c r="N180" t="n">
        <v>289.4</v>
      </c>
      <c r="O180" t="n">
        <v>28</v>
      </c>
      <c r="P180" t="inlineStr">
        <is>
          <t>025by</t>
        </is>
      </c>
    </row>
    <row r="181">
      <c r="A181" t="n">
        <v>180</v>
      </c>
      <c r="B181" t="inlineStr">
        <is>
          <t>Martin Fehervary</t>
        </is>
      </c>
      <c r="C181" t="inlineStr">
        <is>
          <t>WSH</t>
        </is>
      </c>
      <c r="D181" t="inlineStr">
        <is>
          <t>D</t>
        </is>
      </c>
      <c r="E181" t="inlineStr">
        <is>
          <t>D</t>
        </is>
      </c>
      <c r="F181" t="n">
        <v>26</v>
      </c>
      <c r="G181" t="inlineStr"/>
      <c r="H181" t="inlineStr">
        <is>
          <t>FA</t>
        </is>
      </c>
      <c r="I181" s="30" t="n">
        <v>6000000</v>
      </c>
      <c r="J181" s="31" t="n">
        <v>70.95999999999999</v>
      </c>
      <c r="K181" s="31" t="n">
        <v>70.68000000000001</v>
      </c>
      <c r="L181" s="31" t="n">
        <v>0.28</v>
      </c>
      <c r="M181" s="31" t="n">
        <v>11.83</v>
      </c>
      <c r="N181" t="n">
        <v>288.9</v>
      </c>
      <c r="O181" t="n">
        <v>45</v>
      </c>
      <c r="P181" t="inlineStr">
        <is>
          <t>04qy3</t>
        </is>
      </c>
    </row>
    <row r="182">
      <c r="A182" t="n">
        <v>181</v>
      </c>
      <c r="B182" t="inlineStr">
        <is>
          <t>Brad Marchand</t>
        </is>
      </c>
      <c r="C182" t="inlineStr">
        <is>
          <t>FLA</t>
        </is>
      </c>
      <c r="D182" t="inlineStr">
        <is>
          <t>F</t>
        </is>
      </c>
      <c r="E182" t="inlineStr">
        <is>
          <t>F</t>
        </is>
      </c>
      <c r="F182" t="n">
        <v>38</v>
      </c>
      <c r="G182" t="inlineStr"/>
      <c r="H182" t="inlineStr">
        <is>
          <t>FA</t>
        </is>
      </c>
      <c r="I182" s="30" t="n">
        <v>5250000</v>
      </c>
      <c r="J182" s="31" t="n">
        <v>70.94</v>
      </c>
      <c r="K182" s="31" t="n">
        <v>85.37</v>
      </c>
      <c r="L182" s="31" t="n">
        <v>-14.43</v>
      </c>
      <c r="M182" s="31" t="n">
        <v>13.51</v>
      </c>
      <c r="N182" t="n">
        <v>142.5</v>
      </c>
      <c r="O182" t="n">
        <v>87</v>
      </c>
      <c r="P182" t="inlineStr">
        <is>
          <t>004jl</t>
        </is>
      </c>
    </row>
    <row r="183">
      <c r="A183" t="n">
        <v>182</v>
      </c>
      <c r="B183" t="inlineStr">
        <is>
          <t>Brenden Dillon</t>
        </is>
      </c>
      <c r="C183" t="inlineStr">
        <is>
          <t>NJD</t>
        </is>
      </c>
      <c r="D183" t="inlineStr">
        <is>
          <t>D</t>
        </is>
      </c>
      <c r="E183" t="inlineStr">
        <is>
          <t>D</t>
        </is>
      </c>
      <c r="F183" t="n">
        <v>35</v>
      </c>
      <c r="G183" t="inlineStr"/>
      <c r="H183" t="inlineStr">
        <is>
          <t>FA</t>
        </is>
      </c>
      <c r="I183" s="30" t="n">
        <v>4000000</v>
      </c>
      <c r="J183" s="31" t="n">
        <v>70.88</v>
      </c>
      <c r="K183" s="31" t="n">
        <v>71.77</v>
      </c>
      <c r="L183" s="31" t="n">
        <v>-0.89</v>
      </c>
      <c r="M183" s="31" t="n">
        <v>17.72</v>
      </c>
      <c r="N183" t="n">
        <v>291.9</v>
      </c>
      <c r="O183" t="n">
        <v>22</v>
      </c>
      <c r="P183" t="inlineStr">
        <is>
          <t>025me</t>
        </is>
      </c>
    </row>
    <row r="184">
      <c r="A184" t="n">
        <v>183</v>
      </c>
      <c r="B184" t="inlineStr">
        <is>
          <t>Adam Larsson</t>
        </is>
      </c>
      <c r="C184" t="inlineStr">
        <is>
          <t>SEA</t>
        </is>
      </c>
      <c r="D184" t="inlineStr">
        <is>
          <t>D</t>
        </is>
      </c>
      <c r="E184" t="inlineStr">
        <is>
          <t>D</t>
        </is>
      </c>
      <c r="F184" t="n">
        <v>33</v>
      </c>
      <c r="G184" t="inlineStr"/>
      <c r="H184" t="inlineStr">
        <is>
          <t>Mike</t>
        </is>
      </c>
      <c r="I184" s="30" t="n">
        <v>5250000</v>
      </c>
      <c r="J184" s="31" t="n">
        <v>70.75</v>
      </c>
      <c r="K184" s="31" t="n">
        <v>70.48</v>
      </c>
      <c r="L184" s="31" t="n">
        <v>0.27</v>
      </c>
      <c r="M184" s="31" t="n">
        <v>13.48</v>
      </c>
      <c r="N184" t="n">
        <v>291.8</v>
      </c>
      <c r="O184" t="n">
        <v>31</v>
      </c>
      <c r="P184" t="inlineStr">
        <is>
          <t>020f4</t>
        </is>
      </c>
    </row>
    <row r="185">
      <c r="A185" t="n">
        <v>184</v>
      </c>
      <c r="B185" t="inlineStr">
        <is>
          <t>Louis Crevier</t>
        </is>
      </c>
      <c r="C185" t="inlineStr">
        <is>
          <t>BUF</t>
        </is>
      </c>
      <c r="D185" t="inlineStr">
        <is>
          <t>D</t>
        </is>
      </c>
      <c r="E185" t="inlineStr">
        <is>
          <t>D</t>
        </is>
      </c>
      <c r="F185" t="n">
        <v>25</v>
      </c>
      <c r="G185" t="inlineStr"/>
      <c r="H185" t="inlineStr">
        <is>
          <t>A Bunch of Dusters</t>
        </is>
      </c>
      <c r="I185" s="30" t="n">
        <v>900000</v>
      </c>
      <c r="J185" s="31" t="n">
        <v>70.70999999999999</v>
      </c>
      <c r="K185" s="31" t="n">
        <v>53.06</v>
      </c>
      <c r="L185" s="31" t="n">
        <v>17.65</v>
      </c>
      <c r="M185" s="31" t="n">
        <v>78.56999999999999</v>
      </c>
      <c r="N185" t="n">
        <v>293</v>
      </c>
      <c r="O185" t="n">
        <v>37</v>
      </c>
      <c r="P185" t="inlineStr">
        <is>
          <t>05981</t>
        </is>
      </c>
    </row>
    <row r="186">
      <c r="A186" t="n">
        <v>185</v>
      </c>
      <c r="B186" t="inlineStr">
        <is>
          <t>Brandon Montour</t>
        </is>
      </c>
      <c r="C186" t="inlineStr">
        <is>
          <t>SEA</t>
        </is>
      </c>
      <c r="D186" t="inlineStr">
        <is>
          <t>D</t>
        </is>
      </c>
      <c r="E186" t="inlineStr">
        <is>
          <t>D</t>
        </is>
      </c>
      <c r="F186" t="n">
        <v>32</v>
      </c>
      <c r="G186" t="inlineStr"/>
      <c r="H186" t="inlineStr">
        <is>
          <t>Le Duke of Dangles</t>
        </is>
      </c>
      <c r="I186" s="30" t="n">
        <v>7142857</v>
      </c>
      <c r="J186" s="31" t="n">
        <v>70.61</v>
      </c>
      <c r="K186" s="31" t="n">
        <v>76.94</v>
      </c>
      <c r="L186" s="31" t="n">
        <v>-6.33</v>
      </c>
      <c r="M186" s="31" t="n">
        <v>9.890000000000001</v>
      </c>
      <c r="N186" t="n">
        <v>131.3</v>
      </c>
      <c r="O186" t="n">
        <v>91</v>
      </c>
      <c r="P186" t="inlineStr">
        <is>
          <t>03de2</t>
        </is>
      </c>
    </row>
    <row r="187">
      <c r="A187" t="n">
        <v>186</v>
      </c>
      <c r="B187" t="inlineStr">
        <is>
          <t>Quinton Byfield</t>
        </is>
      </c>
      <c r="C187" t="inlineStr">
        <is>
          <t>LAK</t>
        </is>
      </c>
      <c r="D187" t="inlineStr">
        <is>
          <t>F</t>
        </is>
      </c>
      <c r="E187" t="inlineStr">
        <is>
          <t>F</t>
        </is>
      </c>
      <c r="F187" t="n">
        <v>24</v>
      </c>
      <c r="G187" t="inlineStr"/>
      <c r="H187" t="inlineStr">
        <is>
          <t>Deef-Fence</t>
        </is>
      </c>
      <c r="I187" s="30" t="n">
        <v>6250000</v>
      </c>
      <c r="J187" s="31" t="n">
        <v>70.56</v>
      </c>
      <c r="K187" s="31" t="n">
        <v>74.94</v>
      </c>
      <c r="L187" s="31" t="n">
        <v>-4.38</v>
      </c>
      <c r="M187" s="31" t="n">
        <v>11.29</v>
      </c>
      <c r="N187" t="n">
        <v>137.9</v>
      </c>
      <c r="O187" t="n">
        <v>95</v>
      </c>
      <c r="P187" t="inlineStr">
        <is>
          <t>04lo0</t>
        </is>
      </c>
    </row>
    <row r="188">
      <c r="A188" t="n">
        <v>187</v>
      </c>
      <c r="B188" t="inlineStr">
        <is>
          <t>Morgan Rielly</t>
        </is>
      </c>
      <c r="C188" t="inlineStr">
        <is>
          <t>TOR</t>
        </is>
      </c>
      <c r="D188" t="inlineStr">
        <is>
          <t>D</t>
        </is>
      </c>
      <c r="E188" t="inlineStr">
        <is>
          <t>D</t>
        </is>
      </c>
      <c r="F188" t="n">
        <v>32</v>
      </c>
      <c r="G188" t="inlineStr"/>
      <c r="H188" t="inlineStr">
        <is>
          <t>FA</t>
        </is>
      </c>
      <c r="I188" s="30" t="n">
        <v>7500000</v>
      </c>
      <c r="J188" s="31" t="n">
        <v>70.45</v>
      </c>
      <c r="K188" s="31" t="n">
        <v>75.53</v>
      </c>
      <c r="L188" s="31" t="n">
        <v>-5.08</v>
      </c>
      <c r="M188" s="31" t="n">
        <v>9.390000000000001</v>
      </c>
      <c r="N188" t="n">
        <v>234.3</v>
      </c>
      <c r="O188" t="n">
        <v>78</v>
      </c>
      <c r="P188" t="inlineStr">
        <is>
          <t>02noe</t>
        </is>
      </c>
    </row>
    <row r="189">
      <c r="A189" t="n">
        <v>188</v>
      </c>
      <c r="B189" t="inlineStr">
        <is>
          <t>Brent Burns</t>
        </is>
      </c>
      <c r="C189" t="inlineStr">
        <is>
          <t>COL</t>
        </is>
      </c>
      <c r="D189" t="inlineStr">
        <is>
          <t>D</t>
        </is>
      </c>
      <c r="E189" t="inlineStr">
        <is>
          <t>D</t>
        </is>
      </c>
      <c r="F189" t="n">
        <v>41</v>
      </c>
      <c r="G189" t="inlineStr"/>
      <c r="H189" t="inlineStr">
        <is>
          <t>Aznfungus</t>
        </is>
      </c>
      <c r="I189" s="30" t="n">
        <v>850000</v>
      </c>
      <c r="J189" s="31" t="n">
        <v>70.31999999999999</v>
      </c>
      <c r="K189" s="31" t="n">
        <v>65.72</v>
      </c>
      <c r="L189" s="31" t="n">
        <v>4.6</v>
      </c>
      <c r="M189" s="31" t="n">
        <v>82.73</v>
      </c>
      <c r="N189" t="n">
        <v>278.3</v>
      </c>
      <c r="O189" t="n">
        <v>53</v>
      </c>
      <c r="P189" t="inlineStr">
        <is>
          <t>003tz</t>
        </is>
      </c>
    </row>
    <row r="190">
      <c r="A190" t="n">
        <v>189</v>
      </c>
      <c r="B190" t="inlineStr">
        <is>
          <t>Alex Laferriere</t>
        </is>
      </c>
      <c r="C190" t="inlineStr">
        <is>
          <t>LAK</t>
        </is>
      </c>
      <c r="D190" t="inlineStr">
        <is>
          <t>F</t>
        </is>
      </c>
      <c r="E190" t="inlineStr">
        <is>
          <t>F</t>
        </is>
      </c>
      <c r="F190" t="n">
        <v>24</v>
      </c>
      <c r="G190" t="inlineStr"/>
      <c r="H190" t="inlineStr">
        <is>
          <t>FA</t>
        </is>
      </c>
      <c r="I190" s="30" t="n">
        <v>4100000</v>
      </c>
      <c r="J190" s="31" t="n">
        <v>70.20999999999999</v>
      </c>
      <c r="K190" s="31" t="n">
        <v>67.93000000000001</v>
      </c>
      <c r="L190" s="31" t="n">
        <v>2.28</v>
      </c>
      <c r="M190" s="31" t="n">
        <v>17.12</v>
      </c>
      <c r="N190" t="n">
        <v>173.2</v>
      </c>
      <c r="O190" t="n">
        <v>85</v>
      </c>
      <c r="P190" t="inlineStr">
        <is>
          <t>05ltt</t>
        </is>
      </c>
    </row>
    <row r="191">
      <c r="A191" t="n">
        <v>190</v>
      </c>
      <c r="B191" t="inlineStr">
        <is>
          <t>Shane Pinto</t>
        </is>
      </c>
      <c r="C191" t="inlineStr">
        <is>
          <t>OTT</t>
        </is>
      </c>
      <c r="D191" t="inlineStr">
        <is>
          <t>F</t>
        </is>
      </c>
      <c r="E191" t="inlineStr">
        <is>
          <t>F</t>
        </is>
      </c>
      <c r="F191" t="n">
        <v>25</v>
      </c>
      <c r="G191" t="inlineStr"/>
      <c r="H191" t="inlineStr">
        <is>
          <t>FA</t>
        </is>
      </c>
      <c r="I191" s="30" t="n">
        <v>7500000</v>
      </c>
      <c r="J191" s="31" t="n">
        <v>70.2</v>
      </c>
      <c r="K191" s="31" t="n">
        <v>69.77</v>
      </c>
      <c r="L191" s="31" t="n">
        <v>0.43</v>
      </c>
      <c r="M191" s="31" t="n">
        <v>9.359999999999999</v>
      </c>
      <c r="N191" t="n">
        <v>274.4</v>
      </c>
      <c r="O191" t="n">
        <v>69</v>
      </c>
      <c r="P191" t="inlineStr">
        <is>
          <t>051lz</t>
        </is>
      </c>
    </row>
    <row r="192">
      <c r="A192" t="n">
        <v>191</v>
      </c>
      <c r="B192" t="inlineStr">
        <is>
          <t>Noah Cates</t>
        </is>
      </c>
      <c r="C192" t="inlineStr">
        <is>
          <t>PHI</t>
        </is>
      </c>
      <c r="D192" t="inlineStr">
        <is>
          <t>F</t>
        </is>
      </c>
      <c r="E192" t="inlineStr">
        <is>
          <t>F</t>
        </is>
      </c>
      <c r="F192" t="n">
        <v>27</v>
      </c>
      <c r="G192" t="inlineStr"/>
      <c r="H192" t="inlineStr">
        <is>
          <t>FA</t>
        </is>
      </c>
      <c r="I192" s="30" t="n">
        <v>4000000</v>
      </c>
      <c r="J192" s="31" t="n">
        <v>70.14</v>
      </c>
      <c r="K192" s="31" t="n">
        <v>55.71</v>
      </c>
      <c r="L192" s="31" t="n">
        <v>14.43</v>
      </c>
      <c r="M192" s="31" t="n">
        <v>17.54</v>
      </c>
      <c r="N192" t="n">
        <v>292.1</v>
      </c>
      <c r="O192" t="n">
        <v>41</v>
      </c>
      <c r="P192" t="inlineStr">
        <is>
          <t>04f75</t>
        </is>
      </c>
    </row>
    <row r="193">
      <c r="A193" t="n">
        <v>192</v>
      </c>
      <c r="B193" t="inlineStr">
        <is>
          <t>Jackson Blake</t>
        </is>
      </c>
      <c r="C193" t="inlineStr">
        <is>
          <t>CAR</t>
        </is>
      </c>
      <c r="D193" t="inlineStr">
        <is>
          <t>F</t>
        </is>
      </c>
      <c r="E193" t="inlineStr">
        <is>
          <t>F</t>
        </is>
      </c>
      <c r="F193" t="n">
        <v>23</v>
      </c>
      <c r="G193" t="inlineStr"/>
      <c r="H193" t="inlineStr">
        <is>
          <t>Sidizen Kanes</t>
        </is>
      </c>
      <c r="I193" s="30" t="n">
        <v>5117002</v>
      </c>
      <c r="J193" s="31" t="n">
        <v>70.01000000000001</v>
      </c>
      <c r="K193" s="31" t="n">
        <v>60.93</v>
      </c>
      <c r="L193" s="31" t="n">
        <v>9.08</v>
      </c>
      <c r="M193" s="31" t="n">
        <v>13.68</v>
      </c>
      <c r="N193" t="n">
        <v>180</v>
      </c>
      <c r="O193" t="n">
        <v>86</v>
      </c>
      <c r="P193" t="inlineStr">
        <is>
          <t>05tv0</t>
        </is>
      </c>
    </row>
    <row r="194">
      <c r="A194" t="n">
        <v>193</v>
      </c>
      <c r="B194" t="inlineStr">
        <is>
          <t>J.J. Moser</t>
        </is>
      </c>
      <c r="C194" t="inlineStr">
        <is>
          <t>TBL</t>
        </is>
      </c>
      <c r="D194" t="inlineStr">
        <is>
          <t>D</t>
        </is>
      </c>
      <c r="E194" t="inlineStr">
        <is>
          <t>D</t>
        </is>
      </c>
      <c r="F194" t="n">
        <v>26</v>
      </c>
      <c r="G194" t="inlineStr"/>
      <c r="H194" t="inlineStr">
        <is>
          <t>Brown Noesen</t>
        </is>
      </c>
      <c r="I194" s="30" t="n">
        <v>6750000</v>
      </c>
      <c r="J194" s="31" t="n">
        <v>69.92</v>
      </c>
      <c r="K194" s="31" t="n">
        <v>66.15000000000001</v>
      </c>
      <c r="L194" s="31" t="n">
        <v>3.77</v>
      </c>
      <c r="M194" s="31" t="n">
        <v>10.36</v>
      </c>
      <c r="N194" t="n">
        <v>288.9</v>
      </c>
      <c r="O194" t="n">
        <v>45</v>
      </c>
      <c r="P194" t="inlineStr">
        <is>
          <t>05962</t>
        </is>
      </c>
    </row>
    <row r="195">
      <c r="A195" t="n">
        <v>194</v>
      </c>
      <c r="B195" t="inlineStr">
        <is>
          <t>Jordan Eberle</t>
        </is>
      </c>
      <c r="C195" t="inlineStr">
        <is>
          <t>SEA</t>
        </is>
      </c>
      <c r="D195" t="inlineStr">
        <is>
          <t>F</t>
        </is>
      </c>
      <c r="E195" t="inlineStr">
        <is>
          <t>F</t>
        </is>
      </c>
      <c r="F195" t="n">
        <v>36</v>
      </c>
      <c r="G195" t="inlineStr"/>
      <c r="H195" t="inlineStr">
        <is>
          <t>FA</t>
        </is>
      </c>
      <c r="I195" s="30" t="n">
        <v>5500000</v>
      </c>
      <c r="J195" s="31" t="n">
        <v>69.47</v>
      </c>
      <c r="K195" s="31" t="n">
        <v>65.41</v>
      </c>
      <c r="L195" s="31" t="n">
        <v>4.06</v>
      </c>
      <c r="M195" s="31" t="n">
        <v>12.63</v>
      </c>
      <c r="N195" t="n">
        <v>283</v>
      </c>
      <c r="O195" t="n">
        <v>47</v>
      </c>
      <c r="P195" t="inlineStr">
        <is>
          <t>01587</t>
        </is>
      </c>
    </row>
    <row r="196">
      <c r="A196" t="n">
        <v>195</v>
      </c>
      <c r="B196" t="inlineStr">
        <is>
          <t>Mason Marchment</t>
        </is>
      </c>
      <c r="C196" t="inlineStr">
        <is>
          <t>SJS</t>
        </is>
      </c>
      <c r="D196" t="inlineStr">
        <is>
          <t>F</t>
        </is>
      </c>
      <c r="E196" t="inlineStr">
        <is>
          <t>F</t>
        </is>
      </c>
      <c r="F196" t="n">
        <v>31</v>
      </c>
      <c r="G196" t="inlineStr"/>
      <c r="H196" t="inlineStr">
        <is>
          <t>FA</t>
        </is>
      </c>
      <c r="I196" s="30" t="n">
        <v>6750000</v>
      </c>
      <c r="J196" s="31" t="n">
        <v>69.31999999999999</v>
      </c>
      <c r="K196" s="31" t="n">
        <v>71.52</v>
      </c>
      <c r="L196" s="31" t="n">
        <v>-2.2</v>
      </c>
      <c r="M196" s="31" t="n">
        <v>10.27</v>
      </c>
      <c r="N196" t="n">
        <v>236.3</v>
      </c>
      <c r="O196" t="n">
        <v>61</v>
      </c>
      <c r="P196" t="inlineStr">
        <is>
          <t>03wor</t>
        </is>
      </c>
    </row>
    <row r="197">
      <c r="A197" t="n">
        <v>196</v>
      </c>
      <c r="B197" t="inlineStr">
        <is>
          <t>Esa Lindell</t>
        </is>
      </c>
      <c r="C197" t="inlineStr">
        <is>
          <t>DAL</t>
        </is>
      </c>
      <c r="D197" t="inlineStr">
        <is>
          <t>D</t>
        </is>
      </c>
      <c r="E197" t="inlineStr">
        <is>
          <t>D</t>
        </is>
      </c>
      <c r="F197" t="n">
        <v>32</v>
      </c>
      <c r="G197" t="inlineStr"/>
      <c r="H197" t="inlineStr">
        <is>
          <t>FA</t>
        </is>
      </c>
      <c r="I197" s="30" t="n">
        <v>5250000</v>
      </c>
      <c r="J197" s="31" t="n">
        <v>69.29000000000001</v>
      </c>
      <c r="K197" s="31" t="n">
        <v>67.72</v>
      </c>
      <c r="L197" s="31" t="n">
        <v>1.57</v>
      </c>
      <c r="M197" s="31" t="n">
        <v>13.2</v>
      </c>
      <c r="N197" t="n">
        <v>282.8</v>
      </c>
      <c r="O197" t="n">
        <v>42</v>
      </c>
      <c r="P197" t="inlineStr">
        <is>
          <t>02npz</t>
        </is>
      </c>
    </row>
    <row r="198">
      <c r="A198" t="n">
        <v>197</v>
      </c>
      <c r="B198" t="inlineStr">
        <is>
          <t>Will Smith</t>
        </is>
      </c>
      <c r="C198" t="inlineStr">
        <is>
          <t>SJS</t>
        </is>
      </c>
      <c r="D198" t="inlineStr">
        <is>
          <t>F</t>
        </is>
      </c>
      <c r="E198" t="inlineStr">
        <is>
          <t>F</t>
        </is>
      </c>
      <c r="F198" t="n">
        <v>21</v>
      </c>
      <c r="G198" t="inlineStr"/>
      <c r="H198" t="inlineStr">
        <is>
          <t>Kurtis</t>
        </is>
      </c>
      <c r="I198" s="30" t="n">
        <v>950000</v>
      </c>
      <c r="J198" s="31" t="n">
        <v>69.28</v>
      </c>
      <c r="K198" s="31" t="n">
        <v>68.53</v>
      </c>
      <c r="L198" s="31" t="n">
        <v>0.75</v>
      </c>
      <c r="M198" s="31" t="n">
        <v>72.93000000000001</v>
      </c>
      <c r="N198" t="n">
        <v>97.5</v>
      </c>
      <c r="O198" t="n">
        <v>99</v>
      </c>
      <c r="P198" t="inlineStr">
        <is>
          <t>0644b</t>
        </is>
      </c>
    </row>
    <row r="199">
      <c r="A199" t="n">
        <v>198</v>
      </c>
      <c r="B199" t="inlineStr">
        <is>
          <t>Troy Terry</t>
        </is>
      </c>
      <c r="C199" t="inlineStr">
        <is>
          <t>ANA</t>
        </is>
      </c>
      <c r="D199" t="inlineStr">
        <is>
          <t>F</t>
        </is>
      </c>
      <c r="E199" t="inlineStr">
        <is>
          <t>F</t>
        </is>
      </c>
      <c r="F199" t="n">
        <v>29</v>
      </c>
      <c r="G199" t="inlineStr"/>
      <c r="H199" t="inlineStr">
        <is>
          <t>FA</t>
        </is>
      </c>
      <c r="I199" s="30" t="n">
        <v>7000000</v>
      </c>
      <c r="J199" s="31" t="n">
        <v>69.23999999999999</v>
      </c>
      <c r="K199" s="31" t="n">
        <v>75.68000000000001</v>
      </c>
      <c r="L199" s="31" t="n">
        <v>-6.44</v>
      </c>
      <c r="M199" s="31" t="n">
        <v>9.890000000000001</v>
      </c>
      <c r="N199" t="n">
        <v>196.5</v>
      </c>
      <c r="O199" t="n">
        <v>80</v>
      </c>
      <c r="P199" t="inlineStr">
        <is>
          <t>03rik</t>
        </is>
      </c>
    </row>
    <row r="200">
      <c r="A200" t="n">
        <v>199</v>
      </c>
      <c r="B200" t="inlineStr">
        <is>
          <t>Sam Malinski</t>
        </is>
      </c>
      <c r="C200" t="inlineStr">
        <is>
          <t>COL</t>
        </is>
      </c>
      <c r="D200" t="inlineStr">
        <is>
          <t>D</t>
        </is>
      </c>
      <c r="E200" t="inlineStr">
        <is>
          <t>D</t>
        </is>
      </c>
      <c r="F200" t="n">
        <v>28</v>
      </c>
      <c r="G200" t="inlineStr"/>
      <c r="H200" t="inlineStr">
        <is>
          <t>FA</t>
        </is>
      </c>
      <c r="I200" s="30" t="n">
        <v>4750000</v>
      </c>
      <c r="J200" s="31" t="n">
        <v>69.11</v>
      </c>
      <c r="K200" s="31" t="n">
        <v>62.25</v>
      </c>
      <c r="L200" s="31" t="n">
        <v>6.86</v>
      </c>
      <c r="M200" s="31" t="n">
        <v>14.55</v>
      </c>
      <c r="N200" t="n">
        <v>215.5</v>
      </c>
      <c r="O200" t="n">
        <v>74</v>
      </c>
      <c r="P200" t="inlineStr">
        <is>
          <t>06age</t>
        </is>
      </c>
    </row>
    <row r="201">
      <c r="A201" t="n">
        <v>200</v>
      </c>
      <c r="B201" t="inlineStr">
        <is>
          <t>Joel Eriksson Ek</t>
        </is>
      </c>
      <c r="C201" t="inlineStr">
        <is>
          <t>MIN</t>
        </is>
      </c>
      <c r="D201" t="inlineStr">
        <is>
          <t>F</t>
        </is>
      </c>
      <c r="E201" t="inlineStr">
        <is>
          <t>F</t>
        </is>
      </c>
      <c r="F201" t="n">
        <v>29</v>
      </c>
      <c r="G201" t="inlineStr"/>
      <c r="H201" t="inlineStr">
        <is>
          <t>Sidizen Kanes</t>
        </is>
      </c>
      <c r="I201" s="30" t="n">
        <v>5250000</v>
      </c>
      <c r="J201" s="31" t="n">
        <v>68.66</v>
      </c>
      <c r="K201" s="31" t="n">
        <v>67.62</v>
      </c>
      <c r="L201" s="31" t="n">
        <v>1.04</v>
      </c>
      <c r="M201" s="31" t="n">
        <v>13.08</v>
      </c>
      <c r="N201" t="n">
        <v>140.2</v>
      </c>
      <c r="O201" t="n">
        <v>90</v>
      </c>
      <c r="P201" t="inlineStr">
        <is>
          <t>03rae</t>
        </is>
      </c>
    </row>
    <row r="202">
      <c r="A202" t="n">
        <v>201</v>
      </c>
      <c r="B202" t="inlineStr">
        <is>
          <t>Brayden Schenn</t>
        </is>
      </c>
      <c r="C202" t="inlineStr">
        <is>
          <t>NYI</t>
        </is>
      </c>
      <c r="D202" t="inlineStr">
        <is>
          <t>F</t>
        </is>
      </c>
      <c r="E202" t="inlineStr">
        <is>
          <t>F</t>
        </is>
      </c>
      <c r="F202" t="n">
        <v>35</v>
      </c>
      <c r="G202" t="inlineStr"/>
      <c r="H202" t="inlineStr">
        <is>
          <t>FA</t>
        </is>
      </c>
      <c r="I202" s="30" t="n">
        <v>6500000</v>
      </c>
      <c r="J202" s="31" t="n">
        <v>68.64</v>
      </c>
      <c r="K202" s="31" t="n">
        <v>75.05</v>
      </c>
      <c r="L202" s="31" t="n">
        <v>-6.41</v>
      </c>
      <c r="M202" s="31" t="n">
        <v>10.56</v>
      </c>
      <c r="N202" t="n">
        <v>285.2</v>
      </c>
      <c r="O202" t="n">
        <v>47</v>
      </c>
      <c r="P202" t="inlineStr">
        <is>
          <t>01c32</t>
        </is>
      </c>
    </row>
    <row r="203">
      <c r="A203" t="n">
        <v>202</v>
      </c>
      <c r="B203" t="inlineStr">
        <is>
          <t>Alexander Wennberg</t>
        </is>
      </c>
      <c r="C203" t="inlineStr">
        <is>
          <t>SJS</t>
        </is>
      </c>
      <c r="D203" t="inlineStr">
        <is>
          <t>F</t>
        </is>
      </c>
      <c r="E203" t="inlineStr">
        <is>
          <t>F</t>
        </is>
      </c>
      <c r="F203" t="n">
        <v>31</v>
      </c>
      <c r="G203" t="inlineStr"/>
      <c r="H203" t="inlineStr">
        <is>
          <t>FA</t>
        </is>
      </c>
      <c r="I203" s="30" t="n">
        <v>6000000</v>
      </c>
      <c r="J203" s="31" t="n">
        <v>68.62</v>
      </c>
      <c r="K203" s="31" t="n">
        <v>64.53</v>
      </c>
      <c r="L203" s="31" t="n">
        <v>4.09</v>
      </c>
      <c r="M203" s="31" t="n">
        <v>11.44</v>
      </c>
      <c r="N203" t="n">
        <v>286.7</v>
      </c>
      <c r="O203" t="n">
        <v>40</v>
      </c>
      <c r="P203" t="inlineStr">
        <is>
          <t>03169</t>
        </is>
      </c>
    </row>
    <row r="204">
      <c r="A204" t="n">
        <v>203</v>
      </c>
      <c r="B204" t="inlineStr">
        <is>
          <t>Artem Zub</t>
        </is>
      </c>
      <c r="C204" t="inlineStr">
        <is>
          <t>OTT</t>
        </is>
      </c>
      <c r="D204" t="inlineStr">
        <is>
          <t>D</t>
        </is>
      </c>
      <c r="E204" t="inlineStr">
        <is>
          <t>D</t>
        </is>
      </c>
      <c r="F204" t="n">
        <v>30</v>
      </c>
      <c r="G204" t="inlineStr"/>
      <c r="H204" t="inlineStr">
        <is>
          <t>FA</t>
        </is>
      </c>
      <c r="I204" s="30" t="n">
        <v>4600000</v>
      </c>
      <c r="J204" s="31" t="n">
        <v>68.54000000000001</v>
      </c>
      <c r="K204" s="31" t="n">
        <v>67.28</v>
      </c>
      <c r="L204" s="31" t="n">
        <v>1.26</v>
      </c>
      <c r="M204" s="31" t="n">
        <v>14.9</v>
      </c>
      <c r="N204" t="n">
        <v>294.1</v>
      </c>
      <c r="O204" t="n">
        <v>25</v>
      </c>
      <c r="P204" t="inlineStr">
        <is>
          <t>04abd</t>
        </is>
      </c>
    </row>
    <row r="205">
      <c r="A205" t="n">
        <v>204</v>
      </c>
      <c r="B205" t="inlineStr">
        <is>
          <t>Aliaksei Protas</t>
        </is>
      </c>
      <c r="C205" t="inlineStr">
        <is>
          <t>WSH</t>
        </is>
      </c>
      <c r="D205" t="inlineStr">
        <is>
          <t>F</t>
        </is>
      </c>
      <c r="E205" t="inlineStr">
        <is>
          <t>F</t>
        </is>
      </c>
      <c r="F205" t="n">
        <v>25</v>
      </c>
      <c r="G205" t="inlineStr"/>
      <c r="H205" t="inlineStr">
        <is>
          <t>Kurtis</t>
        </is>
      </c>
      <c r="I205" s="30" t="n">
        <v>3375000</v>
      </c>
      <c r="J205" s="31" t="n">
        <v>68.33</v>
      </c>
      <c r="K205" s="31" t="n">
        <v>64.26000000000001</v>
      </c>
      <c r="L205" s="31" t="n">
        <v>4.07</v>
      </c>
      <c r="M205" s="31" t="n">
        <v>20.25</v>
      </c>
      <c r="N205" t="n">
        <v>188.6</v>
      </c>
      <c r="O205" t="n">
        <v>86</v>
      </c>
      <c r="P205" t="inlineStr">
        <is>
          <t>051tx</t>
        </is>
      </c>
    </row>
    <row r="206">
      <c r="A206" t="n">
        <v>205</v>
      </c>
      <c r="B206" t="inlineStr">
        <is>
          <t>Jeremy Lauzon</t>
        </is>
      </c>
      <c r="C206" t="inlineStr">
        <is>
          <t>VGK</t>
        </is>
      </c>
      <c r="D206" t="inlineStr">
        <is>
          <t>D</t>
        </is>
      </c>
      <c r="E206" t="inlineStr">
        <is>
          <t>D</t>
        </is>
      </c>
      <c r="F206" t="n">
        <v>29</v>
      </c>
      <c r="G206" t="inlineStr"/>
      <c r="H206" t="inlineStr">
        <is>
          <t>FA</t>
        </is>
      </c>
      <c r="I206" s="30" t="n">
        <v>4000000</v>
      </c>
      <c r="J206" s="31" t="n">
        <v>68.16</v>
      </c>
      <c r="K206" s="31" t="n">
        <v>68.33</v>
      </c>
      <c r="L206" s="31" t="n">
        <v>-0.17</v>
      </c>
      <c r="M206" s="31" t="n">
        <v>17.04</v>
      </c>
      <c r="N206" t="n">
        <v>284.6</v>
      </c>
      <c r="O206" t="n">
        <v>39</v>
      </c>
      <c r="P206" t="inlineStr">
        <is>
          <t>03pim</t>
        </is>
      </c>
    </row>
    <row r="207">
      <c r="A207" t="n">
        <v>206</v>
      </c>
      <c r="B207" t="inlineStr">
        <is>
          <t>Dylan Holloway</t>
        </is>
      </c>
      <c r="C207" t="inlineStr">
        <is>
          <t>STL</t>
        </is>
      </c>
      <c r="D207" t="inlineStr">
        <is>
          <t>F</t>
        </is>
      </c>
      <c r="E207" t="inlineStr">
        <is>
          <t>F</t>
        </is>
      </c>
      <c r="F207" t="n">
        <v>24</v>
      </c>
      <c r="G207" t="inlineStr"/>
      <c r="H207" t="inlineStr">
        <is>
          <t>Brown Noesen</t>
        </is>
      </c>
      <c r="I207" s="30" t="n">
        <v>7750000</v>
      </c>
      <c r="J207" s="31" t="n">
        <v>68.09</v>
      </c>
      <c r="K207" s="31" t="n">
        <v>79.19</v>
      </c>
      <c r="L207" s="31" t="n">
        <v>-11.1</v>
      </c>
      <c r="M207" s="31" t="n">
        <v>8.789999999999999</v>
      </c>
      <c r="N207" t="n">
        <v>63.1</v>
      </c>
      <c r="O207" t="n">
        <v>98</v>
      </c>
      <c r="P207" t="inlineStr">
        <is>
          <t>051yz</t>
        </is>
      </c>
    </row>
    <row r="208">
      <c r="A208" t="n">
        <v>207</v>
      </c>
      <c r="B208" t="inlineStr">
        <is>
          <t>Joseph Woll</t>
        </is>
      </c>
      <c r="C208" t="inlineStr">
        <is>
          <t>PHI</t>
        </is>
      </c>
      <c r="D208" t="inlineStr">
        <is>
          <t>G</t>
        </is>
      </c>
      <c r="E208" t="inlineStr">
        <is>
          <t>G</t>
        </is>
      </c>
      <c r="F208" t="n">
        <v>28</v>
      </c>
      <c r="G208" t="inlineStr"/>
      <c r="H208" t="inlineStr">
        <is>
          <t>A Bunch of Dusters</t>
        </is>
      </c>
      <c r="I208" s="30" t="n">
        <v>3666667</v>
      </c>
      <c r="J208" s="31" t="n">
        <v>67.94</v>
      </c>
      <c r="K208" s="31" t="n">
        <v>56.78</v>
      </c>
      <c r="L208" s="31" t="n">
        <v>11.16</v>
      </c>
      <c r="M208" s="31" t="n">
        <v>18.53</v>
      </c>
      <c r="N208" t="n">
        <v>288.9</v>
      </c>
      <c r="O208" t="n">
        <v>58</v>
      </c>
      <c r="P208" t="inlineStr">
        <is>
          <t>042w1</t>
        </is>
      </c>
    </row>
    <row r="209">
      <c r="A209" t="n">
        <v>208</v>
      </c>
      <c r="B209" t="inlineStr">
        <is>
          <t>Auston Matthews</t>
        </is>
      </c>
      <c r="C209" t="inlineStr">
        <is>
          <t>TOR</t>
        </is>
      </c>
      <c r="D209" t="inlineStr">
        <is>
          <t>F</t>
        </is>
      </c>
      <c r="E209" t="inlineStr">
        <is>
          <t>F</t>
        </is>
      </c>
      <c r="F209" t="n">
        <v>28</v>
      </c>
      <c r="G209" t="inlineStr"/>
      <c r="H209" t="inlineStr">
        <is>
          <t>The Last Place Lukes</t>
        </is>
      </c>
      <c r="I209" s="30" t="n">
        <v>13250000</v>
      </c>
      <c r="J209" s="31" t="n">
        <v>67.84</v>
      </c>
      <c r="K209" s="31" t="n">
        <v>96.31</v>
      </c>
      <c r="L209" s="31" t="n">
        <v>-28.47</v>
      </c>
      <c r="M209" s="31" t="n">
        <v>5.12</v>
      </c>
      <c r="N209" t="n">
        <v>11.5</v>
      </c>
      <c r="O209" t="n">
        <v>99</v>
      </c>
      <c r="P209" t="inlineStr">
        <is>
          <t>03jxy</t>
        </is>
      </c>
    </row>
    <row r="210">
      <c r="A210" t="n">
        <v>209</v>
      </c>
      <c r="B210" t="inlineStr">
        <is>
          <t>Kris Letang</t>
        </is>
      </c>
      <c r="C210" t="inlineStr">
        <is>
          <t>PIT</t>
        </is>
      </c>
      <c r="D210" t="inlineStr">
        <is>
          <t>D</t>
        </is>
      </c>
      <c r="E210" t="inlineStr">
        <is>
          <t>D</t>
        </is>
      </c>
      <c r="F210" t="n">
        <v>39</v>
      </c>
      <c r="G210" t="inlineStr"/>
      <c r="H210" t="inlineStr">
        <is>
          <t>FA</t>
        </is>
      </c>
      <c r="I210" s="30" t="n">
        <v>6100000</v>
      </c>
      <c r="J210" s="31" t="n">
        <v>67.83</v>
      </c>
      <c r="K210" s="31" t="n">
        <v>68.59</v>
      </c>
      <c r="L210" s="31" t="n">
        <v>-0.76</v>
      </c>
      <c r="M210" s="31" t="n">
        <v>11.12</v>
      </c>
      <c r="N210" t="n">
        <v>286</v>
      </c>
      <c r="O210" t="n">
        <v>50</v>
      </c>
      <c r="P210" t="inlineStr">
        <is>
          <t>0045j</t>
        </is>
      </c>
    </row>
    <row r="211">
      <c r="A211" t="n">
        <v>210</v>
      </c>
      <c r="B211" t="inlineStr">
        <is>
          <t>William Eklund</t>
        </is>
      </c>
      <c r="C211" t="inlineStr">
        <is>
          <t>OTT</t>
        </is>
      </c>
      <c r="D211" t="inlineStr">
        <is>
          <t>F</t>
        </is>
      </c>
      <c r="E211" t="inlineStr">
        <is>
          <t>F</t>
        </is>
      </c>
      <c r="F211" t="n">
        <v>23</v>
      </c>
      <c r="G211" t="inlineStr"/>
      <c r="H211" t="inlineStr">
        <is>
          <t>Kurtis</t>
        </is>
      </c>
      <c r="I211" s="30" t="n">
        <v>5600000</v>
      </c>
      <c r="J211" s="31" t="n">
        <v>67.64</v>
      </c>
      <c r="K211" s="31" t="n">
        <v>70.52</v>
      </c>
      <c r="L211" s="31" t="n">
        <v>-2.88</v>
      </c>
      <c r="M211" s="31" t="n">
        <v>12.08</v>
      </c>
      <c r="N211" t="n">
        <v>138.7</v>
      </c>
      <c r="O211" t="n">
        <v>94</v>
      </c>
      <c r="P211" t="inlineStr">
        <is>
          <t>05r1l</t>
        </is>
      </c>
    </row>
    <row r="212">
      <c r="A212" t="n">
        <v>211</v>
      </c>
      <c r="B212" t="inlineStr">
        <is>
          <t>Shea Theodore</t>
        </is>
      </c>
      <c r="C212" t="inlineStr">
        <is>
          <t>VGK</t>
        </is>
      </c>
      <c r="D212" t="inlineStr">
        <is>
          <t>D</t>
        </is>
      </c>
      <c r="E212" t="inlineStr">
        <is>
          <t>D</t>
        </is>
      </c>
      <c r="F212" t="n">
        <v>31</v>
      </c>
      <c r="G212" t="inlineStr"/>
      <c r="H212" t="inlineStr">
        <is>
          <t>Anybody but the Leafs</t>
        </is>
      </c>
      <c r="I212" s="30" t="n">
        <v>7425000</v>
      </c>
      <c r="J212" s="31" t="n">
        <v>67.63</v>
      </c>
      <c r="K212" s="31" t="n">
        <v>71.8</v>
      </c>
      <c r="L212" s="31" t="n">
        <v>-4.17</v>
      </c>
      <c r="M212" s="31" t="n">
        <v>9.109999999999999</v>
      </c>
      <c r="N212" t="n">
        <v>96.09999999999999</v>
      </c>
      <c r="O212" t="n">
        <v>95</v>
      </c>
      <c r="P212" t="inlineStr">
        <is>
          <t>031nx</t>
        </is>
      </c>
    </row>
    <row r="213">
      <c r="A213" t="n">
        <v>212</v>
      </c>
      <c r="B213" t="inlineStr">
        <is>
          <t>Josh Doan</t>
        </is>
      </c>
      <c r="C213" t="inlineStr">
        <is>
          <t>BUF</t>
        </is>
      </c>
      <c r="D213" t="inlineStr">
        <is>
          <t>F</t>
        </is>
      </c>
      <c r="E213" t="inlineStr">
        <is>
          <t>F</t>
        </is>
      </c>
      <c r="F213" t="n">
        <v>24</v>
      </c>
      <c r="G213" t="inlineStr"/>
      <c r="H213" t="inlineStr">
        <is>
          <t>Kurtis</t>
        </is>
      </c>
      <c r="I213" s="30" t="n">
        <v>6950000</v>
      </c>
      <c r="J213" s="31" t="n">
        <v>67.39</v>
      </c>
      <c r="K213" s="31" t="n">
        <v>57.53</v>
      </c>
      <c r="L213" s="31" t="n">
        <v>9.859999999999999</v>
      </c>
      <c r="M213" s="31" t="n">
        <v>9.699999999999999</v>
      </c>
      <c r="N213" t="n">
        <v>188.6</v>
      </c>
      <c r="O213" t="n">
        <v>86</v>
      </c>
      <c r="P213" t="inlineStr">
        <is>
          <t>05r3d</t>
        </is>
      </c>
    </row>
    <row r="214">
      <c r="A214" t="n">
        <v>213</v>
      </c>
      <c r="B214" t="inlineStr">
        <is>
          <t>Ryan McLeod</t>
        </is>
      </c>
      <c r="C214" t="inlineStr">
        <is>
          <t>BUF</t>
        </is>
      </c>
      <c r="D214" t="inlineStr">
        <is>
          <t>F</t>
        </is>
      </c>
      <c r="E214" t="inlineStr">
        <is>
          <t>F</t>
        </is>
      </c>
      <c r="F214" t="n">
        <v>26</v>
      </c>
      <c r="G214" t="inlineStr"/>
      <c r="H214" t="inlineStr">
        <is>
          <t>FA</t>
        </is>
      </c>
      <c r="I214" s="30" t="n">
        <v>5000000</v>
      </c>
      <c r="J214" s="31" t="n">
        <v>67.16</v>
      </c>
      <c r="K214" s="31" t="n">
        <v>65.3</v>
      </c>
      <c r="L214" s="31" t="n">
        <v>1.86</v>
      </c>
      <c r="M214" s="31" t="n">
        <v>13.43</v>
      </c>
      <c r="N214" t="n">
        <v>286.9</v>
      </c>
      <c r="O214" t="n">
        <v>51</v>
      </c>
      <c r="P214" t="inlineStr">
        <is>
          <t>03w5s</t>
        </is>
      </c>
    </row>
    <row r="215">
      <c r="A215" t="n">
        <v>214</v>
      </c>
      <c r="B215" t="inlineStr">
        <is>
          <t>Patrick Kane</t>
        </is>
      </c>
      <c r="C215" t="inlineStr">
        <is>
          <t>CHI</t>
        </is>
      </c>
      <c r="D215" t="inlineStr">
        <is>
          <t>F</t>
        </is>
      </c>
      <c r="E215" t="inlineStr">
        <is>
          <t>F</t>
        </is>
      </c>
      <c r="F215" t="n">
        <v>37</v>
      </c>
      <c r="G215" t="inlineStr"/>
      <c r="H215" t="inlineStr">
        <is>
          <t>FA</t>
        </is>
      </c>
      <c r="I215" s="30" t="n">
        <v>8000000</v>
      </c>
      <c r="J215" s="31" t="n">
        <v>67.01000000000001</v>
      </c>
      <c r="K215" s="31" t="n">
        <v>75.34999999999999</v>
      </c>
      <c r="L215" s="31" t="n">
        <v>-8.34</v>
      </c>
      <c r="M215" s="31" t="n">
        <v>8.380000000000001</v>
      </c>
      <c r="N215" t="n">
        <v>160.3</v>
      </c>
      <c r="O215" t="n">
        <v>81</v>
      </c>
      <c r="P215" t="inlineStr">
        <is>
          <t>003kg</t>
        </is>
      </c>
    </row>
    <row r="216">
      <c r="A216" t="n">
        <v>215</v>
      </c>
      <c r="B216" t="inlineStr">
        <is>
          <t>Ryan Leonard</t>
        </is>
      </c>
      <c r="C216" t="inlineStr">
        <is>
          <t>WSH</t>
        </is>
      </c>
      <c r="D216" t="inlineStr">
        <is>
          <t>F</t>
        </is>
      </c>
      <c r="E216" t="inlineStr">
        <is>
          <t>F</t>
        </is>
      </c>
      <c r="F216" t="n">
        <v>21</v>
      </c>
      <c r="G216" t="inlineStr"/>
      <c r="H216" t="inlineStr">
        <is>
          <t>Nathan</t>
        </is>
      </c>
      <c r="I216" s="30" t="n">
        <v>950000</v>
      </c>
      <c r="J216" s="31" t="n">
        <v>66.95</v>
      </c>
      <c r="K216" s="31" t="n">
        <v>58.56</v>
      </c>
      <c r="L216" s="31" t="n">
        <v>8.390000000000001</v>
      </c>
      <c r="M216" s="31" t="n">
        <v>70.47</v>
      </c>
      <c r="N216" t="n">
        <v>217.6</v>
      </c>
      <c r="O216" t="n">
        <v>87</v>
      </c>
      <c r="P216" t="inlineStr">
        <is>
          <t>0644f</t>
        </is>
      </c>
    </row>
    <row r="217">
      <c r="A217" t="n">
        <v>216</v>
      </c>
      <c r="B217" t="inlineStr">
        <is>
          <t>Luke Evangelista</t>
        </is>
      </c>
      <c r="C217" t="inlineStr">
        <is>
          <t>NJD</t>
        </is>
      </c>
      <c r="D217" t="inlineStr">
        <is>
          <t>F</t>
        </is>
      </c>
      <c r="E217" t="inlineStr">
        <is>
          <t>F</t>
        </is>
      </c>
      <c r="F217" t="n">
        <v>24</v>
      </c>
      <c r="G217" t="inlineStr"/>
      <c r="H217" t="inlineStr">
        <is>
          <t>FA</t>
        </is>
      </c>
      <c r="I217" s="30" t="n">
        <v>3000000</v>
      </c>
      <c r="J217" s="31" t="n">
        <v>66.89</v>
      </c>
      <c r="K217" s="31" t="n">
        <v>64.5</v>
      </c>
      <c r="L217" s="31" t="n">
        <v>2.39</v>
      </c>
      <c r="M217" s="31" t="n">
        <v>22.3</v>
      </c>
      <c r="N217" t="n">
        <v>222.5</v>
      </c>
      <c r="O217" t="n">
        <v>79</v>
      </c>
      <c r="P217" t="inlineStr">
        <is>
          <t>05gdo</t>
        </is>
      </c>
    </row>
    <row r="218">
      <c r="A218" t="n">
        <v>217</v>
      </c>
      <c r="B218" t="inlineStr">
        <is>
          <t>Aaron Ekblad</t>
        </is>
      </c>
      <c r="C218" t="inlineStr">
        <is>
          <t>FLA</t>
        </is>
      </c>
      <c r="D218" t="inlineStr">
        <is>
          <t>D</t>
        </is>
      </c>
      <c r="E218" t="inlineStr">
        <is>
          <t>D</t>
        </is>
      </c>
      <c r="F218" t="n">
        <v>30</v>
      </c>
      <c r="G218" t="inlineStr"/>
      <c r="H218" t="inlineStr">
        <is>
          <t>Brown Noesen</t>
        </is>
      </c>
      <c r="I218" s="30" t="n">
        <v>6100000</v>
      </c>
      <c r="J218" s="31" t="n">
        <v>66.87</v>
      </c>
      <c r="K218" s="31" t="n">
        <v>65.75</v>
      </c>
      <c r="L218" s="31" t="n">
        <v>1.12</v>
      </c>
      <c r="M218" s="31" t="n">
        <v>10.96</v>
      </c>
      <c r="N218" t="n">
        <v>268.8</v>
      </c>
      <c r="O218" t="n">
        <v>67</v>
      </c>
      <c r="P218" t="inlineStr">
        <is>
          <t>02g00</t>
        </is>
      </c>
    </row>
    <row r="219">
      <c r="A219" t="n">
        <v>218</v>
      </c>
      <c r="B219" t="inlineStr">
        <is>
          <t>Ryan Nugent-Hopkins</t>
        </is>
      </c>
      <c r="C219" t="inlineStr">
        <is>
          <t>EDM</t>
        </is>
      </c>
      <c r="D219" t="inlineStr">
        <is>
          <t>F</t>
        </is>
      </c>
      <c r="E219" t="inlineStr">
        <is>
          <t>F</t>
        </is>
      </c>
      <c r="F219" t="n">
        <v>33</v>
      </c>
      <c r="G219" t="inlineStr"/>
      <c r="H219" t="inlineStr">
        <is>
          <t>Nathan</t>
        </is>
      </c>
      <c r="I219" s="30" t="n">
        <v>5125000</v>
      </c>
      <c r="J219" s="31" t="n">
        <v>66.73999999999999</v>
      </c>
      <c r="K219" s="31" t="n">
        <v>70.11</v>
      </c>
      <c r="L219" s="31" t="n">
        <v>-3.37</v>
      </c>
      <c r="M219" s="31" t="n">
        <v>13.02</v>
      </c>
      <c r="N219" t="n">
        <v>153.3</v>
      </c>
      <c r="O219" t="n">
        <v>89</v>
      </c>
      <c r="P219" t="inlineStr">
        <is>
          <t>02422</t>
        </is>
      </c>
    </row>
    <row r="220">
      <c r="A220" t="n">
        <v>219</v>
      </c>
      <c r="B220" t="inlineStr">
        <is>
          <t>Zach Hyman</t>
        </is>
      </c>
      <c r="C220" t="inlineStr">
        <is>
          <t>EDM</t>
        </is>
      </c>
      <c r="D220" t="inlineStr">
        <is>
          <t>F</t>
        </is>
      </c>
      <c r="E220" t="inlineStr">
        <is>
          <t>F</t>
        </is>
      </c>
      <c r="F220" t="n">
        <v>34</v>
      </c>
      <c r="G220" t="inlineStr"/>
      <c r="H220" t="inlineStr">
        <is>
          <t>Brost</t>
        </is>
      </c>
      <c r="I220" s="30" t="n">
        <v>5500000</v>
      </c>
      <c r="J220" s="31" t="n">
        <v>66.52</v>
      </c>
      <c r="K220" s="31" t="n">
        <v>72.97</v>
      </c>
      <c r="L220" s="31" t="n">
        <v>-6.45</v>
      </c>
      <c r="M220" s="31" t="n">
        <v>12.09</v>
      </c>
      <c r="N220" t="n">
        <v>82</v>
      </c>
      <c r="O220" t="n">
        <v>97</v>
      </c>
      <c r="P220" t="inlineStr">
        <is>
          <t>01ztp</t>
        </is>
      </c>
    </row>
    <row r="221">
      <c r="A221" t="n">
        <v>220</v>
      </c>
      <c r="B221" t="inlineStr">
        <is>
          <t>Mathieu Olivier</t>
        </is>
      </c>
      <c r="C221" t="inlineStr">
        <is>
          <t>CBJ</t>
        </is>
      </c>
      <c r="D221" t="inlineStr">
        <is>
          <t>F</t>
        </is>
      </c>
      <c r="E221" t="inlineStr">
        <is>
          <t>F</t>
        </is>
      </c>
      <c r="F221" t="n">
        <v>29</v>
      </c>
      <c r="G221" t="inlineStr"/>
      <c r="H221" t="inlineStr">
        <is>
          <t>Le Duke of Dangles</t>
        </is>
      </c>
      <c r="I221" s="30" t="n">
        <v>3000000</v>
      </c>
      <c r="J221" s="31" t="n">
        <v>66.38</v>
      </c>
      <c r="K221" s="31" t="n">
        <v>69.66</v>
      </c>
      <c r="L221" s="31" t="n">
        <v>-3.28</v>
      </c>
      <c r="M221" s="31" t="n">
        <v>22.13</v>
      </c>
      <c r="N221" t="n">
        <v>289.6</v>
      </c>
      <c r="O221" t="n">
        <v>38</v>
      </c>
      <c r="P221" t="inlineStr">
        <is>
          <t>04843</t>
        </is>
      </c>
    </row>
    <row r="222">
      <c r="A222" t="n">
        <v>221</v>
      </c>
      <c r="B222" t="inlineStr">
        <is>
          <t>Bobby McMann</t>
        </is>
      </c>
      <c r="C222" t="inlineStr">
        <is>
          <t>SEA</t>
        </is>
      </c>
      <c r="D222" t="inlineStr">
        <is>
          <t>F</t>
        </is>
      </c>
      <c r="E222" t="inlineStr">
        <is>
          <t>F</t>
        </is>
      </c>
      <c r="F222" t="n">
        <v>30</v>
      </c>
      <c r="G222" t="inlineStr"/>
      <c r="H222" t="inlineStr">
        <is>
          <t>Aznfungus</t>
        </is>
      </c>
      <c r="I222" s="30" t="n">
        <v>5750000</v>
      </c>
      <c r="J222" s="31" t="n">
        <v>66.33</v>
      </c>
      <c r="K222" s="31" t="n">
        <v>64.54000000000001</v>
      </c>
      <c r="L222" s="31" t="n">
        <v>1.79</v>
      </c>
      <c r="M222" s="31" t="n">
        <v>11.54</v>
      </c>
      <c r="N222" t="n">
        <v>228.9</v>
      </c>
      <c r="O222" t="n">
        <v>64</v>
      </c>
      <c r="P222" t="inlineStr">
        <is>
          <t>05j3d</t>
        </is>
      </c>
    </row>
    <row r="223">
      <c r="A223" t="n">
        <v>222</v>
      </c>
      <c r="B223" t="inlineStr">
        <is>
          <t>Mario Ferraro</t>
        </is>
      </c>
      <c r="C223" t="inlineStr">
        <is>
          <t>WPG</t>
        </is>
      </c>
      <c r="D223" t="inlineStr">
        <is>
          <t>D</t>
        </is>
      </c>
      <c r="E223" t="inlineStr">
        <is>
          <t>D</t>
        </is>
      </c>
      <c r="F223" t="n">
        <v>27</v>
      </c>
      <c r="G223" t="inlineStr"/>
      <c r="H223" t="inlineStr">
        <is>
          <t>FA</t>
        </is>
      </c>
      <c r="I223" s="30" t="n">
        <v>4000000</v>
      </c>
      <c r="J223" s="31" t="n">
        <v>66.16</v>
      </c>
      <c r="K223" s="31" t="n">
        <v>63.42</v>
      </c>
      <c r="L223" s="31" t="n">
        <v>2.74</v>
      </c>
      <c r="M223" s="31" t="n">
        <v>16.54</v>
      </c>
      <c r="N223" t="n">
        <v>291.8</v>
      </c>
      <c r="O223" t="n">
        <v>31</v>
      </c>
      <c r="P223" t="inlineStr">
        <is>
          <t>04f0y</t>
        </is>
      </c>
    </row>
    <row r="224">
      <c r="A224" t="n">
        <v>223</v>
      </c>
      <c r="B224" t="inlineStr">
        <is>
          <t>Jack Quinn</t>
        </is>
      </c>
      <c r="C224" t="inlineStr">
        <is>
          <t>BUF</t>
        </is>
      </c>
      <c r="D224" t="inlineStr">
        <is>
          <t>F</t>
        </is>
      </c>
      <c r="E224" t="inlineStr">
        <is>
          <t>F</t>
        </is>
      </c>
      <c r="F224" t="n">
        <v>24</v>
      </c>
      <c r="G224" t="inlineStr"/>
      <c r="H224" t="inlineStr">
        <is>
          <t>FA</t>
        </is>
      </c>
      <c r="I224" s="30" t="n">
        <v>3375000</v>
      </c>
      <c r="J224" s="31" t="n">
        <v>66.09999999999999</v>
      </c>
      <c r="K224" s="31" t="n">
        <v>59.91</v>
      </c>
      <c r="L224" s="31" t="n">
        <v>6.19</v>
      </c>
      <c r="M224" s="31" t="n">
        <v>19.59</v>
      </c>
      <c r="N224" t="n">
        <v>244.7</v>
      </c>
      <c r="O224" t="n">
        <v>75</v>
      </c>
      <c r="P224" t="inlineStr">
        <is>
          <t>05g42</t>
        </is>
      </c>
    </row>
    <row r="225">
      <c r="A225" t="n">
        <v>224</v>
      </c>
      <c r="B225" t="inlineStr">
        <is>
          <t>Max Domi</t>
        </is>
      </c>
      <c r="C225" t="inlineStr">
        <is>
          <t>TOR</t>
        </is>
      </c>
      <c r="D225" t="inlineStr">
        <is>
          <t>F</t>
        </is>
      </c>
      <c r="E225" t="inlineStr">
        <is>
          <t>F</t>
        </is>
      </c>
      <c r="F225" t="n">
        <v>31</v>
      </c>
      <c r="G225" t="inlineStr"/>
      <c r="H225" t="inlineStr">
        <is>
          <t>FA</t>
        </is>
      </c>
      <c r="I225" s="30" t="n">
        <v>3750000</v>
      </c>
      <c r="J225" s="31" t="n">
        <v>66</v>
      </c>
      <c r="K225" s="31" t="n">
        <v>62.04</v>
      </c>
      <c r="L225" s="31" t="n">
        <v>3.96</v>
      </c>
      <c r="M225" s="31" t="n">
        <v>17.6</v>
      </c>
      <c r="N225" t="n">
        <v>293</v>
      </c>
      <c r="O225" t="n">
        <v>19</v>
      </c>
      <c r="P225" t="inlineStr">
        <is>
          <t>02wy4</t>
        </is>
      </c>
    </row>
    <row r="226">
      <c r="A226" t="n">
        <v>225</v>
      </c>
      <c r="B226" t="inlineStr">
        <is>
          <t>Ryan Hartman</t>
        </is>
      </c>
      <c r="C226" t="inlineStr">
        <is>
          <t>MIN</t>
        </is>
      </c>
      <c r="D226" t="inlineStr">
        <is>
          <t>F</t>
        </is>
      </c>
      <c r="E226" t="inlineStr">
        <is>
          <t>F</t>
        </is>
      </c>
      <c r="F226" t="n">
        <v>31</v>
      </c>
      <c r="G226" t="inlineStr"/>
      <c r="H226" t="inlineStr">
        <is>
          <t>FA</t>
        </is>
      </c>
      <c r="I226" s="30" t="n">
        <v>4000000</v>
      </c>
      <c r="J226" s="31" t="n">
        <v>66</v>
      </c>
      <c r="K226" s="31" t="n">
        <v>64.64</v>
      </c>
      <c r="L226" s="31" t="n">
        <v>1.36</v>
      </c>
      <c r="M226" s="31" t="n">
        <v>16.5</v>
      </c>
      <c r="N226" t="n">
        <v>222.4</v>
      </c>
      <c r="O226" t="n">
        <v>57</v>
      </c>
      <c r="P226" t="inlineStr">
        <is>
          <t>02ytx</t>
        </is>
      </c>
    </row>
    <row r="227">
      <c r="A227" t="n">
        <v>226</v>
      </c>
      <c r="B227" t="inlineStr">
        <is>
          <t>Anton Forsberg</t>
        </is>
      </c>
      <c r="C227" t="inlineStr">
        <is>
          <t>LAK</t>
        </is>
      </c>
      <c r="D227" t="inlineStr">
        <is>
          <t>G</t>
        </is>
      </c>
      <c r="E227" t="inlineStr">
        <is>
          <t>G</t>
        </is>
      </c>
      <c r="F227" t="n">
        <v>33</v>
      </c>
      <c r="G227" t="inlineStr"/>
      <c r="H227" t="inlineStr">
        <is>
          <t>FA</t>
        </is>
      </c>
      <c r="I227" s="30" t="n">
        <v>2250000</v>
      </c>
      <c r="J227" s="31" t="n">
        <v>65.92</v>
      </c>
      <c r="K227" s="31" t="n">
        <v>58.61</v>
      </c>
      <c r="L227" s="31" t="n">
        <v>7.31</v>
      </c>
      <c r="M227" s="31" t="n">
        <v>29.3</v>
      </c>
      <c r="N227" t="n">
        <v>285.7</v>
      </c>
      <c r="O227" t="n">
        <v>39</v>
      </c>
      <c r="P227" t="inlineStr">
        <is>
          <t>02h6c</t>
        </is>
      </c>
    </row>
    <row r="228">
      <c r="A228" t="n">
        <v>227</v>
      </c>
      <c r="B228" t="inlineStr">
        <is>
          <t>Mats Zuccarello</t>
        </is>
      </c>
      <c r="C228" t="inlineStr">
        <is>
          <t>LAK</t>
        </is>
      </c>
      <c r="D228" t="inlineStr">
        <is>
          <t>F</t>
        </is>
      </c>
      <c r="E228" t="inlineStr">
        <is>
          <t>F</t>
        </is>
      </c>
      <c r="F228" t="n">
        <v>39</v>
      </c>
      <c r="G228" t="inlineStr"/>
      <c r="H228" t="inlineStr">
        <is>
          <t>Deef-Fence</t>
        </is>
      </c>
      <c r="I228" s="30" t="n">
        <v>1000000</v>
      </c>
      <c r="J228" s="31" t="n">
        <v>65.84</v>
      </c>
      <c r="K228" s="31" t="n">
        <v>67.81999999999999</v>
      </c>
      <c r="L228" s="31" t="n">
        <v>-1.98</v>
      </c>
      <c r="M228" s="31" t="n">
        <v>65.84</v>
      </c>
      <c r="N228" t="n">
        <v>209.9</v>
      </c>
      <c r="O228" t="n">
        <v>70</v>
      </c>
      <c r="P228" t="inlineStr">
        <is>
          <t>01sio</t>
        </is>
      </c>
    </row>
    <row r="229">
      <c r="A229" t="n">
        <v>228</v>
      </c>
      <c r="B229" t="inlineStr">
        <is>
          <t>Chris Kreider</t>
        </is>
      </c>
      <c r="C229" t="inlineStr">
        <is>
          <t>(N/A)</t>
        </is>
      </c>
      <c r="D229" t="inlineStr">
        <is>
          <t>F</t>
        </is>
      </c>
      <c r="E229" t="inlineStr">
        <is>
          <t>F</t>
        </is>
      </c>
      <c r="F229" t="n">
        <v>35</v>
      </c>
      <c r="G229" t="inlineStr"/>
      <c r="H229" t="inlineStr">
        <is>
          <t>Sidizen Kanes</t>
        </is>
      </c>
      <c r="I229" s="30" t="n">
        <v>6500000</v>
      </c>
      <c r="J229" s="31" t="n">
        <v>65.75</v>
      </c>
      <c r="K229" s="31" t="n">
        <v>70.18000000000001</v>
      </c>
      <c r="L229" s="31" t="n">
        <v>-4.43</v>
      </c>
      <c r="M229" s="31" t="n">
        <v>10.12</v>
      </c>
      <c r="N229" t="n">
        <v>231.6</v>
      </c>
      <c r="O229" t="n">
        <v>63</v>
      </c>
      <c r="P229" t="inlineStr">
        <is>
          <t>01f5z</t>
        </is>
      </c>
    </row>
    <row r="230">
      <c r="A230" t="n">
        <v>229</v>
      </c>
      <c r="B230" t="inlineStr">
        <is>
          <t>Anton Lundell</t>
        </is>
      </c>
      <c r="C230" t="inlineStr">
        <is>
          <t>FLA</t>
        </is>
      </c>
      <c r="D230" t="inlineStr">
        <is>
          <t>F</t>
        </is>
      </c>
      <c r="E230" t="inlineStr">
        <is>
          <t>F</t>
        </is>
      </c>
      <c r="F230" t="n">
        <v>24</v>
      </c>
      <c r="G230" t="inlineStr"/>
      <c r="H230" t="inlineStr">
        <is>
          <t>FA</t>
        </is>
      </c>
      <c r="I230" s="30" t="n">
        <v>5000000</v>
      </c>
      <c r="J230" s="31" t="n">
        <v>65.65000000000001</v>
      </c>
      <c r="K230" s="31" t="n">
        <v>65.86</v>
      </c>
      <c r="L230" s="31" t="n">
        <v>-0.21</v>
      </c>
      <c r="M230" s="31" t="n">
        <v>13.13</v>
      </c>
      <c r="N230" t="n">
        <v>277.3</v>
      </c>
      <c r="O230" t="n">
        <v>73</v>
      </c>
      <c r="P230" t="inlineStr">
        <is>
          <t>04yqp</t>
        </is>
      </c>
    </row>
    <row r="231">
      <c r="A231" t="n">
        <v>230</v>
      </c>
      <c r="B231" t="inlineStr">
        <is>
          <t>Ridly Greig</t>
        </is>
      </c>
      <c r="C231" t="inlineStr">
        <is>
          <t>OTT</t>
        </is>
      </c>
      <c r="D231" t="inlineStr">
        <is>
          <t>F</t>
        </is>
      </c>
      <c r="E231" t="inlineStr">
        <is>
          <t>F</t>
        </is>
      </c>
      <c r="F231" t="n">
        <v>24</v>
      </c>
      <c r="G231" t="inlineStr"/>
      <c r="H231" t="inlineStr">
        <is>
          <t>FA</t>
        </is>
      </c>
      <c r="I231" s="30" t="n">
        <v>3250000</v>
      </c>
      <c r="J231" s="31" t="n">
        <v>65.63</v>
      </c>
      <c r="K231" s="31" t="n">
        <v>47.84</v>
      </c>
      <c r="L231" s="31" t="n">
        <v>17.79</v>
      </c>
      <c r="M231" s="31" t="n">
        <v>20.19</v>
      </c>
      <c r="N231" t="n">
        <v>292.2</v>
      </c>
      <c r="O231" t="n">
        <v>43</v>
      </c>
      <c r="P231" t="inlineStr">
        <is>
          <t>05kdw</t>
        </is>
      </c>
    </row>
    <row r="232">
      <c r="A232" t="n">
        <v>231</v>
      </c>
      <c r="B232" t="inlineStr">
        <is>
          <t>Jimmy Snuggerud</t>
        </is>
      </c>
      <c r="C232" t="inlineStr">
        <is>
          <t>STL</t>
        </is>
      </c>
      <c r="D232" t="inlineStr">
        <is>
          <t>F</t>
        </is>
      </c>
      <c r="E232" t="inlineStr">
        <is>
          <t>F</t>
        </is>
      </c>
      <c r="F232" t="n">
        <v>22</v>
      </c>
      <c r="G232" t="inlineStr"/>
      <c r="H232" t="inlineStr">
        <is>
          <t>Brown Noesen</t>
        </is>
      </c>
      <c r="I232" s="30" t="n">
        <v>950000</v>
      </c>
      <c r="J232" s="31" t="n">
        <v>65.61</v>
      </c>
      <c r="K232" s="31" t="n">
        <v>66.44</v>
      </c>
      <c r="L232" s="31" t="n">
        <v>-0.83</v>
      </c>
      <c r="M232" s="31" t="n">
        <v>69.06</v>
      </c>
      <c r="N232" t="n">
        <v>117.1</v>
      </c>
      <c r="O232" t="n">
        <v>95</v>
      </c>
      <c r="P232" t="inlineStr">
        <is>
          <t>05ymj</t>
        </is>
      </c>
    </row>
    <row r="233">
      <c r="A233" t="n">
        <v>232</v>
      </c>
      <c r="B233" t="inlineStr">
        <is>
          <t>Ivan Provorov</t>
        </is>
      </c>
      <c r="C233" t="inlineStr">
        <is>
          <t>CBJ</t>
        </is>
      </c>
      <c r="D233" t="inlineStr">
        <is>
          <t>D</t>
        </is>
      </c>
      <c r="E233" t="inlineStr">
        <is>
          <t>D</t>
        </is>
      </c>
      <c r="F233" t="n">
        <v>29</v>
      </c>
      <c r="G233" t="inlineStr"/>
      <c r="H233" t="inlineStr">
        <is>
          <t>FA</t>
        </is>
      </c>
      <c r="I233" s="30" t="n">
        <v>8500000</v>
      </c>
      <c r="J233" s="31" t="n">
        <v>65.51000000000001</v>
      </c>
      <c r="K233" s="31" t="n">
        <v>69.33</v>
      </c>
      <c r="L233" s="31" t="n">
        <v>-3.82</v>
      </c>
      <c r="M233" s="31" t="n">
        <v>7.71</v>
      </c>
      <c r="N233" t="n">
        <v>280.1</v>
      </c>
      <c r="O233" t="n">
        <v>47</v>
      </c>
      <c r="P233" t="inlineStr">
        <is>
          <t>03pax</t>
        </is>
      </c>
    </row>
    <row r="234">
      <c r="A234" t="n">
        <v>233</v>
      </c>
      <c r="B234" t="inlineStr">
        <is>
          <t>Nazem Kadri</t>
        </is>
      </c>
      <c r="C234" t="inlineStr">
        <is>
          <t>COL</t>
        </is>
      </c>
      <c r="D234" t="inlineStr">
        <is>
          <t>F</t>
        </is>
      </c>
      <c r="E234" t="inlineStr">
        <is>
          <t>F</t>
        </is>
      </c>
      <c r="F234" t="n">
        <v>35</v>
      </c>
      <c r="G234" t="inlineStr"/>
      <c r="H234" t="inlineStr">
        <is>
          <t>FA</t>
        </is>
      </c>
      <c r="I234" s="30" t="n">
        <v>7000000</v>
      </c>
      <c r="J234" s="31" t="n">
        <v>65.2</v>
      </c>
      <c r="K234" s="31" t="n">
        <v>69.91</v>
      </c>
      <c r="L234" s="31" t="n">
        <v>-4.71</v>
      </c>
      <c r="M234" s="31" t="n">
        <v>9.31</v>
      </c>
      <c r="N234" t="n">
        <v>188.8</v>
      </c>
      <c r="O234" t="n">
        <v>79</v>
      </c>
      <c r="P234" t="inlineStr">
        <is>
          <t>01f3e</t>
        </is>
      </c>
    </row>
    <row r="235">
      <c r="A235" t="n">
        <v>234</v>
      </c>
      <c r="B235" t="inlineStr">
        <is>
          <t>Erik Haula</t>
        </is>
      </c>
      <c r="C235" t="inlineStr">
        <is>
          <t>LAK</t>
        </is>
      </c>
      <c r="D235" t="inlineStr">
        <is>
          <t>F</t>
        </is>
      </c>
      <c r="E235" t="inlineStr">
        <is>
          <t>F</t>
        </is>
      </c>
      <c r="F235" t="n">
        <v>35</v>
      </c>
      <c r="G235" t="inlineStr"/>
      <c r="H235" t="inlineStr">
        <is>
          <t>FA</t>
        </is>
      </c>
      <c r="I235" s="30" t="n">
        <v>3600000</v>
      </c>
      <c r="J235" s="31" t="n">
        <v>64.94</v>
      </c>
      <c r="K235" s="31" t="n">
        <v>63.76</v>
      </c>
      <c r="L235" s="31" t="n">
        <v>1.18</v>
      </c>
      <c r="M235" s="31" t="n">
        <v>18.04</v>
      </c>
      <c r="N235" t="n">
        <v>291.6</v>
      </c>
      <c r="O235" t="n">
        <v>28</v>
      </c>
      <c r="P235" t="inlineStr">
        <is>
          <t>01gjn</t>
        </is>
      </c>
    </row>
    <row r="236">
      <c r="A236" t="n">
        <v>235</v>
      </c>
      <c r="B236" t="inlineStr">
        <is>
          <t>Elias Lindholm</t>
        </is>
      </c>
      <c r="C236" t="inlineStr">
        <is>
          <t>BOS</t>
        </is>
      </c>
      <c r="D236" t="inlineStr">
        <is>
          <t>F</t>
        </is>
      </c>
      <c r="E236" t="inlineStr">
        <is>
          <t>F</t>
        </is>
      </c>
      <c r="F236" t="n">
        <v>31</v>
      </c>
      <c r="G236" t="inlineStr"/>
      <c r="H236" t="inlineStr">
        <is>
          <t>FA</t>
        </is>
      </c>
      <c r="I236" s="30" t="n">
        <v>7750000</v>
      </c>
      <c r="J236" s="31" t="n">
        <v>64.91</v>
      </c>
      <c r="K236" s="31" t="n">
        <v>66.12</v>
      </c>
      <c r="L236" s="31" t="n">
        <v>-1.21</v>
      </c>
      <c r="M236" s="31" t="n">
        <v>8.380000000000001</v>
      </c>
      <c r="N236" t="n">
        <v>253.6</v>
      </c>
      <c r="O236" t="n">
        <v>64</v>
      </c>
      <c r="P236" t="inlineStr">
        <is>
          <t>02wy3</t>
        </is>
      </c>
    </row>
    <row r="237">
      <c r="A237" t="n">
        <v>236</v>
      </c>
      <c r="B237" t="inlineStr">
        <is>
          <t>Damon Severson</t>
        </is>
      </c>
      <c r="C237" t="inlineStr">
        <is>
          <t>CBJ</t>
        </is>
      </c>
      <c r="D237" t="inlineStr">
        <is>
          <t>D</t>
        </is>
      </c>
      <c r="E237" t="inlineStr">
        <is>
          <t>D</t>
        </is>
      </c>
      <c r="F237" t="n">
        <v>32</v>
      </c>
      <c r="G237" t="inlineStr"/>
      <c r="H237" t="inlineStr">
        <is>
          <t>FA</t>
        </is>
      </c>
      <c r="I237" s="30" t="n">
        <v>6250000</v>
      </c>
      <c r="J237" s="31" t="n">
        <v>64.79000000000001</v>
      </c>
      <c r="K237" s="31" t="n">
        <v>66.09999999999999</v>
      </c>
      <c r="L237" s="31" t="n">
        <v>-1.31</v>
      </c>
      <c r="M237" s="31" t="n">
        <v>10.37</v>
      </c>
      <c r="N237" t="n">
        <v>292.6</v>
      </c>
      <c r="O237" t="n">
        <v>24</v>
      </c>
      <c r="P237" t="inlineStr">
        <is>
          <t>02npl</t>
        </is>
      </c>
    </row>
    <row r="238">
      <c r="A238" t="n">
        <v>237</v>
      </c>
      <c r="B238" t="inlineStr">
        <is>
          <t>Christian Dvorak</t>
        </is>
      </c>
      <c r="C238" t="inlineStr">
        <is>
          <t>PHI</t>
        </is>
      </c>
      <c r="D238" t="inlineStr">
        <is>
          <t>F</t>
        </is>
      </c>
      <c r="E238" t="inlineStr">
        <is>
          <t>F</t>
        </is>
      </c>
      <c r="F238" t="n">
        <v>30</v>
      </c>
      <c r="G238" t="inlineStr"/>
      <c r="H238" t="inlineStr">
        <is>
          <t>FA</t>
        </is>
      </c>
      <c r="I238" s="30" t="n">
        <v>5150000</v>
      </c>
      <c r="J238" s="31" t="n">
        <v>64.73</v>
      </c>
      <c r="K238" s="31" t="n">
        <v>58.82</v>
      </c>
      <c r="L238" s="31" t="n">
        <v>5.91</v>
      </c>
      <c r="M238" s="31" t="n">
        <v>12.57</v>
      </c>
      <c r="N238" t="n">
        <v>289.7</v>
      </c>
      <c r="O238" t="n">
        <v>36</v>
      </c>
      <c r="P238" t="inlineStr">
        <is>
          <t>03eb3</t>
        </is>
      </c>
    </row>
    <row r="239">
      <c r="A239" t="n">
        <v>238</v>
      </c>
      <c r="B239" t="inlineStr">
        <is>
          <t>Elias Pettersson</t>
        </is>
      </c>
      <c r="C239" t="inlineStr">
        <is>
          <t>VAN</t>
        </is>
      </c>
      <c r="D239" t="inlineStr">
        <is>
          <t>F</t>
        </is>
      </c>
      <c r="E239" t="inlineStr">
        <is>
          <t>F</t>
        </is>
      </c>
      <c r="F239" t="n">
        <v>27</v>
      </c>
      <c r="G239" t="inlineStr"/>
      <c r="H239" t="inlineStr">
        <is>
          <t>FA</t>
        </is>
      </c>
      <c r="I239" s="30" t="n">
        <v>11600000</v>
      </c>
      <c r="J239" s="31" t="n">
        <v>64.67</v>
      </c>
      <c r="K239" s="31" t="n">
        <v>69.38</v>
      </c>
      <c r="L239" s="31" t="n">
        <v>-4.71</v>
      </c>
      <c r="M239" s="31" t="n">
        <v>5.58</v>
      </c>
      <c r="N239" t="n">
        <v>126</v>
      </c>
      <c r="O239" t="n">
        <v>91</v>
      </c>
      <c r="P239" t="inlineStr">
        <is>
          <t>048x9</t>
        </is>
      </c>
    </row>
    <row r="240">
      <c r="A240" t="n">
        <v>239</v>
      </c>
      <c r="B240" t="inlineStr">
        <is>
          <t>Mason McTavish</t>
        </is>
      </c>
      <c r="C240" t="inlineStr">
        <is>
          <t>STL</t>
        </is>
      </c>
      <c r="D240" t="inlineStr">
        <is>
          <t>F</t>
        </is>
      </c>
      <c r="E240" t="inlineStr">
        <is>
          <t>F</t>
        </is>
      </c>
      <c r="F240" t="n">
        <v>23</v>
      </c>
      <c r="G240" t="inlineStr"/>
      <c r="H240" t="inlineStr">
        <is>
          <t>FA</t>
        </is>
      </c>
      <c r="I240" s="30" t="n">
        <v>7000000</v>
      </c>
      <c r="J240" s="31" t="n">
        <v>64.56999999999999</v>
      </c>
      <c r="K240" s="31" t="n">
        <v>63.91</v>
      </c>
      <c r="L240" s="31" t="n">
        <v>0.66</v>
      </c>
      <c r="M240" s="31" t="n">
        <v>9.220000000000001</v>
      </c>
      <c r="N240" t="n">
        <v>232.2</v>
      </c>
      <c r="O240" t="n">
        <v>82</v>
      </c>
      <c r="P240" t="inlineStr">
        <is>
          <t>05gd8</t>
        </is>
      </c>
    </row>
    <row r="241">
      <c r="A241" t="n">
        <v>240</v>
      </c>
      <c r="B241" t="inlineStr">
        <is>
          <t>Valeri Nichushkin</t>
        </is>
      </c>
      <c r="C241" t="inlineStr">
        <is>
          <t>CBJ</t>
        </is>
      </c>
      <c r="D241" t="inlineStr">
        <is>
          <t>F</t>
        </is>
      </c>
      <c r="E241" t="inlineStr">
        <is>
          <t>F</t>
        </is>
      </c>
      <c r="F241" t="n">
        <v>31</v>
      </c>
      <c r="G241" t="inlineStr"/>
      <c r="H241" t="inlineStr">
        <is>
          <t>FA</t>
        </is>
      </c>
      <c r="I241" s="30" t="n">
        <v>6125000</v>
      </c>
      <c r="J241" s="31" t="n">
        <v>64.33</v>
      </c>
      <c r="K241" s="31" t="n">
        <v>69.72</v>
      </c>
      <c r="L241" s="31" t="n">
        <v>-5.39</v>
      </c>
      <c r="M241" s="31" t="n">
        <v>10.5</v>
      </c>
      <c r="N241" t="n">
        <v>174.2</v>
      </c>
      <c r="O241" t="n">
        <v>79</v>
      </c>
      <c r="P241" t="inlineStr">
        <is>
          <t>02ybl</t>
        </is>
      </c>
    </row>
    <row r="242">
      <c r="A242" t="n">
        <v>241</v>
      </c>
      <c r="B242" t="inlineStr">
        <is>
          <t>Jack McBain</t>
        </is>
      </c>
      <c r="C242" t="inlineStr">
        <is>
          <t>UTA</t>
        </is>
      </c>
      <c r="D242" t="inlineStr">
        <is>
          <t>F</t>
        </is>
      </c>
      <c r="E242" t="inlineStr">
        <is>
          <t>F</t>
        </is>
      </c>
      <c r="F242" t="n">
        <v>26</v>
      </c>
      <c r="G242" t="inlineStr"/>
      <c r="H242" t="inlineStr">
        <is>
          <t>FA</t>
        </is>
      </c>
      <c r="I242" s="30" t="n">
        <v>4250000</v>
      </c>
      <c r="J242" s="31" t="n">
        <v>64.27</v>
      </c>
      <c r="K242" s="31" t="n">
        <v>65</v>
      </c>
      <c r="L242" s="31" t="n">
        <v>-0.73</v>
      </c>
      <c r="M242" s="31" t="n">
        <v>15.12</v>
      </c>
      <c r="N242" t="n">
        <v>287.5</v>
      </c>
      <c r="O242" t="n">
        <v>40</v>
      </c>
      <c r="P242" t="inlineStr">
        <is>
          <t>04lc5</t>
        </is>
      </c>
    </row>
    <row r="243">
      <c r="A243" t="n">
        <v>242</v>
      </c>
      <c r="B243" t="inlineStr">
        <is>
          <t>Alex Nedeljkovic</t>
        </is>
      </c>
      <c r="C243" t="inlineStr">
        <is>
          <t>SJS</t>
        </is>
      </c>
      <c r="D243" t="inlineStr">
        <is>
          <t>G</t>
        </is>
      </c>
      <c r="E243" t="inlineStr">
        <is>
          <t>G</t>
        </is>
      </c>
      <c r="F243" t="n">
        <v>30</v>
      </c>
      <c r="G243" t="inlineStr"/>
      <c r="H243" t="inlineStr">
        <is>
          <t>FA</t>
        </is>
      </c>
      <c r="I243" s="30" t="n">
        <v>3000000</v>
      </c>
      <c r="J243" s="31" t="n">
        <v>63.85</v>
      </c>
      <c r="K243" s="31" t="n">
        <v>58.79</v>
      </c>
      <c r="L243" s="31" t="n">
        <v>5.06</v>
      </c>
      <c r="M243" s="31" t="n">
        <v>21.28</v>
      </c>
      <c r="N243" t="n">
        <v>290.2</v>
      </c>
      <c r="O243" t="n">
        <v>38</v>
      </c>
      <c r="P243" t="inlineStr">
        <is>
          <t>039sy</t>
        </is>
      </c>
    </row>
    <row r="244">
      <c r="A244" t="n">
        <v>243</v>
      </c>
      <c r="B244" t="inlineStr">
        <is>
          <t>Taylor Hall</t>
        </is>
      </c>
      <c r="C244" t="inlineStr">
        <is>
          <t>CAR</t>
        </is>
      </c>
      <c r="D244" t="inlineStr">
        <is>
          <t>F</t>
        </is>
      </c>
      <c r="E244" t="inlineStr">
        <is>
          <t>F</t>
        </is>
      </c>
      <c r="F244" t="n">
        <v>34</v>
      </c>
      <c r="G244" t="inlineStr"/>
      <c r="H244" t="inlineStr">
        <is>
          <t>Mike</t>
        </is>
      </c>
      <c r="I244" s="30" t="n">
        <v>3166667</v>
      </c>
      <c r="J244" s="31" t="n">
        <v>63.85</v>
      </c>
      <c r="K244" s="31" t="n">
        <v>59.35</v>
      </c>
      <c r="L244" s="31" t="n">
        <v>4.5</v>
      </c>
      <c r="M244" s="31" t="n">
        <v>20.16</v>
      </c>
      <c r="N244" t="n">
        <v>286.6</v>
      </c>
      <c r="O244" t="n">
        <v>40</v>
      </c>
      <c r="P244" t="inlineStr">
        <is>
          <t>01lkz</t>
        </is>
      </c>
    </row>
    <row r="245">
      <c r="A245" t="n">
        <v>244</v>
      </c>
      <c r="B245" t="inlineStr">
        <is>
          <t>Blake Coleman</t>
        </is>
      </c>
      <c r="C245" t="inlineStr">
        <is>
          <t>MIN</t>
        </is>
      </c>
      <c r="D245" t="inlineStr">
        <is>
          <t>F</t>
        </is>
      </c>
      <c r="E245" t="inlineStr">
        <is>
          <t>F</t>
        </is>
      </c>
      <c r="F245" t="n">
        <v>34</v>
      </c>
      <c r="G245" t="inlineStr"/>
      <c r="H245" t="inlineStr">
        <is>
          <t>FA</t>
        </is>
      </c>
      <c r="I245" s="30" t="n">
        <v>4900000</v>
      </c>
      <c r="J245" s="31" t="n">
        <v>63.77</v>
      </c>
      <c r="K245" s="31" t="n">
        <v>66.72</v>
      </c>
      <c r="L245" s="31" t="n">
        <v>-2.95</v>
      </c>
      <c r="M245" s="31" t="n">
        <v>13.01</v>
      </c>
      <c r="N245" t="n">
        <v>265.8</v>
      </c>
      <c r="O245" t="n">
        <v>52</v>
      </c>
      <c r="P245" t="inlineStr">
        <is>
          <t>02fzj</t>
        </is>
      </c>
    </row>
    <row r="246">
      <c r="A246" t="n">
        <v>245</v>
      </c>
      <c r="B246" t="inlineStr">
        <is>
          <t>Connor Murphy</t>
        </is>
      </c>
      <c r="C246" t="inlineStr">
        <is>
          <t>EDM</t>
        </is>
      </c>
      <c r="D246" t="inlineStr">
        <is>
          <t>D</t>
        </is>
      </c>
      <c r="E246" t="inlineStr">
        <is>
          <t>D</t>
        </is>
      </c>
      <c r="F246" t="n">
        <v>33</v>
      </c>
      <c r="G246" t="inlineStr"/>
      <c r="H246" t="inlineStr">
        <is>
          <t>FA</t>
        </is>
      </c>
      <c r="I246" s="30" t="n">
        <v>4100000</v>
      </c>
      <c r="J246" s="31" t="n">
        <v>63.65</v>
      </c>
      <c r="K246" s="31" t="n">
        <v>59.12</v>
      </c>
      <c r="L246" s="31" t="n">
        <v>4.53</v>
      </c>
      <c r="M246" s="31" t="n">
        <v>15.52</v>
      </c>
      <c r="N246" t="n">
        <v>294.1</v>
      </c>
      <c r="O246" t="n">
        <v>14</v>
      </c>
      <c r="P246" t="inlineStr">
        <is>
          <t>02azm</t>
        </is>
      </c>
    </row>
    <row r="247">
      <c r="A247" t="n">
        <v>246</v>
      </c>
      <c r="B247" t="inlineStr">
        <is>
          <t>Ian Cole</t>
        </is>
      </c>
      <c r="C247" t="inlineStr">
        <is>
          <t>CHI</t>
        </is>
      </c>
      <c r="D247" t="inlineStr">
        <is>
          <t>D</t>
        </is>
      </c>
      <c r="E247" t="inlineStr">
        <is>
          <t>D</t>
        </is>
      </c>
      <c r="F247" t="n">
        <v>37</v>
      </c>
      <c r="G247" t="inlineStr"/>
      <c r="H247" t="inlineStr">
        <is>
          <t>FA</t>
        </is>
      </c>
      <c r="I247" s="30" t="n">
        <v>4000000</v>
      </c>
      <c r="J247" s="31" t="n">
        <v>63.59</v>
      </c>
      <c r="K247" s="31" t="n">
        <v>64.38</v>
      </c>
      <c r="L247" s="31" t="n">
        <v>-0.79</v>
      </c>
      <c r="M247" s="31" t="n">
        <v>15.9</v>
      </c>
      <c r="O247" t="n">
        <v>15</v>
      </c>
      <c r="P247" t="inlineStr">
        <is>
          <t>01lyi</t>
        </is>
      </c>
    </row>
    <row r="248">
      <c r="A248" t="n">
        <v>247</v>
      </c>
      <c r="B248" t="inlineStr">
        <is>
          <t>Connor McMichael</t>
        </is>
      </c>
      <c r="C248" t="inlineStr">
        <is>
          <t>STL</t>
        </is>
      </c>
      <c r="D248" t="inlineStr">
        <is>
          <t>F</t>
        </is>
      </c>
      <c r="E248" t="inlineStr">
        <is>
          <t>F</t>
        </is>
      </c>
      <c r="F248" t="n">
        <v>25</v>
      </c>
      <c r="G248" t="inlineStr"/>
      <c r="H248" t="inlineStr">
        <is>
          <t>Brown Noesen</t>
        </is>
      </c>
      <c r="I248" s="30" t="n">
        <v>6750000</v>
      </c>
      <c r="J248" s="31" t="n">
        <v>63.55</v>
      </c>
      <c r="K248" s="31" t="n">
        <v>67.56</v>
      </c>
      <c r="L248" s="31" t="n">
        <v>-4.01</v>
      </c>
      <c r="M248" s="31" t="n">
        <v>9.41</v>
      </c>
      <c r="N248" t="n">
        <v>275.4</v>
      </c>
      <c r="O248" t="n">
        <v>67</v>
      </c>
      <c r="P248" t="inlineStr">
        <is>
          <t>04yn0</t>
        </is>
      </c>
    </row>
    <row r="249">
      <c r="A249" t="n">
        <v>248</v>
      </c>
      <c r="B249" t="inlineStr">
        <is>
          <t>Tony DeAngelo</t>
        </is>
      </c>
      <c r="C249" t="inlineStr">
        <is>
          <t>NYI</t>
        </is>
      </c>
      <c r="D249" t="inlineStr">
        <is>
          <t>D</t>
        </is>
      </c>
      <c r="E249" t="inlineStr">
        <is>
          <t>D</t>
        </is>
      </c>
      <c r="F249" t="n">
        <v>30</v>
      </c>
      <c r="G249" t="inlineStr"/>
      <c r="H249" t="inlineStr">
        <is>
          <t>Nathan</t>
        </is>
      </c>
      <c r="I249" s="30" t="n">
        <v>4500000</v>
      </c>
      <c r="J249" s="31" t="n">
        <v>63.44</v>
      </c>
      <c r="K249" s="31" t="n">
        <v>57.25</v>
      </c>
      <c r="L249" s="31" t="n">
        <v>6.19</v>
      </c>
      <c r="M249" s="31" t="n">
        <v>14.1</v>
      </c>
      <c r="N249" t="n">
        <v>291.5</v>
      </c>
      <c r="O249" t="n">
        <v>41</v>
      </c>
      <c r="P249" t="inlineStr">
        <is>
          <t>03dug</t>
        </is>
      </c>
    </row>
    <row r="250">
      <c r="A250" t="n">
        <v>249</v>
      </c>
      <c r="B250" t="inlineStr">
        <is>
          <t>Timo Meier</t>
        </is>
      </c>
      <c r="C250" t="inlineStr">
        <is>
          <t>NJD</t>
        </is>
      </c>
      <c r="D250" t="inlineStr">
        <is>
          <t>F</t>
        </is>
      </c>
      <c r="E250" t="inlineStr">
        <is>
          <t>F</t>
        </is>
      </c>
      <c r="F250" t="n">
        <v>29</v>
      </c>
      <c r="G250" t="inlineStr"/>
      <c r="H250" t="inlineStr">
        <is>
          <t>FA</t>
        </is>
      </c>
      <c r="I250" s="30" t="n">
        <v>8800000</v>
      </c>
      <c r="J250" s="31" t="n">
        <v>63.17</v>
      </c>
      <c r="K250" s="31" t="n">
        <v>69.84999999999999</v>
      </c>
      <c r="L250" s="31" t="n">
        <v>-6.68</v>
      </c>
      <c r="M250" s="31" t="n">
        <v>7.18</v>
      </c>
      <c r="N250" t="n">
        <v>103.5</v>
      </c>
      <c r="O250" t="n">
        <v>89</v>
      </c>
      <c r="P250" t="inlineStr">
        <is>
          <t>03ra8</t>
        </is>
      </c>
    </row>
    <row r="251">
      <c r="A251" t="n">
        <v>250</v>
      </c>
      <c r="B251" t="inlineStr">
        <is>
          <t>Anders Lee</t>
        </is>
      </c>
      <c r="C251" t="inlineStr">
        <is>
          <t>UTA</t>
        </is>
      </c>
      <c r="D251" t="inlineStr">
        <is>
          <t>F</t>
        </is>
      </c>
      <c r="E251" t="inlineStr">
        <is>
          <t>F</t>
        </is>
      </c>
      <c r="F251" t="n">
        <v>36</v>
      </c>
      <c r="G251" t="inlineStr"/>
      <c r="H251" t="inlineStr">
        <is>
          <t>FA</t>
        </is>
      </c>
      <c r="I251" s="30" t="n">
        <v>5400000</v>
      </c>
      <c r="J251" s="31" t="n">
        <v>63.03</v>
      </c>
      <c r="K251" s="31" t="n">
        <v>62.45</v>
      </c>
      <c r="L251" s="31" t="n">
        <v>0.58</v>
      </c>
      <c r="M251" s="31" t="n">
        <v>11.67</v>
      </c>
      <c r="N251" t="n">
        <v>279</v>
      </c>
      <c r="O251" t="n">
        <v>42</v>
      </c>
      <c r="P251" t="inlineStr">
        <is>
          <t>02440</t>
        </is>
      </c>
    </row>
    <row r="252">
      <c r="A252" t="n">
        <v>251</v>
      </c>
      <c r="B252" t="inlineStr">
        <is>
          <t>Boone Jenner</t>
        </is>
      </c>
      <c r="C252" t="inlineStr">
        <is>
          <t>WSH</t>
        </is>
      </c>
      <c r="D252" t="inlineStr">
        <is>
          <t>F</t>
        </is>
      </c>
      <c r="E252" t="inlineStr">
        <is>
          <t>F</t>
        </is>
      </c>
      <c r="F252" t="n">
        <v>33</v>
      </c>
      <c r="G252" t="inlineStr"/>
      <c r="H252" t="inlineStr">
        <is>
          <t>FA</t>
        </is>
      </c>
      <c r="I252" s="30" t="n">
        <v>5750000</v>
      </c>
      <c r="J252" s="31" t="n">
        <v>62.99</v>
      </c>
      <c r="K252" s="31" t="n">
        <v>57.49</v>
      </c>
      <c r="L252" s="31" t="n">
        <v>5.5</v>
      </c>
      <c r="M252" s="31" t="n">
        <v>10.95</v>
      </c>
      <c r="N252" t="n">
        <v>278.4</v>
      </c>
      <c r="O252" t="n">
        <v>47</v>
      </c>
      <c r="P252" t="inlineStr">
        <is>
          <t>02b3w</t>
        </is>
      </c>
    </row>
    <row r="253">
      <c r="A253" t="n">
        <v>252</v>
      </c>
      <c r="B253" t="inlineStr">
        <is>
          <t>Adam Klapka</t>
        </is>
      </c>
      <c r="C253" t="inlineStr">
        <is>
          <t>CGY</t>
        </is>
      </c>
      <c r="D253" t="inlineStr">
        <is>
          <t>F</t>
        </is>
      </c>
      <c r="E253" t="inlineStr">
        <is>
          <t>F</t>
        </is>
      </c>
      <c r="F253" t="n">
        <v>25</v>
      </c>
      <c r="G253" t="inlineStr"/>
      <c r="H253" t="inlineStr">
        <is>
          <t>Keith</t>
        </is>
      </c>
      <c r="I253" s="30" t="n">
        <v>1250000</v>
      </c>
      <c r="J253" s="31" t="n">
        <v>62.79</v>
      </c>
      <c r="K253" s="31" t="n">
        <v>42.24</v>
      </c>
      <c r="L253" s="31" t="n">
        <v>20.55</v>
      </c>
      <c r="M253" s="31" t="n">
        <v>50.23</v>
      </c>
      <c r="N253" t="n">
        <v>292.8</v>
      </c>
      <c r="O253" t="n">
        <v>27</v>
      </c>
      <c r="P253" t="inlineStr">
        <is>
          <t>05o4f</t>
        </is>
      </c>
    </row>
    <row r="254">
      <c r="A254" t="n">
        <v>253</v>
      </c>
      <c r="B254" t="inlineStr">
        <is>
          <t>Logan Cooley</t>
        </is>
      </c>
      <c r="C254" t="inlineStr">
        <is>
          <t>UTA</t>
        </is>
      </c>
      <c r="D254" t="inlineStr">
        <is>
          <t>F</t>
        </is>
      </c>
      <c r="E254" t="inlineStr">
        <is>
          <t>F</t>
        </is>
      </c>
      <c r="F254" t="n">
        <v>22</v>
      </c>
      <c r="G254" t="inlineStr"/>
      <c r="H254" t="inlineStr">
        <is>
          <t>Brost</t>
        </is>
      </c>
      <c r="I254" s="30" t="n">
        <v>10000000</v>
      </c>
      <c r="J254" s="31" t="n">
        <v>62.78</v>
      </c>
      <c r="K254" s="31" t="n">
        <v>75</v>
      </c>
      <c r="L254" s="31" t="n">
        <v>-12.22</v>
      </c>
      <c r="M254" s="31" t="n">
        <v>6.28</v>
      </c>
      <c r="N254" t="n">
        <v>95.3</v>
      </c>
      <c r="O254" t="n">
        <v>97</v>
      </c>
      <c r="P254" t="inlineStr">
        <is>
          <t>05ui2</t>
        </is>
      </c>
    </row>
    <row r="255">
      <c r="A255" t="n">
        <v>254</v>
      </c>
      <c r="B255" t="inlineStr">
        <is>
          <t>Tristan Jarry</t>
        </is>
      </c>
      <c r="C255" t="inlineStr">
        <is>
          <t>EDM</t>
        </is>
      </c>
      <c r="D255" t="inlineStr">
        <is>
          <t>G</t>
        </is>
      </c>
      <c r="E255" t="inlineStr">
        <is>
          <t>G</t>
        </is>
      </c>
      <c r="F255" t="n">
        <v>31</v>
      </c>
      <c r="G255" t="inlineStr"/>
      <c r="H255" t="inlineStr">
        <is>
          <t>FA</t>
        </is>
      </c>
      <c r="I255" s="30" t="n">
        <v>5375000</v>
      </c>
      <c r="J255" s="31" t="n">
        <v>62.48</v>
      </c>
      <c r="K255" s="31" t="n">
        <v>43.18</v>
      </c>
      <c r="L255" s="31" t="n">
        <v>19.3</v>
      </c>
      <c r="M255" s="31" t="n">
        <v>11.62</v>
      </c>
      <c r="N255" t="n">
        <v>287.5</v>
      </c>
      <c r="O255" t="n">
        <v>43</v>
      </c>
      <c r="P255" t="inlineStr">
        <is>
          <t>02yjw</t>
        </is>
      </c>
    </row>
    <row r="256">
      <c r="A256" t="n">
        <v>255</v>
      </c>
      <c r="B256" t="inlineStr">
        <is>
          <t>Zach Benson</t>
        </is>
      </c>
      <c r="C256" t="inlineStr">
        <is>
          <t>BUF</t>
        </is>
      </c>
      <c r="D256" t="inlineStr">
        <is>
          <t>F</t>
        </is>
      </c>
      <c r="E256" t="inlineStr">
        <is>
          <t>F</t>
        </is>
      </c>
      <c r="F256" t="n">
        <v>21</v>
      </c>
      <c r="G256" t="inlineStr"/>
      <c r="H256" t="inlineStr">
        <is>
          <t>FA</t>
        </is>
      </c>
      <c r="I256" s="30" t="n">
        <v>7500000</v>
      </c>
      <c r="J256" s="31" t="n">
        <v>62.38</v>
      </c>
      <c r="K256" s="31" t="n">
        <v>61.54</v>
      </c>
      <c r="L256" s="31" t="n">
        <v>0.84</v>
      </c>
      <c r="M256" s="31" t="n">
        <v>8.32</v>
      </c>
      <c r="N256" t="n">
        <v>199.3</v>
      </c>
      <c r="O256" t="n">
        <v>83</v>
      </c>
      <c r="P256" t="inlineStr">
        <is>
          <t>05ylt</t>
        </is>
      </c>
    </row>
    <row r="257">
      <c r="A257" t="n">
        <v>256</v>
      </c>
      <c r="B257" t="inlineStr">
        <is>
          <t>Collin Graf</t>
        </is>
      </c>
      <c r="C257" t="inlineStr">
        <is>
          <t>SJS</t>
        </is>
      </c>
      <c r="D257" t="inlineStr">
        <is>
          <t>F</t>
        </is>
      </c>
      <c r="E257" t="inlineStr">
        <is>
          <t>F</t>
        </is>
      </c>
      <c r="F257" t="n">
        <v>23</v>
      </c>
      <c r="G257" t="inlineStr"/>
      <c r="H257" t="inlineStr">
        <is>
          <t>FA</t>
        </is>
      </c>
      <c r="I257" s="30" t="n">
        <v>4250000</v>
      </c>
      <c r="J257" s="31" t="n">
        <v>62.32</v>
      </c>
      <c r="K257" s="31" t="n">
        <v>50.7</v>
      </c>
      <c r="L257" s="31" t="n">
        <v>11.62</v>
      </c>
      <c r="M257" s="31" t="n">
        <v>14.66</v>
      </c>
      <c r="N257" t="n">
        <v>291.1</v>
      </c>
      <c r="O257" t="n">
        <v>61</v>
      </c>
      <c r="P257" t="inlineStr">
        <is>
          <t>05uao</t>
        </is>
      </c>
    </row>
    <row r="258">
      <c r="A258" t="n">
        <v>257</v>
      </c>
      <c r="B258" t="inlineStr">
        <is>
          <t>Jamie Drysdale</t>
        </is>
      </c>
      <c r="C258" t="inlineStr">
        <is>
          <t>PHI</t>
        </is>
      </c>
      <c r="D258" t="inlineStr">
        <is>
          <t>D</t>
        </is>
      </c>
      <c r="E258" t="inlineStr">
        <is>
          <t>D</t>
        </is>
      </c>
      <c r="F258" t="n">
        <v>24</v>
      </c>
      <c r="G258" t="inlineStr"/>
      <c r="H258" t="inlineStr">
        <is>
          <t>A Bunch of Dusters</t>
        </is>
      </c>
      <c r="I258" s="30" t="n">
        <v>6500000</v>
      </c>
      <c r="J258" s="31" t="n">
        <v>62.22</v>
      </c>
      <c r="K258" s="31" t="n">
        <v>56.71</v>
      </c>
      <c r="L258" s="31" t="n">
        <v>5.51</v>
      </c>
      <c r="M258" s="31" t="n">
        <v>9.57</v>
      </c>
      <c r="N258" t="n">
        <v>214</v>
      </c>
      <c r="O258" t="n">
        <v>79</v>
      </c>
      <c r="P258" t="inlineStr">
        <is>
          <t>04yu6</t>
        </is>
      </c>
    </row>
    <row r="259">
      <c r="A259" t="n">
        <v>258</v>
      </c>
      <c r="B259" t="inlineStr">
        <is>
          <t>Matty Beniers</t>
        </is>
      </c>
      <c r="C259" t="inlineStr">
        <is>
          <t>SEA</t>
        </is>
      </c>
      <c r="D259" t="inlineStr">
        <is>
          <t>F</t>
        </is>
      </c>
      <c r="E259" t="inlineStr">
        <is>
          <t>F</t>
        </is>
      </c>
      <c r="F259" t="n">
        <v>23</v>
      </c>
      <c r="G259" t="inlineStr"/>
      <c r="H259" t="inlineStr">
        <is>
          <t>FA</t>
        </is>
      </c>
      <c r="I259" s="30" t="n">
        <v>7142857</v>
      </c>
      <c r="J259" s="31" t="n">
        <v>62.06</v>
      </c>
      <c r="K259" s="31" t="n">
        <v>57.01</v>
      </c>
      <c r="L259" s="31" t="n">
        <v>5.05</v>
      </c>
      <c r="M259" s="31" t="n">
        <v>8.69</v>
      </c>
      <c r="N259" t="n">
        <v>270.4</v>
      </c>
      <c r="O259" t="n">
        <v>74</v>
      </c>
      <c r="P259" t="inlineStr">
        <is>
          <t>05r1i</t>
        </is>
      </c>
    </row>
    <row r="260">
      <c r="A260" t="n">
        <v>259</v>
      </c>
      <c r="B260" t="inlineStr">
        <is>
          <t>Claude Giroux</t>
        </is>
      </c>
      <c r="C260" t="inlineStr">
        <is>
          <t>OTT</t>
        </is>
      </c>
      <c r="D260" t="inlineStr">
        <is>
          <t>F</t>
        </is>
      </c>
      <c r="E260" t="inlineStr">
        <is>
          <t>F</t>
        </is>
      </c>
      <c r="F260" t="n">
        <v>38</v>
      </c>
      <c r="G260" t="inlineStr"/>
      <c r="H260" t="inlineStr">
        <is>
          <t>Keith</t>
        </is>
      </c>
      <c r="I260" s="30" t="n">
        <v>2000000</v>
      </c>
      <c r="J260" s="31" t="n">
        <v>61.83</v>
      </c>
      <c r="K260" s="31" t="n">
        <v>63.4</v>
      </c>
      <c r="L260" s="31" t="n">
        <v>-1.57</v>
      </c>
      <c r="M260" s="31" t="n">
        <v>30.91</v>
      </c>
      <c r="N260" t="n">
        <v>291.1</v>
      </c>
      <c r="O260" t="n">
        <v>51</v>
      </c>
      <c r="P260" t="inlineStr">
        <is>
          <t>0042t</t>
        </is>
      </c>
    </row>
    <row r="261">
      <c r="A261" t="n">
        <v>260</v>
      </c>
      <c r="B261" t="inlineStr">
        <is>
          <t>Evander Kane</t>
        </is>
      </c>
      <c r="C261" t="inlineStr">
        <is>
          <t>(N/A)</t>
        </is>
      </c>
      <c r="D261" t="inlineStr">
        <is>
          <t>F</t>
        </is>
      </c>
      <c r="E261" t="inlineStr">
        <is>
          <t>F</t>
        </is>
      </c>
      <c r="F261" t="n">
        <v>35</v>
      </c>
      <c r="G261" t="inlineStr"/>
      <c r="H261" t="inlineStr">
        <is>
          <t>FA</t>
        </is>
      </c>
      <c r="I261" s="30" t="n">
        <v>1</v>
      </c>
      <c r="J261" s="31" t="n">
        <v>61.67</v>
      </c>
      <c r="K261" s="31" t="n">
        <v>65.11</v>
      </c>
      <c r="L261" s="31" t="n">
        <v>-3.44</v>
      </c>
      <c r="M261" s="31" t="n">
        <v>61670000</v>
      </c>
      <c r="N261" t="n">
        <v>292.7</v>
      </c>
      <c r="O261" t="n">
        <v>27</v>
      </c>
      <c r="P261" t="inlineStr">
        <is>
          <t>01f3c</t>
        </is>
      </c>
    </row>
    <row r="262">
      <c r="A262" t="n">
        <v>261</v>
      </c>
      <c r="B262" t="inlineStr">
        <is>
          <t>Pavel Buchnevich</t>
        </is>
      </c>
      <c r="C262" t="inlineStr">
        <is>
          <t>STL</t>
        </is>
      </c>
      <c r="D262" t="inlineStr">
        <is>
          <t>F</t>
        </is>
      </c>
      <c r="E262" t="inlineStr">
        <is>
          <t>F</t>
        </is>
      </c>
      <c r="F262" t="n">
        <v>31</v>
      </c>
      <c r="G262" t="inlineStr"/>
      <c r="H262" t="inlineStr">
        <is>
          <t>The Last Place Lukes</t>
        </is>
      </c>
      <c r="I262" s="30" t="n">
        <v>8000000</v>
      </c>
      <c r="J262" s="31" t="n">
        <v>61.6</v>
      </c>
      <c r="K262" s="31" t="n">
        <v>68.56</v>
      </c>
      <c r="L262" s="31" t="n">
        <v>-6.96</v>
      </c>
      <c r="M262" s="31" t="n">
        <v>7.7</v>
      </c>
      <c r="N262" t="n">
        <v>255.8</v>
      </c>
      <c r="O262" t="n">
        <v>57</v>
      </c>
      <c r="P262" t="inlineStr">
        <is>
          <t>02wy7</t>
        </is>
      </c>
    </row>
    <row r="263">
      <c r="A263" t="n">
        <v>262</v>
      </c>
      <c r="B263" t="inlineStr">
        <is>
          <t>Corey Perry</t>
        </is>
      </c>
      <c r="C263" t="inlineStr">
        <is>
          <t>LAK</t>
        </is>
      </c>
      <c r="D263" t="inlineStr">
        <is>
          <t>F</t>
        </is>
      </c>
      <c r="E263" t="inlineStr">
        <is>
          <t>F</t>
        </is>
      </c>
      <c r="F263" t="n">
        <v>41</v>
      </c>
      <c r="G263" t="inlineStr"/>
      <c r="H263" t="inlineStr">
        <is>
          <t>Aznfungus</t>
        </is>
      </c>
      <c r="I263" s="30" t="n">
        <v>1000000</v>
      </c>
      <c r="J263" s="31" t="n">
        <v>61.55</v>
      </c>
      <c r="K263" s="31" t="n">
        <v>59.78</v>
      </c>
      <c r="L263" s="31" t="n">
        <v>1.77</v>
      </c>
      <c r="M263" s="31" t="n">
        <v>61.55</v>
      </c>
      <c r="N263" t="n">
        <v>294.4</v>
      </c>
      <c r="O263" t="n">
        <v>17</v>
      </c>
      <c r="P263" t="inlineStr">
        <is>
          <t>003dv</t>
        </is>
      </c>
    </row>
    <row r="264">
      <c r="A264" t="n">
        <v>263</v>
      </c>
      <c r="B264" t="inlineStr">
        <is>
          <t>Jason Zucker</t>
        </is>
      </c>
      <c r="C264" t="inlineStr">
        <is>
          <t>BUF</t>
        </is>
      </c>
      <c r="D264" t="inlineStr">
        <is>
          <t>F</t>
        </is>
      </c>
      <c r="E264" t="inlineStr">
        <is>
          <t>F</t>
        </is>
      </c>
      <c r="F264" t="n">
        <v>34</v>
      </c>
      <c r="G264" t="inlineStr"/>
      <c r="H264" t="inlineStr">
        <is>
          <t>Mike</t>
        </is>
      </c>
      <c r="I264" s="30" t="n">
        <v>4750000</v>
      </c>
      <c r="J264" s="31" t="n">
        <v>61.44</v>
      </c>
      <c r="K264" s="31" t="n">
        <v>68.62</v>
      </c>
      <c r="L264" s="31" t="n">
        <v>-7.18</v>
      </c>
      <c r="M264" s="31" t="n">
        <v>12.93</v>
      </c>
      <c r="N264" t="n">
        <v>262.7</v>
      </c>
      <c r="O264" t="n">
        <v>51</v>
      </c>
      <c r="P264" t="inlineStr">
        <is>
          <t>01zt0</t>
        </is>
      </c>
    </row>
    <row r="265">
      <c r="A265" t="n">
        <v>264</v>
      </c>
      <c r="B265" t="inlineStr">
        <is>
          <t>Gustav Forsling</t>
        </is>
      </c>
      <c r="C265" t="inlineStr">
        <is>
          <t>FLA</t>
        </is>
      </c>
      <c r="D265" t="inlineStr">
        <is>
          <t>D</t>
        </is>
      </c>
      <c r="E265" t="inlineStr">
        <is>
          <t>D</t>
        </is>
      </c>
      <c r="F265" t="n">
        <v>30</v>
      </c>
      <c r="G265" t="inlineStr"/>
      <c r="H265" t="inlineStr">
        <is>
          <t>FA</t>
        </is>
      </c>
      <c r="I265" s="30" t="n">
        <v>5750000</v>
      </c>
      <c r="J265" s="31" t="n">
        <v>61.14</v>
      </c>
      <c r="K265" s="31" t="n">
        <v>66.56</v>
      </c>
      <c r="L265" s="31" t="n">
        <v>-5.42</v>
      </c>
      <c r="M265" s="31" t="n">
        <v>10.63</v>
      </c>
      <c r="N265" t="n">
        <v>283.4</v>
      </c>
      <c r="O265" t="n">
        <v>49</v>
      </c>
      <c r="P265" t="inlineStr">
        <is>
          <t>03ecl</t>
        </is>
      </c>
    </row>
    <row r="266">
      <c r="A266" t="n">
        <v>265</v>
      </c>
      <c r="B266" t="inlineStr">
        <is>
          <t>Hampus Lindholm</t>
        </is>
      </c>
      <c r="C266" t="inlineStr">
        <is>
          <t>BOS</t>
        </is>
      </c>
      <c r="D266" t="inlineStr">
        <is>
          <t>D</t>
        </is>
      </c>
      <c r="E266" t="inlineStr">
        <is>
          <t>D</t>
        </is>
      </c>
      <c r="F266" t="n">
        <v>32</v>
      </c>
      <c r="G266" t="inlineStr"/>
      <c r="H266" t="inlineStr">
        <is>
          <t>FA</t>
        </is>
      </c>
      <c r="I266" s="30" t="n">
        <v>6500000</v>
      </c>
      <c r="J266" s="31" t="n">
        <v>60.78</v>
      </c>
      <c r="K266" s="31" t="n">
        <v>63.14</v>
      </c>
      <c r="L266" s="31" t="n">
        <v>-2.36</v>
      </c>
      <c r="M266" s="31" t="n">
        <v>9.35</v>
      </c>
      <c r="N266" t="n">
        <v>292.8</v>
      </c>
      <c r="O266" t="n">
        <v>26</v>
      </c>
      <c r="P266" t="inlineStr">
        <is>
          <t>02nof</t>
        </is>
      </c>
    </row>
    <row r="267">
      <c r="A267" t="n">
        <v>266</v>
      </c>
      <c r="B267" t="inlineStr">
        <is>
          <t>Simon Nemec</t>
        </is>
      </c>
      <c r="C267" t="inlineStr">
        <is>
          <t>CGY</t>
        </is>
      </c>
      <c r="D267" t="inlineStr">
        <is>
          <t>D</t>
        </is>
      </c>
      <c r="E267" t="inlineStr">
        <is>
          <t>D</t>
        </is>
      </c>
      <c r="F267" t="n">
        <v>22</v>
      </c>
      <c r="G267" t="inlineStr"/>
      <c r="H267" t="inlineStr">
        <is>
          <t>Deef-Fence</t>
        </is>
      </c>
      <c r="I267" s="30" t="n">
        <v>7250000</v>
      </c>
      <c r="J267" s="31" t="n">
        <v>60.75</v>
      </c>
      <c r="K267" s="31" t="n">
        <v>58</v>
      </c>
      <c r="L267" s="31" t="n">
        <v>2.75</v>
      </c>
      <c r="M267" s="31" t="n">
        <v>8.380000000000001</v>
      </c>
      <c r="N267" t="n">
        <v>160</v>
      </c>
      <c r="O267" t="n">
        <v>92</v>
      </c>
      <c r="P267" t="inlineStr">
        <is>
          <t>05ril</t>
        </is>
      </c>
    </row>
    <row r="268">
      <c r="A268" t="n">
        <v>267</v>
      </c>
      <c r="B268" t="inlineStr">
        <is>
          <t>Brock Boeser</t>
        </is>
      </c>
      <c r="C268" t="inlineStr">
        <is>
          <t>VAN</t>
        </is>
      </c>
      <c r="D268" t="inlineStr">
        <is>
          <t>F</t>
        </is>
      </c>
      <c r="E268" t="inlineStr">
        <is>
          <t>F</t>
        </is>
      </c>
      <c r="F268" t="n">
        <v>29</v>
      </c>
      <c r="G268" t="inlineStr"/>
      <c r="H268" t="inlineStr">
        <is>
          <t>FA</t>
        </is>
      </c>
      <c r="I268" s="30" t="n">
        <v>7250000</v>
      </c>
      <c r="J268" s="31" t="n">
        <v>60.74</v>
      </c>
      <c r="K268" s="31" t="n">
        <v>65.36</v>
      </c>
      <c r="L268" s="31" t="n">
        <v>-4.62</v>
      </c>
      <c r="M268" s="31" t="n">
        <v>8.380000000000001</v>
      </c>
      <c r="N268" t="n">
        <v>223.1</v>
      </c>
      <c r="O268" t="n">
        <v>72</v>
      </c>
      <c r="P268" t="inlineStr">
        <is>
          <t>03raf</t>
        </is>
      </c>
    </row>
    <row r="269">
      <c r="A269" t="n">
        <v>268</v>
      </c>
      <c r="B269" t="inlineStr">
        <is>
          <t>Chandler Stephenson</t>
        </is>
      </c>
      <c r="C269" t="inlineStr">
        <is>
          <t>SEA</t>
        </is>
      </c>
      <c r="D269" t="inlineStr">
        <is>
          <t>F</t>
        </is>
      </c>
      <c r="E269" t="inlineStr">
        <is>
          <t>F</t>
        </is>
      </c>
      <c r="F269" t="n">
        <v>32</v>
      </c>
      <c r="G269" t="inlineStr"/>
      <c r="H269" t="inlineStr">
        <is>
          <t>FA</t>
        </is>
      </c>
      <c r="I269" s="30" t="n">
        <v>6250000</v>
      </c>
      <c r="J269" s="31" t="n">
        <v>60.74</v>
      </c>
      <c r="K269" s="31" t="n">
        <v>62.86</v>
      </c>
      <c r="L269" s="31" t="n">
        <v>-2.12</v>
      </c>
      <c r="M269" s="31" t="n">
        <v>9.720000000000001</v>
      </c>
      <c r="N269" t="n">
        <v>290</v>
      </c>
      <c r="O269" t="n">
        <v>35</v>
      </c>
      <c r="P269" t="inlineStr">
        <is>
          <t>02nq2</t>
        </is>
      </c>
    </row>
    <row r="270">
      <c r="A270" t="n">
        <v>269</v>
      </c>
      <c r="B270" t="inlineStr">
        <is>
          <t>Akira Schmid</t>
        </is>
      </c>
      <c r="C270" t="inlineStr">
        <is>
          <t>FLA</t>
        </is>
      </c>
      <c r="D270" t="inlineStr">
        <is>
          <t>G</t>
        </is>
      </c>
      <c r="E270" t="inlineStr">
        <is>
          <t>G</t>
        </is>
      </c>
      <c r="F270" t="n">
        <v>26</v>
      </c>
      <c r="G270" t="inlineStr"/>
      <c r="H270" t="inlineStr">
        <is>
          <t>FA</t>
        </is>
      </c>
      <c r="I270" s="30" t="n">
        <v>2000000</v>
      </c>
      <c r="J270" s="31" t="n">
        <v>60.72</v>
      </c>
      <c r="K270" s="31" t="n">
        <v>68</v>
      </c>
      <c r="L270" s="31" t="n">
        <v>-7.28</v>
      </c>
      <c r="M270" s="31" t="n">
        <v>30.36</v>
      </c>
      <c r="N270" t="n">
        <v>289.6</v>
      </c>
      <c r="O270" t="n">
        <v>52</v>
      </c>
      <c r="P270" t="inlineStr">
        <is>
          <t>04r01</t>
        </is>
      </c>
    </row>
    <row r="271">
      <c r="A271" t="n">
        <v>270</v>
      </c>
      <c r="B271" t="inlineStr">
        <is>
          <t>Thomas Chabot</t>
        </is>
      </c>
      <c r="C271" t="inlineStr">
        <is>
          <t>OTT</t>
        </is>
      </c>
      <c r="D271" t="inlineStr">
        <is>
          <t>D</t>
        </is>
      </c>
      <c r="E271" t="inlineStr">
        <is>
          <t>D</t>
        </is>
      </c>
      <c r="F271" t="n">
        <v>29</v>
      </c>
      <c r="G271" t="inlineStr"/>
      <c r="H271" t="inlineStr">
        <is>
          <t>FA</t>
        </is>
      </c>
      <c r="I271" s="30" t="n">
        <v>8000000</v>
      </c>
      <c r="J271" s="31" t="n">
        <v>60.56</v>
      </c>
      <c r="K271" s="31" t="n">
        <v>70.19</v>
      </c>
      <c r="L271" s="31" t="n">
        <v>-9.630000000000001</v>
      </c>
      <c r="M271" s="31" t="n">
        <v>7.57</v>
      </c>
      <c r="N271" t="n">
        <v>152.5</v>
      </c>
      <c r="O271" t="n">
        <v>88</v>
      </c>
      <c r="P271" t="inlineStr">
        <is>
          <t>03rad</t>
        </is>
      </c>
    </row>
    <row r="272">
      <c r="A272" t="n">
        <v>271</v>
      </c>
      <c r="B272" t="inlineStr">
        <is>
          <t>Jake Allen</t>
        </is>
      </c>
      <c r="C272" t="inlineStr">
        <is>
          <t>NJD</t>
        </is>
      </c>
      <c r="D272" t="inlineStr">
        <is>
          <t>G</t>
        </is>
      </c>
      <c r="E272" t="inlineStr">
        <is>
          <t>G</t>
        </is>
      </c>
      <c r="F272" t="n">
        <v>36</v>
      </c>
      <c r="G272" t="inlineStr"/>
      <c r="H272" t="inlineStr">
        <is>
          <t>Brown Noesen</t>
        </is>
      </c>
      <c r="I272" s="30" t="n">
        <v>1800000</v>
      </c>
      <c r="J272" s="31" t="n">
        <v>60.34</v>
      </c>
      <c r="K272" s="31" t="n">
        <v>83.56</v>
      </c>
      <c r="L272" s="31" t="n">
        <v>-23.22</v>
      </c>
      <c r="M272" s="31" t="n">
        <v>33.52</v>
      </c>
      <c r="N272" t="n">
        <v>254.9</v>
      </c>
      <c r="O272" t="n">
        <v>61</v>
      </c>
      <c r="P272" t="inlineStr">
        <is>
          <t>016kv</t>
        </is>
      </c>
    </row>
    <row r="273">
      <c r="A273" t="n">
        <v>272</v>
      </c>
      <c r="B273" t="inlineStr">
        <is>
          <t>Rasmus Sandin</t>
        </is>
      </c>
      <c r="C273" t="inlineStr">
        <is>
          <t>WSH</t>
        </is>
      </c>
      <c r="D273" t="inlineStr">
        <is>
          <t>D</t>
        </is>
      </c>
      <c r="E273" t="inlineStr">
        <is>
          <t>D</t>
        </is>
      </c>
      <c r="F273" t="n">
        <v>26</v>
      </c>
      <c r="G273" t="inlineStr"/>
      <c r="H273" t="inlineStr">
        <is>
          <t>FA</t>
        </is>
      </c>
      <c r="I273" s="30" t="n">
        <v>4600000</v>
      </c>
      <c r="J273" s="31" t="n">
        <v>59.78</v>
      </c>
      <c r="K273" s="31" t="n">
        <v>35</v>
      </c>
      <c r="L273" s="31" t="n">
        <v>24.78</v>
      </c>
      <c r="M273" s="31" t="n">
        <v>13</v>
      </c>
      <c r="N273" t="n">
        <v>291.4</v>
      </c>
      <c r="O273" t="n">
        <v>39</v>
      </c>
      <c r="P273" t="inlineStr">
        <is>
          <t>04n4n</t>
        </is>
      </c>
    </row>
    <row r="274">
      <c r="A274" t="n">
        <v>273</v>
      </c>
      <c r="B274" t="inlineStr">
        <is>
          <t>Marcus Pettersson</t>
        </is>
      </c>
      <c r="C274" t="inlineStr">
        <is>
          <t>NYR</t>
        </is>
      </c>
      <c r="D274" t="inlineStr">
        <is>
          <t>D</t>
        </is>
      </c>
      <c r="E274" t="inlineStr">
        <is>
          <t>D</t>
        </is>
      </c>
      <c r="F274" t="n">
        <v>30</v>
      </c>
      <c r="G274" t="inlineStr"/>
      <c r="H274" t="inlineStr">
        <is>
          <t>FA</t>
        </is>
      </c>
      <c r="I274" s="30" t="n">
        <v>5500000</v>
      </c>
      <c r="J274" s="31" t="n">
        <v>59.75</v>
      </c>
      <c r="K274" s="31" t="n">
        <v>62.66</v>
      </c>
      <c r="L274" s="31" t="n">
        <v>-2.91</v>
      </c>
      <c r="M274" s="31" t="n">
        <v>10.86</v>
      </c>
      <c r="N274" t="n">
        <v>291.4</v>
      </c>
      <c r="O274" t="n">
        <v>14</v>
      </c>
      <c r="P274" t="inlineStr">
        <is>
          <t>03daz</t>
        </is>
      </c>
    </row>
    <row r="275">
      <c r="A275" t="n">
        <v>274</v>
      </c>
      <c r="B275" t="inlineStr">
        <is>
          <t>Sean Durzi</t>
        </is>
      </c>
      <c r="C275" t="inlineStr">
        <is>
          <t>NYR</t>
        </is>
      </c>
      <c r="D275" t="inlineStr">
        <is>
          <t>D</t>
        </is>
      </c>
      <c r="E275" t="inlineStr">
        <is>
          <t>D</t>
        </is>
      </c>
      <c r="F275" t="n">
        <v>27</v>
      </c>
      <c r="G275" t="inlineStr"/>
      <c r="H275" t="inlineStr">
        <is>
          <t>FA</t>
        </is>
      </c>
      <c r="I275" s="30" t="n">
        <v>6000000</v>
      </c>
      <c r="J275" s="31" t="n">
        <v>59.68</v>
      </c>
      <c r="K275" s="31" t="n">
        <v>60.98</v>
      </c>
      <c r="L275" s="31" t="n">
        <v>-1.3</v>
      </c>
      <c r="M275" s="31" t="n">
        <v>9.949999999999999</v>
      </c>
      <c r="N275" t="n">
        <v>282</v>
      </c>
      <c r="O275" t="n">
        <v>53</v>
      </c>
      <c r="P275" t="inlineStr">
        <is>
          <t>04gek</t>
        </is>
      </c>
    </row>
    <row r="276">
      <c r="A276" t="n">
        <v>275</v>
      </c>
      <c r="B276" t="inlineStr">
        <is>
          <t>JJ Peterka</t>
        </is>
      </c>
      <c r="C276" t="inlineStr">
        <is>
          <t>BOS</t>
        </is>
      </c>
      <c r="D276" t="inlineStr">
        <is>
          <t>F</t>
        </is>
      </c>
      <c r="E276" t="inlineStr">
        <is>
          <t>F</t>
        </is>
      </c>
      <c r="F276" t="n">
        <v>24</v>
      </c>
      <c r="G276" t="inlineStr"/>
      <c r="H276" t="inlineStr">
        <is>
          <t>FA</t>
        </is>
      </c>
      <c r="I276" s="30" t="n">
        <v>7700000</v>
      </c>
      <c r="J276" s="31" t="n">
        <v>59.56</v>
      </c>
      <c r="K276" s="31" t="n">
        <v>66.22</v>
      </c>
      <c r="L276" s="31" t="n">
        <v>-6.66</v>
      </c>
      <c r="M276" s="31" t="n">
        <v>7.74</v>
      </c>
      <c r="N276" t="n">
        <v>145.5</v>
      </c>
      <c r="O276" t="n">
        <v>89</v>
      </c>
      <c r="P276" t="inlineStr">
        <is>
          <t>04zj5</t>
        </is>
      </c>
    </row>
    <row r="277">
      <c r="A277" t="n">
        <v>276</v>
      </c>
      <c r="B277" t="inlineStr">
        <is>
          <t>Marcus Johansson</t>
        </is>
      </c>
      <c r="C277" t="inlineStr">
        <is>
          <t>(N/A)</t>
        </is>
      </c>
      <c r="D277" t="inlineStr">
        <is>
          <t>F</t>
        </is>
      </c>
      <c r="E277" t="inlineStr">
        <is>
          <t>F</t>
        </is>
      </c>
      <c r="F277" t="n">
        <v>35</v>
      </c>
      <c r="G277" t="inlineStr"/>
      <c r="H277" t="inlineStr">
        <is>
          <t>FA</t>
        </is>
      </c>
      <c r="I277" s="30" t="n">
        <v>1</v>
      </c>
      <c r="J277" s="31" t="n">
        <v>59.5</v>
      </c>
      <c r="K277" s="31" t="n">
        <v>0</v>
      </c>
      <c r="L277" s="31" t="n">
        <v>59.5</v>
      </c>
      <c r="M277" s="31" t="n">
        <v>59500000</v>
      </c>
      <c r="O277" t="n">
        <v>7</v>
      </c>
      <c r="P277" t="inlineStr">
        <is>
          <t>01f64</t>
        </is>
      </c>
    </row>
    <row r="278">
      <c r="A278" t="n">
        <v>277</v>
      </c>
      <c r="B278" t="inlineStr">
        <is>
          <t>Ryan Shea</t>
        </is>
      </c>
      <c r="C278" t="inlineStr">
        <is>
          <t>EDM</t>
        </is>
      </c>
      <c r="D278" t="inlineStr">
        <is>
          <t>D</t>
        </is>
      </c>
      <c r="E278" t="inlineStr">
        <is>
          <t>D</t>
        </is>
      </c>
      <c r="F278" t="n">
        <v>29</v>
      </c>
      <c r="G278" t="inlineStr"/>
      <c r="H278" t="inlineStr">
        <is>
          <t>FA</t>
        </is>
      </c>
      <c r="I278" s="30" t="n">
        <v>4000000</v>
      </c>
      <c r="J278" s="31" t="n">
        <v>59.29</v>
      </c>
      <c r="K278" s="31" t="n">
        <v>35.78</v>
      </c>
      <c r="L278" s="31" t="n">
        <v>23.51</v>
      </c>
      <c r="M278" s="31" t="n">
        <v>14.82</v>
      </c>
      <c r="N278" t="n">
        <v>292.3</v>
      </c>
      <c r="O278" t="n">
        <v>23</v>
      </c>
      <c r="P278" t="inlineStr">
        <is>
          <t>03rgq</t>
        </is>
      </c>
    </row>
    <row r="279">
      <c r="A279" t="n">
        <v>278</v>
      </c>
      <c r="B279" t="inlineStr">
        <is>
          <t>Rickard Rakell</t>
        </is>
      </c>
      <c r="C279" t="inlineStr">
        <is>
          <t>PIT</t>
        </is>
      </c>
      <c r="D279" t="inlineStr">
        <is>
          <t>F</t>
        </is>
      </c>
      <c r="E279" t="inlineStr">
        <is>
          <t>F</t>
        </is>
      </c>
      <c r="F279" t="n">
        <v>33</v>
      </c>
      <c r="G279" t="inlineStr"/>
      <c r="H279" t="inlineStr">
        <is>
          <t>FA</t>
        </is>
      </c>
      <c r="I279" s="30" t="n">
        <v>5000000</v>
      </c>
      <c r="J279" s="31" t="n">
        <v>59.27</v>
      </c>
      <c r="K279" s="31" t="n">
        <v>70.51000000000001</v>
      </c>
      <c r="L279" s="31" t="n">
        <v>-11.24</v>
      </c>
      <c r="M279" s="31" t="n">
        <v>11.85</v>
      </c>
      <c r="N279" t="n">
        <v>122.2</v>
      </c>
      <c r="O279" t="n">
        <v>89</v>
      </c>
      <c r="P279" t="inlineStr">
        <is>
          <t>02b3o</t>
        </is>
      </c>
    </row>
    <row r="280">
      <c r="A280" t="n">
        <v>279</v>
      </c>
      <c r="B280" t="inlineStr">
        <is>
          <t>Connor Ingram</t>
        </is>
      </c>
      <c r="C280" t="inlineStr">
        <is>
          <t>(N/A)</t>
        </is>
      </c>
      <c r="D280" t="inlineStr">
        <is>
          <t>G</t>
        </is>
      </c>
      <c r="F280" t="n">
        <v>29</v>
      </c>
      <c r="G280" t="inlineStr"/>
      <c r="H280" t="inlineStr">
        <is>
          <t>FA</t>
        </is>
      </c>
      <c r="I280" s="30" t="n">
        <v>1</v>
      </c>
      <c r="J280" s="31" t="n">
        <v>58.82</v>
      </c>
      <c r="K280" s="31" t="n">
        <v>63.95</v>
      </c>
      <c r="L280" s="31" t="n">
        <v>-5.13</v>
      </c>
      <c r="M280" s="31" t="n">
        <v>58820000</v>
      </c>
      <c r="O280" t="n">
        <v>20</v>
      </c>
      <c r="P280" t="inlineStr">
        <is>
          <t>03wkz</t>
        </is>
      </c>
    </row>
    <row r="281">
      <c r="A281" t="n">
        <v>280</v>
      </c>
      <c r="B281" t="inlineStr">
        <is>
          <t>Jordan Staal</t>
        </is>
      </c>
      <c r="C281" t="inlineStr">
        <is>
          <t>CAR</t>
        </is>
      </c>
      <c r="D281" t="inlineStr">
        <is>
          <t>F</t>
        </is>
      </c>
      <c r="E281" t="inlineStr">
        <is>
          <t>F</t>
        </is>
      </c>
      <c r="F281" t="n">
        <v>38</v>
      </c>
      <c r="G281" t="inlineStr"/>
      <c r="H281" t="inlineStr">
        <is>
          <t>FA</t>
        </is>
      </c>
      <c r="I281" s="30" t="n">
        <v>2900000</v>
      </c>
      <c r="J281" s="31" t="n">
        <v>58.47</v>
      </c>
      <c r="K281" s="31" t="n">
        <v>56.33</v>
      </c>
      <c r="L281" s="31" t="n">
        <v>2.14</v>
      </c>
      <c r="M281" s="31" t="n">
        <v>20.16</v>
      </c>
      <c r="N281" t="n">
        <v>290.6</v>
      </c>
      <c r="O281" t="n">
        <v>35</v>
      </c>
      <c r="P281" t="inlineStr">
        <is>
          <t>0045u</t>
        </is>
      </c>
    </row>
    <row r="282">
      <c r="A282" t="n">
        <v>281</v>
      </c>
      <c r="B282" t="inlineStr">
        <is>
          <t>Jake Middleton</t>
        </is>
      </c>
      <c r="C282" t="inlineStr">
        <is>
          <t>CGY</t>
        </is>
      </c>
      <c r="D282" t="inlineStr">
        <is>
          <t>D</t>
        </is>
      </c>
      <c r="E282" t="inlineStr">
        <is>
          <t>D</t>
        </is>
      </c>
      <c r="F282" t="n">
        <v>30</v>
      </c>
      <c r="G282" t="inlineStr"/>
      <c r="H282" t="inlineStr">
        <is>
          <t>FA</t>
        </is>
      </c>
      <c r="I282" s="30" t="n">
        <v>4350000</v>
      </c>
      <c r="J282" s="31" t="n">
        <v>58.39</v>
      </c>
      <c r="K282" s="31" t="n">
        <v>64.36</v>
      </c>
      <c r="L282" s="31" t="n">
        <v>-5.97</v>
      </c>
      <c r="M282" s="31" t="n">
        <v>13.42</v>
      </c>
      <c r="N282" t="n">
        <v>292.7</v>
      </c>
      <c r="O282" t="n">
        <v>16</v>
      </c>
      <c r="P282" t="inlineStr">
        <is>
          <t>03eer</t>
        </is>
      </c>
    </row>
    <row r="283">
      <c r="A283" t="n">
        <v>282</v>
      </c>
      <c r="B283" t="inlineStr">
        <is>
          <t>Matt Coronato</t>
        </is>
      </c>
      <c r="C283" t="inlineStr">
        <is>
          <t>CGY</t>
        </is>
      </c>
      <c r="D283" t="inlineStr">
        <is>
          <t>F</t>
        </is>
      </c>
      <c r="E283" t="inlineStr">
        <is>
          <t>F</t>
        </is>
      </c>
      <c r="F283" t="n">
        <v>23</v>
      </c>
      <c r="G283" t="inlineStr"/>
      <c r="H283" t="inlineStr">
        <is>
          <t>FA</t>
        </is>
      </c>
      <c r="I283" s="30" t="n">
        <v>6500000</v>
      </c>
      <c r="J283" s="31" t="n">
        <v>58.07</v>
      </c>
      <c r="K283" s="31" t="n">
        <v>55.45</v>
      </c>
      <c r="L283" s="31" t="n">
        <v>2.62</v>
      </c>
      <c r="M283" s="31" t="n">
        <v>8.93</v>
      </c>
      <c r="N283" t="n">
        <v>217.9</v>
      </c>
      <c r="O283" t="n">
        <v>71</v>
      </c>
      <c r="P283" t="inlineStr">
        <is>
          <t>05ran</t>
        </is>
      </c>
    </row>
    <row r="284">
      <c r="A284" t="n">
        <v>283</v>
      </c>
      <c r="B284" t="inlineStr">
        <is>
          <t>Jordan Binnington</t>
        </is>
      </c>
      <c r="C284" t="inlineStr">
        <is>
          <t>STL</t>
        </is>
      </c>
      <c r="D284" t="inlineStr">
        <is>
          <t>G</t>
        </is>
      </c>
      <c r="E284" t="inlineStr">
        <is>
          <t>G</t>
        </is>
      </c>
      <c r="F284" t="n">
        <v>33</v>
      </c>
      <c r="G284" t="inlineStr"/>
      <c r="H284" t="inlineStr">
        <is>
          <t>FA</t>
        </is>
      </c>
      <c r="I284" s="30" t="n">
        <v>6000000</v>
      </c>
      <c r="J284" s="31" t="n">
        <v>57.94</v>
      </c>
      <c r="K284" s="31" t="n">
        <v>65.17</v>
      </c>
      <c r="L284" s="31" t="n">
        <v>-7.23</v>
      </c>
      <c r="M284" s="31" t="n">
        <v>9.66</v>
      </c>
      <c r="N284" t="n">
        <v>282.6</v>
      </c>
      <c r="O284" t="n">
        <v>52</v>
      </c>
      <c r="P284" t="inlineStr">
        <is>
          <t>02fda</t>
        </is>
      </c>
    </row>
    <row r="285">
      <c r="A285" t="n">
        <v>284</v>
      </c>
      <c r="B285" t="inlineStr">
        <is>
          <t>Luke Hughes</t>
        </is>
      </c>
      <c r="C285" t="inlineStr">
        <is>
          <t>NJD</t>
        </is>
      </c>
      <c r="D285" t="inlineStr">
        <is>
          <t>D</t>
        </is>
      </c>
      <c r="E285" t="inlineStr">
        <is>
          <t>D</t>
        </is>
      </c>
      <c r="F285" t="n">
        <v>23</v>
      </c>
      <c r="G285" t="inlineStr"/>
      <c r="H285" t="inlineStr">
        <is>
          <t>Kurtis</t>
        </is>
      </c>
      <c r="I285" s="30" t="n">
        <v>9000000</v>
      </c>
      <c r="J285" s="31" t="n">
        <v>57.93</v>
      </c>
      <c r="K285" s="31" t="n">
        <v>63.28</v>
      </c>
      <c r="L285" s="31" t="n">
        <v>-5.35</v>
      </c>
      <c r="M285" s="31" t="n">
        <v>6.44</v>
      </c>
      <c r="N285" t="n">
        <v>131.5</v>
      </c>
      <c r="O285" t="n">
        <v>95</v>
      </c>
      <c r="P285" t="inlineStr">
        <is>
          <t>04ymn</t>
        </is>
      </c>
    </row>
    <row r="286">
      <c r="A286" t="n">
        <v>285</v>
      </c>
      <c r="B286" t="inlineStr">
        <is>
          <t>Philip Broberg</t>
        </is>
      </c>
      <c r="C286" t="inlineStr">
        <is>
          <t>STL</t>
        </is>
      </c>
      <c r="D286" t="inlineStr">
        <is>
          <t>D</t>
        </is>
      </c>
      <c r="E286" t="inlineStr">
        <is>
          <t>D</t>
        </is>
      </c>
      <c r="F286" t="n">
        <v>25</v>
      </c>
      <c r="G286" t="inlineStr"/>
      <c r="H286" t="inlineStr">
        <is>
          <t>FA</t>
        </is>
      </c>
      <c r="I286" s="30" t="n">
        <v>8000000</v>
      </c>
      <c r="J286" s="31" t="n">
        <v>57.84</v>
      </c>
      <c r="K286" s="31" t="n">
        <v>53.32</v>
      </c>
      <c r="L286" s="31" t="n">
        <v>4.52</v>
      </c>
      <c r="M286" s="31" t="n">
        <v>7.23</v>
      </c>
      <c r="N286" t="n">
        <v>162.5</v>
      </c>
      <c r="O286" t="n">
        <v>82</v>
      </c>
      <c r="P286" t="inlineStr">
        <is>
          <t>04xef</t>
        </is>
      </c>
    </row>
    <row r="287">
      <c r="A287" t="n">
        <v>286</v>
      </c>
      <c r="B287" t="inlineStr">
        <is>
          <t>Vladimir Tarasenko</t>
        </is>
      </c>
      <c r="C287" t="inlineStr">
        <is>
          <t>(N/A)</t>
        </is>
      </c>
      <c r="D287" t="inlineStr">
        <is>
          <t>F</t>
        </is>
      </c>
      <c r="E287" t="inlineStr">
        <is>
          <t>F</t>
        </is>
      </c>
      <c r="F287" t="n">
        <v>34</v>
      </c>
      <c r="G287" t="inlineStr"/>
      <c r="H287" t="inlineStr">
        <is>
          <t>FA</t>
        </is>
      </c>
      <c r="I287" s="30" t="n">
        <v>1</v>
      </c>
      <c r="J287" s="31" t="n">
        <v>57.82</v>
      </c>
      <c r="K287" s="31" t="n">
        <v>58.15</v>
      </c>
      <c r="L287" s="31" t="n">
        <v>-0.33</v>
      </c>
      <c r="M287" s="31" t="n">
        <v>57820000</v>
      </c>
      <c r="N287" t="n">
        <v>290</v>
      </c>
      <c r="O287" t="n">
        <v>33</v>
      </c>
      <c r="P287" t="inlineStr">
        <is>
          <t>01xfq</t>
        </is>
      </c>
    </row>
    <row r="288">
      <c r="A288" t="n">
        <v>287</v>
      </c>
      <c r="B288" t="inlineStr">
        <is>
          <t>Jake Neighbours</t>
        </is>
      </c>
      <c r="C288" t="inlineStr">
        <is>
          <t>STL</t>
        </is>
      </c>
      <c r="D288" t="inlineStr">
        <is>
          <t>F</t>
        </is>
      </c>
      <c r="E288" t="inlineStr">
        <is>
          <t>F</t>
        </is>
      </c>
      <c r="F288" t="n">
        <v>24</v>
      </c>
      <c r="G288" t="inlineStr"/>
      <c r="H288" t="inlineStr">
        <is>
          <t>Nathan</t>
        </is>
      </c>
      <c r="I288" s="30" t="n">
        <v>3750000</v>
      </c>
      <c r="J288" s="31" t="n">
        <v>57.79</v>
      </c>
      <c r="K288" s="31" t="n">
        <v>59.29</v>
      </c>
      <c r="L288" s="31" t="n">
        <v>-1.5</v>
      </c>
      <c r="M288" s="31" t="n">
        <v>15.41</v>
      </c>
      <c r="N288" t="n">
        <v>282.4</v>
      </c>
      <c r="O288" t="n">
        <v>64</v>
      </c>
      <c r="P288" t="inlineStr">
        <is>
          <t>059e5</t>
        </is>
      </c>
    </row>
    <row r="289">
      <c r="A289" t="n">
        <v>288</v>
      </c>
      <c r="B289" t="inlineStr">
        <is>
          <t>Dawson Mercer</t>
        </is>
      </c>
      <c r="C289" t="inlineStr">
        <is>
          <t>NJD</t>
        </is>
      </c>
      <c r="D289" t="inlineStr">
        <is>
          <t>F</t>
        </is>
      </c>
      <c r="E289" t="inlineStr">
        <is>
          <t>F</t>
        </is>
      </c>
      <c r="F289" t="n">
        <v>24</v>
      </c>
      <c r="G289" t="inlineStr"/>
      <c r="H289" t="inlineStr">
        <is>
          <t>Kurtis</t>
        </is>
      </c>
      <c r="I289" s="30" t="n">
        <v>4000000</v>
      </c>
      <c r="J289" s="31" t="n">
        <v>57.78</v>
      </c>
      <c r="K289" s="31" t="n">
        <v>56.46</v>
      </c>
      <c r="L289" s="31" t="n">
        <v>1.32</v>
      </c>
      <c r="M289" s="31" t="n">
        <v>14.45</v>
      </c>
      <c r="N289" t="n">
        <v>290.3</v>
      </c>
      <c r="O289" t="n">
        <v>58</v>
      </c>
      <c r="P289" t="inlineStr">
        <is>
          <t>05gtp</t>
        </is>
      </c>
    </row>
    <row r="290">
      <c r="A290" t="n">
        <v>289</v>
      </c>
      <c r="B290" t="inlineStr">
        <is>
          <t>Tyler Kleven</t>
        </is>
      </c>
      <c r="C290" t="inlineStr">
        <is>
          <t>OTT</t>
        </is>
      </c>
      <c r="D290" t="inlineStr">
        <is>
          <t>D</t>
        </is>
      </c>
      <c r="E290" t="inlineStr">
        <is>
          <t>D</t>
        </is>
      </c>
      <c r="F290" t="n">
        <v>24</v>
      </c>
      <c r="G290" t="inlineStr"/>
      <c r="H290" t="inlineStr">
        <is>
          <t>The Last Place Lukes</t>
        </is>
      </c>
      <c r="I290" s="30" t="n">
        <v>1600000</v>
      </c>
      <c r="J290" s="31" t="n">
        <v>57.75</v>
      </c>
      <c r="K290" s="31" t="n">
        <v>50.27</v>
      </c>
      <c r="L290" s="31" t="n">
        <v>7.48</v>
      </c>
      <c r="M290" s="31" t="n">
        <v>36.09</v>
      </c>
      <c r="N290" t="n">
        <v>292.9</v>
      </c>
      <c r="O290" t="n">
        <v>26</v>
      </c>
      <c r="P290" t="inlineStr">
        <is>
          <t>05kuc</t>
        </is>
      </c>
    </row>
    <row r="291">
      <c r="A291" t="n">
        <v>290</v>
      </c>
      <c r="B291" t="inlineStr">
        <is>
          <t>Cam York</t>
        </is>
      </c>
      <c r="C291" t="inlineStr">
        <is>
          <t>PHI</t>
        </is>
      </c>
      <c r="D291" t="inlineStr">
        <is>
          <t>D</t>
        </is>
      </c>
      <c r="E291" t="inlineStr">
        <is>
          <t>D</t>
        </is>
      </c>
      <c r="F291" t="n">
        <v>25</v>
      </c>
      <c r="G291" t="inlineStr"/>
      <c r="H291" t="inlineStr">
        <is>
          <t>FA</t>
        </is>
      </c>
      <c r="I291" s="30" t="n">
        <v>5150000</v>
      </c>
      <c r="J291" s="31" t="n">
        <v>57.71</v>
      </c>
      <c r="K291" s="31" t="n">
        <v>61.17</v>
      </c>
      <c r="L291" s="31" t="n">
        <v>-3.46</v>
      </c>
      <c r="M291" s="31" t="n">
        <v>11.21</v>
      </c>
      <c r="N291" t="n">
        <v>293.1</v>
      </c>
      <c r="O291" t="n">
        <v>49</v>
      </c>
      <c r="P291" t="inlineStr">
        <is>
          <t>04ye7</t>
        </is>
      </c>
    </row>
    <row r="292">
      <c r="A292" t="n">
        <v>291</v>
      </c>
      <c r="B292" t="inlineStr">
        <is>
          <t>John Marino</t>
        </is>
      </c>
      <c r="C292" t="inlineStr">
        <is>
          <t>UTA</t>
        </is>
      </c>
      <c r="D292" t="inlineStr">
        <is>
          <t>D</t>
        </is>
      </c>
      <c r="E292" t="inlineStr">
        <is>
          <t>D</t>
        </is>
      </c>
      <c r="F292" t="n">
        <v>29</v>
      </c>
      <c r="G292" t="inlineStr"/>
      <c r="H292" t="inlineStr">
        <is>
          <t>FA</t>
        </is>
      </c>
      <c r="I292" s="30" t="n">
        <v>4400000</v>
      </c>
      <c r="J292" s="31" t="n">
        <v>57.7</v>
      </c>
      <c r="K292" s="31" t="n">
        <v>54.55</v>
      </c>
      <c r="L292" s="31" t="n">
        <v>3.15</v>
      </c>
      <c r="M292" s="31" t="n">
        <v>13.11</v>
      </c>
      <c r="N292" t="n">
        <v>292.3</v>
      </c>
      <c r="O292" t="n">
        <v>27</v>
      </c>
      <c r="P292" t="inlineStr">
        <is>
          <t>03rip</t>
        </is>
      </c>
    </row>
    <row r="293">
      <c r="A293" t="n">
        <v>292</v>
      </c>
      <c r="B293" t="inlineStr">
        <is>
          <t>Ryan Pulock</t>
        </is>
      </c>
      <c r="C293" t="inlineStr">
        <is>
          <t>NYI</t>
        </is>
      </c>
      <c r="D293" t="inlineStr">
        <is>
          <t>D</t>
        </is>
      </c>
      <c r="E293" t="inlineStr">
        <is>
          <t>D</t>
        </is>
      </c>
      <c r="F293" t="n">
        <v>31</v>
      </c>
      <c r="G293" t="inlineStr"/>
      <c r="H293" t="inlineStr">
        <is>
          <t>FA</t>
        </is>
      </c>
      <c r="I293" s="30" t="n">
        <v>6150000</v>
      </c>
      <c r="J293" s="31" t="n">
        <v>57.54</v>
      </c>
      <c r="K293" s="31" t="n">
        <v>59.59</v>
      </c>
      <c r="L293" s="31" t="n">
        <v>-2.05</v>
      </c>
      <c r="M293" s="31" t="n">
        <v>9.359999999999999</v>
      </c>
      <c r="N293" t="n">
        <v>292.4</v>
      </c>
      <c r="O293" t="n">
        <v>22</v>
      </c>
      <c r="P293" t="inlineStr">
        <is>
          <t>02ybm</t>
        </is>
      </c>
    </row>
    <row r="294">
      <c r="A294" t="n">
        <v>293</v>
      </c>
      <c r="B294" t="inlineStr">
        <is>
          <t>Joel Farabee</t>
        </is>
      </c>
      <c r="C294" t="inlineStr">
        <is>
          <t>CGY</t>
        </is>
      </c>
      <c r="D294" t="inlineStr">
        <is>
          <t>F</t>
        </is>
      </c>
      <c r="E294" t="inlineStr">
        <is>
          <t>F</t>
        </is>
      </c>
      <c r="F294" t="n">
        <v>26</v>
      </c>
      <c r="G294" t="inlineStr"/>
      <c r="H294" t="inlineStr">
        <is>
          <t>FA</t>
        </is>
      </c>
      <c r="I294" s="30" t="n">
        <v>5000000</v>
      </c>
      <c r="J294" s="31" t="n">
        <v>57.53</v>
      </c>
      <c r="K294" s="31" t="n">
        <v>56.82</v>
      </c>
      <c r="L294" s="31" t="n">
        <v>0.71</v>
      </c>
      <c r="M294" s="31" t="n">
        <v>11.51</v>
      </c>
      <c r="N294" t="n">
        <v>292.7</v>
      </c>
      <c r="O294" t="n">
        <v>28</v>
      </c>
      <c r="P294" t="inlineStr">
        <is>
          <t>04lcf</t>
        </is>
      </c>
    </row>
    <row r="295">
      <c r="A295" t="n">
        <v>294</v>
      </c>
      <c r="B295" t="inlineStr">
        <is>
          <t>Morgan Frost</t>
        </is>
      </c>
      <c r="C295" t="inlineStr">
        <is>
          <t>CGY</t>
        </is>
      </c>
      <c r="D295" t="inlineStr">
        <is>
          <t>F</t>
        </is>
      </c>
      <c r="E295" t="inlineStr">
        <is>
          <t>F</t>
        </is>
      </c>
      <c r="F295" t="n">
        <v>27</v>
      </c>
      <c r="G295" t="inlineStr"/>
      <c r="H295" t="inlineStr">
        <is>
          <t>The Last Place Lukes</t>
        </is>
      </c>
      <c r="I295" s="30" t="n">
        <v>4375000</v>
      </c>
      <c r="J295" s="31" t="n">
        <v>57.51</v>
      </c>
      <c r="K295" s="31" t="n">
        <v>56.6</v>
      </c>
      <c r="L295" s="31" t="n">
        <v>0.91</v>
      </c>
      <c r="M295" s="31" t="n">
        <v>13.15</v>
      </c>
      <c r="N295" t="n">
        <v>290.3</v>
      </c>
      <c r="O295" t="n">
        <v>48</v>
      </c>
      <c r="P295" t="inlineStr">
        <is>
          <t>04ezy</t>
        </is>
      </c>
    </row>
    <row r="296">
      <c r="A296" t="n">
        <v>295</v>
      </c>
      <c r="B296" t="inlineStr">
        <is>
          <t>Brady Skjei</t>
        </is>
      </c>
      <c r="C296" t="inlineStr">
        <is>
          <t>NSH</t>
        </is>
      </c>
      <c r="D296" t="inlineStr">
        <is>
          <t>D</t>
        </is>
      </c>
      <c r="E296" t="inlineStr">
        <is>
          <t>D</t>
        </is>
      </c>
      <c r="F296" t="n">
        <v>32</v>
      </c>
      <c r="G296" t="inlineStr"/>
      <c r="H296" t="inlineStr">
        <is>
          <t>FA</t>
        </is>
      </c>
      <c r="I296" s="30" t="n">
        <v>7000000</v>
      </c>
      <c r="J296" s="31" t="n">
        <v>57.47</v>
      </c>
      <c r="K296" s="31" t="n">
        <v>62.56</v>
      </c>
      <c r="L296" s="31" t="n">
        <v>-5.09</v>
      </c>
      <c r="M296" s="31" t="n">
        <v>8.210000000000001</v>
      </c>
      <c r="N296" t="n">
        <v>293</v>
      </c>
      <c r="O296" t="n">
        <v>24</v>
      </c>
      <c r="P296" t="inlineStr">
        <is>
          <t>02nou</t>
        </is>
      </c>
    </row>
    <row r="297">
      <c r="A297" t="n">
        <v>296</v>
      </c>
      <c r="B297" t="inlineStr">
        <is>
          <t>Adam Pelech</t>
        </is>
      </c>
      <c r="C297" t="inlineStr">
        <is>
          <t>NYI</t>
        </is>
      </c>
      <c r="D297" t="inlineStr">
        <is>
          <t>D</t>
        </is>
      </c>
      <c r="E297" t="inlineStr">
        <is>
          <t>D</t>
        </is>
      </c>
      <c r="F297" t="n">
        <v>32</v>
      </c>
      <c r="G297" t="inlineStr"/>
      <c r="H297" t="inlineStr">
        <is>
          <t>FA</t>
        </is>
      </c>
      <c r="I297" s="30" t="n">
        <v>5750000</v>
      </c>
      <c r="J297" s="31" t="n">
        <v>57.39</v>
      </c>
      <c r="K297" s="31" t="n">
        <v>56.78</v>
      </c>
      <c r="L297" s="31" t="n">
        <v>0.61</v>
      </c>
      <c r="M297" s="31" t="n">
        <v>9.98</v>
      </c>
      <c r="N297" t="n">
        <v>292.4</v>
      </c>
      <c r="O297" t="n">
        <v>11</v>
      </c>
      <c r="P297" t="inlineStr">
        <is>
          <t>02npq</t>
        </is>
      </c>
    </row>
    <row r="298">
      <c r="A298" t="n">
        <v>297</v>
      </c>
      <c r="B298" t="inlineStr">
        <is>
          <t>Mikael Backlund</t>
        </is>
      </c>
      <c r="C298" t="inlineStr">
        <is>
          <t>CGY</t>
        </is>
      </c>
      <c r="D298" t="inlineStr">
        <is>
          <t>F</t>
        </is>
      </c>
      <c r="E298" t="inlineStr">
        <is>
          <t>F</t>
        </is>
      </c>
      <c r="F298" t="n">
        <v>37</v>
      </c>
      <c r="G298" t="inlineStr"/>
      <c r="H298" t="inlineStr">
        <is>
          <t>FA</t>
        </is>
      </c>
      <c r="I298" s="30" t="n">
        <v>4500000</v>
      </c>
      <c r="J298" s="31" t="n">
        <v>57.27</v>
      </c>
      <c r="K298" s="31" t="n">
        <v>56.62</v>
      </c>
      <c r="L298" s="31" t="n">
        <v>0.65</v>
      </c>
      <c r="M298" s="31" t="n">
        <v>12.73</v>
      </c>
      <c r="N298" t="n">
        <v>290.6</v>
      </c>
      <c r="O298" t="n">
        <v>30</v>
      </c>
      <c r="P298" t="inlineStr">
        <is>
          <t>004p4</t>
        </is>
      </c>
    </row>
    <row r="299">
      <c r="A299" t="n">
        <v>298</v>
      </c>
      <c r="B299" t="inlineStr">
        <is>
          <t>Braden Schneider</t>
        </is>
      </c>
      <c r="C299" t="inlineStr">
        <is>
          <t>NYR</t>
        </is>
      </c>
      <c r="D299" t="inlineStr">
        <is>
          <t>D</t>
        </is>
      </c>
      <c r="E299" t="inlineStr">
        <is>
          <t>D</t>
        </is>
      </c>
      <c r="F299" t="n">
        <v>24</v>
      </c>
      <c r="G299" t="inlineStr"/>
      <c r="H299" t="inlineStr">
        <is>
          <t>FA</t>
        </is>
      </c>
      <c r="I299" s="30" t="n">
        <v>5500000</v>
      </c>
      <c r="J299" s="31" t="n">
        <v>57.27</v>
      </c>
      <c r="K299" s="31" t="n">
        <v>56.02</v>
      </c>
      <c r="L299" s="31" t="n">
        <v>1.25</v>
      </c>
      <c r="M299" s="31" t="n">
        <v>10.41</v>
      </c>
      <c r="N299" t="n">
        <v>292.8</v>
      </c>
      <c r="O299" t="n">
        <v>41</v>
      </c>
      <c r="P299" t="inlineStr">
        <is>
          <t>059e1</t>
        </is>
      </c>
    </row>
    <row r="300">
      <c r="A300" t="n">
        <v>299</v>
      </c>
      <c r="B300" t="inlineStr">
        <is>
          <t>Tyler Toffoli</t>
        </is>
      </c>
      <c r="C300" t="inlineStr">
        <is>
          <t>SJS</t>
        </is>
      </c>
      <c r="D300" t="inlineStr">
        <is>
          <t>F</t>
        </is>
      </c>
      <c r="E300" t="inlineStr">
        <is>
          <t>F</t>
        </is>
      </c>
      <c r="F300" t="n">
        <v>34</v>
      </c>
      <c r="G300" t="inlineStr"/>
      <c r="H300" t="inlineStr">
        <is>
          <t>FA</t>
        </is>
      </c>
      <c r="I300" s="30" t="n">
        <v>6000000</v>
      </c>
      <c r="J300" s="31" t="n">
        <v>57.14</v>
      </c>
      <c r="K300" s="31" t="n">
        <v>61.6</v>
      </c>
      <c r="L300" s="31" t="n">
        <v>-4.46</v>
      </c>
      <c r="M300" s="31" t="n">
        <v>9.52</v>
      </c>
      <c r="N300" t="n">
        <v>261.9</v>
      </c>
      <c r="O300" t="n">
        <v>55</v>
      </c>
      <c r="P300" t="inlineStr">
        <is>
          <t>01zti</t>
        </is>
      </c>
    </row>
    <row r="301">
      <c r="A301" t="n">
        <v>300</v>
      </c>
      <c r="B301" t="inlineStr">
        <is>
          <t>Alex Carrier</t>
        </is>
      </c>
      <c r="C301" t="inlineStr">
        <is>
          <t>MTL</t>
        </is>
      </c>
      <c r="D301" t="inlineStr">
        <is>
          <t>D</t>
        </is>
      </c>
      <c r="E301" t="inlineStr">
        <is>
          <t>D</t>
        </is>
      </c>
      <c r="F301" t="n">
        <v>29</v>
      </c>
      <c r="G301" t="inlineStr"/>
      <c r="H301" t="inlineStr">
        <is>
          <t>FA</t>
        </is>
      </c>
      <c r="I301" s="30" t="n">
        <v>3750000</v>
      </c>
      <c r="J301" s="31" t="n">
        <v>57.12</v>
      </c>
      <c r="K301" s="31" t="n">
        <v>57.2</v>
      </c>
      <c r="L301" s="31" t="n">
        <v>-0.08</v>
      </c>
      <c r="M301" s="31" t="n">
        <v>15.23</v>
      </c>
      <c r="N301" t="n">
        <v>292.6</v>
      </c>
      <c r="O301" t="n">
        <v>19</v>
      </c>
      <c r="P301" t="inlineStr">
        <is>
          <t>03rgk</t>
        </is>
      </c>
    </row>
    <row r="302">
      <c r="A302" t="n">
        <v>301</v>
      </c>
      <c r="B302" t="inlineStr">
        <is>
          <t>Jamie Benn</t>
        </is>
      </c>
      <c r="C302" t="inlineStr">
        <is>
          <t>DAL</t>
        </is>
      </c>
      <c r="D302" t="inlineStr">
        <is>
          <t>F</t>
        </is>
      </c>
      <c r="E302" t="inlineStr">
        <is>
          <t>F</t>
        </is>
      </c>
      <c r="F302" t="n">
        <v>37</v>
      </c>
      <c r="G302" t="inlineStr"/>
      <c r="H302" t="inlineStr">
        <is>
          <t>Deef-Fence</t>
        </is>
      </c>
      <c r="I302" s="30" t="n">
        <v>850000</v>
      </c>
      <c r="J302" s="31" t="n">
        <v>57.12</v>
      </c>
      <c r="K302" s="31" t="n">
        <v>71.11</v>
      </c>
      <c r="L302" s="31" t="n">
        <v>-13.99</v>
      </c>
      <c r="M302" s="31" t="n">
        <v>67.2</v>
      </c>
      <c r="N302" t="n">
        <v>290.5</v>
      </c>
      <c r="O302" t="n">
        <v>39</v>
      </c>
      <c r="P302" t="inlineStr">
        <is>
          <t>00qs7</t>
        </is>
      </c>
    </row>
    <row r="303">
      <c r="A303" t="n">
        <v>302</v>
      </c>
      <c r="B303" t="inlineStr">
        <is>
          <t>Nick Cousins</t>
        </is>
      </c>
      <c r="C303" t="inlineStr">
        <is>
          <t>OTT</t>
        </is>
      </c>
      <c r="D303" t="inlineStr">
        <is>
          <t>F</t>
        </is>
      </c>
      <c r="E303" t="inlineStr">
        <is>
          <t>F</t>
        </is>
      </c>
      <c r="F303" t="n">
        <v>33</v>
      </c>
      <c r="G303" t="inlineStr"/>
      <c r="H303" t="inlineStr">
        <is>
          <t>FA</t>
        </is>
      </c>
      <c r="I303" s="30" t="n">
        <v>1587500</v>
      </c>
      <c r="J303" s="31" t="n">
        <v>57.09</v>
      </c>
      <c r="K303" s="31" t="n">
        <v>40.65</v>
      </c>
      <c r="L303" s="31" t="n">
        <v>16.44</v>
      </c>
      <c r="M303" s="31" t="n">
        <v>35.96</v>
      </c>
      <c r="O303" t="n">
        <v>9</v>
      </c>
      <c r="P303" t="inlineStr">
        <is>
          <t>02fq4</t>
        </is>
      </c>
    </row>
    <row r="304">
      <c r="A304" t="n">
        <v>303</v>
      </c>
      <c r="B304" t="inlineStr">
        <is>
          <t>Kevin Bahl</t>
        </is>
      </c>
      <c r="C304" t="inlineStr">
        <is>
          <t>CGY</t>
        </is>
      </c>
      <c r="D304" t="inlineStr">
        <is>
          <t>D</t>
        </is>
      </c>
      <c r="E304" t="inlineStr">
        <is>
          <t>D</t>
        </is>
      </c>
      <c r="F304" t="n">
        <v>26</v>
      </c>
      <c r="G304" t="inlineStr"/>
      <c r="H304" t="inlineStr">
        <is>
          <t>FA</t>
        </is>
      </c>
      <c r="I304" s="30" t="n">
        <v>5350000</v>
      </c>
      <c r="J304" s="31" t="n">
        <v>56.82</v>
      </c>
      <c r="K304" s="31" t="n">
        <v>57.87</v>
      </c>
      <c r="L304" s="31" t="n">
        <v>-1.05</v>
      </c>
      <c r="M304" s="31" t="n">
        <v>10.62</v>
      </c>
      <c r="N304" t="n">
        <v>292.8</v>
      </c>
      <c r="O304" t="n">
        <v>16</v>
      </c>
      <c r="P304" t="inlineStr">
        <is>
          <t>04qy7</t>
        </is>
      </c>
    </row>
    <row r="305">
      <c r="A305" t="n">
        <v>304</v>
      </c>
      <c r="B305" t="inlineStr">
        <is>
          <t>Parker Kelly</t>
        </is>
      </c>
      <c r="C305" t="inlineStr">
        <is>
          <t>COL</t>
        </is>
      </c>
      <c r="D305" t="inlineStr">
        <is>
          <t>F</t>
        </is>
      </c>
      <c r="E305" t="inlineStr">
        <is>
          <t>F</t>
        </is>
      </c>
      <c r="F305" t="n">
        <v>27</v>
      </c>
      <c r="G305" t="inlineStr"/>
      <c r="H305" t="inlineStr">
        <is>
          <t>FA</t>
        </is>
      </c>
      <c r="I305" s="30" t="n">
        <v>1700000</v>
      </c>
      <c r="J305" s="31" t="n">
        <v>56.67</v>
      </c>
      <c r="K305" s="31" t="n">
        <v>46.6</v>
      </c>
      <c r="L305" s="31" t="n">
        <v>10.07</v>
      </c>
      <c r="M305" s="31" t="n">
        <v>33.34</v>
      </c>
      <c r="N305" t="n">
        <v>291.9</v>
      </c>
      <c r="O305" t="n">
        <v>28</v>
      </c>
      <c r="P305" t="inlineStr">
        <is>
          <t>04l8w</t>
        </is>
      </c>
    </row>
    <row r="306">
      <c r="A306" t="n">
        <v>305</v>
      </c>
      <c r="B306" t="inlineStr">
        <is>
          <t>Logan Stankoven</t>
        </is>
      </c>
      <c r="C306" t="inlineStr">
        <is>
          <t>CAR</t>
        </is>
      </c>
      <c r="D306" t="inlineStr">
        <is>
          <t>F</t>
        </is>
      </c>
      <c r="E306" t="inlineStr">
        <is>
          <t>F</t>
        </is>
      </c>
      <c r="F306" t="n">
        <v>23</v>
      </c>
      <c r="G306" t="inlineStr"/>
      <c r="H306" t="inlineStr">
        <is>
          <t>Anybody but the Leafs</t>
        </is>
      </c>
      <c r="I306" s="30" t="n">
        <v>6000000</v>
      </c>
      <c r="J306" s="31" t="n">
        <v>56.63</v>
      </c>
      <c r="K306" s="31" t="n">
        <v>54.11</v>
      </c>
      <c r="L306" s="31" t="n">
        <v>2.52</v>
      </c>
      <c r="M306" s="31" t="n">
        <v>9.44</v>
      </c>
      <c r="N306" t="n">
        <v>213.3</v>
      </c>
      <c r="O306" t="n">
        <v>87</v>
      </c>
      <c r="P306" t="inlineStr">
        <is>
          <t>05rf2</t>
        </is>
      </c>
    </row>
    <row r="307">
      <c r="A307" t="n">
        <v>306</v>
      </c>
      <c r="B307" t="inlineStr">
        <is>
          <t>Simon Holmstrom</t>
        </is>
      </c>
      <c r="C307" t="inlineStr">
        <is>
          <t>NYI</t>
        </is>
      </c>
      <c r="D307" t="inlineStr">
        <is>
          <t>F</t>
        </is>
      </c>
      <c r="E307" t="inlineStr">
        <is>
          <t>F</t>
        </is>
      </c>
      <c r="F307" t="n">
        <v>25</v>
      </c>
      <c r="G307" t="inlineStr"/>
      <c r="H307" t="inlineStr">
        <is>
          <t>FA</t>
        </is>
      </c>
      <c r="I307" s="30" t="n">
        <v>3625000</v>
      </c>
      <c r="J307" s="31" t="n">
        <v>56.6</v>
      </c>
      <c r="K307" s="31" t="n">
        <v>57.32</v>
      </c>
      <c r="L307" s="31" t="n">
        <v>-0.72</v>
      </c>
      <c r="M307" s="31" t="n">
        <v>15.61</v>
      </c>
      <c r="N307" t="n">
        <v>292.1</v>
      </c>
      <c r="O307" t="n">
        <v>37</v>
      </c>
      <c r="P307" t="inlineStr">
        <is>
          <t>04yeb</t>
        </is>
      </c>
    </row>
    <row r="308">
      <c r="A308" t="n">
        <v>307</v>
      </c>
      <c r="B308" t="inlineStr">
        <is>
          <t>Michael McCarron</t>
        </is>
      </c>
      <c r="C308" t="inlineStr">
        <is>
          <t>MIN</t>
        </is>
      </c>
      <c r="D308" t="inlineStr">
        <is>
          <t>F</t>
        </is>
      </c>
      <c r="E308" t="inlineStr">
        <is>
          <t>F</t>
        </is>
      </c>
      <c r="F308" t="n">
        <v>31</v>
      </c>
      <c r="G308" t="inlineStr"/>
      <c r="H308" t="inlineStr">
        <is>
          <t>FA</t>
        </is>
      </c>
      <c r="I308" s="30" t="n">
        <v>3333333</v>
      </c>
      <c r="J308" s="31" t="n">
        <v>56.58</v>
      </c>
      <c r="K308" s="31" t="n">
        <v>57</v>
      </c>
      <c r="L308" s="31" t="n">
        <v>-0.42</v>
      </c>
      <c r="M308" s="31" t="n">
        <v>16.97</v>
      </c>
      <c r="N308" t="n">
        <v>291.9</v>
      </c>
      <c r="O308" t="n">
        <v>21</v>
      </c>
      <c r="P308" t="inlineStr">
        <is>
          <t>031nw</t>
        </is>
      </c>
    </row>
    <row r="309">
      <c r="A309" t="n">
        <v>308</v>
      </c>
      <c r="B309" t="inlineStr">
        <is>
          <t>Colton Parayko</t>
        </is>
      </c>
      <c r="C309" t="inlineStr">
        <is>
          <t>STL</t>
        </is>
      </c>
      <c r="D309" t="inlineStr">
        <is>
          <t>D</t>
        </is>
      </c>
      <c r="E309" t="inlineStr">
        <is>
          <t>D</t>
        </is>
      </c>
      <c r="F309" t="n">
        <v>33</v>
      </c>
      <c r="G309" t="inlineStr"/>
      <c r="H309" t="inlineStr">
        <is>
          <t>FA</t>
        </is>
      </c>
      <c r="I309" s="30" t="n">
        <v>6500000</v>
      </c>
      <c r="J309" s="31" t="n">
        <v>56.48</v>
      </c>
      <c r="K309" s="31" t="n">
        <v>59.93</v>
      </c>
      <c r="L309" s="31" t="n">
        <v>-3.45</v>
      </c>
      <c r="M309" s="31" t="n">
        <v>8.69</v>
      </c>
      <c r="N309" t="n">
        <v>279.4</v>
      </c>
      <c r="O309" t="n">
        <v>45</v>
      </c>
      <c r="P309" t="inlineStr">
        <is>
          <t>02nqb</t>
        </is>
      </c>
    </row>
    <row r="310">
      <c r="A310" t="n">
        <v>309</v>
      </c>
      <c r="B310" t="inlineStr">
        <is>
          <t>Owen Power</t>
        </is>
      </c>
      <c r="C310" t="inlineStr">
        <is>
          <t>BUF</t>
        </is>
      </c>
      <c r="D310" t="inlineStr">
        <is>
          <t>D</t>
        </is>
      </c>
      <c r="E310" t="inlineStr">
        <is>
          <t>D</t>
        </is>
      </c>
      <c r="F310" t="n">
        <v>23</v>
      </c>
      <c r="G310" t="inlineStr"/>
      <c r="H310" t="inlineStr">
        <is>
          <t>FA</t>
        </is>
      </c>
      <c r="I310" s="30" t="n">
        <v>8350000</v>
      </c>
      <c r="J310" s="31" t="n">
        <v>56.45</v>
      </c>
      <c r="K310" s="31" t="n">
        <v>60.77</v>
      </c>
      <c r="L310" s="31" t="n">
        <v>-4.32</v>
      </c>
      <c r="M310" s="31" t="n">
        <v>6.76</v>
      </c>
      <c r="N310" t="n">
        <v>267.9</v>
      </c>
      <c r="O310" t="n">
        <v>74</v>
      </c>
      <c r="P310" t="inlineStr">
        <is>
          <t>04xjf</t>
        </is>
      </c>
    </row>
    <row r="311">
      <c r="A311" t="n">
        <v>310</v>
      </c>
      <c r="B311" t="inlineStr">
        <is>
          <t>Dylan DeMelo</t>
        </is>
      </c>
      <c r="C311" t="inlineStr">
        <is>
          <t>WPG</t>
        </is>
      </c>
      <c r="D311" t="inlineStr">
        <is>
          <t>D</t>
        </is>
      </c>
      <c r="E311" t="inlineStr">
        <is>
          <t>D</t>
        </is>
      </c>
      <c r="F311" t="n">
        <v>33</v>
      </c>
      <c r="G311" t="inlineStr"/>
      <c r="H311" t="inlineStr">
        <is>
          <t>FA</t>
        </is>
      </c>
      <c r="I311" s="30" t="n">
        <v>4900000</v>
      </c>
      <c r="J311" s="31" t="n">
        <v>56.25</v>
      </c>
      <c r="K311" s="31" t="n">
        <v>57.81</v>
      </c>
      <c r="L311" s="31" t="n">
        <v>-1.56</v>
      </c>
      <c r="M311" s="31" t="n">
        <v>11.48</v>
      </c>
      <c r="N311" t="n">
        <v>292.7</v>
      </c>
      <c r="O311" t="n">
        <v>17</v>
      </c>
      <c r="P311" t="inlineStr">
        <is>
          <t>02fq7</t>
        </is>
      </c>
    </row>
    <row r="312">
      <c r="A312" t="n">
        <v>311</v>
      </c>
      <c r="B312" t="inlineStr">
        <is>
          <t>Josh Anderson</t>
        </is>
      </c>
      <c r="C312" t="inlineStr">
        <is>
          <t>MTL</t>
        </is>
      </c>
      <c r="D312" t="inlineStr">
        <is>
          <t>F</t>
        </is>
      </c>
      <c r="E312" t="inlineStr">
        <is>
          <t>F</t>
        </is>
      </c>
      <c r="F312" t="n">
        <v>32</v>
      </c>
      <c r="G312" t="inlineStr"/>
      <c r="H312" t="inlineStr">
        <is>
          <t>FA</t>
        </is>
      </c>
      <c r="I312" s="30" t="n">
        <v>5500000</v>
      </c>
      <c r="J312" s="31" t="n">
        <v>56.17</v>
      </c>
      <c r="K312" s="31" t="n">
        <v>58.62</v>
      </c>
      <c r="L312" s="31" t="n">
        <v>-2.45</v>
      </c>
      <c r="M312" s="31" t="n">
        <v>10.21</v>
      </c>
      <c r="N312" t="n">
        <v>292.8</v>
      </c>
      <c r="O312" t="n">
        <v>15</v>
      </c>
      <c r="P312" t="inlineStr">
        <is>
          <t>02o70</t>
        </is>
      </c>
    </row>
    <row r="313">
      <c r="A313" t="n">
        <v>312</v>
      </c>
      <c r="B313" t="inlineStr">
        <is>
          <t>Eeli Tolvanen</t>
        </is>
      </c>
      <c r="C313" t="inlineStr">
        <is>
          <t>NYR</t>
        </is>
      </c>
      <c r="D313" t="inlineStr">
        <is>
          <t>F</t>
        </is>
      </c>
      <c r="E313" t="inlineStr">
        <is>
          <t>F</t>
        </is>
      </c>
      <c r="F313" t="n">
        <v>27</v>
      </c>
      <c r="G313" t="inlineStr"/>
      <c r="H313" t="inlineStr">
        <is>
          <t>FA</t>
        </is>
      </c>
      <c r="I313" s="30" t="n">
        <v>1</v>
      </c>
      <c r="J313" s="31" t="n">
        <v>56.09</v>
      </c>
      <c r="K313" s="31" t="n">
        <v>38.52</v>
      </c>
      <c r="L313" s="31" t="n">
        <v>17.57</v>
      </c>
      <c r="M313" s="31" t="n">
        <v>56090000</v>
      </c>
      <c r="N313" t="n">
        <v>288.4</v>
      </c>
      <c r="O313" t="n">
        <v>45</v>
      </c>
      <c r="P313" t="inlineStr">
        <is>
          <t>03yuf</t>
        </is>
      </c>
    </row>
    <row r="314">
      <c r="A314" t="n">
        <v>313</v>
      </c>
      <c r="B314" t="inlineStr">
        <is>
          <t>Mikael Granlund</t>
        </is>
      </c>
      <c r="C314" t="inlineStr">
        <is>
          <t>ANA</t>
        </is>
      </c>
      <c r="D314" t="inlineStr">
        <is>
          <t>F</t>
        </is>
      </c>
      <c r="E314" t="inlineStr">
        <is>
          <t>F</t>
        </is>
      </c>
      <c r="F314" t="n">
        <v>34</v>
      </c>
      <c r="G314" t="inlineStr"/>
      <c r="H314" t="inlineStr">
        <is>
          <t>FA</t>
        </is>
      </c>
      <c r="I314" s="30" t="n">
        <v>7000000</v>
      </c>
      <c r="J314" s="31" t="n">
        <v>55.74</v>
      </c>
      <c r="K314" s="31" t="n">
        <v>70.23999999999999</v>
      </c>
      <c r="L314" s="31" t="n">
        <v>-14.5</v>
      </c>
      <c r="M314" s="31" t="n">
        <v>7.96</v>
      </c>
      <c r="N314" t="n">
        <v>215.4</v>
      </c>
      <c r="O314" t="n">
        <v>64</v>
      </c>
      <c r="P314" t="inlineStr">
        <is>
          <t>01skr</t>
        </is>
      </c>
    </row>
    <row r="315">
      <c r="A315" t="n">
        <v>314</v>
      </c>
      <c r="B315" t="inlineStr">
        <is>
          <t>Yakov Trenin</t>
        </is>
      </c>
      <c r="C315" t="inlineStr">
        <is>
          <t>MIN</t>
        </is>
      </c>
      <c r="D315" t="inlineStr">
        <is>
          <t>F</t>
        </is>
      </c>
      <c r="E315" t="inlineStr">
        <is>
          <t>F</t>
        </is>
      </c>
      <c r="F315" t="n">
        <v>29</v>
      </c>
      <c r="G315" t="inlineStr"/>
      <c r="H315" t="inlineStr">
        <is>
          <t>FA</t>
        </is>
      </c>
      <c r="I315" s="30" t="n">
        <v>3500000</v>
      </c>
      <c r="J315" s="31" t="n">
        <v>55.71</v>
      </c>
      <c r="K315" s="31" t="n">
        <v>53.86</v>
      </c>
      <c r="L315" s="31" t="n">
        <v>1.85</v>
      </c>
      <c r="M315" s="31" t="n">
        <v>15.92</v>
      </c>
      <c r="N315" t="n">
        <v>281.3</v>
      </c>
      <c r="O315" t="n">
        <v>39</v>
      </c>
      <c r="P315" t="inlineStr">
        <is>
          <t>03rf7</t>
        </is>
      </c>
    </row>
    <row r="316">
      <c r="A316" t="n">
        <v>315</v>
      </c>
      <c r="B316" t="inlineStr">
        <is>
          <t>Jared Spurgeon</t>
        </is>
      </c>
      <c r="C316" t="inlineStr">
        <is>
          <t>MIN</t>
        </is>
      </c>
      <c r="D316" t="inlineStr">
        <is>
          <t>D</t>
        </is>
      </c>
      <c r="E316" t="inlineStr">
        <is>
          <t>D</t>
        </is>
      </c>
      <c r="F316" t="n">
        <v>36</v>
      </c>
      <c r="G316" t="inlineStr"/>
      <c r="H316" t="inlineStr">
        <is>
          <t>FA</t>
        </is>
      </c>
      <c r="I316" s="30" t="n">
        <v>7575000</v>
      </c>
      <c r="J316" s="31" t="n">
        <v>55.58</v>
      </c>
      <c r="K316" s="31" t="n">
        <v>54.36</v>
      </c>
      <c r="L316" s="31" t="n">
        <v>1.22</v>
      </c>
      <c r="M316" s="31" t="n">
        <v>7.34</v>
      </c>
      <c r="N316" t="n">
        <v>290.3</v>
      </c>
      <c r="O316" t="n">
        <v>20</v>
      </c>
      <c r="P316" t="inlineStr">
        <is>
          <t>023wa</t>
        </is>
      </c>
    </row>
    <row r="317">
      <c r="A317" t="n">
        <v>316</v>
      </c>
      <c r="B317" t="inlineStr">
        <is>
          <t>Artturi Lehkonen</t>
        </is>
      </c>
      <c r="C317" t="inlineStr">
        <is>
          <t>COL</t>
        </is>
      </c>
      <c r="D317" t="inlineStr">
        <is>
          <t>F</t>
        </is>
      </c>
      <c r="E317" t="inlineStr">
        <is>
          <t>F</t>
        </is>
      </c>
      <c r="F317" t="n">
        <v>31</v>
      </c>
      <c r="G317" t="inlineStr"/>
      <c r="H317" t="inlineStr">
        <is>
          <t>Mike</t>
        </is>
      </c>
      <c r="I317" s="30" t="n">
        <v>4500000</v>
      </c>
      <c r="J317" s="31" t="n">
        <v>55.57</v>
      </c>
      <c r="K317" s="31" t="n">
        <v>58.11</v>
      </c>
      <c r="L317" s="31" t="n">
        <v>-2.54</v>
      </c>
      <c r="M317" s="31" t="n">
        <v>12.35</v>
      </c>
      <c r="N317" t="n">
        <v>211.2</v>
      </c>
      <c r="O317" t="n">
        <v>74</v>
      </c>
      <c r="P317" t="inlineStr">
        <is>
          <t>02ybk</t>
        </is>
      </c>
    </row>
    <row r="318">
      <c r="A318" t="n">
        <v>317</v>
      </c>
      <c r="B318" t="inlineStr">
        <is>
          <t>Frederik Andersen</t>
        </is>
      </c>
      <c r="C318" t="inlineStr">
        <is>
          <t>EDM</t>
        </is>
      </c>
      <c r="D318" t="inlineStr">
        <is>
          <t>G</t>
        </is>
      </c>
      <c r="E318" t="inlineStr">
        <is>
          <t>G</t>
        </is>
      </c>
      <c r="F318" t="n">
        <v>36</v>
      </c>
      <c r="G318" t="inlineStr"/>
      <c r="H318" t="inlineStr">
        <is>
          <t>FA</t>
        </is>
      </c>
      <c r="I318" s="30" t="n">
        <v>1000000</v>
      </c>
      <c r="J318" s="31" t="n">
        <v>55.44</v>
      </c>
      <c r="K318" s="31" t="n">
        <v>62.49</v>
      </c>
      <c r="L318" s="31" t="n">
        <v>-7.05</v>
      </c>
      <c r="M318" s="31" t="n">
        <v>55.44</v>
      </c>
      <c r="N318" t="n">
        <v>266.6</v>
      </c>
      <c r="O318" t="n">
        <v>62</v>
      </c>
      <c r="P318" t="inlineStr">
        <is>
          <t>01zry</t>
        </is>
      </c>
    </row>
    <row r="319">
      <c r="A319" t="n">
        <v>318</v>
      </c>
      <c r="B319" t="inlineStr">
        <is>
          <t>Radko Gudas</t>
        </is>
      </c>
      <c r="C319" t="inlineStr">
        <is>
          <t>FLA</t>
        </is>
      </c>
      <c r="D319" t="inlineStr">
        <is>
          <t>D</t>
        </is>
      </c>
      <c r="E319" t="inlineStr">
        <is>
          <t>D</t>
        </is>
      </c>
      <c r="F319" t="n">
        <v>36</v>
      </c>
      <c r="G319" t="inlineStr"/>
      <c r="H319" t="inlineStr">
        <is>
          <t>Brown Noesen</t>
        </is>
      </c>
      <c r="I319" s="30" t="n">
        <v>1500000</v>
      </c>
      <c r="J319" s="31" t="n">
        <v>55.31</v>
      </c>
      <c r="K319" s="31" t="n">
        <v>65.53</v>
      </c>
      <c r="L319" s="31" t="n">
        <v>-10.22</v>
      </c>
      <c r="M319" s="31" t="n">
        <v>36.87</v>
      </c>
      <c r="N319" t="n">
        <v>287.3</v>
      </c>
      <c r="O319" t="n">
        <v>39</v>
      </c>
      <c r="P319" t="inlineStr">
        <is>
          <t>01yj6</t>
        </is>
      </c>
    </row>
    <row r="320">
      <c r="A320" t="n">
        <v>319</v>
      </c>
      <c r="B320" t="inlineStr">
        <is>
          <t>Frank Nazar</t>
        </is>
      </c>
      <c r="C320" t="inlineStr">
        <is>
          <t>CHI</t>
        </is>
      </c>
      <c r="D320" t="inlineStr">
        <is>
          <t>F</t>
        </is>
      </c>
      <c r="E320" t="inlineStr">
        <is>
          <t>F</t>
        </is>
      </c>
      <c r="F320" t="n">
        <v>22</v>
      </c>
      <c r="G320" t="inlineStr"/>
      <c r="H320" t="inlineStr">
        <is>
          <t>Anybody but the Leafs</t>
        </is>
      </c>
      <c r="I320" s="30" t="n">
        <v>6599991</v>
      </c>
      <c r="J320" s="31" t="n">
        <v>55.07</v>
      </c>
      <c r="K320" s="31" t="n">
        <v>56.01</v>
      </c>
      <c r="L320" s="31" t="n">
        <v>-0.9399999999999999</v>
      </c>
      <c r="M320" s="31" t="n">
        <v>8.34</v>
      </c>
      <c r="N320" t="n">
        <v>208.4</v>
      </c>
      <c r="O320" t="n">
        <v>85</v>
      </c>
      <c r="P320" t="inlineStr">
        <is>
          <t>05m17</t>
        </is>
      </c>
    </row>
    <row r="321">
      <c r="A321" t="n">
        <v>320</v>
      </c>
      <c r="B321" t="inlineStr">
        <is>
          <t>Jonas Siegenthaler</t>
        </is>
      </c>
      <c r="C321" t="inlineStr">
        <is>
          <t>NJD</t>
        </is>
      </c>
      <c r="D321" t="inlineStr">
        <is>
          <t>D</t>
        </is>
      </c>
      <c r="E321" t="inlineStr">
        <is>
          <t>D</t>
        </is>
      </c>
      <c r="F321" t="n">
        <v>29</v>
      </c>
      <c r="G321" t="inlineStr"/>
      <c r="H321" t="inlineStr">
        <is>
          <t>FA</t>
        </is>
      </c>
      <c r="I321" s="30" t="n">
        <v>3400000</v>
      </c>
      <c r="J321" s="31" t="n">
        <v>54.98</v>
      </c>
      <c r="K321" s="31" t="n">
        <v>51.53</v>
      </c>
      <c r="L321" s="31" t="n">
        <v>3.45</v>
      </c>
      <c r="M321" s="31" t="n">
        <v>16.17</v>
      </c>
      <c r="N321" t="n">
        <v>294.3</v>
      </c>
      <c r="O321" t="n">
        <v>11</v>
      </c>
      <c r="P321" t="inlineStr">
        <is>
          <t>03rf9</t>
        </is>
      </c>
    </row>
    <row r="322">
      <c r="A322" t="n">
        <v>321</v>
      </c>
      <c r="B322" t="inlineStr">
        <is>
          <t>Erik Cernak</t>
        </is>
      </c>
      <c r="C322" t="inlineStr">
        <is>
          <t>TBL</t>
        </is>
      </c>
      <c r="D322" t="inlineStr">
        <is>
          <t>D</t>
        </is>
      </c>
      <c r="E322" t="inlineStr">
        <is>
          <t>D</t>
        </is>
      </c>
      <c r="F322" t="n">
        <v>29</v>
      </c>
      <c r="G322" t="inlineStr"/>
      <c r="H322" t="inlineStr">
        <is>
          <t>FA</t>
        </is>
      </c>
      <c r="I322" s="30" t="n">
        <v>5200000</v>
      </c>
      <c r="J322" s="31" t="n">
        <v>54.84</v>
      </c>
      <c r="K322" s="31" t="n">
        <v>48.95</v>
      </c>
      <c r="L322" s="31" t="n">
        <v>5.89</v>
      </c>
      <c r="M322" s="31" t="n">
        <v>10.55</v>
      </c>
      <c r="N322" t="n">
        <v>292.7</v>
      </c>
      <c r="O322" t="n">
        <v>14</v>
      </c>
      <c r="P322" t="inlineStr">
        <is>
          <t>03rew</t>
        </is>
      </c>
    </row>
    <row r="323">
      <c r="A323" t="n">
        <v>322</v>
      </c>
      <c r="B323" t="inlineStr">
        <is>
          <t>Brayden Point</t>
        </is>
      </c>
      <c r="C323" t="inlineStr">
        <is>
          <t>TBL</t>
        </is>
      </c>
      <c r="D323" t="inlineStr">
        <is>
          <t>F</t>
        </is>
      </c>
      <c r="E323" t="inlineStr">
        <is>
          <t>F</t>
        </is>
      </c>
      <c r="F323" t="n">
        <v>30</v>
      </c>
      <c r="G323" t="inlineStr"/>
      <c r="H323" t="inlineStr">
        <is>
          <t>Sidizen Kanes</t>
        </is>
      </c>
      <c r="I323" s="30" t="n">
        <v>9500000</v>
      </c>
      <c r="J323" s="31" t="n">
        <v>54.82</v>
      </c>
      <c r="K323" s="31" t="n">
        <v>68.01000000000001</v>
      </c>
      <c r="L323" s="31" t="n">
        <v>-13.19</v>
      </c>
      <c r="M323" s="31" t="n">
        <v>5.77</v>
      </c>
      <c r="N323" t="n">
        <v>68.40000000000001</v>
      </c>
      <c r="O323" t="n">
        <v>98</v>
      </c>
      <c r="P323" t="inlineStr">
        <is>
          <t>03e1m</t>
        </is>
      </c>
    </row>
    <row r="324">
      <c r="A324" t="n">
        <v>323</v>
      </c>
      <c r="B324" t="inlineStr">
        <is>
          <t>Andrew Copp</t>
        </is>
      </c>
      <c r="C324" t="inlineStr">
        <is>
          <t>DET</t>
        </is>
      </c>
      <c r="D324" t="inlineStr">
        <is>
          <t>F</t>
        </is>
      </c>
      <c r="E324" t="inlineStr">
        <is>
          <t>F</t>
        </is>
      </c>
      <c r="F324" t="n">
        <v>32</v>
      </c>
      <c r="G324" t="inlineStr"/>
      <c r="H324" t="inlineStr">
        <is>
          <t>FA</t>
        </is>
      </c>
      <c r="I324" s="30" t="n">
        <v>5625000</v>
      </c>
      <c r="J324" s="31" t="n">
        <v>54.81</v>
      </c>
      <c r="K324" s="31" t="n">
        <v>52.06</v>
      </c>
      <c r="L324" s="31" t="n">
        <v>2.75</v>
      </c>
      <c r="M324" s="31" t="n">
        <v>9.74</v>
      </c>
      <c r="N324" t="n">
        <v>291.6</v>
      </c>
      <c r="O324" t="n">
        <v>21</v>
      </c>
      <c r="P324" t="inlineStr">
        <is>
          <t>031pq</t>
        </is>
      </c>
    </row>
    <row r="325">
      <c r="A325" t="n">
        <v>324</v>
      </c>
      <c r="B325" t="inlineStr">
        <is>
          <t>Jean-Gabriel Pageau</t>
        </is>
      </c>
      <c r="C325" t="inlineStr">
        <is>
          <t>NYI</t>
        </is>
      </c>
      <c r="D325" t="inlineStr">
        <is>
          <t>F</t>
        </is>
      </c>
      <c r="E325" t="inlineStr">
        <is>
          <t>F</t>
        </is>
      </c>
      <c r="F325" t="n">
        <v>33</v>
      </c>
      <c r="G325" t="inlineStr"/>
      <c r="H325" t="inlineStr">
        <is>
          <t>FA</t>
        </is>
      </c>
      <c r="I325" s="30" t="n">
        <v>4850000</v>
      </c>
      <c r="J325" s="31" t="n">
        <v>54.79</v>
      </c>
      <c r="K325" s="31" t="n">
        <v>55.49</v>
      </c>
      <c r="L325" s="31" t="n">
        <v>-0.7</v>
      </c>
      <c r="M325" s="31" t="n">
        <v>11.3</v>
      </c>
      <c r="N325" t="n">
        <v>291.6</v>
      </c>
      <c r="O325" t="n">
        <v>29</v>
      </c>
      <c r="P325" t="inlineStr">
        <is>
          <t>02dq6</t>
        </is>
      </c>
    </row>
    <row r="326">
      <c r="A326" t="n">
        <v>325</v>
      </c>
      <c r="B326" t="inlineStr">
        <is>
          <t>Casey DeSmith</t>
        </is>
      </c>
      <c r="C326" t="inlineStr">
        <is>
          <t>DAL</t>
        </is>
      </c>
      <c r="D326" t="inlineStr">
        <is>
          <t>G</t>
        </is>
      </c>
      <c r="E326" t="inlineStr">
        <is>
          <t>G</t>
        </is>
      </c>
      <c r="F326" t="n">
        <v>35</v>
      </c>
      <c r="G326" t="inlineStr"/>
      <c r="H326" t="inlineStr">
        <is>
          <t>FA</t>
        </is>
      </c>
      <c r="I326" s="30" t="n">
        <v>1000000</v>
      </c>
      <c r="J326" s="31" t="n">
        <v>54.78</v>
      </c>
      <c r="K326" s="31" t="n">
        <v>46.1</v>
      </c>
      <c r="L326" s="31" t="n">
        <v>8.68</v>
      </c>
      <c r="M326" s="31" t="n">
        <v>54.78</v>
      </c>
      <c r="N326" t="n">
        <v>290.5</v>
      </c>
      <c r="O326" t="n">
        <v>33</v>
      </c>
      <c r="P326" t="inlineStr">
        <is>
          <t>02ycf</t>
        </is>
      </c>
    </row>
    <row r="327">
      <c r="A327" t="n">
        <v>326</v>
      </c>
      <c r="B327" t="inlineStr">
        <is>
          <t>Denton Mateychuk</t>
        </is>
      </c>
      <c r="C327" t="inlineStr">
        <is>
          <t>CBJ</t>
        </is>
      </c>
      <c r="D327" t="inlineStr">
        <is>
          <t>D</t>
        </is>
      </c>
      <c r="E327" t="inlineStr">
        <is>
          <t>D</t>
        </is>
      </c>
      <c r="F327" t="n">
        <v>22</v>
      </c>
      <c r="G327" t="inlineStr"/>
      <c r="H327" t="inlineStr">
        <is>
          <t>Keith</t>
        </is>
      </c>
      <c r="I327" s="30" t="n">
        <v>886666</v>
      </c>
      <c r="J327" s="31" t="n">
        <v>54.71</v>
      </c>
      <c r="K327" s="31" t="n">
        <v>51.33</v>
      </c>
      <c r="L327" s="31" t="n">
        <v>3.38</v>
      </c>
      <c r="M327" s="31" t="n">
        <v>61.7</v>
      </c>
      <c r="N327" t="n">
        <v>288.5</v>
      </c>
      <c r="O327" t="n">
        <v>71</v>
      </c>
      <c r="P327" t="inlineStr">
        <is>
          <t>05y7m</t>
        </is>
      </c>
    </row>
    <row r="328">
      <c r="A328" t="n">
        <v>327</v>
      </c>
      <c r="B328" t="inlineStr">
        <is>
          <t>Mikey Anderson</t>
        </is>
      </c>
      <c r="C328" t="inlineStr">
        <is>
          <t>LAK</t>
        </is>
      </c>
      <c r="D328" t="inlineStr">
        <is>
          <t>D</t>
        </is>
      </c>
      <c r="E328" t="inlineStr">
        <is>
          <t>D</t>
        </is>
      </c>
      <c r="F328" t="n">
        <v>27</v>
      </c>
      <c r="G328" t="inlineStr"/>
      <c r="H328" t="inlineStr">
        <is>
          <t>FA</t>
        </is>
      </c>
      <c r="I328" s="30" t="n">
        <v>4125000</v>
      </c>
      <c r="J328" s="31" t="n">
        <v>54.67</v>
      </c>
      <c r="K328" s="31" t="n">
        <v>57.05</v>
      </c>
      <c r="L328" s="31" t="n">
        <v>-2.38</v>
      </c>
      <c r="M328" s="31" t="n">
        <v>13.25</v>
      </c>
      <c r="N328" t="n">
        <v>293.3</v>
      </c>
      <c r="O328" t="n">
        <v>21</v>
      </c>
      <c r="P328" t="inlineStr">
        <is>
          <t>04f1z</t>
        </is>
      </c>
    </row>
    <row r="329">
      <c r="A329" t="n">
        <v>328</v>
      </c>
      <c r="B329" t="inlineStr">
        <is>
          <t>Jordan Spence</t>
        </is>
      </c>
      <c r="C329" t="inlineStr">
        <is>
          <t>OTT</t>
        </is>
      </c>
      <c r="D329" t="inlineStr">
        <is>
          <t>D</t>
        </is>
      </c>
      <c r="E329" t="inlineStr">
        <is>
          <t>D</t>
        </is>
      </c>
      <c r="F329" t="n">
        <v>25</v>
      </c>
      <c r="G329" t="inlineStr"/>
      <c r="H329" t="inlineStr">
        <is>
          <t>Keith</t>
        </is>
      </c>
      <c r="I329" s="30" t="n">
        <v>5000000</v>
      </c>
      <c r="J329" s="31" t="n">
        <v>54.66</v>
      </c>
      <c r="K329" s="31" t="n">
        <v>54.66</v>
      </c>
      <c r="L329" s="31" t="n">
        <v>0</v>
      </c>
      <c r="M329" s="31" t="n">
        <v>10.93</v>
      </c>
      <c r="N329" t="n">
        <v>294.5</v>
      </c>
      <c r="O329" t="n">
        <v>46</v>
      </c>
      <c r="P329" t="inlineStr">
        <is>
          <t>04ye8</t>
        </is>
      </c>
    </row>
    <row r="330">
      <c r="A330" t="n">
        <v>329</v>
      </c>
      <c r="B330" t="inlineStr">
        <is>
          <t>Joel Edmundson</t>
        </is>
      </c>
      <c r="C330" t="inlineStr">
        <is>
          <t>LAK</t>
        </is>
      </c>
      <c r="D330" t="inlineStr">
        <is>
          <t>D</t>
        </is>
      </c>
      <c r="E330" t="inlineStr">
        <is>
          <t>D</t>
        </is>
      </c>
      <c r="F330" t="n">
        <v>33</v>
      </c>
      <c r="G330" t="inlineStr"/>
      <c r="H330" t="inlineStr">
        <is>
          <t>FA</t>
        </is>
      </c>
      <c r="I330" s="30" t="n">
        <v>3850000</v>
      </c>
      <c r="J330" s="31" t="n">
        <v>54.48</v>
      </c>
      <c r="K330" s="31" t="n">
        <v>53.7</v>
      </c>
      <c r="L330" s="31" t="n">
        <v>0.78</v>
      </c>
      <c r="M330" s="31" t="n">
        <v>14.15</v>
      </c>
      <c r="N330" t="n">
        <v>292.8</v>
      </c>
      <c r="O330" t="n">
        <v>13</v>
      </c>
      <c r="P330" t="inlineStr">
        <is>
          <t>02b42</t>
        </is>
      </c>
    </row>
    <row r="331">
      <c r="A331" t="n">
        <v>330</v>
      </c>
      <c r="B331" t="inlineStr">
        <is>
          <t>Artyom Levshunov</t>
        </is>
      </c>
      <c r="C331" t="inlineStr">
        <is>
          <t>CHI</t>
        </is>
      </c>
      <c r="D331" t="inlineStr">
        <is>
          <t>D</t>
        </is>
      </c>
      <c r="E331" t="inlineStr">
        <is>
          <t>D</t>
        </is>
      </c>
      <c r="F331" t="n">
        <v>20</v>
      </c>
      <c r="G331" t="inlineStr"/>
      <c r="H331" t="inlineStr">
        <is>
          <t>Kurtis</t>
        </is>
      </c>
      <c r="I331" s="30" t="n">
        <v>975000</v>
      </c>
      <c r="J331" s="31" t="n">
        <v>54.41</v>
      </c>
      <c r="K331" s="31" t="n">
        <v>61.1</v>
      </c>
      <c r="L331" s="31" t="n">
        <v>-6.69</v>
      </c>
      <c r="M331" s="31" t="n">
        <v>55.81</v>
      </c>
      <c r="N331" t="n">
        <v>285.1</v>
      </c>
      <c r="O331" t="n">
        <v>77</v>
      </c>
      <c r="P331" t="inlineStr">
        <is>
          <t>06axy</t>
        </is>
      </c>
    </row>
    <row r="332">
      <c r="A332" t="n">
        <v>331</v>
      </c>
      <c r="B332" t="inlineStr">
        <is>
          <t>Gabriel Landeskog</t>
        </is>
      </c>
      <c r="C332" t="inlineStr">
        <is>
          <t>COL</t>
        </is>
      </c>
      <c r="D332" t="inlineStr">
        <is>
          <t>F</t>
        </is>
      </c>
      <c r="E332" t="inlineStr">
        <is>
          <t>F</t>
        </is>
      </c>
      <c r="F332" t="n">
        <v>33</v>
      </c>
      <c r="G332" t="inlineStr"/>
      <c r="H332" t="inlineStr">
        <is>
          <t>FA</t>
        </is>
      </c>
      <c r="I332" s="30" t="n">
        <v>7000000</v>
      </c>
      <c r="J332" s="31" t="n">
        <v>54.33</v>
      </c>
      <c r="K332" s="31" t="n">
        <v>55.72</v>
      </c>
      <c r="L332" s="31" t="n">
        <v>-1.39</v>
      </c>
      <c r="M332" s="31" t="n">
        <v>7.76</v>
      </c>
      <c r="N332" t="n">
        <v>188.4</v>
      </c>
      <c r="O332" t="n">
        <v>69</v>
      </c>
      <c r="P332" t="inlineStr">
        <is>
          <t>0243e</t>
        </is>
      </c>
    </row>
    <row r="333">
      <c r="A333" t="n">
        <v>332</v>
      </c>
      <c r="B333" t="inlineStr">
        <is>
          <t>Mavrik Bourque</t>
        </is>
      </c>
      <c r="C333" t="inlineStr">
        <is>
          <t>NSH</t>
        </is>
      </c>
      <c r="D333" t="inlineStr">
        <is>
          <t>F</t>
        </is>
      </c>
      <c r="E333" t="inlineStr">
        <is>
          <t>F</t>
        </is>
      </c>
      <c r="F333" t="n">
        <v>24</v>
      </c>
      <c r="G333" t="inlineStr"/>
      <c r="H333" t="inlineStr">
        <is>
          <t>Keith</t>
        </is>
      </c>
      <c r="I333" s="30" t="n">
        <v>5500000</v>
      </c>
      <c r="J333" s="31" t="n">
        <v>54.24</v>
      </c>
      <c r="K333" s="31" t="n">
        <v>46.82</v>
      </c>
      <c r="L333" s="31" t="n">
        <v>7.42</v>
      </c>
      <c r="M333" s="31" t="n">
        <v>9.859999999999999</v>
      </c>
      <c r="N333" t="n">
        <v>256.8</v>
      </c>
      <c r="O333" t="n">
        <v>72</v>
      </c>
      <c r="P333" t="inlineStr">
        <is>
          <t>04zp9</t>
        </is>
      </c>
    </row>
    <row r="334">
      <c r="A334" t="n">
        <v>333</v>
      </c>
      <c r="B334" t="inlineStr">
        <is>
          <t>Connor Brown</t>
        </is>
      </c>
      <c r="C334" t="inlineStr">
        <is>
          <t>NJD</t>
        </is>
      </c>
      <c r="D334" t="inlineStr">
        <is>
          <t>F</t>
        </is>
      </c>
      <c r="E334" t="inlineStr">
        <is>
          <t>F</t>
        </is>
      </c>
      <c r="F334" t="n">
        <v>32</v>
      </c>
      <c r="G334" t="inlineStr"/>
      <c r="H334" t="inlineStr">
        <is>
          <t>FA</t>
        </is>
      </c>
      <c r="I334" s="30" t="n">
        <v>3000000</v>
      </c>
      <c r="J334" s="31" t="n">
        <v>54.23</v>
      </c>
      <c r="K334" s="31" t="n">
        <v>48.35</v>
      </c>
      <c r="L334" s="31" t="n">
        <v>5.88</v>
      </c>
      <c r="M334" s="31" t="n">
        <v>18.08</v>
      </c>
      <c r="N334" t="n">
        <v>288.6</v>
      </c>
      <c r="O334" t="n">
        <v>21</v>
      </c>
      <c r="P334" t="inlineStr">
        <is>
          <t>02oak</t>
        </is>
      </c>
    </row>
    <row r="335">
      <c r="A335" t="n">
        <v>334</v>
      </c>
      <c r="B335" t="inlineStr">
        <is>
          <t>Matt Savoie</t>
        </is>
      </c>
      <c r="C335" t="inlineStr">
        <is>
          <t>EDM</t>
        </is>
      </c>
      <c r="D335" t="inlineStr">
        <is>
          <t>F</t>
        </is>
      </c>
      <c r="E335" t="inlineStr">
        <is>
          <t>F</t>
        </is>
      </c>
      <c r="F335" t="n">
        <v>22</v>
      </c>
      <c r="G335" t="inlineStr"/>
      <c r="H335" t="inlineStr">
        <is>
          <t>Nathan</t>
        </is>
      </c>
      <c r="I335" s="30" t="n">
        <v>886666</v>
      </c>
      <c r="J335" s="31" t="n">
        <v>54.18</v>
      </c>
      <c r="K335" s="31" t="n">
        <v>48.26</v>
      </c>
      <c r="L335" s="31" t="n">
        <v>5.92</v>
      </c>
      <c r="M335" s="31" t="n">
        <v>61.11</v>
      </c>
      <c r="N335" t="n">
        <v>286.9</v>
      </c>
      <c r="O335" t="n">
        <v>69</v>
      </c>
      <c r="P335" t="inlineStr">
        <is>
          <t>04mq0</t>
        </is>
      </c>
    </row>
    <row r="336">
      <c r="A336" t="n">
        <v>335</v>
      </c>
      <c r="B336" t="inlineStr">
        <is>
          <t>Joonas Korpisalo</t>
        </is>
      </c>
      <c r="C336" t="inlineStr">
        <is>
          <t>NYR</t>
        </is>
      </c>
      <c r="D336" t="inlineStr">
        <is>
          <t>G</t>
        </is>
      </c>
      <c r="E336" t="inlineStr">
        <is>
          <t>G</t>
        </is>
      </c>
      <c r="F336" t="n">
        <v>32</v>
      </c>
      <c r="G336" t="inlineStr"/>
      <c r="H336" t="inlineStr">
        <is>
          <t>FA</t>
        </is>
      </c>
      <c r="I336" s="30" t="n">
        <v>4000000</v>
      </c>
      <c r="J336" s="31" t="n">
        <v>54.12</v>
      </c>
      <c r="K336" s="31" t="n">
        <v>40.06</v>
      </c>
      <c r="L336" s="31" t="n">
        <v>14.06</v>
      </c>
      <c r="M336" s="31" t="n">
        <v>13.53</v>
      </c>
      <c r="N336" t="n">
        <v>293.5</v>
      </c>
      <c r="O336" t="n">
        <v>20</v>
      </c>
      <c r="P336" t="inlineStr">
        <is>
          <t>02npn</t>
        </is>
      </c>
    </row>
    <row r="337">
      <c r="A337" t="n">
        <v>336</v>
      </c>
      <c r="B337" t="inlineStr">
        <is>
          <t>Dmitry Voronkov</t>
        </is>
      </c>
      <c r="C337" t="inlineStr">
        <is>
          <t>CBJ</t>
        </is>
      </c>
      <c r="D337" t="inlineStr">
        <is>
          <t>F</t>
        </is>
      </c>
      <c r="E337" t="inlineStr">
        <is>
          <t>F</t>
        </is>
      </c>
      <c r="F337" t="n">
        <v>26</v>
      </c>
      <c r="G337" t="inlineStr"/>
      <c r="H337" t="inlineStr">
        <is>
          <t>FA</t>
        </is>
      </c>
      <c r="I337" s="30" t="n">
        <v>4175000</v>
      </c>
      <c r="J337" s="31" t="n">
        <v>54.08</v>
      </c>
      <c r="K337" s="31" t="n">
        <v>56.82</v>
      </c>
      <c r="L337" s="31" t="n">
        <v>-2.74</v>
      </c>
      <c r="M337" s="31" t="n">
        <v>12.95</v>
      </c>
      <c r="N337" t="n">
        <v>290.9</v>
      </c>
      <c r="O337" t="n">
        <v>51</v>
      </c>
      <c r="P337" t="inlineStr">
        <is>
          <t>050rc</t>
        </is>
      </c>
    </row>
    <row r="338">
      <c r="A338" t="n">
        <v>337</v>
      </c>
      <c r="B338" t="inlineStr">
        <is>
          <t>Scott Mayfield</t>
        </is>
      </c>
      <c r="C338" t="inlineStr">
        <is>
          <t>NYI</t>
        </is>
      </c>
      <c r="D338" t="inlineStr">
        <is>
          <t>D</t>
        </is>
      </c>
      <c r="E338" t="inlineStr">
        <is>
          <t>D</t>
        </is>
      </c>
      <c r="F338" t="n">
        <v>33</v>
      </c>
      <c r="G338" t="inlineStr"/>
      <c r="H338" t="inlineStr">
        <is>
          <t>FA</t>
        </is>
      </c>
      <c r="I338" s="30" t="n">
        <v>3500000</v>
      </c>
      <c r="J338" s="31" t="n">
        <v>54.05</v>
      </c>
      <c r="K338" s="31" t="n">
        <v>51.57</v>
      </c>
      <c r="L338" s="31" t="n">
        <v>2.48</v>
      </c>
      <c r="M338" s="31" t="n">
        <v>15.44</v>
      </c>
      <c r="O338" t="n">
        <v>8</v>
      </c>
      <c r="P338" t="inlineStr">
        <is>
          <t>02b3t</t>
        </is>
      </c>
    </row>
    <row r="339">
      <c r="A339" t="n">
        <v>338</v>
      </c>
      <c r="B339" t="inlineStr">
        <is>
          <t>Tyler Tucker</t>
        </is>
      </c>
      <c r="C339" t="inlineStr">
        <is>
          <t>STL</t>
        </is>
      </c>
      <c r="D339" t="inlineStr">
        <is>
          <t>D</t>
        </is>
      </c>
      <c r="E339" t="inlineStr">
        <is>
          <t>D</t>
        </is>
      </c>
      <c r="F339" t="n">
        <v>26</v>
      </c>
      <c r="G339" t="inlineStr"/>
      <c r="H339" t="inlineStr">
        <is>
          <t>FA</t>
        </is>
      </c>
      <c r="I339" s="30" t="n">
        <v>925000</v>
      </c>
      <c r="J339" s="31" t="n">
        <v>53.99</v>
      </c>
      <c r="K339" s="31" t="n">
        <v>55.91</v>
      </c>
      <c r="L339" s="31" t="n">
        <v>-1.92</v>
      </c>
      <c r="M339" s="31" t="n">
        <v>58.37</v>
      </c>
      <c r="O339" t="n">
        <v>17</v>
      </c>
      <c r="P339" t="inlineStr">
        <is>
          <t>04r1c</t>
        </is>
      </c>
    </row>
    <row r="340">
      <c r="A340" t="n">
        <v>339</v>
      </c>
      <c r="B340" t="inlineStr">
        <is>
          <t>Tanner Jeannot</t>
        </is>
      </c>
      <c r="C340" t="inlineStr">
        <is>
          <t>BOS</t>
        </is>
      </c>
      <c r="D340" t="inlineStr">
        <is>
          <t>F</t>
        </is>
      </c>
      <c r="E340" t="inlineStr">
        <is>
          <t>F</t>
        </is>
      </c>
      <c r="F340" t="n">
        <v>29</v>
      </c>
      <c r="G340" t="inlineStr"/>
      <c r="H340" t="inlineStr">
        <is>
          <t>The Last Place Lukes</t>
        </is>
      </c>
      <c r="I340" s="30" t="n">
        <v>3400000</v>
      </c>
      <c r="J340" s="31" t="n">
        <v>53.77</v>
      </c>
      <c r="K340" s="31" t="n">
        <v>29.56</v>
      </c>
      <c r="L340" s="31" t="n">
        <v>24.21</v>
      </c>
      <c r="M340" s="31" t="n">
        <v>15.81</v>
      </c>
      <c r="N340" t="n">
        <v>292.9</v>
      </c>
      <c r="O340" t="n">
        <v>18</v>
      </c>
      <c r="P340" t="inlineStr">
        <is>
          <t>048t9</t>
        </is>
      </c>
    </row>
    <row r="341">
      <c r="A341" t="n">
        <v>340</v>
      </c>
      <c r="B341" t="inlineStr">
        <is>
          <t>Zach Whitecloud</t>
        </is>
      </c>
      <c r="C341" t="inlineStr">
        <is>
          <t>CGY</t>
        </is>
      </c>
      <c r="D341" t="inlineStr">
        <is>
          <t>D</t>
        </is>
      </c>
      <c r="E341" t="inlineStr">
        <is>
          <t>D</t>
        </is>
      </c>
      <c r="F341" t="n">
        <v>29</v>
      </c>
      <c r="G341" t="inlineStr"/>
      <c r="H341" t="inlineStr">
        <is>
          <t>FA</t>
        </is>
      </c>
      <c r="I341" s="30" t="n">
        <v>2750000</v>
      </c>
      <c r="J341" s="31" t="n">
        <v>53.64</v>
      </c>
      <c r="K341" s="31" t="n">
        <v>53.38</v>
      </c>
      <c r="L341" s="31" t="n">
        <v>0.26</v>
      </c>
      <c r="M341" s="31" t="n">
        <v>19.51</v>
      </c>
      <c r="N341" t="n">
        <v>292.5</v>
      </c>
      <c r="O341" t="n">
        <v>21</v>
      </c>
      <c r="P341" t="inlineStr">
        <is>
          <t>04lcr</t>
        </is>
      </c>
    </row>
    <row r="342">
      <c r="A342" t="n">
        <v>341</v>
      </c>
      <c r="B342" t="inlineStr">
        <is>
          <t>Kevin Lankinen</t>
        </is>
      </c>
      <c r="C342" t="inlineStr">
        <is>
          <t>VAN</t>
        </is>
      </c>
      <c r="D342" t="inlineStr">
        <is>
          <t>G</t>
        </is>
      </c>
      <c r="E342" t="inlineStr">
        <is>
          <t>G</t>
        </is>
      </c>
      <c r="F342" t="n">
        <v>31</v>
      </c>
      <c r="G342" t="inlineStr"/>
      <c r="H342" t="inlineStr">
        <is>
          <t>FA</t>
        </is>
      </c>
      <c r="I342" s="30" t="n">
        <v>4500000</v>
      </c>
      <c r="J342" s="31" t="n">
        <v>53.6</v>
      </c>
      <c r="K342" s="31" t="n">
        <v>66.31</v>
      </c>
      <c r="L342" s="31" t="n">
        <v>-12.71</v>
      </c>
      <c r="M342" s="31" t="n">
        <v>11.91</v>
      </c>
      <c r="N342" t="n">
        <v>289.6</v>
      </c>
      <c r="O342" t="n">
        <v>31</v>
      </c>
      <c r="P342" t="inlineStr">
        <is>
          <t>04ai3</t>
        </is>
      </c>
    </row>
    <row r="343">
      <c r="A343" t="n">
        <v>342</v>
      </c>
      <c r="B343" t="inlineStr">
        <is>
          <t>Yanni Gourde</t>
        </is>
      </c>
      <c r="C343" t="inlineStr">
        <is>
          <t>TBL</t>
        </is>
      </c>
      <c r="D343" t="inlineStr">
        <is>
          <t>F</t>
        </is>
      </c>
      <c r="E343" t="inlineStr">
        <is>
          <t>F</t>
        </is>
      </c>
      <c r="F343" t="n">
        <v>34</v>
      </c>
      <c r="G343" t="inlineStr"/>
      <c r="H343" t="inlineStr">
        <is>
          <t>Mike</t>
        </is>
      </c>
      <c r="I343" s="30" t="n">
        <v>2333333</v>
      </c>
      <c r="J343" s="31" t="n">
        <v>53.49</v>
      </c>
      <c r="K343" s="31" t="n">
        <v>54.91</v>
      </c>
      <c r="L343" s="31" t="n">
        <v>-1.42</v>
      </c>
      <c r="M343" s="31" t="n">
        <v>22.92</v>
      </c>
      <c r="N343" t="n">
        <v>292.9</v>
      </c>
      <c r="O343" t="n">
        <v>18</v>
      </c>
      <c r="P343" t="inlineStr">
        <is>
          <t>02jrw</t>
        </is>
      </c>
    </row>
    <row r="344">
      <c r="A344" t="n">
        <v>343</v>
      </c>
      <c r="B344" t="inlineStr">
        <is>
          <t>Kevin Fiala</t>
        </is>
      </c>
      <c r="C344" t="inlineStr">
        <is>
          <t>LAK</t>
        </is>
      </c>
      <c r="D344" t="inlineStr">
        <is>
          <t>F</t>
        </is>
      </c>
      <c r="E344" t="inlineStr">
        <is>
          <t>F</t>
        </is>
      </c>
      <c r="F344" t="n">
        <v>30</v>
      </c>
      <c r="G344" t="inlineStr"/>
      <c r="H344" t="inlineStr">
        <is>
          <t>Keith</t>
        </is>
      </c>
      <c r="I344" s="30" t="n">
        <v>7875000</v>
      </c>
      <c r="J344" s="31" t="n">
        <v>53.41</v>
      </c>
      <c r="K344" s="31" t="n">
        <v>68.98999999999999</v>
      </c>
      <c r="L344" s="31" t="n">
        <v>-15.58</v>
      </c>
      <c r="M344" s="31" t="n">
        <v>6.78</v>
      </c>
      <c r="N344" t="n">
        <v>113.5</v>
      </c>
      <c r="O344" t="n">
        <v>88</v>
      </c>
      <c r="P344" t="inlineStr">
        <is>
          <t>03dms</t>
        </is>
      </c>
    </row>
    <row r="345">
      <c r="A345" t="n">
        <v>344</v>
      </c>
      <c r="B345" t="inlineStr">
        <is>
          <t>Matt Duchene</t>
        </is>
      </c>
      <c r="C345" t="inlineStr">
        <is>
          <t>DAL</t>
        </is>
      </c>
      <c r="D345" t="inlineStr">
        <is>
          <t>F</t>
        </is>
      </c>
      <c r="E345" t="inlineStr">
        <is>
          <t>F</t>
        </is>
      </c>
      <c r="F345" t="n">
        <v>35</v>
      </c>
      <c r="G345" t="inlineStr"/>
      <c r="H345" t="inlineStr">
        <is>
          <t>FA</t>
        </is>
      </c>
      <c r="I345" s="30" t="n">
        <v>4500000</v>
      </c>
      <c r="J345" s="31" t="n">
        <v>53.37</v>
      </c>
      <c r="K345" s="31" t="n">
        <v>65.04000000000001</v>
      </c>
      <c r="L345" s="31" t="n">
        <v>-11.67</v>
      </c>
      <c r="M345" s="31" t="n">
        <v>11.86</v>
      </c>
      <c r="N345" t="n">
        <v>198.2</v>
      </c>
      <c r="O345" t="n">
        <v>76</v>
      </c>
      <c r="P345" t="inlineStr">
        <is>
          <t>01ex7</t>
        </is>
      </c>
    </row>
    <row r="346">
      <c r="A346" t="n">
        <v>345</v>
      </c>
      <c r="B346" t="inlineStr">
        <is>
          <t>Justin Sourdif</t>
        </is>
      </c>
      <c r="C346" t="inlineStr">
        <is>
          <t>WSH</t>
        </is>
      </c>
      <c r="D346" t="inlineStr">
        <is>
          <t>F</t>
        </is>
      </c>
      <c r="E346" t="inlineStr">
        <is>
          <t>F</t>
        </is>
      </c>
      <c r="F346" t="n">
        <v>24</v>
      </c>
      <c r="G346" t="inlineStr"/>
      <c r="H346" t="inlineStr">
        <is>
          <t>Aznfungus</t>
        </is>
      </c>
      <c r="I346" s="30" t="n">
        <v>825000</v>
      </c>
      <c r="J346" s="31" t="n">
        <v>53.25</v>
      </c>
      <c r="K346" s="31" t="n">
        <v>39.7</v>
      </c>
      <c r="L346" s="31" t="n">
        <v>13.55</v>
      </c>
      <c r="M346" s="31" t="n">
        <v>64.55</v>
      </c>
      <c r="N346" t="n">
        <v>292.4</v>
      </c>
      <c r="O346" t="n">
        <v>43</v>
      </c>
      <c r="P346" t="inlineStr">
        <is>
          <t>059e2</t>
        </is>
      </c>
    </row>
    <row r="347">
      <c r="A347" t="n">
        <v>346</v>
      </c>
      <c r="B347" t="inlineStr">
        <is>
          <t>Roope Hintz</t>
        </is>
      </c>
      <c r="C347" t="inlineStr">
        <is>
          <t>DAL</t>
        </is>
      </c>
      <c r="D347" t="inlineStr">
        <is>
          <t>F</t>
        </is>
      </c>
      <c r="E347" t="inlineStr">
        <is>
          <t>F</t>
        </is>
      </c>
      <c r="F347" t="n">
        <v>29</v>
      </c>
      <c r="G347" t="inlineStr"/>
      <c r="H347" t="inlineStr">
        <is>
          <t>FA</t>
        </is>
      </c>
      <c r="I347" s="30" t="n">
        <v>8450000</v>
      </c>
      <c r="J347" s="31" t="n">
        <v>53.22</v>
      </c>
      <c r="K347" s="31" t="n">
        <v>68.8</v>
      </c>
      <c r="L347" s="31" t="n">
        <v>-15.58</v>
      </c>
      <c r="M347" s="31" t="n">
        <v>6.3</v>
      </c>
      <c r="N347" t="n">
        <v>133.1</v>
      </c>
      <c r="O347" t="n">
        <v>92</v>
      </c>
      <c r="P347" t="inlineStr">
        <is>
          <t>03rf2</t>
        </is>
      </c>
    </row>
    <row r="348">
      <c r="A348" t="n">
        <v>347</v>
      </c>
      <c r="B348" t="inlineStr">
        <is>
          <t>Fraser Minten</t>
        </is>
      </c>
      <c r="C348" t="inlineStr">
        <is>
          <t>BOS</t>
        </is>
      </c>
      <c r="D348" t="inlineStr">
        <is>
          <t>F</t>
        </is>
      </c>
      <c r="E348" t="inlineStr">
        <is>
          <t>F</t>
        </is>
      </c>
      <c r="F348" t="n">
        <v>22</v>
      </c>
      <c r="G348" t="inlineStr"/>
      <c r="H348" t="inlineStr">
        <is>
          <t>Aznfungus</t>
        </is>
      </c>
      <c r="I348" s="30" t="n">
        <v>816667</v>
      </c>
      <c r="J348" s="31" t="n">
        <v>53.14</v>
      </c>
      <c r="K348" s="31" t="n">
        <v>47.23</v>
      </c>
      <c r="L348" s="31" t="n">
        <v>5.91</v>
      </c>
      <c r="M348" s="31" t="n">
        <v>65.06999999999999</v>
      </c>
      <c r="N348" t="n">
        <v>284.5</v>
      </c>
      <c r="O348" t="n">
        <v>68</v>
      </c>
      <c r="P348" t="inlineStr">
        <is>
          <t>05yn2</t>
        </is>
      </c>
    </row>
    <row r="349">
      <c r="A349" t="n">
        <v>348</v>
      </c>
      <c r="B349" t="inlineStr">
        <is>
          <t>Arber Xhekaj</t>
        </is>
      </c>
      <c r="C349" t="inlineStr">
        <is>
          <t>MTL</t>
        </is>
      </c>
      <c r="D349" t="inlineStr">
        <is>
          <t>D</t>
        </is>
      </c>
      <c r="E349" t="inlineStr">
        <is>
          <t>D</t>
        </is>
      </c>
      <c r="F349" t="n">
        <v>25</v>
      </c>
      <c r="G349" t="inlineStr"/>
      <c r="H349" t="inlineStr">
        <is>
          <t>Anybody but the Leafs</t>
        </is>
      </c>
      <c r="I349" s="30" t="n">
        <v>1300000</v>
      </c>
      <c r="J349" s="31" t="n">
        <v>53.03</v>
      </c>
      <c r="K349" s="31" t="n">
        <v>44.71</v>
      </c>
      <c r="L349" s="31" t="n">
        <v>8.32</v>
      </c>
      <c r="M349" s="31" t="n">
        <v>40.79</v>
      </c>
      <c r="N349" t="n">
        <v>293.6</v>
      </c>
      <c r="O349" t="n">
        <v>19</v>
      </c>
      <c r="P349" t="inlineStr">
        <is>
          <t>05x9g</t>
        </is>
      </c>
    </row>
    <row r="350">
      <c r="A350" t="n">
        <v>349</v>
      </c>
      <c r="B350" t="inlineStr">
        <is>
          <t>Emil Heineman</t>
        </is>
      </c>
      <c r="C350" t="inlineStr">
        <is>
          <t>NYI</t>
        </is>
      </c>
      <c r="D350" t="inlineStr">
        <is>
          <t>F</t>
        </is>
      </c>
      <c r="E350" t="inlineStr">
        <is>
          <t>F</t>
        </is>
      </c>
      <c r="F350" t="n">
        <v>24</v>
      </c>
      <c r="G350" t="inlineStr"/>
      <c r="H350" t="inlineStr">
        <is>
          <t>Anybody but the Leafs</t>
        </is>
      </c>
      <c r="I350" s="30" t="n">
        <v>1100000</v>
      </c>
      <c r="J350" s="31" t="n">
        <v>53.01</v>
      </c>
      <c r="K350" s="31" t="n">
        <v>44.94</v>
      </c>
      <c r="L350" s="31" t="n">
        <v>8.07</v>
      </c>
      <c r="M350" s="31" t="n">
        <v>48.19</v>
      </c>
      <c r="N350" t="n">
        <v>279.4</v>
      </c>
      <c r="O350" t="n">
        <v>63</v>
      </c>
      <c r="P350" t="inlineStr">
        <is>
          <t>05kua</t>
        </is>
      </c>
    </row>
    <row r="351">
      <c r="A351" t="n">
        <v>350</v>
      </c>
      <c r="B351" t="inlineStr">
        <is>
          <t>Seth Jones</t>
        </is>
      </c>
      <c r="C351" t="inlineStr">
        <is>
          <t>FLA</t>
        </is>
      </c>
      <c r="D351" t="inlineStr">
        <is>
          <t>D</t>
        </is>
      </c>
      <c r="E351" t="inlineStr">
        <is>
          <t>D</t>
        </is>
      </c>
      <c r="F351" t="n">
        <v>31</v>
      </c>
      <c r="G351" t="inlineStr"/>
      <c r="H351" t="inlineStr">
        <is>
          <t>FA</t>
        </is>
      </c>
      <c r="I351" s="30" t="n">
        <v>9500000</v>
      </c>
      <c r="J351" s="31" t="n">
        <v>52.91</v>
      </c>
      <c r="K351" s="31" t="n">
        <v>63.94</v>
      </c>
      <c r="L351" s="31" t="n">
        <v>-11.03</v>
      </c>
      <c r="M351" s="31" t="n">
        <v>5.57</v>
      </c>
      <c r="N351" t="n">
        <v>92.8</v>
      </c>
      <c r="O351" t="n">
        <v>89</v>
      </c>
      <c r="P351" t="inlineStr">
        <is>
          <t>0243f</t>
        </is>
      </c>
    </row>
    <row r="352">
      <c r="A352" t="n">
        <v>351</v>
      </c>
      <c r="B352" t="inlineStr">
        <is>
          <t>Noah Hanifin</t>
        </is>
      </c>
      <c r="C352" t="inlineStr">
        <is>
          <t>VGK</t>
        </is>
      </c>
      <c r="D352" t="inlineStr">
        <is>
          <t>D</t>
        </is>
      </c>
      <c r="E352" t="inlineStr">
        <is>
          <t>D</t>
        </is>
      </c>
      <c r="F352" t="n">
        <v>29</v>
      </c>
      <c r="G352" t="inlineStr"/>
      <c r="H352" t="inlineStr">
        <is>
          <t>Mike</t>
        </is>
      </c>
      <c r="I352" s="30" t="n">
        <v>7350000</v>
      </c>
      <c r="J352" s="31" t="n">
        <v>52.9</v>
      </c>
      <c r="K352" s="31" t="n">
        <v>58.84</v>
      </c>
      <c r="L352" s="31" t="n">
        <v>-5.94</v>
      </c>
      <c r="M352" s="31" t="n">
        <v>7.2</v>
      </c>
      <c r="N352" t="n">
        <v>275.5</v>
      </c>
      <c r="O352" t="n">
        <v>59</v>
      </c>
      <c r="P352" t="inlineStr">
        <is>
          <t>03j8l</t>
        </is>
      </c>
    </row>
    <row r="353">
      <c r="A353" t="n">
        <v>352</v>
      </c>
      <c r="B353" t="inlineStr">
        <is>
          <t>Jordan Kyrou</t>
        </is>
      </c>
      <c r="C353" t="inlineStr">
        <is>
          <t>WSH</t>
        </is>
      </c>
      <c r="D353" t="inlineStr">
        <is>
          <t>F</t>
        </is>
      </c>
      <c r="E353" t="inlineStr">
        <is>
          <t>F</t>
        </is>
      </c>
      <c r="F353" t="n">
        <v>28</v>
      </c>
      <c r="G353" t="inlineStr"/>
      <c r="H353" t="inlineStr">
        <is>
          <t>FA</t>
        </is>
      </c>
      <c r="I353" s="30" t="n">
        <v>8125000</v>
      </c>
      <c r="J353" s="31" t="n">
        <v>52.82</v>
      </c>
      <c r="K353" s="31" t="n">
        <v>62.1</v>
      </c>
      <c r="L353" s="31" t="n">
        <v>-9.279999999999999</v>
      </c>
      <c r="M353" s="31" t="n">
        <v>6.5</v>
      </c>
      <c r="N353" t="n">
        <v>130.1</v>
      </c>
      <c r="O353" t="n">
        <v>90</v>
      </c>
      <c r="P353" t="inlineStr">
        <is>
          <t>042vl</t>
        </is>
      </c>
    </row>
    <row r="354">
      <c r="A354" t="n">
        <v>353</v>
      </c>
      <c r="B354" t="inlineStr">
        <is>
          <t>Oliver Kapanen</t>
        </is>
      </c>
      <c r="C354" t="inlineStr">
        <is>
          <t>MTL</t>
        </is>
      </c>
      <c r="D354" t="inlineStr">
        <is>
          <t>F</t>
        </is>
      </c>
      <c r="E354" t="inlineStr">
        <is>
          <t>F</t>
        </is>
      </c>
      <c r="F354" t="n">
        <v>23</v>
      </c>
      <c r="G354" t="inlineStr"/>
      <c r="H354" t="inlineStr">
        <is>
          <t>Sidizen Kanes</t>
        </is>
      </c>
      <c r="I354" s="30" t="n">
        <v>925000</v>
      </c>
      <c r="J354" s="31" t="n">
        <v>52.82</v>
      </c>
      <c r="K354" s="31" t="n">
        <v>45.55</v>
      </c>
      <c r="L354" s="31" t="n">
        <v>7.27</v>
      </c>
      <c r="M354" s="31" t="n">
        <v>57.1</v>
      </c>
      <c r="N354" t="n">
        <v>290.3</v>
      </c>
      <c r="O354" t="n">
        <v>57</v>
      </c>
      <c r="P354" t="inlineStr">
        <is>
          <t>05tcz</t>
        </is>
      </c>
    </row>
    <row r="355">
      <c r="A355" t="n">
        <v>354</v>
      </c>
      <c r="B355" t="inlineStr">
        <is>
          <t>John Klingberg</t>
        </is>
      </c>
      <c r="C355" t="inlineStr">
        <is>
          <t>(N/A)</t>
        </is>
      </c>
      <c r="D355" t="inlineStr">
        <is>
          <t>D</t>
        </is>
      </c>
      <c r="F355" t="n">
        <v>34</v>
      </c>
      <c r="G355" t="inlineStr"/>
      <c r="H355" t="inlineStr">
        <is>
          <t>FA</t>
        </is>
      </c>
      <c r="I355" s="30" t="n">
        <v>1</v>
      </c>
      <c r="J355" s="31" t="n">
        <v>52.78</v>
      </c>
      <c r="K355" s="31" t="n">
        <v>59.34</v>
      </c>
      <c r="L355" s="31" t="n">
        <v>-6.56</v>
      </c>
      <c r="M355" s="31" t="n">
        <v>52780000</v>
      </c>
      <c r="N355" t="n">
        <v>292.6</v>
      </c>
      <c r="O355" t="n">
        <v>16</v>
      </c>
      <c r="P355" t="inlineStr">
        <is>
          <t>01zu8</t>
        </is>
      </c>
    </row>
    <row r="356">
      <c r="A356" t="n">
        <v>355</v>
      </c>
      <c r="B356" t="inlineStr">
        <is>
          <t>Jake DeBrusk</t>
        </is>
      </c>
      <c r="C356" t="inlineStr">
        <is>
          <t>VAN</t>
        </is>
      </c>
      <c r="D356" t="inlineStr">
        <is>
          <t>F</t>
        </is>
      </c>
      <c r="E356" t="inlineStr">
        <is>
          <t>F</t>
        </is>
      </c>
      <c r="F356" t="n">
        <v>29</v>
      </c>
      <c r="G356" t="inlineStr"/>
      <c r="H356" t="inlineStr">
        <is>
          <t>FA</t>
        </is>
      </c>
      <c r="I356" s="30" t="n">
        <v>5500000</v>
      </c>
      <c r="J356" s="31" t="n">
        <v>52.66</v>
      </c>
      <c r="K356" s="31" t="n">
        <v>53.91</v>
      </c>
      <c r="L356" s="31" t="n">
        <v>-1.25</v>
      </c>
      <c r="M356" s="31" t="n">
        <v>9.57</v>
      </c>
      <c r="N356" t="n">
        <v>246.2</v>
      </c>
      <c r="O356" t="n">
        <v>59</v>
      </c>
      <c r="P356" t="inlineStr">
        <is>
          <t>03rab</t>
        </is>
      </c>
    </row>
    <row r="357">
      <c r="A357" t="n">
        <v>356</v>
      </c>
      <c r="B357" t="inlineStr">
        <is>
          <t>Linus Karlsson</t>
        </is>
      </c>
      <c r="C357" t="inlineStr">
        <is>
          <t>VAN</t>
        </is>
      </c>
      <c r="D357" t="inlineStr">
        <is>
          <t>F</t>
        </is>
      </c>
      <c r="E357" t="inlineStr">
        <is>
          <t>F</t>
        </is>
      </c>
      <c r="F357" t="n">
        <v>26</v>
      </c>
      <c r="G357" t="inlineStr"/>
      <c r="H357" t="inlineStr">
        <is>
          <t>FA</t>
        </is>
      </c>
      <c r="I357" s="30" t="n">
        <v>2250000</v>
      </c>
      <c r="J357" s="31" t="n">
        <v>52.53</v>
      </c>
      <c r="K357" s="31" t="n">
        <v>39.62</v>
      </c>
      <c r="L357" s="31" t="n">
        <v>12.91</v>
      </c>
      <c r="M357" s="31" t="n">
        <v>23.35</v>
      </c>
      <c r="N357" t="n">
        <v>292.5</v>
      </c>
      <c r="O357" t="n">
        <v>26</v>
      </c>
      <c r="P357" t="inlineStr">
        <is>
          <t>04qyw</t>
        </is>
      </c>
    </row>
    <row r="358">
      <c r="A358" t="n">
        <v>357</v>
      </c>
      <c r="B358" t="inlineStr">
        <is>
          <t>Egor Chinakhov</t>
        </is>
      </c>
      <c r="C358" t="inlineStr">
        <is>
          <t>PIT</t>
        </is>
      </c>
      <c r="D358" t="inlineStr">
        <is>
          <t>F</t>
        </is>
      </c>
      <c r="E358" t="inlineStr">
        <is>
          <t>F</t>
        </is>
      </c>
      <c r="F358" t="n">
        <v>25</v>
      </c>
      <c r="G358" t="inlineStr"/>
      <c r="H358" t="inlineStr">
        <is>
          <t>FA</t>
        </is>
      </c>
      <c r="I358" s="30" t="n">
        <v>6250000</v>
      </c>
      <c r="J358" s="31" t="n">
        <v>52.19</v>
      </c>
      <c r="K358" s="31" t="n">
        <v>51.81</v>
      </c>
      <c r="L358" s="31" t="n">
        <v>0.38</v>
      </c>
      <c r="M358" s="31" t="n">
        <v>8.35</v>
      </c>
      <c r="N358" t="n">
        <v>200.9</v>
      </c>
      <c r="O358" t="n">
        <v>73</v>
      </c>
      <c r="P358" t="inlineStr">
        <is>
          <t>051xf</t>
        </is>
      </c>
    </row>
    <row r="359">
      <c r="A359" t="n">
        <v>358</v>
      </c>
      <c r="B359" t="inlineStr">
        <is>
          <t>Sean Couturier</t>
        </is>
      </c>
      <c r="C359" t="inlineStr">
        <is>
          <t>PHI</t>
        </is>
      </c>
      <c r="D359" t="inlineStr">
        <is>
          <t>F</t>
        </is>
      </c>
      <c r="E359" t="inlineStr">
        <is>
          <t>F</t>
        </is>
      </c>
      <c r="F359" t="n">
        <v>33</v>
      </c>
      <c r="G359" t="inlineStr"/>
      <c r="H359" t="inlineStr">
        <is>
          <t>FA</t>
        </is>
      </c>
      <c r="I359" s="30" t="n">
        <v>7750000</v>
      </c>
      <c r="J359" s="31" t="n">
        <v>52.18</v>
      </c>
      <c r="K359" s="31" t="n">
        <v>52.73</v>
      </c>
      <c r="L359" s="31" t="n">
        <v>-0.55</v>
      </c>
      <c r="M359" s="31" t="n">
        <v>6.73</v>
      </c>
      <c r="N359" t="n">
        <v>291.7</v>
      </c>
      <c r="O359" t="n">
        <v>23</v>
      </c>
      <c r="P359" t="inlineStr">
        <is>
          <t>01z7v</t>
        </is>
      </c>
    </row>
    <row r="360">
      <c r="A360" t="n">
        <v>359</v>
      </c>
      <c r="B360" t="inlineStr">
        <is>
          <t>Matthew Robertson</t>
        </is>
      </c>
      <c r="C360" t="inlineStr">
        <is>
          <t>NYR</t>
        </is>
      </c>
      <c r="D360" t="inlineStr">
        <is>
          <t>D</t>
        </is>
      </c>
      <c r="E360" t="inlineStr">
        <is>
          <t>D</t>
        </is>
      </c>
      <c r="F360" t="n">
        <v>25</v>
      </c>
      <c r="G360" t="inlineStr"/>
      <c r="H360" t="inlineStr">
        <is>
          <t>FA</t>
        </is>
      </c>
      <c r="I360" s="30" t="n">
        <v>775000</v>
      </c>
      <c r="J360" s="31" t="n">
        <v>52.11</v>
      </c>
      <c r="K360" s="31" t="n">
        <v>31.98</v>
      </c>
      <c r="L360" s="31" t="n">
        <v>20.13</v>
      </c>
      <c r="M360" s="31" t="n">
        <v>67.23999999999999</v>
      </c>
      <c r="N360" t="n">
        <v>292.6</v>
      </c>
      <c r="O360" t="n">
        <v>24</v>
      </c>
      <c r="P360" t="inlineStr">
        <is>
          <t>04zot</t>
        </is>
      </c>
    </row>
    <row r="361">
      <c r="A361" t="n">
        <v>360</v>
      </c>
      <c r="B361" t="inlineStr">
        <is>
          <t>Tommy Novak</t>
        </is>
      </c>
      <c r="C361" t="inlineStr">
        <is>
          <t>PIT</t>
        </is>
      </c>
      <c r="D361" t="inlineStr">
        <is>
          <t>F</t>
        </is>
      </c>
      <c r="E361" t="inlineStr">
        <is>
          <t>F</t>
        </is>
      </c>
      <c r="F361" t="n">
        <v>29</v>
      </c>
      <c r="G361" t="inlineStr"/>
      <c r="H361" t="inlineStr">
        <is>
          <t>FA</t>
        </is>
      </c>
      <c r="I361" s="30" t="n">
        <v>3500000</v>
      </c>
      <c r="J361" s="31" t="n">
        <v>51.96</v>
      </c>
      <c r="K361" s="31" t="n">
        <v>49.91</v>
      </c>
      <c r="L361" s="31" t="n">
        <v>2.05</v>
      </c>
      <c r="M361" s="31" t="n">
        <v>14.85</v>
      </c>
      <c r="N361" t="n">
        <v>292.6</v>
      </c>
      <c r="O361" t="n">
        <v>25</v>
      </c>
      <c r="P361" t="inlineStr">
        <is>
          <t>03rfx</t>
        </is>
      </c>
    </row>
    <row r="362">
      <c r="A362" t="n">
        <v>361</v>
      </c>
      <c r="B362" t="inlineStr">
        <is>
          <t>Drew Doughty</t>
        </is>
      </c>
      <c r="C362" t="inlineStr">
        <is>
          <t>LAK</t>
        </is>
      </c>
      <c r="D362" t="inlineStr">
        <is>
          <t>D</t>
        </is>
      </c>
      <c r="E362" t="inlineStr">
        <is>
          <t>D</t>
        </is>
      </c>
      <c r="F362" t="n">
        <v>36</v>
      </c>
      <c r="G362" t="inlineStr"/>
      <c r="H362" t="inlineStr">
        <is>
          <t>FA</t>
        </is>
      </c>
      <c r="I362" s="30" t="n">
        <v>11000000</v>
      </c>
      <c r="J362" s="31" t="n">
        <v>51.92</v>
      </c>
      <c r="K362" s="31" t="n">
        <v>63.4</v>
      </c>
      <c r="L362" s="31" t="n">
        <v>-11.48</v>
      </c>
      <c r="M362" s="31" t="n">
        <v>4.72</v>
      </c>
      <c r="N362" t="n">
        <v>287.9</v>
      </c>
      <c r="O362" t="n">
        <v>33</v>
      </c>
      <c r="P362" t="inlineStr">
        <is>
          <t>00qnu</t>
        </is>
      </c>
    </row>
    <row r="363">
      <c r="A363" t="n">
        <v>362</v>
      </c>
      <c r="B363" t="inlineStr">
        <is>
          <t>Matt Roy</t>
        </is>
      </c>
      <c r="C363" t="inlineStr">
        <is>
          <t>WSH</t>
        </is>
      </c>
      <c r="D363" t="inlineStr">
        <is>
          <t>D</t>
        </is>
      </c>
      <c r="E363" t="inlineStr">
        <is>
          <t>D</t>
        </is>
      </c>
      <c r="F363" t="n">
        <v>31</v>
      </c>
      <c r="G363" t="inlineStr"/>
      <c r="H363" t="inlineStr">
        <is>
          <t>FA</t>
        </is>
      </c>
      <c r="I363" s="30" t="n">
        <v>5750000</v>
      </c>
      <c r="J363" s="31" t="n">
        <v>51.91</v>
      </c>
      <c r="K363" s="31" t="n">
        <v>56.77</v>
      </c>
      <c r="L363" s="31" t="n">
        <v>-4.86</v>
      </c>
      <c r="M363" s="31" t="n">
        <v>9.029999999999999</v>
      </c>
      <c r="N363" t="n">
        <v>293.6</v>
      </c>
      <c r="O363" t="n">
        <v>23</v>
      </c>
      <c r="P363" t="inlineStr">
        <is>
          <t>03rjq</t>
        </is>
      </c>
    </row>
    <row r="364">
      <c r="A364" t="n">
        <v>363</v>
      </c>
      <c r="B364" t="inlineStr">
        <is>
          <t>Will Borgen</t>
        </is>
      </c>
      <c r="C364" t="inlineStr">
        <is>
          <t>BOS</t>
        </is>
      </c>
      <c r="D364" t="inlineStr">
        <is>
          <t>D</t>
        </is>
      </c>
      <c r="E364" t="inlineStr">
        <is>
          <t>D</t>
        </is>
      </c>
      <c r="F364" t="n">
        <v>29</v>
      </c>
      <c r="G364" t="inlineStr"/>
      <c r="H364" t="inlineStr">
        <is>
          <t>FA</t>
        </is>
      </c>
      <c r="I364" s="30" t="n">
        <v>4100000</v>
      </c>
      <c r="J364" s="31" t="n">
        <v>51.83</v>
      </c>
      <c r="K364" s="31" t="n">
        <v>56.82</v>
      </c>
      <c r="L364" s="31" t="n">
        <v>-4.99</v>
      </c>
      <c r="M364" s="31" t="n">
        <v>12.64</v>
      </c>
      <c r="N364" t="n">
        <v>292.8</v>
      </c>
      <c r="O364" t="n">
        <v>11</v>
      </c>
      <c r="P364" t="inlineStr">
        <is>
          <t>03rg2</t>
        </is>
      </c>
    </row>
    <row r="365">
      <c r="A365" t="n">
        <v>364</v>
      </c>
      <c r="B365" t="inlineStr">
        <is>
          <t>Pavel Mintyukov</t>
        </is>
      </c>
      <c r="C365" t="inlineStr">
        <is>
          <t>ANA</t>
        </is>
      </c>
      <c r="D365" t="inlineStr">
        <is>
          <t>D</t>
        </is>
      </c>
      <c r="E365" t="inlineStr">
        <is>
          <t>D</t>
        </is>
      </c>
      <c r="F365" t="n">
        <v>22</v>
      </c>
      <c r="G365" t="inlineStr"/>
      <c r="H365" t="inlineStr">
        <is>
          <t>FA</t>
        </is>
      </c>
      <c r="I365" s="30" t="n">
        <v>7200000</v>
      </c>
      <c r="J365" s="31" t="n">
        <v>51.76</v>
      </c>
      <c r="K365" s="31" t="n">
        <v>53.41</v>
      </c>
      <c r="L365" s="31" t="n">
        <v>-1.65</v>
      </c>
      <c r="M365" s="31" t="n">
        <v>7.19</v>
      </c>
      <c r="N365" t="n">
        <v>289.9</v>
      </c>
      <c r="O365" t="n">
        <v>63</v>
      </c>
      <c r="P365" t="inlineStr">
        <is>
          <t>05yli</t>
        </is>
      </c>
    </row>
    <row r="366">
      <c r="A366" t="n">
        <v>365</v>
      </c>
      <c r="B366" t="inlineStr">
        <is>
          <t>Elvis Merzlikins</t>
        </is>
      </c>
      <c r="C366" t="inlineStr">
        <is>
          <t>CBJ</t>
        </is>
      </c>
      <c r="D366" t="inlineStr">
        <is>
          <t>G</t>
        </is>
      </c>
      <c r="E366" t="inlineStr">
        <is>
          <t>G</t>
        </is>
      </c>
      <c r="F366" t="n">
        <v>32</v>
      </c>
      <c r="G366" t="inlineStr"/>
      <c r="H366" t="inlineStr">
        <is>
          <t>FA</t>
        </is>
      </c>
      <c r="I366" s="30" t="n">
        <v>5400000</v>
      </c>
      <c r="J366" s="31" t="n">
        <v>51.74</v>
      </c>
      <c r="K366" s="31" t="n">
        <v>33.03</v>
      </c>
      <c r="L366" s="31" t="n">
        <v>18.71</v>
      </c>
      <c r="M366" s="31" t="n">
        <v>9.58</v>
      </c>
      <c r="N366" t="n">
        <v>293.8</v>
      </c>
      <c r="O366" t="n">
        <v>27</v>
      </c>
      <c r="P366" t="inlineStr">
        <is>
          <t>03ebi</t>
        </is>
      </c>
    </row>
    <row r="367">
      <c r="A367" t="n">
        <v>366</v>
      </c>
      <c r="B367" t="inlineStr">
        <is>
          <t>Alex Killorn</t>
        </is>
      </c>
      <c r="C367" t="inlineStr">
        <is>
          <t>ANA</t>
        </is>
      </c>
      <c r="D367" t="inlineStr">
        <is>
          <t>F</t>
        </is>
      </c>
      <c r="E367" t="inlineStr">
        <is>
          <t>F</t>
        </is>
      </c>
      <c r="F367" t="n">
        <v>36</v>
      </c>
      <c r="G367" t="inlineStr"/>
      <c r="H367" t="inlineStr">
        <is>
          <t>FA</t>
        </is>
      </c>
      <c r="I367" s="30" t="n">
        <v>6250000</v>
      </c>
      <c r="J367" s="31" t="n">
        <v>51.7</v>
      </c>
      <c r="K367" s="31" t="n">
        <v>55.15</v>
      </c>
      <c r="L367" s="31" t="n">
        <v>-3.45</v>
      </c>
      <c r="M367" s="31" t="n">
        <v>8.27</v>
      </c>
      <c r="N367" t="n">
        <v>291.4</v>
      </c>
      <c r="O367" t="n">
        <v>13</v>
      </c>
      <c r="P367" t="inlineStr">
        <is>
          <t>01n84</t>
        </is>
      </c>
    </row>
    <row r="368">
      <c r="A368" t="n">
        <v>367</v>
      </c>
      <c r="B368" t="inlineStr">
        <is>
          <t>Jamie Oleksiak</t>
        </is>
      </c>
      <c r="C368" t="inlineStr">
        <is>
          <t>VAN</t>
        </is>
      </c>
      <c r="D368" t="inlineStr">
        <is>
          <t>D</t>
        </is>
      </c>
      <c r="E368" t="inlineStr">
        <is>
          <t>D</t>
        </is>
      </c>
      <c r="F368" t="n">
        <v>33</v>
      </c>
      <c r="G368" t="inlineStr"/>
      <c r="H368" t="inlineStr">
        <is>
          <t>FA</t>
        </is>
      </c>
      <c r="I368" s="30" t="n">
        <v>5000000</v>
      </c>
      <c r="J368" s="31" t="n">
        <v>51.69</v>
      </c>
      <c r="K368" s="31" t="n">
        <v>52.05</v>
      </c>
      <c r="L368" s="31" t="n">
        <v>-0.36</v>
      </c>
      <c r="M368" s="31" t="n">
        <v>10.34</v>
      </c>
      <c r="N368" t="n">
        <v>294.3</v>
      </c>
      <c r="O368" t="n">
        <v>10</v>
      </c>
      <c r="P368" t="inlineStr">
        <is>
          <t>02azh</t>
        </is>
      </c>
    </row>
    <row r="369">
      <c r="A369" t="n">
        <v>368</v>
      </c>
      <c r="B369" t="inlineStr">
        <is>
          <t>Gage Goncalves</t>
        </is>
      </c>
      <c r="C369" t="inlineStr">
        <is>
          <t>TBL</t>
        </is>
      </c>
      <c r="D369" t="inlineStr">
        <is>
          <t>F</t>
        </is>
      </c>
      <c r="E369" t="inlineStr">
        <is>
          <t>F</t>
        </is>
      </c>
      <c r="F369" t="n">
        <v>25</v>
      </c>
      <c r="G369" t="inlineStr"/>
      <c r="H369" t="inlineStr">
        <is>
          <t>FA</t>
        </is>
      </c>
      <c r="I369" s="30" t="n">
        <v>1200000</v>
      </c>
      <c r="J369" s="31" t="n">
        <v>51.66</v>
      </c>
      <c r="K369" s="31" t="n">
        <v>43.64</v>
      </c>
      <c r="L369" s="31" t="n">
        <v>8.02</v>
      </c>
      <c r="M369" s="31" t="n">
        <v>43.05</v>
      </c>
      <c r="N369" t="n">
        <v>292.6</v>
      </c>
      <c r="O369" t="n">
        <v>32</v>
      </c>
      <c r="P369" t="inlineStr">
        <is>
          <t>05lwt</t>
        </is>
      </c>
    </row>
    <row r="370">
      <c r="A370" t="n">
        <v>369</v>
      </c>
      <c r="B370" t="inlineStr">
        <is>
          <t>Nick Seeler</t>
        </is>
      </c>
      <c r="C370" t="inlineStr">
        <is>
          <t>PHI</t>
        </is>
      </c>
      <c r="D370" t="inlineStr">
        <is>
          <t>D</t>
        </is>
      </c>
      <c r="E370" t="inlineStr">
        <is>
          <t>D</t>
        </is>
      </c>
      <c r="F370" t="n">
        <v>33</v>
      </c>
      <c r="G370" t="inlineStr"/>
      <c r="H370" t="inlineStr">
        <is>
          <t>FA</t>
        </is>
      </c>
      <c r="I370" s="30" t="n">
        <v>2700000</v>
      </c>
      <c r="J370" s="31" t="n">
        <v>51.46</v>
      </c>
      <c r="K370" s="31" t="n">
        <v>56.77</v>
      </c>
      <c r="L370" s="31" t="n">
        <v>-5.31</v>
      </c>
      <c r="M370" s="31" t="n">
        <v>19.06</v>
      </c>
      <c r="N370" t="n">
        <v>292.6</v>
      </c>
      <c r="O370" t="n">
        <v>21</v>
      </c>
      <c r="P370" t="inlineStr">
        <is>
          <t>02iqx</t>
        </is>
      </c>
    </row>
    <row r="371">
      <c r="A371" t="n">
        <v>370</v>
      </c>
      <c r="B371" t="inlineStr">
        <is>
          <t>Jordan Martinook</t>
        </is>
      </c>
      <c r="C371" t="inlineStr">
        <is>
          <t>CAR</t>
        </is>
      </c>
      <c r="D371" t="inlineStr">
        <is>
          <t>F</t>
        </is>
      </c>
      <c r="E371" t="inlineStr">
        <is>
          <t>F</t>
        </is>
      </c>
      <c r="F371" t="n">
        <v>34</v>
      </c>
      <c r="G371" t="inlineStr"/>
      <c r="H371" t="inlineStr">
        <is>
          <t>FA</t>
        </is>
      </c>
      <c r="I371" s="30" t="n">
        <v>3050000</v>
      </c>
      <c r="J371" s="31" t="n">
        <v>51.35</v>
      </c>
      <c r="K371" s="31" t="n">
        <v>49.84</v>
      </c>
      <c r="L371" s="31" t="n">
        <v>1.51</v>
      </c>
      <c r="M371" s="31" t="n">
        <v>16.84</v>
      </c>
      <c r="N371" t="n">
        <v>292.8</v>
      </c>
      <c r="O371" t="n">
        <v>12</v>
      </c>
      <c r="P371" t="inlineStr">
        <is>
          <t>02npj</t>
        </is>
      </c>
    </row>
    <row r="372">
      <c r="A372" t="n">
        <v>371</v>
      </c>
      <c r="B372" t="inlineStr">
        <is>
          <t>David Rittich</t>
        </is>
      </c>
      <c r="C372" t="inlineStr">
        <is>
          <t>NJD</t>
        </is>
      </c>
      <c r="D372" t="inlineStr">
        <is>
          <t>G</t>
        </is>
      </c>
      <c r="E372" t="inlineStr">
        <is>
          <t>G</t>
        </is>
      </c>
      <c r="F372" t="n">
        <v>34</v>
      </c>
      <c r="G372" t="inlineStr"/>
      <c r="H372" t="inlineStr">
        <is>
          <t>FA</t>
        </is>
      </c>
      <c r="I372" s="30" t="n">
        <v>1000000</v>
      </c>
      <c r="J372" s="31" t="n">
        <v>51.28</v>
      </c>
      <c r="K372" s="31" t="n">
        <v>42.2</v>
      </c>
      <c r="L372" s="31" t="n">
        <v>9.08</v>
      </c>
      <c r="M372" s="31" t="n">
        <v>51.28</v>
      </c>
      <c r="N372" t="n">
        <v>291.5</v>
      </c>
      <c r="O372" t="n">
        <v>20</v>
      </c>
      <c r="P372" t="inlineStr">
        <is>
          <t>03ygn</t>
        </is>
      </c>
    </row>
    <row r="373">
      <c r="A373" t="n">
        <v>372</v>
      </c>
      <c r="B373" t="inlineStr">
        <is>
          <t>Ross Johnston</t>
        </is>
      </c>
      <c r="C373" t="inlineStr">
        <is>
          <t>STL</t>
        </is>
      </c>
      <c r="D373" t="inlineStr">
        <is>
          <t>F</t>
        </is>
      </c>
      <c r="E373" t="inlineStr">
        <is>
          <t>F</t>
        </is>
      </c>
      <c r="F373" t="n">
        <v>32</v>
      </c>
      <c r="G373" t="inlineStr"/>
      <c r="H373" t="inlineStr">
        <is>
          <t>FA</t>
        </is>
      </c>
      <c r="I373" s="30" t="n">
        <v>2000000</v>
      </c>
      <c r="J373" s="31" t="n">
        <v>50.99</v>
      </c>
      <c r="K373" s="31" t="n">
        <v>53.19</v>
      </c>
      <c r="L373" s="31" t="n">
        <v>-2.2</v>
      </c>
      <c r="M373" s="31" t="n">
        <v>25.5</v>
      </c>
      <c r="O373" t="n">
        <v>8</v>
      </c>
      <c r="P373" t="inlineStr">
        <is>
          <t>038oe</t>
        </is>
      </c>
    </row>
    <row r="374">
      <c r="A374" t="n">
        <v>373</v>
      </c>
      <c r="B374" t="inlineStr">
        <is>
          <t>Matthew Tkachuk</t>
        </is>
      </c>
      <c r="C374" t="inlineStr">
        <is>
          <t>FLA</t>
        </is>
      </c>
      <c r="D374" t="inlineStr">
        <is>
          <t>F</t>
        </is>
      </c>
      <c r="E374" t="inlineStr">
        <is>
          <t>F</t>
        </is>
      </c>
      <c r="F374" t="n">
        <v>28</v>
      </c>
      <c r="G374" t="inlineStr"/>
      <c r="H374" t="inlineStr">
        <is>
          <t>A Bunch of Dusters</t>
        </is>
      </c>
      <c r="I374" s="30" t="n">
        <v>9500000</v>
      </c>
      <c r="J374" s="31" t="n">
        <v>50.73</v>
      </c>
      <c r="K374" s="31" t="n">
        <v>114.75</v>
      </c>
      <c r="L374" s="31" t="n">
        <v>-64.02</v>
      </c>
      <c r="M374" s="31" t="n">
        <v>5.34</v>
      </c>
      <c r="N374" t="n">
        <v>24.8</v>
      </c>
      <c r="O374" t="n">
        <v>99</v>
      </c>
      <c r="P374" t="inlineStr">
        <is>
          <t>03uzr</t>
        </is>
      </c>
    </row>
    <row r="375">
      <c r="A375" t="n">
        <v>374</v>
      </c>
      <c r="B375" t="inlineStr">
        <is>
          <t>Zeev Buium</t>
        </is>
      </c>
      <c r="C375" t="inlineStr">
        <is>
          <t>VAN</t>
        </is>
      </c>
      <c r="D375" t="inlineStr">
        <is>
          <t>D</t>
        </is>
      </c>
      <c r="E375" t="inlineStr">
        <is>
          <t>D</t>
        </is>
      </c>
      <c r="F375" t="n">
        <v>20</v>
      </c>
      <c r="G375" t="inlineStr"/>
      <c r="H375" t="inlineStr">
        <is>
          <t>Keith</t>
        </is>
      </c>
      <c r="I375" s="30" t="n">
        <v>966500</v>
      </c>
      <c r="J375" s="31" t="n">
        <v>50.69</v>
      </c>
      <c r="K375" s="31" t="n">
        <v>51.17</v>
      </c>
      <c r="L375" s="31" t="n">
        <v>-0.48</v>
      </c>
      <c r="M375" s="31" t="n">
        <v>52.45</v>
      </c>
      <c r="N375" t="n">
        <v>171.7</v>
      </c>
      <c r="O375" t="n">
        <v>94</v>
      </c>
      <c r="P375" t="inlineStr">
        <is>
          <t>06bmb</t>
        </is>
      </c>
    </row>
    <row r="376">
      <c r="A376" t="n">
        <v>375</v>
      </c>
      <c r="B376" t="inlineStr">
        <is>
          <t>Drew O'Connor</t>
        </is>
      </c>
      <c r="C376" t="inlineStr">
        <is>
          <t>VAN</t>
        </is>
      </c>
      <c r="D376" t="inlineStr">
        <is>
          <t>F</t>
        </is>
      </c>
      <c r="E376" t="inlineStr">
        <is>
          <t>F</t>
        </is>
      </c>
      <c r="F376" t="n">
        <v>28</v>
      </c>
      <c r="G376" t="inlineStr"/>
      <c r="H376" t="inlineStr">
        <is>
          <t>FA</t>
        </is>
      </c>
      <c r="I376" s="30" t="n">
        <v>2500000</v>
      </c>
      <c r="J376" s="31" t="n">
        <v>50.64</v>
      </c>
      <c r="K376" s="31" t="n">
        <v>50.74</v>
      </c>
      <c r="L376" s="31" t="n">
        <v>-0.1</v>
      </c>
      <c r="M376" s="31" t="n">
        <v>20.26</v>
      </c>
      <c r="N376" t="n">
        <v>291.5</v>
      </c>
      <c r="O376" t="n">
        <v>14</v>
      </c>
      <c r="P376" t="inlineStr">
        <is>
          <t>05grx</t>
        </is>
      </c>
    </row>
    <row r="377">
      <c r="A377" t="n">
        <v>376</v>
      </c>
      <c r="B377" t="inlineStr">
        <is>
          <t>Ryan Poehling</t>
        </is>
      </c>
      <c r="C377" t="inlineStr">
        <is>
          <t>ANA</t>
        </is>
      </c>
      <c r="D377" t="inlineStr">
        <is>
          <t>F</t>
        </is>
      </c>
      <c r="E377" t="inlineStr">
        <is>
          <t>F</t>
        </is>
      </c>
      <c r="F377" t="n">
        <v>27</v>
      </c>
      <c r="G377" t="inlineStr"/>
      <c r="H377" t="inlineStr">
        <is>
          <t>FA</t>
        </is>
      </c>
      <c r="I377" s="30" t="n">
        <v>3750000</v>
      </c>
      <c r="J377" s="31" t="n">
        <v>50.64</v>
      </c>
      <c r="K377" s="31" t="n">
        <v>50.76</v>
      </c>
      <c r="L377" s="31" t="n">
        <v>-0.12</v>
      </c>
      <c r="M377" s="31" t="n">
        <v>13.5</v>
      </c>
      <c r="N377" t="n">
        <v>292.7</v>
      </c>
      <c r="O377" t="n">
        <v>21</v>
      </c>
      <c r="P377" t="inlineStr">
        <is>
          <t>04amw</t>
        </is>
      </c>
    </row>
    <row r="378">
      <c r="A378" t="n">
        <v>377</v>
      </c>
      <c r="B378" t="inlineStr">
        <is>
          <t>Cole Sillinger</t>
        </is>
      </c>
      <c r="C378" t="inlineStr">
        <is>
          <t>CBJ</t>
        </is>
      </c>
      <c r="D378" t="inlineStr">
        <is>
          <t>F</t>
        </is>
      </c>
      <c r="E378" t="inlineStr">
        <is>
          <t>F</t>
        </is>
      </c>
      <c r="F378" t="n">
        <v>23</v>
      </c>
      <c r="G378" t="inlineStr"/>
      <c r="H378" t="inlineStr">
        <is>
          <t>Le Duke of Dangles</t>
        </is>
      </c>
      <c r="I378" s="30" t="n">
        <v>4625000</v>
      </c>
      <c r="J378" s="31" t="n">
        <v>50.61</v>
      </c>
      <c r="K378" s="31" t="n">
        <v>45.99</v>
      </c>
      <c r="L378" s="31" t="n">
        <v>4.62</v>
      </c>
      <c r="M378" s="31" t="n">
        <v>10.94</v>
      </c>
      <c r="N378" t="n">
        <v>292.4</v>
      </c>
      <c r="O378" t="n">
        <v>36</v>
      </c>
      <c r="P378" t="inlineStr">
        <is>
          <t>05gd7</t>
        </is>
      </c>
    </row>
    <row r="379">
      <c r="A379" t="n">
        <v>378</v>
      </c>
      <c r="B379" t="inlineStr">
        <is>
          <t>Olen Zellweger</t>
        </is>
      </c>
      <c r="C379" t="inlineStr">
        <is>
          <t>BUF</t>
        </is>
      </c>
      <c r="D379" t="inlineStr">
        <is>
          <t>D</t>
        </is>
      </c>
      <c r="E379" t="inlineStr">
        <is>
          <t>D</t>
        </is>
      </c>
      <c r="F379" t="n">
        <v>23</v>
      </c>
      <c r="G379" t="inlineStr"/>
      <c r="H379" t="inlineStr">
        <is>
          <t>Kurtis</t>
        </is>
      </c>
      <c r="I379" s="30" t="n">
        <v>3100000</v>
      </c>
      <c r="J379" s="31" t="n">
        <v>50.48</v>
      </c>
      <c r="K379" s="31" t="n">
        <v>46.4</v>
      </c>
      <c r="L379" s="31" t="n">
        <v>4.08</v>
      </c>
      <c r="M379" s="31" t="n">
        <v>16.28</v>
      </c>
      <c r="N379" t="n">
        <v>286.7</v>
      </c>
      <c r="O379" t="n">
        <v>64</v>
      </c>
      <c r="P379" t="inlineStr">
        <is>
          <t>05tas</t>
        </is>
      </c>
    </row>
    <row r="380">
      <c r="A380" t="n">
        <v>379</v>
      </c>
      <c r="B380" t="inlineStr">
        <is>
          <t>Nate Schmidt</t>
        </is>
      </c>
      <c r="C380" t="inlineStr">
        <is>
          <t>UTA</t>
        </is>
      </c>
      <c r="D380" t="inlineStr">
        <is>
          <t>D</t>
        </is>
      </c>
      <c r="E380" t="inlineStr">
        <is>
          <t>D</t>
        </is>
      </c>
      <c r="F380" t="n">
        <v>35</v>
      </c>
      <c r="G380" t="inlineStr"/>
      <c r="H380" t="inlineStr">
        <is>
          <t>FA</t>
        </is>
      </c>
      <c r="I380" s="30" t="n">
        <v>3500000</v>
      </c>
      <c r="J380" s="31" t="n">
        <v>50.45</v>
      </c>
      <c r="K380" s="31" t="n">
        <v>49.97</v>
      </c>
      <c r="L380" s="31" t="n">
        <v>0.48</v>
      </c>
      <c r="M380" s="31" t="n">
        <v>14.41</v>
      </c>
      <c r="N380" t="n">
        <v>294.7</v>
      </c>
      <c r="O380" t="n">
        <v>13</v>
      </c>
      <c r="P380" t="inlineStr">
        <is>
          <t>02i6q</t>
        </is>
      </c>
    </row>
    <row r="381">
      <c r="A381" t="n">
        <v>380</v>
      </c>
      <c r="B381" t="inlineStr">
        <is>
          <t>Eetu Luostarinen</t>
        </is>
      </c>
      <c r="C381" t="inlineStr">
        <is>
          <t>FLA</t>
        </is>
      </c>
      <c r="D381" t="inlineStr">
        <is>
          <t>F</t>
        </is>
      </c>
      <c r="E381" t="inlineStr">
        <is>
          <t>F</t>
        </is>
      </c>
      <c r="F381" t="n">
        <v>28</v>
      </c>
      <c r="G381" t="inlineStr"/>
      <c r="H381" t="inlineStr">
        <is>
          <t>FA</t>
        </is>
      </c>
      <c r="I381" s="30" t="n">
        <v>3000000</v>
      </c>
      <c r="J381" s="31" t="n">
        <v>50.33</v>
      </c>
      <c r="K381" s="31" t="n">
        <v>50.59</v>
      </c>
      <c r="L381" s="31" t="n">
        <v>-0.26</v>
      </c>
      <c r="M381" s="31" t="n">
        <v>16.78</v>
      </c>
      <c r="N381" t="n">
        <v>289.8</v>
      </c>
      <c r="O381" t="n">
        <v>27</v>
      </c>
      <c r="P381" t="inlineStr">
        <is>
          <t>04f0t</t>
        </is>
      </c>
    </row>
    <row r="382">
      <c r="A382" t="n">
        <v>381</v>
      </c>
      <c r="B382" t="inlineStr">
        <is>
          <t>Benjamin Kindel</t>
        </is>
      </c>
      <c r="C382" t="inlineStr">
        <is>
          <t>PIT</t>
        </is>
      </c>
      <c r="D382" t="inlineStr">
        <is>
          <t>F</t>
        </is>
      </c>
      <c r="E382" t="inlineStr">
        <is>
          <t>F</t>
        </is>
      </c>
      <c r="F382" t="n">
        <v>19</v>
      </c>
      <c r="G382" t="inlineStr"/>
      <c r="H382" t="inlineStr">
        <is>
          <t>Brost</t>
        </is>
      </c>
      <c r="I382" s="30" t="n">
        <v>975000</v>
      </c>
      <c r="J382" s="31" t="n">
        <v>50.32</v>
      </c>
      <c r="K382" s="31" t="n">
        <v>49.41</v>
      </c>
      <c r="L382" s="31" t="n">
        <v>0.91</v>
      </c>
      <c r="M382" s="31" t="n">
        <v>51.61</v>
      </c>
      <c r="N382" t="n">
        <v>283.6</v>
      </c>
      <c r="O382" t="n">
        <v>73</v>
      </c>
      <c r="P382" t="inlineStr">
        <is>
          <t>06snb</t>
        </is>
      </c>
    </row>
    <row r="383">
      <c r="A383" t="n">
        <v>382</v>
      </c>
      <c r="B383" t="inlineStr">
        <is>
          <t>Nic Dowd</t>
        </is>
      </c>
      <c r="C383" t="inlineStr">
        <is>
          <t>VGK</t>
        </is>
      </c>
      <c r="D383" t="inlineStr">
        <is>
          <t>F</t>
        </is>
      </c>
      <c r="E383" t="inlineStr">
        <is>
          <t>F</t>
        </is>
      </c>
      <c r="F383" t="n">
        <v>36</v>
      </c>
      <c r="G383" t="inlineStr"/>
      <c r="H383" t="inlineStr">
        <is>
          <t>FA</t>
        </is>
      </c>
      <c r="I383" s="30" t="n">
        <v>3000000</v>
      </c>
      <c r="J383" s="31" t="n">
        <v>50.25</v>
      </c>
      <c r="K383" s="31" t="n">
        <v>41.17</v>
      </c>
      <c r="L383" s="31" t="n">
        <v>9.08</v>
      </c>
      <c r="M383" s="31" t="n">
        <v>16.75</v>
      </c>
      <c r="O383" t="n">
        <v>11</v>
      </c>
      <c r="P383" t="inlineStr">
        <is>
          <t>025e1</t>
        </is>
      </c>
    </row>
    <row r="384">
      <c r="A384" t="n">
        <v>383</v>
      </c>
      <c r="B384" t="inlineStr">
        <is>
          <t>Zack Bolduc</t>
        </is>
      </c>
      <c r="C384" t="inlineStr">
        <is>
          <t>MTL</t>
        </is>
      </c>
      <c r="D384" t="inlineStr">
        <is>
          <t>F</t>
        </is>
      </c>
      <c r="E384" t="inlineStr">
        <is>
          <t>F</t>
        </is>
      </c>
      <c r="F384" t="n">
        <v>23</v>
      </c>
      <c r="G384" t="inlineStr"/>
      <c r="H384" t="inlineStr">
        <is>
          <t>Brown Noesen</t>
        </is>
      </c>
      <c r="I384" s="30" t="n">
        <v>863334</v>
      </c>
      <c r="J384" s="31" t="n">
        <v>50.22</v>
      </c>
      <c r="K384" s="31" t="n">
        <v>45.14</v>
      </c>
      <c r="L384" s="31" t="n">
        <v>5.08</v>
      </c>
      <c r="M384" s="31" t="n">
        <v>58.17</v>
      </c>
      <c r="N384" t="n">
        <v>292.6</v>
      </c>
      <c r="O384" t="n">
        <v>53</v>
      </c>
      <c r="P384" t="inlineStr">
        <is>
          <t>05gd9</t>
        </is>
      </c>
    </row>
    <row r="385">
      <c r="A385" t="n">
        <v>384</v>
      </c>
      <c r="B385" t="inlineStr">
        <is>
          <t>Casey Mittelstadt</t>
        </is>
      </c>
      <c r="C385" t="inlineStr">
        <is>
          <t>BOS</t>
        </is>
      </c>
      <c r="D385" t="inlineStr">
        <is>
          <t>F</t>
        </is>
      </c>
      <c r="E385" t="inlineStr">
        <is>
          <t>F</t>
        </is>
      </c>
      <c r="F385" t="n">
        <v>27</v>
      </c>
      <c r="G385" t="inlineStr"/>
      <c r="H385" t="inlineStr">
        <is>
          <t>FA</t>
        </is>
      </c>
      <c r="I385" s="30" t="n">
        <v>5750000</v>
      </c>
      <c r="J385" s="31" t="n">
        <v>49.99</v>
      </c>
      <c r="K385" s="31" t="n">
        <v>52.25</v>
      </c>
      <c r="L385" s="31" t="n">
        <v>-2.26</v>
      </c>
      <c r="M385" s="31" t="n">
        <v>8.69</v>
      </c>
      <c r="N385" t="n">
        <v>291.4</v>
      </c>
      <c r="O385" t="n">
        <v>30</v>
      </c>
      <c r="P385" t="inlineStr">
        <is>
          <t>0457b</t>
        </is>
      </c>
    </row>
    <row r="386">
      <c r="A386" t="n">
        <v>385</v>
      </c>
      <c r="B386" t="inlineStr">
        <is>
          <t>Mason Lohrei</t>
        </is>
      </c>
      <c r="C386" t="inlineStr">
        <is>
          <t>BOS</t>
        </is>
      </c>
      <c r="D386" t="inlineStr">
        <is>
          <t>D</t>
        </is>
      </c>
      <c r="E386" t="inlineStr">
        <is>
          <t>D</t>
        </is>
      </c>
      <c r="F386" t="n">
        <v>25</v>
      </c>
      <c r="G386" t="inlineStr"/>
      <c r="H386" t="inlineStr">
        <is>
          <t>Anybody but the Leafs</t>
        </is>
      </c>
      <c r="I386" s="30" t="n">
        <v>3200000</v>
      </c>
      <c r="J386" s="31" t="n">
        <v>49.82</v>
      </c>
      <c r="K386" s="31" t="n">
        <v>48.18</v>
      </c>
      <c r="L386" s="31" t="n">
        <v>1.64</v>
      </c>
      <c r="M386" s="31" t="n">
        <v>15.57</v>
      </c>
      <c r="N386" t="n">
        <v>292.5</v>
      </c>
      <c r="O386" t="n">
        <v>48</v>
      </c>
      <c r="P386" t="inlineStr">
        <is>
          <t>05oxk</t>
        </is>
      </c>
    </row>
    <row r="387">
      <c r="A387" t="n">
        <v>386</v>
      </c>
      <c r="B387" t="inlineStr">
        <is>
          <t>Michael Amadio</t>
        </is>
      </c>
      <c r="C387" t="inlineStr">
        <is>
          <t>OTT</t>
        </is>
      </c>
      <c r="D387" t="inlineStr">
        <is>
          <t>F</t>
        </is>
      </c>
      <c r="E387" t="inlineStr">
        <is>
          <t>F</t>
        </is>
      </c>
      <c r="F387" t="n">
        <v>30</v>
      </c>
      <c r="G387" t="inlineStr"/>
      <c r="H387" t="inlineStr">
        <is>
          <t>FA</t>
        </is>
      </c>
      <c r="I387" s="30" t="n">
        <v>2600000</v>
      </c>
      <c r="J387" s="31" t="n">
        <v>49.79</v>
      </c>
      <c r="K387" s="31" t="n">
        <v>42.7</v>
      </c>
      <c r="L387" s="31" t="n">
        <v>7.09</v>
      </c>
      <c r="M387" s="31" t="n">
        <v>19.15</v>
      </c>
      <c r="N387" t="n">
        <v>291.6</v>
      </c>
      <c r="O387" t="n">
        <v>11</v>
      </c>
      <c r="P387" t="inlineStr">
        <is>
          <t>03ebr</t>
        </is>
      </c>
    </row>
    <row r="388">
      <c r="A388" t="n">
        <v>387</v>
      </c>
      <c r="B388" t="inlineStr">
        <is>
          <t>Justin Brazeau</t>
        </is>
      </c>
      <c r="C388" t="inlineStr">
        <is>
          <t>PIT</t>
        </is>
      </c>
      <c r="D388" t="inlineStr">
        <is>
          <t>F</t>
        </is>
      </c>
      <c r="E388" t="inlineStr">
        <is>
          <t>F</t>
        </is>
      </c>
      <c r="F388" t="n">
        <v>28</v>
      </c>
      <c r="G388" t="inlineStr"/>
      <c r="H388" t="inlineStr">
        <is>
          <t>Sidizen Kanes</t>
        </is>
      </c>
      <c r="I388" s="30" t="n">
        <v>1500000</v>
      </c>
      <c r="J388" s="31" t="n">
        <v>49.76</v>
      </c>
      <c r="K388" s="31" t="n">
        <v>36.68</v>
      </c>
      <c r="L388" s="31" t="n">
        <v>13.08</v>
      </c>
      <c r="M388" s="31" t="n">
        <v>33.17</v>
      </c>
      <c r="N388" t="n">
        <v>291.8</v>
      </c>
      <c r="O388" t="n">
        <v>30</v>
      </c>
      <c r="P388" t="inlineStr">
        <is>
          <t>048w3</t>
        </is>
      </c>
    </row>
    <row r="389">
      <c r="A389" t="n">
        <v>388</v>
      </c>
      <c r="B389" t="inlineStr">
        <is>
          <t>Brayden McNabb</t>
        </is>
      </c>
      <c r="C389" t="inlineStr">
        <is>
          <t>VGK</t>
        </is>
      </c>
      <c r="D389" t="inlineStr">
        <is>
          <t>D</t>
        </is>
      </c>
      <c r="E389" t="inlineStr">
        <is>
          <t>D</t>
        </is>
      </c>
      <c r="F389" t="n">
        <v>35</v>
      </c>
      <c r="G389" t="inlineStr"/>
      <c r="H389" t="inlineStr">
        <is>
          <t>FA</t>
        </is>
      </c>
      <c r="I389" s="30" t="n">
        <v>3650000</v>
      </c>
      <c r="J389" s="31" t="n">
        <v>49.62</v>
      </c>
      <c r="K389" s="31" t="n">
        <v>63.42</v>
      </c>
      <c r="L389" s="31" t="n">
        <v>-13.8</v>
      </c>
      <c r="M389" s="31" t="n">
        <v>13.59</v>
      </c>
      <c r="N389" t="n">
        <v>287.7</v>
      </c>
      <c r="O389" t="n">
        <v>34</v>
      </c>
      <c r="P389" t="inlineStr">
        <is>
          <t>01mzc</t>
        </is>
      </c>
    </row>
    <row r="390">
      <c r="A390" t="n">
        <v>389</v>
      </c>
      <c r="B390" t="inlineStr">
        <is>
          <t>Justin Hryckowian</t>
        </is>
      </c>
      <c r="C390" t="inlineStr">
        <is>
          <t>DAL</t>
        </is>
      </c>
      <c r="D390" t="inlineStr">
        <is>
          <t>F</t>
        </is>
      </c>
      <c r="E390" t="inlineStr">
        <is>
          <t>F</t>
        </is>
      </c>
      <c r="F390" t="n">
        <v>25</v>
      </c>
      <c r="G390" t="inlineStr"/>
      <c r="H390" t="inlineStr">
        <is>
          <t>Nathan</t>
        </is>
      </c>
      <c r="I390" s="30" t="n">
        <v>950000</v>
      </c>
      <c r="J390" s="31" t="n">
        <v>49.46</v>
      </c>
      <c r="K390" s="31" t="n">
        <v>48.22</v>
      </c>
      <c r="L390" s="31" t="n">
        <v>1.24</v>
      </c>
      <c r="M390" s="31" t="n">
        <v>52.06</v>
      </c>
      <c r="N390" t="n">
        <v>291</v>
      </c>
      <c r="O390" t="n">
        <v>39</v>
      </c>
      <c r="P390" t="inlineStr">
        <is>
          <t>067y1</t>
        </is>
      </c>
    </row>
    <row r="391">
      <c r="A391" t="n">
        <v>390</v>
      </c>
      <c r="B391" t="inlineStr">
        <is>
          <t>Devon Toews</t>
        </is>
      </c>
      <c r="C391" t="inlineStr">
        <is>
          <t>COL</t>
        </is>
      </c>
      <c r="D391" t="inlineStr">
        <is>
          <t>D</t>
        </is>
      </c>
      <c r="E391" t="inlineStr">
        <is>
          <t>D</t>
        </is>
      </c>
      <c r="F391" t="n">
        <v>32</v>
      </c>
      <c r="G391" t="inlineStr"/>
      <c r="H391" t="inlineStr">
        <is>
          <t>FA</t>
        </is>
      </c>
      <c r="I391" s="30" t="n">
        <v>7250000</v>
      </c>
      <c r="J391" s="31" t="n">
        <v>49.13</v>
      </c>
      <c r="K391" s="31" t="n">
        <v>59.57</v>
      </c>
      <c r="L391" s="31" t="n">
        <v>-10.44</v>
      </c>
      <c r="M391" s="31" t="n">
        <v>6.78</v>
      </c>
      <c r="N391" t="n">
        <v>247.8</v>
      </c>
      <c r="O391" t="n">
        <v>64</v>
      </c>
      <c r="P391" t="inlineStr">
        <is>
          <t>03ec6</t>
        </is>
      </c>
    </row>
    <row r="392">
      <c r="A392" t="n">
        <v>391</v>
      </c>
      <c r="B392" t="inlineStr">
        <is>
          <t>Sam Steel</t>
        </is>
      </c>
      <c r="C392" t="inlineStr">
        <is>
          <t>DAL</t>
        </is>
      </c>
      <c r="D392" t="inlineStr">
        <is>
          <t>F</t>
        </is>
      </c>
      <c r="E392" t="inlineStr">
        <is>
          <t>F</t>
        </is>
      </c>
      <c r="F392" t="n">
        <v>28</v>
      </c>
      <c r="G392" t="inlineStr"/>
      <c r="H392" t="inlineStr">
        <is>
          <t>FA</t>
        </is>
      </c>
      <c r="I392" s="30" t="n">
        <v>2100000</v>
      </c>
      <c r="J392" s="31" t="n">
        <v>49.11</v>
      </c>
      <c r="K392" s="31" t="n">
        <v>46.22</v>
      </c>
      <c r="L392" s="31" t="n">
        <v>2.89</v>
      </c>
      <c r="M392" s="31" t="n">
        <v>23.39</v>
      </c>
      <c r="O392" t="n">
        <v>17</v>
      </c>
      <c r="P392" t="inlineStr">
        <is>
          <t>03mn4</t>
        </is>
      </c>
    </row>
    <row r="393">
      <c r="A393" t="n">
        <v>392</v>
      </c>
      <c r="B393" t="inlineStr">
        <is>
          <t>Philipp Grubauer</t>
        </is>
      </c>
      <c r="C393" t="inlineStr">
        <is>
          <t>SEA</t>
        </is>
      </c>
      <c r="D393" t="inlineStr">
        <is>
          <t>G</t>
        </is>
      </c>
      <c r="E393" t="inlineStr">
        <is>
          <t>G</t>
        </is>
      </c>
      <c r="F393" t="n">
        <v>34</v>
      </c>
      <c r="G393" t="inlineStr"/>
      <c r="H393" t="inlineStr">
        <is>
          <t>FA</t>
        </is>
      </c>
      <c r="I393" s="30" t="n">
        <v>5900000</v>
      </c>
      <c r="J393" s="31" t="n">
        <v>49.04</v>
      </c>
      <c r="K393" s="31" t="n">
        <v>50.92</v>
      </c>
      <c r="L393" s="31" t="n">
        <v>-1.88</v>
      </c>
      <c r="M393" s="31" t="n">
        <v>8.31</v>
      </c>
      <c r="N393" t="n">
        <v>287.4</v>
      </c>
      <c r="O393" t="n">
        <v>32</v>
      </c>
      <c r="P393" t="inlineStr">
        <is>
          <t>01zs7</t>
        </is>
      </c>
    </row>
    <row r="394">
      <c r="A394" t="n">
        <v>393</v>
      </c>
      <c r="B394" t="inlineStr">
        <is>
          <t>Fabian Zetterlund</t>
        </is>
      </c>
      <c r="C394" t="inlineStr">
        <is>
          <t>OTT</t>
        </is>
      </c>
      <c r="D394" t="inlineStr">
        <is>
          <t>F</t>
        </is>
      </c>
      <c r="E394" t="inlineStr">
        <is>
          <t>F</t>
        </is>
      </c>
      <c r="F394" t="n">
        <v>27</v>
      </c>
      <c r="G394" t="inlineStr"/>
      <c r="H394" t="inlineStr">
        <is>
          <t>FA</t>
        </is>
      </c>
      <c r="I394" s="30" t="n">
        <v>4275000</v>
      </c>
      <c r="J394" s="31" t="n">
        <v>49.03</v>
      </c>
      <c r="K394" s="31" t="n">
        <v>45.12</v>
      </c>
      <c r="L394" s="31" t="n">
        <v>3.91</v>
      </c>
      <c r="M394" s="31" t="n">
        <v>11.47</v>
      </c>
      <c r="N394" t="n">
        <v>291.6</v>
      </c>
      <c r="O394" t="n">
        <v>36</v>
      </c>
      <c r="P394" t="inlineStr">
        <is>
          <t>04f17</t>
        </is>
      </c>
    </row>
    <row r="395">
      <c r="A395" t="n">
        <v>394</v>
      </c>
      <c r="B395" t="inlineStr">
        <is>
          <t>Cam Fowler</t>
        </is>
      </c>
      <c r="C395" t="inlineStr">
        <is>
          <t>STL</t>
        </is>
      </c>
      <c r="D395" t="inlineStr">
        <is>
          <t>D</t>
        </is>
      </c>
      <c r="E395" t="inlineStr">
        <is>
          <t>D</t>
        </is>
      </c>
      <c r="F395" t="n">
        <v>34</v>
      </c>
      <c r="G395" t="inlineStr"/>
      <c r="H395" t="inlineStr">
        <is>
          <t>FA</t>
        </is>
      </c>
      <c r="I395" s="30" t="n">
        <v>6500000</v>
      </c>
      <c r="J395" s="31" t="n">
        <v>49</v>
      </c>
      <c r="K395" s="31" t="n">
        <v>53.23</v>
      </c>
      <c r="L395" s="31" t="n">
        <v>-4.23</v>
      </c>
      <c r="M395" s="31" t="n">
        <v>7.54</v>
      </c>
      <c r="N395" t="n">
        <v>293.5</v>
      </c>
      <c r="O395" t="n">
        <v>25</v>
      </c>
      <c r="P395" t="inlineStr">
        <is>
          <t>01skq</t>
        </is>
      </c>
    </row>
    <row r="396">
      <c r="A396" t="n">
        <v>395</v>
      </c>
      <c r="B396" t="inlineStr">
        <is>
          <t>Samuel Ersson</t>
        </is>
      </c>
      <c r="C396" t="inlineStr">
        <is>
          <t>OTT</t>
        </is>
      </c>
      <c r="D396" t="inlineStr">
        <is>
          <t>G</t>
        </is>
      </c>
      <c r="E396" t="inlineStr">
        <is>
          <t>G</t>
        </is>
      </c>
      <c r="F396" t="n">
        <v>26</v>
      </c>
      <c r="G396" t="inlineStr"/>
      <c r="H396" t="inlineStr">
        <is>
          <t>Sidizen Kanes</t>
        </is>
      </c>
      <c r="I396" s="30" t="n">
        <v>2200000</v>
      </c>
      <c r="J396" s="31" t="n">
        <v>48.84</v>
      </c>
      <c r="K396" s="31" t="n">
        <v>45.96</v>
      </c>
      <c r="L396" s="31" t="n">
        <v>2.88</v>
      </c>
      <c r="M396" s="31" t="n">
        <v>22.2</v>
      </c>
      <c r="N396" t="n">
        <v>292.3</v>
      </c>
      <c r="O396" t="n">
        <v>27</v>
      </c>
      <c r="P396" t="inlineStr">
        <is>
          <t>04r06</t>
        </is>
      </c>
    </row>
    <row r="397">
      <c r="A397" t="n">
        <v>396</v>
      </c>
      <c r="B397" t="inlineStr">
        <is>
          <t>Mackie Samoskevich</t>
        </is>
      </c>
      <c r="C397" t="inlineStr">
        <is>
          <t>SEA</t>
        </is>
      </c>
      <c r="D397" t="inlineStr">
        <is>
          <t>F</t>
        </is>
      </c>
      <c r="E397" t="inlineStr">
        <is>
          <t>F</t>
        </is>
      </c>
      <c r="F397" t="n">
        <v>23</v>
      </c>
      <c r="G397" t="inlineStr"/>
      <c r="H397" t="inlineStr">
        <is>
          <t>FA</t>
        </is>
      </c>
      <c r="I397" s="30" t="n">
        <v>3850000</v>
      </c>
      <c r="J397" s="31" t="n">
        <v>48.62</v>
      </c>
      <c r="K397" s="31" t="n">
        <v>45.58</v>
      </c>
      <c r="L397" s="31" t="n">
        <v>3.04</v>
      </c>
      <c r="M397" s="31" t="n">
        <v>12.63</v>
      </c>
      <c r="N397" t="n">
        <v>288.2</v>
      </c>
      <c r="O397" t="n">
        <v>56</v>
      </c>
      <c r="P397" t="inlineStr">
        <is>
          <t>05r50</t>
        </is>
      </c>
    </row>
    <row r="398">
      <c r="A398" t="n">
        <v>397</v>
      </c>
      <c r="B398" t="inlineStr">
        <is>
          <t>Andrew Peeke</t>
        </is>
      </c>
      <c r="C398" t="inlineStr">
        <is>
          <t>UTA</t>
        </is>
      </c>
      <c r="D398" t="inlineStr">
        <is>
          <t>D</t>
        </is>
      </c>
      <c r="E398" t="inlineStr">
        <is>
          <t>D</t>
        </is>
      </c>
      <c r="F398" t="n">
        <v>28</v>
      </c>
      <c r="G398" t="inlineStr"/>
      <c r="H398" t="inlineStr">
        <is>
          <t>FA</t>
        </is>
      </c>
      <c r="I398" s="30" t="n">
        <v>1000000</v>
      </c>
      <c r="J398" s="31" t="n">
        <v>48.39</v>
      </c>
      <c r="K398" s="31" t="n">
        <v>47</v>
      </c>
      <c r="L398" s="31" t="n">
        <v>1.39</v>
      </c>
      <c r="M398" s="31" t="n">
        <v>48.39</v>
      </c>
      <c r="N398" t="n">
        <v>292.9</v>
      </c>
      <c r="O398" t="n">
        <v>18</v>
      </c>
      <c r="P398" t="inlineStr">
        <is>
          <t>042vk</t>
        </is>
      </c>
    </row>
    <row r="399">
      <c r="A399" t="n">
        <v>398</v>
      </c>
      <c r="B399" t="inlineStr">
        <is>
          <t>Jack Roslovic</t>
        </is>
      </c>
      <c r="C399" t="inlineStr">
        <is>
          <t>TOR</t>
        </is>
      </c>
      <c r="D399" t="inlineStr">
        <is>
          <t>F</t>
        </is>
      </c>
      <c r="E399" t="inlineStr">
        <is>
          <t>F</t>
        </is>
      </c>
      <c r="F399" t="n">
        <v>29</v>
      </c>
      <c r="G399" t="inlineStr"/>
      <c r="H399" t="inlineStr">
        <is>
          <t>Le Duke of Dangles</t>
        </is>
      </c>
      <c r="I399" s="30" t="n">
        <v>4000000</v>
      </c>
      <c r="J399" s="31" t="n">
        <v>48.38</v>
      </c>
      <c r="K399" s="31" t="n">
        <v>47.09</v>
      </c>
      <c r="L399" s="31" t="n">
        <v>1.29</v>
      </c>
      <c r="M399" s="31" t="n">
        <v>12.1</v>
      </c>
      <c r="N399" t="n">
        <v>284.9</v>
      </c>
      <c r="O399" t="n">
        <v>41</v>
      </c>
      <c r="P399" t="inlineStr">
        <is>
          <t>03rag</t>
        </is>
      </c>
    </row>
    <row r="400">
      <c r="A400" t="n">
        <v>399</v>
      </c>
      <c r="B400" t="inlineStr">
        <is>
          <t>Ryan Donato</t>
        </is>
      </c>
      <c r="C400" t="inlineStr">
        <is>
          <t>CHI</t>
        </is>
      </c>
      <c r="D400" t="inlineStr">
        <is>
          <t>F</t>
        </is>
      </c>
      <c r="E400" t="inlineStr">
        <is>
          <t>F</t>
        </is>
      </c>
      <c r="F400" t="n">
        <v>30</v>
      </c>
      <c r="G400" t="inlineStr"/>
      <c r="H400" t="inlineStr">
        <is>
          <t>FA</t>
        </is>
      </c>
      <c r="I400" s="30" t="n">
        <v>4000000</v>
      </c>
      <c r="J400" s="31" t="n">
        <v>48.24</v>
      </c>
      <c r="K400" s="31" t="n">
        <v>53.48</v>
      </c>
      <c r="L400" s="31" t="n">
        <v>-5.24</v>
      </c>
      <c r="M400" s="31" t="n">
        <v>12.06</v>
      </c>
      <c r="N400" t="n">
        <v>291.9</v>
      </c>
      <c r="O400" t="n">
        <v>25</v>
      </c>
      <c r="P400" t="inlineStr">
        <is>
          <t>03eb0</t>
        </is>
      </c>
    </row>
    <row r="401">
      <c r="A401" t="n">
        <v>400</v>
      </c>
      <c r="B401" t="inlineStr">
        <is>
          <t>Ilya Mikheyev</t>
        </is>
      </c>
      <c r="C401" t="inlineStr">
        <is>
          <t>TBL</t>
        </is>
      </c>
      <c r="D401" t="inlineStr">
        <is>
          <t>F</t>
        </is>
      </c>
      <c r="E401" t="inlineStr">
        <is>
          <t>F</t>
        </is>
      </c>
      <c r="F401" t="n">
        <v>31</v>
      </c>
      <c r="G401" t="inlineStr"/>
      <c r="H401" t="inlineStr">
        <is>
          <t>FA</t>
        </is>
      </c>
      <c r="I401" s="30" t="n">
        <v>3850000</v>
      </c>
      <c r="J401" s="31" t="n">
        <v>47.97</v>
      </c>
      <c r="K401" s="31" t="n">
        <v>47.58</v>
      </c>
      <c r="L401" s="31" t="n">
        <v>0.39</v>
      </c>
      <c r="M401" s="31" t="n">
        <v>12.46</v>
      </c>
      <c r="N401" t="n">
        <v>292.6</v>
      </c>
      <c r="O401" t="n">
        <v>15</v>
      </c>
      <c r="P401" t="inlineStr">
        <is>
          <t>04mq1</t>
        </is>
      </c>
    </row>
    <row r="402">
      <c r="A402" t="n">
        <v>401</v>
      </c>
      <c r="B402" t="inlineStr">
        <is>
          <t>Connor Dewar</t>
        </is>
      </c>
      <c r="C402" t="inlineStr">
        <is>
          <t>PIT</t>
        </is>
      </c>
      <c r="D402" t="inlineStr">
        <is>
          <t>F</t>
        </is>
      </c>
      <c r="E402" t="inlineStr">
        <is>
          <t>F</t>
        </is>
      </c>
      <c r="F402" t="n">
        <v>27</v>
      </c>
      <c r="G402" t="inlineStr"/>
      <c r="H402" t="inlineStr">
        <is>
          <t>FA</t>
        </is>
      </c>
      <c r="I402" s="30" t="n">
        <v>2250000</v>
      </c>
      <c r="J402" s="31" t="n">
        <v>47.79</v>
      </c>
      <c r="K402" s="31" t="n">
        <v>32.92</v>
      </c>
      <c r="L402" s="31" t="n">
        <v>14.87</v>
      </c>
      <c r="M402" s="31" t="n">
        <v>21.24</v>
      </c>
      <c r="O402" t="n">
        <v>14</v>
      </c>
      <c r="P402" t="inlineStr">
        <is>
          <t>04qyz</t>
        </is>
      </c>
    </row>
    <row r="403">
      <c r="A403" t="n">
        <v>402</v>
      </c>
      <c r="B403" t="inlineStr">
        <is>
          <t>Tyler Myers</t>
        </is>
      </c>
      <c r="C403" t="inlineStr">
        <is>
          <t>DAL</t>
        </is>
      </c>
      <c r="D403" t="inlineStr">
        <is>
          <t>D</t>
        </is>
      </c>
      <c r="E403" t="inlineStr">
        <is>
          <t>D</t>
        </is>
      </c>
      <c r="F403" t="n">
        <v>36</v>
      </c>
      <c r="G403" t="inlineStr"/>
      <c r="H403" t="inlineStr">
        <is>
          <t>Mike</t>
        </is>
      </c>
      <c r="I403" s="30" t="n">
        <v>3000000</v>
      </c>
      <c r="J403" s="31" t="n">
        <v>47.76</v>
      </c>
      <c r="K403" s="31" t="n">
        <v>57.74</v>
      </c>
      <c r="L403" s="31" t="n">
        <v>-9.98</v>
      </c>
      <c r="M403" s="31" t="n">
        <v>15.92</v>
      </c>
      <c r="N403" t="n">
        <v>292.7</v>
      </c>
      <c r="O403" t="n">
        <v>13</v>
      </c>
      <c r="P403" t="inlineStr">
        <is>
          <t>015j6</t>
        </is>
      </c>
    </row>
    <row r="404">
      <c r="A404" t="n">
        <v>403</v>
      </c>
      <c r="B404" t="inlineStr">
        <is>
          <t>Jared McCann</t>
        </is>
      </c>
      <c r="C404" t="inlineStr">
        <is>
          <t>SEA</t>
        </is>
      </c>
      <c r="D404" t="inlineStr">
        <is>
          <t>F</t>
        </is>
      </c>
      <c r="E404" t="inlineStr">
        <is>
          <t>F</t>
        </is>
      </c>
      <c r="F404" t="n">
        <v>30</v>
      </c>
      <c r="G404" t="inlineStr"/>
      <c r="H404" t="inlineStr">
        <is>
          <t>Brown Noesen</t>
        </is>
      </c>
      <c r="I404" s="30" t="n">
        <v>5000000</v>
      </c>
      <c r="J404" s="31" t="n">
        <v>47.75</v>
      </c>
      <c r="K404" s="31" t="n">
        <v>67.45</v>
      </c>
      <c r="L404" s="31" t="n">
        <v>-19.7</v>
      </c>
      <c r="M404" s="31" t="n">
        <v>9.550000000000001</v>
      </c>
      <c r="N404" t="n">
        <v>155.3</v>
      </c>
      <c r="O404" t="n">
        <v>83</v>
      </c>
      <c r="P404" t="inlineStr">
        <is>
          <t>03as6</t>
        </is>
      </c>
    </row>
    <row r="405">
      <c r="A405" t="n">
        <v>404</v>
      </c>
      <c r="B405" t="inlineStr">
        <is>
          <t>Sean Monahan</t>
        </is>
      </c>
      <c r="C405" t="inlineStr">
        <is>
          <t>CBJ</t>
        </is>
      </c>
      <c r="D405" t="inlineStr">
        <is>
          <t>F</t>
        </is>
      </c>
      <c r="E405" t="inlineStr">
        <is>
          <t>F</t>
        </is>
      </c>
      <c r="F405" t="n">
        <v>31</v>
      </c>
      <c r="G405" t="inlineStr"/>
      <c r="H405" t="inlineStr">
        <is>
          <t>FA</t>
        </is>
      </c>
      <c r="I405" s="30" t="n">
        <v>5500000</v>
      </c>
      <c r="J405" s="31" t="n">
        <v>47.66</v>
      </c>
      <c r="K405" s="31" t="n">
        <v>54.84</v>
      </c>
      <c r="L405" s="31" t="n">
        <v>-7.18</v>
      </c>
      <c r="M405" s="31" t="n">
        <v>8.67</v>
      </c>
      <c r="N405" t="n">
        <v>290.2</v>
      </c>
      <c r="O405" t="n">
        <v>41</v>
      </c>
      <c r="P405" t="inlineStr">
        <is>
          <t>02un6</t>
        </is>
      </c>
    </row>
    <row r="406">
      <c r="A406" t="n">
        <v>405</v>
      </c>
      <c r="B406" t="inlineStr">
        <is>
          <t>Kaapo Kakko</t>
        </is>
      </c>
      <c r="C406" t="inlineStr">
        <is>
          <t>SEA</t>
        </is>
      </c>
      <c r="D406" t="inlineStr">
        <is>
          <t>F</t>
        </is>
      </c>
      <c r="E406" t="inlineStr">
        <is>
          <t>F</t>
        </is>
      </c>
      <c r="F406" t="n">
        <v>25</v>
      </c>
      <c r="G406" t="inlineStr"/>
      <c r="H406" t="inlineStr">
        <is>
          <t>FA</t>
        </is>
      </c>
      <c r="I406" s="30" t="n">
        <v>4525000</v>
      </c>
      <c r="J406" s="31" t="n">
        <v>47.48</v>
      </c>
      <c r="K406" s="31" t="n">
        <v>49.89</v>
      </c>
      <c r="L406" s="31" t="n">
        <v>-2.41</v>
      </c>
      <c r="M406" s="31" t="n">
        <v>10.49</v>
      </c>
      <c r="N406" t="n">
        <v>290.3</v>
      </c>
      <c r="O406" t="n">
        <v>43</v>
      </c>
      <c r="P406" t="inlineStr">
        <is>
          <t>04mto</t>
        </is>
      </c>
    </row>
    <row r="407">
      <c r="A407" t="n">
        <v>406</v>
      </c>
      <c r="B407" t="inlineStr">
        <is>
          <t>Josh Norris</t>
        </is>
      </c>
      <c r="C407" t="inlineStr">
        <is>
          <t>BUF</t>
        </is>
      </c>
      <c r="D407" t="inlineStr">
        <is>
          <t>F</t>
        </is>
      </c>
      <c r="E407" t="inlineStr">
        <is>
          <t>F</t>
        </is>
      </c>
      <c r="F407" t="n">
        <v>27</v>
      </c>
      <c r="G407" t="inlineStr"/>
      <c r="H407" t="inlineStr">
        <is>
          <t>FA</t>
        </is>
      </c>
      <c r="I407" s="30" t="n">
        <v>7950000</v>
      </c>
      <c r="J407" s="31" t="n">
        <v>47.28</v>
      </c>
      <c r="K407" s="31" t="n">
        <v>60.84</v>
      </c>
      <c r="L407" s="31" t="n">
        <v>-13.56</v>
      </c>
      <c r="M407" s="31" t="n">
        <v>5.95</v>
      </c>
      <c r="N407" t="n">
        <v>214</v>
      </c>
      <c r="O407" t="n">
        <v>74</v>
      </c>
      <c r="P407" t="inlineStr">
        <is>
          <t>04dwk</t>
        </is>
      </c>
    </row>
    <row r="408">
      <c r="A408" t="n">
        <v>407</v>
      </c>
      <c r="B408" t="inlineStr">
        <is>
          <t>Anthony Beauvillier</t>
        </is>
      </c>
      <c r="C408" t="inlineStr">
        <is>
          <t>WSH</t>
        </is>
      </c>
      <c r="D408" t="inlineStr">
        <is>
          <t>F</t>
        </is>
      </c>
      <c r="E408" t="inlineStr">
        <is>
          <t>F</t>
        </is>
      </c>
      <c r="F408" t="n">
        <v>29</v>
      </c>
      <c r="G408" t="inlineStr"/>
      <c r="H408" t="inlineStr">
        <is>
          <t>FA</t>
        </is>
      </c>
      <c r="I408" s="30" t="n">
        <v>2750000</v>
      </c>
      <c r="J408" s="31" t="n">
        <v>47.07</v>
      </c>
      <c r="K408" s="31" t="n">
        <v>35.68</v>
      </c>
      <c r="L408" s="31" t="n">
        <v>11.39</v>
      </c>
      <c r="M408" s="31" t="n">
        <v>17.12</v>
      </c>
      <c r="N408" t="n">
        <v>293.1</v>
      </c>
      <c r="O408" t="n">
        <v>15</v>
      </c>
      <c r="P408" t="inlineStr">
        <is>
          <t>03raj</t>
        </is>
      </c>
    </row>
    <row r="409">
      <c r="A409" t="n">
        <v>408</v>
      </c>
      <c r="B409" t="inlineStr">
        <is>
          <t>Conor Garland</t>
        </is>
      </c>
      <c r="C409" t="inlineStr">
        <is>
          <t>CBJ</t>
        </is>
      </c>
      <c r="D409" t="inlineStr">
        <is>
          <t>F</t>
        </is>
      </c>
      <c r="E409" t="inlineStr">
        <is>
          <t>F</t>
        </is>
      </c>
      <c r="F409" t="n">
        <v>30</v>
      </c>
      <c r="G409" t="inlineStr"/>
      <c r="H409" t="inlineStr">
        <is>
          <t>FA</t>
        </is>
      </c>
      <c r="I409" s="30" t="n">
        <v>6000000</v>
      </c>
      <c r="J409" s="31" t="n">
        <v>47.03</v>
      </c>
      <c r="K409" s="31" t="n">
        <v>55.58</v>
      </c>
      <c r="L409" s="31" t="n">
        <v>-8.550000000000001</v>
      </c>
      <c r="M409" s="31" t="n">
        <v>7.84</v>
      </c>
      <c r="N409" t="n">
        <v>291.1</v>
      </c>
      <c r="O409" t="n">
        <v>27</v>
      </c>
      <c r="P409" t="inlineStr">
        <is>
          <t>03m26</t>
        </is>
      </c>
    </row>
    <row r="410">
      <c r="A410" t="n">
        <v>409</v>
      </c>
      <c r="B410" t="inlineStr">
        <is>
          <t>Keegan Kolesar</t>
        </is>
      </c>
      <c r="C410" t="inlineStr">
        <is>
          <t>DET</t>
        </is>
      </c>
      <c r="D410" t="inlineStr">
        <is>
          <t>F</t>
        </is>
      </c>
      <c r="E410" t="inlineStr">
        <is>
          <t>F</t>
        </is>
      </c>
      <c r="F410" t="n">
        <v>29</v>
      </c>
      <c r="G410" t="inlineStr"/>
      <c r="H410" t="inlineStr">
        <is>
          <t>FA</t>
        </is>
      </c>
      <c r="I410" s="30" t="n">
        <v>2500000</v>
      </c>
      <c r="J410" s="31" t="n">
        <v>46.97</v>
      </c>
      <c r="K410" s="31" t="n">
        <v>43.42</v>
      </c>
      <c r="L410" s="31" t="n">
        <v>3.55</v>
      </c>
      <c r="M410" s="31" t="n">
        <v>18.79</v>
      </c>
      <c r="N410" t="n">
        <v>292.1</v>
      </c>
      <c r="O410" t="n">
        <v>15</v>
      </c>
      <c r="P410" t="inlineStr">
        <is>
          <t>03rfj</t>
        </is>
      </c>
    </row>
    <row r="411">
      <c r="A411" t="n">
        <v>410</v>
      </c>
      <c r="B411" t="inlineStr">
        <is>
          <t>Matias Maccelli</t>
        </is>
      </c>
      <c r="C411" t="inlineStr">
        <is>
          <t>NYI</t>
        </is>
      </c>
      <c r="D411" t="inlineStr">
        <is>
          <t>F</t>
        </is>
      </c>
      <c r="E411" t="inlineStr">
        <is>
          <t>F</t>
        </is>
      </c>
      <c r="F411" t="n">
        <v>25</v>
      </c>
      <c r="G411" t="inlineStr"/>
      <c r="H411" t="inlineStr">
        <is>
          <t>FA</t>
        </is>
      </c>
      <c r="I411" s="30" t="n">
        <v>2250000</v>
      </c>
      <c r="J411" s="31" t="n">
        <v>46.88</v>
      </c>
      <c r="K411" s="31" t="n">
        <v>47.33</v>
      </c>
      <c r="L411" s="31" t="n">
        <v>-0.45</v>
      </c>
      <c r="M411" s="31" t="n">
        <v>20.84</v>
      </c>
      <c r="N411" t="n">
        <v>291.5</v>
      </c>
      <c r="O411" t="n">
        <v>30</v>
      </c>
      <c r="P411" t="inlineStr">
        <is>
          <t>051u2</t>
        </is>
      </c>
    </row>
    <row r="412">
      <c r="A412" t="n">
        <v>411</v>
      </c>
      <c r="B412" t="inlineStr">
        <is>
          <t>Daniil Tarasov</t>
        </is>
      </c>
      <c r="C412" t="inlineStr">
        <is>
          <t>DET</t>
        </is>
      </c>
      <c r="D412" t="inlineStr">
        <is>
          <t>G</t>
        </is>
      </c>
      <c r="E412" t="inlineStr">
        <is>
          <t>G</t>
        </is>
      </c>
      <c r="F412" t="n">
        <v>27</v>
      </c>
      <c r="G412" t="inlineStr"/>
      <c r="H412" t="inlineStr">
        <is>
          <t>FA</t>
        </is>
      </c>
      <c r="I412" s="30" t="n">
        <v>2000000</v>
      </c>
      <c r="J412" s="31" t="n">
        <v>46.86</v>
      </c>
      <c r="K412" s="31" t="n">
        <v>46.04</v>
      </c>
      <c r="L412" s="31" t="n">
        <v>0.82</v>
      </c>
      <c r="M412" s="31" t="n">
        <v>23.43</v>
      </c>
      <c r="N412" t="n">
        <v>293.9</v>
      </c>
      <c r="O412" t="n">
        <v>30</v>
      </c>
      <c r="P412" t="inlineStr">
        <is>
          <t>04an1</t>
        </is>
      </c>
    </row>
    <row r="413">
      <c r="A413" t="n">
        <v>412</v>
      </c>
      <c r="B413" t="inlineStr">
        <is>
          <t>Evan Rodrigues</t>
        </is>
      </c>
      <c r="C413" t="inlineStr">
        <is>
          <t>NJD</t>
        </is>
      </c>
      <c r="D413" t="inlineStr">
        <is>
          <t>F</t>
        </is>
      </c>
      <c r="E413" t="inlineStr">
        <is>
          <t>F</t>
        </is>
      </c>
      <c r="F413" t="n">
        <v>33</v>
      </c>
      <c r="G413" t="inlineStr"/>
      <c r="H413" t="inlineStr">
        <is>
          <t>FA</t>
        </is>
      </c>
      <c r="I413" s="30" t="n">
        <v>3000000</v>
      </c>
      <c r="J413" s="31" t="n">
        <v>46.69</v>
      </c>
      <c r="K413" s="31" t="n">
        <v>33.87</v>
      </c>
      <c r="L413" s="31" t="n">
        <v>12.82</v>
      </c>
      <c r="M413" s="31" t="n">
        <v>15.56</v>
      </c>
      <c r="N413" t="n">
        <v>291.6</v>
      </c>
      <c r="O413" t="n">
        <v>27</v>
      </c>
      <c r="P413" t="inlineStr">
        <is>
          <t>03nfr</t>
        </is>
      </c>
    </row>
    <row r="414">
      <c r="A414" t="n">
        <v>413</v>
      </c>
      <c r="B414" t="inlineStr">
        <is>
          <t>Cam Talbot</t>
        </is>
      </c>
      <c r="C414" t="inlineStr">
        <is>
          <t>(N/A)</t>
        </is>
      </c>
      <c r="D414" t="inlineStr">
        <is>
          <t>G</t>
        </is>
      </c>
      <c r="E414" t="inlineStr">
        <is>
          <t>G</t>
        </is>
      </c>
      <c r="F414" t="n">
        <v>39</v>
      </c>
      <c r="G414" t="inlineStr"/>
      <c r="H414" t="inlineStr">
        <is>
          <t>FA</t>
        </is>
      </c>
      <c r="I414" s="30" t="n">
        <v>1</v>
      </c>
      <c r="J414" s="31" t="n">
        <v>46.28</v>
      </c>
      <c r="K414" s="31" t="n">
        <v>51.02</v>
      </c>
      <c r="L414" s="31" t="n">
        <v>-4.74</v>
      </c>
      <c r="M414" s="31" t="n">
        <v>46280000</v>
      </c>
      <c r="O414" t="n">
        <v>14</v>
      </c>
      <c r="P414" t="inlineStr">
        <is>
          <t>01t68</t>
        </is>
      </c>
    </row>
    <row r="415">
      <c r="A415" t="n">
        <v>414</v>
      </c>
      <c r="B415" t="inlineStr">
        <is>
          <t>Simon Benoit</t>
        </is>
      </c>
      <c r="C415" t="inlineStr">
        <is>
          <t>PHI</t>
        </is>
      </c>
      <c r="D415" t="inlineStr">
        <is>
          <t>D</t>
        </is>
      </c>
      <c r="E415" t="inlineStr">
        <is>
          <t>D</t>
        </is>
      </c>
      <c r="F415" t="n">
        <v>27</v>
      </c>
      <c r="G415" t="inlineStr"/>
      <c r="H415" t="inlineStr">
        <is>
          <t>FA</t>
        </is>
      </c>
      <c r="I415" s="30" t="n">
        <v>1350000</v>
      </c>
      <c r="J415" s="31" t="n">
        <v>46.25</v>
      </c>
      <c r="K415" s="31" t="n">
        <v>32.58</v>
      </c>
      <c r="L415" s="31" t="n">
        <v>13.67</v>
      </c>
      <c r="M415" s="31" t="n">
        <v>34.26</v>
      </c>
      <c r="O415" t="n">
        <v>14</v>
      </c>
      <c r="P415" t="inlineStr">
        <is>
          <t>04xav</t>
        </is>
      </c>
    </row>
    <row r="416">
      <c r="A416" t="n">
        <v>415</v>
      </c>
      <c r="B416" t="inlineStr">
        <is>
          <t>Ryan Lindgren</t>
        </is>
      </c>
      <c r="C416" t="inlineStr">
        <is>
          <t>SEA</t>
        </is>
      </c>
      <c r="D416" t="inlineStr">
        <is>
          <t>D</t>
        </is>
      </c>
      <c r="E416" t="inlineStr">
        <is>
          <t>D</t>
        </is>
      </c>
      <c r="F416" t="n">
        <v>28</v>
      </c>
      <c r="G416" t="inlineStr"/>
      <c r="H416" t="inlineStr">
        <is>
          <t>FA</t>
        </is>
      </c>
      <c r="I416" s="30" t="n">
        <v>4500000</v>
      </c>
      <c r="J416" s="31" t="n">
        <v>46.24</v>
      </c>
      <c r="K416" s="31" t="n">
        <v>50.11</v>
      </c>
      <c r="L416" s="31" t="n">
        <v>-3.87</v>
      </c>
      <c r="M416" s="31" t="n">
        <v>10.28</v>
      </c>
      <c r="N416" t="n">
        <v>293</v>
      </c>
      <c r="O416" t="n">
        <v>8</v>
      </c>
      <c r="P416" t="inlineStr">
        <is>
          <t>042vu</t>
        </is>
      </c>
    </row>
    <row r="417">
      <c r="A417" t="n">
        <v>416</v>
      </c>
      <c r="B417" t="inlineStr">
        <is>
          <t>Easton Cowan</t>
        </is>
      </c>
      <c r="C417" t="inlineStr">
        <is>
          <t>TOR</t>
        </is>
      </c>
      <c r="D417" t="inlineStr">
        <is>
          <t>F</t>
        </is>
      </c>
      <c r="E417" t="inlineStr">
        <is>
          <t>F</t>
        </is>
      </c>
      <c r="F417" t="n">
        <v>21</v>
      </c>
      <c r="G417" t="inlineStr"/>
      <c r="H417" t="inlineStr">
        <is>
          <t>Brost</t>
        </is>
      </c>
      <c r="I417" s="30" t="n">
        <v>873500</v>
      </c>
      <c r="J417" s="31" t="n">
        <v>46.13</v>
      </c>
      <c r="K417" s="31" t="n">
        <v>51.29</v>
      </c>
      <c r="L417" s="31" t="n">
        <v>-5.16</v>
      </c>
      <c r="M417" s="31" t="n">
        <v>52.81</v>
      </c>
      <c r="N417" t="n">
        <v>287.8</v>
      </c>
      <c r="O417" t="n">
        <v>72</v>
      </c>
      <c r="P417" t="inlineStr">
        <is>
          <t>06bap</t>
        </is>
      </c>
    </row>
    <row r="418">
      <c r="A418" t="n">
        <v>417</v>
      </c>
      <c r="B418" t="inlineStr">
        <is>
          <t>Alex Vlasic</t>
        </is>
      </c>
      <c r="C418" t="inlineStr">
        <is>
          <t>CHI</t>
        </is>
      </c>
      <c r="D418" t="inlineStr">
        <is>
          <t>D</t>
        </is>
      </c>
      <c r="E418" t="inlineStr">
        <is>
          <t>D</t>
        </is>
      </c>
      <c r="F418" t="n">
        <v>25</v>
      </c>
      <c r="G418" t="inlineStr"/>
      <c r="H418" t="inlineStr">
        <is>
          <t>FA</t>
        </is>
      </c>
      <c r="I418" s="30" t="n">
        <v>4600000</v>
      </c>
      <c r="J418" s="31" t="n">
        <v>46.02</v>
      </c>
      <c r="K418" s="31" t="n">
        <v>48.28</v>
      </c>
      <c r="L418" s="31" t="n">
        <v>-2.26</v>
      </c>
      <c r="M418" s="31" t="n">
        <v>10</v>
      </c>
      <c r="N418" t="n">
        <v>293.3</v>
      </c>
      <c r="O418" t="n">
        <v>28</v>
      </c>
      <c r="P418" t="inlineStr">
        <is>
          <t>04zb6</t>
        </is>
      </c>
    </row>
    <row r="419">
      <c r="A419" t="n">
        <v>418</v>
      </c>
      <c r="B419" t="inlineStr">
        <is>
          <t>Connor Clifton</t>
        </is>
      </c>
      <c r="C419" t="inlineStr">
        <is>
          <t>BOS</t>
        </is>
      </c>
      <c r="D419" t="inlineStr">
        <is>
          <t>D</t>
        </is>
      </c>
      <c r="E419" t="inlineStr">
        <is>
          <t>D</t>
        </is>
      </c>
      <c r="F419" t="n">
        <v>31</v>
      </c>
      <c r="G419" t="inlineStr"/>
      <c r="H419" t="inlineStr">
        <is>
          <t>FA</t>
        </is>
      </c>
      <c r="I419" s="30" t="n">
        <v>2250000</v>
      </c>
      <c r="J419" s="31" t="n">
        <v>45.95</v>
      </c>
      <c r="K419" s="31" t="n">
        <v>36.38</v>
      </c>
      <c r="L419" s="31" t="n">
        <v>9.57</v>
      </c>
      <c r="M419" s="31" t="n">
        <v>20.42</v>
      </c>
      <c r="N419" t="n">
        <v>293.5</v>
      </c>
      <c r="O419" t="n">
        <v>18</v>
      </c>
      <c r="P419" t="inlineStr">
        <is>
          <t>031qj</t>
        </is>
      </c>
    </row>
    <row r="420">
      <c r="A420" t="n">
        <v>419</v>
      </c>
      <c r="B420" t="inlineStr">
        <is>
          <t>Ryker Evans</t>
        </is>
      </c>
      <c r="C420" t="inlineStr">
        <is>
          <t>SEA</t>
        </is>
      </c>
      <c r="D420" t="inlineStr">
        <is>
          <t>D</t>
        </is>
      </c>
      <c r="E420" t="inlineStr">
        <is>
          <t>D</t>
        </is>
      </c>
      <c r="F420" t="n">
        <v>24</v>
      </c>
      <c r="G420" t="inlineStr"/>
      <c r="H420" t="inlineStr">
        <is>
          <t>FA</t>
        </is>
      </c>
      <c r="I420" s="30" t="n">
        <v>2050000</v>
      </c>
      <c r="J420" s="31" t="n">
        <v>45.9</v>
      </c>
      <c r="K420" s="31" t="n">
        <v>51.89</v>
      </c>
      <c r="L420" s="31" t="n">
        <v>-5.99</v>
      </c>
      <c r="M420" s="31" t="n">
        <v>22.39</v>
      </c>
      <c r="N420" t="n">
        <v>293.5</v>
      </c>
      <c r="O420" t="n">
        <v>34</v>
      </c>
      <c r="P420" t="inlineStr">
        <is>
          <t>05ubx</t>
        </is>
      </c>
    </row>
    <row r="421">
      <c r="A421" t="n">
        <v>420</v>
      </c>
      <c r="B421" t="inlineStr">
        <is>
          <t>Bobby Brink</t>
        </is>
      </c>
      <c r="C421" t="inlineStr">
        <is>
          <t>MIN</t>
        </is>
      </c>
      <c r="D421" t="inlineStr">
        <is>
          <t>F</t>
        </is>
      </c>
      <c r="E421" t="inlineStr">
        <is>
          <t>F</t>
        </is>
      </c>
      <c r="F421" t="n">
        <v>25</v>
      </c>
      <c r="G421" t="inlineStr"/>
      <c r="H421" t="inlineStr">
        <is>
          <t>A Bunch of Dusters</t>
        </is>
      </c>
      <c r="I421" s="30" t="n">
        <v>2750000</v>
      </c>
      <c r="J421" s="31" t="n">
        <v>45.56</v>
      </c>
      <c r="K421" s="31" t="n">
        <v>43.28</v>
      </c>
      <c r="L421" s="31" t="n">
        <v>2.28</v>
      </c>
      <c r="M421" s="31" t="n">
        <v>16.57</v>
      </c>
      <c r="N421" t="n">
        <v>290.7</v>
      </c>
      <c r="O421" t="n">
        <v>38</v>
      </c>
      <c r="P421" t="inlineStr">
        <is>
          <t>04zj8</t>
        </is>
      </c>
    </row>
    <row r="422">
      <c r="A422" t="n">
        <v>421</v>
      </c>
      <c r="B422" t="inlineStr">
        <is>
          <t>Emil Lilleberg</t>
        </is>
      </c>
      <c r="C422" t="inlineStr">
        <is>
          <t>TBL</t>
        </is>
      </c>
      <c r="D422" t="inlineStr">
        <is>
          <t>D</t>
        </is>
      </c>
      <c r="E422" t="inlineStr">
        <is>
          <t>D</t>
        </is>
      </c>
      <c r="F422" t="n">
        <v>25</v>
      </c>
      <c r="G422" t="inlineStr"/>
      <c r="H422" t="inlineStr">
        <is>
          <t>FA</t>
        </is>
      </c>
      <c r="I422" s="30" t="n">
        <v>800000</v>
      </c>
      <c r="J422" s="31" t="n">
        <v>44.93</v>
      </c>
      <c r="K422" s="31" t="n">
        <v>39.91</v>
      </c>
      <c r="L422" s="31" t="n">
        <v>5.02</v>
      </c>
      <c r="M422" s="31" t="n">
        <v>56.16</v>
      </c>
      <c r="O422" t="n">
        <v>17</v>
      </c>
      <c r="P422" t="inlineStr">
        <is>
          <t>05uf7</t>
        </is>
      </c>
    </row>
    <row r="423">
      <c r="A423" t="n">
        <v>422</v>
      </c>
      <c r="B423" t="inlineStr">
        <is>
          <t>Alex Iafallo</t>
        </is>
      </c>
      <c r="C423" t="inlineStr">
        <is>
          <t>WPG</t>
        </is>
      </c>
      <c r="D423" t="inlineStr">
        <is>
          <t>F</t>
        </is>
      </c>
      <c r="E423" t="inlineStr">
        <is>
          <t>F</t>
        </is>
      </c>
      <c r="F423" t="n">
        <v>32</v>
      </c>
      <c r="G423" t="inlineStr"/>
      <c r="H423" t="inlineStr">
        <is>
          <t>FA</t>
        </is>
      </c>
      <c r="I423" s="30" t="n">
        <v>3666666</v>
      </c>
      <c r="J423" s="31" t="n">
        <v>44.74</v>
      </c>
      <c r="K423" s="31" t="n">
        <v>43.06</v>
      </c>
      <c r="L423" s="31" t="n">
        <v>1.68</v>
      </c>
      <c r="M423" s="31" t="n">
        <v>12.2</v>
      </c>
      <c r="N423" t="n">
        <v>291.6</v>
      </c>
      <c r="O423" t="n">
        <v>13</v>
      </c>
      <c r="P423" t="inlineStr">
        <is>
          <t>04az7</t>
        </is>
      </c>
    </row>
    <row r="424">
      <c r="A424" t="n">
        <v>423</v>
      </c>
      <c r="B424" t="inlineStr">
        <is>
          <t>Kaedan Korczak</t>
        </is>
      </c>
      <c r="C424" t="inlineStr">
        <is>
          <t>PIT</t>
        </is>
      </c>
      <c r="D424" t="inlineStr">
        <is>
          <t>D</t>
        </is>
      </c>
      <c r="E424" t="inlineStr">
        <is>
          <t>D</t>
        </is>
      </c>
      <c r="F424" t="n">
        <v>25</v>
      </c>
      <c r="G424" t="inlineStr"/>
      <c r="H424" t="inlineStr">
        <is>
          <t>The Last Place Lukes</t>
        </is>
      </c>
      <c r="I424" s="30" t="n">
        <v>3250000</v>
      </c>
      <c r="J424" s="31" t="n">
        <v>44.73</v>
      </c>
      <c r="K424" s="31" t="n">
        <v>37.64</v>
      </c>
      <c r="L424" s="31" t="n">
        <v>7.09</v>
      </c>
      <c r="M424" s="31" t="n">
        <v>13.76</v>
      </c>
      <c r="O424" t="n">
        <v>18</v>
      </c>
      <c r="P424" t="inlineStr">
        <is>
          <t>04zox</t>
        </is>
      </c>
    </row>
    <row r="425">
      <c r="A425" t="n">
        <v>424</v>
      </c>
      <c r="B425" t="inlineStr">
        <is>
          <t>Marat Khusnutdinov</t>
        </is>
      </c>
      <c r="C425" t="inlineStr">
        <is>
          <t>BOS</t>
        </is>
      </c>
      <c r="D425" t="inlineStr">
        <is>
          <t>F</t>
        </is>
      </c>
      <c r="E425" t="inlineStr">
        <is>
          <t>F</t>
        </is>
      </c>
      <c r="F425" t="n">
        <v>24</v>
      </c>
      <c r="G425" t="inlineStr"/>
      <c r="H425" t="inlineStr">
        <is>
          <t>Sidizen Kanes</t>
        </is>
      </c>
      <c r="I425" s="30" t="n">
        <v>925000</v>
      </c>
      <c r="J425" s="31" t="n">
        <v>44.66</v>
      </c>
      <c r="K425" s="31" t="n">
        <v>33.72</v>
      </c>
      <c r="L425" s="31" t="n">
        <v>10.94</v>
      </c>
      <c r="M425" s="31" t="n">
        <v>48.28</v>
      </c>
      <c r="N425" t="n">
        <v>292.1</v>
      </c>
      <c r="O425" t="n">
        <v>30</v>
      </c>
      <c r="P425" t="inlineStr">
        <is>
          <t>05kbo</t>
        </is>
      </c>
    </row>
    <row r="426">
      <c r="A426" t="n">
        <v>425</v>
      </c>
      <c r="B426" t="inlineStr">
        <is>
          <t>Carson Soucy</t>
        </is>
      </c>
      <c r="C426" t="inlineStr">
        <is>
          <t>(N/A)</t>
        </is>
      </c>
      <c r="D426" t="inlineStr">
        <is>
          <t>D</t>
        </is>
      </c>
      <c r="E426" t="inlineStr">
        <is>
          <t>D</t>
        </is>
      </c>
      <c r="F426" t="n">
        <v>32</v>
      </c>
      <c r="G426" t="inlineStr"/>
      <c r="H426" t="inlineStr">
        <is>
          <t>FA</t>
        </is>
      </c>
      <c r="I426" s="30" t="n">
        <v>1</v>
      </c>
      <c r="J426" s="31" t="n">
        <v>44.49</v>
      </c>
      <c r="K426" s="31" t="n">
        <v>27.38</v>
      </c>
      <c r="L426" s="31" t="n">
        <v>17.11</v>
      </c>
      <c r="M426" s="31" t="n">
        <v>44490000</v>
      </c>
      <c r="O426" t="n">
        <v>6</v>
      </c>
      <c r="P426" t="inlineStr">
        <is>
          <t>031qn</t>
        </is>
      </c>
    </row>
    <row r="427">
      <c r="A427" t="n">
        <v>426</v>
      </c>
      <c r="B427" t="inlineStr">
        <is>
          <t>Michael Carcone</t>
        </is>
      </c>
      <c r="C427" t="inlineStr">
        <is>
          <t>UTA</t>
        </is>
      </c>
      <c r="D427" t="inlineStr">
        <is>
          <t>F</t>
        </is>
      </c>
      <c r="E427" t="inlineStr">
        <is>
          <t>F</t>
        </is>
      </c>
      <c r="F427" t="n">
        <v>30</v>
      </c>
      <c r="G427" t="inlineStr"/>
      <c r="H427" t="inlineStr">
        <is>
          <t>FA</t>
        </is>
      </c>
      <c r="I427" s="30" t="n">
        <v>1750000</v>
      </c>
      <c r="J427" s="31" t="n">
        <v>44.49</v>
      </c>
      <c r="K427" s="31" t="n">
        <v>36.91</v>
      </c>
      <c r="L427" s="31" t="n">
        <v>7.58</v>
      </c>
      <c r="M427" s="31" t="n">
        <v>25.42</v>
      </c>
      <c r="N427" t="n">
        <v>292.9</v>
      </c>
      <c r="O427" t="n">
        <v>16</v>
      </c>
      <c r="P427" t="inlineStr">
        <is>
          <t>03y54</t>
        </is>
      </c>
    </row>
    <row r="428">
      <c r="A428" t="n">
        <v>427</v>
      </c>
      <c r="B428" t="inlineStr">
        <is>
          <t>Nick Blankenburg</t>
        </is>
      </c>
      <c r="C428" t="inlineStr">
        <is>
          <t>(N/A)</t>
        </is>
      </c>
      <c r="D428" t="inlineStr">
        <is>
          <t>D</t>
        </is>
      </c>
      <c r="E428" t="inlineStr">
        <is>
          <t>D</t>
        </is>
      </c>
      <c r="F428" t="n">
        <v>28</v>
      </c>
      <c r="G428" t="inlineStr"/>
      <c r="H428" t="inlineStr">
        <is>
          <t>FA</t>
        </is>
      </c>
      <c r="I428" s="30" t="n">
        <v>1</v>
      </c>
      <c r="J428" s="31" t="n">
        <v>44.44</v>
      </c>
      <c r="K428" s="31" t="n">
        <v>24.07</v>
      </c>
      <c r="L428" s="31" t="n">
        <v>20.37</v>
      </c>
      <c r="M428" s="31" t="n">
        <v>44440000</v>
      </c>
      <c r="O428" t="n">
        <v>14</v>
      </c>
      <c r="P428" t="inlineStr">
        <is>
          <t>05ybo</t>
        </is>
      </c>
    </row>
    <row r="429">
      <c r="A429" t="n">
        <v>428</v>
      </c>
      <c r="B429" t="inlineStr">
        <is>
          <t>Niko Mikkola</t>
        </is>
      </c>
      <c r="C429" t="inlineStr">
        <is>
          <t>FLA</t>
        </is>
      </c>
      <c r="D429" t="inlineStr">
        <is>
          <t>D</t>
        </is>
      </c>
      <c r="E429" t="inlineStr">
        <is>
          <t>D</t>
        </is>
      </c>
      <c r="F429" t="n">
        <v>30</v>
      </c>
      <c r="G429" t="inlineStr"/>
      <c r="H429" t="inlineStr">
        <is>
          <t>FA</t>
        </is>
      </c>
      <c r="I429" s="30" t="n">
        <v>5000000</v>
      </c>
      <c r="J429" s="31" t="n">
        <v>44.44</v>
      </c>
      <c r="K429" s="31" t="n">
        <v>45.88</v>
      </c>
      <c r="L429" s="31" t="n">
        <v>-1.44</v>
      </c>
      <c r="M429" s="31" t="n">
        <v>8.890000000000001</v>
      </c>
      <c r="N429" t="n">
        <v>292.7</v>
      </c>
      <c r="O429" t="n">
        <v>13</v>
      </c>
      <c r="P429" t="inlineStr">
        <is>
          <t>03rgv</t>
        </is>
      </c>
    </row>
    <row r="430">
      <c r="A430" t="n">
        <v>429</v>
      </c>
      <c r="B430" t="inlineStr">
        <is>
          <t>David Perron</t>
        </is>
      </c>
      <c r="C430" t="inlineStr">
        <is>
          <t>(N/A)</t>
        </is>
      </c>
      <c r="D430" t="inlineStr">
        <is>
          <t>F</t>
        </is>
      </c>
      <c r="E430" t="inlineStr">
        <is>
          <t>F</t>
        </is>
      </c>
      <c r="F430" t="n">
        <v>38</v>
      </c>
      <c r="G430" t="inlineStr"/>
      <c r="H430" t="inlineStr">
        <is>
          <t>FA</t>
        </is>
      </c>
      <c r="I430" s="30" t="n">
        <v>1</v>
      </c>
      <c r="J430" s="31" t="n">
        <v>44.42</v>
      </c>
      <c r="K430" s="31" t="n">
        <v>44.23</v>
      </c>
      <c r="L430" s="31" t="n">
        <v>0.19</v>
      </c>
      <c r="M430" s="31" t="n">
        <v>44420000</v>
      </c>
      <c r="N430" t="n">
        <v>291.7</v>
      </c>
      <c r="O430" t="n">
        <v>8</v>
      </c>
      <c r="P430" t="inlineStr">
        <is>
          <t>0047x</t>
        </is>
      </c>
    </row>
    <row r="431">
      <c r="A431" t="n">
        <v>430</v>
      </c>
      <c r="B431" t="inlineStr">
        <is>
          <t>Vincent Desharnais</t>
        </is>
      </c>
      <c r="C431" t="inlineStr">
        <is>
          <t>WSH</t>
        </is>
      </c>
      <c r="D431" t="inlineStr">
        <is>
          <t>D</t>
        </is>
      </c>
      <c r="E431" t="inlineStr">
        <is>
          <t>D</t>
        </is>
      </c>
      <c r="F431" t="n">
        <v>30</v>
      </c>
      <c r="G431" t="inlineStr"/>
      <c r="H431" t="inlineStr">
        <is>
          <t>FA</t>
        </is>
      </c>
      <c r="I431" s="30" t="n">
        <v>4200000</v>
      </c>
      <c r="J431" s="31" t="n">
        <v>44.28</v>
      </c>
      <c r="K431" s="31" t="n">
        <v>30.41</v>
      </c>
      <c r="L431" s="31" t="n">
        <v>13.87</v>
      </c>
      <c r="M431" s="31" t="n">
        <v>10.54</v>
      </c>
      <c r="O431" t="n">
        <v>6</v>
      </c>
      <c r="P431" t="inlineStr">
        <is>
          <t>0430a</t>
        </is>
      </c>
    </row>
    <row r="432">
      <c r="A432" t="n">
        <v>431</v>
      </c>
      <c r="B432" t="inlineStr">
        <is>
          <t>Logan Mailloux</t>
        </is>
      </c>
      <c r="C432" t="inlineStr">
        <is>
          <t>STL</t>
        </is>
      </c>
      <c r="D432" t="inlineStr">
        <is>
          <t>D</t>
        </is>
      </c>
      <c r="E432" t="inlineStr">
        <is>
          <t>D</t>
        </is>
      </c>
      <c r="F432" t="n">
        <v>23</v>
      </c>
      <c r="G432" t="inlineStr"/>
      <c r="H432" t="inlineStr">
        <is>
          <t>Nathan</t>
        </is>
      </c>
      <c r="I432" s="30" t="n">
        <v>850000</v>
      </c>
      <c r="J432" s="31" t="n">
        <v>44.09</v>
      </c>
      <c r="K432" s="31" t="n">
        <v>50.03</v>
      </c>
      <c r="L432" s="31" t="n">
        <v>-5.94</v>
      </c>
      <c r="M432" s="31" t="n">
        <v>51.87</v>
      </c>
      <c r="N432" t="n">
        <v>290.6</v>
      </c>
      <c r="O432" t="n">
        <v>61</v>
      </c>
      <c r="P432" t="inlineStr">
        <is>
          <t>05tqu</t>
        </is>
      </c>
    </row>
    <row r="433">
      <c r="A433" t="n">
        <v>432</v>
      </c>
      <c r="B433" t="inlineStr">
        <is>
          <t>Tom Willander</t>
        </is>
      </c>
      <c r="C433" t="inlineStr">
        <is>
          <t>VAN</t>
        </is>
      </c>
      <c r="D433" t="inlineStr">
        <is>
          <t>D</t>
        </is>
      </c>
      <c r="E433" t="inlineStr">
        <is>
          <t>D</t>
        </is>
      </c>
      <c r="F433" t="n">
        <v>21</v>
      </c>
      <c r="G433" t="inlineStr"/>
      <c r="H433" t="inlineStr">
        <is>
          <t>Mike</t>
        </is>
      </c>
      <c r="I433" s="30" t="n">
        <v>950000</v>
      </c>
      <c r="J433" s="31" t="n">
        <v>44.06</v>
      </c>
      <c r="K433" s="31" t="n">
        <v>47.2</v>
      </c>
      <c r="L433" s="31" t="n">
        <v>-3.14</v>
      </c>
      <c r="M433" s="31" t="n">
        <v>46.38</v>
      </c>
      <c r="N433" t="n">
        <v>293</v>
      </c>
      <c r="O433" t="n">
        <v>56</v>
      </c>
      <c r="P433" t="inlineStr">
        <is>
          <t>06axr</t>
        </is>
      </c>
    </row>
    <row r="434">
      <c r="A434" t="n">
        <v>433</v>
      </c>
      <c r="B434" t="inlineStr">
        <is>
          <t>Marco Rossi</t>
        </is>
      </c>
      <c r="C434" t="inlineStr">
        <is>
          <t>VAN</t>
        </is>
      </c>
      <c r="D434" t="inlineStr">
        <is>
          <t>F</t>
        </is>
      </c>
      <c r="E434" t="inlineStr">
        <is>
          <t>F</t>
        </is>
      </c>
      <c r="F434" t="n">
        <v>24</v>
      </c>
      <c r="G434" t="inlineStr"/>
      <c r="H434" t="inlineStr">
        <is>
          <t>Sidizen Kanes</t>
        </is>
      </c>
      <c r="I434" s="30" t="n">
        <v>5000000</v>
      </c>
      <c r="J434" s="31" t="n">
        <v>44.05</v>
      </c>
      <c r="K434" s="31" t="n">
        <v>64.27</v>
      </c>
      <c r="L434" s="31" t="n">
        <v>-20.22</v>
      </c>
      <c r="M434" s="31" t="n">
        <v>8.81</v>
      </c>
      <c r="N434" t="n">
        <v>264.3</v>
      </c>
      <c r="O434" t="n">
        <v>76</v>
      </c>
      <c r="P434" t="inlineStr">
        <is>
          <t>04o0g</t>
        </is>
      </c>
    </row>
    <row r="435">
      <c r="A435" t="n">
        <v>434</v>
      </c>
      <c r="B435" t="inlineStr">
        <is>
          <t>Cole Perfetti</t>
        </is>
      </c>
      <c r="C435" t="inlineStr">
        <is>
          <t>WPG</t>
        </is>
      </c>
      <c r="D435" t="inlineStr">
        <is>
          <t>F</t>
        </is>
      </c>
      <c r="E435" t="inlineStr">
        <is>
          <t>F</t>
        </is>
      </c>
      <c r="F435" t="n">
        <v>24</v>
      </c>
      <c r="G435" t="inlineStr"/>
      <c r="H435" t="inlineStr">
        <is>
          <t>FA</t>
        </is>
      </c>
      <c r="I435" s="30" t="n">
        <v>6000000</v>
      </c>
      <c r="J435" s="31" t="n">
        <v>44.02</v>
      </c>
      <c r="K435" s="31" t="n">
        <v>47.95</v>
      </c>
      <c r="L435" s="31" t="n">
        <v>-3.93</v>
      </c>
      <c r="M435" s="31" t="n">
        <v>7.34</v>
      </c>
      <c r="N435" t="n">
        <v>250.3</v>
      </c>
      <c r="O435" t="n">
        <v>68</v>
      </c>
      <c r="P435" t="inlineStr">
        <is>
          <t>04uql</t>
        </is>
      </c>
    </row>
    <row r="436">
      <c r="A436" t="n">
        <v>435</v>
      </c>
      <c r="B436" t="inlineStr">
        <is>
          <t>Dante Fabbro</t>
        </is>
      </c>
      <c r="C436" t="inlineStr">
        <is>
          <t>CBJ</t>
        </is>
      </c>
      <c r="D436" t="inlineStr">
        <is>
          <t>D</t>
        </is>
      </c>
      <c r="E436" t="inlineStr">
        <is>
          <t>D</t>
        </is>
      </c>
      <c r="F436" t="n">
        <v>28</v>
      </c>
      <c r="G436" t="inlineStr"/>
      <c r="H436" t="inlineStr">
        <is>
          <t>FA</t>
        </is>
      </c>
      <c r="I436" s="30" t="n">
        <v>4125000</v>
      </c>
      <c r="J436" s="31" t="n">
        <v>43.99</v>
      </c>
      <c r="K436" s="31" t="n">
        <v>47.79</v>
      </c>
      <c r="L436" s="31" t="n">
        <v>-3.8</v>
      </c>
      <c r="M436" s="31" t="n">
        <v>10.66</v>
      </c>
      <c r="N436" t="n">
        <v>292.9</v>
      </c>
      <c r="O436" t="n">
        <v>14</v>
      </c>
      <c r="P436" t="inlineStr">
        <is>
          <t>03wpo</t>
        </is>
      </c>
    </row>
    <row r="437">
      <c r="A437" t="n">
        <v>436</v>
      </c>
      <c r="B437" t="inlineStr">
        <is>
          <t>Yan Kuznetsov</t>
        </is>
      </c>
      <c r="C437" t="inlineStr">
        <is>
          <t>CGY</t>
        </is>
      </c>
      <c r="D437" t="inlineStr">
        <is>
          <t>D</t>
        </is>
      </c>
      <c r="E437" t="inlineStr">
        <is>
          <t>D</t>
        </is>
      </c>
      <c r="F437" t="n">
        <v>24</v>
      </c>
      <c r="G437" t="inlineStr"/>
      <c r="H437" t="inlineStr">
        <is>
          <t>Kurtis</t>
        </is>
      </c>
      <c r="I437" s="30" t="n">
        <v>812500</v>
      </c>
      <c r="J437" s="31" t="n">
        <v>43.95</v>
      </c>
      <c r="K437" s="31" t="n">
        <v>19.09</v>
      </c>
      <c r="L437" s="31" t="n">
        <v>24.86</v>
      </c>
      <c r="M437" s="31" t="n">
        <v>54.09</v>
      </c>
      <c r="N437" t="n">
        <v>292.5</v>
      </c>
      <c r="O437" t="n">
        <v>25</v>
      </c>
      <c r="P437" t="inlineStr">
        <is>
          <t>05kj8</t>
        </is>
      </c>
    </row>
    <row r="438">
      <c r="A438" t="n">
        <v>437</v>
      </c>
      <c r="B438" t="inlineStr">
        <is>
          <t>Jake Evans</t>
        </is>
      </c>
      <c r="C438" t="inlineStr">
        <is>
          <t>MTL</t>
        </is>
      </c>
      <c r="D438" t="inlineStr">
        <is>
          <t>F</t>
        </is>
      </c>
      <c r="E438" t="inlineStr">
        <is>
          <t>F</t>
        </is>
      </c>
      <c r="F438" t="n">
        <v>30</v>
      </c>
      <c r="G438" t="inlineStr"/>
      <c r="H438" t="inlineStr">
        <is>
          <t>FA</t>
        </is>
      </c>
      <c r="I438" s="30" t="n">
        <v>2850000</v>
      </c>
      <c r="J438" s="31" t="n">
        <v>43.95</v>
      </c>
      <c r="K438" s="31" t="n">
        <v>46.55</v>
      </c>
      <c r="L438" s="31" t="n">
        <v>-2.6</v>
      </c>
      <c r="M438" s="31" t="n">
        <v>15.42</v>
      </c>
      <c r="N438" t="n">
        <v>291.6</v>
      </c>
      <c r="O438" t="n">
        <v>18</v>
      </c>
      <c r="P438" t="inlineStr">
        <is>
          <t>03eeo</t>
        </is>
      </c>
    </row>
    <row r="439">
      <c r="A439" t="n">
        <v>438</v>
      </c>
      <c r="B439" t="inlineStr">
        <is>
          <t>Devin Cooley</t>
        </is>
      </c>
      <c r="C439" t="inlineStr">
        <is>
          <t>CGY</t>
        </is>
      </c>
      <c r="D439" t="inlineStr">
        <is>
          <t>G</t>
        </is>
      </c>
      <c r="E439" t="inlineStr">
        <is>
          <t>G</t>
        </is>
      </c>
      <c r="F439" t="n">
        <v>29</v>
      </c>
      <c r="G439" t="inlineStr"/>
      <c r="H439" t="inlineStr">
        <is>
          <t>FA</t>
        </is>
      </c>
      <c r="I439" s="30" t="n">
        <v>1350000</v>
      </c>
      <c r="J439" s="31" t="n">
        <v>43.9</v>
      </c>
      <c r="K439" s="31" t="n">
        <v>41.5</v>
      </c>
      <c r="L439" s="31" t="n">
        <v>2.4</v>
      </c>
      <c r="M439" s="31" t="n">
        <v>32.52</v>
      </c>
      <c r="N439" t="n">
        <v>291.8</v>
      </c>
      <c r="O439" t="n">
        <v>36</v>
      </c>
      <c r="P439" t="inlineStr">
        <is>
          <t>04zc8</t>
        </is>
      </c>
    </row>
    <row r="440">
      <c r="A440" t="n">
        <v>439</v>
      </c>
      <c r="B440" t="inlineStr">
        <is>
          <t>Nicolas Hague</t>
        </is>
      </c>
      <c r="C440" t="inlineStr">
        <is>
          <t>NSH</t>
        </is>
      </c>
      <c r="D440" t="inlineStr">
        <is>
          <t>D</t>
        </is>
      </c>
      <c r="E440" t="inlineStr">
        <is>
          <t>D</t>
        </is>
      </c>
      <c r="F440" t="n">
        <v>27</v>
      </c>
      <c r="G440" t="inlineStr"/>
      <c r="H440" t="inlineStr">
        <is>
          <t>FA</t>
        </is>
      </c>
      <c r="I440" s="30" t="n">
        <v>5500000</v>
      </c>
      <c r="J440" s="31" t="n">
        <v>43.82</v>
      </c>
      <c r="K440" s="31" t="n">
        <v>49.3</v>
      </c>
      <c r="L440" s="31" t="n">
        <v>-5.48</v>
      </c>
      <c r="M440" s="31" t="n">
        <v>7.97</v>
      </c>
      <c r="N440" t="n">
        <v>293.1</v>
      </c>
      <c r="O440" t="n">
        <v>9</v>
      </c>
      <c r="P440" t="inlineStr">
        <is>
          <t>0457g</t>
        </is>
      </c>
    </row>
    <row r="441">
      <c r="A441" t="n">
        <v>440</v>
      </c>
      <c r="B441" t="inlineStr">
        <is>
          <t>Joel Armia</t>
        </is>
      </c>
      <c r="C441" t="inlineStr">
        <is>
          <t>LAK</t>
        </is>
      </c>
      <c r="D441" t="inlineStr">
        <is>
          <t>F</t>
        </is>
      </c>
      <c r="E441" t="inlineStr">
        <is>
          <t>F</t>
        </is>
      </c>
      <c r="F441" t="n">
        <v>33</v>
      </c>
      <c r="G441" t="inlineStr"/>
      <c r="H441" t="inlineStr">
        <is>
          <t>FA</t>
        </is>
      </c>
      <c r="I441" s="30" t="n">
        <v>2500000</v>
      </c>
      <c r="J441" s="31" t="n">
        <v>43.8</v>
      </c>
      <c r="K441" s="31" t="n">
        <v>44.26</v>
      </c>
      <c r="L441" s="31" t="n">
        <v>-0.46</v>
      </c>
      <c r="M441" s="31" t="n">
        <v>17.52</v>
      </c>
      <c r="N441" t="n">
        <v>291.6</v>
      </c>
      <c r="O441" t="n">
        <v>10</v>
      </c>
      <c r="P441" t="inlineStr">
        <is>
          <t>02b3d</t>
        </is>
      </c>
    </row>
    <row r="442">
      <c r="A442" t="n">
        <v>441</v>
      </c>
      <c r="B442" t="inlineStr">
        <is>
          <t>Jake Walman</t>
        </is>
      </c>
      <c r="C442" t="inlineStr">
        <is>
          <t>EDM</t>
        </is>
      </c>
      <c r="D442" t="inlineStr">
        <is>
          <t>D</t>
        </is>
      </c>
      <c r="E442" t="inlineStr">
        <is>
          <t>D</t>
        </is>
      </c>
      <c r="F442" t="n">
        <v>30</v>
      </c>
      <c r="G442" t="inlineStr"/>
      <c r="H442" t="inlineStr">
        <is>
          <t>Le Duke of Dangles</t>
        </is>
      </c>
      <c r="I442" s="30" t="n">
        <v>7000000</v>
      </c>
      <c r="J442" s="31" t="n">
        <v>43.8</v>
      </c>
      <c r="K442" s="31" t="n">
        <v>62.8</v>
      </c>
      <c r="L442" s="31" t="n">
        <v>-19</v>
      </c>
      <c r="M442" s="31" t="n">
        <v>6.26</v>
      </c>
      <c r="N442" t="n">
        <v>235</v>
      </c>
      <c r="O442" t="n">
        <v>58</v>
      </c>
      <c r="P442" t="inlineStr">
        <is>
          <t>03dde</t>
        </is>
      </c>
    </row>
    <row r="443">
      <c r="A443" t="n">
        <v>442</v>
      </c>
      <c r="B443" t="inlineStr">
        <is>
          <t>Jonathan Marchessault</t>
        </is>
      </c>
      <c r="C443" t="inlineStr">
        <is>
          <t>NSH</t>
        </is>
      </c>
      <c r="D443" t="inlineStr">
        <is>
          <t>F</t>
        </is>
      </c>
      <c r="E443" t="inlineStr">
        <is>
          <t>F</t>
        </is>
      </c>
      <c r="F443" t="n">
        <v>35</v>
      </c>
      <c r="G443" t="inlineStr"/>
      <c r="H443" t="inlineStr">
        <is>
          <t>FA</t>
        </is>
      </c>
      <c r="I443" s="30" t="n">
        <v>5500000</v>
      </c>
      <c r="J443" s="31" t="n">
        <v>43.61</v>
      </c>
      <c r="K443" s="31" t="n">
        <v>61.6</v>
      </c>
      <c r="L443" s="31" t="n">
        <v>-17.99</v>
      </c>
      <c r="M443" s="31" t="n">
        <v>7.93</v>
      </c>
      <c r="N443" t="n">
        <v>288.2</v>
      </c>
      <c r="O443" t="n">
        <v>36</v>
      </c>
      <c r="P443" t="inlineStr">
        <is>
          <t>02ni5</t>
        </is>
      </c>
    </row>
    <row r="444">
      <c r="A444" t="n">
        <v>443</v>
      </c>
      <c r="B444" t="inlineStr">
        <is>
          <t>Neal Pionk</t>
        </is>
      </c>
      <c r="C444" t="inlineStr">
        <is>
          <t>WPG</t>
        </is>
      </c>
      <c r="D444" t="inlineStr">
        <is>
          <t>D</t>
        </is>
      </c>
      <c r="E444" t="inlineStr">
        <is>
          <t>D</t>
        </is>
      </c>
      <c r="F444" t="n">
        <v>31</v>
      </c>
      <c r="G444" t="inlineStr"/>
      <c r="H444" t="inlineStr">
        <is>
          <t>FA</t>
        </is>
      </c>
      <c r="I444" s="30" t="n">
        <v>7000000</v>
      </c>
      <c r="J444" s="31" t="n">
        <v>43.39</v>
      </c>
      <c r="K444" s="31" t="n">
        <v>70.48999999999999</v>
      </c>
      <c r="L444" s="31" t="n">
        <v>-27.1</v>
      </c>
      <c r="M444" s="31" t="n">
        <v>6.2</v>
      </c>
      <c r="N444" t="n">
        <v>274.9</v>
      </c>
      <c r="O444" t="n">
        <v>52</v>
      </c>
      <c r="P444" t="inlineStr">
        <is>
          <t>049ph</t>
        </is>
      </c>
    </row>
    <row r="445">
      <c r="A445" t="n">
        <v>444</v>
      </c>
      <c r="B445" t="inlineStr">
        <is>
          <t>Trevor Moore</t>
        </is>
      </c>
      <c r="C445" t="inlineStr">
        <is>
          <t>LAK</t>
        </is>
      </c>
      <c r="D445" t="inlineStr">
        <is>
          <t>F</t>
        </is>
      </c>
      <c r="E445" t="inlineStr">
        <is>
          <t>F</t>
        </is>
      </c>
      <c r="F445" t="n">
        <v>31</v>
      </c>
      <c r="G445" t="inlineStr"/>
      <c r="H445" t="inlineStr">
        <is>
          <t>FA</t>
        </is>
      </c>
      <c r="I445" s="30" t="n">
        <v>4200000</v>
      </c>
      <c r="J445" s="31" t="n">
        <v>43.29</v>
      </c>
      <c r="K445" s="31" t="n">
        <v>48.52</v>
      </c>
      <c r="L445" s="31" t="n">
        <v>-5.23</v>
      </c>
      <c r="M445" s="31" t="n">
        <v>10.31</v>
      </c>
      <c r="N445" t="n">
        <v>292.5</v>
      </c>
      <c r="O445" t="n">
        <v>22</v>
      </c>
      <c r="P445" t="inlineStr">
        <is>
          <t>03bxl</t>
        </is>
      </c>
    </row>
    <row r="446">
      <c r="A446" t="n">
        <v>445</v>
      </c>
      <c r="B446" t="inlineStr">
        <is>
          <t>Dakota Joshua</t>
        </is>
      </c>
      <c r="C446" t="inlineStr">
        <is>
          <t>TOR</t>
        </is>
      </c>
      <c r="D446" t="inlineStr">
        <is>
          <t>F</t>
        </is>
      </c>
      <c r="E446" t="inlineStr">
        <is>
          <t>F</t>
        </is>
      </c>
      <c r="F446" t="n">
        <v>30</v>
      </c>
      <c r="G446" t="inlineStr"/>
      <c r="H446" t="inlineStr">
        <is>
          <t>FA</t>
        </is>
      </c>
      <c r="I446" s="30" t="n">
        <v>3250000</v>
      </c>
      <c r="J446" s="31" t="n">
        <v>43.28</v>
      </c>
      <c r="K446" s="31" t="n">
        <v>35.2</v>
      </c>
      <c r="L446" s="31" t="n">
        <v>8.08</v>
      </c>
      <c r="M446" s="31" t="n">
        <v>13.32</v>
      </c>
      <c r="O446" t="n">
        <v>14</v>
      </c>
      <c r="P446" t="inlineStr">
        <is>
          <t>03ecn</t>
        </is>
      </c>
    </row>
    <row r="447">
      <c r="A447" t="n">
        <v>446</v>
      </c>
      <c r="B447" t="inlineStr">
        <is>
          <t>Jonas Brodin</t>
        </is>
      </c>
      <c r="C447" t="inlineStr">
        <is>
          <t>MIN</t>
        </is>
      </c>
      <c r="D447" t="inlineStr">
        <is>
          <t>D</t>
        </is>
      </c>
      <c r="E447" t="inlineStr">
        <is>
          <t>D</t>
        </is>
      </c>
      <c r="F447" t="n">
        <v>33</v>
      </c>
      <c r="G447" t="inlineStr"/>
      <c r="H447" t="inlineStr">
        <is>
          <t>FA</t>
        </is>
      </c>
      <c r="I447" s="30" t="n">
        <v>6000000</v>
      </c>
      <c r="J447" s="31" t="n">
        <v>43.02</v>
      </c>
      <c r="K447" s="31" t="n">
        <v>46.44</v>
      </c>
      <c r="L447" s="31" t="n">
        <v>-3.42</v>
      </c>
      <c r="M447" s="31" t="n">
        <v>7.17</v>
      </c>
      <c r="N447" t="n">
        <v>293.8</v>
      </c>
      <c r="O447" t="n">
        <v>14</v>
      </c>
      <c r="P447" t="inlineStr">
        <is>
          <t>02azg</t>
        </is>
      </c>
    </row>
    <row r="448">
      <c r="A448" t="n">
        <v>447</v>
      </c>
      <c r="B448" t="inlineStr">
        <is>
          <t>Jonathan Aspirot</t>
        </is>
      </c>
      <c r="C448" t="inlineStr">
        <is>
          <t>BOS</t>
        </is>
      </c>
      <c r="D448" t="inlineStr">
        <is>
          <t>D</t>
        </is>
      </c>
      <c r="E448" t="inlineStr">
        <is>
          <t>D</t>
        </is>
      </c>
      <c r="F448" t="n">
        <v>27</v>
      </c>
      <c r="G448" t="inlineStr"/>
      <c r="H448" t="inlineStr">
        <is>
          <t>FA</t>
        </is>
      </c>
      <c r="I448" s="30" t="n">
        <v>775000</v>
      </c>
      <c r="J448" s="31" t="n">
        <v>43.02</v>
      </c>
      <c r="K448" s="31" t="n">
        <v>23.42</v>
      </c>
      <c r="L448" s="31" t="n">
        <v>19.6</v>
      </c>
      <c r="M448" s="31" t="n">
        <v>55.51</v>
      </c>
      <c r="O448" t="n">
        <v>16</v>
      </c>
      <c r="P448" t="inlineStr">
        <is>
          <t>04xc8</t>
        </is>
      </c>
    </row>
    <row r="449">
      <c r="A449" t="n">
        <v>448</v>
      </c>
      <c r="B449" t="inlineStr">
        <is>
          <t>Wyatt Kaiser</t>
        </is>
      </c>
      <c r="C449" t="inlineStr">
        <is>
          <t>CHI</t>
        </is>
      </c>
      <c r="D449" t="inlineStr">
        <is>
          <t>D</t>
        </is>
      </c>
      <c r="E449" t="inlineStr">
        <is>
          <t>D</t>
        </is>
      </c>
      <c r="F449" t="n">
        <v>24</v>
      </c>
      <c r="G449" t="inlineStr"/>
      <c r="H449" t="inlineStr">
        <is>
          <t>FA</t>
        </is>
      </c>
      <c r="I449" s="30" t="n">
        <v>1700000</v>
      </c>
      <c r="J449" s="31" t="n">
        <v>43</v>
      </c>
      <c r="K449" s="31" t="n">
        <v>33.95</v>
      </c>
      <c r="L449" s="31" t="n">
        <v>9.050000000000001</v>
      </c>
      <c r="M449" s="31" t="n">
        <v>25.29</v>
      </c>
      <c r="O449" t="n">
        <v>18</v>
      </c>
      <c r="P449" t="inlineStr">
        <is>
          <t>05lu9</t>
        </is>
      </c>
    </row>
    <row r="450">
      <c r="A450" t="n">
        <v>449</v>
      </c>
      <c r="B450" t="inlineStr">
        <is>
          <t>Elias Pettersson</t>
        </is>
      </c>
      <c r="C450" t="inlineStr">
        <is>
          <t>VAN</t>
        </is>
      </c>
      <c r="D450" t="inlineStr">
        <is>
          <t>D</t>
        </is>
      </c>
      <c r="E450" t="inlineStr">
        <is>
          <t>D</t>
        </is>
      </c>
      <c r="F450" t="n">
        <v>22</v>
      </c>
      <c r="G450" t="inlineStr"/>
      <c r="H450" t="inlineStr">
        <is>
          <t>The Last Place Lukes</t>
        </is>
      </c>
      <c r="I450" s="30" t="n">
        <v>838333</v>
      </c>
      <c r="J450" s="31" t="n">
        <v>43</v>
      </c>
      <c r="K450" s="31" t="n">
        <v>46.83</v>
      </c>
      <c r="L450" s="31" t="n">
        <v>-3.83</v>
      </c>
      <c r="M450" s="31" t="n">
        <v>51.29</v>
      </c>
      <c r="N450" t="n">
        <v>293</v>
      </c>
      <c r="O450" t="n">
        <v>26</v>
      </c>
      <c r="P450" t="inlineStr">
        <is>
          <t>060v8</t>
        </is>
      </c>
    </row>
    <row r="451">
      <c r="A451" t="n">
        <v>450</v>
      </c>
      <c r="B451" t="inlineStr">
        <is>
          <t>Morgan Barron</t>
        </is>
      </c>
      <c r="C451" t="inlineStr">
        <is>
          <t>WPG</t>
        </is>
      </c>
      <c r="D451" t="inlineStr">
        <is>
          <t>F</t>
        </is>
      </c>
      <c r="E451" t="inlineStr">
        <is>
          <t>F</t>
        </is>
      </c>
      <c r="F451" t="n">
        <v>27</v>
      </c>
      <c r="G451" t="inlineStr"/>
      <c r="H451" t="inlineStr">
        <is>
          <t>FA</t>
        </is>
      </c>
      <c r="I451" s="30" t="n">
        <v>1850000</v>
      </c>
      <c r="J451" s="31" t="n">
        <v>42.95</v>
      </c>
      <c r="K451" s="31" t="n">
        <v>40.28</v>
      </c>
      <c r="L451" s="31" t="n">
        <v>2.67</v>
      </c>
      <c r="M451" s="31" t="n">
        <v>23.22</v>
      </c>
      <c r="N451" t="n">
        <v>291.8</v>
      </c>
      <c r="O451" t="n">
        <v>17</v>
      </c>
      <c r="P451" t="inlineStr">
        <is>
          <t>04f80</t>
        </is>
      </c>
    </row>
    <row r="452">
      <c r="A452" t="n">
        <v>451</v>
      </c>
      <c r="B452" t="inlineStr">
        <is>
          <t>Oliver Bjorkstrand</t>
        </is>
      </c>
      <c r="C452" t="inlineStr">
        <is>
          <t>NYR</t>
        </is>
      </c>
      <c r="D452" t="inlineStr">
        <is>
          <t>F</t>
        </is>
      </c>
      <c r="E452" t="inlineStr">
        <is>
          <t>F</t>
        </is>
      </c>
      <c r="F452" t="n">
        <v>31</v>
      </c>
      <c r="G452" t="inlineStr"/>
      <c r="H452" t="inlineStr">
        <is>
          <t>FA</t>
        </is>
      </c>
      <c r="I452" s="30" t="n">
        <v>4500000</v>
      </c>
      <c r="J452" s="31" t="n">
        <v>42.81</v>
      </c>
      <c r="K452" s="31" t="n">
        <v>48.68</v>
      </c>
      <c r="L452" s="31" t="n">
        <v>-5.87</v>
      </c>
      <c r="M452" s="31" t="n">
        <v>9.51</v>
      </c>
      <c r="N452" t="n">
        <v>285.3</v>
      </c>
      <c r="O452" t="n">
        <v>28</v>
      </c>
      <c r="P452" t="inlineStr">
        <is>
          <t>031p8</t>
        </is>
      </c>
    </row>
    <row r="453">
      <c r="A453" t="n">
        <v>452</v>
      </c>
      <c r="B453" t="inlineStr">
        <is>
          <t>Marcus Foligno</t>
        </is>
      </c>
      <c r="C453" t="inlineStr">
        <is>
          <t>MIN</t>
        </is>
      </c>
      <c r="D453" t="inlineStr">
        <is>
          <t>F</t>
        </is>
      </c>
      <c r="E453" t="inlineStr">
        <is>
          <t>F</t>
        </is>
      </c>
      <c r="F453" t="n">
        <v>35</v>
      </c>
      <c r="G453" t="inlineStr"/>
      <c r="H453" t="inlineStr">
        <is>
          <t>FA</t>
        </is>
      </c>
      <c r="I453" s="30" t="n">
        <v>4000000</v>
      </c>
      <c r="J453" s="31" t="n">
        <v>42.63</v>
      </c>
      <c r="K453" s="31" t="n">
        <v>51.34</v>
      </c>
      <c r="L453" s="31" t="n">
        <v>-8.710000000000001</v>
      </c>
      <c r="M453" s="31" t="n">
        <v>10.66</v>
      </c>
      <c r="N453" t="n">
        <v>292.5</v>
      </c>
      <c r="O453" t="n">
        <v>13</v>
      </c>
      <c r="P453" t="inlineStr">
        <is>
          <t>01mke</t>
        </is>
      </c>
    </row>
    <row r="454">
      <c r="A454" t="n">
        <v>453</v>
      </c>
      <c r="B454" t="inlineStr">
        <is>
          <t>Cody Glass</t>
        </is>
      </c>
      <c r="C454" t="inlineStr">
        <is>
          <t>NJD</t>
        </is>
      </c>
      <c r="D454" t="inlineStr">
        <is>
          <t>F</t>
        </is>
      </c>
      <c r="E454" t="inlineStr">
        <is>
          <t>F</t>
        </is>
      </c>
      <c r="F454" t="n">
        <v>27</v>
      </c>
      <c r="G454" t="inlineStr"/>
      <c r="H454" t="inlineStr">
        <is>
          <t>FA</t>
        </is>
      </c>
      <c r="I454" s="30" t="n">
        <v>2500000</v>
      </c>
      <c r="J454" s="31" t="n">
        <v>42.41</v>
      </c>
      <c r="K454" s="31" t="n">
        <v>33.72</v>
      </c>
      <c r="L454" s="31" t="n">
        <v>8.69</v>
      </c>
      <c r="M454" s="31" t="n">
        <v>16.96</v>
      </c>
      <c r="N454" t="n">
        <v>292</v>
      </c>
      <c r="O454" t="n">
        <v>16</v>
      </c>
      <c r="P454" t="inlineStr">
        <is>
          <t>04amv</t>
        </is>
      </c>
    </row>
    <row r="455">
      <c r="A455" t="n">
        <v>454</v>
      </c>
      <c r="B455" t="inlineStr">
        <is>
          <t>Barrett Hayton</t>
        </is>
      </c>
      <c r="C455" t="inlineStr">
        <is>
          <t>UTA</t>
        </is>
      </c>
      <c r="D455" t="inlineStr">
        <is>
          <t>F</t>
        </is>
      </c>
      <c r="E455" t="inlineStr">
        <is>
          <t>F</t>
        </is>
      </c>
      <c r="F455" t="n">
        <v>26</v>
      </c>
      <c r="G455" t="inlineStr"/>
      <c r="H455" t="inlineStr">
        <is>
          <t>FA</t>
        </is>
      </c>
      <c r="I455" s="30" t="n">
        <v>4775000</v>
      </c>
      <c r="J455" s="31" t="n">
        <v>42.36</v>
      </c>
      <c r="K455" s="31" t="n">
        <v>49.84</v>
      </c>
      <c r="L455" s="31" t="n">
        <v>-7.48</v>
      </c>
      <c r="M455" s="31" t="n">
        <v>8.869999999999999</v>
      </c>
      <c r="N455" t="n">
        <v>292.4</v>
      </c>
      <c r="O455" t="n">
        <v>34</v>
      </c>
      <c r="P455" t="inlineStr">
        <is>
          <t>04osu</t>
        </is>
      </c>
    </row>
    <row r="456">
      <c r="A456" t="n">
        <v>455</v>
      </c>
      <c r="B456" t="inlineStr">
        <is>
          <t>Teuvo Teravainen</t>
        </is>
      </c>
      <c r="C456" t="inlineStr">
        <is>
          <t>CHI</t>
        </is>
      </c>
      <c r="D456" t="inlineStr">
        <is>
          <t>F</t>
        </is>
      </c>
      <c r="E456" t="inlineStr">
        <is>
          <t>F</t>
        </is>
      </c>
      <c r="F456" t="n">
        <v>32</v>
      </c>
      <c r="G456" t="inlineStr"/>
      <c r="H456" t="inlineStr">
        <is>
          <t>FA</t>
        </is>
      </c>
      <c r="I456" s="30" t="n">
        <v>5400000</v>
      </c>
      <c r="J456" s="31" t="n">
        <v>42.27</v>
      </c>
      <c r="K456" s="31" t="n">
        <v>49.75</v>
      </c>
      <c r="L456" s="31" t="n">
        <v>-7.48</v>
      </c>
      <c r="M456" s="31" t="n">
        <v>7.83</v>
      </c>
      <c r="N456" t="n">
        <v>293</v>
      </c>
      <c r="O456" t="n">
        <v>30</v>
      </c>
      <c r="P456" t="inlineStr">
        <is>
          <t>02nol</t>
        </is>
      </c>
    </row>
    <row r="457">
      <c r="A457" t="n">
        <v>456</v>
      </c>
      <c r="B457" t="inlineStr">
        <is>
          <t>Michael Bunting</t>
        </is>
      </c>
      <c r="C457" t="inlineStr">
        <is>
          <t>(N/A)</t>
        </is>
      </c>
      <c r="D457" t="inlineStr">
        <is>
          <t>F</t>
        </is>
      </c>
      <c r="E457" t="inlineStr">
        <is>
          <t>F</t>
        </is>
      </c>
      <c r="F457" t="n">
        <v>30</v>
      </c>
      <c r="G457" t="inlineStr"/>
      <c r="H457" t="inlineStr">
        <is>
          <t>FA</t>
        </is>
      </c>
      <c r="I457" s="30" t="n">
        <v>1</v>
      </c>
      <c r="J457" s="31" t="n">
        <v>42.25</v>
      </c>
      <c r="K457" s="31" t="n">
        <v>50.55</v>
      </c>
      <c r="L457" s="31" t="n">
        <v>-8.300000000000001</v>
      </c>
      <c r="M457" s="31" t="n">
        <v>42250000</v>
      </c>
      <c r="N457" t="n">
        <v>291.3</v>
      </c>
      <c r="O457" t="n">
        <v>16</v>
      </c>
      <c r="P457" t="inlineStr">
        <is>
          <t>03ecd</t>
        </is>
      </c>
    </row>
    <row r="458">
      <c r="A458" t="n">
        <v>457</v>
      </c>
      <c r="B458" t="inlineStr">
        <is>
          <t>Ty Emberson</t>
        </is>
      </c>
      <c r="C458" t="inlineStr">
        <is>
          <t>EDM</t>
        </is>
      </c>
      <c r="D458" t="inlineStr">
        <is>
          <t>D</t>
        </is>
      </c>
      <c r="E458" t="inlineStr">
        <is>
          <t>D</t>
        </is>
      </c>
      <c r="F458" t="n">
        <v>26</v>
      </c>
      <c r="G458" t="inlineStr"/>
      <c r="H458" t="inlineStr">
        <is>
          <t>FA</t>
        </is>
      </c>
      <c r="I458" s="30" t="n">
        <v>1300000</v>
      </c>
      <c r="J458" s="31" t="n">
        <v>41.95</v>
      </c>
      <c r="K458" s="31" t="n">
        <v>23.18</v>
      </c>
      <c r="L458" s="31" t="n">
        <v>18.77</v>
      </c>
      <c r="M458" s="31" t="n">
        <v>32.27</v>
      </c>
      <c r="O458" t="n">
        <v>13</v>
      </c>
      <c r="P458" t="inlineStr">
        <is>
          <t>04qyk</t>
        </is>
      </c>
    </row>
    <row r="459">
      <c r="A459" t="n">
        <v>458</v>
      </c>
      <c r="B459" t="inlineStr">
        <is>
          <t>Tye Kartye</t>
        </is>
      </c>
      <c r="C459" t="inlineStr">
        <is>
          <t>NYR</t>
        </is>
      </c>
      <c r="D459" t="inlineStr">
        <is>
          <t>F</t>
        </is>
      </c>
      <c r="E459" t="inlineStr">
        <is>
          <t>F</t>
        </is>
      </c>
      <c r="F459" t="n">
        <v>25</v>
      </c>
      <c r="G459" t="inlineStr"/>
      <c r="H459" t="inlineStr">
        <is>
          <t>FA</t>
        </is>
      </c>
      <c r="I459" s="30" t="n">
        <v>1250000</v>
      </c>
      <c r="J459" s="31" t="n">
        <v>41.79</v>
      </c>
      <c r="K459" s="31" t="n">
        <v>31.65</v>
      </c>
      <c r="L459" s="31" t="n">
        <v>10.14</v>
      </c>
      <c r="M459" s="31" t="n">
        <v>33.43</v>
      </c>
      <c r="N459" t="n">
        <v>291.8</v>
      </c>
      <c r="O459" t="n">
        <v>20</v>
      </c>
      <c r="P459" t="inlineStr">
        <is>
          <t>05x9t</t>
        </is>
      </c>
    </row>
    <row r="460">
      <c r="A460" t="n">
        <v>459</v>
      </c>
      <c r="B460" t="inlineStr">
        <is>
          <t>Adin Hill</t>
        </is>
      </c>
      <c r="C460" t="inlineStr">
        <is>
          <t>VGK</t>
        </is>
      </c>
      <c r="D460" t="inlineStr">
        <is>
          <t>G</t>
        </is>
      </c>
      <c r="E460" t="inlineStr">
        <is>
          <t>G</t>
        </is>
      </c>
      <c r="F460" t="n">
        <v>30</v>
      </c>
      <c r="G460" t="inlineStr"/>
      <c r="H460" t="inlineStr">
        <is>
          <t>Mike</t>
        </is>
      </c>
      <c r="I460" s="30" t="n">
        <v>6250000</v>
      </c>
      <c r="J460" s="31" t="n">
        <v>41.72</v>
      </c>
      <c r="K460" s="31" t="n">
        <v>56.11</v>
      </c>
      <c r="L460" s="31" t="n">
        <v>-14.39</v>
      </c>
      <c r="M460" s="31" t="n">
        <v>6.68</v>
      </c>
      <c r="N460" t="n">
        <v>287.8</v>
      </c>
      <c r="O460" t="n">
        <v>49</v>
      </c>
      <c r="P460" t="inlineStr">
        <is>
          <t>03mkm</t>
        </is>
      </c>
    </row>
    <row r="461">
      <c r="A461" t="n">
        <v>460</v>
      </c>
      <c r="B461" t="inlineStr">
        <is>
          <t>Jonathan Toews</t>
        </is>
      </c>
      <c r="C461" t="inlineStr">
        <is>
          <t>(N/A)</t>
        </is>
      </c>
      <c r="D461" t="inlineStr">
        <is>
          <t>F</t>
        </is>
      </c>
      <c r="F461" t="n">
        <v>38</v>
      </c>
      <c r="G461" t="inlineStr"/>
      <c r="H461" t="inlineStr">
        <is>
          <t>FA</t>
        </is>
      </c>
      <c r="I461" s="30" t="n">
        <v>1</v>
      </c>
      <c r="J461" s="31" t="n">
        <v>41.71</v>
      </c>
      <c r="K461" s="31" t="n">
        <v>0</v>
      </c>
      <c r="L461" s="31" t="n">
        <v>41.71</v>
      </c>
      <c r="M461" s="31" t="n">
        <v>41710000</v>
      </c>
      <c r="O461" t="n">
        <v>100</v>
      </c>
      <c r="P461" t="inlineStr">
        <is>
          <t>003ky</t>
        </is>
      </c>
    </row>
    <row r="462">
      <c r="A462" t="n">
        <v>461</v>
      </c>
      <c r="B462" t="inlineStr">
        <is>
          <t>Calum Ritchie</t>
        </is>
      </c>
      <c r="C462" t="inlineStr">
        <is>
          <t>NYI</t>
        </is>
      </c>
      <c r="D462" t="inlineStr">
        <is>
          <t>F</t>
        </is>
      </c>
      <c r="E462" t="inlineStr">
        <is>
          <t>F</t>
        </is>
      </c>
      <c r="F462" t="n">
        <v>21</v>
      </c>
      <c r="G462" t="inlineStr"/>
      <c r="H462" t="inlineStr">
        <is>
          <t>Brown Noesen</t>
        </is>
      </c>
      <c r="I462" s="30" t="n">
        <v>918333</v>
      </c>
      <c r="J462" s="31" t="n">
        <v>41.71</v>
      </c>
      <c r="K462" s="31" t="n">
        <v>42.14</v>
      </c>
      <c r="L462" s="31" t="n">
        <v>-0.43</v>
      </c>
      <c r="M462" s="31" t="n">
        <v>45.42</v>
      </c>
      <c r="N462" t="n">
        <v>291.4</v>
      </c>
      <c r="O462" t="n">
        <v>67</v>
      </c>
      <c r="P462" t="inlineStr">
        <is>
          <t>05w9b</t>
        </is>
      </c>
    </row>
    <row r="463">
      <c r="A463" t="n">
        <v>462</v>
      </c>
      <c r="B463" t="inlineStr">
        <is>
          <t>Beck Malenstyn</t>
        </is>
      </c>
      <c r="C463" t="inlineStr">
        <is>
          <t>BUF</t>
        </is>
      </c>
      <c r="D463" t="inlineStr">
        <is>
          <t>F</t>
        </is>
      </c>
      <c r="E463" t="inlineStr">
        <is>
          <t>F</t>
        </is>
      </c>
      <c r="F463" t="n">
        <v>28</v>
      </c>
      <c r="G463" t="inlineStr"/>
      <c r="H463" t="inlineStr">
        <is>
          <t>FA</t>
        </is>
      </c>
      <c r="I463" s="30" t="n">
        <v>2916667</v>
      </c>
      <c r="J463" s="31" t="n">
        <v>41.6</v>
      </c>
      <c r="K463" s="31" t="n">
        <v>29.02</v>
      </c>
      <c r="L463" s="31" t="n">
        <v>12.58</v>
      </c>
      <c r="M463" s="31" t="n">
        <v>14.26</v>
      </c>
      <c r="N463" t="n">
        <v>292.7</v>
      </c>
      <c r="O463" t="n">
        <v>14</v>
      </c>
      <c r="P463" t="inlineStr">
        <is>
          <t>042xx</t>
        </is>
      </c>
    </row>
    <row r="464">
      <c r="A464" t="n">
        <v>463</v>
      </c>
      <c r="B464" t="inlineStr">
        <is>
          <t>Marco Kasper</t>
        </is>
      </c>
      <c r="C464" t="inlineStr">
        <is>
          <t>DET</t>
        </is>
      </c>
      <c r="D464" t="inlineStr">
        <is>
          <t>F</t>
        </is>
      </c>
      <c r="E464" t="inlineStr">
        <is>
          <t>F</t>
        </is>
      </c>
      <c r="F464" t="n">
        <v>22</v>
      </c>
      <c r="G464" t="inlineStr"/>
      <c r="H464" t="inlineStr">
        <is>
          <t>Le Duke of Dangles</t>
        </is>
      </c>
      <c r="I464" s="30" t="n">
        <v>886667</v>
      </c>
      <c r="J464" s="31" t="n">
        <v>41.59</v>
      </c>
      <c r="K464" s="31" t="n">
        <v>45.79</v>
      </c>
      <c r="L464" s="31" t="n">
        <v>-4.2</v>
      </c>
      <c r="M464" s="31" t="n">
        <v>46.91</v>
      </c>
      <c r="N464" t="n">
        <v>286.4</v>
      </c>
      <c r="O464" t="n">
        <v>61</v>
      </c>
      <c r="P464" t="inlineStr">
        <is>
          <t>05xrx</t>
        </is>
      </c>
    </row>
    <row r="465">
      <c r="A465" t="n">
        <v>464</v>
      </c>
      <c r="B465" t="inlineStr">
        <is>
          <t>Adam Lowry</t>
        </is>
      </c>
      <c r="C465" t="inlineStr">
        <is>
          <t>WPG</t>
        </is>
      </c>
      <c r="D465" t="inlineStr">
        <is>
          <t>F</t>
        </is>
      </c>
      <c r="E465" t="inlineStr">
        <is>
          <t>F</t>
        </is>
      </c>
      <c r="F465" t="n">
        <v>33</v>
      </c>
      <c r="G465" t="inlineStr"/>
      <c r="H465" t="inlineStr">
        <is>
          <t>FA</t>
        </is>
      </c>
      <c r="I465" s="30" t="n">
        <v>5000000</v>
      </c>
      <c r="J465" s="31" t="n">
        <v>41.42</v>
      </c>
      <c r="K465" s="31" t="n">
        <v>46.67</v>
      </c>
      <c r="L465" s="31" t="n">
        <v>-5.25</v>
      </c>
      <c r="M465" s="31" t="n">
        <v>8.279999999999999</v>
      </c>
      <c r="N465" t="n">
        <v>292.6</v>
      </c>
      <c r="O465" t="n">
        <v>17</v>
      </c>
      <c r="P465" t="inlineStr">
        <is>
          <t>02fro</t>
        </is>
      </c>
    </row>
    <row r="466">
      <c r="A466" t="n">
        <v>465</v>
      </c>
      <c r="B466" t="inlineStr">
        <is>
          <t>Zemgus Girgensons</t>
        </is>
      </c>
      <c r="C466" t="inlineStr">
        <is>
          <t>TBL</t>
        </is>
      </c>
      <c r="D466" t="inlineStr">
        <is>
          <t>F</t>
        </is>
      </c>
      <c r="E466" t="inlineStr">
        <is>
          <t>F</t>
        </is>
      </c>
      <c r="F466" t="n">
        <v>32</v>
      </c>
      <c r="G466" t="inlineStr"/>
      <c r="H466" t="inlineStr">
        <is>
          <t>FA</t>
        </is>
      </c>
      <c r="I466" s="30" t="n">
        <v>850000</v>
      </c>
      <c r="J466" s="31" t="n">
        <v>41.26</v>
      </c>
      <c r="K466" s="31" t="n">
        <v>39.64</v>
      </c>
      <c r="L466" s="31" t="n">
        <v>1.62</v>
      </c>
      <c r="M466" s="31" t="n">
        <v>48.54</v>
      </c>
      <c r="N466" t="n">
        <v>291.8</v>
      </c>
      <c r="O466" t="n">
        <v>12</v>
      </c>
      <c r="P466" t="inlineStr">
        <is>
          <t>02dpz</t>
        </is>
      </c>
    </row>
    <row r="467">
      <c r="A467" t="n">
        <v>466</v>
      </c>
      <c r="B467" t="inlineStr">
        <is>
          <t>Sam Rinzel</t>
        </is>
      </c>
      <c r="C467" t="inlineStr">
        <is>
          <t>CHI</t>
        </is>
      </c>
      <c r="D467" t="inlineStr">
        <is>
          <t>D</t>
        </is>
      </c>
      <c r="E467" t="inlineStr">
        <is>
          <t>D</t>
        </is>
      </c>
      <c r="F467" t="n">
        <v>22</v>
      </c>
      <c r="G467" t="inlineStr"/>
      <c r="H467" t="inlineStr">
        <is>
          <t>Brost</t>
        </is>
      </c>
      <c r="I467" s="30" t="n">
        <v>941667</v>
      </c>
      <c r="J467" s="31" t="n">
        <v>41.21</v>
      </c>
      <c r="K467" s="31" t="n">
        <v>57.05</v>
      </c>
      <c r="L467" s="31" t="n">
        <v>-15.84</v>
      </c>
      <c r="M467" s="31" t="n">
        <v>43.76</v>
      </c>
      <c r="N467" t="n">
        <v>293.4</v>
      </c>
      <c r="O467" t="n">
        <v>66</v>
      </c>
      <c r="P467" t="inlineStr">
        <is>
          <t>05yms</t>
        </is>
      </c>
    </row>
    <row r="468">
      <c r="A468" t="n">
        <v>467</v>
      </c>
      <c r="B468" t="inlineStr">
        <is>
          <t>Matthew Wood</t>
        </is>
      </c>
      <c r="C468" t="inlineStr">
        <is>
          <t>NSH</t>
        </is>
      </c>
      <c r="D468" t="inlineStr">
        <is>
          <t>F</t>
        </is>
      </c>
      <c r="E468" t="inlineStr">
        <is>
          <t>F</t>
        </is>
      </c>
      <c r="F468" t="n">
        <v>21</v>
      </c>
      <c r="G468" t="inlineStr"/>
      <c r="H468" t="inlineStr">
        <is>
          <t>FA</t>
        </is>
      </c>
      <c r="I468" s="30" t="n">
        <v>950000</v>
      </c>
      <c r="J468" s="31" t="n">
        <v>41.15</v>
      </c>
      <c r="K468" s="31" t="n">
        <v>41.29</v>
      </c>
      <c r="L468" s="31" t="n">
        <v>-0.14</v>
      </c>
      <c r="M468" s="31" t="n">
        <v>43.32</v>
      </c>
      <c r="N468" t="n">
        <v>292</v>
      </c>
      <c r="O468" t="n">
        <v>61</v>
      </c>
      <c r="P468" t="inlineStr">
        <is>
          <t>065d1</t>
        </is>
      </c>
    </row>
    <row r="469">
      <c r="A469" t="n">
        <v>468</v>
      </c>
      <c r="B469" t="inlineStr">
        <is>
          <t>Arseny Gritsyuk</t>
        </is>
      </c>
      <c r="C469" t="inlineStr">
        <is>
          <t>NJD</t>
        </is>
      </c>
      <c r="D469" t="inlineStr">
        <is>
          <t>F</t>
        </is>
      </c>
      <c r="E469" t="inlineStr">
        <is>
          <t>F</t>
        </is>
      </c>
      <c r="F469" t="n">
        <v>25</v>
      </c>
      <c r="G469" t="inlineStr"/>
      <c r="H469" t="inlineStr">
        <is>
          <t>A Bunch of Dusters</t>
        </is>
      </c>
      <c r="I469" s="30" t="n">
        <v>3250000</v>
      </c>
      <c r="J469" s="31" t="n">
        <v>41.12</v>
      </c>
      <c r="K469" s="31" t="n">
        <v>37.29</v>
      </c>
      <c r="L469" s="31" t="n">
        <v>3.83</v>
      </c>
      <c r="M469" s="31" t="n">
        <v>12.65</v>
      </c>
      <c r="N469" t="n">
        <v>274.2</v>
      </c>
      <c r="O469" t="n">
        <v>58</v>
      </c>
      <c r="P469" t="inlineStr">
        <is>
          <t>051um</t>
        </is>
      </c>
    </row>
    <row r="470">
      <c r="A470" t="n">
        <v>469</v>
      </c>
      <c r="B470" t="inlineStr">
        <is>
          <t>Pius Suter</t>
        </is>
      </c>
      <c r="C470" t="inlineStr">
        <is>
          <t>STL</t>
        </is>
      </c>
      <c r="D470" t="inlineStr">
        <is>
          <t>F</t>
        </is>
      </c>
      <c r="E470" t="inlineStr">
        <is>
          <t>F</t>
        </is>
      </c>
      <c r="F470" t="n">
        <v>30</v>
      </c>
      <c r="G470" t="inlineStr"/>
      <c r="H470" t="inlineStr">
        <is>
          <t>FA</t>
        </is>
      </c>
      <c r="I470" s="30" t="n">
        <v>4125000</v>
      </c>
      <c r="J470" s="31" t="n">
        <v>41.01</v>
      </c>
      <c r="K470" s="31" t="n">
        <v>33.25</v>
      </c>
      <c r="L470" s="31" t="n">
        <v>7.76</v>
      </c>
      <c r="M470" s="31" t="n">
        <v>9.94</v>
      </c>
      <c r="O470" t="n">
        <v>14</v>
      </c>
      <c r="P470" t="inlineStr">
        <is>
          <t>03ofm</t>
        </is>
      </c>
    </row>
    <row r="471">
      <c r="A471" t="n">
        <v>470</v>
      </c>
      <c r="B471" t="inlineStr">
        <is>
          <t>Sam Carrick</t>
        </is>
      </c>
      <c r="C471" t="inlineStr">
        <is>
          <t>BUF</t>
        </is>
      </c>
      <c r="D471" t="inlineStr">
        <is>
          <t>F</t>
        </is>
      </c>
      <c r="E471" t="inlineStr">
        <is>
          <t>F</t>
        </is>
      </c>
      <c r="F471" t="n">
        <v>34</v>
      </c>
      <c r="G471" t="inlineStr"/>
      <c r="H471" t="inlineStr">
        <is>
          <t>FA</t>
        </is>
      </c>
      <c r="I471" s="30" t="n">
        <v>1000000</v>
      </c>
      <c r="J471" s="31" t="n">
        <v>40.95</v>
      </c>
      <c r="K471" s="31" t="n">
        <v>34.01</v>
      </c>
      <c r="L471" s="31" t="n">
        <v>6.94</v>
      </c>
      <c r="M471" s="31" t="n">
        <v>40.95</v>
      </c>
      <c r="N471" t="n">
        <v>291.9</v>
      </c>
      <c r="O471" t="n">
        <v>9</v>
      </c>
      <c r="P471" t="inlineStr">
        <is>
          <t>01ztk</t>
        </is>
      </c>
    </row>
    <row r="472">
      <c r="A472" t="n">
        <v>471</v>
      </c>
      <c r="B472" t="inlineStr">
        <is>
          <t>Danila Yurov</t>
        </is>
      </c>
      <c r="C472" t="inlineStr">
        <is>
          <t>MIN</t>
        </is>
      </c>
      <c r="D472" t="inlineStr">
        <is>
          <t>F</t>
        </is>
      </c>
      <c r="E472" t="inlineStr">
        <is>
          <t>F</t>
        </is>
      </c>
      <c r="F472" t="n">
        <v>22</v>
      </c>
      <c r="G472" t="inlineStr"/>
      <c r="H472" t="inlineStr">
        <is>
          <t>Keith</t>
        </is>
      </c>
      <c r="I472" s="30" t="n">
        <v>950000</v>
      </c>
      <c r="J472" s="31" t="n">
        <v>40.82</v>
      </c>
      <c r="K472" s="31" t="n">
        <v>41.21</v>
      </c>
      <c r="L472" s="31" t="n">
        <v>-0.39</v>
      </c>
      <c r="M472" s="31" t="n">
        <v>42.97</v>
      </c>
      <c r="N472" t="n">
        <v>292.2</v>
      </c>
      <c r="O472" t="n">
        <v>64</v>
      </c>
      <c r="P472" t="inlineStr">
        <is>
          <t>05rjg</t>
        </is>
      </c>
    </row>
    <row r="473">
      <c r="A473" t="n">
        <v>472</v>
      </c>
      <c r="B473" t="inlineStr">
        <is>
          <t>Emmitt Finnie</t>
        </is>
      </c>
      <c r="C473" t="inlineStr">
        <is>
          <t>DET</t>
        </is>
      </c>
      <c r="D473" t="inlineStr">
        <is>
          <t>F</t>
        </is>
      </c>
      <c r="E473" t="inlineStr">
        <is>
          <t>F</t>
        </is>
      </c>
      <c r="F473" t="n">
        <v>21</v>
      </c>
      <c r="G473" t="inlineStr"/>
      <c r="H473" t="inlineStr">
        <is>
          <t>Le Duke of Dangles</t>
        </is>
      </c>
      <c r="I473" s="30" t="n">
        <v>821667</v>
      </c>
      <c r="J473" s="31" t="n">
        <v>40.69</v>
      </c>
      <c r="K473" s="31" t="n">
        <v>40.88</v>
      </c>
      <c r="L473" s="31" t="n">
        <v>-0.19</v>
      </c>
      <c r="M473" s="31" t="n">
        <v>49.52</v>
      </c>
      <c r="N473" t="n">
        <v>289.8</v>
      </c>
      <c r="O473" t="n">
        <v>60</v>
      </c>
      <c r="P473" t="inlineStr">
        <is>
          <t>06cl1</t>
        </is>
      </c>
    </row>
    <row r="474">
      <c r="A474" t="n">
        <v>473</v>
      </c>
      <c r="B474" t="inlineStr">
        <is>
          <t>Nick Robertson</t>
        </is>
      </c>
      <c r="C474" t="inlineStr">
        <is>
          <t>PIT</t>
        </is>
      </c>
      <c r="D474" t="inlineStr">
        <is>
          <t>F</t>
        </is>
      </c>
      <c r="E474" t="inlineStr">
        <is>
          <t>F</t>
        </is>
      </c>
      <c r="F474" t="n">
        <v>25</v>
      </c>
      <c r="G474" t="inlineStr"/>
      <c r="H474" t="inlineStr">
        <is>
          <t>FA</t>
        </is>
      </c>
      <c r="I474" s="30" t="n">
        <v>1825000</v>
      </c>
      <c r="J474" s="31" t="n">
        <v>40.69</v>
      </c>
      <c r="K474" s="31" t="n">
        <v>37.55</v>
      </c>
      <c r="L474" s="31" t="n">
        <v>3.14</v>
      </c>
      <c r="M474" s="31" t="n">
        <v>22.3</v>
      </c>
      <c r="N474" t="n">
        <v>292.9</v>
      </c>
      <c r="O474" t="n">
        <v>34</v>
      </c>
      <c r="P474" t="inlineStr">
        <is>
          <t>04zo3</t>
        </is>
      </c>
    </row>
    <row r="475">
      <c r="A475" t="n">
        <v>474</v>
      </c>
      <c r="B475" t="inlineStr">
        <is>
          <t>Jayden Struble</t>
        </is>
      </c>
      <c r="C475" t="inlineStr">
        <is>
          <t>MTL</t>
        </is>
      </c>
      <c r="D475" t="inlineStr">
        <is>
          <t>D</t>
        </is>
      </c>
      <c r="E475" t="inlineStr">
        <is>
          <t>D</t>
        </is>
      </c>
      <c r="F475" t="n">
        <v>25</v>
      </c>
      <c r="G475" t="inlineStr"/>
      <c r="H475" t="inlineStr">
        <is>
          <t>FA</t>
        </is>
      </c>
      <c r="I475" s="30" t="n">
        <v>1412500</v>
      </c>
      <c r="J475" s="31" t="n">
        <v>40.64</v>
      </c>
      <c r="K475" s="31" t="n">
        <v>43.16</v>
      </c>
      <c r="L475" s="31" t="n">
        <v>-2.52</v>
      </c>
      <c r="M475" s="31" t="n">
        <v>28.77</v>
      </c>
      <c r="O475" t="n">
        <v>11</v>
      </c>
      <c r="P475" t="inlineStr">
        <is>
          <t>051te</t>
        </is>
      </c>
    </row>
    <row r="476">
      <c r="A476" t="n">
        <v>475</v>
      </c>
      <c r="B476" t="inlineStr">
        <is>
          <t>Andre Burakovsky</t>
        </is>
      </c>
      <c r="C476" t="inlineStr">
        <is>
          <t>OTT</t>
        </is>
      </c>
      <c r="D476" t="inlineStr">
        <is>
          <t>F</t>
        </is>
      </c>
      <c r="E476" t="inlineStr">
        <is>
          <t>F</t>
        </is>
      </c>
      <c r="F476" t="n">
        <v>31</v>
      </c>
      <c r="G476" t="inlineStr"/>
      <c r="H476" t="inlineStr">
        <is>
          <t>FA</t>
        </is>
      </c>
      <c r="I476" s="30" t="n">
        <v>5500000</v>
      </c>
      <c r="J476" s="31" t="n">
        <v>40.3</v>
      </c>
      <c r="K476" s="31" t="n">
        <v>34.18</v>
      </c>
      <c r="L476" s="31" t="n">
        <v>6.12</v>
      </c>
      <c r="M476" s="31" t="n">
        <v>7.33</v>
      </c>
      <c r="O476" t="n">
        <v>15</v>
      </c>
      <c r="P476" t="inlineStr">
        <is>
          <t>02wy6</t>
        </is>
      </c>
    </row>
    <row r="477">
      <c r="A477" t="n">
        <v>476</v>
      </c>
      <c r="B477" t="inlineStr">
        <is>
          <t>Victor Olofsson</t>
        </is>
      </c>
      <c r="C477" t="inlineStr">
        <is>
          <t>VGK</t>
        </is>
      </c>
      <c r="D477" t="inlineStr">
        <is>
          <t>F</t>
        </is>
      </c>
      <c r="E477" t="inlineStr">
        <is>
          <t>F</t>
        </is>
      </c>
      <c r="F477" t="n">
        <v>31</v>
      </c>
      <c r="G477" t="inlineStr"/>
      <c r="H477" t="inlineStr">
        <is>
          <t>FA</t>
        </is>
      </c>
      <c r="I477" s="30" t="n">
        <v>1638330</v>
      </c>
      <c r="J477" s="31" t="n">
        <v>40.24</v>
      </c>
      <c r="K477" s="31" t="n">
        <v>37.12</v>
      </c>
      <c r="L477" s="31" t="n">
        <v>3.12</v>
      </c>
      <c r="M477" s="31" t="n">
        <v>24.56</v>
      </c>
      <c r="N477" t="n">
        <v>291.9</v>
      </c>
      <c r="O477" t="n">
        <v>22</v>
      </c>
      <c r="P477" t="inlineStr">
        <is>
          <t>03ee4</t>
        </is>
      </c>
    </row>
    <row r="478">
      <c r="A478" t="n">
        <v>477</v>
      </c>
      <c r="B478" t="inlineStr">
        <is>
          <t>Alex Petrovic</t>
        </is>
      </c>
      <c r="C478" t="inlineStr">
        <is>
          <t>FLA</t>
        </is>
      </c>
      <c r="D478" t="inlineStr">
        <is>
          <t>D</t>
        </is>
      </c>
      <c r="E478" t="inlineStr">
        <is>
          <t>D</t>
        </is>
      </c>
      <c r="F478" t="n">
        <v>34</v>
      </c>
      <c r="G478" t="inlineStr"/>
      <c r="H478" t="inlineStr">
        <is>
          <t>FA</t>
        </is>
      </c>
      <c r="I478" s="30" t="n">
        <v>875000</v>
      </c>
      <c r="J478" s="31" t="n">
        <v>40.12</v>
      </c>
      <c r="K478" s="31" t="n">
        <v>13.72</v>
      </c>
      <c r="L478" s="31" t="n">
        <v>26.4</v>
      </c>
      <c r="M478" s="31" t="n">
        <v>45.85</v>
      </c>
      <c r="O478" t="n">
        <v>5</v>
      </c>
      <c r="P478" t="inlineStr">
        <is>
          <t>01zun</t>
        </is>
      </c>
    </row>
    <row r="479">
      <c r="A479" t="n">
        <v>478</v>
      </c>
      <c r="B479" t="inlineStr">
        <is>
          <t>Noah Laba</t>
        </is>
      </c>
      <c r="C479" t="inlineStr">
        <is>
          <t>NYR</t>
        </is>
      </c>
      <c r="D479" t="inlineStr">
        <is>
          <t>F</t>
        </is>
      </c>
      <c r="E479" t="inlineStr">
        <is>
          <t>F</t>
        </is>
      </c>
      <c r="F479" t="n">
        <v>23</v>
      </c>
      <c r="G479" t="inlineStr"/>
      <c r="H479" t="inlineStr">
        <is>
          <t>FA</t>
        </is>
      </c>
      <c r="I479" s="30" t="n">
        <v>870000</v>
      </c>
      <c r="J479" s="31" t="n">
        <v>39.97</v>
      </c>
      <c r="K479" s="31" t="n">
        <v>40.41</v>
      </c>
      <c r="L479" s="31" t="n">
        <v>-0.44</v>
      </c>
      <c r="M479" s="31" t="n">
        <v>45.94</v>
      </c>
      <c r="N479" t="n">
        <v>291.8</v>
      </c>
      <c r="O479" t="n">
        <v>31</v>
      </c>
      <c r="P479" t="inlineStr">
        <is>
          <t>062k9</t>
        </is>
      </c>
    </row>
    <row r="480">
      <c r="A480" t="n">
        <v>479</v>
      </c>
      <c r="B480" t="inlineStr">
        <is>
          <t>Jonathan Huberdeau</t>
        </is>
      </c>
      <c r="C480" t="inlineStr">
        <is>
          <t>CGY</t>
        </is>
      </c>
      <c r="D480" t="inlineStr">
        <is>
          <t>F</t>
        </is>
      </c>
      <c r="E480" t="inlineStr">
        <is>
          <t>F</t>
        </is>
      </c>
      <c r="F480" t="n">
        <v>33</v>
      </c>
      <c r="G480" t="inlineStr"/>
      <c r="H480" t="inlineStr">
        <is>
          <t>FA</t>
        </is>
      </c>
      <c r="I480" s="30" t="n">
        <v>10500000</v>
      </c>
      <c r="J480" s="31" t="n">
        <v>39.95</v>
      </c>
      <c r="K480" s="31" t="n">
        <v>59.3</v>
      </c>
      <c r="L480" s="31" t="n">
        <v>-19.35</v>
      </c>
      <c r="M480" s="31" t="n">
        <v>3.8</v>
      </c>
      <c r="N480" t="n">
        <v>286.9</v>
      </c>
      <c r="O480" t="n">
        <v>40</v>
      </c>
      <c r="P480" t="inlineStr">
        <is>
          <t>026p4</t>
        </is>
      </c>
    </row>
    <row r="481">
      <c r="A481" t="n">
        <v>480</v>
      </c>
      <c r="B481" t="inlineStr">
        <is>
          <t>Brandon Duhaime</t>
        </is>
      </c>
      <c r="C481" t="inlineStr">
        <is>
          <t>TOR</t>
        </is>
      </c>
      <c r="D481" t="inlineStr">
        <is>
          <t>F</t>
        </is>
      </c>
      <c r="E481" t="inlineStr">
        <is>
          <t>F</t>
        </is>
      </c>
      <c r="F481" t="n">
        <v>29</v>
      </c>
      <c r="G481" t="inlineStr"/>
      <c r="H481" t="inlineStr">
        <is>
          <t>FA</t>
        </is>
      </c>
      <c r="I481" s="30" t="n">
        <v>2600000</v>
      </c>
      <c r="J481" s="31" t="n">
        <v>39.73</v>
      </c>
      <c r="K481" s="31" t="n">
        <v>30.96</v>
      </c>
      <c r="L481" s="31" t="n">
        <v>8.77</v>
      </c>
      <c r="M481" s="31" t="n">
        <v>15.28</v>
      </c>
      <c r="O481" t="n">
        <v>8</v>
      </c>
      <c r="P481" t="inlineStr">
        <is>
          <t>042x0</t>
        </is>
      </c>
    </row>
    <row r="482">
      <c r="A482" t="n">
        <v>481</v>
      </c>
      <c r="B482" t="inlineStr">
        <is>
          <t>Barclay Goodrow</t>
        </is>
      </c>
      <c r="C482" t="inlineStr">
        <is>
          <t>SJS</t>
        </is>
      </c>
      <c r="D482" t="inlineStr">
        <is>
          <t>F</t>
        </is>
      </c>
      <c r="E482" t="inlineStr">
        <is>
          <t>F</t>
        </is>
      </c>
      <c r="F482" t="n">
        <v>33</v>
      </c>
      <c r="G482" t="inlineStr"/>
      <c r="H482" t="inlineStr">
        <is>
          <t>FA</t>
        </is>
      </c>
      <c r="I482" s="30" t="n">
        <v>3641667</v>
      </c>
      <c r="J482" s="31" t="n">
        <v>39.7</v>
      </c>
      <c r="K482" s="31" t="n">
        <v>34.94</v>
      </c>
      <c r="L482" s="31" t="n">
        <v>4.76</v>
      </c>
      <c r="M482" s="31" t="n">
        <v>10.9</v>
      </c>
      <c r="O482" t="n">
        <v>6</v>
      </c>
      <c r="P482" t="inlineStr">
        <is>
          <t>02h1x</t>
        </is>
      </c>
    </row>
    <row r="483">
      <c r="A483" t="n">
        <v>482</v>
      </c>
      <c r="B483" t="inlineStr">
        <is>
          <t>Brian Dumoulin</t>
        </is>
      </c>
      <c r="C483" t="inlineStr">
        <is>
          <t>LAK</t>
        </is>
      </c>
      <c r="D483" t="inlineStr">
        <is>
          <t>D</t>
        </is>
      </c>
      <c r="E483" t="inlineStr">
        <is>
          <t>D</t>
        </is>
      </c>
      <c r="F483" t="n">
        <v>35</v>
      </c>
      <c r="G483" t="inlineStr"/>
      <c r="H483" t="inlineStr">
        <is>
          <t>FA</t>
        </is>
      </c>
      <c r="I483" s="30" t="n">
        <v>4000000</v>
      </c>
      <c r="J483" s="31" t="n">
        <v>39.55</v>
      </c>
      <c r="K483" s="31" t="n">
        <v>41.76</v>
      </c>
      <c r="L483" s="31" t="n">
        <v>-2.21</v>
      </c>
      <c r="M483" s="31" t="n">
        <v>9.890000000000001</v>
      </c>
      <c r="O483" t="n">
        <v>7</v>
      </c>
      <c r="P483" t="inlineStr">
        <is>
          <t>01mnw</t>
        </is>
      </c>
    </row>
    <row r="484">
      <c r="A484" t="n">
        <v>483</v>
      </c>
      <c r="B484" t="inlineStr">
        <is>
          <t>Sean Kuraly</t>
        </is>
      </c>
      <c r="C484" t="inlineStr">
        <is>
          <t>BOS</t>
        </is>
      </c>
      <c r="D484" t="inlineStr">
        <is>
          <t>F</t>
        </is>
      </c>
      <c r="E484" t="inlineStr">
        <is>
          <t>F</t>
        </is>
      </c>
      <c r="F484" t="n">
        <v>33</v>
      </c>
      <c r="G484" t="inlineStr"/>
      <c r="H484" t="inlineStr">
        <is>
          <t>FA</t>
        </is>
      </c>
      <c r="I484" s="30" t="n">
        <v>1850000</v>
      </c>
      <c r="J484" s="31" t="n">
        <v>39.48</v>
      </c>
      <c r="K484" s="31" t="n">
        <v>30.5</v>
      </c>
      <c r="L484" s="31" t="n">
        <v>8.98</v>
      </c>
      <c r="M484" s="31" t="n">
        <v>21.34</v>
      </c>
      <c r="O484" t="n">
        <v>8</v>
      </c>
      <c r="P484" t="inlineStr">
        <is>
          <t>02g05</t>
        </is>
      </c>
    </row>
    <row r="485">
      <c r="A485" t="n">
        <v>484</v>
      </c>
      <c r="B485" t="inlineStr">
        <is>
          <t>Scott Laughton</t>
        </is>
      </c>
      <c r="C485" t="inlineStr">
        <is>
          <t>LAK</t>
        </is>
      </c>
      <c r="D485" t="inlineStr">
        <is>
          <t>F</t>
        </is>
      </c>
      <c r="E485" t="inlineStr">
        <is>
          <t>F</t>
        </is>
      </c>
      <c r="F485" t="n">
        <v>32</v>
      </c>
      <c r="G485" t="inlineStr"/>
      <c r="H485" t="inlineStr">
        <is>
          <t>FA</t>
        </is>
      </c>
      <c r="I485" s="30" t="n">
        <v>3500000</v>
      </c>
      <c r="J485" s="31" t="n">
        <v>39.48</v>
      </c>
      <c r="K485" s="31" t="n">
        <v>46.73</v>
      </c>
      <c r="L485" s="31" t="n">
        <v>-7.25</v>
      </c>
      <c r="M485" s="31" t="n">
        <v>11.28</v>
      </c>
      <c r="N485" t="n">
        <v>292.8</v>
      </c>
      <c r="O485" t="n">
        <v>17</v>
      </c>
      <c r="P485" t="inlineStr">
        <is>
          <t>02non</t>
        </is>
      </c>
    </row>
    <row r="486">
      <c r="A486" t="n">
        <v>485</v>
      </c>
      <c r="B486" t="inlineStr">
        <is>
          <t>Justus Annunen</t>
        </is>
      </c>
      <c r="C486" t="inlineStr">
        <is>
          <t>NSH</t>
        </is>
      </c>
      <c r="D486" t="inlineStr">
        <is>
          <t>G</t>
        </is>
      </c>
      <c r="E486" t="inlineStr">
        <is>
          <t>G</t>
        </is>
      </c>
      <c r="F486" t="n">
        <v>26</v>
      </c>
      <c r="G486" t="inlineStr"/>
      <c r="H486" t="inlineStr">
        <is>
          <t>FA</t>
        </is>
      </c>
      <c r="I486" s="30" t="n">
        <v>1250000</v>
      </c>
      <c r="J486" s="31" t="n">
        <v>39.4</v>
      </c>
      <c r="K486" s="31" t="n">
        <v>39.7</v>
      </c>
      <c r="L486" s="31" t="n">
        <v>-0.3</v>
      </c>
      <c r="M486" s="31" t="n">
        <v>31.52</v>
      </c>
      <c r="N486" t="n">
        <v>293.3</v>
      </c>
      <c r="O486" t="n">
        <v>31</v>
      </c>
      <c r="P486" t="inlineStr">
        <is>
          <t>04qyd</t>
        </is>
      </c>
    </row>
    <row r="487">
      <c r="A487" t="n">
        <v>486</v>
      </c>
      <c r="B487" t="inlineStr">
        <is>
          <t>Axel Sandin Pellikka</t>
        </is>
      </c>
      <c r="C487" t="inlineStr">
        <is>
          <t>DET</t>
        </is>
      </c>
      <c r="D487" t="inlineStr">
        <is>
          <t>D</t>
        </is>
      </c>
      <c r="E487" t="inlineStr">
        <is>
          <t>D</t>
        </is>
      </c>
      <c r="F487" t="n">
        <v>21</v>
      </c>
      <c r="G487" t="inlineStr"/>
      <c r="H487" t="inlineStr">
        <is>
          <t>Anybody but the Leafs</t>
        </is>
      </c>
      <c r="I487" s="30" t="n">
        <v>918333</v>
      </c>
      <c r="J487" s="31" t="n">
        <v>39.39</v>
      </c>
      <c r="K487" s="31" t="n">
        <v>35.73</v>
      </c>
      <c r="L487" s="31" t="n">
        <v>3.66</v>
      </c>
      <c r="M487" s="31" t="n">
        <v>42.89</v>
      </c>
      <c r="N487" t="n">
        <v>291.6</v>
      </c>
      <c r="O487" t="n">
        <v>72</v>
      </c>
      <c r="P487" t="inlineStr">
        <is>
          <t>067xz</t>
        </is>
      </c>
    </row>
    <row r="488">
      <c r="A488" t="n">
        <v>487</v>
      </c>
      <c r="B488" t="inlineStr">
        <is>
          <t>Kaiden Guhle</t>
        </is>
      </c>
      <c r="C488" t="inlineStr">
        <is>
          <t>MTL</t>
        </is>
      </c>
      <c r="D488" t="inlineStr">
        <is>
          <t>D</t>
        </is>
      </c>
      <c r="E488" t="inlineStr">
        <is>
          <t>D</t>
        </is>
      </c>
      <c r="F488" t="n">
        <v>24</v>
      </c>
      <c r="G488" t="inlineStr"/>
      <c r="H488" t="inlineStr">
        <is>
          <t>Brost</t>
        </is>
      </c>
      <c r="I488" s="30" t="n">
        <v>5550000</v>
      </c>
      <c r="J488" s="31" t="n">
        <v>39.37</v>
      </c>
      <c r="K488" s="31" t="n">
        <v>49.16</v>
      </c>
      <c r="L488" s="31" t="n">
        <v>-9.789999999999999</v>
      </c>
      <c r="M488" s="31" t="n">
        <v>7.09</v>
      </c>
      <c r="N488" t="n">
        <v>288.5</v>
      </c>
      <c r="O488" t="n">
        <v>50</v>
      </c>
      <c r="P488" t="inlineStr">
        <is>
          <t>04mx6</t>
        </is>
      </c>
    </row>
    <row r="489">
      <c r="A489" t="n">
        <v>488</v>
      </c>
      <c r="B489" t="inlineStr">
        <is>
          <t>Jack Drury</t>
        </is>
      </c>
      <c r="C489" t="inlineStr">
        <is>
          <t>NSH</t>
        </is>
      </c>
      <c r="D489" t="inlineStr">
        <is>
          <t>F</t>
        </is>
      </c>
      <c r="E489" t="inlineStr">
        <is>
          <t>F</t>
        </is>
      </c>
      <c r="F489" t="n">
        <v>26</v>
      </c>
      <c r="G489" t="inlineStr"/>
      <c r="H489" t="inlineStr">
        <is>
          <t>FA</t>
        </is>
      </c>
      <c r="I489" s="30" t="n">
        <v>4500000</v>
      </c>
      <c r="J489" s="31" t="n">
        <v>39.29</v>
      </c>
      <c r="K489" s="31" t="n">
        <v>37.57</v>
      </c>
      <c r="L489" s="31" t="n">
        <v>1.72</v>
      </c>
      <c r="M489" s="31" t="n">
        <v>8.73</v>
      </c>
      <c r="N489" t="n">
        <v>292.5</v>
      </c>
      <c r="O489" t="n">
        <v>20</v>
      </c>
      <c r="P489" t="inlineStr">
        <is>
          <t>04qy0</t>
        </is>
      </c>
    </row>
    <row r="490">
      <c r="A490" t="n">
        <v>489</v>
      </c>
      <c r="B490" t="inlineStr">
        <is>
          <t>Colton Dach</t>
        </is>
      </c>
      <c r="C490" t="inlineStr">
        <is>
          <t>EDM</t>
        </is>
      </c>
      <c r="D490" t="inlineStr">
        <is>
          <t>F</t>
        </is>
      </c>
      <c r="E490" t="inlineStr">
        <is>
          <t>F</t>
        </is>
      </c>
      <c r="F490" t="n">
        <v>23</v>
      </c>
      <c r="G490" t="inlineStr"/>
      <c r="H490" t="inlineStr">
        <is>
          <t>FA</t>
        </is>
      </c>
      <c r="I490" s="30" t="n">
        <v>1200000</v>
      </c>
      <c r="J490" s="31" t="n">
        <v>39.11</v>
      </c>
      <c r="K490" s="31" t="n">
        <v>36.77</v>
      </c>
      <c r="L490" s="31" t="n">
        <v>2.34</v>
      </c>
      <c r="M490" s="31" t="n">
        <v>32.59</v>
      </c>
      <c r="N490" t="n">
        <v>292.7</v>
      </c>
      <c r="O490" t="n">
        <v>33</v>
      </c>
      <c r="P490" t="inlineStr">
        <is>
          <t>05td3</t>
        </is>
      </c>
    </row>
    <row r="491">
      <c r="A491" t="n">
        <v>490</v>
      </c>
      <c r="B491" t="inlineStr">
        <is>
          <t>Brett Howden</t>
        </is>
      </c>
      <c r="C491" t="inlineStr">
        <is>
          <t>VGK</t>
        </is>
      </c>
      <c r="D491" t="inlineStr">
        <is>
          <t>F</t>
        </is>
      </c>
      <c r="E491" t="inlineStr">
        <is>
          <t>F</t>
        </is>
      </c>
      <c r="F491" t="n">
        <v>28</v>
      </c>
      <c r="G491" t="inlineStr"/>
      <c r="H491" t="inlineStr">
        <is>
          <t>FA</t>
        </is>
      </c>
      <c r="I491" s="30" t="n">
        <v>2500000</v>
      </c>
      <c r="J491" s="31" t="n">
        <v>39.01</v>
      </c>
      <c r="K491" s="31" t="n">
        <v>50.92</v>
      </c>
      <c r="L491" s="31" t="n">
        <v>-11.91</v>
      </c>
      <c r="M491" s="31" t="n">
        <v>15.6</v>
      </c>
      <c r="N491" t="n">
        <v>291.3</v>
      </c>
      <c r="O491" t="n">
        <v>32</v>
      </c>
      <c r="P491" t="inlineStr">
        <is>
          <t>03wpn</t>
        </is>
      </c>
    </row>
    <row r="492">
      <c r="A492" t="n">
        <v>491</v>
      </c>
      <c r="B492" t="inlineStr">
        <is>
          <t>J.T. Compher</t>
        </is>
      </c>
      <c r="C492" t="inlineStr">
        <is>
          <t>DET</t>
        </is>
      </c>
      <c r="D492" t="inlineStr">
        <is>
          <t>F</t>
        </is>
      </c>
      <c r="E492" t="inlineStr">
        <is>
          <t>F</t>
        </is>
      </c>
      <c r="F492" t="n">
        <v>31</v>
      </c>
      <c r="G492" t="inlineStr"/>
      <c r="H492" t="inlineStr">
        <is>
          <t>FA</t>
        </is>
      </c>
      <c r="I492" s="30" t="n">
        <v>5100000</v>
      </c>
      <c r="J492" s="31" t="n">
        <v>39.01</v>
      </c>
      <c r="K492" s="31" t="n">
        <v>42.67</v>
      </c>
      <c r="L492" s="31" t="n">
        <v>-3.66</v>
      </c>
      <c r="M492" s="31" t="n">
        <v>7.65</v>
      </c>
      <c r="N492" t="n">
        <v>292.4</v>
      </c>
      <c r="O492" t="n">
        <v>13</v>
      </c>
      <c r="P492" t="inlineStr">
        <is>
          <t>03163</t>
        </is>
      </c>
    </row>
    <row r="493">
      <c r="A493" t="n">
        <v>492</v>
      </c>
      <c r="B493" t="inlineStr">
        <is>
          <t>Brett Kulak</t>
        </is>
      </c>
      <c r="C493" t="inlineStr">
        <is>
          <t>COL</t>
        </is>
      </c>
      <c r="D493" t="inlineStr">
        <is>
          <t>D</t>
        </is>
      </c>
      <c r="E493" t="inlineStr">
        <is>
          <t>D</t>
        </is>
      </c>
      <c r="F493" t="n">
        <v>32</v>
      </c>
      <c r="G493" t="inlineStr"/>
      <c r="H493" t="inlineStr">
        <is>
          <t>FA</t>
        </is>
      </c>
      <c r="I493" s="30" t="n">
        <v>4500000</v>
      </c>
      <c r="J493" s="31" t="n">
        <v>38.83</v>
      </c>
      <c r="K493" s="31" t="n">
        <v>38.9</v>
      </c>
      <c r="L493" s="31" t="n">
        <v>-0.07000000000000001</v>
      </c>
      <c r="M493" s="31" t="n">
        <v>8.630000000000001</v>
      </c>
      <c r="O493" t="n">
        <v>7</v>
      </c>
      <c r="P493" t="inlineStr">
        <is>
          <t>02o78</t>
        </is>
      </c>
    </row>
    <row r="494">
      <c r="A494" t="n">
        <v>493</v>
      </c>
      <c r="B494" t="inlineStr">
        <is>
          <t>Charlie Lindgren</t>
        </is>
      </c>
      <c r="C494" t="inlineStr">
        <is>
          <t>WSH</t>
        </is>
      </c>
      <c r="D494" t="inlineStr">
        <is>
          <t>G</t>
        </is>
      </c>
      <c r="E494" t="inlineStr">
        <is>
          <t>G</t>
        </is>
      </c>
      <c r="F494" t="n">
        <v>32</v>
      </c>
      <c r="G494" t="inlineStr"/>
      <c r="H494" t="inlineStr">
        <is>
          <t>FA</t>
        </is>
      </c>
      <c r="I494" s="30" t="n">
        <v>3000000</v>
      </c>
      <c r="J494" s="31" t="n">
        <v>38.48</v>
      </c>
      <c r="K494" s="31" t="n">
        <v>51.4</v>
      </c>
      <c r="L494" s="31" t="n">
        <v>-12.92</v>
      </c>
      <c r="M494" s="31" t="n">
        <v>12.83</v>
      </c>
      <c r="N494" t="n">
        <v>290.8</v>
      </c>
      <c r="O494" t="n">
        <v>27</v>
      </c>
      <c r="P494" t="inlineStr">
        <is>
          <t>03xme</t>
        </is>
      </c>
    </row>
    <row r="495">
      <c r="A495" t="n">
        <v>494</v>
      </c>
      <c r="B495" t="inlineStr">
        <is>
          <t>Ryan Greene</t>
        </is>
      </c>
      <c r="C495" t="inlineStr">
        <is>
          <t>CHI</t>
        </is>
      </c>
      <c r="D495" t="inlineStr">
        <is>
          <t>F</t>
        </is>
      </c>
      <c r="E495" t="inlineStr">
        <is>
          <t>F</t>
        </is>
      </c>
      <c r="F495" t="n">
        <v>22</v>
      </c>
      <c r="G495" t="inlineStr"/>
      <c r="H495" t="inlineStr">
        <is>
          <t>FA</t>
        </is>
      </c>
      <c r="I495" s="30" t="n">
        <v>950000</v>
      </c>
      <c r="J495" s="31" t="n">
        <v>38.48</v>
      </c>
      <c r="K495" s="31" t="n">
        <v>29.2</v>
      </c>
      <c r="L495" s="31" t="n">
        <v>9.279999999999999</v>
      </c>
      <c r="M495" s="31" t="n">
        <v>40.51</v>
      </c>
      <c r="O495" t="n">
        <v>33</v>
      </c>
      <c r="P495" t="inlineStr">
        <is>
          <t>05ww8</t>
        </is>
      </c>
    </row>
    <row r="496">
      <c r="A496" t="n">
        <v>495</v>
      </c>
      <c r="B496" t="inlineStr">
        <is>
          <t>Brendan Gallagher</t>
        </is>
      </c>
      <c r="C496" t="inlineStr">
        <is>
          <t>VAN</t>
        </is>
      </c>
      <c r="D496" t="inlineStr">
        <is>
          <t>F</t>
        </is>
      </c>
      <c r="E496" t="inlineStr">
        <is>
          <t>F</t>
        </is>
      </c>
      <c r="F496" t="n">
        <v>34</v>
      </c>
      <c r="G496" t="inlineStr"/>
      <c r="H496" t="inlineStr">
        <is>
          <t>FA</t>
        </is>
      </c>
      <c r="I496" s="30" t="n">
        <v>6500000</v>
      </c>
      <c r="J496" s="31" t="n">
        <v>38.45</v>
      </c>
      <c r="K496" s="31" t="n">
        <v>38.88</v>
      </c>
      <c r="L496" s="31" t="n">
        <v>-0.43</v>
      </c>
      <c r="M496" s="31" t="n">
        <v>5.92</v>
      </c>
      <c r="O496" t="n">
        <v>9</v>
      </c>
      <c r="P496" t="inlineStr">
        <is>
          <t>01zv1</t>
        </is>
      </c>
    </row>
    <row r="497">
      <c r="A497" t="n">
        <v>496</v>
      </c>
      <c r="B497" t="inlineStr">
        <is>
          <t>Drew Helleson</t>
        </is>
      </c>
      <c r="C497" t="inlineStr">
        <is>
          <t>ANA</t>
        </is>
      </c>
      <c r="D497" t="inlineStr">
        <is>
          <t>D</t>
        </is>
      </c>
      <c r="E497" t="inlineStr">
        <is>
          <t>D</t>
        </is>
      </c>
      <c r="F497" t="n">
        <v>25</v>
      </c>
      <c r="G497" t="inlineStr"/>
      <c r="H497" t="inlineStr">
        <is>
          <t>FA</t>
        </is>
      </c>
      <c r="I497" s="30" t="n">
        <v>1100000</v>
      </c>
      <c r="J497" s="31" t="n">
        <v>38.38</v>
      </c>
      <c r="K497" s="31" t="n">
        <v>54.42</v>
      </c>
      <c r="L497" s="31" t="n">
        <v>-16.04</v>
      </c>
      <c r="M497" s="31" t="n">
        <v>34.89</v>
      </c>
      <c r="N497" t="n">
        <v>292.8</v>
      </c>
      <c r="O497" t="n">
        <v>25</v>
      </c>
      <c r="P497" t="inlineStr">
        <is>
          <t>04zp2</t>
        </is>
      </c>
    </row>
    <row r="498">
      <c r="A498" t="n">
        <v>497</v>
      </c>
      <c r="B498" t="inlineStr">
        <is>
          <t>James van Riemsdyk</t>
        </is>
      </c>
      <c r="C498" t="inlineStr">
        <is>
          <t>(N/A)</t>
        </is>
      </c>
      <c r="D498" t="inlineStr">
        <is>
          <t>F</t>
        </is>
      </c>
      <c r="E498" t="inlineStr">
        <is>
          <t>F</t>
        </is>
      </c>
      <c r="F498" t="n">
        <v>37</v>
      </c>
      <c r="G498" t="inlineStr"/>
      <c r="H498" t="inlineStr">
        <is>
          <t>FA</t>
        </is>
      </c>
      <c r="I498" s="30" t="n">
        <v>1</v>
      </c>
      <c r="J498" s="31" t="n">
        <v>38.37</v>
      </c>
      <c r="K498" s="31" t="n">
        <v>38.99</v>
      </c>
      <c r="L498" s="31" t="n">
        <v>-0.62</v>
      </c>
      <c r="M498" s="31" t="n">
        <v>38370000</v>
      </c>
      <c r="O498" t="n">
        <v>6</v>
      </c>
      <c r="P498" t="inlineStr">
        <is>
          <t>0043s</t>
        </is>
      </c>
    </row>
    <row r="499">
      <c r="A499" t="n">
        <v>498</v>
      </c>
      <c r="B499" t="inlineStr">
        <is>
          <t>Ross Colton</t>
        </is>
      </c>
      <c r="C499" t="inlineStr">
        <is>
          <t>NSH</t>
        </is>
      </c>
      <c r="D499" t="inlineStr">
        <is>
          <t>F</t>
        </is>
      </c>
      <c r="E499" t="inlineStr">
        <is>
          <t>F</t>
        </is>
      </c>
      <c r="F499" t="n">
        <v>30</v>
      </c>
      <c r="G499" t="inlineStr"/>
      <c r="H499" t="inlineStr">
        <is>
          <t>FA</t>
        </is>
      </c>
      <c r="I499" s="30" t="n">
        <v>4000000</v>
      </c>
      <c r="J499" s="31" t="n">
        <v>38.2</v>
      </c>
      <c r="K499" s="31" t="n">
        <v>39.06</v>
      </c>
      <c r="L499" s="31" t="n">
        <v>-0.86</v>
      </c>
      <c r="M499" s="31" t="n">
        <v>9.550000000000001</v>
      </c>
      <c r="N499" t="n">
        <v>290.8</v>
      </c>
      <c r="O499" t="n">
        <v>28</v>
      </c>
      <c r="P499" t="inlineStr">
        <is>
          <t>042xa</t>
        </is>
      </c>
    </row>
    <row r="500">
      <c r="A500" t="n">
        <v>499</v>
      </c>
      <c r="B500" t="inlineStr">
        <is>
          <t>Dylan Samberg</t>
        </is>
      </c>
      <c r="C500" t="inlineStr">
        <is>
          <t>WPG</t>
        </is>
      </c>
      <c r="D500" t="inlineStr">
        <is>
          <t>D</t>
        </is>
      </c>
      <c r="E500" t="inlineStr">
        <is>
          <t>D</t>
        </is>
      </c>
      <c r="F500" t="n">
        <v>27</v>
      </c>
      <c r="G500" t="inlineStr"/>
      <c r="H500" t="inlineStr">
        <is>
          <t>FA</t>
        </is>
      </c>
      <c r="I500" s="30" t="n">
        <v>5750000</v>
      </c>
      <c r="J500" s="31" t="n">
        <v>38.09</v>
      </c>
      <c r="K500" s="31" t="n">
        <v>42.48</v>
      </c>
      <c r="L500" s="31" t="n">
        <v>-4.39</v>
      </c>
      <c r="M500" s="31" t="n">
        <v>6.62</v>
      </c>
      <c r="N500" t="n">
        <v>292.9</v>
      </c>
      <c r="O500" t="n">
        <v>13</v>
      </c>
      <c r="P500" t="inlineStr">
        <is>
          <t>04f0u</t>
        </is>
      </c>
    </row>
    <row r="501">
      <c r="A501" t="n">
        <v>500</v>
      </c>
      <c r="B501" t="inlineStr">
        <is>
          <t>Noel Acciari</t>
        </is>
      </c>
      <c r="C501" t="inlineStr">
        <is>
          <t>PHI</t>
        </is>
      </c>
      <c r="D501" t="inlineStr">
        <is>
          <t>F</t>
        </is>
      </c>
      <c r="E501" t="inlineStr">
        <is>
          <t>F</t>
        </is>
      </c>
      <c r="F501" t="n">
        <v>34</v>
      </c>
      <c r="G501" t="inlineStr"/>
      <c r="H501" t="inlineStr">
        <is>
          <t>FA</t>
        </is>
      </c>
      <c r="I501" s="30" t="n">
        <v>2800000</v>
      </c>
      <c r="J501" s="31" t="n">
        <v>37.98</v>
      </c>
      <c r="K501" s="31" t="n">
        <v>32.51</v>
      </c>
      <c r="L501" s="31" t="n">
        <v>5.47</v>
      </c>
      <c r="M501" s="31" t="n">
        <v>13.56</v>
      </c>
      <c r="N501" t="n">
        <v>291.9</v>
      </c>
      <c r="O501" t="n">
        <v>9</v>
      </c>
      <c r="P501" t="inlineStr">
        <is>
          <t>03pd1</t>
        </is>
      </c>
    </row>
    <row r="502">
      <c r="A502" t="n">
        <v>501</v>
      </c>
      <c r="B502" t="inlineStr">
        <is>
          <t>Uvis Balinskis</t>
        </is>
      </c>
      <c r="C502" t="inlineStr">
        <is>
          <t>FLA</t>
        </is>
      </c>
      <c r="D502" t="inlineStr">
        <is>
          <t>D</t>
        </is>
      </c>
      <c r="E502" t="inlineStr">
        <is>
          <t>D</t>
        </is>
      </c>
      <c r="F502" t="n">
        <v>30</v>
      </c>
      <c r="G502" t="inlineStr"/>
      <c r="H502" t="inlineStr">
        <is>
          <t>FA</t>
        </is>
      </c>
      <c r="I502" s="30" t="n">
        <v>875000</v>
      </c>
      <c r="J502" s="31" t="n">
        <v>37.89</v>
      </c>
      <c r="K502" s="31" t="n">
        <v>33.32</v>
      </c>
      <c r="L502" s="31" t="n">
        <v>4.57</v>
      </c>
      <c r="M502" s="31" t="n">
        <v>43.3</v>
      </c>
      <c r="O502" t="n">
        <v>12</v>
      </c>
      <c r="P502" t="inlineStr">
        <is>
          <t>06aw5</t>
        </is>
      </c>
    </row>
    <row r="503">
      <c r="A503" t="n">
        <v>502</v>
      </c>
      <c r="B503" t="inlineStr">
        <is>
          <t>Eric Comrie</t>
        </is>
      </c>
      <c r="C503" t="inlineStr">
        <is>
          <t>SJS</t>
        </is>
      </c>
      <c r="D503" t="inlineStr">
        <is>
          <t>G</t>
        </is>
      </c>
      <c r="E503" t="inlineStr">
        <is>
          <t>G</t>
        </is>
      </c>
      <c r="F503" t="n">
        <v>31</v>
      </c>
      <c r="G503" t="inlineStr"/>
      <c r="H503" t="inlineStr">
        <is>
          <t>FA</t>
        </is>
      </c>
      <c r="I503" s="30" t="n">
        <v>1150000</v>
      </c>
      <c r="J503" s="31" t="n">
        <v>37.84</v>
      </c>
      <c r="K503" s="31" t="n">
        <v>6.96</v>
      </c>
      <c r="L503" s="31" t="n">
        <v>30.88</v>
      </c>
      <c r="M503" s="31" t="n">
        <v>32.9</v>
      </c>
      <c r="O503" t="n">
        <v>12</v>
      </c>
      <c r="P503" t="inlineStr">
        <is>
          <t>02ycp</t>
        </is>
      </c>
    </row>
    <row r="504">
      <c r="A504" t="n">
        <v>503</v>
      </c>
      <c r="B504" t="inlineStr">
        <is>
          <t>Lian Bichsel</t>
        </is>
      </c>
      <c r="C504" t="inlineStr">
        <is>
          <t>DAL</t>
        </is>
      </c>
      <c r="D504" t="inlineStr">
        <is>
          <t>D</t>
        </is>
      </c>
      <c r="E504" t="inlineStr">
        <is>
          <t>D</t>
        </is>
      </c>
      <c r="F504" t="n">
        <v>22</v>
      </c>
      <c r="G504" t="inlineStr"/>
      <c r="H504" t="inlineStr">
        <is>
          <t>Keith</t>
        </is>
      </c>
      <c r="I504" s="30" t="n">
        <v>918333</v>
      </c>
      <c r="J504" s="31" t="n">
        <v>37.47</v>
      </c>
      <c r="K504" s="31" t="n">
        <v>57.09</v>
      </c>
      <c r="L504" s="31" t="n">
        <v>-19.62</v>
      </c>
      <c r="M504" s="31" t="n">
        <v>40.8</v>
      </c>
      <c r="N504" t="n">
        <v>291.9</v>
      </c>
      <c r="O504" t="n">
        <v>49</v>
      </c>
      <c r="P504" t="inlineStr">
        <is>
          <t>060hp</t>
        </is>
      </c>
    </row>
    <row r="505">
      <c r="A505" t="n">
        <v>504</v>
      </c>
      <c r="B505" t="inlineStr">
        <is>
          <t>Arvid Soderblom</t>
        </is>
      </c>
      <c r="C505" t="inlineStr">
        <is>
          <t>CHI</t>
        </is>
      </c>
      <c r="D505" t="inlineStr">
        <is>
          <t>G</t>
        </is>
      </c>
      <c r="E505" t="inlineStr">
        <is>
          <t>G</t>
        </is>
      </c>
      <c r="F505" t="n">
        <v>27</v>
      </c>
      <c r="G505" t="inlineStr"/>
      <c r="H505" t="inlineStr">
        <is>
          <t>FA</t>
        </is>
      </c>
      <c r="I505" s="30" t="n">
        <v>2750000</v>
      </c>
      <c r="J505" s="31" t="n">
        <v>37.42</v>
      </c>
      <c r="K505" s="31" t="n">
        <v>38.85</v>
      </c>
      <c r="L505" s="31" t="n">
        <v>-1.43</v>
      </c>
      <c r="M505" s="31" t="n">
        <v>13.61</v>
      </c>
      <c r="O505" t="n">
        <v>18</v>
      </c>
      <c r="P505" t="inlineStr">
        <is>
          <t>05rbj</t>
        </is>
      </c>
    </row>
    <row r="506">
      <c r="A506" t="n">
        <v>505</v>
      </c>
      <c r="B506" t="inlineStr">
        <is>
          <t>Yegor Sharangovich</t>
        </is>
      </c>
      <c r="C506" t="inlineStr">
        <is>
          <t>CGY</t>
        </is>
      </c>
      <c r="D506" t="inlineStr">
        <is>
          <t>F</t>
        </is>
      </c>
      <c r="E506" t="inlineStr">
        <is>
          <t>F</t>
        </is>
      </c>
      <c r="F506" t="n">
        <v>28</v>
      </c>
      <c r="G506" t="inlineStr"/>
      <c r="H506" t="inlineStr">
        <is>
          <t>FA</t>
        </is>
      </c>
      <c r="I506" s="30" t="n">
        <v>5750000</v>
      </c>
      <c r="J506" s="31" t="n">
        <v>37.29</v>
      </c>
      <c r="K506" s="31" t="n">
        <v>37.55</v>
      </c>
      <c r="L506" s="31" t="n">
        <v>-0.26</v>
      </c>
      <c r="M506" s="31" t="n">
        <v>6.49</v>
      </c>
      <c r="N506" t="n">
        <v>292.4</v>
      </c>
      <c r="O506" t="n">
        <v>18</v>
      </c>
      <c r="P506" t="inlineStr">
        <is>
          <t>04mkd</t>
        </is>
      </c>
    </row>
    <row r="507">
      <c r="A507" t="n">
        <v>506</v>
      </c>
      <c r="B507" t="inlineStr">
        <is>
          <t>Nick Perbix</t>
        </is>
      </c>
      <c r="C507" t="inlineStr">
        <is>
          <t>NSH</t>
        </is>
      </c>
      <c r="D507" t="inlineStr">
        <is>
          <t>D</t>
        </is>
      </c>
      <c r="E507" t="inlineStr">
        <is>
          <t>D</t>
        </is>
      </c>
      <c r="F507" t="n">
        <v>28</v>
      </c>
      <c r="G507" t="inlineStr"/>
      <c r="H507" t="inlineStr">
        <is>
          <t>FA</t>
        </is>
      </c>
      <c r="I507" s="30" t="n">
        <v>2750000</v>
      </c>
      <c r="J507" s="31" t="n">
        <v>37.28</v>
      </c>
      <c r="K507" s="31" t="n">
        <v>37.29</v>
      </c>
      <c r="L507" s="31" t="n">
        <v>-0.01</v>
      </c>
      <c r="M507" s="31" t="n">
        <v>13.56</v>
      </c>
      <c r="N507" t="n">
        <v>292.1</v>
      </c>
      <c r="O507" t="n">
        <v>10</v>
      </c>
      <c r="P507" t="inlineStr">
        <is>
          <t>04f7w</t>
        </is>
      </c>
    </row>
    <row r="508">
      <c r="A508" t="n">
        <v>507</v>
      </c>
      <c r="B508" t="inlineStr">
        <is>
          <t>Luke Schenn</t>
        </is>
      </c>
      <c r="C508" t="inlineStr">
        <is>
          <t>VAN</t>
        </is>
      </c>
      <c r="D508" t="inlineStr">
        <is>
          <t>D</t>
        </is>
      </c>
      <c r="E508" t="inlineStr">
        <is>
          <t>D</t>
        </is>
      </c>
      <c r="F508" t="n">
        <v>36</v>
      </c>
      <c r="G508" t="inlineStr"/>
      <c r="H508" t="inlineStr">
        <is>
          <t>FA</t>
        </is>
      </c>
      <c r="I508" s="30" t="n">
        <v>2250000</v>
      </c>
      <c r="J508" s="31" t="n">
        <v>37.25</v>
      </c>
      <c r="K508" s="31" t="n">
        <v>53.31</v>
      </c>
      <c r="L508" s="31" t="n">
        <v>-16.06</v>
      </c>
      <c r="M508" s="31" t="n">
        <v>16.56</v>
      </c>
      <c r="N508" t="n">
        <v>292.9</v>
      </c>
      <c r="O508" t="n">
        <v>13</v>
      </c>
      <c r="P508" t="inlineStr">
        <is>
          <t>015hz</t>
        </is>
      </c>
    </row>
    <row r="509">
      <c r="A509" t="n">
        <v>508</v>
      </c>
      <c r="B509" t="inlineStr">
        <is>
          <t>Ryan McDonagh</t>
        </is>
      </c>
      <c r="C509" t="inlineStr">
        <is>
          <t>TBL</t>
        </is>
      </c>
      <c r="D509" t="inlineStr">
        <is>
          <t>D</t>
        </is>
      </c>
      <c r="E509" t="inlineStr">
        <is>
          <t>D</t>
        </is>
      </c>
      <c r="F509" t="n">
        <v>37</v>
      </c>
      <c r="G509" t="inlineStr"/>
      <c r="H509" t="inlineStr">
        <is>
          <t>FA</t>
        </is>
      </c>
      <c r="I509" s="30" t="n">
        <v>4100000</v>
      </c>
      <c r="J509" s="31" t="n">
        <v>37.2</v>
      </c>
      <c r="K509" s="31" t="n">
        <v>51.53</v>
      </c>
      <c r="L509" s="31" t="n">
        <v>-14.33</v>
      </c>
      <c r="M509" s="31" t="n">
        <v>9.07</v>
      </c>
      <c r="N509" t="n">
        <v>292.9</v>
      </c>
      <c r="O509" t="n">
        <v>17</v>
      </c>
      <c r="P509" t="inlineStr">
        <is>
          <t>01bvj</t>
        </is>
      </c>
    </row>
    <row r="510">
      <c r="A510" t="n">
        <v>509</v>
      </c>
      <c r="B510" t="inlineStr">
        <is>
          <t>Anthony Stolarz</t>
        </is>
      </c>
      <c r="C510" t="inlineStr">
        <is>
          <t>TOR</t>
        </is>
      </c>
      <c r="D510" t="inlineStr">
        <is>
          <t>G</t>
        </is>
      </c>
      <c r="E510" t="inlineStr">
        <is>
          <t>G</t>
        </is>
      </c>
      <c r="F510" t="n">
        <v>32</v>
      </c>
      <c r="G510" t="inlineStr"/>
      <c r="H510" t="inlineStr">
        <is>
          <t>FA</t>
        </is>
      </c>
      <c r="I510" s="30" t="n">
        <v>3750000</v>
      </c>
      <c r="J510" s="31" t="n">
        <v>37.14</v>
      </c>
      <c r="K510" s="31" t="n">
        <v>55.98</v>
      </c>
      <c r="L510" s="31" t="n">
        <v>-18.84</v>
      </c>
      <c r="M510" s="31" t="n">
        <v>9.9</v>
      </c>
      <c r="N510" t="n">
        <v>290.9</v>
      </c>
      <c r="O510" t="n">
        <v>47</v>
      </c>
      <c r="P510" t="inlineStr">
        <is>
          <t>02np7</t>
        </is>
      </c>
    </row>
    <row r="511">
      <c r="A511" t="n">
        <v>510</v>
      </c>
      <c r="B511" t="inlineStr">
        <is>
          <t>Adam Gaudette</t>
        </is>
      </c>
      <c r="C511" t="inlineStr">
        <is>
          <t>SJS</t>
        </is>
      </c>
      <c r="D511" t="inlineStr">
        <is>
          <t>F</t>
        </is>
      </c>
      <c r="E511" t="inlineStr">
        <is>
          <t>F</t>
        </is>
      </c>
      <c r="F511" t="n">
        <v>29</v>
      </c>
      <c r="G511" t="inlineStr"/>
      <c r="H511" t="inlineStr">
        <is>
          <t>FA</t>
        </is>
      </c>
      <c r="I511" s="30" t="n">
        <v>2000000</v>
      </c>
      <c r="J511" s="31" t="n">
        <v>36.97</v>
      </c>
      <c r="K511" s="31" t="n">
        <v>34</v>
      </c>
      <c r="L511" s="31" t="n">
        <v>2.97</v>
      </c>
      <c r="M511" s="31" t="n">
        <v>18.48</v>
      </c>
      <c r="O511" t="n">
        <v>10</v>
      </c>
      <c r="P511" t="inlineStr">
        <is>
          <t>03ril</t>
        </is>
      </c>
    </row>
    <row r="512">
      <c r="A512" t="n">
        <v>511</v>
      </c>
      <c r="B512" t="inlineStr">
        <is>
          <t>Jonas Johansson</t>
        </is>
      </c>
      <c r="C512" t="inlineStr">
        <is>
          <t>TBL</t>
        </is>
      </c>
      <c r="D512" t="inlineStr">
        <is>
          <t>G</t>
        </is>
      </c>
      <c r="E512" t="inlineStr">
        <is>
          <t>G</t>
        </is>
      </c>
      <c r="F512" t="n">
        <v>30</v>
      </c>
      <c r="G512" t="inlineStr"/>
      <c r="H512" t="inlineStr">
        <is>
          <t>FA</t>
        </is>
      </c>
      <c r="I512" s="30" t="n">
        <v>1250000</v>
      </c>
      <c r="J512" s="31" t="n">
        <v>36.94</v>
      </c>
      <c r="K512" s="31" t="n">
        <v>9.84</v>
      </c>
      <c r="L512" s="31" t="n">
        <v>27.1</v>
      </c>
      <c r="M512" s="31" t="n">
        <v>29.55</v>
      </c>
      <c r="O512" t="n">
        <v>15</v>
      </c>
      <c r="P512" t="inlineStr">
        <is>
          <t>03eb6</t>
        </is>
      </c>
    </row>
    <row r="513">
      <c r="A513" t="n">
        <v>512</v>
      </c>
      <c r="B513" t="inlineStr">
        <is>
          <t>Nicolas Roy</t>
        </is>
      </c>
      <c r="C513" t="inlineStr">
        <is>
          <t>COL</t>
        </is>
      </c>
      <c r="D513" t="inlineStr">
        <is>
          <t>F</t>
        </is>
      </c>
      <c r="E513" t="inlineStr">
        <is>
          <t>F</t>
        </is>
      </c>
      <c r="F513" t="n">
        <v>29</v>
      </c>
      <c r="G513" t="inlineStr"/>
      <c r="H513" t="inlineStr">
        <is>
          <t>FA</t>
        </is>
      </c>
      <c r="I513" s="30" t="n">
        <v>3000000</v>
      </c>
      <c r="J513" s="31" t="n">
        <v>36.9</v>
      </c>
      <c r="K513" s="31" t="n">
        <v>40.13</v>
      </c>
      <c r="L513" s="31" t="n">
        <v>-3.23</v>
      </c>
      <c r="M513" s="31" t="n">
        <v>12.3</v>
      </c>
      <c r="N513" t="n">
        <v>292.4</v>
      </c>
      <c r="O513" t="n">
        <v>15</v>
      </c>
      <c r="P513" t="inlineStr">
        <is>
          <t>03c9z</t>
        </is>
      </c>
    </row>
    <row r="514">
      <c r="A514" t="n">
        <v>513</v>
      </c>
      <c r="B514" t="inlineStr">
        <is>
          <t>Samuel Girard</t>
        </is>
      </c>
      <c r="C514" t="inlineStr">
        <is>
          <t>PIT</t>
        </is>
      </c>
      <c r="D514" t="inlineStr">
        <is>
          <t>D</t>
        </is>
      </c>
      <c r="E514" t="inlineStr">
        <is>
          <t>D</t>
        </is>
      </c>
      <c r="F514" t="n">
        <v>28</v>
      </c>
      <c r="G514" t="inlineStr"/>
      <c r="H514" t="inlineStr">
        <is>
          <t>FA</t>
        </is>
      </c>
      <c r="I514" s="30" t="n">
        <v>5000000</v>
      </c>
      <c r="J514" s="31" t="n">
        <v>36.89</v>
      </c>
      <c r="K514" s="31" t="n">
        <v>43.05</v>
      </c>
      <c r="L514" s="31" t="n">
        <v>-6.16</v>
      </c>
      <c r="M514" s="31" t="n">
        <v>7.38</v>
      </c>
      <c r="N514" t="n">
        <v>291.6</v>
      </c>
      <c r="O514" t="n">
        <v>19</v>
      </c>
      <c r="P514" t="inlineStr">
        <is>
          <t>03yg4</t>
        </is>
      </c>
    </row>
    <row r="515">
      <c r="A515" t="n">
        <v>514</v>
      </c>
      <c r="B515" t="inlineStr">
        <is>
          <t>Nick Foligno</t>
        </is>
      </c>
      <c r="C515" t="inlineStr">
        <is>
          <t>MIN</t>
        </is>
      </c>
      <c r="D515" t="inlineStr">
        <is>
          <t>F</t>
        </is>
      </c>
      <c r="E515" t="inlineStr">
        <is>
          <t>F</t>
        </is>
      </c>
      <c r="F515" t="n">
        <v>38</v>
      </c>
      <c r="G515" t="inlineStr"/>
      <c r="H515" t="inlineStr">
        <is>
          <t>FA</t>
        </is>
      </c>
      <c r="I515" s="30" t="n">
        <v>900000</v>
      </c>
      <c r="J515" s="31" t="n">
        <v>36.72</v>
      </c>
      <c r="K515" s="31" t="n">
        <v>43.44</v>
      </c>
      <c r="L515" s="31" t="n">
        <v>-6.72</v>
      </c>
      <c r="M515" s="31" t="n">
        <v>40.8</v>
      </c>
      <c r="N515" t="n">
        <v>291.8</v>
      </c>
      <c r="O515" t="n">
        <v>12</v>
      </c>
      <c r="P515" t="inlineStr">
        <is>
          <t>0041m</t>
        </is>
      </c>
    </row>
    <row r="516">
      <c r="A516" t="n">
        <v>515</v>
      </c>
      <c r="B516" t="inlineStr">
        <is>
          <t>Jeffrey Viel</t>
        </is>
      </c>
      <c r="C516" t="inlineStr">
        <is>
          <t>TBL</t>
        </is>
      </c>
      <c r="D516" t="inlineStr">
        <is>
          <t>F</t>
        </is>
      </c>
      <c r="E516" t="inlineStr">
        <is>
          <t>F</t>
        </is>
      </c>
      <c r="F516" t="n">
        <v>29</v>
      </c>
      <c r="G516" t="inlineStr"/>
      <c r="H516" t="inlineStr">
        <is>
          <t>FA</t>
        </is>
      </c>
      <c r="I516" s="30" t="n">
        <v>2500000</v>
      </c>
      <c r="J516" s="31" t="n">
        <v>36.64</v>
      </c>
      <c r="K516" s="31" t="n">
        <v>52.87</v>
      </c>
      <c r="L516" s="31" t="n">
        <v>-16.23</v>
      </c>
      <c r="M516" s="31" t="n">
        <v>14.66</v>
      </c>
      <c r="O516" t="n">
        <v>11</v>
      </c>
      <c r="P516" t="inlineStr">
        <is>
          <t>05r3q</t>
        </is>
      </c>
    </row>
    <row r="517">
      <c r="A517" t="n">
        <v>516</v>
      </c>
      <c r="B517" t="inlineStr">
        <is>
          <t>Gabe Perreault</t>
        </is>
      </c>
      <c r="C517" t="inlineStr">
        <is>
          <t>NYR</t>
        </is>
      </c>
      <c r="D517" t="inlineStr">
        <is>
          <t>F</t>
        </is>
      </c>
      <c r="E517" t="inlineStr">
        <is>
          <t>F</t>
        </is>
      </c>
      <c r="F517" t="n">
        <v>21</v>
      </c>
      <c r="G517" t="inlineStr"/>
      <c r="H517" t="inlineStr">
        <is>
          <t>Brown Noesen</t>
        </is>
      </c>
      <c r="I517" s="30" t="n">
        <v>941667</v>
      </c>
      <c r="J517" s="31" t="n">
        <v>36.63</v>
      </c>
      <c r="K517" s="31" t="n">
        <v>50.79</v>
      </c>
      <c r="L517" s="31" t="n">
        <v>-14.16</v>
      </c>
      <c r="M517" s="31" t="n">
        <v>38.9</v>
      </c>
      <c r="N517" t="n">
        <v>251.2</v>
      </c>
      <c r="O517" t="n">
        <v>80</v>
      </c>
      <c r="P517" t="inlineStr">
        <is>
          <t>06axe</t>
        </is>
      </c>
    </row>
    <row r="518">
      <c r="A518" t="n">
        <v>517</v>
      </c>
      <c r="B518" t="inlineStr">
        <is>
          <t>Albert Johansson</t>
        </is>
      </c>
      <c r="C518" t="inlineStr">
        <is>
          <t>DET</t>
        </is>
      </c>
      <c r="D518" t="inlineStr">
        <is>
          <t>D</t>
        </is>
      </c>
      <c r="E518" t="inlineStr">
        <is>
          <t>D</t>
        </is>
      </c>
      <c r="F518" t="n">
        <v>25</v>
      </c>
      <c r="G518" t="inlineStr"/>
      <c r="H518" t="inlineStr">
        <is>
          <t>FA</t>
        </is>
      </c>
      <c r="I518" s="30" t="n">
        <v>1125000</v>
      </c>
      <c r="J518" s="31" t="n">
        <v>36.54</v>
      </c>
      <c r="K518" s="31" t="n">
        <v>30.21</v>
      </c>
      <c r="L518" s="31" t="n">
        <v>6.33</v>
      </c>
      <c r="M518" s="31" t="n">
        <v>32.48</v>
      </c>
      <c r="O518" t="n">
        <v>14</v>
      </c>
      <c r="P518" t="inlineStr">
        <is>
          <t>04zp7</t>
        </is>
      </c>
    </row>
    <row r="519">
      <c r="A519" t="n">
        <v>518</v>
      </c>
      <c r="B519" t="inlineStr">
        <is>
          <t>Ilya Lyubushkin</t>
        </is>
      </c>
      <c r="C519" t="inlineStr">
        <is>
          <t>NSH</t>
        </is>
      </c>
      <c r="D519" t="inlineStr">
        <is>
          <t>D</t>
        </is>
      </c>
      <c r="E519" t="inlineStr">
        <is>
          <t>D</t>
        </is>
      </c>
      <c r="F519" t="n">
        <v>32</v>
      </c>
      <c r="G519" t="inlineStr"/>
      <c r="H519" t="inlineStr">
        <is>
          <t>FA</t>
        </is>
      </c>
      <c r="I519" s="30" t="n">
        <v>3250000</v>
      </c>
      <c r="J519" s="31" t="n">
        <v>36.51</v>
      </c>
      <c r="K519" s="31" t="n">
        <v>38.12</v>
      </c>
      <c r="L519" s="31" t="n">
        <v>-1.61</v>
      </c>
      <c r="M519" s="31" t="n">
        <v>11.23</v>
      </c>
      <c r="O519" t="n">
        <v>7</v>
      </c>
      <c r="P519" t="inlineStr">
        <is>
          <t>04ob4</t>
        </is>
      </c>
    </row>
    <row r="520">
      <c r="A520" t="n">
        <v>519</v>
      </c>
      <c r="B520" t="inlineStr">
        <is>
          <t>Ian Moore</t>
        </is>
      </c>
      <c r="C520" t="inlineStr">
        <is>
          <t>ANA</t>
        </is>
      </c>
      <c r="D520" t="inlineStr">
        <is>
          <t>F,D</t>
        </is>
      </c>
      <c r="E520" t="inlineStr">
        <is>
          <t>D,F</t>
        </is>
      </c>
      <c r="F520" t="n">
        <v>24</v>
      </c>
      <c r="G520" t="inlineStr"/>
      <c r="H520" t="inlineStr">
        <is>
          <t>FA</t>
        </is>
      </c>
      <c r="I520" s="30" t="n">
        <v>1150000</v>
      </c>
      <c r="J520" s="31" t="n">
        <v>36.47</v>
      </c>
      <c r="K520" s="31" t="n">
        <v>43.11</v>
      </c>
      <c r="L520" s="31" t="n">
        <v>-6.64</v>
      </c>
      <c r="M520" s="31" t="n">
        <v>31.71</v>
      </c>
      <c r="O520" t="n">
        <v>19</v>
      </c>
      <c r="P520" t="inlineStr">
        <is>
          <t>05ltl</t>
        </is>
      </c>
    </row>
    <row r="521">
      <c r="A521" t="n">
        <v>520</v>
      </c>
      <c r="B521" t="inlineStr">
        <is>
          <t>Connor Zary</t>
        </is>
      </c>
      <c r="C521" t="inlineStr">
        <is>
          <t>CGY</t>
        </is>
      </c>
      <c r="D521" t="inlineStr">
        <is>
          <t>F</t>
        </is>
      </c>
      <c r="E521" t="inlineStr">
        <is>
          <t>F</t>
        </is>
      </c>
      <c r="F521" t="n">
        <v>24</v>
      </c>
      <c r="G521" t="inlineStr"/>
      <c r="H521" t="inlineStr">
        <is>
          <t>Le Duke of Dangles</t>
        </is>
      </c>
      <c r="I521" s="30" t="n">
        <v>3775000</v>
      </c>
      <c r="J521" s="31" t="n">
        <v>36.43</v>
      </c>
      <c r="K521" s="31" t="n">
        <v>37.44</v>
      </c>
      <c r="L521" s="31" t="n">
        <v>-1.01</v>
      </c>
      <c r="M521" s="31" t="n">
        <v>9.65</v>
      </c>
      <c r="N521" t="n">
        <v>291.9</v>
      </c>
      <c r="O521" t="n">
        <v>32</v>
      </c>
      <c r="P521" t="inlineStr">
        <is>
          <t>059e4</t>
        </is>
      </c>
    </row>
    <row r="522">
      <c r="A522" t="n">
        <v>521</v>
      </c>
      <c r="B522" t="inlineStr">
        <is>
          <t>Shane Wright</t>
        </is>
      </c>
      <c r="C522" t="inlineStr">
        <is>
          <t>SEA</t>
        </is>
      </c>
      <c r="D522" t="inlineStr">
        <is>
          <t>F</t>
        </is>
      </c>
      <c r="E522" t="inlineStr">
        <is>
          <t>F</t>
        </is>
      </c>
      <c r="F522" t="n">
        <v>22</v>
      </c>
      <c r="G522" t="inlineStr"/>
      <c r="H522" t="inlineStr">
        <is>
          <t>Deef-Fence</t>
        </is>
      </c>
      <c r="I522" s="30" t="n">
        <v>886666</v>
      </c>
      <c r="J522" s="31" t="n">
        <v>36.41</v>
      </c>
      <c r="K522" s="31" t="n">
        <v>36.3</v>
      </c>
      <c r="L522" s="31" t="n">
        <v>0.11</v>
      </c>
      <c r="M522" s="31" t="n">
        <v>41.06</v>
      </c>
      <c r="N522" t="n">
        <v>291.7</v>
      </c>
      <c r="O522" t="n">
        <v>60</v>
      </c>
      <c r="P522" t="inlineStr">
        <is>
          <t>04y80</t>
        </is>
      </c>
    </row>
    <row r="523">
      <c r="A523" t="n">
        <v>522</v>
      </c>
      <c r="B523" t="inlineStr">
        <is>
          <t>Pontus Holmberg</t>
        </is>
      </c>
      <c r="C523" t="inlineStr">
        <is>
          <t>TBL</t>
        </is>
      </c>
      <c r="D523" t="inlineStr">
        <is>
          <t>F</t>
        </is>
      </c>
      <c r="E523" t="inlineStr">
        <is>
          <t>F</t>
        </is>
      </c>
      <c r="F523" t="n">
        <v>27</v>
      </c>
      <c r="G523" t="inlineStr"/>
      <c r="H523" t="inlineStr">
        <is>
          <t>FA</t>
        </is>
      </c>
      <c r="I523" s="30" t="n">
        <v>1550000</v>
      </c>
      <c r="J523" s="31" t="n">
        <v>36.29</v>
      </c>
      <c r="K523" s="31" t="n">
        <v>35.14</v>
      </c>
      <c r="L523" s="31" t="n">
        <v>1.15</v>
      </c>
      <c r="M523" s="31" t="n">
        <v>23.41</v>
      </c>
      <c r="O523" t="n">
        <v>9</v>
      </c>
      <c r="P523" t="inlineStr">
        <is>
          <t>04r0e</t>
        </is>
      </c>
    </row>
    <row r="524">
      <c r="A524" t="n">
        <v>523</v>
      </c>
      <c r="B524" t="inlineStr">
        <is>
          <t>Nick Jensen</t>
        </is>
      </c>
      <c r="C524" t="inlineStr">
        <is>
          <t>ANA</t>
        </is>
      </c>
      <c r="D524" t="inlineStr">
        <is>
          <t>D</t>
        </is>
      </c>
      <c r="E524" t="inlineStr">
        <is>
          <t>D</t>
        </is>
      </c>
      <c r="F524" t="n">
        <v>35</v>
      </c>
      <c r="G524" t="inlineStr"/>
      <c r="H524" t="inlineStr">
        <is>
          <t>FA</t>
        </is>
      </c>
      <c r="I524" s="30" t="n">
        <v>2250000</v>
      </c>
      <c r="J524" s="31" t="n">
        <v>36.2</v>
      </c>
      <c r="K524" s="31" t="n">
        <v>39.87</v>
      </c>
      <c r="L524" s="31" t="n">
        <v>-3.67</v>
      </c>
      <c r="M524" s="31" t="n">
        <v>16.09</v>
      </c>
      <c r="O524" t="n">
        <v>7</v>
      </c>
      <c r="P524" t="inlineStr">
        <is>
          <t>02oeo</t>
        </is>
      </c>
    </row>
    <row r="525">
      <c r="A525" t="n">
        <v>524</v>
      </c>
      <c r="B525" t="inlineStr">
        <is>
          <t>Anthony Duclair</t>
        </is>
      </c>
      <c r="C525" t="inlineStr">
        <is>
          <t>NYI</t>
        </is>
      </c>
      <c r="D525" t="inlineStr">
        <is>
          <t>F</t>
        </is>
      </c>
      <c r="E525" t="inlineStr">
        <is>
          <t>F</t>
        </is>
      </c>
      <c r="F525" t="n">
        <v>31</v>
      </c>
      <c r="G525" t="inlineStr"/>
      <c r="H525" t="inlineStr">
        <is>
          <t>FA</t>
        </is>
      </c>
      <c r="I525" s="30" t="n">
        <v>3500000</v>
      </c>
      <c r="J525" s="31" t="n">
        <v>36.13</v>
      </c>
      <c r="K525" s="31" t="n">
        <v>35.9</v>
      </c>
      <c r="L525" s="31" t="n">
        <v>0.23</v>
      </c>
      <c r="M525" s="31" t="n">
        <v>10.32</v>
      </c>
      <c r="O525" t="n">
        <v>11</v>
      </c>
      <c r="P525" t="inlineStr">
        <is>
          <t>02un9</t>
        </is>
      </c>
    </row>
    <row r="526">
      <c r="A526" t="n">
        <v>525</v>
      </c>
      <c r="B526" t="inlineStr">
        <is>
          <t>Sam Montembeault</t>
        </is>
      </c>
      <c r="C526" t="inlineStr">
        <is>
          <t>MTL</t>
        </is>
      </c>
      <c r="D526" t="inlineStr">
        <is>
          <t>G</t>
        </is>
      </c>
      <c r="E526" t="inlineStr">
        <is>
          <t>G</t>
        </is>
      </c>
      <c r="F526" t="n">
        <v>29</v>
      </c>
      <c r="G526" t="inlineStr"/>
      <c r="H526" t="inlineStr">
        <is>
          <t>FA</t>
        </is>
      </c>
      <c r="I526" s="30" t="n">
        <v>3150000</v>
      </c>
      <c r="J526" s="31" t="n">
        <v>36.08</v>
      </c>
      <c r="K526" s="31" t="n">
        <v>24.58</v>
      </c>
      <c r="L526" s="31" t="n">
        <v>11.5</v>
      </c>
      <c r="M526" s="31" t="n">
        <v>11.45</v>
      </c>
      <c r="N526" t="n">
        <v>291.8</v>
      </c>
      <c r="O526" t="n">
        <v>31</v>
      </c>
      <c r="P526" t="inlineStr">
        <is>
          <t>03rfp</t>
        </is>
      </c>
    </row>
    <row r="527">
      <c r="A527" t="n">
        <v>526</v>
      </c>
      <c r="B527" t="inlineStr">
        <is>
          <t>Jalen Chatfield</t>
        </is>
      </c>
      <c r="C527" t="inlineStr">
        <is>
          <t>CAR</t>
        </is>
      </c>
      <c r="D527" t="inlineStr">
        <is>
          <t>D</t>
        </is>
      </c>
      <c r="E527" t="inlineStr">
        <is>
          <t>D</t>
        </is>
      </c>
      <c r="F527" t="n">
        <v>30</v>
      </c>
      <c r="G527" t="inlineStr"/>
      <c r="H527" t="inlineStr">
        <is>
          <t>FA</t>
        </is>
      </c>
      <c r="I527" s="30" t="n">
        <v>3000000</v>
      </c>
      <c r="J527" s="31" t="n">
        <v>36.07</v>
      </c>
      <c r="K527" s="31" t="n">
        <v>40.86</v>
      </c>
      <c r="L527" s="31" t="n">
        <v>-4.79</v>
      </c>
      <c r="M527" s="31" t="n">
        <v>12.02</v>
      </c>
      <c r="N527" t="n">
        <v>293</v>
      </c>
      <c r="O527" t="n">
        <v>11</v>
      </c>
      <c r="P527" t="inlineStr">
        <is>
          <t>03wky</t>
        </is>
      </c>
    </row>
    <row r="528">
      <c r="A528" t="n">
        <v>527</v>
      </c>
      <c r="B528" t="inlineStr">
        <is>
          <t>Trevor van Riemsdyk</t>
        </is>
      </c>
      <c r="C528" t="inlineStr">
        <is>
          <t>PIT</t>
        </is>
      </c>
      <c r="D528" t="inlineStr">
        <is>
          <t>D</t>
        </is>
      </c>
      <c r="E528" t="inlineStr">
        <is>
          <t>D</t>
        </is>
      </c>
      <c r="F528" t="n">
        <v>35</v>
      </c>
      <c r="G528" t="inlineStr"/>
      <c r="H528" t="inlineStr">
        <is>
          <t>FA</t>
        </is>
      </c>
      <c r="I528" s="30" t="n">
        <v>4000000</v>
      </c>
      <c r="J528" s="31" t="n">
        <v>35.9</v>
      </c>
      <c r="K528" s="31" t="n">
        <v>31.89</v>
      </c>
      <c r="L528" s="31" t="n">
        <v>4.01</v>
      </c>
      <c r="M528" s="31" t="n">
        <v>8.970000000000001</v>
      </c>
      <c r="O528" t="n">
        <v>6</v>
      </c>
      <c r="P528" t="inlineStr">
        <is>
          <t>02ycl</t>
        </is>
      </c>
    </row>
    <row r="529">
      <c r="A529" t="n">
        <v>528</v>
      </c>
      <c r="B529" t="inlineStr">
        <is>
          <t>Sam Dickinson</t>
        </is>
      </c>
      <c r="C529" t="inlineStr">
        <is>
          <t>SJS</t>
        </is>
      </c>
      <c r="D529" t="inlineStr">
        <is>
          <t>D</t>
        </is>
      </c>
      <c r="E529" t="inlineStr">
        <is>
          <t>D</t>
        </is>
      </c>
      <c r="F529" t="n">
        <v>20</v>
      </c>
      <c r="G529" t="inlineStr"/>
      <c r="H529" t="inlineStr">
        <is>
          <t>Keith</t>
        </is>
      </c>
      <c r="I529" s="30" t="n">
        <v>942500</v>
      </c>
      <c r="J529" s="31" t="n">
        <v>35.74</v>
      </c>
      <c r="K529" s="31" t="n">
        <v>36.43</v>
      </c>
      <c r="L529" s="31" t="n">
        <v>-0.6899999999999999</v>
      </c>
      <c r="M529" s="31" t="n">
        <v>37.92</v>
      </c>
      <c r="N529" t="n">
        <v>269</v>
      </c>
      <c r="O529" t="n">
        <v>78</v>
      </c>
      <c r="P529" t="inlineStr">
        <is>
          <t>06amv</t>
        </is>
      </c>
    </row>
    <row r="530">
      <c r="A530" t="n">
        <v>529</v>
      </c>
      <c r="B530" t="inlineStr">
        <is>
          <t>Brandon Carlo</t>
        </is>
      </c>
      <c r="C530" t="inlineStr">
        <is>
          <t>STL</t>
        </is>
      </c>
      <c r="D530" t="inlineStr">
        <is>
          <t>D</t>
        </is>
      </c>
      <c r="E530" t="inlineStr">
        <is>
          <t>D</t>
        </is>
      </c>
      <c r="F530" t="n">
        <v>29</v>
      </c>
      <c r="G530" t="inlineStr"/>
      <c r="H530" t="inlineStr">
        <is>
          <t>FA</t>
        </is>
      </c>
      <c r="I530" s="30" t="n">
        <v>4100000</v>
      </c>
      <c r="J530" s="31" t="n">
        <v>35.7</v>
      </c>
      <c r="K530" s="31" t="n">
        <v>44.73</v>
      </c>
      <c r="L530" s="31" t="n">
        <v>-9.029999999999999</v>
      </c>
      <c r="M530" s="31" t="n">
        <v>8.710000000000001</v>
      </c>
      <c r="N530" t="n">
        <v>293.3</v>
      </c>
      <c r="O530" t="n">
        <v>10</v>
      </c>
      <c r="P530" t="inlineStr">
        <is>
          <t>03res</t>
        </is>
      </c>
    </row>
    <row r="531">
      <c r="A531" t="n">
        <v>530</v>
      </c>
      <c r="B531" t="inlineStr">
        <is>
          <t>Donovan Sebrango</t>
        </is>
      </c>
      <c r="C531" t="inlineStr">
        <is>
          <t>FLA</t>
        </is>
      </c>
      <c r="D531" t="inlineStr">
        <is>
          <t>D</t>
        </is>
      </c>
      <c r="E531" t="inlineStr">
        <is>
          <t>D</t>
        </is>
      </c>
      <c r="F531" t="n">
        <v>24</v>
      </c>
      <c r="G531" t="inlineStr"/>
      <c r="H531" t="inlineStr">
        <is>
          <t>FA</t>
        </is>
      </c>
      <c r="I531" s="30" t="n">
        <v>850000</v>
      </c>
      <c r="J531" s="31" t="n">
        <v>35.43</v>
      </c>
      <c r="K531" s="31" t="n">
        <v>23.14</v>
      </c>
      <c r="L531" s="31" t="n">
        <v>12.29</v>
      </c>
      <c r="M531" s="31" t="n">
        <v>41.68</v>
      </c>
      <c r="O531" t="n">
        <v>9</v>
      </c>
      <c r="P531" t="inlineStr">
        <is>
          <t>05ltr</t>
        </is>
      </c>
    </row>
    <row r="532">
      <c r="A532" t="n">
        <v>531</v>
      </c>
      <c r="B532" t="inlineStr">
        <is>
          <t>Alexandre Texier</t>
        </is>
      </c>
      <c r="C532" t="inlineStr">
        <is>
          <t>MTL</t>
        </is>
      </c>
      <c r="D532" t="inlineStr">
        <is>
          <t>F</t>
        </is>
      </c>
      <c r="E532" t="inlineStr">
        <is>
          <t>F</t>
        </is>
      </c>
      <c r="F532" t="n">
        <v>26</v>
      </c>
      <c r="G532" t="inlineStr"/>
      <c r="H532" t="inlineStr">
        <is>
          <t>FA</t>
        </is>
      </c>
      <c r="I532" s="30" t="n">
        <v>2500000</v>
      </c>
      <c r="J532" s="31" t="n">
        <v>35.35</v>
      </c>
      <c r="K532" s="31" t="n">
        <v>46.08</v>
      </c>
      <c r="L532" s="31" t="n">
        <v>-10.73</v>
      </c>
      <c r="M532" s="31" t="n">
        <v>14.14</v>
      </c>
      <c r="N532" t="n">
        <v>292.6</v>
      </c>
      <c r="O532" t="n">
        <v>15</v>
      </c>
      <c r="P532" t="inlineStr">
        <is>
          <t>04f0v</t>
        </is>
      </c>
    </row>
    <row r="533">
      <c r="A533" t="n">
        <v>532</v>
      </c>
      <c r="B533" t="inlineStr">
        <is>
          <t>Casey Cizikas</t>
        </is>
      </c>
      <c r="C533" t="inlineStr">
        <is>
          <t>NYI</t>
        </is>
      </c>
      <c r="D533" t="inlineStr">
        <is>
          <t>F</t>
        </is>
      </c>
      <c r="E533" t="inlineStr">
        <is>
          <t>F</t>
        </is>
      </c>
      <c r="F533" t="n">
        <v>35</v>
      </c>
      <c r="G533" t="inlineStr"/>
      <c r="H533" t="inlineStr">
        <is>
          <t>FA</t>
        </is>
      </c>
      <c r="I533" s="30" t="n">
        <v>2500000</v>
      </c>
      <c r="J533" s="31" t="n">
        <v>34.93</v>
      </c>
      <c r="K533" s="31" t="n">
        <v>34.01</v>
      </c>
      <c r="L533" s="31" t="n">
        <v>0.92</v>
      </c>
      <c r="M533" s="31" t="n">
        <v>13.97</v>
      </c>
      <c r="N533" t="n">
        <v>291.9</v>
      </c>
      <c r="O533" t="n">
        <v>9</v>
      </c>
      <c r="P533" t="inlineStr">
        <is>
          <t>01mje</t>
        </is>
      </c>
    </row>
    <row r="534">
      <c r="A534" t="n">
        <v>533</v>
      </c>
      <c r="B534" t="inlineStr">
        <is>
          <t>Troy Stecher</t>
        </is>
      </c>
      <c r="C534" t="inlineStr">
        <is>
          <t>TOR</t>
        </is>
      </c>
      <c r="D534" t="inlineStr">
        <is>
          <t>D</t>
        </is>
      </c>
      <c r="E534" t="inlineStr">
        <is>
          <t>D</t>
        </is>
      </c>
      <c r="F534" t="n">
        <v>32</v>
      </c>
      <c r="G534" t="inlineStr"/>
      <c r="H534" t="inlineStr">
        <is>
          <t>FA</t>
        </is>
      </c>
      <c r="I534" s="30" t="n">
        <v>1350000</v>
      </c>
      <c r="J534" s="31" t="n">
        <v>34.9</v>
      </c>
      <c r="K534" s="31" t="n">
        <v>23.75</v>
      </c>
      <c r="L534" s="31" t="n">
        <v>11.15</v>
      </c>
      <c r="M534" s="31" t="n">
        <v>25.85</v>
      </c>
      <c r="O534" t="n">
        <v>6</v>
      </c>
      <c r="P534" t="inlineStr">
        <is>
          <t>03m3m</t>
        </is>
      </c>
    </row>
    <row r="535">
      <c r="A535" t="n">
        <v>534</v>
      </c>
      <c r="B535" t="inlineStr">
        <is>
          <t>Curtis Douglas</t>
        </is>
      </c>
      <c r="C535" t="inlineStr">
        <is>
          <t>SEA</t>
        </is>
      </c>
      <c r="D535" t="inlineStr">
        <is>
          <t>F</t>
        </is>
      </c>
      <c r="E535" t="inlineStr">
        <is>
          <t>F</t>
        </is>
      </c>
      <c r="F535" t="n">
        <v>26</v>
      </c>
      <c r="G535" t="inlineStr"/>
      <c r="H535" t="inlineStr">
        <is>
          <t>FA</t>
        </is>
      </c>
      <c r="I535" s="30" t="n">
        <v>1250000</v>
      </c>
      <c r="J535" s="31" t="n">
        <v>34.68</v>
      </c>
      <c r="K535" s="31" t="n">
        <v>35.53</v>
      </c>
      <c r="L535" s="31" t="n">
        <v>-0.85</v>
      </c>
      <c r="M535" s="31" t="n">
        <v>27.74</v>
      </c>
      <c r="O535" t="n">
        <v>8</v>
      </c>
      <c r="P535" t="inlineStr">
        <is>
          <t>04qzb</t>
        </is>
      </c>
    </row>
    <row r="536">
      <c r="A536" t="n">
        <v>535</v>
      </c>
      <c r="B536" t="inlineStr">
        <is>
          <t>Cole Smith</t>
        </is>
      </c>
      <c r="C536" t="inlineStr">
        <is>
          <t>CHI</t>
        </is>
      </c>
      <c r="D536" t="inlineStr">
        <is>
          <t>F</t>
        </is>
      </c>
      <c r="E536" t="inlineStr">
        <is>
          <t>F</t>
        </is>
      </c>
      <c r="F536" t="n">
        <v>30</v>
      </c>
      <c r="G536" t="inlineStr"/>
      <c r="H536" t="inlineStr">
        <is>
          <t>FA</t>
        </is>
      </c>
      <c r="I536" s="30" t="n">
        <v>3000000</v>
      </c>
      <c r="J536" s="31" t="n">
        <v>34.37</v>
      </c>
      <c r="K536" s="31" t="n">
        <v>28.84</v>
      </c>
      <c r="L536" s="31" t="n">
        <v>5.53</v>
      </c>
      <c r="M536" s="31" t="n">
        <v>11.46</v>
      </c>
      <c r="O536" t="n">
        <v>7</v>
      </c>
      <c r="P536" t="inlineStr">
        <is>
          <t>05h7m</t>
        </is>
      </c>
    </row>
    <row r="537">
      <c r="A537" t="n">
        <v>536</v>
      </c>
      <c r="B537" t="inlineStr">
        <is>
          <t>Jaden Schwartz</t>
        </is>
      </c>
      <c r="C537" t="inlineStr">
        <is>
          <t>COL</t>
        </is>
      </c>
      <c r="D537" t="inlineStr">
        <is>
          <t>F</t>
        </is>
      </c>
      <c r="E537" t="inlineStr">
        <is>
          <t>F</t>
        </is>
      </c>
      <c r="F537" t="n">
        <v>34</v>
      </c>
      <c r="G537" t="inlineStr"/>
      <c r="H537" t="inlineStr">
        <is>
          <t>FA</t>
        </is>
      </c>
      <c r="I537" s="30" t="n">
        <v>3250000</v>
      </c>
      <c r="J537" s="31" t="n">
        <v>34.28</v>
      </c>
      <c r="K537" s="31" t="n">
        <v>39.48</v>
      </c>
      <c r="L537" s="31" t="n">
        <v>-5.2</v>
      </c>
      <c r="M537" s="31" t="n">
        <v>10.55</v>
      </c>
      <c r="N537" t="n">
        <v>291.2</v>
      </c>
      <c r="O537" t="n">
        <v>30</v>
      </c>
      <c r="P537" t="inlineStr">
        <is>
          <t>01xfp</t>
        </is>
      </c>
    </row>
    <row r="538">
      <c r="A538" t="n">
        <v>537</v>
      </c>
      <c r="B538" t="inlineStr">
        <is>
          <t>Paul Cotter</t>
        </is>
      </c>
      <c r="C538" t="inlineStr">
        <is>
          <t>VAN</t>
        </is>
      </c>
      <c r="D538" t="inlineStr">
        <is>
          <t>F</t>
        </is>
      </c>
      <c r="E538" t="inlineStr">
        <is>
          <t>F</t>
        </is>
      </c>
      <c r="F538" t="n">
        <v>26</v>
      </c>
      <c r="G538" t="inlineStr"/>
      <c r="H538" t="inlineStr">
        <is>
          <t>FA</t>
        </is>
      </c>
      <c r="I538" s="30" t="n">
        <v>2150000</v>
      </c>
      <c r="J538" s="31" t="n">
        <v>34.23</v>
      </c>
      <c r="K538" s="31" t="n">
        <v>36.26</v>
      </c>
      <c r="L538" s="31" t="n">
        <v>-2.03</v>
      </c>
      <c r="M538" s="31" t="n">
        <v>15.92</v>
      </c>
      <c r="N538" t="n">
        <v>293.3</v>
      </c>
      <c r="O538" t="n">
        <v>13</v>
      </c>
      <c r="P538" t="inlineStr">
        <is>
          <t>04qzk</t>
        </is>
      </c>
    </row>
    <row r="539">
      <c r="A539" t="n">
        <v>538</v>
      </c>
      <c r="B539" t="inlineStr">
        <is>
          <t>Ben Hutton</t>
        </is>
      </c>
      <c r="C539" t="inlineStr">
        <is>
          <t>(N/A)</t>
        </is>
      </c>
      <c r="D539" t="inlineStr">
        <is>
          <t>D</t>
        </is>
      </c>
      <c r="E539" t="inlineStr">
        <is>
          <t>D</t>
        </is>
      </c>
      <c r="F539" t="n">
        <v>33</v>
      </c>
      <c r="G539" t="inlineStr"/>
      <c r="H539" t="inlineStr">
        <is>
          <t>FA</t>
        </is>
      </c>
      <c r="I539" s="30" t="n">
        <v>1</v>
      </c>
      <c r="J539" s="31" t="n">
        <v>34.14</v>
      </c>
      <c r="K539" s="31" t="n">
        <v>29.98</v>
      </c>
      <c r="L539" s="31" t="n">
        <v>4.16</v>
      </c>
      <c r="M539" s="31" t="n">
        <v>34140000</v>
      </c>
      <c r="O539" t="n">
        <v>4</v>
      </c>
      <c r="P539" t="inlineStr">
        <is>
          <t>02o88</t>
        </is>
      </c>
    </row>
    <row r="540">
      <c r="A540" t="n">
        <v>539</v>
      </c>
      <c r="B540" t="inlineStr">
        <is>
          <t>Carter Hart</t>
        </is>
      </c>
      <c r="C540" t="inlineStr">
        <is>
          <t>VGK</t>
        </is>
      </c>
      <c r="D540" t="inlineStr">
        <is>
          <t>G</t>
        </is>
      </c>
      <c r="E540" t="inlineStr">
        <is>
          <t>G</t>
        </is>
      </c>
      <c r="F540" t="n">
        <v>28</v>
      </c>
      <c r="G540" t="inlineStr"/>
      <c r="H540" t="inlineStr">
        <is>
          <t>Le Duke of Dangles</t>
        </is>
      </c>
      <c r="I540" s="30" t="n">
        <v>2000000</v>
      </c>
      <c r="J540" s="31" t="n">
        <v>34.12</v>
      </c>
      <c r="K540" s="31" t="n">
        <v>86.40000000000001</v>
      </c>
      <c r="L540" s="31" t="n">
        <v>-52.28</v>
      </c>
      <c r="M540" s="31" t="n">
        <v>17.06</v>
      </c>
      <c r="N540" t="n">
        <v>221.8</v>
      </c>
      <c r="O540" t="n">
        <v>87</v>
      </c>
      <c r="P540" t="inlineStr">
        <is>
          <t>03ynu</t>
        </is>
      </c>
    </row>
    <row r="541">
      <c r="A541" t="n">
        <v>540</v>
      </c>
      <c r="B541" t="inlineStr">
        <is>
          <t>Noah Ostlund</t>
        </is>
      </c>
      <c r="C541" t="inlineStr">
        <is>
          <t>BUF</t>
        </is>
      </c>
      <c r="D541" t="inlineStr">
        <is>
          <t>F</t>
        </is>
      </c>
      <c r="E541" t="inlineStr">
        <is>
          <t>F</t>
        </is>
      </c>
      <c r="F541" t="n">
        <v>22</v>
      </c>
      <c r="G541" t="inlineStr"/>
      <c r="H541" t="inlineStr">
        <is>
          <t>Brost</t>
        </is>
      </c>
      <c r="I541" s="30" t="n">
        <v>886667</v>
      </c>
      <c r="J541" s="31" t="n">
        <v>33.95</v>
      </c>
      <c r="K541" s="31" t="n">
        <v>33.32</v>
      </c>
      <c r="L541" s="31" t="n">
        <v>0.63</v>
      </c>
      <c r="M541" s="31" t="n">
        <v>38.29</v>
      </c>
      <c r="N541" t="n">
        <v>292.7</v>
      </c>
      <c r="O541" t="n">
        <v>53</v>
      </c>
      <c r="P541" t="inlineStr">
        <is>
          <t>05rjh</t>
        </is>
      </c>
    </row>
    <row r="542">
      <c r="A542" t="n">
        <v>541</v>
      </c>
      <c r="B542" t="inlineStr">
        <is>
          <t>William Carrier</t>
        </is>
      </c>
      <c r="C542" t="inlineStr">
        <is>
          <t>CAR</t>
        </is>
      </c>
      <c r="D542" t="inlineStr">
        <is>
          <t>F</t>
        </is>
      </c>
      <c r="E542" t="inlineStr">
        <is>
          <t>F</t>
        </is>
      </c>
      <c r="F542" t="n">
        <v>31</v>
      </c>
      <c r="G542" t="inlineStr"/>
      <c r="H542" t="inlineStr">
        <is>
          <t>FA</t>
        </is>
      </c>
      <c r="I542" s="30" t="n">
        <v>2000000</v>
      </c>
      <c r="J542" s="31" t="n">
        <v>33.82</v>
      </c>
      <c r="K542" s="31" t="n">
        <v>31.47</v>
      </c>
      <c r="L542" s="31" t="n">
        <v>2.35</v>
      </c>
      <c r="M542" s="31" t="n">
        <v>16.91</v>
      </c>
      <c r="O542" t="n">
        <v>8</v>
      </c>
      <c r="P542" t="inlineStr">
        <is>
          <t>031of</t>
        </is>
      </c>
    </row>
    <row r="543">
      <c r="A543" t="n">
        <v>542</v>
      </c>
      <c r="B543" t="inlineStr">
        <is>
          <t>Alex Steeves</t>
        </is>
      </c>
      <c r="C543" t="inlineStr">
        <is>
          <t>BOS</t>
        </is>
      </c>
      <c r="D543" t="inlineStr">
        <is>
          <t>F</t>
        </is>
      </c>
      <c r="E543" t="inlineStr">
        <is>
          <t>F</t>
        </is>
      </c>
      <c r="F543" t="n">
        <v>26</v>
      </c>
      <c r="G543" t="inlineStr"/>
      <c r="H543" t="inlineStr">
        <is>
          <t>FA</t>
        </is>
      </c>
      <c r="I543" s="30" t="n">
        <v>1625000</v>
      </c>
      <c r="J543" s="31" t="n">
        <v>33.78</v>
      </c>
      <c r="K543" s="31" t="n">
        <v>19.36</v>
      </c>
      <c r="L543" s="31" t="n">
        <v>14.42</v>
      </c>
      <c r="M543" s="31" t="n">
        <v>20.79</v>
      </c>
      <c r="O543" t="n">
        <v>20</v>
      </c>
      <c r="P543" t="inlineStr">
        <is>
          <t>04ris</t>
        </is>
      </c>
    </row>
    <row r="544">
      <c r="A544" t="n">
        <v>543</v>
      </c>
      <c r="B544" t="inlineStr">
        <is>
          <t>Timothy Liljegren</t>
        </is>
      </c>
      <c r="C544" t="inlineStr">
        <is>
          <t>WSH</t>
        </is>
      </c>
      <c r="D544" t="inlineStr">
        <is>
          <t>D</t>
        </is>
      </c>
      <c r="E544" t="inlineStr">
        <is>
          <t>D</t>
        </is>
      </c>
      <c r="F544" t="n">
        <v>27</v>
      </c>
      <c r="G544" t="inlineStr"/>
      <c r="H544" t="inlineStr">
        <is>
          <t>FA</t>
        </is>
      </c>
      <c r="I544" s="30" t="n">
        <v>3250000</v>
      </c>
      <c r="J544" s="31" t="n">
        <v>33.65</v>
      </c>
      <c r="K544" s="31" t="n">
        <v>56.51</v>
      </c>
      <c r="L544" s="31" t="n">
        <v>-22.86</v>
      </c>
      <c r="M544" s="31" t="n">
        <v>10.35</v>
      </c>
      <c r="N544" t="n">
        <v>292.7</v>
      </c>
      <c r="O544" t="n">
        <v>15</v>
      </c>
      <c r="P544" t="inlineStr">
        <is>
          <t>03yg6</t>
        </is>
      </c>
    </row>
    <row r="545">
      <c r="A545" t="n">
        <v>544</v>
      </c>
      <c r="B545" t="inlineStr">
        <is>
          <t>Steven Lorentz</t>
        </is>
      </c>
      <c r="C545" t="inlineStr">
        <is>
          <t>TOR</t>
        </is>
      </c>
      <c r="D545" t="inlineStr">
        <is>
          <t>F</t>
        </is>
      </c>
      <c r="E545" t="inlineStr">
        <is>
          <t>F</t>
        </is>
      </c>
      <c r="F545" t="n">
        <v>30</v>
      </c>
      <c r="G545" t="inlineStr"/>
      <c r="H545" t="inlineStr">
        <is>
          <t>FA</t>
        </is>
      </c>
      <c r="I545" s="30" t="n">
        <v>1350000</v>
      </c>
      <c r="J545" s="31" t="n">
        <v>33.62</v>
      </c>
      <c r="K545" s="31" t="n">
        <v>15.99</v>
      </c>
      <c r="L545" s="31" t="n">
        <v>17.63</v>
      </c>
      <c r="M545" s="31" t="n">
        <v>24.9</v>
      </c>
      <c r="O545" t="n">
        <v>9</v>
      </c>
      <c r="P545" t="inlineStr">
        <is>
          <t>03rji</t>
        </is>
      </c>
    </row>
    <row r="546">
      <c r="A546" t="n">
        <v>545</v>
      </c>
      <c r="B546" t="inlineStr">
        <is>
          <t>Mason Appleton</t>
        </is>
      </c>
      <c r="C546" t="inlineStr">
        <is>
          <t>DET</t>
        </is>
      </c>
      <c r="D546" t="inlineStr">
        <is>
          <t>F</t>
        </is>
      </c>
      <c r="E546" t="inlineStr">
        <is>
          <t>F</t>
        </is>
      </c>
      <c r="F546" t="n">
        <v>30</v>
      </c>
      <c r="G546" t="inlineStr"/>
      <c r="H546" t="inlineStr">
        <is>
          <t>FA</t>
        </is>
      </c>
      <c r="I546" s="30" t="n">
        <v>2900000</v>
      </c>
      <c r="J546" s="31" t="n">
        <v>33.61</v>
      </c>
      <c r="K546" s="31" t="n">
        <v>36.79</v>
      </c>
      <c r="L546" s="31" t="n">
        <v>-3.18</v>
      </c>
      <c r="M546" s="31" t="n">
        <v>11.59</v>
      </c>
      <c r="O546" t="n">
        <v>7</v>
      </c>
      <c r="P546" t="inlineStr">
        <is>
          <t>03rj0</t>
        </is>
      </c>
    </row>
    <row r="547">
      <c r="A547" t="n">
        <v>546</v>
      </c>
      <c r="B547" t="inlineStr">
        <is>
          <t>Andrei Kuzmenko</t>
        </is>
      </c>
      <c r="C547" t="inlineStr">
        <is>
          <t>PIT</t>
        </is>
      </c>
      <c r="D547" t="inlineStr">
        <is>
          <t>F</t>
        </is>
      </c>
      <c r="E547" t="inlineStr">
        <is>
          <t>F</t>
        </is>
      </c>
      <c r="F547" t="n">
        <v>30</v>
      </c>
      <c r="G547" t="inlineStr"/>
      <c r="H547" t="inlineStr">
        <is>
          <t>FA</t>
        </is>
      </c>
      <c r="I547" s="30" t="n">
        <v>5000000</v>
      </c>
      <c r="J547" s="31" t="n">
        <v>33.46</v>
      </c>
      <c r="K547" s="31" t="n">
        <v>37.29</v>
      </c>
      <c r="L547" s="31" t="n">
        <v>-3.83</v>
      </c>
      <c r="M547" s="31" t="n">
        <v>6.69</v>
      </c>
      <c r="N547" t="n">
        <v>291.1</v>
      </c>
      <c r="O547" t="n">
        <v>31</v>
      </c>
      <c r="P547" t="inlineStr">
        <is>
          <t>04bw4</t>
        </is>
      </c>
    </row>
    <row r="548">
      <c r="A548" t="n">
        <v>547</v>
      </c>
      <c r="B548" t="inlineStr">
        <is>
          <t>Joel Hanley</t>
        </is>
      </c>
      <c r="C548" t="inlineStr">
        <is>
          <t>CGY</t>
        </is>
      </c>
      <c r="D548" t="inlineStr">
        <is>
          <t>D</t>
        </is>
      </c>
      <c r="E548" t="inlineStr">
        <is>
          <t>D</t>
        </is>
      </c>
      <c r="F548" t="n">
        <v>35</v>
      </c>
      <c r="G548" t="inlineStr"/>
      <c r="H548" t="inlineStr">
        <is>
          <t>FA</t>
        </is>
      </c>
      <c r="I548" s="30" t="n">
        <v>1750000</v>
      </c>
      <c r="J548" s="31" t="n">
        <v>33.26</v>
      </c>
      <c r="K548" s="31" t="n">
        <v>21.71</v>
      </c>
      <c r="L548" s="31" t="n">
        <v>11.55</v>
      </c>
      <c r="M548" s="31" t="n">
        <v>19.01</v>
      </c>
      <c r="O548" t="n">
        <v>4</v>
      </c>
      <c r="P548" t="inlineStr">
        <is>
          <t>03rmu</t>
        </is>
      </c>
    </row>
    <row r="549">
      <c r="A549" t="n">
        <v>548</v>
      </c>
      <c r="B549" t="inlineStr">
        <is>
          <t>Rasmus Ristolainen</t>
        </is>
      </c>
      <c r="C549" t="inlineStr">
        <is>
          <t>PHI</t>
        </is>
      </c>
      <c r="D549" t="inlineStr">
        <is>
          <t>D</t>
        </is>
      </c>
      <c r="E549" t="inlineStr">
        <is>
          <t>D</t>
        </is>
      </c>
      <c r="F549" t="n">
        <v>31</v>
      </c>
      <c r="G549" t="inlineStr"/>
      <c r="H549" t="inlineStr">
        <is>
          <t>FA</t>
        </is>
      </c>
      <c r="I549" s="30" t="n">
        <v>5100000</v>
      </c>
      <c r="J549" s="31" t="n">
        <v>33.13</v>
      </c>
      <c r="K549" s="31" t="n">
        <v>52.04</v>
      </c>
      <c r="L549" s="31" t="n">
        <v>-18.91</v>
      </c>
      <c r="M549" s="31" t="n">
        <v>6.5</v>
      </c>
      <c r="N549" t="n">
        <v>293.6</v>
      </c>
      <c r="O549" t="n">
        <v>17</v>
      </c>
      <c r="P549" t="inlineStr">
        <is>
          <t>02ybo</t>
        </is>
      </c>
    </row>
    <row r="550">
      <c r="A550" t="n">
        <v>549</v>
      </c>
      <c r="B550" t="inlineStr">
        <is>
          <t>Colin Blackwell</t>
        </is>
      </c>
      <c r="C550" t="inlineStr">
        <is>
          <t>DAL</t>
        </is>
      </c>
      <c r="D550" t="inlineStr">
        <is>
          <t>F</t>
        </is>
      </c>
      <c r="E550" t="inlineStr">
        <is>
          <t>F</t>
        </is>
      </c>
      <c r="F550" t="n">
        <v>33</v>
      </c>
      <c r="G550" t="inlineStr"/>
      <c r="H550" t="inlineStr">
        <is>
          <t>FA</t>
        </is>
      </c>
      <c r="I550" s="30" t="n">
        <v>775000</v>
      </c>
      <c r="J550" s="31" t="n">
        <v>33.08</v>
      </c>
      <c r="K550" s="31" t="n">
        <v>26.86</v>
      </c>
      <c r="L550" s="31" t="n">
        <v>6.22</v>
      </c>
      <c r="M550" s="31" t="n">
        <v>42.68</v>
      </c>
      <c r="O550" t="n">
        <v>6</v>
      </c>
      <c r="P550" t="inlineStr">
        <is>
          <t>02ir0</t>
        </is>
      </c>
    </row>
    <row r="551">
      <c r="A551" t="n">
        <v>550</v>
      </c>
      <c r="B551" t="inlineStr">
        <is>
          <t>Cole Koepke</t>
        </is>
      </c>
      <c r="C551" t="inlineStr">
        <is>
          <t>WPG</t>
        </is>
      </c>
      <c r="D551" t="inlineStr">
        <is>
          <t>F</t>
        </is>
      </c>
      <c r="E551" t="inlineStr">
        <is>
          <t>F</t>
        </is>
      </c>
      <c r="F551" t="n">
        <v>28</v>
      </c>
      <c r="G551" t="inlineStr"/>
      <c r="H551" t="inlineStr">
        <is>
          <t>FA</t>
        </is>
      </c>
      <c r="I551" s="30" t="n">
        <v>1450000</v>
      </c>
      <c r="J551" s="31" t="n">
        <v>33.06</v>
      </c>
      <c r="K551" s="31" t="n">
        <v>34.94</v>
      </c>
      <c r="L551" s="31" t="n">
        <v>-1.88</v>
      </c>
      <c r="M551" s="31" t="n">
        <v>22.8</v>
      </c>
      <c r="N551" t="n">
        <v>292.9</v>
      </c>
      <c r="O551" t="n">
        <v>11</v>
      </c>
      <c r="P551" t="inlineStr">
        <is>
          <t>04r0z</t>
        </is>
      </c>
    </row>
    <row r="552">
      <c r="A552" t="n">
        <v>551</v>
      </c>
      <c r="B552" t="inlineStr">
        <is>
          <t>Trent Frederic</t>
        </is>
      </c>
      <c r="C552" t="inlineStr">
        <is>
          <t>EDM</t>
        </is>
      </c>
      <c r="D552" t="inlineStr">
        <is>
          <t>F</t>
        </is>
      </c>
      <c r="E552" t="inlineStr">
        <is>
          <t>F</t>
        </is>
      </c>
      <c r="F552" t="n">
        <v>28</v>
      </c>
      <c r="G552" t="inlineStr"/>
      <c r="H552" t="inlineStr">
        <is>
          <t>FA</t>
        </is>
      </c>
      <c r="I552" s="30" t="n">
        <v>3850000</v>
      </c>
      <c r="J552" s="31" t="n">
        <v>33.03</v>
      </c>
      <c r="K552" s="31" t="n">
        <v>37.53</v>
      </c>
      <c r="L552" s="31" t="n">
        <v>-4.5</v>
      </c>
      <c r="M552" s="31" t="n">
        <v>8.58</v>
      </c>
      <c r="O552" t="n">
        <v>11</v>
      </c>
      <c r="P552" t="inlineStr">
        <is>
          <t>042t7</t>
        </is>
      </c>
    </row>
    <row r="553">
      <c r="A553" t="n">
        <v>552</v>
      </c>
      <c r="B553" t="inlineStr">
        <is>
          <t>Ethen Frank</t>
        </is>
      </c>
      <c r="C553" t="inlineStr">
        <is>
          <t>WSH</t>
        </is>
      </c>
      <c r="D553" t="inlineStr">
        <is>
          <t>F</t>
        </is>
      </c>
      <c r="E553" t="inlineStr">
        <is>
          <t>F</t>
        </is>
      </c>
      <c r="F553" t="n">
        <v>28</v>
      </c>
      <c r="G553" t="inlineStr"/>
      <c r="H553" t="inlineStr">
        <is>
          <t>FA</t>
        </is>
      </c>
      <c r="I553" s="30" t="n">
        <v>2000000</v>
      </c>
      <c r="J553" s="31" t="n">
        <v>32.95</v>
      </c>
      <c r="K553" s="31" t="n">
        <v>18.09</v>
      </c>
      <c r="L553" s="31" t="n">
        <v>14.86</v>
      </c>
      <c r="M553" s="31" t="n">
        <v>16.48</v>
      </c>
      <c r="O553" t="n">
        <v>13</v>
      </c>
      <c r="P553" t="inlineStr">
        <is>
          <t>05y37</t>
        </is>
      </c>
    </row>
    <row r="554">
      <c r="A554" t="n">
        <v>553</v>
      </c>
      <c r="B554" t="inlineStr">
        <is>
          <t>Ville Husso</t>
        </is>
      </c>
      <c r="C554" t="inlineStr">
        <is>
          <t>ANA</t>
        </is>
      </c>
      <c r="D554" t="inlineStr">
        <is>
          <t>G</t>
        </is>
      </c>
      <c r="E554" t="inlineStr">
        <is>
          <t>G</t>
        </is>
      </c>
      <c r="F554" t="n">
        <v>31</v>
      </c>
      <c r="G554" t="inlineStr"/>
      <c r="H554" t="inlineStr">
        <is>
          <t>FA</t>
        </is>
      </c>
      <c r="I554" s="30" t="n">
        <v>2200000</v>
      </c>
      <c r="J554" s="31" t="n">
        <v>32.94</v>
      </c>
      <c r="K554" s="31" t="n">
        <v>47.4</v>
      </c>
      <c r="L554" s="31" t="n">
        <v>-14.46</v>
      </c>
      <c r="M554" s="31" t="n">
        <v>14.97</v>
      </c>
      <c r="N554" t="n">
        <v>291.6</v>
      </c>
      <c r="O554" t="n">
        <v>16</v>
      </c>
      <c r="P554" t="inlineStr">
        <is>
          <t>03ar6</t>
        </is>
      </c>
    </row>
    <row r="555">
      <c r="A555" t="n">
        <v>554</v>
      </c>
      <c r="B555" t="inlineStr">
        <is>
          <t>Braeden Bowman</t>
        </is>
      </c>
      <c r="C555" t="inlineStr">
        <is>
          <t>VGK</t>
        </is>
      </c>
      <c r="D555" t="inlineStr">
        <is>
          <t>F</t>
        </is>
      </c>
      <c r="E555" t="inlineStr">
        <is>
          <t>F</t>
        </is>
      </c>
      <c r="F555" t="n">
        <v>23</v>
      </c>
      <c r="G555" t="inlineStr"/>
      <c r="H555" t="inlineStr">
        <is>
          <t>FA</t>
        </is>
      </c>
      <c r="I555" s="30" t="n">
        <v>837500</v>
      </c>
      <c r="J555" s="31" t="n">
        <v>32.91</v>
      </c>
      <c r="K555" s="31" t="n">
        <v>40.81</v>
      </c>
      <c r="L555" s="31" t="n">
        <v>-7.9</v>
      </c>
      <c r="M555" s="31" t="n">
        <v>39.3</v>
      </c>
      <c r="N555" t="n">
        <v>291.9</v>
      </c>
      <c r="O555" t="n">
        <v>40</v>
      </c>
      <c r="P555" t="inlineStr">
        <is>
          <t>06c72</t>
        </is>
      </c>
    </row>
    <row r="556">
      <c r="A556" t="n">
        <v>555</v>
      </c>
      <c r="B556" t="inlineStr">
        <is>
          <t>Adam Wilsby</t>
        </is>
      </c>
      <c r="C556" t="inlineStr">
        <is>
          <t>NSH</t>
        </is>
      </c>
      <c r="D556" t="inlineStr">
        <is>
          <t>D</t>
        </is>
      </c>
      <c r="E556" t="inlineStr">
        <is>
          <t>D</t>
        </is>
      </c>
      <c r="F556" t="n">
        <v>26</v>
      </c>
      <c r="G556" t="inlineStr"/>
      <c r="H556" t="inlineStr">
        <is>
          <t>FA</t>
        </is>
      </c>
      <c r="I556" s="30" t="n">
        <v>775000</v>
      </c>
      <c r="J556" s="31" t="n">
        <v>32.9</v>
      </c>
      <c r="K556" s="31" t="n">
        <v>32.93</v>
      </c>
      <c r="L556" s="31" t="n">
        <v>-0.03</v>
      </c>
      <c r="M556" s="31" t="n">
        <v>42.45</v>
      </c>
      <c r="O556" t="n">
        <v>15</v>
      </c>
      <c r="P556" t="inlineStr">
        <is>
          <t>05g2s</t>
        </is>
      </c>
    </row>
    <row r="557">
      <c r="A557" t="n">
        <v>556</v>
      </c>
      <c r="B557" t="inlineStr">
        <is>
          <t>Reilly Smith</t>
        </is>
      </c>
      <c r="C557" t="inlineStr">
        <is>
          <t>(N/A)</t>
        </is>
      </c>
      <c r="D557" t="inlineStr">
        <is>
          <t>F</t>
        </is>
      </c>
      <c r="E557" t="inlineStr">
        <is>
          <t>F</t>
        </is>
      </c>
      <c r="F557" t="n">
        <v>35</v>
      </c>
      <c r="G557" t="inlineStr"/>
      <c r="H557" t="inlineStr">
        <is>
          <t>FA</t>
        </is>
      </c>
      <c r="I557" s="30" t="n">
        <v>1</v>
      </c>
      <c r="J557" s="31" t="n">
        <v>32.77</v>
      </c>
      <c r="K557" s="31" t="n">
        <v>38.61</v>
      </c>
      <c r="L557" s="31" t="n">
        <v>-5.84</v>
      </c>
      <c r="M557" s="31" t="n">
        <v>32770000</v>
      </c>
      <c r="O557" t="n">
        <v>8</v>
      </c>
      <c r="P557" t="inlineStr">
        <is>
          <t>01mzf</t>
        </is>
      </c>
    </row>
    <row r="558">
      <c r="A558" t="n">
        <v>557</v>
      </c>
      <c r="B558" t="inlineStr">
        <is>
          <t>Garnet Hathaway</t>
        </is>
      </c>
      <c r="C558" t="inlineStr">
        <is>
          <t>FLA</t>
        </is>
      </c>
      <c r="D558" t="inlineStr">
        <is>
          <t>F</t>
        </is>
      </c>
      <c r="E558" t="inlineStr">
        <is>
          <t>F</t>
        </is>
      </c>
      <c r="F558" t="n">
        <v>34</v>
      </c>
      <c r="G558" t="inlineStr"/>
      <c r="H558" t="inlineStr">
        <is>
          <t>FA</t>
        </is>
      </c>
      <c r="I558" s="30" t="n">
        <v>2400000</v>
      </c>
      <c r="J558" s="31" t="n">
        <v>32.72</v>
      </c>
      <c r="K558" s="31" t="n">
        <v>37.72</v>
      </c>
      <c r="L558" s="31" t="n">
        <v>-5</v>
      </c>
      <c r="M558" s="31" t="n">
        <v>13.63</v>
      </c>
      <c r="O558" t="n">
        <v>13</v>
      </c>
      <c r="P558" t="inlineStr">
        <is>
          <t>03klu</t>
        </is>
      </c>
    </row>
    <row r="559">
      <c r="A559" t="n">
        <v>558</v>
      </c>
      <c r="B559" t="inlineStr">
        <is>
          <t>Cody Ceci</t>
        </is>
      </c>
      <c r="C559" t="inlineStr">
        <is>
          <t>LAK</t>
        </is>
      </c>
      <c r="D559" t="inlineStr">
        <is>
          <t>D</t>
        </is>
      </c>
      <c r="E559" t="inlineStr">
        <is>
          <t>D</t>
        </is>
      </c>
      <c r="F559" t="n">
        <v>32</v>
      </c>
      <c r="G559" t="inlineStr"/>
      <c r="H559" t="inlineStr">
        <is>
          <t>FA</t>
        </is>
      </c>
      <c r="I559" s="30" t="n">
        <v>4500000</v>
      </c>
      <c r="J559" s="31" t="n">
        <v>32.7</v>
      </c>
      <c r="K559" s="31" t="n">
        <v>40.76</v>
      </c>
      <c r="L559" s="31" t="n">
        <v>-8.06</v>
      </c>
      <c r="M559" s="31" t="n">
        <v>7.27</v>
      </c>
      <c r="N559" t="n">
        <v>293</v>
      </c>
      <c r="O559" t="n">
        <v>7</v>
      </c>
      <c r="P559" t="inlineStr">
        <is>
          <t>02noi</t>
        </is>
      </c>
    </row>
    <row r="560">
      <c r="A560" t="n">
        <v>559</v>
      </c>
      <c r="B560" t="inlineStr">
        <is>
          <t>Alex Newhook</t>
        </is>
      </c>
      <c r="C560" t="inlineStr">
        <is>
          <t>MTL</t>
        </is>
      </c>
      <c r="D560" t="inlineStr">
        <is>
          <t>F</t>
        </is>
      </c>
      <c r="E560" t="inlineStr">
        <is>
          <t>F</t>
        </is>
      </c>
      <c r="F560" t="n">
        <v>25</v>
      </c>
      <c r="G560" t="inlineStr"/>
      <c r="H560" t="inlineStr">
        <is>
          <t>FA</t>
        </is>
      </c>
      <c r="I560" s="30" t="n">
        <v>2900000</v>
      </c>
      <c r="J560" s="31" t="n">
        <v>32.58</v>
      </c>
      <c r="K560" s="31" t="n">
        <v>41.51</v>
      </c>
      <c r="L560" s="31" t="n">
        <v>-8.93</v>
      </c>
      <c r="M560" s="31" t="n">
        <v>11.23</v>
      </c>
      <c r="N560" t="n">
        <v>291.7</v>
      </c>
      <c r="O560" t="n">
        <v>48</v>
      </c>
      <c r="P560" t="inlineStr">
        <is>
          <t>04mv3</t>
        </is>
      </c>
    </row>
    <row r="561">
      <c r="A561" t="n">
        <v>560</v>
      </c>
      <c r="B561" t="inlineStr">
        <is>
          <t>Emil Andrae</t>
        </is>
      </c>
      <c r="C561" t="inlineStr">
        <is>
          <t>TOR</t>
        </is>
      </c>
      <c r="D561" t="inlineStr">
        <is>
          <t>D</t>
        </is>
      </c>
      <c r="E561" t="inlineStr">
        <is>
          <t>D</t>
        </is>
      </c>
      <c r="F561" t="n">
        <v>24</v>
      </c>
      <c r="G561" t="inlineStr"/>
      <c r="H561" t="inlineStr">
        <is>
          <t>FA</t>
        </is>
      </c>
      <c r="I561" s="30" t="n">
        <v>1550000</v>
      </c>
      <c r="J561" s="31" t="n">
        <v>32.57</v>
      </c>
      <c r="K561" s="31" t="n">
        <v>25.48</v>
      </c>
      <c r="L561" s="31" t="n">
        <v>7.09</v>
      </c>
      <c r="M561" s="31" t="n">
        <v>21.01</v>
      </c>
      <c r="O561" t="n">
        <v>26</v>
      </c>
      <c r="P561" t="inlineStr">
        <is>
          <t>05k9a</t>
        </is>
      </c>
    </row>
    <row r="562">
      <c r="A562" t="n">
        <v>561</v>
      </c>
      <c r="B562" t="inlineStr">
        <is>
          <t>Shakir Mukhamadullin</t>
        </is>
      </c>
      <c r="C562" t="inlineStr">
        <is>
          <t>EDM</t>
        </is>
      </c>
      <c r="D562" t="inlineStr">
        <is>
          <t>D</t>
        </is>
      </c>
      <c r="E562" t="inlineStr">
        <is>
          <t>D</t>
        </is>
      </c>
      <c r="F562" t="n">
        <v>24</v>
      </c>
      <c r="G562" t="inlineStr"/>
      <c r="H562" t="inlineStr">
        <is>
          <t>Nathan</t>
        </is>
      </c>
      <c r="I562" s="30" t="n">
        <v>1750000</v>
      </c>
      <c r="J562" s="31" t="n">
        <v>32.48</v>
      </c>
      <c r="K562" s="31" t="n">
        <v>43.73</v>
      </c>
      <c r="L562" s="31" t="n">
        <v>-11.25</v>
      </c>
      <c r="M562" s="31" t="n">
        <v>18.56</v>
      </c>
      <c r="O562" t="n">
        <v>38</v>
      </c>
      <c r="P562" t="inlineStr">
        <is>
          <t>05kub</t>
        </is>
      </c>
    </row>
    <row r="563">
      <c r="A563" t="n">
        <v>562</v>
      </c>
      <c r="B563" t="inlineStr">
        <is>
          <t>Ryan Strome</t>
        </is>
      </c>
      <c r="C563" t="inlineStr">
        <is>
          <t>CGY</t>
        </is>
      </c>
      <c r="D563" t="inlineStr">
        <is>
          <t>F</t>
        </is>
      </c>
      <c r="E563" t="inlineStr">
        <is>
          <t>F</t>
        </is>
      </c>
      <c r="F563" t="n">
        <v>33</v>
      </c>
      <c r="G563" t="inlineStr"/>
      <c r="H563" t="inlineStr">
        <is>
          <t>FA</t>
        </is>
      </c>
      <c r="I563" s="30" t="n">
        <v>5000000</v>
      </c>
      <c r="J563" s="31" t="n">
        <v>32.45</v>
      </c>
      <c r="K563" s="31" t="n">
        <v>49.74</v>
      </c>
      <c r="L563" s="31" t="n">
        <v>-17.29</v>
      </c>
      <c r="M563" s="31" t="n">
        <v>6.49</v>
      </c>
      <c r="N563" t="n">
        <v>291.8</v>
      </c>
      <c r="O563" t="n">
        <v>12</v>
      </c>
      <c r="P563" t="inlineStr">
        <is>
          <t>02aza</t>
        </is>
      </c>
    </row>
    <row r="564">
      <c r="A564" t="n">
        <v>563</v>
      </c>
      <c r="B564" t="inlineStr">
        <is>
          <t>Dalibor Dvorsky</t>
        </is>
      </c>
      <c r="C564" t="inlineStr">
        <is>
          <t>STL</t>
        </is>
      </c>
      <c r="D564" t="inlineStr">
        <is>
          <t>F</t>
        </is>
      </c>
      <c r="E564" t="inlineStr">
        <is>
          <t>F</t>
        </is>
      </c>
      <c r="F564" t="n">
        <v>21</v>
      </c>
      <c r="G564" t="inlineStr"/>
      <c r="H564" t="inlineStr">
        <is>
          <t>A Bunch of Dusters</t>
        </is>
      </c>
      <c r="I564" s="30" t="n">
        <v>886666</v>
      </c>
      <c r="J564" s="31" t="n">
        <v>32.31</v>
      </c>
      <c r="K564" s="31" t="n">
        <v>33.96</v>
      </c>
      <c r="L564" s="31" t="n">
        <v>-1.65</v>
      </c>
      <c r="M564" s="31" t="n">
        <v>36.44</v>
      </c>
      <c r="N564" t="n">
        <v>293</v>
      </c>
      <c r="O564" t="n">
        <v>63</v>
      </c>
      <c r="P564" t="inlineStr">
        <is>
          <t>05ui4</t>
        </is>
      </c>
    </row>
    <row r="565">
      <c r="A565" t="n">
        <v>564</v>
      </c>
      <c r="B565" t="inlineStr">
        <is>
          <t>Jeff Malott</t>
        </is>
      </c>
      <c r="C565" t="inlineStr">
        <is>
          <t>ANA</t>
        </is>
      </c>
      <c r="D565" t="inlineStr">
        <is>
          <t>F</t>
        </is>
      </c>
      <c r="E565" t="inlineStr">
        <is>
          <t>F</t>
        </is>
      </c>
      <c r="F565" t="n">
        <v>30</v>
      </c>
      <c r="G565" t="inlineStr"/>
      <c r="H565" t="inlineStr">
        <is>
          <t>FA</t>
        </is>
      </c>
      <c r="I565" s="30" t="n">
        <v>1850000</v>
      </c>
      <c r="J565" s="31" t="n">
        <v>32.13</v>
      </c>
      <c r="K565" s="31" t="n">
        <v>39.65</v>
      </c>
      <c r="L565" s="31" t="n">
        <v>-7.52</v>
      </c>
      <c r="M565" s="31" t="n">
        <v>17.37</v>
      </c>
      <c r="O565" t="n">
        <v>10</v>
      </c>
      <c r="P565" t="inlineStr">
        <is>
          <t>05tau</t>
        </is>
      </c>
    </row>
    <row r="566">
      <c r="A566" t="n">
        <v>565</v>
      </c>
      <c r="B566" t="inlineStr">
        <is>
          <t>Mark Jankowski</t>
        </is>
      </c>
      <c r="C566" t="inlineStr">
        <is>
          <t>CAR</t>
        </is>
      </c>
      <c r="D566" t="inlineStr">
        <is>
          <t>F</t>
        </is>
      </c>
      <c r="E566" t="inlineStr">
        <is>
          <t>F</t>
        </is>
      </c>
      <c r="F566" t="n">
        <v>31</v>
      </c>
      <c r="G566" t="inlineStr"/>
      <c r="H566" t="inlineStr">
        <is>
          <t>FA</t>
        </is>
      </c>
      <c r="I566" s="30" t="n">
        <v>1850000</v>
      </c>
      <c r="J566" s="31" t="n">
        <v>32.05</v>
      </c>
      <c r="K566" s="31" t="n">
        <v>25.72</v>
      </c>
      <c r="L566" s="31" t="n">
        <v>6.33</v>
      </c>
      <c r="M566" s="31" t="n">
        <v>17.32</v>
      </c>
      <c r="O566" t="n">
        <v>8</v>
      </c>
      <c r="P566" t="inlineStr">
        <is>
          <t>02noo</t>
        </is>
      </c>
    </row>
    <row r="567">
      <c r="A567" t="n">
        <v>566</v>
      </c>
      <c r="B567" t="inlineStr">
        <is>
          <t>Jacob Fowler</t>
        </is>
      </c>
      <c r="C567" t="inlineStr">
        <is>
          <t>MTL</t>
        </is>
      </c>
      <c r="D567" t="inlineStr">
        <is>
          <t>G</t>
        </is>
      </c>
      <c r="E567" t="inlineStr">
        <is>
          <t>G</t>
        </is>
      </c>
      <c r="F567" t="n">
        <v>21</v>
      </c>
      <c r="G567" t="inlineStr"/>
      <c r="H567" t="inlineStr">
        <is>
          <t>Deef-Fence</t>
        </is>
      </c>
      <c r="I567" s="30" t="n">
        <v>923333</v>
      </c>
      <c r="J567" s="31" t="n">
        <v>32.04</v>
      </c>
      <c r="K567" s="31" t="n">
        <v>41.46</v>
      </c>
      <c r="L567" s="31" t="n">
        <v>-9.42</v>
      </c>
      <c r="M567" s="31" t="n">
        <v>34.7</v>
      </c>
      <c r="N567" t="n">
        <v>278.7</v>
      </c>
      <c r="O567" t="n">
        <v>78</v>
      </c>
      <c r="P567" t="inlineStr">
        <is>
          <t>068yz</t>
        </is>
      </c>
    </row>
    <row r="568">
      <c r="A568" t="n">
        <v>567</v>
      </c>
      <c r="B568" t="inlineStr">
        <is>
          <t>Ryan Lomberg</t>
        </is>
      </c>
      <c r="C568" t="inlineStr">
        <is>
          <t>CBJ</t>
        </is>
      </c>
      <c r="D568" t="inlineStr">
        <is>
          <t>F</t>
        </is>
      </c>
      <c r="E568" t="inlineStr">
        <is>
          <t>F</t>
        </is>
      </c>
      <c r="F568" t="n">
        <v>31</v>
      </c>
      <c r="G568" t="inlineStr"/>
      <c r="H568" t="inlineStr">
        <is>
          <t>FA</t>
        </is>
      </c>
      <c r="I568" s="30" t="n">
        <v>1300000</v>
      </c>
      <c r="J568" s="31" t="n">
        <v>31.88</v>
      </c>
      <c r="K568" s="31" t="n">
        <v>16.6</v>
      </c>
      <c r="L568" s="31" t="n">
        <v>15.28</v>
      </c>
      <c r="M568" s="31" t="n">
        <v>24.52</v>
      </c>
      <c r="O568" t="n">
        <v>5</v>
      </c>
      <c r="P568" t="inlineStr">
        <is>
          <t>03wnw</t>
        </is>
      </c>
    </row>
    <row r="569">
      <c r="A569" t="n">
        <v>568</v>
      </c>
      <c r="B569" t="inlineStr">
        <is>
          <t>Vinnie Hinostroza</t>
        </is>
      </c>
      <c r="C569" t="inlineStr">
        <is>
          <t>COL</t>
        </is>
      </c>
      <c r="D569" t="inlineStr">
        <is>
          <t>F</t>
        </is>
      </c>
      <c r="E569" t="inlineStr">
        <is>
          <t>F</t>
        </is>
      </c>
      <c r="F569" t="n">
        <v>32</v>
      </c>
      <c r="G569" t="inlineStr"/>
      <c r="H569" t="inlineStr">
        <is>
          <t>FA</t>
        </is>
      </c>
      <c r="I569" s="30" t="n">
        <v>875000</v>
      </c>
      <c r="J569" s="31" t="n">
        <v>31.88</v>
      </c>
      <c r="K569" s="31" t="n">
        <v>10.56</v>
      </c>
      <c r="L569" s="31" t="n">
        <v>21.32</v>
      </c>
      <c r="M569" s="31" t="n">
        <v>36.43</v>
      </c>
      <c r="O569" t="n">
        <v>3</v>
      </c>
      <c r="P569" t="inlineStr">
        <is>
          <t>02oax</t>
        </is>
      </c>
    </row>
    <row r="570">
      <c r="A570" t="n">
        <v>569</v>
      </c>
      <c r="B570" t="inlineStr">
        <is>
          <t>Andrew Mangiapane</t>
        </is>
      </c>
      <c r="C570" t="inlineStr">
        <is>
          <t>CHI</t>
        </is>
      </c>
      <c r="D570" t="inlineStr">
        <is>
          <t>F</t>
        </is>
      </c>
      <c r="E570" t="inlineStr">
        <is>
          <t>F</t>
        </is>
      </c>
      <c r="F570" t="n">
        <v>30</v>
      </c>
      <c r="G570" t="inlineStr"/>
      <c r="H570" t="inlineStr">
        <is>
          <t>FA</t>
        </is>
      </c>
      <c r="I570" s="30" t="n">
        <v>3600000</v>
      </c>
      <c r="J570" s="31" t="n">
        <v>31.87</v>
      </c>
      <c r="K570" s="31" t="n">
        <v>36.3</v>
      </c>
      <c r="L570" s="31" t="n">
        <v>-4.43</v>
      </c>
      <c r="M570" s="31" t="n">
        <v>8.85</v>
      </c>
      <c r="O570" t="n">
        <v>13</v>
      </c>
      <c r="P570" t="inlineStr">
        <is>
          <t>03e2l</t>
        </is>
      </c>
    </row>
    <row r="571">
      <c r="A571" t="n">
        <v>570</v>
      </c>
      <c r="B571" t="inlineStr">
        <is>
          <t>Kailer Yamamoto</t>
        </is>
      </c>
      <c r="C571" t="inlineStr">
        <is>
          <t>UTA</t>
        </is>
      </c>
      <c r="D571" t="inlineStr">
        <is>
          <t>F</t>
        </is>
      </c>
      <c r="E571" t="inlineStr">
        <is>
          <t>F</t>
        </is>
      </c>
      <c r="F571" t="n">
        <v>27</v>
      </c>
      <c r="G571" t="inlineStr"/>
      <c r="H571" t="inlineStr">
        <is>
          <t>FA</t>
        </is>
      </c>
      <c r="I571" s="30" t="n">
        <v>1750000</v>
      </c>
      <c r="J571" s="31" t="n">
        <v>31.65</v>
      </c>
      <c r="K571" s="31" t="n">
        <v>26.58</v>
      </c>
      <c r="L571" s="31" t="n">
        <v>5.07</v>
      </c>
      <c r="M571" s="31" t="n">
        <v>18.09</v>
      </c>
      <c r="O571" t="n">
        <v>8</v>
      </c>
      <c r="P571" t="inlineStr">
        <is>
          <t>03yuc</t>
        </is>
      </c>
    </row>
    <row r="572">
      <c r="A572" t="n">
        <v>571</v>
      </c>
      <c r="B572" t="inlineStr">
        <is>
          <t>Brayden Pachal</t>
        </is>
      </c>
      <c r="C572" t="inlineStr">
        <is>
          <t>CGY</t>
        </is>
      </c>
      <c r="D572" t="inlineStr">
        <is>
          <t>D</t>
        </is>
      </c>
      <c r="E572" t="inlineStr">
        <is>
          <t>D</t>
        </is>
      </c>
      <c r="F572" t="n">
        <v>27</v>
      </c>
      <c r="G572" t="inlineStr"/>
      <c r="H572" t="inlineStr">
        <is>
          <t>The Last Place Lukes</t>
        </is>
      </c>
      <c r="I572" s="30" t="n">
        <v>1187500</v>
      </c>
      <c r="J572" s="31" t="n">
        <v>31.48</v>
      </c>
      <c r="K572" s="31" t="n">
        <v>24.63</v>
      </c>
      <c r="L572" s="31" t="n">
        <v>6.85</v>
      </c>
      <c r="M572" s="31" t="n">
        <v>26.51</v>
      </c>
      <c r="O572" t="n">
        <v>7</v>
      </c>
      <c r="P572" t="inlineStr">
        <is>
          <t>04xcc</t>
        </is>
      </c>
    </row>
    <row r="573">
      <c r="A573" t="n">
        <v>572</v>
      </c>
      <c r="B573" t="inlineStr">
        <is>
          <t>Phillip Danault</t>
        </is>
      </c>
      <c r="C573" t="inlineStr">
        <is>
          <t>MTL</t>
        </is>
      </c>
      <c r="D573" t="inlineStr">
        <is>
          <t>F</t>
        </is>
      </c>
      <c r="E573" t="inlineStr">
        <is>
          <t>F</t>
        </is>
      </c>
      <c r="F573" t="n">
        <v>33</v>
      </c>
      <c r="G573" t="inlineStr"/>
      <c r="H573" t="inlineStr">
        <is>
          <t>FA</t>
        </is>
      </c>
      <c r="I573" s="30" t="n">
        <v>5500000</v>
      </c>
      <c r="J573" s="31" t="n">
        <v>31.25</v>
      </c>
      <c r="K573" s="31" t="n">
        <v>36.16</v>
      </c>
      <c r="L573" s="31" t="n">
        <v>-4.91</v>
      </c>
      <c r="M573" s="31" t="n">
        <v>5.68</v>
      </c>
      <c r="O573" t="n">
        <v>16</v>
      </c>
      <c r="P573" t="inlineStr">
        <is>
          <t>02b3k</t>
        </is>
      </c>
    </row>
    <row r="574">
      <c r="A574" t="n">
        <v>573</v>
      </c>
      <c r="B574" t="inlineStr">
        <is>
          <t>Jason Dickinson</t>
        </is>
      </c>
      <c r="C574" t="inlineStr">
        <is>
          <t>EDM</t>
        </is>
      </c>
      <c r="D574" t="inlineStr">
        <is>
          <t>F</t>
        </is>
      </c>
      <c r="E574" t="inlineStr">
        <is>
          <t>F</t>
        </is>
      </c>
      <c r="F574" t="n">
        <v>31</v>
      </c>
      <c r="G574" t="inlineStr"/>
      <c r="H574" t="inlineStr">
        <is>
          <t>FA</t>
        </is>
      </c>
      <c r="I574" s="30" t="n">
        <v>4000000</v>
      </c>
      <c r="J574" s="31" t="n">
        <v>31.25</v>
      </c>
      <c r="K574" s="31" t="n">
        <v>38.43</v>
      </c>
      <c r="L574" s="31" t="n">
        <v>-7.18</v>
      </c>
      <c r="M574" s="31" t="n">
        <v>7.81</v>
      </c>
      <c r="N574" t="n">
        <v>291.8</v>
      </c>
      <c r="O574" t="n">
        <v>11</v>
      </c>
      <c r="P574" t="inlineStr">
        <is>
          <t>031nz</t>
        </is>
      </c>
    </row>
    <row r="575">
      <c r="A575" t="n">
        <v>574</v>
      </c>
      <c r="B575" t="inlineStr">
        <is>
          <t>Matt Grzelcyk</t>
        </is>
      </c>
      <c r="C575" t="inlineStr">
        <is>
          <t>(N/A)</t>
        </is>
      </c>
      <c r="D575" t="inlineStr">
        <is>
          <t>D</t>
        </is>
      </c>
      <c r="E575" t="inlineStr">
        <is>
          <t>D</t>
        </is>
      </c>
      <c r="F575" t="n">
        <v>32</v>
      </c>
      <c r="G575" t="inlineStr"/>
      <c r="H575" t="inlineStr">
        <is>
          <t>FA</t>
        </is>
      </c>
      <c r="I575" s="30" t="n">
        <v>1</v>
      </c>
      <c r="J575" s="31" t="n">
        <v>31.21</v>
      </c>
      <c r="K575" s="31" t="n">
        <v>34.56</v>
      </c>
      <c r="L575" s="31" t="n">
        <v>-3.35</v>
      </c>
      <c r="M575" s="31" t="n">
        <v>31210000</v>
      </c>
      <c r="O575" t="n">
        <v>8</v>
      </c>
      <c r="P575" t="inlineStr">
        <is>
          <t>02nqa</t>
        </is>
      </c>
    </row>
    <row r="576">
      <c r="A576" t="n">
        <v>575</v>
      </c>
      <c r="B576" t="inlineStr">
        <is>
          <t>Blake Lizotte</t>
        </is>
      </c>
      <c r="C576" t="inlineStr">
        <is>
          <t>PIT</t>
        </is>
      </c>
      <c r="D576" t="inlineStr">
        <is>
          <t>F</t>
        </is>
      </c>
      <c r="E576" t="inlineStr">
        <is>
          <t>F</t>
        </is>
      </c>
      <c r="F576" t="n">
        <v>28</v>
      </c>
      <c r="G576" t="inlineStr"/>
      <c r="H576" t="inlineStr">
        <is>
          <t>FA</t>
        </is>
      </c>
      <c r="I576" s="30" t="n">
        <v>2250000</v>
      </c>
      <c r="J576" s="31" t="n">
        <v>31.1</v>
      </c>
      <c r="K576" s="31" t="n">
        <v>27.16</v>
      </c>
      <c r="L576" s="31" t="n">
        <v>3.94</v>
      </c>
      <c r="M576" s="31" t="n">
        <v>13.82</v>
      </c>
      <c r="O576" t="n">
        <v>7</v>
      </c>
      <c r="P576" t="inlineStr">
        <is>
          <t>04zat</t>
        </is>
      </c>
    </row>
    <row r="577">
      <c r="A577" t="n">
        <v>576</v>
      </c>
      <c r="B577" t="inlineStr">
        <is>
          <t>Thatcher Demko</t>
        </is>
      </c>
      <c r="C577" t="inlineStr">
        <is>
          <t>VAN</t>
        </is>
      </c>
      <c r="D577" t="inlineStr">
        <is>
          <t>G</t>
        </is>
      </c>
      <c r="E577" t="inlineStr">
        <is>
          <t>G</t>
        </is>
      </c>
      <c r="F577" t="n">
        <v>30</v>
      </c>
      <c r="G577" t="inlineStr"/>
      <c r="H577" t="inlineStr">
        <is>
          <t>Mike</t>
        </is>
      </c>
      <c r="I577" s="30" t="n">
        <v>8500000</v>
      </c>
      <c r="J577" s="31" t="n">
        <v>31.02</v>
      </c>
      <c r="K577" s="31" t="n">
        <v>56.44</v>
      </c>
      <c r="L577" s="31" t="n">
        <v>-25.42</v>
      </c>
      <c r="M577" s="31" t="n">
        <v>3.65</v>
      </c>
      <c r="N577" t="n">
        <v>284.5</v>
      </c>
      <c r="O577" t="n">
        <v>57</v>
      </c>
      <c r="P577" t="inlineStr">
        <is>
          <t>03as7</t>
        </is>
      </c>
    </row>
    <row r="578">
      <c r="A578" t="n">
        <v>577</v>
      </c>
      <c r="B578" t="inlineStr">
        <is>
          <t>Colten Ellis</t>
        </is>
      </c>
      <c r="C578" t="inlineStr">
        <is>
          <t>BUF</t>
        </is>
      </c>
      <c r="D578" t="inlineStr">
        <is>
          <t>G</t>
        </is>
      </c>
      <c r="E578" t="inlineStr">
        <is>
          <t>G</t>
        </is>
      </c>
      <c r="F578" t="n">
        <v>25</v>
      </c>
      <c r="G578" t="inlineStr"/>
      <c r="H578" t="inlineStr">
        <is>
          <t>FA</t>
        </is>
      </c>
      <c r="I578" s="30" t="n">
        <v>775000</v>
      </c>
      <c r="J578" s="31" t="n">
        <v>31.02</v>
      </c>
      <c r="K578" s="31" t="n">
        <v>29.22</v>
      </c>
      <c r="L578" s="31" t="n">
        <v>1.8</v>
      </c>
      <c r="M578" s="31" t="n">
        <v>40.03</v>
      </c>
      <c r="O578" t="n">
        <v>33</v>
      </c>
      <c r="P578" t="inlineStr">
        <is>
          <t>04mjq</t>
        </is>
      </c>
    </row>
    <row r="579">
      <c r="A579" t="n">
        <v>578</v>
      </c>
      <c r="B579" t="inlineStr">
        <is>
          <t>Warren Foegele</t>
        </is>
      </c>
      <c r="C579" t="inlineStr">
        <is>
          <t>OTT</t>
        </is>
      </c>
      <c r="D579" t="inlineStr">
        <is>
          <t>F</t>
        </is>
      </c>
      <c r="E579" t="inlineStr">
        <is>
          <t>F</t>
        </is>
      </c>
      <c r="F579" t="n">
        <v>30</v>
      </c>
      <c r="G579" t="inlineStr"/>
      <c r="H579" t="inlineStr">
        <is>
          <t>FA</t>
        </is>
      </c>
      <c r="I579" s="30" t="n">
        <v>3500000</v>
      </c>
      <c r="J579" s="31" t="n">
        <v>30.96</v>
      </c>
      <c r="K579" s="31" t="n">
        <v>42.64</v>
      </c>
      <c r="L579" s="31" t="n">
        <v>-11.68</v>
      </c>
      <c r="M579" s="31" t="n">
        <v>8.85</v>
      </c>
      <c r="N579" t="n">
        <v>291.8</v>
      </c>
      <c r="O579" t="n">
        <v>13</v>
      </c>
      <c r="P579" t="inlineStr">
        <is>
          <t>03ebb</t>
        </is>
      </c>
    </row>
    <row r="580">
      <c r="A580" t="n">
        <v>579</v>
      </c>
      <c r="B580" t="inlineStr">
        <is>
          <t>Jonathan Drouin</t>
        </is>
      </c>
      <c r="C580" t="inlineStr">
        <is>
          <t>(N/A)</t>
        </is>
      </c>
      <c r="D580" t="inlineStr">
        <is>
          <t>F</t>
        </is>
      </c>
      <c r="E580" t="inlineStr">
        <is>
          <t>F</t>
        </is>
      </c>
      <c r="F580" t="n">
        <v>31</v>
      </c>
      <c r="G580" t="inlineStr"/>
      <c r="H580" t="inlineStr">
        <is>
          <t>FA</t>
        </is>
      </c>
      <c r="I580" s="30" t="n">
        <v>1</v>
      </c>
      <c r="J580" s="31" t="n">
        <v>30.93</v>
      </c>
      <c r="K580" s="31" t="n">
        <v>25.45</v>
      </c>
      <c r="L580" s="31" t="n">
        <v>5.48</v>
      </c>
      <c r="M580" s="31" t="n">
        <v>30930000</v>
      </c>
      <c r="O580" t="n">
        <v>11</v>
      </c>
      <c r="P580" t="inlineStr">
        <is>
          <t>02wy1</t>
        </is>
      </c>
    </row>
    <row r="581">
      <c r="A581" t="n">
        <v>580</v>
      </c>
      <c r="B581" t="inlineStr">
        <is>
          <t>Scott Sabourin</t>
        </is>
      </c>
      <c r="C581" t="inlineStr">
        <is>
          <t>TBL</t>
        </is>
      </c>
      <c r="D581" t="inlineStr">
        <is>
          <t>F</t>
        </is>
      </c>
      <c r="E581" t="inlineStr">
        <is>
          <t>F</t>
        </is>
      </c>
      <c r="F581" t="n">
        <v>34</v>
      </c>
      <c r="G581" t="inlineStr"/>
      <c r="H581" t="inlineStr">
        <is>
          <t>FA</t>
        </is>
      </c>
      <c r="I581" s="30" t="n">
        <v>850000</v>
      </c>
      <c r="J581" s="31" t="n">
        <v>30.84</v>
      </c>
      <c r="K581" s="31" t="n">
        <v>49.64</v>
      </c>
      <c r="L581" s="31" t="n">
        <v>-18.8</v>
      </c>
      <c r="M581" s="31" t="n">
        <v>36.28</v>
      </c>
      <c r="N581" t="n">
        <v>290.8</v>
      </c>
      <c r="O581" t="n">
        <v>6</v>
      </c>
      <c r="P581" t="inlineStr">
        <is>
          <t>038le</t>
        </is>
      </c>
    </row>
    <row r="582">
      <c r="A582" t="n">
        <v>581</v>
      </c>
      <c r="B582" t="inlineStr">
        <is>
          <t>Luke Kunin</t>
        </is>
      </c>
      <c r="C582" t="inlineStr">
        <is>
          <t>(N/A)</t>
        </is>
      </c>
      <c r="D582" t="inlineStr">
        <is>
          <t>F</t>
        </is>
      </c>
      <c r="E582" t="inlineStr">
        <is>
          <t>F</t>
        </is>
      </c>
      <c r="F582" t="n">
        <v>28</v>
      </c>
      <c r="G582" t="inlineStr"/>
      <c r="H582" t="inlineStr">
        <is>
          <t>FA</t>
        </is>
      </c>
      <c r="I582" s="30" t="n">
        <v>1</v>
      </c>
      <c r="J582" s="31" t="n">
        <v>30.78</v>
      </c>
      <c r="K582" s="31" t="n">
        <v>14.84</v>
      </c>
      <c r="L582" s="31" t="n">
        <v>15.94</v>
      </c>
      <c r="M582" s="31" t="n">
        <v>30780000</v>
      </c>
      <c r="O582" t="n">
        <v>6</v>
      </c>
      <c r="P582" t="inlineStr">
        <is>
          <t>042t1</t>
        </is>
      </c>
    </row>
    <row r="583">
      <c r="A583" t="n">
        <v>582</v>
      </c>
      <c r="B583" t="inlineStr">
        <is>
          <t>Kevin Stenlund</t>
        </is>
      </c>
      <c r="C583" t="inlineStr">
        <is>
          <t>UTA</t>
        </is>
      </c>
      <c r="D583" t="inlineStr">
        <is>
          <t>F</t>
        </is>
      </c>
      <c r="E583" t="inlineStr">
        <is>
          <t>F</t>
        </is>
      </c>
      <c r="F583" t="n">
        <v>29</v>
      </c>
      <c r="G583" t="inlineStr"/>
      <c r="H583" t="inlineStr">
        <is>
          <t>FA</t>
        </is>
      </c>
      <c r="I583" s="30" t="n">
        <v>2750000</v>
      </c>
      <c r="J583" s="31" t="n">
        <v>30.59</v>
      </c>
      <c r="K583" s="31" t="n">
        <v>23.53</v>
      </c>
      <c r="L583" s="31" t="n">
        <v>7.06</v>
      </c>
      <c r="M583" s="31" t="n">
        <v>11.12</v>
      </c>
      <c r="O583" t="n">
        <v>10</v>
      </c>
      <c r="P583" t="inlineStr">
        <is>
          <t>03rfa</t>
        </is>
      </c>
    </row>
    <row r="584">
      <c r="A584" t="n">
        <v>583</v>
      </c>
      <c r="B584" t="inlineStr">
        <is>
          <t>Frederick Gaudreau</t>
        </is>
      </c>
      <c r="C584" t="inlineStr">
        <is>
          <t>SEA</t>
        </is>
      </c>
      <c r="D584" t="inlineStr">
        <is>
          <t>F</t>
        </is>
      </c>
      <c r="E584" t="inlineStr">
        <is>
          <t>F</t>
        </is>
      </c>
      <c r="F584" t="n">
        <v>33</v>
      </c>
      <c r="G584" t="inlineStr"/>
      <c r="H584" t="inlineStr">
        <is>
          <t>FA</t>
        </is>
      </c>
      <c r="I584" s="30" t="n">
        <v>2100000</v>
      </c>
      <c r="J584" s="31" t="n">
        <v>30.58</v>
      </c>
      <c r="K584" s="31" t="n">
        <v>31.28</v>
      </c>
      <c r="L584" s="31" t="n">
        <v>-0.7</v>
      </c>
      <c r="M584" s="31" t="n">
        <v>14.56</v>
      </c>
      <c r="O584" t="n">
        <v>9</v>
      </c>
      <c r="P584" t="inlineStr">
        <is>
          <t>03kng</t>
        </is>
      </c>
    </row>
    <row r="585">
      <c r="A585" t="n">
        <v>584</v>
      </c>
      <c r="B585" t="inlineStr">
        <is>
          <t>Nikita Grebenkin</t>
        </is>
      </c>
      <c r="C585" t="inlineStr">
        <is>
          <t>PHI</t>
        </is>
      </c>
      <c r="D585" t="inlineStr">
        <is>
          <t>F</t>
        </is>
      </c>
      <c r="E585" t="inlineStr">
        <is>
          <t>F</t>
        </is>
      </c>
      <c r="F585" t="n">
        <v>23</v>
      </c>
      <c r="G585" t="inlineStr"/>
      <c r="H585" t="inlineStr">
        <is>
          <t>FA</t>
        </is>
      </c>
      <c r="I585" s="30" t="n">
        <v>875000</v>
      </c>
      <c r="J585" s="31" t="n">
        <v>30.48</v>
      </c>
      <c r="K585" s="31" t="n">
        <v>15.27</v>
      </c>
      <c r="L585" s="31" t="n">
        <v>15.21</v>
      </c>
      <c r="M585" s="31" t="n">
        <v>34.83</v>
      </c>
      <c r="N585" t="n">
        <v>291.3</v>
      </c>
      <c r="O585" t="n">
        <v>22</v>
      </c>
      <c r="P585" t="inlineStr">
        <is>
          <t>05und</t>
        </is>
      </c>
    </row>
    <row r="586">
      <c r="A586" t="n">
        <v>585</v>
      </c>
      <c r="B586" t="inlineStr">
        <is>
          <t>Mikey Eyssimont</t>
        </is>
      </c>
      <c r="C586" t="inlineStr">
        <is>
          <t>BOS</t>
        </is>
      </c>
      <c r="D586" t="inlineStr">
        <is>
          <t>F</t>
        </is>
      </c>
      <c r="E586" t="inlineStr">
        <is>
          <t>F</t>
        </is>
      </c>
      <c r="F586" t="n">
        <v>30</v>
      </c>
      <c r="G586" t="inlineStr"/>
      <c r="H586" t="inlineStr">
        <is>
          <t>FA</t>
        </is>
      </c>
      <c r="I586" s="30" t="n">
        <v>1450000</v>
      </c>
      <c r="J586" s="31" t="n">
        <v>30.29</v>
      </c>
      <c r="K586" s="31" t="n">
        <v>32.28</v>
      </c>
      <c r="L586" s="31" t="n">
        <v>-1.99</v>
      </c>
      <c r="M586" s="31" t="n">
        <v>20.89</v>
      </c>
      <c r="O586" t="n">
        <v>8</v>
      </c>
      <c r="P586" t="inlineStr">
        <is>
          <t>042xv</t>
        </is>
      </c>
    </row>
    <row r="587">
      <c r="A587" t="n">
        <v>586</v>
      </c>
      <c r="B587" t="inlineStr">
        <is>
          <t>Kent Johnson</t>
        </is>
      </c>
      <c r="C587" t="inlineStr">
        <is>
          <t>CBJ</t>
        </is>
      </c>
      <c r="D587" t="inlineStr">
        <is>
          <t>F</t>
        </is>
      </c>
      <c r="E587" t="inlineStr">
        <is>
          <t>F</t>
        </is>
      </c>
      <c r="F587" t="n">
        <v>23</v>
      </c>
      <c r="G587" t="inlineStr"/>
      <c r="H587" t="inlineStr">
        <is>
          <t>Le Duke of Dangles</t>
        </is>
      </c>
      <c r="I587" s="30" t="n">
        <v>1800000</v>
      </c>
      <c r="J587" s="31" t="n">
        <v>30.27</v>
      </c>
      <c r="K587" s="31" t="n">
        <v>36.71</v>
      </c>
      <c r="L587" s="31" t="n">
        <v>-6.44</v>
      </c>
      <c r="M587" s="31" t="n">
        <v>16.82</v>
      </c>
      <c r="N587" t="n">
        <v>292</v>
      </c>
      <c r="O587" t="n">
        <v>56</v>
      </c>
      <c r="P587" t="inlineStr">
        <is>
          <t>05gda</t>
        </is>
      </c>
    </row>
    <row r="588">
      <c r="A588" t="n">
        <v>587</v>
      </c>
      <c r="B588" t="inlineStr">
        <is>
          <t>Radek Faksa</t>
        </is>
      </c>
      <c r="C588" t="inlineStr">
        <is>
          <t>DAL</t>
        </is>
      </c>
      <c r="D588" t="inlineStr">
        <is>
          <t>F</t>
        </is>
      </c>
      <c r="E588" t="inlineStr">
        <is>
          <t>F</t>
        </is>
      </c>
      <c r="F588" t="n">
        <v>32</v>
      </c>
      <c r="G588" t="inlineStr"/>
      <c r="H588" t="inlineStr">
        <is>
          <t>FA</t>
        </is>
      </c>
      <c r="I588" s="30" t="n">
        <v>2000000</v>
      </c>
      <c r="J588" s="31" t="n">
        <v>30.16</v>
      </c>
      <c r="K588" s="31" t="n">
        <v>38.33</v>
      </c>
      <c r="L588" s="31" t="n">
        <v>-8.17</v>
      </c>
      <c r="M588" s="31" t="n">
        <v>15.08</v>
      </c>
      <c r="N588" t="n">
        <v>291.9</v>
      </c>
      <c r="O588" t="n">
        <v>8</v>
      </c>
      <c r="P588" t="inlineStr">
        <is>
          <t>02noh</t>
        </is>
      </c>
    </row>
    <row r="589">
      <c r="A589" t="n">
        <v>588</v>
      </c>
      <c r="B589" t="inlineStr">
        <is>
          <t>Tyson Jost</t>
        </is>
      </c>
      <c r="C589" t="inlineStr">
        <is>
          <t>NSH</t>
        </is>
      </c>
      <c r="D589" t="inlineStr">
        <is>
          <t>F</t>
        </is>
      </c>
      <c r="E589" t="inlineStr">
        <is>
          <t>F</t>
        </is>
      </c>
      <c r="F589" t="n">
        <v>28</v>
      </c>
      <c r="G589" t="inlineStr"/>
      <c r="H589" t="inlineStr">
        <is>
          <t>FA</t>
        </is>
      </c>
      <c r="I589" s="30" t="n">
        <v>1</v>
      </c>
      <c r="J589" s="31" t="n">
        <v>30.09</v>
      </c>
      <c r="K589" s="31" t="n">
        <v>27.46</v>
      </c>
      <c r="L589" s="31" t="n">
        <v>2.63</v>
      </c>
      <c r="M589" s="31" t="n">
        <v>30090000</v>
      </c>
      <c r="O589" t="n">
        <v>4</v>
      </c>
      <c r="P589" t="inlineStr">
        <is>
          <t>03w5r</t>
        </is>
      </c>
    </row>
    <row r="590">
      <c r="A590" t="n">
        <v>589</v>
      </c>
      <c r="B590" t="inlineStr">
        <is>
          <t>Teddy Blueger</t>
        </is>
      </c>
      <c r="C590" t="inlineStr">
        <is>
          <t>TOR</t>
        </is>
      </c>
      <c r="D590" t="inlineStr">
        <is>
          <t>F</t>
        </is>
      </c>
      <c r="E590" t="inlineStr">
        <is>
          <t>F</t>
        </is>
      </c>
      <c r="F590" t="n">
        <v>32</v>
      </c>
      <c r="G590" t="inlineStr"/>
      <c r="H590" t="inlineStr">
        <is>
          <t>FA</t>
        </is>
      </c>
      <c r="I590" s="30" t="n">
        <v>2500000</v>
      </c>
      <c r="J590" s="31" t="n">
        <v>29.89</v>
      </c>
      <c r="K590" s="31" t="n">
        <v>33.82</v>
      </c>
      <c r="L590" s="31" t="n">
        <v>-3.93</v>
      </c>
      <c r="M590" s="31" t="n">
        <v>11.96</v>
      </c>
      <c r="O590" t="n">
        <v>13</v>
      </c>
      <c r="P590" t="inlineStr">
        <is>
          <t>02npd</t>
        </is>
      </c>
    </row>
    <row r="591">
      <c r="A591" t="n">
        <v>590</v>
      </c>
      <c r="B591" t="inlineStr">
        <is>
          <t>Nino Niederreiter</t>
        </is>
      </c>
      <c r="C591" t="inlineStr">
        <is>
          <t>WPG</t>
        </is>
      </c>
      <c r="D591" t="inlineStr">
        <is>
          <t>F</t>
        </is>
      </c>
      <c r="E591" t="inlineStr">
        <is>
          <t>F</t>
        </is>
      </c>
      <c r="F591" t="n">
        <v>34</v>
      </c>
      <c r="G591" t="inlineStr"/>
      <c r="H591" t="inlineStr">
        <is>
          <t>FA</t>
        </is>
      </c>
      <c r="I591" s="30" t="n">
        <v>4000000</v>
      </c>
      <c r="J591" s="31" t="n">
        <v>29.8</v>
      </c>
      <c r="K591" s="31" t="n">
        <v>41.51</v>
      </c>
      <c r="L591" s="31" t="n">
        <v>-11.71</v>
      </c>
      <c r="M591" s="31" t="n">
        <v>7.45</v>
      </c>
      <c r="N591" t="n">
        <v>291.7</v>
      </c>
      <c r="O591" t="n">
        <v>15</v>
      </c>
      <c r="P591" t="inlineStr">
        <is>
          <t>01zt4</t>
        </is>
      </c>
    </row>
    <row r="592">
      <c r="A592" t="n">
        <v>591</v>
      </c>
      <c r="B592" t="inlineStr">
        <is>
          <t>Jonatan Berggren</t>
        </is>
      </c>
      <c r="C592" t="inlineStr">
        <is>
          <t>STL</t>
        </is>
      </c>
      <c r="D592" t="inlineStr">
        <is>
          <t>F</t>
        </is>
      </c>
      <c r="E592" t="inlineStr">
        <is>
          <t>F</t>
        </is>
      </c>
      <c r="F592" t="n">
        <v>26</v>
      </c>
      <c r="G592" t="inlineStr"/>
      <c r="H592" t="inlineStr">
        <is>
          <t>FA</t>
        </is>
      </c>
      <c r="I592" s="30" t="n">
        <v>2000000</v>
      </c>
      <c r="J592" s="31" t="n">
        <v>29.61</v>
      </c>
      <c r="K592" s="31" t="n">
        <v>35.16</v>
      </c>
      <c r="L592" s="31" t="n">
        <v>-5.55</v>
      </c>
      <c r="M592" s="31" t="n">
        <v>14.8</v>
      </c>
      <c r="O592" t="n">
        <v>13</v>
      </c>
      <c r="P592" t="inlineStr">
        <is>
          <t>04pn6</t>
        </is>
      </c>
    </row>
    <row r="593">
      <c r="A593" t="n">
        <v>592</v>
      </c>
      <c r="B593" t="inlineStr">
        <is>
          <t>Aatu Raty</t>
        </is>
      </c>
      <c r="C593" t="inlineStr">
        <is>
          <t>VAN</t>
        </is>
      </c>
      <c r="D593" t="inlineStr">
        <is>
          <t>F</t>
        </is>
      </c>
      <c r="E593" t="inlineStr">
        <is>
          <t>F</t>
        </is>
      </c>
      <c r="F593" t="n">
        <v>23</v>
      </c>
      <c r="G593" t="inlineStr"/>
      <c r="H593" t="inlineStr">
        <is>
          <t>FA</t>
        </is>
      </c>
      <c r="I593" s="30" t="n">
        <v>775000</v>
      </c>
      <c r="J593" s="31" t="n">
        <v>29.39</v>
      </c>
      <c r="K593" s="31" t="n">
        <v>34.42</v>
      </c>
      <c r="L593" s="31" t="n">
        <v>-5.03</v>
      </c>
      <c r="M593" s="31" t="n">
        <v>37.92</v>
      </c>
      <c r="O593" t="n">
        <v>32</v>
      </c>
      <c r="P593" t="inlineStr">
        <is>
          <t>04ymm</t>
        </is>
      </c>
    </row>
    <row r="594">
      <c r="A594" t="n">
        <v>593</v>
      </c>
      <c r="B594" t="inlineStr">
        <is>
          <t>Samuel Helenius</t>
        </is>
      </c>
      <c r="C594" t="inlineStr">
        <is>
          <t>LAK</t>
        </is>
      </c>
      <c r="D594" t="inlineStr">
        <is>
          <t>F</t>
        </is>
      </c>
      <c r="E594" t="inlineStr">
        <is>
          <t>F</t>
        </is>
      </c>
      <c r="F594" t="n">
        <v>23</v>
      </c>
      <c r="G594" t="inlineStr"/>
      <c r="H594" t="inlineStr">
        <is>
          <t>FA</t>
        </is>
      </c>
      <c r="I594" s="30" t="n">
        <v>805833</v>
      </c>
      <c r="J594" s="31" t="n">
        <v>29.38</v>
      </c>
      <c r="K594" s="31" t="n">
        <v>20.59</v>
      </c>
      <c r="L594" s="31" t="n">
        <v>8.789999999999999</v>
      </c>
      <c r="M594" s="31" t="n">
        <v>36.46</v>
      </c>
      <c r="O594" t="n">
        <v>14</v>
      </c>
      <c r="P594" t="inlineStr">
        <is>
          <t>05rc6</t>
        </is>
      </c>
    </row>
    <row r="595">
      <c r="A595" t="n">
        <v>594</v>
      </c>
      <c r="B595" t="inlineStr">
        <is>
          <t>Berkly Catton</t>
        </is>
      </c>
      <c r="C595" t="inlineStr">
        <is>
          <t>SEA</t>
        </is>
      </c>
      <c r="D595" t="inlineStr">
        <is>
          <t>F</t>
        </is>
      </c>
      <c r="E595" t="inlineStr">
        <is>
          <t>F</t>
        </is>
      </c>
      <c r="F595" t="n">
        <v>20</v>
      </c>
      <c r="G595" t="inlineStr"/>
      <c r="H595" t="inlineStr">
        <is>
          <t>Nathan</t>
        </is>
      </c>
      <c r="I595" s="30" t="n">
        <v>942500</v>
      </c>
      <c r="J595" s="31" t="n">
        <v>29.35</v>
      </c>
      <c r="K595" s="31" t="n">
        <v>29.64</v>
      </c>
      <c r="L595" s="31" t="n">
        <v>-0.29</v>
      </c>
      <c r="M595" s="31" t="n">
        <v>31.14</v>
      </c>
      <c r="O595" t="n">
        <v>64</v>
      </c>
      <c r="P595" t="inlineStr">
        <is>
          <t>065nx</t>
        </is>
      </c>
    </row>
    <row r="596">
      <c r="A596" t="n">
        <v>595</v>
      </c>
      <c r="B596" t="inlineStr">
        <is>
          <t>Nathan Walker</t>
        </is>
      </c>
      <c r="C596" t="inlineStr">
        <is>
          <t>STL</t>
        </is>
      </c>
      <c r="D596" t="inlineStr">
        <is>
          <t>F</t>
        </is>
      </c>
      <c r="E596" t="inlineStr">
        <is>
          <t>F</t>
        </is>
      </c>
      <c r="F596" t="n">
        <v>32</v>
      </c>
      <c r="G596" t="inlineStr"/>
      <c r="H596" t="inlineStr">
        <is>
          <t>FA</t>
        </is>
      </c>
      <c r="I596" s="30" t="n">
        <v>775000</v>
      </c>
      <c r="J596" s="31" t="n">
        <v>29.35</v>
      </c>
      <c r="K596" s="31" t="n">
        <v>23.92</v>
      </c>
      <c r="L596" s="31" t="n">
        <v>5.43</v>
      </c>
      <c r="M596" s="31" t="n">
        <v>37.87</v>
      </c>
      <c r="O596" t="n">
        <v>10</v>
      </c>
      <c r="P596" t="inlineStr">
        <is>
          <t>034uz</t>
        </is>
      </c>
    </row>
    <row r="597">
      <c r="A597" t="n">
        <v>596</v>
      </c>
      <c r="B597" t="inlineStr">
        <is>
          <t>Cole Reinhardt</t>
        </is>
      </c>
      <c r="C597" t="inlineStr">
        <is>
          <t>FLA</t>
        </is>
      </c>
      <c r="D597" t="inlineStr">
        <is>
          <t>F</t>
        </is>
      </c>
      <c r="E597" t="inlineStr">
        <is>
          <t>F</t>
        </is>
      </c>
      <c r="F597" t="n">
        <v>26</v>
      </c>
      <c r="G597" t="inlineStr"/>
      <c r="H597" t="inlineStr">
        <is>
          <t>FA</t>
        </is>
      </c>
      <c r="I597" s="30" t="n">
        <v>812500</v>
      </c>
      <c r="J597" s="31" t="n">
        <v>29.34</v>
      </c>
      <c r="K597" s="31" t="n">
        <v>21.54</v>
      </c>
      <c r="L597" s="31" t="n">
        <v>7.8</v>
      </c>
      <c r="M597" s="31" t="n">
        <v>36.11</v>
      </c>
      <c r="O597" t="n">
        <v>9</v>
      </c>
      <c r="P597" t="inlineStr">
        <is>
          <t>05oy5</t>
        </is>
      </c>
    </row>
    <row r="598">
      <c r="A598" t="n">
        <v>597</v>
      </c>
      <c r="B598" t="inlineStr">
        <is>
          <t>Maxwell Crozier</t>
        </is>
      </c>
      <c r="C598" t="inlineStr">
        <is>
          <t>TBL</t>
        </is>
      </c>
      <c r="D598" t="inlineStr">
        <is>
          <t>D</t>
        </is>
      </c>
      <c r="E598" t="inlineStr">
        <is>
          <t>D</t>
        </is>
      </c>
      <c r="F598" t="n">
        <v>26</v>
      </c>
      <c r="G598" t="inlineStr"/>
      <c r="H598" t="inlineStr">
        <is>
          <t>Aznfungus</t>
        </is>
      </c>
      <c r="I598" s="30" t="n">
        <v>775000</v>
      </c>
      <c r="J598" s="31" t="n">
        <v>29.22</v>
      </c>
      <c r="K598" s="31" t="n">
        <v>22.04</v>
      </c>
      <c r="L598" s="31" t="n">
        <v>7.18</v>
      </c>
      <c r="M598" s="31" t="n">
        <v>37.7</v>
      </c>
      <c r="O598" t="n">
        <v>16</v>
      </c>
      <c r="P598" t="inlineStr">
        <is>
          <t>051ug</t>
        </is>
      </c>
    </row>
    <row r="599">
      <c r="A599" t="n">
        <v>598</v>
      </c>
      <c r="B599" t="inlineStr">
        <is>
          <t>Jeff Petry</t>
        </is>
      </c>
      <c r="C599" t="inlineStr">
        <is>
          <t>(N/A)</t>
        </is>
      </c>
      <c r="D599" t="inlineStr">
        <is>
          <t>D</t>
        </is>
      </c>
      <c r="E599" t="inlineStr">
        <is>
          <t>D</t>
        </is>
      </c>
      <c r="F599" t="n">
        <v>38</v>
      </c>
      <c r="G599" t="inlineStr"/>
      <c r="H599" t="inlineStr">
        <is>
          <t>FA</t>
        </is>
      </c>
      <c r="I599" s="30" t="n">
        <v>1</v>
      </c>
      <c r="J599" s="31" t="n">
        <v>29.15</v>
      </c>
      <c r="K599" s="31" t="n">
        <v>28.59</v>
      </c>
      <c r="L599" s="31" t="n">
        <v>0.5600000000000001</v>
      </c>
      <c r="M599" s="31" t="n">
        <v>29150000</v>
      </c>
      <c r="O599" t="n">
        <v>3</v>
      </c>
      <c r="P599" t="inlineStr">
        <is>
          <t>01bw5</t>
        </is>
      </c>
    </row>
    <row r="600">
      <c r="A600" t="n">
        <v>599</v>
      </c>
      <c r="B600" t="inlineStr">
        <is>
          <t>Taylor Raddysh</t>
        </is>
      </c>
      <c r="C600" t="inlineStr">
        <is>
          <t>NYR</t>
        </is>
      </c>
      <c r="D600" t="inlineStr">
        <is>
          <t>F</t>
        </is>
      </c>
      <c r="E600" t="inlineStr">
        <is>
          <t>F</t>
        </is>
      </c>
      <c r="F600" t="n">
        <v>28</v>
      </c>
      <c r="G600" t="inlineStr"/>
      <c r="H600" t="inlineStr">
        <is>
          <t>FA</t>
        </is>
      </c>
      <c r="I600" s="30" t="n">
        <v>1500000</v>
      </c>
      <c r="J600" s="31" t="n">
        <v>29.05</v>
      </c>
      <c r="K600" s="31" t="n">
        <v>31.77</v>
      </c>
      <c r="L600" s="31" t="n">
        <v>-2.72</v>
      </c>
      <c r="M600" s="31" t="n">
        <v>19.37</v>
      </c>
      <c r="O600" t="n">
        <v>8</v>
      </c>
      <c r="P600" t="inlineStr">
        <is>
          <t>042vz</t>
        </is>
      </c>
    </row>
    <row r="601">
      <c r="A601" t="n">
        <v>600</v>
      </c>
      <c r="B601" t="inlineStr">
        <is>
          <t>Eric Robinson</t>
        </is>
      </c>
      <c r="C601" t="inlineStr">
        <is>
          <t>CAR</t>
        </is>
      </c>
      <c r="D601" t="inlineStr">
        <is>
          <t>F</t>
        </is>
      </c>
      <c r="E601" t="inlineStr">
        <is>
          <t>F</t>
        </is>
      </c>
      <c r="F601" t="n">
        <v>31</v>
      </c>
      <c r="G601" t="inlineStr"/>
      <c r="H601" t="inlineStr">
        <is>
          <t>FA</t>
        </is>
      </c>
      <c r="I601" s="30" t="n">
        <v>1700000</v>
      </c>
      <c r="J601" s="31" t="n">
        <v>29.02</v>
      </c>
      <c r="K601" s="31" t="n">
        <v>30.87</v>
      </c>
      <c r="L601" s="31" t="n">
        <v>-1.85</v>
      </c>
      <c r="M601" s="31" t="n">
        <v>17.07</v>
      </c>
      <c r="O601" t="n">
        <v>8</v>
      </c>
      <c r="P601" t="inlineStr">
        <is>
          <t>04nwz</t>
        </is>
      </c>
    </row>
    <row r="602">
      <c r="A602" t="n">
        <v>601</v>
      </c>
      <c r="B602" t="inlineStr">
        <is>
          <t>Alexei Toropchenko</t>
        </is>
      </c>
      <c r="C602" t="inlineStr">
        <is>
          <t>STL</t>
        </is>
      </c>
      <c r="D602" t="inlineStr">
        <is>
          <t>F</t>
        </is>
      </c>
      <c r="E602" t="inlineStr">
        <is>
          <t>F</t>
        </is>
      </c>
      <c r="F602" t="n">
        <v>27</v>
      </c>
      <c r="G602" t="inlineStr"/>
      <c r="H602" t="inlineStr">
        <is>
          <t>FA</t>
        </is>
      </c>
      <c r="I602" s="30" t="n">
        <v>2500000</v>
      </c>
      <c r="J602" s="31" t="n">
        <v>28.84</v>
      </c>
      <c r="K602" s="31" t="n">
        <v>25.16</v>
      </c>
      <c r="L602" s="31" t="n">
        <v>3.68</v>
      </c>
      <c r="M602" s="31" t="n">
        <v>11.54</v>
      </c>
      <c r="O602" t="n">
        <v>9</v>
      </c>
      <c r="P602" t="inlineStr">
        <is>
          <t>04f26</t>
        </is>
      </c>
    </row>
    <row r="603">
      <c r="A603" t="n">
        <v>602</v>
      </c>
      <c r="B603" t="inlineStr">
        <is>
          <t>Nick Paul</t>
        </is>
      </c>
      <c r="C603" t="inlineStr">
        <is>
          <t>TOR</t>
        </is>
      </c>
      <c r="D603" t="inlineStr">
        <is>
          <t>F</t>
        </is>
      </c>
      <c r="E603" t="inlineStr">
        <is>
          <t>F</t>
        </is>
      </c>
      <c r="F603" t="n">
        <v>31</v>
      </c>
      <c r="G603" t="inlineStr"/>
      <c r="H603" t="inlineStr">
        <is>
          <t>FA</t>
        </is>
      </c>
      <c r="I603" s="30" t="n">
        <v>3150000</v>
      </c>
      <c r="J603" s="31" t="n">
        <v>28.63</v>
      </c>
      <c r="K603" s="31" t="n">
        <v>35.67</v>
      </c>
      <c r="L603" s="31" t="n">
        <v>-7.04</v>
      </c>
      <c r="M603" s="31" t="n">
        <v>9.09</v>
      </c>
      <c r="N603" t="n">
        <v>292.7</v>
      </c>
      <c r="O603" t="n">
        <v>20</v>
      </c>
      <c r="P603" t="inlineStr">
        <is>
          <t>031pn</t>
        </is>
      </c>
    </row>
    <row r="604">
      <c r="A604" t="n">
        <v>603</v>
      </c>
      <c r="B604" t="inlineStr">
        <is>
          <t>Philipp Kurashev</t>
        </is>
      </c>
      <c r="C604" t="inlineStr">
        <is>
          <t>(N/A)</t>
        </is>
      </c>
      <c r="D604" t="inlineStr">
        <is>
          <t>F</t>
        </is>
      </c>
      <c r="E604" t="inlineStr">
        <is>
          <t>F</t>
        </is>
      </c>
      <c r="F604" t="n">
        <v>26</v>
      </c>
      <c r="G604" t="inlineStr"/>
      <c r="H604" t="inlineStr">
        <is>
          <t>Mike</t>
        </is>
      </c>
      <c r="I604" s="30" t="n">
        <v>1</v>
      </c>
      <c r="J604" s="31" t="n">
        <v>28.56</v>
      </c>
      <c r="K604" s="31" t="n">
        <v>38.5</v>
      </c>
      <c r="L604" s="31" t="n">
        <v>-9.94</v>
      </c>
      <c r="M604" s="31" t="n">
        <v>28560000</v>
      </c>
      <c r="N604" t="n">
        <v>292</v>
      </c>
      <c r="O604" t="n">
        <v>13</v>
      </c>
      <c r="P604" t="inlineStr">
        <is>
          <t>04lct</t>
        </is>
      </c>
    </row>
    <row r="605">
      <c r="A605" t="n">
        <v>604</v>
      </c>
      <c r="B605" t="inlineStr">
        <is>
          <t>Tanner Pearson</t>
        </is>
      </c>
      <c r="C605" t="inlineStr">
        <is>
          <t>(N/A)</t>
        </is>
      </c>
      <c r="D605" t="inlineStr">
        <is>
          <t>F</t>
        </is>
      </c>
      <c r="E605" t="inlineStr">
        <is>
          <t>F</t>
        </is>
      </c>
      <c r="F605" t="n">
        <v>34</v>
      </c>
      <c r="G605" t="inlineStr"/>
      <c r="H605" t="inlineStr">
        <is>
          <t>FA</t>
        </is>
      </c>
      <c r="I605" s="30" t="n">
        <v>1</v>
      </c>
      <c r="J605" s="31" t="n">
        <v>28.53</v>
      </c>
      <c r="K605" s="31" t="n">
        <v>29.74</v>
      </c>
      <c r="L605" s="31" t="n">
        <v>-1.21</v>
      </c>
      <c r="M605" s="31" t="n">
        <v>28530000</v>
      </c>
      <c r="O605" t="n">
        <v>4</v>
      </c>
      <c r="P605" t="inlineStr">
        <is>
          <t>02gmm</t>
        </is>
      </c>
    </row>
    <row r="606">
      <c r="A606" t="n">
        <v>605</v>
      </c>
      <c r="B606" t="inlineStr">
        <is>
          <t>Max Sasson</t>
        </is>
      </c>
      <c r="C606" t="inlineStr">
        <is>
          <t>VAN</t>
        </is>
      </c>
      <c r="D606" t="inlineStr">
        <is>
          <t>F</t>
        </is>
      </c>
      <c r="E606" t="inlineStr">
        <is>
          <t>F</t>
        </is>
      </c>
      <c r="F606" t="n">
        <v>26</v>
      </c>
      <c r="G606" t="inlineStr"/>
      <c r="H606" t="inlineStr">
        <is>
          <t>FA</t>
        </is>
      </c>
      <c r="I606" s="30" t="n">
        <v>1000000</v>
      </c>
      <c r="J606" s="31" t="n">
        <v>28.44</v>
      </c>
      <c r="K606" s="31" t="n">
        <v>25.61</v>
      </c>
      <c r="L606" s="31" t="n">
        <v>2.83</v>
      </c>
      <c r="M606" s="31" t="n">
        <v>28.44</v>
      </c>
      <c r="N606" t="n">
        <v>293.4</v>
      </c>
      <c r="O606" t="n">
        <v>10</v>
      </c>
      <c r="P606" t="inlineStr">
        <is>
          <t>067y0</t>
        </is>
      </c>
    </row>
    <row r="607">
      <c r="A607" t="n">
        <v>606</v>
      </c>
      <c r="B607" t="inlineStr">
        <is>
          <t>Zack Ostapchuk</t>
        </is>
      </c>
      <c r="C607" t="inlineStr">
        <is>
          <t>SJS</t>
        </is>
      </c>
      <c r="D607" t="inlineStr">
        <is>
          <t>F</t>
        </is>
      </c>
      <c r="E607" t="inlineStr">
        <is>
          <t>F</t>
        </is>
      </c>
      <c r="F607" t="n">
        <v>23</v>
      </c>
      <c r="G607" t="inlineStr"/>
      <c r="H607" t="inlineStr">
        <is>
          <t>FA</t>
        </is>
      </c>
      <c r="I607" s="30" t="n">
        <v>2350000</v>
      </c>
      <c r="J607" s="31" t="n">
        <v>28.41</v>
      </c>
      <c r="K607" s="31" t="n">
        <v>14.78</v>
      </c>
      <c r="L607" s="31" t="n">
        <v>13.63</v>
      </c>
      <c r="M607" s="31" t="n">
        <v>12.09</v>
      </c>
      <c r="O607" t="n">
        <v>14</v>
      </c>
      <c r="P607" t="inlineStr">
        <is>
          <t>05u12</t>
        </is>
      </c>
    </row>
    <row r="608">
      <c r="A608" t="n">
        <v>607</v>
      </c>
      <c r="B608" t="inlineStr">
        <is>
          <t>Jacob Bernard-Docker</t>
        </is>
      </c>
      <c r="C608" t="inlineStr">
        <is>
          <t>DET</t>
        </is>
      </c>
      <c r="D608" t="inlineStr">
        <is>
          <t>D</t>
        </is>
      </c>
      <c r="E608" t="inlineStr">
        <is>
          <t>D</t>
        </is>
      </c>
      <c r="F608" t="n">
        <v>26</v>
      </c>
      <c r="G608" t="inlineStr"/>
      <c r="H608" t="inlineStr">
        <is>
          <t>FA</t>
        </is>
      </c>
      <c r="I608" s="30" t="n">
        <v>1600000</v>
      </c>
      <c r="J608" s="31" t="n">
        <v>28.39</v>
      </c>
      <c r="K608" s="31" t="n">
        <v>16.32</v>
      </c>
      <c r="L608" s="31" t="n">
        <v>12.07</v>
      </c>
      <c r="M608" s="31" t="n">
        <v>17.74</v>
      </c>
      <c r="O608" t="n">
        <v>9</v>
      </c>
      <c r="P608" t="inlineStr">
        <is>
          <t>04qvg</t>
        </is>
      </c>
    </row>
    <row r="609">
      <c r="A609" t="n">
        <v>608</v>
      </c>
      <c r="B609" t="inlineStr">
        <is>
          <t>Noah Juulsen</t>
        </is>
      </c>
      <c r="C609" t="inlineStr">
        <is>
          <t>COL</t>
        </is>
      </c>
      <c r="D609" t="inlineStr">
        <is>
          <t>D</t>
        </is>
      </c>
      <c r="E609" t="inlineStr">
        <is>
          <t>D</t>
        </is>
      </c>
      <c r="F609" t="n">
        <v>29</v>
      </c>
      <c r="G609" t="inlineStr"/>
      <c r="H609" t="inlineStr">
        <is>
          <t>FA</t>
        </is>
      </c>
      <c r="I609" s="30" t="n">
        <v>1100000</v>
      </c>
      <c r="J609" s="31" t="n">
        <v>28.19</v>
      </c>
      <c r="K609" s="31" t="n">
        <v>27</v>
      </c>
      <c r="L609" s="31" t="n">
        <v>1.19</v>
      </c>
      <c r="M609" s="31" t="n">
        <v>25.63</v>
      </c>
      <c r="O609" t="n">
        <v>6</v>
      </c>
      <c r="P609" t="inlineStr">
        <is>
          <t>03rah</t>
        </is>
      </c>
    </row>
    <row r="610">
      <c r="A610" t="n">
        <v>609</v>
      </c>
      <c r="B610" t="inlineStr">
        <is>
          <t>Oskar Sundqvist</t>
        </is>
      </c>
      <c r="C610" t="inlineStr">
        <is>
          <t>STL</t>
        </is>
      </c>
      <c r="D610" t="inlineStr">
        <is>
          <t>F</t>
        </is>
      </c>
      <c r="E610" t="inlineStr">
        <is>
          <t>F</t>
        </is>
      </c>
      <c r="F610" t="n">
        <v>32</v>
      </c>
      <c r="G610" t="inlineStr"/>
      <c r="H610" t="inlineStr">
        <is>
          <t>FA</t>
        </is>
      </c>
      <c r="I610" s="30" t="n">
        <v>1500000</v>
      </c>
      <c r="J610" s="31" t="n">
        <v>27.99</v>
      </c>
      <c r="K610" s="31" t="n">
        <v>23.25</v>
      </c>
      <c r="L610" s="31" t="n">
        <v>4.74</v>
      </c>
      <c r="M610" s="31" t="n">
        <v>18.66</v>
      </c>
      <c r="O610" t="n">
        <v>5</v>
      </c>
      <c r="P610" t="inlineStr">
        <is>
          <t>02nq6</t>
        </is>
      </c>
    </row>
    <row r="611">
      <c r="A611" t="n">
        <v>610</v>
      </c>
      <c r="B611" t="inlineStr">
        <is>
          <t>Henri Jokiharju</t>
        </is>
      </c>
      <c r="C611" t="inlineStr">
        <is>
          <t>BOS</t>
        </is>
      </c>
      <c r="D611" t="inlineStr">
        <is>
          <t>D</t>
        </is>
      </c>
      <c r="E611" t="inlineStr">
        <is>
          <t>D</t>
        </is>
      </c>
      <c r="F611" t="n">
        <v>27</v>
      </c>
      <c r="G611" t="inlineStr"/>
      <c r="H611" t="inlineStr">
        <is>
          <t>FA</t>
        </is>
      </c>
      <c r="I611" s="30" t="n">
        <v>3000000</v>
      </c>
      <c r="J611" s="31" t="n">
        <v>27.95</v>
      </c>
      <c r="K611" s="31" t="n">
        <v>26.45</v>
      </c>
      <c r="L611" s="31" t="n">
        <v>1.5</v>
      </c>
      <c r="M611" s="31" t="n">
        <v>9.32</v>
      </c>
      <c r="O611" t="n">
        <v>9</v>
      </c>
      <c r="P611" t="inlineStr">
        <is>
          <t>048xb</t>
        </is>
      </c>
    </row>
    <row r="612">
      <c r="A612" t="n">
        <v>611</v>
      </c>
      <c r="B612" t="inlineStr">
        <is>
          <t>Victor Hedman</t>
        </is>
      </c>
      <c r="C612" t="inlineStr">
        <is>
          <t>TBL</t>
        </is>
      </c>
      <c r="D612" t="inlineStr">
        <is>
          <t>D</t>
        </is>
      </c>
      <c r="E612" t="inlineStr">
        <is>
          <t>D</t>
        </is>
      </c>
      <c r="F612" t="n">
        <v>35</v>
      </c>
      <c r="G612" t="inlineStr"/>
      <c r="H612" t="inlineStr">
        <is>
          <t>Sidizen Kanes</t>
        </is>
      </c>
      <c r="I612" s="30" t="n">
        <v>8000000</v>
      </c>
      <c r="J612" s="31" t="n">
        <v>27.92</v>
      </c>
      <c r="K612" s="31" t="n">
        <v>84.72</v>
      </c>
      <c r="L612" s="31" t="n">
        <v>-56.8</v>
      </c>
      <c r="M612" s="31" t="n">
        <v>3.49</v>
      </c>
      <c r="N612" t="n">
        <v>108.9</v>
      </c>
      <c r="O612" t="n">
        <v>95</v>
      </c>
      <c r="P612" t="inlineStr">
        <is>
          <t>01c13</t>
        </is>
      </c>
    </row>
    <row r="613">
      <c r="A613" t="n">
        <v>612</v>
      </c>
      <c r="B613" t="inlineStr">
        <is>
          <t>Tyson Foerster</t>
        </is>
      </c>
      <c r="C613" t="inlineStr">
        <is>
          <t>PHI</t>
        </is>
      </c>
      <c r="D613" t="inlineStr">
        <is>
          <t>F</t>
        </is>
      </c>
      <c r="E613" t="inlineStr">
        <is>
          <t>F</t>
        </is>
      </c>
      <c r="F613" t="n">
        <v>24</v>
      </c>
      <c r="G613" t="inlineStr"/>
      <c r="H613" t="inlineStr">
        <is>
          <t>FA</t>
        </is>
      </c>
      <c r="I613" s="30" t="n">
        <v>3750000</v>
      </c>
      <c r="J613" s="31" t="n">
        <v>27.85</v>
      </c>
      <c r="K613" s="31" t="n">
        <v>55.38</v>
      </c>
      <c r="L613" s="31" t="n">
        <v>-27.53</v>
      </c>
      <c r="M613" s="31" t="n">
        <v>7.43</v>
      </c>
      <c r="N613" t="n">
        <v>215.6</v>
      </c>
      <c r="O613" t="n">
        <v>74</v>
      </c>
      <c r="P613" t="inlineStr">
        <is>
          <t>05k8c</t>
        </is>
      </c>
    </row>
    <row r="614">
      <c r="A614" t="n">
        <v>613</v>
      </c>
      <c r="B614" t="inlineStr">
        <is>
          <t>Ondrej Palat</t>
        </is>
      </c>
      <c r="C614" t="inlineStr">
        <is>
          <t>NYI</t>
        </is>
      </c>
      <c r="D614" t="inlineStr">
        <is>
          <t>F</t>
        </is>
      </c>
      <c r="E614" t="inlineStr">
        <is>
          <t>F</t>
        </is>
      </c>
      <c r="F614" t="n">
        <v>35</v>
      </c>
      <c r="G614" t="inlineStr"/>
      <c r="H614" t="inlineStr">
        <is>
          <t>FA</t>
        </is>
      </c>
      <c r="I614" s="30" t="n">
        <v>6000000</v>
      </c>
      <c r="J614" s="31" t="n">
        <v>27.83</v>
      </c>
      <c r="K614" s="31" t="n">
        <v>28.29</v>
      </c>
      <c r="L614" s="31" t="n">
        <v>-0.46</v>
      </c>
      <c r="M614" s="31" t="n">
        <v>4.64</v>
      </c>
      <c r="N614" t="n">
        <v>291.8</v>
      </c>
      <c r="O614" t="n">
        <v>8</v>
      </c>
      <c r="P614" t="inlineStr">
        <is>
          <t>02fqa</t>
        </is>
      </c>
    </row>
    <row r="615">
      <c r="A615" t="n">
        <v>614</v>
      </c>
      <c r="B615" t="inlineStr">
        <is>
          <t>Ryan Winterton</t>
        </is>
      </c>
      <c r="C615" t="inlineStr">
        <is>
          <t>SEA</t>
        </is>
      </c>
      <c r="D615" t="inlineStr">
        <is>
          <t>F</t>
        </is>
      </c>
      <c r="E615" t="inlineStr">
        <is>
          <t>F</t>
        </is>
      </c>
      <c r="F615" t="n">
        <v>23</v>
      </c>
      <c r="G615" t="inlineStr"/>
      <c r="H615" t="inlineStr">
        <is>
          <t>FA</t>
        </is>
      </c>
      <c r="I615" s="30" t="n">
        <v>1125000</v>
      </c>
      <c r="J615" s="31" t="n">
        <v>27.77</v>
      </c>
      <c r="K615" s="31" t="n">
        <v>24.31</v>
      </c>
      <c r="L615" s="31" t="n">
        <v>3.46</v>
      </c>
      <c r="M615" s="31" t="n">
        <v>24.68</v>
      </c>
      <c r="O615" t="n">
        <v>16</v>
      </c>
      <c r="P615" t="inlineStr">
        <is>
          <t>05tuj</t>
        </is>
      </c>
    </row>
    <row r="616">
      <c r="A616" t="n">
        <v>615</v>
      </c>
      <c r="B616" t="inlineStr">
        <is>
          <t>Fedor Svechkov</t>
        </is>
      </c>
      <c r="C616" t="inlineStr">
        <is>
          <t>COL</t>
        </is>
      </c>
      <c r="D616" t="inlineStr">
        <is>
          <t>F</t>
        </is>
      </c>
      <c r="E616" t="inlineStr">
        <is>
          <t>F</t>
        </is>
      </c>
      <c r="F616" t="n">
        <v>23</v>
      </c>
      <c r="G616" t="inlineStr"/>
      <c r="H616" t="inlineStr">
        <is>
          <t>Le Duke of Dangles</t>
        </is>
      </c>
      <c r="I616" s="30" t="n">
        <v>1250000</v>
      </c>
      <c r="J616" s="31" t="n">
        <v>27.66</v>
      </c>
      <c r="K616" s="31" t="n">
        <v>26.25</v>
      </c>
      <c r="L616" s="31" t="n">
        <v>1.41</v>
      </c>
      <c r="M616" s="31" t="n">
        <v>22.13</v>
      </c>
      <c r="O616" t="n">
        <v>27</v>
      </c>
      <c r="P616" t="inlineStr">
        <is>
          <t>05rj4</t>
        </is>
      </c>
    </row>
    <row r="617">
      <c r="A617" t="n">
        <v>616</v>
      </c>
      <c r="B617" t="inlineStr">
        <is>
          <t>Carl Grundstrom</t>
        </is>
      </c>
      <c r="C617" t="inlineStr">
        <is>
          <t>PHI</t>
        </is>
      </c>
      <c r="D617" t="inlineStr">
        <is>
          <t>F</t>
        </is>
      </c>
      <c r="E617" t="inlineStr">
        <is>
          <t>F</t>
        </is>
      </c>
      <c r="F617" t="n">
        <v>28</v>
      </c>
      <c r="G617" t="inlineStr"/>
      <c r="H617" t="inlineStr">
        <is>
          <t>FA</t>
        </is>
      </c>
      <c r="I617" s="30" t="n">
        <v>1000000</v>
      </c>
      <c r="J617" s="31" t="n">
        <v>27.62</v>
      </c>
      <c r="K617" s="31" t="n">
        <v>33.11</v>
      </c>
      <c r="L617" s="31" t="n">
        <v>-5.49</v>
      </c>
      <c r="M617" s="31" t="n">
        <v>27.62</v>
      </c>
      <c r="O617" t="n">
        <v>9</v>
      </c>
      <c r="P617" t="inlineStr">
        <is>
          <t>03vuj</t>
        </is>
      </c>
    </row>
    <row r="618">
      <c r="A618" t="n">
        <v>617</v>
      </c>
      <c r="B618" t="inlineStr">
        <is>
          <t>Dennis Hildeby</t>
        </is>
      </c>
      <c r="C618" t="inlineStr">
        <is>
          <t>TBL</t>
        </is>
      </c>
      <c r="D618" t="inlineStr">
        <is>
          <t>G</t>
        </is>
      </c>
      <c r="E618" t="inlineStr">
        <is>
          <t>G</t>
        </is>
      </c>
      <c r="F618" t="n">
        <v>25</v>
      </c>
      <c r="G618" t="inlineStr"/>
      <c r="H618" t="inlineStr">
        <is>
          <t>FA</t>
        </is>
      </c>
      <c r="I618" s="30" t="n">
        <v>841667</v>
      </c>
      <c r="J618" s="31" t="n">
        <v>27.52</v>
      </c>
      <c r="K618" s="31" t="n">
        <v>30.54</v>
      </c>
      <c r="L618" s="31" t="n">
        <v>-3.02</v>
      </c>
      <c r="M618" s="31" t="n">
        <v>32.7</v>
      </c>
      <c r="N618" t="n">
        <v>293.1</v>
      </c>
      <c r="O618" t="n">
        <v>48</v>
      </c>
      <c r="P618" t="inlineStr">
        <is>
          <t>060us</t>
        </is>
      </c>
    </row>
    <row r="619">
      <c r="A619" t="n">
        <v>618</v>
      </c>
      <c r="B619" t="inlineStr">
        <is>
          <t>Vladislav Namestnikov</t>
        </is>
      </c>
      <c r="C619" t="inlineStr">
        <is>
          <t>WPG</t>
        </is>
      </c>
      <c r="D619" t="inlineStr">
        <is>
          <t>F</t>
        </is>
      </c>
      <c r="E619" t="inlineStr">
        <is>
          <t>F</t>
        </is>
      </c>
      <c r="F619" t="n">
        <v>33</v>
      </c>
      <c r="G619" t="inlineStr"/>
      <c r="H619" t="inlineStr">
        <is>
          <t>FA</t>
        </is>
      </c>
      <c r="I619" s="30" t="n">
        <v>3000000</v>
      </c>
      <c r="J619" s="31" t="n">
        <v>27.28</v>
      </c>
      <c r="K619" s="31" t="n">
        <v>39</v>
      </c>
      <c r="L619" s="31" t="n">
        <v>-11.72</v>
      </c>
      <c r="M619" s="31" t="n">
        <v>9.09</v>
      </c>
      <c r="N619" t="n">
        <v>291.9</v>
      </c>
      <c r="O619" t="n">
        <v>9</v>
      </c>
      <c r="P619" t="inlineStr">
        <is>
          <t>02b3l</t>
        </is>
      </c>
    </row>
    <row r="620">
      <c r="A620" t="n">
        <v>619</v>
      </c>
      <c r="B620" t="inlineStr">
        <is>
          <t>Johnathan Kovacevic</t>
        </is>
      </c>
      <c r="C620" t="inlineStr">
        <is>
          <t>NJD</t>
        </is>
      </c>
      <c r="D620" t="inlineStr">
        <is>
          <t>D</t>
        </is>
      </c>
      <c r="E620" t="inlineStr">
        <is>
          <t>D</t>
        </is>
      </c>
      <c r="F620" t="n">
        <v>29</v>
      </c>
      <c r="G620" t="inlineStr"/>
      <c r="H620" t="inlineStr">
        <is>
          <t>Brown Noesen</t>
        </is>
      </c>
      <c r="I620" s="30" t="n">
        <v>4000000</v>
      </c>
      <c r="J620" s="31" t="n">
        <v>27.25</v>
      </c>
      <c r="K620" s="31" t="n">
        <v>45.02</v>
      </c>
      <c r="L620" s="31" t="n">
        <v>-17.77</v>
      </c>
      <c r="M620" s="31" t="n">
        <v>6.81</v>
      </c>
      <c r="O620" t="n">
        <v>9</v>
      </c>
      <c r="P620" t="inlineStr">
        <is>
          <t>04f1d</t>
        </is>
      </c>
    </row>
    <row r="621">
      <c r="A621" t="n">
        <v>620</v>
      </c>
      <c r="B621" t="inlineStr">
        <is>
          <t>Hendrix Lapierre</t>
        </is>
      </c>
      <c r="C621" t="inlineStr">
        <is>
          <t>PIT</t>
        </is>
      </c>
      <c r="D621" t="inlineStr">
        <is>
          <t>F</t>
        </is>
      </c>
      <c r="E621" t="inlineStr">
        <is>
          <t>F</t>
        </is>
      </c>
      <c r="F621" t="n">
        <v>24</v>
      </c>
      <c r="G621" t="inlineStr"/>
      <c r="H621" t="inlineStr">
        <is>
          <t>FA</t>
        </is>
      </c>
      <c r="I621" s="30" t="n">
        <v>1300000</v>
      </c>
      <c r="J621" s="31" t="n">
        <v>27.08</v>
      </c>
      <c r="K621" s="31" t="n">
        <v>23.64</v>
      </c>
      <c r="L621" s="31" t="n">
        <v>3.44</v>
      </c>
      <c r="M621" s="31" t="n">
        <v>20.83</v>
      </c>
      <c r="O621" t="n">
        <v>18</v>
      </c>
      <c r="P621" t="inlineStr">
        <is>
          <t>04ymu</t>
        </is>
      </c>
    </row>
    <row r="622">
      <c r="A622" t="n">
        <v>621</v>
      </c>
      <c r="B622" t="inlineStr">
        <is>
          <t>Spencer Stastney</t>
        </is>
      </c>
      <c r="C622" t="inlineStr">
        <is>
          <t>EDM</t>
        </is>
      </c>
      <c r="D622" t="inlineStr">
        <is>
          <t>D</t>
        </is>
      </c>
      <c r="E622" t="inlineStr">
        <is>
          <t>D</t>
        </is>
      </c>
      <c r="F622" t="n">
        <v>26</v>
      </c>
      <c r="G622" t="inlineStr"/>
      <c r="H622" t="inlineStr">
        <is>
          <t>FA</t>
        </is>
      </c>
      <c r="I622" s="30" t="n">
        <v>1525000</v>
      </c>
      <c r="J622" s="31" t="n">
        <v>26.97</v>
      </c>
      <c r="K622" s="31" t="n">
        <v>8.09</v>
      </c>
      <c r="L622" s="31" t="n">
        <v>18.88</v>
      </c>
      <c r="M622" s="31" t="n">
        <v>17.69</v>
      </c>
      <c r="O622" t="n">
        <v>8</v>
      </c>
      <c r="P622" t="inlineStr">
        <is>
          <t>04qzx</t>
        </is>
      </c>
    </row>
    <row r="623">
      <c r="A623" t="n">
        <v>622</v>
      </c>
      <c r="B623" t="inlineStr">
        <is>
          <t>Olli Maatta</t>
        </is>
      </c>
      <c r="C623" t="inlineStr">
        <is>
          <t>MIN</t>
        </is>
      </c>
      <c r="D623" t="inlineStr">
        <is>
          <t>D</t>
        </is>
      </c>
      <c r="E623" t="inlineStr">
        <is>
          <t>D</t>
        </is>
      </c>
      <c r="F623" t="n">
        <v>32</v>
      </c>
      <c r="G623" t="inlineStr"/>
      <c r="H623" t="inlineStr">
        <is>
          <t>FA</t>
        </is>
      </c>
      <c r="I623" s="30" t="n">
        <v>3500000</v>
      </c>
      <c r="J623" s="31" t="n">
        <v>26.65</v>
      </c>
      <c r="K623" s="31" t="n">
        <v>39.68</v>
      </c>
      <c r="L623" s="31" t="n">
        <v>-13.03</v>
      </c>
      <c r="M623" s="31" t="n">
        <v>7.61</v>
      </c>
      <c r="O623" t="n">
        <v>7</v>
      </c>
      <c r="P623" t="inlineStr">
        <is>
          <t>02nop</t>
        </is>
      </c>
    </row>
    <row r="624">
      <c r="A624" t="n">
        <v>623</v>
      </c>
      <c r="B624" t="inlineStr">
        <is>
          <t>Kirby Dach</t>
        </is>
      </c>
      <c r="C624" t="inlineStr">
        <is>
          <t>MTL</t>
        </is>
      </c>
      <c r="D624" t="inlineStr">
        <is>
          <t>F</t>
        </is>
      </c>
      <c r="E624" t="inlineStr">
        <is>
          <t>F</t>
        </is>
      </c>
      <c r="F624" t="n">
        <v>25</v>
      </c>
      <c r="G624" t="inlineStr"/>
      <c r="H624" t="inlineStr">
        <is>
          <t>FA</t>
        </is>
      </c>
      <c r="I624" s="30" t="n">
        <v>3600000</v>
      </c>
      <c r="J624" s="31" t="n">
        <v>26.6</v>
      </c>
      <c r="K624" s="31" t="n">
        <v>46.99</v>
      </c>
      <c r="L624" s="31" t="n">
        <v>-20.39</v>
      </c>
      <c r="M624" s="31" t="n">
        <v>7.39</v>
      </c>
      <c r="N624" t="n">
        <v>293.1</v>
      </c>
      <c r="O624" t="n">
        <v>35</v>
      </c>
      <c r="P624" t="inlineStr">
        <is>
          <t>04ld9</t>
        </is>
      </c>
    </row>
    <row r="625">
      <c r="A625" t="n">
        <v>624</v>
      </c>
      <c r="B625" t="inlineStr">
        <is>
          <t>Liam Ohgren</t>
        </is>
      </c>
      <c r="C625" t="inlineStr">
        <is>
          <t>VAN</t>
        </is>
      </c>
      <c r="D625" t="inlineStr">
        <is>
          <t>F</t>
        </is>
      </c>
      <c r="E625" t="inlineStr">
        <is>
          <t>F</t>
        </is>
      </c>
      <c r="F625" t="n">
        <v>22</v>
      </c>
      <c r="G625" t="inlineStr"/>
      <c r="H625" t="inlineStr">
        <is>
          <t>Sidizen Kanes</t>
        </is>
      </c>
      <c r="I625" s="30" t="n">
        <v>886666</v>
      </c>
      <c r="J625" s="31" t="n">
        <v>26.59</v>
      </c>
      <c r="K625" s="31" t="n">
        <v>24.96</v>
      </c>
      <c r="L625" s="31" t="n">
        <v>1.63</v>
      </c>
      <c r="M625" s="31" t="n">
        <v>29.99</v>
      </c>
      <c r="O625" t="n">
        <v>44</v>
      </c>
      <c r="P625" t="inlineStr">
        <is>
          <t>05ym6</t>
        </is>
      </c>
    </row>
    <row r="626">
      <c r="A626" t="n">
        <v>625</v>
      </c>
      <c r="B626" t="inlineStr">
        <is>
          <t>Oliver Moore</t>
        </is>
      </c>
      <c r="C626" t="inlineStr">
        <is>
          <t>CHI</t>
        </is>
      </c>
      <c r="D626" t="inlineStr">
        <is>
          <t>F</t>
        </is>
      </c>
      <c r="E626" t="inlineStr">
        <is>
          <t>F</t>
        </is>
      </c>
      <c r="F626" t="n">
        <v>21</v>
      </c>
      <c r="G626" t="inlineStr"/>
      <c r="H626" t="inlineStr">
        <is>
          <t>A Bunch of Dusters</t>
        </is>
      </c>
      <c r="I626" s="30" t="n">
        <v>941667</v>
      </c>
      <c r="J626" s="31" t="n">
        <v>26.52</v>
      </c>
      <c r="K626" s="31" t="n">
        <v>34.32</v>
      </c>
      <c r="L626" s="31" t="n">
        <v>-7.8</v>
      </c>
      <c r="M626" s="31" t="n">
        <v>28.16</v>
      </c>
      <c r="O626" t="n">
        <v>54</v>
      </c>
      <c r="P626" t="inlineStr">
        <is>
          <t>0644e</t>
        </is>
      </c>
    </row>
    <row r="627">
      <c r="A627" t="n">
        <v>626</v>
      </c>
      <c r="B627" t="inlineStr">
        <is>
          <t>Colton Sissons</t>
        </is>
      </c>
      <c r="C627" t="inlineStr">
        <is>
          <t>TOR</t>
        </is>
      </c>
      <c r="D627" t="inlineStr">
        <is>
          <t>F</t>
        </is>
      </c>
      <c r="E627" t="inlineStr">
        <is>
          <t>F</t>
        </is>
      </c>
      <c r="F627" t="n">
        <v>32</v>
      </c>
      <c r="G627" t="inlineStr"/>
      <c r="H627" t="inlineStr">
        <is>
          <t>FA</t>
        </is>
      </c>
      <c r="I627" s="30" t="n">
        <v>4250000</v>
      </c>
      <c r="J627" s="31" t="n">
        <v>26.49</v>
      </c>
      <c r="K627" s="31" t="n">
        <v>31.37</v>
      </c>
      <c r="L627" s="31" t="n">
        <v>-4.88</v>
      </c>
      <c r="M627" s="31" t="n">
        <v>6.23</v>
      </c>
      <c r="O627" t="n">
        <v>8</v>
      </c>
      <c r="P627" t="inlineStr">
        <is>
          <t>02npb</t>
        </is>
      </c>
    </row>
    <row r="628">
      <c r="A628" t="n">
        <v>627</v>
      </c>
      <c r="B628" t="inlineStr">
        <is>
          <t>Ty Dellandrea</t>
        </is>
      </c>
      <c r="C628" t="inlineStr">
        <is>
          <t>SJS</t>
        </is>
      </c>
      <c r="D628" t="inlineStr">
        <is>
          <t>F</t>
        </is>
      </c>
      <c r="E628" t="inlineStr">
        <is>
          <t>F</t>
        </is>
      </c>
      <c r="F628" t="n">
        <v>26</v>
      </c>
      <c r="G628" t="inlineStr"/>
      <c r="H628" t="inlineStr">
        <is>
          <t>FA</t>
        </is>
      </c>
      <c r="I628" s="30" t="n">
        <v>1625000</v>
      </c>
      <c r="J628" s="31" t="n">
        <v>26.48</v>
      </c>
      <c r="K628" s="31" t="n">
        <v>27.88</v>
      </c>
      <c r="L628" s="31" t="n">
        <v>-1.4</v>
      </c>
      <c r="M628" s="31" t="n">
        <v>16.3</v>
      </c>
      <c r="O628" t="n">
        <v>13</v>
      </c>
      <c r="P628" t="inlineStr">
        <is>
          <t>04lc6</t>
        </is>
      </c>
    </row>
    <row r="629">
      <c r="A629" t="n">
        <v>628</v>
      </c>
      <c r="B629" t="inlineStr">
        <is>
          <t>Vitek Vanecek</t>
        </is>
      </c>
      <c r="C629" t="inlineStr">
        <is>
          <t>NYI</t>
        </is>
      </c>
      <c r="D629" t="inlineStr">
        <is>
          <t>G</t>
        </is>
      </c>
      <c r="E629" t="inlineStr">
        <is>
          <t>G</t>
        </is>
      </c>
      <c r="F629" t="n">
        <v>30</v>
      </c>
      <c r="G629" t="inlineStr"/>
      <c r="H629" t="inlineStr">
        <is>
          <t>FA</t>
        </is>
      </c>
      <c r="I629" s="30" t="n">
        <v>1000000</v>
      </c>
      <c r="J629" s="31" t="n">
        <v>26.44</v>
      </c>
      <c r="K629" s="31" t="n">
        <v>18.18</v>
      </c>
      <c r="L629" s="31" t="n">
        <v>8.26</v>
      </c>
      <c r="M629" s="31" t="n">
        <v>26.44</v>
      </c>
      <c r="O629" t="n">
        <v>14</v>
      </c>
      <c r="P629" t="inlineStr">
        <is>
          <t>03eap</t>
        </is>
      </c>
    </row>
    <row r="630">
      <c r="A630" t="n">
        <v>629</v>
      </c>
      <c r="B630" t="inlineStr">
        <is>
          <t>Miles Wood</t>
        </is>
      </c>
      <c r="C630" t="inlineStr">
        <is>
          <t>CBJ</t>
        </is>
      </c>
      <c r="D630" t="inlineStr">
        <is>
          <t>F</t>
        </is>
      </c>
      <c r="E630" t="inlineStr">
        <is>
          <t>F</t>
        </is>
      </c>
      <c r="F630" t="n">
        <v>30</v>
      </c>
      <c r="G630" t="inlineStr"/>
      <c r="H630" t="inlineStr">
        <is>
          <t>FA</t>
        </is>
      </c>
      <c r="I630" s="30" t="n">
        <v>2500000</v>
      </c>
      <c r="J630" s="31" t="n">
        <v>26.41</v>
      </c>
      <c r="K630" s="31" t="n">
        <v>29.88</v>
      </c>
      <c r="L630" s="31" t="n">
        <v>-3.47</v>
      </c>
      <c r="M630" s="31" t="n">
        <v>10.56</v>
      </c>
      <c r="N630" t="n">
        <v>292.7</v>
      </c>
      <c r="O630" t="n">
        <v>6</v>
      </c>
      <c r="P630" t="inlineStr">
        <is>
          <t>031pm</t>
        </is>
      </c>
    </row>
    <row r="631">
      <c r="A631" t="n">
        <v>630</v>
      </c>
      <c r="B631" t="inlineStr">
        <is>
          <t>Jesper Boqvist</t>
        </is>
      </c>
      <c r="C631" t="inlineStr">
        <is>
          <t>NJD</t>
        </is>
      </c>
      <c r="D631" t="inlineStr">
        <is>
          <t>F</t>
        </is>
      </c>
      <c r="E631" t="inlineStr">
        <is>
          <t>F</t>
        </is>
      </c>
      <c r="F631" t="n">
        <v>27</v>
      </c>
      <c r="G631" t="inlineStr"/>
      <c r="H631" t="inlineStr">
        <is>
          <t>FA</t>
        </is>
      </c>
      <c r="I631" s="30" t="n">
        <v>1500000</v>
      </c>
      <c r="J631" s="31" t="n">
        <v>26.37</v>
      </c>
      <c r="K631" s="31" t="n">
        <v>12.27</v>
      </c>
      <c r="L631" s="31" t="n">
        <v>14.1</v>
      </c>
      <c r="M631" s="31" t="n">
        <v>17.58</v>
      </c>
      <c r="O631" t="n">
        <v>8</v>
      </c>
      <c r="P631" t="inlineStr">
        <is>
          <t>048x6</t>
        </is>
      </c>
    </row>
    <row r="632">
      <c r="A632" t="n">
        <v>631</v>
      </c>
      <c r="B632" t="inlineStr">
        <is>
          <t>Adam Henrique</t>
        </is>
      </c>
      <c r="C632" t="inlineStr">
        <is>
          <t>(N/A)</t>
        </is>
      </c>
      <c r="D632" t="inlineStr">
        <is>
          <t>F</t>
        </is>
      </c>
      <c r="E632" t="inlineStr">
        <is>
          <t>F</t>
        </is>
      </c>
      <c r="F632" t="n">
        <v>36</v>
      </c>
      <c r="G632" t="inlineStr"/>
      <c r="H632" t="inlineStr">
        <is>
          <t>FA</t>
        </is>
      </c>
      <c r="I632" s="30" t="n">
        <v>1</v>
      </c>
      <c r="J632" s="31" t="n">
        <v>26.2</v>
      </c>
      <c r="K632" s="31" t="n">
        <v>32.46</v>
      </c>
      <c r="L632" s="31" t="n">
        <v>-6.26</v>
      </c>
      <c r="M632" s="31" t="n">
        <v>26200000</v>
      </c>
      <c r="O632" t="n">
        <v>8</v>
      </c>
      <c r="P632" t="inlineStr">
        <is>
          <t>01s88</t>
        </is>
      </c>
    </row>
    <row r="633">
      <c r="A633" t="n">
        <v>632</v>
      </c>
      <c r="B633" t="inlineStr">
        <is>
          <t>Michael Misa</t>
        </is>
      </c>
      <c r="C633" t="inlineStr">
        <is>
          <t>SJS</t>
        </is>
      </c>
      <c r="D633" t="inlineStr">
        <is>
          <t>F</t>
        </is>
      </c>
      <c r="E633" t="inlineStr">
        <is>
          <t>F</t>
        </is>
      </c>
      <c r="F633" t="n">
        <v>19</v>
      </c>
      <c r="G633" t="inlineStr"/>
      <c r="H633" t="inlineStr">
        <is>
          <t>The Last Place Lukes</t>
        </is>
      </c>
      <c r="I633" s="30" t="n">
        <v>975000</v>
      </c>
      <c r="J633" s="31" t="n">
        <v>26.12</v>
      </c>
      <c r="K633" s="31" t="n">
        <v>41.71</v>
      </c>
      <c r="L633" s="31" t="n">
        <v>-15.59</v>
      </c>
      <c r="M633" s="31" t="n">
        <v>26.79</v>
      </c>
      <c r="N633" t="n">
        <v>230.1</v>
      </c>
      <c r="O633" t="n">
        <v>87</v>
      </c>
      <c r="P633" t="inlineStr">
        <is>
          <t>061im</t>
        </is>
      </c>
    </row>
    <row r="634">
      <c r="A634" t="n">
        <v>633</v>
      </c>
      <c r="B634" t="inlineStr">
        <is>
          <t>Conor Sheary</t>
        </is>
      </c>
      <c r="C634" t="inlineStr">
        <is>
          <t>BUF</t>
        </is>
      </c>
      <c r="D634" t="inlineStr">
        <is>
          <t>F</t>
        </is>
      </c>
      <c r="E634" t="inlineStr">
        <is>
          <t>F</t>
        </is>
      </c>
      <c r="F634" t="n">
        <v>34</v>
      </c>
      <c r="G634" t="inlineStr"/>
      <c r="H634" t="inlineStr">
        <is>
          <t>FA</t>
        </is>
      </c>
      <c r="I634" s="30" t="n">
        <v>850000</v>
      </c>
      <c r="J634" s="31" t="n">
        <v>26.04</v>
      </c>
      <c r="K634" s="31" t="n">
        <v>27.42</v>
      </c>
      <c r="L634" s="31" t="n">
        <v>-1.38</v>
      </c>
      <c r="M634" s="31" t="n">
        <v>30.64</v>
      </c>
      <c r="O634" t="n">
        <v>5</v>
      </c>
      <c r="P634" t="inlineStr">
        <is>
          <t>03cwq</t>
        </is>
      </c>
    </row>
    <row r="635">
      <c r="A635" t="n">
        <v>634</v>
      </c>
      <c r="B635" t="inlineStr">
        <is>
          <t>Nick Bjugstad</t>
        </is>
      </c>
      <c r="C635" t="inlineStr">
        <is>
          <t>NJD</t>
        </is>
      </c>
      <c r="D635" t="inlineStr">
        <is>
          <t>F</t>
        </is>
      </c>
      <c r="E635" t="inlineStr">
        <is>
          <t>F</t>
        </is>
      </c>
      <c r="F635" t="n">
        <v>34</v>
      </c>
      <c r="G635" t="inlineStr"/>
      <c r="H635" t="inlineStr">
        <is>
          <t>FA</t>
        </is>
      </c>
      <c r="I635" s="30" t="n">
        <v>1750000</v>
      </c>
      <c r="J635" s="31" t="n">
        <v>25.97</v>
      </c>
      <c r="K635" s="31" t="n">
        <v>28.03</v>
      </c>
      <c r="L635" s="31" t="n">
        <v>-2.06</v>
      </c>
      <c r="M635" s="31" t="n">
        <v>14.84</v>
      </c>
      <c r="O635" t="n">
        <v>9</v>
      </c>
      <c r="P635" t="inlineStr">
        <is>
          <t>01ztq</t>
        </is>
      </c>
    </row>
    <row r="636">
      <c r="A636" t="n">
        <v>635</v>
      </c>
      <c r="B636" t="inlineStr">
        <is>
          <t>Conor Timmins</t>
        </is>
      </c>
      <c r="C636" t="inlineStr">
        <is>
          <t>BUF</t>
        </is>
      </c>
      <c r="D636" t="inlineStr">
        <is>
          <t>D</t>
        </is>
      </c>
      <c r="E636" t="inlineStr">
        <is>
          <t>D</t>
        </is>
      </c>
      <c r="F636" t="n">
        <v>27</v>
      </c>
      <c r="G636" t="inlineStr"/>
      <c r="H636" t="inlineStr">
        <is>
          <t>FA</t>
        </is>
      </c>
      <c r="I636" s="30" t="n">
        <v>2200000</v>
      </c>
      <c r="J636" s="31" t="n">
        <v>25.68</v>
      </c>
      <c r="K636" s="31" t="n">
        <v>39.76</v>
      </c>
      <c r="L636" s="31" t="n">
        <v>-14.08</v>
      </c>
      <c r="M636" s="31" t="n">
        <v>11.67</v>
      </c>
      <c r="O636" t="n">
        <v>10</v>
      </c>
      <c r="P636" t="inlineStr">
        <is>
          <t>04f0p</t>
        </is>
      </c>
    </row>
    <row r="637">
      <c r="A637" t="n">
        <v>636</v>
      </c>
      <c r="B637" t="inlineStr">
        <is>
          <t>Leevi Merilainen</t>
        </is>
      </c>
      <c r="C637" t="inlineStr">
        <is>
          <t>OTT</t>
        </is>
      </c>
      <c r="D637" t="inlineStr">
        <is>
          <t>G</t>
        </is>
      </c>
      <c r="E637" t="inlineStr">
        <is>
          <t>G</t>
        </is>
      </c>
      <c r="F637" t="n">
        <v>24</v>
      </c>
      <c r="G637" t="inlineStr"/>
      <c r="H637" t="inlineStr">
        <is>
          <t>Anybody but the Leafs</t>
        </is>
      </c>
      <c r="I637" s="30" t="n">
        <v>1100000</v>
      </c>
      <c r="J637" s="31" t="n">
        <v>25.66</v>
      </c>
      <c r="K637" s="31" t="n">
        <v>8.640000000000001</v>
      </c>
      <c r="L637" s="31" t="n">
        <v>17.02</v>
      </c>
      <c r="M637" s="31" t="n">
        <v>23.33</v>
      </c>
      <c r="O637" t="n">
        <v>36</v>
      </c>
      <c r="P637" t="inlineStr">
        <is>
          <t>05oxl</t>
        </is>
      </c>
    </row>
    <row r="638">
      <c r="A638" t="n">
        <v>637</v>
      </c>
      <c r="B638" t="inlineStr">
        <is>
          <t>Elmer Soderblom</t>
        </is>
      </c>
      <c r="C638" t="inlineStr">
        <is>
          <t>PIT</t>
        </is>
      </c>
      <c r="D638" t="inlineStr">
        <is>
          <t>F</t>
        </is>
      </c>
      <c r="E638" t="inlineStr">
        <is>
          <t>F</t>
        </is>
      </c>
      <c r="F638" t="n">
        <v>25</v>
      </c>
      <c r="G638" t="inlineStr"/>
      <c r="H638" t="inlineStr">
        <is>
          <t>FA</t>
        </is>
      </c>
      <c r="I638" s="30" t="n">
        <v>1125000</v>
      </c>
      <c r="J638" s="31" t="n">
        <v>25.42</v>
      </c>
      <c r="K638" s="31" t="n">
        <v>17.83</v>
      </c>
      <c r="L638" s="31" t="n">
        <v>7.59</v>
      </c>
      <c r="M638" s="31" t="n">
        <v>22.6</v>
      </c>
      <c r="O638" t="n">
        <v>18</v>
      </c>
      <c r="P638" t="inlineStr">
        <is>
          <t>051v7</t>
        </is>
      </c>
    </row>
    <row r="639">
      <c r="A639" t="n">
        <v>638</v>
      </c>
      <c r="B639" t="inlineStr">
        <is>
          <t>Nils Lundkvist</t>
        </is>
      </c>
      <c r="C639" t="inlineStr">
        <is>
          <t>DAL</t>
        </is>
      </c>
      <c r="D639" t="inlineStr">
        <is>
          <t>D</t>
        </is>
      </c>
      <c r="E639" t="inlineStr">
        <is>
          <t>D</t>
        </is>
      </c>
      <c r="F639" t="n">
        <v>26</v>
      </c>
      <c r="G639" t="inlineStr"/>
      <c r="H639" t="inlineStr">
        <is>
          <t>Sidizen Kanes</t>
        </is>
      </c>
      <c r="I639" s="30" t="n">
        <v>1750000</v>
      </c>
      <c r="J639" s="31" t="n">
        <v>25.37</v>
      </c>
      <c r="K639" s="31" t="n">
        <v>34.36</v>
      </c>
      <c r="L639" s="31" t="n">
        <v>-8.99</v>
      </c>
      <c r="M639" s="31" t="n">
        <v>14.5</v>
      </c>
      <c r="O639" t="n">
        <v>15</v>
      </c>
      <c r="P639" t="inlineStr">
        <is>
          <t>04qvi</t>
        </is>
      </c>
    </row>
    <row r="640">
      <c r="A640" t="n">
        <v>639</v>
      </c>
      <c r="B640" t="inlineStr">
        <is>
          <t>Nikita Tolopilo</t>
        </is>
      </c>
      <c r="C640" t="inlineStr">
        <is>
          <t>VAN</t>
        </is>
      </c>
      <c r="D640" t="inlineStr">
        <is>
          <t>G</t>
        </is>
      </c>
      <c r="E640" t="inlineStr">
        <is>
          <t>G</t>
        </is>
      </c>
      <c r="F640" t="n">
        <v>26</v>
      </c>
      <c r="G640" t="inlineStr"/>
      <c r="H640" t="inlineStr">
        <is>
          <t>FA</t>
        </is>
      </c>
      <c r="I640" s="30" t="n">
        <v>775000</v>
      </c>
      <c r="J640" s="31" t="n">
        <v>25.36</v>
      </c>
      <c r="K640" s="31" t="n">
        <v>8.699999999999999</v>
      </c>
      <c r="L640" s="31" t="n">
        <v>16.66</v>
      </c>
      <c r="M640" s="31" t="n">
        <v>32.72</v>
      </c>
      <c r="N640" t="n">
        <v>292.1</v>
      </c>
      <c r="O640" t="n">
        <v>20</v>
      </c>
      <c r="P640" t="inlineStr">
        <is>
          <t>06agl</t>
        </is>
      </c>
    </row>
    <row r="641">
      <c r="A641" t="n">
        <v>640</v>
      </c>
      <c r="B641" t="inlineStr">
        <is>
          <t>Frank Vatrano</t>
        </is>
      </c>
      <c r="C641" t="inlineStr">
        <is>
          <t>ANA</t>
        </is>
      </c>
      <c r="D641" t="inlineStr">
        <is>
          <t>F</t>
        </is>
      </c>
      <c r="E641" t="inlineStr">
        <is>
          <t>F</t>
        </is>
      </c>
      <c r="F641" t="n">
        <v>32</v>
      </c>
      <c r="G641" t="inlineStr"/>
      <c r="H641" t="inlineStr">
        <is>
          <t>FA</t>
        </is>
      </c>
      <c r="I641" s="30" t="n">
        <v>4571189</v>
      </c>
      <c r="J641" s="31" t="n">
        <v>25.32</v>
      </c>
      <c r="K641" s="31" t="n">
        <v>51.56</v>
      </c>
      <c r="L641" s="31" t="n">
        <v>-26.24</v>
      </c>
      <c r="M641" s="31" t="n">
        <v>5.54</v>
      </c>
      <c r="N641" t="n">
        <v>292.4</v>
      </c>
      <c r="O641" t="n">
        <v>19</v>
      </c>
      <c r="P641" t="inlineStr">
        <is>
          <t>03ne3</t>
        </is>
      </c>
    </row>
    <row r="642">
      <c r="A642" t="n">
        <v>641</v>
      </c>
      <c r="B642" t="inlineStr">
        <is>
          <t>Kasperi Kapanen</t>
        </is>
      </c>
      <c r="C642" t="inlineStr">
        <is>
          <t>EDM</t>
        </is>
      </c>
      <c r="D642" t="inlineStr">
        <is>
          <t>F</t>
        </is>
      </c>
      <c r="E642" t="inlineStr">
        <is>
          <t>F</t>
        </is>
      </c>
      <c r="F642" t="n">
        <v>30</v>
      </c>
      <c r="G642" t="inlineStr"/>
      <c r="H642" t="inlineStr">
        <is>
          <t>FA</t>
        </is>
      </c>
      <c r="I642" s="30" t="n">
        <v>2600000</v>
      </c>
      <c r="J642" s="31" t="n">
        <v>24.97</v>
      </c>
      <c r="K642" s="31" t="n">
        <v>36.54</v>
      </c>
      <c r="L642" s="31" t="n">
        <v>-11.57</v>
      </c>
      <c r="M642" s="31" t="n">
        <v>9.6</v>
      </c>
      <c r="N642" t="n">
        <v>292.9</v>
      </c>
      <c r="O642" t="n">
        <v>14</v>
      </c>
      <c r="P642" t="inlineStr">
        <is>
          <t>039ch</t>
        </is>
      </c>
    </row>
    <row r="643">
      <c r="A643" t="n">
        <v>642</v>
      </c>
      <c r="B643" t="inlineStr">
        <is>
          <t>Ben Meyers</t>
        </is>
      </c>
      <c r="C643" t="inlineStr">
        <is>
          <t>SEA</t>
        </is>
      </c>
      <c r="D643" t="inlineStr">
        <is>
          <t>F</t>
        </is>
      </c>
      <c r="E643" t="inlineStr">
        <is>
          <t>F</t>
        </is>
      </c>
      <c r="F643" t="n">
        <v>27</v>
      </c>
      <c r="G643" t="inlineStr"/>
      <c r="H643" t="inlineStr">
        <is>
          <t>FA</t>
        </is>
      </c>
      <c r="I643" s="30" t="n">
        <v>1000000</v>
      </c>
      <c r="J643" s="31" t="n">
        <v>24.86</v>
      </c>
      <c r="K643" s="31" t="n">
        <v>19.34</v>
      </c>
      <c r="L643" s="31" t="n">
        <v>5.52</v>
      </c>
      <c r="M643" s="31" t="n">
        <v>24.86</v>
      </c>
      <c r="O643" t="n">
        <v>7</v>
      </c>
      <c r="P643" t="inlineStr">
        <is>
          <t>04zj9</t>
        </is>
      </c>
    </row>
    <row r="644">
      <c r="A644" t="n">
        <v>643</v>
      </c>
      <c r="B644" t="inlineStr">
        <is>
          <t>James Reimer</t>
        </is>
      </c>
      <c r="C644" t="inlineStr">
        <is>
          <t>(N/A)</t>
        </is>
      </c>
      <c r="D644" t="inlineStr">
        <is>
          <t>G</t>
        </is>
      </c>
      <c r="E644" t="inlineStr">
        <is>
          <t>G</t>
        </is>
      </c>
      <c r="F644" t="n">
        <v>38</v>
      </c>
      <c r="G644" t="inlineStr"/>
      <c r="H644" t="inlineStr">
        <is>
          <t>FA</t>
        </is>
      </c>
      <c r="I644" s="30" t="n">
        <v>1</v>
      </c>
      <c r="J644" s="31" t="n">
        <v>24.82</v>
      </c>
      <c r="K644" s="31" t="n">
        <v>9.859999999999999</v>
      </c>
      <c r="L644" s="31" t="n">
        <v>14.96</v>
      </c>
      <c r="M644" s="31" t="n">
        <v>24820000</v>
      </c>
      <c r="O644" t="n">
        <v>3</v>
      </c>
      <c r="P644" t="inlineStr">
        <is>
          <t>0055l</t>
        </is>
      </c>
    </row>
    <row r="645">
      <c r="A645" t="n">
        <v>644</v>
      </c>
      <c r="B645" t="inlineStr">
        <is>
          <t>Lars Eller</t>
        </is>
      </c>
      <c r="C645" t="inlineStr">
        <is>
          <t>FLA</t>
        </is>
      </c>
      <c r="D645" t="inlineStr">
        <is>
          <t>F</t>
        </is>
      </c>
      <c r="E645" t="inlineStr">
        <is>
          <t>F</t>
        </is>
      </c>
      <c r="F645" t="n">
        <v>37</v>
      </c>
      <c r="G645" t="inlineStr"/>
      <c r="H645" t="inlineStr">
        <is>
          <t>FA</t>
        </is>
      </c>
      <c r="I645" s="30" t="n">
        <v>850000</v>
      </c>
      <c r="J645" s="31" t="n">
        <v>24.82</v>
      </c>
      <c r="K645" s="31" t="n">
        <v>29.61</v>
      </c>
      <c r="L645" s="31" t="n">
        <v>-4.79</v>
      </c>
      <c r="M645" s="31" t="n">
        <v>29.2</v>
      </c>
      <c r="O645" t="n">
        <v>7</v>
      </c>
      <c r="P645" t="inlineStr">
        <is>
          <t>005ho</t>
        </is>
      </c>
    </row>
    <row r="646">
      <c r="A646" t="n">
        <v>645</v>
      </c>
      <c r="B646" t="inlineStr">
        <is>
          <t>Brandon Tanev</t>
        </is>
      </c>
      <c r="C646" t="inlineStr">
        <is>
          <t>UTA</t>
        </is>
      </c>
      <c r="D646" t="inlineStr">
        <is>
          <t>F</t>
        </is>
      </c>
      <c r="E646" t="inlineStr">
        <is>
          <t>F</t>
        </is>
      </c>
      <c r="F646" t="n">
        <v>34</v>
      </c>
      <c r="G646" t="inlineStr"/>
      <c r="H646" t="inlineStr">
        <is>
          <t>FA</t>
        </is>
      </c>
      <c r="I646" s="30" t="n">
        <v>2500000</v>
      </c>
      <c r="J646" s="31" t="n">
        <v>24.61</v>
      </c>
      <c r="K646" s="31" t="n">
        <v>18.54</v>
      </c>
      <c r="L646" s="31" t="n">
        <v>6.07</v>
      </c>
      <c r="M646" s="31" t="n">
        <v>9.84</v>
      </c>
      <c r="O646" t="n">
        <v>7</v>
      </c>
      <c r="P646" t="inlineStr">
        <is>
          <t>03xmh</t>
        </is>
      </c>
    </row>
    <row r="647">
      <c r="A647" t="n">
        <v>646</v>
      </c>
      <c r="B647" t="inlineStr">
        <is>
          <t>Kyle Palmieri</t>
        </is>
      </c>
      <c r="C647" t="inlineStr">
        <is>
          <t>NYI</t>
        </is>
      </c>
      <c r="D647" t="inlineStr">
        <is>
          <t>F</t>
        </is>
      </c>
      <c r="E647" t="inlineStr">
        <is>
          <t>F</t>
        </is>
      </c>
      <c r="F647" t="n">
        <v>35</v>
      </c>
      <c r="G647" t="inlineStr"/>
      <c r="H647" t="inlineStr">
        <is>
          <t>FA</t>
        </is>
      </c>
      <c r="I647" s="30" t="n">
        <v>4750000</v>
      </c>
      <c r="J647" s="31" t="n">
        <v>24.31</v>
      </c>
      <c r="K647" s="31" t="n">
        <v>60.77</v>
      </c>
      <c r="L647" s="31" t="n">
        <v>-36.46</v>
      </c>
      <c r="M647" s="31" t="n">
        <v>5.12</v>
      </c>
      <c r="N647" t="n">
        <v>283.9</v>
      </c>
      <c r="O647" t="n">
        <v>35</v>
      </c>
      <c r="P647" t="inlineStr">
        <is>
          <t>01f66</t>
        </is>
      </c>
    </row>
    <row r="648">
      <c r="A648" t="n">
        <v>647</v>
      </c>
      <c r="B648" t="inlineStr">
        <is>
          <t>Mike Reilly</t>
        </is>
      </c>
      <c r="C648" t="inlineStr">
        <is>
          <t>CAR</t>
        </is>
      </c>
      <c r="D648" t="inlineStr">
        <is>
          <t>D</t>
        </is>
      </c>
      <c r="E648" t="inlineStr">
        <is>
          <t>D</t>
        </is>
      </c>
      <c r="F648" t="n">
        <v>33</v>
      </c>
      <c r="G648" t="inlineStr"/>
      <c r="H648" t="inlineStr">
        <is>
          <t>FA</t>
        </is>
      </c>
      <c r="I648" s="30" t="n">
        <v>1</v>
      </c>
      <c r="J648" s="31" t="n">
        <v>24.23</v>
      </c>
      <c r="K648" s="31" t="n">
        <v>13.29</v>
      </c>
      <c r="L648" s="31" t="n">
        <v>10.94</v>
      </c>
      <c r="M648" s="31" t="n">
        <v>24230000</v>
      </c>
      <c r="O648" t="n">
        <v>4</v>
      </c>
      <c r="P648" t="inlineStr">
        <is>
          <t>02fzd</t>
        </is>
      </c>
    </row>
    <row r="649">
      <c r="A649" t="n">
        <v>648</v>
      </c>
      <c r="B649" t="inlineStr">
        <is>
          <t>Justin Barron</t>
        </is>
      </c>
      <c r="C649" t="inlineStr">
        <is>
          <t>NSH</t>
        </is>
      </c>
      <c r="D649" t="inlineStr">
        <is>
          <t>D</t>
        </is>
      </c>
      <c r="E649" t="inlineStr">
        <is>
          <t>D</t>
        </is>
      </c>
      <c r="F649" t="n">
        <v>24</v>
      </c>
      <c r="G649" t="inlineStr"/>
      <c r="H649" t="inlineStr">
        <is>
          <t>FA</t>
        </is>
      </c>
      <c r="I649" s="30" t="n">
        <v>1575000</v>
      </c>
      <c r="J649" s="31" t="n">
        <v>24.14</v>
      </c>
      <c r="K649" s="31" t="n">
        <v>21.81</v>
      </c>
      <c r="L649" s="31" t="n">
        <v>2.33</v>
      </c>
      <c r="M649" s="31" t="n">
        <v>15.33</v>
      </c>
      <c r="O649" t="n">
        <v>11</v>
      </c>
      <c r="P649" t="inlineStr">
        <is>
          <t>051z1</t>
        </is>
      </c>
    </row>
    <row r="650">
      <c r="A650" t="n">
        <v>649</v>
      </c>
      <c r="B650" t="inlineStr">
        <is>
          <t>Kyle MacLean</t>
        </is>
      </c>
      <c r="C650" t="inlineStr">
        <is>
          <t>NYI</t>
        </is>
      </c>
      <c r="D650" t="inlineStr">
        <is>
          <t>F</t>
        </is>
      </c>
      <c r="E650" t="inlineStr">
        <is>
          <t>F</t>
        </is>
      </c>
      <c r="F650" t="n">
        <v>27</v>
      </c>
      <c r="G650" t="inlineStr"/>
      <c r="H650" t="inlineStr">
        <is>
          <t>FA</t>
        </is>
      </c>
      <c r="I650" s="30" t="n">
        <v>775000</v>
      </c>
      <c r="J650" s="31" t="n">
        <v>23.97</v>
      </c>
      <c r="K650" s="31" t="n">
        <v>15.76</v>
      </c>
      <c r="L650" s="31" t="n">
        <v>8.210000000000001</v>
      </c>
      <c r="M650" s="31" t="n">
        <v>30.93</v>
      </c>
      <c r="O650" t="n">
        <v>5</v>
      </c>
      <c r="P650" t="inlineStr">
        <is>
          <t>04xcp</t>
        </is>
      </c>
    </row>
    <row r="651">
      <c r="A651" t="n">
        <v>650</v>
      </c>
      <c r="B651" t="inlineStr">
        <is>
          <t>Denver Barkey</t>
        </is>
      </c>
      <c r="C651" t="inlineStr">
        <is>
          <t>PHI</t>
        </is>
      </c>
      <c r="D651" t="inlineStr">
        <is>
          <t>F</t>
        </is>
      </c>
      <c r="E651" t="inlineStr">
        <is>
          <t>F</t>
        </is>
      </c>
      <c r="F651" t="n">
        <v>21</v>
      </c>
      <c r="G651" t="inlineStr"/>
      <c r="H651" t="inlineStr">
        <is>
          <t>Kurtis</t>
        </is>
      </c>
      <c r="I651" s="30" t="n">
        <v>863333</v>
      </c>
      <c r="J651" s="31" t="n">
        <v>23.91</v>
      </c>
      <c r="K651" s="31" t="n">
        <v>31.07</v>
      </c>
      <c r="L651" s="31" t="n">
        <v>-7.16</v>
      </c>
      <c r="M651" s="31" t="n">
        <v>27.69</v>
      </c>
      <c r="O651" t="n">
        <v>40</v>
      </c>
      <c r="P651" t="inlineStr">
        <is>
          <t>06bao</t>
        </is>
      </c>
    </row>
    <row r="652">
      <c r="A652" t="n">
        <v>651</v>
      </c>
      <c r="B652" t="inlineStr">
        <is>
          <t>Igor Chernyshov</t>
        </is>
      </c>
      <c r="C652" t="inlineStr">
        <is>
          <t>SJS</t>
        </is>
      </c>
      <c r="D652" t="inlineStr">
        <is>
          <t>F</t>
        </is>
      </c>
      <c r="E652" t="inlineStr">
        <is>
          <t>F</t>
        </is>
      </c>
      <c r="F652" t="n">
        <v>20</v>
      </c>
      <c r="G652" t="inlineStr"/>
      <c r="H652" t="inlineStr">
        <is>
          <t>Nathan</t>
        </is>
      </c>
      <c r="I652" s="30" t="n">
        <v>934167</v>
      </c>
      <c r="J652" s="31" t="n">
        <v>23.87</v>
      </c>
      <c r="K652" s="31" t="n">
        <v>61.22</v>
      </c>
      <c r="L652" s="31" t="n">
        <v>-37.35</v>
      </c>
      <c r="M652" s="31" t="n">
        <v>25.55</v>
      </c>
      <c r="N652" t="n">
        <v>233.1</v>
      </c>
      <c r="O652" t="n">
        <v>86</v>
      </c>
      <c r="P652" t="inlineStr">
        <is>
          <t>06hcr</t>
        </is>
      </c>
    </row>
    <row r="653">
      <c r="A653" t="n">
        <v>652</v>
      </c>
      <c r="B653" t="inlineStr">
        <is>
          <t>Alex Turcotte</t>
        </is>
      </c>
      <c r="C653" t="inlineStr">
        <is>
          <t>LAK</t>
        </is>
      </c>
      <c r="D653" t="inlineStr">
        <is>
          <t>F</t>
        </is>
      </c>
      <c r="E653" t="inlineStr">
        <is>
          <t>F</t>
        </is>
      </c>
      <c r="F653" t="n">
        <v>25</v>
      </c>
      <c r="G653" t="inlineStr"/>
      <c r="H653" t="inlineStr">
        <is>
          <t>FA</t>
        </is>
      </c>
      <c r="I653" s="30" t="n">
        <v>775000</v>
      </c>
      <c r="J653" s="31" t="n">
        <v>23.12</v>
      </c>
      <c r="K653" s="31" t="n">
        <v>23.98</v>
      </c>
      <c r="L653" s="31" t="n">
        <v>-0.86</v>
      </c>
      <c r="M653" s="31" t="n">
        <v>29.83</v>
      </c>
      <c r="O653" t="n">
        <v>19</v>
      </c>
      <c r="P653" t="inlineStr">
        <is>
          <t>04ln1</t>
        </is>
      </c>
    </row>
    <row r="654">
      <c r="A654" t="n">
        <v>653</v>
      </c>
      <c r="B654" t="inlineStr">
        <is>
          <t>Pierre-Luc Dubois</t>
        </is>
      </c>
      <c r="C654" t="inlineStr">
        <is>
          <t>WSH</t>
        </is>
      </c>
      <c r="D654" t="inlineStr">
        <is>
          <t>F</t>
        </is>
      </c>
      <c r="E654" t="inlineStr">
        <is>
          <t>F</t>
        </is>
      </c>
      <c r="F654" t="n">
        <v>28</v>
      </c>
      <c r="G654" t="inlineStr"/>
      <c r="H654" t="inlineStr">
        <is>
          <t>FA</t>
        </is>
      </c>
      <c r="I654" s="30" t="n">
        <v>8500000</v>
      </c>
      <c r="J654" s="31" t="n">
        <v>22.92</v>
      </c>
      <c r="K654" s="31" t="n">
        <v>74.20999999999999</v>
      </c>
      <c r="L654" s="31" t="n">
        <v>-51.29</v>
      </c>
      <c r="M654" s="31" t="n">
        <v>2.7</v>
      </c>
      <c r="N654" t="n">
        <v>261.4</v>
      </c>
      <c r="O654" t="n">
        <v>65</v>
      </c>
      <c r="P654" t="inlineStr">
        <is>
          <t>03wpi</t>
        </is>
      </c>
    </row>
    <row r="655">
      <c r="A655" t="n">
        <v>654</v>
      </c>
      <c r="B655" t="inlineStr">
        <is>
          <t>Jacob Melanson</t>
        </is>
      </c>
      <c r="C655" t="inlineStr">
        <is>
          <t>SEA</t>
        </is>
      </c>
      <c r="D655" t="inlineStr">
        <is>
          <t>F</t>
        </is>
      </c>
      <c r="E655" t="inlineStr">
        <is>
          <t>F</t>
        </is>
      </c>
      <c r="F655" t="n">
        <v>23</v>
      </c>
      <c r="G655" t="inlineStr"/>
      <c r="H655" t="inlineStr">
        <is>
          <t>FA</t>
        </is>
      </c>
      <c r="I655" s="30" t="n">
        <v>826111</v>
      </c>
      <c r="J655" s="31" t="n">
        <v>22.92</v>
      </c>
      <c r="K655" s="31" t="n">
        <v>23.07</v>
      </c>
      <c r="L655" s="31" t="n">
        <v>-0.15</v>
      </c>
      <c r="M655" s="31" t="n">
        <v>27.74</v>
      </c>
      <c r="O655" t="n">
        <v>26</v>
      </c>
      <c r="P655" t="inlineStr">
        <is>
          <t>05ucc</t>
        </is>
      </c>
    </row>
    <row r="656">
      <c r="A656" t="n">
        <v>655</v>
      </c>
      <c r="B656" t="inlineStr">
        <is>
          <t>Declan Carlile</t>
        </is>
      </c>
      <c r="C656" t="inlineStr">
        <is>
          <t>PIT</t>
        </is>
      </c>
      <c r="D656" t="inlineStr">
        <is>
          <t>D</t>
        </is>
      </c>
      <c r="E656" t="inlineStr">
        <is>
          <t>D</t>
        </is>
      </c>
      <c r="F656" t="n">
        <v>26</v>
      </c>
      <c r="G656" t="inlineStr"/>
      <c r="H656" t="inlineStr">
        <is>
          <t>FA</t>
        </is>
      </c>
      <c r="I656" s="30" t="n">
        <v>1500000</v>
      </c>
      <c r="J656" s="31" t="n">
        <v>22.73</v>
      </c>
      <c r="K656" s="31" t="n">
        <v>33.95</v>
      </c>
      <c r="L656" s="31" t="n">
        <v>-11.22</v>
      </c>
      <c r="M656" s="31" t="n">
        <v>15.15</v>
      </c>
      <c r="O656" t="n">
        <v>9</v>
      </c>
      <c r="P656" t="inlineStr">
        <is>
          <t>05mx8</t>
        </is>
      </c>
    </row>
    <row r="657">
      <c r="A657" t="n">
        <v>656</v>
      </c>
      <c r="B657" t="inlineStr">
        <is>
          <t>Michael Rasmussen</t>
        </is>
      </c>
      <c r="C657" t="inlineStr">
        <is>
          <t>DET</t>
        </is>
      </c>
      <c r="D657" t="inlineStr">
        <is>
          <t>F</t>
        </is>
      </c>
      <c r="E657" t="inlineStr">
        <is>
          <t>F</t>
        </is>
      </c>
      <c r="F657" t="n">
        <v>27</v>
      </c>
      <c r="G657" t="inlineStr"/>
      <c r="H657" t="inlineStr">
        <is>
          <t>FA</t>
        </is>
      </c>
      <c r="I657" s="30" t="n">
        <v>3200000</v>
      </c>
      <c r="J657" s="31" t="n">
        <v>22.72</v>
      </c>
      <c r="K657" s="31" t="n">
        <v>29.54</v>
      </c>
      <c r="L657" s="31" t="n">
        <v>-6.82</v>
      </c>
      <c r="M657" s="31" t="n">
        <v>7.1</v>
      </c>
      <c r="O657" t="n">
        <v>10</v>
      </c>
      <c r="P657" t="inlineStr">
        <is>
          <t>048x4</t>
        </is>
      </c>
    </row>
    <row r="658">
      <c r="A658" t="n">
        <v>657</v>
      </c>
      <c r="B658" t="inlineStr">
        <is>
          <t>Mathieu Joseph</t>
        </is>
      </c>
      <c r="C658" t="inlineStr">
        <is>
          <t>EDM</t>
        </is>
      </c>
      <c r="D658" t="inlineStr">
        <is>
          <t>F</t>
        </is>
      </c>
      <c r="E658" t="inlineStr">
        <is>
          <t>F</t>
        </is>
      </c>
      <c r="F658" t="n">
        <v>29</v>
      </c>
      <c r="G658" t="inlineStr"/>
      <c r="H658" t="inlineStr">
        <is>
          <t>FA</t>
        </is>
      </c>
      <c r="I658" s="30" t="n">
        <v>1000000</v>
      </c>
      <c r="J658" s="31" t="n">
        <v>22.36</v>
      </c>
      <c r="K658" s="31" t="n">
        <v>28.38</v>
      </c>
      <c r="L658" s="31" t="n">
        <v>-6.02</v>
      </c>
      <c r="M658" s="31" t="n">
        <v>22.36</v>
      </c>
      <c r="O658" t="n">
        <v>8</v>
      </c>
      <c r="P658" t="inlineStr">
        <is>
          <t>03rgp</t>
        </is>
      </c>
    </row>
    <row r="659">
      <c r="A659" t="n">
        <v>658</v>
      </c>
      <c r="B659" t="inlineStr">
        <is>
          <t>Alexander Kerfoot</t>
        </is>
      </c>
      <c r="C659" t="inlineStr">
        <is>
          <t>NSH</t>
        </is>
      </c>
      <c r="D659" t="inlineStr">
        <is>
          <t>F</t>
        </is>
      </c>
      <c r="E659" t="inlineStr">
        <is>
          <t>F</t>
        </is>
      </c>
      <c r="F659" t="n">
        <v>32</v>
      </c>
      <c r="G659" t="inlineStr"/>
      <c r="H659" t="inlineStr">
        <is>
          <t>FA</t>
        </is>
      </c>
      <c r="I659" s="30" t="n">
        <v>3500000</v>
      </c>
      <c r="J659" s="31" t="n">
        <v>22.33</v>
      </c>
      <c r="K659" s="31" t="n">
        <v>40.48</v>
      </c>
      <c r="L659" s="31" t="n">
        <v>-18.15</v>
      </c>
      <c r="M659" s="31" t="n">
        <v>6.38</v>
      </c>
      <c r="N659" t="n">
        <v>293.3</v>
      </c>
      <c r="O659" t="n">
        <v>10</v>
      </c>
      <c r="P659" t="inlineStr">
        <is>
          <t>02o8b</t>
        </is>
      </c>
    </row>
    <row r="660">
      <c r="A660" t="n">
        <v>659</v>
      </c>
      <c r="B660" t="inlineStr">
        <is>
          <t>Pavol Regenda</t>
        </is>
      </c>
      <c r="C660" t="inlineStr">
        <is>
          <t>(N/A)</t>
        </is>
      </c>
      <c r="D660" t="inlineStr">
        <is>
          <t>F</t>
        </is>
      </c>
      <c r="E660" t="inlineStr">
        <is>
          <t>F</t>
        </is>
      </c>
      <c r="F660" t="n">
        <v>26</v>
      </c>
      <c r="G660" t="inlineStr"/>
      <c r="H660" t="inlineStr">
        <is>
          <t>FA</t>
        </is>
      </c>
      <c r="I660" s="30" t="n">
        <v>1</v>
      </c>
      <c r="J660" s="31" t="n">
        <v>22.19</v>
      </c>
      <c r="K660" s="31" t="n">
        <v>20.14</v>
      </c>
      <c r="L660" s="31" t="n">
        <v>2.05</v>
      </c>
      <c r="M660" s="31" t="n">
        <v>22190000</v>
      </c>
      <c r="N660" t="n">
        <v>292</v>
      </c>
      <c r="O660" t="n">
        <v>17</v>
      </c>
      <c r="P660" t="inlineStr">
        <is>
          <t>05ykq</t>
        </is>
      </c>
    </row>
    <row r="661">
      <c r="A661" t="n">
        <v>660</v>
      </c>
      <c r="B661" t="inlineStr">
        <is>
          <t>Matvei Gridin</t>
        </is>
      </c>
      <c r="C661" t="inlineStr">
        <is>
          <t>CGY</t>
        </is>
      </c>
      <c r="D661" t="inlineStr">
        <is>
          <t>F</t>
        </is>
      </c>
      <c r="E661" t="inlineStr">
        <is>
          <t>F</t>
        </is>
      </c>
      <c r="F661" t="n">
        <v>20</v>
      </c>
      <c r="G661" t="inlineStr"/>
      <c r="H661" t="inlineStr">
        <is>
          <t>Kurtis</t>
        </is>
      </c>
      <c r="I661" s="30" t="n">
        <v>942500</v>
      </c>
      <c r="J661" s="31" t="n">
        <v>22.17</v>
      </c>
      <c r="K661" s="31" t="n">
        <v>36.69</v>
      </c>
      <c r="L661" s="31" t="n">
        <v>-14.52</v>
      </c>
      <c r="M661" s="31" t="n">
        <v>23.52</v>
      </c>
      <c r="N661" t="n">
        <v>276.4</v>
      </c>
      <c r="O661" t="n">
        <v>69</v>
      </c>
      <c r="P661" t="inlineStr">
        <is>
          <t>06mb0</t>
        </is>
      </c>
    </row>
    <row r="662">
      <c r="A662" t="n">
        <v>661</v>
      </c>
      <c r="B662" t="inlineStr">
        <is>
          <t>Jonny Brodzinski</t>
        </is>
      </c>
      <c r="C662" t="inlineStr">
        <is>
          <t>WSH</t>
        </is>
      </c>
      <c r="D662" t="inlineStr">
        <is>
          <t>F</t>
        </is>
      </c>
      <c r="E662" t="inlineStr">
        <is>
          <t>F</t>
        </is>
      </c>
      <c r="F662" t="n">
        <v>33</v>
      </c>
      <c r="G662" t="inlineStr"/>
      <c r="H662" t="inlineStr">
        <is>
          <t>FA</t>
        </is>
      </c>
      <c r="I662" s="30" t="n">
        <v>850000</v>
      </c>
      <c r="J662" s="31" t="n">
        <v>22.11</v>
      </c>
      <c r="K662" s="31" t="n">
        <v>21.13</v>
      </c>
      <c r="L662" s="31" t="n">
        <v>0.98</v>
      </c>
      <c r="M662" s="31" t="n">
        <v>26.01</v>
      </c>
      <c r="O662" t="n">
        <v>4</v>
      </c>
      <c r="P662" t="inlineStr">
        <is>
          <t>031qx</t>
        </is>
      </c>
    </row>
    <row r="663">
      <c r="A663" t="n">
        <v>662</v>
      </c>
      <c r="B663" t="inlineStr">
        <is>
          <t>Michael Kesselring</t>
        </is>
      </c>
      <c r="C663" t="inlineStr">
        <is>
          <t>SJS</t>
        </is>
      </c>
      <c r="D663" t="inlineStr">
        <is>
          <t>D</t>
        </is>
      </c>
      <c r="E663" t="inlineStr">
        <is>
          <t>D</t>
        </is>
      </c>
      <c r="F663" t="n">
        <v>26</v>
      </c>
      <c r="G663" t="inlineStr"/>
      <c r="H663" t="inlineStr">
        <is>
          <t>FA</t>
        </is>
      </c>
      <c r="I663" s="30" t="n">
        <v>4500000</v>
      </c>
      <c r="J663" s="31" t="n">
        <v>22.04</v>
      </c>
      <c r="K663" s="31" t="n">
        <v>59.45</v>
      </c>
      <c r="L663" s="31" t="n">
        <v>-37.41</v>
      </c>
      <c r="M663" s="31" t="n">
        <v>4.9</v>
      </c>
      <c r="N663" t="n">
        <v>292.2</v>
      </c>
      <c r="O663" t="n">
        <v>24</v>
      </c>
      <c r="P663" t="inlineStr">
        <is>
          <t>04r0j</t>
        </is>
      </c>
    </row>
    <row r="664">
      <c r="A664" t="n">
        <v>663</v>
      </c>
      <c r="B664" t="inlineStr">
        <is>
          <t>Nick Lardis</t>
        </is>
      </c>
      <c r="C664" t="inlineStr">
        <is>
          <t>CHI</t>
        </is>
      </c>
      <c r="D664" t="inlineStr">
        <is>
          <t>F</t>
        </is>
      </c>
      <c r="E664" t="inlineStr">
        <is>
          <t>F</t>
        </is>
      </c>
      <c r="F664" t="n">
        <v>21</v>
      </c>
      <c r="G664" t="inlineStr"/>
      <c r="H664" t="inlineStr">
        <is>
          <t>FA</t>
        </is>
      </c>
      <c r="I664" s="30" t="n">
        <v>865000</v>
      </c>
      <c r="J664" s="31" t="n">
        <v>21.83</v>
      </c>
      <c r="K664" s="31" t="n">
        <v>34.9</v>
      </c>
      <c r="L664" s="31" t="n">
        <v>-13.07</v>
      </c>
      <c r="M664" s="31" t="n">
        <v>25.24</v>
      </c>
      <c r="N664" t="n">
        <v>291.8</v>
      </c>
      <c r="O664" t="n">
        <v>52</v>
      </c>
      <c r="P664" t="inlineStr">
        <is>
          <t>06axb</t>
        </is>
      </c>
    </row>
    <row r="665">
      <c r="A665" t="n">
        <v>664</v>
      </c>
      <c r="B665" t="inlineStr">
        <is>
          <t>Jansen Harkins</t>
        </is>
      </c>
      <c r="C665" t="inlineStr">
        <is>
          <t>TBL</t>
        </is>
      </c>
      <c r="D665" t="inlineStr">
        <is>
          <t>F</t>
        </is>
      </c>
      <c r="E665" t="inlineStr">
        <is>
          <t>F</t>
        </is>
      </c>
      <c r="F665" t="n">
        <v>29</v>
      </c>
      <c r="G665" t="inlineStr"/>
      <c r="H665" t="inlineStr">
        <is>
          <t>FA</t>
        </is>
      </c>
      <c r="I665" s="30" t="n">
        <v>850000</v>
      </c>
      <c r="J665" s="31" t="n">
        <v>21.61</v>
      </c>
      <c r="K665" s="31" t="n">
        <v>29.13</v>
      </c>
      <c r="L665" s="31" t="n">
        <v>-7.52</v>
      </c>
      <c r="M665" s="31" t="n">
        <v>25.42</v>
      </c>
      <c r="O665" t="n">
        <v>5</v>
      </c>
      <c r="P665" t="inlineStr">
        <is>
          <t>03rf0</t>
        </is>
      </c>
    </row>
    <row r="666">
      <c r="A666" t="n">
        <v>665</v>
      </c>
      <c r="B666" t="inlineStr">
        <is>
          <t>Gavin Brindley</t>
        </is>
      </c>
      <c r="C666" t="inlineStr">
        <is>
          <t>COL</t>
        </is>
      </c>
      <c r="D666" t="inlineStr">
        <is>
          <t>F</t>
        </is>
      </c>
      <c r="E666" t="inlineStr">
        <is>
          <t>F</t>
        </is>
      </c>
      <c r="F666" t="n">
        <v>21</v>
      </c>
      <c r="G666" t="inlineStr"/>
      <c r="H666" t="inlineStr">
        <is>
          <t>FA</t>
        </is>
      </c>
      <c r="I666" s="30" t="n">
        <v>950000</v>
      </c>
      <c r="J666" s="31" t="n">
        <v>21.45</v>
      </c>
      <c r="K666" s="31" t="n">
        <v>11.32</v>
      </c>
      <c r="L666" s="31" t="n">
        <v>10.13</v>
      </c>
      <c r="M666" s="31" t="n">
        <v>22.58</v>
      </c>
      <c r="O666" t="n">
        <v>40</v>
      </c>
      <c r="P666" t="inlineStr">
        <is>
          <t>0644d</t>
        </is>
      </c>
    </row>
    <row r="667">
      <c r="A667" t="n">
        <v>666</v>
      </c>
      <c r="B667" t="inlineStr">
        <is>
          <t>Dominic James</t>
        </is>
      </c>
      <c r="C667" t="inlineStr">
        <is>
          <t>TBL</t>
        </is>
      </c>
      <c r="D667" t="inlineStr">
        <is>
          <t>F</t>
        </is>
      </c>
      <c r="E667" t="inlineStr">
        <is>
          <t>F</t>
        </is>
      </c>
      <c r="F667" t="n">
        <v>24</v>
      </c>
      <c r="G667" t="inlineStr"/>
      <c r="H667" t="inlineStr">
        <is>
          <t>FA</t>
        </is>
      </c>
      <c r="I667" s="30" t="n">
        <v>910000</v>
      </c>
      <c r="J667" s="31" t="n">
        <v>21.42</v>
      </c>
      <c r="K667" s="31" t="n">
        <v>20.47</v>
      </c>
      <c r="L667" s="31" t="n">
        <v>0.95</v>
      </c>
      <c r="M667" s="31" t="n">
        <v>23.54</v>
      </c>
      <c r="O667" t="n">
        <v>21</v>
      </c>
      <c r="P667" t="inlineStr">
        <is>
          <t>0624d</t>
        </is>
      </c>
    </row>
    <row r="668">
      <c r="A668" t="n">
        <v>667</v>
      </c>
      <c r="B668" t="inlineStr">
        <is>
          <t>Nikolas Matinpalo</t>
        </is>
      </c>
      <c r="C668" t="inlineStr">
        <is>
          <t>OTT</t>
        </is>
      </c>
      <c r="D668" t="inlineStr">
        <is>
          <t>D</t>
        </is>
      </c>
      <c r="E668" t="inlineStr">
        <is>
          <t>D</t>
        </is>
      </c>
      <c r="F668" t="n">
        <v>27</v>
      </c>
      <c r="G668" t="inlineStr"/>
      <c r="H668" t="inlineStr">
        <is>
          <t>FA</t>
        </is>
      </c>
      <c r="I668" s="30" t="n">
        <v>875000</v>
      </c>
      <c r="J668" s="31" t="n">
        <v>21.29</v>
      </c>
      <c r="K668" s="31" t="n">
        <v>29.18</v>
      </c>
      <c r="L668" s="31" t="n">
        <v>-7.89</v>
      </c>
      <c r="M668" s="31" t="n">
        <v>24.33</v>
      </c>
      <c r="O668" t="n">
        <v>7</v>
      </c>
      <c r="P668" t="inlineStr">
        <is>
          <t>06bmd</t>
        </is>
      </c>
    </row>
    <row r="669">
      <c r="A669" t="n">
        <v>668</v>
      </c>
      <c r="B669" t="inlineStr">
        <is>
          <t>Ozzy Wiesblatt</t>
        </is>
      </c>
      <c r="C669" t="inlineStr">
        <is>
          <t>NSH</t>
        </is>
      </c>
      <c r="D669" t="inlineStr">
        <is>
          <t>F</t>
        </is>
      </c>
      <c r="E669" t="inlineStr">
        <is>
          <t>F</t>
        </is>
      </c>
      <c r="F669" t="n">
        <v>24</v>
      </c>
      <c r="G669" t="inlineStr"/>
      <c r="H669" t="inlineStr">
        <is>
          <t>Mike</t>
        </is>
      </c>
      <c r="I669" s="30" t="n">
        <v>775000</v>
      </c>
      <c r="J669" s="31" t="n">
        <v>21.22</v>
      </c>
      <c r="K669" s="31" t="n">
        <v>11.5</v>
      </c>
      <c r="L669" s="31" t="n">
        <v>9.720000000000001</v>
      </c>
      <c r="M669" s="31" t="n">
        <v>27.38</v>
      </c>
      <c r="O669" t="n">
        <v>17</v>
      </c>
      <c r="P669" t="inlineStr">
        <is>
          <t>05k9e</t>
        </is>
      </c>
    </row>
    <row r="670">
      <c r="A670" t="n">
        <v>669</v>
      </c>
      <c r="B670" t="inlineStr">
        <is>
          <t>Liam O'Brien</t>
        </is>
      </c>
      <c r="C670" t="inlineStr">
        <is>
          <t>UTA</t>
        </is>
      </c>
      <c r="D670" t="inlineStr">
        <is>
          <t>F</t>
        </is>
      </c>
      <c r="E670" t="inlineStr">
        <is>
          <t>F</t>
        </is>
      </c>
      <c r="F670" t="n">
        <v>32</v>
      </c>
      <c r="G670" t="inlineStr"/>
      <c r="H670" t="inlineStr">
        <is>
          <t>FA</t>
        </is>
      </c>
      <c r="I670" s="30" t="n">
        <v>1000000</v>
      </c>
      <c r="J670" s="31" t="n">
        <v>21.06</v>
      </c>
      <c r="K670" s="31" t="n">
        <v>24.5</v>
      </c>
      <c r="L670" s="31" t="n">
        <v>-3.44</v>
      </c>
      <c r="M670" s="31" t="n">
        <v>21.06</v>
      </c>
      <c r="O670" t="n">
        <v>5</v>
      </c>
      <c r="P670" t="inlineStr">
        <is>
          <t>03kij</t>
        </is>
      </c>
    </row>
    <row r="671">
      <c r="A671" t="n">
        <v>670</v>
      </c>
      <c r="B671" t="inlineStr">
        <is>
          <t>Jaccob Slavin</t>
        </is>
      </c>
      <c r="C671" t="inlineStr">
        <is>
          <t>CAR</t>
        </is>
      </c>
      <c r="D671" t="inlineStr">
        <is>
          <t>D</t>
        </is>
      </c>
      <c r="E671" t="inlineStr">
        <is>
          <t>D</t>
        </is>
      </c>
      <c r="F671" t="n">
        <v>32</v>
      </c>
      <c r="G671" t="inlineStr"/>
      <c r="H671" t="inlineStr">
        <is>
          <t>FA</t>
        </is>
      </c>
      <c r="I671" s="30" t="n">
        <v>6395955</v>
      </c>
      <c r="J671" s="31" t="n">
        <v>20.96</v>
      </c>
      <c r="K671" s="31" t="n">
        <v>44.62</v>
      </c>
      <c r="L671" s="31" t="n">
        <v>-23.66</v>
      </c>
      <c r="M671" s="31" t="n">
        <v>3.28</v>
      </c>
      <c r="N671" t="n">
        <v>287.1</v>
      </c>
      <c r="O671" t="n">
        <v>24</v>
      </c>
      <c r="P671" t="inlineStr">
        <is>
          <t>02o7l</t>
        </is>
      </c>
    </row>
    <row r="672">
      <c r="A672" t="n">
        <v>671</v>
      </c>
      <c r="B672" t="inlineStr">
        <is>
          <t>Rodrigo Abols</t>
        </is>
      </c>
      <c r="C672" t="inlineStr">
        <is>
          <t>(N/A)</t>
        </is>
      </c>
      <c r="D672" t="inlineStr">
        <is>
          <t>F</t>
        </is>
      </c>
      <c r="E672" t="inlineStr">
        <is>
          <t>F</t>
        </is>
      </c>
      <c r="F672" t="n">
        <v>30</v>
      </c>
      <c r="G672" t="inlineStr"/>
      <c r="H672" t="inlineStr">
        <is>
          <t>FA</t>
        </is>
      </c>
      <c r="I672" s="30" t="n">
        <v>1</v>
      </c>
      <c r="J672" s="31" t="n">
        <v>20.91</v>
      </c>
      <c r="K672" s="31" t="n">
        <v>19.27</v>
      </c>
      <c r="L672" s="31" t="n">
        <v>1.64</v>
      </c>
      <c r="M672" s="31" t="n">
        <v>20910000</v>
      </c>
      <c r="O672" t="n">
        <v>3</v>
      </c>
      <c r="P672" t="inlineStr">
        <is>
          <t>03rxe</t>
        </is>
      </c>
    </row>
    <row r="673">
      <c r="A673" t="n">
        <v>672</v>
      </c>
      <c r="B673" t="inlineStr">
        <is>
          <t>Ryan Reaves</t>
        </is>
      </c>
      <c r="C673" t="inlineStr">
        <is>
          <t>(N/A)</t>
        </is>
      </c>
      <c r="D673" t="inlineStr">
        <is>
          <t>F</t>
        </is>
      </c>
      <c r="E673" t="inlineStr">
        <is>
          <t>F</t>
        </is>
      </c>
      <c r="F673" t="n">
        <v>39</v>
      </c>
      <c r="G673" t="inlineStr"/>
      <c r="H673" t="inlineStr">
        <is>
          <t>FA</t>
        </is>
      </c>
      <c r="I673" s="30" t="n">
        <v>1</v>
      </c>
      <c r="J673" s="31" t="n">
        <v>20.85</v>
      </c>
      <c r="K673" s="31" t="n">
        <v>7.55</v>
      </c>
      <c r="L673" s="31" t="n">
        <v>13.3</v>
      </c>
      <c r="M673" s="31" t="n">
        <v>20850000</v>
      </c>
      <c r="O673" t="n">
        <v>2</v>
      </c>
      <c r="P673" t="inlineStr">
        <is>
          <t>004mz</t>
        </is>
      </c>
    </row>
    <row r="674">
      <c r="A674" t="n">
        <v>673</v>
      </c>
      <c r="B674" t="inlineStr">
        <is>
          <t>Brett Pesce</t>
        </is>
      </c>
      <c r="C674" t="inlineStr">
        <is>
          <t>NJD</t>
        </is>
      </c>
      <c r="D674" t="inlineStr">
        <is>
          <t>D</t>
        </is>
      </c>
      <c r="E674" t="inlineStr">
        <is>
          <t>D</t>
        </is>
      </c>
      <c r="F674" t="n">
        <v>31</v>
      </c>
      <c r="G674" t="inlineStr"/>
      <c r="H674" t="inlineStr">
        <is>
          <t>FA</t>
        </is>
      </c>
      <c r="I674" s="30" t="n">
        <v>5500000</v>
      </c>
      <c r="J674" s="31" t="n">
        <v>20.72</v>
      </c>
      <c r="K674" s="31" t="n">
        <v>37.91</v>
      </c>
      <c r="L674" s="31" t="n">
        <v>-17.19</v>
      </c>
      <c r="M674" s="31" t="n">
        <v>3.77</v>
      </c>
      <c r="N674" t="n">
        <v>293</v>
      </c>
      <c r="O674" t="n">
        <v>9</v>
      </c>
      <c r="P674" t="inlineStr">
        <is>
          <t>031oq</t>
        </is>
      </c>
    </row>
    <row r="675">
      <c r="A675" t="n">
        <v>674</v>
      </c>
      <c r="B675" t="inlineStr">
        <is>
          <t>Adam Erne</t>
        </is>
      </c>
      <c r="C675" t="inlineStr">
        <is>
          <t>(N/A)</t>
        </is>
      </c>
      <c r="D675" t="inlineStr">
        <is>
          <t>F</t>
        </is>
      </c>
      <c r="E675" t="inlineStr">
        <is>
          <t>F</t>
        </is>
      </c>
      <c r="F675" t="n">
        <v>31</v>
      </c>
      <c r="G675" t="inlineStr"/>
      <c r="H675" t="inlineStr">
        <is>
          <t>FA</t>
        </is>
      </c>
      <c r="I675" s="30" t="n">
        <v>1</v>
      </c>
      <c r="J675" s="31" t="n">
        <v>20.65</v>
      </c>
      <c r="K675" s="31" t="n">
        <v>11.73</v>
      </c>
      <c r="L675" s="31" t="n">
        <v>8.92</v>
      </c>
      <c r="M675" s="31" t="n">
        <v>20650000</v>
      </c>
      <c r="O675" t="n">
        <v>3</v>
      </c>
      <c r="P675" t="inlineStr">
        <is>
          <t>02wy8</t>
        </is>
      </c>
    </row>
    <row r="676">
      <c r="A676" t="n">
        <v>675</v>
      </c>
      <c r="B676" t="inlineStr">
        <is>
          <t>Tyler Seguin</t>
        </is>
      </c>
      <c r="C676" t="inlineStr">
        <is>
          <t>DAL</t>
        </is>
      </c>
      <c r="D676" t="inlineStr">
        <is>
          <t>F</t>
        </is>
      </c>
      <c r="E676" t="inlineStr">
        <is>
          <t>F</t>
        </is>
      </c>
      <c r="F676" t="n">
        <v>34</v>
      </c>
      <c r="G676" t="inlineStr"/>
      <c r="H676" t="inlineStr">
        <is>
          <t>FA</t>
        </is>
      </c>
      <c r="I676" s="30" t="n">
        <v>9850000</v>
      </c>
      <c r="J676" s="31" t="n">
        <v>20.64</v>
      </c>
      <c r="K676" s="31" t="n">
        <v>56.32</v>
      </c>
      <c r="L676" s="31" t="n">
        <v>-35.68</v>
      </c>
      <c r="M676" s="31" t="n">
        <v>2.1</v>
      </c>
      <c r="N676" t="n">
        <v>281.5</v>
      </c>
      <c r="O676" t="n">
        <v>42</v>
      </c>
      <c r="P676" t="inlineStr">
        <is>
          <t>01sif</t>
        </is>
      </c>
    </row>
    <row r="677">
      <c r="A677" t="n">
        <v>676</v>
      </c>
      <c r="B677" t="inlineStr">
        <is>
          <t>Maxim Shabanov</t>
        </is>
      </c>
      <c r="C677" t="inlineStr">
        <is>
          <t>MIN</t>
        </is>
      </c>
      <c r="D677" t="inlineStr">
        <is>
          <t>F</t>
        </is>
      </c>
      <c r="E677" t="inlineStr">
        <is>
          <t>F</t>
        </is>
      </c>
      <c r="F677" t="n">
        <v>25</v>
      </c>
      <c r="G677" t="inlineStr"/>
      <c r="H677" t="inlineStr">
        <is>
          <t>Mike</t>
        </is>
      </c>
      <c r="I677" s="30" t="n">
        <v>1600000</v>
      </c>
      <c r="J677" s="31" t="n">
        <v>20.49</v>
      </c>
      <c r="K677" s="31" t="n">
        <v>24.87</v>
      </c>
      <c r="L677" s="31" t="n">
        <v>-4.38</v>
      </c>
      <c r="M677" s="31" t="n">
        <v>12.81</v>
      </c>
      <c r="N677" t="n">
        <v>292.1</v>
      </c>
      <c r="O677" t="n">
        <v>46</v>
      </c>
      <c r="P677" t="inlineStr">
        <is>
          <t>06imq</t>
        </is>
      </c>
    </row>
    <row r="678">
      <c r="A678" t="n">
        <v>677</v>
      </c>
      <c r="B678" t="inlineStr">
        <is>
          <t>Joe Veleno</t>
        </is>
      </c>
      <c r="C678" t="inlineStr">
        <is>
          <t>NYR</t>
        </is>
      </c>
      <c r="D678" t="inlineStr">
        <is>
          <t>F</t>
        </is>
      </c>
      <c r="E678" t="inlineStr">
        <is>
          <t>F</t>
        </is>
      </c>
      <c r="F678" t="n">
        <v>26</v>
      </c>
      <c r="G678" t="inlineStr"/>
      <c r="H678" t="inlineStr">
        <is>
          <t>FA</t>
        </is>
      </c>
      <c r="I678" s="30" t="n">
        <v>1200000</v>
      </c>
      <c r="J678" s="31" t="n">
        <v>20.33</v>
      </c>
      <c r="K678" s="31" t="n">
        <v>19.8</v>
      </c>
      <c r="L678" s="31" t="n">
        <v>0.53</v>
      </c>
      <c r="M678" s="31" t="n">
        <v>16.94</v>
      </c>
      <c r="N678" t="n">
        <v>293.4</v>
      </c>
      <c r="O678" t="n">
        <v>7</v>
      </c>
      <c r="P678" t="inlineStr">
        <is>
          <t>03w5q</t>
        </is>
      </c>
    </row>
    <row r="679">
      <c r="A679" t="n">
        <v>678</v>
      </c>
      <c r="B679" t="inlineStr">
        <is>
          <t>Erik Gudbranson</t>
        </is>
      </c>
      <c r="C679" t="inlineStr">
        <is>
          <t>CBJ</t>
        </is>
      </c>
      <c r="D679" t="inlineStr">
        <is>
          <t>D</t>
        </is>
      </c>
      <c r="E679" t="inlineStr">
        <is>
          <t>D</t>
        </is>
      </c>
      <c r="F679" t="n">
        <v>34</v>
      </c>
      <c r="G679" t="inlineStr"/>
      <c r="H679" t="inlineStr">
        <is>
          <t>FA</t>
        </is>
      </c>
      <c r="I679" s="30" t="n">
        <v>1750000</v>
      </c>
      <c r="J679" s="31" t="n">
        <v>20.3</v>
      </c>
      <c r="K679" s="31" t="n">
        <v>47.92</v>
      </c>
      <c r="L679" s="31" t="n">
        <v>-27.62</v>
      </c>
      <c r="M679" s="31" t="n">
        <v>11.6</v>
      </c>
      <c r="N679" t="n">
        <v>292.9</v>
      </c>
      <c r="O679" t="n">
        <v>7</v>
      </c>
      <c r="P679" t="inlineStr">
        <is>
          <t>01wlp</t>
        </is>
      </c>
    </row>
    <row r="680">
      <c r="A680" t="n">
        <v>679</v>
      </c>
      <c r="B680" t="inlineStr">
        <is>
          <t>Zach Bogosian</t>
        </is>
      </c>
      <c r="C680" t="inlineStr">
        <is>
          <t>MIN</t>
        </is>
      </c>
      <c r="D680" t="inlineStr">
        <is>
          <t>D</t>
        </is>
      </c>
      <c r="E680" t="inlineStr">
        <is>
          <t>D</t>
        </is>
      </c>
      <c r="F680" t="n">
        <v>36</v>
      </c>
      <c r="G680" t="inlineStr"/>
      <c r="H680" t="inlineStr">
        <is>
          <t>FA</t>
        </is>
      </c>
      <c r="I680" s="30" t="n">
        <v>1250000</v>
      </c>
      <c r="J680" s="31" t="n">
        <v>20.25</v>
      </c>
      <c r="K680" s="31" t="n">
        <v>38.23</v>
      </c>
      <c r="L680" s="31" t="n">
        <v>-17.98</v>
      </c>
      <c r="M680" s="31" t="n">
        <v>16.2</v>
      </c>
      <c r="N680" t="n">
        <v>292.1</v>
      </c>
      <c r="O680" t="n">
        <v>6</v>
      </c>
      <c r="P680" t="inlineStr">
        <is>
          <t>00qrs</t>
        </is>
      </c>
    </row>
    <row r="681">
      <c r="A681" t="n">
        <v>680</v>
      </c>
      <c r="B681" t="inlineStr">
        <is>
          <t>Marc Gatcomb</t>
        </is>
      </c>
      <c r="C681" t="inlineStr">
        <is>
          <t>VGK</t>
        </is>
      </c>
      <c r="D681" t="inlineStr">
        <is>
          <t>F</t>
        </is>
      </c>
      <c r="E681" t="inlineStr">
        <is>
          <t>F</t>
        </is>
      </c>
      <c r="F681" t="n">
        <v>27</v>
      </c>
      <c r="G681" t="inlineStr"/>
      <c r="H681" t="inlineStr">
        <is>
          <t>FA</t>
        </is>
      </c>
      <c r="I681" s="30" t="n">
        <v>875000</v>
      </c>
      <c r="J681" s="31" t="n">
        <v>20.06</v>
      </c>
      <c r="K681" s="31" t="n">
        <v>15.56</v>
      </c>
      <c r="L681" s="31" t="n">
        <v>4.5</v>
      </c>
      <c r="M681" s="31" t="n">
        <v>22.93</v>
      </c>
      <c r="O681" t="n">
        <v>13</v>
      </c>
      <c r="P681" t="inlineStr">
        <is>
          <t>065ik</t>
        </is>
      </c>
    </row>
    <row r="682">
      <c r="A682" t="n">
        <v>681</v>
      </c>
      <c r="B682" t="inlineStr">
        <is>
          <t>Zayne Parekh</t>
        </is>
      </c>
      <c r="C682" t="inlineStr">
        <is>
          <t>CGY</t>
        </is>
      </c>
      <c r="D682" t="inlineStr">
        <is>
          <t>D</t>
        </is>
      </c>
      <c r="E682" t="inlineStr">
        <is>
          <t>D</t>
        </is>
      </c>
      <c r="F682" t="n">
        <v>20</v>
      </c>
      <c r="G682" t="inlineStr"/>
      <c r="H682" t="inlineStr">
        <is>
          <t>The Last Place Lukes</t>
        </is>
      </c>
      <c r="I682" s="30" t="n">
        <v>942500</v>
      </c>
      <c r="J682" s="31" t="n">
        <v>19.85</v>
      </c>
      <c r="K682" s="31" t="n">
        <v>40.02</v>
      </c>
      <c r="L682" s="31" t="n">
        <v>-20.17</v>
      </c>
      <c r="M682" s="31" t="n">
        <v>21.06</v>
      </c>
      <c r="N682" t="n">
        <v>205.7</v>
      </c>
      <c r="O682" t="n">
        <v>90</v>
      </c>
      <c r="P682" t="inlineStr">
        <is>
          <t>06hco</t>
        </is>
      </c>
    </row>
    <row r="683">
      <c r="A683" t="n">
        <v>682</v>
      </c>
      <c r="B683" t="inlineStr">
        <is>
          <t>Reid Schaefer</t>
        </is>
      </c>
      <c r="C683" t="inlineStr">
        <is>
          <t>NSH</t>
        </is>
      </c>
      <c r="D683" t="inlineStr">
        <is>
          <t>F</t>
        </is>
      </c>
      <c r="E683" t="inlineStr">
        <is>
          <t>F</t>
        </is>
      </c>
      <c r="F683" t="n">
        <v>22</v>
      </c>
      <c r="G683" t="inlineStr"/>
      <c r="H683" t="inlineStr">
        <is>
          <t>Mike</t>
        </is>
      </c>
      <c r="I683" s="30" t="n">
        <v>886666</v>
      </c>
      <c r="J683" s="31" t="n">
        <v>19.85</v>
      </c>
      <c r="K683" s="31" t="n">
        <v>15.51</v>
      </c>
      <c r="L683" s="31" t="n">
        <v>4.34</v>
      </c>
      <c r="M683" s="31" t="n">
        <v>22.39</v>
      </c>
      <c r="O683" t="n">
        <v>27</v>
      </c>
      <c r="P683" t="inlineStr">
        <is>
          <t>060wx</t>
        </is>
      </c>
    </row>
    <row r="684">
      <c r="A684" t="n">
        <v>683</v>
      </c>
      <c r="B684" t="inlineStr">
        <is>
          <t>Ilya Solovyov</t>
        </is>
      </c>
      <c r="C684" t="inlineStr">
        <is>
          <t>PIT</t>
        </is>
      </c>
      <c r="D684" t="inlineStr">
        <is>
          <t>D</t>
        </is>
      </c>
      <c r="E684" t="inlineStr">
        <is>
          <t>D</t>
        </is>
      </c>
      <c r="F684" t="n">
        <v>26</v>
      </c>
      <c r="G684" t="inlineStr"/>
      <c r="H684" t="inlineStr">
        <is>
          <t>FA</t>
        </is>
      </c>
      <c r="I684" s="30" t="n">
        <v>850000</v>
      </c>
      <c r="J684" s="31" t="n">
        <v>19.71</v>
      </c>
      <c r="K684" s="31" t="n">
        <v>21.42</v>
      </c>
      <c r="L684" s="31" t="n">
        <v>-1.71</v>
      </c>
      <c r="M684" s="31" t="n">
        <v>23.19</v>
      </c>
      <c r="O684" t="n">
        <v>10</v>
      </c>
      <c r="P684" t="inlineStr">
        <is>
          <t>059sc</t>
        </is>
      </c>
    </row>
    <row r="685">
      <c r="A685" t="n">
        <v>684</v>
      </c>
      <c r="B685" t="inlineStr">
        <is>
          <t>Danton Heinen</t>
        </is>
      </c>
      <c r="C685" t="inlineStr">
        <is>
          <t>CBJ</t>
        </is>
      </c>
      <c r="D685" t="inlineStr">
        <is>
          <t>F</t>
        </is>
      </c>
      <c r="E685" t="inlineStr">
        <is>
          <t>F</t>
        </is>
      </c>
      <c r="F685" t="n">
        <v>31</v>
      </c>
      <c r="G685" t="inlineStr"/>
      <c r="H685" t="inlineStr">
        <is>
          <t>FA</t>
        </is>
      </c>
      <c r="I685" s="30" t="n">
        <v>2250000</v>
      </c>
      <c r="J685" s="31" t="n">
        <v>19.66</v>
      </c>
      <c r="K685" s="31" t="n">
        <v>16.62</v>
      </c>
      <c r="L685" s="31" t="n">
        <v>3.04</v>
      </c>
      <c r="M685" s="31" t="n">
        <v>8.74</v>
      </c>
      <c r="O685" t="n">
        <v>5</v>
      </c>
      <c r="P685" t="inlineStr">
        <is>
          <t>03ecc</t>
        </is>
      </c>
    </row>
    <row r="686">
      <c r="A686" t="n">
        <v>685</v>
      </c>
      <c r="B686" t="inlineStr">
        <is>
          <t>Calvin Pickard</t>
        </is>
      </c>
      <c r="C686" t="inlineStr">
        <is>
          <t>MIN</t>
        </is>
      </c>
      <c r="D686" t="inlineStr">
        <is>
          <t>G</t>
        </is>
      </c>
      <c r="E686" t="inlineStr">
        <is>
          <t>G</t>
        </is>
      </c>
      <c r="F686" t="n">
        <v>34</v>
      </c>
      <c r="G686" t="inlineStr"/>
      <c r="H686" t="inlineStr">
        <is>
          <t>FA</t>
        </is>
      </c>
      <c r="I686" s="30" t="n">
        <v>1000000</v>
      </c>
      <c r="J686" s="31" t="n">
        <v>19.64</v>
      </c>
      <c r="K686" s="31" t="n">
        <v>22.24</v>
      </c>
      <c r="L686" s="31" t="n">
        <v>-2.6</v>
      </c>
      <c r="M686" s="31" t="n">
        <v>19.64</v>
      </c>
      <c r="N686" t="n">
        <v>291.1</v>
      </c>
      <c r="O686" t="n">
        <v>10</v>
      </c>
      <c r="P686" t="inlineStr">
        <is>
          <t>01zs3</t>
        </is>
      </c>
    </row>
    <row r="687">
      <c r="A687" t="n">
        <v>686</v>
      </c>
      <c r="B687" t="inlineStr">
        <is>
          <t>Jack Finley</t>
        </is>
      </c>
      <c r="C687" t="inlineStr">
        <is>
          <t>STL</t>
        </is>
      </c>
      <c r="D687" t="inlineStr">
        <is>
          <t>F</t>
        </is>
      </c>
      <c r="E687" t="inlineStr">
        <is>
          <t>F</t>
        </is>
      </c>
      <c r="F687" t="n">
        <v>24</v>
      </c>
      <c r="G687" t="inlineStr"/>
      <c r="H687" t="inlineStr">
        <is>
          <t>FA</t>
        </is>
      </c>
      <c r="I687" s="30" t="n">
        <v>775000</v>
      </c>
      <c r="J687" s="31" t="n">
        <v>19.61</v>
      </c>
      <c r="K687" s="31" t="n">
        <v>24.59</v>
      </c>
      <c r="L687" s="31" t="n">
        <v>-4.98</v>
      </c>
      <c r="M687" s="31" t="n">
        <v>25.3</v>
      </c>
      <c r="O687" t="n">
        <v>13</v>
      </c>
      <c r="P687" t="inlineStr">
        <is>
          <t>05k8b</t>
        </is>
      </c>
    </row>
    <row r="688">
      <c r="A688" t="n">
        <v>687</v>
      </c>
      <c r="B688" t="inlineStr">
        <is>
          <t>Haydn Fleury</t>
        </is>
      </c>
      <c r="C688" t="inlineStr">
        <is>
          <t>WPG</t>
        </is>
      </c>
      <c r="D688" t="inlineStr">
        <is>
          <t>D</t>
        </is>
      </c>
      <c r="E688" t="inlineStr">
        <is>
          <t>D</t>
        </is>
      </c>
      <c r="F688" t="n">
        <v>30</v>
      </c>
      <c r="G688" t="inlineStr"/>
      <c r="H688" t="inlineStr">
        <is>
          <t>FA</t>
        </is>
      </c>
      <c r="I688" s="30" t="n">
        <v>950000</v>
      </c>
      <c r="J688" s="31" t="n">
        <v>19.57</v>
      </c>
      <c r="K688" s="31" t="n">
        <v>14.11</v>
      </c>
      <c r="L688" s="31" t="n">
        <v>5.46</v>
      </c>
      <c r="M688" s="31" t="n">
        <v>20.6</v>
      </c>
      <c r="O688" t="n">
        <v>5</v>
      </c>
      <c r="P688" t="inlineStr">
        <is>
          <t>039ci</t>
        </is>
      </c>
    </row>
    <row r="689">
      <c r="A689" t="n">
        <v>688</v>
      </c>
      <c r="B689" t="inlineStr">
        <is>
          <t>Nico Sturm</t>
        </is>
      </c>
      <c r="C689" t="inlineStr">
        <is>
          <t>MIN</t>
        </is>
      </c>
      <c r="D689" t="inlineStr">
        <is>
          <t>F</t>
        </is>
      </c>
      <c r="E689" t="inlineStr">
        <is>
          <t>F</t>
        </is>
      </c>
      <c r="F689" t="n">
        <v>31</v>
      </c>
      <c r="G689" t="inlineStr"/>
      <c r="H689" t="inlineStr">
        <is>
          <t>FA</t>
        </is>
      </c>
      <c r="I689" s="30" t="n">
        <v>2000000</v>
      </c>
      <c r="J689" s="31" t="n">
        <v>19.51</v>
      </c>
      <c r="K689" s="31" t="n">
        <v>29.16</v>
      </c>
      <c r="L689" s="31" t="n">
        <v>-9.65</v>
      </c>
      <c r="M689" s="31" t="n">
        <v>9.76</v>
      </c>
      <c r="O689" t="n">
        <v>6</v>
      </c>
      <c r="P689" t="inlineStr">
        <is>
          <t>04yk3</t>
        </is>
      </c>
    </row>
    <row r="690">
      <c r="A690" t="n">
        <v>689</v>
      </c>
      <c r="B690" t="inlineStr">
        <is>
          <t>Oskar Back</t>
        </is>
      </c>
      <c r="C690" t="inlineStr">
        <is>
          <t>DAL</t>
        </is>
      </c>
      <c r="D690" t="inlineStr">
        <is>
          <t>F</t>
        </is>
      </c>
      <c r="E690" t="inlineStr">
        <is>
          <t>F</t>
        </is>
      </c>
      <c r="F690" t="n">
        <v>26</v>
      </c>
      <c r="G690" t="inlineStr"/>
      <c r="H690" t="inlineStr">
        <is>
          <t>FA</t>
        </is>
      </c>
      <c r="I690" s="30" t="n">
        <v>825000</v>
      </c>
      <c r="J690" s="31" t="n">
        <v>19.43</v>
      </c>
      <c r="K690" s="31" t="n">
        <v>20.52</v>
      </c>
      <c r="L690" s="31" t="n">
        <v>-1.09</v>
      </c>
      <c r="M690" s="31" t="n">
        <v>23.55</v>
      </c>
      <c r="O690" t="n">
        <v>7</v>
      </c>
      <c r="P690" t="inlineStr">
        <is>
          <t>04qym</t>
        </is>
      </c>
    </row>
    <row r="691">
      <c r="A691" t="n">
        <v>690</v>
      </c>
      <c r="B691" t="inlineStr">
        <is>
          <t>John Beecher</t>
        </is>
      </c>
      <c r="C691" t="inlineStr">
        <is>
          <t>FLA</t>
        </is>
      </c>
      <c r="D691" t="inlineStr">
        <is>
          <t>F</t>
        </is>
      </c>
      <c r="E691" t="inlineStr">
        <is>
          <t>F</t>
        </is>
      </c>
      <c r="F691" t="n">
        <v>25</v>
      </c>
      <c r="G691" t="inlineStr"/>
      <c r="H691" t="inlineStr">
        <is>
          <t>FA</t>
        </is>
      </c>
      <c r="I691" s="30" t="n">
        <v>850000</v>
      </c>
      <c r="J691" s="31" t="n">
        <v>19.14</v>
      </c>
      <c r="K691" s="31" t="n">
        <v>8.789999999999999</v>
      </c>
      <c r="L691" s="31" t="n">
        <v>10.35</v>
      </c>
      <c r="M691" s="31" t="n">
        <v>22.52</v>
      </c>
      <c r="O691" t="n">
        <v>6</v>
      </c>
      <c r="P691" t="inlineStr">
        <is>
          <t>04zow</t>
        </is>
      </c>
    </row>
    <row r="692">
      <c r="A692" t="n">
        <v>691</v>
      </c>
      <c r="B692" t="inlineStr">
        <is>
          <t>Pyotr Kochetkov</t>
        </is>
      </c>
      <c r="C692" t="inlineStr">
        <is>
          <t>CAR</t>
        </is>
      </c>
      <c r="D692" t="inlineStr">
        <is>
          <t>G</t>
        </is>
      </c>
      <c r="E692" t="inlineStr">
        <is>
          <t>G</t>
        </is>
      </c>
      <c r="F692" t="n">
        <v>27</v>
      </c>
      <c r="G692" t="inlineStr"/>
      <c r="H692" t="inlineStr">
        <is>
          <t>FA</t>
        </is>
      </c>
      <c r="I692" s="30" t="n">
        <v>2000000</v>
      </c>
      <c r="J692" s="31" t="n">
        <v>19</v>
      </c>
      <c r="K692" s="31" t="n">
        <v>64.06</v>
      </c>
      <c r="L692" s="31" t="n">
        <v>-45.06</v>
      </c>
      <c r="M692" s="31" t="n">
        <v>9.5</v>
      </c>
      <c r="N692" t="n">
        <v>270.9</v>
      </c>
      <c r="O692" t="n">
        <v>70</v>
      </c>
      <c r="P692" t="inlineStr">
        <is>
          <t>04yi4</t>
        </is>
      </c>
    </row>
    <row r="693">
      <c r="A693" t="n">
        <v>692</v>
      </c>
      <c r="B693" t="inlineStr">
        <is>
          <t>Luke Glendening</t>
        </is>
      </c>
      <c r="C693" t="inlineStr">
        <is>
          <t>(N/A)</t>
        </is>
      </c>
      <c r="D693" t="inlineStr">
        <is>
          <t>F</t>
        </is>
      </c>
      <c r="E693" t="inlineStr">
        <is>
          <t>F</t>
        </is>
      </c>
      <c r="F693" t="n">
        <v>37</v>
      </c>
      <c r="G693" t="inlineStr"/>
      <c r="H693" t="inlineStr">
        <is>
          <t>FA</t>
        </is>
      </c>
      <c r="I693" s="30" t="n">
        <v>1</v>
      </c>
      <c r="J693" s="31" t="n">
        <v>18.97</v>
      </c>
      <c r="K693" s="31" t="n">
        <v>16.02</v>
      </c>
      <c r="L693" s="31" t="n">
        <v>2.95</v>
      </c>
      <c r="M693" s="31" t="n">
        <v>18970000</v>
      </c>
      <c r="O693" t="n">
        <v>3</v>
      </c>
      <c r="P693" t="inlineStr">
        <is>
          <t>031vc</t>
        </is>
      </c>
    </row>
    <row r="694">
      <c r="A694" t="n">
        <v>693</v>
      </c>
      <c r="B694" t="inlineStr">
        <is>
          <t>Philippe Myers</t>
        </is>
      </c>
      <c r="C694" t="inlineStr">
        <is>
          <t>TOR</t>
        </is>
      </c>
      <c r="D694" t="inlineStr">
        <is>
          <t>D</t>
        </is>
      </c>
      <c r="E694" t="inlineStr">
        <is>
          <t>D</t>
        </is>
      </c>
      <c r="F694" t="n">
        <v>29</v>
      </c>
      <c r="G694" t="inlineStr"/>
      <c r="H694" t="inlineStr">
        <is>
          <t>FA</t>
        </is>
      </c>
      <c r="I694" s="30" t="n">
        <v>850000</v>
      </c>
      <c r="J694" s="31" t="n">
        <v>18.84</v>
      </c>
      <c r="K694" s="31" t="n">
        <v>5.79</v>
      </c>
      <c r="L694" s="31" t="n">
        <v>13.05</v>
      </c>
      <c r="M694" s="31" t="n">
        <v>22.16</v>
      </c>
      <c r="O694" t="n">
        <v>4</v>
      </c>
      <c r="P694" t="inlineStr">
        <is>
          <t>03wee</t>
        </is>
      </c>
    </row>
    <row r="695">
      <c r="A695" t="n">
        <v>694</v>
      </c>
      <c r="B695" t="inlineStr">
        <is>
          <t>Alec Regula</t>
        </is>
      </c>
      <c r="C695" t="inlineStr">
        <is>
          <t>EDM</t>
        </is>
      </c>
      <c r="D695" t="inlineStr">
        <is>
          <t>D</t>
        </is>
      </c>
      <c r="E695" t="inlineStr">
        <is>
          <t>D</t>
        </is>
      </c>
      <c r="F695" t="n">
        <v>26</v>
      </c>
      <c r="G695" t="inlineStr"/>
      <c r="H695" t="inlineStr">
        <is>
          <t>FA</t>
        </is>
      </c>
      <c r="I695" s="30" t="n">
        <v>775000</v>
      </c>
      <c r="J695" s="31" t="n">
        <v>18.73</v>
      </c>
      <c r="K695" s="31" t="n">
        <v>12.35</v>
      </c>
      <c r="L695" s="31" t="n">
        <v>6.38</v>
      </c>
      <c r="M695" s="31" t="n">
        <v>24.17</v>
      </c>
      <c r="O695" t="n">
        <v>7</v>
      </c>
      <c r="P695" t="inlineStr">
        <is>
          <t>04qyg</t>
        </is>
      </c>
    </row>
    <row r="696">
      <c r="A696" t="n">
        <v>695</v>
      </c>
      <c r="B696" t="inlineStr">
        <is>
          <t>Stefan Noesen</t>
        </is>
      </c>
      <c r="C696" t="inlineStr">
        <is>
          <t>NJD</t>
        </is>
      </c>
      <c r="D696" t="inlineStr">
        <is>
          <t>F</t>
        </is>
      </c>
      <c r="E696" t="inlineStr">
        <is>
          <t>F</t>
        </is>
      </c>
      <c r="F696" t="n">
        <v>33</v>
      </c>
      <c r="G696" t="inlineStr"/>
      <c r="H696" t="inlineStr">
        <is>
          <t>FA</t>
        </is>
      </c>
      <c r="I696" s="30" t="n">
        <v>2750000</v>
      </c>
      <c r="J696" s="31" t="n">
        <v>18.5</v>
      </c>
      <c r="K696" s="31" t="n">
        <v>33.44</v>
      </c>
      <c r="L696" s="31" t="n">
        <v>-14.94</v>
      </c>
      <c r="M696" s="31" t="n">
        <v>6.73</v>
      </c>
      <c r="O696" t="n">
        <v>10</v>
      </c>
      <c r="P696" t="inlineStr">
        <is>
          <t>02b3h</t>
        </is>
      </c>
    </row>
    <row r="697">
      <c r="A697" t="n">
        <v>696</v>
      </c>
      <c r="B697" t="inlineStr">
        <is>
          <t>Nick DeSimone</t>
        </is>
      </c>
      <c r="C697" t="inlineStr">
        <is>
          <t>UTA</t>
        </is>
      </c>
      <c r="D697" t="inlineStr">
        <is>
          <t>D</t>
        </is>
      </c>
      <c r="E697" t="inlineStr">
        <is>
          <t>D</t>
        </is>
      </c>
      <c r="F697" t="n">
        <v>31</v>
      </c>
      <c r="G697" t="inlineStr"/>
      <c r="H697" t="inlineStr">
        <is>
          <t>FA</t>
        </is>
      </c>
      <c r="I697" s="30" t="n">
        <v>1000000</v>
      </c>
      <c r="J697" s="31" t="n">
        <v>18.5</v>
      </c>
      <c r="K697" s="31" t="n">
        <v>22.53</v>
      </c>
      <c r="L697" s="31" t="n">
        <v>-4.03</v>
      </c>
      <c r="M697" s="31" t="n">
        <v>18.5</v>
      </c>
      <c r="O697" t="n">
        <v>4</v>
      </c>
      <c r="P697" t="inlineStr">
        <is>
          <t>04bjt</t>
        </is>
      </c>
    </row>
    <row r="698">
      <c r="A698" t="n">
        <v>697</v>
      </c>
      <c r="B698" t="inlineStr">
        <is>
          <t>Nicolas Deslauriers</t>
        </is>
      </c>
      <c r="C698" t="inlineStr">
        <is>
          <t>CAR</t>
        </is>
      </c>
      <c r="D698" t="inlineStr">
        <is>
          <t>F</t>
        </is>
      </c>
      <c r="E698" t="inlineStr">
        <is>
          <t>F</t>
        </is>
      </c>
      <c r="F698" t="n">
        <v>35</v>
      </c>
      <c r="G698" t="inlineStr"/>
      <c r="H698" t="inlineStr">
        <is>
          <t>FA</t>
        </is>
      </c>
      <c r="I698" s="30" t="n">
        <v>875000</v>
      </c>
      <c r="J698" s="31" t="n">
        <v>17.87</v>
      </c>
      <c r="K698" s="31" t="n">
        <v>18.02</v>
      </c>
      <c r="L698" s="31" t="n">
        <v>-0.15</v>
      </c>
      <c r="M698" s="31" t="n">
        <v>20.42</v>
      </c>
      <c r="N698" t="n">
        <v>291.9</v>
      </c>
      <c r="O698" t="n">
        <v>5</v>
      </c>
      <c r="P698" t="inlineStr">
        <is>
          <t>02441</t>
        </is>
      </c>
    </row>
    <row r="699">
      <c r="A699" t="n">
        <v>698</v>
      </c>
      <c r="B699" t="inlineStr">
        <is>
          <t>Jeff Skinner</t>
        </is>
      </c>
      <c r="C699" t="inlineStr">
        <is>
          <t>(N/A)</t>
        </is>
      </c>
      <c r="D699" t="inlineStr">
        <is>
          <t>F</t>
        </is>
      </c>
      <c r="E699" t="inlineStr">
        <is>
          <t>F</t>
        </is>
      </c>
      <c r="F699" t="n">
        <v>34</v>
      </c>
      <c r="G699" t="inlineStr"/>
      <c r="H699" t="inlineStr">
        <is>
          <t>FA</t>
        </is>
      </c>
      <c r="I699" s="30" t="n">
        <v>1</v>
      </c>
      <c r="J699" s="31" t="n">
        <v>17.79</v>
      </c>
      <c r="K699" s="31" t="n">
        <v>0</v>
      </c>
      <c r="L699" s="31" t="n">
        <v>17.79</v>
      </c>
      <c r="M699" s="31" t="n">
        <v>17790000</v>
      </c>
      <c r="O699" t="n">
        <v>4</v>
      </c>
      <c r="P699" t="inlineStr">
        <is>
          <t>01whl</t>
        </is>
      </c>
    </row>
    <row r="700">
      <c r="A700" t="n">
        <v>699</v>
      </c>
      <c r="B700" t="inlineStr">
        <is>
          <t>Travis Hamonic</t>
        </is>
      </c>
      <c r="C700" t="inlineStr">
        <is>
          <t>(N/A)</t>
        </is>
      </c>
      <c r="D700" t="inlineStr">
        <is>
          <t>D</t>
        </is>
      </c>
      <c r="E700" t="inlineStr">
        <is>
          <t>D</t>
        </is>
      </c>
      <c r="F700" t="n">
        <v>36</v>
      </c>
      <c r="G700" t="inlineStr"/>
      <c r="H700" t="inlineStr">
        <is>
          <t>FA</t>
        </is>
      </c>
      <c r="I700" s="30" t="n">
        <v>1</v>
      </c>
      <c r="J700" s="31" t="n">
        <v>17.19</v>
      </c>
      <c r="K700" s="31" t="n">
        <v>8.75</v>
      </c>
      <c r="L700" s="31" t="n">
        <v>8.44</v>
      </c>
      <c r="M700" s="31" t="n">
        <v>17190000</v>
      </c>
      <c r="O700" t="n">
        <v>1</v>
      </c>
      <c r="P700" t="inlineStr">
        <is>
          <t>01mjf</t>
        </is>
      </c>
    </row>
    <row r="701">
      <c r="A701" t="n">
        <v>700</v>
      </c>
      <c r="B701" t="inlineStr">
        <is>
          <t>Ryan Ufko</t>
        </is>
      </c>
      <c r="C701" t="inlineStr">
        <is>
          <t>NSH</t>
        </is>
      </c>
      <c r="D701" t="inlineStr">
        <is>
          <t>D</t>
        </is>
      </c>
      <c r="E701" t="inlineStr">
        <is>
          <t>D</t>
        </is>
      </c>
      <c r="F701" t="n">
        <v>23</v>
      </c>
      <c r="G701" t="inlineStr"/>
      <c r="H701" t="inlineStr">
        <is>
          <t>FA</t>
        </is>
      </c>
      <c r="I701" s="30" t="n">
        <v>925000</v>
      </c>
      <c r="J701" s="31" t="n">
        <v>17.09</v>
      </c>
      <c r="K701" s="31" t="n">
        <v>21.5</v>
      </c>
      <c r="L701" s="31" t="n">
        <v>-4.41</v>
      </c>
      <c r="M701" s="31" t="n">
        <v>18.48</v>
      </c>
      <c r="N701" t="n">
        <v>293.2</v>
      </c>
      <c r="O701" t="n">
        <v>54</v>
      </c>
      <c r="P701" t="inlineStr">
        <is>
          <t>05td4</t>
        </is>
      </c>
    </row>
    <row r="702">
      <c r="A702" t="n">
        <v>701</v>
      </c>
      <c r="B702" t="inlineStr">
        <is>
          <t>Jordan Greenway</t>
        </is>
      </c>
      <c r="C702" t="inlineStr">
        <is>
          <t>CHI</t>
        </is>
      </c>
      <c r="D702" t="inlineStr">
        <is>
          <t>F</t>
        </is>
      </c>
      <c r="E702" t="inlineStr">
        <is>
          <t>F</t>
        </is>
      </c>
      <c r="F702" t="n">
        <v>29</v>
      </c>
      <c r="G702" t="inlineStr"/>
      <c r="H702" t="inlineStr">
        <is>
          <t>FA</t>
        </is>
      </c>
      <c r="I702" s="30" t="n">
        <v>4000000</v>
      </c>
      <c r="J702" s="31" t="n">
        <v>16.98</v>
      </c>
      <c r="K702" s="31" t="n">
        <v>14.52</v>
      </c>
      <c r="L702" s="31" t="n">
        <v>2.46</v>
      </c>
      <c r="M702" s="31" t="n">
        <v>4.25</v>
      </c>
      <c r="N702" t="n">
        <v>292.4</v>
      </c>
      <c r="O702" t="n">
        <v>7</v>
      </c>
      <c r="P702" t="inlineStr">
        <is>
          <t>03rf3</t>
        </is>
      </c>
    </row>
    <row r="703">
      <c r="A703" t="n">
        <v>702</v>
      </c>
      <c r="B703" t="inlineStr">
        <is>
          <t>Landon Slaggert</t>
        </is>
      </c>
      <c r="C703" t="inlineStr">
        <is>
          <t>CHI</t>
        </is>
      </c>
      <c r="D703" t="inlineStr">
        <is>
          <t>F</t>
        </is>
      </c>
      <c r="E703" t="inlineStr">
        <is>
          <t>F</t>
        </is>
      </c>
      <c r="F703" t="n">
        <v>24</v>
      </c>
      <c r="G703" t="inlineStr"/>
      <c r="H703" t="inlineStr">
        <is>
          <t>FA</t>
        </is>
      </c>
      <c r="I703" s="30" t="n">
        <v>900000</v>
      </c>
      <c r="J703" s="31" t="n">
        <v>16.91</v>
      </c>
      <c r="K703" s="31" t="n">
        <v>7.65</v>
      </c>
      <c r="L703" s="31" t="n">
        <v>9.26</v>
      </c>
      <c r="M703" s="31" t="n">
        <v>18.79</v>
      </c>
      <c r="O703" t="n">
        <v>9</v>
      </c>
      <c r="P703" t="inlineStr">
        <is>
          <t>05ltn</t>
        </is>
      </c>
    </row>
    <row r="704">
      <c r="A704" t="n">
        <v>703</v>
      </c>
      <c r="B704" t="inlineStr">
        <is>
          <t>Zakhar Bardakov</t>
        </is>
      </c>
      <c r="C704" t="inlineStr">
        <is>
          <t>COL</t>
        </is>
      </c>
      <c r="D704" t="inlineStr">
        <is>
          <t>F</t>
        </is>
      </c>
      <c r="E704" t="inlineStr">
        <is>
          <t>F</t>
        </is>
      </c>
      <c r="F704" t="n">
        <v>25</v>
      </c>
      <c r="G704" t="inlineStr"/>
      <c r="H704" t="inlineStr">
        <is>
          <t>FA</t>
        </is>
      </c>
      <c r="I704" s="30" t="n">
        <v>867500</v>
      </c>
      <c r="J704" s="31" t="n">
        <v>16.88</v>
      </c>
      <c r="K704" s="31" t="n">
        <v>19.64</v>
      </c>
      <c r="L704" s="31" t="n">
        <v>-2.76</v>
      </c>
      <c r="M704" s="31" t="n">
        <v>19.46</v>
      </c>
      <c r="O704" t="n">
        <v>10</v>
      </c>
      <c r="P704" t="inlineStr">
        <is>
          <t>05rdi</t>
        </is>
      </c>
    </row>
    <row r="705">
      <c r="A705" t="n">
        <v>704</v>
      </c>
      <c r="B705" t="inlineStr">
        <is>
          <t>Nathan Bastian</t>
        </is>
      </c>
      <c r="C705" t="inlineStr">
        <is>
          <t>(N/A)</t>
        </is>
      </c>
      <c r="D705" t="inlineStr">
        <is>
          <t>F</t>
        </is>
      </c>
      <c r="E705" t="inlineStr">
        <is>
          <t>F</t>
        </is>
      </c>
      <c r="F705" t="n">
        <v>28</v>
      </c>
      <c r="G705" t="inlineStr"/>
      <c r="H705" t="inlineStr">
        <is>
          <t>FA</t>
        </is>
      </c>
      <c r="I705" s="30" t="n">
        <v>1</v>
      </c>
      <c r="J705" s="31" t="n">
        <v>16.78</v>
      </c>
      <c r="K705" s="31" t="n">
        <v>15.61</v>
      </c>
      <c r="L705" s="31" t="n">
        <v>1.17</v>
      </c>
      <c r="M705" s="31" t="n">
        <v>16780000</v>
      </c>
      <c r="O705" t="n">
        <v>3</v>
      </c>
      <c r="P705" t="inlineStr">
        <is>
          <t>03zum</t>
        </is>
      </c>
    </row>
    <row r="706">
      <c r="A706" t="n">
        <v>705</v>
      </c>
      <c r="B706" t="inlineStr">
        <is>
          <t>Gustav Nyquist</t>
        </is>
      </c>
      <c r="C706" t="inlineStr">
        <is>
          <t>(N/A)</t>
        </is>
      </c>
      <c r="D706" t="inlineStr">
        <is>
          <t>F</t>
        </is>
      </c>
      <c r="E706" t="inlineStr">
        <is>
          <t>F</t>
        </is>
      </c>
      <c r="F706" t="n">
        <v>37</v>
      </c>
      <c r="G706" t="inlineStr"/>
      <c r="H706" t="inlineStr">
        <is>
          <t>FA</t>
        </is>
      </c>
      <c r="I706" s="30" t="n">
        <v>1</v>
      </c>
      <c r="J706" s="31" t="n">
        <v>16.66</v>
      </c>
      <c r="K706" s="31" t="n">
        <v>26.7</v>
      </c>
      <c r="L706" s="31" t="n">
        <v>-10.04</v>
      </c>
      <c r="M706" s="31" t="n">
        <v>16660000</v>
      </c>
      <c r="O706" t="n">
        <v>5</v>
      </c>
      <c r="P706" t="inlineStr">
        <is>
          <t>01gjz</t>
        </is>
      </c>
    </row>
    <row r="707">
      <c r="A707" t="n">
        <v>706</v>
      </c>
      <c r="B707" t="inlineStr">
        <is>
          <t>Jacob Bryson</t>
        </is>
      </c>
      <c r="C707" t="inlineStr">
        <is>
          <t>DET</t>
        </is>
      </c>
      <c r="D707" t="inlineStr">
        <is>
          <t>D</t>
        </is>
      </c>
      <c r="E707" t="inlineStr">
        <is>
          <t>D</t>
        </is>
      </c>
      <c r="F707" t="n">
        <v>28</v>
      </c>
      <c r="G707" t="inlineStr"/>
      <c r="H707" t="inlineStr">
        <is>
          <t>FA</t>
        </is>
      </c>
      <c r="I707" s="30" t="n">
        <v>850000</v>
      </c>
      <c r="J707" s="31" t="n">
        <v>16.61</v>
      </c>
      <c r="K707" s="31" t="n">
        <v>16.97</v>
      </c>
      <c r="L707" s="31" t="n">
        <v>-0.36</v>
      </c>
      <c r="M707" s="31" t="n">
        <v>19.54</v>
      </c>
      <c r="O707" t="n">
        <v>3</v>
      </c>
      <c r="P707" t="inlineStr">
        <is>
          <t>04f1w</t>
        </is>
      </c>
    </row>
    <row r="708">
      <c r="A708" t="n">
        <v>707</v>
      </c>
      <c r="B708" t="inlineStr">
        <is>
          <t>Elias Salomonsson</t>
        </is>
      </c>
      <c r="C708" t="inlineStr">
        <is>
          <t>WPG</t>
        </is>
      </c>
      <c r="D708" t="inlineStr">
        <is>
          <t>D</t>
        </is>
      </c>
      <c r="E708" t="inlineStr">
        <is>
          <t>D</t>
        </is>
      </c>
      <c r="F708" t="n">
        <v>22</v>
      </c>
      <c r="G708" t="inlineStr"/>
      <c r="H708" t="inlineStr">
        <is>
          <t>Nathan</t>
        </is>
      </c>
      <c r="I708" s="30" t="n">
        <v>815000</v>
      </c>
      <c r="J708" s="31" t="n">
        <v>16.36</v>
      </c>
      <c r="K708" s="31" t="n">
        <v>23.23</v>
      </c>
      <c r="L708" s="31" t="n">
        <v>-6.87</v>
      </c>
      <c r="M708" s="31" t="n">
        <v>20.07</v>
      </c>
      <c r="O708" t="n">
        <v>33</v>
      </c>
      <c r="P708" t="inlineStr">
        <is>
          <t>05rih</t>
        </is>
      </c>
    </row>
    <row r="709">
      <c r="A709" t="n">
        <v>708</v>
      </c>
      <c r="B709" t="inlineStr">
        <is>
          <t>Joel Nystrom</t>
        </is>
      </c>
      <c r="C709" t="inlineStr">
        <is>
          <t>CAR</t>
        </is>
      </c>
      <c r="D709" t="inlineStr">
        <is>
          <t>D</t>
        </is>
      </c>
      <c r="E709" t="inlineStr">
        <is>
          <t>D</t>
        </is>
      </c>
      <c r="F709" t="n">
        <v>24</v>
      </c>
      <c r="G709" t="inlineStr"/>
      <c r="H709" t="inlineStr">
        <is>
          <t>FA</t>
        </is>
      </c>
      <c r="I709" s="30" t="n">
        <v>1225000</v>
      </c>
      <c r="J709" s="31" t="n">
        <v>16.36</v>
      </c>
      <c r="K709" s="31" t="n">
        <v>7.88</v>
      </c>
      <c r="L709" s="31" t="n">
        <v>8.48</v>
      </c>
      <c r="M709" s="31" t="n">
        <v>13.36</v>
      </c>
      <c r="O709" t="n">
        <v>14</v>
      </c>
      <c r="P709" t="inlineStr">
        <is>
          <t>05ugz</t>
        </is>
      </c>
    </row>
    <row r="710">
      <c r="A710" t="n">
        <v>709</v>
      </c>
      <c r="B710" t="inlineStr">
        <is>
          <t>Isac Lundestrom</t>
        </is>
      </c>
      <c r="C710" t="inlineStr">
        <is>
          <t>CBJ</t>
        </is>
      </c>
      <c r="D710" t="inlineStr">
        <is>
          <t>F</t>
        </is>
      </c>
      <c r="E710" t="inlineStr">
        <is>
          <t>F</t>
        </is>
      </c>
      <c r="F710" t="n">
        <v>26</v>
      </c>
      <c r="G710" t="inlineStr"/>
      <c r="H710" t="inlineStr">
        <is>
          <t>FA</t>
        </is>
      </c>
      <c r="I710" s="30" t="n">
        <v>1300000</v>
      </c>
      <c r="J710" s="31" t="n">
        <v>16.15</v>
      </c>
      <c r="K710" s="31" t="n">
        <v>18.71</v>
      </c>
      <c r="L710" s="31" t="n">
        <v>-2.56</v>
      </c>
      <c r="M710" s="31" t="n">
        <v>12.42</v>
      </c>
      <c r="O710" t="n">
        <v>7</v>
      </c>
      <c r="P710" t="inlineStr">
        <is>
          <t>04816</t>
        </is>
      </c>
    </row>
    <row r="711">
      <c r="A711" t="n">
        <v>710</v>
      </c>
      <c r="B711" t="inlineStr">
        <is>
          <t>Josh Dunne</t>
        </is>
      </c>
      <c r="C711" t="inlineStr">
        <is>
          <t>WSH</t>
        </is>
      </c>
      <c r="D711" t="inlineStr">
        <is>
          <t>F</t>
        </is>
      </c>
      <c r="E711" t="inlineStr">
        <is>
          <t>F</t>
        </is>
      </c>
      <c r="F711" t="n">
        <v>27</v>
      </c>
      <c r="G711" t="inlineStr"/>
      <c r="H711" t="inlineStr">
        <is>
          <t>FA</t>
        </is>
      </c>
      <c r="I711" s="30" t="n">
        <v>850000</v>
      </c>
      <c r="J711" s="31" t="n">
        <v>16.14</v>
      </c>
      <c r="K711" s="31" t="n">
        <v>21.56</v>
      </c>
      <c r="L711" s="31" t="n">
        <v>-5.42</v>
      </c>
      <c r="M711" s="31" t="n">
        <v>18.99</v>
      </c>
      <c r="O711" t="n">
        <v>5</v>
      </c>
      <c r="P711" t="inlineStr">
        <is>
          <t>05gry</t>
        </is>
      </c>
    </row>
    <row r="712">
      <c r="A712" t="n">
        <v>711</v>
      </c>
      <c r="B712" t="inlineStr">
        <is>
          <t>Cole Hutson</t>
        </is>
      </c>
      <c r="C712" t="inlineStr">
        <is>
          <t>WSH</t>
        </is>
      </c>
      <c r="D712" t="inlineStr">
        <is>
          <t>D</t>
        </is>
      </c>
      <c r="E712" t="inlineStr">
        <is>
          <t>D</t>
        </is>
      </c>
      <c r="F712" t="n">
        <v>20</v>
      </c>
      <c r="G712" t="inlineStr"/>
      <c r="H712" t="inlineStr">
        <is>
          <t>A Bunch of Dusters</t>
        </is>
      </c>
      <c r="I712" s="30" t="n">
        <v>952083</v>
      </c>
      <c r="J712" s="31" t="n">
        <v>15.89</v>
      </c>
      <c r="K712" s="31" t="n">
        <v>67.23</v>
      </c>
      <c r="L712" s="31" t="n">
        <v>-51.34</v>
      </c>
      <c r="M712" s="31" t="n">
        <v>16.69</v>
      </c>
      <c r="N712" t="n">
        <v>117.5</v>
      </c>
      <c r="O712" t="n">
        <v>98</v>
      </c>
      <c r="P712" t="inlineStr">
        <is>
          <t>06fzv</t>
        </is>
      </c>
    </row>
    <row r="713">
      <c r="A713" t="n">
        <v>712</v>
      </c>
      <c r="B713" t="inlineStr">
        <is>
          <t>Mattias Janmark</t>
        </is>
      </c>
      <c r="C713" t="inlineStr">
        <is>
          <t>EDM</t>
        </is>
      </c>
      <c r="D713" t="inlineStr">
        <is>
          <t>F</t>
        </is>
      </c>
      <c r="E713" t="inlineStr">
        <is>
          <t>F</t>
        </is>
      </c>
      <c r="F713" t="n">
        <v>33</v>
      </c>
      <c r="G713" t="inlineStr"/>
      <c r="H713" t="inlineStr">
        <is>
          <t>FA</t>
        </is>
      </c>
      <c r="I713" s="30" t="n">
        <v>1450000</v>
      </c>
      <c r="J713" s="31" t="n">
        <v>15.52</v>
      </c>
      <c r="K713" s="31" t="n">
        <v>22.17</v>
      </c>
      <c r="L713" s="31" t="n">
        <v>-6.65</v>
      </c>
      <c r="M713" s="31" t="n">
        <v>10.7</v>
      </c>
      <c r="O713" t="n">
        <v>5</v>
      </c>
      <c r="P713" t="inlineStr">
        <is>
          <t>02yli</t>
        </is>
      </c>
    </row>
    <row r="714">
      <c r="A714" t="n">
        <v>713</v>
      </c>
      <c r="B714" t="inlineStr">
        <is>
          <t>John St. Ivany</t>
        </is>
      </c>
      <c r="C714" t="inlineStr">
        <is>
          <t>WPG</t>
        </is>
      </c>
      <c r="D714" t="inlineStr">
        <is>
          <t>D</t>
        </is>
      </c>
      <c r="E714" t="inlineStr">
        <is>
          <t>D</t>
        </is>
      </c>
      <c r="F714" t="n">
        <v>27</v>
      </c>
      <c r="G714" t="inlineStr"/>
      <c r="H714" t="inlineStr">
        <is>
          <t>FA</t>
        </is>
      </c>
      <c r="I714" s="30" t="n">
        <v>775000</v>
      </c>
      <c r="J714" s="31" t="n">
        <v>15.44</v>
      </c>
      <c r="K714" s="31" t="n">
        <v>17.64</v>
      </c>
      <c r="L714" s="31" t="n">
        <v>-2.2</v>
      </c>
      <c r="M714" s="31" t="n">
        <v>19.92</v>
      </c>
      <c r="O714" t="n">
        <v>13</v>
      </c>
      <c r="P714" t="inlineStr">
        <is>
          <t>04qzh</t>
        </is>
      </c>
    </row>
    <row r="715">
      <c r="A715" t="n">
        <v>714</v>
      </c>
      <c r="B715" t="inlineStr">
        <is>
          <t>Otto Stenberg</t>
        </is>
      </c>
      <c r="C715" t="inlineStr">
        <is>
          <t>STL</t>
        </is>
      </c>
      <c r="D715" t="inlineStr">
        <is>
          <t>F</t>
        </is>
      </c>
      <c r="E715" t="inlineStr">
        <is>
          <t>F</t>
        </is>
      </c>
      <c r="F715" t="n">
        <v>21</v>
      </c>
      <c r="G715" t="inlineStr"/>
      <c r="H715" t="inlineStr">
        <is>
          <t>The Last Place Lukes</t>
        </is>
      </c>
      <c r="I715" s="30" t="n">
        <v>918333</v>
      </c>
      <c r="J715" s="31" t="n">
        <v>15.3</v>
      </c>
      <c r="K715" s="31" t="n">
        <v>11.34</v>
      </c>
      <c r="L715" s="31" t="n">
        <v>3.96</v>
      </c>
      <c r="M715" s="31" t="n">
        <v>16.66</v>
      </c>
      <c r="O715" t="n">
        <v>45</v>
      </c>
      <c r="P715" t="inlineStr">
        <is>
          <t>05ws4</t>
        </is>
      </c>
    </row>
    <row r="716">
      <c r="A716" t="n">
        <v>715</v>
      </c>
      <c r="B716" t="inlineStr">
        <is>
          <t>Noah Gregor</t>
        </is>
      </c>
      <c r="C716" t="inlineStr">
        <is>
          <t>WPG</t>
        </is>
      </c>
      <c r="D716" t="inlineStr">
        <is>
          <t>F</t>
        </is>
      </c>
      <c r="E716" t="inlineStr">
        <is>
          <t>F</t>
        </is>
      </c>
      <c r="F716" t="n">
        <v>28</v>
      </c>
      <c r="G716" t="inlineStr"/>
      <c r="H716" t="inlineStr">
        <is>
          <t>FA</t>
        </is>
      </c>
      <c r="I716" s="30" t="n">
        <v>850000</v>
      </c>
      <c r="J716" s="31" t="n">
        <v>15.29</v>
      </c>
      <c r="K716" s="31" t="n">
        <v>14.98</v>
      </c>
      <c r="L716" s="31" t="n">
        <v>0.31</v>
      </c>
      <c r="M716" s="31" t="n">
        <v>17.99</v>
      </c>
      <c r="O716" t="n">
        <v>3</v>
      </c>
      <c r="P716" t="inlineStr">
        <is>
          <t>042x4</t>
        </is>
      </c>
    </row>
    <row r="717">
      <c r="A717" t="n">
        <v>716</v>
      </c>
      <c r="B717" t="inlineStr">
        <is>
          <t>Josh Mahura</t>
        </is>
      </c>
      <c r="C717" t="inlineStr">
        <is>
          <t>SEA</t>
        </is>
      </c>
      <c r="D717" t="inlineStr">
        <is>
          <t>D</t>
        </is>
      </c>
      <c r="E717" t="inlineStr">
        <is>
          <t>D</t>
        </is>
      </c>
      <c r="F717" t="n">
        <v>28</v>
      </c>
      <c r="G717" t="inlineStr"/>
      <c r="H717" t="inlineStr">
        <is>
          <t>FA</t>
        </is>
      </c>
      <c r="I717" s="30" t="n">
        <v>907500</v>
      </c>
      <c r="J717" s="31" t="n">
        <v>15.25</v>
      </c>
      <c r="K717" s="31" t="n">
        <v>38.38</v>
      </c>
      <c r="L717" s="31" t="n">
        <v>-23.13</v>
      </c>
      <c r="M717" s="31" t="n">
        <v>16.8</v>
      </c>
      <c r="O717" t="n">
        <v>6</v>
      </c>
      <c r="P717" t="inlineStr">
        <is>
          <t>043ca</t>
        </is>
      </c>
    </row>
    <row r="718">
      <c r="A718" t="n">
        <v>717</v>
      </c>
      <c r="B718" t="inlineStr">
        <is>
          <t>Curtis Lazar</t>
        </is>
      </c>
      <c r="C718" t="inlineStr">
        <is>
          <t>(N/A)</t>
        </is>
      </c>
      <c r="D718" t="inlineStr">
        <is>
          <t>F</t>
        </is>
      </c>
      <c r="E718" t="inlineStr">
        <is>
          <t>F</t>
        </is>
      </c>
      <c r="F718" t="n">
        <v>31</v>
      </c>
      <c r="G718" t="inlineStr"/>
      <c r="H718" t="inlineStr">
        <is>
          <t>FA</t>
        </is>
      </c>
      <c r="I718" s="30" t="n">
        <v>1</v>
      </c>
      <c r="J718" s="31" t="n">
        <v>15.05</v>
      </c>
      <c r="K718" s="31" t="n">
        <v>13.58</v>
      </c>
      <c r="L718" s="31" t="n">
        <v>1.47</v>
      </c>
      <c r="M718" s="31" t="n">
        <v>15050000</v>
      </c>
      <c r="O718" t="n">
        <v>4</v>
      </c>
      <c r="P718" t="inlineStr">
        <is>
          <t>02wy2</t>
        </is>
      </c>
    </row>
    <row r="719">
      <c r="A719" t="n">
        <v>718</v>
      </c>
      <c r="B719" t="inlineStr">
        <is>
          <t>Brendan Gaunce</t>
        </is>
      </c>
      <c r="C719" t="inlineStr">
        <is>
          <t>BOS</t>
        </is>
      </c>
      <c r="D719" t="inlineStr">
        <is>
          <t>F</t>
        </is>
      </c>
      <c r="E719" t="inlineStr">
        <is>
          <t>F</t>
        </is>
      </c>
      <c r="F719" t="n">
        <v>32</v>
      </c>
      <c r="G719" t="inlineStr"/>
      <c r="H719" t="inlineStr">
        <is>
          <t>FA</t>
        </is>
      </c>
      <c r="I719" s="30" t="n">
        <v>875000</v>
      </c>
      <c r="J719" s="31" t="n">
        <v>15.04</v>
      </c>
      <c r="K719" s="31" t="n">
        <v>11.46</v>
      </c>
      <c r="L719" s="31" t="n">
        <v>3.58</v>
      </c>
      <c r="M719" s="31" t="n">
        <v>17.19</v>
      </c>
      <c r="O719" t="n">
        <v>3</v>
      </c>
      <c r="P719" t="inlineStr">
        <is>
          <t>02not</t>
        </is>
      </c>
    </row>
    <row r="720">
      <c r="A720" t="n">
        <v>719</v>
      </c>
      <c r="B720" t="inlineStr">
        <is>
          <t>Tyson Kozak</t>
        </is>
      </c>
      <c r="C720" t="inlineStr">
        <is>
          <t>BUF</t>
        </is>
      </c>
      <c r="D720" t="inlineStr">
        <is>
          <t>F</t>
        </is>
      </c>
      <c r="E720" t="inlineStr">
        <is>
          <t>F</t>
        </is>
      </c>
      <c r="F720" t="n">
        <v>23</v>
      </c>
      <c r="G720" t="inlineStr"/>
      <c r="H720" t="inlineStr">
        <is>
          <t>FA</t>
        </is>
      </c>
      <c r="I720" s="30" t="n">
        <v>775000</v>
      </c>
      <c r="J720" s="31" t="n">
        <v>14.98</v>
      </c>
      <c r="K720" s="31" t="n">
        <v>5.25</v>
      </c>
      <c r="L720" s="31" t="n">
        <v>9.73</v>
      </c>
      <c r="M720" s="31" t="n">
        <v>19.33</v>
      </c>
      <c r="O720" t="n">
        <v>13</v>
      </c>
      <c r="P720" t="inlineStr">
        <is>
          <t>05ug8</t>
        </is>
      </c>
    </row>
    <row r="721">
      <c r="A721" t="n">
        <v>720</v>
      </c>
      <c r="B721" t="inlineStr">
        <is>
          <t>Nikita Nesterenko</t>
        </is>
      </c>
      <c r="C721" t="inlineStr">
        <is>
          <t>ANA</t>
        </is>
      </c>
      <c r="D721" t="inlineStr">
        <is>
          <t>F</t>
        </is>
      </c>
      <c r="E721" t="inlineStr">
        <is>
          <t>F</t>
        </is>
      </c>
      <c r="F721" t="n">
        <v>25</v>
      </c>
      <c r="G721" t="inlineStr"/>
      <c r="H721" t="inlineStr">
        <is>
          <t>FA</t>
        </is>
      </c>
      <c r="I721" s="30" t="n">
        <v>787500</v>
      </c>
      <c r="J721" s="31" t="n">
        <v>14.97</v>
      </c>
      <c r="K721" s="31" t="n">
        <v>38.15</v>
      </c>
      <c r="L721" s="31" t="n">
        <v>-23.18</v>
      </c>
      <c r="M721" s="31" t="n">
        <v>19.01</v>
      </c>
      <c r="O721" t="n">
        <v>14</v>
      </c>
      <c r="P721" t="inlineStr">
        <is>
          <t>051vh</t>
        </is>
      </c>
    </row>
    <row r="722">
      <c r="A722" t="n">
        <v>721</v>
      </c>
      <c r="B722" t="inlineStr">
        <is>
          <t>Sammy Blais</t>
        </is>
      </c>
      <c r="C722" t="inlineStr">
        <is>
          <t>OTT</t>
        </is>
      </c>
      <c r="D722" t="inlineStr">
        <is>
          <t>F</t>
        </is>
      </c>
      <c r="E722" t="inlineStr">
        <is>
          <t>F</t>
        </is>
      </c>
      <c r="F722" t="n">
        <v>30</v>
      </c>
      <c r="G722" t="inlineStr"/>
      <c r="H722" t="inlineStr">
        <is>
          <t>FA</t>
        </is>
      </c>
      <c r="I722" s="30" t="n">
        <v>925000</v>
      </c>
      <c r="J722" s="31" t="n">
        <v>14.88</v>
      </c>
      <c r="K722" s="31" t="n">
        <v>9.529999999999999</v>
      </c>
      <c r="L722" s="31" t="n">
        <v>5.35</v>
      </c>
      <c r="M722" s="31" t="n">
        <v>16.09</v>
      </c>
      <c r="O722" t="n">
        <v>5</v>
      </c>
      <c r="P722" t="inlineStr">
        <is>
          <t>03edx</t>
        </is>
      </c>
    </row>
    <row r="723">
      <c r="A723" t="n">
        <v>722</v>
      </c>
      <c r="B723" t="inlineStr">
        <is>
          <t>Jesperi Kotkaniemi</t>
        </is>
      </c>
      <c r="C723" t="inlineStr">
        <is>
          <t>CAR</t>
        </is>
      </c>
      <c r="D723" t="inlineStr">
        <is>
          <t>F</t>
        </is>
      </c>
      <c r="E723" t="inlineStr">
        <is>
          <t>F</t>
        </is>
      </c>
      <c r="F723" t="n">
        <v>26</v>
      </c>
      <c r="G723" t="inlineStr"/>
      <c r="H723" t="inlineStr">
        <is>
          <t>FA</t>
        </is>
      </c>
      <c r="I723" s="30" t="n">
        <v>4820000</v>
      </c>
      <c r="J723" s="31" t="n">
        <v>14.87</v>
      </c>
      <c r="K723" s="31" t="n">
        <v>23.63</v>
      </c>
      <c r="L723" s="31" t="n">
        <v>-8.76</v>
      </c>
      <c r="M723" s="31" t="n">
        <v>3.09</v>
      </c>
      <c r="O723" t="n">
        <v>12</v>
      </c>
      <c r="P723" t="inlineStr">
        <is>
          <t>04lc8</t>
        </is>
      </c>
    </row>
    <row r="724">
      <c r="A724" t="n">
        <v>723</v>
      </c>
      <c r="B724" t="inlineStr">
        <is>
          <t>Nick Leddy</t>
        </is>
      </c>
      <c r="C724" t="inlineStr">
        <is>
          <t>(N/A)</t>
        </is>
      </c>
      <c r="D724" t="inlineStr">
        <is>
          <t>D</t>
        </is>
      </c>
      <c r="E724" t="inlineStr">
        <is>
          <t>D</t>
        </is>
      </c>
      <c r="F724" t="n">
        <v>35</v>
      </c>
      <c r="G724" t="inlineStr"/>
      <c r="H724" t="inlineStr">
        <is>
          <t>FA</t>
        </is>
      </c>
      <c r="I724" s="30" t="n">
        <v>1</v>
      </c>
      <c r="J724" s="31" t="n">
        <v>14.84</v>
      </c>
      <c r="K724" s="31" t="n">
        <v>30.38</v>
      </c>
      <c r="L724" s="31" t="n">
        <v>-15.54</v>
      </c>
      <c r="M724" s="31" t="n">
        <v>14840000</v>
      </c>
      <c r="O724" t="n">
        <v>2</v>
      </c>
      <c r="P724" t="inlineStr">
        <is>
          <t>01etq</t>
        </is>
      </c>
    </row>
    <row r="725">
      <c r="A725" t="n">
        <v>724</v>
      </c>
      <c r="B725" t="inlineStr">
        <is>
          <t>Daemon Hunt</t>
        </is>
      </c>
      <c r="C725" t="inlineStr">
        <is>
          <t>MIN</t>
        </is>
      </c>
      <c r="D725" t="inlineStr">
        <is>
          <t>D</t>
        </is>
      </c>
      <c r="E725" t="inlineStr">
        <is>
          <t>D</t>
        </is>
      </c>
      <c r="F725" t="n">
        <v>24</v>
      </c>
      <c r="G725" t="inlineStr"/>
      <c r="H725" t="inlineStr">
        <is>
          <t>FA</t>
        </is>
      </c>
      <c r="I725" s="30" t="n">
        <v>900000</v>
      </c>
      <c r="J725" s="31" t="n">
        <v>14.83</v>
      </c>
      <c r="K725" s="31" t="n">
        <v>12.67</v>
      </c>
      <c r="L725" s="31" t="n">
        <v>2.16</v>
      </c>
      <c r="M725" s="31" t="n">
        <v>16.48</v>
      </c>
      <c r="O725" t="n">
        <v>9</v>
      </c>
      <c r="P725" t="inlineStr">
        <is>
          <t>05l28</t>
        </is>
      </c>
    </row>
    <row r="726">
      <c r="A726" t="n">
        <v>725</v>
      </c>
      <c r="B726" t="inlineStr">
        <is>
          <t>Joel Kiviranta</t>
        </is>
      </c>
      <c r="C726" t="inlineStr">
        <is>
          <t>DAL</t>
        </is>
      </c>
      <c r="D726" t="inlineStr">
        <is>
          <t>F</t>
        </is>
      </c>
      <c r="E726" t="inlineStr">
        <is>
          <t>F</t>
        </is>
      </c>
      <c r="F726" t="n">
        <v>30</v>
      </c>
      <c r="G726" t="inlineStr"/>
      <c r="H726" t="inlineStr">
        <is>
          <t>FA</t>
        </is>
      </c>
      <c r="I726" s="30" t="n">
        <v>1000000</v>
      </c>
      <c r="J726" s="31" t="n">
        <v>14.75</v>
      </c>
      <c r="K726" s="31" t="n">
        <v>19.02</v>
      </c>
      <c r="L726" s="31" t="n">
        <v>-4.27</v>
      </c>
      <c r="M726" s="31" t="n">
        <v>14.75</v>
      </c>
      <c r="O726" t="n">
        <v>5</v>
      </c>
      <c r="P726" t="inlineStr">
        <is>
          <t>050tk</t>
        </is>
      </c>
    </row>
    <row r="727">
      <c r="A727" t="n">
        <v>726</v>
      </c>
      <c r="B727" t="inlineStr">
        <is>
          <t>Zach Metsa</t>
        </is>
      </c>
      <c r="C727" t="inlineStr">
        <is>
          <t>BUF</t>
        </is>
      </c>
      <c r="D727" t="inlineStr">
        <is>
          <t>D</t>
        </is>
      </c>
      <c r="E727" t="inlineStr">
        <is>
          <t>D</t>
        </is>
      </c>
      <c r="F727" t="n">
        <v>27</v>
      </c>
      <c r="G727" t="inlineStr"/>
      <c r="H727" t="inlineStr">
        <is>
          <t>FA</t>
        </is>
      </c>
      <c r="I727" s="30" t="n">
        <v>775000</v>
      </c>
      <c r="J727" s="31" t="n">
        <v>14.73</v>
      </c>
      <c r="K727" s="31" t="n">
        <v>17.14</v>
      </c>
      <c r="L727" s="31" t="n">
        <v>-2.41</v>
      </c>
      <c r="M727" s="31" t="n">
        <v>19.01</v>
      </c>
      <c r="O727" t="n">
        <v>8</v>
      </c>
      <c r="P727" t="inlineStr">
        <is>
          <t>05rer</t>
        </is>
      </c>
    </row>
    <row r="728">
      <c r="A728" t="n">
        <v>727</v>
      </c>
      <c r="B728" t="inlineStr">
        <is>
          <t>Hunter Brzustewicz</t>
        </is>
      </c>
      <c r="C728" t="inlineStr">
        <is>
          <t>CGY</t>
        </is>
      </c>
      <c r="D728" t="inlineStr">
        <is>
          <t>D</t>
        </is>
      </c>
      <c r="E728" t="inlineStr">
        <is>
          <t>D</t>
        </is>
      </c>
      <c r="F728" t="n">
        <v>21</v>
      </c>
      <c r="G728" t="inlineStr"/>
      <c r="H728" t="inlineStr">
        <is>
          <t>A Bunch of Dusters</t>
        </is>
      </c>
      <c r="I728" s="30" t="n">
        <v>950000</v>
      </c>
      <c r="J728" s="31" t="n">
        <v>14.33</v>
      </c>
      <c r="K728" s="31" t="n">
        <v>6.52</v>
      </c>
      <c r="L728" s="31" t="n">
        <v>7.81</v>
      </c>
      <c r="M728" s="31" t="n">
        <v>15.08</v>
      </c>
      <c r="O728" t="n">
        <v>37</v>
      </c>
      <c r="P728" t="inlineStr">
        <is>
          <t>05ra8</t>
        </is>
      </c>
    </row>
    <row r="729">
      <c r="A729" t="n">
        <v>728</v>
      </c>
      <c r="B729" t="inlineStr">
        <is>
          <t>Zachary L'Heureux</t>
        </is>
      </c>
      <c r="C729" t="inlineStr">
        <is>
          <t>COL</t>
        </is>
      </c>
      <c r="D729" t="inlineStr">
        <is>
          <t>F</t>
        </is>
      </c>
      <c r="E729" t="inlineStr">
        <is>
          <t>F</t>
        </is>
      </c>
      <c r="F729" t="n">
        <v>23</v>
      </c>
      <c r="G729" t="inlineStr"/>
      <c r="H729" t="inlineStr">
        <is>
          <t>FA</t>
        </is>
      </c>
      <c r="I729" s="30" t="n">
        <v>875000</v>
      </c>
      <c r="J729" s="31" t="n">
        <v>14.05</v>
      </c>
      <c r="K729" s="31" t="n">
        <v>35.18</v>
      </c>
      <c r="L729" s="31" t="n">
        <v>-21.13</v>
      </c>
      <c r="M729" s="31" t="n">
        <v>16.06</v>
      </c>
      <c r="O729" t="n">
        <v>38</v>
      </c>
      <c r="P729" t="inlineStr">
        <is>
          <t>058vh</t>
        </is>
      </c>
    </row>
    <row r="730">
      <c r="A730" t="n">
        <v>729</v>
      </c>
      <c r="B730" t="inlineStr">
        <is>
          <t>Tim Washe</t>
        </is>
      </c>
      <c r="C730" t="inlineStr">
        <is>
          <t>ANA</t>
        </is>
      </c>
      <c r="D730" t="inlineStr">
        <is>
          <t>F</t>
        </is>
      </c>
      <c r="E730" t="inlineStr">
        <is>
          <t>F</t>
        </is>
      </c>
      <c r="F730" t="n">
        <v>25</v>
      </c>
      <c r="G730" t="inlineStr"/>
      <c r="H730" t="inlineStr">
        <is>
          <t>FA</t>
        </is>
      </c>
      <c r="I730" s="30" t="n">
        <v>812500</v>
      </c>
      <c r="J730" s="31" t="n">
        <v>14.05</v>
      </c>
      <c r="K730" s="31" t="n">
        <v>25.08</v>
      </c>
      <c r="L730" s="31" t="n">
        <v>-11.03</v>
      </c>
      <c r="M730" s="31" t="n">
        <v>17.29</v>
      </c>
      <c r="N730" t="n">
        <v>293.2</v>
      </c>
      <c r="O730" t="n">
        <v>16</v>
      </c>
      <c r="P730" t="inlineStr">
        <is>
          <t>06sds</t>
        </is>
      </c>
    </row>
    <row r="731">
      <c r="A731" t="n">
        <v>730</v>
      </c>
      <c r="B731" t="inlineStr">
        <is>
          <t>Urho Vaakanainen</t>
        </is>
      </c>
      <c r="C731" t="inlineStr">
        <is>
          <t>NYR</t>
        </is>
      </c>
      <c r="D731" t="inlineStr">
        <is>
          <t>D</t>
        </is>
      </c>
      <c r="E731" t="inlineStr">
        <is>
          <t>D</t>
        </is>
      </c>
      <c r="F731" t="n">
        <v>27</v>
      </c>
      <c r="G731" t="inlineStr"/>
      <c r="H731" t="inlineStr">
        <is>
          <t>FA</t>
        </is>
      </c>
      <c r="I731" s="30" t="n">
        <v>1550000</v>
      </c>
      <c r="J731" s="31" t="n">
        <v>14.03</v>
      </c>
      <c r="K731" s="31" t="n">
        <v>9.619999999999999</v>
      </c>
      <c r="L731" s="31" t="n">
        <v>4.41</v>
      </c>
      <c r="M731" s="31" t="n">
        <v>9.050000000000001</v>
      </c>
      <c r="O731" t="n">
        <v>5</v>
      </c>
      <c r="P731" t="inlineStr">
        <is>
          <t>03w83</t>
        </is>
      </c>
    </row>
    <row r="732">
      <c r="A732" t="n">
        <v>731</v>
      </c>
      <c r="B732" t="inlineStr">
        <is>
          <t>Pierre-Olivier Joseph</t>
        </is>
      </c>
      <c r="C732" t="inlineStr">
        <is>
          <t>CAR</t>
        </is>
      </c>
      <c r="D732" t="inlineStr">
        <is>
          <t>D</t>
        </is>
      </c>
      <c r="E732" t="inlineStr">
        <is>
          <t>D</t>
        </is>
      </c>
      <c r="F732" t="n">
        <v>27</v>
      </c>
      <c r="G732" t="inlineStr"/>
      <c r="H732" t="inlineStr">
        <is>
          <t>FA</t>
        </is>
      </c>
      <c r="I732" s="30" t="n">
        <v>1</v>
      </c>
      <c r="J732" s="31" t="n">
        <v>13.79</v>
      </c>
      <c r="K732" s="31" t="n">
        <v>8.289999999999999</v>
      </c>
      <c r="L732" s="31" t="n">
        <v>5.5</v>
      </c>
      <c r="M732" s="31" t="n">
        <v>13790000</v>
      </c>
      <c r="O732" t="n">
        <v>4</v>
      </c>
      <c r="P732" t="inlineStr">
        <is>
          <t>04arn</t>
        </is>
      </c>
    </row>
    <row r="733">
      <c r="A733" t="n">
        <v>732</v>
      </c>
      <c r="B733" t="inlineStr">
        <is>
          <t>Brandon Saad</t>
        </is>
      </c>
      <c r="C733" t="inlineStr">
        <is>
          <t>(N/A)</t>
        </is>
      </c>
      <c r="D733" t="inlineStr">
        <is>
          <t>F</t>
        </is>
      </c>
      <c r="E733" t="inlineStr">
        <is>
          <t>F</t>
        </is>
      </c>
      <c r="F733" t="n">
        <v>33</v>
      </c>
      <c r="G733" t="inlineStr"/>
      <c r="H733" t="inlineStr">
        <is>
          <t>FA</t>
        </is>
      </c>
      <c r="I733" s="30" t="n">
        <v>1</v>
      </c>
      <c r="J733" s="31" t="n">
        <v>13.77</v>
      </c>
      <c r="K733" s="31" t="n">
        <v>23.11</v>
      </c>
      <c r="L733" s="31" t="n">
        <v>-9.34</v>
      </c>
      <c r="M733" s="31" t="n">
        <v>13770000</v>
      </c>
      <c r="O733" t="n">
        <v>4</v>
      </c>
      <c r="P733" t="inlineStr">
        <is>
          <t>0243d</t>
        </is>
      </c>
    </row>
    <row r="734">
      <c r="A734" t="n">
        <v>733</v>
      </c>
      <c r="B734" t="inlineStr">
        <is>
          <t>Cale Fleury</t>
        </is>
      </c>
      <c r="C734" t="inlineStr">
        <is>
          <t>SEA</t>
        </is>
      </c>
      <c r="D734" t="inlineStr">
        <is>
          <t>D</t>
        </is>
      </c>
      <c r="E734" t="inlineStr">
        <is>
          <t>D</t>
        </is>
      </c>
      <c r="F734" t="n">
        <v>27</v>
      </c>
      <c r="G734" t="inlineStr"/>
      <c r="H734" t="inlineStr">
        <is>
          <t>FA</t>
        </is>
      </c>
      <c r="I734" s="30" t="n">
        <v>890000</v>
      </c>
      <c r="J734" s="31" t="n">
        <v>13.69</v>
      </c>
      <c r="K734" s="31" t="n">
        <v>37.16</v>
      </c>
      <c r="L734" s="31" t="n">
        <v>-23.47</v>
      </c>
      <c r="M734" s="31" t="n">
        <v>15.38</v>
      </c>
      <c r="O734" t="n">
        <v>11</v>
      </c>
      <c r="P734" t="inlineStr">
        <is>
          <t>04f1m</t>
        </is>
      </c>
    </row>
    <row r="735">
      <c r="A735" t="n">
        <v>734</v>
      </c>
      <c r="B735" t="inlineStr">
        <is>
          <t>Alexander Holtz</t>
        </is>
      </c>
      <c r="C735" t="inlineStr">
        <is>
          <t>VGK</t>
        </is>
      </c>
      <c r="D735" t="inlineStr">
        <is>
          <t>F</t>
        </is>
      </c>
      <c r="E735" t="inlineStr">
        <is>
          <t>F</t>
        </is>
      </c>
      <c r="F735" t="n">
        <v>24</v>
      </c>
      <c r="G735" t="inlineStr"/>
      <c r="H735" t="inlineStr">
        <is>
          <t>FA</t>
        </is>
      </c>
      <c r="I735" s="30" t="n">
        <v>839725</v>
      </c>
      <c r="J735" s="31" t="n">
        <v>13.39</v>
      </c>
      <c r="K735" s="31" t="n">
        <v>30.85</v>
      </c>
      <c r="L735" s="31" t="n">
        <v>-17.46</v>
      </c>
      <c r="M735" s="31" t="n">
        <v>15.95</v>
      </c>
      <c r="O735" t="n">
        <v>14</v>
      </c>
      <c r="P735" t="inlineStr">
        <is>
          <t>04log</t>
        </is>
      </c>
    </row>
    <row r="736">
      <c r="A736" t="n">
        <v>735</v>
      </c>
      <c r="B736" t="inlineStr">
        <is>
          <t>Porter Martone</t>
        </is>
      </c>
      <c r="C736" t="inlineStr">
        <is>
          <t>PHI</t>
        </is>
      </c>
      <c r="D736" t="inlineStr">
        <is>
          <t>F</t>
        </is>
      </c>
      <c r="E736" t="inlineStr">
        <is>
          <t>F</t>
        </is>
      </c>
      <c r="F736" t="n">
        <v>19</v>
      </c>
      <c r="G736" t="inlineStr">
        <is>
          <t>Yes</t>
        </is>
      </c>
      <c r="H736" t="inlineStr">
        <is>
          <t>Nathan</t>
        </is>
      </c>
      <c r="I736" s="30" t="n">
        <v>966667</v>
      </c>
      <c r="J736" s="31" t="n">
        <v>13.38</v>
      </c>
      <c r="K736" s="31" t="n">
        <v>94.73999999999999</v>
      </c>
      <c r="L736" s="31" t="n">
        <v>-81.36</v>
      </c>
      <c r="M736" s="31" t="n">
        <v>13.84</v>
      </c>
      <c r="N736" t="n">
        <v>78.09999999999999</v>
      </c>
      <c r="O736" t="n">
        <v>99</v>
      </c>
      <c r="P736" t="inlineStr">
        <is>
          <t>06hj9</t>
        </is>
      </c>
    </row>
    <row r="737">
      <c r="A737" t="n">
        <v>736</v>
      </c>
      <c r="B737" t="inlineStr">
        <is>
          <t>Stephen Halliday</t>
        </is>
      </c>
      <c r="C737" t="inlineStr">
        <is>
          <t>OTT</t>
        </is>
      </c>
      <c r="D737" t="inlineStr">
        <is>
          <t>F</t>
        </is>
      </c>
      <c r="E737" t="inlineStr">
        <is>
          <t>F</t>
        </is>
      </c>
      <c r="F737" t="n">
        <v>24</v>
      </c>
      <c r="G737" t="inlineStr"/>
      <c r="H737" t="inlineStr">
        <is>
          <t>FA</t>
        </is>
      </c>
      <c r="I737" s="30" t="n">
        <v>1075000</v>
      </c>
      <c r="J737" s="31" t="n">
        <v>13.32</v>
      </c>
      <c r="K737" s="31" t="n">
        <v>18.66</v>
      </c>
      <c r="L737" s="31" t="n">
        <v>-5.34</v>
      </c>
      <c r="M737" s="31" t="n">
        <v>12.39</v>
      </c>
      <c r="N737" t="n">
        <v>293.2</v>
      </c>
      <c r="O737" t="n">
        <v>20</v>
      </c>
      <c r="P737" t="inlineStr">
        <is>
          <t>05ogy</t>
        </is>
      </c>
    </row>
    <row r="738">
      <c r="A738" t="n">
        <v>737</v>
      </c>
      <c r="B738" t="inlineStr">
        <is>
          <t>Lenni Hameenaho</t>
        </is>
      </c>
      <c r="C738" t="inlineStr">
        <is>
          <t>NJD</t>
        </is>
      </c>
      <c r="D738" t="inlineStr">
        <is>
          <t>F</t>
        </is>
      </c>
      <c r="E738" t="inlineStr">
        <is>
          <t>F</t>
        </is>
      </c>
      <c r="F738" t="n">
        <v>22</v>
      </c>
      <c r="G738" t="inlineStr"/>
      <c r="H738" t="inlineStr">
        <is>
          <t>FA</t>
        </is>
      </c>
      <c r="I738" s="30" t="n">
        <v>950000</v>
      </c>
      <c r="J738" s="31" t="n">
        <v>13.14</v>
      </c>
      <c r="K738" s="31" t="n">
        <v>19.03</v>
      </c>
      <c r="L738" s="31" t="n">
        <v>-5.89</v>
      </c>
      <c r="M738" s="31" t="n">
        <v>13.83</v>
      </c>
      <c r="O738" t="n">
        <v>31</v>
      </c>
      <c r="P738" t="inlineStr">
        <is>
          <t>066qt</t>
        </is>
      </c>
    </row>
    <row r="739">
      <c r="A739" t="n">
        <v>738</v>
      </c>
      <c r="B739" t="inlineStr">
        <is>
          <t>Jaroslav Chmelar</t>
        </is>
      </c>
      <c r="C739" t="inlineStr">
        <is>
          <t>NYR</t>
        </is>
      </c>
      <c r="D739" t="inlineStr">
        <is>
          <t>F</t>
        </is>
      </c>
      <c r="E739" t="inlineStr">
        <is>
          <t>F</t>
        </is>
      </c>
      <c r="F739" t="n">
        <v>23</v>
      </c>
      <c r="G739" t="inlineStr"/>
      <c r="H739" t="inlineStr">
        <is>
          <t>FA</t>
        </is>
      </c>
      <c r="I739" s="30" t="n">
        <v>867500</v>
      </c>
      <c r="J739" s="31" t="n">
        <v>13.04</v>
      </c>
      <c r="K739" s="31" t="n">
        <v>17.1</v>
      </c>
      <c r="L739" s="31" t="n">
        <v>-4.06</v>
      </c>
      <c r="M739" s="31" t="n">
        <v>15.03</v>
      </c>
      <c r="O739" t="n">
        <v>11</v>
      </c>
      <c r="P739" t="inlineStr">
        <is>
          <t>05ufl</t>
        </is>
      </c>
    </row>
    <row r="740">
      <c r="A740" t="n">
        <v>739</v>
      </c>
      <c r="B740" t="inlineStr">
        <is>
          <t>Kevin Hayes</t>
        </is>
      </c>
      <c r="C740" t="inlineStr">
        <is>
          <t>(N/A)</t>
        </is>
      </c>
      <c r="D740" t="inlineStr">
        <is>
          <t>F</t>
        </is>
      </c>
      <c r="E740" t="inlineStr">
        <is>
          <t>F</t>
        </is>
      </c>
      <c r="F740" t="n">
        <v>34</v>
      </c>
      <c r="G740" t="inlineStr"/>
      <c r="H740" t="inlineStr">
        <is>
          <t>FA</t>
        </is>
      </c>
      <c r="I740" s="30" t="n">
        <v>1</v>
      </c>
      <c r="J740" s="31" t="n">
        <v>13</v>
      </c>
      <c r="K740" s="31" t="n">
        <v>5.07</v>
      </c>
      <c r="L740" s="31" t="n">
        <v>7.93</v>
      </c>
      <c r="M740" s="31" t="n">
        <v>13000000</v>
      </c>
      <c r="O740" t="n">
        <v>3</v>
      </c>
      <c r="P740" t="inlineStr">
        <is>
          <t>01zt2</t>
        </is>
      </c>
    </row>
    <row r="741">
      <c r="A741" t="n">
        <v>740</v>
      </c>
      <c r="B741" t="inlineStr">
        <is>
          <t>Matt Kessel</t>
        </is>
      </c>
      <c r="C741" t="inlineStr">
        <is>
          <t>NYI</t>
        </is>
      </c>
      <c r="D741" t="inlineStr">
        <is>
          <t>D</t>
        </is>
      </c>
      <c r="E741" t="inlineStr">
        <is>
          <t>D</t>
        </is>
      </c>
      <c r="F741" t="n">
        <v>26</v>
      </c>
      <c r="G741" t="inlineStr"/>
      <c r="H741" t="inlineStr">
        <is>
          <t>FA</t>
        </is>
      </c>
      <c r="I741" s="30" t="n">
        <v>850000</v>
      </c>
      <c r="J741" s="31" t="n">
        <v>12.8</v>
      </c>
      <c r="K741" s="31" t="n">
        <v>8.109999999999999</v>
      </c>
      <c r="L741" s="31" t="n">
        <v>4.69</v>
      </c>
      <c r="M741" s="31" t="n">
        <v>15.06</v>
      </c>
      <c r="O741" t="n">
        <v>6</v>
      </c>
      <c r="P741" t="inlineStr">
        <is>
          <t>05oxu</t>
        </is>
      </c>
    </row>
    <row r="742">
      <c r="A742" t="n">
        <v>741</v>
      </c>
      <c r="B742" t="inlineStr">
        <is>
          <t>Kyle Capobianco</t>
        </is>
      </c>
      <c r="C742" t="inlineStr">
        <is>
          <t>DAL</t>
        </is>
      </c>
      <c r="D742" t="inlineStr">
        <is>
          <t>D</t>
        </is>
      </c>
      <c r="E742" t="inlineStr">
        <is>
          <t>D</t>
        </is>
      </c>
      <c r="F742" t="n">
        <v>29</v>
      </c>
      <c r="G742" t="inlineStr"/>
      <c r="H742" t="inlineStr">
        <is>
          <t>FA</t>
        </is>
      </c>
      <c r="I742" s="30" t="n">
        <v>875000</v>
      </c>
      <c r="J742" s="31" t="n">
        <v>12.63</v>
      </c>
      <c r="K742" s="31" t="n">
        <v>17.59</v>
      </c>
      <c r="L742" s="31" t="n">
        <v>-4.96</v>
      </c>
      <c r="M742" s="31" t="n">
        <v>14.43</v>
      </c>
      <c r="O742" t="n">
        <v>3</v>
      </c>
      <c r="P742" t="inlineStr">
        <is>
          <t>03rfe</t>
        </is>
      </c>
    </row>
    <row r="743">
      <c r="A743" t="n">
        <v>742</v>
      </c>
      <c r="B743" t="inlineStr">
        <is>
          <t>Zachary Aston-Reese</t>
        </is>
      </c>
      <c r="C743" t="inlineStr">
        <is>
          <t>PHI</t>
        </is>
      </c>
      <c r="D743" t="inlineStr">
        <is>
          <t>F</t>
        </is>
      </c>
      <c r="E743" t="inlineStr">
        <is>
          <t>F</t>
        </is>
      </c>
      <c r="F743" t="n">
        <v>32</v>
      </c>
      <c r="G743" t="inlineStr"/>
      <c r="H743" t="inlineStr">
        <is>
          <t>FA</t>
        </is>
      </c>
      <c r="I743" s="30" t="n">
        <v>875000</v>
      </c>
      <c r="J743" s="31" t="n">
        <v>12.58</v>
      </c>
      <c r="K743" s="31" t="n">
        <v>6.36</v>
      </c>
      <c r="L743" s="31" t="n">
        <v>6.22</v>
      </c>
      <c r="M743" s="31" t="n">
        <v>14.38</v>
      </c>
      <c r="O743" t="n">
        <v>3</v>
      </c>
      <c r="P743" t="inlineStr">
        <is>
          <t>0440o</t>
        </is>
      </c>
    </row>
    <row r="744">
      <c r="A744" t="n">
        <v>743</v>
      </c>
      <c r="B744" t="inlineStr">
        <is>
          <t>Robby Fabbri</t>
        </is>
      </c>
      <c r="C744" t="inlineStr">
        <is>
          <t>(N/A)</t>
        </is>
      </c>
      <c r="D744" t="inlineStr">
        <is>
          <t>F</t>
        </is>
      </c>
      <c r="E744" t="inlineStr">
        <is>
          <t>F</t>
        </is>
      </c>
      <c r="F744" t="n">
        <v>30</v>
      </c>
      <c r="G744" t="inlineStr"/>
      <c r="H744" t="inlineStr">
        <is>
          <t>FA</t>
        </is>
      </c>
      <c r="I744" s="30" t="n">
        <v>1</v>
      </c>
      <c r="J744" s="31" t="n">
        <v>12.56</v>
      </c>
      <c r="K744" s="31" t="n">
        <v>14.24</v>
      </c>
      <c r="L744" s="31" t="n">
        <v>-1.68</v>
      </c>
      <c r="M744" s="31" t="n">
        <v>12560000</v>
      </c>
      <c r="O744" t="n">
        <v>3</v>
      </c>
      <c r="P744" t="inlineStr">
        <is>
          <t>03d5e</t>
        </is>
      </c>
    </row>
    <row r="745">
      <c r="A745" t="n">
        <v>744</v>
      </c>
      <c r="B745" t="inlineStr">
        <is>
          <t>Declan Chisholm</t>
        </is>
      </c>
      <c r="C745" t="inlineStr">
        <is>
          <t>NJD</t>
        </is>
      </c>
      <c r="D745" t="inlineStr">
        <is>
          <t>D</t>
        </is>
      </c>
      <c r="E745" t="inlineStr">
        <is>
          <t>D</t>
        </is>
      </c>
      <c r="F745" t="n">
        <v>26</v>
      </c>
      <c r="G745" t="inlineStr"/>
      <c r="H745" t="inlineStr">
        <is>
          <t>FA</t>
        </is>
      </c>
      <c r="I745" s="30" t="n">
        <v>1600000</v>
      </c>
      <c r="J745" s="31" t="n">
        <v>12.47</v>
      </c>
      <c r="K745" s="31" t="n">
        <v>21.09</v>
      </c>
      <c r="L745" s="31" t="n">
        <v>-8.619999999999999</v>
      </c>
      <c r="M745" s="31" t="n">
        <v>7.79</v>
      </c>
      <c r="O745" t="n">
        <v>8</v>
      </c>
      <c r="P745" t="inlineStr">
        <is>
          <t>04r0a</t>
        </is>
      </c>
    </row>
    <row r="746">
      <c r="A746" t="n">
        <v>745</v>
      </c>
      <c r="B746" t="inlineStr">
        <is>
          <t>Vincent Iorio</t>
        </is>
      </c>
      <c r="C746" t="inlineStr">
        <is>
          <t>NYR</t>
        </is>
      </c>
      <c r="D746" t="inlineStr">
        <is>
          <t>D</t>
        </is>
      </c>
      <c r="E746" t="inlineStr">
        <is>
          <t>D</t>
        </is>
      </c>
      <c r="F746" t="n">
        <v>23</v>
      </c>
      <c r="G746" t="inlineStr"/>
      <c r="H746" t="inlineStr">
        <is>
          <t>FA</t>
        </is>
      </c>
      <c r="I746" s="30" t="n">
        <v>814167</v>
      </c>
      <c r="J746" s="31" t="n">
        <v>12.3</v>
      </c>
      <c r="K746" s="31" t="n">
        <v>6.17</v>
      </c>
      <c r="L746" s="31" t="n">
        <v>6.13</v>
      </c>
      <c r="M746" s="31" t="n">
        <v>15.11</v>
      </c>
      <c r="O746" t="n">
        <v>10</v>
      </c>
      <c r="P746" t="inlineStr">
        <is>
          <t>05rjw</t>
        </is>
      </c>
    </row>
    <row r="747">
      <c r="A747" t="n">
        <v>746</v>
      </c>
      <c r="B747" t="inlineStr">
        <is>
          <t>David Kampf</t>
        </is>
      </c>
      <c r="C747" t="inlineStr">
        <is>
          <t>(N/A)</t>
        </is>
      </c>
      <c r="D747" t="inlineStr">
        <is>
          <t>F</t>
        </is>
      </c>
      <c r="E747" t="inlineStr">
        <is>
          <t>F</t>
        </is>
      </c>
      <c r="F747" t="n">
        <v>31</v>
      </c>
      <c r="G747" t="inlineStr"/>
      <c r="H747" t="inlineStr">
        <is>
          <t>FA</t>
        </is>
      </c>
      <c r="I747" s="30" t="n">
        <v>1</v>
      </c>
      <c r="J747" s="31" t="n">
        <v>12.29</v>
      </c>
      <c r="K747" s="31" t="n">
        <v>7.17</v>
      </c>
      <c r="L747" s="31" t="n">
        <v>5.12</v>
      </c>
      <c r="M747" s="31" t="n">
        <v>12290000</v>
      </c>
      <c r="O747" t="n">
        <v>2</v>
      </c>
      <c r="P747" t="inlineStr">
        <is>
          <t>04bpi</t>
        </is>
      </c>
    </row>
    <row r="748">
      <c r="A748" t="n">
        <v>747</v>
      </c>
      <c r="B748" t="inlineStr">
        <is>
          <t>Max Jones</t>
        </is>
      </c>
      <c r="C748" t="inlineStr">
        <is>
          <t>EDM</t>
        </is>
      </c>
      <c r="D748" t="inlineStr">
        <is>
          <t>F</t>
        </is>
      </c>
      <c r="E748" t="inlineStr">
        <is>
          <t>F</t>
        </is>
      </c>
      <c r="F748" t="n">
        <v>28</v>
      </c>
      <c r="G748" t="inlineStr"/>
      <c r="H748" t="inlineStr">
        <is>
          <t>FA</t>
        </is>
      </c>
      <c r="I748" s="30" t="n">
        <v>850000</v>
      </c>
      <c r="J748" s="31" t="n">
        <v>12.17</v>
      </c>
      <c r="K748" s="31" t="n">
        <v>24.33</v>
      </c>
      <c r="L748" s="31" t="n">
        <v>-12.16</v>
      </c>
      <c r="M748" s="31" t="n">
        <v>14.32</v>
      </c>
      <c r="O748" t="n">
        <v>4</v>
      </c>
      <c r="P748" t="inlineStr">
        <is>
          <t>03mn7</t>
        </is>
      </c>
    </row>
    <row r="749">
      <c r="A749" t="n">
        <v>748</v>
      </c>
      <c r="B749" t="inlineStr">
        <is>
          <t>Calle Jarnkrok</t>
        </is>
      </c>
      <c r="C749" t="inlineStr">
        <is>
          <t>(N/A)</t>
        </is>
      </c>
      <c r="D749" t="inlineStr">
        <is>
          <t>F</t>
        </is>
      </c>
      <c r="E749" t="inlineStr">
        <is>
          <t>F</t>
        </is>
      </c>
      <c r="F749" t="n">
        <v>34</v>
      </c>
      <c r="G749" t="inlineStr"/>
      <c r="H749" t="inlineStr">
        <is>
          <t>FA</t>
        </is>
      </c>
      <c r="I749" s="30" t="n">
        <v>1</v>
      </c>
      <c r="J749" s="31" t="n">
        <v>12.09</v>
      </c>
      <c r="K749" s="31" t="n">
        <v>10.28</v>
      </c>
      <c r="L749" s="31" t="n">
        <v>1.81</v>
      </c>
      <c r="M749" s="31" t="n">
        <v>12090000</v>
      </c>
      <c r="O749" t="n">
        <v>3</v>
      </c>
      <c r="P749" t="inlineStr">
        <is>
          <t>01ztf</t>
        </is>
      </c>
    </row>
    <row r="750">
      <c r="A750" t="n">
        <v>749</v>
      </c>
      <c r="B750" t="inlineStr">
        <is>
          <t>Scott Morrow</t>
        </is>
      </c>
      <c r="C750" t="inlineStr">
        <is>
          <t>NYR</t>
        </is>
      </c>
      <c r="D750" t="inlineStr">
        <is>
          <t>D</t>
        </is>
      </c>
      <c r="E750" t="inlineStr">
        <is>
          <t>D</t>
        </is>
      </c>
      <c r="F750" t="n">
        <v>23</v>
      </c>
      <c r="G750" t="inlineStr"/>
      <c r="H750" t="inlineStr">
        <is>
          <t>FA</t>
        </is>
      </c>
      <c r="I750" s="30" t="n">
        <v>916667</v>
      </c>
      <c r="J750" s="31" t="n">
        <v>11.93</v>
      </c>
      <c r="K750" s="31" t="n">
        <v>7.03</v>
      </c>
      <c r="L750" s="31" t="n">
        <v>4.9</v>
      </c>
      <c r="M750" s="31" t="n">
        <v>13.01</v>
      </c>
      <c r="O750" t="n">
        <v>41</v>
      </c>
      <c r="P750" t="inlineStr">
        <is>
          <t>05rj2</t>
        </is>
      </c>
    </row>
    <row r="751">
      <c r="A751" t="n">
        <v>750</v>
      </c>
      <c r="B751" t="inlineStr">
        <is>
          <t>Dmitri Simashev</t>
        </is>
      </c>
      <c r="C751" t="inlineStr">
        <is>
          <t>UTA</t>
        </is>
      </c>
      <c r="D751" t="inlineStr">
        <is>
          <t>D</t>
        </is>
      </c>
      <c r="E751" t="inlineStr">
        <is>
          <t>D</t>
        </is>
      </c>
      <c r="F751" t="n">
        <v>21</v>
      </c>
      <c r="G751" t="inlineStr"/>
      <c r="H751" t="inlineStr">
        <is>
          <t>Keith</t>
        </is>
      </c>
      <c r="I751" s="30" t="n">
        <v>950000</v>
      </c>
      <c r="J751" s="31" t="n">
        <v>11.82</v>
      </c>
      <c r="K751" s="31" t="n">
        <v>23.27</v>
      </c>
      <c r="L751" s="31" t="n">
        <v>-11.45</v>
      </c>
      <c r="M751" s="31" t="n">
        <v>12.44</v>
      </c>
      <c r="O751" t="n">
        <v>50</v>
      </c>
      <c r="P751" t="inlineStr">
        <is>
          <t>06aew</t>
        </is>
      </c>
    </row>
    <row r="752">
      <c r="A752" t="n">
        <v>751</v>
      </c>
      <c r="B752" t="inlineStr">
        <is>
          <t>Martin Pospisil</t>
        </is>
      </c>
      <c r="C752" t="inlineStr">
        <is>
          <t>CGY</t>
        </is>
      </c>
      <c r="D752" t="inlineStr">
        <is>
          <t>F</t>
        </is>
      </c>
      <c r="E752" t="inlineStr">
        <is>
          <t>F</t>
        </is>
      </c>
      <c r="F752" t="n">
        <v>26</v>
      </c>
      <c r="G752" t="inlineStr"/>
      <c r="H752" t="inlineStr">
        <is>
          <t>Aznfungus</t>
        </is>
      </c>
      <c r="I752" s="30" t="n">
        <v>2500000</v>
      </c>
      <c r="J752" s="31" t="n">
        <v>11.69</v>
      </c>
      <c r="K752" s="31" t="n">
        <v>42.87</v>
      </c>
      <c r="L752" s="31" t="n">
        <v>-31.18</v>
      </c>
      <c r="M752" s="31" t="n">
        <v>4.68</v>
      </c>
      <c r="O752" t="n">
        <v>21</v>
      </c>
      <c r="P752" t="inlineStr">
        <is>
          <t>04qza</t>
        </is>
      </c>
    </row>
    <row r="753">
      <c r="A753" t="n">
        <v>752</v>
      </c>
      <c r="B753" t="inlineStr">
        <is>
          <t>Isak Rosen</t>
        </is>
      </c>
      <c r="C753" t="inlineStr">
        <is>
          <t>WPG</t>
        </is>
      </c>
      <c r="D753" t="inlineStr">
        <is>
          <t>F</t>
        </is>
      </c>
      <c r="E753" t="inlineStr">
        <is>
          <t>F</t>
        </is>
      </c>
      <c r="F753" t="n">
        <v>23</v>
      </c>
      <c r="G753" t="inlineStr"/>
      <c r="H753" t="inlineStr">
        <is>
          <t>FA</t>
        </is>
      </c>
      <c r="I753" s="30" t="n">
        <v>925000</v>
      </c>
      <c r="J753" s="31" t="n">
        <v>11.65</v>
      </c>
      <c r="K753" s="31" t="n">
        <v>19.68</v>
      </c>
      <c r="L753" s="31" t="n">
        <v>-8.029999999999999</v>
      </c>
      <c r="M753" s="31" t="n">
        <v>12.59</v>
      </c>
      <c r="O753" t="n">
        <v>39</v>
      </c>
      <c r="P753" t="inlineStr">
        <is>
          <t>05m18</t>
        </is>
      </c>
    </row>
    <row r="754">
      <c r="A754" t="n">
        <v>753</v>
      </c>
      <c r="B754" t="inlineStr">
        <is>
          <t>Lukas Reichel</t>
        </is>
      </c>
      <c r="C754" t="inlineStr">
        <is>
          <t>BOS</t>
        </is>
      </c>
      <c r="D754" t="inlineStr">
        <is>
          <t>F</t>
        </is>
      </c>
      <c r="E754" t="inlineStr">
        <is>
          <t>F</t>
        </is>
      </c>
      <c r="F754" t="n">
        <v>24</v>
      </c>
      <c r="G754" t="inlineStr"/>
      <c r="H754" t="inlineStr">
        <is>
          <t>FA</t>
        </is>
      </c>
      <c r="I754" s="30" t="n">
        <v>950000</v>
      </c>
      <c r="J754" s="31" t="n">
        <v>11.59</v>
      </c>
      <c r="K754" s="31" t="n">
        <v>8.800000000000001</v>
      </c>
      <c r="L754" s="31" t="n">
        <v>2.79</v>
      </c>
      <c r="M754" s="31" t="n">
        <v>12.2</v>
      </c>
      <c r="O754" t="n">
        <v>17</v>
      </c>
      <c r="P754" t="inlineStr">
        <is>
          <t>05kei</t>
        </is>
      </c>
    </row>
    <row r="755">
      <c r="A755" t="n">
        <v>754</v>
      </c>
      <c r="B755" t="inlineStr">
        <is>
          <t>Alex Bump</t>
        </is>
      </c>
      <c r="C755" t="inlineStr">
        <is>
          <t>PHI</t>
        </is>
      </c>
      <c r="D755" t="inlineStr">
        <is>
          <t>F</t>
        </is>
      </c>
      <c r="E755" t="inlineStr">
        <is>
          <t>F</t>
        </is>
      </c>
      <c r="F755" t="n">
        <v>22</v>
      </c>
      <c r="G755" t="inlineStr"/>
      <c r="H755" t="inlineStr">
        <is>
          <t>Anybody but the Leafs</t>
        </is>
      </c>
      <c r="I755" s="30" t="n">
        <v>950000</v>
      </c>
      <c r="J755" s="31" t="n">
        <v>11.58</v>
      </c>
      <c r="K755" s="31" t="n">
        <v>25.35</v>
      </c>
      <c r="L755" s="31" t="n">
        <v>-13.77</v>
      </c>
      <c r="M755" s="31" t="n">
        <v>12.19</v>
      </c>
      <c r="N755" t="n">
        <v>293.4</v>
      </c>
      <c r="O755" t="n">
        <v>38</v>
      </c>
      <c r="P755" t="inlineStr">
        <is>
          <t>060pq</t>
        </is>
      </c>
    </row>
    <row r="756">
      <c r="A756" t="n">
        <v>755</v>
      </c>
      <c r="B756" t="inlineStr">
        <is>
          <t>Sonny Milano</t>
        </is>
      </c>
      <c r="C756" t="inlineStr">
        <is>
          <t>WSH</t>
        </is>
      </c>
      <c r="D756" t="inlineStr">
        <is>
          <t>F</t>
        </is>
      </c>
      <c r="E756" t="inlineStr">
        <is>
          <t>F</t>
        </is>
      </c>
      <c r="F756" t="n">
        <v>30</v>
      </c>
      <c r="G756" t="inlineStr"/>
      <c r="H756" t="inlineStr">
        <is>
          <t>FA</t>
        </is>
      </c>
      <c r="I756" s="30" t="n">
        <v>1900000</v>
      </c>
      <c r="J756" s="31" t="n">
        <v>11.57</v>
      </c>
      <c r="K756" s="31" t="n">
        <v>0</v>
      </c>
      <c r="L756" s="31" t="n">
        <v>11.57</v>
      </c>
      <c r="M756" s="31" t="n">
        <v>6.09</v>
      </c>
      <c r="O756" t="n">
        <v>3</v>
      </c>
      <c r="P756" t="inlineStr">
        <is>
          <t>03ddd</t>
        </is>
      </c>
    </row>
    <row r="757">
      <c r="A757" t="n">
        <v>756</v>
      </c>
      <c r="B757" t="inlineStr">
        <is>
          <t>Taylor Ward</t>
        </is>
      </c>
      <c r="C757" t="inlineStr">
        <is>
          <t>LAK</t>
        </is>
      </c>
      <c r="D757" t="inlineStr">
        <is>
          <t>F</t>
        </is>
      </c>
      <c r="E757" t="inlineStr">
        <is>
          <t>F</t>
        </is>
      </c>
      <c r="F757" t="n">
        <v>28</v>
      </c>
      <c r="G757" t="inlineStr"/>
      <c r="H757" t="inlineStr">
        <is>
          <t>FA</t>
        </is>
      </c>
      <c r="I757" s="30" t="n">
        <v>775000</v>
      </c>
      <c r="J757" s="31" t="n">
        <v>11.01</v>
      </c>
      <c r="K757" s="31" t="n">
        <v>9.859999999999999</v>
      </c>
      <c r="L757" s="31" t="n">
        <v>1.15</v>
      </c>
      <c r="M757" s="31" t="n">
        <v>14.21</v>
      </c>
      <c r="O757" t="n">
        <v>5</v>
      </c>
      <c r="P757" t="inlineStr">
        <is>
          <t>05xwt</t>
        </is>
      </c>
    </row>
    <row r="758">
      <c r="A758" t="n">
        <v>757</v>
      </c>
      <c r="B758" t="inlineStr">
        <is>
          <t>Anton Frondell</t>
        </is>
      </c>
      <c r="C758" t="inlineStr">
        <is>
          <t>CHI</t>
        </is>
      </c>
      <c r="D758" t="inlineStr">
        <is>
          <t>F</t>
        </is>
      </c>
      <c r="E758" t="inlineStr">
        <is>
          <t>F</t>
        </is>
      </c>
      <c r="F758" t="n">
        <v>19</v>
      </c>
      <c r="G758" t="inlineStr"/>
      <c r="H758" t="inlineStr">
        <is>
          <t>Brost</t>
        </is>
      </c>
      <c r="I758" s="30" t="n">
        <v>975000</v>
      </c>
      <c r="J758" s="31" t="n">
        <v>10.92</v>
      </c>
      <c r="K758" s="31" t="n">
        <v>55.43</v>
      </c>
      <c r="L758" s="31" t="n">
        <v>-44.51</v>
      </c>
      <c r="M758" s="31" t="n">
        <v>11.2</v>
      </c>
      <c r="N758" t="n">
        <v>185.1</v>
      </c>
      <c r="O758" t="n">
        <v>91</v>
      </c>
      <c r="P758" t="inlineStr">
        <is>
          <t>06jhd</t>
        </is>
      </c>
    </row>
    <row r="759">
      <c r="A759" t="n">
        <v>758</v>
      </c>
      <c r="B759" t="inlineStr">
        <is>
          <t>Ryan Graves</t>
        </is>
      </c>
      <c r="C759" t="inlineStr">
        <is>
          <t>PIT</t>
        </is>
      </c>
      <c r="D759" t="inlineStr">
        <is>
          <t>D</t>
        </is>
      </c>
      <c r="E759" t="inlineStr">
        <is>
          <t>D</t>
        </is>
      </c>
      <c r="F759" t="n">
        <v>31</v>
      </c>
      <c r="G759" t="inlineStr"/>
      <c r="H759" t="inlineStr">
        <is>
          <t>FA</t>
        </is>
      </c>
      <c r="I759" s="30" t="n">
        <v>4500000</v>
      </c>
      <c r="J759" s="31" t="n">
        <v>10.89</v>
      </c>
      <c r="K759" s="31" t="n">
        <v>5.76</v>
      </c>
      <c r="L759" s="31" t="n">
        <v>5.13</v>
      </c>
      <c r="M759" s="31" t="n">
        <v>2.42</v>
      </c>
      <c r="O759" t="n">
        <v>5</v>
      </c>
      <c r="P759" t="inlineStr">
        <is>
          <t>031pw</t>
        </is>
      </c>
    </row>
    <row r="760">
      <c r="A760" t="n">
        <v>759</v>
      </c>
      <c r="B760" t="inlineStr">
        <is>
          <t>Jake Christiansen</t>
        </is>
      </c>
      <c r="C760" t="inlineStr">
        <is>
          <t>CBJ</t>
        </is>
      </c>
      <c r="D760" t="inlineStr">
        <is>
          <t>D</t>
        </is>
      </c>
      <c r="E760" t="inlineStr">
        <is>
          <t>D</t>
        </is>
      </c>
      <c r="F760" t="n">
        <v>27</v>
      </c>
      <c r="G760" t="inlineStr"/>
      <c r="H760" t="inlineStr">
        <is>
          <t>FA</t>
        </is>
      </c>
      <c r="I760" s="30" t="n">
        <v>975000</v>
      </c>
      <c r="J760" s="31" t="n">
        <v>10.77</v>
      </c>
      <c r="K760" s="31" t="n">
        <v>13.27</v>
      </c>
      <c r="L760" s="31" t="n">
        <v>-2.5</v>
      </c>
      <c r="M760" s="31" t="n">
        <v>11.05</v>
      </c>
      <c r="O760" t="n">
        <v>5</v>
      </c>
      <c r="P760" t="inlineStr">
        <is>
          <t>04geq</t>
        </is>
      </c>
    </row>
    <row r="761">
      <c r="A761" t="n">
        <v>760</v>
      </c>
      <c r="B761" t="inlineStr">
        <is>
          <t>Jake Bean</t>
        </is>
      </c>
      <c r="C761" t="inlineStr">
        <is>
          <t>(N/A)</t>
        </is>
      </c>
      <c r="D761" t="inlineStr">
        <is>
          <t>D</t>
        </is>
      </c>
      <c r="E761" t="inlineStr">
        <is>
          <t>D</t>
        </is>
      </c>
      <c r="F761" t="n">
        <v>28</v>
      </c>
      <c r="G761" t="inlineStr"/>
      <c r="H761" t="inlineStr">
        <is>
          <t>FA</t>
        </is>
      </c>
      <c r="I761" s="30" t="n">
        <v>1</v>
      </c>
      <c r="J761" s="31" t="n">
        <v>10.67</v>
      </c>
      <c r="K761" s="31" t="n">
        <v>34.86</v>
      </c>
      <c r="L761" s="31" t="n">
        <v>-24.19</v>
      </c>
      <c r="M761" s="31" t="n">
        <v>10670000</v>
      </c>
      <c r="O761" t="n">
        <v>3</v>
      </c>
      <c r="P761" t="inlineStr">
        <is>
          <t>042t0</t>
        </is>
      </c>
    </row>
    <row r="762">
      <c r="A762" t="n">
        <v>761</v>
      </c>
      <c r="B762" t="inlineStr">
        <is>
          <t>William Karlsson</t>
        </is>
      </c>
      <c r="C762" t="inlineStr">
        <is>
          <t>VGK</t>
        </is>
      </c>
      <c r="D762" t="inlineStr">
        <is>
          <t>F</t>
        </is>
      </c>
      <c r="E762" t="inlineStr">
        <is>
          <t>F</t>
        </is>
      </c>
      <c r="F762" t="n">
        <v>33</v>
      </c>
      <c r="G762" t="inlineStr"/>
      <c r="H762" t="inlineStr">
        <is>
          <t>FA</t>
        </is>
      </c>
      <c r="I762" s="30" t="n">
        <v>5900000</v>
      </c>
      <c r="J762" s="31" t="n">
        <v>10.67</v>
      </c>
      <c r="K762" s="31" t="n">
        <v>48.84</v>
      </c>
      <c r="L762" s="31" t="n">
        <v>-38.17</v>
      </c>
      <c r="M762" s="31" t="n">
        <v>1.81</v>
      </c>
      <c r="N762" t="n">
        <v>289.9</v>
      </c>
      <c r="O762" t="n">
        <v>37</v>
      </c>
      <c r="P762" t="inlineStr">
        <is>
          <t>02b6w</t>
        </is>
      </c>
    </row>
    <row r="763">
      <c r="A763" t="n">
        <v>762</v>
      </c>
      <c r="B763" t="inlineStr">
        <is>
          <t>Adam Edstrom</t>
        </is>
      </c>
      <c r="C763" t="inlineStr">
        <is>
          <t>NSH</t>
        </is>
      </c>
      <c r="D763" t="inlineStr">
        <is>
          <t>F</t>
        </is>
      </c>
      <c r="E763" t="inlineStr">
        <is>
          <t>F</t>
        </is>
      </c>
      <c r="F763" t="n">
        <v>25</v>
      </c>
      <c r="G763" t="inlineStr"/>
      <c r="H763" t="inlineStr">
        <is>
          <t>FA</t>
        </is>
      </c>
      <c r="I763" s="30" t="n">
        <v>975000</v>
      </c>
      <c r="J763" s="31" t="n">
        <v>10.63</v>
      </c>
      <c r="K763" s="31" t="n">
        <v>8.75</v>
      </c>
      <c r="L763" s="31" t="n">
        <v>1.88</v>
      </c>
      <c r="M763" s="31" t="n">
        <v>10.9</v>
      </c>
      <c r="O763" t="n">
        <v>10</v>
      </c>
      <c r="P763" t="inlineStr">
        <is>
          <t>051v9</t>
        </is>
      </c>
    </row>
    <row r="764">
      <c r="A764" t="n">
        <v>763</v>
      </c>
      <c r="B764" t="inlineStr">
        <is>
          <t>Petr Mrazek</t>
        </is>
      </c>
      <c r="C764" t="inlineStr">
        <is>
          <t>(N/A)</t>
        </is>
      </c>
      <c r="D764" t="inlineStr">
        <is>
          <t>G</t>
        </is>
      </c>
      <c r="E764" t="inlineStr">
        <is>
          <t>G</t>
        </is>
      </c>
      <c r="F764" t="n">
        <v>34</v>
      </c>
      <c r="G764" t="inlineStr"/>
      <c r="H764" t="inlineStr">
        <is>
          <t>FA</t>
        </is>
      </c>
      <c r="I764" s="30" t="n">
        <v>1</v>
      </c>
      <c r="J764" s="31" t="n">
        <v>10.54</v>
      </c>
      <c r="K764" s="31" t="n">
        <v>23.67</v>
      </c>
      <c r="L764" s="31" t="n">
        <v>-13.13</v>
      </c>
      <c r="M764" s="31" t="n">
        <v>10540000</v>
      </c>
      <c r="O764" t="n">
        <v>9</v>
      </c>
      <c r="P764" t="inlineStr">
        <is>
          <t>01zrw</t>
        </is>
      </c>
    </row>
    <row r="765">
      <c r="A765" t="n">
        <v>764</v>
      </c>
      <c r="B765" t="inlineStr">
        <is>
          <t>Daniil But</t>
        </is>
      </c>
      <c r="C765" t="inlineStr">
        <is>
          <t>UTA</t>
        </is>
      </c>
      <c r="D765" t="inlineStr">
        <is>
          <t>F</t>
        </is>
      </c>
      <c r="E765" t="inlineStr">
        <is>
          <t>F</t>
        </is>
      </c>
      <c r="F765" t="n">
        <v>21</v>
      </c>
      <c r="G765" t="inlineStr"/>
      <c r="H765" t="inlineStr">
        <is>
          <t>Keith</t>
        </is>
      </c>
      <c r="I765" s="30" t="n">
        <v>950000</v>
      </c>
      <c r="J765" s="31" t="n">
        <v>10.52</v>
      </c>
      <c r="K765" s="31" t="n">
        <v>16.33</v>
      </c>
      <c r="L765" s="31" t="n">
        <v>-5.81</v>
      </c>
      <c r="M765" s="31" t="n">
        <v>11.07</v>
      </c>
      <c r="O765" t="n">
        <v>49</v>
      </c>
      <c r="P765" t="inlineStr">
        <is>
          <t>0644c</t>
        </is>
      </c>
    </row>
    <row r="766">
      <c r="A766" t="n">
        <v>765</v>
      </c>
      <c r="B766" t="inlineStr">
        <is>
          <t>Kurtis MacDermid</t>
        </is>
      </c>
      <c r="C766" t="inlineStr">
        <is>
          <t>OTT</t>
        </is>
      </c>
      <c r="D766" t="inlineStr">
        <is>
          <t>F,D</t>
        </is>
      </c>
      <c r="E766" t="inlineStr">
        <is>
          <t>D,F</t>
        </is>
      </c>
      <c r="F766" t="n">
        <v>32</v>
      </c>
      <c r="G766" t="inlineStr"/>
      <c r="H766" t="inlineStr">
        <is>
          <t>FA</t>
        </is>
      </c>
      <c r="I766" s="30" t="n">
        <v>1150000</v>
      </c>
      <c r="J766" s="31" t="n">
        <v>10.39</v>
      </c>
      <c r="K766" s="31" t="n">
        <v>9.34</v>
      </c>
      <c r="L766" s="31" t="n">
        <v>1.05</v>
      </c>
      <c r="M766" s="31" t="n">
        <v>9.029999999999999</v>
      </c>
      <c r="O766" t="n">
        <v>2</v>
      </c>
      <c r="P766" t="inlineStr">
        <is>
          <t>02wki</t>
        </is>
      </c>
    </row>
    <row r="767">
      <c r="A767" t="n">
        <v>766</v>
      </c>
      <c r="B767" t="inlineStr">
        <is>
          <t>Victor Mancini</t>
        </is>
      </c>
      <c r="C767" t="inlineStr">
        <is>
          <t>VAN</t>
        </is>
      </c>
      <c r="D767" t="inlineStr">
        <is>
          <t>D</t>
        </is>
      </c>
      <c r="E767" t="inlineStr">
        <is>
          <t>D</t>
        </is>
      </c>
      <c r="F767" t="n">
        <v>24</v>
      </c>
      <c r="G767" t="inlineStr"/>
      <c r="H767" t="inlineStr">
        <is>
          <t>FA</t>
        </is>
      </c>
      <c r="I767" s="30" t="n">
        <v>1000000</v>
      </c>
      <c r="J767" s="31" t="n">
        <v>10.38</v>
      </c>
      <c r="K767" s="31" t="n">
        <v>21.56</v>
      </c>
      <c r="L767" s="31" t="n">
        <v>-11.18</v>
      </c>
      <c r="M767" s="31" t="n">
        <v>10.38</v>
      </c>
      <c r="O767" t="n">
        <v>17</v>
      </c>
      <c r="P767" t="inlineStr">
        <is>
          <t>05lu6</t>
        </is>
      </c>
    </row>
    <row r="768">
      <c r="A768" t="n">
        <v>767</v>
      </c>
      <c r="B768" t="inlineStr">
        <is>
          <t>Michael Pezzetta</t>
        </is>
      </c>
      <c r="C768" t="inlineStr">
        <is>
          <t>TOR</t>
        </is>
      </c>
      <c r="D768" t="inlineStr">
        <is>
          <t>F</t>
        </is>
      </c>
      <c r="E768" t="inlineStr">
        <is>
          <t>F</t>
        </is>
      </c>
      <c r="F768" t="n">
        <v>28</v>
      </c>
      <c r="G768" t="inlineStr"/>
      <c r="H768" t="inlineStr">
        <is>
          <t>FA</t>
        </is>
      </c>
      <c r="I768" s="30" t="n">
        <v>812500</v>
      </c>
      <c r="J768" s="31" t="n">
        <v>10.37</v>
      </c>
      <c r="K768" s="31" t="n">
        <v>14.14</v>
      </c>
      <c r="L768" s="31" t="n">
        <v>-3.77</v>
      </c>
      <c r="M768" s="31" t="n">
        <v>12.76</v>
      </c>
      <c r="O768" t="n">
        <v>3</v>
      </c>
      <c r="P768" t="inlineStr">
        <is>
          <t>042yc</t>
        </is>
      </c>
    </row>
    <row r="769">
      <c r="A769" t="n">
        <v>768</v>
      </c>
      <c r="B769" t="inlineStr">
        <is>
          <t>Ville Koivunen</t>
        </is>
      </c>
      <c r="C769" t="inlineStr">
        <is>
          <t>PIT</t>
        </is>
      </c>
      <c r="D769" t="inlineStr">
        <is>
          <t>F</t>
        </is>
      </c>
      <c r="E769" t="inlineStr">
        <is>
          <t>F</t>
        </is>
      </c>
      <c r="F769" t="n">
        <v>23</v>
      </c>
      <c r="G769" t="inlineStr"/>
      <c r="H769" t="inlineStr">
        <is>
          <t>FA</t>
        </is>
      </c>
      <c r="I769" s="30" t="n">
        <v>805833</v>
      </c>
      <c r="J769" s="31" t="n">
        <v>10.31</v>
      </c>
      <c r="K769" s="31" t="n">
        <v>5.97</v>
      </c>
      <c r="L769" s="31" t="n">
        <v>4.34</v>
      </c>
      <c r="M769" s="31" t="n">
        <v>12.79</v>
      </c>
      <c r="O769" t="n">
        <v>46</v>
      </c>
      <c r="P769" t="inlineStr">
        <is>
          <t>05tpa</t>
        </is>
      </c>
    </row>
    <row r="770">
      <c r="A770" t="n">
        <v>769</v>
      </c>
      <c r="B770" t="inlineStr">
        <is>
          <t>Theo Lindstein</t>
        </is>
      </c>
      <c r="C770" t="inlineStr">
        <is>
          <t>STL</t>
        </is>
      </c>
      <c r="D770" t="inlineStr">
        <is>
          <t>D</t>
        </is>
      </c>
      <c r="E770" t="inlineStr">
        <is>
          <t>D</t>
        </is>
      </c>
      <c r="F770" t="n">
        <v>21</v>
      </c>
      <c r="G770" t="inlineStr"/>
      <c r="H770" t="inlineStr">
        <is>
          <t>Nathan</t>
        </is>
      </c>
      <c r="I770" s="30" t="n">
        <v>918333</v>
      </c>
      <c r="J770" s="31" t="n">
        <v>10.25</v>
      </c>
      <c r="K770" s="31" t="n">
        <v>24.98</v>
      </c>
      <c r="L770" s="31" t="n">
        <v>-14.73</v>
      </c>
      <c r="M770" s="31" t="n">
        <v>11.16</v>
      </c>
      <c r="O770" t="n">
        <v>36</v>
      </c>
      <c r="P770" t="inlineStr">
        <is>
          <t>05r2z</t>
        </is>
      </c>
    </row>
    <row r="771">
      <c r="A771" t="n">
        <v>770</v>
      </c>
      <c r="B771" t="inlineStr">
        <is>
          <t>Tyler Pitlick</t>
        </is>
      </c>
      <c r="C771" t="inlineStr">
        <is>
          <t>MIN</t>
        </is>
      </c>
      <c r="D771" t="inlineStr">
        <is>
          <t>F</t>
        </is>
      </c>
      <c r="E771" t="inlineStr">
        <is>
          <t>F</t>
        </is>
      </c>
      <c r="F771" t="n">
        <v>34</v>
      </c>
      <c r="G771" t="inlineStr"/>
      <c r="H771" t="inlineStr">
        <is>
          <t>FA</t>
        </is>
      </c>
      <c r="I771" s="30" t="n">
        <v>775000</v>
      </c>
      <c r="J771" s="31" t="n">
        <v>10.16</v>
      </c>
      <c r="K771" s="31" t="n">
        <v>10.47</v>
      </c>
      <c r="L771" s="31" t="n">
        <v>-0.31</v>
      </c>
      <c r="M771" s="31" t="n">
        <v>13.11</v>
      </c>
      <c r="O771" t="n">
        <v>3</v>
      </c>
      <c r="P771" t="inlineStr">
        <is>
          <t>01ztg</t>
        </is>
      </c>
    </row>
    <row r="772">
      <c r="A772" t="n">
        <v>771</v>
      </c>
      <c r="B772" t="inlineStr">
        <is>
          <t>Mike Benning</t>
        </is>
      </c>
      <c r="C772" t="inlineStr">
        <is>
          <t>CGY</t>
        </is>
      </c>
      <c r="D772" t="inlineStr">
        <is>
          <t>D</t>
        </is>
      </c>
      <c r="E772" t="inlineStr">
        <is>
          <t>D</t>
        </is>
      </c>
      <c r="F772" t="n">
        <v>24</v>
      </c>
      <c r="G772" t="inlineStr"/>
      <c r="H772" t="inlineStr">
        <is>
          <t>FA</t>
        </is>
      </c>
      <c r="I772" s="30" t="n">
        <v>850000</v>
      </c>
      <c r="J772" s="31" t="n">
        <v>10.1</v>
      </c>
      <c r="K772" s="31" t="n">
        <v>5.06</v>
      </c>
      <c r="L772" s="31" t="n">
        <v>5.04</v>
      </c>
      <c r="M772" s="31" t="n">
        <v>11.88</v>
      </c>
      <c r="O772" t="n">
        <v>15</v>
      </c>
      <c r="P772" t="inlineStr">
        <is>
          <t>05ku9</t>
        </is>
      </c>
    </row>
    <row r="773">
      <c r="A773" t="n">
        <v>772</v>
      </c>
      <c r="B773" t="inlineStr">
        <is>
          <t>Trent Miner</t>
        </is>
      </c>
      <c r="C773" t="inlineStr">
        <is>
          <t>COL</t>
        </is>
      </c>
      <c r="D773" t="inlineStr">
        <is>
          <t>G</t>
        </is>
      </c>
      <c r="E773" t="inlineStr">
        <is>
          <t>G</t>
        </is>
      </c>
      <c r="F773" t="n">
        <v>25</v>
      </c>
      <c r="G773" t="inlineStr"/>
      <c r="H773" t="inlineStr">
        <is>
          <t>FA</t>
        </is>
      </c>
      <c r="I773" s="30" t="n">
        <v>775000</v>
      </c>
      <c r="J773" s="31" t="n">
        <v>10.04</v>
      </c>
      <c r="K773" s="31" t="n">
        <v>6.84</v>
      </c>
      <c r="L773" s="31" t="n">
        <v>3.2</v>
      </c>
      <c r="M773" s="31" t="n">
        <v>12.95</v>
      </c>
      <c r="O773" t="n">
        <v>23</v>
      </c>
      <c r="P773" t="inlineStr">
        <is>
          <t>051w5</t>
        </is>
      </c>
    </row>
    <row r="774">
      <c r="A774" t="n">
        <v>773</v>
      </c>
      <c r="B774" t="inlineStr">
        <is>
          <t>Adam Boqvist</t>
        </is>
      </c>
      <c r="C774" t="inlineStr">
        <is>
          <t>(N/A)</t>
        </is>
      </c>
      <c r="D774" t="inlineStr">
        <is>
          <t>D</t>
        </is>
      </c>
      <c r="E774" t="inlineStr">
        <is>
          <t>D</t>
        </is>
      </c>
      <c r="F774" t="n">
        <v>26</v>
      </c>
      <c r="G774" t="inlineStr"/>
      <c r="H774" t="inlineStr">
        <is>
          <t>FA</t>
        </is>
      </c>
      <c r="I774" s="30" t="n">
        <v>1</v>
      </c>
      <c r="J774" s="31" t="n">
        <v>10.04</v>
      </c>
      <c r="K774" s="31" t="n">
        <v>12.19</v>
      </c>
      <c r="L774" s="31" t="n">
        <v>-2.15</v>
      </c>
      <c r="M774" s="31" t="n">
        <v>10040000</v>
      </c>
      <c r="O774" t="n">
        <v>7</v>
      </c>
      <c r="P774" t="inlineStr">
        <is>
          <t>04la0</t>
        </is>
      </c>
    </row>
    <row r="775">
      <c r="A775" t="n">
        <v>774</v>
      </c>
      <c r="B775" t="inlineStr">
        <is>
          <t>Ethan Del Mastro</t>
        </is>
      </c>
      <c r="C775" t="inlineStr">
        <is>
          <t>CHI</t>
        </is>
      </c>
      <c r="D775" t="inlineStr">
        <is>
          <t>D</t>
        </is>
      </c>
      <c r="E775" t="inlineStr">
        <is>
          <t>D</t>
        </is>
      </c>
      <c r="F775" t="n">
        <v>23</v>
      </c>
      <c r="G775" t="inlineStr"/>
      <c r="H775" t="inlineStr">
        <is>
          <t>FA</t>
        </is>
      </c>
      <c r="I775" s="30" t="n">
        <v>855833</v>
      </c>
      <c r="J775" s="31" t="n">
        <v>10.03</v>
      </c>
      <c r="K775" s="31" t="n">
        <v>10.09</v>
      </c>
      <c r="L775" s="31" t="n">
        <v>-0.06</v>
      </c>
      <c r="M775" s="31" t="n">
        <v>11.72</v>
      </c>
      <c r="O775" t="n">
        <v>19</v>
      </c>
      <c r="P775" t="inlineStr">
        <is>
          <t>05u0t</t>
        </is>
      </c>
    </row>
    <row r="776">
      <c r="A776" t="n">
        <v>775</v>
      </c>
      <c r="B776" t="inlineStr">
        <is>
          <t>Maxim Tsyplakov</t>
        </is>
      </c>
      <c r="C776" t="inlineStr">
        <is>
          <t>CGY</t>
        </is>
      </c>
      <c r="D776" t="inlineStr">
        <is>
          <t>F</t>
        </is>
      </c>
      <c r="E776" t="inlineStr">
        <is>
          <t>F</t>
        </is>
      </c>
      <c r="F776" t="n">
        <v>27</v>
      </c>
      <c r="G776" t="inlineStr"/>
      <c r="H776" t="inlineStr">
        <is>
          <t>FA</t>
        </is>
      </c>
      <c r="I776" s="30" t="n">
        <v>2250000</v>
      </c>
      <c r="J776" s="31" t="n">
        <v>9.970000000000001</v>
      </c>
      <c r="K776" s="31" t="n">
        <v>62.3</v>
      </c>
      <c r="L776" s="31" t="n">
        <v>-52.33</v>
      </c>
      <c r="M776" s="31" t="n">
        <v>4.43</v>
      </c>
      <c r="N776" t="n">
        <v>291.6</v>
      </c>
      <c r="O776" t="n">
        <v>26</v>
      </c>
      <c r="P776" t="inlineStr">
        <is>
          <t>06iml</t>
        </is>
      </c>
    </row>
    <row r="777">
      <c r="A777" t="n">
        <v>776</v>
      </c>
      <c r="B777" t="inlineStr">
        <is>
          <t>Benoit-Olivier Groulx</t>
        </is>
      </c>
      <c r="C777" t="inlineStr">
        <is>
          <t>TOR</t>
        </is>
      </c>
      <c r="D777" t="inlineStr">
        <is>
          <t>F</t>
        </is>
      </c>
      <c r="E777" t="inlineStr">
        <is>
          <t>F</t>
        </is>
      </c>
      <c r="F777" t="n">
        <v>26</v>
      </c>
      <c r="G777" t="inlineStr"/>
      <c r="H777" t="inlineStr">
        <is>
          <t>FA</t>
        </is>
      </c>
      <c r="I777" s="30" t="n">
        <v>812500</v>
      </c>
      <c r="J777" s="31" t="n">
        <v>9.94</v>
      </c>
      <c r="K777" s="31" t="n">
        <v>11.98</v>
      </c>
      <c r="L777" s="31" t="n">
        <v>-2.04</v>
      </c>
      <c r="M777" s="31" t="n">
        <v>12.23</v>
      </c>
      <c r="O777" t="n">
        <v>16</v>
      </c>
      <c r="P777" t="inlineStr">
        <is>
          <t>04ajl</t>
        </is>
      </c>
    </row>
    <row r="778">
      <c r="A778" t="n">
        <v>777</v>
      </c>
      <c r="B778" t="inlineStr">
        <is>
          <t>Nils Hoglander</t>
        </is>
      </c>
      <c r="C778" t="inlineStr">
        <is>
          <t>NSH</t>
        </is>
      </c>
      <c r="D778" t="inlineStr">
        <is>
          <t>F</t>
        </is>
      </c>
      <c r="E778" t="inlineStr">
        <is>
          <t>F</t>
        </is>
      </c>
      <c r="F778" t="n">
        <v>25</v>
      </c>
      <c r="G778" t="inlineStr"/>
      <c r="H778" t="inlineStr">
        <is>
          <t>FA</t>
        </is>
      </c>
      <c r="I778" s="30" t="n">
        <v>3000000</v>
      </c>
      <c r="J778" s="31" t="n">
        <v>9.92</v>
      </c>
      <c r="K778" s="31" t="n">
        <v>29.23</v>
      </c>
      <c r="L778" s="31" t="n">
        <v>-19.31</v>
      </c>
      <c r="M778" s="31" t="n">
        <v>3.31</v>
      </c>
      <c r="O778" t="n">
        <v>12</v>
      </c>
      <c r="P778" t="inlineStr">
        <is>
          <t>04zor</t>
        </is>
      </c>
    </row>
    <row r="779">
      <c r="A779" t="n">
        <v>778</v>
      </c>
      <c r="B779" t="inlineStr">
        <is>
          <t>Cole Schwindt</t>
        </is>
      </c>
      <c r="C779" t="inlineStr">
        <is>
          <t>FLA</t>
        </is>
      </c>
      <c r="D779" t="inlineStr">
        <is>
          <t>F</t>
        </is>
      </c>
      <c r="E779" t="inlineStr">
        <is>
          <t>F</t>
        </is>
      </c>
      <c r="F779" t="n">
        <v>25</v>
      </c>
      <c r="G779" t="inlineStr"/>
      <c r="H779" t="inlineStr">
        <is>
          <t>FA</t>
        </is>
      </c>
      <c r="I779" s="30" t="n">
        <v>875000</v>
      </c>
      <c r="J779" s="31" t="n">
        <v>9.890000000000001</v>
      </c>
      <c r="K779" s="31" t="n">
        <v>3.11</v>
      </c>
      <c r="L779" s="31" t="n">
        <v>6.78</v>
      </c>
      <c r="M779" s="31" t="n">
        <v>11.3</v>
      </c>
      <c r="O779" t="n">
        <v>8</v>
      </c>
      <c r="P779" t="inlineStr">
        <is>
          <t>051ts</t>
        </is>
      </c>
    </row>
    <row r="780">
      <c r="A780" t="n">
        <v>779</v>
      </c>
      <c r="B780" t="inlineStr">
        <is>
          <t>Jani Nyman</t>
        </is>
      </c>
      <c r="C780" t="inlineStr">
        <is>
          <t>SEA</t>
        </is>
      </c>
      <c r="D780" t="inlineStr">
        <is>
          <t>F</t>
        </is>
      </c>
      <c r="E780" t="inlineStr">
        <is>
          <t>F</t>
        </is>
      </c>
      <c r="F780" t="n">
        <v>22</v>
      </c>
      <c r="G780" t="inlineStr"/>
      <c r="H780" t="inlineStr">
        <is>
          <t>FA</t>
        </is>
      </c>
      <c r="I780" s="30" t="n">
        <v>891667</v>
      </c>
      <c r="J780" s="31" t="n">
        <v>9.890000000000001</v>
      </c>
      <c r="K780" s="31" t="n">
        <v>14.95</v>
      </c>
      <c r="L780" s="31" t="n">
        <v>-5.06</v>
      </c>
      <c r="M780" s="31" t="n">
        <v>11.09</v>
      </c>
      <c r="O780" t="n">
        <v>40</v>
      </c>
      <c r="P780" t="inlineStr">
        <is>
          <t>060jj</t>
        </is>
      </c>
    </row>
    <row r="781">
      <c r="A781" t="n">
        <v>780</v>
      </c>
      <c r="B781" t="inlineStr">
        <is>
          <t>Egor Zamula</t>
        </is>
      </c>
      <c r="C781" t="inlineStr">
        <is>
          <t>(N/A)</t>
        </is>
      </c>
      <c r="D781" t="inlineStr">
        <is>
          <t>D</t>
        </is>
      </c>
      <c r="E781" t="inlineStr">
        <is>
          <t>D</t>
        </is>
      </c>
      <c r="F781" t="n">
        <v>26</v>
      </c>
      <c r="G781" t="inlineStr"/>
      <c r="H781" t="inlineStr">
        <is>
          <t>FA</t>
        </is>
      </c>
      <c r="I781" s="30" t="n">
        <v>1</v>
      </c>
      <c r="J781" s="31" t="n">
        <v>9.880000000000001</v>
      </c>
      <c r="K781" s="31" t="n">
        <v>15.38</v>
      </c>
      <c r="L781" s="31" t="n">
        <v>-5.5</v>
      </c>
      <c r="M781" s="31" t="n">
        <v>9880000</v>
      </c>
      <c r="O781" t="n">
        <v>4</v>
      </c>
      <c r="P781" t="inlineStr">
        <is>
          <t>04rn8</t>
        </is>
      </c>
    </row>
    <row r="782">
      <c r="A782" t="n">
        <v>781</v>
      </c>
      <c r="B782" t="inlineStr">
        <is>
          <t>Tobias Bjornfot</t>
        </is>
      </c>
      <c r="C782" t="inlineStr">
        <is>
          <t>FLA</t>
        </is>
      </c>
      <c r="D782" t="inlineStr">
        <is>
          <t>D</t>
        </is>
      </c>
      <c r="E782" t="inlineStr">
        <is>
          <t>D</t>
        </is>
      </c>
      <c r="F782" t="n">
        <v>25</v>
      </c>
      <c r="G782" t="inlineStr"/>
      <c r="H782" t="inlineStr">
        <is>
          <t>FA</t>
        </is>
      </c>
      <c r="I782" s="30" t="n">
        <v>875000</v>
      </c>
      <c r="J782" s="31" t="n">
        <v>9.66</v>
      </c>
      <c r="K782" s="31" t="n">
        <v>5.33</v>
      </c>
      <c r="L782" s="31" t="n">
        <v>4.33</v>
      </c>
      <c r="M782" s="31" t="n">
        <v>11.04</v>
      </c>
      <c r="O782" t="n">
        <v>5</v>
      </c>
      <c r="P782" t="inlineStr">
        <is>
          <t>04mx5</t>
        </is>
      </c>
    </row>
    <row r="783">
      <c r="A783" t="n">
        <v>782</v>
      </c>
      <c r="B783" t="inlineStr">
        <is>
          <t>Avery Hayes</t>
        </is>
      </c>
      <c r="C783" t="inlineStr">
        <is>
          <t>PIT</t>
        </is>
      </c>
      <c r="D783" t="inlineStr">
        <is>
          <t>F</t>
        </is>
      </c>
      <c r="E783" t="inlineStr">
        <is>
          <t>F</t>
        </is>
      </c>
      <c r="F783" t="n">
        <v>23</v>
      </c>
      <c r="G783" t="inlineStr"/>
      <c r="H783" t="inlineStr">
        <is>
          <t>FA</t>
        </is>
      </c>
      <c r="I783" s="30" t="n">
        <v>830000</v>
      </c>
      <c r="J783" s="31" t="n">
        <v>9.51</v>
      </c>
      <c r="K783" s="31" t="n">
        <v>24.81</v>
      </c>
      <c r="L783" s="31" t="n">
        <v>-15.3</v>
      </c>
      <c r="M783" s="31" t="n">
        <v>11.46</v>
      </c>
      <c r="O783" t="n">
        <v>24</v>
      </c>
      <c r="P783" t="inlineStr">
        <is>
          <t>05ub8</t>
        </is>
      </c>
    </row>
    <row r="784">
      <c r="A784" t="n">
        <v>783</v>
      </c>
      <c r="B784" t="inlineStr">
        <is>
          <t>Carl Lindbom</t>
        </is>
      </c>
      <c r="C784" t="inlineStr">
        <is>
          <t>VGK</t>
        </is>
      </c>
      <c r="D784" t="inlineStr">
        <is>
          <t>G</t>
        </is>
      </c>
      <c r="E784" t="inlineStr">
        <is>
          <t>G</t>
        </is>
      </c>
      <c r="F784" t="n">
        <v>23</v>
      </c>
      <c r="G784" t="inlineStr"/>
      <c r="H784" t="inlineStr">
        <is>
          <t>Anybody but the Leafs</t>
        </is>
      </c>
      <c r="I784" s="30" t="n">
        <v>900000</v>
      </c>
      <c r="J784" s="31" t="n">
        <v>9.5</v>
      </c>
      <c r="K784" s="31" t="n">
        <v>0</v>
      </c>
      <c r="L784" s="31" t="n">
        <v>9.5</v>
      </c>
      <c r="M784" s="31" t="n">
        <v>10.56</v>
      </c>
      <c r="N784" t="n">
        <v>292.5</v>
      </c>
      <c r="O784" t="n">
        <v>30</v>
      </c>
      <c r="P784" t="inlineStr">
        <is>
          <t>05tpb</t>
        </is>
      </c>
    </row>
    <row r="785">
      <c r="A785" t="n">
        <v>784</v>
      </c>
      <c r="B785" t="inlineStr">
        <is>
          <t>Arshdeep Bains</t>
        </is>
      </c>
      <c r="C785" t="inlineStr">
        <is>
          <t>VAN</t>
        </is>
      </c>
      <c r="D785" t="inlineStr">
        <is>
          <t>F</t>
        </is>
      </c>
      <c r="E785" t="inlineStr">
        <is>
          <t>F</t>
        </is>
      </c>
      <c r="F785" t="n">
        <v>25</v>
      </c>
      <c r="G785" t="inlineStr"/>
      <c r="H785" t="inlineStr">
        <is>
          <t>FA</t>
        </is>
      </c>
      <c r="I785" s="30" t="n">
        <v>775000</v>
      </c>
      <c r="J785" s="31" t="n">
        <v>9.4</v>
      </c>
      <c r="K785" s="31" t="n">
        <v>13.12</v>
      </c>
      <c r="L785" s="31" t="n">
        <v>-3.72</v>
      </c>
      <c r="M785" s="31" t="n">
        <v>12.13</v>
      </c>
      <c r="O785" t="n">
        <v>10</v>
      </c>
      <c r="P785" t="inlineStr">
        <is>
          <t>05ymt</t>
        </is>
      </c>
    </row>
    <row r="786">
      <c r="A786" t="n">
        <v>785</v>
      </c>
      <c r="B786" t="inlineStr">
        <is>
          <t>Sergei Murashov</t>
        </is>
      </c>
      <c r="C786" t="inlineStr">
        <is>
          <t>PIT</t>
        </is>
      </c>
      <c r="D786" t="inlineStr">
        <is>
          <t>G</t>
        </is>
      </c>
      <c r="E786" t="inlineStr">
        <is>
          <t>G</t>
        </is>
      </c>
      <c r="F786" t="n">
        <v>22</v>
      </c>
      <c r="G786" t="inlineStr"/>
      <c r="H786" t="inlineStr">
        <is>
          <t>A Bunch of Dusters</t>
        </is>
      </c>
      <c r="I786" s="30" t="n">
        <v>861110</v>
      </c>
      <c r="J786" s="31" t="n">
        <v>9.18</v>
      </c>
      <c r="K786" s="31" t="n">
        <v>85.09999999999999</v>
      </c>
      <c r="L786" s="31" t="n">
        <v>-75.92</v>
      </c>
      <c r="M786" s="31" t="n">
        <v>10.66</v>
      </c>
      <c r="N786" t="n">
        <v>265.2</v>
      </c>
      <c r="O786" t="n">
        <v>77</v>
      </c>
      <c r="P786" t="inlineStr">
        <is>
          <t>061i2</t>
        </is>
      </c>
    </row>
    <row r="787">
      <c r="A787" t="n">
        <v>786</v>
      </c>
      <c r="B787" t="inlineStr">
        <is>
          <t>Mathew Dumba</t>
        </is>
      </c>
      <c r="C787" t="inlineStr">
        <is>
          <t>(N/A)</t>
        </is>
      </c>
      <c r="D787" t="inlineStr">
        <is>
          <t>D</t>
        </is>
      </c>
      <c r="E787" t="inlineStr">
        <is>
          <t>D</t>
        </is>
      </c>
      <c r="F787" t="n">
        <v>32</v>
      </c>
      <c r="G787" t="inlineStr"/>
      <c r="H787" t="inlineStr">
        <is>
          <t>FA</t>
        </is>
      </c>
      <c r="I787" s="30" t="n">
        <v>1</v>
      </c>
      <c r="J787" s="31" t="n">
        <v>9.09</v>
      </c>
      <c r="K787" s="31" t="n">
        <v>0</v>
      </c>
      <c r="L787" s="31" t="n">
        <v>9.09</v>
      </c>
      <c r="M787" s="31" t="n">
        <v>9090000</v>
      </c>
      <c r="O787" t="n">
        <v>3</v>
      </c>
      <c r="P787" t="inlineStr">
        <is>
          <t>02dq2</t>
        </is>
      </c>
    </row>
    <row r="788">
      <c r="A788" t="n">
        <v>787</v>
      </c>
      <c r="B788" t="inlineStr">
        <is>
          <t>Alexander Romanov</t>
        </is>
      </c>
      <c r="C788" t="inlineStr">
        <is>
          <t>NYI</t>
        </is>
      </c>
      <c r="D788" t="inlineStr">
        <is>
          <t>D</t>
        </is>
      </c>
      <c r="E788" t="inlineStr">
        <is>
          <t>D</t>
        </is>
      </c>
      <c r="F788" t="n">
        <v>26</v>
      </c>
      <c r="G788" t="inlineStr"/>
      <c r="H788" t="inlineStr">
        <is>
          <t>FA</t>
        </is>
      </c>
      <c r="I788" s="30" t="n">
        <v>6250000</v>
      </c>
      <c r="J788" s="31" t="n">
        <v>9.039999999999999</v>
      </c>
      <c r="K788" s="31" t="n">
        <v>58.34</v>
      </c>
      <c r="L788" s="31" t="n">
        <v>-49.3</v>
      </c>
      <c r="M788" s="31" t="n">
        <v>1.45</v>
      </c>
      <c r="N788" t="n">
        <v>292.5</v>
      </c>
      <c r="O788" t="n">
        <v>36</v>
      </c>
      <c r="P788" t="inlineStr">
        <is>
          <t>04qxy</t>
        </is>
      </c>
    </row>
    <row r="789">
      <c r="A789" t="n">
        <v>788</v>
      </c>
      <c r="B789" t="inlineStr">
        <is>
          <t>Tomas Nosek</t>
        </is>
      </c>
      <c r="C789" t="inlineStr">
        <is>
          <t>(N/A)</t>
        </is>
      </c>
      <c r="D789" t="inlineStr">
        <is>
          <t>F</t>
        </is>
      </c>
      <c r="E789" t="inlineStr">
        <is>
          <t>F</t>
        </is>
      </c>
      <c r="F789" t="n">
        <v>34</v>
      </c>
      <c r="G789" t="inlineStr"/>
      <c r="H789" t="inlineStr">
        <is>
          <t>FA</t>
        </is>
      </c>
      <c r="I789" s="30" t="n">
        <v>1</v>
      </c>
      <c r="J789" s="31" t="n">
        <v>9.029999999999999</v>
      </c>
      <c r="K789" s="31" t="n">
        <v>4.98</v>
      </c>
      <c r="L789" s="31" t="n">
        <v>4.05</v>
      </c>
      <c r="M789" s="31" t="n">
        <v>9030000</v>
      </c>
      <c r="O789" t="n">
        <v>2</v>
      </c>
      <c r="P789" t="inlineStr">
        <is>
          <t>03dhs</t>
        </is>
      </c>
    </row>
    <row r="790">
      <c r="A790" t="n">
        <v>789</v>
      </c>
      <c r="B790" t="inlineStr">
        <is>
          <t>Brad Lambert</t>
        </is>
      </c>
      <c r="C790" t="inlineStr">
        <is>
          <t>WPG</t>
        </is>
      </c>
      <c r="D790" t="inlineStr">
        <is>
          <t>F</t>
        </is>
      </c>
      <c r="E790" t="inlineStr">
        <is>
          <t>F</t>
        </is>
      </c>
      <c r="F790" t="n">
        <v>22</v>
      </c>
      <c r="G790" t="inlineStr"/>
      <c r="H790" t="inlineStr">
        <is>
          <t>Deef-Fence</t>
        </is>
      </c>
      <c r="I790" s="30" t="n">
        <v>886666</v>
      </c>
      <c r="J790" s="31" t="n">
        <v>8.84</v>
      </c>
      <c r="K790" s="31" t="n">
        <v>6.39</v>
      </c>
      <c r="L790" s="31" t="n">
        <v>2.45</v>
      </c>
      <c r="M790" s="31" t="n">
        <v>9.970000000000001</v>
      </c>
      <c r="O790" t="n">
        <v>44</v>
      </c>
      <c r="P790" t="inlineStr">
        <is>
          <t>0570x</t>
        </is>
      </c>
    </row>
    <row r="791">
      <c r="A791" t="n">
        <v>790</v>
      </c>
      <c r="B791" t="inlineStr">
        <is>
          <t>Nate Danielson</t>
        </is>
      </c>
      <c r="C791" t="inlineStr">
        <is>
          <t>DET</t>
        </is>
      </c>
      <c r="D791" t="inlineStr">
        <is>
          <t>F</t>
        </is>
      </c>
      <c r="E791" t="inlineStr">
        <is>
          <t>F</t>
        </is>
      </c>
      <c r="F791" t="n">
        <v>21</v>
      </c>
      <c r="G791" t="inlineStr"/>
      <c r="H791" t="inlineStr">
        <is>
          <t>Nathan</t>
        </is>
      </c>
      <c r="I791" s="30" t="n">
        <v>886666</v>
      </c>
      <c r="J791" s="31" t="n">
        <v>8.76</v>
      </c>
      <c r="K791" s="31" t="n">
        <v>8.76</v>
      </c>
      <c r="L791" s="31" t="n">
        <v>0</v>
      </c>
      <c r="M791" s="31" t="n">
        <v>9.880000000000001</v>
      </c>
      <c r="O791" t="n">
        <v>50</v>
      </c>
      <c r="P791" t="inlineStr">
        <is>
          <t>06449</t>
        </is>
      </c>
    </row>
    <row r="792">
      <c r="A792" t="n">
        <v>791</v>
      </c>
      <c r="B792" t="inlineStr">
        <is>
          <t>Drew Commesso</t>
        </is>
      </c>
      <c r="C792" t="inlineStr">
        <is>
          <t>CHI</t>
        </is>
      </c>
      <c r="D792" t="inlineStr">
        <is>
          <t>G</t>
        </is>
      </c>
      <c r="E792" t="inlineStr">
        <is>
          <t>G</t>
        </is>
      </c>
      <c r="F792" t="n">
        <v>24</v>
      </c>
      <c r="G792" t="inlineStr"/>
      <c r="H792" t="inlineStr">
        <is>
          <t>Brost</t>
        </is>
      </c>
      <c r="I792" s="30" t="n">
        <v>925000</v>
      </c>
      <c r="J792" s="31" t="n">
        <v>8.76</v>
      </c>
      <c r="K792" s="31" t="n">
        <v>8.619999999999999</v>
      </c>
      <c r="L792" s="31" t="n">
        <v>0.14</v>
      </c>
      <c r="M792" s="31" t="n">
        <v>9.470000000000001</v>
      </c>
      <c r="O792" t="n">
        <v>42</v>
      </c>
      <c r="P792" t="inlineStr">
        <is>
          <t>05k7t</t>
        </is>
      </c>
    </row>
    <row r="793">
      <c r="A793" t="n">
        <v>792</v>
      </c>
      <c r="B793" t="inlineStr">
        <is>
          <t>Charles-Alexis Legault</t>
        </is>
      </c>
      <c r="C793" t="inlineStr">
        <is>
          <t>CAR</t>
        </is>
      </c>
      <c r="D793" t="inlineStr">
        <is>
          <t>D</t>
        </is>
      </c>
      <c r="E793" t="inlineStr">
        <is>
          <t>D</t>
        </is>
      </c>
      <c r="F793" t="n">
        <v>23</v>
      </c>
      <c r="G793" t="inlineStr"/>
      <c r="H793" t="inlineStr">
        <is>
          <t>FA</t>
        </is>
      </c>
      <c r="I793" s="30" t="n">
        <v>915833</v>
      </c>
      <c r="J793" s="31" t="n">
        <v>8.710000000000001</v>
      </c>
      <c r="K793" s="31" t="n">
        <v>17.53</v>
      </c>
      <c r="L793" s="31" t="n">
        <v>-8.82</v>
      </c>
      <c r="M793" s="31" t="n">
        <v>9.51</v>
      </c>
      <c r="O793" t="n">
        <v>15</v>
      </c>
      <c r="P793" t="inlineStr">
        <is>
          <t>05u64</t>
        </is>
      </c>
    </row>
    <row r="794">
      <c r="A794" t="n">
        <v>793</v>
      </c>
      <c r="B794" t="inlineStr">
        <is>
          <t>Rutger McGroarty</t>
        </is>
      </c>
      <c r="C794" t="inlineStr">
        <is>
          <t>PIT</t>
        </is>
      </c>
      <c r="D794" t="inlineStr">
        <is>
          <t>F</t>
        </is>
      </c>
      <c r="E794" t="inlineStr">
        <is>
          <t>F</t>
        </is>
      </c>
      <c r="F794" t="n">
        <v>22</v>
      </c>
      <c r="G794" t="inlineStr"/>
      <c r="H794" t="inlineStr">
        <is>
          <t>A Bunch of Dusters</t>
        </is>
      </c>
      <c r="I794" s="30" t="n">
        <v>950000</v>
      </c>
      <c r="J794" s="31" t="n">
        <v>8.619999999999999</v>
      </c>
      <c r="K794" s="31" t="n">
        <v>13.63</v>
      </c>
      <c r="L794" s="31" t="n">
        <v>-5.01</v>
      </c>
      <c r="M794" s="31" t="n">
        <v>9.07</v>
      </c>
      <c r="O794" t="n">
        <v>60</v>
      </c>
      <c r="P794" t="inlineStr">
        <is>
          <t>05r1b</t>
        </is>
      </c>
    </row>
    <row r="795">
      <c r="A795" t="n">
        <v>794</v>
      </c>
      <c r="B795" t="inlineStr">
        <is>
          <t>David Tomasek</t>
        </is>
      </c>
      <c r="C795" t="inlineStr">
        <is>
          <t>(N/A)</t>
        </is>
      </c>
      <c r="D795" t="inlineStr">
        <is>
          <t>F</t>
        </is>
      </c>
      <c r="E795" t="inlineStr">
        <is>
          <t>F</t>
        </is>
      </c>
      <c r="F795" t="n">
        <v>30</v>
      </c>
      <c r="G795" t="inlineStr"/>
      <c r="H795" t="inlineStr">
        <is>
          <t>FA</t>
        </is>
      </c>
      <c r="I795" s="30" t="n">
        <v>1</v>
      </c>
      <c r="J795" s="31" t="n">
        <v>8.59</v>
      </c>
      <c r="K795" s="31" t="n">
        <v>0</v>
      </c>
      <c r="L795" s="31" t="n">
        <v>8.59</v>
      </c>
      <c r="M795" s="31" t="n">
        <v>8590000</v>
      </c>
      <c r="O795" t="n">
        <v>1</v>
      </c>
      <c r="P795" t="inlineStr">
        <is>
          <t>05riu</t>
        </is>
      </c>
    </row>
    <row r="796">
      <c r="A796" t="n">
        <v>795</v>
      </c>
      <c r="B796" t="inlineStr">
        <is>
          <t>Isaac Howard</t>
        </is>
      </c>
      <c r="C796" t="inlineStr">
        <is>
          <t>EDM</t>
        </is>
      </c>
      <c r="D796" t="inlineStr">
        <is>
          <t>F</t>
        </is>
      </c>
      <c r="E796" t="inlineStr">
        <is>
          <t>F</t>
        </is>
      </c>
      <c r="F796" t="n">
        <v>22</v>
      </c>
      <c r="G796" t="inlineStr"/>
      <c r="H796" t="inlineStr">
        <is>
          <t>Anybody but the Leafs</t>
        </is>
      </c>
      <c r="I796" s="30" t="n">
        <v>950000</v>
      </c>
      <c r="J796" s="31" t="n">
        <v>8.550000000000001</v>
      </c>
      <c r="K796" s="31" t="n">
        <v>36.69</v>
      </c>
      <c r="L796" s="31" t="n">
        <v>-28.14</v>
      </c>
      <c r="M796" s="31" t="n">
        <v>9</v>
      </c>
      <c r="N796" t="n">
        <v>292.4</v>
      </c>
      <c r="O796" t="n">
        <v>65</v>
      </c>
      <c r="P796" t="inlineStr">
        <is>
          <t>05rfa</t>
        </is>
      </c>
    </row>
    <row r="797">
      <c r="A797" t="n">
        <v>796</v>
      </c>
      <c r="B797" t="inlineStr">
        <is>
          <t>Colton White</t>
        </is>
      </c>
      <c r="C797" t="inlineStr">
        <is>
          <t>CBJ</t>
        </is>
      </c>
      <c r="D797" t="inlineStr">
        <is>
          <t>D</t>
        </is>
      </c>
      <c r="E797" t="inlineStr">
        <is>
          <t>D</t>
        </is>
      </c>
      <c r="F797" t="n">
        <v>29</v>
      </c>
      <c r="G797" t="inlineStr"/>
      <c r="H797" t="inlineStr">
        <is>
          <t>FA</t>
        </is>
      </c>
      <c r="I797" s="30" t="n">
        <v>775000</v>
      </c>
      <c r="J797" s="31" t="n">
        <v>8.5</v>
      </c>
      <c r="K797" s="31" t="n">
        <v>2.58</v>
      </c>
      <c r="L797" s="31" t="n">
        <v>5.92</v>
      </c>
      <c r="M797" s="31" t="n">
        <v>10.97</v>
      </c>
      <c r="O797" t="n">
        <v>1</v>
      </c>
      <c r="P797" t="inlineStr">
        <is>
          <t>03rg5</t>
        </is>
      </c>
    </row>
    <row r="798">
      <c r="A798" t="n">
        <v>797</v>
      </c>
      <c r="B798" t="inlineStr">
        <is>
          <t>Arttu Hyry</t>
        </is>
      </c>
      <c r="C798" t="inlineStr">
        <is>
          <t>DAL</t>
        </is>
      </c>
      <c r="D798" t="inlineStr">
        <is>
          <t>F</t>
        </is>
      </c>
      <c r="E798" t="inlineStr">
        <is>
          <t>F</t>
        </is>
      </c>
      <c r="F798" t="n">
        <v>25</v>
      </c>
      <c r="G798" t="inlineStr"/>
      <c r="H798" t="inlineStr">
        <is>
          <t>FA</t>
        </is>
      </c>
      <c r="I798" s="30" t="n">
        <v>875000</v>
      </c>
      <c r="J798" s="31" t="n">
        <v>8.34</v>
      </c>
      <c r="K798" s="31" t="n">
        <v>24.55</v>
      </c>
      <c r="L798" s="31" t="n">
        <v>-16.21</v>
      </c>
      <c r="M798" s="31" t="n">
        <v>9.529999999999999</v>
      </c>
      <c r="O798" t="n">
        <v>15</v>
      </c>
      <c r="P798" t="inlineStr">
        <is>
          <t>06kkx</t>
        </is>
      </c>
    </row>
    <row r="799">
      <c r="A799" t="n">
        <v>798</v>
      </c>
      <c r="B799" t="inlineStr">
        <is>
          <t>Matt Rempe</t>
        </is>
      </c>
      <c r="C799" t="inlineStr">
        <is>
          <t>NYR</t>
        </is>
      </c>
      <c r="D799" t="inlineStr">
        <is>
          <t>F</t>
        </is>
      </c>
      <c r="E799" t="inlineStr">
        <is>
          <t>F</t>
        </is>
      </c>
      <c r="F799" t="n">
        <v>24</v>
      </c>
      <c r="G799" t="inlineStr"/>
      <c r="H799" t="inlineStr">
        <is>
          <t>The Last Place Lukes</t>
        </is>
      </c>
      <c r="I799" s="30" t="n">
        <v>975000</v>
      </c>
      <c r="J799" s="31" t="n">
        <v>8.289999999999999</v>
      </c>
      <c r="K799" s="31" t="n">
        <v>11.68</v>
      </c>
      <c r="L799" s="31" t="n">
        <v>-3.39</v>
      </c>
      <c r="M799" s="31" t="n">
        <v>8.5</v>
      </c>
      <c r="N799" t="n">
        <v>292</v>
      </c>
      <c r="O799" t="n">
        <v>16</v>
      </c>
      <c r="P799" t="inlineStr">
        <is>
          <t>05oy1</t>
        </is>
      </c>
    </row>
    <row r="800">
      <c r="A800" t="n">
        <v>799</v>
      </c>
      <c r="B800" t="inlineStr">
        <is>
          <t>Brennan Othmann</t>
        </is>
      </c>
      <c r="C800" t="inlineStr">
        <is>
          <t>CGY</t>
        </is>
      </c>
      <c r="D800" t="inlineStr">
        <is>
          <t>F</t>
        </is>
      </c>
      <c r="E800" t="inlineStr">
        <is>
          <t>F</t>
        </is>
      </c>
      <c r="F800" t="n">
        <v>23</v>
      </c>
      <c r="G800" t="inlineStr"/>
      <c r="H800" t="inlineStr">
        <is>
          <t>FA</t>
        </is>
      </c>
      <c r="I800" s="30" t="n">
        <v>863333</v>
      </c>
      <c r="J800" s="31" t="n">
        <v>8.27</v>
      </c>
      <c r="K800" s="31" t="n">
        <v>9.6</v>
      </c>
      <c r="L800" s="31" t="n">
        <v>-1.33</v>
      </c>
      <c r="M800" s="31" t="n">
        <v>9.58</v>
      </c>
      <c r="O800" t="n">
        <v>33</v>
      </c>
      <c r="P800" t="inlineStr">
        <is>
          <t>057yc</t>
        </is>
      </c>
    </row>
    <row r="801">
      <c r="A801" t="n">
        <v>800</v>
      </c>
      <c r="B801" t="inlineStr">
        <is>
          <t>Clay Stevenson</t>
        </is>
      </c>
      <c r="C801" t="inlineStr">
        <is>
          <t>WSH</t>
        </is>
      </c>
      <c r="D801" t="inlineStr">
        <is>
          <t>G</t>
        </is>
      </c>
      <c r="E801" t="inlineStr">
        <is>
          <t>G</t>
        </is>
      </c>
      <c r="F801" t="n">
        <v>27</v>
      </c>
      <c r="G801" t="inlineStr"/>
      <c r="H801" t="inlineStr">
        <is>
          <t>Anybody but the Leafs</t>
        </is>
      </c>
      <c r="I801" s="30" t="n">
        <v>775000</v>
      </c>
      <c r="J801" s="31" t="n">
        <v>8.16</v>
      </c>
      <c r="K801" s="31" t="n">
        <v>3.26</v>
      </c>
      <c r="L801" s="31" t="n">
        <v>4.9</v>
      </c>
      <c r="M801" s="31" t="n">
        <v>10.53</v>
      </c>
      <c r="O801" t="n">
        <v>17</v>
      </c>
      <c r="P801" t="inlineStr">
        <is>
          <t>060fz</t>
        </is>
      </c>
    </row>
    <row r="802">
      <c r="A802" t="n">
        <v>801</v>
      </c>
      <c r="B802" t="inlineStr">
        <is>
          <t>Sandis Vilmanis</t>
        </is>
      </c>
      <c r="C802" t="inlineStr">
        <is>
          <t>FLA</t>
        </is>
      </c>
      <c r="D802" t="inlineStr">
        <is>
          <t>F</t>
        </is>
      </c>
      <c r="E802" t="inlineStr">
        <is>
          <t>F</t>
        </is>
      </c>
      <c r="F802" t="n">
        <v>22</v>
      </c>
      <c r="G802" t="inlineStr"/>
      <c r="H802" t="inlineStr">
        <is>
          <t>FA</t>
        </is>
      </c>
      <c r="I802" s="30" t="n">
        <v>925000</v>
      </c>
      <c r="J802" s="31" t="n">
        <v>8.1</v>
      </c>
      <c r="K802" s="31" t="n">
        <v>4.87</v>
      </c>
      <c r="L802" s="31" t="n">
        <v>3.23</v>
      </c>
      <c r="M802" s="31" t="n">
        <v>8.76</v>
      </c>
      <c r="O802" t="n">
        <v>18</v>
      </c>
      <c r="P802" t="inlineStr">
        <is>
          <t>061a2</t>
        </is>
      </c>
    </row>
    <row r="803">
      <c r="A803" t="n">
        <v>802</v>
      </c>
      <c r="B803" t="inlineStr">
        <is>
          <t>Mackenzie MacEachern</t>
        </is>
      </c>
      <c r="C803" t="inlineStr">
        <is>
          <t>VAN</t>
        </is>
      </c>
      <c r="D803" t="inlineStr">
        <is>
          <t>F</t>
        </is>
      </c>
      <c r="E803" t="inlineStr">
        <is>
          <t>F</t>
        </is>
      </c>
      <c r="F803" t="n">
        <v>32</v>
      </c>
      <c r="G803" t="inlineStr"/>
      <c r="H803" t="inlineStr">
        <is>
          <t>FA</t>
        </is>
      </c>
      <c r="I803" s="30" t="n">
        <v>775000</v>
      </c>
      <c r="J803" s="31" t="n">
        <v>7.74</v>
      </c>
      <c r="K803" s="31" t="n">
        <v>22.09</v>
      </c>
      <c r="L803" s="31" t="n">
        <v>-14.35</v>
      </c>
      <c r="M803" s="31" t="n">
        <v>9.99</v>
      </c>
      <c r="O803" t="n">
        <v>3</v>
      </c>
      <c r="P803" t="inlineStr">
        <is>
          <t>02nps</t>
        </is>
      </c>
    </row>
    <row r="804">
      <c r="A804" t="n">
        <v>803</v>
      </c>
      <c r="B804" t="inlineStr">
        <is>
          <t>Vladislav Kolyachonok</t>
        </is>
      </c>
      <c r="C804" t="inlineStr">
        <is>
          <t>NJD</t>
        </is>
      </c>
      <c r="D804" t="inlineStr">
        <is>
          <t>D</t>
        </is>
      </c>
      <c r="E804" t="inlineStr">
        <is>
          <t>D</t>
        </is>
      </c>
      <c r="F804" t="n">
        <v>25</v>
      </c>
      <c r="G804" t="inlineStr"/>
      <c r="H804" t="inlineStr">
        <is>
          <t>FA</t>
        </is>
      </c>
      <c r="I804" s="30" t="n">
        <v>850000</v>
      </c>
      <c r="J804" s="31" t="n">
        <v>7.74</v>
      </c>
      <c r="K804" s="31" t="n">
        <v>9.609999999999999</v>
      </c>
      <c r="L804" s="31" t="n">
        <v>-1.87</v>
      </c>
      <c r="M804" s="31" t="n">
        <v>9.109999999999999</v>
      </c>
      <c r="O804" t="n">
        <v>8</v>
      </c>
      <c r="P804" t="inlineStr">
        <is>
          <t>04z0g</t>
        </is>
      </c>
    </row>
    <row r="805">
      <c r="A805" t="n">
        <v>804</v>
      </c>
      <c r="B805" t="inlineStr">
        <is>
          <t>Colin Miller</t>
        </is>
      </c>
      <c r="C805" t="inlineStr">
        <is>
          <t>(N/A)</t>
        </is>
      </c>
      <c r="D805" t="inlineStr">
        <is>
          <t>D</t>
        </is>
      </c>
      <c r="E805" t="inlineStr">
        <is>
          <t>D</t>
        </is>
      </c>
      <c r="F805" t="n">
        <v>33</v>
      </c>
      <c r="G805" t="inlineStr"/>
      <c r="H805" t="inlineStr">
        <is>
          <t>FA</t>
        </is>
      </c>
      <c r="I805" s="30" t="n">
        <v>1</v>
      </c>
      <c r="J805" s="31" t="n">
        <v>7.7</v>
      </c>
      <c r="K805" s="31" t="n">
        <v>22.58</v>
      </c>
      <c r="L805" s="31" t="n">
        <v>-14.88</v>
      </c>
      <c r="M805" s="31" t="n">
        <v>7700000</v>
      </c>
      <c r="O805" t="n">
        <v>3</v>
      </c>
      <c r="P805" t="inlineStr">
        <is>
          <t>02o8c</t>
        </is>
      </c>
    </row>
    <row r="806">
      <c r="A806" t="n">
        <v>805</v>
      </c>
      <c r="B806" t="inlineStr">
        <is>
          <t>Sam Lafferty</t>
        </is>
      </c>
      <c r="C806" t="inlineStr">
        <is>
          <t>FLA</t>
        </is>
      </c>
      <c r="D806" t="inlineStr">
        <is>
          <t>F</t>
        </is>
      </c>
      <c r="E806" t="inlineStr">
        <is>
          <t>F</t>
        </is>
      </c>
      <c r="F806" t="n">
        <v>31</v>
      </c>
      <c r="G806" t="inlineStr"/>
      <c r="H806" t="inlineStr">
        <is>
          <t>FA</t>
        </is>
      </c>
      <c r="I806" s="30" t="n">
        <v>850000</v>
      </c>
      <c r="J806" s="31" t="n">
        <v>7.45</v>
      </c>
      <c r="K806" s="31" t="n">
        <v>20.23</v>
      </c>
      <c r="L806" s="31" t="n">
        <v>-12.78</v>
      </c>
      <c r="M806" s="31" t="n">
        <v>8.76</v>
      </c>
      <c r="O806" t="n">
        <v>4</v>
      </c>
      <c r="P806" t="inlineStr">
        <is>
          <t>03eca</t>
        </is>
      </c>
    </row>
    <row r="807">
      <c r="A807" t="n">
        <v>806</v>
      </c>
      <c r="B807" t="inlineStr">
        <is>
          <t>Josh Samanski</t>
        </is>
      </c>
      <c r="C807" t="inlineStr">
        <is>
          <t>EDM</t>
        </is>
      </c>
      <c r="D807" t="inlineStr">
        <is>
          <t>F</t>
        </is>
      </c>
      <c r="E807" t="inlineStr">
        <is>
          <t>F</t>
        </is>
      </c>
      <c r="F807" t="n">
        <v>24</v>
      </c>
      <c r="G807" t="inlineStr"/>
      <c r="H807" t="inlineStr">
        <is>
          <t>FA</t>
        </is>
      </c>
      <c r="I807" s="30" t="n">
        <v>975000</v>
      </c>
      <c r="J807" s="31" t="n">
        <v>7.41</v>
      </c>
      <c r="K807" s="31" t="n">
        <v>14.44</v>
      </c>
      <c r="L807" s="31" t="n">
        <v>-7.03</v>
      </c>
      <c r="M807" s="31" t="n">
        <v>7.6</v>
      </c>
      <c r="O807" t="n">
        <v>14</v>
      </c>
      <c r="P807" t="inlineStr">
        <is>
          <t>06qw6</t>
        </is>
      </c>
    </row>
    <row r="808">
      <c r="A808" t="n">
        <v>807</v>
      </c>
      <c r="B808" t="inlineStr">
        <is>
          <t>David Jiricek</t>
        </is>
      </c>
      <c r="C808" t="inlineStr">
        <is>
          <t>PHI</t>
        </is>
      </c>
      <c r="D808" t="inlineStr">
        <is>
          <t>D</t>
        </is>
      </c>
      <c r="E808" t="inlineStr">
        <is>
          <t>D</t>
        </is>
      </c>
      <c r="F808" t="n">
        <v>22</v>
      </c>
      <c r="G808" t="inlineStr"/>
      <c r="H808" t="inlineStr">
        <is>
          <t>FA</t>
        </is>
      </c>
      <c r="I808" s="30" t="n">
        <v>1500000</v>
      </c>
      <c r="J808" s="31" t="n">
        <v>7.29</v>
      </c>
      <c r="K808" s="31" t="n">
        <v>14.46</v>
      </c>
      <c r="L808" s="31" t="n">
        <v>-7.17</v>
      </c>
      <c r="M808" s="31" t="n">
        <v>4.86</v>
      </c>
      <c r="O808" t="n">
        <v>42</v>
      </c>
      <c r="P808" t="inlineStr">
        <is>
          <t>05riz</t>
        </is>
      </c>
    </row>
    <row r="809">
      <c r="A809" t="n">
        <v>808</v>
      </c>
      <c r="B809" t="inlineStr">
        <is>
          <t>Juuso Parssinen</t>
        </is>
      </c>
      <c r="C809" t="inlineStr">
        <is>
          <t>NYR</t>
        </is>
      </c>
      <c r="D809" t="inlineStr">
        <is>
          <t>F</t>
        </is>
      </c>
      <c r="E809" t="inlineStr">
        <is>
          <t>F</t>
        </is>
      </c>
      <c r="F809" t="n">
        <v>25</v>
      </c>
      <c r="G809" t="inlineStr"/>
      <c r="H809" t="inlineStr">
        <is>
          <t>FA</t>
        </is>
      </c>
      <c r="I809" s="30" t="n">
        <v>1250000</v>
      </c>
      <c r="J809" s="31" t="n">
        <v>7.26</v>
      </c>
      <c r="K809" s="31" t="n">
        <v>14.35</v>
      </c>
      <c r="L809" s="31" t="n">
        <v>-7.09</v>
      </c>
      <c r="M809" s="31" t="n">
        <v>5.81</v>
      </c>
      <c r="O809" t="n">
        <v>10</v>
      </c>
      <c r="P809" t="inlineStr">
        <is>
          <t>051wb</t>
        </is>
      </c>
    </row>
    <row r="810">
      <c r="A810" t="n">
        <v>809</v>
      </c>
      <c r="B810" t="inlineStr">
        <is>
          <t>Brendan Smith</t>
        </is>
      </c>
      <c r="C810" t="inlineStr">
        <is>
          <t>(N/A)</t>
        </is>
      </c>
      <c r="D810" t="inlineStr">
        <is>
          <t>D</t>
        </is>
      </c>
      <c r="E810" t="inlineStr">
        <is>
          <t>D</t>
        </is>
      </c>
      <c r="F810" t="n">
        <v>37</v>
      </c>
      <c r="G810" t="inlineStr"/>
      <c r="H810" t="inlineStr">
        <is>
          <t>FA</t>
        </is>
      </c>
      <c r="I810" s="30" t="n">
        <v>1</v>
      </c>
      <c r="J810" s="31" t="n">
        <v>7.23</v>
      </c>
      <c r="K810" s="31" t="n">
        <v>11.31</v>
      </c>
      <c r="L810" s="31" t="n">
        <v>-4.08</v>
      </c>
      <c r="M810" s="31" t="n">
        <v>7230000</v>
      </c>
      <c r="O810" t="n">
        <v>2</v>
      </c>
      <c r="P810" t="inlineStr">
        <is>
          <t>01d69</t>
        </is>
      </c>
    </row>
    <row r="811">
      <c r="A811" t="n">
        <v>810</v>
      </c>
      <c r="B811" t="inlineStr">
        <is>
          <t>Jared Wright</t>
        </is>
      </c>
      <c r="C811" t="inlineStr">
        <is>
          <t>LAK</t>
        </is>
      </c>
      <c r="D811" t="inlineStr">
        <is>
          <t>F</t>
        </is>
      </c>
      <c r="E811" t="inlineStr">
        <is>
          <t>F</t>
        </is>
      </c>
      <c r="F811" t="n">
        <v>23</v>
      </c>
      <c r="G811" t="inlineStr"/>
      <c r="H811" t="inlineStr">
        <is>
          <t>FA</t>
        </is>
      </c>
      <c r="I811" s="30" t="n">
        <v>867500</v>
      </c>
      <c r="J811" s="31" t="n">
        <v>7.07</v>
      </c>
      <c r="K811" s="31" t="n">
        <v>7.12</v>
      </c>
      <c r="L811" s="31" t="n">
        <v>-0.05</v>
      </c>
      <c r="M811" s="31" t="n">
        <v>8.15</v>
      </c>
      <c r="O811" t="n">
        <v>7</v>
      </c>
      <c r="P811" t="inlineStr">
        <is>
          <t>062pv</t>
        </is>
      </c>
    </row>
    <row r="812">
      <c r="A812" t="n">
        <v>811</v>
      </c>
      <c r="B812" t="inlineStr">
        <is>
          <t>Dylan Garand</t>
        </is>
      </c>
      <c r="C812" t="inlineStr">
        <is>
          <t>NYR</t>
        </is>
      </c>
      <c r="D812" t="inlineStr">
        <is>
          <t>G</t>
        </is>
      </c>
      <c r="E812" t="inlineStr">
        <is>
          <t>G</t>
        </is>
      </c>
      <c r="F812" t="n">
        <v>24</v>
      </c>
      <c r="G812" t="inlineStr"/>
      <c r="H812" t="inlineStr">
        <is>
          <t>A Bunch of Dusters</t>
        </is>
      </c>
      <c r="I812" s="30" t="n">
        <v>875000</v>
      </c>
      <c r="J812" s="31" t="n">
        <v>7.02</v>
      </c>
      <c r="K812" s="31" t="n">
        <v>10.84</v>
      </c>
      <c r="L812" s="31" t="n">
        <v>-3.82</v>
      </c>
      <c r="M812" s="31" t="n">
        <v>8.02</v>
      </c>
      <c r="O812" t="n">
        <v>31</v>
      </c>
      <c r="P812" t="inlineStr">
        <is>
          <t>05lud</t>
        </is>
      </c>
    </row>
    <row r="813">
      <c r="A813" t="n">
        <v>812</v>
      </c>
      <c r="B813" t="inlineStr">
        <is>
          <t>Jiri Kulich</t>
        </is>
      </c>
      <c r="C813" t="inlineStr">
        <is>
          <t>BUF</t>
        </is>
      </c>
      <c r="D813" t="inlineStr">
        <is>
          <t>F</t>
        </is>
      </c>
      <c r="E813" t="inlineStr">
        <is>
          <t>F</t>
        </is>
      </c>
      <c r="F813" t="n">
        <v>22</v>
      </c>
      <c r="G813" t="inlineStr"/>
      <c r="H813" t="inlineStr">
        <is>
          <t>The Last Place Lukes</t>
        </is>
      </c>
      <c r="I813" s="30" t="n">
        <v>886667</v>
      </c>
      <c r="J813" s="31" t="n">
        <v>6.93</v>
      </c>
      <c r="K813" s="31" t="n">
        <v>31.99</v>
      </c>
      <c r="L813" s="31" t="n">
        <v>-25.06</v>
      </c>
      <c r="M813" s="31" t="n">
        <v>7.82</v>
      </c>
      <c r="N813" t="n">
        <v>292.1</v>
      </c>
      <c r="O813" t="n">
        <v>61</v>
      </c>
      <c r="P813" t="inlineStr">
        <is>
          <t>060jl</t>
        </is>
      </c>
    </row>
    <row r="814">
      <c r="A814" t="n">
        <v>813</v>
      </c>
      <c r="B814" t="inlineStr">
        <is>
          <t>Conor Geekie</t>
        </is>
      </c>
      <c r="C814" t="inlineStr">
        <is>
          <t>TBL</t>
        </is>
      </c>
      <c r="D814" t="inlineStr">
        <is>
          <t>F</t>
        </is>
      </c>
      <c r="E814" t="inlineStr">
        <is>
          <t>F</t>
        </is>
      </c>
      <c r="F814" t="n">
        <v>22</v>
      </c>
      <c r="G814" t="inlineStr"/>
      <c r="H814" t="inlineStr">
        <is>
          <t>Mike</t>
        </is>
      </c>
      <c r="I814" s="30" t="n">
        <v>886666</v>
      </c>
      <c r="J814" s="31" t="n">
        <v>6.89</v>
      </c>
      <c r="K814" s="31" t="n">
        <v>10.45</v>
      </c>
      <c r="L814" s="31" t="n">
        <v>-3.56</v>
      </c>
      <c r="M814" s="31" t="n">
        <v>7.77</v>
      </c>
      <c r="O814" t="n">
        <v>51</v>
      </c>
      <c r="P814" t="inlineStr">
        <is>
          <t>05rb9</t>
        </is>
      </c>
    </row>
    <row r="815">
      <c r="A815" t="n">
        <v>814</v>
      </c>
      <c r="B815" t="inlineStr">
        <is>
          <t>Filip Hallander</t>
        </is>
      </c>
      <c r="C815" t="inlineStr">
        <is>
          <t>PIT</t>
        </is>
      </c>
      <c r="D815" t="inlineStr">
        <is>
          <t>F</t>
        </is>
      </c>
      <c r="E815" t="inlineStr">
        <is>
          <t>F</t>
        </is>
      </c>
      <c r="F815" t="n">
        <v>26</v>
      </c>
      <c r="G815" t="inlineStr"/>
      <c r="H815" t="inlineStr">
        <is>
          <t>FA</t>
        </is>
      </c>
      <c r="I815" s="30" t="n">
        <v>775000</v>
      </c>
      <c r="J815" s="31" t="n">
        <v>6.85</v>
      </c>
      <c r="K815" s="31" t="n">
        <v>6.85</v>
      </c>
      <c r="L815" s="31" t="n">
        <v>0</v>
      </c>
      <c r="M815" s="31" t="n">
        <v>8.84</v>
      </c>
      <c r="O815" t="n">
        <v>13</v>
      </c>
      <c r="P815" t="inlineStr">
        <is>
          <t>04qya</t>
        </is>
      </c>
    </row>
    <row r="816">
      <c r="A816" t="n">
        <v>815</v>
      </c>
      <c r="B816" t="inlineStr">
        <is>
          <t>Brian Halonen</t>
        </is>
      </c>
      <c r="C816" t="inlineStr">
        <is>
          <t>BOS</t>
        </is>
      </c>
      <c r="D816" t="inlineStr">
        <is>
          <t>F</t>
        </is>
      </c>
      <c r="E816" t="inlineStr">
        <is>
          <t>F</t>
        </is>
      </c>
      <c r="F816" t="n">
        <v>27</v>
      </c>
      <c r="G816" t="inlineStr"/>
      <c r="H816" t="inlineStr">
        <is>
          <t>FA</t>
        </is>
      </c>
      <c r="I816" s="30" t="n">
        <v>875000</v>
      </c>
      <c r="J816" s="31" t="n">
        <v>6.73</v>
      </c>
      <c r="K816" s="31" t="n">
        <v>11.86</v>
      </c>
      <c r="L816" s="31" t="n">
        <v>-5.13</v>
      </c>
      <c r="M816" s="31" t="n">
        <v>7.69</v>
      </c>
      <c r="O816" t="n">
        <v>3</v>
      </c>
      <c r="P816" t="inlineStr">
        <is>
          <t>060py</t>
        </is>
      </c>
    </row>
    <row r="817">
      <c r="A817" t="n">
        <v>816</v>
      </c>
      <c r="B817" t="inlineStr">
        <is>
          <t>Adam Sykora</t>
        </is>
      </c>
      <c r="C817" t="inlineStr">
        <is>
          <t>NYR</t>
        </is>
      </c>
      <c r="D817" t="inlineStr">
        <is>
          <t>F</t>
        </is>
      </c>
      <c r="E817" t="inlineStr">
        <is>
          <t>F</t>
        </is>
      </c>
      <c r="F817" t="n">
        <v>22</v>
      </c>
      <c r="G817" t="inlineStr"/>
      <c r="H817" t="inlineStr">
        <is>
          <t>FA</t>
        </is>
      </c>
      <c r="I817" s="30" t="n">
        <v>806666</v>
      </c>
      <c r="J817" s="31" t="n">
        <v>6.65</v>
      </c>
      <c r="K817" s="31" t="n">
        <v>11.31</v>
      </c>
      <c r="L817" s="31" t="n">
        <v>-4.66</v>
      </c>
      <c r="M817" s="31" t="n">
        <v>8.24</v>
      </c>
      <c r="O817" t="n">
        <v>25</v>
      </c>
      <c r="P817" t="inlineStr">
        <is>
          <t>060on</t>
        </is>
      </c>
    </row>
    <row r="818">
      <c r="A818" t="n">
        <v>817</v>
      </c>
      <c r="B818" t="inlineStr">
        <is>
          <t>Samuel Honzek</t>
        </is>
      </c>
      <c r="C818" t="inlineStr">
        <is>
          <t>CGY</t>
        </is>
      </c>
      <c r="D818" t="inlineStr">
        <is>
          <t>F</t>
        </is>
      </c>
      <c r="E818" t="inlineStr">
        <is>
          <t>F</t>
        </is>
      </c>
      <c r="F818" t="n">
        <v>21</v>
      </c>
      <c r="G818" t="inlineStr"/>
      <c r="H818" t="inlineStr">
        <is>
          <t>A Bunch of Dusters</t>
        </is>
      </c>
      <c r="I818" s="30" t="n">
        <v>886666</v>
      </c>
      <c r="J818" s="31" t="n">
        <v>6.49</v>
      </c>
      <c r="K818" s="31" t="n">
        <v>16.59</v>
      </c>
      <c r="L818" s="31" t="n">
        <v>-10.1</v>
      </c>
      <c r="M818" s="31" t="n">
        <v>7.32</v>
      </c>
      <c r="O818" t="n">
        <v>41</v>
      </c>
      <c r="P818" t="inlineStr">
        <is>
          <t>06axc</t>
        </is>
      </c>
    </row>
    <row r="819">
      <c r="A819" t="n">
        <v>818</v>
      </c>
      <c r="B819" t="inlineStr">
        <is>
          <t>Dmitry Kulikov</t>
        </is>
      </c>
      <c r="C819" t="inlineStr">
        <is>
          <t>FLA</t>
        </is>
      </c>
      <c r="D819" t="inlineStr">
        <is>
          <t>D</t>
        </is>
      </c>
      <c r="E819" t="inlineStr">
        <is>
          <t>D</t>
        </is>
      </c>
      <c r="F819" t="n">
        <v>35</v>
      </c>
      <c r="G819" t="inlineStr"/>
      <c r="H819" t="inlineStr">
        <is>
          <t>FA</t>
        </is>
      </c>
      <c r="I819" s="30" t="n">
        <v>1150000</v>
      </c>
      <c r="J819" s="31" t="n">
        <v>6.45</v>
      </c>
      <c r="K819" s="31" t="n">
        <v>18.86</v>
      </c>
      <c r="L819" s="31" t="n">
        <v>-12.41</v>
      </c>
      <c r="M819" s="31" t="n">
        <v>5.61</v>
      </c>
      <c r="O819" t="n">
        <v>8</v>
      </c>
      <c r="P819" t="inlineStr">
        <is>
          <t>01f3l</t>
        </is>
      </c>
    </row>
    <row r="820">
      <c r="A820" t="n">
        <v>819</v>
      </c>
      <c r="B820" t="inlineStr">
        <is>
          <t>Jonah Gadjovich</t>
        </is>
      </c>
      <c r="C820" t="inlineStr">
        <is>
          <t>FLA</t>
        </is>
      </c>
      <c r="D820" t="inlineStr">
        <is>
          <t>F</t>
        </is>
      </c>
      <c r="E820" t="inlineStr">
        <is>
          <t>F</t>
        </is>
      </c>
      <c r="F820" t="n">
        <v>27</v>
      </c>
      <c r="G820" t="inlineStr"/>
      <c r="H820" t="inlineStr">
        <is>
          <t>FA</t>
        </is>
      </c>
      <c r="I820" s="30" t="n">
        <v>775000</v>
      </c>
      <c r="J820" s="31" t="n">
        <v>6.37</v>
      </c>
      <c r="K820" s="31" t="n">
        <v>19.5</v>
      </c>
      <c r="L820" s="31" t="n">
        <v>-13.13</v>
      </c>
      <c r="M820" s="31" t="n">
        <v>8.220000000000001</v>
      </c>
      <c r="O820" t="n">
        <v>6</v>
      </c>
      <c r="P820" t="inlineStr">
        <is>
          <t>04f11</t>
        </is>
      </c>
    </row>
    <row r="821">
      <c r="A821" t="n">
        <v>820</v>
      </c>
      <c r="B821" t="inlineStr">
        <is>
          <t>Ben Jones</t>
        </is>
      </c>
      <c r="C821" t="inlineStr">
        <is>
          <t>CGY</t>
        </is>
      </c>
      <c r="D821" t="inlineStr">
        <is>
          <t>F</t>
        </is>
      </c>
      <c r="E821" t="inlineStr">
        <is>
          <t>F</t>
        </is>
      </c>
      <c r="F821" t="n">
        <v>27</v>
      </c>
      <c r="G821" t="inlineStr"/>
      <c r="H821" t="inlineStr">
        <is>
          <t>FA</t>
        </is>
      </c>
      <c r="I821" s="30" t="n">
        <v>850000</v>
      </c>
      <c r="J821" s="31" t="n">
        <v>6.34</v>
      </c>
      <c r="K821" s="31" t="n">
        <v>6.36</v>
      </c>
      <c r="L821" s="31" t="n">
        <v>-0.02</v>
      </c>
      <c r="M821" s="31" t="n">
        <v>7.46</v>
      </c>
      <c r="O821" t="n">
        <v>4</v>
      </c>
      <c r="P821" t="inlineStr">
        <is>
          <t>04f8b</t>
        </is>
      </c>
    </row>
    <row r="822">
      <c r="A822" t="n">
        <v>821</v>
      </c>
      <c r="B822" t="inlineStr">
        <is>
          <t>Jacob Quillan</t>
        </is>
      </c>
      <c r="C822" t="inlineStr">
        <is>
          <t>TOR</t>
        </is>
      </c>
      <c r="D822" t="inlineStr">
        <is>
          <t>F</t>
        </is>
      </c>
      <c r="E822" t="inlineStr">
        <is>
          <t>F</t>
        </is>
      </c>
      <c r="F822" t="n">
        <v>24</v>
      </c>
      <c r="G822" t="inlineStr"/>
      <c r="H822" t="inlineStr">
        <is>
          <t>FA</t>
        </is>
      </c>
      <c r="I822" s="30" t="n">
        <v>875000</v>
      </c>
      <c r="J822" s="31" t="n">
        <v>6.32</v>
      </c>
      <c r="K822" s="31" t="n">
        <v>6.08</v>
      </c>
      <c r="L822" s="31" t="n">
        <v>0.24</v>
      </c>
      <c r="M822" s="31" t="n">
        <v>7.22</v>
      </c>
      <c r="O822" t="n">
        <v>9</v>
      </c>
      <c r="P822" t="inlineStr">
        <is>
          <t>06i09</t>
        </is>
      </c>
    </row>
    <row r="823">
      <c r="A823" t="n">
        <v>822</v>
      </c>
      <c r="B823" t="inlineStr">
        <is>
          <t>Tanner Laczynski</t>
        </is>
      </c>
      <c r="C823" t="inlineStr">
        <is>
          <t>VGK</t>
        </is>
      </c>
      <c r="D823" t="inlineStr">
        <is>
          <t>F</t>
        </is>
      </c>
      <c r="E823" t="inlineStr">
        <is>
          <t>F</t>
        </is>
      </c>
      <c r="F823" t="n">
        <v>29</v>
      </c>
      <c r="G823" t="inlineStr"/>
      <c r="H823" t="inlineStr">
        <is>
          <t>FA</t>
        </is>
      </c>
      <c r="I823" s="30" t="n">
        <v>900000</v>
      </c>
      <c r="J823" s="31" t="n">
        <v>6.3</v>
      </c>
      <c r="K823" s="31" t="n">
        <v>30.27</v>
      </c>
      <c r="L823" s="31" t="n">
        <v>-23.97</v>
      </c>
      <c r="M823" s="31" t="n">
        <v>7</v>
      </c>
      <c r="O823" t="n">
        <v>6</v>
      </c>
      <c r="P823" t="inlineStr">
        <is>
          <t>042yl</t>
        </is>
      </c>
    </row>
    <row r="824">
      <c r="A824" t="n">
        <v>823</v>
      </c>
      <c r="B824" t="inlineStr">
        <is>
          <t>Justin Holl</t>
        </is>
      </c>
      <c r="C824" t="inlineStr">
        <is>
          <t>WSH</t>
        </is>
      </c>
      <c r="D824" t="inlineStr">
        <is>
          <t>D</t>
        </is>
      </c>
      <c r="E824" t="inlineStr">
        <is>
          <t>D</t>
        </is>
      </c>
      <c r="F824" t="n">
        <v>34</v>
      </c>
      <c r="G824" t="inlineStr"/>
      <c r="H824" t="inlineStr">
        <is>
          <t>FA</t>
        </is>
      </c>
      <c r="I824" s="30" t="n">
        <v>900000</v>
      </c>
      <c r="J824" s="31" t="n">
        <v>6.14</v>
      </c>
      <c r="K824" s="31" t="n">
        <v>16.79</v>
      </c>
      <c r="L824" s="31" t="n">
        <v>-10.65</v>
      </c>
      <c r="M824" s="31" t="n">
        <v>6.82</v>
      </c>
      <c r="O824" t="n">
        <v>2</v>
      </c>
      <c r="P824" t="inlineStr">
        <is>
          <t>01ztz</t>
        </is>
      </c>
    </row>
    <row r="825">
      <c r="A825" t="n">
        <v>824</v>
      </c>
      <c r="B825" t="inlineStr">
        <is>
          <t>Dakota Mermis</t>
        </is>
      </c>
      <c r="C825" t="inlineStr">
        <is>
          <t>TOR</t>
        </is>
      </c>
      <c r="D825" t="inlineStr">
        <is>
          <t>D</t>
        </is>
      </c>
      <c r="E825" t="inlineStr">
        <is>
          <t>D</t>
        </is>
      </c>
      <c r="F825" t="n">
        <v>32</v>
      </c>
      <c r="G825" t="inlineStr"/>
      <c r="H825" t="inlineStr">
        <is>
          <t>FA</t>
        </is>
      </c>
      <c r="I825" s="30" t="n">
        <v>812500</v>
      </c>
      <c r="J825" s="31" t="n">
        <v>6.08</v>
      </c>
      <c r="K825" s="31" t="n">
        <v>12.02</v>
      </c>
      <c r="L825" s="31" t="n">
        <v>-5.94</v>
      </c>
      <c r="M825" s="31" t="n">
        <v>7.48</v>
      </c>
      <c r="O825" t="n">
        <v>3</v>
      </c>
      <c r="P825" t="inlineStr">
        <is>
          <t>03pcy</t>
        </is>
      </c>
    </row>
    <row r="826">
      <c r="A826" t="n">
        <v>825</v>
      </c>
      <c r="B826" t="inlineStr">
        <is>
          <t>Filip Chytil</t>
        </is>
      </c>
      <c r="C826" t="inlineStr">
        <is>
          <t>VAN</t>
        </is>
      </c>
      <c r="D826" t="inlineStr">
        <is>
          <t>F</t>
        </is>
      </c>
      <c r="E826" t="inlineStr">
        <is>
          <t>F</t>
        </is>
      </c>
      <c r="F826" t="n">
        <v>27</v>
      </c>
      <c r="G826" t="inlineStr"/>
      <c r="H826" t="inlineStr">
        <is>
          <t>FA</t>
        </is>
      </c>
      <c r="I826" s="30" t="n">
        <v>4437500</v>
      </c>
      <c r="J826" s="31" t="n">
        <v>5.86</v>
      </c>
      <c r="K826" s="31" t="n">
        <v>28.86</v>
      </c>
      <c r="L826" s="31" t="n">
        <v>-23</v>
      </c>
      <c r="M826" s="31" t="n">
        <v>1.32</v>
      </c>
      <c r="O826" t="n">
        <v>20</v>
      </c>
      <c r="P826" t="inlineStr">
        <is>
          <t>04f0o</t>
        </is>
      </c>
    </row>
    <row r="827">
      <c r="A827" t="n">
        <v>826</v>
      </c>
      <c r="B827" t="inlineStr">
        <is>
          <t>Nicolas Daws</t>
        </is>
      </c>
      <c r="C827" t="inlineStr">
        <is>
          <t>NJD</t>
        </is>
      </c>
      <c r="D827" t="inlineStr">
        <is>
          <t>G</t>
        </is>
      </c>
      <c r="E827" t="inlineStr">
        <is>
          <t>G</t>
        </is>
      </c>
      <c r="F827" t="n">
        <v>25</v>
      </c>
      <c r="G827" t="inlineStr"/>
      <c r="H827" t="inlineStr">
        <is>
          <t>FA</t>
        </is>
      </c>
      <c r="I827" s="30" t="n">
        <v>1100000</v>
      </c>
      <c r="J827" s="31" t="n">
        <v>5.78</v>
      </c>
      <c r="K827" s="31" t="n">
        <v>16.04</v>
      </c>
      <c r="L827" s="31" t="n">
        <v>-10.26</v>
      </c>
      <c r="M827" s="31" t="n">
        <v>5.25</v>
      </c>
      <c r="O827" t="n">
        <v>40</v>
      </c>
      <c r="P827" t="inlineStr">
        <is>
          <t>059mt</t>
        </is>
      </c>
    </row>
    <row r="828">
      <c r="A828" t="n">
        <v>827</v>
      </c>
      <c r="B828" t="inlineStr">
        <is>
          <t>Sacha Boisvert</t>
        </is>
      </c>
      <c r="C828" t="inlineStr">
        <is>
          <t>CHI</t>
        </is>
      </c>
      <c r="D828" t="inlineStr">
        <is>
          <t>F</t>
        </is>
      </c>
      <c r="E828" t="inlineStr">
        <is>
          <t>F</t>
        </is>
      </c>
      <c r="F828" t="n">
        <v>20</v>
      </c>
      <c r="G828" t="inlineStr"/>
      <c r="H828" t="inlineStr">
        <is>
          <t>Nathan</t>
        </is>
      </c>
      <c r="I828" s="30" t="n">
        <v>974167</v>
      </c>
      <c r="J828" s="31" t="n">
        <v>5.74</v>
      </c>
      <c r="K828" s="31" t="n">
        <v>25.06</v>
      </c>
      <c r="L828" s="31" t="n">
        <v>-19.32</v>
      </c>
      <c r="M828" s="31" t="n">
        <v>5.89</v>
      </c>
      <c r="N828" t="n">
        <v>293.3</v>
      </c>
      <c r="O828" t="n">
        <v>44</v>
      </c>
      <c r="P828" t="inlineStr">
        <is>
          <t>066q1</t>
        </is>
      </c>
    </row>
    <row r="829">
      <c r="A829" t="n">
        <v>828</v>
      </c>
      <c r="B829" t="inlineStr">
        <is>
          <t>Dominik Shine</t>
        </is>
      </c>
      <c r="C829" t="inlineStr">
        <is>
          <t>DET</t>
        </is>
      </c>
      <c r="D829" t="inlineStr">
        <is>
          <t>F</t>
        </is>
      </c>
      <c r="E829" t="inlineStr">
        <is>
          <t>F</t>
        </is>
      </c>
      <c r="F829" t="n">
        <v>33</v>
      </c>
      <c r="G829" t="inlineStr"/>
      <c r="H829" t="inlineStr">
        <is>
          <t>FA</t>
        </is>
      </c>
      <c r="I829" s="30" t="n">
        <v>775000</v>
      </c>
      <c r="J829" s="31" t="n">
        <v>5.69</v>
      </c>
      <c r="K829" s="31" t="n">
        <v>11.8</v>
      </c>
      <c r="L829" s="31" t="n">
        <v>-6.11</v>
      </c>
      <c r="M829" s="31" t="n">
        <v>7.34</v>
      </c>
      <c r="O829" t="n">
        <v>3</v>
      </c>
      <c r="P829" t="inlineStr">
        <is>
          <t>0440p</t>
        </is>
      </c>
    </row>
    <row r="830">
      <c r="A830" t="n">
        <v>829</v>
      </c>
      <c r="B830" t="inlineStr">
        <is>
          <t>Dylan McIlrath</t>
        </is>
      </c>
      <c r="C830" t="inlineStr">
        <is>
          <t>WSH</t>
        </is>
      </c>
      <c r="D830" t="inlineStr">
        <is>
          <t>D</t>
        </is>
      </c>
      <c r="E830" t="inlineStr">
        <is>
          <t>D</t>
        </is>
      </c>
      <c r="F830" t="n">
        <v>34</v>
      </c>
      <c r="G830" t="inlineStr"/>
      <c r="H830" t="inlineStr">
        <is>
          <t>FA</t>
        </is>
      </c>
      <c r="I830" s="30" t="n">
        <v>800000</v>
      </c>
      <c r="J830" s="31" t="n">
        <v>5.67</v>
      </c>
      <c r="K830" s="31" t="n">
        <v>6.59</v>
      </c>
      <c r="L830" s="31" t="n">
        <v>-0.92</v>
      </c>
      <c r="M830" s="31" t="n">
        <v>7.09</v>
      </c>
      <c r="O830" t="n">
        <v>2</v>
      </c>
      <c r="P830" t="inlineStr">
        <is>
          <t>01zub</t>
        </is>
      </c>
    </row>
    <row r="831">
      <c r="A831" t="n">
        <v>830</v>
      </c>
      <c r="B831" t="inlineStr">
        <is>
          <t>Noah Philp</t>
        </is>
      </c>
      <c r="C831" t="inlineStr">
        <is>
          <t>ANA</t>
        </is>
      </c>
      <c r="D831" t="inlineStr">
        <is>
          <t>F</t>
        </is>
      </c>
      <c r="E831" t="inlineStr">
        <is>
          <t>F</t>
        </is>
      </c>
      <c r="F831" t="n">
        <v>28</v>
      </c>
      <c r="G831" t="inlineStr"/>
      <c r="H831" t="inlineStr">
        <is>
          <t>FA</t>
        </is>
      </c>
      <c r="I831" s="30" t="n">
        <v>775000</v>
      </c>
      <c r="J831" s="31" t="n">
        <v>5.58</v>
      </c>
      <c r="K831" s="31" t="n">
        <v>0</v>
      </c>
      <c r="L831" s="31" t="n">
        <v>5.58</v>
      </c>
      <c r="M831" s="31" t="n">
        <v>7.2</v>
      </c>
      <c r="O831" t="n">
        <v>3</v>
      </c>
      <c r="P831" t="inlineStr">
        <is>
          <t>060qd</t>
        </is>
      </c>
    </row>
    <row r="832">
      <c r="A832" t="n">
        <v>831</v>
      </c>
      <c r="B832" t="inlineStr">
        <is>
          <t>Juho Lammikko</t>
        </is>
      </c>
      <c r="C832" t="inlineStr">
        <is>
          <t>(N/A)</t>
        </is>
      </c>
      <c r="D832" t="inlineStr">
        <is>
          <t>F</t>
        </is>
      </c>
      <c r="E832" t="inlineStr">
        <is>
          <t>F</t>
        </is>
      </c>
      <c r="F832" t="n">
        <v>30</v>
      </c>
      <c r="G832" t="inlineStr"/>
      <c r="H832" t="inlineStr">
        <is>
          <t>FA</t>
        </is>
      </c>
      <c r="I832" s="30" t="n">
        <v>1</v>
      </c>
      <c r="J832" s="31" t="n">
        <v>5.56</v>
      </c>
      <c r="K832" s="31" t="n">
        <v>0</v>
      </c>
      <c r="L832" s="31" t="n">
        <v>5.56</v>
      </c>
      <c r="M832" s="31" t="n">
        <v>5560000</v>
      </c>
      <c r="O832" t="n">
        <v>0</v>
      </c>
      <c r="P832" t="inlineStr">
        <is>
          <t>03eba</t>
        </is>
      </c>
    </row>
    <row r="833">
      <c r="A833" t="n">
        <v>832</v>
      </c>
      <c r="B833" t="inlineStr">
        <is>
          <t>Cayden Primeau</t>
        </is>
      </c>
      <c r="C833" t="inlineStr">
        <is>
          <t>CAR</t>
        </is>
      </c>
      <c r="D833" t="inlineStr">
        <is>
          <t>G</t>
        </is>
      </c>
      <c r="E833" t="inlineStr">
        <is>
          <t>G</t>
        </is>
      </c>
      <c r="F833" t="n">
        <v>27</v>
      </c>
      <c r="G833" t="inlineStr"/>
      <c r="H833" t="inlineStr">
        <is>
          <t>FA</t>
        </is>
      </c>
      <c r="I833" s="30" t="n">
        <v>775000</v>
      </c>
      <c r="J833" s="31" t="n">
        <v>5.54</v>
      </c>
      <c r="K833" s="31" t="n">
        <v>0</v>
      </c>
      <c r="L833" s="31" t="n">
        <v>5.54</v>
      </c>
      <c r="M833" s="31" t="n">
        <v>7.15</v>
      </c>
      <c r="O833" t="n">
        <v>12</v>
      </c>
      <c r="P833" t="inlineStr">
        <is>
          <t>04bih</t>
        </is>
      </c>
    </row>
    <row r="834">
      <c r="A834" t="n">
        <v>833</v>
      </c>
      <c r="B834" t="inlineStr">
        <is>
          <t>Justin Kirkland</t>
        </is>
      </c>
      <c r="C834" t="inlineStr">
        <is>
          <t>MIN</t>
        </is>
      </c>
      <c r="D834" t="inlineStr">
        <is>
          <t>F</t>
        </is>
      </c>
      <c r="E834" t="inlineStr">
        <is>
          <t>F</t>
        </is>
      </c>
      <c r="F834" t="n">
        <v>30</v>
      </c>
      <c r="G834" t="inlineStr"/>
      <c r="H834" t="inlineStr">
        <is>
          <t>FA</t>
        </is>
      </c>
      <c r="I834" s="30" t="n">
        <v>850000</v>
      </c>
      <c r="J834" s="31" t="n">
        <v>5.35</v>
      </c>
      <c r="K834" s="31" t="n">
        <v>11.64</v>
      </c>
      <c r="L834" s="31" t="n">
        <v>-6.29</v>
      </c>
      <c r="M834" s="31" t="n">
        <v>6.29</v>
      </c>
      <c r="O834" t="n">
        <v>5</v>
      </c>
      <c r="P834" t="inlineStr">
        <is>
          <t>03eb7</t>
        </is>
      </c>
    </row>
    <row r="835">
      <c r="A835" t="n">
        <v>834</v>
      </c>
      <c r="B835" t="inlineStr">
        <is>
          <t>Marshall Warren</t>
        </is>
      </c>
      <c r="C835" t="inlineStr">
        <is>
          <t>NYI</t>
        </is>
      </c>
      <c r="D835" t="inlineStr">
        <is>
          <t>D</t>
        </is>
      </c>
      <c r="E835" t="inlineStr">
        <is>
          <t>D</t>
        </is>
      </c>
      <c r="F835" t="n">
        <v>25</v>
      </c>
      <c r="G835" t="inlineStr"/>
      <c r="H835" t="inlineStr">
        <is>
          <t>FA</t>
        </is>
      </c>
      <c r="I835" s="30" t="n">
        <v>850000</v>
      </c>
      <c r="J835" s="31" t="n">
        <v>5.29</v>
      </c>
      <c r="K835" s="31" t="n">
        <v>5.29</v>
      </c>
      <c r="L835" s="31" t="n">
        <v>0</v>
      </c>
      <c r="M835" s="31" t="n">
        <v>6.22</v>
      </c>
      <c r="O835" t="n">
        <v>9</v>
      </c>
      <c r="P835" t="inlineStr">
        <is>
          <t>04ajn</t>
        </is>
      </c>
    </row>
    <row r="836">
      <c r="A836" t="n">
        <v>835</v>
      </c>
      <c r="B836" t="inlineStr">
        <is>
          <t>Connor Clattenburg</t>
        </is>
      </c>
      <c r="C836" t="inlineStr">
        <is>
          <t>EDM</t>
        </is>
      </c>
      <c r="D836" t="inlineStr">
        <is>
          <t>F</t>
        </is>
      </c>
      <c r="E836" t="inlineStr">
        <is>
          <t>F</t>
        </is>
      </c>
      <c r="F836" t="n">
        <v>21</v>
      </c>
      <c r="G836" t="inlineStr"/>
      <c r="H836" t="inlineStr">
        <is>
          <t>FA</t>
        </is>
      </c>
      <c r="I836" s="30" t="n">
        <v>828333</v>
      </c>
      <c r="J836" s="31" t="n">
        <v>5.22</v>
      </c>
      <c r="K836" s="31" t="n">
        <v>9.5</v>
      </c>
      <c r="L836" s="31" t="n">
        <v>-4.28</v>
      </c>
      <c r="M836" s="31" t="n">
        <v>6.3</v>
      </c>
      <c r="O836" t="n">
        <v>12</v>
      </c>
      <c r="P836" t="inlineStr">
        <is>
          <t>06h9j</t>
        </is>
      </c>
    </row>
    <row r="837">
      <c r="A837" t="n">
        <v>836</v>
      </c>
      <c r="B837" t="inlineStr">
        <is>
          <t>Dennis Cholowski</t>
        </is>
      </c>
      <c r="C837" t="inlineStr">
        <is>
          <t>NYR</t>
        </is>
      </c>
      <c r="D837" t="inlineStr">
        <is>
          <t>D</t>
        </is>
      </c>
      <c r="E837" t="inlineStr">
        <is>
          <t>D</t>
        </is>
      </c>
      <c r="F837" t="n">
        <v>28</v>
      </c>
      <c r="G837" t="inlineStr"/>
      <c r="H837" t="inlineStr">
        <is>
          <t>FA</t>
        </is>
      </c>
      <c r="I837" s="30" t="n">
        <v>875000</v>
      </c>
      <c r="J837" s="31" t="n">
        <v>5.09</v>
      </c>
      <c r="K837" s="31" t="n">
        <v>4.4</v>
      </c>
      <c r="L837" s="31" t="n">
        <v>0.6899999999999999</v>
      </c>
      <c r="M837" s="31" t="n">
        <v>5.82</v>
      </c>
      <c r="O837" t="n">
        <v>2</v>
      </c>
      <c r="P837" t="inlineStr">
        <is>
          <t>042t3</t>
        </is>
      </c>
    </row>
    <row r="838">
      <c r="A838" t="n">
        <v>837</v>
      </c>
      <c r="B838" t="inlineStr">
        <is>
          <t>Harrison Brunicke</t>
        </is>
      </c>
      <c r="C838" t="inlineStr">
        <is>
          <t>PIT</t>
        </is>
      </c>
      <c r="D838" t="inlineStr">
        <is>
          <t>D</t>
        </is>
      </c>
      <c r="E838" t="inlineStr">
        <is>
          <t>D</t>
        </is>
      </c>
      <c r="F838" t="n">
        <v>20</v>
      </c>
      <c r="G838" t="inlineStr"/>
      <c r="H838" t="inlineStr">
        <is>
          <t>A Bunch of Dusters</t>
        </is>
      </c>
      <c r="I838" s="30" t="n">
        <v>845833</v>
      </c>
      <c r="J838" s="31" t="n">
        <v>5.08</v>
      </c>
      <c r="K838" s="31" t="n">
        <v>13.53</v>
      </c>
      <c r="L838" s="31" t="n">
        <v>-8.449999999999999</v>
      </c>
      <c r="M838" s="31" t="n">
        <v>6.01</v>
      </c>
      <c r="O838" t="n">
        <v>43</v>
      </c>
      <c r="P838" t="inlineStr">
        <is>
          <t>06lvc</t>
        </is>
      </c>
    </row>
    <row r="839">
      <c r="A839" t="n">
        <v>838</v>
      </c>
      <c r="B839" t="inlineStr">
        <is>
          <t>Kevin Korchinski</t>
        </is>
      </c>
      <c r="C839" t="inlineStr">
        <is>
          <t>CHI</t>
        </is>
      </c>
      <c r="D839" t="inlineStr">
        <is>
          <t>D</t>
        </is>
      </c>
      <c r="E839" t="inlineStr">
        <is>
          <t>D</t>
        </is>
      </c>
      <c r="F839" t="n">
        <v>22</v>
      </c>
      <c r="G839" t="inlineStr"/>
      <c r="H839" t="inlineStr">
        <is>
          <t>FA</t>
        </is>
      </c>
      <c r="I839" s="30" t="n">
        <v>918333</v>
      </c>
      <c r="J839" s="31" t="n">
        <v>5.06</v>
      </c>
      <c r="K839" s="31" t="n">
        <v>11.43</v>
      </c>
      <c r="L839" s="31" t="n">
        <v>-6.37</v>
      </c>
      <c r="M839" s="31" t="n">
        <v>5.51</v>
      </c>
      <c r="O839" t="n">
        <v>44</v>
      </c>
      <c r="P839" t="inlineStr">
        <is>
          <t>05ymp</t>
        </is>
      </c>
    </row>
    <row r="840">
      <c r="A840" t="n">
        <v>839</v>
      </c>
      <c r="B840" t="inlineStr">
        <is>
          <t>John Leonard</t>
        </is>
      </c>
      <c r="C840" t="inlineStr">
        <is>
          <t>DET</t>
        </is>
      </c>
      <c r="D840" t="inlineStr">
        <is>
          <t>F</t>
        </is>
      </c>
      <c r="E840" t="inlineStr">
        <is>
          <t>F</t>
        </is>
      </c>
      <c r="F840" t="n">
        <v>28</v>
      </c>
      <c r="G840" t="inlineStr"/>
      <c r="H840" t="inlineStr">
        <is>
          <t>FA</t>
        </is>
      </c>
      <c r="I840" s="30" t="n">
        <v>850000</v>
      </c>
      <c r="J840" s="31" t="n">
        <v>4.96</v>
      </c>
      <c r="K840" s="31" t="n">
        <v>15.75</v>
      </c>
      <c r="L840" s="31" t="n">
        <v>-10.79</v>
      </c>
      <c r="M840" s="31" t="n">
        <v>5.84</v>
      </c>
      <c r="O840" t="n">
        <v>10</v>
      </c>
      <c r="P840" t="inlineStr">
        <is>
          <t>04r0y</t>
        </is>
      </c>
    </row>
    <row r="841">
      <c r="A841" t="n">
        <v>840</v>
      </c>
      <c r="B841" t="inlineStr">
        <is>
          <t>Travis Mitchell</t>
        </is>
      </c>
      <c r="C841" t="inlineStr">
        <is>
          <t>ANA</t>
        </is>
      </c>
      <c r="D841" t="inlineStr">
        <is>
          <t>D</t>
        </is>
      </c>
      <c r="E841" t="inlineStr">
        <is>
          <t>D</t>
        </is>
      </c>
      <c r="F841" t="n">
        <v>26</v>
      </c>
      <c r="G841" t="inlineStr"/>
      <c r="H841" t="inlineStr">
        <is>
          <t>FA</t>
        </is>
      </c>
      <c r="I841" s="30" t="n">
        <v>850000</v>
      </c>
      <c r="J841" s="31" t="n">
        <v>4.81</v>
      </c>
      <c r="K841" s="31" t="n">
        <v>4.8</v>
      </c>
      <c r="L841" s="31" t="n">
        <v>0.01</v>
      </c>
      <c r="M841" s="31" t="n">
        <v>5.66</v>
      </c>
      <c r="O841" t="n">
        <v>3</v>
      </c>
      <c r="P841" t="inlineStr">
        <is>
          <t>05y38</t>
        </is>
      </c>
    </row>
    <row r="842">
      <c r="A842" t="n">
        <v>841</v>
      </c>
      <c r="B842" t="inlineStr">
        <is>
          <t>Lassi Thomson</t>
        </is>
      </c>
      <c r="C842" t="inlineStr">
        <is>
          <t>(N/A)</t>
        </is>
      </c>
      <c r="D842" t="inlineStr">
        <is>
          <t>D</t>
        </is>
      </c>
      <c r="E842" t="inlineStr">
        <is>
          <t>D</t>
        </is>
      </c>
      <c r="F842" t="n">
        <v>25</v>
      </c>
      <c r="G842" t="inlineStr"/>
      <c r="H842" t="inlineStr">
        <is>
          <t>FA</t>
        </is>
      </c>
      <c r="I842" s="30" t="n">
        <v>1</v>
      </c>
      <c r="J842" s="31" t="n">
        <v>4.8</v>
      </c>
      <c r="K842" s="31" t="n">
        <v>0</v>
      </c>
      <c r="L842" s="31" t="n">
        <v>4.8</v>
      </c>
      <c r="M842" s="31" t="n">
        <v>4800000</v>
      </c>
      <c r="O842" t="n">
        <v>3</v>
      </c>
      <c r="P842" t="inlineStr">
        <is>
          <t>04zoy</t>
        </is>
      </c>
    </row>
    <row r="843">
      <c r="A843" t="n">
        <v>842</v>
      </c>
      <c r="B843" t="inlineStr">
        <is>
          <t>Bradly Nadeau</t>
        </is>
      </c>
      <c r="C843" t="inlineStr">
        <is>
          <t>CAR</t>
        </is>
      </c>
      <c r="D843" t="inlineStr">
        <is>
          <t>F</t>
        </is>
      </c>
      <c r="E843" t="inlineStr">
        <is>
          <t>F</t>
        </is>
      </c>
      <c r="F843" t="n">
        <v>21</v>
      </c>
      <c r="G843" t="inlineStr"/>
      <c r="H843" t="inlineStr">
        <is>
          <t>Keith</t>
        </is>
      </c>
      <c r="I843" s="30" t="n">
        <v>886666</v>
      </c>
      <c r="J843" s="31" t="n">
        <v>4.75</v>
      </c>
      <c r="K843" s="31" t="n">
        <v>11.92</v>
      </c>
      <c r="L843" s="31" t="n">
        <v>-7.17</v>
      </c>
      <c r="M843" s="31" t="n">
        <v>5.36</v>
      </c>
      <c r="N843" t="n">
        <v>293.2</v>
      </c>
      <c r="O843" t="n">
        <v>62</v>
      </c>
      <c r="P843" t="inlineStr">
        <is>
          <t>06axz</t>
        </is>
      </c>
    </row>
    <row r="844">
      <c r="A844" t="n">
        <v>843</v>
      </c>
      <c r="B844" t="inlineStr">
        <is>
          <t>Adam Engstrom</t>
        </is>
      </c>
      <c r="C844" t="inlineStr">
        <is>
          <t>MTL</t>
        </is>
      </c>
      <c r="D844" t="inlineStr">
        <is>
          <t>D</t>
        </is>
      </c>
      <c r="E844" t="inlineStr">
        <is>
          <t>D</t>
        </is>
      </c>
      <c r="F844" t="n">
        <v>22</v>
      </c>
      <c r="G844" t="inlineStr"/>
      <c r="H844" t="inlineStr">
        <is>
          <t>FA</t>
        </is>
      </c>
      <c r="I844" s="30" t="n">
        <v>896667</v>
      </c>
      <c r="J844" s="31" t="n">
        <v>4.74</v>
      </c>
      <c r="K844" s="31" t="n">
        <v>4.75</v>
      </c>
      <c r="L844" s="31" t="n">
        <v>-0.01</v>
      </c>
      <c r="M844" s="31" t="n">
        <v>5.29</v>
      </c>
      <c r="O844" t="n">
        <v>23</v>
      </c>
      <c r="P844" t="inlineStr">
        <is>
          <t>061a1</t>
        </is>
      </c>
    </row>
    <row r="845">
      <c r="A845" t="n">
        <v>844</v>
      </c>
      <c r="B845" t="inlineStr">
        <is>
          <t>Jordan Harris</t>
        </is>
      </c>
      <c r="C845" t="inlineStr">
        <is>
          <t>BOS</t>
        </is>
      </c>
      <c r="D845" t="inlineStr">
        <is>
          <t>D</t>
        </is>
      </c>
      <c r="E845" t="inlineStr">
        <is>
          <t>D</t>
        </is>
      </c>
      <c r="F845" t="n">
        <v>26</v>
      </c>
      <c r="G845" t="inlineStr"/>
      <c r="H845" t="inlineStr">
        <is>
          <t>FA</t>
        </is>
      </c>
      <c r="I845" s="30" t="n">
        <v>850000</v>
      </c>
      <c r="J845" s="31" t="n">
        <v>4.74</v>
      </c>
      <c r="K845" s="31" t="n">
        <v>9.550000000000001</v>
      </c>
      <c r="L845" s="31" t="n">
        <v>-4.81</v>
      </c>
      <c r="M845" s="31" t="n">
        <v>5.58</v>
      </c>
      <c r="O845" t="n">
        <v>7</v>
      </c>
      <c r="P845" t="inlineStr">
        <is>
          <t>04qyj</t>
        </is>
      </c>
    </row>
    <row r="846">
      <c r="A846" t="n">
        <v>845</v>
      </c>
      <c r="B846" t="inlineStr">
        <is>
          <t>Ivan Miroshnichenko</t>
        </is>
      </c>
      <c r="C846" t="inlineStr">
        <is>
          <t>WSH</t>
        </is>
      </c>
      <c r="D846" t="inlineStr">
        <is>
          <t>F</t>
        </is>
      </c>
      <c r="E846" t="inlineStr">
        <is>
          <t>F</t>
        </is>
      </c>
      <c r="F846" t="n">
        <v>22</v>
      </c>
      <c r="G846" t="inlineStr"/>
      <c r="H846" t="inlineStr">
        <is>
          <t>FA</t>
        </is>
      </c>
      <c r="I846" s="30" t="n">
        <v>950000</v>
      </c>
      <c r="J846" s="31" t="n">
        <v>4.69</v>
      </c>
      <c r="K846" s="31" t="n">
        <v>10.33</v>
      </c>
      <c r="L846" s="31" t="n">
        <v>-5.64</v>
      </c>
      <c r="M846" s="31" t="n">
        <v>4.94</v>
      </c>
      <c r="O846" t="n">
        <v>42</v>
      </c>
      <c r="P846" t="inlineStr">
        <is>
          <t>05r2y</t>
        </is>
      </c>
    </row>
    <row r="847">
      <c r="A847" t="n">
        <v>846</v>
      </c>
      <c r="B847" t="inlineStr">
        <is>
          <t>Spencer Martin</t>
        </is>
      </c>
      <c r="C847" t="inlineStr">
        <is>
          <t>NYR</t>
        </is>
      </c>
      <c r="D847" t="inlineStr">
        <is>
          <t>G</t>
        </is>
      </c>
      <c r="E847" t="inlineStr">
        <is>
          <t>G</t>
        </is>
      </c>
      <c r="F847" t="n">
        <v>31</v>
      </c>
      <c r="G847" t="inlineStr"/>
      <c r="H847" t="inlineStr">
        <is>
          <t>FA</t>
        </is>
      </c>
      <c r="I847" s="30" t="n">
        <v>775000</v>
      </c>
      <c r="J847" s="31" t="n">
        <v>4.64</v>
      </c>
      <c r="K847" s="31" t="n">
        <v>7.56</v>
      </c>
      <c r="L847" s="31" t="n">
        <v>-2.92</v>
      </c>
      <c r="M847" s="31" t="n">
        <v>5.99</v>
      </c>
      <c r="O847" t="n">
        <v>5</v>
      </c>
      <c r="P847" t="inlineStr">
        <is>
          <t>031ok</t>
        </is>
      </c>
    </row>
    <row r="848">
      <c r="A848" t="n">
        <v>847</v>
      </c>
      <c r="B848" t="inlineStr">
        <is>
          <t>Konsta Helenius</t>
        </is>
      </c>
      <c r="C848" t="inlineStr">
        <is>
          <t>BUF</t>
        </is>
      </c>
      <c r="D848" t="inlineStr">
        <is>
          <t>F</t>
        </is>
      </c>
      <c r="E848" t="inlineStr">
        <is>
          <t>F</t>
        </is>
      </c>
      <c r="F848" t="n">
        <v>20</v>
      </c>
      <c r="G848" t="inlineStr"/>
      <c r="H848" t="inlineStr">
        <is>
          <t>Keith</t>
        </is>
      </c>
      <c r="I848" s="30" t="n">
        <v>942500</v>
      </c>
      <c r="J848" s="31" t="n">
        <v>4.62</v>
      </c>
      <c r="K848" s="31" t="n">
        <v>27.72</v>
      </c>
      <c r="L848" s="31" t="n">
        <v>-23.1</v>
      </c>
      <c r="M848" s="31" t="n">
        <v>4.9</v>
      </c>
      <c r="N848" t="n">
        <v>292</v>
      </c>
      <c r="O848" t="n">
        <v>70</v>
      </c>
      <c r="P848" t="inlineStr">
        <is>
          <t>066q4</t>
        </is>
      </c>
    </row>
    <row r="849">
      <c r="A849" t="n">
        <v>848</v>
      </c>
      <c r="B849" t="inlineStr">
        <is>
          <t>Joakim Kemell</t>
        </is>
      </c>
      <c r="C849" t="inlineStr">
        <is>
          <t>NSH</t>
        </is>
      </c>
      <c r="D849" t="inlineStr">
        <is>
          <t>F</t>
        </is>
      </c>
      <c r="E849" t="inlineStr">
        <is>
          <t>F</t>
        </is>
      </c>
      <c r="F849" t="n">
        <v>22</v>
      </c>
      <c r="G849" t="inlineStr"/>
      <c r="H849" t="inlineStr">
        <is>
          <t>The Last Place Lukes</t>
        </is>
      </c>
      <c r="I849" s="30" t="n">
        <v>886666</v>
      </c>
      <c r="J849" s="31" t="n">
        <v>4.61</v>
      </c>
      <c r="K849" s="31" t="n">
        <v>19.99</v>
      </c>
      <c r="L849" s="31" t="n">
        <v>-15.38</v>
      </c>
      <c r="M849" s="31" t="n">
        <v>5.2</v>
      </c>
      <c r="O849" t="n">
        <v>43</v>
      </c>
      <c r="P849" t="inlineStr">
        <is>
          <t>05ui3</t>
        </is>
      </c>
    </row>
    <row r="850">
      <c r="A850" t="n">
        <v>849</v>
      </c>
      <c r="B850" t="inlineStr">
        <is>
          <t>Ilya Protas</t>
        </is>
      </c>
      <c r="C850" t="inlineStr">
        <is>
          <t>WSH</t>
        </is>
      </c>
      <c r="D850" t="inlineStr">
        <is>
          <t>F</t>
        </is>
      </c>
      <c r="E850" t="inlineStr">
        <is>
          <t>F</t>
        </is>
      </c>
      <c r="F850" t="n">
        <v>20</v>
      </c>
      <c r="G850" t="inlineStr"/>
      <c r="H850" t="inlineStr">
        <is>
          <t>A Bunch of Dusters</t>
        </is>
      </c>
      <c r="I850" s="30" t="n">
        <v>856667</v>
      </c>
      <c r="J850" s="31" t="n">
        <v>4.58</v>
      </c>
      <c r="K850" s="31" t="n">
        <v>13.93</v>
      </c>
      <c r="L850" s="31" t="n">
        <v>-9.35</v>
      </c>
      <c r="M850" s="31" t="n">
        <v>5.35</v>
      </c>
      <c r="N850" t="n">
        <v>287.1</v>
      </c>
      <c r="O850" t="n">
        <v>72</v>
      </c>
      <c r="P850" t="inlineStr">
        <is>
          <t>06maz</t>
        </is>
      </c>
    </row>
    <row r="851">
      <c r="A851" t="n">
        <v>850</v>
      </c>
      <c r="B851" t="inlineStr">
        <is>
          <t>Nikita Chibrikov</t>
        </is>
      </c>
      <c r="C851" t="inlineStr">
        <is>
          <t>WPG</t>
        </is>
      </c>
      <c r="D851" t="inlineStr">
        <is>
          <t>F</t>
        </is>
      </c>
      <c r="E851" t="inlineStr">
        <is>
          <t>F</t>
        </is>
      </c>
      <c r="F851" t="n">
        <v>23</v>
      </c>
      <c r="G851" t="inlineStr"/>
      <c r="H851" t="inlineStr">
        <is>
          <t>Sidizen Kanes</t>
        </is>
      </c>
      <c r="I851" s="30" t="n">
        <v>875833</v>
      </c>
      <c r="J851" s="31" t="n">
        <v>4.5</v>
      </c>
      <c r="K851" s="31" t="n">
        <v>39.65</v>
      </c>
      <c r="L851" s="31" t="n">
        <v>-35.15</v>
      </c>
      <c r="M851" s="31" t="n">
        <v>5.14</v>
      </c>
      <c r="O851" t="n">
        <v>29</v>
      </c>
      <c r="P851" t="inlineStr">
        <is>
          <t>05r2j</t>
        </is>
      </c>
    </row>
    <row r="852">
      <c r="A852" t="n">
        <v>851</v>
      </c>
      <c r="B852" t="inlineStr">
        <is>
          <t>Jared Davidson</t>
        </is>
      </c>
      <c r="C852" t="inlineStr">
        <is>
          <t>MTL</t>
        </is>
      </c>
      <c r="D852" t="inlineStr">
        <is>
          <t>F</t>
        </is>
      </c>
      <c r="E852" t="inlineStr">
        <is>
          <t>F</t>
        </is>
      </c>
      <c r="F852" t="n">
        <v>24</v>
      </c>
      <c r="G852" t="inlineStr"/>
      <c r="H852" t="inlineStr">
        <is>
          <t>FA</t>
        </is>
      </c>
      <c r="I852" s="30" t="n">
        <v>862500</v>
      </c>
      <c r="J852" s="31" t="n">
        <v>4.44</v>
      </c>
      <c r="K852" s="31" t="n">
        <v>4.44</v>
      </c>
      <c r="L852" s="31" t="n">
        <v>0</v>
      </c>
      <c r="M852" s="31" t="n">
        <v>5.15</v>
      </c>
      <c r="O852" t="n">
        <v>7</v>
      </c>
      <c r="P852" t="inlineStr">
        <is>
          <t>060yy</t>
        </is>
      </c>
    </row>
    <row r="853">
      <c r="A853" t="n">
        <v>852</v>
      </c>
      <c r="B853" t="inlineStr">
        <is>
          <t>Drew Fortescue</t>
        </is>
      </c>
      <c r="C853" t="inlineStr">
        <is>
          <t>NYR</t>
        </is>
      </c>
      <c r="D853" t="inlineStr">
        <is>
          <t>D</t>
        </is>
      </c>
      <c r="E853" t="inlineStr">
        <is>
          <t>D</t>
        </is>
      </c>
      <c r="F853" t="n">
        <v>21</v>
      </c>
      <c r="G853" t="inlineStr"/>
      <c r="H853" t="inlineStr">
        <is>
          <t>FA</t>
        </is>
      </c>
      <c r="I853" s="30" t="n">
        <v>923333</v>
      </c>
      <c r="J853" s="31" t="n">
        <v>4.39</v>
      </c>
      <c r="K853" s="31" t="n">
        <v>8.77</v>
      </c>
      <c r="L853" s="31" t="n">
        <v>-4.38</v>
      </c>
      <c r="M853" s="31" t="n">
        <v>4.75</v>
      </c>
      <c r="O853" t="n">
        <v>14</v>
      </c>
      <c r="P853" t="inlineStr">
        <is>
          <t>06c6u</t>
        </is>
      </c>
    </row>
    <row r="854">
      <c r="A854" t="n">
        <v>853</v>
      </c>
      <c r="B854" t="inlineStr">
        <is>
          <t>Hayden Hodgson</t>
        </is>
      </c>
      <c r="C854" t="inlineStr">
        <is>
          <t>OTT</t>
        </is>
      </c>
      <c r="D854" t="inlineStr">
        <is>
          <t>F</t>
        </is>
      </c>
      <c r="E854" t="inlineStr">
        <is>
          <t>F</t>
        </is>
      </c>
      <c r="F854" t="n">
        <v>30</v>
      </c>
      <c r="G854" t="inlineStr"/>
      <c r="H854" t="inlineStr">
        <is>
          <t>FA</t>
        </is>
      </c>
      <c r="I854" s="30" t="n">
        <v>775000</v>
      </c>
      <c r="J854" s="31" t="n">
        <v>4.2</v>
      </c>
      <c r="K854" s="31" t="n">
        <v>6.9</v>
      </c>
      <c r="L854" s="31" t="n">
        <v>-2.7</v>
      </c>
      <c r="M854" s="31" t="n">
        <v>5.42</v>
      </c>
      <c r="O854" t="n">
        <v>2</v>
      </c>
      <c r="P854" t="inlineStr">
        <is>
          <t>03knn</t>
        </is>
      </c>
    </row>
    <row r="855">
      <c r="A855" t="n">
        <v>854</v>
      </c>
      <c r="B855" t="inlineStr">
        <is>
          <t>Christopher Tanev</t>
        </is>
      </c>
      <c r="C855" t="inlineStr">
        <is>
          <t>TOR</t>
        </is>
      </c>
      <c r="D855" t="inlineStr">
        <is>
          <t>D</t>
        </is>
      </c>
      <c r="E855" t="inlineStr">
        <is>
          <t>D</t>
        </is>
      </c>
      <c r="F855" t="n">
        <v>36</v>
      </c>
      <c r="G855" t="inlineStr"/>
      <c r="H855" t="inlineStr">
        <is>
          <t>FA</t>
        </is>
      </c>
      <c r="I855" s="30" t="n">
        <v>4500000</v>
      </c>
      <c r="J855" s="31" t="n">
        <v>4.19</v>
      </c>
      <c r="K855" s="31" t="n">
        <v>39.3</v>
      </c>
      <c r="L855" s="31" t="n">
        <v>-35.11</v>
      </c>
      <c r="M855" s="31" t="n">
        <v>0.93</v>
      </c>
      <c r="N855" t="n">
        <v>292.5</v>
      </c>
      <c r="O855" t="n">
        <v>10</v>
      </c>
      <c r="P855" t="inlineStr">
        <is>
          <t>01uor</t>
        </is>
      </c>
    </row>
    <row r="856">
      <c r="A856" t="n">
        <v>855</v>
      </c>
      <c r="B856" t="inlineStr">
        <is>
          <t>Marek Alscher</t>
        </is>
      </c>
      <c r="C856" t="inlineStr">
        <is>
          <t>FLA</t>
        </is>
      </c>
      <c r="D856" t="inlineStr">
        <is>
          <t>D</t>
        </is>
      </c>
      <c r="E856" t="inlineStr">
        <is>
          <t>D</t>
        </is>
      </c>
      <c r="F856" t="n">
        <v>22</v>
      </c>
      <c r="G856" t="inlineStr"/>
      <c r="H856" t="inlineStr">
        <is>
          <t>FA</t>
        </is>
      </c>
      <c r="I856" s="30" t="n">
        <v>865000</v>
      </c>
      <c r="J856" s="31" t="n">
        <v>4.17</v>
      </c>
      <c r="K856" s="31" t="n">
        <v>4.17</v>
      </c>
      <c r="L856" s="31" t="n">
        <v>0</v>
      </c>
      <c r="M856" s="31" t="n">
        <v>4.82</v>
      </c>
      <c r="O856" t="n">
        <v>11</v>
      </c>
      <c r="P856" t="inlineStr">
        <is>
          <t>062dq</t>
        </is>
      </c>
    </row>
    <row r="857">
      <c r="A857" t="n">
        <v>856</v>
      </c>
      <c r="B857" t="inlineStr">
        <is>
          <t>Nicolas Aube-Kubel</t>
        </is>
      </c>
      <c r="C857" t="inlineStr">
        <is>
          <t>MIN</t>
        </is>
      </c>
      <c r="D857" t="inlineStr">
        <is>
          <t>F</t>
        </is>
      </c>
      <c r="E857" t="inlineStr">
        <is>
          <t>F</t>
        </is>
      </c>
      <c r="F857" t="n">
        <v>30</v>
      </c>
      <c r="G857" t="inlineStr"/>
      <c r="H857" t="inlineStr">
        <is>
          <t>FA</t>
        </is>
      </c>
      <c r="I857" s="30" t="n">
        <v>775000</v>
      </c>
      <c r="J857" s="31" t="n">
        <v>4.05</v>
      </c>
      <c r="K857" s="31" t="n">
        <v>8.18</v>
      </c>
      <c r="L857" s="31" t="n">
        <v>-4.13</v>
      </c>
      <c r="M857" s="31" t="n">
        <v>5.23</v>
      </c>
      <c r="O857" t="n">
        <v>1</v>
      </c>
      <c r="P857" t="inlineStr">
        <is>
          <t>03eav</t>
        </is>
      </c>
    </row>
    <row r="858">
      <c r="A858" t="n">
        <v>857</v>
      </c>
      <c r="B858" t="inlineStr">
        <is>
          <t>Owen Beck</t>
        </is>
      </c>
      <c r="C858" t="inlineStr">
        <is>
          <t>MTL</t>
        </is>
      </c>
      <c r="D858" t="inlineStr">
        <is>
          <t>F</t>
        </is>
      </c>
      <c r="E858" t="inlineStr">
        <is>
          <t>F</t>
        </is>
      </c>
      <c r="F858" t="n">
        <v>22</v>
      </c>
      <c r="G858" t="inlineStr"/>
      <c r="H858" t="inlineStr">
        <is>
          <t>Kurtis</t>
        </is>
      </c>
      <c r="I858" s="30" t="n">
        <v>853333</v>
      </c>
      <c r="J858" s="31" t="n">
        <v>4.02</v>
      </c>
      <c r="K858" s="31" t="n">
        <v>8.66</v>
      </c>
      <c r="L858" s="31" t="n">
        <v>-4.64</v>
      </c>
      <c r="M858" s="31" t="n">
        <v>4.71</v>
      </c>
      <c r="O858" t="n">
        <v>31</v>
      </c>
      <c r="P858" t="inlineStr">
        <is>
          <t>05ymo</t>
        </is>
      </c>
    </row>
    <row r="859">
      <c r="A859" t="n">
        <v>858</v>
      </c>
      <c r="B859" t="inlineStr">
        <is>
          <t>Nolan Foote</t>
        </is>
      </c>
      <c r="C859" t="inlineStr">
        <is>
          <t>PHI</t>
        </is>
      </c>
      <c r="D859" t="inlineStr">
        <is>
          <t>F</t>
        </is>
      </c>
      <c r="E859" t="inlineStr">
        <is>
          <t>F</t>
        </is>
      </c>
      <c r="F859" t="n">
        <v>25</v>
      </c>
      <c r="G859" t="inlineStr"/>
      <c r="H859" t="inlineStr">
        <is>
          <t>FA</t>
        </is>
      </c>
      <c r="I859" s="30" t="n">
        <v>850000</v>
      </c>
      <c r="J859" s="31" t="n">
        <v>4.01</v>
      </c>
      <c r="K859" s="31" t="n">
        <v>0.89</v>
      </c>
      <c r="L859" s="31" t="n">
        <v>3.12</v>
      </c>
      <c r="M859" s="31" t="n">
        <v>4.72</v>
      </c>
      <c r="O859" t="n">
        <v>10</v>
      </c>
      <c r="P859" t="inlineStr">
        <is>
          <t>04lda</t>
        </is>
      </c>
    </row>
    <row r="860">
      <c r="A860" t="n">
        <v>859</v>
      </c>
      <c r="B860" t="inlineStr">
        <is>
          <t>Jack Ahcan</t>
        </is>
      </c>
      <c r="C860" t="inlineStr">
        <is>
          <t>NSH</t>
        </is>
      </c>
      <c r="D860" t="inlineStr">
        <is>
          <t>D</t>
        </is>
      </c>
      <c r="E860" t="inlineStr">
        <is>
          <t>D</t>
        </is>
      </c>
      <c r="F860" t="n">
        <v>29</v>
      </c>
      <c r="G860" t="inlineStr"/>
      <c r="H860" t="inlineStr">
        <is>
          <t>FA</t>
        </is>
      </c>
      <c r="I860" s="30" t="n">
        <v>875000</v>
      </c>
      <c r="J860" s="31" t="n">
        <v>3.86</v>
      </c>
      <c r="K860" s="31" t="n">
        <v>3.64</v>
      </c>
      <c r="L860" s="31" t="n">
        <v>0.22</v>
      </c>
      <c r="M860" s="31" t="n">
        <v>4.41</v>
      </c>
      <c r="O860" t="n">
        <v>3</v>
      </c>
      <c r="P860" t="inlineStr">
        <is>
          <t>04aoy</t>
        </is>
      </c>
    </row>
    <row r="861">
      <c r="A861" t="n">
        <v>860</v>
      </c>
      <c r="B861" t="inlineStr">
        <is>
          <t>Parker Ford</t>
        </is>
      </c>
      <c r="C861" t="inlineStr">
        <is>
          <t>WPG</t>
        </is>
      </c>
      <c r="D861" t="inlineStr">
        <is>
          <t>F</t>
        </is>
      </c>
      <c r="E861" t="inlineStr">
        <is>
          <t>F</t>
        </is>
      </c>
      <c r="F861" t="n">
        <v>26</v>
      </c>
      <c r="G861" t="inlineStr"/>
      <c r="H861" t="inlineStr">
        <is>
          <t>FA</t>
        </is>
      </c>
      <c r="I861" s="30" t="n">
        <v>812500</v>
      </c>
      <c r="J861" s="31" t="n">
        <v>3.83</v>
      </c>
      <c r="K861" s="31" t="n">
        <v>6.17</v>
      </c>
      <c r="L861" s="31" t="n">
        <v>-2.34</v>
      </c>
      <c r="M861" s="31" t="n">
        <v>4.71</v>
      </c>
      <c r="O861" t="n">
        <v>6</v>
      </c>
      <c r="P861" t="inlineStr">
        <is>
          <t>05g48</t>
        </is>
      </c>
    </row>
    <row r="862">
      <c r="A862" t="n">
        <v>861</v>
      </c>
      <c r="B862" t="inlineStr">
        <is>
          <t>Dennis Gilbert</t>
        </is>
      </c>
      <c r="C862" t="inlineStr">
        <is>
          <t>BUF</t>
        </is>
      </c>
      <c r="D862" t="inlineStr">
        <is>
          <t>D</t>
        </is>
      </c>
      <c r="E862" t="inlineStr">
        <is>
          <t>D</t>
        </is>
      </c>
      <c r="F862" t="n">
        <v>29</v>
      </c>
      <c r="G862" t="inlineStr"/>
      <c r="H862" t="inlineStr">
        <is>
          <t>FA</t>
        </is>
      </c>
      <c r="I862" s="30" t="n">
        <v>850000</v>
      </c>
      <c r="J862" s="31" t="n">
        <v>3.79</v>
      </c>
      <c r="K862" s="31" t="n">
        <v>10.28</v>
      </c>
      <c r="L862" s="31" t="n">
        <v>-6.49</v>
      </c>
      <c r="M862" s="31" t="n">
        <v>4.46</v>
      </c>
      <c r="O862" t="n">
        <v>2</v>
      </c>
      <c r="P862" t="inlineStr">
        <is>
          <t>03rg1</t>
        </is>
      </c>
    </row>
    <row r="863">
      <c r="A863" t="n">
        <v>862</v>
      </c>
      <c r="B863" t="inlineStr">
        <is>
          <t>Michael Brandsegg-Nygard</t>
        </is>
      </c>
      <c r="C863" t="inlineStr">
        <is>
          <t>DET</t>
        </is>
      </c>
      <c r="D863" t="inlineStr">
        <is>
          <t>F</t>
        </is>
      </c>
      <c r="E863" t="inlineStr">
        <is>
          <t>F</t>
        </is>
      </c>
      <c r="F863" t="n">
        <v>20</v>
      </c>
      <c r="G863" t="inlineStr"/>
      <c r="H863" t="inlineStr">
        <is>
          <t>Le Duke of Dangles</t>
        </is>
      </c>
      <c r="I863" s="30" t="n">
        <v>942500</v>
      </c>
      <c r="J863" s="31" t="n">
        <v>3.77</v>
      </c>
      <c r="K863" s="31" t="n">
        <v>7.64</v>
      </c>
      <c r="L863" s="31" t="n">
        <v>-3.87</v>
      </c>
      <c r="M863" s="31" t="n">
        <v>4</v>
      </c>
      <c r="O863" t="n">
        <v>53</v>
      </c>
      <c r="P863" t="inlineStr">
        <is>
          <t>066on</t>
        </is>
      </c>
    </row>
    <row r="864">
      <c r="A864" t="n">
        <v>863</v>
      </c>
      <c r="B864" t="inlineStr">
        <is>
          <t>Caleb Jones</t>
        </is>
      </c>
      <c r="C864" t="inlineStr">
        <is>
          <t>PIT</t>
        </is>
      </c>
      <c r="D864" t="inlineStr">
        <is>
          <t>D</t>
        </is>
      </c>
      <c r="E864" t="inlineStr">
        <is>
          <t>D</t>
        </is>
      </c>
      <c r="F864" t="n">
        <v>29</v>
      </c>
      <c r="G864" t="inlineStr"/>
      <c r="H864" t="inlineStr">
        <is>
          <t>FA</t>
        </is>
      </c>
      <c r="I864" s="30" t="n">
        <v>900000</v>
      </c>
      <c r="J864" s="31" t="n">
        <v>3.73</v>
      </c>
      <c r="K864" s="31" t="n">
        <v>5.24</v>
      </c>
      <c r="L864" s="31" t="n">
        <v>-1.51</v>
      </c>
      <c r="M864" s="31" t="n">
        <v>4.14</v>
      </c>
      <c r="O864" t="n">
        <v>3</v>
      </c>
      <c r="P864" t="inlineStr">
        <is>
          <t>03rgm</t>
        </is>
      </c>
    </row>
    <row r="865">
      <c r="A865" t="n">
        <v>864</v>
      </c>
      <c r="B865" t="inlineStr">
        <is>
          <t>Jonathan Lekkerimaki</t>
        </is>
      </c>
      <c r="C865" t="inlineStr">
        <is>
          <t>VAN</t>
        </is>
      </c>
      <c r="D865" t="inlineStr">
        <is>
          <t>F</t>
        </is>
      </c>
      <c r="E865" t="inlineStr">
        <is>
          <t>F</t>
        </is>
      </c>
      <c r="F865" t="n">
        <v>22</v>
      </c>
      <c r="G865" t="inlineStr"/>
      <c r="H865" t="inlineStr">
        <is>
          <t>Nathan</t>
        </is>
      </c>
      <c r="I865" s="30" t="n">
        <v>918333</v>
      </c>
      <c r="J865" s="31" t="n">
        <v>3.7</v>
      </c>
      <c r="K865" s="31" t="n">
        <v>11.34</v>
      </c>
      <c r="L865" s="31" t="n">
        <v>-7.64</v>
      </c>
      <c r="M865" s="31" t="n">
        <v>4.03</v>
      </c>
      <c r="O865" t="n">
        <v>53</v>
      </c>
      <c r="P865" t="inlineStr">
        <is>
          <t>05xcm</t>
        </is>
      </c>
    </row>
    <row r="866">
      <c r="A866" t="n">
        <v>865</v>
      </c>
      <c r="B866" t="inlineStr">
        <is>
          <t>Logan O'Connor</t>
        </is>
      </c>
      <c r="C866" t="inlineStr">
        <is>
          <t>COL</t>
        </is>
      </c>
      <c r="D866" t="inlineStr">
        <is>
          <t>F</t>
        </is>
      </c>
      <c r="E866" t="inlineStr">
        <is>
          <t>F</t>
        </is>
      </c>
      <c r="F866" t="n">
        <v>30</v>
      </c>
      <c r="G866" t="inlineStr"/>
      <c r="H866" t="inlineStr">
        <is>
          <t>FA</t>
        </is>
      </c>
      <c r="I866" s="30" t="n">
        <v>2500000</v>
      </c>
      <c r="J866" s="31" t="n">
        <v>3.67</v>
      </c>
      <c r="K866" s="31" t="n">
        <v>29.84</v>
      </c>
      <c r="L866" s="31" t="n">
        <v>-26.17</v>
      </c>
      <c r="M866" s="31" t="n">
        <v>1.47</v>
      </c>
      <c r="O866" t="n">
        <v>7</v>
      </c>
      <c r="P866" t="inlineStr">
        <is>
          <t>04sxj</t>
        </is>
      </c>
    </row>
    <row r="867">
      <c r="A867" t="n">
        <v>866</v>
      </c>
      <c r="B867" t="inlineStr">
        <is>
          <t>Mitchell Chaffee</t>
        </is>
      </c>
      <c r="C867" t="inlineStr">
        <is>
          <t>NYI</t>
        </is>
      </c>
      <c r="D867" t="inlineStr">
        <is>
          <t>F</t>
        </is>
      </c>
      <c r="E867" t="inlineStr">
        <is>
          <t>F</t>
        </is>
      </c>
      <c r="F867" t="n">
        <v>28</v>
      </c>
      <c r="G867" t="inlineStr"/>
      <c r="H867" t="inlineStr">
        <is>
          <t>FA</t>
        </is>
      </c>
      <c r="I867" s="30" t="n">
        <v>850000</v>
      </c>
      <c r="J867" s="31" t="n">
        <v>3.65</v>
      </c>
      <c r="K867" s="31" t="n">
        <v>13.45</v>
      </c>
      <c r="L867" s="31" t="n">
        <v>-9.800000000000001</v>
      </c>
      <c r="M867" s="31" t="n">
        <v>4.29</v>
      </c>
      <c r="O867" t="n">
        <v>5</v>
      </c>
      <c r="P867" t="inlineStr">
        <is>
          <t>04z4m</t>
        </is>
      </c>
    </row>
    <row r="868">
      <c r="A868" t="n">
        <v>867</v>
      </c>
      <c r="B868" t="inlineStr">
        <is>
          <t>Mason Geertsen</t>
        </is>
      </c>
      <c r="C868" t="inlineStr">
        <is>
          <t>BUF</t>
        </is>
      </c>
      <c r="D868" t="inlineStr">
        <is>
          <t>D</t>
        </is>
      </c>
      <c r="E868" t="inlineStr">
        <is>
          <t>D</t>
        </is>
      </c>
      <c r="F868" t="n">
        <v>31</v>
      </c>
      <c r="G868" t="inlineStr"/>
      <c r="H868" t="inlineStr">
        <is>
          <t>FA</t>
        </is>
      </c>
      <c r="I868" s="30" t="n">
        <v>775000</v>
      </c>
      <c r="J868" s="31" t="n">
        <v>3.62</v>
      </c>
      <c r="K868" s="31" t="n">
        <v>3.62</v>
      </c>
      <c r="L868" s="31" t="n">
        <v>0</v>
      </c>
      <c r="M868" s="31" t="n">
        <v>4.67</v>
      </c>
      <c r="O868" t="n">
        <v>1</v>
      </c>
      <c r="P868" t="inlineStr">
        <is>
          <t>031pf</t>
        </is>
      </c>
    </row>
    <row r="869">
      <c r="A869" t="n">
        <v>868</v>
      </c>
      <c r="B869" t="inlineStr">
        <is>
          <t>Carter Yakemchuk</t>
        </is>
      </c>
      <c r="C869" t="inlineStr">
        <is>
          <t>OTT</t>
        </is>
      </c>
      <c r="D869" t="inlineStr">
        <is>
          <t>D</t>
        </is>
      </c>
      <c r="E869" t="inlineStr">
        <is>
          <t>D</t>
        </is>
      </c>
      <c r="F869" t="n">
        <v>20</v>
      </c>
      <c r="G869" t="inlineStr"/>
      <c r="H869" t="inlineStr">
        <is>
          <t>A Bunch of Dusters</t>
        </is>
      </c>
      <c r="I869" s="30" t="n">
        <v>942500</v>
      </c>
      <c r="J869" s="31" t="n">
        <v>3.6</v>
      </c>
      <c r="K869" s="31" t="n">
        <v>49.07</v>
      </c>
      <c r="L869" s="31" t="n">
        <v>-45.47</v>
      </c>
      <c r="M869" s="31" t="n">
        <v>3.82</v>
      </c>
      <c r="N869" t="n">
        <v>289.6</v>
      </c>
      <c r="O869" t="n">
        <v>72</v>
      </c>
      <c r="P869" t="inlineStr">
        <is>
          <t>06hcq</t>
        </is>
      </c>
    </row>
    <row r="870">
      <c r="A870" t="n">
        <v>869</v>
      </c>
      <c r="B870" t="inlineStr">
        <is>
          <t>Hunter Haight</t>
        </is>
      </c>
      <c r="C870" t="inlineStr">
        <is>
          <t>MIN</t>
        </is>
      </c>
      <c r="D870" t="inlineStr">
        <is>
          <t>F</t>
        </is>
      </c>
      <c r="E870" t="inlineStr">
        <is>
          <t>F</t>
        </is>
      </c>
      <c r="F870" t="n">
        <v>22</v>
      </c>
      <c r="G870" t="inlineStr"/>
      <c r="H870" t="inlineStr">
        <is>
          <t>Brost</t>
        </is>
      </c>
      <c r="I870" s="30" t="n">
        <v>865833</v>
      </c>
      <c r="J870" s="31" t="n">
        <v>3.58</v>
      </c>
      <c r="K870" s="31" t="n">
        <v>7.6</v>
      </c>
      <c r="L870" s="31" t="n">
        <v>-4.02</v>
      </c>
      <c r="M870" s="31" t="n">
        <v>4.13</v>
      </c>
      <c r="O870" t="n">
        <v>16</v>
      </c>
      <c r="P870" t="inlineStr">
        <is>
          <t>060jc</t>
        </is>
      </c>
    </row>
    <row r="871">
      <c r="A871" t="n">
        <v>870</v>
      </c>
      <c r="B871" t="inlineStr">
        <is>
          <t>Niklas Kokko</t>
        </is>
      </c>
      <c r="C871" t="inlineStr">
        <is>
          <t>SEA</t>
        </is>
      </c>
      <c r="D871" t="inlineStr">
        <is>
          <t>G</t>
        </is>
      </c>
      <c r="E871" t="inlineStr">
        <is>
          <t>G</t>
        </is>
      </c>
      <c r="F871" t="n">
        <v>22</v>
      </c>
      <c r="G871" t="inlineStr"/>
      <c r="H871" t="inlineStr">
        <is>
          <t>Nathan</t>
        </is>
      </c>
      <c r="I871" s="30" t="n">
        <v>891666</v>
      </c>
      <c r="J871" s="31" t="n">
        <v>3.56</v>
      </c>
      <c r="K871" s="31" t="n">
        <v>17.68</v>
      </c>
      <c r="L871" s="31" t="n">
        <v>-14.12</v>
      </c>
      <c r="M871" s="31" t="n">
        <v>3.99</v>
      </c>
      <c r="O871" t="n">
        <v>36</v>
      </c>
      <c r="P871" t="inlineStr">
        <is>
          <t>05ws3</t>
        </is>
      </c>
    </row>
    <row r="872">
      <c r="A872" t="n">
        <v>871</v>
      </c>
      <c r="B872" t="inlineStr">
        <is>
          <t>Maveric Lamoureux</t>
        </is>
      </c>
      <c r="C872" t="inlineStr">
        <is>
          <t>UTA</t>
        </is>
      </c>
      <c r="D872" t="inlineStr">
        <is>
          <t>D</t>
        </is>
      </c>
      <c r="E872" t="inlineStr">
        <is>
          <t>D</t>
        </is>
      </c>
      <c r="F872" t="n">
        <v>22</v>
      </c>
      <c r="G872" t="inlineStr"/>
      <c r="H872" t="inlineStr">
        <is>
          <t>A Bunch of Dusters</t>
        </is>
      </c>
      <c r="I872" s="30" t="n">
        <v>886666</v>
      </c>
      <c r="J872" s="31" t="n">
        <v>3.53</v>
      </c>
      <c r="K872" s="31" t="n">
        <v>13.68</v>
      </c>
      <c r="L872" s="31" t="n">
        <v>-10.15</v>
      </c>
      <c r="M872" s="31" t="n">
        <v>3.98</v>
      </c>
      <c r="O872" t="n">
        <v>39</v>
      </c>
      <c r="P872" t="inlineStr">
        <is>
          <t>05ymn</t>
        </is>
      </c>
    </row>
    <row r="873">
      <c r="A873" t="n">
        <v>872</v>
      </c>
      <c r="B873" t="inlineStr">
        <is>
          <t>Florian Xhekaj</t>
        </is>
      </c>
      <c r="C873" t="inlineStr">
        <is>
          <t>MTL</t>
        </is>
      </c>
      <c r="D873" t="inlineStr">
        <is>
          <t>F</t>
        </is>
      </c>
      <c r="E873" t="inlineStr">
        <is>
          <t>F</t>
        </is>
      </c>
      <c r="F873" t="n">
        <v>22</v>
      </c>
      <c r="G873" t="inlineStr"/>
      <c r="H873" t="inlineStr">
        <is>
          <t>FA</t>
        </is>
      </c>
      <c r="I873" s="30" t="n">
        <v>866667</v>
      </c>
      <c r="J873" s="31" t="n">
        <v>3.36</v>
      </c>
      <c r="K873" s="31" t="n">
        <v>10.08</v>
      </c>
      <c r="L873" s="31" t="n">
        <v>-6.72</v>
      </c>
      <c r="M873" s="31" t="n">
        <v>3.88</v>
      </c>
      <c r="N873" t="n">
        <v>293.4</v>
      </c>
      <c r="O873" t="n">
        <v>22</v>
      </c>
      <c r="P873" t="inlineStr">
        <is>
          <t>06cfs</t>
        </is>
      </c>
    </row>
    <row r="874">
      <c r="A874" t="n">
        <v>873</v>
      </c>
      <c r="B874" t="inlineStr">
        <is>
          <t>Olle Lycksell</t>
        </is>
      </c>
      <c r="C874" t="inlineStr">
        <is>
          <t>OTT</t>
        </is>
      </c>
      <c r="D874" t="inlineStr">
        <is>
          <t>F</t>
        </is>
      </c>
      <c r="E874" t="inlineStr">
        <is>
          <t>F</t>
        </is>
      </c>
      <c r="F874" t="n">
        <v>27</v>
      </c>
      <c r="G874" t="inlineStr"/>
      <c r="H874" t="inlineStr">
        <is>
          <t>FA</t>
        </is>
      </c>
      <c r="I874" s="30" t="n">
        <v>775000</v>
      </c>
      <c r="J874" s="31" t="n">
        <v>3.36</v>
      </c>
      <c r="K874" s="31" t="n">
        <v>4.61</v>
      </c>
      <c r="L874" s="31" t="n">
        <v>-1.25</v>
      </c>
      <c r="M874" s="31" t="n">
        <v>4.34</v>
      </c>
      <c r="O874" t="n">
        <v>5</v>
      </c>
      <c r="P874" t="inlineStr">
        <is>
          <t>04f7v</t>
        </is>
      </c>
    </row>
    <row r="875">
      <c r="A875" t="n">
        <v>874</v>
      </c>
      <c r="B875" t="inlineStr">
        <is>
          <t>Matt Kiersted</t>
        </is>
      </c>
      <c r="C875" t="inlineStr">
        <is>
          <t>MIN</t>
        </is>
      </c>
      <c r="D875" t="inlineStr">
        <is>
          <t>D</t>
        </is>
      </c>
      <c r="E875" t="inlineStr">
        <is>
          <t>D</t>
        </is>
      </c>
      <c r="F875" t="n">
        <v>28</v>
      </c>
      <c r="G875" t="inlineStr"/>
      <c r="H875" t="inlineStr">
        <is>
          <t>FA</t>
        </is>
      </c>
      <c r="I875" s="30" t="n">
        <v>775000</v>
      </c>
      <c r="J875" s="31" t="n">
        <v>3.33</v>
      </c>
      <c r="K875" s="31" t="n">
        <v>13.26</v>
      </c>
      <c r="L875" s="31" t="n">
        <v>-9.93</v>
      </c>
      <c r="M875" s="31" t="n">
        <v>4.3</v>
      </c>
      <c r="O875" t="n">
        <v>3</v>
      </c>
      <c r="P875" t="inlineStr">
        <is>
          <t>05gsr</t>
        </is>
      </c>
    </row>
    <row r="876">
      <c r="A876" t="n">
        <v>875</v>
      </c>
      <c r="B876" t="inlineStr">
        <is>
          <t>Wilmer Skoog</t>
        </is>
      </c>
      <c r="C876" t="inlineStr">
        <is>
          <t>DET</t>
        </is>
      </c>
      <c r="D876" t="inlineStr">
        <is>
          <t>F</t>
        </is>
      </c>
      <c r="E876" t="inlineStr">
        <is>
          <t>F</t>
        </is>
      </c>
      <c r="F876" t="n">
        <v>27</v>
      </c>
      <c r="G876" t="inlineStr"/>
      <c r="H876" t="inlineStr">
        <is>
          <t>FA</t>
        </is>
      </c>
      <c r="I876" s="30" t="n">
        <v>850000</v>
      </c>
      <c r="J876" s="31" t="n">
        <v>3.3</v>
      </c>
      <c r="K876" s="31" t="n">
        <v>13.2</v>
      </c>
      <c r="L876" s="31" t="n">
        <v>-9.9</v>
      </c>
      <c r="M876" s="31" t="n">
        <v>3.88</v>
      </c>
      <c r="O876" t="n">
        <v>4</v>
      </c>
      <c r="P876" t="inlineStr">
        <is>
          <t>060uq</t>
        </is>
      </c>
    </row>
    <row r="877">
      <c r="A877" t="n">
        <v>876</v>
      </c>
      <c r="B877" t="inlineStr">
        <is>
          <t>Oscar Fisker Molgaard</t>
        </is>
      </c>
      <c r="C877" t="inlineStr">
        <is>
          <t>SEA</t>
        </is>
      </c>
      <c r="D877" t="inlineStr">
        <is>
          <t>F</t>
        </is>
      </c>
      <c r="E877" t="inlineStr">
        <is>
          <t>F</t>
        </is>
      </c>
      <c r="F877" t="n">
        <v>21</v>
      </c>
      <c r="G877" t="inlineStr"/>
      <c r="H877" t="inlineStr">
        <is>
          <t>The Last Place Lukes</t>
        </is>
      </c>
      <c r="I877" s="30" t="n">
        <v>891666</v>
      </c>
      <c r="J877" s="31" t="n">
        <v>3.27</v>
      </c>
      <c r="K877" s="31" t="n">
        <v>5.06</v>
      </c>
      <c r="L877" s="31" t="n">
        <v>-1.79</v>
      </c>
      <c r="M877" s="31" t="n">
        <v>3.67</v>
      </c>
      <c r="O877" t="n">
        <v>22</v>
      </c>
      <c r="P877" t="inlineStr">
        <is>
          <t>06axt</t>
        </is>
      </c>
    </row>
    <row r="878">
      <c r="A878" t="n">
        <v>877</v>
      </c>
      <c r="B878" t="inlineStr">
        <is>
          <t>Dominic Toninato</t>
        </is>
      </c>
      <c r="C878" t="inlineStr">
        <is>
          <t>CHI</t>
        </is>
      </c>
      <c r="D878" t="inlineStr">
        <is>
          <t>F</t>
        </is>
      </c>
      <c r="E878" t="inlineStr">
        <is>
          <t>F</t>
        </is>
      </c>
      <c r="F878" t="n">
        <v>32</v>
      </c>
      <c r="G878" t="inlineStr"/>
      <c r="H878" t="inlineStr">
        <is>
          <t>FA</t>
        </is>
      </c>
      <c r="I878" s="30" t="n">
        <v>850000</v>
      </c>
      <c r="J878" s="31" t="n">
        <v>3.14</v>
      </c>
      <c r="K878" s="31" t="n">
        <v>6.46</v>
      </c>
      <c r="L878" s="31" t="n">
        <v>-3.32</v>
      </c>
      <c r="M878" s="31" t="n">
        <v>3.69</v>
      </c>
      <c r="O878" t="n">
        <v>1</v>
      </c>
      <c r="P878" t="inlineStr">
        <is>
          <t>02o7o</t>
        </is>
      </c>
    </row>
    <row r="879">
      <c r="A879" t="n">
        <v>878</v>
      </c>
      <c r="B879" t="inlineStr">
        <is>
          <t>Steven Santini</t>
        </is>
      </c>
      <c r="C879" t="inlineStr">
        <is>
          <t>TBL</t>
        </is>
      </c>
      <c r="D879" t="inlineStr">
        <is>
          <t>D</t>
        </is>
      </c>
      <c r="E879" t="inlineStr">
        <is>
          <t>D</t>
        </is>
      </c>
      <c r="F879" t="n">
        <v>31</v>
      </c>
      <c r="G879" t="inlineStr"/>
      <c r="H879" t="inlineStr">
        <is>
          <t>FA</t>
        </is>
      </c>
      <c r="I879" s="30" t="n">
        <v>775000</v>
      </c>
      <c r="J879" s="31" t="n">
        <v>3.13</v>
      </c>
      <c r="K879" s="31" t="n">
        <v>2.91</v>
      </c>
      <c r="L879" s="31" t="n">
        <v>0.22</v>
      </c>
      <c r="M879" s="31" t="n">
        <v>4.04</v>
      </c>
      <c r="O879" t="n">
        <v>1</v>
      </c>
      <c r="P879" t="inlineStr">
        <is>
          <t>0316a</t>
        </is>
      </c>
    </row>
    <row r="880">
      <c r="A880" t="n">
        <v>879</v>
      </c>
      <c r="B880" t="inlineStr">
        <is>
          <t>Ethan Cardwell</t>
        </is>
      </c>
      <c r="C880" t="inlineStr">
        <is>
          <t>SJS</t>
        </is>
      </c>
      <c r="D880" t="inlineStr">
        <is>
          <t>F</t>
        </is>
      </c>
      <c r="E880" t="inlineStr">
        <is>
          <t>F</t>
        </is>
      </c>
      <c r="F880" t="n">
        <v>24</v>
      </c>
      <c r="G880" t="inlineStr"/>
      <c r="H880" t="inlineStr">
        <is>
          <t>FA</t>
        </is>
      </c>
      <c r="I880" s="30" t="n">
        <v>850000</v>
      </c>
      <c r="J880" s="31" t="n">
        <v>2.99</v>
      </c>
      <c r="K880" s="31" t="n">
        <v>2.99</v>
      </c>
      <c r="L880" s="31" t="n">
        <v>0</v>
      </c>
      <c r="M880" s="31" t="n">
        <v>3.52</v>
      </c>
      <c r="O880" t="n">
        <v>9</v>
      </c>
      <c r="P880" t="inlineStr">
        <is>
          <t>05ltx</t>
        </is>
      </c>
    </row>
    <row r="881">
      <c r="A881" t="n">
        <v>880</v>
      </c>
      <c r="B881" t="inlineStr">
        <is>
          <t>Sam Morton</t>
        </is>
      </c>
      <c r="C881" t="inlineStr">
        <is>
          <t>CGY</t>
        </is>
      </c>
      <c r="D881" t="inlineStr">
        <is>
          <t>F</t>
        </is>
      </c>
      <c r="E881" t="inlineStr">
        <is>
          <t>F</t>
        </is>
      </c>
      <c r="F881" t="n">
        <v>27</v>
      </c>
      <c r="G881" t="inlineStr"/>
      <c r="H881" t="inlineStr">
        <is>
          <t>FA</t>
        </is>
      </c>
      <c r="I881" s="30" t="n">
        <v>850000</v>
      </c>
      <c r="J881" s="31" t="n">
        <v>2.99</v>
      </c>
      <c r="K881" s="31" t="n">
        <v>13.7</v>
      </c>
      <c r="L881" s="31" t="n">
        <v>-10.71</v>
      </c>
      <c r="M881" s="31" t="n">
        <v>3.52</v>
      </c>
      <c r="O881" t="n">
        <v>5</v>
      </c>
      <c r="P881" t="inlineStr">
        <is>
          <t>06kxn</t>
        </is>
      </c>
    </row>
    <row r="882">
      <c r="A882" t="n">
        <v>881</v>
      </c>
      <c r="B882" t="inlineStr">
        <is>
          <t>Andre Lee</t>
        </is>
      </c>
      <c r="C882" t="inlineStr">
        <is>
          <t>LAK</t>
        </is>
      </c>
      <c r="D882" t="inlineStr">
        <is>
          <t>F</t>
        </is>
      </c>
      <c r="E882" t="inlineStr">
        <is>
          <t>F</t>
        </is>
      </c>
      <c r="F882" t="n">
        <v>26</v>
      </c>
      <c r="G882" t="inlineStr"/>
      <c r="H882" t="inlineStr">
        <is>
          <t>FA</t>
        </is>
      </c>
      <c r="I882" s="30" t="n">
        <v>775000</v>
      </c>
      <c r="J882" s="31" t="n">
        <v>2.97</v>
      </c>
      <c r="K882" s="31" t="n">
        <v>3.65</v>
      </c>
      <c r="L882" s="31" t="n">
        <v>-0.68</v>
      </c>
      <c r="M882" s="31" t="n">
        <v>3.83</v>
      </c>
      <c r="O882" t="n">
        <v>6</v>
      </c>
      <c r="P882" t="inlineStr">
        <is>
          <t>051vv</t>
        </is>
      </c>
    </row>
    <row r="883">
      <c r="A883" t="n">
        <v>882</v>
      </c>
      <c r="B883" t="inlineStr">
        <is>
          <t>Matt Murray</t>
        </is>
      </c>
      <c r="C883" t="inlineStr">
        <is>
          <t>(N/A)</t>
        </is>
      </c>
      <c r="D883" t="inlineStr">
        <is>
          <t>G</t>
        </is>
      </c>
      <c r="E883" t="inlineStr">
        <is>
          <t>G</t>
        </is>
      </c>
      <c r="F883" t="n">
        <v>32</v>
      </c>
      <c r="G883" t="inlineStr"/>
      <c r="H883" t="inlineStr">
        <is>
          <t>FA</t>
        </is>
      </c>
      <c r="I883" s="30" t="n">
        <v>1</v>
      </c>
      <c r="J883" s="31" t="n">
        <v>2.88</v>
      </c>
      <c r="K883" s="31" t="n">
        <v>5.4</v>
      </c>
      <c r="L883" s="31" t="n">
        <v>-2.52</v>
      </c>
      <c r="M883" s="31" t="n">
        <v>2880000</v>
      </c>
      <c r="O883" t="n">
        <v>4</v>
      </c>
      <c r="P883" t="inlineStr">
        <is>
          <t>02nq8</t>
        </is>
      </c>
    </row>
    <row r="884">
      <c r="A884" t="n">
        <v>883</v>
      </c>
      <c r="B884" t="inlineStr">
        <is>
          <t>Brett Berard</t>
        </is>
      </c>
      <c r="C884" t="inlineStr">
        <is>
          <t>MTL</t>
        </is>
      </c>
      <c r="D884" t="inlineStr">
        <is>
          <t>F</t>
        </is>
      </c>
      <c r="E884" t="inlineStr">
        <is>
          <t>F</t>
        </is>
      </c>
      <c r="F884" t="n">
        <v>24</v>
      </c>
      <c r="G884" t="inlineStr"/>
      <c r="H884" t="inlineStr">
        <is>
          <t>FA</t>
        </is>
      </c>
      <c r="I884" s="30" t="n">
        <v>867500</v>
      </c>
      <c r="J884" s="31" t="n">
        <v>2.71</v>
      </c>
      <c r="K884" s="31" t="n">
        <v>9.65</v>
      </c>
      <c r="L884" s="31" t="n">
        <v>-6.94</v>
      </c>
      <c r="M884" s="31" t="n">
        <v>3.12</v>
      </c>
      <c r="O884" t="n">
        <v>16</v>
      </c>
      <c r="P884" t="inlineStr">
        <is>
          <t>05ltb</t>
        </is>
      </c>
    </row>
    <row r="885">
      <c r="A885" t="n">
        <v>884</v>
      </c>
      <c r="B885" t="inlineStr">
        <is>
          <t>Mads Sogaard</t>
        </is>
      </c>
      <c r="C885" t="inlineStr">
        <is>
          <t>TBL</t>
        </is>
      </c>
      <c r="D885" t="inlineStr">
        <is>
          <t>G</t>
        </is>
      </c>
      <c r="E885" t="inlineStr">
        <is>
          <t>G</t>
        </is>
      </c>
      <c r="F885" t="n">
        <v>25</v>
      </c>
      <c r="G885" t="inlineStr"/>
      <c r="H885" t="inlineStr">
        <is>
          <t>FA</t>
        </is>
      </c>
      <c r="I885" s="30" t="n">
        <v>850000</v>
      </c>
      <c r="J885" s="31" t="n">
        <v>2.7</v>
      </c>
      <c r="K885" s="31" t="n">
        <v>2.9</v>
      </c>
      <c r="L885" s="31" t="n">
        <v>-0.2</v>
      </c>
      <c r="M885" s="31" t="n">
        <v>3.18</v>
      </c>
      <c r="O885" t="n">
        <v>19</v>
      </c>
      <c r="P885" t="inlineStr">
        <is>
          <t>04zb5</t>
        </is>
      </c>
    </row>
    <row r="886">
      <c r="A886" t="n">
        <v>885</v>
      </c>
      <c r="B886" t="inlineStr">
        <is>
          <t>Oliver Bonk</t>
        </is>
      </c>
      <c r="C886" t="inlineStr">
        <is>
          <t>PHI</t>
        </is>
      </c>
      <c r="D886" t="inlineStr">
        <is>
          <t>D</t>
        </is>
      </c>
      <c r="E886" t="inlineStr">
        <is>
          <t>D</t>
        </is>
      </c>
      <c r="F886" t="n">
        <v>21</v>
      </c>
      <c r="G886" t="inlineStr"/>
      <c r="H886" t="inlineStr">
        <is>
          <t>Nathan</t>
        </is>
      </c>
      <c r="I886" s="30" t="n">
        <v>886666</v>
      </c>
      <c r="J886" s="31" t="n">
        <v>2.67</v>
      </c>
      <c r="K886" s="31" t="n">
        <v>19.51</v>
      </c>
      <c r="L886" s="31" t="n">
        <v>-16.84</v>
      </c>
      <c r="M886" s="31" t="n">
        <v>3.01</v>
      </c>
      <c r="O886" t="n">
        <v>54</v>
      </c>
      <c r="P886" t="inlineStr">
        <is>
          <t>06bde</t>
        </is>
      </c>
    </row>
    <row r="887">
      <c r="A887" t="n">
        <v>886</v>
      </c>
      <c r="B887" t="inlineStr">
        <is>
          <t>Arsenii Sergeev</t>
        </is>
      </c>
      <c r="C887" t="inlineStr">
        <is>
          <t>CGY</t>
        </is>
      </c>
      <c r="D887" t="inlineStr">
        <is>
          <t>G</t>
        </is>
      </c>
      <c r="E887" t="inlineStr">
        <is>
          <t>G</t>
        </is>
      </c>
      <c r="F887" t="n">
        <v>23</v>
      </c>
      <c r="G887" t="inlineStr"/>
      <c r="H887" t="inlineStr">
        <is>
          <t>FA</t>
        </is>
      </c>
      <c r="I887" s="30" t="n">
        <v>866250</v>
      </c>
      <c r="J887" s="31" t="n">
        <v>2.64</v>
      </c>
      <c r="K887" s="31" t="n">
        <v>3.6</v>
      </c>
      <c r="L887" s="31" t="n">
        <v>-0.96</v>
      </c>
      <c r="M887" s="31" t="n">
        <v>3.05</v>
      </c>
      <c r="O887" t="n">
        <v>14</v>
      </c>
      <c r="P887" t="inlineStr">
        <is>
          <t>05ugg</t>
        </is>
      </c>
    </row>
    <row r="888">
      <c r="A888" t="n">
        <v>887</v>
      </c>
      <c r="B888" t="inlineStr">
        <is>
          <t>Sam Colangelo</t>
        </is>
      </c>
      <c r="C888" t="inlineStr">
        <is>
          <t>ANA</t>
        </is>
      </c>
      <c r="D888" t="inlineStr">
        <is>
          <t>F</t>
        </is>
      </c>
      <c r="E888" t="inlineStr">
        <is>
          <t>F</t>
        </is>
      </c>
      <c r="F888" t="n">
        <v>24</v>
      </c>
      <c r="G888" t="inlineStr"/>
      <c r="H888" t="inlineStr">
        <is>
          <t>FA</t>
        </is>
      </c>
      <c r="I888" s="30" t="n">
        <v>850000</v>
      </c>
      <c r="J888" s="31" t="n">
        <v>2.59</v>
      </c>
      <c r="K888" s="31" t="n">
        <v>29.31</v>
      </c>
      <c r="L888" s="31" t="n">
        <v>-26.72</v>
      </c>
      <c r="M888" s="31" t="n">
        <v>3.05</v>
      </c>
      <c r="O888" t="n">
        <v>22</v>
      </c>
      <c r="P888" t="inlineStr">
        <is>
          <t>05kj7</t>
        </is>
      </c>
    </row>
    <row r="889">
      <c r="A889" t="n">
        <v>888</v>
      </c>
      <c r="B889" t="inlineStr">
        <is>
          <t>Keaton Middleton</t>
        </is>
      </c>
      <c r="C889" t="inlineStr">
        <is>
          <t>COL</t>
        </is>
      </c>
      <c r="D889" t="inlineStr">
        <is>
          <t>D</t>
        </is>
      </c>
      <c r="E889" t="inlineStr">
        <is>
          <t>D</t>
        </is>
      </c>
      <c r="F889" t="n">
        <v>28</v>
      </c>
      <c r="G889" t="inlineStr"/>
      <c r="H889" t="inlineStr">
        <is>
          <t>FA</t>
        </is>
      </c>
      <c r="I889" s="30" t="n">
        <v>775000</v>
      </c>
      <c r="J889" s="31" t="n">
        <v>2.57</v>
      </c>
      <c r="K889" s="31" t="n">
        <v>4.89</v>
      </c>
      <c r="L889" s="31" t="n">
        <v>-2.32</v>
      </c>
      <c r="M889" s="31" t="n">
        <v>3.32</v>
      </c>
      <c r="O889" t="n">
        <v>4</v>
      </c>
      <c r="P889" t="inlineStr">
        <is>
          <t>042wv</t>
        </is>
      </c>
    </row>
    <row r="890">
      <c r="A890" t="n">
        <v>889</v>
      </c>
      <c r="B890" t="inlineStr">
        <is>
          <t>Luca Del Bel Belluz</t>
        </is>
      </c>
      <c r="C890" t="inlineStr">
        <is>
          <t>CBJ</t>
        </is>
      </c>
      <c r="D890" t="inlineStr">
        <is>
          <t>F</t>
        </is>
      </c>
      <c r="E890" t="inlineStr">
        <is>
          <t>F</t>
        </is>
      </c>
      <c r="F890" t="n">
        <v>22</v>
      </c>
      <c r="G890" t="inlineStr"/>
      <c r="H890" t="inlineStr">
        <is>
          <t>Kurtis</t>
        </is>
      </c>
      <c r="I890" s="30" t="n">
        <v>859999</v>
      </c>
      <c r="J890" s="31" t="n">
        <v>2.55</v>
      </c>
      <c r="K890" s="31" t="n">
        <v>11.24</v>
      </c>
      <c r="L890" s="31" t="n">
        <v>-8.69</v>
      </c>
      <c r="M890" s="31" t="n">
        <v>2.97</v>
      </c>
      <c r="O890" t="n">
        <v>35</v>
      </c>
      <c r="P890" t="inlineStr">
        <is>
          <t>05ymk</t>
        </is>
      </c>
    </row>
    <row r="891">
      <c r="A891" t="n">
        <v>890</v>
      </c>
      <c r="B891" t="inlineStr">
        <is>
          <t>Angus Crookshank</t>
        </is>
      </c>
      <c r="C891" t="inlineStr">
        <is>
          <t>FLA</t>
        </is>
      </c>
      <c r="D891" t="inlineStr">
        <is>
          <t>F</t>
        </is>
      </c>
      <c r="E891" t="inlineStr">
        <is>
          <t>F</t>
        </is>
      </c>
      <c r="F891" t="n">
        <v>26</v>
      </c>
      <c r="G891" t="inlineStr"/>
      <c r="H891" t="inlineStr">
        <is>
          <t>FA</t>
        </is>
      </c>
      <c r="I891" s="30" t="n">
        <v>775000</v>
      </c>
      <c r="J891" s="31" t="n">
        <v>2.53</v>
      </c>
      <c r="K891" s="31" t="n">
        <v>4.77</v>
      </c>
      <c r="L891" s="31" t="n">
        <v>-2.24</v>
      </c>
      <c r="M891" s="31" t="n">
        <v>3.26</v>
      </c>
      <c r="O891" t="n">
        <v>6</v>
      </c>
      <c r="P891" t="inlineStr">
        <is>
          <t>04qzt</t>
        </is>
      </c>
    </row>
    <row r="892">
      <c r="A892" t="n">
        <v>891</v>
      </c>
      <c r="B892" t="inlineStr">
        <is>
          <t>Hunter McDonald</t>
        </is>
      </c>
      <c r="C892" t="inlineStr">
        <is>
          <t>PHI</t>
        </is>
      </c>
      <c r="D892" t="inlineStr">
        <is>
          <t>D</t>
        </is>
      </c>
      <c r="E892" t="inlineStr">
        <is>
          <t>D</t>
        </is>
      </c>
      <c r="F892" t="n">
        <v>24</v>
      </c>
      <c r="G892" t="inlineStr"/>
      <c r="H892" t="inlineStr">
        <is>
          <t>FA</t>
        </is>
      </c>
      <c r="I892" s="30" t="n">
        <v>950000</v>
      </c>
      <c r="J892" s="31" t="n">
        <v>2.5</v>
      </c>
      <c r="K892" s="31" t="n">
        <v>2.5</v>
      </c>
      <c r="L892" s="31" t="n">
        <v>0</v>
      </c>
      <c r="M892" s="31" t="n">
        <v>2.63</v>
      </c>
      <c r="O892" t="n">
        <v>6</v>
      </c>
      <c r="P892" t="inlineStr">
        <is>
          <t>062pu</t>
        </is>
      </c>
    </row>
    <row r="893">
      <c r="A893" t="n">
        <v>892</v>
      </c>
      <c r="B893" t="inlineStr">
        <is>
          <t>Victor Soderstrom</t>
        </is>
      </c>
      <c r="C893" t="inlineStr">
        <is>
          <t>BOS</t>
        </is>
      </c>
      <c r="D893" t="inlineStr">
        <is>
          <t>D</t>
        </is>
      </c>
      <c r="E893" t="inlineStr">
        <is>
          <t>D</t>
        </is>
      </c>
      <c r="F893" t="n">
        <v>25</v>
      </c>
      <c r="G893" t="inlineStr"/>
      <c r="H893" t="inlineStr">
        <is>
          <t>FA</t>
        </is>
      </c>
      <c r="I893" s="30" t="n">
        <v>775000</v>
      </c>
      <c r="J893" s="31" t="n">
        <v>2.49</v>
      </c>
      <c r="K893" s="31" t="n">
        <v>0</v>
      </c>
      <c r="L893" s="31" t="n">
        <v>2.49</v>
      </c>
      <c r="M893" s="31" t="n">
        <v>3.21</v>
      </c>
      <c r="O893" t="n">
        <v>11</v>
      </c>
      <c r="P893" t="inlineStr">
        <is>
          <t>04zom</t>
        </is>
      </c>
    </row>
    <row r="894">
      <c r="A894" t="n">
        <v>893</v>
      </c>
      <c r="B894" t="inlineStr">
        <is>
          <t>Tyson Hinds</t>
        </is>
      </c>
      <c r="C894" t="inlineStr">
        <is>
          <t>ANA</t>
        </is>
      </c>
      <c r="D894" t="inlineStr">
        <is>
          <t>D</t>
        </is>
      </c>
      <c r="E894" t="inlineStr">
        <is>
          <t>D</t>
        </is>
      </c>
      <c r="F894" t="n">
        <v>23</v>
      </c>
      <c r="G894" t="inlineStr"/>
      <c r="H894" t="inlineStr">
        <is>
          <t>FA</t>
        </is>
      </c>
      <c r="I894" s="30" t="n">
        <v>829444</v>
      </c>
      <c r="J894" s="31" t="n">
        <v>2.38</v>
      </c>
      <c r="K894" s="31" t="n">
        <v>24.55</v>
      </c>
      <c r="L894" s="31" t="n">
        <v>-22.17</v>
      </c>
      <c r="M894" s="31" t="n">
        <v>2.87</v>
      </c>
      <c r="O894" t="n">
        <v>17</v>
      </c>
      <c r="P894" t="inlineStr">
        <is>
          <t>05ub3</t>
        </is>
      </c>
    </row>
    <row r="895">
      <c r="A895" t="n">
        <v>894</v>
      </c>
      <c r="B895" t="inlineStr">
        <is>
          <t>Evgenii Dadonov</t>
        </is>
      </c>
      <c r="C895" t="inlineStr">
        <is>
          <t>(N/A)</t>
        </is>
      </c>
      <c r="D895" t="inlineStr">
        <is>
          <t>F</t>
        </is>
      </c>
      <c r="E895" t="inlineStr">
        <is>
          <t>F</t>
        </is>
      </c>
      <c r="F895" t="n">
        <v>37</v>
      </c>
      <c r="G895" t="inlineStr"/>
      <c r="H895" t="inlineStr">
        <is>
          <t>FA</t>
        </is>
      </c>
      <c r="I895" s="30" t="n">
        <v>1</v>
      </c>
      <c r="J895" s="31" t="n">
        <v>2.33</v>
      </c>
      <c r="K895" s="31" t="n">
        <v>16.86</v>
      </c>
      <c r="L895" s="31" t="n">
        <v>-14.53</v>
      </c>
      <c r="M895" s="31" t="n">
        <v>2330000</v>
      </c>
      <c r="O895" t="n">
        <v>3</v>
      </c>
      <c r="P895" t="inlineStr">
        <is>
          <t>01kn1</t>
        </is>
      </c>
    </row>
    <row r="896">
      <c r="A896" t="n">
        <v>895</v>
      </c>
      <c r="B896" t="inlineStr">
        <is>
          <t>Kirill Kudryavtsev</t>
        </is>
      </c>
      <c r="C896" t="inlineStr">
        <is>
          <t>VAN</t>
        </is>
      </c>
      <c r="D896" t="inlineStr">
        <is>
          <t>D</t>
        </is>
      </c>
      <c r="E896" t="inlineStr">
        <is>
          <t>D</t>
        </is>
      </c>
      <c r="F896" t="n">
        <v>22</v>
      </c>
      <c r="G896" t="inlineStr"/>
      <c r="H896" t="inlineStr">
        <is>
          <t>FA</t>
        </is>
      </c>
      <c r="I896" s="30" t="n">
        <v>825000</v>
      </c>
      <c r="J896" s="31" t="n">
        <v>2.28</v>
      </c>
      <c r="K896" s="31" t="n">
        <v>2.39</v>
      </c>
      <c r="L896" s="31" t="n">
        <v>-0.11</v>
      </c>
      <c r="M896" s="31" t="n">
        <v>2.76</v>
      </c>
      <c r="O896" t="n">
        <v>14</v>
      </c>
      <c r="P896" t="inlineStr">
        <is>
          <t>061i9</t>
        </is>
      </c>
    </row>
    <row r="897">
      <c r="A897" t="n">
        <v>896</v>
      </c>
      <c r="B897" t="inlineStr">
        <is>
          <t>Joona Koppanen</t>
        </is>
      </c>
      <c r="C897" t="inlineStr">
        <is>
          <t>PIT</t>
        </is>
      </c>
      <c r="D897" t="inlineStr">
        <is>
          <t>F</t>
        </is>
      </c>
      <c r="E897" t="inlineStr">
        <is>
          <t>F</t>
        </is>
      </c>
      <c r="F897" t="n">
        <v>28</v>
      </c>
      <c r="G897" t="inlineStr"/>
      <c r="H897" t="inlineStr">
        <is>
          <t>FA</t>
        </is>
      </c>
      <c r="I897" s="30" t="n">
        <v>775000</v>
      </c>
      <c r="J897" s="31" t="n">
        <v>2.21</v>
      </c>
      <c r="K897" s="31" t="n">
        <v>0</v>
      </c>
      <c r="L897" s="31" t="n">
        <v>2.21</v>
      </c>
      <c r="M897" s="31" t="n">
        <v>2.85</v>
      </c>
      <c r="O897" t="n">
        <v>2</v>
      </c>
      <c r="P897" t="inlineStr">
        <is>
          <t>042xo</t>
        </is>
      </c>
    </row>
    <row r="898">
      <c r="A898" t="n">
        <v>897</v>
      </c>
      <c r="B898" t="inlineStr">
        <is>
          <t>Jack Studnicka</t>
        </is>
      </c>
      <c r="C898" t="inlineStr">
        <is>
          <t>PHI</t>
        </is>
      </c>
      <c r="D898" t="inlineStr">
        <is>
          <t>F</t>
        </is>
      </c>
      <c r="E898" t="inlineStr">
        <is>
          <t>F</t>
        </is>
      </c>
      <c r="F898" t="n">
        <v>27</v>
      </c>
      <c r="G898" t="inlineStr"/>
      <c r="H898" t="inlineStr">
        <is>
          <t>FA</t>
        </is>
      </c>
      <c r="I898" s="30" t="n">
        <v>875000</v>
      </c>
      <c r="J898" s="31" t="n">
        <v>2.19</v>
      </c>
      <c r="K898" s="31" t="n">
        <v>2.38</v>
      </c>
      <c r="L898" s="31" t="n">
        <v>-0.19</v>
      </c>
      <c r="M898" s="31" t="n">
        <v>2.5</v>
      </c>
      <c r="O898" t="n">
        <v>3</v>
      </c>
      <c r="P898" t="inlineStr">
        <is>
          <t>04f10</t>
        </is>
      </c>
    </row>
    <row r="899">
      <c r="A899" t="n">
        <v>898</v>
      </c>
      <c r="B899" t="inlineStr">
        <is>
          <t>Matthew Poitras</t>
        </is>
      </c>
      <c r="C899" t="inlineStr">
        <is>
          <t>BOS</t>
        </is>
      </c>
      <c r="D899" t="inlineStr">
        <is>
          <t>F</t>
        </is>
      </c>
      <c r="E899" t="inlineStr">
        <is>
          <t>F</t>
        </is>
      </c>
      <c r="F899" t="n">
        <v>22</v>
      </c>
      <c r="G899" t="inlineStr"/>
      <c r="H899" t="inlineStr">
        <is>
          <t>FA</t>
        </is>
      </c>
      <c r="I899" s="30" t="n">
        <v>870000</v>
      </c>
      <c r="J899" s="31" t="n">
        <v>2.08</v>
      </c>
      <c r="K899" s="31" t="n">
        <v>6.69</v>
      </c>
      <c r="L899" s="31" t="n">
        <v>-4.61</v>
      </c>
      <c r="M899" s="31" t="n">
        <v>2.39</v>
      </c>
      <c r="O899" t="n">
        <v>39</v>
      </c>
      <c r="P899" t="inlineStr">
        <is>
          <t>05ymq</t>
        </is>
      </c>
    </row>
    <row r="900">
      <c r="A900" t="n">
        <v>899</v>
      </c>
      <c r="B900" t="inlineStr">
        <is>
          <t>Hugh McGing</t>
        </is>
      </c>
      <c r="C900" t="inlineStr">
        <is>
          <t>STL</t>
        </is>
      </c>
      <c r="D900" t="inlineStr">
        <is>
          <t>F</t>
        </is>
      </c>
      <c r="E900" t="inlineStr">
        <is>
          <t>F</t>
        </is>
      </c>
      <c r="F900" t="n">
        <v>28</v>
      </c>
      <c r="G900" t="inlineStr"/>
      <c r="H900" t="inlineStr">
        <is>
          <t>FA</t>
        </is>
      </c>
      <c r="I900" s="30" t="n">
        <v>775000</v>
      </c>
      <c r="J900" s="31" t="n">
        <v>2.08</v>
      </c>
      <c r="K900" s="31" t="n">
        <v>2.13</v>
      </c>
      <c r="L900" s="31" t="n">
        <v>-0.05</v>
      </c>
      <c r="M900" s="31" t="n">
        <v>2.68</v>
      </c>
      <c r="O900" t="n">
        <v>3</v>
      </c>
      <c r="P900" t="inlineStr">
        <is>
          <t>04n4q</t>
        </is>
      </c>
    </row>
    <row r="901">
      <c r="A901" t="n">
        <v>900</v>
      </c>
      <c r="B901" t="inlineStr">
        <is>
          <t>Quinn Hutson</t>
        </is>
      </c>
      <c r="C901" t="inlineStr">
        <is>
          <t>EDM</t>
        </is>
      </c>
      <c r="D901" t="inlineStr">
        <is>
          <t>F</t>
        </is>
      </c>
      <c r="E901" t="inlineStr">
        <is>
          <t>F</t>
        </is>
      </c>
      <c r="F901" t="n">
        <v>24</v>
      </c>
      <c r="G901" t="inlineStr"/>
      <c r="H901" t="inlineStr">
        <is>
          <t>FA</t>
        </is>
      </c>
      <c r="I901" s="30" t="n">
        <v>875000</v>
      </c>
      <c r="J901" s="31" t="n">
        <v>2.04</v>
      </c>
      <c r="K901" s="31" t="n">
        <v>2.04</v>
      </c>
      <c r="L901" s="31" t="n">
        <v>0</v>
      </c>
      <c r="M901" s="31" t="n">
        <v>2.33</v>
      </c>
      <c r="N901" t="n">
        <v>292</v>
      </c>
      <c r="O901" t="n">
        <v>35</v>
      </c>
      <c r="P901" t="inlineStr">
        <is>
          <t>0632b</t>
        </is>
      </c>
    </row>
    <row r="902">
      <c r="A902" t="n">
        <v>901</v>
      </c>
      <c r="B902" t="inlineStr">
        <is>
          <t>Ville Heinola</t>
        </is>
      </c>
      <c r="C902" t="inlineStr">
        <is>
          <t>VGK</t>
        </is>
      </c>
      <c r="D902" t="inlineStr">
        <is>
          <t>D</t>
        </is>
      </c>
      <c r="E902" t="inlineStr">
        <is>
          <t>D</t>
        </is>
      </c>
      <c r="F902" t="n">
        <v>25</v>
      </c>
      <c r="G902" t="inlineStr"/>
      <c r="H902" t="inlineStr">
        <is>
          <t>FA</t>
        </is>
      </c>
      <c r="I902" s="30" t="n">
        <v>850000</v>
      </c>
      <c r="J902" s="31" t="n">
        <v>1.96</v>
      </c>
      <c r="K902" s="31" t="n">
        <v>7.27</v>
      </c>
      <c r="L902" s="31" t="n">
        <v>-5.31</v>
      </c>
      <c r="M902" s="31" t="n">
        <v>2.31</v>
      </c>
      <c r="O902" t="n">
        <v>14</v>
      </c>
      <c r="P902" t="inlineStr">
        <is>
          <t>04zb7</t>
        </is>
      </c>
    </row>
    <row r="903">
      <c r="A903" t="n">
        <v>902</v>
      </c>
      <c r="B903" t="inlineStr">
        <is>
          <t>Ty Mueller</t>
        </is>
      </c>
      <c r="C903" t="inlineStr">
        <is>
          <t>VAN</t>
        </is>
      </c>
      <c r="D903" t="inlineStr">
        <is>
          <t>F</t>
        </is>
      </c>
      <c r="E903" t="inlineStr">
        <is>
          <t>F</t>
        </is>
      </c>
      <c r="F903" t="n">
        <v>23</v>
      </c>
      <c r="G903" t="inlineStr"/>
      <c r="H903" t="inlineStr">
        <is>
          <t>FA</t>
        </is>
      </c>
      <c r="I903" s="30" t="n">
        <v>870000</v>
      </c>
      <c r="J903" s="31" t="n">
        <v>1.91</v>
      </c>
      <c r="K903" s="31" t="n">
        <v>1.86</v>
      </c>
      <c r="L903" s="31" t="n">
        <v>0.05</v>
      </c>
      <c r="M903" s="31" t="n">
        <v>2.2</v>
      </c>
      <c r="O903" t="n">
        <v>6</v>
      </c>
      <c r="P903" t="inlineStr">
        <is>
          <t>064iq</t>
        </is>
      </c>
    </row>
    <row r="904">
      <c r="A904" t="n">
        <v>903</v>
      </c>
      <c r="B904" t="inlineStr">
        <is>
          <t>Tyson Gross</t>
        </is>
      </c>
      <c r="C904" t="inlineStr">
        <is>
          <t>CGY</t>
        </is>
      </c>
      <c r="D904" t="inlineStr">
        <is>
          <t>F</t>
        </is>
      </c>
      <c r="E904" t="inlineStr">
        <is>
          <t>F</t>
        </is>
      </c>
      <c r="F904" t="n">
        <v>23</v>
      </c>
      <c r="G904" t="inlineStr"/>
      <c r="H904" t="inlineStr">
        <is>
          <t>FA</t>
        </is>
      </c>
      <c r="I904" s="30" t="n">
        <v>1</v>
      </c>
      <c r="J904" s="31" t="n">
        <v>1.9</v>
      </c>
      <c r="K904" s="31" t="n">
        <v>1.9</v>
      </c>
      <c r="L904" s="31" t="n">
        <v>0</v>
      </c>
      <c r="M904" s="31" t="n">
        <v>1900000</v>
      </c>
      <c r="O904" t="n">
        <v>12</v>
      </c>
      <c r="P904" t="inlineStr">
        <is>
          <t>072da</t>
        </is>
      </c>
    </row>
    <row r="905">
      <c r="A905" t="n">
        <v>904</v>
      </c>
      <c r="B905" t="inlineStr">
        <is>
          <t>Taylor Makar</t>
        </is>
      </c>
      <c r="C905" t="inlineStr">
        <is>
          <t>COL</t>
        </is>
      </c>
      <c r="D905" t="inlineStr">
        <is>
          <t>F</t>
        </is>
      </c>
      <c r="E905" t="inlineStr">
        <is>
          <t>F</t>
        </is>
      </c>
      <c r="F905" t="n">
        <v>25</v>
      </c>
      <c r="G905" t="inlineStr"/>
      <c r="H905" t="inlineStr">
        <is>
          <t>FA</t>
        </is>
      </c>
      <c r="I905" s="30" t="n">
        <v>875000</v>
      </c>
      <c r="J905" s="31" t="n">
        <v>1.89</v>
      </c>
      <c r="K905" s="31" t="n">
        <v>3.78</v>
      </c>
      <c r="L905" s="31" t="n">
        <v>-1.89</v>
      </c>
      <c r="M905" s="31" t="n">
        <v>2.16</v>
      </c>
      <c r="O905" t="n">
        <v>9</v>
      </c>
      <c r="P905" t="inlineStr">
        <is>
          <t>05ugu</t>
        </is>
      </c>
    </row>
    <row r="906">
      <c r="A906" t="n">
        <v>905</v>
      </c>
      <c r="B906" t="inlineStr">
        <is>
          <t>Jacob Moverare</t>
        </is>
      </c>
      <c r="C906" t="inlineStr">
        <is>
          <t>(N/A)</t>
        </is>
      </c>
      <c r="D906" t="inlineStr">
        <is>
          <t>D</t>
        </is>
      </c>
      <c r="E906" t="inlineStr">
        <is>
          <t>D</t>
        </is>
      </c>
      <c r="F906" t="n">
        <v>28</v>
      </c>
      <c r="G906" t="inlineStr"/>
      <c r="H906" t="inlineStr">
        <is>
          <t>FA</t>
        </is>
      </c>
      <c r="I906" s="30" t="n">
        <v>1</v>
      </c>
      <c r="J906" s="31" t="n">
        <v>1.87</v>
      </c>
      <c r="K906" s="31" t="n">
        <v>5.07</v>
      </c>
      <c r="L906" s="31" t="n">
        <v>-3.2</v>
      </c>
      <c r="M906" s="31" t="n">
        <v>1870000</v>
      </c>
      <c r="O906" t="n">
        <v>2</v>
      </c>
      <c r="P906" t="inlineStr">
        <is>
          <t>042x5</t>
        </is>
      </c>
    </row>
    <row r="907">
      <c r="A907" t="n">
        <v>906</v>
      </c>
      <c r="B907" t="inlineStr">
        <is>
          <t>Phillip Tomasino</t>
        </is>
      </c>
      <c r="C907" t="inlineStr">
        <is>
          <t>OTT</t>
        </is>
      </c>
      <c r="D907" t="inlineStr">
        <is>
          <t>F</t>
        </is>
      </c>
      <c r="E907" t="inlineStr">
        <is>
          <t>F</t>
        </is>
      </c>
      <c r="F907" t="n">
        <v>25</v>
      </c>
      <c r="G907" t="inlineStr"/>
      <c r="H907" t="inlineStr">
        <is>
          <t>FA</t>
        </is>
      </c>
      <c r="I907" s="30" t="n">
        <v>900000</v>
      </c>
      <c r="J907" s="31" t="n">
        <v>1.83</v>
      </c>
      <c r="K907" s="31" t="n">
        <v>10.3</v>
      </c>
      <c r="L907" s="31" t="n">
        <v>-8.470000000000001</v>
      </c>
      <c r="M907" s="31" t="n">
        <v>2.03</v>
      </c>
      <c r="O907" t="n">
        <v>10</v>
      </c>
      <c r="P907" t="inlineStr">
        <is>
          <t>04zb8</t>
        </is>
      </c>
    </row>
    <row r="908">
      <c r="A908" t="n">
        <v>907</v>
      </c>
      <c r="B908" t="inlineStr">
        <is>
          <t>Angus Booth</t>
        </is>
      </c>
      <c r="C908" t="inlineStr">
        <is>
          <t>LAK</t>
        </is>
      </c>
      <c r="D908" t="inlineStr">
        <is>
          <t>D</t>
        </is>
      </c>
      <c r="E908" t="inlineStr">
        <is>
          <t>D</t>
        </is>
      </c>
      <c r="F908" t="n">
        <v>22</v>
      </c>
      <c r="G908" t="inlineStr"/>
      <c r="H908" t="inlineStr">
        <is>
          <t>FA</t>
        </is>
      </c>
      <c r="I908" s="30" t="n">
        <v>826667</v>
      </c>
      <c r="J908" s="31" t="n">
        <v>1.79</v>
      </c>
      <c r="K908" s="31" t="n">
        <v>1.79</v>
      </c>
      <c r="L908" s="31" t="n">
        <v>0</v>
      </c>
      <c r="M908" s="31" t="n">
        <v>2.17</v>
      </c>
      <c r="N908" t="n">
        <v>291.2</v>
      </c>
      <c r="O908" t="n">
        <v>12</v>
      </c>
      <c r="P908" t="inlineStr">
        <is>
          <t>060nb</t>
        </is>
      </c>
    </row>
    <row r="909">
      <c r="A909" t="n">
        <v>908</v>
      </c>
      <c r="B909" t="inlineStr">
        <is>
          <t>Tristan Luneau</t>
        </is>
      </c>
      <c r="C909" t="inlineStr">
        <is>
          <t>ANA</t>
        </is>
      </c>
      <c r="D909" t="inlineStr">
        <is>
          <t>D</t>
        </is>
      </c>
      <c r="E909" t="inlineStr">
        <is>
          <t>D</t>
        </is>
      </c>
      <c r="F909" t="n">
        <v>22</v>
      </c>
      <c r="G909" t="inlineStr"/>
      <c r="H909" t="inlineStr">
        <is>
          <t>Sidizen Kanes</t>
        </is>
      </c>
      <c r="I909" s="30" t="n">
        <v>865000</v>
      </c>
      <c r="J909" s="31" t="n">
        <v>1.74</v>
      </c>
      <c r="K909" s="31" t="n">
        <v>37.95</v>
      </c>
      <c r="L909" s="31" t="n">
        <v>-36.21</v>
      </c>
      <c r="M909" s="31" t="n">
        <v>2.01</v>
      </c>
      <c r="N909" t="n">
        <v>292.1</v>
      </c>
      <c r="O909" t="n">
        <v>59</v>
      </c>
      <c r="P909" t="inlineStr">
        <is>
          <t>05rj3</t>
        </is>
      </c>
    </row>
    <row r="910">
      <c r="A910" t="n">
        <v>909</v>
      </c>
      <c r="B910" t="inlineStr">
        <is>
          <t>Luke Haymes</t>
        </is>
      </c>
      <c r="C910" t="inlineStr">
        <is>
          <t>TOR</t>
        </is>
      </c>
      <c r="D910" t="inlineStr">
        <is>
          <t>F</t>
        </is>
      </c>
      <c r="E910" t="inlineStr">
        <is>
          <t>F</t>
        </is>
      </c>
      <c r="F910" t="n">
        <v>23</v>
      </c>
      <c r="G910" t="inlineStr"/>
      <c r="H910" t="inlineStr">
        <is>
          <t>FA</t>
        </is>
      </c>
      <c r="I910" s="30" t="n">
        <v>875000</v>
      </c>
      <c r="J910" s="31" t="n">
        <v>1.73</v>
      </c>
      <c r="K910" s="31" t="n">
        <v>3.8</v>
      </c>
      <c r="L910" s="31" t="n">
        <v>-2.07</v>
      </c>
      <c r="M910" s="31" t="n">
        <v>1.98</v>
      </c>
      <c r="O910" t="n">
        <v>7</v>
      </c>
      <c r="P910" t="inlineStr">
        <is>
          <t>06kwu</t>
        </is>
      </c>
    </row>
    <row r="911">
      <c r="A911" t="n">
        <v>910</v>
      </c>
      <c r="B911" t="inlineStr">
        <is>
          <t>Aydar Suniev</t>
        </is>
      </c>
      <c r="C911" t="inlineStr">
        <is>
          <t>CGY</t>
        </is>
      </c>
      <c r="D911" t="inlineStr">
        <is>
          <t>F</t>
        </is>
      </c>
      <c r="E911" t="inlineStr">
        <is>
          <t>F</t>
        </is>
      </c>
      <c r="F911" t="n">
        <v>21</v>
      </c>
      <c r="G911" t="inlineStr"/>
      <c r="H911" t="inlineStr">
        <is>
          <t>FA</t>
        </is>
      </c>
      <c r="I911" s="30" t="n">
        <v>923333</v>
      </c>
      <c r="J911" s="31" t="n">
        <v>1.72</v>
      </c>
      <c r="K911" s="31" t="n">
        <v>1.72</v>
      </c>
      <c r="L911" s="31" t="n">
        <v>0</v>
      </c>
      <c r="M911" s="31" t="n">
        <v>1.86</v>
      </c>
      <c r="O911" t="n">
        <v>17</v>
      </c>
      <c r="P911" t="inlineStr">
        <is>
          <t>066sp</t>
        </is>
      </c>
    </row>
    <row r="912">
      <c r="A912" t="n">
        <v>911</v>
      </c>
      <c r="B912" t="inlineStr">
        <is>
          <t>Kai Uchacz</t>
        </is>
      </c>
      <c r="C912" t="inlineStr">
        <is>
          <t>VGK</t>
        </is>
      </c>
      <c r="D912" t="inlineStr">
        <is>
          <t>F</t>
        </is>
      </c>
      <c r="E912" t="inlineStr">
        <is>
          <t>F</t>
        </is>
      </c>
      <c r="F912" t="n">
        <v>23</v>
      </c>
      <c r="G912" t="inlineStr"/>
      <c r="H912" t="inlineStr">
        <is>
          <t>FA</t>
        </is>
      </c>
      <c r="I912" s="30" t="n">
        <v>845000</v>
      </c>
      <c r="J912" s="31" t="n">
        <v>1.72</v>
      </c>
      <c r="K912" s="31" t="n">
        <v>8.6</v>
      </c>
      <c r="L912" s="31" t="n">
        <v>-6.88</v>
      </c>
      <c r="M912" s="31" t="n">
        <v>2.04</v>
      </c>
      <c r="O912" t="n">
        <v>7</v>
      </c>
      <c r="P912" t="inlineStr">
        <is>
          <t>060xd</t>
        </is>
      </c>
    </row>
    <row r="913">
      <c r="A913" t="n">
        <v>912</v>
      </c>
      <c r="B913" t="inlineStr">
        <is>
          <t>Cameron Crotty</t>
        </is>
      </c>
      <c r="C913" t="inlineStr">
        <is>
          <t>OTT</t>
        </is>
      </c>
      <c r="D913" t="inlineStr">
        <is>
          <t>D</t>
        </is>
      </c>
      <c r="E913" t="inlineStr">
        <is>
          <t>D</t>
        </is>
      </c>
      <c r="F913" t="n">
        <v>27</v>
      </c>
      <c r="G913" t="inlineStr"/>
      <c r="H913" t="inlineStr">
        <is>
          <t>FA</t>
        </is>
      </c>
      <c r="I913" s="30" t="n">
        <v>812500</v>
      </c>
      <c r="J913" s="31" t="n">
        <v>1.7</v>
      </c>
      <c r="K913" s="31" t="n">
        <v>1.48</v>
      </c>
      <c r="L913" s="31" t="n">
        <v>0.22</v>
      </c>
      <c r="M913" s="31" t="n">
        <v>2.09</v>
      </c>
      <c r="O913" t="n">
        <v>2</v>
      </c>
      <c r="P913" t="inlineStr">
        <is>
          <t>04f1j</t>
        </is>
      </c>
    </row>
    <row r="914">
      <c r="A914" t="n">
        <v>913</v>
      </c>
      <c r="B914" t="inlineStr">
        <is>
          <t>Ivan Ivan</t>
        </is>
      </c>
      <c r="C914" t="inlineStr">
        <is>
          <t>BOS</t>
        </is>
      </c>
      <c r="D914" t="inlineStr">
        <is>
          <t>F</t>
        </is>
      </c>
      <c r="E914" t="inlineStr">
        <is>
          <t>F</t>
        </is>
      </c>
      <c r="F914" t="n">
        <v>24</v>
      </c>
      <c r="G914" t="inlineStr"/>
      <c r="H914" t="inlineStr">
        <is>
          <t>FA</t>
        </is>
      </c>
      <c r="I914" s="30" t="n">
        <v>850000</v>
      </c>
      <c r="J914" s="31" t="n">
        <v>1.69</v>
      </c>
      <c r="K914" s="31" t="n">
        <v>5.77</v>
      </c>
      <c r="L914" s="31" t="n">
        <v>-4.08</v>
      </c>
      <c r="M914" s="31" t="n">
        <v>1.99</v>
      </c>
      <c r="O914" t="n">
        <v>14</v>
      </c>
      <c r="P914" t="inlineStr">
        <is>
          <t>064et</t>
        </is>
      </c>
    </row>
    <row r="915">
      <c r="A915" t="n">
        <v>914</v>
      </c>
      <c r="B915" t="inlineStr">
        <is>
          <t>Ludvig Jansson</t>
        </is>
      </c>
      <c r="C915" t="inlineStr">
        <is>
          <t>FLA</t>
        </is>
      </c>
      <c r="D915" t="inlineStr">
        <is>
          <t>D</t>
        </is>
      </c>
      <c r="E915" t="inlineStr">
        <is>
          <t>D</t>
        </is>
      </c>
      <c r="F915" t="n">
        <v>22</v>
      </c>
      <c r="G915" t="inlineStr"/>
      <c r="H915" t="inlineStr">
        <is>
          <t>FA</t>
        </is>
      </c>
      <c r="I915" s="30" t="n">
        <v>855000</v>
      </c>
      <c r="J915" s="31" t="n">
        <v>1.69</v>
      </c>
      <c r="K915" s="31" t="n">
        <v>1.69</v>
      </c>
      <c r="L915" s="31" t="n">
        <v>0</v>
      </c>
      <c r="M915" s="31" t="n">
        <v>1.98</v>
      </c>
      <c r="O915" t="n">
        <v>6</v>
      </c>
      <c r="P915" t="inlineStr">
        <is>
          <t>060nh</t>
        </is>
      </c>
    </row>
    <row r="916">
      <c r="A916" t="n">
        <v>915</v>
      </c>
      <c r="B916" t="inlineStr">
        <is>
          <t>Patrik Laine</t>
        </is>
      </c>
      <c r="C916" t="inlineStr">
        <is>
          <t>(N/A)</t>
        </is>
      </c>
      <c r="D916" t="inlineStr">
        <is>
          <t>F</t>
        </is>
      </c>
      <c r="E916" t="inlineStr">
        <is>
          <t>F</t>
        </is>
      </c>
      <c r="F916" t="n">
        <v>28</v>
      </c>
      <c r="G916" t="inlineStr"/>
      <c r="H916" t="inlineStr">
        <is>
          <t>FA</t>
        </is>
      </c>
      <c r="I916" s="30" t="n">
        <v>1</v>
      </c>
      <c r="J916" s="31" t="n">
        <v>1.6</v>
      </c>
      <c r="K916" s="31" t="n">
        <v>9.800000000000001</v>
      </c>
      <c r="L916" s="31" t="n">
        <v>-8.199999999999999</v>
      </c>
      <c r="M916" s="31" t="n">
        <v>1600000</v>
      </c>
      <c r="N916" t="n">
        <v>292.7</v>
      </c>
      <c r="O916" t="n">
        <v>37</v>
      </c>
      <c r="P916" t="inlineStr">
        <is>
          <t>03mn5</t>
        </is>
      </c>
    </row>
    <row r="917">
      <c r="A917" t="n">
        <v>916</v>
      </c>
      <c r="B917" t="inlineStr">
        <is>
          <t>Thomas Milic</t>
        </is>
      </c>
      <c r="C917" t="inlineStr">
        <is>
          <t>WPG</t>
        </is>
      </c>
      <c r="D917" t="inlineStr">
        <is>
          <t>G</t>
        </is>
      </c>
      <c r="E917" t="inlineStr">
        <is>
          <t>G</t>
        </is>
      </c>
      <c r="F917" t="n">
        <v>23</v>
      </c>
      <c r="G917" t="inlineStr"/>
      <c r="H917" t="inlineStr">
        <is>
          <t>FA</t>
        </is>
      </c>
      <c r="I917" s="30" t="n">
        <v>841667</v>
      </c>
      <c r="J917" s="31" t="n">
        <v>1.58</v>
      </c>
      <c r="K917" s="31" t="n">
        <v>1.62</v>
      </c>
      <c r="L917" s="31" t="n">
        <v>-0.04</v>
      </c>
      <c r="M917" s="31" t="n">
        <v>1.88</v>
      </c>
      <c r="O917" t="n">
        <v>21</v>
      </c>
      <c r="P917" t="inlineStr">
        <is>
          <t>05u3g</t>
        </is>
      </c>
    </row>
    <row r="918">
      <c r="A918" t="n">
        <v>917</v>
      </c>
      <c r="B918" t="inlineStr">
        <is>
          <t>Matt Luff</t>
        </is>
      </c>
      <c r="C918" t="inlineStr">
        <is>
          <t>NYI</t>
        </is>
      </c>
      <c r="D918" t="inlineStr">
        <is>
          <t>F</t>
        </is>
      </c>
      <c r="E918" t="inlineStr">
        <is>
          <t>F</t>
        </is>
      </c>
      <c r="F918" t="n">
        <v>29</v>
      </c>
      <c r="G918" t="inlineStr"/>
      <c r="H918" t="inlineStr">
        <is>
          <t>FA</t>
        </is>
      </c>
      <c r="I918" s="30" t="n">
        <v>850000</v>
      </c>
      <c r="J918" s="31" t="n">
        <v>1.56</v>
      </c>
      <c r="K918" s="31" t="n">
        <v>3.35</v>
      </c>
      <c r="L918" s="31" t="n">
        <v>-1.79</v>
      </c>
      <c r="M918" s="31" t="n">
        <v>1.84</v>
      </c>
      <c r="O918" t="n">
        <v>2</v>
      </c>
      <c r="P918" t="inlineStr">
        <is>
          <t>048yc</t>
        </is>
      </c>
    </row>
    <row r="919">
      <c r="A919" t="n">
        <v>918</v>
      </c>
      <c r="B919" t="inlineStr">
        <is>
          <t>James Hagens</t>
        </is>
      </c>
      <c r="C919" t="inlineStr">
        <is>
          <t>BOS</t>
        </is>
      </c>
      <c r="D919" t="inlineStr">
        <is>
          <t>F</t>
        </is>
      </c>
      <c r="E919" t="inlineStr">
        <is>
          <t>F</t>
        </is>
      </c>
      <c r="F919" t="n">
        <v>19</v>
      </c>
      <c r="G919" t="inlineStr"/>
      <c r="H919" t="inlineStr">
        <is>
          <t>Mike</t>
        </is>
      </c>
      <c r="I919" s="30" t="n">
        <v>986250</v>
      </c>
      <c r="J919" s="31" t="n">
        <v>1.55</v>
      </c>
      <c r="K919" s="31" t="n">
        <v>50.73</v>
      </c>
      <c r="L919" s="31" t="n">
        <v>-49.18</v>
      </c>
      <c r="M919" s="31" t="n">
        <v>1.57</v>
      </c>
      <c r="N919" t="n">
        <v>270</v>
      </c>
      <c r="O919" t="n">
        <v>79</v>
      </c>
      <c r="P919" t="inlineStr">
        <is>
          <t>06ag2</t>
        </is>
      </c>
    </row>
    <row r="920">
      <c r="A920" t="n">
        <v>919</v>
      </c>
      <c r="B920" t="inlineStr">
        <is>
          <t>Garrett Wilson</t>
        </is>
      </c>
      <c r="C920" t="inlineStr">
        <is>
          <t>(N/A)</t>
        </is>
      </c>
      <c r="D920" t="inlineStr">
        <is>
          <t>F</t>
        </is>
      </c>
      <c r="E920" t="inlineStr">
        <is>
          <t>F</t>
        </is>
      </c>
      <c r="F920" t="n">
        <v>35</v>
      </c>
      <c r="G920" t="inlineStr"/>
      <c r="H920" t="inlineStr">
        <is>
          <t>FA</t>
        </is>
      </c>
      <c r="I920" s="30" t="n">
        <v>1</v>
      </c>
      <c r="J920" s="31" t="n">
        <v>1.55</v>
      </c>
      <c r="K920" s="31" t="n">
        <v>1.55</v>
      </c>
      <c r="L920" s="31" t="n">
        <v>0</v>
      </c>
      <c r="M920" s="31" t="n">
        <v>1550000</v>
      </c>
      <c r="O920" t="n">
        <v>1</v>
      </c>
      <c r="P920" t="inlineStr">
        <is>
          <t>024b4</t>
        </is>
      </c>
    </row>
    <row r="921">
      <c r="A921" t="n">
        <v>920</v>
      </c>
      <c r="B921" t="inlineStr">
        <is>
          <t>Mikulas Hovorka</t>
        </is>
      </c>
      <c r="C921" t="inlineStr">
        <is>
          <t>FLA</t>
        </is>
      </c>
      <c r="D921" t="inlineStr">
        <is>
          <t>D</t>
        </is>
      </c>
      <c r="E921" t="inlineStr">
        <is>
          <t>D</t>
        </is>
      </c>
      <c r="F921" t="n">
        <v>25</v>
      </c>
      <c r="G921" t="inlineStr"/>
      <c r="H921" t="inlineStr">
        <is>
          <t>FA</t>
        </is>
      </c>
      <c r="I921" s="30" t="n">
        <v>950000</v>
      </c>
      <c r="J921" s="31" t="n">
        <v>1.53</v>
      </c>
      <c r="K921" s="31" t="n">
        <v>1.54</v>
      </c>
      <c r="L921" s="31" t="n">
        <v>-0.01</v>
      </c>
      <c r="M921" s="31" t="n">
        <v>1.61</v>
      </c>
      <c r="O921" t="n">
        <v>4</v>
      </c>
      <c r="P921" t="inlineStr">
        <is>
          <t>06l26</t>
        </is>
      </c>
    </row>
    <row r="922">
      <c r="A922" t="n">
        <v>921</v>
      </c>
      <c r="B922" t="inlineStr">
        <is>
          <t>Anton Blidh</t>
        </is>
      </c>
      <c r="C922" t="inlineStr">
        <is>
          <t>NYR</t>
        </is>
      </c>
      <c r="D922" t="inlineStr">
        <is>
          <t>F</t>
        </is>
      </c>
      <c r="E922" t="inlineStr">
        <is>
          <t>F</t>
        </is>
      </c>
      <c r="F922" t="n">
        <v>31</v>
      </c>
      <c r="G922" t="inlineStr"/>
      <c r="H922" t="inlineStr">
        <is>
          <t>FA</t>
        </is>
      </c>
      <c r="I922" s="30" t="n">
        <v>775000</v>
      </c>
      <c r="J922" s="31" t="n">
        <v>1.5</v>
      </c>
      <c r="K922" s="31" t="n">
        <v>5.25</v>
      </c>
      <c r="L922" s="31" t="n">
        <v>-3.75</v>
      </c>
      <c r="M922" s="31" t="n">
        <v>1.94</v>
      </c>
      <c r="O922" t="n">
        <v>2</v>
      </c>
      <c r="P922" t="inlineStr">
        <is>
          <t>031sy</t>
        </is>
      </c>
    </row>
    <row r="923">
      <c r="A923" t="n">
        <v>922</v>
      </c>
      <c r="B923" t="inlineStr">
        <is>
          <t>Isaiah George</t>
        </is>
      </c>
      <c r="C923" t="inlineStr">
        <is>
          <t>NYI</t>
        </is>
      </c>
      <c r="D923" t="inlineStr">
        <is>
          <t>D</t>
        </is>
      </c>
      <c r="E923" t="inlineStr">
        <is>
          <t>D</t>
        </is>
      </c>
      <c r="F923" t="n">
        <v>22</v>
      </c>
      <c r="G923" t="inlineStr"/>
      <c r="H923" t="inlineStr">
        <is>
          <t>FA</t>
        </is>
      </c>
      <c r="I923" s="30" t="n">
        <v>838333</v>
      </c>
      <c r="J923" s="31" t="n">
        <v>1.49</v>
      </c>
      <c r="K923" s="31" t="n">
        <v>11.43</v>
      </c>
      <c r="L923" s="31" t="n">
        <v>-9.94</v>
      </c>
      <c r="M923" s="31" t="n">
        <v>1.78</v>
      </c>
      <c r="O923" t="n">
        <v>16</v>
      </c>
      <c r="P923" t="inlineStr">
        <is>
          <t>060j7</t>
        </is>
      </c>
    </row>
    <row r="924">
      <c r="A924" t="n">
        <v>923</v>
      </c>
      <c r="B924" t="inlineStr">
        <is>
          <t>Tristen Nielsen</t>
        </is>
      </c>
      <c r="C924" t="inlineStr">
        <is>
          <t>COL</t>
        </is>
      </c>
      <c r="D924" t="inlineStr">
        <is>
          <t>F</t>
        </is>
      </c>
      <c r="E924" t="inlineStr">
        <is>
          <t>F</t>
        </is>
      </c>
      <c r="F924" t="n">
        <v>26</v>
      </c>
      <c r="G924" t="inlineStr"/>
      <c r="H924" t="inlineStr">
        <is>
          <t>FA</t>
        </is>
      </c>
      <c r="I924" s="30" t="n">
        <v>775000</v>
      </c>
      <c r="J924" s="31" t="n">
        <v>1.49</v>
      </c>
      <c r="K924" s="31" t="n">
        <v>1.49</v>
      </c>
      <c r="L924" s="31" t="n">
        <v>0</v>
      </c>
      <c r="M924" s="31" t="n">
        <v>1.92</v>
      </c>
      <c r="O924" t="n">
        <v>4</v>
      </c>
      <c r="P924" t="inlineStr">
        <is>
          <t>04rfc</t>
        </is>
      </c>
    </row>
    <row r="925">
      <c r="A925" t="n">
        <v>924</v>
      </c>
      <c r="B925" t="inlineStr">
        <is>
          <t>Connor Mackey</t>
        </is>
      </c>
      <c r="C925" t="inlineStr">
        <is>
          <t>CHI</t>
        </is>
      </c>
      <c r="D925" t="inlineStr">
        <is>
          <t>D</t>
        </is>
      </c>
      <c r="E925" t="inlineStr">
        <is>
          <t>D</t>
        </is>
      </c>
      <c r="F925" t="n">
        <v>29</v>
      </c>
      <c r="G925" t="inlineStr"/>
      <c r="H925" t="inlineStr">
        <is>
          <t>FA</t>
        </is>
      </c>
      <c r="I925" s="30" t="n">
        <v>937500</v>
      </c>
      <c r="J925" s="31" t="n">
        <v>1.44</v>
      </c>
      <c r="K925" s="31" t="n">
        <v>1.77</v>
      </c>
      <c r="L925" s="31" t="n">
        <v>-0.33</v>
      </c>
      <c r="M925" s="31" t="n">
        <v>1.54</v>
      </c>
      <c r="O925" t="n">
        <v>2</v>
      </c>
      <c r="P925" t="inlineStr">
        <is>
          <t>04lky</t>
        </is>
      </c>
    </row>
    <row r="926">
      <c r="A926" t="n">
        <v>925</v>
      </c>
      <c r="B926" t="inlineStr">
        <is>
          <t>Artur Akhtyamov</t>
        </is>
      </c>
      <c r="C926" t="inlineStr">
        <is>
          <t>TOR</t>
        </is>
      </c>
      <c r="D926" t="inlineStr">
        <is>
          <t>G</t>
        </is>
      </c>
      <c r="E926" t="inlineStr">
        <is>
          <t>G</t>
        </is>
      </c>
      <c r="F926" t="n">
        <v>24</v>
      </c>
      <c r="G926" t="inlineStr"/>
      <c r="H926" t="inlineStr">
        <is>
          <t>FA</t>
        </is>
      </c>
      <c r="I926" s="30" t="n">
        <v>900000</v>
      </c>
      <c r="J926" s="31" t="n">
        <v>1.42</v>
      </c>
      <c r="K926" s="31" t="n">
        <v>6.54</v>
      </c>
      <c r="L926" s="31" t="n">
        <v>-5.12</v>
      </c>
      <c r="M926" s="31" t="n">
        <v>1.58</v>
      </c>
      <c r="O926" t="n">
        <v>42</v>
      </c>
      <c r="P926" t="inlineStr">
        <is>
          <t>05nik</t>
        </is>
      </c>
    </row>
    <row r="927">
      <c r="A927" t="n">
        <v>926</v>
      </c>
      <c r="B927" t="inlineStr">
        <is>
          <t>Danny Zhilkin</t>
        </is>
      </c>
      <c r="C927" t="inlineStr">
        <is>
          <t>WPG</t>
        </is>
      </c>
      <c r="D927" t="inlineStr">
        <is>
          <t>F</t>
        </is>
      </c>
      <c r="E927" t="inlineStr">
        <is>
          <t>F</t>
        </is>
      </c>
      <c r="F927" t="n">
        <v>22</v>
      </c>
      <c r="G927" t="inlineStr"/>
      <c r="H927" t="inlineStr">
        <is>
          <t>FA</t>
        </is>
      </c>
      <c r="I927" s="30" t="n">
        <v>803333</v>
      </c>
      <c r="J927" s="31" t="n">
        <v>1.41</v>
      </c>
      <c r="K927" s="31" t="n">
        <v>2.73</v>
      </c>
      <c r="L927" s="31" t="n">
        <v>-1.32</v>
      </c>
      <c r="M927" s="31" t="n">
        <v>1.76</v>
      </c>
      <c r="O927" t="n">
        <v>9</v>
      </c>
      <c r="P927" t="inlineStr">
        <is>
          <t>05wwb</t>
        </is>
      </c>
    </row>
    <row r="928">
      <c r="A928" t="n">
        <v>927</v>
      </c>
      <c r="B928" t="inlineStr">
        <is>
          <t>Michael Callahan</t>
        </is>
      </c>
      <c r="C928" t="inlineStr">
        <is>
          <t>TBL</t>
        </is>
      </c>
      <c r="D928" t="inlineStr">
        <is>
          <t>D</t>
        </is>
      </c>
      <c r="E928" t="inlineStr">
        <is>
          <t>D</t>
        </is>
      </c>
      <c r="F928" t="n">
        <v>26</v>
      </c>
      <c r="G928" t="inlineStr"/>
      <c r="H928" t="inlineStr">
        <is>
          <t>FA</t>
        </is>
      </c>
      <c r="I928" s="30" t="n">
        <v>850000</v>
      </c>
      <c r="J928" s="31" t="n">
        <v>1.41</v>
      </c>
      <c r="K928" s="31" t="n">
        <v>1.88</v>
      </c>
      <c r="L928" s="31" t="n">
        <v>-0.47</v>
      </c>
      <c r="M928" s="31" t="n">
        <v>1.66</v>
      </c>
      <c r="O928" t="n">
        <v>3</v>
      </c>
      <c r="P928" t="inlineStr">
        <is>
          <t>04r05</t>
        </is>
      </c>
    </row>
    <row r="929">
      <c r="A929" t="n">
        <v>928</v>
      </c>
      <c r="B929" t="inlineStr">
        <is>
          <t>Boko Imama</t>
        </is>
      </c>
      <c r="C929" t="inlineStr">
        <is>
          <t>FLA</t>
        </is>
      </c>
      <c r="D929" t="inlineStr">
        <is>
          <t>F</t>
        </is>
      </c>
      <c r="E929" t="inlineStr">
        <is>
          <t>F</t>
        </is>
      </c>
      <c r="F929" t="n">
        <v>30</v>
      </c>
      <c r="G929" t="inlineStr"/>
      <c r="H929" t="inlineStr">
        <is>
          <t>FA</t>
        </is>
      </c>
      <c r="I929" s="30" t="n">
        <v>850000</v>
      </c>
      <c r="J929" s="31" t="n">
        <v>1.4</v>
      </c>
      <c r="K929" s="31" t="n">
        <v>3.09</v>
      </c>
      <c r="L929" s="31" t="n">
        <v>-1.69</v>
      </c>
      <c r="M929" s="31" t="n">
        <v>1.65</v>
      </c>
      <c r="N929" t="n">
        <v>292.5</v>
      </c>
      <c r="O929" t="n">
        <v>3</v>
      </c>
      <c r="P929" t="inlineStr">
        <is>
          <t>03rjc</t>
        </is>
      </c>
    </row>
    <row r="930">
      <c r="A930" t="n">
        <v>929</v>
      </c>
      <c r="B930" t="inlineStr">
        <is>
          <t>Riley Tufte</t>
        </is>
      </c>
      <c r="C930" t="inlineStr">
        <is>
          <t>NJD</t>
        </is>
      </c>
      <c r="D930" t="inlineStr">
        <is>
          <t>F</t>
        </is>
      </c>
      <c r="E930" t="inlineStr">
        <is>
          <t>F</t>
        </is>
      </c>
      <c r="F930" t="n">
        <v>28</v>
      </c>
      <c r="G930" t="inlineStr"/>
      <c r="H930" t="inlineStr">
        <is>
          <t>Aznfungus</t>
        </is>
      </c>
      <c r="I930" s="30" t="n">
        <v>850000</v>
      </c>
      <c r="J930" s="31" t="n">
        <v>1.39</v>
      </c>
      <c r="K930" s="31" t="n">
        <v>3.28</v>
      </c>
      <c r="L930" s="31" t="n">
        <v>-1.89</v>
      </c>
      <c r="M930" s="31" t="n">
        <v>1.64</v>
      </c>
      <c r="O930" t="n">
        <v>5</v>
      </c>
      <c r="P930" t="inlineStr">
        <is>
          <t>03zun</t>
        </is>
      </c>
    </row>
    <row r="931">
      <c r="A931" t="n">
        <v>930</v>
      </c>
      <c r="B931" t="inlineStr">
        <is>
          <t>David Reinbacher</t>
        </is>
      </c>
      <c r="C931" t="inlineStr">
        <is>
          <t>MTL</t>
        </is>
      </c>
      <c r="D931" t="inlineStr">
        <is>
          <t>D</t>
        </is>
      </c>
      <c r="E931" t="inlineStr">
        <is>
          <t>D</t>
        </is>
      </c>
      <c r="F931" t="n">
        <v>21</v>
      </c>
      <c r="G931" t="inlineStr"/>
      <c r="H931" t="inlineStr">
        <is>
          <t>The Last Place Lukes</t>
        </is>
      </c>
      <c r="I931" s="30" t="n">
        <v>918333</v>
      </c>
      <c r="J931" s="31" t="n">
        <v>1.39</v>
      </c>
      <c r="K931" s="31" t="n">
        <v>9.32</v>
      </c>
      <c r="L931" s="31" t="n">
        <v>-7.93</v>
      </c>
      <c r="M931" s="31" t="n">
        <v>1.51</v>
      </c>
      <c r="O931" t="n">
        <v>59</v>
      </c>
      <c r="P931" t="inlineStr">
        <is>
          <t>067yd</t>
        </is>
      </c>
    </row>
    <row r="932">
      <c r="A932" t="n">
        <v>931</v>
      </c>
      <c r="B932" t="inlineStr">
        <is>
          <t>Dylan Coghlan</t>
        </is>
      </c>
      <c r="C932" t="inlineStr">
        <is>
          <t>VGK</t>
        </is>
      </c>
      <c r="D932" t="inlineStr">
        <is>
          <t>D</t>
        </is>
      </c>
      <c r="E932" t="inlineStr">
        <is>
          <t>D</t>
        </is>
      </c>
      <c r="F932" t="n">
        <v>28</v>
      </c>
      <c r="G932" t="inlineStr"/>
      <c r="H932" t="inlineStr">
        <is>
          <t>FA</t>
        </is>
      </c>
      <c r="I932" s="30" t="n">
        <v>875000</v>
      </c>
      <c r="J932" s="31" t="n">
        <v>1.34</v>
      </c>
      <c r="K932" s="31" t="n">
        <v>9.68</v>
      </c>
      <c r="L932" s="31" t="n">
        <v>-8.34</v>
      </c>
      <c r="M932" s="31" t="n">
        <v>1.53</v>
      </c>
      <c r="O932" t="n">
        <v>3</v>
      </c>
      <c r="P932" t="inlineStr">
        <is>
          <t>045ch</t>
        </is>
      </c>
    </row>
    <row r="933">
      <c r="A933" t="n">
        <v>932</v>
      </c>
      <c r="B933" t="inlineStr">
        <is>
          <t>Luca Cagnoni</t>
        </is>
      </c>
      <c r="C933" t="inlineStr">
        <is>
          <t>SJS</t>
        </is>
      </c>
      <c r="D933" t="inlineStr">
        <is>
          <t>D</t>
        </is>
      </c>
      <c r="E933" t="inlineStr">
        <is>
          <t>D</t>
        </is>
      </c>
      <c r="F933" t="n">
        <v>21</v>
      </c>
      <c r="G933" t="inlineStr"/>
      <c r="H933" t="inlineStr">
        <is>
          <t>Sidizen Kanes</t>
        </is>
      </c>
      <c r="I933" s="30" t="n">
        <v>895000</v>
      </c>
      <c r="J933" s="31" t="n">
        <v>1.33</v>
      </c>
      <c r="K933" s="31" t="n">
        <v>30.56</v>
      </c>
      <c r="L933" s="31" t="n">
        <v>-29.23</v>
      </c>
      <c r="M933" s="31" t="n">
        <v>1.49</v>
      </c>
      <c r="N933" t="n">
        <v>287.6</v>
      </c>
      <c r="O933" t="n">
        <v>65</v>
      </c>
      <c r="P933" t="inlineStr">
        <is>
          <t>06ay2</t>
        </is>
      </c>
    </row>
    <row r="934">
      <c r="A934" t="n">
        <v>933</v>
      </c>
      <c r="B934" t="inlineStr">
        <is>
          <t>Cameron Hughes</t>
        </is>
      </c>
      <c r="C934" t="inlineStr">
        <is>
          <t>DAL</t>
        </is>
      </c>
      <c r="D934" t="inlineStr">
        <is>
          <t>F</t>
        </is>
      </c>
      <c r="E934" t="inlineStr">
        <is>
          <t>F</t>
        </is>
      </c>
      <c r="F934" t="n">
        <v>29</v>
      </c>
      <c r="G934" t="inlineStr"/>
      <c r="H934" t="inlineStr">
        <is>
          <t>FA</t>
        </is>
      </c>
      <c r="I934" s="30" t="n">
        <v>775000</v>
      </c>
      <c r="J934" s="31" t="n">
        <v>1.23</v>
      </c>
      <c r="K934" s="31" t="n">
        <v>4.38</v>
      </c>
      <c r="L934" s="31" t="n">
        <v>-3.15</v>
      </c>
      <c r="M934" s="31" t="n">
        <v>1.59</v>
      </c>
      <c r="O934" t="n">
        <v>2</v>
      </c>
      <c r="P934" t="inlineStr">
        <is>
          <t>03riz</t>
        </is>
      </c>
    </row>
    <row r="935">
      <c r="A935" t="n">
        <v>934</v>
      </c>
      <c r="B935" t="inlineStr">
        <is>
          <t>Patrick Giles</t>
        </is>
      </c>
      <c r="C935" t="inlineStr">
        <is>
          <t>SJS</t>
        </is>
      </c>
      <c r="D935" t="inlineStr">
        <is>
          <t>F</t>
        </is>
      </c>
      <c r="E935" t="inlineStr">
        <is>
          <t>F</t>
        </is>
      </c>
      <c r="F935" t="n">
        <v>26</v>
      </c>
      <c r="G935" t="inlineStr"/>
      <c r="H935" t="inlineStr">
        <is>
          <t>FA</t>
        </is>
      </c>
      <c r="I935" s="30" t="n">
        <v>875000</v>
      </c>
      <c r="J935" s="31" t="n">
        <v>1.23</v>
      </c>
      <c r="K935" s="31" t="n">
        <v>1.42</v>
      </c>
      <c r="L935" s="31" t="n">
        <v>-0.19</v>
      </c>
      <c r="M935" s="31" t="n">
        <v>1.41</v>
      </c>
      <c r="O935" t="n">
        <v>4</v>
      </c>
      <c r="P935" t="inlineStr">
        <is>
          <t>04r69</t>
        </is>
      </c>
    </row>
    <row r="936">
      <c r="A936" t="n">
        <v>935</v>
      </c>
      <c r="B936" t="inlineStr">
        <is>
          <t>Dysin Mayo</t>
        </is>
      </c>
      <c r="C936" t="inlineStr">
        <is>
          <t>CBJ</t>
        </is>
      </c>
      <c r="D936" t="inlineStr">
        <is>
          <t>D</t>
        </is>
      </c>
      <c r="E936" t="inlineStr">
        <is>
          <t>D</t>
        </is>
      </c>
      <c r="F936" t="n">
        <v>30</v>
      </c>
      <c r="G936" t="inlineStr"/>
      <c r="H936" t="inlineStr">
        <is>
          <t>FA</t>
        </is>
      </c>
      <c r="I936" s="30" t="n">
        <v>775000</v>
      </c>
      <c r="J936" s="31" t="n">
        <v>1.23</v>
      </c>
      <c r="K936" s="31" t="n">
        <v>1.23</v>
      </c>
      <c r="L936" s="31" t="n">
        <v>0</v>
      </c>
      <c r="M936" s="31" t="n">
        <v>1.59</v>
      </c>
      <c r="O936" t="n">
        <v>2</v>
      </c>
      <c r="P936" t="inlineStr">
        <is>
          <t>03czd</t>
        </is>
      </c>
    </row>
    <row r="937">
      <c r="A937" t="n">
        <v>936</v>
      </c>
      <c r="B937" t="inlineStr">
        <is>
          <t>Justin Robidas</t>
        </is>
      </c>
      <c r="C937" t="inlineStr">
        <is>
          <t>CAR</t>
        </is>
      </c>
      <c r="D937" t="inlineStr">
        <is>
          <t>F</t>
        </is>
      </c>
      <c r="E937" t="inlineStr">
        <is>
          <t>F</t>
        </is>
      </c>
      <c r="F937" t="n">
        <v>23</v>
      </c>
      <c r="G937" t="inlineStr"/>
      <c r="H937" t="inlineStr">
        <is>
          <t>FA</t>
        </is>
      </c>
      <c r="I937" s="30" t="n">
        <v>825000</v>
      </c>
      <c r="J937" s="31" t="n">
        <v>1.19</v>
      </c>
      <c r="K937" s="31" t="n">
        <v>1.19</v>
      </c>
      <c r="L937" s="31" t="n">
        <v>0</v>
      </c>
      <c r="M937" s="31" t="n">
        <v>1.44</v>
      </c>
      <c r="O937" t="n">
        <v>16</v>
      </c>
      <c r="P937" t="inlineStr">
        <is>
          <t>05gdb</t>
        </is>
      </c>
    </row>
    <row r="938">
      <c r="A938" t="n">
        <v>937</v>
      </c>
      <c r="B938" t="inlineStr">
        <is>
          <t>Derek Forbort</t>
        </is>
      </c>
      <c r="C938" t="inlineStr">
        <is>
          <t>(N/A)</t>
        </is>
      </c>
      <c r="D938" t="inlineStr">
        <is>
          <t>D</t>
        </is>
      </c>
      <c r="E938" t="inlineStr">
        <is>
          <t>D</t>
        </is>
      </c>
      <c r="F938" t="n">
        <v>34</v>
      </c>
      <c r="G938" t="inlineStr"/>
      <c r="H938" t="inlineStr">
        <is>
          <t>FA</t>
        </is>
      </c>
      <c r="I938" s="30" t="n">
        <v>1</v>
      </c>
      <c r="J938" s="31" t="n">
        <v>1.17</v>
      </c>
      <c r="K938" s="31" t="n">
        <v>13.08</v>
      </c>
      <c r="L938" s="31" t="n">
        <v>-11.91</v>
      </c>
      <c r="M938" s="31" t="n">
        <v>1170000</v>
      </c>
      <c r="O938" t="n">
        <v>3</v>
      </c>
      <c r="P938" t="inlineStr">
        <is>
          <t>01zr5</t>
        </is>
      </c>
    </row>
    <row r="939">
      <c r="A939" t="n">
        <v>938</v>
      </c>
      <c r="B939" t="inlineStr">
        <is>
          <t>Alex Barre-Boulet</t>
        </is>
      </c>
      <c r="C939" t="inlineStr">
        <is>
          <t>SJS</t>
        </is>
      </c>
      <c r="D939" t="inlineStr">
        <is>
          <t>F</t>
        </is>
      </c>
      <c r="E939" t="inlineStr">
        <is>
          <t>F</t>
        </is>
      </c>
      <c r="F939" t="n">
        <v>29</v>
      </c>
      <c r="G939" t="inlineStr"/>
      <c r="H939" t="inlineStr">
        <is>
          <t>FA</t>
        </is>
      </c>
      <c r="I939" s="30" t="n">
        <v>875000</v>
      </c>
      <c r="J939" s="31" t="n">
        <v>1.15</v>
      </c>
      <c r="K939" s="31" t="n">
        <v>2.54</v>
      </c>
      <c r="L939" s="31" t="n">
        <v>-1.39</v>
      </c>
      <c r="M939" s="31" t="n">
        <v>1.31</v>
      </c>
      <c r="O939" t="n">
        <v>5</v>
      </c>
      <c r="P939" t="inlineStr">
        <is>
          <t>04408</t>
        </is>
      </c>
    </row>
    <row r="940">
      <c r="A940" t="n">
        <v>939</v>
      </c>
      <c r="B940" t="inlineStr">
        <is>
          <t>Mikael Pyyhtia</t>
        </is>
      </c>
      <c r="C940" t="inlineStr">
        <is>
          <t>CBJ</t>
        </is>
      </c>
      <c r="D940" t="inlineStr">
        <is>
          <t>F</t>
        </is>
      </c>
      <c r="E940" t="inlineStr">
        <is>
          <t>F</t>
        </is>
      </c>
      <c r="F940" t="n">
        <v>24</v>
      </c>
      <c r="G940" t="inlineStr"/>
      <c r="H940" t="inlineStr">
        <is>
          <t>FA</t>
        </is>
      </c>
      <c r="I940" s="30" t="n">
        <v>875000</v>
      </c>
      <c r="J940" s="31" t="n">
        <v>1.13</v>
      </c>
      <c r="K940" s="31" t="n">
        <v>11.54</v>
      </c>
      <c r="L940" s="31" t="n">
        <v>-10.41</v>
      </c>
      <c r="M940" s="31" t="n">
        <v>1.29</v>
      </c>
      <c r="O940" t="n">
        <v>9</v>
      </c>
      <c r="P940" t="inlineStr">
        <is>
          <t>05oxq</t>
        </is>
      </c>
    </row>
    <row r="941">
      <c r="A941" t="n">
        <v>940</v>
      </c>
      <c r="B941" t="inlineStr">
        <is>
          <t>Dryden Hunt</t>
        </is>
      </c>
      <c r="C941" t="inlineStr">
        <is>
          <t>CGY</t>
        </is>
      </c>
      <c r="D941" t="inlineStr">
        <is>
          <t>F</t>
        </is>
      </c>
      <c r="E941" t="inlineStr">
        <is>
          <t>F</t>
        </is>
      </c>
      <c r="F941" t="n">
        <v>30</v>
      </c>
      <c r="G941" t="inlineStr"/>
      <c r="H941" t="inlineStr">
        <is>
          <t>FA</t>
        </is>
      </c>
      <c r="I941" s="30" t="n">
        <v>825000</v>
      </c>
      <c r="J941" s="31" t="n">
        <v>1.11</v>
      </c>
      <c r="K941" s="31" t="n">
        <v>8.130000000000001</v>
      </c>
      <c r="L941" s="31" t="n">
        <v>-7.02</v>
      </c>
      <c r="M941" s="31" t="n">
        <v>1.35</v>
      </c>
      <c r="O941" t="n">
        <v>2</v>
      </c>
      <c r="P941" t="inlineStr">
        <is>
          <t>03h4z</t>
        </is>
      </c>
    </row>
    <row r="942">
      <c r="A942" t="n">
        <v>941</v>
      </c>
      <c r="B942" t="inlineStr">
        <is>
          <t>Victor Eklund</t>
        </is>
      </c>
      <c r="C942" t="inlineStr">
        <is>
          <t>NYI</t>
        </is>
      </c>
      <c r="D942" t="inlineStr">
        <is>
          <t>F</t>
        </is>
      </c>
      <c r="E942" t="inlineStr">
        <is>
          <t>F</t>
        </is>
      </c>
      <c r="F942" t="n">
        <v>19</v>
      </c>
      <c r="G942" t="inlineStr"/>
      <c r="H942" t="inlineStr">
        <is>
          <t>Sidizen Kanes</t>
        </is>
      </c>
      <c r="I942" s="30" t="n">
        <v>975000</v>
      </c>
      <c r="J942" s="31" t="n">
        <v>1.1</v>
      </c>
      <c r="K942" s="31" t="n">
        <v>1.1</v>
      </c>
      <c r="L942" s="31" t="n">
        <v>0</v>
      </c>
      <c r="M942" s="31" t="n">
        <v>1.13</v>
      </c>
      <c r="N942" t="n">
        <v>291.4</v>
      </c>
      <c r="O942" t="n">
        <v>67</v>
      </c>
      <c r="P942" t="inlineStr">
        <is>
          <t>06pyw</t>
        </is>
      </c>
    </row>
    <row r="943">
      <c r="A943" t="n">
        <v>942</v>
      </c>
      <c r="B943" t="inlineStr">
        <is>
          <t>Cole O'Hara</t>
        </is>
      </c>
      <c r="C943" t="inlineStr">
        <is>
          <t>NSH</t>
        </is>
      </c>
      <c r="D943" t="inlineStr">
        <is>
          <t>F</t>
        </is>
      </c>
      <c r="E943" t="inlineStr">
        <is>
          <t>F</t>
        </is>
      </c>
      <c r="F943" t="n">
        <v>24</v>
      </c>
      <c r="G943" t="inlineStr"/>
      <c r="H943" t="inlineStr">
        <is>
          <t>FA</t>
        </is>
      </c>
      <c r="I943" s="30" t="n">
        <v>860000</v>
      </c>
      <c r="J943" s="31" t="n">
        <v>1.1</v>
      </c>
      <c r="K943" s="31" t="n">
        <v>4.9</v>
      </c>
      <c r="L943" s="31" t="n">
        <v>-3.8</v>
      </c>
      <c r="M943" s="31" t="n">
        <v>1.28</v>
      </c>
      <c r="O943" t="n">
        <v>8</v>
      </c>
      <c r="P943" t="inlineStr">
        <is>
          <t>062pq</t>
        </is>
      </c>
    </row>
    <row r="944">
      <c r="A944" t="n">
        <v>943</v>
      </c>
      <c r="B944" t="inlineStr">
        <is>
          <t>Jaycob Megna</t>
        </is>
      </c>
      <c r="C944" t="inlineStr">
        <is>
          <t>VGK</t>
        </is>
      </c>
      <c r="D944" t="inlineStr">
        <is>
          <t>D</t>
        </is>
      </c>
      <c r="E944" t="inlineStr">
        <is>
          <t>D</t>
        </is>
      </c>
      <c r="F944" t="n">
        <v>33</v>
      </c>
      <c r="G944" t="inlineStr"/>
      <c r="H944" t="inlineStr">
        <is>
          <t>FA</t>
        </is>
      </c>
      <c r="I944" s="30" t="n">
        <v>800000</v>
      </c>
      <c r="J944" s="31" t="n">
        <v>1.09</v>
      </c>
      <c r="K944" s="31" t="n">
        <v>3.3</v>
      </c>
      <c r="L944" s="31" t="n">
        <v>-2.21</v>
      </c>
      <c r="M944" s="31" t="n">
        <v>1.36</v>
      </c>
      <c r="O944" t="n">
        <v>1</v>
      </c>
      <c r="P944" t="inlineStr">
        <is>
          <t>03c9d</t>
        </is>
      </c>
    </row>
    <row r="945">
      <c r="A945" t="n">
        <v>944</v>
      </c>
      <c r="B945" t="inlineStr">
        <is>
          <t>Brendan Brisson</t>
        </is>
      </c>
      <c r="C945" t="inlineStr">
        <is>
          <t>TOR</t>
        </is>
      </c>
      <c r="D945" t="inlineStr">
        <is>
          <t>F</t>
        </is>
      </c>
      <c r="E945" t="inlineStr">
        <is>
          <t>F</t>
        </is>
      </c>
      <c r="F945" t="n">
        <v>24</v>
      </c>
      <c r="G945" t="inlineStr"/>
      <c r="H945" t="inlineStr">
        <is>
          <t>FA</t>
        </is>
      </c>
      <c r="I945" s="30" t="n">
        <v>1</v>
      </c>
      <c r="J945" s="31" t="n">
        <v>1.09</v>
      </c>
      <c r="K945" s="31" t="n">
        <v>2.19</v>
      </c>
      <c r="L945" s="31" t="n">
        <v>-1.1</v>
      </c>
      <c r="M945" s="31" t="n">
        <v>1090000</v>
      </c>
      <c r="O945" t="n">
        <v>14</v>
      </c>
      <c r="P945" t="inlineStr">
        <is>
          <t>05k9g</t>
        </is>
      </c>
    </row>
    <row r="946">
      <c r="A946" t="n">
        <v>945</v>
      </c>
      <c r="B946" t="inlineStr">
        <is>
          <t>Brady Martin</t>
        </is>
      </c>
      <c r="C946" t="inlineStr">
        <is>
          <t>NSH</t>
        </is>
      </c>
      <c r="D946" t="inlineStr">
        <is>
          <t>F</t>
        </is>
      </c>
      <c r="E946" t="inlineStr">
        <is>
          <t>F</t>
        </is>
      </c>
      <c r="F946" t="n">
        <v>19</v>
      </c>
      <c r="G946" t="inlineStr"/>
      <c r="H946" t="inlineStr">
        <is>
          <t>Aznfungus</t>
        </is>
      </c>
      <c r="I946" s="30" t="n">
        <v>975000</v>
      </c>
      <c r="J946" s="31" t="n">
        <v>1.08</v>
      </c>
      <c r="K946" s="31" t="n">
        <v>8.880000000000001</v>
      </c>
      <c r="L946" s="31" t="n">
        <v>-7.8</v>
      </c>
      <c r="M946" s="31" t="n">
        <v>1.11</v>
      </c>
      <c r="O946" t="n">
        <v>66</v>
      </c>
      <c r="P946" t="inlineStr">
        <is>
          <t>06rus</t>
        </is>
      </c>
    </row>
    <row r="947">
      <c r="A947" t="n">
        <v>946</v>
      </c>
      <c r="B947" t="inlineStr">
        <is>
          <t>Riley Stillman</t>
        </is>
      </c>
      <c r="C947" t="inlineStr">
        <is>
          <t>EDM</t>
        </is>
      </c>
      <c r="D947" t="inlineStr">
        <is>
          <t>D</t>
        </is>
      </c>
      <c r="E947" t="inlineStr">
        <is>
          <t>D</t>
        </is>
      </c>
      <c r="F947" t="n">
        <v>28</v>
      </c>
      <c r="G947" t="inlineStr"/>
      <c r="H947" t="inlineStr">
        <is>
          <t>FA</t>
        </is>
      </c>
      <c r="I947" s="30" t="n">
        <v>775000</v>
      </c>
      <c r="J947" s="31" t="n">
        <v>1.04</v>
      </c>
      <c r="K947" s="31" t="n">
        <v>1.17</v>
      </c>
      <c r="L947" s="31" t="n">
        <v>-0.13</v>
      </c>
      <c r="M947" s="31" t="n">
        <v>1.34</v>
      </c>
      <c r="O947" t="n">
        <v>1</v>
      </c>
      <c r="P947" t="inlineStr">
        <is>
          <t>042x6</t>
        </is>
      </c>
    </row>
    <row r="948">
      <c r="A948" t="n">
        <v>947</v>
      </c>
      <c r="B948" t="inlineStr">
        <is>
          <t>Felix Unger Sorum</t>
        </is>
      </c>
      <c r="C948" t="inlineStr">
        <is>
          <t>CAR</t>
        </is>
      </c>
      <c r="D948" t="inlineStr">
        <is>
          <t>F</t>
        </is>
      </c>
      <c r="E948" t="inlineStr">
        <is>
          <t>F</t>
        </is>
      </c>
      <c r="F948" t="n">
        <v>20</v>
      </c>
      <c r="G948" t="inlineStr"/>
      <c r="H948" t="inlineStr">
        <is>
          <t>Deef-Fence</t>
        </is>
      </c>
      <c r="I948" s="30" t="n">
        <v>803334</v>
      </c>
      <c r="J948" s="31" t="n">
        <v>1.04</v>
      </c>
      <c r="K948" s="31" t="n">
        <v>1.04</v>
      </c>
      <c r="L948" s="31" t="n">
        <v>0</v>
      </c>
      <c r="M948" s="31" t="n">
        <v>1.29</v>
      </c>
      <c r="O948" t="n">
        <v>36</v>
      </c>
      <c r="P948" t="inlineStr">
        <is>
          <t>06bui</t>
        </is>
      </c>
    </row>
    <row r="949">
      <c r="A949" t="n">
        <v>948</v>
      </c>
      <c r="B949" t="inlineStr">
        <is>
          <t>Maxim Groshev</t>
        </is>
      </c>
      <c r="C949" t="inlineStr">
        <is>
          <t>TBL</t>
        </is>
      </c>
      <c r="D949" t="inlineStr">
        <is>
          <t>F,D</t>
        </is>
      </c>
      <c r="E949" t="inlineStr">
        <is>
          <t>D,F</t>
        </is>
      </c>
      <c r="F949" t="n">
        <v>24</v>
      </c>
      <c r="G949" t="inlineStr"/>
      <c r="H949" t="inlineStr">
        <is>
          <t>FA</t>
        </is>
      </c>
      <c r="I949" s="30" t="n">
        <v>875000</v>
      </c>
      <c r="J949" s="31" t="n">
        <v>1.04</v>
      </c>
      <c r="K949" s="31" t="n">
        <v>1.04</v>
      </c>
      <c r="L949" s="31" t="n">
        <v>0</v>
      </c>
      <c r="M949" s="31" t="n">
        <v>1.19</v>
      </c>
      <c r="O949" t="n">
        <v>9</v>
      </c>
      <c r="P949" t="inlineStr">
        <is>
          <t>05kjb</t>
        </is>
      </c>
    </row>
    <row r="950">
      <c r="A950" t="n">
        <v>949</v>
      </c>
      <c r="B950" t="inlineStr">
        <is>
          <t>Ryan Johnson</t>
        </is>
      </c>
      <c r="C950" t="inlineStr">
        <is>
          <t>BUF</t>
        </is>
      </c>
      <c r="D950" t="inlineStr">
        <is>
          <t>D</t>
        </is>
      </c>
      <c r="E950" t="inlineStr">
        <is>
          <t>D</t>
        </is>
      </c>
      <c r="F950" t="n">
        <v>25</v>
      </c>
      <c r="G950" t="inlineStr"/>
      <c r="H950" t="inlineStr">
        <is>
          <t>FA</t>
        </is>
      </c>
      <c r="I950" s="30" t="n">
        <v>775000</v>
      </c>
      <c r="J950" s="31" t="n">
        <v>1.02</v>
      </c>
      <c r="K950" s="31" t="n">
        <v>3.18</v>
      </c>
      <c r="L950" s="31" t="n">
        <v>-2.16</v>
      </c>
      <c r="M950" s="31" t="n">
        <v>1.32</v>
      </c>
      <c r="O950" t="n">
        <v>9</v>
      </c>
      <c r="P950" t="inlineStr">
        <is>
          <t>04zp5</t>
        </is>
      </c>
    </row>
    <row r="951">
      <c r="A951" t="n">
        <v>950</v>
      </c>
      <c r="B951" t="inlineStr">
        <is>
          <t>Arthur Kaliyev</t>
        </is>
      </c>
      <c r="C951" t="inlineStr">
        <is>
          <t>(N/A)</t>
        </is>
      </c>
      <c r="D951" t="inlineStr">
        <is>
          <t>F</t>
        </is>
      </c>
      <c r="E951" t="inlineStr">
        <is>
          <t>F</t>
        </is>
      </c>
      <c r="F951" t="n">
        <v>25</v>
      </c>
      <c r="G951" t="inlineStr"/>
      <c r="H951" t="inlineStr">
        <is>
          <t>FA</t>
        </is>
      </c>
      <c r="I951" s="30" t="n">
        <v>1</v>
      </c>
      <c r="J951" s="31" t="n">
        <v>1</v>
      </c>
      <c r="K951" s="31" t="n">
        <v>6.98</v>
      </c>
      <c r="L951" s="31" t="n">
        <v>-5.98</v>
      </c>
      <c r="M951" s="31" t="n">
        <v>1000000</v>
      </c>
      <c r="O951" t="n">
        <v>9</v>
      </c>
      <c r="P951" t="inlineStr">
        <is>
          <t>04sy1</t>
        </is>
      </c>
    </row>
    <row r="952">
      <c r="A952" t="n">
        <v>951</v>
      </c>
      <c r="B952" t="inlineStr">
        <is>
          <t>Jonas Rondbjerg</t>
        </is>
      </c>
      <c r="C952" t="inlineStr">
        <is>
          <t>VGK</t>
        </is>
      </c>
      <c r="D952" t="inlineStr">
        <is>
          <t>F</t>
        </is>
      </c>
      <c r="E952" t="inlineStr">
        <is>
          <t>F</t>
        </is>
      </c>
      <c r="F952" t="n">
        <v>27</v>
      </c>
      <c r="G952" t="inlineStr"/>
      <c r="H952" t="inlineStr">
        <is>
          <t>FA</t>
        </is>
      </c>
      <c r="I952" s="30" t="n">
        <v>850000</v>
      </c>
      <c r="J952" s="31" t="n">
        <v>1</v>
      </c>
      <c r="K952" s="31" t="n">
        <v>10.17</v>
      </c>
      <c r="L952" s="31" t="n">
        <v>-9.17</v>
      </c>
      <c r="M952" s="31" t="n">
        <v>1.18</v>
      </c>
      <c r="O952" t="n">
        <v>5</v>
      </c>
      <c r="P952" t="inlineStr">
        <is>
          <t>04f18</t>
        </is>
      </c>
    </row>
    <row r="953">
      <c r="A953" t="n">
        <v>952</v>
      </c>
      <c r="B953" t="inlineStr">
        <is>
          <t>Kevin Rooney</t>
        </is>
      </c>
      <c r="C953" t="inlineStr">
        <is>
          <t>(N/A)</t>
        </is>
      </c>
      <c r="D953" t="inlineStr">
        <is>
          <t>F</t>
        </is>
      </c>
      <c r="E953" t="inlineStr">
        <is>
          <t>F</t>
        </is>
      </c>
      <c r="F953" t="n">
        <v>33</v>
      </c>
      <c r="G953" t="inlineStr"/>
      <c r="H953" t="inlineStr">
        <is>
          <t>FA</t>
        </is>
      </c>
      <c r="I953" s="30" t="n">
        <v>1</v>
      </c>
      <c r="J953" s="31" t="n">
        <v>1</v>
      </c>
      <c r="K953" s="31" t="n">
        <v>5.06</v>
      </c>
      <c r="L953" s="31" t="n">
        <v>-4.06</v>
      </c>
      <c r="M953" s="31" t="n">
        <v>1000000</v>
      </c>
      <c r="O953" t="n">
        <v>1</v>
      </c>
      <c r="P953" t="inlineStr">
        <is>
          <t>048y7</t>
        </is>
      </c>
    </row>
    <row r="954">
      <c r="A954" t="n">
        <v>953</v>
      </c>
      <c r="B954" t="inlineStr">
        <is>
          <t>Adam Ginning</t>
        </is>
      </c>
      <c r="C954" t="inlineStr">
        <is>
          <t>VGK</t>
        </is>
      </c>
      <c r="D954" t="inlineStr">
        <is>
          <t>D</t>
        </is>
      </c>
      <c r="E954" t="inlineStr">
        <is>
          <t>D</t>
        </is>
      </c>
      <c r="F954" t="n">
        <v>26</v>
      </c>
      <c r="G954" t="inlineStr"/>
      <c r="H954" t="inlineStr">
        <is>
          <t>FA</t>
        </is>
      </c>
      <c r="I954" s="30" t="n">
        <v>875000</v>
      </c>
      <c r="J954" s="31" t="n">
        <v>0.96</v>
      </c>
      <c r="K954" s="31" t="n">
        <v>1.06</v>
      </c>
      <c r="L954" s="31" t="n">
        <v>-0.1</v>
      </c>
      <c r="M954" s="31" t="n">
        <v>1.1</v>
      </c>
      <c r="O954" t="n">
        <v>4</v>
      </c>
      <c r="P954" t="inlineStr">
        <is>
          <t>04qy6</t>
        </is>
      </c>
    </row>
    <row r="955">
      <c r="A955" t="n">
        <v>954</v>
      </c>
      <c r="B955" t="inlineStr">
        <is>
          <t>Andreas Englund</t>
        </is>
      </c>
      <c r="C955" t="inlineStr">
        <is>
          <t>CGY</t>
        </is>
      </c>
      <c r="D955" t="inlineStr">
        <is>
          <t>D</t>
        </is>
      </c>
      <c r="E955" t="inlineStr">
        <is>
          <t>D</t>
        </is>
      </c>
      <c r="F955" t="n">
        <v>30</v>
      </c>
      <c r="G955" t="inlineStr"/>
      <c r="H955" t="inlineStr">
        <is>
          <t>FA</t>
        </is>
      </c>
      <c r="I955" s="30" t="n">
        <v>900000</v>
      </c>
      <c r="J955" s="31" t="n">
        <v>0.96</v>
      </c>
      <c r="K955" s="31" t="n">
        <v>5.9</v>
      </c>
      <c r="L955" s="31" t="n">
        <v>-4.94</v>
      </c>
      <c r="M955" s="31" t="n">
        <v>1.07</v>
      </c>
      <c r="O955" t="n">
        <v>2</v>
      </c>
      <c r="P955" t="inlineStr">
        <is>
          <t>03eaq</t>
        </is>
      </c>
    </row>
    <row r="956">
      <c r="A956" t="n">
        <v>955</v>
      </c>
      <c r="B956" t="inlineStr">
        <is>
          <t>Cole McWard</t>
        </is>
      </c>
      <c r="C956" t="inlineStr">
        <is>
          <t>TOR</t>
        </is>
      </c>
      <c r="D956" t="inlineStr">
        <is>
          <t>D</t>
        </is>
      </c>
      <c r="E956" t="inlineStr">
        <is>
          <t>D</t>
        </is>
      </c>
      <c r="F956" t="n">
        <v>25</v>
      </c>
      <c r="G956" t="inlineStr"/>
      <c r="H956" t="inlineStr">
        <is>
          <t>FA</t>
        </is>
      </c>
      <c r="I956" s="30" t="n">
        <v>875000</v>
      </c>
      <c r="J956" s="31" t="n">
        <v>0.95</v>
      </c>
      <c r="K956" s="31" t="n">
        <v>0.74</v>
      </c>
      <c r="L956" s="31" t="n">
        <v>0.21</v>
      </c>
      <c r="M956" s="31" t="n">
        <v>1.09</v>
      </c>
      <c r="O956" t="n">
        <v>4</v>
      </c>
      <c r="P956" t="inlineStr">
        <is>
          <t>06avt</t>
        </is>
      </c>
    </row>
    <row r="957">
      <c r="A957" t="n">
        <v>956</v>
      </c>
      <c r="B957" t="inlineStr">
        <is>
          <t>John Hayden</t>
        </is>
      </c>
      <c r="C957" t="inlineStr">
        <is>
          <t>SEA</t>
        </is>
      </c>
      <c r="D957" t="inlineStr">
        <is>
          <t>F</t>
        </is>
      </c>
      <c r="E957" t="inlineStr">
        <is>
          <t>F</t>
        </is>
      </c>
      <c r="F957" t="n">
        <v>31</v>
      </c>
      <c r="G957" t="inlineStr"/>
      <c r="H957" t="inlineStr">
        <is>
          <t>FA</t>
        </is>
      </c>
      <c r="I957" s="30" t="n">
        <v>775000</v>
      </c>
      <c r="J957" s="31" t="n">
        <v>0.93</v>
      </c>
      <c r="K957" s="31" t="n">
        <v>2.55</v>
      </c>
      <c r="L957" s="31" t="n">
        <v>-1.62</v>
      </c>
      <c r="M957" s="31" t="n">
        <v>1.2</v>
      </c>
      <c r="O957" t="n">
        <v>3</v>
      </c>
      <c r="P957" t="inlineStr">
        <is>
          <t>031oy</t>
        </is>
      </c>
    </row>
    <row r="958">
      <c r="A958" t="n">
        <v>957</v>
      </c>
      <c r="B958" t="inlineStr">
        <is>
          <t>Lane Pederson</t>
        </is>
      </c>
      <c r="C958" t="inlineStr">
        <is>
          <t>LAK</t>
        </is>
      </c>
      <c r="D958" t="inlineStr">
        <is>
          <t>F</t>
        </is>
      </c>
      <c r="E958" t="inlineStr">
        <is>
          <t>F</t>
        </is>
      </c>
      <c r="F958" t="n">
        <v>29</v>
      </c>
      <c r="G958" t="inlineStr"/>
      <c r="H958" t="inlineStr">
        <is>
          <t>FA</t>
        </is>
      </c>
      <c r="I958" s="30" t="n">
        <v>875000</v>
      </c>
      <c r="J958" s="31" t="n">
        <v>0.92</v>
      </c>
      <c r="K958" s="31" t="n">
        <v>0.92</v>
      </c>
      <c r="L958" s="31" t="n">
        <v>0</v>
      </c>
      <c r="M958" s="31" t="n">
        <v>1.05</v>
      </c>
      <c r="O958" t="n">
        <v>3</v>
      </c>
      <c r="P958" t="inlineStr">
        <is>
          <t>03wkk</t>
        </is>
      </c>
    </row>
    <row r="959">
      <c r="A959" t="n">
        <v>958</v>
      </c>
      <c r="B959" t="inlineStr">
        <is>
          <t>Isaak Phillips</t>
        </is>
      </c>
      <c r="C959" t="inlineStr">
        <is>
          <t>WPG</t>
        </is>
      </c>
      <c r="D959" t="inlineStr">
        <is>
          <t>D</t>
        </is>
      </c>
      <c r="E959" t="inlineStr">
        <is>
          <t>D</t>
        </is>
      </c>
      <c r="F959" t="n">
        <v>24</v>
      </c>
      <c r="G959" t="inlineStr"/>
      <c r="H959" t="inlineStr">
        <is>
          <t>FA</t>
        </is>
      </c>
      <c r="I959" s="30" t="n">
        <v>812500</v>
      </c>
      <c r="J959" s="31" t="n">
        <v>0.91</v>
      </c>
      <c r="K959" s="31" t="n">
        <v>9.800000000000001</v>
      </c>
      <c r="L959" s="31" t="n">
        <v>-8.890000000000001</v>
      </c>
      <c r="M959" s="31" t="n">
        <v>1.12</v>
      </c>
      <c r="O959" t="n">
        <v>7</v>
      </c>
      <c r="P959" t="inlineStr">
        <is>
          <t>05nit</t>
        </is>
      </c>
    </row>
    <row r="960">
      <c r="A960" t="n">
        <v>959</v>
      </c>
      <c r="B960" t="inlineStr">
        <is>
          <t>Xavier Parent</t>
        </is>
      </c>
      <c r="C960" t="inlineStr">
        <is>
          <t>NJD</t>
        </is>
      </c>
      <c r="D960" t="inlineStr">
        <is>
          <t>F</t>
        </is>
      </c>
      <c r="E960" t="inlineStr">
        <is>
          <t>F</t>
        </is>
      </c>
      <c r="F960" t="n">
        <v>25</v>
      </c>
      <c r="G960" t="inlineStr"/>
      <c r="H960" t="inlineStr">
        <is>
          <t>FA</t>
        </is>
      </c>
      <c r="I960" s="30" t="n">
        <v>850000</v>
      </c>
      <c r="J960" s="31" t="n">
        <v>0.89</v>
      </c>
      <c r="K960" s="31" t="n">
        <v>0.89</v>
      </c>
      <c r="L960" s="31" t="n">
        <v>0</v>
      </c>
      <c r="M960" s="31" t="n">
        <v>1.05</v>
      </c>
      <c r="O960" t="n">
        <v>3</v>
      </c>
      <c r="P960" t="inlineStr">
        <is>
          <t>04ame</t>
        </is>
      </c>
    </row>
    <row r="961">
      <c r="A961" t="n">
        <v>960</v>
      </c>
      <c r="B961" t="inlineStr">
        <is>
          <t>Rory Kerins</t>
        </is>
      </c>
      <c r="C961" t="inlineStr">
        <is>
          <t>CGY</t>
        </is>
      </c>
      <c r="D961" t="inlineStr">
        <is>
          <t>F</t>
        </is>
      </c>
      <c r="E961" t="inlineStr">
        <is>
          <t>F</t>
        </is>
      </c>
      <c r="F961" t="n">
        <v>24</v>
      </c>
      <c r="G961" t="inlineStr"/>
      <c r="H961" t="inlineStr">
        <is>
          <t>FA</t>
        </is>
      </c>
      <c r="I961" s="30" t="n">
        <v>850000</v>
      </c>
      <c r="J961" s="31" t="n">
        <v>0.85</v>
      </c>
      <c r="K961" s="31" t="n">
        <v>1.86</v>
      </c>
      <c r="L961" s="31" t="n">
        <v>-1.01</v>
      </c>
      <c r="M961" s="31" t="n">
        <v>1</v>
      </c>
      <c r="O961" t="n">
        <v>16</v>
      </c>
      <c r="P961" t="inlineStr">
        <is>
          <t>05ltq</t>
        </is>
      </c>
    </row>
    <row r="962">
      <c r="A962" t="n">
        <v>961</v>
      </c>
      <c r="B962" t="inlineStr">
        <is>
          <t>Owen Pickering</t>
        </is>
      </c>
      <c r="C962" t="inlineStr">
        <is>
          <t>PIT</t>
        </is>
      </c>
      <c r="D962" t="inlineStr">
        <is>
          <t>D</t>
        </is>
      </c>
      <c r="E962" t="inlineStr">
        <is>
          <t>D</t>
        </is>
      </c>
      <c r="F962" t="n">
        <v>22</v>
      </c>
      <c r="G962" t="inlineStr"/>
      <c r="H962" t="inlineStr">
        <is>
          <t>Anybody but the Leafs</t>
        </is>
      </c>
      <c r="I962" s="30" t="n">
        <v>886667</v>
      </c>
      <c r="J962" s="31" t="n">
        <v>0.84</v>
      </c>
      <c r="K962" s="31" t="n">
        <v>1.66</v>
      </c>
      <c r="L962" s="31" t="n">
        <v>-0.82</v>
      </c>
      <c r="M962" s="31" t="n">
        <v>0.95</v>
      </c>
      <c r="O962" t="n">
        <v>33</v>
      </c>
      <c r="P962" t="inlineStr">
        <is>
          <t>0616n</t>
        </is>
      </c>
    </row>
    <row r="963">
      <c r="A963" t="n">
        <v>962</v>
      </c>
      <c r="B963" t="inlineStr">
        <is>
          <t>Erik Gustafsson</t>
        </is>
      </c>
      <c r="C963" t="inlineStr">
        <is>
          <t>LAK</t>
        </is>
      </c>
      <c r="D963" t="inlineStr">
        <is>
          <t>D</t>
        </is>
      </c>
      <c r="E963" t="inlineStr">
        <is>
          <t>D</t>
        </is>
      </c>
      <c r="F963" t="n">
        <v>34</v>
      </c>
      <c r="G963" t="inlineStr"/>
      <c r="H963" t="inlineStr">
        <is>
          <t>FA</t>
        </is>
      </c>
      <c r="I963" s="30" t="n">
        <v>1000000</v>
      </c>
      <c r="J963" s="31" t="n">
        <v>0.83</v>
      </c>
      <c r="K963" s="31" t="n">
        <v>15.32</v>
      </c>
      <c r="L963" s="31" t="n">
        <v>-14.49</v>
      </c>
      <c r="M963" s="31" t="n">
        <v>0.83</v>
      </c>
      <c r="O963" t="n">
        <v>6</v>
      </c>
      <c r="P963" t="inlineStr">
        <is>
          <t>02nqk</t>
        </is>
      </c>
    </row>
    <row r="964">
      <c r="A964" t="n">
        <v>963</v>
      </c>
      <c r="B964" t="inlineStr">
        <is>
          <t>Justin Danforth</t>
        </is>
      </c>
      <c r="C964" t="inlineStr">
        <is>
          <t>BUF</t>
        </is>
      </c>
      <c r="D964" t="inlineStr">
        <is>
          <t>F</t>
        </is>
      </c>
      <c r="E964" t="inlineStr">
        <is>
          <t>F</t>
        </is>
      </c>
      <c r="F964" t="n">
        <v>33</v>
      </c>
      <c r="G964" t="inlineStr"/>
      <c r="H964" t="inlineStr">
        <is>
          <t>FA</t>
        </is>
      </c>
      <c r="I964" s="30" t="n">
        <v>1800000</v>
      </c>
      <c r="J964" s="31" t="n">
        <v>0.8100000000000001</v>
      </c>
      <c r="K964" s="31" t="n">
        <v>8.67</v>
      </c>
      <c r="L964" s="31" t="n">
        <v>-7.86</v>
      </c>
      <c r="M964" s="31" t="n">
        <v>0.45</v>
      </c>
      <c r="O964" t="n">
        <v>6</v>
      </c>
      <c r="P964" t="inlineStr">
        <is>
          <t>05r9l</t>
        </is>
      </c>
    </row>
    <row r="965">
      <c r="A965" t="n">
        <v>964</v>
      </c>
      <c r="B965" t="inlineStr">
        <is>
          <t>Henry Thrun</t>
        </is>
      </c>
      <c r="C965" t="inlineStr">
        <is>
          <t>WPG</t>
        </is>
      </c>
      <c r="D965" t="inlineStr">
        <is>
          <t>D</t>
        </is>
      </c>
      <c r="E965" t="inlineStr">
        <is>
          <t>D</t>
        </is>
      </c>
      <c r="F965" t="n">
        <v>25</v>
      </c>
      <c r="G965" t="inlineStr"/>
      <c r="H965" t="inlineStr">
        <is>
          <t>FA</t>
        </is>
      </c>
      <c r="I965" s="30" t="n">
        <v>850000</v>
      </c>
      <c r="J965" s="31" t="n">
        <v>0.8100000000000001</v>
      </c>
      <c r="K965" s="31" t="n">
        <v>3.41</v>
      </c>
      <c r="L965" s="31" t="n">
        <v>-2.6</v>
      </c>
      <c r="M965" s="31" t="n">
        <v>0.95</v>
      </c>
      <c r="O965" t="n">
        <v>8</v>
      </c>
      <c r="P965" t="inlineStr">
        <is>
          <t>051u4</t>
        </is>
      </c>
    </row>
    <row r="966">
      <c r="A966" t="n">
        <v>965</v>
      </c>
      <c r="B966" t="inlineStr">
        <is>
          <t>Joshua Roy</t>
        </is>
      </c>
      <c r="C966" t="inlineStr">
        <is>
          <t>UTA</t>
        </is>
      </c>
      <c r="D966" t="inlineStr">
        <is>
          <t>F</t>
        </is>
      </c>
      <c r="E966" t="inlineStr">
        <is>
          <t>F</t>
        </is>
      </c>
      <c r="F966" t="n">
        <v>23</v>
      </c>
      <c r="G966" t="inlineStr"/>
      <c r="H966" t="inlineStr">
        <is>
          <t>Anybody but the Leafs</t>
        </is>
      </c>
      <c r="I966" s="30" t="n">
        <v>850000</v>
      </c>
      <c r="J966" s="31" t="n">
        <v>0.8</v>
      </c>
      <c r="K966" s="31" t="n">
        <v>1.97</v>
      </c>
      <c r="L966" s="31" t="n">
        <v>-1.17</v>
      </c>
      <c r="M966" s="31" t="n">
        <v>0.9399999999999999</v>
      </c>
      <c r="O966" t="n">
        <v>26</v>
      </c>
      <c r="P966" t="inlineStr">
        <is>
          <t>04znx</t>
        </is>
      </c>
    </row>
    <row r="967">
      <c r="A967" t="n">
        <v>966</v>
      </c>
      <c r="B967" t="inlineStr">
        <is>
          <t>Alexei Kolosov</t>
        </is>
      </c>
      <c r="C967" t="inlineStr">
        <is>
          <t>PHI</t>
        </is>
      </c>
      <c r="D967" t="inlineStr">
        <is>
          <t>G</t>
        </is>
      </c>
      <c r="E967" t="inlineStr">
        <is>
          <t>G</t>
        </is>
      </c>
      <c r="F967" t="n">
        <v>24</v>
      </c>
      <c r="G967" t="inlineStr"/>
      <c r="H967" t="inlineStr">
        <is>
          <t>Aznfungus</t>
        </is>
      </c>
      <c r="I967" s="30" t="n">
        <v>850000</v>
      </c>
      <c r="J967" s="31" t="n">
        <v>0.78</v>
      </c>
      <c r="K967" s="31" t="n">
        <v>4.98</v>
      </c>
      <c r="L967" s="31" t="n">
        <v>-4.2</v>
      </c>
      <c r="M967" s="31" t="n">
        <v>0.92</v>
      </c>
      <c r="O967" t="n">
        <v>21</v>
      </c>
      <c r="P967" t="inlineStr">
        <is>
          <t>05r8v</t>
        </is>
      </c>
    </row>
    <row r="968">
      <c r="A968" t="n">
        <v>967</v>
      </c>
      <c r="B968" t="inlineStr">
        <is>
          <t>Abram Wiebe</t>
        </is>
      </c>
      <c r="C968" t="inlineStr">
        <is>
          <t>CGY</t>
        </is>
      </c>
      <c r="D968" t="inlineStr">
        <is>
          <t>D</t>
        </is>
      </c>
      <c r="E968" t="inlineStr">
        <is>
          <t>D</t>
        </is>
      </c>
      <c r="F968" t="n">
        <v>23</v>
      </c>
      <c r="G968" t="inlineStr"/>
      <c r="H968" t="inlineStr">
        <is>
          <t>FA</t>
        </is>
      </c>
      <c r="I968" s="30" t="n">
        <v>950000</v>
      </c>
      <c r="J968" s="31" t="n">
        <v>0.77</v>
      </c>
      <c r="K968" s="31" t="n">
        <v>0.78</v>
      </c>
      <c r="L968" s="31" t="n">
        <v>-0.01</v>
      </c>
      <c r="M968" s="31" t="n">
        <v>0.8100000000000001</v>
      </c>
      <c r="O968" t="n">
        <v>6</v>
      </c>
      <c r="P968" t="inlineStr">
        <is>
          <t>062sj</t>
        </is>
      </c>
    </row>
    <row r="969">
      <c r="A969" t="n">
        <v>968</v>
      </c>
      <c r="B969" t="inlineStr">
        <is>
          <t>Skyler Brind'Amour</t>
        </is>
      </c>
      <c r="C969" t="inlineStr">
        <is>
          <t>CAR</t>
        </is>
      </c>
      <c r="D969" t="inlineStr">
        <is>
          <t>F</t>
        </is>
      </c>
      <c r="E969" t="inlineStr">
        <is>
          <t>F</t>
        </is>
      </c>
      <c r="F969" t="n">
        <v>27</v>
      </c>
      <c r="G969" t="inlineStr"/>
      <c r="H969" t="inlineStr">
        <is>
          <t>FA</t>
        </is>
      </c>
      <c r="I969" s="30" t="n">
        <v>1</v>
      </c>
      <c r="J969" s="31" t="n">
        <v>0.75</v>
      </c>
      <c r="K969" s="31" t="n">
        <v>0.7</v>
      </c>
      <c r="L969" s="31" t="n">
        <v>0.05</v>
      </c>
      <c r="M969" s="31" t="n">
        <v>750000</v>
      </c>
      <c r="O969" t="n">
        <v>3</v>
      </c>
      <c r="P969" t="inlineStr">
        <is>
          <t>04f83</t>
        </is>
      </c>
    </row>
    <row r="970">
      <c r="A970" t="n">
        <v>969</v>
      </c>
      <c r="B970" t="inlineStr">
        <is>
          <t>Carter Mazur</t>
        </is>
      </c>
      <c r="C970" t="inlineStr">
        <is>
          <t>DET</t>
        </is>
      </c>
      <c r="D970" t="inlineStr">
        <is>
          <t>F</t>
        </is>
      </c>
      <c r="E970" t="inlineStr">
        <is>
          <t>F</t>
        </is>
      </c>
      <c r="F970" t="n">
        <v>24</v>
      </c>
      <c r="G970" t="inlineStr"/>
      <c r="H970" t="inlineStr">
        <is>
          <t>FA</t>
        </is>
      </c>
      <c r="I970" s="30" t="n">
        <v>875000</v>
      </c>
      <c r="J970" s="31" t="n">
        <v>0.74</v>
      </c>
      <c r="K970" s="31" t="n">
        <v>0.65</v>
      </c>
      <c r="L970" s="31" t="n">
        <v>0.09</v>
      </c>
      <c r="M970" s="31" t="n">
        <v>0.85</v>
      </c>
      <c r="O970" t="n">
        <v>16</v>
      </c>
      <c r="P970" t="inlineStr">
        <is>
          <t>05u4f</t>
        </is>
      </c>
    </row>
    <row r="971">
      <c r="A971" t="n">
        <v>970</v>
      </c>
      <c r="B971" t="inlineStr">
        <is>
          <t>William Villeneuve</t>
        </is>
      </c>
      <c r="C971" t="inlineStr">
        <is>
          <t>TOR</t>
        </is>
      </c>
      <c r="D971" t="inlineStr">
        <is>
          <t>D</t>
        </is>
      </c>
      <c r="E971" t="inlineStr">
        <is>
          <t>D</t>
        </is>
      </c>
      <c r="F971" t="n">
        <v>24</v>
      </c>
      <c r="G971" t="inlineStr"/>
      <c r="H971" t="inlineStr">
        <is>
          <t>FA</t>
        </is>
      </c>
      <c r="I971" s="30" t="n">
        <v>775000</v>
      </c>
      <c r="J971" s="31" t="n">
        <v>0.74</v>
      </c>
      <c r="K971" s="31" t="n">
        <v>0.74</v>
      </c>
      <c r="L971" s="31" t="n">
        <v>0</v>
      </c>
      <c r="M971" s="31" t="n">
        <v>0.95</v>
      </c>
      <c r="O971" t="n">
        <v>10</v>
      </c>
      <c r="P971" t="inlineStr">
        <is>
          <t>05kdv</t>
        </is>
      </c>
    </row>
    <row r="972">
      <c r="A972" t="n">
        <v>971</v>
      </c>
      <c r="B972" t="inlineStr">
        <is>
          <t>Jett Luchanko</t>
        </is>
      </c>
      <c r="C972" t="inlineStr">
        <is>
          <t>PHI</t>
        </is>
      </c>
      <c r="D972" t="inlineStr">
        <is>
          <t>F</t>
        </is>
      </c>
      <c r="E972" t="inlineStr">
        <is>
          <t>F</t>
        </is>
      </c>
      <c r="F972" t="n">
        <v>20</v>
      </c>
      <c r="G972" t="inlineStr"/>
      <c r="H972" t="inlineStr">
        <is>
          <t>Brost</t>
        </is>
      </c>
      <c r="I972" s="30" t="n">
        <v>942500</v>
      </c>
      <c r="J972" s="31" t="n">
        <v>0.72</v>
      </c>
      <c r="K972" s="31" t="n">
        <v>33.7</v>
      </c>
      <c r="L972" s="31" t="n">
        <v>-32.98</v>
      </c>
      <c r="M972" s="31" t="n">
        <v>0.76</v>
      </c>
      <c r="N972" t="n">
        <v>292.8</v>
      </c>
      <c r="O972" t="n">
        <v>55</v>
      </c>
      <c r="P972" t="inlineStr">
        <is>
          <t>06lv1</t>
        </is>
      </c>
    </row>
    <row r="973">
      <c r="A973" t="n">
        <v>972</v>
      </c>
      <c r="B973" t="inlineStr">
        <is>
          <t>Jack Devine</t>
        </is>
      </c>
      <c r="C973" t="inlineStr">
        <is>
          <t>FLA</t>
        </is>
      </c>
      <c r="D973" t="inlineStr">
        <is>
          <t>F</t>
        </is>
      </c>
      <c r="E973" t="inlineStr">
        <is>
          <t>F</t>
        </is>
      </c>
      <c r="F973" t="n">
        <v>22</v>
      </c>
      <c r="G973" t="inlineStr"/>
      <c r="H973" t="inlineStr">
        <is>
          <t>FA</t>
        </is>
      </c>
      <c r="I973" s="30" t="n">
        <v>950000</v>
      </c>
      <c r="J973" s="31" t="n">
        <v>0.7</v>
      </c>
      <c r="K973" s="31" t="n">
        <v>0.7</v>
      </c>
      <c r="L973" s="31" t="n">
        <v>0</v>
      </c>
      <c r="M973" s="31" t="n">
        <v>0.74</v>
      </c>
      <c r="O973" t="n">
        <v>23</v>
      </c>
      <c r="P973" t="inlineStr">
        <is>
          <t>05rj0</t>
        </is>
      </c>
    </row>
    <row r="974">
      <c r="A974" t="n">
        <v>973</v>
      </c>
      <c r="B974" t="inlineStr">
        <is>
          <t>Ryan Tverberg</t>
        </is>
      </c>
      <c r="C974" t="inlineStr">
        <is>
          <t>TOR</t>
        </is>
      </c>
      <c r="D974" t="inlineStr">
        <is>
          <t>F</t>
        </is>
      </c>
      <c r="E974" t="inlineStr">
        <is>
          <t>F</t>
        </is>
      </c>
      <c r="F974" t="n">
        <v>24</v>
      </c>
      <c r="G974" t="inlineStr"/>
      <c r="H974" t="inlineStr">
        <is>
          <t>FA</t>
        </is>
      </c>
      <c r="I974" s="30" t="n">
        <v>850000</v>
      </c>
      <c r="J974" s="31" t="n">
        <v>0.6899999999999999</v>
      </c>
      <c r="K974" s="31" t="n">
        <v>3.84</v>
      </c>
      <c r="L974" s="31" t="n">
        <v>-3.15</v>
      </c>
      <c r="M974" s="31" t="n">
        <v>0.8100000000000001</v>
      </c>
      <c r="O974" t="n">
        <v>4</v>
      </c>
      <c r="P974" t="inlineStr">
        <is>
          <t>05oyk</t>
        </is>
      </c>
    </row>
    <row r="975">
      <c r="A975" t="n">
        <v>974</v>
      </c>
      <c r="B975" t="inlineStr">
        <is>
          <t>Jason Polin</t>
        </is>
      </c>
      <c r="C975" t="inlineStr">
        <is>
          <t>BUF</t>
        </is>
      </c>
      <c r="D975" t="inlineStr">
        <is>
          <t>F</t>
        </is>
      </c>
      <c r="E975" t="inlineStr">
        <is>
          <t>F</t>
        </is>
      </c>
      <c r="F975" t="n">
        <v>27</v>
      </c>
      <c r="G975" t="inlineStr"/>
      <c r="H975" t="inlineStr">
        <is>
          <t>FA</t>
        </is>
      </c>
      <c r="I975" s="30" t="n">
        <v>850000</v>
      </c>
      <c r="J975" s="31" t="n">
        <v>0.67</v>
      </c>
      <c r="K975" s="31" t="n">
        <v>0.53</v>
      </c>
      <c r="L975" s="31" t="n">
        <v>0.14</v>
      </c>
      <c r="M975" s="31" t="n">
        <v>0.79</v>
      </c>
      <c r="O975" t="n">
        <v>3</v>
      </c>
      <c r="P975" t="inlineStr">
        <is>
          <t>066ri</t>
        </is>
      </c>
    </row>
    <row r="976">
      <c r="A976" t="n">
        <v>975</v>
      </c>
      <c r="B976" t="inlineStr">
        <is>
          <t>Victor Ostman</t>
        </is>
      </c>
      <c r="C976" t="inlineStr">
        <is>
          <t>SEA</t>
        </is>
      </c>
      <c r="D976" t="inlineStr">
        <is>
          <t>G</t>
        </is>
      </c>
      <c r="E976" t="inlineStr">
        <is>
          <t>G</t>
        </is>
      </c>
      <c r="F976" t="n">
        <v>25</v>
      </c>
      <c r="G976" t="inlineStr"/>
      <c r="H976" t="inlineStr">
        <is>
          <t>The Last Place Lukes</t>
        </is>
      </c>
      <c r="I976" s="30" t="n">
        <v>870000</v>
      </c>
      <c r="J976" s="31" t="n">
        <v>0.66</v>
      </c>
      <c r="K976" s="31" t="n">
        <v>0.58</v>
      </c>
      <c r="L976" s="31" t="n">
        <v>0.08</v>
      </c>
      <c r="M976" s="31" t="n">
        <v>0.76</v>
      </c>
      <c r="O976" t="n">
        <v>13</v>
      </c>
      <c r="P976" t="inlineStr">
        <is>
          <t>05no6</t>
        </is>
      </c>
    </row>
    <row r="977">
      <c r="A977" t="n">
        <v>976</v>
      </c>
      <c r="B977" t="inlineStr">
        <is>
          <t>Jiri Patera</t>
        </is>
      </c>
      <c r="C977" t="inlineStr">
        <is>
          <t>BOS</t>
        </is>
      </c>
      <c r="D977" t="inlineStr">
        <is>
          <t>G</t>
        </is>
      </c>
      <c r="E977" t="inlineStr">
        <is>
          <t>G</t>
        </is>
      </c>
      <c r="F977" t="n">
        <v>27</v>
      </c>
      <c r="G977" t="inlineStr"/>
      <c r="H977" t="inlineStr">
        <is>
          <t>FA</t>
        </is>
      </c>
      <c r="I977" s="30" t="n">
        <v>850000</v>
      </c>
      <c r="J977" s="31" t="n">
        <v>0.66</v>
      </c>
      <c r="K977" s="31" t="n">
        <v>19.32</v>
      </c>
      <c r="L977" s="31" t="n">
        <v>-18.66</v>
      </c>
      <c r="M977" s="31" t="n">
        <v>0.78</v>
      </c>
      <c r="O977" t="n">
        <v>11</v>
      </c>
      <c r="P977" t="inlineStr">
        <is>
          <t>04f7o</t>
        </is>
      </c>
    </row>
    <row r="978">
      <c r="A978" t="n">
        <v>977</v>
      </c>
      <c r="B978" t="inlineStr">
        <is>
          <t>Ty Murchison</t>
        </is>
      </c>
      <c r="C978" t="inlineStr">
        <is>
          <t>PHI</t>
        </is>
      </c>
      <c r="D978" t="inlineStr">
        <is>
          <t>D</t>
        </is>
      </c>
      <c r="E978" t="inlineStr">
        <is>
          <t>D</t>
        </is>
      </c>
      <c r="F978" t="n">
        <v>23</v>
      </c>
      <c r="G978" t="inlineStr"/>
      <c r="H978" t="inlineStr">
        <is>
          <t>FA</t>
        </is>
      </c>
      <c r="I978" s="30" t="n">
        <v>860000</v>
      </c>
      <c r="J978" s="31" t="n">
        <v>0.65</v>
      </c>
      <c r="K978" s="31" t="n">
        <v>0.65</v>
      </c>
      <c r="L978" s="31" t="n">
        <v>0</v>
      </c>
      <c r="M978" s="31" t="n">
        <v>0.76</v>
      </c>
      <c r="O978" t="n">
        <v>5</v>
      </c>
      <c r="P978" t="inlineStr">
        <is>
          <t>05u5f</t>
        </is>
      </c>
    </row>
    <row r="979">
      <c r="A979" t="n">
        <v>978</v>
      </c>
      <c r="B979" t="inlineStr">
        <is>
          <t>Josiah Slavin</t>
        </is>
      </c>
      <c r="C979" t="inlineStr">
        <is>
          <t>CAR</t>
        </is>
      </c>
      <c r="D979" t="inlineStr">
        <is>
          <t>F</t>
        </is>
      </c>
      <c r="E979" t="inlineStr">
        <is>
          <t>F</t>
        </is>
      </c>
      <c r="F979" t="n">
        <v>27</v>
      </c>
      <c r="G979" t="inlineStr"/>
      <c r="H979" t="inlineStr">
        <is>
          <t>FA</t>
        </is>
      </c>
      <c r="I979" s="30" t="n">
        <v>775000</v>
      </c>
      <c r="J979" s="31" t="n">
        <v>0.59</v>
      </c>
      <c r="K979" s="31" t="n">
        <v>0.59</v>
      </c>
      <c r="L979" s="31" t="n">
        <v>0</v>
      </c>
      <c r="M979" s="31" t="n">
        <v>0.76</v>
      </c>
      <c r="O979" t="n">
        <v>1</v>
      </c>
      <c r="P979" t="inlineStr">
        <is>
          <t>04r16</t>
        </is>
      </c>
    </row>
    <row r="980">
      <c r="A980" t="n">
        <v>979</v>
      </c>
      <c r="B980" t="inlineStr">
        <is>
          <t>Walker Duehr</t>
        </is>
      </c>
      <c r="C980" t="inlineStr">
        <is>
          <t>WPG</t>
        </is>
      </c>
      <c r="D980" t="inlineStr">
        <is>
          <t>F</t>
        </is>
      </c>
      <c r="E980" t="inlineStr">
        <is>
          <t>F</t>
        </is>
      </c>
      <c r="F980" t="n">
        <v>28</v>
      </c>
      <c r="G980" t="inlineStr"/>
      <c r="H980" t="inlineStr">
        <is>
          <t>FA</t>
        </is>
      </c>
      <c r="I980" s="30" t="n">
        <v>875000</v>
      </c>
      <c r="J980" s="31" t="n">
        <v>0.58</v>
      </c>
      <c r="K980" s="31" t="n">
        <v>4.67</v>
      </c>
      <c r="L980" s="31" t="n">
        <v>-4.09</v>
      </c>
      <c r="M980" s="31" t="n">
        <v>0.66</v>
      </c>
      <c r="O980" t="n">
        <v>3</v>
      </c>
      <c r="P980" t="inlineStr">
        <is>
          <t>05rjx</t>
        </is>
      </c>
    </row>
    <row r="981">
      <c r="A981" t="n">
        <v>980</v>
      </c>
      <c r="B981" t="inlineStr">
        <is>
          <t>Viking Gustafsson Nyberg</t>
        </is>
      </c>
      <c r="C981" t="inlineStr">
        <is>
          <t>MIN</t>
        </is>
      </c>
      <c r="D981" t="inlineStr">
        <is>
          <t>D</t>
        </is>
      </c>
      <c r="E981" t="inlineStr">
        <is>
          <t>D</t>
        </is>
      </c>
      <c r="F981" t="n">
        <v>22</v>
      </c>
      <c r="G981" t="inlineStr"/>
      <c r="H981" t="inlineStr">
        <is>
          <t>FA</t>
        </is>
      </c>
      <c r="I981" s="30" t="n">
        <v>975000</v>
      </c>
      <c r="J981" s="31" t="n">
        <v>0.53</v>
      </c>
      <c r="K981" s="31" t="n">
        <v>0.53</v>
      </c>
      <c r="L981" s="31" t="n">
        <v>0</v>
      </c>
      <c r="M981" s="31" t="n">
        <v>0.54</v>
      </c>
      <c r="O981" t="n">
        <v>5</v>
      </c>
      <c r="P981" t="inlineStr">
        <is>
          <t>06cf9</t>
        </is>
      </c>
    </row>
    <row r="982">
      <c r="A982" t="n">
        <v>981</v>
      </c>
      <c r="B982" t="inlineStr">
        <is>
          <t>Jakob Pelletier</t>
        </is>
      </c>
      <c r="C982" t="inlineStr">
        <is>
          <t>TBL</t>
        </is>
      </c>
      <c r="D982" t="inlineStr">
        <is>
          <t>F</t>
        </is>
      </c>
      <c r="E982" t="inlineStr">
        <is>
          <t>F</t>
        </is>
      </c>
      <c r="F982" t="n">
        <v>25</v>
      </c>
      <c r="G982" t="inlineStr"/>
      <c r="H982" t="inlineStr">
        <is>
          <t>FA</t>
        </is>
      </c>
      <c r="I982" s="30" t="n">
        <v>775000</v>
      </c>
      <c r="J982" s="31" t="n">
        <v>0.52</v>
      </c>
      <c r="K982" s="31" t="n">
        <v>4.4</v>
      </c>
      <c r="L982" s="31" t="n">
        <v>-3.88</v>
      </c>
      <c r="M982" s="31" t="n">
        <v>0.67</v>
      </c>
      <c r="O982" t="n">
        <v>23</v>
      </c>
      <c r="P982" t="inlineStr">
        <is>
          <t>04xe1</t>
        </is>
      </c>
    </row>
    <row r="983">
      <c r="A983" t="n">
        <v>982</v>
      </c>
      <c r="B983" t="inlineStr">
        <is>
          <t>Sheldon Dries</t>
        </is>
      </c>
      <c r="C983" t="inlineStr">
        <is>
          <t>DET</t>
        </is>
      </c>
      <c r="D983" t="inlineStr">
        <is>
          <t>F</t>
        </is>
      </c>
      <c r="E983" t="inlineStr">
        <is>
          <t>F</t>
        </is>
      </c>
      <c r="F983" t="n">
        <v>32</v>
      </c>
      <c r="G983" t="inlineStr"/>
      <c r="H983" t="inlineStr">
        <is>
          <t>FA</t>
        </is>
      </c>
      <c r="I983" s="30" t="n">
        <v>775000</v>
      </c>
      <c r="J983" s="31" t="n">
        <v>0.52</v>
      </c>
      <c r="K983" s="31" t="n">
        <v>0.85</v>
      </c>
      <c r="L983" s="31" t="n">
        <v>-0.33</v>
      </c>
      <c r="M983" s="31" t="n">
        <v>0.67</v>
      </c>
      <c r="O983" t="n">
        <v>1</v>
      </c>
      <c r="P983" t="inlineStr">
        <is>
          <t>04juv</t>
        </is>
      </c>
    </row>
    <row r="984">
      <c r="A984" t="n">
        <v>983</v>
      </c>
      <c r="B984" t="inlineStr">
        <is>
          <t>Brayden Yager</t>
        </is>
      </c>
      <c r="C984" t="inlineStr">
        <is>
          <t>WPG</t>
        </is>
      </c>
      <c r="D984" t="inlineStr">
        <is>
          <t>F</t>
        </is>
      </c>
      <c r="E984" t="inlineStr">
        <is>
          <t>F</t>
        </is>
      </c>
      <c r="F984" t="n">
        <v>21</v>
      </c>
      <c r="G984" t="inlineStr"/>
      <c r="H984" t="inlineStr">
        <is>
          <t>Sidizen Kanes</t>
        </is>
      </c>
      <c r="I984" s="30" t="n">
        <v>918333</v>
      </c>
      <c r="J984" s="31" t="n">
        <v>0.5</v>
      </c>
      <c r="K984" s="31" t="n">
        <v>0.5</v>
      </c>
      <c r="L984" s="31" t="n">
        <v>0</v>
      </c>
      <c r="M984" s="31" t="n">
        <v>0.54</v>
      </c>
      <c r="O984" t="n">
        <v>49</v>
      </c>
      <c r="P984" t="inlineStr">
        <is>
          <t>05aa0</t>
        </is>
      </c>
    </row>
    <row r="985">
      <c r="A985" t="n">
        <v>984</v>
      </c>
      <c r="B985" t="inlineStr">
        <is>
          <t>Pheonix Copley</t>
        </is>
      </c>
      <c r="C985" t="inlineStr">
        <is>
          <t>CBJ</t>
        </is>
      </c>
      <c r="D985" t="inlineStr">
        <is>
          <t>G</t>
        </is>
      </c>
      <c r="E985" t="inlineStr">
        <is>
          <t>G</t>
        </is>
      </c>
      <c r="F985" t="n">
        <v>34</v>
      </c>
      <c r="G985" t="inlineStr"/>
      <c r="H985" t="inlineStr">
        <is>
          <t>FA</t>
        </is>
      </c>
      <c r="I985" s="30" t="n">
        <v>850000</v>
      </c>
      <c r="J985" s="31" t="n">
        <v>0.5</v>
      </c>
      <c r="K985" s="31" t="n">
        <v>29.72</v>
      </c>
      <c r="L985" s="31" t="n">
        <v>-29.22</v>
      </c>
      <c r="M985" s="31" t="n">
        <v>0.59</v>
      </c>
      <c r="O985" t="n">
        <v>7</v>
      </c>
      <c r="P985" t="inlineStr">
        <is>
          <t>03bw6</t>
        </is>
      </c>
    </row>
    <row r="986">
      <c r="A986" t="n">
        <v>985</v>
      </c>
      <c r="B986" t="inlineStr">
        <is>
          <t>Brett Leason</t>
        </is>
      </c>
      <c r="C986" t="inlineStr">
        <is>
          <t>SJS</t>
        </is>
      </c>
      <c r="D986" t="inlineStr">
        <is>
          <t>F</t>
        </is>
      </c>
      <c r="E986" t="inlineStr">
        <is>
          <t>F</t>
        </is>
      </c>
      <c r="F986" t="n">
        <v>27</v>
      </c>
      <c r="G986" t="inlineStr"/>
      <c r="H986" t="inlineStr">
        <is>
          <t>FA</t>
        </is>
      </c>
      <c r="I986" s="30" t="n">
        <v>850000</v>
      </c>
      <c r="J986" s="31" t="n">
        <v>0.5</v>
      </c>
      <c r="K986" s="31" t="n">
        <v>14.15</v>
      </c>
      <c r="L986" s="31" t="n">
        <v>-13.65</v>
      </c>
      <c r="M986" s="31" t="n">
        <v>0.59</v>
      </c>
      <c r="O986" t="n">
        <v>4</v>
      </c>
      <c r="P986" t="inlineStr">
        <is>
          <t>04xob</t>
        </is>
      </c>
    </row>
    <row r="987">
      <c r="A987" t="n">
        <v>986</v>
      </c>
      <c r="B987" t="inlineStr">
        <is>
          <t>Domenick Fensore</t>
        </is>
      </c>
      <c r="C987" t="inlineStr">
        <is>
          <t>COL</t>
        </is>
      </c>
      <c r="D987" t="inlineStr">
        <is>
          <t>D</t>
        </is>
      </c>
      <c r="E987" t="inlineStr">
        <is>
          <t>D</t>
        </is>
      </c>
      <c r="F987" t="n">
        <v>25</v>
      </c>
      <c r="G987" t="inlineStr"/>
      <c r="H987" t="inlineStr">
        <is>
          <t>FA</t>
        </is>
      </c>
      <c r="I987" s="30" t="n">
        <v>850000</v>
      </c>
      <c r="J987" s="31" t="n">
        <v>0.49</v>
      </c>
      <c r="K987" s="31" t="n">
        <v>0.51</v>
      </c>
      <c r="L987" s="31" t="n">
        <v>-0.02</v>
      </c>
      <c r="M987" s="31" t="n">
        <v>0.58</v>
      </c>
      <c r="O987" t="n">
        <v>6</v>
      </c>
      <c r="P987" t="inlineStr">
        <is>
          <t>0502a</t>
        </is>
      </c>
    </row>
    <row r="988">
      <c r="A988" t="n">
        <v>987</v>
      </c>
      <c r="B988" t="inlineStr">
        <is>
          <t>Kevin Gravel</t>
        </is>
      </c>
      <c r="C988" t="inlineStr">
        <is>
          <t>(N/A)</t>
        </is>
      </c>
      <c r="D988" t="inlineStr">
        <is>
          <t>D</t>
        </is>
      </c>
      <c r="E988" t="inlineStr">
        <is>
          <t>D</t>
        </is>
      </c>
      <c r="F988" t="n">
        <v>34</v>
      </c>
      <c r="G988" t="inlineStr"/>
      <c r="H988" t="inlineStr">
        <is>
          <t>FA</t>
        </is>
      </c>
      <c r="I988" s="30" t="n">
        <v>1</v>
      </c>
      <c r="J988" s="31" t="n">
        <v>0.47</v>
      </c>
      <c r="K988" s="31" t="n">
        <v>3.8</v>
      </c>
      <c r="L988" s="31" t="n">
        <v>-3.33</v>
      </c>
      <c r="M988" s="31" t="n">
        <v>470000</v>
      </c>
      <c r="O988" t="n">
        <v>0</v>
      </c>
      <c r="P988" t="inlineStr">
        <is>
          <t>01zr4</t>
        </is>
      </c>
    </row>
    <row r="989">
      <c r="A989" t="n">
        <v>988</v>
      </c>
      <c r="B989" t="inlineStr">
        <is>
          <t>Hunter Skinner</t>
        </is>
      </c>
      <c r="C989" t="inlineStr">
        <is>
          <t>NSH</t>
        </is>
      </c>
      <c r="D989" t="inlineStr">
        <is>
          <t>D</t>
        </is>
      </c>
      <c r="E989" t="inlineStr">
        <is>
          <t>D</t>
        </is>
      </c>
      <c r="F989" t="n">
        <v>25</v>
      </c>
      <c r="G989" t="inlineStr"/>
      <c r="H989" t="inlineStr">
        <is>
          <t>FA</t>
        </is>
      </c>
      <c r="I989" s="30" t="n">
        <v>850000</v>
      </c>
      <c r="J989" s="31" t="n">
        <v>0.42</v>
      </c>
      <c r="K989" s="31" t="n">
        <v>0.42</v>
      </c>
      <c r="L989" s="31" t="n">
        <v>0</v>
      </c>
      <c r="M989" s="31" t="n">
        <v>0.49</v>
      </c>
      <c r="O989" t="n">
        <v>3</v>
      </c>
      <c r="P989" t="inlineStr">
        <is>
          <t>051ua</t>
        </is>
      </c>
    </row>
    <row r="990">
      <c r="A990" t="n">
        <v>989</v>
      </c>
      <c r="B990" t="inlineStr">
        <is>
          <t>Simon Lundmark</t>
        </is>
      </c>
      <c r="C990" t="inlineStr">
        <is>
          <t>TBL</t>
        </is>
      </c>
      <c r="D990" t="inlineStr">
        <is>
          <t>D</t>
        </is>
      </c>
      <c r="E990" t="inlineStr">
        <is>
          <t>D</t>
        </is>
      </c>
      <c r="F990" t="n">
        <v>25</v>
      </c>
      <c r="G990" t="inlineStr"/>
      <c r="H990" t="inlineStr">
        <is>
          <t>FA</t>
        </is>
      </c>
      <c r="I990" s="30" t="n">
        <v>775000</v>
      </c>
      <c r="J990" s="31" t="n">
        <v>0.42</v>
      </c>
      <c r="K990" s="31" t="n">
        <v>0.42</v>
      </c>
      <c r="L990" s="31" t="n">
        <v>0</v>
      </c>
      <c r="M990" s="31" t="n">
        <v>0.54</v>
      </c>
      <c r="O990" t="n">
        <v>4</v>
      </c>
      <c r="P990" t="inlineStr">
        <is>
          <t>051tg</t>
        </is>
      </c>
    </row>
    <row r="991">
      <c r="A991" t="n">
        <v>990</v>
      </c>
      <c r="B991" t="inlineStr">
        <is>
          <t>Joe Labate</t>
        </is>
      </c>
      <c r="C991" t="inlineStr">
        <is>
          <t>VAN</t>
        </is>
      </c>
      <c r="D991" t="inlineStr">
        <is>
          <t>F</t>
        </is>
      </c>
      <c r="E991" t="inlineStr">
        <is>
          <t>F</t>
        </is>
      </c>
      <c r="F991" t="n">
        <v>33</v>
      </c>
      <c r="G991" t="inlineStr"/>
      <c r="H991" t="inlineStr">
        <is>
          <t>FA</t>
        </is>
      </c>
      <c r="I991" s="30" t="n">
        <v>775000</v>
      </c>
      <c r="J991" s="31" t="n">
        <v>0.38</v>
      </c>
      <c r="K991" s="31" t="n">
        <v>1.01</v>
      </c>
      <c r="L991" s="31" t="n">
        <v>-0.63</v>
      </c>
      <c r="M991" s="31" t="n">
        <v>0.49</v>
      </c>
      <c r="O991" t="n">
        <v>1</v>
      </c>
      <c r="P991" t="inlineStr">
        <is>
          <t>02fzu</t>
        </is>
      </c>
    </row>
    <row r="992">
      <c r="A992" t="n">
        <v>991</v>
      </c>
      <c r="B992" t="inlineStr">
        <is>
          <t>Matt Benning</t>
        </is>
      </c>
      <c r="C992" t="inlineStr">
        <is>
          <t>TOR</t>
        </is>
      </c>
      <c r="D992" t="inlineStr">
        <is>
          <t>D</t>
        </is>
      </c>
      <c r="E992" t="inlineStr">
        <is>
          <t>D</t>
        </is>
      </c>
      <c r="F992" t="n">
        <v>32</v>
      </c>
      <c r="G992" t="inlineStr"/>
      <c r="H992" t="inlineStr">
        <is>
          <t>FA</t>
        </is>
      </c>
      <c r="I992" s="30" t="n">
        <v>1250000</v>
      </c>
      <c r="J992" s="31" t="n">
        <v>0.38</v>
      </c>
      <c r="K992" s="31" t="n">
        <v>1.64</v>
      </c>
      <c r="L992" s="31" t="n">
        <v>-1.26</v>
      </c>
      <c r="M992" s="31" t="n">
        <v>0.3</v>
      </c>
      <c r="O992" t="n">
        <v>1</v>
      </c>
      <c r="P992" t="inlineStr">
        <is>
          <t>02ob1</t>
        </is>
      </c>
    </row>
    <row r="993">
      <c r="A993" t="n">
        <v>992</v>
      </c>
      <c r="B993" t="inlineStr">
        <is>
          <t>Laurent Brossoit</t>
        </is>
      </c>
      <c r="C993" t="inlineStr">
        <is>
          <t>ANA</t>
        </is>
      </c>
      <c r="D993" t="inlineStr">
        <is>
          <t>G</t>
        </is>
      </c>
      <c r="E993" t="inlineStr">
        <is>
          <t>G</t>
        </is>
      </c>
      <c r="F993" t="n">
        <v>33</v>
      </c>
      <c r="G993" t="inlineStr"/>
      <c r="H993" t="inlineStr">
        <is>
          <t>FA</t>
        </is>
      </c>
      <c r="I993" s="30" t="n">
        <v>1100000</v>
      </c>
      <c r="J993" s="31" t="n">
        <v>0.36</v>
      </c>
      <c r="K993" s="31" t="n">
        <v>6.28</v>
      </c>
      <c r="L993" s="31" t="n">
        <v>-5.92</v>
      </c>
      <c r="M993" s="31" t="n">
        <v>0.33</v>
      </c>
      <c r="O993" t="n">
        <v>7</v>
      </c>
      <c r="P993" t="inlineStr">
        <is>
          <t>02fnj</t>
        </is>
      </c>
    </row>
    <row r="994">
      <c r="A994" t="n">
        <v>993</v>
      </c>
      <c r="B994" t="inlineStr">
        <is>
          <t>Nathan Gaucher</t>
        </is>
      </c>
      <c r="C994" t="inlineStr">
        <is>
          <t>ANA</t>
        </is>
      </c>
      <c r="D994" t="inlineStr">
        <is>
          <t>F</t>
        </is>
      </c>
      <c r="E994" t="inlineStr">
        <is>
          <t>F</t>
        </is>
      </c>
      <c r="F994" t="n">
        <v>22</v>
      </c>
      <c r="G994" t="inlineStr"/>
      <c r="H994" t="inlineStr">
        <is>
          <t>Brost</t>
        </is>
      </c>
      <c r="I994" s="30" t="n">
        <v>886667</v>
      </c>
      <c r="J994" s="31" t="n">
        <v>0.34</v>
      </c>
      <c r="K994" s="31" t="n">
        <v>33.16</v>
      </c>
      <c r="L994" s="31" t="n">
        <v>-32.82</v>
      </c>
      <c r="M994" s="31" t="n">
        <v>0.38</v>
      </c>
      <c r="O994" t="n">
        <v>21</v>
      </c>
      <c r="P994" t="inlineStr">
        <is>
          <t>05rji</t>
        </is>
      </c>
    </row>
    <row r="995">
      <c r="A995" t="n">
        <v>994</v>
      </c>
      <c r="B995" t="inlineStr">
        <is>
          <t>Brandon Halverson</t>
        </is>
      </c>
      <c r="C995" t="inlineStr">
        <is>
          <t>DAL</t>
        </is>
      </c>
      <c r="D995" t="inlineStr">
        <is>
          <t>G</t>
        </is>
      </c>
      <c r="E995" t="inlineStr">
        <is>
          <t>G</t>
        </is>
      </c>
      <c r="F995" t="n">
        <v>30</v>
      </c>
      <c r="G995" t="inlineStr"/>
      <c r="H995" t="inlineStr">
        <is>
          <t>FA</t>
        </is>
      </c>
      <c r="I995" s="30" t="n">
        <v>850000</v>
      </c>
      <c r="J995" s="31" t="n">
        <v>0.34</v>
      </c>
      <c r="K995" s="31" t="n">
        <v>0.38</v>
      </c>
      <c r="L995" s="31" t="n">
        <v>-0.04</v>
      </c>
      <c r="M995" s="31" t="n">
        <v>0.4</v>
      </c>
      <c r="O995" t="n">
        <v>3</v>
      </c>
      <c r="P995" t="inlineStr">
        <is>
          <t>03eb4</t>
        </is>
      </c>
    </row>
    <row r="996">
      <c r="A996" t="n">
        <v>995</v>
      </c>
      <c r="B996" t="inlineStr">
        <is>
          <t>Zack MacEwen</t>
        </is>
      </c>
      <c r="C996" t="inlineStr">
        <is>
          <t>TOR</t>
        </is>
      </c>
      <c r="D996" t="inlineStr">
        <is>
          <t>F</t>
        </is>
      </c>
      <c r="E996" t="inlineStr">
        <is>
          <t>F</t>
        </is>
      </c>
      <c r="F996" t="n">
        <v>30</v>
      </c>
      <c r="G996" t="inlineStr"/>
      <c r="H996" t="inlineStr">
        <is>
          <t>FA</t>
        </is>
      </c>
      <c r="I996" s="30" t="n">
        <v>875000</v>
      </c>
      <c r="J996" s="31" t="n">
        <v>0.34</v>
      </c>
      <c r="K996" s="31" t="n">
        <v>3.27</v>
      </c>
      <c r="L996" s="31" t="n">
        <v>-2.93</v>
      </c>
      <c r="M996" s="31" t="n">
        <v>0.39</v>
      </c>
      <c r="O996" t="n">
        <v>3</v>
      </c>
      <c r="P996" t="inlineStr">
        <is>
          <t>048vt</t>
        </is>
      </c>
    </row>
    <row r="997">
      <c r="A997" t="n">
        <v>996</v>
      </c>
      <c r="B997" t="inlineStr">
        <is>
          <t>Boris Katchouk</t>
        </is>
      </c>
      <c r="C997" t="inlineStr">
        <is>
          <t>PHI</t>
        </is>
      </c>
      <c r="D997" t="inlineStr">
        <is>
          <t>F</t>
        </is>
      </c>
      <c r="E997" t="inlineStr">
        <is>
          <t>F</t>
        </is>
      </c>
      <c r="F997" t="n">
        <v>28</v>
      </c>
      <c r="G997" t="inlineStr"/>
      <c r="H997" t="inlineStr">
        <is>
          <t>FA</t>
        </is>
      </c>
      <c r="I997" s="30" t="n">
        <v>775000</v>
      </c>
      <c r="J997" s="31" t="n">
        <v>0.33</v>
      </c>
      <c r="K997" s="31" t="n">
        <v>3.46</v>
      </c>
      <c r="L997" s="31" t="n">
        <v>-3.13</v>
      </c>
      <c r="M997" s="31" t="n">
        <v>0.43</v>
      </c>
      <c r="O997" t="n">
        <v>1</v>
      </c>
      <c r="P997" t="inlineStr">
        <is>
          <t>042vs</t>
        </is>
      </c>
    </row>
    <row r="998">
      <c r="A998" t="n">
        <v>997</v>
      </c>
      <c r="B998" t="inlineStr">
        <is>
          <t>David Spacek</t>
        </is>
      </c>
      <c r="C998" t="inlineStr">
        <is>
          <t>MIN</t>
        </is>
      </c>
      <c r="D998" t="inlineStr">
        <is>
          <t>D</t>
        </is>
      </c>
      <c r="E998" t="inlineStr">
        <is>
          <t>D</t>
        </is>
      </c>
      <c r="F998" t="n">
        <v>23</v>
      </c>
      <c r="G998" t="inlineStr"/>
      <c r="H998" t="inlineStr">
        <is>
          <t>FA</t>
        </is>
      </c>
      <c r="I998" s="30" t="n">
        <v>862500</v>
      </c>
      <c r="J998" s="31" t="n">
        <v>0.33</v>
      </c>
      <c r="K998" s="31" t="n">
        <v>2.3</v>
      </c>
      <c r="L998" s="31" t="n">
        <v>-1.97</v>
      </c>
      <c r="M998" s="31" t="n">
        <v>0.38</v>
      </c>
      <c r="O998" t="n">
        <v>9</v>
      </c>
      <c r="P998" t="inlineStr">
        <is>
          <t>060wp</t>
        </is>
      </c>
    </row>
    <row r="999">
      <c r="A999" t="n">
        <v>998</v>
      </c>
      <c r="B999" t="inlineStr">
        <is>
          <t>Jordan Oesterle</t>
        </is>
      </c>
      <c r="C999" t="inlineStr">
        <is>
          <t>(N/A)</t>
        </is>
      </c>
      <c r="D999" t="inlineStr">
        <is>
          <t>D</t>
        </is>
      </c>
      <c r="E999" t="inlineStr">
        <is>
          <t>D</t>
        </is>
      </c>
      <c r="F999" t="n">
        <v>34</v>
      </c>
      <c r="G999" t="inlineStr"/>
      <c r="H999" t="inlineStr">
        <is>
          <t>FA</t>
        </is>
      </c>
      <c r="I999" s="30" t="n">
        <v>1</v>
      </c>
      <c r="J999" s="31" t="n">
        <v>0.33</v>
      </c>
      <c r="K999" s="31" t="n">
        <v>5.75</v>
      </c>
      <c r="L999" s="31" t="n">
        <v>-5.42</v>
      </c>
      <c r="M999" s="31" t="n">
        <v>330000</v>
      </c>
      <c r="O999" t="n">
        <v>1</v>
      </c>
      <c r="P999" t="inlineStr">
        <is>
          <t>03c6x</t>
        </is>
      </c>
    </row>
    <row r="1000">
      <c r="A1000" t="n">
        <v>999</v>
      </c>
      <c r="B1000" t="inlineStr">
        <is>
          <t>Jorian Donovan</t>
        </is>
      </c>
      <c r="C1000" t="inlineStr">
        <is>
          <t>OTT</t>
        </is>
      </c>
      <c r="D1000" t="inlineStr">
        <is>
          <t>D</t>
        </is>
      </c>
      <c r="E1000" t="inlineStr">
        <is>
          <t>D</t>
        </is>
      </c>
      <c r="F1000" t="n">
        <v>22</v>
      </c>
      <c r="G1000" t="inlineStr"/>
      <c r="H1000" t="inlineStr">
        <is>
          <t>FA</t>
        </is>
      </c>
      <c r="I1000" s="30" t="n">
        <v>796666</v>
      </c>
      <c r="J1000" s="31" t="n">
        <v>0.29</v>
      </c>
      <c r="K1000" s="31" t="n">
        <v>0.3</v>
      </c>
      <c r="L1000" s="31" t="n">
        <v>-0.01</v>
      </c>
      <c r="M1000" s="31" t="n">
        <v>0.36</v>
      </c>
      <c r="O1000" t="n">
        <v>6</v>
      </c>
      <c r="P1000" t="inlineStr">
        <is>
          <t>05yn6</t>
        </is>
      </c>
    </row>
    <row r="1001">
      <c r="A1001" t="n">
        <v>1000</v>
      </c>
      <c r="B1001" t="inlineStr">
        <is>
          <t>Marc McLaughlin</t>
        </is>
      </c>
      <c r="C1001" t="inlineStr">
        <is>
          <t>NJD</t>
        </is>
      </c>
      <c r="D1001" t="inlineStr">
        <is>
          <t>F</t>
        </is>
      </c>
      <c r="E1001" t="inlineStr">
        <is>
          <t>F</t>
        </is>
      </c>
      <c r="F1001" t="n">
        <v>27</v>
      </c>
      <c r="G1001" t="inlineStr"/>
      <c r="H1001" t="inlineStr">
        <is>
          <t>FA</t>
        </is>
      </c>
      <c r="I1001" s="30" t="n">
        <v>850000</v>
      </c>
      <c r="J1001" s="31" t="n">
        <v>0.28</v>
      </c>
      <c r="K1001" s="31" t="n">
        <v>0.47</v>
      </c>
      <c r="L1001" s="31" t="n">
        <v>-0.19</v>
      </c>
      <c r="M1001" s="31" t="n">
        <v>0.33</v>
      </c>
      <c r="O1001" t="n">
        <v>3</v>
      </c>
      <c r="P1001" t="inlineStr">
        <is>
          <t>05rgi</t>
        </is>
      </c>
    </row>
    <row r="1002">
      <c r="A1002" t="n">
        <v>1001</v>
      </c>
      <c r="B1002" t="inlineStr">
        <is>
          <t>Daniil Miromanov</t>
        </is>
      </c>
      <c r="C1002" t="inlineStr">
        <is>
          <t>CGY</t>
        </is>
      </c>
      <c r="D1002" t="inlineStr">
        <is>
          <t>D</t>
        </is>
      </c>
      <c r="E1002" t="inlineStr">
        <is>
          <t>D</t>
        </is>
      </c>
      <c r="F1002" t="n">
        <v>29</v>
      </c>
      <c r="G1002" t="inlineStr"/>
      <c r="H1002" t="inlineStr">
        <is>
          <t>FA</t>
        </is>
      </c>
      <c r="I1002" s="30" t="n">
        <v>1250000</v>
      </c>
      <c r="J1002" s="31" t="n">
        <v>0.25</v>
      </c>
      <c r="K1002" s="31" t="n">
        <v>3.93</v>
      </c>
      <c r="L1002" s="31" t="n">
        <v>-3.68</v>
      </c>
      <c r="M1002" s="31" t="n">
        <v>0.2</v>
      </c>
      <c r="O1002" t="n">
        <v>4</v>
      </c>
      <c r="P1002" t="inlineStr">
        <is>
          <t>05rev</t>
        </is>
      </c>
    </row>
    <row r="1003">
      <c r="A1003" t="n">
        <v>1002</v>
      </c>
      <c r="B1003" t="inlineStr">
        <is>
          <t>Ronan Seeley</t>
        </is>
      </c>
      <c r="C1003" t="inlineStr">
        <is>
          <t>CAR</t>
        </is>
      </c>
      <c r="D1003" t="inlineStr">
        <is>
          <t>D</t>
        </is>
      </c>
      <c r="E1003" t="inlineStr">
        <is>
          <t>D</t>
        </is>
      </c>
      <c r="F1003" t="n">
        <v>24</v>
      </c>
      <c r="G1003" t="inlineStr"/>
      <c r="H1003" t="inlineStr">
        <is>
          <t>FA</t>
        </is>
      </c>
      <c r="I1003" s="30" t="n">
        <v>813750</v>
      </c>
      <c r="J1003" s="31" t="n">
        <v>0.25</v>
      </c>
      <c r="K1003" s="31" t="n">
        <v>0.25</v>
      </c>
      <c r="L1003" s="31" t="n">
        <v>0</v>
      </c>
      <c r="M1003" s="31" t="n">
        <v>0.31</v>
      </c>
      <c r="O1003" t="n">
        <v>4</v>
      </c>
      <c r="P1003" t="inlineStr">
        <is>
          <t>05lu4</t>
        </is>
      </c>
    </row>
    <row r="1004">
      <c r="A1004" t="n">
        <v>1003</v>
      </c>
      <c r="B1004" t="inlineStr">
        <is>
          <t>Andrew Agozzino</t>
        </is>
      </c>
      <c r="C1004" t="inlineStr">
        <is>
          <t>(N/A)</t>
        </is>
      </c>
      <c r="D1004" t="inlineStr">
        <is>
          <t>F</t>
        </is>
      </c>
      <c r="E1004" t="inlineStr">
        <is>
          <t>F</t>
        </is>
      </c>
      <c r="F1004" t="n">
        <v>35</v>
      </c>
      <c r="G1004" t="inlineStr"/>
      <c r="H1004" t="inlineStr">
        <is>
          <t>FA</t>
        </is>
      </c>
      <c r="I1004" s="30" t="n">
        <v>1</v>
      </c>
      <c r="J1004" s="31" t="n">
        <v>0.24</v>
      </c>
      <c r="K1004" s="31" t="n">
        <v>0</v>
      </c>
      <c r="L1004" s="31" t="n">
        <v>0.24</v>
      </c>
      <c r="M1004" s="31" t="n">
        <v>240000</v>
      </c>
      <c r="O1004" t="n">
        <v>1</v>
      </c>
      <c r="P1004" t="inlineStr">
        <is>
          <t>02ygs</t>
        </is>
      </c>
    </row>
    <row r="1005">
      <c r="A1005" t="n">
        <v>1004</v>
      </c>
      <c r="B1005" t="inlineStr">
        <is>
          <t>Aleksanteri Kaskimaki</t>
        </is>
      </c>
      <c r="C1005" t="inlineStr">
        <is>
          <t>STL</t>
        </is>
      </c>
      <c r="D1005" t="inlineStr">
        <is>
          <t>F</t>
        </is>
      </c>
      <c r="E1005" t="inlineStr">
        <is>
          <t>F</t>
        </is>
      </c>
      <c r="F1005" t="n">
        <v>22</v>
      </c>
      <c r="G1005" t="inlineStr"/>
      <c r="H1005" t="inlineStr">
        <is>
          <t>FA</t>
        </is>
      </c>
      <c r="I1005" s="30" t="n">
        <v>870000</v>
      </c>
      <c r="J1005" s="31" t="n">
        <v>0.22</v>
      </c>
      <c r="K1005" s="31" t="n">
        <v>0.22</v>
      </c>
      <c r="L1005" s="31" t="n">
        <v>0</v>
      </c>
      <c r="M1005" s="31" t="n">
        <v>0.25</v>
      </c>
      <c r="O1005" t="n">
        <v>9</v>
      </c>
      <c r="P1005" t="inlineStr">
        <is>
          <t>060jk</t>
        </is>
      </c>
    </row>
    <row r="1006">
      <c r="A1006" t="n">
        <v>1005</v>
      </c>
      <c r="B1006" t="inlineStr">
        <is>
          <t>Roby Jarventie</t>
        </is>
      </c>
      <c r="C1006" t="inlineStr">
        <is>
          <t>EDM</t>
        </is>
      </c>
      <c r="D1006" t="inlineStr">
        <is>
          <t>F</t>
        </is>
      </c>
      <c r="E1006" t="inlineStr">
        <is>
          <t>F</t>
        </is>
      </c>
      <c r="F1006" t="n">
        <v>24</v>
      </c>
      <c r="G1006" t="inlineStr"/>
      <c r="H1006" t="inlineStr">
        <is>
          <t>FA</t>
        </is>
      </c>
      <c r="I1006" s="30" t="n">
        <v>775000</v>
      </c>
      <c r="J1006" s="31" t="n">
        <v>0.21</v>
      </c>
      <c r="K1006" s="31" t="n">
        <v>0</v>
      </c>
      <c r="L1006" s="31" t="n">
        <v>0.21</v>
      </c>
      <c r="M1006" s="31" t="n">
        <v>0.27</v>
      </c>
      <c r="O1006" t="n">
        <v>9</v>
      </c>
      <c r="P1006" t="inlineStr">
        <is>
          <t>05k8a</t>
        </is>
      </c>
    </row>
    <row r="1007">
      <c r="A1007" t="n">
        <v>1006</v>
      </c>
      <c r="B1007" t="inlineStr">
        <is>
          <t>Seamus Casey</t>
        </is>
      </c>
      <c r="C1007" t="inlineStr">
        <is>
          <t>NJD</t>
        </is>
      </c>
      <c r="D1007" t="inlineStr">
        <is>
          <t>D</t>
        </is>
      </c>
      <c r="E1007" t="inlineStr">
        <is>
          <t>D</t>
        </is>
      </c>
      <c r="F1007" t="n">
        <v>22</v>
      </c>
      <c r="G1007" t="inlineStr"/>
      <c r="H1007" t="inlineStr">
        <is>
          <t>Nathan</t>
        </is>
      </c>
      <c r="I1007" s="30" t="n">
        <v>950000</v>
      </c>
      <c r="J1007" s="31" t="n">
        <v>0.21</v>
      </c>
      <c r="K1007" s="31" t="n">
        <v>8</v>
      </c>
      <c r="L1007" s="31" t="n">
        <v>-7.79</v>
      </c>
      <c r="M1007" s="31" t="n">
        <v>0.22</v>
      </c>
      <c r="O1007" t="n">
        <v>49</v>
      </c>
      <c r="P1007" t="inlineStr">
        <is>
          <t>058t9</t>
        </is>
      </c>
    </row>
    <row r="1008">
      <c r="A1008" t="n">
        <v>1007</v>
      </c>
      <c r="B1008" t="inlineStr">
        <is>
          <t>Vyacheslav Buteyets</t>
        </is>
      </c>
      <c r="C1008" t="inlineStr">
        <is>
          <t>ANA</t>
        </is>
      </c>
      <c r="D1008" t="inlineStr">
        <is>
          <t>G</t>
        </is>
      </c>
      <c r="E1008" t="inlineStr">
        <is>
          <t>G</t>
        </is>
      </c>
      <c r="F1008" t="n">
        <v>24</v>
      </c>
      <c r="G1008" t="inlineStr"/>
      <c r="H1008" t="inlineStr">
        <is>
          <t>FA</t>
        </is>
      </c>
      <c r="I1008" s="30" t="n">
        <v>852500</v>
      </c>
      <c r="J1008" s="31" t="n">
        <v>0.2</v>
      </c>
      <c r="K1008" s="31" t="n">
        <v>0.2</v>
      </c>
      <c r="L1008" s="31" t="n">
        <v>0</v>
      </c>
      <c r="M1008" s="31" t="n">
        <v>0.23</v>
      </c>
      <c r="O1008" t="n">
        <v>5</v>
      </c>
      <c r="P1008" t="inlineStr">
        <is>
          <t>062q9</t>
        </is>
      </c>
    </row>
    <row r="1009">
      <c r="A1009" t="n">
        <v>1008</v>
      </c>
      <c r="B1009" t="inlineStr">
        <is>
          <t>Hunter Shepard</t>
        </is>
      </c>
      <c r="C1009" t="inlineStr">
        <is>
          <t>(N/A)</t>
        </is>
      </c>
      <c r="D1009" t="inlineStr">
        <is>
          <t>G</t>
        </is>
      </c>
      <c r="E1009" t="inlineStr">
        <is>
          <t>G</t>
        </is>
      </c>
      <c r="F1009" t="n">
        <v>30</v>
      </c>
      <c r="G1009" t="inlineStr"/>
      <c r="H1009" t="inlineStr">
        <is>
          <t>FA</t>
        </is>
      </c>
      <c r="I1009" s="30" t="n">
        <v>1</v>
      </c>
      <c r="J1009" s="31" t="n">
        <v>0.2</v>
      </c>
      <c r="K1009" s="31" t="n">
        <v>0.44</v>
      </c>
      <c r="L1009" s="31" t="n">
        <v>-0.24</v>
      </c>
      <c r="M1009" s="31" t="n">
        <v>200000</v>
      </c>
      <c r="O1009" t="n">
        <v>2</v>
      </c>
      <c r="P1009" t="inlineStr">
        <is>
          <t>04obf</t>
        </is>
      </c>
    </row>
    <row r="1010">
      <c r="A1010" t="n">
        <v>1009</v>
      </c>
      <c r="B1010" t="inlineStr">
        <is>
          <t>Braeden Cootes</t>
        </is>
      </c>
      <c r="C1010" t="inlineStr">
        <is>
          <t>VAN</t>
        </is>
      </c>
      <c r="D1010" t="inlineStr">
        <is>
          <t>F</t>
        </is>
      </c>
      <c r="E1010" t="inlineStr">
        <is>
          <t>F</t>
        </is>
      </c>
      <c r="F1010" t="n">
        <v>19</v>
      </c>
      <c r="G1010" t="inlineStr"/>
      <c r="H1010" t="inlineStr">
        <is>
          <t>Nathan</t>
        </is>
      </c>
      <c r="I1010" s="30" t="n">
        <v>975000</v>
      </c>
      <c r="J1010" s="31" t="n">
        <v>0.19</v>
      </c>
      <c r="K1010" s="31" t="n">
        <v>0.57</v>
      </c>
      <c r="L1010" s="31" t="n">
        <v>-0.38</v>
      </c>
      <c r="M1010" s="31" t="n">
        <v>0.19</v>
      </c>
      <c r="O1010" t="n">
        <v>55</v>
      </c>
      <c r="P1010" t="inlineStr">
        <is>
          <t>06sqf</t>
        </is>
      </c>
    </row>
    <row r="1011">
      <c r="A1011" t="n">
        <v>1010</v>
      </c>
      <c r="B1011" t="inlineStr">
        <is>
          <t>Kenny Connors</t>
        </is>
      </c>
      <c r="C1011" t="inlineStr">
        <is>
          <t>LAK</t>
        </is>
      </c>
      <c r="D1011" t="inlineStr">
        <is>
          <t>F</t>
        </is>
      </c>
      <c r="E1011" t="inlineStr">
        <is>
          <t>F</t>
        </is>
      </c>
      <c r="F1011" t="n">
        <v>23</v>
      </c>
      <c r="G1011" t="inlineStr"/>
      <c r="H1011" t="inlineStr">
        <is>
          <t>FA</t>
        </is>
      </c>
      <c r="I1011" s="30" t="n">
        <v>867500</v>
      </c>
      <c r="J1011" s="31" t="n">
        <v>0.19</v>
      </c>
      <c r="K1011" s="31" t="n">
        <v>0.19</v>
      </c>
      <c r="L1011" s="31" t="n">
        <v>0</v>
      </c>
      <c r="M1011" s="31" t="n">
        <v>0.22</v>
      </c>
      <c r="O1011" t="n">
        <v>8</v>
      </c>
      <c r="P1011" t="inlineStr">
        <is>
          <t>062jw</t>
        </is>
      </c>
    </row>
    <row r="1012">
      <c r="A1012" t="n">
        <v>1011</v>
      </c>
      <c r="B1012" t="inlineStr">
        <is>
          <t>Jacob Gaucher</t>
        </is>
      </c>
      <c r="C1012" t="inlineStr">
        <is>
          <t>PHI</t>
        </is>
      </c>
      <c r="D1012" t="inlineStr">
        <is>
          <t>F</t>
        </is>
      </c>
      <c r="E1012" t="inlineStr">
        <is>
          <t>F</t>
        </is>
      </c>
      <c r="F1012" t="n">
        <v>25</v>
      </c>
      <c r="G1012" t="inlineStr"/>
      <c r="H1012" t="inlineStr">
        <is>
          <t>FA</t>
        </is>
      </c>
      <c r="I1012" s="30" t="n">
        <v>850000</v>
      </c>
      <c r="J1012" s="31" t="n">
        <v>0.19</v>
      </c>
      <c r="K1012" s="31" t="n">
        <v>0.24</v>
      </c>
      <c r="L1012" s="31" t="n">
        <v>-0.05</v>
      </c>
      <c r="M1012" s="31" t="n">
        <v>0.22</v>
      </c>
      <c r="O1012" t="n">
        <v>4</v>
      </c>
      <c r="P1012" t="inlineStr">
        <is>
          <t>0661h</t>
        </is>
      </c>
    </row>
    <row r="1013">
      <c r="A1013" t="n">
        <v>1012</v>
      </c>
      <c r="B1013" t="inlineStr">
        <is>
          <t>Justin Dowling</t>
        </is>
      </c>
      <c r="C1013" t="inlineStr">
        <is>
          <t>NYR</t>
        </is>
      </c>
      <c r="D1013" t="inlineStr">
        <is>
          <t>F</t>
        </is>
      </c>
      <c r="E1013" t="inlineStr">
        <is>
          <t>F</t>
        </is>
      </c>
      <c r="F1013" t="n">
        <v>35</v>
      </c>
      <c r="G1013" t="inlineStr"/>
      <c r="H1013" t="inlineStr">
        <is>
          <t>FA</t>
        </is>
      </c>
      <c r="I1013" s="30" t="n">
        <v>775000</v>
      </c>
      <c r="J1013" s="31" t="n">
        <v>0.19</v>
      </c>
      <c r="K1013" s="31" t="n">
        <v>1.91</v>
      </c>
      <c r="L1013" s="31" t="n">
        <v>-1.72</v>
      </c>
      <c r="M1013" s="31" t="n">
        <v>0.25</v>
      </c>
      <c r="O1013" t="n">
        <v>2</v>
      </c>
      <c r="P1013" t="inlineStr">
        <is>
          <t>02zge</t>
        </is>
      </c>
    </row>
    <row r="1014">
      <c r="A1014" t="n">
        <v>1013</v>
      </c>
      <c r="B1014" t="inlineStr">
        <is>
          <t>Samuel Poulin</t>
        </is>
      </c>
      <c r="C1014" t="inlineStr">
        <is>
          <t>MTL</t>
        </is>
      </c>
      <c r="D1014" t="inlineStr">
        <is>
          <t>F</t>
        </is>
      </c>
      <c r="E1014" t="inlineStr">
        <is>
          <t>F</t>
        </is>
      </c>
      <c r="F1014" t="n">
        <v>25</v>
      </c>
      <c r="G1014" t="inlineStr"/>
      <c r="H1014" t="inlineStr">
        <is>
          <t>FA</t>
        </is>
      </c>
      <c r="I1014" s="30" t="n">
        <v>850000</v>
      </c>
      <c r="J1014" s="31" t="n">
        <v>0.18</v>
      </c>
      <c r="K1014" s="31" t="n">
        <v>0.33</v>
      </c>
      <c r="L1014" s="31" t="n">
        <v>-0.15</v>
      </c>
      <c r="M1014" s="31" t="n">
        <v>0.21</v>
      </c>
      <c r="O1014" t="n">
        <v>12</v>
      </c>
      <c r="P1014" t="inlineStr">
        <is>
          <t>04amf</t>
        </is>
      </c>
    </row>
    <row r="1015">
      <c r="A1015" t="n">
        <v>1014</v>
      </c>
      <c r="B1015" t="inlineStr">
        <is>
          <t>Matej Blumel</t>
        </is>
      </c>
      <c r="C1015" t="inlineStr">
        <is>
          <t>(N/A)</t>
        </is>
      </c>
      <c r="D1015" t="inlineStr">
        <is>
          <t>F</t>
        </is>
      </c>
      <c r="E1015" t="inlineStr">
        <is>
          <t>F</t>
        </is>
      </c>
      <c r="F1015" t="n">
        <v>26</v>
      </c>
      <c r="G1015" t="inlineStr"/>
      <c r="H1015" t="inlineStr">
        <is>
          <t>FA</t>
        </is>
      </c>
      <c r="I1015" s="30" t="n">
        <v>875000</v>
      </c>
      <c r="J1015" s="31" t="n">
        <v>0.18</v>
      </c>
      <c r="K1015" s="31" t="n">
        <v>0.23</v>
      </c>
      <c r="L1015" s="31" t="n">
        <v>-0.05</v>
      </c>
      <c r="M1015" s="31" t="n">
        <v>0.21</v>
      </c>
      <c r="O1015" t="n">
        <v>5</v>
      </c>
      <c r="P1015" t="inlineStr">
        <is>
          <t>050mm</t>
        </is>
      </c>
    </row>
    <row r="1016">
      <c r="A1016" t="n">
        <v>1015</v>
      </c>
      <c r="B1016" t="inlineStr">
        <is>
          <t>Xavier Bourgault</t>
        </is>
      </c>
      <c r="C1016" t="inlineStr">
        <is>
          <t>OTT</t>
        </is>
      </c>
      <c r="D1016" t="inlineStr">
        <is>
          <t>F</t>
        </is>
      </c>
      <c r="E1016" t="inlineStr">
        <is>
          <t>F</t>
        </is>
      </c>
      <c r="F1016" t="n">
        <v>23</v>
      </c>
      <c r="G1016" t="inlineStr"/>
      <c r="H1016" t="inlineStr">
        <is>
          <t>Aznfungus</t>
        </is>
      </c>
      <c r="I1016" s="30" t="n">
        <v>775000</v>
      </c>
      <c r="J1016" s="31" t="n">
        <v>0.15</v>
      </c>
      <c r="K1016" s="31" t="n">
        <v>0.15</v>
      </c>
      <c r="L1016" s="31" t="n">
        <v>0</v>
      </c>
      <c r="M1016" s="31" t="n">
        <v>0.19</v>
      </c>
      <c r="O1016" t="n">
        <v>19</v>
      </c>
      <c r="P1016" t="inlineStr">
        <is>
          <t>05r1j</t>
        </is>
      </c>
    </row>
    <row r="1017">
      <c r="A1017" t="n">
        <v>1016</v>
      </c>
      <c r="B1017" t="inlineStr">
        <is>
          <t>Carson Lambos</t>
        </is>
      </c>
      <c r="C1017" t="inlineStr">
        <is>
          <t>MIN</t>
        </is>
      </c>
      <c r="D1017" t="inlineStr">
        <is>
          <t>D</t>
        </is>
      </c>
      <c r="E1017" t="inlineStr">
        <is>
          <t>D</t>
        </is>
      </c>
      <c r="F1017" t="n">
        <v>23</v>
      </c>
      <c r="G1017" t="inlineStr"/>
      <c r="H1017" t="inlineStr">
        <is>
          <t>Nathan</t>
        </is>
      </c>
      <c r="I1017" s="30" t="n">
        <v>863334</v>
      </c>
      <c r="J1017" s="31" t="n">
        <v>0.14</v>
      </c>
      <c r="K1017" s="31" t="n">
        <v>3.24</v>
      </c>
      <c r="L1017" s="31" t="n">
        <v>-3.1</v>
      </c>
      <c r="M1017" s="31" t="n">
        <v>0.16</v>
      </c>
      <c r="O1017" t="n">
        <v>21</v>
      </c>
      <c r="P1017" t="inlineStr">
        <is>
          <t>05gcv</t>
        </is>
      </c>
    </row>
    <row r="1018">
      <c r="A1018" t="n">
        <v>1017</v>
      </c>
      <c r="B1018" t="inlineStr">
        <is>
          <t>Marshall Rifai</t>
        </is>
      </c>
      <c r="C1018" t="inlineStr">
        <is>
          <t>TOR</t>
        </is>
      </c>
      <c r="D1018" t="inlineStr">
        <is>
          <t>D</t>
        </is>
      </c>
      <c r="E1018" t="inlineStr">
        <is>
          <t>D</t>
        </is>
      </c>
      <c r="F1018" t="n">
        <v>28</v>
      </c>
      <c r="G1018" t="inlineStr"/>
      <c r="H1018" t="inlineStr">
        <is>
          <t>FA</t>
        </is>
      </c>
      <c r="I1018" s="30" t="n">
        <v>775000</v>
      </c>
      <c r="J1018" s="31" t="n">
        <v>0.14</v>
      </c>
      <c r="K1018" s="31" t="n">
        <v>0.22</v>
      </c>
      <c r="L1018" s="31" t="n">
        <v>-0.08</v>
      </c>
      <c r="M1018" s="31" t="n">
        <v>0.18</v>
      </c>
      <c r="O1018" t="n">
        <v>3</v>
      </c>
      <c r="P1018" t="inlineStr">
        <is>
          <t>065g8</t>
        </is>
      </c>
    </row>
    <row r="1019">
      <c r="A1019" t="n">
        <v>1018</v>
      </c>
      <c r="B1019" t="inlineStr">
        <is>
          <t>Luca Pinelli</t>
        </is>
      </c>
      <c r="C1019" t="inlineStr">
        <is>
          <t>CBJ</t>
        </is>
      </c>
      <c r="D1019" t="inlineStr">
        <is>
          <t>F</t>
        </is>
      </c>
      <c r="E1019" t="inlineStr">
        <is>
          <t>F</t>
        </is>
      </c>
      <c r="F1019" t="n">
        <v>21</v>
      </c>
      <c r="G1019" t="inlineStr"/>
      <c r="H1019" t="inlineStr">
        <is>
          <t>FA</t>
        </is>
      </c>
      <c r="I1019" s="30" t="n">
        <v>846666</v>
      </c>
      <c r="J1019" s="31" t="n">
        <v>0.14</v>
      </c>
      <c r="K1019" s="31" t="n">
        <v>0.14</v>
      </c>
      <c r="L1019" s="31" t="n">
        <v>0</v>
      </c>
      <c r="M1019" s="31" t="n">
        <v>0.17</v>
      </c>
      <c r="O1019" t="n">
        <v>15</v>
      </c>
      <c r="P1019" t="inlineStr">
        <is>
          <t>06b7c</t>
        </is>
      </c>
    </row>
    <row r="1020">
      <c r="A1020" t="n">
        <v>1019</v>
      </c>
      <c r="B1020" t="inlineStr">
        <is>
          <t>Nathan Legare</t>
        </is>
      </c>
      <c r="C1020" t="inlineStr">
        <is>
          <t>NJD</t>
        </is>
      </c>
      <c r="D1020" t="inlineStr">
        <is>
          <t>F</t>
        </is>
      </c>
      <c r="E1020" t="inlineStr">
        <is>
          <t>F</t>
        </is>
      </c>
      <c r="F1020" t="n">
        <v>25</v>
      </c>
      <c r="G1020" t="inlineStr"/>
      <c r="H1020" t="inlineStr">
        <is>
          <t>FA</t>
        </is>
      </c>
      <c r="I1020" s="30" t="n">
        <v>775000</v>
      </c>
      <c r="J1020" s="31" t="n">
        <v>0.14</v>
      </c>
      <c r="K1020" s="31" t="n">
        <v>0.24</v>
      </c>
      <c r="L1020" s="31" t="n">
        <v>-0.1</v>
      </c>
      <c r="M1020" s="31" t="n">
        <v>0.18</v>
      </c>
      <c r="O1020" t="n">
        <v>4</v>
      </c>
      <c r="P1020" t="inlineStr">
        <is>
          <t>04zoz</t>
        </is>
      </c>
    </row>
    <row r="1021">
      <c r="A1021" t="n">
        <v>1020</v>
      </c>
      <c r="B1021" t="inlineStr">
        <is>
          <t>Nils Aman</t>
        </is>
      </c>
      <c r="C1021" t="inlineStr">
        <is>
          <t>(N/A)</t>
        </is>
      </c>
      <c r="D1021" t="inlineStr">
        <is>
          <t>F</t>
        </is>
      </c>
      <c r="E1021" t="inlineStr">
        <is>
          <t>F</t>
        </is>
      </c>
      <c r="F1021" t="n">
        <v>26</v>
      </c>
      <c r="G1021" t="inlineStr"/>
      <c r="H1021" t="inlineStr">
        <is>
          <t>FA</t>
        </is>
      </c>
      <c r="I1021" s="30" t="n">
        <v>1</v>
      </c>
      <c r="J1021" s="31" t="n">
        <v>0.14</v>
      </c>
      <c r="K1021" s="31" t="n">
        <v>1.77</v>
      </c>
      <c r="L1021" s="31" t="n">
        <v>-1.63</v>
      </c>
      <c r="M1021" s="31" t="n">
        <v>140000</v>
      </c>
      <c r="O1021" t="n">
        <v>2</v>
      </c>
      <c r="P1021" t="inlineStr">
        <is>
          <t>05o4m</t>
        </is>
      </c>
    </row>
    <row r="1022">
      <c r="A1022" t="n">
        <v>1021</v>
      </c>
      <c r="B1022" t="inlineStr">
        <is>
          <t>Bogdan Trineyev</t>
        </is>
      </c>
      <c r="C1022" t="inlineStr">
        <is>
          <t>WSH</t>
        </is>
      </c>
      <c r="D1022" t="inlineStr">
        <is>
          <t>F</t>
        </is>
      </c>
      <c r="E1022" t="inlineStr">
        <is>
          <t>F</t>
        </is>
      </c>
      <c r="F1022" t="n">
        <v>24</v>
      </c>
      <c r="G1022" t="inlineStr"/>
      <c r="H1022" t="inlineStr">
        <is>
          <t>FA</t>
        </is>
      </c>
      <c r="I1022" s="30" t="n">
        <v>775000</v>
      </c>
      <c r="J1022" s="31" t="n">
        <v>0.13</v>
      </c>
      <c r="K1022" s="31" t="n">
        <v>0.13</v>
      </c>
      <c r="L1022" s="31" t="n">
        <v>0</v>
      </c>
      <c r="M1022" s="31" t="n">
        <v>0.17</v>
      </c>
      <c r="O1022" t="n">
        <v>6</v>
      </c>
      <c r="P1022" t="inlineStr">
        <is>
          <t>05kn6</t>
        </is>
      </c>
    </row>
    <row r="1023">
      <c r="A1023" t="n">
        <v>1022</v>
      </c>
      <c r="B1023" t="inlineStr">
        <is>
          <t>Jake Livanavage</t>
        </is>
      </c>
      <c r="C1023" t="inlineStr">
        <is>
          <t>PIT</t>
        </is>
      </c>
      <c r="D1023" t="inlineStr">
        <is>
          <t>D</t>
        </is>
      </c>
      <c r="E1023" t="inlineStr">
        <is>
          <t>D</t>
        </is>
      </c>
      <c r="F1023" t="n">
        <v>22</v>
      </c>
      <c r="G1023" t="inlineStr"/>
      <c r="H1023" t="inlineStr">
        <is>
          <t>FA</t>
        </is>
      </c>
      <c r="I1023" s="30" t="n">
        <v>975000</v>
      </c>
      <c r="J1023" s="31" t="n">
        <v>0.12</v>
      </c>
      <c r="K1023" s="31" t="n">
        <v>0.12</v>
      </c>
      <c r="L1023" s="31" t="n">
        <v>0</v>
      </c>
      <c r="M1023" s="31" t="n">
        <v>0.12</v>
      </c>
      <c r="O1023" t="n">
        <v>7</v>
      </c>
      <c r="P1023" t="inlineStr">
        <is>
          <t>060wm</t>
        </is>
      </c>
    </row>
    <row r="1024">
      <c r="A1024" t="n">
        <v>1023</v>
      </c>
      <c r="B1024" t="inlineStr">
        <is>
          <t>Topias Vilen</t>
        </is>
      </c>
      <c r="C1024" t="inlineStr">
        <is>
          <t>NJD</t>
        </is>
      </c>
      <c r="D1024" t="inlineStr">
        <is>
          <t>D</t>
        </is>
      </c>
      <c r="E1024" t="inlineStr">
        <is>
          <t>D</t>
        </is>
      </c>
      <c r="F1024" t="n">
        <v>23</v>
      </c>
      <c r="G1024" t="inlineStr"/>
      <c r="H1024" t="inlineStr">
        <is>
          <t>FA</t>
        </is>
      </c>
      <c r="I1024" s="30" t="n">
        <v>836667</v>
      </c>
      <c r="J1024" s="31" t="n">
        <v>0.12</v>
      </c>
      <c r="K1024" s="31" t="n">
        <v>0.12</v>
      </c>
      <c r="L1024" s="31" t="n">
        <v>0</v>
      </c>
      <c r="M1024" s="31" t="n">
        <v>0.14</v>
      </c>
      <c r="O1024" t="n">
        <v>4</v>
      </c>
      <c r="P1024" t="inlineStr">
        <is>
          <t>05twk</t>
        </is>
      </c>
    </row>
    <row r="1025">
      <c r="A1025" t="n">
        <v>1024</v>
      </c>
      <c r="B1025" t="inlineStr">
        <is>
          <t>Marcus Hogberg</t>
        </is>
      </c>
      <c r="C1025" t="inlineStr">
        <is>
          <t>NYI</t>
        </is>
      </c>
      <c r="D1025" t="inlineStr">
        <is>
          <t>G</t>
        </is>
      </c>
      <c r="E1025" t="inlineStr">
        <is>
          <t>G</t>
        </is>
      </c>
      <c r="F1025" t="n">
        <v>31</v>
      </c>
      <c r="G1025" t="inlineStr"/>
      <c r="H1025" t="inlineStr">
        <is>
          <t>FA</t>
        </is>
      </c>
      <c r="I1025" s="30" t="n">
        <v>775000</v>
      </c>
      <c r="J1025" s="31" t="n">
        <v>0.1</v>
      </c>
      <c r="K1025" s="31" t="n">
        <v>0</v>
      </c>
      <c r="L1025" s="31" t="n">
        <v>0.1</v>
      </c>
      <c r="M1025" s="31" t="n">
        <v>0.13</v>
      </c>
      <c r="O1025" t="n">
        <v>1</v>
      </c>
      <c r="P1025" t="inlineStr">
        <is>
          <t>031p1</t>
        </is>
      </c>
    </row>
    <row r="1026">
      <c r="A1026" t="n">
        <v>1025</v>
      </c>
      <c r="B1026" t="inlineStr">
        <is>
          <t>Liam Foudy</t>
        </is>
      </c>
      <c r="C1026" t="inlineStr">
        <is>
          <t>NYI</t>
        </is>
      </c>
      <c r="D1026" t="inlineStr">
        <is>
          <t>F</t>
        </is>
      </c>
      <c r="E1026" t="inlineStr">
        <is>
          <t>F</t>
        </is>
      </c>
      <c r="F1026" t="n">
        <v>26</v>
      </c>
      <c r="G1026" t="inlineStr"/>
      <c r="H1026" t="inlineStr">
        <is>
          <t>FA</t>
        </is>
      </c>
      <c r="I1026" s="30" t="n">
        <v>850000</v>
      </c>
      <c r="J1026" s="31" t="n">
        <v>0.09</v>
      </c>
      <c r="K1026" s="31" t="n">
        <v>0.14</v>
      </c>
      <c r="L1026" s="31" t="n">
        <v>-0.05</v>
      </c>
      <c r="M1026" s="31" t="n">
        <v>0.11</v>
      </c>
      <c r="O1026" t="n">
        <v>5</v>
      </c>
      <c r="P1026" t="inlineStr">
        <is>
          <t>04qvc</t>
        </is>
      </c>
    </row>
    <row r="1027">
      <c r="A1027" t="n">
        <v>1026</v>
      </c>
      <c r="B1027" t="inlineStr">
        <is>
          <t>Raphael Lavoie</t>
        </is>
      </c>
      <c r="C1027" t="inlineStr">
        <is>
          <t>VGK</t>
        </is>
      </c>
      <c r="D1027" t="inlineStr">
        <is>
          <t>F</t>
        </is>
      </c>
      <c r="E1027" t="inlineStr">
        <is>
          <t>F</t>
        </is>
      </c>
      <c r="F1027" t="n">
        <v>25</v>
      </c>
      <c r="G1027" t="inlineStr"/>
      <c r="H1027" t="inlineStr">
        <is>
          <t>FA</t>
        </is>
      </c>
      <c r="I1027" s="30" t="n">
        <v>900000</v>
      </c>
      <c r="J1027" s="31" t="n">
        <v>0.05</v>
      </c>
      <c r="K1027" s="31" t="n">
        <v>0.8</v>
      </c>
      <c r="L1027" s="31" t="n">
        <v>-0.75</v>
      </c>
      <c r="M1027" s="31" t="n">
        <v>0.06</v>
      </c>
      <c r="O1027" t="n">
        <v>11</v>
      </c>
      <c r="P1027" t="inlineStr">
        <is>
          <t>04sy0</t>
        </is>
      </c>
    </row>
    <row r="1028">
      <c r="A1028" t="n">
        <v>1027</v>
      </c>
      <c r="B1028" t="inlineStr">
        <is>
          <t>Shane Lachance</t>
        </is>
      </c>
      <c r="C1028" t="inlineStr">
        <is>
          <t>NJD</t>
        </is>
      </c>
      <c r="D1028" t="inlineStr">
        <is>
          <t>F</t>
        </is>
      </c>
      <c r="E1028" t="inlineStr">
        <is>
          <t>F</t>
        </is>
      </c>
      <c r="F1028" t="n">
        <v>23</v>
      </c>
      <c r="G1028" t="inlineStr"/>
      <c r="H1028" t="inlineStr">
        <is>
          <t>FA</t>
        </is>
      </c>
      <c r="I1028" s="30" t="n">
        <v>925000</v>
      </c>
      <c r="J1028" s="31" t="n">
        <v>0.05</v>
      </c>
      <c r="K1028" s="31" t="n">
        <v>0.05</v>
      </c>
      <c r="L1028" s="31" t="n">
        <v>0</v>
      </c>
      <c r="M1028" s="31" t="n">
        <v>0.05</v>
      </c>
      <c r="O1028" t="n">
        <v>7</v>
      </c>
      <c r="P1028" t="inlineStr">
        <is>
          <t>05ug5</t>
        </is>
      </c>
    </row>
    <row r="1029">
      <c r="A1029" t="n">
        <v>1028</v>
      </c>
      <c r="B1029" t="inlineStr">
        <is>
          <t>Trevor Kuntar</t>
        </is>
      </c>
      <c r="C1029" t="inlineStr">
        <is>
          <t>BUF</t>
        </is>
      </c>
      <c r="D1029" t="inlineStr">
        <is>
          <t>F</t>
        </is>
      </c>
      <c r="E1029" t="inlineStr">
        <is>
          <t>F</t>
        </is>
      </c>
      <c r="F1029" t="n">
        <v>25</v>
      </c>
      <c r="G1029" t="inlineStr"/>
      <c r="H1029" t="inlineStr">
        <is>
          <t>FA</t>
        </is>
      </c>
      <c r="I1029" s="30" t="n">
        <v>875000</v>
      </c>
      <c r="J1029" s="31" t="n">
        <v>0.05</v>
      </c>
      <c r="K1029" s="31" t="n">
        <v>0.05</v>
      </c>
      <c r="L1029" s="31" t="n">
        <v>0</v>
      </c>
      <c r="M1029" s="31" t="n">
        <v>0.06</v>
      </c>
      <c r="O1029" t="n">
        <v>3</v>
      </c>
      <c r="P1029" t="inlineStr">
        <is>
          <t>05gb6</t>
        </is>
      </c>
    </row>
    <row r="1030">
      <c r="A1030" t="n">
        <v>1029</v>
      </c>
      <c r="B1030" t="inlineStr">
        <is>
          <t>Michael DiPietro</t>
        </is>
      </c>
      <c r="C1030" t="inlineStr">
        <is>
          <t>BOS</t>
        </is>
      </c>
      <c r="D1030" t="inlineStr">
        <is>
          <t>G</t>
        </is>
      </c>
      <c r="E1030" t="inlineStr">
        <is>
          <t>G</t>
        </is>
      </c>
      <c r="F1030" t="n">
        <v>27</v>
      </c>
      <c r="G1030" t="inlineStr"/>
      <c r="H1030" t="inlineStr">
        <is>
          <t>FA</t>
        </is>
      </c>
      <c r="I1030" s="30" t="n">
        <v>812500</v>
      </c>
      <c r="J1030" s="31" t="n">
        <v>0.04</v>
      </c>
      <c r="K1030" s="31" t="n">
        <v>25.46</v>
      </c>
      <c r="L1030" s="31" t="n">
        <v>-25.42</v>
      </c>
      <c r="M1030" s="31" t="n">
        <v>0.05</v>
      </c>
      <c r="O1030" t="n">
        <v>36</v>
      </c>
      <c r="P1030" t="inlineStr">
        <is>
          <t>03y7l</t>
        </is>
      </c>
    </row>
  </sheetData>
  <autoFilter ref="A1:P10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06"/>
  <sheetViews>
    <sheetView workbookViewId="0">
      <pane ySplit="1" topLeftCell="A2" activePane="bottomLeft" state="frozen"/>
      <selection pane="bottomLeft" activeCell="A1" sqref="A1"/>
    </sheetView>
  </sheetViews>
  <sheetFormatPr baseColWidth="8" defaultRowHeight="15"/>
  <cols>
    <col width="7" customWidth="1" style="21" min="1" max="1"/>
    <col width="24" customWidth="1" style="21" min="2" max="2"/>
    <col width="6" customWidth="1" style="21" min="3" max="3"/>
    <col width="7" customWidth="1" style="21" min="4" max="4"/>
    <col width="24" customWidth="1" style="21" min="5" max="5"/>
    <col width="13" customWidth="1" style="21" min="6" max="6"/>
    <col width="11" customWidth="1" style="21" min="7" max="7"/>
    <col width="12" customWidth="1" style="21" min="8" max="8"/>
    <col width="11" customWidth="1" style="21" min="9" max="9"/>
    <col width="11" customWidth="1" style="21" min="10" max="10"/>
    <col width="11" customWidth="1" style="21" min="11" max="11"/>
    <col width="12" customWidth="1" style="21" min="12" max="12"/>
    <col width="13" customWidth="1" style="21" min="13" max="13"/>
    <col width="11" customWidth="1" style="21" min="14" max="14"/>
  </cols>
  <sheetData>
    <row r="1" ht="32" customHeight="1" s="21">
      <c r="A1" s="22" t="inlineStr">
        <is>
          <t>Rank</t>
        </is>
      </c>
      <c r="B1" s="22" t="inlineStr">
        <is>
          <t>Player</t>
        </is>
      </c>
      <c r="C1" s="22" t="inlineStr">
        <is>
          <t>NHL</t>
        </is>
      </c>
      <c r="D1" s="22" t="inlineStr">
        <is>
          <t>Pos</t>
        </is>
      </c>
      <c r="E1" s="22" t="inlineStr">
        <is>
          <t>Owner</t>
        </is>
      </c>
      <c r="F1" s="22" t="inlineStr">
        <is>
          <t>Salary</t>
        </is>
      </c>
      <c r="G1" s="22" t="inlineStr">
        <is>
          <t>Actual 25/26</t>
        </is>
      </c>
      <c r="H1" s="22" t="inlineStr">
        <is>
          <t>Fantrax 26/27</t>
        </is>
      </c>
      <c r="I1" s="22" t="inlineStr">
        <is>
          <t>A&amp;G Avg</t>
        </is>
      </c>
      <c r="J1" s="22" t="inlineStr">
        <is>
          <t>A&amp;G Nate</t>
        </is>
      </c>
      <c r="K1" s="22" t="inlineStr">
        <is>
          <t>A&amp;G Blake</t>
        </is>
      </c>
      <c r="L1" s="22" t="inlineStr">
        <is>
          <t>Consensus</t>
        </is>
      </c>
      <c r="M1" s="22" t="inlineStr">
        <is>
          <t>A&amp;G - Fantrax</t>
        </is>
      </c>
      <c r="N1" s="22" t="inlineStr">
        <is>
          <t>Fantrax ID</t>
        </is>
      </c>
    </row>
    <row r="2">
      <c r="A2" t="n">
        <v>1</v>
      </c>
      <c r="B2" t="inlineStr">
        <is>
          <t>Nikita Kucherov</t>
        </is>
      </c>
      <c r="C2" t="inlineStr">
        <is>
          <t>TBL</t>
        </is>
      </c>
      <c r="D2" t="inlineStr">
        <is>
          <t>F</t>
        </is>
      </c>
      <c r="E2" t="inlineStr">
        <is>
          <t>Mike</t>
        </is>
      </c>
      <c r="F2" s="30" t="n">
        <v>9500000</v>
      </c>
      <c r="G2" s="31" t="n">
        <v>157.46</v>
      </c>
      <c r="H2" s="31" t="n">
        <v>160.08</v>
      </c>
      <c r="I2" s="31" t="n">
        <v>148.6</v>
      </c>
      <c r="J2" s="31" t="n">
        <v>145.64</v>
      </c>
      <c r="K2" s="31" t="n">
        <v>151.57</v>
      </c>
      <c r="L2" s="31" t="n">
        <v>154.34</v>
      </c>
      <c r="M2" s="31" t="n">
        <v>-11.48</v>
      </c>
      <c r="N2" t="inlineStr">
        <is>
          <t>02b70</t>
        </is>
      </c>
    </row>
    <row r="3">
      <c r="A3" t="n">
        <v>2</v>
      </c>
      <c r="B3" t="inlineStr">
        <is>
          <t>Connor McDavid</t>
        </is>
      </c>
      <c r="C3" t="inlineStr">
        <is>
          <t>EDM</t>
        </is>
      </c>
      <c r="D3" t="inlineStr">
        <is>
          <t>F</t>
        </is>
      </c>
      <c r="E3" t="inlineStr">
        <is>
          <t>Aznfungus</t>
        </is>
      </c>
      <c r="F3" s="30" t="n">
        <v>12500000</v>
      </c>
      <c r="G3" s="31" t="n">
        <v>164.2</v>
      </c>
      <c r="H3" s="31" t="n">
        <v>159.44</v>
      </c>
      <c r="I3" s="31" t="n">
        <v>147.44</v>
      </c>
      <c r="J3" s="31" t="n">
        <v>144.43</v>
      </c>
      <c r="K3" s="31" t="n">
        <v>150.46</v>
      </c>
      <c r="L3" s="31" t="n">
        <v>153.44</v>
      </c>
      <c r="M3" s="31" t="n">
        <v>-12</v>
      </c>
      <c r="N3" t="inlineStr">
        <is>
          <t>02un4</t>
        </is>
      </c>
    </row>
    <row r="4">
      <c r="A4" t="n">
        <v>3</v>
      </c>
      <c r="B4" t="inlineStr">
        <is>
          <t>Nathan MacKinnon</t>
        </is>
      </c>
      <c r="C4" t="inlineStr">
        <is>
          <t>COL</t>
        </is>
      </c>
      <c r="D4" t="inlineStr">
        <is>
          <t>F</t>
        </is>
      </c>
      <c r="E4" t="inlineStr">
        <is>
          <t>Kurtis</t>
        </is>
      </c>
      <c r="F4" s="30" t="n">
        <v>12600000</v>
      </c>
      <c r="G4" s="31" t="n">
        <v>151.35</v>
      </c>
      <c r="H4" s="31" t="n">
        <v>156.77</v>
      </c>
      <c r="I4" s="31" t="n">
        <v>139.97</v>
      </c>
      <c r="J4" s="31" t="n">
        <v>141.37</v>
      </c>
      <c r="K4" s="31" t="n">
        <v>138.56</v>
      </c>
      <c r="L4" s="31" t="n">
        <v>148.37</v>
      </c>
      <c r="M4" s="31" t="n">
        <v>-16.8</v>
      </c>
      <c r="N4" t="inlineStr">
        <is>
          <t>02f9l</t>
        </is>
      </c>
    </row>
    <row r="5">
      <c r="A5" t="n">
        <v>4</v>
      </c>
      <c r="B5" t="inlineStr">
        <is>
          <t>Evan Bouchard</t>
        </is>
      </c>
      <c r="C5" t="inlineStr">
        <is>
          <t>EDM</t>
        </is>
      </c>
      <c r="D5" t="inlineStr">
        <is>
          <t>D</t>
        </is>
      </c>
      <c r="E5" t="inlineStr">
        <is>
          <t>Aznfungus</t>
        </is>
      </c>
      <c r="F5" s="30" t="n">
        <v>10500000</v>
      </c>
      <c r="G5" s="31" t="n">
        <v>141.22</v>
      </c>
      <c r="H5" s="31" t="n">
        <v>139.44</v>
      </c>
      <c r="I5" s="31" t="n">
        <v>126.15</v>
      </c>
      <c r="J5" s="31" t="n">
        <v>127.22</v>
      </c>
      <c r="K5" s="31" t="n">
        <v>125.07</v>
      </c>
      <c r="L5" s="31" t="n">
        <v>132.8</v>
      </c>
      <c r="M5" s="31" t="n">
        <v>-13.29</v>
      </c>
      <c r="N5" t="inlineStr">
        <is>
          <t>04lc0</t>
        </is>
      </c>
    </row>
    <row r="6">
      <c r="A6" t="n">
        <v>5</v>
      </c>
      <c r="B6" t="inlineStr">
        <is>
          <t>Cale Makar</t>
        </is>
      </c>
      <c r="C6" t="inlineStr">
        <is>
          <t>COL</t>
        </is>
      </c>
      <c r="D6" t="inlineStr">
        <is>
          <t>D</t>
        </is>
      </c>
      <c r="E6" t="inlineStr">
        <is>
          <t>Le Duke of Dangles</t>
        </is>
      </c>
      <c r="F6" s="30" t="n">
        <v>9000000</v>
      </c>
      <c r="G6" s="31" t="n">
        <v>120.36</v>
      </c>
      <c r="H6" s="31" t="n">
        <v>128.2</v>
      </c>
      <c r="I6" s="31" t="n">
        <v>135.86</v>
      </c>
      <c r="J6" s="31" t="n">
        <v>136.25</v>
      </c>
      <c r="K6" s="31" t="n">
        <v>135.47</v>
      </c>
      <c r="L6" s="31" t="n">
        <v>132.03</v>
      </c>
      <c r="M6" s="31" t="n">
        <v>7.66</v>
      </c>
      <c r="N6" t="inlineStr">
        <is>
          <t>04alw</t>
        </is>
      </c>
    </row>
    <row r="7">
      <c r="A7" t="n">
        <v>6</v>
      </c>
      <c r="B7" t="inlineStr">
        <is>
          <t>Macklin Celebrini</t>
        </is>
      </c>
      <c r="C7" t="inlineStr">
        <is>
          <t>SJS</t>
        </is>
      </c>
      <c r="D7" t="inlineStr">
        <is>
          <t>F</t>
        </is>
      </c>
      <c r="E7" t="inlineStr">
        <is>
          <t>Brown Noesen</t>
        </is>
      </c>
      <c r="F7" s="30" t="n">
        <v>975000</v>
      </c>
      <c r="G7" s="31" t="n">
        <v>140.77</v>
      </c>
      <c r="H7" s="31" t="n">
        <v>135.26</v>
      </c>
      <c r="I7" s="31" t="n">
        <v>125.79</v>
      </c>
      <c r="J7" s="31" t="n">
        <v>129</v>
      </c>
      <c r="K7" s="31" t="n">
        <v>122.58</v>
      </c>
      <c r="L7" s="31" t="n">
        <v>130.53</v>
      </c>
      <c r="M7" s="31" t="n">
        <v>-9.470000000000001</v>
      </c>
      <c r="N7" t="inlineStr">
        <is>
          <t>05w9c</t>
        </is>
      </c>
    </row>
    <row r="8">
      <c r="A8" t="n">
        <v>7</v>
      </c>
      <c r="B8" t="inlineStr">
        <is>
          <t>David Pastrnak</t>
        </is>
      </c>
      <c r="C8" t="inlineStr">
        <is>
          <t>BOS</t>
        </is>
      </c>
      <c r="D8" t="inlineStr">
        <is>
          <t>F</t>
        </is>
      </c>
      <c r="E8" t="inlineStr">
        <is>
          <t>Aznfungus</t>
        </is>
      </c>
      <c r="F8" s="30" t="n">
        <v>11250000</v>
      </c>
      <c r="G8" s="31" t="n">
        <v>127.58</v>
      </c>
      <c r="H8" s="31" t="n">
        <v>131.14</v>
      </c>
      <c r="I8" s="31" t="n">
        <v>124.16</v>
      </c>
      <c r="J8" s="31" t="n">
        <v>128.84</v>
      </c>
      <c r="K8" s="31" t="n">
        <v>119.47</v>
      </c>
      <c r="L8" s="31" t="n">
        <v>127.65</v>
      </c>
      <c r="M8" s="31" t="n">
        <v>-6.98</v>
      </c>
      <c r="N8" t="inlineStr">
        <is>
          <t>03d12</t>
        </is>
      </c>
    </row>
    <row r="9">
      <c r="A9" t="n">
        <v>8</v>
      </c>
      <c r="B9" t="inlineStr">
        <is>
          <t>Leon Draisaitl</t>
        </is>
      </c>
      <c r="C9" t="inlineStr">
        <is>
          <t>EDM</t>
        </is>
      </c>
      <c r="D9" t="inlineStr">
        <is>
          <t>F</t>
        </is>
      </c>
      <c r="E9" t="inlineStr">
        <is>
          <t>Aznfungus</t>
        </is>
      </c>
      <c r="F9" s="30" t="n">
        <v>14000000</v>
      </c>
      <c r="G9" s="31" t="n">
        <v>111.8</v>
      </c>
      <c r="H9" s="31" t="n">
        <v>122.02</v>
      </c>
      <c r="I9" s="31" t="n">
        <v>128.92</v>
      </c>
      <c r="J9" s="31" t="n">
        <v>128.52</v>
      </c>
      <c r="K9" s="31" t="n">
        <v>129.32</v>
      </c>
      <c r="L9" s="31" t="n">
        <v>125.47</v>
      </c>
      <c r="M9" s="31" t="n">
        <v>6.9</v>
      </c>
      <c r="N9" t="inlineStr">
        <is>
          <t>02yjl</t>
        </is>
      </c>
    </row>
    <row r="10">
      <c r="A10" t="n">
        <v>9</v>
      </c>
      <c r="B10" t="inlineStr">
        <is>
          <t>Zach Werenski</t>
        </is>
      </c>
      <c r="C10" t="inlineStr">
        <is>
          <t>CBJ</t>
        </is>
      </c>
      <c r="D10" t="inlineStr">
        <is>
          <t>D</t>
        </is>
      </c>
      <c r="E10" t="inlineStr">
        <is>
          <t>A Bunch of Dusters</t>
        </is>
      </c>
      <c r="F10" s="30" t="n">
        <v>9583333</v>
      </c>
      <c r="G10" s="31" t="n">
        <v>119.7</v>
      </c>
      <c r="H10" s="31" t="n">
        <v>122.37</v>
      </c>
      <c r="I10" s="31" t="n">
        <v>128.19</v>
      </c>
      <c r="J10" s="31" t="n">
        <v>127.5</v>
      </c>
      <c r="K10" s="31" t="n">
        <v>128.88</v>
      </c>
      <c r="L10" s="31" t="n">
        <v>125.28</v>
      </c>
      <c r="M10" s="31" t="n">
        <v>5.82</v>
      </c>
      <c r="N10" t="inlineStr">
        <is>
          <t>03ra7</t>
        </is>
      </c>
    </row>
    <row r="11">
      <c r="A11" t="n">
        <v>10</v>
      </c>
      <c r="B11" t="inlineStr">
        <is>
          <t>Rasmus Dahlin</t>
        </is>
      </c>
      <c r="C11" t="inlineStr">
        <is>
          <t>BUF</t>
        </is>
      </c>
      <c r="D11" t="inlineStr">
        <is>
          <t>D</t>
        </is>
      </c>
      <c r="E11" t="inlineStr">
        <is>
          <t>Le Duke of Dangles</t>
        </is>
      </c>
      <c r="F11" s="30" t="n">
        <v>11000000</v>
      </c>
      <c r="G11" s="31" t="n">
        <v>123.28</v>
      </c>
      <c r="H11" s="31" t="n">
        <v>120.42</v>
      </c>
      <c r="I11" s="31" t="n">
        <v>128.74</v>
      </c>
      <c r="J11" s="31" t="n">
        <v>133.7</v>
      </c>
      <c r="K11" s="31" t="n">
        <v>123.78</v>
      </c>
      <c r="L11" s="31" t="n">
        <v>124.58</v>
      </c>
      <c r="M11" s="31" t="n">
        <v>8.32</v>
      </c>
      <c r="N11" t="inlineStr">
        <is>
          <t>04ad7</t>
        </is>
      </c>
    </row>
    <row r="12">
      <c r="A12" t="n">
        <v>11</v>
      </c>
      <c r="B12" t="inlineStr">
        <is>
          <t>Quinn Hughes</t>
        </is>
      </c>
      <c r="C12" t="inlineStr">
        <is>
          <t>MIN</t>
        </is>
      </c>
      <c r="D12" t="inlineStr">
        <is>
          <t>D</t>
        </is>
      </c>
      <c r="E12" t="inlineStr">
        <is>
          <t>Kurtis</t>
        </is>
      </c>
      <c r="F12" s="30" t="n">
        <v>7850000</v>
      </c>
      <c r="G12" s="31" t="n">
        <v>103.64</v>
      </c>
      <c r="H12" s="31" t="n">
        <v>108.75</v>
      </c>
      <c r="I12" s="31" t="n">
        <v>127.66</v>
      </c>
      <c r="J12" s="31" t="n">
        <v>129.78</v>
      </c>
      <c r="K12" s="31" t="n">
        <v>125.55</v>
      </c>
      <c r="L12" s="31" t="n">
        <v>118.2</v>
      </c>
      <c r="M12" s="31" t="n">
        <v>18.91</v>
      </c>
      <c r="N12" t="inlineStr">
        <is>
          <t>04lbz</t>
        </is>
      </c>
    </row>
    <row r="13">
      <c r="A13" t="n">
        <v>12</v>
      </c>
      <c r="B13" t="inlineStr">
        <is>
          <t>Matthew Tkachuk</t>
        </is>
      </c>
      <c r="C13" t="inlineStr">
        <is>
          <t>FLA</t>
        </is>
      </c>
      <c r="D13" t="inlineStr">
        <is>
          <t>F</t>
        </is>
      </c>
      <c r="E13" t="inlineStr">
        <is>
          <t>A Bunch of Dusters</t>
        </is>
      </c>
      <c r="F13" s="30" t="n">
        <v>9500000</v>
      </c>
      <c r="G13" s="31" t="n">
        <v>50.73</v>
      </c>
      <c r="H13" s="31" t="n">
        <v>114.75</v>
      </c>
      <c r="I13" s="31" t="n">
        <v>118.58</v>
      </c>
      <c r="J13" s="31" t="n">
        <v>118.81</v>
      </c>
      <c r="K13" s="31" t="n">
        <v>118.34</v>
      </c>
      <c r="L13" s="31" t="n">
        <v>116.66</v>
      </c>
      <c r="M13" s="31" t="n">
        <v>3.83</v>
      </c>
      <c r="N13" t="inlineStr">
        <is>
          <t>03uzr</t>
        </is>
      </c>
    </row>
    <row r="14">
      <c r="A14" t="n">
        <v>13</v>
      </c>
      <c r="B14" t="inlineStr">
        <is>
          <t>Mark Scheifele</t>
        </is>
      </c>
      <c r="C14" t="inlineStr">
        <is>
          <t>WPG</t>
        </is>
      </c>
      <c r="D14" t="inlineStr">
        <is>
          <t>F</t>
        </is>
      </c>
      <c r="E14" t="inlineStr">
        <is>
          <t>Deef-Fence</t>
        </is>
      </c>
      <c r="F14" s="30" t="n">
        <v>8500000</v>
      </c>
      <c r="G14" s="31" t="n">
        <v>124.23</v>
      </c>
      <c r="H14" s="31" t="n">
        <v>125.06</v>
      </c>
      <c r="I14" s="31" t="n">
        <v>107.27</v>
      </c>
      <c r="J14" s="31" t="n">
        <v>110.18</v>
      </c>
      <c r="K14" s="31" t="n">
        <v>104.35</v>
      </c>
      <c r="L14" s="31" t="n">
        <v>116.16</v>
      </c>
      <c r="M14" s="31" t="n">
        <v>-17.79</v>
      </c>
      <c r="N14" t="inlineStr">
        <is>
          <t>02azb</t>
        </is>
      </c>
    </row>
    <row r="15">
      <c r="A15" t="n">
        <v>14</v>
      </c>
      <c r="B15" t="inlineStr">
        <is>
          <t>Mikko Rantanen</t>
        </is>
      </c>
      <c r="C15" t="inlineStr">
        <is>
          <t>DAL</t>
        </is>
      </c>
      <c r="D15" t="inlineStr">
        <is>
          <t>F</t>
        </is>
      </c>
      <c r="E15" t="inlineStr">
        <is>
          <t>Brost</t>
        </is>
      </c>
      <c r="F15" s="30" t="n">
        <v>12000000</v>
      </c>
      <c r="G15" s="31" t="n">
        <v>106.85</v>
      </c>
      <c r="H15" s="31" t="n">
        <v>111.39</v>
      </c>
      <c r="I15" s="31" t="n">
        <v>119.25</v>
      </c>
      <c r="J15" s="31" t="n">
        <v>122.86</v>
      </c>
      <c r="K15" s="31" t="n">
        <v>115.65</v>
      </c>
      <c r="L15" s="31" t="n">
        <v>115.32</v>
      </c>
      <c r="M15" s="31" t="n">
        <v>7.86</v>
      </c>
      <c r="N15" t="inlineStr">
        <is>
          <t>03mn9</t>
        </is>
      </c>
    </row>
    <row r="16">
      <c r="A16" t="n">
        <v>15</v>
      </c>
      <c r="B16" t="inlineStr">
        <is>
          <t>Martin Necas</t>
        </is>
      </c>
      <c r="C16" t="inlineStr">
        <is>
          <t>COL</t>
        </is>
      </c>
      <c r="D16" t="inlineStr">
        <is>
          <t>F</t>
        </is>
      </c>
      <c r="E16" t="inlineStr">
        <is>
          <t>Kurtis</t>
        </is>
      </c>
      <c r="F16" s="30" t="n">
        <v>11500000</v>
      </c>
      <c r="G16" s="31" t="n">
        <v>117.79</v>
      </c>
      <c r="H16" s="31" t="n">
        <v>112.73</v>
      </c>
      <c r="I16" s="31" t="n">
        <v>114.75</v>
      </c>
      <c r="J16" s="31" t="n">
        <v>118.33</v>
      </c>
      <c r="K16" s="31" t="n">
        <v>111.17</v>
      </c>
      <c r="L16" s="31" t="n">
        <v>113.74</v>
      </c>
      <c r="M16" s="31" t="n">
        <v>2.02</v>
      </c>
      <c r="N16" t="inlineStr">
        <is>
          <t>049k7</t>
        </is>
      </c>
    </row>
    <row r="17">
      <c r="A17" t="n">
        <v>16</v>
      </c>
      <c r="B17" t="inlineStr">
        <is>
          <t>Nick Suzuki</t>
        </is>
      </c>
      <c r="C17" t="inlineStr">
        <is>
          <t>MTL</t>
        </is>
      </c>
      <c r="D17" t="inlineStr">
        <is>
          <t>F</t>
        </is>
      </c>
      <c r="E17" t="inlineStr">
        <is>
          <t>The Last Place Lukes</t>
        </is>
      </c>
      <c r="F17" s="30" t="n">
        <v>7875000</v>
      </c>
      <c r="G17" s="31" t="n">
        <v>116.58</v>
      </c>
      <c r="H17" s="31" t="n">
        <v>116.6</v>
      </c>
      <c r="I17" s="31" t="n">
        <v>107.83</v>
      </c>
      <c r="J17" s="31" t="n">
        <v>107.18</v>
      </c>
      <c r="K17" s="31" t="n">
        <v>108.48</v>
      </c>
      <c r="L17" s="31" t="n">
        <v>112.22</v>
      </c>
      <c r="M17" s="31" t="n">
        <v>-8.77</v>
      </c>
      <c r="N17" t="inlineStr">
        <is>
          <t>048xc</t>
        </is>
      </c>
    </row>
    <row r="18">
      <c r="A18" t="n">
        <v>17</v>
      </c>
      <c r="B18" t="inlineStr">
        <is>
          <t>Jakob Chychrun</t>
        </is>
      </c>
      <c r="C18" t="inlineStr">
        <is>
          <t>WSH</t>
        </is>
      </c>
      <c r="D18" t="inlineStr">
        <is>
          <t>D</t>
        </is>
      </c>
      <c r="E18" t="inlineStr">
        <is>
          <t>Le Duke of Dangles</t>
        </is>
      </c>
      <c r="F18" s="30" t="n">
        <v>9000000</v>
      </c>
      <c r="G18" s="31" t="n">
        <v>119.52</v>
      </c>
      <c r="H18" s="31" t="n">
        <v>117.56</v>
      </c>
      <c r="I18" s="31" t="n">
        <v>106.5</v>
      </c>
      <c r="J18" s="31" t="n">
        <v>108.08</v>
      </c>
      <c r="K18" s="31" t="n">
        <v>104.93</v>
      </c>
      <c r="L18" s="31" t="n">
        <v>112.03</v>
      </c>
      <c r="M18" s="31" t="n">
        <v>-11.06</v>
      </c>
      <c r="N18" t="inlineStr">
        <is>
          <t>03mqg</t>
        </is>
      </c>
    </row>
    <row r="19">
      <c r="A19" t="n">
        <v>18</v>
      </c>
      <c r="B19" t="inlineStr">
        <is>
          <t>Adam Fox</t>
        </is>
      </c>
      <c r="C19" t="inlineStr">
        <is>
          <t>NYR</t>
        </is>
      </c>
      <c r="D19" t="inlineStr">
        <is>
          <t>D</t>
        </is>
      </c>
      <c r="E19" t="inlineStr">
        <is>
          <t>Nathan</t>
        </is>
      </c>
      <c r="F19" s="30" t="n">
        <v>9500000</v>
      </c>
      <c r="G19" s="31" t="n">
        <v>77.37</v>
      </c>
      <c r="H19" s="31" t="n">
        <v>114.19</v>
      </c>
      <c r="I19" s="31" t="n">
        <v>108.96</v>
      </c>
      <c r="J19" s="31" t="n">
        <v>108.41</v>
      </c>
      <c r="K19" s="31" t="n">
        <v>109.51</v>
      </c>
      <c r="L19" s="31" t="n">
        <v>111.57</v>
      </c>
      <c r="M19" s="31" t="n">
        <v>-5.23</v>
      </c>
      <c r="N19" t="inlineStr">
        <is>
          <t>042w4</t>
        </is>
      </c>
    </row>
    <row r="20">
      <c r="A20" t="n">
        <v>19</v>
      </c>
      <c r="B20" t="inlineStr">
        <is>
          <t>Matthew Schaefer</t>
        </is>
      </c>
      <c r="C20" t="inlineStr">
        <is>
          <t>NYI</t>
        </is>
      </c>
      <c r="D20" t="inlineStr">
        <is>
          <t>D</t>
        </is>
      </c>
      <c r="E20" t="inlineStr">
        <is>
          <t>Anybody but the Leafs</t>
        </is>
      </c>
      <c r="F20" s="30" t="n">
        <v>975000</v>
      </c>
      <c r="G20" s="31" t="n">
        <v>105.32</v>
      </c>
      <c r="H20" s="31" t="n">
        <v>108.43</v>
      </c>
      <c r="I20" s="31" t="n">
        <v>114.62</v>
      </c>
      <c r="J20" s="31" t="n">
        <v>118.33</v>
      </c>
      <c r="K20" s="31" t="n">
        <v>110.9</v>
      </c>
      <c r="L20" s="31" t="n">
        <v>111.53</v>
      </c>
      <c r="M20" s="31" t="n">
        <v>6.19</v>
      </c>
      <c r="N20" t="inlineStr">
        <is>
          <t>06gk0</t>
        </is>
      </c>
    </row>
    <row r="21">
      <c r="A21" t="n">
        <v>20</v>
      </c>
      <c r="B21" t="inlineStr">
        <is>
          <t>Lane Hutson</t>
        </is>
      </c>
      <c r="C21" t="inlineStr">
        <is>
          <t>MTL</t>
        </is>
      </c>
      <c r="D21" t="inlineStr">
        <is>
          <t>D</t>
        </is>
      </c>
      <c r="E21" t="inlineStr">
        <is>
          <t>Deef-Fence</t>
        </is>
      </c>
      <c r="F21" s="30" t="n">
        <v>8850000</v>
      </c>
      <c r="G21" s="31" t="n">
        <v>117.43</v>
      </c>
      <c r="H21" s="31" t="n">
        <v>104.95</v>
      </c>
      <c r="I21" s="31" t="n">
        <v>117.64</v>
      </c>
      <c r="J21" s="31" t="n">
        <v>119.6</v>
      </c>
      <c r="K21" s="31" t="n">
        <v>115.68</v>
      </c>
      <c r="L21" s="31" t="n">
        <v>111.3</v>
      </c>
      <c r="M21" s="31" t="n">
        <v>12.69</v>
      </c>
      <c r="N21" t="inlineStr">
        <is>
          <t>05wwg</t>
        </is>
      </c>
    </row>
    <row r="22">
      <c r="A22" t="n">
        <v>21</v>
      </c>
      <c r="B22" t="inlineStr">
        <is>
          <t>Moritz Seider</t>
        </is>
      </c>
      <c r="C22" t="inlineStr">
        <is>
          <t>DET</t>
        </is>
      </c>
      <c r="D22" t="inlineStr">
        <is>
          <t>D</t>
        </is>
      </c>
      <c r="E22" t="inlineStr">
        <is>
          <t>Le Duke of Dangles</t>
        </is>
      </c>
      <c r="F22" s="30" t="n">
        <v>8550000</v>
      </c>
      <c r="G22" s="31" t="n">
        <v>117.09</v>
      </c>
      <c r="H22" s="31" t="n">
        <v>113.37</v>
      </c>
      <c r="I22" s="31" t="n">
        <v>107.99</v>
      </c>
      <c r="J22" s="31" t="n">
        <v>106.94</v>
      </c>
      <c r="K22" s="31" t="n">
        <v>109.05</v>
      </c>
      <c r="L22" s="31" t="n">
        <v>110.68</v>
      </c>
      <c r="M22" s="31" t="n">
        <v>-5.38</v>
      </c>
      <c r="N22" t="inlineStr">
        <is>
          <t>04zb4</t>
        </is>
      </c>
    </row>
    <row r="23">
      <c r="A23" t="n">
        <v>22</v>
      </c>
      <c r="B23" t="inlineStr">
        <is>
          <t>Jason Robertson</t>
        </is>
      </c>
      <c r="C23" t="inlineStr">
        <is>
          <t>DAL</t>
        </is>
      </c>
      <c r="D23" t="inlineStr">
        <is>
          <t>F</t>
        </is>
      </c>
      <c r="E23" t="inlineStr">
        <is>
          <t>Brost</t>
        </is>
      </c>
      <c r="F23" s="30" t="n">
        <v>12000000</v>
      </c>
      <c r="G23" s="31" t="n">
        <v>119.76</v>
      </c>
      <c r="H23" s="31" t="n">
        <v>115.68</v>
      </c>
      <c r="I23" s="31" t="n">
        <v>105.28</v>
      </c>
      <c r="J23" s="31" t="n">
        <v>109.46</v>
      </c>
      <c r="K23" s="31" t="n">
        <v>101.09</v>
      </c>
      <c r="L23" s="31" t="n">
        <v>110.48</v>
      </c>
      <c r="M23" s="31" t="n">
        <v>-10.4</v>
      </c>
      <c r="N23" t="inlineStr">
        <is>
          <t>04dwj</t>
        </is>
      </c>
    </row>
    <row r="24">
      <c r="A24" t="n">
        <v>23</v>
      </c>
      <c r="B24" t="inlineStr">
        <is>
          <t>Kirill Kaprizov</t>
        </is>
      </c>
      <c r="C24" t="inlineStr">
        <is>
          <t>MIN</t>
        </is>
      </c>
      <c r="D24" t="inlineStr">
        <is>
          <t>F</t>
        </is>
      </c>
      <c r="E24" t="inlineStr">
        <is>
          <t>FA</t>
        </is>
      </c>
      <c r="F24" s="30" t="n">
        <v>17000000</v>
      </c>
      <c r="G24" s="31" t="n">
        <v>109.68</v>
      </c>
      <c r="H24" s="31" t="n">
        <v>107.47</v>
      </c>
      <c r="I24" s="31" t="n">
        <v>112.77</v>
      </c>
      <c r="J24" s="31" t="n">
        <v>110.34</v>
      </c>
      <c r="K24" s="31" t="n">
        <v>115.2</v>
      </c>
      <c r="L24" s="31" t="n">
        <v>110.12</v>
      </c>
      <c r="M24" s="31" t="n">
        <v>5.3</v>
      </c>
      <c r="N24" t="inlineStr">
        <is>
          <t>03rh3</t>
        </is>
      </c>
    </row>
    <row r="25">
      <c r="A25" t="n">
        <v>24</v>
      </c>
      <c r="B25" t="inlineStr">
        <is>
          <t>Tom Wilson</t>
        </is>
      </c>
      <c r="C25" t="inlineStr">
        <is>
          <t>WSH</t>
        </is>
      </c>
      <c r="D25" t="inlineStr">
        <is>
          <t>F</t>
        </is>
      </c>
      <c r="E25" t="inlineStr">
        <is>
          <t>A Bunch of Dusters</t>
        </is>
      </c>
      <c r="F25" s="30" t="n">
        <v>6500000</v>
      </c>
      <c r="G25" s="31" t="n">
        <v>106.32</v>
      </c>
      <c r="H25" s="31" t="n">
        <v>108.96</v>
      </c>
      <c r="I25" s="31" t="n">
        <v>109.19</v>
      </c>
      <c r="J25" s="31" t="n">
        <v>110.29</v>
      </c>
      <c r="K25" s="31" t="n">
        <v>108.09</v>
      </c>
      <c r="L25" s="31" t="n">
        <v>109.07</v>
      </c>
      <c r="M25" s="31" t="n">
        <v>0.23</v>
      </c>
      <c r="N25" t="inlineStr">
        <is>
          <t>02noj</t>
        </is>
      </c>
    </row>
    <row r="26">
      <c r="A26" t="n">
        <v>25</v>
      </c>
      <c r="B26" t="inlineStr">
        <is>
          <t>Brandon Hagel</t>
        </is>
      </c>
      <c r="C26" t="inlineStr">
        <is>
          <t>TBL</t>
        </is>
      </c>
      <c r="D26" t="inlineStr">
        <is>
          <t>F</t>
        </is>
      </c>
      <c r="E26" t="inlineStr">
        <is>
          <t>Le Duke of Dangles</t>
        </is>
      </c>
      <c r="F26" s="30" t="n">
        <v>6500000</v>
      </c>
      <c r="G26" s="31" t="n">
        <v>99.12</v>
      </c>
      <c r="H26" s="31" t="n">
        <v>106.66</v>
      </c>
      <c r="I26" s="31" t="n">
        <v>111.03</v>
      </c>
      <c r="J26" s="31" t="n">
        <v>111.72</v>
      </c>
      <c r="K26" s="31" t="n">
        <v>110.34</v>
      </c>
      <c r="L26" s="31" t="n">
        <v>108.84</v>
      </c>
      <c r="M26" s="31" t="n">
        <v>4.37</v>
      </c>
      <c r="N26" t="inlineStr">
        <is>
          <t>042yb</t>
        </is>
      </c>
    </row>
    <row r="27">
      <c r="A27" t="n">
        <v>26</v>
      </c>
      <c r="B27" t="inlineStr">
        <is>
          <t>Brady Tkachuk</t>
        </is>
      </c>
      <c r="C27" t="inlineStr">
        <is>
          <t>FLA</t>
        </is>
      </c>
      <c r="D27" t="inlineStr">
        <is>
          <t>F</t>
        </is>
      </c>
      <c r="E27" t="inlineStr">
        <is>
          <t>Nathan</t>
        </is>
      </c>
      <c r="F27" s="30" t="n">
        <v>8205714</v>
      </c>
      <c r="G27" s="31" t="n">
        <v>89.61</v>
      </c>
      <c r="H27" s="31" t="n">
        <v>107.74</v>
      </c>
      <c r="I27" s="31" t="n">
        <v>109.01</v>
      </c>
      <c r="J27" s="31" t="n">
        <v>109.05</v>
      </c>
      <c r="K27" s="31" t="n">
        <v>108.97</v>
      </c>
      <c r="L27" s="31" t="n">
        <v>108.38</v>
      </c>
      <c r="M27" s="31" t="n">
        <v>1.27</v>
      </c>
      <c r="N27" t="inlineStr">
        <is>
          <t>04kyh</t>
        </is>
      </c>
    </row>
    <row r="28">
      <c r="A28" t="n">
        <v>27</v>
      </c>
      <c r="B28" t="inlineStr">
        <is>
          <t>Jake Guentzel</t>
        </is>
      </c>
      <c r="C28" t="inlineStr">
        <is>
          <t>TBL</t>
        </is>
      </c>
      <c r="D28" t="inlineStr">
        <is>
          <t>F</t>
        </is>
      </c>
      <c r="E28" t="inlineStr">
        <is>
          <t>Brost</t>
        </is>
      </c>
      <c r="F28" s="30" t="n">
        <v>9000000</v>
      </c>
      <c r="G28" s="31" t="n">
        <v>116.84</v>
      </c>
      <c r="H28" s="31" t="n">
        <v>114.92</v>
      </c>
      <c r="I28" s="31" t="n">
        <v>100.67</v>
      </c>
      <c r="J28" s="31" t="n">
        <v>98.12</v>
      </c>
      <c r="K28" s="31" t="n">
        <v>103.23</v>
      </c>
      <c r="L28" s="31" t="n">
        <v>107.8</v>
      </c>
      <c r="M28" s="31" t="n">
        <v>-14.25</v>
      </c>
      <c r="N28" t="inlineStr">
        <is>
          <t>031p0</t>
        </is>
      </c>
    </row>
    <row r="29">
      <c r="A29" t="n">
        <v>28</v>
      </c>
      <c r="B29" t="inlineStr">
        <is>
          <t>Jack Eichel</t>
        </is>
      </c>
      <c r="C29" t="inlineStr">
        <is>
          <t>VGK</t>
        </is>
      </c>
      <c r="D29" t="inlineStr">
        <is>
          <t>F</t>
        </is>
      </c>
      <c r="E29" t="inlineStr">
        <is>
          <t>FA</t>
        </is>
      </c>
      <c r="F29" s="30" t="n">
        <v>13500000</v>
      </c>
      <c r="G29" s="31" t="n">
        <v>106.85</v>
      </c>
      <c r="H29" s="31" t="n">
        <v>106.95</v>
      </c>
      <c r="I29" s="31" t="n">
        <v>108.34</v>
      </c>
      <c r="J29" s="31" t="n">
        <v>110.74</v>
      </c>
      <c r="K29" s="31" t="n">
        <v>105.94</v>
      </c>
      <c r="L29" s="31" t="n">
        <v>107.65</v>
      </c>
      <c r="M29" s="31" t="n">
        <v>1.39</v>
      </c>
      <c r="N29" t="inlineStr">
        <is>
          <t>03924</t>
        </is>
      </c>
    </row>
    <row r="30">
      <c r="A30" t="n">
        <v>29</v>
      </c>
      <c r="B30" t="inlineStr">
        <is>
          <t>Darren Raddysh</t>
        </is>
      </c>
      <c r="C30" t="inlineStr">
        <is>
          <t>TOR</t>
        </is>
      </c>
      <c r="D30" t="inlineStr">
        <is>
          <t>D</t>
        </is>
      </c>
      <c r="E30" t="inlineStr">
        <is>
          <t>FA</t>
        </is>
      </c>
      <c r="F30" s="30" t="n">
        <v>8500000</v>
      </c>
      <c r="G30" s="31" t="n">
        <v>124.89</v>
      </c>
      <c r="H30" s="31" t="n">
        <v>111.62</v>
      </c>
      <c r="I30" s="31" t="n">
        <v>102.94</v>
      </c>
      <c r="J30" s="31" t="n">
        <v>100.47</v>
      </c>
      <c r="K30" s="31" t="n">
        <v>105.4</v>
      </c>
      <c r="L30" s="31" t="n">
        <v>107.28</v>
      </c>
      <c r="M30" s="31" t="n">
        <v>-8.68</v>
      </c>
      <c r="N30" t="inlineStr">
        <is>
          <t>03klz</t>
        </is>
      </c>
    </row>
    <row r="31">
      <c r="A31" t="n">
        <v>30</v>
      </c>
      <c r="B31" t="inlineStr">
        <is>
          <t>Matt Boldy</t>
        </is>
      </c>
      <c r="C31" t="inlineStr">
        <is>
          <t>MIN</t>
        </is>
      </c>
      <c r="D31" t="inlineStr">
        <is>
          <t>F</t>
        </is>
      </c>
      <c r="E31" t="inlineStr">
        <is>
          <t>Brown Noesen</t>
        </is>
      </c>
      <c r="F31" s="30" t="n">
        <v>7000000</v>
      </c>
      <c r="G31" s="31" t="n">
        <v>108.82</v>
      </c>
      <c r="H31" s="31" t="n">
        <v>108.42</v>
      </c>
      <c r="I31" s="31" t="n">
        <v>104.48</v>
      </c>
      <c r="J31" s="31" t="n">
        <v>101.46</v>
      </c>
      <c r="K31" s="31" t="n">
        <v>107.51</v>
      </c>
      <c r="L31" s="31" t="n">
        <v>106.45</v>
      </c>
      <c r="M31" s="31" t="n">
        <v>-3.94</v>
      </c>
      <c r="N31" t="inlineStr">
        <is>
          <t>04xec</t>
        </is>
      </c>
    </row>
    <row r="32">
      <c r="A32" t="n">
        <v>31</v>
      </c>
      <c r="B32" t="inlineStr">
        <is>
          <t>Clayton Keller</t>
        </is>
      </c>
      <c r="C32" t="inlineStr">
        <is>
          <t>UTA</t>
        </is>
      </c>
      <c r="D32" t="inlineStr">
        <is>
          <t>F</t>
        </is>
      </c>
      <c r="E32" t="inlineStr">
        <is>
          <t>Deef-Fence</t>
        </is>
      </c>
      <c r="F32" s="30" t="n">
        <v>7150000</v>
      </c>
      <c r="G32" s="31" t="n">
        <v>107.18</v>
      </c>
      <c r="H32" s="31" t="n">
        <v>109.07</v>
      </c>
      <c r="I32" s="31" t="n">
        <v>102.41</v>
      </c>
      <c r="J32" s="31" t="n">
        <v>105.49</v>
      </c>
      <c r="K32" s="31" t="n">
        <v>99.33</v>
      </c>
      <c r="L32" s="31" t="n">
        <v>105.74</v>
      </c>
      <c r="M32" s="31" t="n">
        <v>-6.66</v>
      </c>
      <c r="N32" t="inlineStr">
        <is>
          <t>03mn8</t>
        </is>
      </c>
    </row>
    <row r="33">
      <c r="A33" t="n">
        <v>32</v>
      </c>
      <c r="B33" t="inlineStr">
        <is>
          <t>Tim Stutzle</t>
        </is>
      </c>
      <c r="C33" t="inlineStr">
        <is>
          <t>OTT</t>
        </is>
      </c>
      <c r="D33" t="inlineStr">
        <is>
          <t>F</t>
        </is>
      </c>
      <c r="E33" t="inlineStr">
        <is>
          <t>Brown Noesen</t>
        </is>
      </c>
      <c r="F33" s="30" t="n">
        <v>8350000</v>
      </c>
      <c r="G33" s="31" t="n">
        <v>108.81</v>
      </c>
      <c r="H33" s="31" t="n">
        <v>108.2</v>
      </c>
      <c r="I33" s="31" t="n">
        <v>101.93</v>
      </c>
      <c r="J33" s="31" t="n">
        <v>104.1</v>
      </c>
      <c r="K33" s="31" t="n">
        <v>99.76000000000001</v>
      </c>
      <c r="L33" s="31" t="n">
        <v>105.06</v>
      </c>
      <c r="M33" s="31" t="n">
        <v>-6.27</v>
      </c>
      <c r="N33" t="inlineStr">
        <is>
          <t>051z0</t>
        </is>
      </c>
    </row>
    <row r="34">
      <c r="A34" t="n">
        <v>33</v>
      </c>
      <c r="B34" t="inlineStr">
        <is>
          <t>Charlie McAvoy</t>
        </is>
      </c>
      <c r="C34" t="inlineStr">
        <is>
          <t>BOS</t>
        </is>
      </c>
      <c r="D34" t="inlineStr">
        <is>
          <t>D</t>
        </is>
      </c>
      <c r="E34" t="inlineStr">
        <is>
          <t>The Last Place Lukes</t>
        </is>
      </c>
      <c r="F34" s="30" t="n">
        <v>9500000</v>
      </c>
      <c r="G34" s="31" t="n">
        <v>107.27</v>
      </c>
      <c r="H34" s="31" t="n">
        <v>102.28</v>
      </c>
      <c r="I34" s="31" t="n">
        <v>107.71</v>
      </c>
      <c r="J34" s="31" t="n">
        <v>109.09</v>
      </c>
      <c r="K34" s="31" t="n">
        <v>106.32</v>
      </c>
      <c r="L34" s="31" t="n">
        <v>105</v>
      </c>
      <c r="M34" s="31" t="n">
        <v>5.43</v>
      </c>
      <c r="N34" t="inlineStr">
        <is>
          <t>03wpm</t>
        </is>
      </c>
    </row>
    <row r="35">
      <c r="A35" t="n">
        <v>34</v>
      </c>
      <c r="B35" t="inlineStr">
        <is>
          <t>Jack Hughes</t>
        </is>
      </c>
      <c r="C35" t="inlineStr">
        <is>
          <t>NJD</t>
        </is>
      </c>
      <c r="D35" t="inlineStr">
        <is>
          <t>F</t>
        </is>
      </c>
      <c r="E35" t="inlineStr">
        <is>
          <t>Anybody but the Leafs</t>
        </is>
      </c>
      <c r="F35" s="30" t="n">
        <v>8000000</v>
      </c>
      <c r="G35" s="31" t="n">
        <v>91.98</v>
      </c>
      <c r="H35" s="31" t="n">
        <v>99.86</v>
      </c>
      <c r="I35" s="31" t="n">
        <v>109.81</v>
      </c>
      <c r="J35" s="31" t="n">
        <v>108.76</v>
      </c>
      <c r="K35" s="31" t="n">
        <v>110.85</v>
      </c>
      <c r="L35" s="31" t="n">
        <v>104.84</v>
      </c>
      <c r="M35" s="31" t="n">
        <v>9.949999999999999</v>
      </c>
      <c r="N35" t="inlineStr">
        <is>
          <t>04bdb</t>
        </is>
      </c>
    </row>
    <row r="36">
      <c r="A36" t="n">
        <v>35</v>
      </c>
      <c r="B36" t="inlineStr">
        <is>
          <t>William Nylander</t>
        </is>
      </c>
      <c r="C36" t="inlineStr">
        <is>
          <t>TOR</t>
        </is>
      </c>
      <c r="D36" t="inlineStr">
        <is>
          <t>F</t>
        </is>
      </c>
      <c r="E36" t="inlineStr">
        <is>
          <t>The Last Place Lukes</t>
        </is>
      </c>
      <c r="F36" s="30" t="n">
        <v>11500000</v>
      </c>
      <c r="G36" s="31" t="n">
        <v>89.69</v>
      </c>
      <c r="H36" s="31" t="n">
        <v>105.04</v>
      </c>
      <c r="I36" s="31" t="n">
        <v>103.81</v>
      </c>
      <c r="J36" s="31" t="n">
        <v>102.48</v>
      </c>
      <c r="K36" s="31" t="n">
        <v>105.15</v>
      </c>
      <c r="L36" s="31" t="n">
        <v>104.43</v>
      </c>
      <c r="M36" s="31" t="n">
        <v>-1.23</v>
      </c>
      <c r="N36" t="inlineStr">
        <is>
          <t>02yjj</t>
        </is>
      </c>
    </row>
    <row r="37">
      <c r="A37" t="n">
        <v>36</v>
      </c>
      <c r="B37" t="inlineStr">
        <is>
          <t>Sebastian Aho</t>
        </is>
      </c>
      <c r="C37" t="inlineStr">
        <is>
          <t>CAR</t>
        </is>
      </c>
      <c r="D37" t="inlineStr">
        <is>
          <t>F</t>
        </is>
      </c>
      <c r="E37" t="inlineStr">
        <is>
          <t>A Bunch of Dusters</t>
        </is>
      </c>
      <c r="F37" s="30" t="n">
        <v>9750000</v>
      </c>
      <c r="G37" s="31" t="n">
        <v>105.57</v>
      </c>
      <c r="H37" s="31" t="n">
        <v>108.85</v>
      </c>
      <c r="I37" s="31" t="n">
        <v>99.06999999999999</v>
      </c>
      <c r="J37" s="31" t="n">
        <v>100.64</v>
      </c>
      <c r="K37" s="31" t="n">
        <v>97.5</v>
      </c>
      <c r="L37" s="31" t="n">
        <v>103.96</v>
      </c>
      <c r="M37" s="31" t="n">
        <v>-9.779999999999999</v>
      </c>
      <c r="N37" t="inlineStr">
        <is>
          <t>03rmx</t>
        </is>
      </c>
    </row>
    <row r="38">
      <c r="A38" t="n">
        <v>37</v>
      </c>
      <c r="B38" t="inlineStr">
        <is>
          <t>Roman Josi</t>
        </is>
      </c>
      <c r="C38" t="inlineStr">
        <is>
          <t>NSH</t>
        </is>
      </c>
      <c r="D38" t="inlineStr">
        <is>
          <t>D</t>
        </is>
      </c>
      <c r="E38" t="inlineStr">
        <is>
          <t>Keith</t>
        </is>
      </c>
      <c r="F38" s="30" t="n">
        <v>9059000</v>
      </c>
      <c r="G38" s="31" t="n">
        <v>90.05</v>
      </c>
      <c r="H38" s="31" t="n">
        <v>98.19</v>
      </c>
      <c r="I38" s="31" t="n">
        <v>108.92</v>
      </c>
      <c r="J38" s="31" t="n">
        <v>106.8</v>
      </c>
      <c r="K38" s="31" t="n">
        <v>111.04</v>
      </c>
      <c r="L38" s="31" t="n">
        <v>103.56</v>
      </c>
      <c r="M38" s="31" t="n">
        <v>10.73</v>
      </c>
      <c r="N38" t="inlineStr">
        <is>
          <t>01fx3</t>
        </is>
      </c>
    </row>
    <row r="39">
      <c r="A39" t="n">
        <v>38</v>
      </c>
      <c r="B39" t="inlineStr">
        <is>
          <t>Kyle Connor</t>
        </is>
      </c>
      <c r="C39" t="inlineStr">
        <is>
          <t>WPG</t>
        </is>
      </c>
      <c r="D39" t="inlineStr">
        <is>
          <t>F</t>
        </is>
      </c>
      <c r="E39" t="inlineStr">
        <is>
          <t>Anybody but the Leafs</t>
        </is>
      </c>
      <c r="F39" s="30" t="n">
        <v>12000000</v>
      </c>
      <c r="G39" s="31" t="n">
        <v>109.56</v>
      </c>
      <c r="H39" s="31" t="n">
        <v>108.81</v>
      </c>
      <c r="I39" s="31" t="n">
        <v>97.86</v>
      </c>
      <c r="J39" s="31" t="n">
        <v>99.34999999999999</v>
      </c>
      <c r="K39" s="31" t="n">
        <v>96.36</v>
      </c>
      <c r="L39" s="31" t="n">
        <v>103.34</v>
      </c>
      <c r="M39" s="31" t="n">
        <v>-10.95</v>
      </c>
      <c r="N39" t="inlineStr">
        <is>
          <t>03kra</t>
        </is>
      </c>
    </row>
    <row r="40">
      <c r="A40" t="n">
        <v>39</v>
      </c>
      <c r="B40" t="inlineStr">
        <is>
          <t>Sidney Crosby</t>
        </is>
      </c>
      <c r="C40" t="inlineStr">
        <is>
          <t>PIT</t>
        </is>
      </c>
      <c r="D40" t="inlineStr">
        <is>
          <t>F</t>
        </is>
      </c>
      <c r="E40" t="inlineStr">
        <is>
          <t>Sidizen Kanes</t>
        </is>
      </c>
      <c r="F40" s="30" t="n">
        <v>8700000</v>
      </c>
      <c r="G40" s="31" t="n">
        <v>94.2</v>
      </c>
      <c r="H40" s="31" t="n">
        <v>101.46</v>
      </c>
      <c r="I40" s="31" t="n">
        <v>104.87</v>
      </c>
      <c r="J40" s="31" t="n">
        <v>108.36</v>
      </c>
      <c r="K40" s="31" t="n">
        <v>101.37</v>
      </c>
      <c r="L40" s="31" t="n">
        <v>103.16</v>
      </c>
      <c r="M40" s="31" t="n">
        <v>3.41</v>
      </c>
      <c r="N40" t="inlineStr">
        <is>
          <t>00454</t>
        </is>
      </c>
    </row>
    <row r="41">
      <c r="A41" t="n">
        <v>40</v>
      </c>
      <c r="B41" t="inlineStr">
        <is>
          <t>Auston Matthews</t>
        </is>
      </c>
      <c r="C41" t="inlineStr">
        <is>
          <t>TOR</t>
        </is>
      </c>
      <c r="D41" t="inlineStr">
        <is>
          <t>F</t>
        </is>
      </c>
      <c r="E41" t="inlineStr">
        <is>
          <t>The Last Place Lukes</t>
        </is>
      </c>
      <c r="F41" s="30" t="n">
        <v>13250000</v>
      </c>
      <c r="G41" s="31" t="n">
        <v>67.84</v>
      </c>
      <c r="H41" s="31" t="n">
        <v>96.31</v>
      </c>
      <c r="I41" s="31" t="n">
        <v>107.92</v>
      </c>
      <c r="J41" s="31" t="n">
        <v>110.34</v>
      </c>
      <c r="K41" s="31" t="n">
        <v>105.5</v>
      </c>
      <c r="L41" s="31" t="n">
        <v>102.12</v>
      </c>
      <c r="M41" s="31" t="n">
        <v>11.61</v>
      </c>
      <c r="N41" t="inlineStr">
        <is>
          <t>03jxy</t>
        </is>
      </c>
    </row>
    <row r="42">
      <c r="A42" t="n">
        <v>41</v>
      </c>
      <c r="B42" t="inlineStr">
        <is>
          <t>Tage Thompson</t>
        </is>
      </c>
      <c r="C42" t="inlineStr">
        <is>
          <t>BUF</t>
        </is>
      </c>
      <c r="D42" t="inlineStr">
        <is>
          <t>F</t>
        </is>
      </c>
      <c r="E42" t="inlineStr">
        <is>
          <t>Brown Noesen</t>
        </is>
      </c>
      <c r="F42" s="30" t="n">
        <v>7142857</v>
      </c>
      <c r="G42" s="31" t="n">
        <v>104.92</v>
      </c>
      <c r="H42" s="31" t="n">
        <v>103.05</v>
      </c>
      <c r="I42" s="31" t="n">
        <v>101.1</v>
      </c>
      <c r="J42" s="31" t="n">
        <v>100.27</v>
      </c>
      <c r="K42" s="31" t="n">
        <v>101.92</v>
      </c>
      <c r="L42" s="31" t="n">
        <v>102.07</v>
      </c>
      <c r="M42" s="31" t="n">
        <v>-1.95</v>
      </c>
      <c r="N42" t="inlineStr">
        <is>
          <t>042t5</t>
        </is>
      </c>
    </row>
    <row r="43">
      <c r="A43" t="n">
        <v>42</v>
      </c>
      <c r="B43" t="inlineStr">
        <is>
          <t>Adrian Kempe</t>
        </is>
      </c>
      <c r="C43" t="inlineStr">
        <is>
          <t>LAK</t>
        </is>
      </c>
      <c r="D43" t="inlineStr">
        <is>
          <t>F</t>
        </is>
      </c>
      <c r="E43" t="inlineStr">
        <is>
          <t>The Last Place Lukes</t>
        </is>
      </c>
      <c r="F43" s="30" t="n">
        <v>10625000</v>
      </c>
      <c r="G43" s="31" t="n">
        <v>107.41</v>
      </c>
      <c r="H43" s="31" t="n">
        <v>106.97</v>
      </c>
      <c r="I43" s="31" t="n">
        <v>96.37</v>
      </c>
      <c r="J43" s="31" t="n">
        <v>100.16</v>
      </c>
      <c r="K43" s="31" t="n">
        <v>92.56999999999999</v>
      </c>
      <c r="L43" s="31" t="n">
        <v>101.67</v>
      </c>
      <c r="M43" s="31" t="n">
        <v>-10.6</v>
      </c>
      <c r="N43" t="inlineStr">
        <is>
          <t>03e1n</t>
        </is>
      </c>
    </row>
    <row r="44">
      <c r="A44" t="n">
        <v>43</v>
      </c>
      <c r="B44" t="inlineStr">
        <is>
          <t>Mikhail Sergachev</t>
        </is>
      </c>
      <c r="C44" t="inlineStr">
        <is>
          <t>UTA</t>
        </is>
      </c>
      <c r="D44" t="inlineStr">
        <is>
          <t>D</t>
        </is>
      </c>
      <c r="E44" t="inlineStr">
        <is>
          <t>Anybody but the Leafs</t>
        </is>
      </c>
      <c r="F44" s="30" t="n">
        <v>8500000</v>
      </c>
      <c r="G44" s="31" t="n">
        <v>99.66</v>
      </c>
      <c r="H44" s="31" t="n">
        <v>96.06</v>
      </c>
      <c r="I44" s="31" t="n">
        <v>105.9</v>
      </c>
      <c r="J44" s="31" t="n">
        <v>104.2</v>
      </c>
      <c r="K44" s="31" t="n">
        <v>107.6</v>
      </c>
      <c r="L44" s="31" t="n">
        <v>100.98</v>
      </c>
      <c r="M44" s="31" t="n">
        <v>9.84</v>
      </c>
      <c r="N44" t="inlineStr">
        <is>
          <t>03yg3</t>
        </is>
      </c>
    </row>
    <row r="45">
      <c r="A45" t="n">
        <v>44</v>
      </c>
      <c r="B45" t="inlineStr">
        <is>
          <t>Mitch Marner</t>
        </is>
      </c>
      <c r="C45" t="inlineStr">
        <is>
          <t>VGK</t>
        </is>
      </c>
      <c r="D45" t="inlineStr">
        <is>
          <t>F</t>
        </is>
      </c>
      <c r="E45" t="inlineStr">
        <is>
          <t>Kurtis</t>
        </is>
      </c>
      <c r="F45" s="30" t="n">
        <v>12000000</v>
      </c>
      <c r="G45" s="31" t="n">
        <v>94.04000000000001</v>
      </c>
      <c r="H45" s="31" t="n">
        <v>101.23</v>
      </c>
      <c r="I45" s="31" t="n">
        <v>99.37</v>
      </c>
      <c r="J45" s="31" t="n">
        <v>99.73999999999999</v>
      </c>
      <c r="K45" s="31" t="n">
        <v>99</v>
      </c>
      <c r="L45" s="31" t="n">
        <v>100.3</v>
      </c>
      <c r="M45" s="31" t="n">
        <v>-1.86</v>
      </c>
      <c r="N45" t="inlineStr">
        <is>
          <t>03jvu</t>
        </is>
      </c>
    </row>
    <row r="46">
      <c r="A46" t="n">
        <v>45</v>
      </c>
      <c r="B46" t="inlineStr">
        <is>
          <t>Filip Forsberg</t>
        </is>
      </c>
      <c r="C46" t="inlineStr">
        <is>
          <t>NSH</t>
        </is>
      </c>
      <c r="D46" t="inlineStr">
        <is>
          <t>F</t>
        </is>
      </c>
      <c r="E46" t="inlineStr">
        <is>
          <t>Keith</t>
        </is>
      </c>
      <c r="F46" s="30" t="n">
        <v>8500000</v>
      </c>
      <c r="G46" s="31" t="n">
        <v>97.02</v>
      </c>
      <c r="H46" s="31" t="n">
        <v>102.67</v>
      </c>
      <c r="I46" s="31" t="n">
        <v>97.19</v>
      </c>
      <c r="J46" s="31" t="n">
        <v>96.84999999999999</v>
      </c>
      <c r="K46" s="31" t="n">
        <v>97.52</v>
      </c>
      <c r="L46" s="31" t="n">
        <v>99.93000000000001</v>
      </c>
      <c r="M46" s="31" t="n">
        <v>-5.48</v>
      </c>
      <c r="N46" t="inlineStr">
        <is>
          <t>02fzm</t>
        </is>
      </c>
    </row>
    <row r="47">
      <c r="A47" t="n">
        <v>46</v>
      </c>
      <c r="B47" t="inlineStr">
        <is>
          <t>Cole Caufield</t>
        </is>
      </c>
      <c r="C47" t="inlineStr">
        <is>
          <t>MTL</t>
        </is>
      </c>
      <c r="D47" t="inlineStr">
        <is>
          <t>F</t>
        </is>
      </c>
      <c r="E47" t="inlineStr">
        <is>
          <t>Brost</t>
        </is>
      </c>
      <c r="F47" s="30" t="n">
        <v>7850000</v>
      </c>
      <c r="G47" s="31" t="n">
        <v>112.84</v>
      </c>
      <c r="H47" s="31" t="n">
        <v>108.46</v>
      </c>
      <c r="I47" s="31" t="n">
        <v>91.15000000000001</v>
      </c>
      <c r="J47" s="31" t="n">
        <v>90.09999999999999</v>
      </c>
      <c r="K47" s="31" t="n">
        <v>92.2</v>
      </c>
      <c r="L47" s="31" t="n">
        <v>99.81</v>
      </c>
      <c r="M47" s="31" t="n">
        <v>-17.31</v>
      </c>
      <c r="N47" t="inlineStr">
        <is>
          <t>04mv2</t>
        </is>
      </c>
    </row>
    <row r="48">
      <c r="A48" t="n">
        <v>47</v>
      </c>
      <c r="B48" t="inlineStr">
        <is>
          <t>Wyatt Johnston</t>
        </is>
      </c>
      <c r="C48" t="inlineStr">
        <is>
          <t>DAL</t>
        </is>
      </c>
      <c r="D48" t="inlineStr">
        <is>
          <t>F</t>
        </is>
      </c>
      <c r="E48" t="inlineStr">
        <is>
          <t>Kurtis</t>
        </is>
      </c>
      <c r="F48" s="30" t="n">
        <v>8400000</v>
      </c>
      <c r="G48" s="31" t="n">
        <v>108</v>
      </c>
      <c r="H48" s="31" t="n">
        <v>102.62</v>
      </c>
      <c r="I48" s="31" t="n">
        <v>96.91</v>
      </c>
      <c r="J48" s="31" t="n">
        <v>96.91</v>
      </c>
      <c r="K48" s="31" t="n">
        <v>96.91</v>
      </c>
      <c r="L48" s="31" t="n">
        <v>99.77</v>
      </c>
      <c r="M48" s="31" t="n">
        <v>-5.71</v>
      </c>
      <c r="N48" t="inlineStr">
        <is>
          <t>05tqt</t>
        </is>
      </c>
    </row>
    <row r="49">
      <c r="A49" t="n">
        <v>48</v>
      </c>
      <c r="B49" t="inlineStr">
        <is>
          <t>John Carlson</t>
        </is>
      </c>
      <c r="C49" t="inlineStr">
        <is>
          <t>TBL</t>
        </is>
      </c>
      <c r="D49" t="inlineStr">
        <is>
          <t>D</t>
        </is>
      </c>
      <c r="E49" t="inlineStr">
        <is>
          <t>FA</t>
        </is>
      </c>
      <c r="F49" s="30" t="n">
        <v>8500000</v>
      </c>
      <c r="G49" s="31" t="n">
        <v>96.26000000000001</v>
      </c>
      <c r="H49" s="31" t="n">
        <v>99.61</v>
      </c>
      <c r="I49" s="31" t="n">
        <v>99.42</v>
      </c>
      <c r="J49" s="31" t="n">
        <v>96.04000000000001</v>
      </c>
      <c r="K49" s="31" t="n">
        <v>102.81</v>
      </c>
      <c r="L49" s="31" t="n">
        <v>99.52</v>
      </c>
      <c r="M49" s="31" t="n">
        <v>-0.19</v>
      </c>
      <c r="N49" t="inlineStr">
        <is>
          <t>015pv</t>
        </is>
      </c>
    </row>
    <row r="50">
      <c r="A50" t="n">
        <v>49</v>
      </c>
      <c r="B50" t="inlineStr">
        <is>
          <t>Artemi Panarin</t>
        </is>
      </c>
      <c r="C50" t="inlineStr">
        <is>
          <t>LAK</t>
        </is>
      </c>
      <c r="D50" t="inlineStr">
        <is>
          <t>F</t>
        </is>
      </c>
      <c r="E50" t="inlineStr">
        <is>
          <t>FA</t>
        </is>
      </c>
      <c r="F50" s="30" t="n">
        <v>11000000</v>
      </c>
      <c r="G50" s="31" t="n">
        <v>95.19</v>
      </c>
      <c r="H50" s="31" t="n">
        <v>101.04</v>
      </c>
      <c r="I50" s="31" t="n">
        <v>97</v>
      </c>
      <c r="J50" s="31" t="n">
        <v>96.62</v>
      </c>
      <c r="K50" s="31" t="n">
        <v>97.39</v>
      </c>
      <c r="L50" s="31" t="n">
        <v>99.02</v>
      </c>
      <c r="M50" s="31" t="n">
        <v>-4.04</v>
      </c>
      <c r="N50" t="inlineStr">
        <is>
          <t>03bfj</t>
        </is>
      </c>
    </row>
    <row r="51">
      <c r="A51" t="n">
        <v>50</v>
      </c>
      <c r="B51" t="inlineStr">
        <is>
          <t>Robert Thomas</t>
        </is>
      </c>
      <c r="C51" t="inlineStr">
        <is>
          <t>STL</t>
        </is>
      </c>
      <c r="D51" t="inlineStr">
        <is>
          <t>F</t>
        </is>
      </c>
      <c r="E51" t="inlineStr">
        <is>
          <t>FA</t>
        </is>
      </c>
      <c r="F51" s="30" t="n">
        <v>8125000</v>
      </c>
      <c r="G51" s="31" t="n">
        <v>83.09999999999999</v>
      </c>
      <c r="H51" s="31" t="n">
        <v>97.78</v>
      </c>
      <c r="I51" s="31" t="n">
        <v>99.81999999999999</v>
      </c>
      <c r="J51" s="31" t="n">
        <v>101.2</v>
      </c>
      <c r="K51" s="31" t="n">
        <v>98.45</v>
      </c>
      <c r="L51" s="31" t="n">
        <v>98.8</v>
      </c>
      <c r="M51" s="31" t="n">
        <v>2.04</v>
      </c>
      <c r="N51" t="inlineStr">
        <is>
          <t>04apb</t>
        </is>
      </c>
    </row>
    <row r="52">
      <c r="A52" t="n">
        <v>51</v>
      </c>
      <c r="B52" t="inlineStr">
        <is>
          <t>Andrei Svechnikov</t>
        </is>
      </c>
      <c r="C52" t="inlineStr">
        <is>
          <t>CAR</t>
        </is>
      </c>
      <c r="D52" t="inlineStr">
        <is>
          <t>F</t>
        </is>
      </c>
      <c r="E52" t="inlineStr">
        <is>
          <t>Nathan</t>
        </is>
      </c>
      <c r="F52" s="30" t="n">
        <v>7750000</v>
      </c>
      <c r="G52" s="31" t="n">
        <v>100.54</v>
      </c>
      <c r="H52" s="31" t="n">
        <v>95.98</v>
      </c>
      <c r="I52" s="31" t="n">
        <v>101.15</v>
      </c>
      <c r="J52" s="31" t="n">
        <v>97.67</v>
      </c>
      <c r="K52" s="31" t="n">
        <v>104.63</v>
      </c>
      <c r="L52" s="31" t="n">
        <v>98.56</v>
      </c>
      <c r="M52" s="31" t="n">
        <v>5.17</v>
      </c>
      <c r="N52" t="inlineStr">
        <is>
          <t>048vf</t>
        </is>
      </c>
    </row>
    <row r="53">
      <c r="A53" t="n">
        <v>52</v>
      </c>
      <c r="B53" t="inlineStr">
        <is>
          <t>Josh Morrissey</t>
        </is>
      </c>
      <c r="C53" t="inlineStr">
        <is>
          <t>WPG</t>
        </is>
      </c>
      <c r="D53" t="inlineStr">
        <is>
          <t>D</t>
        </is>
      </c>
      <c r="E53" t="inlineStr">
        <is>
          <t>A Bunch of Dusters</t>
        </is>
      </c>
      <c r="F53" s="30" t="n">
        <v>6250000</v>
      </c>
      <c r="G53" s="31" t="n">
        <v>91.87</v>
      </c>
      <c r="H53" s="31" t="n">
        <v>97.12</v>
      </c>
      <c r="I53" s="31" t="n">
        <v>99.3</v>
      </c>
      <c r="J53" s="31" t="n">
        <v>98.92</v>
      </c>
      <c r="K53" s="31" t="n">
        <v>99.69</v>
      </c>
      <c r="L53" s="31" t="n">
        <v>98.20999999999999</v>
      </c>
      <c r="M53" s="31" t="n">
        <v>2.18</v>
      </c>
      <c r="N53" t="inlineStr">
        <is>
          <t>02ybn</t>
        </is>
      </c>
    </row>
    <row r="54">
      <c r="A54" t="n">
        <v>53</v>
      </c>
      <c r="B54" t="inlineStr">
        <is>
          <t>Travis Konecny</t>
        </is>
      </c>
      <c r="C54" t="inlineStr">
        <is>
          <t>PHI</t>
        </is>
      </c>
      <c r="D54" t="inlineStr">
        <is>
          <t>F</t>
        </is>
      </c>
      <c r="E54" t="inlineStr">
        <is>
          <t>Brown Noesen</t>
        </is>
      </c>
      <c r="F54" s="30" t="n">
        <v>8750000</v>
      </c>
      <c r="G54" s="31" t="n">
        <v>97.67</v>
      </c>
      <c r="H54" s="31" t="n">
        <v>101.91</v>
      </c>
      <c r="I54" s="31" t="n">
        <v>94.45999999999999</v>
      </c>
      <c r="J54" s="31" t="n">
        <v>97.04000000000001</v>
      </c>
      <c r="K54" s="31" t="n">
        <v>91.87</v>
      </c>
      <c r="L54" s="31" t="n">
        <v>98.19</v>
      </c>
      <c r="M54" s="31" t="n">
        <v>-7.45</v>
      </c>
      <c r="N54" t="inlineStr">
        <is>
          <t>038vb</t>
        </is>
      </c>
    </row>
    <row r="55">
      <c r="A55" t="n">
        <v>54</v>
      </c>
      <c r="B55" t="inlineStr">
        <is>
          <t>Jackson LaCombe</t>
        </is>
      </c>
      <c r="C55" t="inlineStr">
        <is>
          <t>ANA</t>
        </is>
      </c>
      <c r="D55" t="inlineStr">
        <is>
          <t>D</t>
        </is>
      </c>
      <c r="E55" t="inlineStr">
        <is>
          <t>A Bunch of Dusters</t>
        </is>
      </c>
      <c r="F55" s="30" t="n">
        <v>9000000</v>
      </c>
      <c r="G55" s="31" t="n">
        <v>94.44</v>
      </c>
      <c r="H55" s="31" t="n">
        <v>89.81</v>
      </c>
      <c r="I55" s="31" t="n">
        <v>105</v>
      </c>
      <c r="J55" s="31" t="n">
        <v>106.79</v>
      </c>
      <c r="K55" s="31" t="n">
        <v>103.21</v>
      </c>
      <c r="L55" s="31" t="n">
        <v>97.41</v>
      </c>
      <c r="M55" s="31" t="n">
        <v>15.19</v>
      </c>
      <c r="N55" t="inlineStr">
        <is>
          <t>051m4</t>
        </is>
      </c>
    </row>
    <row r="56">
      <c r="A56" t="n">
        <v>55</v>
      </c>
      <c r="B56" t="inlineStr">
        <is>
          <t>Jake Sanderson</t>
        </is>
      </c>
      <c r="C56" t="inlineStr">
        <is>
          <t>OTT</t>
        </is>
      </c>
      <c r="D56" t="inlineStr">
        <is>
          <t>D</t>
        </is>
      </c>
      <c r="E56" t="inlineStr">
        <is>
          <t>The Last Place Lukes</t>
        </is>
      </c>
      <c r="F56" s="30" t="n">
        <v>8050000</v>
      </c>
      <c r="G56" s="31" t="n">
        <v>87.12</v>
      </c>
      <c r="H56" s="31" t="n">
        <v>91.36</v>
      </c>
      <c r="I56" s="31" t="n">
        <v>102.96</v>
      </c>
      <c r="J56" s="31" t="n">
        <v>100.5</v>
      </c>
      <c r="K56" s="31" t="n">
        <v>105.41</v>
      </c>
      <c r="L56" s="31" t="n">
        <v>97.16</v>
      </c>
      <c r="M56" s="31" t="n">
        <v>11.6</v>
      </c>
      <c r="N56" t="inlineStr">
        <is>
          <t>059e0</t>
        </is>
      </c>
    </row>
    <row r="57">
      <c r="A57" t="n">
        <v>56</v>
      </c>
      <c r="B57" t="inlineStr">
        <is>
          <t>Miro Heiskanen</t>
        </is>
      </c>
      <c r="C57" t="inlineStr">
        <is>
          <t>DAL</t>
        </is>
      </c>
      <c r="D57" t="inlineStr">
        <is>
          <t>D</t>
        </is>
      </c>
      <c r="E57" t="inlineStr">
        <is>
          <t>FA</t>
        </is>
      </c>
      <c r="F57" s="30" t="n">
        <v>8450000</v>
      </c>
      <c r="G57" s="31" t="n">
        <v>100.04</v>
      </c>
      <c r="H57" s="31" t="n">
        <v>94.5</v>
      </c>
      <c r="I57" s="31" t="n">
        <v>98.40000000000001</v>
      </c>
      <c r="J57" s="31" t="n">
        <v>100.73</v>
      </c>
      <c r="K57" s="31" t="n">
        <v>96.08</v>
      </c>
      <c r="L57" s="31" t="n">
        <v>96.45</v>
      </c>
      <c r="M57" s="31" t="n">
        <v>3.9</v>
      </c>
      <c r="N57" t="inlineStr">
        <is>
          <t>04an5</t>
        </is>
      </c>
    </row>
    <row r="58">
      <c r="A58" t="n">
        <v>57</v>
      </c>
      <c r="B58" t="inlineStr">
        <is>
          <t>Noah Dobson</t>
        </is>
      </c>
      <c r="C58" t="inlineStr">
        <is>
          <t>MTL</t>
        </is>
      </c>
      <c r="D58" t="inlineStr">
        <is>
          <t>D</t>
        </is>
      </c>
      <c r="E58" t="inlineStr">
        <is>
          <t>FA</t>
        </is>
      </c>
      <c r="F58" s="30" t="n">
        <v>9500000</v>
      </c>
      <c r="G58" s="31" t="n">
        <v>94.81</v>
      </c>
      <c r="H58" s="31" t="n">
        <v>96.83</v>
      </c>
      <c r="I58" s="31" t="n">
        <v>94.64</v>
      </c>
      <c r="J58" s="31" t="n">
        <v>96.34999999999999</v>
      </c>
      <c r="K58" s="31" t="n">
        <v>92.94</v>
      </c>
      <c r="L58" s="31" t="n">
        <v>95.73</v>
      </c>
      <c r="M58" s="31" t="n">
        <v>-2.19</v>
      </c>
      <c r="N58" t="inlineStr">
        <is>
          <t>04ld3</t>
        </is>
      </c>
    </row>
    <row r="59">
      <c r="A59" t="n">
        <v>58</v>
      </c>
      <c r="B59" t="inlineStr">
        <is>
          <t>Aleksander Barkov</t>
        </is>
      </c>
      <c r="C59" t="inlineStr">
        <is>
          <t>FLA</t>
        </is>
      </c>
      <c r="D59" t="inlineStr">
        <is>
          <t>F</t>
        </is>
      </c>
      <c r="E59" t="inlineStr">
        <is>
          <t>FA</t>
        </is>
      </c>
      <c r="F59" s="30" t="n">
        <v>10000000</v>
      </c>
      <c r="G59" s="31" t="n">
        <v>0</v>
      </c>
      <c r="H59" s="31" t="n">
        <v>90.91</v>
      </c>
      <c r="I59" s="31" t="n">
        <v>100.47</v>
      </c>
      <c r="J59" s="31" t="n">
        <v>100.94</v>
      </c>
      <c r="K59" s="31" t="n">
        <v>100</v>
      </c>
      <c r="L59" s="31" t="n">
        <v>95.69</v>
      </c>
      <c r="M59" s="31" t="n">
        <v>9.56</v>
      </c>
      <c r="N59" t="inlineStr">
        <is>
          <t>02un7</t>
        </is>
      </c>
    </row>
    <row r="60">
      <c r="A60" t="n">
        <v>59</v>
      </c>
      <c r="B60" t="inlineStr">
        <is>
          <t>Juraj Slafkovsky</t>
        </is>
      </c>
      <c r="C60" t="inlineStr">
        <is>
          <t>MTL</t>
        </is>
      </c>
      <c r="D60" t="inlineStr">
        <is>
          <t>F</t>
        </is>
      </c>
      <c r="E60" t="inlineStr">
        <is>
          <t>Anybody but the Leafs</t>
        </is>
      </c>
      <c r="F60" s="30" t="n">
        <v>7600000</v>
      </c>
      <c r="G60" s="31" t="n">
        <v>98.37</v>
      </c>
      <c r="H60" s="31" t="n">
        <v>95.63</v>
      </c>
      <c r="I60" s="31" t="n">
        <v>94.56999999999999</v>
      </c>
      <c r="J60" s="31" t="n">
        <v>92.09</v>
      </c>
      <c r="K60" s="31" t="n">
        <v>97.05</v>
      </c>
      <c r="L60" s="31" t="n">
        <v>95.09999999999999</v>
      </c>
      <c r="M60" s="31" t="n">
        <v>-1.06</v>
      </c>
      <c r="N60" t="inlineStr">
        <is>
          <t>05r1c</t>
        </is>
      </c>
    </row>
    <row r="61">
      <c r="A61" t="n">
        <v>60</v>
      </c>
      <c r="B61" t="inlineStr">
        <is>
          <t>Erik Karlsson</t>
        </is>
      </c>
      <c r="C61" t="inlineStr">
        <is>
          <t>PIT</t>
        </is>
      </c>
      <c r="D61" t="inlineStr">
        <is>
          <t>D</t>
        </is>
      </c>
      <c r="E61" t="inlineStr">
        <is>
          <t>FA</t>
        </is>
      </c>
      <c r="F61" s="30" t="n">
        <v>11500000</v>
      </c>
      <c r="G61" s="31" t="n">
        <v>92.02</v>
      </c>
      <c r="H61" s="31" t="n">
        <v>92.02</v>
      </c>
      <c r="I61" s="31" t="n">
        <v>96.51000000000001</v>
      </c>
      <c r="J61" s="31" t="n">
        <v>98.98999999999999</v>
      </c>
      <c r="K61" s="31" t="n">
        <v>94.03</v>
      </c>
      <c r="L61" s="31" t="n">
        <v>94.27</v>
      </c>
      <c r="M61" s="31" t="n">
        <v>4.49</v>
      </c>
      <c r="N61" t="inlineStr">
        <is>
          <t>016g3</t>
        </is>
      </c>
    </row>
    <row r="62">
      <c r="A62" t="n">
        <v>61</v>
      </c>
      <c r="B62" t="inlineStr">
        <is>
          <t>Alex Tuch</t>
        </is>
      </c>
      <c r="C62" t="inlineStr">
        <is>
          <t>WSH</t>
        </is>
      </c>
      <c r="D62" t="inlineStr">
        <is>
          <t>F</t>
        </is>
      </c>
      <c r="E62" t="inlineStr">
        <is>
          <t>FA</t>
        </is>
      </c>
      <c r="F62" s="30" t="n">
        <v>10500000</v>
      </c>
      <c r="G62" s="31" t="n">
        <v>96.95</v>
      </c>
      <c r="H62" s="31" t="n">
        <v>100.9</v>
      </c>
      <c r="I62" s="31" t="n">
        <v>87.5</v>
      </c>
      <c r="J62" s="31" t="n">
        <v>88.19</v>
      </c>
      <c r="K62" s="31" t="n">
        <v>86.81</v>
      </c>
      <c r="L62" s="31" t="n">
        <v>94.2</v>
      </c>
      <c r="M62" s="31" t="n">
        <v>-13.4</v>
      </c>
      <c r="N62" t="inlineStr">
        <is>
          <t>03d09</t>
        </is>
      </c>
    </row>
    <row r="63">
      <c r="A63" t="n">
        <v>62</v>
      </c>
      <c r="B63" t="inlineStr">
        <is>
          <t>Brandt Clarke</t>
        </is>
      </c>
      <c r="C63" t="inlineStr">
        <is>
          <t>LAK</t>
        </is>
      </c>
      <c r="D63" t="inlineStr">
        <is>
          <t>D</t>
        </is>
      </c>
      <c r="E63" t="inlineStr">
        <is>
          <t>Deef-Fence</t>
        </is>
      </c>
      <c r="F63" s="30" t="n">
        <v>7400000</v>
      </c>
      <c r="G63" s="31" t="n">
        <v>91.38</v>
      </c>
      <c r="H63" s="31" t="n">
        <v>80.88</v>
      </c>
      <c r="I63" s="31" t="n">
        <v>107.16</v>
      </c>
      <c r="J63" s="31" t="n">
        <v>109.33</v>
      </c>
      <c r="K63" s="31" t="n">
        <v>104.99</v>
      </c>
      <c r="L63" s="31" t="n">
        <v>94.02</v>
      </c>
      <c r="M63" s="31" t="n">
        <v>26.28</v>
      </c>
      <c r="N63" t="inlineStr">
        <is>
          <t>04znw</t>
        </is>
      </c>
    </row>
    <row r="64">
      <c r="A64" t="n">
        <v>63</v>
      </c>
      <c r="B64" t="inlineStr">
        <is>
          <t>Sam Reinhart</t>
        </is>
      </c>
      <c r="C64" t="inlineStr">
        <is>
          <t>FLA</t>
        </is>
      </c>
      <c r="D64" t="inlineStr">
        <is>
          <t>F</t>
        </is>
      </c>
      <c r="E64" t="inlineStr">
        <is>
          <t>Brost</t>
        </is>
      </c>
      <c r="F64" s="30" t="n">
        <v>8625000</v>
      </c>
      <c r="G64" s="31" t="n">
        <v>78.05</v>
      </c>
      <c r="H64" s="31" t="n">
        <v>91.08</v>
      </c>
      <c r="I64" s="31" t="n">
        <v>96.84999999999999</v>
      </c>
      <c r="J64" s="31" t="n">
        <v>98.89</v>
      </c>
      <c r="K64" s="31" t="n">
        <v>94.81</v>
      </c>
      <c r="L64" s="31" t="n">
        <v>93.97</v>
      </c>
      <c r="M64" s="31" t="n">
        <v>5.77</v>
      </c>
      <c r="N64" t="inlineStr">
        <is>
          <t>02un5</t>
        </is>
      </c>
    </row>
    <row r="65">
      <c r="A65" t="n">
        <v>64</v>
      </c>
      <c r="B65" t="inlineStr">
        <is>
          <t>Steven Stamkos</t>
        </is>
      </c>
      <c r="C65" t="inlineStr">
        <is>
          <t>NSH</t>
        </is>
      </c>
      <c r="D65" t="inlineStr">
        <is>
          <t>F</t>
        </is>
      </c>
      <c r="E65" t="inlineStr">
        <is>
          <t>FA</t>
        </is>
      </c>
      <c r="F65" s="30" t="n">
        <v>8000000</v>
      </c>
      <c r="G65" s="31" t="n">
        <v>100.39</v>
      </c>
      <c r="H65" s="31" t="n">
        <v>101.66</v>
      </c>
      <c r="I65" s="31" t="n">
        <v>85.95</v>
      </c>
      <c r="J65" s="31" t="n">
        <v>85.63</v>
      </c>
      <c r="K65" s="31" t="n">
        <v>86.27</v>
      </c>
      <c r="L65" s="31" t="n">
        <v>93.81</v>
      </c>
      <c r="M65" s="31" t="n">
        <v>-15.71</v>
      </c>
      <c r="N65" t="inlineStr">
        <is>
          <t>00qru</t>
        </is>
      </c>
    </row>
    <row r="66">
      <c r="A66" t="n">
        <v>65</v>
      </c>
      <c r="B66" t="inlineStr">
        <is>
          <t>Nikita Zadorov</t>
        </is>
      </c>
      <c r="C66" t="inlineStr">
        <is>
          <t>BOS</t>
        </is>
      </c>
      <c r="D66" t="inlineStr">
        <is>
          <t>D</t>
        </is>
      </c>
      <c r="E66" t="inlineStr">
        <is>
          <t>Mike</t>
        </is>
      </c>
      <c r="F66" s="30" t="n">
        <v>5000000</v>
      </c>
      <c r="G66" s="31" t="n">
        <v>91.59</v>
      </c>
      <c r="H66" s="31" t="n">
        <v>94.38</v>
      </c>
      <c r="I66" s="31" t="n">
        <v>93.01000000000001</v>
      </c>
      <c r="J66" s="31" t="n">
        <v>93</v>
      </c>
      <c r="K66" s="31" t="n">
        <v>93.02</v>
      </c>
      <c r="L66" s="31" t="n">
        <v>93.69</v>
      </c>
      <c r="M66" s="31" t="n">
        <v>-1.37</v>
      </c>
      <c r="N66" t="inlineStr">
        <is>
          <t>02wy5</t>
        </is>
      </c>
    </row>
    <row r="67">
      <c r="A67" t="n">
        <v>66</v>
      </c>
      <c r="B67" t="inlineStr">
        <is>
          <t>MacKenzie Weegar</t>
        </is>
      </c>
      <c r="C67" t="inlineStr">
        <is>
          <t>UTA</t>
        </is>
      </c>
      <c r="D67" t="inlineStr">
        <is>
          <t>D</t>
        </is>
      </c>
      <c r="E67" t="inlineStr">
        <is>
          <t>Deef-Fence</t>
        </is>
      </c>
      <c r="F67" s="30" t="n">
        <v>6250000</v>
      </c>
      <c r="G67" s="31" t="n">
        <v>90.48</v>
      </c>
      <c r="H67" s="31" t="n">
        <v>97.45</v>
      </c>
      <c r="I67" s="31" t="n">
        <v>89.47</v>
      </c>
      <c r="J67" s="31" t="n">
        <v>93.25</v>
      </c>
      <c r="K67" s="31" t="n">
        <v>85.68000000000001</v>
      </c>
      <c r="L67" s="31" t="n">
        <v>93.45999999999999</v>
      </c>
      <c r="M67" s="31" t="n">
        <v>-7.98</v>
      </c>
      <c r="N67" t="inlineStr">
        <is>
          <t>031v6</t>
        </is>
      </c>
    </row>
    <row r="68">
      <c r="A68" t="n">
        <v>67</v>
      </c>
      <c r="B68" t="inlineStr">
        <is>
          <t>J.T. Miller</t>
        </is>
      </c>
      <c r="C68" t="inlineStr">
        <is>
          <t>NYR</t>
        </is>
      </c>
      <c r="D68" t="inlineStr">
        <is>
          <t>F</t>
        </is>
      </c>
      <c r="E68" t="inlineStr">
        <is>
          <t>FA</t>
        </is>
      </c>
      <c r="F68" s="30" t="n">
        <v>8000000</v>
      </c>
      <c r="G68" s="31" t="n">
        <v>75.76000000000001</v>
      </c>
      <c r="H68" s="31" t="n">
        <v>87.73999999999999</v>
      </c>
      <c r="I68" s="31" t="n">
        <v>98.41</v>
      </c>
      <c r="J68" s="31" t="n">
        <v>96.23999999999999</v>
      </c>
      <c r="K68" s="31" t="n">
        <v>100.58</v>
      </c>
      <c r="L68" s="31" t="n">
        <v>93.06999999999999</v>
      </c>
      <c r="M68" s="31" t="n">
        <v>10.67</v>
      </c>
      <c r="N68" t="inlineStr">
        <is>
          <t>02aez</t>
        </is>
      </c>
    </row>
    <row r="69">
      <c r="A69" t="n">
        <v>68</v>
      </c>
      <c r="B69" t="inlineStr">
        <is>
          <t>Mika Zibanejad</t>
        </is>
      </c>
      <c r="C69" t="inlineStr">
        <is>
          <t>NYR</t>
        </is>
      </c>
      <c r="D69" t="inlineStr">
        <is>
          <t>F</t>
        </is>
      </c>
      <c r="E69" t="inlineStr">
        <is>
          <t>FA</t>
        </is>
      </c>
      <c r="F69" s="30" t="n">
        <v>8500000</v>
      </c>
      <c r="G69" s="31" t="n">
        <v>97.75</v>
      </c>
      <c r="H69" s="31" t="n">
        <v>97.98</v>
      </c>
      <c r="I69" s="31" t="n">
        <v>88.13</v>
      </c>
      <c r="J69" s="31" t="n">
        <v>87.84</v>
      </c>
      <c r="K69" s="31" t="n">
        <v>88.42</v>
      </c>
      <c r="L69" s="31" t="n">
        <v>93.06</v>
      </c>
      <c r="M69" s="31" t="n">
        <v>-9.85</v>
      </c>
      <c r="N69" t="inlineStr">
        <is>
          <t>027i6</t>
        </is>
      </c>
    </row>
    <row r="70">
      <c r="A70" t="n">
        <v>69</v>
      </c>
      <c r="B70" t="inlineStr">
        <is>
          <t>Alex DeBrincat</t>
        </is>
      </c>
      <c r="C70" t="inlineStr">
        <is>
          <t>DET</t>
        </is>
      </c>
      <c r="D70" t="inlineStr">
        <is>
          <t>F</t>
        </is>
      </c>
      <c r="E70" t="inlineStr">
        <is>
          <t>FA</t>
        </is>
      </c>
      <c r="F70" s="30" t="n">
        <v>7875000</v>
      </c>
      <c r="G70" s="31" t="n">
        <v>99.20999999999999</v>
      </c>
      <c r="H70" s="31" t="n">
        <v>99.2</v>
      </c>
      <c r="I70" s="31" t="n">
        <v>86.40000000000001</v>
      </c>
      <c r="J70" s="31" t="n">
        <v>90.62</v>
      </c>
      <c r="K70" s="31" t="n">
        <v>82.19</v>
      </c>
      <c r="L70" s="31" t="n">
        <v>92.8</v>
      </c>
      <c r="M70" s="31" t="n">
        <v>-12.8</v>
      </c>
      <c r="N70" t="inlineStr">
        <is>
          <t>03v70</t>
        </is>
      </c>
    </row>
    <row r="71">
      <c r="A71" t="n">
        <v>70</v>
      </c>
      <c r="B71" t="inlineStr">
        <is>
          <t>Jesper Bratt</t>
        </is>
      </c>
      <c r="C71" t="inlineStr">
        <is>
          <t>NJD</t>
        </is>
      </c>
      <c r="D71" t="inlineStr">
        <is>
          <t>F</t>
        </is>
      </c>
      <c r="E71" t="inlineStr">
        <is>
          <t>Nathan</t>
        </is>
      </c>
      <c r="F71" s="30" t="n">
        <v>7875000</v>
      </c>
      <c r="G71" s="31" t="n">
        <v>85.66</v>
      </c>
      <c r="H71" s="31" t="n">
        <v>92.31999999999999</v>
      </c>
      <c r="I71" s="31" t="n">
        <v>93.14</v>
      </c>
      <c r="J71" s="31" t="n">
        <v>91.92</v>
      </c>
      <c r="K71" s="31" t="n">
        <v>94.37</v>
      </c>
      <c r="L71" s="31" t="n">
        <v>92.73</v>
      </c>
      <c r="M71" s="31" t="n">
        <v>0.82</v>
      </c>
      <c r="N71" t="inlineStr">
        <is>
          <t>042ye</t>
        </is>
      </c>
    </row>
    <row r="72">
      <c r="A72" t="n">
        <v>71</v>
      </c>
      <c r="B72" t="inlineStr">
        <is>
          <t>Mark Stone</t>
        </is>
      </c>
      <c r="C72" t="inlineStr">
        <is>
          <t>VGK</t>
        </is>
      </c>
      <c r="D72" t="inlineStr">
        <is>
          <t>F</t>
        </is>
      </c>
      <c r="E72" t="inlineStr">
        <is>
          <t>FA</t>
        </is>
      </c>
      <c r="F72" s="30" t="n">
        <v>9500000</v>
      </c>
      <c r="G72" s="31" t="n">
        <v>84.68000000000001</v>
      </c>
      <c r="H72" s="31" t="n">
        <v>86.19</v>
      </c>
      <c r="I72" s="31" t="n">
        <v>98.73</v>
      </c>
      <c r="J72" s="31" t="n">
        <v>99.63</v>
      </c>
      <c r="K72" s="31" t="n">
        <v>97.83</v>
      </c>
      <c r="L72" s="31" t="n">
        <v>92.45999999999999</v>
      </c>
      <c r="M72" s="31" t="n">
        <v>12.54</v>
      </c>
      <c r="N72" t="inlineStr">
        <is>
          <t>01zvf</t>
        </is>
      </c>
    </row>
    <row r="73">
      <c r="A73" t="n">
        <v>72</v>
      </c>
      <c r="B73" t="inlineStr">
        <is>
          <t>Shayne Gostisbehere</t>
        </is>
      </c>
      <c r="C73" t="inlineStr">
        <is>
          <t>CAR</t>
        </is>
      </c>
      <c r="D73" t="inlineStr">
        <is>
          <t>D</t>
        </is>
      </c>
      <c r="E73" t="inlineStr">
        <is>
          <t>Brost</t>
        </is>
      </c>
      <c r="F73" s="30" t="n">
        <v>3200000</v>
      </c>
      <c r="G73" s="31" t="n">
        <v>75.37</v>
      </c>
      <c r="H73" s="31" t="n">
        <v>84.95</v>
      </c>
      <c r="I73" s="31" t="n">
        <v>98.81</v>
      </c>
      <c r="J73" s="31" t="n">
        <v>102.1</v>
      </c>
      <c r="K73" s="31" t="n">
        <v>95.51000000000001</v>
      </c>
      <c r="L73" s="31" t="n">
        <v>91.88</v>
      </c>
      <c r="M73" s="31" t="n">
        <v>13.86</v>
      </c>
      <c r="N73" t="inlineStr">
        <is>
          <t>02nq3</t>
        </is>
      </c>
    </row>
    <row r="74">
      <c r="A74" t="n">
        <v>73</v>
      </c>
      <c r="B74" t="inlineStr">
        <is>
          <t>Dylan Larkin</t>
        </is>
      </c>
      <c r="C74" t="inlineStr">
        <is>
          <t>DET</t>
        </is>
      </c>
      <c r="D74" t="inlineStr">
        <is>
          <t>F</t>
        </is>
      </c>
      <c r="E74" t="inlineStr">
        <is>
          <t>FA</t>
        </is>
      </c>
      <c r="F74" s="30" t="n">
        <v>8700000</v>
      </c>
      <c r="G74" s="31" t="n">
        <v>94.62</v>
      </c>
      <c r="H74" s="31" t="n">
        <v>97.45999999999999</v>
      </c>
      <c r="I74" s="31" t="n">
        <v>86.20999999999999</v>
      </c>
      <c r="J74" s="31" t="n">
        <v>86.94</v>
      </c>
      <c r="K74" s="31" t="n">
        <v>85.48</v>
      </c>
      <c r="L74" s="31" t="n">
        <v>91.83</v>
      </c>
      <c r="M74" s="31" t="n">
        <v>-11.25</v>
      </c>
      <c r="N74" t="inlineStr">
        <is>
          <t>03duf</t>
        </is>
      </c>
    </row>
    <row r="75">
      <c r="A75" t="n">
        <v>74</v>
      </c>
      <c r="B75" t="inlineStr">
        <is>
          <t>Drake Batherson</t>
        </is>
      </c>
      <c r="C75" t="inlineStr">
        <is>
          <t>OTT</t>
        </is>
      </c>
      <c r="D75" t="inlineStr">
        <is>
          <t>F</t>
        </is>
      </c>
      <c r="E75" t="inlineStr">
        <is>
          <t>Anybody but the Leafs</t>
        </is>
      </c>
      <c r="F75" s="30" t="n">
        <v>4975000</v>
      </c>
      <c r="G75" s="31" t="n">
        <v>92.23</v>
      </c>
      <c r="H75" s="31" t="n">
        <v>93.14</v>
      </c>
      <c r="I75" s="31" t="n">
        <v>88.38</v>
      </c>
      <c r="J75" s="31" t="n">
        <v>87.38</v>
      </c>
      <c r="K75" s="31" t="n">
        <v>89.38</v>
      </c>
      <c r="L75" s="31" t="n">
        <v>90.76000000000001</v>
      </c>
      <c r="M75" s="31" t="n">
        <v>-4.76</v>
      </c>
      <c r="N75" t="inlineStr">
        <is>
          <t>04f2d</t>
        </is>
      </c>
    </row>
    <row r="76">
      <c r="A76" t="n">
        <v>75</v>
      </c>
      <c r="B76" t="inlineStr">
        <is>
          <t>Evgeni Malkin</t>
        </is>
      </c>
      <c r="C76" t="inlineStr">
        <is>
          <t>PIT</t>
        </is>
      </c>
      <c r="D76" t="inlineStr">
        <is>
          <t>F</t>
        </is>
      </c>
      <c r="E76" t="inlineStr">
        <is>
          <t>FA</t>
        </is>
      </c>
      <c r="F76" s="30" t="n">
        <v>5500000</v>
      </c>
      <c r="G76" s="31" t="n">
        <v>83.13</v>
      </c>
      <c r="H76" s="31" t="n">
        <v>82.34999999999999</v>
      </c>
      <c r="I76" s="31" t="n">
        <v>99.12</v>
      </c>
      <c r="J76" s="31" t="n">
        <v>99.97</v>
      </c>
      <c r="K76" s="31" t="n">
        <v>98.28</v>
      </c>
      <c r="L76" s="31" t="n">
        <v>90.73</v>
      </c>
      <c r="M76" s="31" t="n">
        <v>16.77</v>
      </c>
      <c r="N76" t="inlineStr">
        <is>
          <t>0045k</t>
        </is>
      </c>
    </row>
    <row r="77">
      <c r="A77" t="n">
        <v>76</v>
      </c>
      <c r="B77" t="inlineStr">
        <is>
          <t>Brock Faber</t>
        </is>
      </c>
      <c r="C77" t="inlineStr">
        <is>
          <t>MIN</t>
        </is>
      </c>
      <c r="D77" t="inlineStr">
        <is>
          <t>D</t>
        </is>
      </c>
      <c r="E77" t="inlineStr">
        <is>
          <t>FA</t>
        </is>
      </c>
      <c r="F77" s="30" t="n">
        <v>8500000</v>
      </c>
      <c r="G77" s="31" t="n">
        <v>95.69</v>
      </c>
      <c r="H77" s="31" t="n">
        <v>92.44</v>
      </c>
      <c r="I77" s="31" t="n">
        <v>88.88</v>
      </c>
      <c r="J77" s="31" t="n">
        <v>86.06999999999999</v>
      </c>
      <c r="K77" s="31" t="n">
        <v>91.68000000000001</v>
      </c>
      <c r="L77" s="31" t="n">
        <v>90.66</v>
      </c>
      <c r="M77" s="31" t="n">
        <v>-3.56</v>
      </c>
      <c r="N77" t="inlineStr">
        <is>
          <t>05ltj</t>
        </is>
      </c>
    </row>
    <row r="78">
      <c r="A78" t="n">
        <v>77</v>
      </c>
      <c r="B78" t="inlineStr">
        <is>
          <t>Rasmus Andersson</t>
        </is>
      </c>
      <c r="C78" t="inlineStr">
        <is>
          <t>VGK</t>
        </is>
      </c>
      <c r="D78" t="inlineStr">
        <is>
          <t>D</t>
        </is>
      </c>
      <c r="E78" t="inlineStr">
        <is>
          <t>FA</t>
        </is>
      </c>
      <c r="F78" s="30" t="n">
        <v>8500000</v>
      </c>
      <c r="G78" s="31" t="n">
        <v>99.34</v>
      </c>
      <c r="H78" s="31" t="n">
        <v>99.28</v>
      </c>
      <c r="I78" s="31" t="n">
        <v>81.14</v>
      </c>
      <c r="J78" s="31" t="n">
        <v>80.53</v>
      </c>
      <c r="K78" s="31" t="n">
        <v>81.73999999999999</v>
      </c>
      <c r="L78" s="31" t="n">
        <v>90.20999999999999</v>
      </c>
      <c r="M78" s="31" t="n">
        <v>-18.14</v>
      </c>
      <c r="N78" t="inlineStr">
        <is>
          <t>03rf5</t>
        </is>
      </c>
    </row>
    <row r="79">
      <c r="A79" t="n">
        <v>78</v>
      </c>
      <c r="B79" t="inlineStr">
        <is>
          <t>Lucas Raymond</t>
        </is>
      </c>
      <c r="C79" t="inlineStr">
        <is>
          <t>DET</t>
        </is>
      </c>
      <c r="D79" t="inlineStr">
        <is>
          <t>F</t>
        </is>
      </c>
      <c r="E79" t="inlineStr">
        <is>
          <t>Nathan</t>
        </is>
      </c>
      <c r="F79" s="30" t="n">
        <v>8075000</v>
      </c>
      <c r="G79" s="31" t="n">
        <v>90.81</v>
      </c>
      <c r="H79" s="31" t="n">
        <v>92.54000000000001</v>
      </c>
      <c r="I79" s="31" t="n">
        <v>87.77</v>
      </c>
      <c r="J79" s="31" t="n">
        <v>89.83</v>
      </c>
      <c r="K79" s="31" t="n">
        <v>85.7</v>
      </c>
      <c r="L79" s="31" t="n">
        <v>90.16</v>
      </c>
      <c r="M79" s="31" t="n">
        <v>-4.77</v>
      </c>
      <c r="N79" t="inlineStr">
        <is>
          <t>04ymt</t>
        </is>
      </c>
    </row>
    <row r="80">
      <c r="A80" t="n">
        <v>79</v>
      </c>
      <c r="B80" t="inlineStr">
        <is>
          <t>Sam Bennett</t>
        </is>
      </c>
      <c r="C80" t="inlineStr">
        <is>
          <t>FLA</t>
        </is>
      </c>
      <c r="D80" t="inlineStr">
        <is>
          <t>F</t>
        </is>
      </c>
      <c r="E80" t="inlineStr">
        <is>
          <t>FA</t>
        </is>
      </c>
      <c r="F80" s="30" t="n">
        <v>8000000</v>
      </c>
      <c r="G80" s="31" t="n">
        <v>90.53</v>
      </c>
      <c r="H80" s="31" t="n">
        <v>92.84</v>
      </c>
      <c r="I80" s="31" t="n">
        <v>87.45999999999999</v>
      </c>
      <c r="J80" s="31" t="n">
        <v>88.62</v>
      </c>
      <c r="K80" s="31" t="n">
        <v>86.3</v>
      </c>
      <c r="L80" s="31" t="n">
        <v>90.15000000000001</v>
      </c>
      <c r="M80" s="31" t="n">
        <v>-5.38</v>
      </c>
      <c r="N80" t="inlineStr">
        <is>
          <t>039cg</t>
        </is>
      </c>
    </row>
    <row r="81">
      <c r="A81" t="n">
        <v>80</v>
      </c>
      <c r="B81" t="inlineStr">
        <is>
          <t>Dylan Guenther</t>
        </is>
      </c>
      <c r="C81" t="inlineStr">
        <is>
          <t>UTA</t>
        </is>
      </c>
      <c r="D81" t="inlineStr">
        <is>
          <t>F</t>
        </is>
      </c>
      <c r="E81" t="inlineStr">
        <is>
          <t>Deef-Fence</t>
        </is>
      </c>
      <c r="F81" s="30" t="n">
        <v>7142875</v>
      </c>
      <c r="G81" s="31" t="n">
        <v>92.42</v>
      </c>
      <c r="H81" s="31" t="n">
        <v>89.05</v>
      </c>
      <c r="I81" s="31" t="n">
        <v>90.98</v>
      </c>
      <c r="J81" s="31" t="n">
        <v>93.65000000000001</v>
      </c>
      <c r="K81" s="31" t="n">
        <v>88.31</v>
      </c>
      <c r="L81" s="31" t="n">
        <v>90.02</v>
      </c>
      <c r="M81" s="31" t="n">
        <v>1.93</v>
      </c>
      <c r="N81" t="inlineStr">
        <is>
          <t>04o0h</t>
        </is>
      </c>
    </row>
    <row r="82">
      <c r="A82" t="n">
        <v>81</v>
      </c>
      <c r="B82" t="inlineStr">
        <is>
          <t>Mathew Barzal</t>
        </is>
      </c>
      <c r="C82" t="inlineStr">
        <is>
          <t>NYI</t>
        </is>
      </c>
      <c r="D82" t="inlineStr">
        <is>
          <t>F</t>
        </is>
      </c>
      <c r="E82" t="inlineStr">
        <is>
          <t>FA</t>
        </is>
      </c>
      <c r="F82" s="30" t="n">
        <v>9150000</v>
      </c>
      <c r="G82" s="31" t="n">
        <v>94.7</v>
      </c>
      <c r="H82" s="31" t="n">
        <v>85.27</v>
      </c>
      <c r="I82" s="31" t="n">
        <v>94.47</v>
      </c>
      <c r="J82" s="31" t="n">
        <v>91.14</v>
      </c>
      <c r="K82" s="31" t="n">
        <v>97.8</v>
      </c>
      <c r="L82" s="31" t="n">
        <v>89.87</v>
      </c>
      <c r="M82" s="31" t="n">
        <v>9.199999999999999</v>
      </c>
      <c r="N82" t="inlineStr">
        <is>
          <t>02uws</t>
        </is>
      </c>
    </row>
    <row r="83">
      <c r="A83" t="n">
        <v>82</v>
      </c>
      <c r="B83" t="inlineStr">
        <is>
          <t>Vincent Trocheck</t>
        </is>
      </c>
      <c r="C83" t="inlineStr">
        <is>
          <t>UTA</t>
        </is>
      </c>
      <c r="D83" t="inlineStr">
        <is>
          <t>F</t>
        </is>
      </c>
      <c r="E83" t="inlineStr">
        <is>
          <t>Deef-Fence</t>
        </is>
      </c>
      <c r="F83" s="30" t="n">
        <v>5625000</v>
      </c>
      <c r="G83" s="31" t="n">
        <v>84.61</v>
      </c>
      <c r="H83" s="31" t="n">
        <v>91.86</v>
      </c>
      <c r="I83" s="31" t="n">
        <v>86.63</v>
      </c>
      <c r="J83" s="31" t="n">
        <v>86.95</v>
      </c>
      <c r="K83" s="31" t="n">
        <v>86.3</v>
      </c>
      <c r="L83" s="31" t="n">
        <v>89.25</v>
      </c>
      <c r="M83" s="31" t="n">
        <v>-5.23</v>
      </c>
      <c r="N83" t="inlineStr">
        <is>
          <t>02b76</t>
        </is>
      </c>
    </row>
    <row r="84">
      <c r="A84" t="n">
        <v>83</v>
      </c>
      <c r="B84" t="inlineStr">
        <is>
          <t>Darnell Nurse</t>
        </is>
      </c>
      <c r="C84" t="inlineStr">
        <is>
          <t>SJS</t>
        </is>
      </c>
      <c r="D84" t="inlineStr">
        <is>
          <t>D</t>
        </is>
      </c>
      <c r="E84" t="inlineStr">
        <is>
          <t>FA</t>
        </is>
      </c>
      <c r="F84" s="30" t="n">
        <v>9250000</v>
      </c>
      <c r="G84" s="31" t="n">
        <v>89.93000000000001</v>
      </c>
      <c r="H84" s="31" t="n">
        <v>86.94</v>
      </c>
      <c r="I84" s="31" t="n">
        <v>90.17</v>
      </c>
      <c r="J84" s="31" t="n">
        <v>88.70999999999999</v>
      </c>
      <c r="K84" s="31" t="n">
        <v>91.64</v>
      </c>
      <c r="L84" s="31" t="n">
        <v>88.56</v>
      </c>
      <c r="M84" s="31" t="n">
        <v>3.23</v>
      </c>
      <c r="N84" t="inlineStr">
        <is>
          <t>03161</t>
        </is>
      </c>
    </row>
    <row r="85">
      <c r="A85" t="n">
        <v>84</v>
      </c>
      <c r="B85" t="inlineStr">
        <is>
          <t>Connor Bedard</t>
        </is>
      </c>
      <c r="C85" t="inlineStr">
        <is>
          <t>CHI</t>
        </is>
      </c>
      <c r="D85" t="inlineStr">
        <is>
          <t>F</t>
        </is>
      </c>
      <c r="E85" t="inlineStr">
        <is>
          <t>Keith</t>
        </is>
      </c>
      <c r="F85" s="30" t="n">
        <v>15000000</v>
      </c>
      <c r="G85" s="31" t="n">
        <v>99.13</v>
      </c>
      <c r="H85" s="31" t="n">
        <v>90.73</v>
      </c>
      <c r="I85" s="31" t="n">
        <v>85.79000000000001</v>
      </c>
      <c r="J85" s="31" t="n">
        <v>85.11</v>
      </c>
      <c r="K85" s="31" t="n">
        <v>86.45999999999999</v>
      </c>
      <c r="L85" s="31" t="n">
        <v>88.26000000000001</v>
      </c>
      <c r="M85" s="31" t="n">
        <v>-4.94</v>
      </c>
      <c r="N85" t="inlineStr">
        <is>
          <t>04y4m</t>
        </is>
      </c>
    </row>
    <row r="86">
      <c r="A86" t="n">
        <v>85</v>
      </c>
      <c r="B86" t="inlineStr">
        <is>
          <t>Nick Schmaltz</t>
        </is>
      </c>
      <c r="C86" t="inlineStr">
        <is>
          <t>UTA</t>
        </is>
      </c>
      <c r="D86" t="inlineStr">
        <is>
          <t>F</t>
        </is>
      </c>
      <c r="E86" t="inlineStr">
        <is>
          <t>FA</t>
        </is>
      </c>
      <c r="F86" s="30" t="n">
        <v>8000000</v>
      </c>
      <c r="G86" s="31" t="n">
        <v>99.23</v>
      </c>
      <c r="H86" s="31" t="n">
        <v>95.39</v>
      </c>
      <c r="I86" s="31" t="n">
        <v>80.84</v>
      </c>
      <c r="J86" s="31" t="n">
        <v>81.86</v>
      </c>
      <c r="K86" s="31" t="n">
        <v>79.81</v>
      </c>
      <c r="L86" s="31" t="n">
        <v>88.12</v>
      </c>
      <c r="M86" s="31" t="n">
        <v>-14.55</v>
      </c>
      <c r="N86" t="inlineStr">
        <is>
          <t>02unz</t>
        </is>
      </c>
    </row>
    <row r="87">
      <c r="A87" t="n">
        <v>86</v>
      </c>
      <c r="B87" t="inlineStr">
        <is>
          <t>Cutter Gauthier</t>
        </is>
      </c>
      <c r="C87" t="inlineStr">
        <is>
          <t>ANA</t>
        </is>
      </c>
      <c r="D87" t="inlineStr">
        <is>
          <t>F</t>
        </is>
      </c>
      <c r="E87" t="inlineStr">
        <is>
          <t>Keith</t>
        </is>
      </c>
      <c r="F87" s="30" t="n">
        <v>950000</v>
      </c>
      <c r="G87" s="31" t="n">
        <v>89</v>
      </c>
      <c r="H87" s="31" t="n">
        <v>87.38</v>
      </c>
      <c r="I87" s="31" t="n">
        <v>88.44</v>
      </c>
      <c r="J87" s="31" t="n">
        <v>86.8</v>
      </c>
      <c r="K87" s="31" t="n">
        <v>90.08</v>
      </c>
      <c r="L87" s="31" t="n">
        <v>87.91</v>
      </c>
      <c r="M87" s="31" t="n">
        <v>1.06</v>
      </c>
      <c r="N87" t="inlineStr">
        <is>
          <t>05rjd</t>
        </is>
      </c>
    </row>
    <row r="88">
      <c r="A88" t="n">
        <v>87</v>
      </c>
      <c r="B88" t="inlineStr">
        <is>
          <t>Victor Hedman</t>
        </is>
      </c>
      <c r="C88" t="inlineStr">
        <is>
          <t>TBL</t>
        </is>
      </c>
      <c r="D88" t="inlineStr">
        <is>
          <t>D</t>
        </is>
      </c>
      <c r="E88" t="inlineStr">
        <is>
          <t>Sidizen Kanes</t>
        </is>
      </c>
      <c r="F88" s="30" t="n">
        <v>8000000</v>
      </c>
      <c r="G88" s="31" t="n">
        <v>27.92</v>
      </c>
      <c r="H88" s="31" t="n">
        <v>84.72</v>
      </c>
      <c r="I88" s="31" t="n">
        <v>91.02</v>
      </c>
      <c r="J88" s="31" t="n">
        <v>91.36</v>
      </c>
      <c r="K88" s="31" t="n">
        <v>90.68000000000001</v>
      </c>
      <c r="L88" s="31" t="n">
        <v>87.87</v>
      </c>
      <c r="M88" s="31" t="n">
        <v>6.3</v>
      </c>
      <c r="N88" t="inlineStr">
        <is>
          <t>01c13</t>
        </is>
      </c>
    </row>
    <row r="89">
      <c r="A89" t="n">
        <v>88</v>
      </c>
      <c r="B89" t="inlineStr">
        <is>
          <t>Ryan O'Reilly</t>
        </is>
      </c>
      <c r="C89" t="inlineStr">
        <is>
          <t>NSH</t>
        </is>
      </c>
      <c r="D89" t="inlineStr">
        <is>
          <t>F</t>
        </is>
      </c>
      <c r="E89" t="inlineStr">
        <is>
          <t>FA</t>
        </is>
      </c>
      <c r="F89" s="30" t="n">
        <v>4500000</v>
      </c>
      <c r="G89" s="31" t="n">
        <v>97.98999999999999</v>
      </c>
      <c r="H89" s="31" t="n">
        <v>93.70999999999999</v>
      </c>
      <c r="I89" s="31" t="n">
        <v>80.92</v>
      </c>
      <c r="J89" s="31" t="n">
        <v>80.59</v>
      </c>
      <c r="K89" s="31" t="n">
        <v>81.26000000000001</v>
      </c>
      <c r="L89" s="31" t="n">
        <v>87.31</v>
      </c>
      <c r="M89" s="31" t="n">
        <v>-12.79</v>
      </c>
      <c r="N89" t="inlineStr">
        <is>
          <t>01f6d</t>
        </is>
      </c>
    </row>
    <row r="90">
      <c r="A90" t="n">
        <v>89</v>
      </c>
      <c r="B90" t="inlineStr">
        <is>
          <t>Dylan Holloway</t>
        </is>
      </c>
      <c r="C90" t="inlineStr">
        <is>
          <t>STL</t>
        </is>
      </c>
      <c r="D90" t="inlineStr">
        <is>
          <t>F</t>
        </is>
      </c>
      <c r="E90" t="inlineStr">
        <is>
          <t>Brown Noesen</t>
        </is>
      </c>
      <c r="F90" s="30" t="n">
        <v>7750000</v>
      </c>
      <c r="G90" s="31" t="n">
        <v>68.09</v>
      </c>
      <c r="H90" s="31" t="n">
        <v>79.19</v>
      </c>
      <c r="I90" s="31" t="n">
        <v>95.37</v>
      </c>
      <c r="J90" s="31" t="n">
        <v>97.33</v>
      </c>
      <c r="K90" s="31" t="n">
        <v>93.42</v>
      </c>
      <c r="L90" s="31" t="n">
        <v>87.28</v>
      </c>
      <c r="M90" s="31" t="n">
        <v>16.18</v>
      </c>
      <c r="N90" t="inlineStr">
        <is>
          <t>051yz</t>
        </is>
      </c>
    </row>
    <row r="91">
      <c r="A91" t="n">
        <v>90</v>
      </c>
      <c r="B91" t="inlineStr">
        <is>
          <t>Filip Hronek</t>
        </is>
      </c>
      <c r="C91" t="inlineStr">
        <is>
          <t>VAN</t>
        </is>
      </c>
      <c r="D91" t="inlineStr">
        <is>
          <t>D</t>
        </is>
      </c>
      <c r="E91" t="inlineStr">
        <is>
          <t>FA</t>
        </is>
      </c>
      <c r="F91" s="30" t="n">
        <v>7250000</v>
      </c>
      <c r="G91" s="31" t="n">
        <v>89.47</v>
      </c>
      <c r="H91" s="31" t="n">
        <v>88.23</v>
      </c>
      <c r="I91" s="31" t="n">
        <v>85.95</v>
      </c>
      <c r="J91" s="31" t="n">
        <v>84.52</v>
      </c>
      <c r="K91" s="31" t="n">
        <v>87.37</v>
      </c>
      <c r="L91" s="31" t="n">
        <v>87.09</v>
      </c>
      <c r="M91" s="31" t="n">
        <v>-2.28</v>
      </c>
      <c r="N91" t="inlineStr">
        <is>
          <t>042vx</t>
        </is>
      </c>
    </row>
    <row r="92">
      <c r="A92" t="n">
        <v>91</v>
      </c>
      <c r="B92" t="inlineStr">
        <is>
          <t>Nikolaj Ehlers</t>
        </is>
      </c>
      <c r="C92" t="inlineStr">
        <is>
          <t>CAR</t>
        </is>
      </c>
      <c r="D92" t="inlineStr">
        <is>
          <t>F</t>
        </is>
      </c>
      <c r="E92" t="inlineStr">
        <is>
          <t>FA</t>
        </is>
      </c>
      <c r="F92" s="30" t="n">
        <v>8500000</v>
      </c>
      <c r="G92" s="31" t="n">
        <v>86.51000000000001</v>
      </c>
      <c r="H92" s="31" t="n">
        <v>90.67</v>
      </c>
      <c r="I92" s="31" t="n">
        <v>83.48</v>
      </c>
      <c r="J92" s="31" t="n">
        <v>83.34999999999999</v>
      </c>
      <c r="K92" s="31" t="n">
        <v>83.61</v>
      </c>
      <c r="L92" s="31" t="n">
        <v>87.08</v>
      </c>
      <c r="M92" s="31" t="n">
        <v>-7.19</v>
      </c>
      <c r="N92" t="inlineStr">
        <is>
          <t>03as8</t>
        </is>
      </c>
    </row>
    <row r="93">
      <c r="A93" t="n">
        <v>92</v>
      </c>
      <c r="B93" t="inlineStr">
        <is>
          <t>Dylan Cozens</t>
        </is>
      </c>
      <c r="C93" t="inlineStr">
        <is>
          <t>OTT</t>
        </is>
      </c>
      <c r="D93" t="inlineStr">
        <is>
          <t>F</t>
        </is>
      </c>
      <c r="E93" t="inlineStr">
        <is>
          <t>Keith</t>
        </is>
      </c>
      <c r="F93" s="30" t="n">
        <v>7100000</v>
      </c>
      <c r="G93" s="31" t="n">
        <v>88.45999999999999</v>
      </c>
      <c r="H93" s="31" t="n">
        <v>86.31</v>
      </c>
      <c r="I93" s="31" t="n">
        <v>87.70999999999999</v>
      </c>
      <c r="J93" s="31" t="n">
        <v>86.44</v>
      </c>
      <c r="K93" s="31" t="n">
        <v>88.98999999999999</v>
      </c>
      <c r="L93" s="31" t="n">
        <v>87.01000000000001</v>
      </c>
      <c r="M93" s="31" t="n">
        <v>1.4</v>
      </c>
      <c r="N93" t="inlineStr">
        <is>
          <t>04mtp</t>
        </is>
      </c>
    </row>
    <row r="94">
      <c r="A94" t="n">
        <v>93</v>
      </c>
      <c r="B94" t="inlineStr">
        <is>
          <t>Beckett Sennecke</t>
        </is>
      </c>
      <c r="C94" t="inlineStr">
        <is>
          <t>ANA</t>
        </is>
      </c>
      <c r="D94" t="inlineStr">
        <is>
          <t>F</t>
        </is>
      </c>
      <c r="E94" t="inlineStr">
        <is>
          <t>Mike</t>
        </is>
      </c>
      <c r="F94" s="30" t="n">
        <v>942500</v>
      </c>
      <c r="G94" s="31" t="n">
        <v>86.31</v>
      </c>
      <c r="H94" s="31" t="n">
        <v>88.95</v>
      </c>
      <c r="I94" s="31" t="n">
        <v>84.86</v>
      </c>
      <c r="J94" s="31" t="n">
        <v>85.95999999999999</v>
      </c>
      <c r="K94" s="31" t="n">
        <v>83.76000000000001</v>
      </c>
      <c r="L94" s="31" t="n">
        <v>86.91</v>
      </c>
      <c r="M94" s="31" t="n">
        <v>-4.09</v>
      </c>
      <c r="N94" t="inlineStr">
        <is>
          <t>06hcw</t>
        </is>
      </c>
    </row>
    <row r="95">
      <c r="A95" t="n">
        <v>94</v>
      </c>
      <c r="B95" t="inlineStr">
        <is>
          <t>Nico Hischier</t>
        </is>
      </c>
      <c r="C95" t="inlineStr">
        <is>
          <t>NJD</t>
        </is>
      </c>
      <c r="D95" t="inlineStr">
        <is>
          <t>F</t>
        </is>
      </c>
      <c r="E95" t="inlineStr">
        <is>
          <t>FA</t>
        </is>
      </c>
      <c r="F95" s="30" t="n">
        <v>7250000</v>
      </c>
      <c r="G95" s="31" t="n">
        <v>85.63</v>
      </c>
      <c r="H95" s="31" t="n">
        <v>86.98999999999999</v>
      </c>
      <c r="I95" s="31" t="n">
        <v>86.66</v>
      </c>
      <c r="J95" s="31" t="n">
        <v>85.56</v>
      </c>
      <c r="K95" s="31" t="n">
        <v>87.75</v>
      </c>
      <c r="L95" s="31" t="n">
        <v>86.81999999999999</v>
      </c>
      <c r="M95" s="31" t="n">
        <v>-0.33</v>
      </c>
      <c r="N95" t="inlineStr">
        <is>
          <t>0457f</t>
        </is>
      </c>
    </row>
    <row r="96">
      <c r="A96" t="n">
        <v>95</v>
      </c>
      <c r="B96" t="inlineStr">
        <is>
          <t>John Tavares</t>
        </is>
      </c>
      <c r="C96" t="inlineStr">
        <is>
          <t>TOR</t>
        </is>
      </c>
      <c r="D96" t="inlineStr">
        <is>
          <t>F</t>
        </is>
      </c>
      <c r="E96" t="inlineStr">
        <is>
          <t>Sidizen Kanes</t>
        </is>
      </c>
      <c r="F96" s="30" t="n">
        <v>4388420</v>
      </c>
      <c r="G96" s="31" t="n">
        <v>86.66</v>
      </c>
      <c r="H96" s="31" t="n">
        <v>91.45</v>
      </c>
      <c r="I96" s="31" t="n">
        <v>80.81999999999999</v>
      </c>
      <c r="J96" s="31" t="n">
        <v>80.93000000000001</v>
      </c>
      <c r="K96" s="31" t="n">
        <v>80.70999999999999</v>
      </c>
      <c r="L96" s="31" t="n">
        <v>86.13</v>
      </c>
      <c r="M96" s="31" t="n">
        <v>-10.63</v>
      </c>
      <c r="N96" t="inlineStr">
        <is>
          <t>01c12</t>
        </is>
      </c>
    </row>
    <row r="97">
      <c r="A97" t="n">
        <v>96</v>
      </c>
      <c r="B97" t="inlineStr">
        <is>
          <t>Kirill Marchenko</t>
        </is>
      </c>
      <c r="C97" t="inlineStr">
        <is>
          <t>CBJ</t>
        </is>
      </c>
      <c r="D97" t="inlineStr">
        <is>
          <t>F</t>
        </is>
      </c>
      <c r="E97" t="inlineStr">
        <is>
          <t>Sidizen Kanes</t>
        </is>
      </c>
      <c r="F97" s="30" t="n">
        <v>3850000</v>
      </c>
      <c r="G97" s="31" t="n">
        <v>92.65000000000001</v>
      </c>
      <c r="H97" s="31" t="n">
        <v>86.94</v>
      </c>
      <c r="I97" s="31" t="n">
        <v>84.95</v>
      </c>
      <c r="J97" s="31" t="n">
        <v>85</v>
      </c>
      <c r="K97" s="31" t="n">
        <v>84.91</v>
      </c>
      <c r="L97" s="31" t="n">
        <v>85.94</v>
      </c>
      <c r="M97" s="31" t="n">
        <v>-1.99</v>
      </c>
      <c r="N97" t="inlineStr">
        <is>
          <t>04qy5</t>
        </is>
      </c>
    </row>
    <row r="98">
      <c r="A98" t="n">
        <v>97</v>
      </c>
      <c r="B98" t="inlineStr">
        <is>
          <t>Leo Carlsson</t>
        </is>
      </c>
      <c r="C98" t="inlineStr">
        <is>
          <t>ANA</t>
        </is>
      </c>
      <c r="D98" t="inlineStr">
        <is>
          <t>F</t>
        </is>
      </c>
      <c r="E98" t="inlineStr">
        <is>
          <t>FA</t>
        </is>
      </c>
      <c r="F98" s="30" t="n">
        <v>18000000</v>
      </c>
      <c r="G98" s="31" t="n">
        <v>84.11</v>
      </c>
      <c r="H98" s="31" t="n">
        <v>78.64</v>
      </c>
      <c r="I98" s="31" t="n">
        <v>92.22</v>
      </c>
      <c r="J98" s="31" t="n">
        <v>93.65000000000001</v>
      </c>
      <c r="K98" s="31" t="n">
        <v>90.78</v>
      </c>
      <c r="L98" s="31" t="n">
        <v>85.43000000000001</v>
      </c>
      <c r="M98" s="31" t="n">
        <v>13.58</v>
      </c>
      <c r="N98" t="inlineStr">
        <is>
          <t>05y3a</t>
        </is>
      </c>
    </row>
    <row r="99">
      <c r="A99" t="n">
        <v>98</v>
      </c>
      <c r="B99" t="inlineStr">
        <is>
          <t>Bowen Byram</t>
        </is>
      </c>
      <c r="C99" t="inlineStr">
        <is>
          <t>CHI</t>
        </is>
      </c>
      <c r="D99" t="inlineStr">
        <is>
          <t>D</t>
        </is>
      </c>
      <c r="E99" t="inlineStr">
        <is>
          <t>Mike</t>
        </is>
      </c>
      <c r="F99" s="30" t="n">
        <v>6250000</v>
      </c>
      <c r="G99" s="31" t="n">
        <v>84.06</v>
      </c>
      <c r="H99" s="31" t="n">
        <v>82.31</v>
      </c>
      <c r="I99" s="31" t="n">
        <v>88.43000000000001</v>
      </c>
      <c r="J99" s="31" t="n">
        <v>90.81999999999999</v>
      </c>
      <c r="K99" s="31" t="n">
        <v>86.04000000000001</v>
      </c>
      <c r="L99" s="31" t="n">
        <v>85.37</v>
      </c>
      <c r="M99" s="31" t="n">
        <v>6.12</v>
      </c>
      <c r="N99" t="inlineStr">
        <is>
          <t>04ldb</t>
        </is>
      </c>
    </row>
    <row r="100">
      <c r="A100" t="n">
        <v>99</v>
      </c>
      <c r="B100" t="inlineStr">
        <is>
          <t>Porter Martone</t>
        </is>
      </c>
      <c r="C100" t="inlineStr">
        <is>
          <t>PHI</t>
        </is>
      </c>
      <c r="D100" t="inlineStr">
        <is>
          <t>F</t>
        </is>
      </c>
      <c r="E100" t="inlineStr">
        <is>
          <t>Nathan</t>
        </is>
      </c>
      <c r="F100" s="30" t="n">
        <v>966667</v>
      </c>
      <c r="G100" s="31" t="n">
        <v>13.38</v>
      </c>
      <c r="H100" s="31" t="n">
        <v>94.73999999999999</v>
      </c>
      <c r="I100" s="31" t="n">
        <v>75.8</v>
      </c>
      <c r="J100" s="31" t="n">
        <v>77.81</v>
      </c>
      <c r="K100" s="31" t="n">
        <v>73.78</v>
      </c>
      <c r="L100" s="31" t="n">
        <v>85.27</v>
      </c>
      <c r="M100" s="31" t="n">
        <v>-18.94</v>
      </c>
      <c r="N100" t="inlineStr">
        <is>
          <t>06hj9</t>
        </is>
      </c>
    </row>
    <row r="101">
      <c r="A101" t="n">
        <v>100</v>
      </c>
      <c r="B101" t="inlineStr">
        <is>
          <t>Bo Horvat</t>
        </is>
      </c>
      <c r="C101" t="inlineStr">
        <is>
          <t>NYI</t>
        </is>
      </c>
      <c r="D101" t="inlineStr">
        <is>
          <t>F</t>
        </is>
      </c>
      <c r="E101" t="inlineStr">
        <is>
          <t>Anybody but the Leafs</t>
        </is>
      </c>
      <c r="F101" s="30" t="n">
        <v>8500000</v>
      </c>
      <c r="G101" s="31" t="n">
        <v>82.06999999999999</v>
      </c>
      <c r="H101" s="31" t="n">
        <v>83.84999999999999</v>
      </c>
      <c r="I101" s="31" t="n">
        <v>86.58</v>
      </c>
      <c r="J101" s="31" t="n">
        <v>86.75</v>
      </c>
      <c r="K101" s="31" t="n">
        <v>86.41</v>
      </c>
      <c r="L101" s="31" t="n">
        <v>85.22</v>
      </c>
      <c r="M101" s="31" t="n">
        <v>2.73</v>
      </c>
      <c r="N101" t="inlineStr">
        <is>
          <t>03167</t>
        </is>
      </c>
    </row>
    <row r="102">
      <c r="A102" t="n">
        <v>101</v>
      </c>
      <c r="B102" t="inlineStr">
        <is>
          <t>Bryan Rust</t>
        </is>
      </c>
      <c r="C102" t="inlineStr">
        <is>
          <t>PIT</t>
        </is>
      </c>
      <c r="D102" t="inlineStr">
        <is>
          <t>F</t>
        </is>
      </c>
      <c r="E102" t="inlineStr">
        <is>
          <t>Brown Noesen</t>
        </is>
      </c>
      <c r="F102" s="30" t="n">
        <v>5125000</v>
      </c>
      <c r="G102" s="31" t="n">
        <v>82.09</v>
      </c>
      <c r="H102" s="31" t="n">
        <v>84.27</v>
      </c>
      <c r="I102" s="31" t="n">
        <v>85.64</v>
      </c>
      <c r="J102" s="31" t="n">
        <v>86.47</v>
      </c>
      <c r="K102" s="31" t="n">
        <v>84.8</v>
      </c>
      <c r="L102" s="31" t="n">
        <v>84.95</v>
      </c>
      <c r="M102" s="31" t="n">
        <v>1.37</v>
      </c>
      <c r="N102" t="inlineStr">
        <is>
          <t>01zvp</t>
        </is>
      </c>
    </row>
    <row r="103">
      <c r="A103" t="n">
        <v>102</v>
      </c>
      <c r="B103" t="inlineStr">
        <is>
          <t>Matthew Knies</t>
        </is>
      </c>
      <c r="C103" t="inlineStr">
        <is>
          <t>TOR</t>
        </is>
      </c>
      <c r="D103" t="inlineStr">
        <is>
          <t>F</t>
        </is>
      </c>
      <c r="E103" t="inlineStr">
        <is>
          <t>Deef-Fence</t>
        </is>
      </c>
      <c r="F103" s="30" t="n">
        <v>7750000</v>
      </c>
      <c r="G103" s="31" t="n">
        <v>85.13</v>
      </c>
      <c r="H103" s="31" t="n">
        <v>84.95999999999999</v>
      </c>
      <c r="I103" s="31" t="n">
        <v>84.92</v>
      </c>
      <c r="J103" s="31" t="n">
        <v>83.92</v>
      </c>
      <c r="K103" s="31" t="n">
        <v>85.92</v>
      </c>
      <c r="L103" s="31" t="n">
        <v>84.94</v>
      </c>
      <c r="M103" s="31" t="n">
        <v>-0.04</v>
      </c>
      <c r="N103" t="inlineStr">
        <is>
          <t>05tur</t>
        </is>
      </c>
    </row>
    <row r="104">
      <c r="A104" t="n">
        <v>103</v>
      </c>
      <c r="B104" t="inlineStr">
        <is>
          <t>Brandon Montour</t>
        </is>
      </c>
      <c r="C104" t="inlineStr">
        <is>
          <t>SEA</t>
        </is>
      </c>
      <c r="D104" t="inlineStr">
        <is>
          <t>D</t>
        </is>
      </c>
      <c r="E104" t="inlineStr">
        <is>
          <t>Le Duke of Dangles</t>
        </is>
      </c>
      <c r="F104" s="30" t="n">
        <v>7142857</v>
      </c>
      <c r="G104" s="31" t="n">
        <v>70.61</v>
      </c>
      <c r="H104" s="31" t="n">
        <v>76.94</v>
      </c>
      <c r="I104" s="31" t="n">
        <v>91.48</v>
      </c>
      <c r="J104" s="31" t="n">
        <v>91.84</v>
      </c>
      <c r="K104" s="31" t="n">
        <v>91.12</v>
      </c>
      <c r="L104" s="31" t="n">
        <v>84.20999999999999</v>
      </c>
      <c r="M104" s="31" t="n">
        <v>14.54</v>
      </c>
      <c r="N104" t="inlineStr">
        <is>
          <t>03de2</t>
        </is>
      </c>
    </row>
    <row r="105">
      <c r="A105" t="n">
        <v>104</v>
      </c>
      <c r="B105" t="inlineStr">
        <is>
          <t>Vince Dunn</t>
        </is>
      </c>
      <c r="C105" t="inlineStr">
        <is>
          <t>SEA</t>
        </is>
      </c>
      <c r="D105" t="inlineStr">
        <is>
          <t>D</t>
        </is>
      </c>
      <c r="E105" t="inlineStr">
        <is>
          <t>Sidizen Kanes</t>
        </is>
      </c>
      <c r="F105" s="30" t="n">
        <v>7350000</v>
      </c>
      <c r="G105" s="31" t="n">
        <v>82.36</v>
      </c>
      <c r="H105" s="31" t="n">
        <v>82.47</v>
      </c>
      <c r="I105" s="31" t="n">
        <v>85.56</v>
      </c>
      <c r="J105" s="31" t="n">
        <v>82.45999999999999</v>
      </c>
      <c r="K105" s="31" t="n">
        <v>88.65000000000001</v>
      </c>
      <c r="L105" s="31" t="n">
        <v>84.02</v>
      </c>
      <c r="M105" s="31" t="n">
        <v>3.09</v>
      </c>
      <c r="N105" t="inlineStr">
        <is>
          <t>03rf8</t>
        </is>
      </c>
    </row>
    <row r="106">
      <c r="A106" t="n">
        <v>105</v>
      </c>
      <c r="B106" t="inlineStr">
        <is>
          <t>Jacob Trouba</t>
        </is>
      </c>
      <c r="C106" t="inlineStr">
        <is>
          <t>SJS</t>
        </is>
      </c>
      <c r="D106" t="inlineStr">
        <is>
          <t>D</t>
        </is>
      </c>
      <c r="E106" t="inlineStr">
        <is>
          <t>FA</t>
        </is>
      </c>
      <c r="F106" s="30" t="n">
        <v>8250000</v>
      </c>
      <c r="G106" s="31" t="n">
        <v>82.42</v>
      </c>
      <c r="H106" s="31" t="n">
        <v>83.68000000000001</v>
      </c>
      <c r="I106" s="31" t="n">
        <v>84.01000000000001</v>
      </c>
      <c r="J106" s="31" t="n">
        <v>89.81</v>
      </c>
      <c r="K106" s="31" t="n">
        <v>78.2</v>
      </c>
      <c r="L106" s="31" t="n">
        <v>83.84</v>
      </c>
      <c r="M106" s="31" t="n">
        <v>0.33</v>
      </c>
      <c r="N106" t="inlineStr">
        <is>
          <t>02dq3</t>
        </is>
      </c>
    </row>
    <row r="107">
      <c r="A107" t="n">
        <v>106</v>
      </c>
      <c r="B107" t="inlineStr">
        <is>
          <t>Trevor Zegras</t>
        </is>
      </c>
      <c r="C107" t="inlineStr">
        <is>
          <t>PHI</t>
        </is>
      </c>
      <c r="D107" t="inlineStr">
        <is>
          <t>F</t>
        </is>
      </c>
      <c r="E107" t="inlineStr">
        <is>
          <t>FA</t>
        </is>
      </c>
      <c r="F107" s="30" t="n">
        <v>9125000</v>
      </c>
      <c r="G107" s="31" t="n">
        <v>95.92</v>
      </c>
      <c r="H107" s="31" t="n">
        <v>80.92</v>
      </c>
      <c r="I107" s="31" t="n">
        <v>86.73</v>
      </c>
      <c r="J107" s="31" t="n">
        <v>86.66</v>
      </c>
      <c r="K107" s="31" t="n">
        <v>86.8</v>
      </c>
      <c r="L107" s="31" t="n">
        <v>83.83</v>
      </c>
      <c r="M107" s="31" t="n">
        <v>5.81</v>
      </c>
      <c r="N107" t="inlineStr">
        <is>
          <t>04y8g</t>
        </is>
      </c>
    </row>
    <row r="108">
      <c r="A108" t="n">
        <v>107</v>
      </c>
      <c r="B108" t="inlineStr">
        <is>
          <t>Morgan Geekie</t>
        </is>
      </c>
      <c r="C108" t="inlineStr">
        <is>
          <t>BOS</t>
        </is>
      </c>
      <c r="D108" t="inlineStr">
        <is>
          <t>F</t>
        </is>
      </c>
      <c r="E108" t="inlineStr">
        <is>
          <t>A Bunch of Dusters</t>
        </is>
      </c>
      <c r="F108" s="30" t="n">
        <v>5500000</v>
      </c>
      <c r="G108" s="31" t="n">
        <v>88.36</v>
      </c>
      <c r="H108" s="31" t="n">
        <v>87.29000000000001</v>
      </c>
      <c r="I108" s="31" t="n">
        <v>80.29000000000001</v>
      </c>
      <c r="J108" s="31" t="n">
        <v>87.81999999999999</v>
      </c>
      <c r="K108" s="31" t="n">
        <v>72.76000000000001</v>
      </c>
      <c r="L108" s="31" t="n">
        <v>83.79000000000001</v>
      </c>
      <c r="M108" s="31" t="n">
        <v>-7</v>
      </c>
      <c r="N108" t="inlineStr">
        <is>
          <t>04a9v</t>
        </is>
      </c>
    </row>
    <row r="109">
      <c r="A109" t="n">
        <v>108</v>
      </c>
      <c r="B109" t="inlineStr">
        <is>
          <t>Alex Ovechkin</t>
        </is>
      </c>
      <c r="C109" t="inlineStr">
        <is>
          <t>WSH</t>
        </is>
      </c>
      <c r="D109" t="inlineStr">
        <is>
          <t>F</t>
        </is>
      </c>
      <c r="E109" t="inlineStr">
        <is>
          <t>FA</t>
        </is>
      </c>
      <c r="F109" s="30" t="n">
        <v>4250000</v>
      </c>
      <c r="G109" s="31" t="n">
        <v>86.84</v>
      </c>
      <c r="H109" s="31" t="n">
        <v>90.78</v>
      </c>
      <c r="I109" s="31" t="n">
        <v>76.73999999999999</v>
      </c>
      <c r="J109" s="31" t="n">
        <v>78.11</v>
      </c>
      <c r="K109" s="31" t="n">
        <v>75.37</v>
      </c>
      <c r="L109" s="31" t="n">
        <v>83.76000000000001</v>
      </c>
      <c r="M109" s="31" t="n">
        <v>-14.04</v>
      </c>
      <c r="N109" t="inlineStr">
        <is>
          <t>004cq</t>
        </is>
      </c>
    </row>
    <row r="110">
      <c r="A110" t="n">
        <v>109</v>
      </c>
      <c r="B110" t="inlineStr">
        <is>
          <t>Logan Cooley</t>
        </is>
      </c>
      <c r="C110" t="inlineStr">
        <is>
          <t>UTA</t>
        </is>
      </c>
      <c r="D110" t="inlineStr">
        <is>
          <t>F</t>
        </is>
      </c>
      <c r="E110" t="inlineStr">
        <is>
          <t>Brost</t>
        </is>
      </c>
      <c r="F110" s="30" t="n">
        <v>10000000</v>
      </c>
      <c r="G110" s="31" t="n">
        <v>62.78</v>
      </c>
      <c r="H110" s="31" t="n">
        <v>75</v>
      </c>
      <c r="I110" s="31" t="n">
        <v>91.72</v>
      </c>
      <c r="J110" s="31" t="n">
        <v>93.2</v>
      </c>
      <c r="K110" s="31" t="n">
        <v>90.23999999999999</v>
      </c>
      <c r="L110" s="31" t="n">
        <v>83.36</v>
      </c>
      <c r="M110" s="31" t="n">
        <v>16.72</v>
      </c>
      <c r="N110" t="inlineStr">
        <is>
          <t>05ui2</t>
        </is>
      </c>
    </row>
    <row r="111">
      <c r="A111" t="n">
        <v>110</v>
      </c>
      <c r="B111" t="inlineStr">
        <is>
          <t>Brad Marchand</t>
        </is>
      </c>
      <c r="C111" t="inlineStr">
        <is>
          <t>FLA</t>
        </is>
      </c>
      <c r="D111" t="inlineStr">
        <is>
          <t>F</t>
        </is>
      </c>
      <c r="E111" t="inlineStr">
        <is>
          <t>FA</t>
        </is>
      </c>
      <c r="F111" s="30" t="n">
        <v>5250000</v>
      </c>
      <c r="G111" s="31" t="n">
        <v>70.94</v>
      </c>
      <c r="H111" s="31" t="n">
        <v>85.37</v>
      </c>
      <c r="I111" s="31" t="n">
        <v>80.58</v>
      </c>
      <c r="J111" s="31" t="n">
        <v>83.48999999999999</v>
      </c>
      <c r="K111" s="31" t="n">
        <v>77.67</v>
      </c>
      <c r="L111" s="31" t="n">
        <v>82.97</v>
      </c>
      <c r="M111" s="31" t="n">
        <v>-4.79</v>
      </c>
      <c r="N111" t="inlineStr">
        <is>
          <t>004jl</t>
        </is>
      </c>
    </row>
    <row r="112">
      <c r="A112" t="n">
        <v>111</v>
      </c>
      <c r="B112" t="inlineStr">
        <is>
          <t>Shea Theodore</t>
        </is>
      </c>
      <c r="C112" t="inlineStr">
        <is>
          <t>VGK</t>
        </is>
      </c>
      <c r="D112" t="inlineStr">
        <is>
          <t>D</t>
        </is>
      </c>
      <c r="E112" t="inlineStr">
        <is>
          <t>Anybody but the Leafs</t>
        </is>
      </c>
      <c r="F112" s="30" t="n">
        <v>7425000</v>
      </c>
      <c r="G112" s="31" t="n">
        <v>67.63</v>
      </c>
      <c r="H112" s="31" t="n">
        <v>71.8</v>
      </c>
      <c r="I112" s="31" t="n">
        <v>93.20999999999999</v>
      </c>
      <c r="J112" s="31" t="n">
        <v>95.58</v>
      </c>
      <c r="K112" s="31" t="n">
        <v>90.84</v>
      </c>
      <c r="L112" s="31" t="n">
        <v>82.5</v>
      </c>
      <c r="M112" s="31" t="n">
        <v>21.41</v>
      </c>
      <c r="N112" t="inlineStr">
        <is>
          <t>031nx</t>
        </is>
      </c>
    </row>
    <row r="113">
      <c r="A113" t="n">
        <v>112</v>
      </c>
      <c r="B113" t="inlineStr">
        <is>
          <t>Thomas Harley</t>
        </is>
      </c>
      <c r="C113" t="inlineStr">
        <is>
          <t>DAL</t>
        </is>
      </c>
      <c r="D113" t="inlineStr">
        <is>
          <t>D</t>
        </is>
      </c>
      <c r="E113" t="inlineStr">
        <is>
          <t>FA</t>
        </is>
      </c>
      <c r="F113" s="30" t="n">
        <v>10587000</v>
      </c>
      <c r="G113" s="31" t="n">
        <v>73.19</v>
      </c>
      <c r="H113" s="31" t="n">
        <v>78.59</v>
      </c>
      <c r="I113" s="31" t="n">
        <v>85.87</v>
      </c>
      <c r="J113" s="31" t="n">
        <v>86.8</v>
      </c>
      <c r="K113" s="31" t="n">
        <v>84.94</v>
      </c>
      <c r="L113" s="31" t="n">
        <v>82.23</v>
      </c>
      <c r="M113" s="31" t="n">
        <v>7.28</v>
      </c>
      <c r="N113" t="inlineStr">
        <is>
          <t>04yu5</t>
        </is>
      </c>
    </row>
    <row r="114">
      <c r="A114" t="n">
        <v>113</v>
      </c>
      <c r="B114" t="inlineStr">
        <is>
          <t>Brock Nelson</t>
        </is>
      </c>
      <c r="C114" t="inlineStr">
        <is>
          <t>COL</t>
        </is>
      </c>
      <c r="D114" t="inlineStr">
        <is>
          <t>F</t>
        </is>
      </c>
      <c r="E114" t="inlineStr">
        <is>
          <t>FA</t>
        </is>
      </c>
      <c r="F114" s="30" t="n">
        <v>7500000</v>
      </c>
      <c r="G114" s="31" t="n">
        <v>90.5</v>
      </c>
      <c r="H114" s="31" t="n">
        <v>90.89</v>
      </c>
      <c r="I114" s="31" t="n">
        <v>72.56999999999999</v>
      </c>
      <c r="J114" s="31" t="n">
        <v>74.45</v>
      </c>
      <c r="K114" s="31" t="n">
        <v>70.69</v>
      </c>
      <c r="L114" s="31" t="n">
        <v>81.73</v>
      </c>
      <c r="M114" s="31" t="n">
        <v>-18.32</v>
      </c>
      <c r="N114" t="inlineStr">
        <is>
          <t>01zql</t>
        </is>
      </c>
    </row>
    <row r="115">
      <c r="A115" t="n">
        <v>114</v>
      </c>
      <c r="B115" t="inlineStr">
        <is>
          <t>Mike Matheson</t>
        </is>
      </c>
      <c r="C115" t="inlineStr">
        <is>
          <t>MTL</t>
        </is>
      </c>
      <c r="D115" t="inlineStr">
        <is>
          <t>D</t>
        </is>
      </c>
      <c r="E115" t="inlineStr">
        <is>
          <t>FA</t>
        </is>
      </c>
      <c r="F115" s="30" t="n">
        <v>6000000</v>
      </c>
      <c r="G115" s="31" t="n">
        <v>79.45999999999999</v>
      </c>
      <c r="H115" s="31" t="n">
        <v>84.97</v>
      </c>
      <c r="I115" s="31" t="n">
        <v>78.06999999999999</v>
      </c>
      <c r="J115" s="31" t="n">
        <v>77.15000000000001</v>
      </c>
      <c r="K115" s="31" t="n">
        <v>78.98</v>
      </c>
      <c r="L115" s="31" t="n">
        <v>81.52</v>
      </c>
      <c r="M115" s="31" t="n">
        <v>-6.9</v>
      </c>
      <c r="N115" t="inlineStr">
        <is>
          <t>02noq</t>
        </is>
      </c>
    </row>
    <row r="116">
      <c r="A116" t="n">
        <v>115</v>
      </c>
      <c r="B116" t="inlineStr">
        <is>
          <t>Dougie Hamilton</t>
        </is>
      </c>
      <c r="C116" t="inlineStr">
        <is>
          <t>NJD</t>
        </is>
      </c>
      <c r="D116" t="inlineStr">
        <is>
          <t>D</t>
        </is>
      </c>
      <c r="E116" t="inlineStr">
        <is>
          <t>FA</t>
        </is>
      </c>
      <c r="F116" s="30" t="n">
        <v>9000000</v>
      </c>
      <c r="G116" s="31" t="n">
        <v>80.70999999999999</v>
      </c>
      <c r="H116" s="31" t="n">
        <v>76.19</v>
      </c>
      <c r="I116" s="31" t="n">
        <v>86.25</v>
      </c>
      <c r="J116" s="31" t="n">
        <v>86.23</v>
      </c>
      <c r="K116" s="31" t="n">
        <v>86.28</v>
      </c>
      <c r="L116" s="31" t="n">
        <v>81.22</v>
      </c>
      <c r="M116" s="31" t="n">
        <v>10.06</v>
      </c>
      <c r="N116" t="inlineStr">
        <is>
          <t>02azf</t>
        </is>
      </c>
    </row>
    <row r="117">
      <c r="A117" t="n">
        <v>116</v>
      </c>
      <c r="B117" t="inlineStr">
        <is>
          <t>Adam Fantilli</t>
        </is>
      </c>
      <c r="C117" t="inlineStr">
        <is>
          <t>CBJ</t>
        </is>
      </c>
      <c r="D117" t="inlineStr">
        <is>
          <t>F</t>
        </is>
      </c>
      <c r="E117" t="inlineStr">
        <is>
          <t>Deef-Fence</t>
        </is>
      </c>
      <c r="F117" s="30" t="n">
        <v>950000</v>
      </c>
      <c r="G117" s="31" t="n">
        <v>80.48999999999999</v>
      </c>
      <c r="H117" s="31" t="n">
        <v>76.25</v>
      </c>
      <c r="I117" s="31" t="n">
        <v>85.59</v>
      </c>
      <c r="J117" s="31" t="n">
        <v>85.90000000000001</v>
      </c>
      <c r="K117" s="31" t="n">
        <v>85.29000000000001</v>
      </c>
      <c r="L117" s="31" t="n">
        <v>80.92</v>
      </c>
      <c r="M117" s="31" t="n">
        <v>9.34</v>
      </c>
      <c r="N117" t="inlineStr">
        <is>
          <t>0579x</t>
        </is>
      </c>
    </row>
    <row r="118">
      <c r="A118" t="n">
        <v>117</v>
      </c>
      <c r="B118" t="inlineStr">
        <is>
          <t>K'Andre Miller</t>
        </is>
      </c>
      <c r="C118" t="inlineStr">
        <is>
          <t>CAR</t>
        </is>
      </c>
      <c r="D118" t="inlineStr">
        <is>
          <t>D</t>
        </is>
      </c>
      <c r="E118" t="inlineStr">
        <is>
          <t>FA</t>
        </is>
      </c>
      <c r="F118" s="30" t="n">
        <v>7500000</v>
      </c>
      <c r="G118" s="31" t="n">
        <v>78.91</v>
      </c>
      <c r="H118" s="31" t="n">
        <v>78.69</v>
      </c>
      <c r="I118" s="31" t="n">
        <v>82.77</v>
      </c>
      <c r="J118" s="31" t="n">
        <v>83.48</v>
      </c>
      <c r="K118" s="31" t="n">
        <v>82.06999999999999</v>
      </c>
      <c r="L118" s="31" t="n">
        <v>80.73</v>
      </c>
      <c r="M118" s="31" t="n">
        <v>4.08</v>
      </c>
      <c r="N118" t="inlineStr">
        <is>
          <t>04qve</t>
        </is>
      </c>
    </row>
    <row r="119">
      <c r="A119" t="n">
        <v>118</v>
      </c>
      <c r="B119" t="inlineStr">
        <is>
          <t>Mattias Samuelsson</t>
        </is>
      </c>
      <c r="C119" t="inlineStr">
        <is>
          <t>BUF</t>
        </is>
      </c>
      <c r="D119" t="inlineStr">
        <is>
          <t>D</t>
        </is>
      </c>
      <c r="E119" t="inlineStr">
        <is>
          <t>Aznfungus</t>
        </is>
      </c>
      <c r="F119" s="30" t="n">
        <v>4285714</v>
      </c>
      <c r="G119" s="31" t="n">
        <v>91.83</v>
      </c>
      <c r="H119" s="31" t="n">
        <v>82.84</v>
      </c>
      <c r="I119" s="31" t="n">
        <v>78.38</v>
      </c>
      <c r="J119" s="31" t="n">
        <v>77.76000000000001</v>
      </c>
      <c r="K119" s="31" t="n">
        <v>79.01000000000001</v>
      </c>
      <c r="L119" s="31" t="n">
        <v>80.61</v>
      </c>
      <c r="M119" s="31" t="n">
        <v>-4.46</v>
      </c>
      <c r="N119" t="inlineStr">
        <is>
          <t>04lcs</t>
        </is>
      </c>
    </row>
    <row r="120">
      <c r="A120" t="n">
        <v>119</v>
      </c>
      <c r="B120" t="inlineStr">
        <is>
          <t>Sean Walker</t>
        </is>
      </c>
      <c r="C120" t="inlineStr">
        <is>
          <t>CAR</t>
        </is>
      </c>
      <c r="D120" t="inlineStr">
        <is>
          <t>D</t>
        </is>
      </c>
      <c r="E120" t="inlineStr">
        <is>
          <t>FA</t>
        </is>
      </c>
      <c r="F120" s="30" t="n">
        <v>3600000</v>
      </c>
      <c r="G120" s="31" t="n">
        <v>83.03</v>
      </c>
      <c r="H120" s="31" t="n">
        <v>79.95</v>
      </c>
      <c r="I120" s="31" t="n">
        <v>81.12</v>
      </c>
      <c r="J120" s="31" t="n">
        <v>80.15000000000001</v>
      </c>
      <c r="K120" s="31" t="n">
        <v>82.09</v>
      </c>
      <c r="L120" s="31" t="n">
        <v>80.53</v>
      </c>
      <c r="M120" s="31" t="n">
        <v>1.17</v>
      </c>
      <c r="N120" t="inlineStr">
        <is>
          <t>04kyn</t>
        </is>
      </c>
    </row>
    <row r="121">
      <c r="A121" t="n">
        <v>120</v>
      </c>
      <c r="B121" t="inlineStr">
        <is>
          <t>Dylan Strome</t>
        </is>
      </c>
      <c r="C121" t="inlineStr">
        <is>
          <t>WSH</t>
        </is>
      </c>
      <c r="D121" t="inlineStr">
        <is>
          <t>F</t>
        </is>
      </c>
      <c r="E121" t="inlineStr">
        <is>
          <t>Anybody but the Leafs</t>
        </is>
      </c>
      <c r="F121" s="30" t="n">
        <v>5000000</v>
      </c>
      <c r="G121" s="31" t="n">
        <v>75.17</v>
      </c>
      <c r="H121" s="31" t="n">
        <v>80.55</v>
      </c>
      <c r="I121" s="31" t="n">
        <v>79.95999999999999</v>
      </c>
      <c r="J121" s="31" t="n">
        <v>84.54000000000001</v>
      </c>
      <c r="K121" s="31" t="n">
        <v>75.37</v>
      </c>
      <c r="L121" s="31" t="n">
        <v>80.25</v>
      </c>
      <c r="M121" s="31" t="n">
        <v>-0.59</v>
      </c>
      <c r="N121" t="inlineStr">
        <is>
          <t>03as9</t>
        </is>
      </c>
    </row>
    <row r="122">
      <c r="A122" t="n">
        <v>121</v>
      </c>
      <c r="B122" t="inlineStr">
        <is>
          <t>Charle-Edouard D'Astous</t>
        </is>
      </c>
      <c r="C122" t="inlineStr">
        <is>
          <t>TBL</t>
        </is>
      </c>
      <c r="D122" t="inlineStr">
        <is>
          <t>D</t>
        </is>
      </c>
      <c r="E122" t="inlineStr">
        <is>
          <t>Nathan</t>
        </is>
      </c>
      <c r="F122" s="30" t="n">
        <v>875000</v>
      </c>
      <c r="G122" s="31" t="n">
        <v>80.05</v>
      </c>
      <c r="H122" s="31" t="n">
        <v>68.81</v>
      </c>
      <c r="I122" s="31" t="n">
        <v>90.83</v>
      </c>
      <c r="J122" s="31" t="n">
        <v>92.45999999999999</v>
      </c>
      <c r="K122" s="31" t="n">
        <v>89.20999999999999</v>
      </c>
      <c r="L122" s="31" t="n">
        <v>79.81999999999999</v>
      </c>
      <c r="M122" s="31" t="n">
        <v>22.02</v>
      </c>
      <c r="N122" t="inlineStr">
        <is>
          <t>04z51</t>
        </is>
      </c>
    </row>
    <row r="123">
      <c r="A123" t="n">
        <v>122</v>
      </c>
      <c r="B123" t="inlineStr">
        <is>
          <t>Zach Hyman</t>
        </is>
      </c>
      <c r="C123" t="inlineStr">
        <is>
          <t>EDM</t>
        </is>
      </c>
      <c r="D123" t="inlineStr">
        <is>
          <t>F</t>
        </is>
      </c>
      <c r="E123" t="inlineStr">
        <is>
          <t>Brost</t>
        </is>
      </c>
      <c r="F123" s="30" t="n">
        <v>5500000</v>
      </c>
      <c r="G123" s="31" t="n">
        <v>66.52</v>
      </c>
      <c r="H123" s="31" t="n">
        <v>72.97</v>
      </c>
      <c r="I123" s="31" t="n">
        <v>84.11</v>
      </c>
      <c r="J123" s="31" t="n">
        <v>83.34</v>
      </c>
      <c r="K123" s="31" t="n">
        <v>84.88</v>
      </c>
      <c r="L123" s="31" t="n">
        <v>78.54000000000001</v>
      </c>
      <c r="M123" s="31" t="n">
        <v>11.14</v>
      </c>
      <c r="N123" t="inlineStr">
        <is>
          <t>01ztp</t>
        </is>
      </c>
    </row>
    <row r="124">
      <c r="A124" t="n">
        <v>123</v>
      </c>
      <c r="B124" t="inlineStr">
        <is>
          <t>Simon Edvinsson</t>
        </is>
      </c>
      <c r="C124" t="inlineStr">
        <is>
          <t>DET</t>
        </is>
      </c>
      <c r="D124" t="inlineStr">
        <is>
          <t>D</t>
        </is>
      </c>
      <c r="E124" t="inlineStr">
        <is>
          <t>Nathan</t>
        </is>
      </c>
      <c r="F124" s="30" t="n">
        <v>894167</v>
      </c>
      <c r="G124" s="31" t="n">
        <v>78.56</v>
      </c>
      <c r="H124" s="31" t="n">
        <v>73.69</v>
      </c>
      <c r="I124" s="31" t="n">
        <v>83.23</v>
      </c>
      <c r="J124" s="31" t="n">
        <v>84.55</v>
      </c>
      <c r="K124" s="31" t="n">
        <v>81.91</v>
      </c>
      <c r="L124" s="31" t="n">
        <v>78.45999999999999</v>
      </c>
      <c r="M124" s="31" t="n">
        <v>9.539999999999999</v>
      </c>
      <c r="N124" t="inlineStr">
        <is>
          <t>05nzz</t>
        </is>
      </c>
    </row>
    <row r="125">
      <c r="A125" t="n">
        <v>124</v>
      </c>
      <c r="B125" t="inlineStr">
        <is>
          <t>Josh Manson</t>
        </is>
      </c>
      <c r="C125" t="inlineStr">
        <is>
          <t>COL</t>
        </is>
      </c>
      <c r="D125" t="inlineStr">
        <is>
          <t>D</t>
        </is>
      </c>
      <c r="E125" t="inlineStr">
        <is>
          <t>FA</t>
        </is>
      </c>
      <c r="F125" s="30" t="n">
        <v>4500000</v>
      </c>
      <c r="G125" s="31" t="n">
        <v>86.23999999999999</v>
      </c>
      <c r="H125" s="31" t="n">
        <v>72.95999999999999</v>
      </c>
      <c r="I125" s="31" t="n">
        <v>83.68000000000001</v>
      </c>
      <c r="J125" s="31" t="n">
        <v>83.68000000000001</v>
      </c>
      <c r="K125" s="31" t="n"/>
      <c r="L125" s="31" t="n">
        <v>78.31999999999999</v>
      </c>
      <c r="M125" s="31" t="n">
        <v>10.72</v>
      </c>
      <c r="N125" t="inlineStr">
        <is>
          <t>03c0c</t>
        </is>
      </c>
    </row>
    <row r="126">
      <c r="A126" t="n">
        <v>125</v>
      </c>
      <c r="B126" t="inlineStr">
        <is>
          <t>Jake McCabe</t>
        </is>
      </c>
      <c r="C126" t="inlineStr">
        <is>
          <t>TOR</t>
        </is>
      </c>
      <c r="D126" t="inlineStr">
        <is>
          <t>D</t>
        </is>
      </c>
      <c r="E126" t="inlineStr">
        <is>
          <t>FA</t>
        </is>
      </c>
      <c r="F126" s="30" t="n">
        <v>4513102</v>
      </c>
      <c r="G126" s="31" t="n">
        <v>76.59</v>
      </c>
      <c r="H126" s="31" t="n">
        <v>75.89</v>
      </c>
      <c r="I126" s="31" t="n">
        <v>80.23</v>
      </c>
      <c r="J126" s="31" t="n">
        <v>80.23</v>
      </c>
      <c r="K126" s="31" t="n"/>
      <c r="L126" s="31" t="n">
        <v>78.06</v>
      </c>
      <c r="M126" s="31" t="n">
        <v>4.34</v>
      </c>
      <c r="N126" t="inlineStr">
        <is>
          <t>02np6</t>
        </is>
      </c>
    </row>
    <row r="127">
      <c r="A127" t="n">
        <v>126</v>
      </c>
      <c r="B127" t="inlineStr">
        <is>
          <t>Quinton Byfield</t>
        </is>
      </c>
      <c r="C127" t="inlineStr">
        <is>
          <t>LAK</t>
        </is>
      </c>
      <c r="D127" t="inlineStr">
        <is>
          <t>F</t>
        </is>
      </c>
      <c r="E127" t="inlineStr">
        <is>
          <t>Deef-Fence</t>
        </is>
      </c>
      <c r="F127" s="30" t="n">
        <v>6250000</v>
      </c>
      <c r="G127" s="31" t="n">
        <v>70.56</v>
      </c>
      <c r="H127" s="31" t="n">
        <v>74.94</v>
      </c>
      <c r="I127" s="31" t="n">
        <v>80.51000000000001</v>
      </c>
      <c r="J127" s="31" t="n">
        <v>79.61</v>
      </c>
      <c r="K127" s="31" t="n">
        <v>81.41</v>
      </c>
      <c r="L127" s="31" t="n">
        <v>77.72</v>
      </c>
      <c r="M127" s="31" t="n">
        <v>5.57</v>
      </c>
      <c r="N127" t="inlineStr">
        <is>
          <t>04lo0</t>
        </is>
      </c>
    </row>
    <row r="128">
      <c r="A128" t="n">
        <v>127</v>
      </c>
      <c r="B128" t="inlineStr">
        <is>
          <t>Brayden Point</t>
        </is>
      </c>
      <c r="C128" t="inlineStr">
        <is>
          <t>TBL</t>
        </is>
      </c>
      <c r="D128" t="inlineStr">
        <is>
          <t>F</t>
        </is>
      </c>
      <c r="E128" t="inlineStr">
        <is>
          <t>Sidizen Kanes</t>
        </is>
      </c>
      <c r="F128" s="30" t="n">
        <v>9500000</v>
      </c>
      <c r="G128" s="31" t="n">
        <v>54.82</v>
      </c>
      <c r="H128" s="31" t="n">
        <v>68.01000000000001</v>
      </c>
      <c r="I128" s="31" t="n">
        <v>87.31</v>
      </c>
      <c r="J128" s="31" t="n">
        <v>81.78</v>
      </c>
      <c r="K128" s="31" t="n">
        <v>92.84</v>
      </c>
      <c r="L128" s="31" t="n">
        <v>77.66</v>
      </c>
      <c r="M128" s="31" t="n">
        <v>19.3</v>
      </c>
      <c r="N128" t="inlineStr">
        <is>
          <t>03e1m</t>
        </is>
      </c>
    </row>
    <row r="129">
      <c r="A129" t="n">
        <v>128</v>
      </c>
      <c r="B129" t="inlineStr">
        <is>
          <t>Mattias Ekholm</t>
        </is>
      </c>
      <c r="C129" t="inlineStr">
        <is>
          <t>EDM</t>
        </is>
      </c>
      <c r="D129" t="inlineStr">
        <is>
          <t>D</t>
        </is>
      </c>
      <c r="E129" t="inlineStr">
        <is>
          <t>FA</t>
        </is>
      </c>
      <c r="F129" s="30" t="n">
        <v>4000000</v>
      </c>
      <c r="G129" s="31" t="n">
        <v>78.62</v>
      </c>
      <c r="H129" s="31" t="n">
        <v>80.12</v>
      </c>
      <c r="I129" s="31" t="n">
        <v>74.98999999999999</v>
      </c>
      <c r="J129" s="31" t="n">
        <v>76.54000000000001</v>
      </c>
      <c r="K129" s="31" t="n">
        <v>73.44</v>
      </c>
      <c r="L129" s="31" t="n">
        <v>77.56</v>
      </c>
      <c r="M129" s="31" t="n">
        <v>-5.13</v>
      </c>
      <c r="N129" t="inlineStr">
        <is>
          <t>024lv</t>
        </is>
      </c>
    </row>
    <row r="130">
      <c r="A130" t="n">
        <v>129</v>
      </c>
      <c r="B130" t="inlineStr">
        <is>
          <t>Alexis Lafreniere</t>
        </is>
      </c>
      <c r="C130" t="inlineStr">
        <is>
          <t>NYR</t>
        </is>
      </c>
      <c r="D130" t="inlineStr">
        <is>
          <t>F</t>
        </is>
      </c>
      <c r="E130" t="inlineStr">
        <is>
          <t>FA</t>
        </is>
      </c>
      <c r="F130" s="30" t="n">
        <v>7450000</v>
      </c>
      <c r="G130" s="31" t="n">
        <v>74.88</v>
      </c>
      <c r="H130" s="31" t="n">
        <v>78.56</v>
      </c>
      <c r="I130" s="31" t="n">
        <v>76.54000000000001</v>
      </c>
      <c r="J130" s="31" t="n">
        <v>72.88</v>
      </c>
      <c r="K130" s="31" t="n">
        <v>80.2</v>
      </c>
      <c r="L130" s="31" t="n">
        <v>77.55</v>
      </c>
      <c r="M130" s="31" t="n">
        <v>-2.02</v>
      </c>
      <c r="N130" t="inlineStr">
        <is>
          <t>04amg</t>
        </is>
      </c>
    </row>
    <row r="131">
      <c r="A131" t="n">
        <v>130</v>
      </c>
      <c r="B131" t="inlineStr">
        <is>
          <t>Gabriel Vilardi</t>
        </is>
      </c>
      <c r="C131" t="inlineStr">
        <is>
          <t>WPG</t>
        </is>
      </c>
      <c r="D131" t="inlineStr">
        <is>
          <t>F</t>
        </is>
      </c>
      <c r="E131" t="inlineStr">
        <is>
          <t>FA</t>
        </is>
      </c>
      <c r="F131" s="30" t="n">
        <v>7500000</v>
      </c>
      <c r="G131" s="31" t="n">
        <v>80.40000000000001</v>
      </c>
      <c r="H131" s="31" t="n">
        <v>77.93000000000001</v>
      </c>
      <c r="I131" s="31" t="n">
        <v>76.89</v>
      </c>
      <c r="J131" s="31" t="n">
        <v>76.06999999999999</v>
      </c>
      <c r="K131" s="31" t="n">
        <v>77.7</v>
      </c>
      <c r="L131" s="31" t="n">
        <v>77.41</v>
      </c>
      <c r="M131" s="31" t="n">
        <v>-1.04</v>
      </c>
      <c r="N131" t="inlineStr">
        <is>
          <t>03w5m</t>
        </is>
      </c>
    </row>
    <row r="132">
      <c r="A132" t="n">
        <v>131</v>
      </c>
      <c r="B132" t="inlineStr">
        <is>
          <t>Kevin Fiala</t>
        </is>
      </c>
      <c r="C132" t="inlineStr">
        <is>
          <t>LAK</t>
        </is>
      </c>
      <c r="D132" t="inlineStr">
        <is>
          <t>F</t>
        </is>
      </c>
      <c r="E132" t="inlineStr">
        <is>
          <t>Keith</t>
        </is>
      </c>
      <c r="F132" s="30" t="n">
        <v>7875000</v>
      </c>
      <c r="G132" s="31" t="n">
        <v>53.41</v>
      </c>
      <c r="H132" s="31" t="n">
        <v>68.98999999999999</v>
      </c>
      <c r="I132" s="31" t="n">
        <v>85.77</v>
      </c>
      <c r="J132" s="31" t="n">
        <v>85.51000000000001</v>
      </c>
      <c r="K132" s="31" t="n">
        <v>86.02</v>
      </c>
      <c r="L132" s="31" t="n">
        <v>77.38</v>
      </c>
      <c r="M132" s="31" t="n">
        <v>16.78</v>
      </c>
      <c r="N132" t="inlineStr">
        <is>
          <t>03dms</t>
        </is>
      </c>
    </row>
    <row r="133">
      <c r="A133" t="n">
        <v>132</v>
      </c>
      <c r="B133" t="inlineStr">
        <is>
          <t>Travis Sanheim</t>
        </is>
      </c>
      <c r="C133" t="inlineStr">
        <is>
          <t>PHI</t>
        </is>
      </c>
      <c r="D133" t="inlineStr">
        <is>
          <t>D</t>
        </is>
      </c>
      <c r="E133" t="inlineStr">
        <is>
          <t>Brown Noesen</t>
        </is>
      </c>
      <c r="F133" s="30" t="n">
        <v>6250000</v>
      </c>
      <c r="G133" s="31" t="n">
        <v>75.84999999999999</v>
      </c>
      <c r="H133" s="31" t="n">
        <v>79.17</v>
      </c>
      <c r="I133" s="31" t="n">
        <v>75.43000000000001</v>
      </c>
      <c r="J133" s="31" t="n">
        <v>75.28</v>
      </c>
      <c r="K133" s="31" t="n">
        <v>75.56999999999999</v>
      </c>
      <c r="L133" s="31" t="n">
        <v>77.3</v>
      </c>
      <c r="M133" s="31" t="n">
        <v>-3.74</v>
      </c>
      <c r="N133" t="inlineStr">
        <is>
          <t>03e7p</t>
        </is>
      </c>
    </row>
    <row r="134">
      <c r="A134" t="n">
        <v>133</v>
      </c>
      <c r="B134" t="inlineStr">
        <is>
          <t>Mathieu Olivier</t>
        </is>
      </c>
      <c r="C134" t="inlineStr">
        <is>
          <t>CBJ</t>
        </is>
      </c>
      <c r="D134" t="inlineStr">
        <is>
          <t>F</t>
        </is>
      </c>
      <c r="E134" t="inlineStr">
        <is>
          <t>Le Duke of Dangles</t>
        </is>
      </c>
      <c r="F134" s="30" t="n">
        <v>3000000</v>
      </c>
      <c r="G134" s="31" t="n">
        <v>66.38</v>
      </c>
      <c r="H134" s="31" t="n">
        <v>69.66</v>
      </c>
      <c r="I134" s="31" t="n">
        <v>84.75</v>
      </c>
      <c r="J134" s="31" t="n">
        <v>86.73999999999999</v>
      </c>
      <c r="K134" s="31" t="n">
        <v>82.75</v>
      </c>
      <c r="L134" s="31" t="n">
        <v>77.2</v>
      </c>
      <c r="M134" s="31" t="n">
        <v>15.09</v>
      </c>
      <c r="N134" t="inlineStr">
        <is>
          <t>04843</t>
        </is>
      </c>
    </row>
    <row r="135">
      <c r="A135" t="n">
        <v>134</v>
      </c>
      <c r="B135" t="inlineStr">
        <is>
          <t>Anthony Cirelli</t>
        </is>
      </c>
      <c r="C135" t="inlineStr">
        <is>
          <t>TBL</t>
        </is>
      </c>
      <c r="D135" t="inlineStr">
        <is>
          <t>F</t>
        </is>
      </c>
      <c r="E135" t="inlineStr">
        <is>
          <t>Kurtis</t>
        </is>
      </c>
      <c r="F135" s="30" t="n">
        <v>6250000</v>
      </c>
      <c r="G135" s="31" t="n">
        <v>77.38</v>
      </c>
      <c r="H135" s="31" t="n">
        <v>79.90000000000001</v>
      </c>
      <c r="I135" s="31" t="n">
        <v>74.34</v>
      </c>
      <c r="J135" s="31" t="n">
        <v>78.23</v>
      </c>
      <c r="K135" s="31" t="n">
        <v>70.45</v>
      </c>
      <c r="L135" s="31" t="n">
        <v>77.12</v>
      </c>
      <c r="M135" s="31" t="n">
        <v>-5.56</v>
      </c>
      <c r="N135" t="inlineStr">
        <is>
          <t>03rfl</t>
        </is>
      </c>
    </row>
    <row r="136">
      <c r="A136" t="n">
        <v>135</v>
      </c>
      <c r="B136" t="inlineStr">
        <is>
          <t>Thomas Chabot</t>
        </is>
      </c>
      <c r="C136" t="inlineStr">
        <is>
          <t>OTT</t>
        </is>
      </c>
      <c r="D136" t="inlineStr">
        <is>
          <t>D</t>
        </is>
      </c>
      <c r="E136" t="inlineStr">
        <is>
          <t>FA</t>
        </is>
      </c>
      <c r="F136" s="30" t="n">
        <v>8000000</v>
      </c>
      <c r="G136" s="31" t="n">
        <v>60.56</v>
      </c>
      <c r="H136" s="31" t="n">
        <v>70.19</v>
      </c>
      <c r="I136" s="31" t="n">
        <v>82.70999999999999</v>
      </c>
      <c r="J136" s="31" t="n">
        <v>82.61</v>
      </c>
      <c r="K136" s="31" t="n">
        <v>82.8</v>
      </c>
      <c r="L136" s="31" t="n">
        <v>76.45</v>
      </c>
      <c r="M136" s="31" t="n">
        <v>12.52</v>
      </c>
      <c r="N136" t="inlineStr">
        <is>
          <t>03rad</t>
        </is>
      </c>
    </row>
    <row r="137">
      <c r="A137" t="n">
        <v>136</v>
      </c>
      <c r="B137" t="inlineStr">
        <is>
          <t>Seth Jarvis</t>
        </is>
      </c>
      <c r="C137" t="inlineStr">
        <is>
          <t>CAR</t>
        </is>
      </c>
      <c r="D137" t="inlineStr">
        <is>
          <t>F</t>
        </is>
      </c>
      <c r="E137" t="inlineStr">
        <is>
          <t>A Bunch of Dusters</t>
        </is>
      </c>
      <c r="F137" s="30" t="n">
        <v>7420087</v>
      </c>
      <c r="G137" s="31" t="n">
        <v>93.88</v>
      </c>
      <c r="H137" s="31" t="n">
        <v>92.81</v>
      </c>
      <c r="I137" s="31" t="n">
        <v>60.03</v>
      </c>
      <c r="J137" s="31" t="n">
        <v>60.31</v>
      </c>
      <c r="K137" s="31" t="n">
        <v>59.76</v>
      </c>
      <c r="L137" s="31" t="n">
        <v>76.42</v>
      </c>
      <c r="M137" s="31" t="n">
        <v>-32.78</v>
      </c>
      <c r="N137" t="inlineStr">
        <is>
          <t>05gvq</t>
        </is>
      </c>
    </row>
    <row r="138">
      <c r="A138" t="n">
        <v>137</v>
      </c>
      <c r="B138" t="inlineStr">
        <is>
          <t>Neal Pionk</t>
        </is>
      </c>
      <c r="C138" t="inlineStr">
        <is>
          <t>WPG</t>
        </is>
      </c>
      <c r="D138" t="inlineStr">
        <is>
          <t>D</t>
        </is>
      </c>
      <c r="E138" t="inlineStr">
        <is>
          <t>FA</t>
        </is>
      </c>
      <c r="F138" s="30" t="n">
        <v>7000000</v>
      </c>
      <c r="G138" s="31" t="n">
        <v>43.39</v>
      </c>
      <c r="H138" s="31" t="n">
        <v>70.48999999999999</v>
      </c>
      <c r="I138" s="31" t="n">
        <v>81.29000000000001</v>
      </c>
      <c r="J138" s="31" t="n">
        <v>82.69</v>
      </c>
      <c r="K138" s="31" t="n">
        <v>79.89</v>
      </c>
      <c r="L138" s="31" t="n">
        <v>75.89</v>
      </c>
      <c r="M138" s="31" t="n">
        <v>10.8</v>
      </c>
      <c r="N138" t="inlineStr">
        <is>
          <t>049ph</t>
        </is>
      </c>
    </row>
    <row r="139">
      <c r="A139" t="n">
        <v>138</v>
      </c>
      <c r="B139" t="inlineStr">
        <is>
          <t>Ivan Demidov</t>
        </is>
      </c>
      <c r="C139" t="inlineStr">
        <is>
          <t>MTL</t>
        </is>
      </c>
      <c r="D139" t="inlineStr">
        <is>
          <t>F</t>
        </is>
      </c>
      <c r="E139" t="inlineStr">
        <is>
          <t>Keith</t>
        </is>
      </c>
      <c r="F139" s="30" t="n">
        <v>940833</v>
      </c>
      <c r="G139" s="31" t="n">
        <v>76.94</v>
      </c>
      <c r="H139" s="31" t="n">
        <v>71.59999999999999</v>
      </c>
      <c r="I139" s="31" t="n">
        <v>80.06</v>
      </c>
      <c r="J139" s="31" t="n">
        <v>77.87</v>
      </c>
      <c r="K139" s="31" t="n">
        <v>82.25</v>
      </c>
      <c r="L139" s="31" t="n">
        <v>75.83</v>
      </c>
      <c r="M139" s="31" t="n">
        <v>8.460000000000001</v>
      </c>
      <c r="N139" t="inlineStr">
        <is>
          <t>064r2</t>
        </is>
      </c>
    </row>
    <row r="140">
      <c r="A140" t="n">
        <v>139</v>
      </c>
      <c r="B140" t="inlineStr">
        <is>
          <t>Seth Jones</t>
        </is>
      </c>
      <c r="C140" t="inlineStr">
        <is>
          <t>FLA</t>
        </is>
      </c>
      <c r="D140" t="inlineStr">
        <is>
          <t>D</t>
        </is>
      </c>
      <c r="E140" t="inlineStr">
        <is>
          <t>FA</t>
        </is>
      </c>
      <c r="F140" s="30" t="n">
        <v>9500000</v>
      </c>
      <c r="G140" s="31" t="n">
        <v>52.91</v>
      </c>
      <c r="H140" s="31" t="n">
        <v>63.94</v>
      </c>
      <c r="I140" s="31" t="n">
        <v>87.7</v>
      </c>
      <c r="J140" s="31" t="n">
        <v>85.95</v>
      </c>
      <c r="K140" s="31" t="n">
        <v>89.45999999999999</v>
      </c>
      <c r="L140" s="31" t="n">
        <v>75.81999999999999</v>
      </c>
      <c r="M140" s="31" t="n">
        <v>23.76</v>
      </c>
      <c r="N140" t="inlineStr">
        <is>
          <t>0243f</t>
        </is>
      </c>
    </row>
    <row r="141">
      <c r="A141" t="n">
        <v>140</v>
      </c>
      <c r="B141" t="inlineStr">
        <is>
          <t>Matvei Michkov</t>
        </is>
      </c>
      <c r="C141" t="inlineStr">
        <is>
          <t>PHI</t>
        </is>
      </c>
      <c r="D141" t="inlineStr">
        <is>
          <t>F</t>
        </is>
      </c>
      <c r="E141" t="inlineStr">
        <is>
          <t>A Bunch of Dusters</t>
        </is>
      </c>
      <c r="F141" s="30" t="n">
        <v>950000</v>
      </c>
      <c r="G141" s="31" t="n">
        <v>75.16</v>
      </c>
      <c r="H141" s="31" t="n">
        <v>72.27</v>
      </c>
      <c r="I141" s="31" t="n">
        <v>78.69</v>
      </c>
      <c r="J141" s="31" t="n">
        <v>77.69</v>
      </c>
      <c r="K141" s="31" t="n">
        <v>79.68000000000001</v>
      </c>
      <c r="L141" s="31" t="n">
        <v>75.48</v>
      </c>
      <c r="M141" s="31" t="n">
        <v>6.42</v>
      </c>
      <c r="N141" t="inlineStr">
        <is>
          <t>05gvo</t>
        </is>
      </c>
    </row>
    <row r="142">
      <c r="A142" t="n">
        <v>141</v>
      </c>
      <c r="B142" t="inlineStr">
        <is>
          <t>Tomas Hertl</t>
        </is>
      </c>
      <c r="C142" t="inlineStr">
        <is>
          <t>VGK</t>
        </is>
      </c>
      <c r="D142" t="inlineStr">
        <is>
          <t>F</t>
        </is>
      </c>
      <c r="E142" t="inlineStr">
        <is>
          <t>FA</t>
        </is>
      </c>
      <c r="F142" s="30" t="n">
        <v>8137500</v>
      </c>
      <c r="G142" s="31" t="n">
        <v>79.25</v>
      </c>
      <c r="H142" s="31" t="n">
        <v>78.17</v>
      </c>
      <c r="I142" s="31" t="n">
        <v>72.66</v>
      </c>
      <c r="J142" s="31" t="n">
        <v>72.65000000000001</v>
      </c>
      <c r="K142" s="31" t="n">
        <v>72.67</v>
      </c>
      <c r="L142" s="31" t="n">
        <v>75.41</v>
      </c>
      <c r="M142" s="31" t="n">
        <v>-5.51</v>
      </c>
      <c r="N142" t="inlineStr">
        <is>
          <t>02nok</t>
        </is>
      </c>
    </row>
    <row r="143">
      <c r="A143" t="n">
        <v>142</v>
      </c>
      <c r="B143" t="inlineStr">
        <is>
          <t>Pavel Dorofeyev</t>
        </is>
      </c>
      <c r="C143" t="inlineStr">
        <is>
          <t>NYR</t>
        </is>
      </c>
      <c r="D143" t="inlineStr">
        <is>
          <t>F</t>
        </is>
      </c>
      <c r="E143" t="inlineStr">
        <is>
          <t>Nathan</t>
        </is>
      </c>
      <c r="F143" s="30" t="n">
        <v>11000000</v>
      </c>
      <c r="G143" s="31" t="n">
        <v>79.47</v>
      </c>
      <c r="H143" s="31" t="n">
        <v>74.8</v>
      </c>
      <c r="I143" s="31" t="n">
        <v>75.63</v>
      </c>
      <c r="J143" s="31" t="n">
        <v>71.54000000000001</v>
      </c>
      <c r="K143" s="31" t="n">
        <v>79.72</v>
      </c>
      <c r="L143" s="31" t="n">
        <v>75.22</v>
      </c>
      <c r="M143" s="31" t="n">
        <v>0.83</v>
      </c>
      <c r="N143" t="inlineStr">
        <is>
          <t>04zo0</t>
        </is>
      </c>
    </row>
    <row r="144">
      <c r="A144" t="n">
        <v>143</v>
      </c>
      <c r="B144" t="inlineStr">
        <is>
          <t>Roope Hintz</t>
        </is>
      </c>
      <c r="C144" t="inlineStr">
        <is>
          <t>DAL</t>
        </is>
      </c>
      <c r="D144" t="inlineStr">
        <is>
          <t>F</t>
        </is>
      </c>
      <c r="E144" t="inlineStr">
        <is>
          <t>FA</t>
        </is>
      </c>
      <c r="F144" s="30" t="n">
        <v>8450000</v>
      </c>
      <c r="G144" s="31" t="n">
        <v>53.22</v>
      </c>
      <c r="H144" s="31" t="n">
        <v>68.8</v>
      </c>
      <c r="I144" s="31" t="n">
        <v>81.54000000000001</v>
      </c>
      <c r="J144" s="31" t="n">
        <v>79.69</v>
      </c>
      <c r="K144" s="31" t="n">
        <v>83.39</v>
      </c>
      <c r="L144" s="31" t="n">
        <v>75.17</v>
      </c>
      <c r="M144" s="31" t="n">
        <v>12.74</v>
      </c>
      <c r="N144" t="inlineStr">
        <is>
          <t>03rf2</t>
        </is>
      </c>
    </row>
    <row r="145">
      <c r="A145" t="n">
        <v>144</v>
      </c>
      <c r="B145" t="inlineStr">
        <is>
          <t>Mason Marchment</t>
        </is>
      </c>
      <c r="C145" t="inlineStr">
        <is>
          <t>SJS</t>
        </is>
      </c>
      <c r="D145" t="inlineStr">
        <is>
          <t>F</t>
        </is>
      </c>
      <c r="E145" t="inlineStr">
        <is>
          <t>FA</t>
        </is>
      </c>
      <c r="F145" s="30" t="n">
        <v>6750000</v>
      </c>
      <c r="G145" s="31" t="n">
        <v>69.31999999999999</v>
      </c>
      <c r="H145" s="31" t="n">
        <v>71.52</v>
      </c>
      <c r="I145" s="31" t="n">
        <v>78.36</v>
      </c>
      <c r="J145" s="31" t="n">
        <v>83.31</v>
      </c>
      <c r="K145" s="31" t="n">
        <v>73.40000000000001</v>
      </c>
      <c r="L145" s="31" t="n">
        <v>74.94</v>
      </c>
      <c r="M145" s="31" t="n">
        <v>6.84</v>
      </c>
      <c r="N145" t="inlineStr">
        <is>
          <t>03wor</t>
        </is>
      </c>
    </row>
    <row r="146">
      <c r="A146" t="n">
        <v>145</v>
      </c>
      <c r="B146" t="inlineStr">
        <is>
          <t>Jeremy Lauzon</t>
        </is>
      </c>
      <c r="C146" t="inlineStr">
        <is>
          <t>VGK</t>
        </is>
      </c>
      <c r="D146" t="inlineStr">
        <is>
          <t>D</t>
        </is>
      </c>
      <c r="E146" t="inlineStr">
        <is>
          <t>FA</t>
        </is>
      </c>
      <c r="F146" s="30" t="n">
        <v>4000000</v>
      </c>
      <c r="G146" s="31" t="n">
        <v>68.16</v>
      </c>
      <c r="H146" s="31" t="n">
        <v>68.33</v>
      </c>
      <c r="I146" s="31" t="n">
        <v>80.90000000000001</v>
      </c>
      <c r="J146" s="31" t="n">
        <v>80.90000000000001</v>
      </c>
      <c r="K146" s="31" t="n"/>
      <c r="L146" s="31" t="n">
        <v>74.62</v>
      </c>
      <c r="M146" s="31" t="n">
        <v>12.57</v>
      </c>
      <c r="N146" t="inlineStr">
        <is>
          <t>03pim</t>
        </is>
      </c>
    </row>
    <row r="147">
      <c r="A147" t="n">
        <v>146</v>
      </c>
      <c r="B147" t="inlineStr">
        <is>
          <t>Tyler Bertuzzi</t>
        </is>
      </c>
      <c r="C147" t="inlineStr">
        <is>
          <t>CHI</t>
        </is>
      </c>
      <c r="D147" t="inlineStr">
        <is>
          <t>F</t>
        </is>
      </c>
      <c r="E147" t="inlineStr">
        <is>
          <t>Aznfungus</t>
        </is>
      </c>
      <c r="F147" s="30" t="n">
        <v>5500000</v>
      </c>
      <c r="G147" s="31" t="n">
        <v>79.20999999999999</v>
      </c>
      <c r="H147" s="31" t="n">
        <v>77.63</v>
      </c>
      <c r="I147" s="31" t="n">
        <v>71.55</v>
      </c>
      <c r="J147" s="31" t="n">
        <v>74.40000000000001</v>
      </c>
      <c r="K147" s="31" t="n">
        <v>68.7</v>
      </c>
      <c r="L147" s="31" t="n">
        <v>74.59</v>
      </c>
      <c r="M147" s="31" t="n">
        <v>-6.08</v>
      </c>
      <c r="N147" t="inlineStr">
        <is>
          <t>031og</t>
        </is>
      </c>
    </row>
    <row r="148">
      <c r="A148" t="n">
        <v>147</v>
      </c>
      <c r="B148" t="inlineStr">
        <is>
          <t>Elias Pettersson</t>
        </is>
      </c>
      <c r="C148" t="inlineStr">
        <is>
          <t>VAN</t>
        </is>
      </c>
      <c r="D148" t="inlineStr">
        <is>
          <t>F</t>
        </is>
      </c>
      <c r="E148" t="inlineStr">
        <is>
          <t>FA</t>
        </is>
      </c>
      <c r="F148" s="30" t="n">
        <v>11600000</v>
      </c>
      <c r="G148" s="31" t="n">
        <v>64.67</v>
      </c>
      <c r="H148" s="31" t="n">
        <v>69.38</v>
      </c>
      <c r="I148" s="31" t="n">
        <v>79.59999999999999</v>
      </c>
      <c r="J148" s="31" t="n">
        <v>80.20999999999999</v>
      </c>
      <c r="K148" s="31" t="n">
        <v>78.98</v>
      </c>
      <c r="L148" s="31" t="n">
        <v>74.48999999999999</v>
      </c>
      <c r="M148" s="31" t="n">
        <v>10.22</v>
      </c>
      <c r="N148" t="inlineStr">
        <is>
          <t>048x9</t>
        </is>
      </c>
    </row>
    <row r="149">
      <c r="A149" t="n">
        <v>148</v>
      </c>
      <c r="B149" t="inlineStr">
        <is>
          <t>Will Smith</t>
        </is>
      </c>
      <c r="C149" t="inlineStr">
        <is>
          <t>SJS</t>
        </is>
      </c>
      <c r="D149" t="inlineStr">
        <is>
          <t>F</t>
        </is>
      </c>
      <c r="E149" t="inlineStr">
        <is>
          <t>Kurtis</t>
        </is>
      </c>
      <c r="F149" s="30" t="n">
        <v>950000</v>
      </c>
      <c r="G149" s="31" t="n">
        <v>69.28</v>
      </c>
      <c r="H149" s="31" t="n">
        <v>68.53</v>
      </c>
      <c r="I149" s="31" t="n">
        <v>79.59999999999999</v>
      </c>
      <c r="J149" s="31" t="n">
        <v>82.39</v>
      </c>
      <c r="K149" s="31" t="n">
        <v>76.8</v>
      </c>
      <c r="L149" s="31" t="n">
        <v>74.06</v>
      </c>
      <c r="M149" s="31" t="n">
        <v>11.07</v>
      </c>
      <c r="N149" t="inlineStr">
        <is>
          <t>0644b</t>
        </is>
      </c>
    </row>
    <row r="150">
      <c r="A150" t="n">
        <v>149</v>
      </c>
      <c r="B150" t="inlineStr">
        <is>
          <t>Pavel Zacha</t>
        </is>
      </c>
      <c r="C150" t="inlineStr">
        <is>
          <t>BOS</t>
        </is>
      </c>
      <c r="D150" t="inlineStr">
        <is>
          <t>F</t>
        </is>
      </c>
      <c r="E150" t="inlineStr">
        <is>
          <t>Aznfungus</t>
        </is>
      </c>
      <c r="F150" s="30" t="n">
        <v>4750000</v>
      </c>
      <c r="G150" s="31" t="n">
        <v>84.23999999999999</v>
      </c>
      <c r="H150" s="31" t="n">
        <v>84.37</v>
      </c>
      <c r="I150" s="31" t="n">
        <v>63.58</v>
      </c>
      <c r="J150" s="31" t="n">
        <v>63.33</v>
      </c>
      <c r="K150" s="31" t="n">
        <v>63.84</v>
      </c>
      <c r="L150" s="31" t="n">
        <v>73.97</v>
      </c>
      <c r="M150" s="31" t="n">
        <v>-20.79</v>
      </c>
      <c r="N150" t="inlineStr">
        <is>
          <t>03l0t</t>
        </is>
      </c>
    </row>
    <row r="151">
      <c r="A151" t="n">
        <v>150</v>
      </c>
      <c r="B151" t="inlineStr">
        <is>
          <t>Pierre-Luc Dubois</t>
        </is>
      </c>
      <c r="C151" t="inlineStr">
        <is>
          <t>WSH</t>
        </is>
      </c>
      <c r="D151" t="inlineStr">
        <is>
          <t>F</t>
        </is>
      </c>
      <c r="E151" t="inlineStr">
        <is>
          <t>FA</t>
        </is>
      </c>
      <c r="F151" s="30" t="n">
        <v>8500000</v>
      </c>
      <c r="G151" s="31" t="n">
        <v>22.92</v>
      </c>
      <c r="H151" s="31" t="n">
        <v>74.20999999999999</v>
      </c>
      <c r="I151" s="31" t="n">
        <v>73.63</v>
      </c>
      <c r="J151" s="31" t="n">
        <v>70.89</v>
      </c>
      <c r="K151" s="31" t="n">
        <v>76.37</v>
      </c>
      <c r="L151" s="31" t="n">
        <v>73.92</v>
      </c>
      <c r="M151" s="31" t="n">
        <v>-0.58</v>
      </c>
      <c r="N151" t="inlineStr">
        <is>
          <t>03wpi</t>
        </is>
      </c>
    </row>
    <row r="152">
      <c r="A152" t="n">
        <v>151</v>
      </c>
      <c r="B152" t="inlineStr">
        <is>
          <t>Joel Eriksson Ek</t>
        </is>
      </c>
      <c r="C152" t="inlineStr">
        <is>
          <t>MIN</t>
        </is>
      </c>
      <c r="D152" t="inlineStr">
        <is>
          <t>F</t>
        </is>
      </c>
      <c r="E152" t="inlineStr">
        <is>
          <t>Sidizen Kanes</t>
        </is>
      </c>
      <c r="F152" s="30" t="n">
        <v>5250000</v>
      </c>
      <c r="G152" s="31" t="n">
        <v>68.66</v>
      </c>
      <c r="H152" s="31" t="n">
        <v>67.62</v>
      </c>
      <c r="I152" s="31" t="n">
        <v>80.15000000000001</v>
      </c>
      <c r="J152" s="31" t="n">
        <v>78.61</v>
      </c>
      <c r="K152" s="31" t="n">
        <v>81.68000000000001</v>
      </c>
      <c r="L152" s="31" t="n">
        <v>73.89</v>
      </c>
      <c r="M152" s="31" t="n">
        <v>12.53</v>
      </c>
      <c r="N152" t="inlineStr">
        <is>
          <t>03rae</t>
        </is>
      </c>
    </row>
    <row r="153">
      <c r="A153" t="n">
        <v>152</v>
      </c>
      <c r="B153" t="inlineStr">
        <is>
          <t>Nazem Kadri</t>
        </is>
      </c>
      <c r="C153" t="inlineStr">
        <is>
          <t>COL</t>
        </is>
      </c>
      <c r="D153" t="inlineStr">
        <is>
          <t>F</t>
        </is>
      </c>
      <c r="E153" t="inlineStr">
        <is>
          <t>FA</t>
        </is>
      </c>
      <c r="F153" s="30" t="n">
        <v>7000000</v>
      </c>
      <c r="G153" s="31" t="n">
        <v>65.2</v>
      </c>
      <c r="H153" s="31" t="n">
        <v>69.91</v>
      </c>
      <c r="I153" s="31" t="n">
        <v>77.88</v>
      </c>
      <c r="J153" s="31" t="n">
        <v>74.5</v>
      </c>
      <c r="K153" s="31" t="n">
        <v>81.26000000000001</v>
      </c>
      <c r="L153" s="31" t="n">
        <v>73.89</v>
      </c>
      <c r="M153" s="31" t="n">
        <v>7.97</v>
      </c>
      <c r="N153" t="inlineStr">
        <is>
          <t>01f3e</t>
        </is>
      </c>
    </row>
    <row r="154">
      <c r="A154" t="n">
        <v>153</v>
      </c>
      <c r="B154" t="inlineStr">
        <is>
          <t>Cole Hutson</t>
        </is>
      </c>
      <c r="C154" t="inlineStr">
        <is>
          <t>WSH</t>
        </is>
      </c>
      <c r="D154" t="inlineStr">
        <is>
          <t>D</t>
        </is>
      </c>
      <c r="E154" t="inlineStr">
        <is>
          <t>A Bunch of Dusters</t>
        </is>
      </c>
      <c r="F154" s="30" t="n">
        <v>952083</v>
      </c>
      <c r="G154" s="31" t="n">
        <v>15.89</v>
      </c>
      <c r="H154" s="31" t="n">
        <v>67.23</v>
      </c>
      <c r="I154" s="31" t="n">
        <v>80.02</v>
      </c>
      <c r="J154" s="31" t="n">
        <v>80.45999999999999</v>
      </c>
      <c r="K154" s="31" t="n">
        <v>79.56999999999999</v>
      </c>
      <c r="L154" s="31" t="n">
        <v>73.62</v>
      </c>
      <c r="M154" s="31" t="n">
        <v>12.79</v>
      </c>
      <c r="N154" t="inlineStr">
        <is>
          <t>06fzv</t>
        </is>
      </c>
    </row>
    <row r="155">
      <c r="A155" t="n">
        <v>154</v>
      </c>
      <c r="B155" t="inlineStr">
        <is>
          <t>Brayden Schenn</t>
        </is>
      </c>
      <c r="C155" t="inlineStr">
        <is>
          <t>NYI</t>
        </is>
      </c>
      <c r="D155" t="inlineStr">
        <is>
          <t>F</t>
        </is>
      </c>
      <c r="E155" t="inlineStr">
        <is>
          <t>FA</t>
        </is>
      </c>
      <c r="F155" s="30" t="n">
        <v>6500000</v>
      </c>
      <c r="G155" s="31" t="n">
        <v>68.64</v>
      </c>
      <c r="H155" s="31" t="n">
        <v>75.05</v>
      </c>
      <c r="I155" s="31" t="n">
        <v>71.31999999999999</v>
      </c>
      <c r="J155" s="31" t="n">
        <v>72.26000000000001</v>
      </c>
      <c r="K155" s="31" t="n">
        <v>70.38</v>
      </c>
      <c r="L155" s="31" t="n">
        <v>73.19</v>
      </c>
      <c r="M155" s="31" t="n">
        <v>-3.73</v>
      </c>
      <c r="N155" t="inlineStr">
        <is>
          <t>01c32</t>
        </is>
      </c>
    </row>
    <row r="156">
      <c r="A156" t="n">
        <v>155</v>
      </c>
      <c r="B156" t="inlineStr">
        <is>
          <t>Will Cuylle</t>
        </is>
      </c>
      <c r="C156" t="inlineStr">
        <is>
          <t>NYR</t>
        </is>
      </c>
      <c r="D156" t="inlineStr">
        <is>
          <t>F</t>
        </is>
      </c>
      <c r="E156" t="inlineStr">
        <is>
          <t>FA</t>
        </is>
      </c>
      <c r="F156" s="30" t="n">
        <v>3900000</v>
      </c>
      <c r="G156" s="31" t="n">
        <v>75.06999999999999</v>
      </c>
      <c r="H156" s="31" t="n">
        <v>74.26000000000001</v>
      </c>
      <c r="I156" s="31" t="n">
        <v>71.64</v>
      </c>
      <c r="J156" s="31" t="n">
        <v>69.51000000000001</v>
      </c>
      <c r="K156" s="31" t="n">
        <v>73.76000000000001</v>
      </c>
      <c r="L156" s="31" t="n">
        <v>72.95</v>
      </c>
      <c r="M156" s="31" t="n">
        <v>-2.62</v>
      </c>
      <c r="N156" t="inlineStr">
        <is>
          <t>05kbn</t>
        </is>
      </c>
    </row>
    <row r="157">
      <c r="A157" t="n">
        <v>156</v>
      </c>
      <c r="B157" t="inlineStr">
        <is>
          <t>Jimmy Snuggerud</t>
        </is>
      </c>
      <c r="C157" t="inlineStr">
        <is>
          <t>STL</t>
        </is>
      </c>
      <c r="D157" t="inlineStr">
        <is>
          <t>F</t>
        </is>
      </c>
      <c r="E157" t="inlineStr">
        <is>
          <t>Brown Noesen</t>
        </is>
      </c>
      <c r="F157" s="30" t="n">
        <v>950000</v>
      </c>
      <c r="G157" s="31" t="n">
        <v>65.61</v>
      </c>
      <c r="H157" s="31" t="n">
        <v>66.44</v>
      </c>
      <c r="I157" s="31" t="n">
        <v>79.38</v>
      </c>
      <c r="J157" s="31" t="n">
        <v>79.3</v>
      </c>
      <c r="K157" s="31" t="n">
        <v>79.47</v>
      </c>
      <c r="L157" s="31" t="n">
        <v>72.91</v>
      </c>
      <c r="M157" s="31" t="n">
        <v>12.94</v>
      </c>
      <c r="N157" t="inlineStr">
        <is>
          <t>05ymj</t>
        </is>
      </c>
    </row>
    <row r="158">
      <c r="A158" t="n">
        <v>157</v>
      </c>
      <c r="B158" t="inlineStr">
        <is>
          <t>Patrick Kane</t>
        </is>
      </c>
      <c r="C158" t="inlineStr">
        <is>
          <t>CHI</t>
        </is>
      </c>
      <c r="D158" t="inlineStr">
        <is>
          <t>F</t>
        </is>
      </c>
      <c r="E158" t="inlineStr">
        <is>
          <t>FA</t>
        </is>
      </c>
      <c r="F158" s="30" t="n">
        <v>8000000</v>
      </c>
      <c r="G158" s="31" t="n">
        <v>67.01000000000001</v>
      </c>
      <c r="H158" s="31" t="n">
        <v>75.34999999999999</v>
      </c>
      <c r="I158" s="31" t="n">
        <v>70.22</v>
      </c>
      <c r="J158" s="31" t="n">
        <v>68.47</v>
      </c>
      <c r="K158" s="31" t="n">
        <v>71.97</v>
      </c>
      <c r="L158" s="31" t="n">
        <v>72.78</v>
      </c>
      <c r="M158" s="31" t="n">
        <v>-5.13</v>
      </c>
      <c r="N158" t="inlineStr">
        <is>
          <t>003kg</t>
        </is>
      </c>
    </row>
    <row r="159">
      <c r="A159" t="n">
        <v>158</v>
      </c>
      <c r="B159" t="inlineStr">
        <is>
          <t>Oliver Ekman-Larsson</t>
        </is>
      </c>
      <c r="C159" t="inlineStr">
        <is>
          <t>TOR</t>
        </is>
      </c>
      <c r="D159" t="inlineStr">
        <is>
          <t>D</t>
        </is>
      </c>
      <c r="E159" t="inlineStr">
        <is>
          <t>Aznfungus</t>
        </is>
      </c>
      <c r="F159" s="30" t="n">
        <v>3500000</v>
      </c>
      <c r="G159" s="31" t="n">
        <v>78.11</v>
      </c>
      <c r="H159" s="31" t="n">
        <v>78.45</v>
      </c>
      <c r="I159" s="31" t="n">
        <v>67.09</v>
      </c>
      <c r="J159" s="31" t="n">
        <v>67.40000000000001</v>
      </c>
      <c r="K159" s="31" t="n">
        <v>66.77</v>
      </c>
      <c r="L159" s="31" t="n">
        <v>72.77</v>
      </c>
      <c r="M159" s="31" t="n">
        <v>-11.36</v>
      </c>
      <c r="N159" t="inlineStr">
        <is>
          <t>01f3d</t>
        </is>
      </c>
    </row>
    <row r="160">
      <c r="A160" t="n">
        <v>159</v>
      </c>
      <c r="B160" t="inlineStr">
        <is>
          <t>Jared McCann</t>
        </is>
      </c>
      <c r="C160" t="inlineStr">
        <is>
          <t>SEA</t>
        </is>
      </c>
      <c r="D160" t="inlineStr">
        <is>
          <t>F</t>
        </is>
      </c>
      <c r="E160" t="inlineStr">
        <is>
          <t>Brown Noesen</t>
        </is>
      </c>
      <c r="F160" s="30" t="n">
        <v>5000000</v>
      </c>
      <c r="G160" s="31" t="n">
        <v>47.75</v>
      </c>
      <c r="H160" s="31" t="n">
        <v>67.45</v>
      </c>
      <c r="I160" s="31" t="n">
        <v>77.5</v>
      </c>
      <c r="J160" s="31" t="n">
        <v>76.81</v>
      </c>
      <c r="K160" s="31" t="n">
        <v>78.18000000000001</v>
      </c>
      <c r="L160" s="31" t="n">
        <v>72.47</v>
      </c>
      <c r="M160" s="31" t="n">
        <v>10.05</v>
      </c>
      <c r="N160" t="inlineStr">
        <is>
          <t>03as6</t>
        </is>
      </c>
    </row>
    <row r="161">
      <c r="A161" t="n">
        <v>160</v>
      </c>
      <c r="B161" t="inlineStr">
        <is>
          <t>Morgan Rielly</t>
        </is>
      </c>
      <c r="C161" t="inlineStr">
        <is>
          <t>TOR</t>
        </is>
      </c>
      <c r="D161" t="inlineStr">
        <is>
          <t>D</t>
        </is>
      </c>
      <c r="E161" t="inlineStr">
        <is>
          <t>FA</t>
        </is>
      </c>
      <c r="F161" s="30" t="n">
        <v>7500000</v>
      </c>
      <c r="G161" s="31" t="n">
        <v>70.45</v>
      </c>
      <c r="H161" s="31" t="n">
        <v>75.53</v>
      </c>
      <c r="I161" s="31" t="n">
        <v>69.41</v>
      </c>
      <c r="J161" s="31" t="n">
        <v>64.73999999999999</v>
      </c>
      <c r="K161" s="31" t="n">
        <v>74.08</v>
      </c>
      <c r="L161" s="31" t="n">
        <v>72.47</v>
      </c>
      <c r="M161" s="31" t="n">
        <v>-6.12</v>
      </c>
      <c r="N161" t="inlineStr">
        <is>
          <t>02noe</t>
        </is>
      </c>
    </row>
    <row r="162">
      <c r="A162" t="n">
        <v>161</v>
      </c>
      <c r="B162" t="inlineStr">
        <is>
          <t>Luke Hughes</t>
        </is>
      </c>
      <c r="C162" t="inlineStr">
        <is>
          <t>NJD</t>
        </is>
      </c>
      <c r="D162" t="inlineStr">
        <is>
          <t>D</t>
        </is>
      </c>
      <c r="E162" t="inlineStr">
        <is>
          <t>Kurtis</t>
        </is>
      </c>
      <c r="F162" s="30" t="n">
        <v>9000000</v>
      </c>
      <c r="G162" s="31" t="n">
        <v>57.93</v>
      </c>
      <c r="H162" s="31" t="n">
        <v>63.28</v>
      </c>
      <c r="I162" s="31" t="n">
        <v>81.59999999999999</v>
      </c>
      <c r="J162" s="31" t="n">
        <v>80.38</v>
      </c>
      <c r="K162" s="31" t="n">
        <v>82.81999999999999</v>
      </c>
      <c r="L162" s="31" t="n">
        <v>72.44</v>
      </c>
      <c r="M162" s="31" t="n">
        <v>18.32</v>
      </c>
      <c r="N162" t="inlineStr">
        <is>
          <t>04ymn</t>
        </is>
      </c>
    </row>
    <row r="163">
      <c r="A163" t="n">
        <v>162</v>
      </c>
      <c r="B163" t="inlineStr">
        <is>
          <t>Timo Meier</t>
        </is>
      </c>
      <c r="C163" t="inlineStr">
        <is>
          <t>NJD</t>
        </is>
      </c>
      <c r="D163" t="inlineStr">
        <is>
          <t>F</t>
        </is>
      </c>
      <c r="E163" t="inlineStr">
        <is>
          <t>FA</t>
        </is>
      </c>
      <c r="F163" s="30" t="n">
        <v>8800000</v>
      </c>
      <c r="G163" s="31" t="n">
        <v>63.17</v>
      </c>
      <c r="H163" s="31" t="n">
        <v>69.84999999999999</v>
      </c>
      <c r="I163" s="31" t="n">
        <v>74.98999999999999</v>
      </c>
      <c r="J163" s="31" t="n">
        <v>73.52</v>
      </c>
      <c r="K163" s="31" t="n">
        <v>76.47</v>
      </c>
      <c r="L163" s="31" t="n">
        <v>72.42</v>
      </c>
      <c r="M163" s="31" t="n">
        <v>5.14</v>
      </c>
      <c r="N163" t="inlineStr">
        <is>
          <t>03ra8</t>
        </is>
      </c>
    </row>
    <row r="164">
      <c r="A164" t="n">
        <v>163</v>
      </c>
      <c r="B164" t="inlineStr">
        <is>
          <t>Aaron Ekblad</t>
        </is>
      </c>
      <c r="C164" t="inlineStr">
        <is>
          <t>FLA</t>
        </is>
      </c>
      <c r="D164" t="inlineStr">
        <is>
          <t>D</t>
        </is>
      </c>
      <c r="E164" t="inlineStr">
        <is>
          <t>Brown Noesen</t>
        </is>
      </c>
      <c r="F164" s="30" t="n">
        <v>6100000</v>
      </c>
      <c r="G164" s="31" t="n">
        <v>66.87</v>
      </c>
      <c r="H164" s="31" t="n">
        <v>65.75</v>
      </c>
      <c r="I164" s="31" t="n">
        <v>79.05</v>
      </c>
      <c r="J164" s="31" t="n">
        <v>78.70999999999999</v>
      </c>
      <c r="K164" s="31" t="n">
        <v>79.38</v>
      </c>
      <c r="L164" s="31" t="n">
        <v>72.40000000000001</v>
      </c>
      <c r="M164" s="31" t="n">
        <v>13.3</v>
      </c>
      <c r="N164" t="inlineStr">
        <is>
          <t>02g00</t>
        </is>
      </c>
    </row>
    <row r="165">
      <c r="A165" t="n">
        <v>164</v>
      </c>
      <c r="B165" t="inlineStr">
        <is>
          <t>Ivan Barbashev</t>
        </is>
      </c>
      <c r="C165" t="inlineStr">
        <is>
          <t>VGK</t>
        </is>
      </c>
      <c r="D165" t="inlineStr">
        <is>
          <t>F</t>
        </is>
      </c>
      <c r="E165" t="inlineStr">
        <is>
          <t>FA</t>
        </is>
      </c>
      <c r="F165" s="30" t="n">
        <v>5000000</v>
      </c>
      <c r="G165" s="31" t="n">
        <v>75.83</v>
      </c>
      <c r="H165" s="31" t="n">
        <v>72.23</v>
      </c>
      <c r="I165" s="31" t="n">
        <v>72.20999999999999</v>
      </c>
      <c r="J165" s="31" t="n">
        <v>71.68000000000001</v>
      </c>
      <c r="K165" s="31" t="n">
        <v>72.75</v>
      </c>
      <c r="L165" s="31" t="n">
        <v>72.22</v>
      </c>
      <c r="M165" s="31" t="n">
        <v>-0.02</v>
      </c>
      <c r="N165" t="inlineStr">
        <is>
          <t>02yjp</t>
        </is>
      </c>
    </row>
    <row r="166">
      <c r="A166" t="n">
        <v>165</v>
      </c>
      <c r="B166" t="inlineStr">
        <is>
          <t>William Eklund</t>
        </is>
      </c>
      <c r="C166" t="inlineStr">
        <is>
          <t>OTT</t>
        </is>
      </c>
      <c r="D166" t="inlineStr">
        <is>
          <t>F</t>
        </is>
      </c>
      <c r="E166" t="inlineStr">
        <is>
          <t>Kurtis</t>
        </is>
      </c>
      <c r="F166" s="30" t="n">
        <v>5600000</v>
      </c>
      <c r="G166" s="31" t="n">
        <v>67.64</v>
      </c>
      <c r="H166" s="31" t="n">
        <v>70.52</v>
      </c>
      <c r="I166" s="31" t="n">
        <v>73.62</v>
      </c>
      <c r="J166" s="31" t="n">
        <v>70.37</v>
      </c>
      <c r="K166" s="31" t="n">
        <v>76.87</v>
      </c>
      <c r="L166" s="31" t="n">
        <v>72.06999999999999</v>
      </c>
      <c r="M166" s="31" t="n">
        <v>3.1</v>
      </c>
      <c r="N166" t="inlineStr">
        <is>
          <t>05r1l</t>
        </is>
      </c>
    </row>
    <row r="167">
      <c r="A167" t="n">
        <v>166</v>
      </c>
      <c r="B167" t="inlineStr">
        <is>
          <t>Rickard Rakell</t>
        </is>
      </c>
      <c r="C167" t="inlineStr">
        <is>
          <t>PIT</t>
        </is>
      </c>
      <c r="D167" t="inlineStr">
        <is>
          <t>F</t>
        </is>
      </c>
      <c r="E167" t="inlineStr">
        <is>
          <t>FA</t>
        </is>
      </c>
      <c r="F167" s="30" t="n">
        <v>5000000</v>
      </c>
      <c r="G167" s="31" t="n">
        <v>59.27</v>
      </c>
      <c r="H167" s="31" t="n">
        <v>70.51000000000001</v>
      </c>
      <c r="I167" s="31" t="n">
        <v>73.14</v>
      </c>
      <c r="J167" s="31" t="n">
        <v>74.59</v>
      </c>
      <c r="K167" s="31" t="n">
        <v>71.68000000000001</v>
      </c>
      <c r="L167" s="31" t="n">
        <v>71.83</v>
      </c>
      <c r="M167" s="31" t="n">
        <v>2.63</v>
      </c>
      <c r="N167" t="inlineStr">
        <is>
          <t>02b3o</t>
        </is>
      </c>
    </row>
    <row r="168">
      <c r="A168" t="n">
        <v>167</v>
      </c>
      <c r="B168" t="inlineStr">
        <is>
          <t>Carter Verhaeghe</t>
        </is>
      </c>
      <c r="C168" t="inlineStr">
        <is>
          <t>FLA</t>
        </is>
      </c>
      <c r="D168" t="inlineStr">
        <is>
          <t>F</t>
        </is>
      </c>
      <c r="E168" t="inlineStr">
        <is>
          <t>Mike</t>
        </is>
      </c>
      <c r="F168" s="30" t="n">
        <v>7000000</v>
      </c>
      <c r="G168" s="31" t="n">
        <v>71.28</v>
      </c>
      <c r="H168" s="31" t="n">
        <v>73.87</v>
      </c>
      <c r="I168" s="31" t="n">
        <v>69.77</v>
      </c>
      <c r="J168" s="31" t="n">
        <v>69.06</v>
      </c>
      <c r="K168" s="31" t="n">
        <v>70.48</v>
      </c>
      <c r="L168" s="31" t="n">
        <v>71.81999999999999</v>
      </c>
      <c r="M168" s="31" t="n">
        <v>-4.1</v>
      </c>
      <c r="N168" t="inlineStr">
        <is>
          <t>031p3</t>
        </is>
      </c>
    </row>
    <row r="169">
      <c r="A169" t="n">
        <v>168</v>
      </c>
      <c r="B169" t="inlineStr">
        <is>
          <t>Martin Fehervary</t>
        </is>
      </c>
      <c r="C169" t="inlineStr">
        <is>
          <t>WSH</t>
        </is>
      </c>
      <c r="D169" t="inlineStr">
        <is>
          <t>D</t>
        </is>
      </c>
      <c r="E169" t="inlineStr">
        <is>
          <t>FA</t>
        </is>
      </c>
      <c r="F169" s="30" t="n">
        <v>6000000</v>
      </c>
      <c r="G169" s="31" t="n">
        <v>70.95999999999999</v>
      </c>
      <c r="H169" s="31" t="n">
        <v>70.68000000000001</v>
      </c>
      <c r="I169" s="31" t="n">
        <v>72.67</v>
      </c>
      <c r="J169" s="31" t="n">
        <v>72.67</v>
      </c>
      <c r="K169" s="31" t="n"/>
      <c r="L169" s="31" t="n">
        <v>71.68000000000001</v>
      </c>
      <c r="M169" s="31" t="n">
        <v>1.99</v>
      </c>
      <c r="N169" t="inlineStr">
        <is>
          <t>04qy3</t>
        </is>
      </c>
    </row>
    <row r="170">
      <c r="A170" t="n">
        <v>169</v>
      </c>
      <c r="B170" t="inlineStr">
        <is>
          <t>Ryan Nugent-Hopkins</t>
        </is>
      </c>
      <c r="C170" t="inlineStr">
        <is>
          <t>EDM</t>
        </is>
      </c>
      <c r="D170" t="inlineStr">
        <is>
          <t>F</t>
        </is>
      </c>
      <c r="E170" t="inlineStr">
        <is>
          <t>Nathan</t>
        </is>
      </c>
      <c r="F170" s="30" t="n">
        <v>5125000</v>
      </c>
      <c r="G170" s="31" t="n">
        <v>66.73999999999999</v>
      </c>
      <c r="H170" s="31" t="n">
        <v>70.11</v>
      </c>
      <c r="I170" s="31" t="n">
        <v>73.18000000000001</v>
      </c>
      <c r="J170" s="31" t="n">
        <v>73.81999999999999</v>
      </c>
      <c r="K170" s="31" t="n">
        <v>72.54000000000001</v>
      </c>
      <c r="L170" s="31" t="n">
        <v>71.65000000000001</v>
      </c>
      <c r="M170" s="31" t="n">
        <v>3.07</v>
      </c>
      <c r="N170" t="inlineStr">
        <is>
          <t>02422</t>
        </is>
      </c>
    </row>
    <row r="171">
      <c r="A171" t="n">
        <v>170</v>
      </c>
      <c r="B171" t="inlineStr">
        <is>
          <t>Kris Letang</t>
        </is>
      </c>
      <c r="C171" t="inlineStr">
        <is>
          <t>PIT</t>
        </is>
      </c>
      <c r="D171" t="inlineStr">
        <is>
          <t>D</t>
        </is>
      </c>
      <c r="E171" t="inlineStr">
        <is>
          <t>FA</t>
        </is>
      </c>
      <c r="F171" s="30" t="n">
        <v>6100000</v>
      </c>
      <c r="G171" s="31" t="n">
        <v>67.83</v>
      </c>
      <c r="H171" s="31" t="n">
        <v>68.59</v>
      </c>
      <c r="I171" s="31" t="n">
        <v>74.02</v>
      </c>
      <c r="J171" s="31" t="n">
        <v>72.73</v>
      </c>
      <c r="K171" s="31" t="n">
        <v>75.31</v>
      </c>
      <c r="L171" s="31" t="n">
        <v>71.31</v>
      </c>
      <c r="M171" s="31" t="n">
        <v>5.43</v>
      </c>
      <c r="N171" t="inlineStr">
        <is>
          <t>0045j</t>
        </is>
      </c>
    </row>
    <row r="172">
      <c r="A172" t="n">
        <v>171</v>
      </c>
      <c r="B172" t="inlineStr">
        <is>
          <t>Justin Faulk</t>
        </is>
      </c>
      <c r="C172" t="inlineStr">
        <is>
          <t>DET</t>
        </is>
      </c>
      <c r="D172" t="inlineStr">
        <is>
          <t>D</t>
        </is>
      </c>
      <c r="E172" t="inlineStr">
        <is>
          <t>FA</t>
        </is>
      </c>
      <c r="F172" s="30" t="n">
        <v>6500000</v>
      </c>
      <c r="G172" s="31" t="n">
        <v>87.20999999999999</v>
      </c>
      <c r="H172" s="31" t="n">
        <v>73.26000000000001</v>
      </c>
      <c r="I172" s="31" t="n">
        <v>69.18000000000001</v>
      </c>
      <c r="J172" s="31" t="n">
        <v>71.84999999999999</v>
      </c>
      <c r="K172" s="31" t="n">
        <v>66.51000000000001</v>
      </c>
      <c r="L172" s="31" t="n">
        <v>71.22</v>
      </c>
      <c r="M172" s="31" t="n">
        <v>-4.08</v>
      </c>
      <c r="N172" t="inlineStr">
        <is>
          <t>01zu5</t>
        </is>
      </c>
    </row>
    <row r="173">
      <c r="A173" t="n">
        <v>172</v>
      </c>
      <c r="B173" t="inlineStr">
        <is>
          <t>Kiefer Sherwood</t>
        </is>
      </c>
      <c r="C173" t="inlineStr">
        <is>
          <t>SJS</t>
        </is>
      </c>
      <c r="D173" t="inlineStr">
        <is>
          <t>F</t>
        </is>
      </c>
      <c r="E173" t="inlineStr">
        <is>
          <t>Aznfungus</t>
        </is>
      </c>
      <c r="F173" s="30" t="n">
        <v>5750000</v>
      </c>
      <c r="G173" s="31" t="n">
        <v>74.65000000000001</v>
      </c>
      <c r="H173" s="31" t="n">
        <v>75.94</v>
      </c>
      <c r="I173" s="31" t="n">
        <v>65.90000000000001</v>
      </c>
      <c r="J173" s="31" t="n">
        <v>65.28</v>
      </c>
      <c r="K173" s="31" t="n">
        <v>66.52</v>
      </c>
      <c r="L173" s="31" t="n">
        <v>70.92</v>
      </c>
      <c r="M173" s="31" t="n">
        <v>-10.04</v>
      </c>
      <c r="N173" t="inlineStr">
        <is>
          <t>04ln4</t>
        </is>
      </c>
    </row>
    <row r="174">
      <c r="A174" t="n">
        <v>173</v>
      </c>
      <c r="B174" t="inlineStr">
        <is>
          <t>A.J. Greer</t>
        </is>
      </c>
      <c r="C174" t="inlineStr">
        <is>
          <t>ANA</t>
        </is>
      </c>
      <c r="D174" t="inlineStr">
        <is>
          <t>F</t>
        </is>
      </c>
      <c r="E174" t="inlineStr">
        <is>
          <t>FA</t>
        </is>
      </c>
      <c r="F174" s="30" t="n">
        <v>4250000</v>
      </c>
      <c r="G174" s="31" t="n">
        <v>73.56</v>
      </c>
      <c r="H174" s="31" t="n">
        <v>62.48</v>
      </c>
      <c r="I174" s="31" t="n">
        <v>79.31999999999999</v>
      </c>
      <c r="J174" s="31" t="n">
        <v>79.31999999999999</v>
      </c>
      <c r="K174" s="31" t="n"/>
      <c r="L174" s="31" t="n">
        <v>70.90000000000001</v>
      </c>
      <c r="M174" s="31" t="n">
        <v>16.84</v>
      </c>
      <c r="N174" t="inlineStr">
        <is>
          <t>03ret</t>
        </is>
      </c>
    </row>
    <row r="175">
      <c r="A175" t="n">
        <v>174</v>
      </c>
      <c r="B175" t="inlineStr">
        <is>
          <t>Charlie Coyle</t>
        </is>
      </c>
      <c r="C175" t="inlineStr">
        <is>
          <t>CBJ</t>
        </is>
      </c>
      <c r="D175" t="inlineStr">
        <is>
          <t>F</t>
        </is>
      </c>
      <c r="E175" t="inlineStr">
        <is>
          <t>FA</t>
        </is>
      </c>
      <c r="F175" s="30" t="n">
        <v>6000000</v>
      </c>
      <c r="G175" s="31" t="n">
        <v>76.17</v>
      </c>
      <c r="H175" s="31" t="n">
        <v>73.12</v>
      </c>
      <c r="I175" s="31" t="n">
        <v>68.03</v>
      </c>
      <c r="J175" s="31" t="n">
        <v>70.03</v>
      </c>
      <c r="K175" s="31" t="n">
        <v>66.03</v>
      </c>
      <c r="L175" s="31" t="n">
        <v>70.58</v>
      </c>
      <c r="M175" s="31" t="n">
        <v>-5.09</v>
      </c>
      <c r="N175" t="inlineStr">
        <is>
          <t>01zto</t>
        </is>
      </c>
    </row>
    <row r="176">
      <c r="A176" t="n">
        <v>175</v>
      </c>
      <c r="B176" t="inlineStr">
        <is>
          <t>Zach Benson</t>
        </is>
      </c>
      <c r="C176" t="inlineStr">
        <is>
          <t>BUF</t>
        </is>
      </c>
      <c r="D176" t="inlineStr">
        <is>
          <t>F</t>
        </is>
      </c>
      <c r="E176" t="inlineStr">
        <is>
          <t>FA</t>
        </is>
      </c>
      <c r="F176" s="30" t="n">
        <v>7500000</v>
      </c>
      <c r="G176" s="31" t="n">
        <v>62.38</v>
      </c>
      <c r="H176" s="31" t="n">
        <v>61.54</v>
      </c>
      <c r="I176" s="31" t="n">
        <v>78.87</v>
      </c>
      <c r="J176" s="31" t="n">
        <v>79.73999999999999</v>
      </c>
      <c r="K176" s="31" t="n">
        <v>77.98999999999999</v>
      </c>
      <c r="L176" s="31" t="n">
        <v>70.2</v>
      </c>
      <c r="M176" s="31" t="n">
        <v>17.33</v>
      </c>
      <c r="N176" t="inlineStr">
        <is>
          <t>05ylt</t>
        </is>
      </c>
    </row>
    <row r="177">
      <c r="A177" t="n">
        <v>176</v>
      </c>
      <c r="B177" t="inlineStr">
        <is>
          <t>Ryan Hartman</t>
        </is>
      </c>
      <c r="C177" t="inlineStr">
        <is>
          <t>MIN</t>
        </is>
      </c>
      <c r="D177" t="inlineStr">
        <is>
          <t>F</t>
        </is>
      </c>
      <c r="E177" t="inlineStr">
        <is>
          <t>FA</t>
        </is>
      </c>
      <c r="F177" s="30" t="n">
        <v>4000000</v>
      </c>
      <c r="G177" s="31" t="n">
        <v>66</v>
      </c>
      <c r="H177" s="31" t="n">
        <v>64.64</v>
      </c>
      <c r="I177" s="31" t="n">
        <v>75.62</v>
      </c>
      <c r="J177" s="31" t="n">
        <v>76.70999999999999</v>
      </c>
      <c r="K177" s="31" t="n">
        <v>74.54000000000001</v>
      </c>
      <c r="L177" s="31" t="n">
        <v>70.13</v>
      </c>
      <c r="M177" s="31" t="n">
        <v>10.98</v>
      </c>
      <c r="N177" t="inlineStr">
        <is>
          <t>02ytx</t>
        </is>
      </c>
    </row>
    <row r="178">
      <c r="A178" t="n">
        <v>177</v>
      </c>
      <c r="B178" t="inlineStr">
        <is>
          <t>Mikael Granlund</t>
        </is>
      </c>
      <c r="C178" t="inlineStr">
        <is>
          <t>ANA</t>
        </is>
      </c>
      <c r="D178" t="inlineStr">
        <is>
          <t>F</t>
        </is>
      </c>
      <c r="E178" t="inlineStr">
        <is>
          <t>FA</t>
        </is>
      </c>
      <c r="F178" s="30" t="n">
        <v>7000000</v>
      </c>
      <c r="G178" s="31" t="n">
        <v>55.74</v>
      </c>
      <c r="H178" s="31" t="n">
        <v>70.23999999999999</v>
      </c>
      <c r="I178" s="31" t="n">
        <v>69.94</v>
      </c>
      <c r="J178" s="31" t="n">
        <v>69.52</v>
      </c>
      <c r="K178" s="31" t="n">
        <v>70.34999999999999</v>
      </c>
      <c r="L178" s="31" t="n">
        <v>70.09</v>
      </c>
      <c r="M178" s="31" t="n">
        <v>-0.3</v>
      </c>
      <c r="N178" t="inlineStr">
        <is>
          <t>01skr</t>
        </is>
      </c>
    </row>
    <row r="179">
      <c r="A179" t="n">
        <v>178</v>
      </c>
      <c r="B179" t="inlineStr">
        <is>
          <t>Owen Tippett</t>
        </is>
      </c>
      <c r="C179" t="inlineStr">
        <is>
          <t>PHI</t>
        </is>
      </c>
      <c r="D179" t="inlineStr">
        <is>
          <t>F</t>
        </is>
      </c>
      <c r="E179" t="inlineStr">
        <is>
          <t>FA</t>
        </is>
      </c>
      <c r="F179" s="30" t="n">
        <v>6200000</v>
      </c>
      <c r="G179" s="31" t="n">
        <v>78.3</v>
      </c>
      <c r="H179" s="31" t="n">
        <v>71.81</v>
      </c>
      <c r="I179" s="31" t="n">
        <v>68.31</v>
      </c>
      <c r="J179" s="31" t="n">
        <v>68.69</v>
      </c>
      <c r="K179" s="31" t="n">
        <v>67.94</v>
      </c>
      <c r="L179" s="31" t="n">
        <v>70.06</v>
      </c>
      <c r="M179" s="31" t="n">
        <v>-3.5</v>
      </c>
      <c r="N179" t="inlineStr">
        <is>
          <t>03yh8</t>
        </is>
      </c>
    </row>
    <row r="180">
      <c r="A180" t="n">
        <v>179</v>
      </c>
      <c r="B180" t="inlineStr">
        <is>
          <t>Jordan Kyrou</t>
        </is>
      </c>
      <c r="C180" t="inlineStr">
        <is>
          <t>WSH</t>
        </is>
      </c>
      <c r="D180" t="inlineStr">
        <is>
          <t>F</t>
        </is>
      </c>
      <c r="E180" t="inlineStr">
        <is>
          <t>FA</t>
        </is>
      </c>
      <c r="F180" s="30" t="n">
        <v>8125000</v>
      </c>
      <c r="G180" s="31" t="n">
        <v>52.82</v>
      </c>
      <c r="H180" s="31" t="n">
        <v>62.1</v>
      </c>
      <c r="I180" s="31" t="n">
        <v>77.95999999999999</v>
      </c>
      <c r="J180" s="31" t="n">
        <v>80.34</v>
      </c>
      <c r="K180" s="31" t="n">
        <v>75.58</v>
      </c>
      <c r="L180" s="31" t="n">
        <v>70.03</v>
      </c>
      <c r="M180" s="31" t="n">
        <v>15.86</v>
      </c>
      <c r="N180" t="inlineStr">
        <is>
          <t>042vl</t>
        </is>
      </c>
    </row>
    <row r="181">
      <c r="A181" t="n">
        <v>180</v>
      </c>
      <c r="B181" t="inlineStr">
        <is>
          <t>Josh Norris</t>
        </is>
      </c>
      <c r="C181" t="inlineStr">
        <is>
          <t>BUF</t>
        </is>
      </c>
      <c r="D181" t="inlineStr">
        <is>
          <t>F</t>
        </is>
      </c>
      <c r="E181" t="inlineStr">
        <is>
          <t>FA</t>
        </is>
      </c>
      <c r="F181" s="30" t="n">
        <v>7950000</v>
      </c>
      <c r="G181" s="31" t="n">
        <v>47.28</v>
      </c>
      <c r="H181" s="31" t="n">
        <v>60.84</v>
      </c>
      <c r="I181" s="31" t="n">
        <v>79.22</v>
      </c>
      <c r="J181" s="31" t="n">
        <v>77.31999999999999</v>
      </c>
      <c r="K181" s="31" t="n">
        <v>81.12</v>
      </c>
      <c r="L181" s="31" t="n">
        <v>70.03</v>
      </c>
      <c r="M181" s="31" t="n">
        <v>18.38</v>
      </c>
      <c r="N181" t="inlineStr">
        <is>
          <t>04dwk</t>
        </is>
      </c>
    </row>
    <row r="182">
      <c r="A182" t="n">
        <v>181</v>
      </c>
      <c r="B182" t="inlineStr">
        <is>
          <t>Damon Severson</t>
        </is>
      </c>
      <c r="C182" t="inlineStr">
        <is>
          <t>CBJ</t>
        </is>
      </c>
      <c r="D182" t="inlineStr">
        <is>
          <t>D</t>
        </is>
      </c>
      <c r="E182" t="inlineStr">
        <is>
          <t>FA</t>
        </is>
      </c>
      <c r="F182" s="30" t="n">
        <v>6250000</v>
      </c>
      <c r="G182" s="31" t="n">
        <v>64.79000000000001</v>
      </c>
      <c r="H182" s="31" t="n">
        <v>66.09999999999999</v>
      </c>
      <c r="I182" s="31" t="n">
        <v>73.47</v>
      </c>
      <c r="J182" s="31" t="n">
        <v>75.90000000000001</v>
      </c>
      <c r="K182" s="31" t="n">
        <v>71.05</v>
      </c>
      <c r="L182" s="31" t="n">
        <v>69.78</v>
      </c>
      <c r="M182" s="31" t="n">
        <v>7.37</v>
      </c>
      <c r="N182" t="inlineStr">
        <is>
          <t>02npl</t>
        </is>
      </c>
    </row>
    <row r="183">
      <c r="A183" t="n">
        <v>182</v>
      </c>
      <c r="B183" t="inlineStr">
        <is>
          <t>Dmitry Orlov</t>
        </is>
      </c>
      <c r="C183" t="inlineStr">
        <is>
          <t>SJS</t>
        </is>
      </c>
      <c r="D183" t="inlineStr">
        <is>
          <t>D</t>
        </is>
      </c>
      <c r="E183" t="inlineStr">
        <is>
          <t>FA</t>
        </is>
      </c>
      <c r="F183" s="30" t="n">
        <v>6500000</v>
      </c>
      <c r="G183" s="31" t="n">
        <v>71.17</v>
      </c>
      <c r="H183" s="31" t="n">
        <v>69.8</v>
      </c>
      <c r="I183" s="31" t="n">
        <v>69.66</v>
      </c>
      <c r="J183" s="31" t="n">
        <v>69.37</v>
      </c>
      <c r="K183" s="31" t="n">
        <v>69.95999999999999</v>
      </c>
      <c r="L183" s="31" t="n">
        <v>69.73</v>
      </c>
      <c r="M183" s="31" t="n">
        <v>-0.14</v>
      </c>
      <c r="N183" t="inlineStr">
        <is>
          <t>01mz5</t>
        </is>
      </c>
    </row>
    <row r="184">
      <c r="A184" t="n">
        <v>183</v>
      </c>
      <c r="B184" t="inlineStr">
        <is>
          <t>Shane Pinto</t>
        </is>
      </c>
      <c r="C184" t="inlineStr">
        <is>
          <t>OTT</t>
        </is>
      </c>
      <c r="D184" t="inlineStr">
        <is>
          <t>F</t>
        </is>
      </c>
      <c r="E184" t="inlineStr">
        <is>
          <t>FA</t>
        </is>
      </c>
      <c r="F184" s="30" t="n">
        <v>7500000</v>
      </c>
      <c r="G184" s="31" t="n">
        <v>70.2</v>
      </c>
      <c r="H184" s="31" t="n">
        <v>69.77</v>
      </c>
      <c r="I184" s="31" t="n">
        <v>69.48</v>
      </c>
      <c r="J184" s="31" t="n">
        <v>68.95999999999999</v>
      </c>
      <c r="K184" s="31" t="n">
        <v>70.01000000000001</v>
      </c>
      <c r="L184" s="31" t="n">
        <v>69.62</v>
      </c>
      <c r="M184" s="31" t="n">
        <v>-0.29</v>
      </c>
      <c r="N184" t="inlineStr">
        <is>
          <t>051lz</t>
        </is>
      </c>
    </row>
    <row r="185">
      <c r="A185" t="n">
        <v>184</v>
      </c>
      <c r="B185" t="inlineStr">
        <is>
          <t>Jamie Benn</t>
        </is>
      </c>
      <c r="C185" t="inlineStr">
        <is>
          <t>DAL</t>
        </is>
      </c>
      <c r="D185" t="inlineStr">
        <is>
          <t>F</t>
        </is>
      </c>
      <c r="E185" t="inlineStr">
        <is>
          <t>Deef-Fence</t>
        </is>
      </c>
      <c r="F185" s="30" t="n">
        <v>850000</v>
      </c>
      <c r="G185" s="31" t="n">
        <v>57.12</v>
      </c>
      <c r="H185" s="31" t="n">
        <v>71.11</v>
      </c>
      <c r="I185" s="31" t="n">
        <v>67.45</v>
      </c>
      <c r="J185" s="31" t="n">
        <v>69.73999999999999</v>
      </c>
      <c r="K185" s="31" t="n">
        <v>65.16</v>
      </c>
      <c r="L185" s="31" t="n">
        <v>69.28</v>
      </c>
      <c r="M185" s="31" t="n">
        <v>-3.66</v>
      </c>
      <c r="N185" t="inlineStr">
        <is>
          <t>00qs7</t>
        </is>
      </c>
    </row>
    <row r="186">
      <c r="A186" t="n">
        <v>185</v>
      </c>
      <c r="B186" t="inlineStr">
        <is>
          <t>Valeri Nichushkin</t>
        </is>
      </c>
      <c r="C186" t="inlineStr">
        <is>
          <t>CBJ</t>
        </is>
      </c>
      <c r="D186" t="inlineStr">
        <is>
          <t>F</t>
        </is>
      </c>
      <c r="E186" t="inlineStr">
        <is>
          <t>FA</t>
        </is>
      </c>
      <c r="F186" s="30" t="n">
        <v>6125000</v>
      </c>
      <c r="G186" s="31" t="n">
        <v>64.33</v>
      </c>
      <c r="H186" s="31" t="n">
        <v>69.72</v>
      </c>
      <c r="I186" s="31" t="n">
        <v>68.66</v>
      </c>
      <c r="J186" s="31" t="n">
        <v>67.56999999999999</v>
      </c>
      <c r="K186" s="31" t="n">
        <v>69.75</v>
      </c>
      <c r="L186" s="31" t="n">
        <v>69.19</v>
      </c>
      <c r="M186" s="31" t="n">
        <v>-1.06</v>
      </c>
      <c r="N186" t="inlineStr">
        <is>
          <t>02ybl</t>
        </is>
      </c>
    </row>
    <row r="187">
      <c r="A187" t="n">
        <v>186</v>
      </c>
      <c r="B187" t="inlineStr">
        <is>
          <t>Marco Rossi</t>
        </is>
      </c>
      <c r="C187" t="inlineStr">
        <is>
          <t>VAN</t>
        </is>
      </c>
      <c r="D187" t="inlineStr">
        <is>
          <t>F</t>
        </is>
      </c>
      <c r="E187" t="inlineStr">
        <is>
          <t>Sidizen Kanes</t>
        </is>
      </c>
      <c r="F187" s="30" t="n">
        <v>5000000</v>
      </c>
      <c r="G187" s="31" t="n">
        <v>44.05</v>
      </c>
      <c r="H187" s="31" t="n">
        <v>64.27</v>
      </c>
      <c r="I187" s="31" t="n">
        <v>73.75</v>
      </c>
      <c r="J187" s="31" t="n">
        <v>73.59999999999999</v>
      </c>
      <c r="K187" s="31" t="n">
        <v>73.91</v>
      </c>
      <c r="L187" s="31" t="n">
        <v>69.01000000000001</v>
      </c>
      <c r="M187" s="31" t="n">
        <v>9.48</v>
      </c>
      <c r="N187" t="inlineStr">
        <is>
          <t>04o0g</t>
        </is>
      </c>
    </row>
    <row r="188">
      <c r="A188" t="n">
        <v>187</v>
      </c>
      <c r="B188" t="inlineStr">
        <is>
          <t>Adam Larsson</t>
        </is>
      </c>
      <c r="C188" t="inlineStr">
        <is>
          <t>SEA</t>
        </is>
      </c>
      <c r="D188" t="inlineStr">
        <is>
          <t>D</t>
        </is>
      </c>
      <c r="E188" t="inlineStr">
        <is>
          <t>Mike</t>
        </is>
      </c>
      <c r="F188" s="30" t="n">
        <v>5250000</v>
      </c>
      <c r="G188" s="31" t="n">
        <v>70.75</v>
      </c>
      <c r="H188" s="31" t="n">
        <v>70.48</v>
      </c>
      <c r="I188" s="31" t="n">
        <v>67.48999999999999</v>
      </c>
      <c r="J188" s="31" t="n">
        <v>66.66</v>
      </c>
      <c r="K188" s="31" t="n">
        <v>68.33</v>
      </c>
      <c r="L188" s="31" t="n">
        <v>68.98</v>
      </c>
      <c r="M188" s="31" t="n">
        <v>-2.99</v>
      </c>
      <c r="N188" t="inlineStr">
        <is>
          <t>020f4</t>
        </is>
      </c>
    </row>
    <row r="189">
      <c r="A189" t="n">
        <v>188</v>
      </c>
      <c r="B189" t="inlineStr">
        <is>
          <t>Gabriel Landeskog</t>
        </is>
      </c>
      <c r="C189" t="inlineStr">
        <is>
          <t>COL</t>
        </is>
      </c>
      <c r="D189" t="inlineStr">
        <is>
          <t>F</t>
        </is>
      </c>
      <c r="E189" t="inlineStr">
        <is>
          <t>FA</t>
        </is>
      </c>
      <c r="F189" s="30" t="n">
        <v>7000000</v>
      </c>
      <c r="G189" s="31" t="n">
        <v>54.33</v>
      </c>
      <c r="H189" s="31" t="n">
        <v>55.72</v>
      </c>
      <c r="I189" s="31" t="n">
        <v>82</v>
      </c>
      <c r="J189" s="31" t="n">
        <v>83.75</v>
      </c>
      <c r="K189" s="31" t="n">
        <v>80.25</v>
      </c>
      <c r="L189" s="31" t="n">
        <v>68.86</v>
      </c>
      <c r="M189" s="31" t="n">
        <v>26.28</v>
      </c>
      <c r="N189" t="inlineStr">
        <is>
          <t>0243e</t>
        </is>
      </c>
    </row>
    <row r="190">
      <c r="A190" t="n">
        <v>189</v>
      </c>
      <c r="B190" t="inlineStr">
        <is>
          <t>Artem Zub</t>
        </is>
      </c>
      <c r="C190" t="inlineStr">
        <is>
          <t>OTT</t>
        </is>
      </c>
      <c r="D190" t="inlineStr">
        <is>
          <t>D</t>
        </is>
      </c>
      <c r="E190" t="inlineStr">
        <is>
          <t>FA</t>
        </is>
      </c>
      <c r="F190" s="30" t="n">
        <v>4600000</v>
      </c>
      <c r="G190" s="31" t="n">
        <v>68.54000000000001</v>
      </c>
      <c r="H190" s="31" t="n">
        <v>67.28</v>
      </c>
      <c r="I190" s="31" t="n">
        <v>70.14</v>
      </c>
      <c r="J190" s="31" t="n">
        <v>70.14</v>
      </c>
      <c r="K190" s="31" t="n"/>
      <c r="L190" s="31" t="n">
        <v>68.70999999999999</v>
      </c>
      <c r="M190" s="31" t="n">
        <v>2.86</v>
      </c>
      <c r="N190" t="inlineStr">
        <is>
          <t>04abd</t>
        </is>
      </c>
    </row>
    <row r="191">
      <c r="A191" t="n">
        <v>190</v>
      </c>
      <c r="B191" t="inlineStr">
        <is>
          <t>Jake Middleton</t>
        </is>
      </c>
      <c r="C191" t="inlineStr">
        <is>
          <t>CGY</t>
        </is>
      </c>
      <c r="D191" t="inlineStr">
        <is>
          <t>D</t>
        </is>
      </c>
      <c r="E191" t="inlineStr">
        <is>
          <t>FA</t>
        </is>
      </c>
      <c r="F191" s="30" t="n">
        <v>4350000</v>
      </c>
      <c r="G191" s="31" t="n">
        <v>58.39</v>
      </c>
      <c r="H191" s="31" t="n">
        <v>64.36</v>
      </c>
      <c r="I191" s="31" t="n">
        <v>73.03</v>
      </c>
      <c r="J191" s="31" t="n"/>
      <c r="K191" s="31" t="n">
        <v>73.03</v>
      </c>
      <c r="L191" s="31" t="n">
        <v>68.69</v>
      </c>
      <c r="M191" s="31" t="n">
        <v>8.67</v>
      </c>
      <c r="N191" t="inlineStr">
        <is>
          <t>03eer</t>
        </is>
      </c>
    </row>
    <row r="192">
      <c r="A192" t="n">
        <v>191</v>
      </c>
      <c r="B192" t="inlineStr">
        <is>
          <t>Lawson Crouse</t>
        </is>
      </c>
      <c r="C192" t="inlineStr">
        <is>
          <t>UTA</t>
        </is>
      </c>
      <c r="D192" t="inlineStr">
        <is>
          <t>F</t>
        </is>
      </c>
      <c r="E192" t="inlineStr">
        <is>
          <t>FA</t>
        </is>
      </c>
      <c r="F192" s="30" t="n">
        <v>4300000</v>
      </c>
      <c r="G192" s="31" t="n">
        <v>74.18000000000001</v>
      </c>
      <c r="H192" s="31" t="n">
        <v>70.17</v>
      </c>
      <c r="I192" s="31" t="n">
        <v>66.3</v>
      </c>
      <c r="J192" s="31" t="n">
        <v>69.19</v>
      </c>
      <c r="K192" s="31" t="n">
        <v>63.42</v>
      </c>
      <c r="L192" s="31" t="n">
        <v>68.23</v>
      </c>
      <c r="M192" s="31" t="n">
        <v>-3.87</v>
      </c>
      <c r="N192" t="inlineStr">
        <is>
          <t>03mm6</t>
        </is>
      </c>
    </row>
    <row r="193">
      <c r="A193" t="n">
        <v>192</v>
      </c>
      <c r="B193" t="inlineStr">
        <is>
          <t>Sean Durzi</t>
        </is>
      </c>
      <c r="C193" t="inlineStr">
        <is>
          <t>NYR</t>
        </is>
      </c>
      <c r="D193" t="inlineStr">
        <is>
          <t>D</t>
        </is>
      </c>
      <c r="E193" t="inlineStr">
        <is>
          <t>FA</t>
        </is>
      </c>
      <c r="F193" s="30" t="n">
        <v>6000000</v>
      </c>
      <c r="G193" s="31" t="n">
        <v>59.68</v>
      </c>
      <c r="H193" s="31" t="n">
        <v>60.98</v>
      </c>
      <c r="I193" s="31" t="n">
        <v>75.42</v>
      </c>
      <c r="J193" s="31" t="n">
        <v>70.98999999999999</v>
      </c>
      <c r="K193" s="31" t="n">
        <v>79.84999999999999</v>
      </c>
      <c r="L193" s="31" t="n">
        <v>68.2</v>
      </c>
      <c r="M193" s="31" t="n">
        <v>14.44</v>
      </c>
      <c r="N193" t="inlineStr">
        <is>
          <t>04gek</t>
        </is>
      </c>
    </row>
    <row r="194">
      <c r="A194" t="n">
        <v>193</v>
      </c>
      <c r="B194" t="inlineStr">
        <is>
          <t>Chris Kreider</t>
        </is>
      </c>
      <c r="C194" t="inlineStr">
        <is>
          <t>(N/A)</t>
        </is>
      </c>
      <c r="D194" t="inlineStr">
        <is>
          <t>F</t>
        </is>
      </c>
      <c r="E194" t="inlineStr">
        <is>
          <t>Sidizen Kanes</t>
        </is>
      </c>
      <c r="F194" s="30" t="n">
        <v>6500000</v>
      </c>
      <c r="G194" s="31" t="n">
        <v>65.75</v>
      </c>
      <c r="H194" s="31" t="n">
        <v>70.18000000000001</v>
      </c>
      <c r="I194" s="31" t="n">
        <v>66.09999999999999</v>
      </c>
      <c r="J194" s="31" t="n">
        <v>66.79000000000001</v>
      </c>
      <c r="K194" s="31" t="n">
        <v>65.41</v>
      </c>
      <c r="L194" s="31" t="n">
        <v>68.14</v>
      </c>
      <c r="M194" s="31" t="n">
        <v>-4.08</v>
      </c>
      <c r="N194" t="inlineStr">
        <is>
          <t>01f5z</t>
        </is>
      </c>
    </row>
    <row r="195">
      <c r="A195" t="n">
        <v>194</v>
      </c>
      <c r="B195" t="inlineStr">
        <is>
          <t>JJ Peterka</t>
        </is>
      </c>
      <c r="C195" t="inlineStr">
        <is>
          <t>BOS</t>
        </is>
      </c>
      <c r="D195" t="inlineStr">
        <is>
          <t>F</t>
        </is>
      </c>
      <c r="E195" t="inlineStr">
        <is>
          <t>FA</t>
        </is>
      </c>
      <c r="F195" s="30" t="n">
        <v>7700000</v>
      </c>
      <c r="G195" s="31" t="n">
        <v>59.56</v>
      </c>
      <c r="H195" s="31" t="n">
        <v>66.22</v>
      </c>
      <c r="I195" s="31" t="n">
        <v>69.59999999999999</v>
      </c>
      <c r="J195" s="31" t="n">
        <v>73.42</v>
      </c>
      <c r="K195" s="31" t="n">
        <v>65.77</v>
      </c>
      <c r="L195" s="31" t="n">
        <v>67.91</v>
      </c>
      <c r="M195" s="31" t="n">
        <v>3.38</v>
      </c>
      <c r="N195" t="inlineStr">
        <is>
          <t>04zj5</t>
        </is>
      </c>
    </row>
    <row r="196">
      <c r="A196" t="n">
        <v>195</v>
      </c>
      <c r="B196" t="inlineStr">
        <is>
          <t>Gustav Forsling</t>
        </is>
      </c>
      <c r="C196" t="inlineStr">
        <is>
          <t>FLA</t>
        </is>
      </c>
      <c r="D196" t="inlineStr">
        <is>
          <t>D</t>
        </is>
      </c>
      <c r="E196" t="inlineStr">
        <is>
          <t>FA</t>
        </is>
      </c>
      <c r="F196" s="30" t="n">
        <v>5750000</v>
      </c>
      <c r="G196" s="31" t="n">
        <v>61.14</v>
      </c>
      <c r="H196" s="31" t="n">
        <v>66.56</v>
      </c>
      <c r="I196" s="31" t="n">
        <v>68.8</v>
      </c>
      <c r="J196" s="31" t="n">
        <v>70.01000000000001</v>
      </c>
      <c r="K196" s="31" t="n">
        <v>67.58</v>
      </c>
      <c r="L196" s="31" t="n">
        <v>67.68000000000001</v>
      </c>
      <c r="M196" s="31" t="n">
        <v>2.24</v>
      </c>
      <c r="N196" t="inlineStr">
        <is>
          <t>03ecl</t>
        </is>
      </c>
    </row>
    <row r="197">
      <c r="A197" t="n">
        <v>196</v>
      </c>
      <c r="B197" t="inlineStr">
        <is>
          <t>Mason McTavish</t>
        </is>
      </c>
      <c r="C197" t="inlineStr">
        <is>
          <t>STL</t>
        </is>
      </c>
      <c r="D197" t="inlineStr">
        <is>
          <t>F</t>
        </is>
      </c>
      <c r="E197" t="inlineStr">
        <is>
          <t>FA</t>
        </is>
      </c>
      <c r="F197" s="30" t="n">
        <v>7000000</v>
      </c>
      <c r="G197" s="31" t="n">
        <v>64.56999999999999</v>
      </c>
      <c r="H197" s="31" t="n">
        <v>63.91</v>
      </c>
      <c r="I197" s="31" t="n">
        <v>71.09999999999999</v>
      </c>
      <c r="J197" s="31" t="n">
        <v>66.73999999999999</v>
      </c>
      <c r="K197" s="31" t="n">
        <v>75.45999999999999</v>
      </c>
      <c r="L197" s="31" t="n">
        <v>67.5</v>
      </c>
      <c r="M197" s="31" t="n">
        <v>7.19</v>
      </c>
      <c r="N197" t="inlineStr">
        <is>
          <t>05gd8</t>
        </is>
      </c>
    </row>
    <row r="198">
      <c r="A198" t="n">
        <v>197</v>
      </c>
      <c r="B198" t="inlineStr">
        <is>
          <t>Anthony Mantha</t>
        </is>
      </c>
      <c r="C198" t="inlineStr">
        <is>
          <t>NJD</t>
        </is>
      </c>
      <c r="D198" t="inlineStr">
        <is>
          <t>F</t>
        </is>
      </c>
      <c r="E198" t="inlineStr">
        <is>
          <t>Le Duke of Dangles</t>
        </is>
      </c>
      <c r="F198" s="30" t="n">
        <v>2500000</v>
      </c>
      <c r="G198" s="31" t="n">
        <v>80.95</v>
      </c>
      <c r="H198" s="31" t="n">
        <v>67.66</v>
      </c>
      <c r="I198" s="31" t="n">
        <v>67.31</v>
      </c>
      <c r="J198" s="31" t="n">
        <v>64.81</v>
      </c>
      <c r="K198" s="31" t="n">
        <v>69.81</v>
      </c>
      <c r="L198" s="31" t="n">
        <v>67.48</v>
      </c>
      <c r="M198" s="31" t="n">
        <v>-0.35</v>
      </c>
      <c r="N198" t="inlineStr">
        <is>
          <t>02ybj</t>
        </is>
      </c>
    </row>
    <row r="199">
      <c r="A199" t="n">
        <v>198</v>
      </c>
      <c r="B199" t="inlineStr">
        <is>
          <t>Blake Coleman</t>
        </is>
      </c>
      <c r="C199" t="inlineStr">
        <is>
          <t>MIN</t>
        </is>
      </c>
      <c r="D199" t="inlineStr">
        <is>
          <t>F</t>
        </is>
      </c>
      <c r="E199" t="inlineStr">
        <is>
          <t>FA</t>
        </is>
      </c>
      <c r="F199" s="30" t="n">
        <v>4900000</v>
      </c>
      <c r="G199" s="31" t="n">
        <v>63.77</v>
      </c>
      <c r="H199" s="31" t="n">
        <v>66.72</v>
      </c>
      <c r="I199" s="31" t="n">
        <v>68.11</v>
      </c>
      <c r="J199" s="31" t="n">
        <v>70.04000000000001</v>
      </c>
      <c r="K199" s="31" t="n">
        <v>66.17</v>
      </c>
      <c r="L199" s="31" t="n">
        <v>67.41</v>
      </c>
      <c r="M199" s="31" t="n">
        <v>1.39</v>
      </c>
      <c r="N199" t="inlineStr">
        <is>
          <t>02fzj</t>
        </is>
      </c>
    </row>
    <row r="200">
      <c r="A200" t="n">
        <v>199</v>
      </c>
      <c r="B200" t="inlineStr">
        <is>
          <t>Luke Evangelista</t>
        </is>
      </c>
      <c r="C200" t="inlineStr">
        <is>
          <t>NJD</t>
        </is>
      </c>
      <c r="D200" t="inlineStr">
        <is>
          <t>F</t>
        </is>
      </c>
      <c r="E200" t="inlineStr">
        <is>
          <t>FA</t>
        </is>
      </c>
      <c r="F200" s="30" t="n">
        <v>3000000</v>
      </c>
      <c r="G200" s="31" t="n">
        <v>66.89</v>
      </c>
      <c r="H200" s="31" t="n">
        <v>64.5</v>
      </c>
      <c r="I200" s="31" t="n">
        <v>70.06</v>
      </c>
      <c r="J200" s="31" t="n">
        <v>70.28</v>
      </c>
      <c r="K200" s="31" t="n">
        <v>69.84</v>
      </c>
      <c r="L200" s="31" t="n">
        <v>67.28</v>
      </c>
      <c r="M200" s="31" t="n">
        <v>5.56</v>
      </c>
      <c r="N200" t="inlineStr">
        <is>
          <t>05gdo</t>
        </is>
      </c>
    </row>
    <row r="201">
      <c r="A201" t="n">
        <v>200</v>
      </c>
      <c r="B201" t="inlineStr">
        <is>
          <t>J.J. Moser</t>
        </is>
      </c>
      <c r="C201" t="inlineStr">
        <is>
          <t>TBL</t>
        </is>
      </c>
      <c r="D201" t="inlineStr">
        <is>
          <t>D</t>
        </is>
      </c>
      <c r="E201" t="inlineStr">
        <is>
          <t>Brown Noesen</t>
        </is>
      </c>
      <c r="F201" s="30" t="n">
        <v>6750000</v>
      </c>
      <c r="G201" s="31" t="n">
        <v>69.92</v>
      </c>
      <c r="H201" s="31" t="n">
        <v>66.15000000000001</v>
      </c>
      <c r="I201" s="31" t="n">
        <v>68.42</v>
      </c>
      <c r="J201" s="31" t="n">
        <v>67.16</v>
      </c>
      <c r="K201" s="31" t="n">
        <v>69.68000000000001</v>
      </c>
      <c r="L201" s="31" t="n">
        <v>67.28</v>
      </c>
      <c r="M201" s="31" t="n">
        <v>2.27</v>
      </c>
      <c r="N201" t="inlineStr">
        <is>
          <t>05962</t>
        </is>
      </c>
    </row>
    <row r="202">
      <c r="A202" t="n">
        <v>201</v>
      </c>
      <c r="B202" t="inlineStr">
        <is>
          <t>Simon Nemec</t>
        </is>
      </c>
      <c r="C202" t="inlineStr">
        <is>
          <t>CGY</t>
        </is>
      </c>
      <c r="D202" t="inlineStr">
        <is>
          <t>D</t>
        </is>
      </c>
      <c r="E202" t="inlineStr">
        <is>
          <t>Deef-Fence</t>
        </is>
      </c>
      <c r="F202" s="30" t="n">
        <v>7250000</v>
      </c>
      <c r="G202" s="31" t="n">
        <v>60.75</v>
      </c>
      <c r="H202" s="31" t="n">
        <v>58</v>
      </c>
      <c r="I202" s="31" t="n">
        <v>76.41</v>
      </c>
      <c r="J202" s="31" t="n">
        <v>77.70999999999999</v>
      </c>
      <c r="K202" s="31" t="n">
        <v>75.12</v>
      </c>
      <c r="L202" s="31" t="n">
        <v>67.2</v>
      </c>
      <c r="M202" s="31" t="n">
        <v>18.41</v>
      </c>
      <c r="N202" t="inlineStr">
        <is>
          <t>05ril</t>
        </is>
      </c>
    </row>
    <row r="203">
      <c r="A203" t="n">
        <v>202</v>
      </c>
      <c r="B203" t="inlineStr">
        <is>
          <t>Jack McBain</t>
        </is>
      </c>
      <c r="C203" t="inlineStr">
        <is>
          <t>UTA</t>
        </is>
      </c>
      <c r="D203" t="inlineStr">
        <is>
          <t>F</t>
        </is>
      </c>
      <c r="E203" t="inlineStr">
        <is>
          <t>FA</t>
        </is>
      </c>
      <c r="F203" s="30" t="n">
        <v>4250000</v>
      </c>
      <c r="G203" s="31" t="n">
        <v>64.27</v>
      </c>
      <c r="H203" s="31" t="n">
        <v>65</v>
      </c>
      <c r="I203" s="31" t="n">
        <v>69.41</v>
      </c>
      <c r="J203" s="31" t="n">
        <v>69.41</v>
      </c>
      <c r="K203" s="31" t="n"/>
      <c r="L203" s="31" t="n">
        <v>67.2</v>
      </c>
      <c r="M203" s="31" t="n">
        <v>4.41</v>
      </c>
      <c r="N203" t="inlineStr">
        <is>
          <t>04lc5</t>
        </is>
      </c>
    </row>
    <row r="204">
      <c r="A204" t="n">
        <v>203</v>
      </c>
      <c r="B204" t="inlineStr">
        <is>
          <t>Sam Malinski</t>
        </is>
      </c>
      <c r="C204" t="inlineStr">
        <is>
          <t>COL</t>
        </is>
      </c>
      <c r="D204" t="inlineStr">
        <is>
          <t>D</t>
        </is>
      </c>
      <c r="E204" t="inlineStr">
        <is>
          <t>FA</t>
        </is>
      </c>
      <c r="F204" s="30" t="n">
        <v>4750000</v>
      </c>
      <c r="G204" s="31" t="n">
        <v>69.11</v>
      </c>
      <c r="H204" s="31" t="n">
        <v>62.25</v>
      </c>
      <c r="I204" s="31" t="n">
        <v>72.08</v>
      </c>
      <c r="J204" s="31" t="n">
        <v>69.98</v>
      </c>
      <c r="K204" s="31" t="n">
        <v>74.19</v>
      </c>
      <c r="L204" s="31" t="n">
        <v>67.16</v>
      </c>
      <c r="M204" s="31" t="n">
        <v>9.83</v>
      </c>
      <c r="N204" t="inlineStr">
        <is>
          <t>06age</t>
        </is>
      </c>
    </row>
    <row r="205">
      <c r="A205" t="n">
        <v>204</v>
      </c>
      <c r="B205" t="inlineStr">
        <is>
          <t>Viktor Arvidsson</t>
        </is>
      </c>
      <c r="C205" t="inlineStr">
        <is>
          <t>DET</t>
        </is>
      </c>
      <c r="D205" t="inlineStr">
        <is>
          <t>F</t>
        </is>
      </c>
      <c r="E205" t="inlineStr">
        <is>
          <t>FA</t>
        </is>
      </c>
      <c r="F205" s="30" t="n">
        <v>5000000</v>
      </c>
      <c r="G205" s="31" t="n">
        <v>71.64</v>
      </c>
      <c r="H205" s="31" t="n">
        <v>64.56999999999999</v>
      </c>
      <c r="I205" s="31" t="n">
        <v>69.65000000000001</v>
      </c>
      <c r="J205" s="31" t="n">
        <v>70.22</v>
      </c>
      <c r="K205" s="31" t="n">
        <v>69.06999999999999</v>
      </c>
      <c r="L205" s="31" t="n">
        <v>67.11</v>
      </c>
      <c r="M205" s="31" t="n">
        <v>5.08</v>
      </c>
      <c r="N205" t="inlineStr">
        <is>
          <t>02zpp</t>
        </is>
      </c>
    </row>
    <row r="206">
      <c r="A206" t="n">
        <v>205</v>
      </c>
      <c r="B206" t="inlineStr">
        <is>
          <t>Peyton Krebs</t>
        </is>
      </c>
      <c r="C206" t="inlineStr">
        <is>
          <t>BUF</t>
        </is>
      </c>
      <c r="D206" t="inlineStr">
        <is>
          <t>F</t>
        </is>
      </c>
      <c r="E206" t="inlineStr">
        <is>
          <t>FA</t>
        </is>
      </c>
      <c r="F206" s="30" t="n">
        <v>4500000</v>
      </c>
      <c r="G206" s="31" t="n">
        <v>74.19</v>
      </c>
      <c r="H206" s="31" t="n">
        <v>69.11</v>
      </c>
      <c r="I206" s="31" t="n">
        <v>64.86</v>
      </c>
      <c r="J206" s="31" t="n"/>
      <c r="K206" s="31" t="n">
        <v>64.86</v>
      </c>
      <c r="L206" s="31" t="n">
        <v>66.98</v>
      </c>
      <c r="M206" s="31" t="n">
        <v>-4.25</v>
      </c>
      <c r="N206" t="inlineStr">
        <is>
          <t>04amd</t>
        </is>
      </c>
    </row>
    <row r="207">
      <c r="A207" t="n">
        <v>206</v>
      </c>
      <c r="B207" t="inlineStr">
        <is>
          <t>Jason Zucker</t>
        </is>
      </c>
      <c r="C207" t="inlineStr">
        <is>
          <t>BUF</t>
        </is>
      </c>
      <c r="D207" t="inlineStr">
        <is>
          <t>F</t>
        </is>
      </c>
      <c r="E207" t="inlineStr">
        <is>
          <t>Mike</t>
        </is>
      </c>
      <c r="F207" s="30" t="n">
        <v>4750000</v>
      </c>
      <c r="G207" s="31" t="n">
        <v>61.44</v>
      </c>
      <c r="H207" s="31" t="n">
        <v>68.62</v>
      </c>
      <c r="I207" s="31" t="n">
        <v>65.11</v>
      </c>
      <c r="J207" s="31" t="n">
        <v>64.34</v>
      </c>
      <c r="K207" s="31" t="n">
        <v>65.88</v>
      </c>
      <c r="L207" s="31" t="n">
        <v>66.87</v>
      </c>
      <c r="M207" s="31" t="n">
        <v>-3.51</v>
      </c>
      <c r="N207" t="inlineStr">
        <is>
          <t>01zt0</t>
        </is>
      </c>
    </row>
    <row r="208">
      <c r="A208" t="n">
        <v>207</v>
      </c>
      <c r="B208" t="inlineStr">
        <is>
          <t>Jordan Eberle</t>
        </is>
      </c>
      <c r="C208" t="inlineStr">
        <is>
          <t>SEA</t>
        </is>
      </c>
      <c r="D208" t="inlineStr">
        <is>
          <t>F</t>
        </is>
      </c>
      <c r="E208" t="inlineStr">
        <is>
          <t>FA</t>
        </is>
      </c>
      <c r="F208" s="30" t="n">
        <v>5500000</v>
      </c>
      <c r="G208" s="31" t="n">
        <v>69.47</v>
      </c>
      <c r="H208" s="31" t="n">
        <v>65.41</v>
      </c>
      <c r="I208" s="31" t="n">
        <v>68.23999999999999</v>
      </c>
      <c r="J208" s="31" t="n">
        <v>67.31999999999999</v>
      </c>
      <c r="K208" s="31" t="n">
        <v>69.16</v>
      </c>
      <c r="L208" s="31" t="n">
        <v>66.81999999999999</v>
      </c>
      <c r="M208" s="31" t="n">
        <v>2.83</v>
      </c>
      <c r="N208" t="inlineStr">
        <is>
          <t>01587</t>
        </is>
      </c>
    </row>
    <row r="209">
      <c r="A209" t="n">
        <v>208</v>
      </c>
      <c r="B209" t="inlineStr">
        <is>
          <t>Ivan Provorov</t>
        </is>
      </c>
      <c r="C209" t="inlineStr">
        <is>
          <t>CBJ</t>
        </is>
      </c>
      <c r="D209" t="inlineStr">
        <is>
          <t>D</t>
        </is>
      </c>
      <c r="E209" t="inlineStr">
        <is>
          <t>FA</t>
        </is>
      </c>
      <c r="F209" s="30" t="n">
        <v>8500000</v>
      </c>
      <c r="G209" s="31" t="n">
        <v>65.51000000000001</v>
      </c>
      <c r="H209" s="31" t="n">
        <v>69.33</v>
      </c>
      <c r="I209" s="31" t="n">
        <v>64.03</v>
      </c>
      <c r="J209" s="31" t="n">
        <v>63.81</v>
      </c>
      <c r="K209" s="31" t="n">
        <v>64.25</v>
      </c>
      <c r="L209" s="31" t="n">
        <v>66.68000000000001</v>
      </c>
      <c r="M209" s="31" t="n">
        <v>-5.3</v>
      </c>
      <c r="N209" t="inlineStr">
        <is>
          <t>03pax</t>
        </is>
      </c>
    </row>
    <row r="210">
      <c r="A210" t="n">
        <v>209</v>
      </c>
      <c r="B210" t="inlineStr">
        <is>
          <t>Mats Zuccarello</t>
        </is>
      </c>
      <c r="C210" t="inlineStr">
        <is>
          <t>LAK</t>
        </is>
      </c>
      <c r="D210" t="inlineStr">
        <is>
          <t>F</t>
        </is>
      </c>
      <c r="E210" t="inlineStr">
        <is>
          <t>Deef-Fence</t>
        </is>
      </c>
      <c r="F210" s="30" t="n">
        <v>1000000</v>
      </c>
      <c r="G210" s="31" t="n">
        <v>65.84</v>
      </c>
      <c r="H210" s="31" t="n">
        <v>67.81999999999999</v>
      </c>
      <c r="I210" s="31" t="n">
        <v>65.23</v>
      </c>
      <c r="J210" s="31" t="n">
        <v>66.92</v>
      </c>
      <c r="K210" s="31" t="n">
        <v>63.55</v>
      </c>
      <c r="L210" s="31" t="n">
        <v>66.53</v>
      </c>
      <c r="M210" s="31" t="n">
        <v>-2.59</v>
      </c>
      <c r="N210" t="inlineStr">
        <is>
          <t>01sio</t>
        </is>
      </c>
    </row>
    <row r="211">
      <c r="A211" t="n">
        <v>210</v>
      </c>
      <c r="B211" t="inlineStr">
        <is>
          <t>Drew Doughty</t>
        </is>
      </c>
      <c r="C211" t="inlineStr">
        <is>
          <t>LAK</t>
        </is>
      </c>
      <c r="D211" t="inlineStr">
        <is>
          <t>D</t>
        </is>
      </c>
      <c r="E211" t="inlineStr">
        <is>
          <t>FA</t>
        </is>
      </c>
      <c r="F211" s="30" t="n">
        <v>11000000</v>
      </c>
      <c r="G211" s="31" t="n">
        <v>51.92</v>
      </c>
      <c r="H211" s="31" t="n">
        <v>63.4</v>
      </c>
      <c r="I211" s="31" t="n">
        <v>69.55</v>
      </c>
      <c r="J211" s="31" t="n">
        <v>67.40000000000001</v>
      </c>
      <c r="K211" s="31" t="n">
        <v>71.70999999999999</v>
      </c>
      <c r="L211" s="31" t="n">
        <v>66.47</v>
      </c>
      <c r="M211" s="31" t="n">
        <v>6.15</v>
      </c>
      <c r="N211" t="inlineStr">
        <is>
          <t>00qnu</t>
        </is>
      </c>
    </row>
    <row r="212">
      <c r="A212" t="n">
        <v>211</v>
      </c>
      <c r="B212" t="inlineStr">
        <is>
          <t>Esa Lindell</t>
        </is>
      </c>
      <c r="C212" t="inlineStr">
        <is>
          <t>DAL</t>
        </is>
      </c>
      <c r="D212" t="inlineStr">
        <is>
          <t>D</t>
        </is>
      </c>
      <c r="E212" t="inlineStr">
        <is>
          <t>FA</t>
        </is>
      </c>
      <c r="F212" s="30" t="n">
        <v>5250000</v>
      </c>
      <c r="G212" s="31" t="n">
        <v>69.29000000000001</v>
      </c>
      <c r="H212" s="31" t="n">
        <v>67.72</v>
      </c>
      <c r="I212" s="31" t="n">
        <v>64.81</v>
      </c>
      <c r="J212" s="31" t="n">
        <v>65.26000000000001</v>
      </c>
      <c r="K212" s="31" t="n">
        <v>64.36</v>
      </c>
      <c r="L212" s="31" t="n">
        <v>66.27</v>
      </c>
      <c r="M212" s="31" t="n">
        <v>-2.91</v>
      </c>
      <c r="N212" t="inlineStr">
        <is>
          <t>02npz</t>
        </is>
      </c>
    </row>
    <row r="213">
      <c r="A213" t="n">
        <v>212</v>
      </c>
      <c r="B213" t="inlineStr">
        <is>
          <t>Elias Lindholm</t>
        </is>
      </c>
      <c r="C213" t="inlineStr">
        <is>
          <t>BOS</t>
        </is>
      </c>
      <c r="D213" t="inlineStr">
        <is>
          <t>F</t>
        </is>
      </c>
      <c r="E213" t="inlineStr">
        <is>
          <t>FA</t>
        </is>
      </c>
      <c r="F213" s="30" t="n">
        <v>7750000</v>
      </c>
      <c r="G213" s="31" t="n">
        <v>64.91</v>
      </c>
      <c r="H213" s="31" t="n">
        <v>66.12</v>
      </c>
      <c r="I213" s="31" t="n">
        <v>66.27</v>
      </c>
      <c r="J213" s="31" t="n">
        <v>70.5</v>
      </c>
      <c r="K213" s="31" t="n">
        <v>62.04</v>
      </c>
      <c r="L213" s="31" t="n">
        <v>66.19</v>
      </c>
      <c r="M213" s="31" t="n">
        <v>0.15</v>
      </c>
      <c r="N213" t="inlineStr">
        <is>
          <t>02wy3</t>
        </is>
      </c>
    </row>
    <row r="214">
      <c r="A214" t="n">
        <v>213</v>
      </c>
      <c r="B214" t="inlineStr">
        <is>
          <t>Jackson Blake</t>
        </is>
      </c>
      <c r="C214" t="inlineStr">
        <is>
          <t>CAR</t>
        </is>
      </c>
      <c r="D214" t="inlineStr">
        <is>
          <t>F</t>
        </is>
      </c>
      <c r="E214" t="inlineStr">
        <is>
          <t>Sidizen Kanes</t>
        </is>
      </c>
      <c r="F214" s="30" t="n">
        <v>5117002</v>
      </c>
      <c r="G214" s="31" t="n">
        <v>70.01000000000001</v>
      </c>
      <c r="H214" s="31" t="n">
        <v>60.93</v>
      </c>
      <c r="I214" s="31" t="n">
        <v>71.29000000000001</v>
      </c>
      <c r="J214" s="31" t="n">
        <v>72.86</v>
      </c>
      <c r="K214" s="31" t="n">
        <v>69.73</v>
      </c>
      <c r="L214" s="31" t="n">
        <v>66.11</v>
      </c>
      <c r="M214" s="31" t="n">
        <v>10.36</v>
      </c>
      <c r="N214" t="inlineStr">
        <is>
          <t>05tv0</t>
        </is>
      </c>
    </row>
    <row r="215">
      <c r="A215" t="n">
        <v>214</v>
      </c>
      <c r="B215" t="inlineStr">
        <is>
          <t>Connor McMichael</t>
        </is>
      </c>
      <c r="C215" t="inlineStr">
        <is>
          <t>STL</t>
        </is>
      </c>
      <c r="D215" t="inlineStr">
        <is>
          <t>F</t>
        </is>
      </c>
      <c r="E215" t="inlineStr">
        <is>
          <t>Brown Noesen</t>
        </is>
      </c>
      <c r="F215" s="30" t="n">
        <v>6750000</v>
      </c>
      <c r="G215" s="31" t="n">
        <v>63.55</v>
      </c>
      <c r="H215" s="31" t="n">
        <v>67.56</v>
      </c>
      <c r="I215" s="31" t="n">
        <v>64.48</v>
      </c>
      <c r="J215" s="31" t="n">
        <v>60.61</v>
      </c>
      <c r="K215" s="31" t="n">
        <v>68.34999999999999</v>
      </c>
      <c r="L215" s="31" t="n">
        <v>66.02</v>
      </c>
      <c r="M215" s="31" t="n">
        <v>-3.08</v>
      </c>
      <c r="N215" t="inlineStr">
        <is>
          <t>04yn0</t>
        </is>
      </c>
    </row>
    <row r="216">
      <c r="A216" t="n">
        <v>215</v>
      </c>
      <c r="B216" t="inlineStr">
        <is>
          <t>Matt Duchene</t>
        </is>
      </c>
      <c r="C216" t="inlineStr">
        <is>
          <t>DAL</t>
        </is>
      </c>
      <c r="D216" t="inlineStr">
        <is>
          <t>F</t>
        </is>
      </c>
      <c r="E216" t="inlineStr">
        <is>
          <t>FA</t>
        </is>
      </c>
      <c r="F216" s="30" t="n">
        <v>4500000</v>
      </c>
      <c r="G216" s="31" t="n">
        <v>53.37</v>
      </c>
      <c r="H216" s="31" t="n">
        <v>65.04000000000001</v>
      </c>
      <c r="I216" s="31" t="n">
        <v>66.89</v>
      </c>
      <c r="J216" s="31" t="n">
        <v>68.94</v>
      </c>
      <c r="K216" s="31" t="n">
        <v>64.84</v>
      </c>
      <c r="L216" s="31" t="n">
        <v>65.97</v>
      </c>
      <c r="M216" s="31" t="n">
        <v>1.85</v>
      </c>
      <c r="N216" t="inlineStr">
        <is>
          <t>01ex7</t>
        </is>
      </c>
    </row>
    <row r="217">
      <c r="A217" t="n">
        <v>216</v>
      </c>
      <c r="B217" t="inlineStr">
        <is>
          <t>Bobby McMann</t>
        </is>
      </c>
      <c r="C217" t="inlineStr">
        <is>
          <t>SEA</t>
        </is>
      </c>
      <c r="D217" t="inlineStr">
        <is>
          <t>F</t>
        </is>
      </c>
      <c r="E217" t="inlineStr">
        <is>
          <t>Aznfungus</t>
        </is>
      </c>
      <c r="F217" s="30" t="n">
        <v>5750000</v>
      </c>
      <c r="G217" s="31" t="n">
        <v>66.33</v>
      </c>
      <c r="H217" s="31" t="n">
        <v>64.54000000000001</v>
      </c>
      <c r="I217" s="31" t="n">
        <v>67.37</v>
      </c>
      <c r="J217" s="31" t="n">
        <v>65.45</v>
      </c>
      <c r="K217" s="31" t="n">
        <v>69.29000000000001</v>
      </c>
      <c r="L217" s="31" t="n">
        <v>65.95999999999999</v>
      </c>
      <c r="M217" s="31" t="n">
        <v>2.83</v>
      </c>
      <c r="N217" t="inlineStr">
        <is>
          <t>05j3d</t>
        </is>
      </c>
    </row>
    <row r="218">
      <c r="A218" t="n">
        <v>217</v>
      </c>
      <c r="B218" t="inlineStr">
        <is>
          <t>Jake Walman</t>
        </is>
      </c>
      <c r="C218" t="inlineStr">
        <is>
          <t>EDM</t>
        </is>
      </c>
      <c r="D218" t="inlineStr">
        <is>
          <t>D</t>
        </is>
      </c>
      <c r="E218" t="inlineStr">
        <is>
          <t>Le Duke of Dangles</t>
        </is>
      </c>
      <c r="F218" s="30" t="n">
        <v>7000000</v>
      </c>
      <c r="G218" s="31" t="n">
        <v>43.8</v>
      </c>
      <c r="H218" s="31" t="n">
        <v>62.8</v>
      </c>
      <c r="I218" s="31" t="n">
        <v>68.92</v>
      </c>
      <c r="J218" s="31" t="n">
        <v>66.7</v>
      </c>
      <c r="K218" s="31" t="n">
        <v>71.14</v>
      </c>
      <c r="L218" s="31" t="n">
        <v>65.86</v>
      </c>
      <c r="M218" s="31" t="n">
        <v>6.12</v>
      </c>
      <c r="N218" t="inlineStr">
        <is>
          <t>03dde</t>
        </is>
      </c>
    </row>
    <row r="219">
      <c r="A219" t="n">
        <v>218</v>
      </c>
      <c r="B219" t="inlineStr">
        <is>
          <t>Alex Laferriere</t>
        </is>
      </c>
      <c r="C219" t="inlineStr">
        <is>
          <t>LAK</t>
        </is>
      </c>
      <c r="D219" t="inlineStr">
        <is>
          <t>F</t>
        </is>
      </c>
      <c r="E219" t="inlineStr">
        <is>
          <t>FA</t>
        </is>
      </c>
      <c r="F219" s="30" t="n">
        <v>4100000</v>
      </c>
      <c r="G219" s="31" t="n">
        <v>70.20999999999999</v>
      </c>
      <c r="H219" s="31" t="n">
        <v>67.93000000000001</v>
      </c>
      <c r="I219" s="31" t="n">
        <v>63.73</v>
      </c>
      <c r="J219" s="31" t="n">
        <v>66.25</v>
      </c>
      <c r="K219" s="31" t="n">
        <v>61.21</v>
      </c>
      <c r="L219" s="31" t="n">
        <v>65.83</v>
      </c>
      <c r="M219" s="31" t="n">
        <v>-4.2</v>
      </c>
      <c r="N219" t="inlineStr">
        <is>
          <t>05ltt</t>
        </is>
      </c>
    </row>
    <row r="220">
      <c r="A220" t="n">
        <v>219</v>
      </c>
      <c r="B220" t="inlineStr">
        <is>
          <t>Brock Boeser</t>
        </is>
      </c>
      <c r="C220" t="inlineStr">
        <is>
          <t>VAN</t>
        </is>
      </c>
      <c r="D220" t="inlineStr">
        <is>
          <t>F</t>
        </is>
      </c>
      <c r="E220" t="inlineStr">
        <is>
          <t>FA</t>
        </is>
      </c>
      <c r="F220" s="30" t="n">
        <v>7250000</v>
      </c>
      <c r="G220" s="31" t="n">
        <v>60.74</v>
      </c>
      <c r="H220" s="31" t="n">
        <v>65.36</v>
      </c>
      <c r="I220" s="31" t="n">
        <v>66.01000000000001</v>
      </c>
      <c r="J220" s="31" t="n">
        <v>65.02</v>
      </c>
      <c r="K220" s="31" t="n">
        <v>66.98999999999999</v>
      </c>
      <c r="L220" s="31" t="n">
        <v>65.69</v>
      </c>
      <c r="M220" s="31" t="n">
        <v>0.65</v>
      </c>
      <c r="N220" t="inlineStr">
        <is>
          <t>03raf</t>
        </is>
      </c>
    </row>
    <row r="221">
      <c r="A221" t="n">
        <v>220</v>
      </c>
      <c r="B221" t="inlineStr">
        <is>
          <t>Jonathan Huberdeau</t>
        </is>
      </c>
      <c r="C221" t="inlineStr">
        <is>
          <t>CGY</t>
        </is>
      </c>
      <c r="D221" t="inlineStr">
        <is>
          <t>F</t>
        </is>
      </c>
      <c r="E221" t="inlineStr">
        <is>
          <t>FA</t>
        </is>
      </c>
      <c r="F221" s="30" t="n">
        <v>10500000</v>
      </c>
      <c r="G221" s="31" t="n">
        <v>39.95</v>
      </c>
      <c r="H221" s="31" t="n">
        <v>59.3</v>
      </c>
      <c r="I221" s="31" t="n">
        <v>71.23999999999999</v>
      </c>
      <c r="J221" s="31" t="n">
        <v>70.42</v>
      </c>
      <c r="K221" s="31" t="n">
        <v>72.06</v>
      </c>
      <c r="L221" s="31" t="n">
        <v>65.27</v>
      </c>
      <c r="M221" s="31" t="n">
        <v>11.94</v>
      </c>
      <c r="N221" t="inlineStr">
        <is>
          <t>026p4</t>
        </is>
      </c>
    </row>
    <row r="222">
      <c r="A222" t="n">
        <v>221</v>
      </c>
      <c r="B222" t="inlineStr">
        <is>
          <t>Devon Toews</t>
        </is>
      </c>
      <c r="C222" t="inlineStr">
        <is>
          <t>COL</t>
        </is>
      </c>
      <c r="D222" t="inlineStr">
        <is>
          <t>D</t>
        </is>
      </c>
      <c r="E222" t="inlineStr">
        <is>
          <t>FA</t>
        </is>
      </c>
      <c r="F222" s="30" t="n">
        <v>7250000</v>
      </c>
      <c r="G222" s="31" t="n">
        <v>49.13</v>
      </c>
      <c r="H222" s="31" t="n">
        <v>59.57</v>
      </c>
      <c r="I222" s="31" t="n">
        <v>70.43000000000001</v>
      </c>
      <c r="J222" s="31" t="n">
        <v>72.16</v>
      </c>
      <c r="K222" s="31" t="n">
        <v>68.70999999999999</v>
      </c>
      <c r="L222" s="31" t="n">
        <v>65</v>
      </c>
      <c r="M222" s="31" t="n">
        <v>10.86</v>
      </c>
      <c r="N222" t="inlineStr">
        <is>
          <t>03ec6</t>
        </is>
      </c>
    </row>
    <row r="223">
      <c r="A223" t="n">
        <v>222</v>
      </c>
      <c r="B223" t="inlineStr">
        <is>
          <t>Gavin McKenna</t>
        </is>
      </c>
      <c r="C223" t="inlineStr">
        <is>
          <t>TOR</t>
        </is>
      </c>
      <c r="D223" t="inlineStr">
        <is>
          <t>F</t>
        </is>
      </c>
      <c r="E223" t="inlineStr">
        <is>
          <t>FA</t>
        </is>
      </c>
      <c r="F223" s="30" t="n">
        <v>1075000</v>
      </c>
      <c r="G223" s="31" t="n">
        <v>0</v>
      </c>
      <c r="H223" s="31" t="n">
        <v>55.89</v>
      </c>
      <c r="I223" s="31" t="n">
        <v>73.89</v>
      </c>
      <c r="J223" s="31" t="n">
        <v>70.42</v>
      </c>
      <c r="K223" s="31" t="n">
        <v>77.37</v>
      </c>
      <c r="L223" s="31" t="n">
        <v>64.89</v>
      </c>
      <c r="M223" s="31" t="n">
        <v>18</v>
      </c>
      <c r="N223" t="inlineStr">
        <is>
          <t>062h5</t>
        </is>
      </c>
    </row>
    <row r="224">
      <c r="A224" t="n">
        <v>223</v>
      </c>
      <c r="B224" t="inlineStr">
        <is>
          <t>Ryan Leonard</t>
        </is>
      </c>
      <c r="C224" t="inlineStr">
        <is>
          <t>WSH</t>
        </is>
      </c>
      <c r="D224" t="inlineStr">
        <is>
          <t>F</t>
        </is>
      </c>
      <c r="E224" t="inlineStr">
        <is>
          <t>Nathan</t>
        </is>
      </c>
      <c r="F224" s="30" t="n">
        <v>950000</v>
      </c>
      <c r="G224" s="31" t="n">
        <v>66.95</v>
      </c>
      <c r="H224" s="31" t="n">
        <v>58.56</v>
      </c>
      <c r="I224" s="31" t="n">
        <v>70.93000000000001</v>
      </c>
      <c r="J224" s="31" t="n">
        <v>73.08</v>
      </c>
      <c r="K224" s="31" t="n">
        <v>68.78</v>
      </c>
      <c r="L224" s="31" t="n">
        <v>64.75</v>
      </c>
      <c r="M224" s="31" t="n">
        <v>12.37</v>
      </c>
      <c r="N224" t="inlineStr">
        <is>
          <t>0644f</t>
        </is>
      </c>
    </row>
    <row r="225">
      <c r="A225" t="n">
        <v>224</v>
      </c>
      <c r="B225" t="inlineStr">
        <is>
          <t>Brayden McNabb</t>
        </is>
      </c>
      <c r="C225" t="inlineStr">
        <is>
          <t>VGK</t>
        </is>
      </c>
      <c r="D225" t="inlineStr">
        <is>
          <t>D</t>
        </is>
      </c>
      <c r="E225" t="inlineStr">
        <is>
          <t>FA</t>
        </is>
      </c>
      <c r="F225" s="30" t="n">
        <v>3650000</v>
      </c>
      <c r="G225" s="31" t="n">
        <v>49.62</v>
      </c>
      <c r="H225" s="31" t="n">
        <v>63.42</v>
      </c>
      <c r="I225" s="31" t="n">
        <v>66.04000000000001</v>
      </c>
      <c r="J225" s="31" t="n">
        <v>66.28</v>
      </c>
      <c r="K225" s="31" t="n">
        <v>65.81</v>
      </c>
      <c r="L225" s="31" t="n">
        <v>64.73</v>
      </c>
      <c r="M225" s="31" t="n">
        <v>2.62</v>
      </c>
      <c r="N225" t="inlineStr">
        <is>
          <t>01mzc</t>
        </is>
      </c>
    </row>
    <row r="226">
      <c r="A226" t="n">
        <v>225</v>
      </c>
      <c r="B226" t="inlineStr">
        <is>
          <t>Vasily Podkolzin</t>
        </is>
      </c>
      <c r="C226" t="inlineStr">
        <is>
          <t>EDM</t>
        </is>
      </c>
      <c r="D226" t="inlineStr">
        <is>
          <t>F</t>
        </is>
      </c>
      <c r="E226" t="inlineStr">
        <is>
          <t>Le Duke of Dangles</t>
        </is>
      </c>
      <c r="F226" s="30" t="n">
        <v>2950000</v>
      </c>
      <c r="G226" s="31" t="n">
        <v>71.93000000000001</v>
      </c>
      <c r="H226" s="31" t="n">
        <v>62.22</v>
      </c>
      <c r="I226" s="31" t="n">
        <v>67.12</v>
      </c>
      <c r="J226" s="31" t="n">
        <v>65.62</v>
      </c>
      <c r="K226" s="31" t="n">
        <v>68.63</v>
      </c>
      <c r="L226" s="31" t="n">
        <v>64.67</v>
      </c>
      <c r="M226" s="31" t="n">
        <v>4.9</v>
      </c>
      <c r="N226" t="inlineStr">
        <is>
          <t>04uqa</t>
        </is>
      </c>
    </row>
    <row r="227">
      <c r="A227" t="n">
        <v>226</v>
      </c>
      <c r="B227" t="inlineStr">
        <is>
          <t>Aliaksei Protas</t>
        </is>
      </c>
      <c r="C227" t="inlineStr">
        <is>
          <t>WSH</t>
        </is>
      </c>
      <c r="D227" t="inlineStr">
        <is>
          <t>F</t>
        </is>
      </c>
      <c r="E227" t="inlineStr">
        <is>
          <t>Kurtis</t>
        </is>
      </c>
      <c r="F227" s="30" t="n">
        <v>3375000</v>
      </c>
      <c r="G227" s="31" t="n">
        <v>68.33</v>
      </c>
      <c r="H227" s="31" t="n">
        <v>64.26000000000001</v>
      </c>
      <c r="I227" s="31" t="n">
        <v>64.63</v>
      </c>
      <c r="J227" s="31" t="n">
        <v>67.17</v>
      </c>
      <c r="K227" s="31" t="n">
        <v>62.09</v>
      </c>
      <c r="L227" s="31" t="n">
        <v>64.44</v>
      </c>
      <c r="M227" s="31" t="n">
        <v>0.37</v>
      </c>
      <c r="N227" t="inlineStr">
        <is>
          <t>051tx</t>
        </is>
      </c>
    </row>
    <row r="228">
      <c r="A228" t="n">
        <v>227</v>
      </c>
      <c r="B228" t="inlineStr">
        <is>
          <t>Josh Doan</t>
        </is>
      </c>
      <c r="C228" t="inlineStr">
        <is>
          <t>BUF</t>
        </is>
      </c>
      <c r="D228" t="inlineStr">
        <is>
          <t>F</t>
        </is>
      </c>
      <c r="E228" t="inlineStr">
        <is>
          <t>Kurtis</t>
        </is>
      </c>
      <c r="F228" s="30" t="n">
        <v>6950000</v>
      </c>
      <c r="G228" s="31" t="n">
        <v>67.39</v>
      </c>
      <c r="H228" s="31" t="n">
        <v>57.53</v>
      </c>
      <c r="I228" s="31" t="n">
        <v>71.06999999999999</v>
      </c>
      <c r="J228" s="31" t="n">
        <v>70.55</v>
      </c>
      <c r="K228" s="31" t="n">
        <v>71.59</v>
      </c>
      <c r="L228" s="31" t="n">
        <v>64.3</v>
      </c>
      <c r="M228" s="31" t="n">
        <v>13.54</v>
      </c>
      <c r="N228" t="inlineStr">
        <is>
          <t>05r3d</t>
        </is>
      </c>
    </row>
    <row r="229">
      <c r="A229" t="n">
        <v>228</v>
      </c>
      <c r="B229" t="inlineStr">
        <is>
          <t>Hampus Lindholm</t>
        </is>
      </c>
      <c r="C229" t="inlineStr">
        <is>
          <t>BOS</t>
        </is>
      </c>
      <c r="D229" t="inlineStr">
        <is>
          <t>D</t>
        </is>
      </c>
      <c r="E229" t="inlineStr">
        <is>
          <t>FA</t>
        </is>
      </c>
      <c r="F229" s="30" t="n">
        <v>6500000</v>
      </c>
      <c r="G229" s="31" t="n">
        <v>60.78</v>
      </c>
      <c r="H229" s="31" t="n">
        <v>63.14</v>
      </c>
      <c r="I229" s="31" t="n">
        <v>65.42</v>
      </c>
      <c r="J229" s="31" t="n">
        <v>65.73999999999999</v>
      </c>
      <c r="K229" s="31" t="n">
        <v>65.09999999999999</v>
      </c>
      <c r="L229" s="31" t="n">
        <v>64.28</v>
      </c>
      <c r="M229" s="31" t="n">
        <v>2.28</v>
      </c>
      <c r="N229" t="inlineStr">
        <is>
          <t>02nof</t>
        </is>
      </c>
    </row>
    <row r="230">
      <c r="A230" t="n">
        <v>229</v>
      </c>
      <c r="B230" t="inlineStr">
        <is>
          <t>Taylor Hall</t>
        </is>
      </c>
      <c r="C230" t="inlineStr">
        <is>
          <t>CAR</t>
        </is>
      </c>
      <c r="D230" t="inlineStr">
        <is>
          <t>F</t>
        </is>
      </c>
      <c r="E230" t="inlineStr">
        <is>
          <t>Mike</t>
        </is>
      </c>
      <c r="F230" s="30" t="n">
        <v>3166667</v>
      </c>
      <c r="G230" s="31" t="n">
        <v>63.85</v>
      </c>
      <c r="H230" s="31" t="n">
        <v>59.35</v>
      </c>
      <c r="I230" s="31" t="n">
        <v>69.08</v>
      </c>
      <c r="J230" s="31" t="n">
        <v>71.59</v>
      </c>
      <c r="K230" s="31" t="n">
        <v>66.56</v>
      </c>
      <c r="L230" s="31" t="n">
        <v>64.22</v>
      </c>
      <c r="M230" s="31" t="n">
        <v>9.73</v>
      </c>
      <c r="N230" t="inlineStr">
        <is>
          <t>01lkz</t>
        </is>
      </c>
    </row>
    <row r="231">
      <c r="A231" t="n">
        <v>230</v>
      </c>
      <c r="B231" t="inlineStr">
        <is>
          <t>Cam York</t>
        </is>
      </c>
      <c r="C231" t="inlineStr">
        <is>
          <t>PHI</t>
        </is>
      </c>
      <c r="D231" t="inlineStr">
        <is>
          <t>D</t>
        </is>
      </c>
      <c r="E231" t="inlineStr">
        <is>
          <t>FA</t>
        </is>
      </c>
      <c r="F231" s="30" t="n">
        <v>5150000</v>
      </c>
      <c r="G231" s="31" t="n">
        <v>57.71</v>
      </c>
      <c r="H231" s="31" t="n">
        <v>61.17</v>
      </c>
      <c r="I231" s="31" t="n">
        <v>67.23</v>
      </c>
      <c r="J231" s="31" t="n">
        <v>65.5</v>
      </c>
      <c r="K231" s="31" t="n">
        <v>68.95</v>
      </c>
      <c r="L231" s="31" t="n">
        <v>64.2</v>
      </c>
      <c r="M231" s="31" t="n">
        <v>6.06</v>
      </c>
      <c r="N231" t="inlineStr">
        <is>
          <t>04ye7</t>
        </is>
      </c>
    </row>
    <row r="232">
      <c r="A232" t="n">
        <v>231</v>
      </c>
      <c r="B232" t="inlineStr">
        <is>
          <t>Anton Lundell</t>
        </is>
      </c>
      <c r="C232" t="inlineStr">
        <is>
          <t>FLA</t>
        </is>
      </c>
      <c r="D232" t="inlineStr">
        <is>
          <t>F</t>
        </is>
      </c>
      <c r="E232" t="inlineStr">
        <is>
          <t>FA</t>
        </is>
      </c>
      <c r="F232" s="30" t="n">
        <v>5000000</v>
      </c>
      <c r="G232" s="31" t="n">
        <v>65.65000000000001</v>
      </c>
      <c r="H232" s="31" t="n">
        <v>65.86</v>
      </c>
      <c r="I232" s="31" t="n">
        <v>62.33</v>
      </c>
      <c r="J232" s="31" t="n">
        <v>66.43000000000001</v>
      </c>
      <c r="K232" s="31" t="n">
        <v>58.23</v>
      </c>
      <c r="L232" s="31" t="n">
        <v>64.09</v>
      </c>
      <c r="M232" s="31" t="n">
        <v>-3.53</v>
      </c>
      <c r="N232" t="inlineStr">
        <is>
          <t>04yqp</t>
        </is>
      </c>
    </row>
    <row r="233">
      <c r="A233" t="n">
        <v>232</v>
      </c>
      <c r="B233" t="inlineStr">
        <is>
          <t>Pavel Buchnevich</t>
        </is>
      </c>
      <c r="C233" t="inlineStr">
        <is>
          <t>STL</t>
        </is>
      </c>
      <c r="D233" t="inlineStr">
        <is>
          <t>F</t>
        </is>
      </c>
      <c r="E233" t="inlineStr">
        <is>
          <t>The Last Place Lukes</t>
        </is>
      </c>
      <c r="F233" s="30" t="n">
        <v>8000000</v>
      </c>
      <c r="G233" s="31" t="n">
        <v>61.6</v>
      </c>
      <c r="H233" s="31" t="n">
        <v>68.56</v>
      </c>
      <c r="I233" s="31" t="n">
        <v>58.56</v>
      </c>
      <c r="J233" s="31" t="n">
        <v>56.1</v>
      </c>
      <c r="K233" s="31" t="n">
        <v>61.03</v>
      </c>
      <c r="L233" s="31" t="n">
        <v>63.56</v>
      </c>
      <c r="M233" s="31" t="n">
        <v>-10</v>
      </c>
      <c r="N233" t="inlineStr">
        <is>
          <t>02wy7</t>
        </is>
      </c>
    </row>
    <row r="234">
      <c r="A234" t="n">
        <v>233</v>
      </c>
      <c r="B234" t="inlineStr">
        <is>
          <t>Troy Terry</t>
        </is>
      </c>
      <c r="C234" t="inlineStr">
        <is>
          <t>ANA</t>
        </is>
      </c>
      <c r="D234" t="inlineStr">
        <is>
          <t>F</t>
        </is>
      </c>
      <c r="E234" t="inlineStr">
        <is>
          <t>FA</t>
        </is>
      </c>
      <c r="F234" s="30" t="n">
        <v>7000000</v>
      </c>
      <c r="G234" s="31" t="n">
        <v>69.23999999999999</v>
      </c>
      <c r="H234" s="31" t="n">
        <v>75.68000000000001</v>
      </c>
      <c r="I234" s="31" t="n">
        <v>51.22</v>
      </c>
      <c r="J234" s="31" t="n">
        <v>50.76</v>
      </c>
      <c r="K234" s="31" t="n">
        <v>51.68</v>
      </c>
      <c r="L234" s="31" t="n">
        <v>63.45</v>
      </c>
      <c r="M234" s="31" t="n">
        <v>-24.46</v>
      </c>
      <c r="N234" t="inlineStr">
        <is>
          <t>03rik</t>
        </is>
      </c>
    </row>
    <row r="235">
      <c r="A235" t="n">
        <v>234</v>
      </c>
      <c r="B235" t="inlineStr">
        <is>
          <t>Brady Skjei</t>
        </is>
      </c>
      <c r="C235" t="inlineStr">
        <is>
          <t>NSH</t>
        </is>
      </c>
      <c r="D235" t="inlineStr">
        <is>
          <t>D</t>
        </is>
      </c>
      <c r="E235" t="inlineStr">
        <is>
          <t>FA</t>
        </is>
      </c>
      <c r="F235" s="30" t="n">
        <v>7000000</v>
      </c>
      <c r="G235" s="31" t="n">
        <v>57.47</v>
      </c>
      <c r="H235" s="31" t="n">
        <v>62.56</v>
      </c>
      <c r="I235" s="31" t="n">
        <v>64.3</v>
      </c>
      <c r="J235" s="31" t="n">
        <v>62.15</v>
      </c>
      <c r="K235" s="31" t="n">
        <v>66.45999999999999</v>
      </c>
      <c r="L235" s="31" t="n">
        <v>63.43</v>
      </c>
      <c r="M235" s="31" t="n">
        <v>1.74</v>
      </c>
      <c r="N235" t="inlineStr">
        <is>
          <t>02nou</t>
        </is>
      </c>
    </row>
    <row r="236">
      <c r="A236" t="n">
        <v>235</v>
      </c>
      <c r="B236" t="inlineStr">
        <is>
          <t>Zeev Buium</t>
        </is>
      </c>
      <c r="C236" t="inlineStr">
        <is>
          <t>VAN</t>
        </is>
      </c>
      <c r="D236" t="inlineStr">
        <is>
          <t>D</t>
        </is>
      </c>
      <c r="E236" t="inlineStr">
        <is>
          <t>Keith</t>
        </is>
      </c>
      <c r="F236" s="30" t="n">
        <v>966500</v>
      </c>
      <c r="G236" s="31" t="n">
        <v>50.69</v>
      </c>
      <c r="H236" s="31" t="n">
        <v>51.17</v>
      </c>
      <c r="I236" s="31" t="n">
        <v>75.19</v>
      </c>
      <c r="J236" s="31" t="n">
        <v>74.05</v>
      </c>
      <c r="K236" s="31" t="n">
        <v>76.34</v>
      </c>
      <c r="L236" s="31" t="n">
        <v>63.18</v>
      </c>
      <c r="M236" s="31" t="n">
        <v>24.02</v>
      </c>
      <c r="N236" t="inlineStr">
        <is>
          <t>06bmb</t>
        </is>
      </c>
    </row>
    <row r="237">
      <c r="A237" t="n">
        <v>236</v>
      </c>
      <c r="B237" t="inlineStr">
        <is>
          <t>Colton Parayko</t>
        </is>
      </c>
      <c r="C237" t="inlineStr">
        <is>
          <t>STL</t>
        </is>
      </c>
      <c r="D237" t="inlineStr">
        <is>
          <t>D</t>
        </is>
      </c>
      <c r="E237" t="inlineStr">
        <is>
          <t>FA</t>
        </is>
      </c>
      <c r="F237" s="30" t="n">
        <v>6500000</v>
      </c>
      <c r="G237" s="31" t="n">
        <v>56.48</v>
      </c>
      <c r="H237" s="31" t="n">
        <v>59.93</v>
      </c>
      <c r="I237" s="31" t="n">
        <v>66.05</v>
      </c>
      <c r="J237" s="31" t="n">
        <v>66.06</v>
      </c>
      <c r="K237" s="31" t="n">
        <v>66.04000000000001</v>
      </c>
      <c r="L237" s="31" t="n">
        <v>62.99</v>
      </c>
      <c r="M237" s="31" t="n">
        <v>6.12</v>
      </c>
      <c r="N237" t="inlineStr">
        <is>
          <t>02nqb</t>
        </is>
      </c>
    </row>
    <row r="238">
      <c r="A238" t="n">
        <v>237</v>
      </c>
      <c r="B238" t="inlineStr">
        <is>
          <t>Philip Broberg</t>
        </is>
      </c>
      <c r="C238" t="inlineStr">
        <is>
          <t>STL</t>
        </is>
      </c>
      <c r="D238" t="inlineStr">
        <is>
          <t>D</t>
        </is>
      </c>
      <c r="E238" t="inlineStr">
        <is>
          <t>FA</t>
        </is>
      </c>
      <c r="F238" s="30" t="n">
        <v>8000000</v>
      </c>
      <c r="G238" s="31" t="n">
        <v>57.84</v>
      </c>
      <c r="H238" s="31" t="n">
        <v>53.32</v>
      </c>
      <c r="I238" s="31" t="n">
        <v>72.15000000000001</v>
      </c>
      <c r="J238" s="31" t="n">
        <v>69.7</v>
      </c>
      <c r="K238" s="31" t="n">
        <v>74.59999999999999</v>
      </c>
      <c r="L238" s="31" t="n">
        <v>62.73</v>
      </c>
      <c r="M238" s="31" t="n">
        <v>18.83</v>
      </c>
      <c r="N238" t="inlineStr">
        <is>
          <t>04xef</t>
        </is>
      </c>
    </row>
    <row r="239">
      <c r="A239" t="n">
        <v>238</v>
      </c>
      <c r="B239" t="inlineStr">
        <is>
          <t>Tyson Foerster</t>
        </is>
      </c>
      <c r="C239" t="inlineStr">
        <is>
          <t>PHI</t>
        </is>
      </c>
      <c r="D239" t="inlineStr">
        <is>
          <t>F</t>
        </is>
      </c>
      <c r="E239" t="inlineStr">
        <is>
          <t>FA</t>
        </is>
      </c>
      <c r="F239" s="30" t="n">
        <v>3750000</v>
      </c>
      <c r="G239" s="31" t="n">
        <v>27.85</v>
      </c>
      <c r="H239" s="31" t="n">
        <v>55.38</v>
      </c>
      <c r="I239" s="31" t="n">
        <v>69.73</v>
      </c>
      <c r="J239" s="31" t="n">
        <v>74.43000000000001</v>
      </c>
      <c r="K239" s="31" t="n">
        <v>65.03</v>
      </c>
      <c r="L239" s="31" t="n">
        <v>62.56</v>
      </c>
      <c r="M239" s="31" t="n">
        <v>14.35</v>
      </c>
      <c r="N239" t="inlineStr">
        <is>
          <t>05k8c</t>
        </is>
      </c>
    </row>
    <row r="240">
      <c r="A240" t="n">
        <v>239</v>
      </c>
      <c r="B240" t="inlineStr">
        <is>
          <t>Frank Nazar</t>
        </is>
      </c>
      <c r="C240" t="inlineStr">
        <is>
          <t>CHI</t>
        </is>
      </c>
      <c r="D240" t="inlineStr">
        <is>
          <t>F</t>
        </is>
      </c>
      <c r="E240" t="inlineStr">
        <is>
          <t>Anybody but the Leafs</t>
        </is>
      </c>
      <c r="F240" s="30" t="n">
        <v>6599991</v>
      </c>
      <c r="G240" s="31" t="n">
        <v>55.07</v>
      </c>
      <c r="H240" s="31" t="n">
        <v>56.01</v>
      </c>
      <c r="I240" s="31" t="n">
        <v>69.08</v>
      </c>
      <c r="J240" s="31" t="n">
        <v>70.31999999999999</v>
      </c>
      <c r="K240" s="31" t="n">
        <v>67.84999999999999</v>
      </c>
      <c r="L240" s="31" t="n">
        <v>62.55</v>
      </c>
      <c r="M240" s="31" t="n">
        <v>13.07</v>
      </c>
      <c r="N240" t="inlineStr">
        <is>
          <t>05m17</t>
        </is>
      </c>
    </row>
    <row r="241">
      <c r="A241" t="n">
        <v>240</v>
      </c>
      <c r="B241" t="inlineStr">
        <is>
          <t>Artyom Levshunov</t>
        </is>
      </c>
      <c r="C241" t="inlineStr">
        <is>
          <t>CHI</t>
        </is>
      </c>
      <c r="D241" t="inlineStr">
        <is>
          <t>D</t>
        </is>
      </c>
      <c r="E241" t="inlineStr">
        <is>
          <t>Kurtis</t>
        </is>
      </c>
      <c r="F241" s="30" t="n">
        <v>975000</v>
      </c>
      <c r="G241" s="31" t="n">
        <v>54.41</v>
      </c>
      <c r="H241" s="31" t="n">
        <v>61.1</v>
      </c>
      <c r="I241" s="31" t="n">
        <v>63.85</v>
      </c>
      <c r="J241" s="31" t="n">
        <v>61.19</v>
      </c>
      <c r="K241" s="31" t="n">
        <v>66.5</v>
      </c>
      <c r="L241" s="31" t="n">
        <v>62.48</v>
      </c>
      <c r="M241" s="31" t="n">
        <v>2.75</v>
      </c>
      <c r="N241" t="inlineStr">
        <is>
          <t>06axy</t>
        </is>
      </c>
    </row>
    <row r="242">
      <c r="A242" t="n">
        <v>241</v>
      </c>
      <c r="B242" t="inlineStr">
        <is>
          <t>Alexander Nikishin</t>
        </is>
      </c>
      <c r="C242" t="inlineStr">
        <is>
          <t>CAR</t>
        </is>
      </c>
      <c r="D242" t="inlineStr">
        <is>
          <t>D</t>
        </is>
      </c>
      <c r="E242" t="inlineStr">
        <is>
          <t>Deef-Fence</t>
        </is>
      </c>
      <c r="F242" s="30" t="n">
        <v>925000</v>
      </c>
      <c r="G242" s="31" t="n">
        <v>72.84</v>
      </c>
      <c r="H242" s="31" t="n">
        <v>50.33</v>
      </c>
      <c r="I242" s="31" t="n">
        <v>74.61</v>
      </c>
      <c r="J242" s="31" t="n">
        <v>71.58</v>
      </c>
      <c r="K242" s="31" t="n">
        <v>77.63</v>
      </c>
      <c r="L242" s="31" t="n">
        <v>62.47</v>
      </c>
      <c r="M242" s="31" t="n">
        <v>24.28</v>
      </c>
      <c r="N242" t="inlineStr">
        <is>
          <t>05lu8</t>
        </is>
      </c>
    </row>
    <row r="243">
      <c r="A243" t="n">
        <v>242</v>
      </c>
      <c r="B243" t="inlineStr">
        <is>
          <t>Chandler Stephenson</t>
        </is>
      </c>
      <c r="C243" t="inlineStr">
        <is>
          <t>SEA</t>
        </is>
      </c>
      <c r="D243" t="inlineStr">
        <is>
          <t>F</t>
        </is>
      </c>
      <c r="E243" t="inlineStr">
        <is>
          <t>FA</t>
        </is>
      </c>
      <c r="F243" s="30" t="n">
        <v>6250000</v>
      </c>
      <c r="G243" s="31" t="n">
        <v>60.74</v>
      </c>
      <c r="H243" s="31" t="n">
        <v>62.86</v>
      </c>
      <c r="I243" s="31" t="n">
        <v>62.07</v>
      </c>
      <c r="J243" s="31" t="n">
        <v>63.01</v>
      </c>
      <c r="K243" s="31" t="n">
        <v>61.13</v>
      </c>
      <c r="L243" s="31" t="n">
        <v>62.47</v>
      </c>
      <c r="M243" s="31" t="n">
        <v>-0.79</v>
      </c>
      <c r="N243" t="inlineStr">
        <is>
          <t>02nq2</t>
        </is>
      </c>
    </row>
    <row r="244">
      <c r="A244" t="n">
        <v>243</v>
      </c>
      <c r="B244" t="inlineStr">
        <is>
          <t>Matt Coronato</t>
        </is>
      </c>
      <c r="C244" t="inlineStr">
        <is>
          <t>CGY</t>
        </is>
      </c>
      <c r="D244" t="inlineStr">
        <is>
          <t>F</t>
        </is>
      </c>
      <c r="E244" t="inlineStr">
        <is>
          <t>FA</t>
        </is>
      </c>
      <c r="F244" s="30" t="n">
        <v>6500000</v>
      </c>
      <c r="G244" s="31" t="n">
        <v>58.07</v>
      </c>
      <c r="H244" s="31" t="n">
        <v>55.45</v>
      </c>
      <c r="I244" s="31" t="n">
        <v>69.15000000000001</v>
      </c>
      <c r="J244" s="31" t="n">
        <v>69.34999999999999</v>
      </c>
      <c r="K244" s="31" t="n">
        <v>68.94</v>
      </c>
      <c r="L244" s="31" t="n">
        <v>62.3</v>
      </c>
      <c r="M244" s="31" t="n">
        <v>13.7</v>
      </c>
      <c r="N244" t="inlineStr">
        <is>
          <t>05ran</t>
        </is>
      </c>
    </row>
    <row r="245">
      <c r="A245" t="n">
        <v>244</v>
      </c>
      <c r="B245" t="inlineStr">
        <is>
          <t>Anders Lee</t>
        </is>
      </c>
      <c r="C245" t="inlineStr">
        <is>
          <t>UTA</t>
        </is>
      </c>
      <c r="D245" t="inlineStr">
        <is>
          <t>F</t>
        </is>
      </c>
      <c r="E245" t="inlineStr">
        <is>
          <t>FA</t>
        </is>
      </c>
      <c r="F245" s="30" t="n">
        <v>5400000</v>
      </c>
      <c r="G245" s="31" t="n">
        <v>63.03</v>
      </c>
      <c r="H245" s="31" t="n">
        <v>62.45</v>
      </c>
      <c r="I245" s="31" t="n">
        <v>61.99</v>
      </c>
      <c r="J245" s="31" t="n">
        <v>62.59</v>
      </c>
      <c r="K245" s="31" t="n">
        <v>61.39</v>
      </c>
      <c r="L245" s="31" t="n">
        <v>62.22</v>
      </c>
      <c r="M245" s="31" t="n">
        <v>-0.46</v>
      </c>
      <c r="N245" t="inlineStr">
        <is>
          <t>02440</t>
        </is>
      </c>
    </row>
    <row r="246">
      <c r="A246" t="n">
        <v>245</v>
      </c>
      <c r="B246" t="inlineStr">
        <is>
          <t>Logan Mailloux</t>
        </is>
      </c>
      <c r="C246" t="inlineStr">
        <is>
          <t>STL</t>
        </is>
      </c>
      <c r="D246" t="inlineStr">
        <is>
          <t>D</t>
        </is>
      </c>
      <c r="E246" t="inlineStr">
        <is>
          <t>Nathan</t>
        </is>
      </c>
      <c r="F246" s="30" t="n">
        <v>850000</v>
      </c>
      <c r="G246" s="31" t="n">
        <v>44.09</v>
      </c>
      <c r="H246" s="31" t="n">
        <v>50.03</v>
      </c>
      <c r="I246" s="31" t="n">
        <v>74.05</v>
      </c>
      <c r="J246" s="31" t="n">
        <v>72.40000000000001</v>
      </c>
      <c r="K246" s="31" t="n">
        <v>75.69</v>
      </c>
      <c r="L246" s="31" t="n">
        <v>62.04</v>
      </c>
      <c r="M246" s="31" t="n">
        <v>24.02</v>
      </c>
      <c r="N246" t="inlineStr">
        <is>
          <t>05tqu</t>
        </is>
      </c>
    </row>
    <row r="247">
      <c r="A247" t="n">
        <v>246</v>
      </c>
      <c r="B247" t="inlineStr">
        <is>
          <t>Tony DeAngelo</t>
        </is>
      </c>
      <c r="C247" t="inlineStr">
        <is>
          <t>NYI</t>
        </is>
      </c>
      <c r="D247" t="inlineStr">
        <is>
          <t>D</t>
        </is>
      </c>
      <c r="E247" t="inlineStr">
        <is>
          <t>Nathan</t>
        </is>
      </c>
      <c r="F247" s="30" t="n">
        <v>4500000</v>
      </c>
      <c r="G247" s="31" t="n">
        <v>63.44</v>
      </c>
      <c r="H247" s="31" t="n">
        <v>57.25</v>
      </c>
      <c r="I247" s="31" t="n">
        <v>66.68000000000001</v>
      </c>
      <c r="J247" s="31" t="n">
        <v>64.72</v>
      </c>
      <c r="K247" s="31" t="n">
        <v>68.65000000000001</v>
      </c>
      <c r="L247" s="31" t="n">
        <v>61.97</v>
      </c>
      <c r="M247" s="31" t="n">
        <v>9.43</v>
      </c>
      <c r="N247" t="inlineStr">
        <is>
          <t>03dug</t>
        </is>
      </c>
    </row>
    <row r="248">
      <c r="A248" t="n">
        <v>247</v>
      </c>
      <c r="B248" t="inlineStr">
        <is>
          <t>Ryan McLeod</t>
        </is>
      </c>
      <c r="C248" t="inlineStr">
        <is>
          <t>BUF</t>
        </is>
      </c>
      <c r="D248" t="inlineStr">
        <is>
          <t>F</t>
        </is>
      </c>
      <c r="E248" t="inlineStr">
        <is>
          <t>FA</t>
        </is>
      </c>
      <c r="F248" s="30" t="n">
        <v>5000000</v>
      </c>
      <c r="G248" s="31" t="n">
        <v>67.16</v>
      </c>
      <c r="H248" s="31" t="n">
        <v>65.3</v>
      </c>
      <c r="I248" s="31" t="n">
        <v>58.37</v>
      </c>
      <c r="J248" s="31" t="n">
        <v>60.68</v>
      </c>
      <c r="K248" s="31" t="n">
        <v>56.06</v>
      </c>
      <c r="L248" s="31" t="n">
        <v>61.83</v>
      </c>
      <c r="M248" s="31" t="n">
        <v>-6.93</v>
      </c>
      <c r="N248" t="inlineStr">
        <is>
          <t>03w5s</t>
        </is>
      </c>
    </row>
    <row r="249">
      <c r="A249" t="n">
        <v>248</v>
      </c>
      <c r="B249" t="inlineStr">
        <is>
          <t>Jamie Drysdale</t>
        </is>
      </c>
      <c r="C249" t="inlineStr">
        <is>
          <t>PHI</t>
        </is>
      </c>
      <c r="D249" t="inlineStr">
        <is>
          <t>D</t>
        </is>
      </c>
      <c r="E249" t="inlineStr">
        <is>
          <t>A Bunch of Dusters</t>
        </is>
      </c>
      <c r="F249" s="30" t="n">
        <v>6500000</v>
      </c>
      <c r="G249" s="31" t="n">
        <v>62.22</v>
      </c>
      <c r="H249" s="31" t="n">
        <v>56.71</v>
      </c>
      <c r="I249" s="31" t="n">
        <v>66.84999999999999</v>
      </c>
      <c r="J249" s="31" t="n">
        <v>62.91</v>
      </c>
      <c r="K249" s="31" t="n">
        <v>70.8</v>
      </c>
      <c r="L249" s="31" t="n">
        <v>61.78</v>
      </c>
      <c r="M249" s="31" t="n">
        <v>10.14</v>
      </c>
      <c r="N249" t="inlineStr">
        <is>
          <t>04yu6</t>
        </is>
      </c>
    </row>
    <row r="250">
      <c r="A250" t="n">
        <v>249</v>
      </c>
      <c r="B250" t="inlineStr">
        <is>
          <t>Jack Quinn</t>
        </is>
      </c>
      <c r="C250" t="inlineStr">
        <is>
          <t>BUF</t>
        </is>
      </c>
      <c r="D250" t="inlineStr">
        <is>
          <t>F</t>
        </is>
      </c>
      <c r="E250" t="inlineStr">
        <is>
          <t>FA</t>
        </is>
      </c>
      <c r="F250" s="30" t="n">
        <v>3375000</v>
      </c>
      <c r="G250" s="31" t="n">
        <v>66.09999999999999</v>
      </c>
      <c r="H250" s="31" t="n">
        <v>59.91</v>
      </c>
      <c r="I250" s="31" t="n">
        <v>63.51</v>
      </c>
      <c r="J250" s="31" t="n">
        <v>64.39</v>
      </c>
      <c r="K250" s="31" t="n">
        <v>62.64</v>
      </c>
      <c r="L250" s="31" t="n">
        <v>61.71</v>
      </c>
      <c r="M250" s="31" t="n">
        <v>3.6</v>
      </c>
      <c r="N250" t="inlineStr">
        <is>
          <t>05g42</t>
        </is>
      </c>
    </row>
    <row r="251">
      <c r="A251" t="n">
        <v>250</v>
      </c>
      <c r="B251" t="inlineStr">
        <is>
          <t>Alexander Wennberg</t>
        </is>
      </c>
      <c r="C251" t="inlineStr">
        <is>
          <t>SJS</t>
        </is>
      </c>
      <c r="D251" t="inlineStr">
        <is>
          <t>F</t>
        </is>
      </c>
      <c r="E251" t="inlineStr">
        <is>
          <t>FA</t>
        </is>
      </c>
      <c r="F251" s="30" t="n">
        <v>6000000</v>
      </c>
      <c r="G251" s="31" t="n">
        <v>68.62</v>
      </c>
      <c r="H251" s="31" t="n">
        <v>64.53</v>
      </c>
      <c r="I251" s="31" t="n">
        <v>58.64</v>
      </c>
      <c r="J251" s="31" t="n">
        <v>54.76</v>
      </c>
      <c r="K251" s="31" t="n">
        <v>62.52</v>
      </c>
      <c r="L251" s="31" t="n">
        <v>61.59</v>
      </c>
      <c r="M251" s="31" t="n">
        <v>-5.89</v>
      </c>
      <c r="N251" t="inlineStr">
        <is>
          <t>03169</t>
        </is>
      </c>
    </row>
    <row r="252">
      <c r="A252" t="n">
        <v>251</v>
      </c>
      <c r="B252" t="inlineStr">
        <is>
          <t>Matty Beniers</t>
        </is>
      </c>
      <c r="C252" t="inlineStr">
        <is>
          <t>SEA</t>
        </is>
      </c>
      <c r="D252" t="inlineStr">
        <is>
          <t>F</t>
        </is>
      </c>
      <c r="E252" t="inlineStr">
        <is>
          <t>FA</t>
        </is>
      </c>
      <c r="F252" s="30" t="n">
        <v>7142857</v>
      </c>
      <c r="G252" s="31" t="n">
        <v>62.06</v>
      </c>
      <c r="H252" s="31" t="n">
        <v>57.01</v>
      </c>
      <c r="I252" s="31" t="n">
        <v>65.81</v>
      </c>
      <c r="J252" s="31" t="n">
        <v>62.61</v>
      </c>
      <c r="K252" s="31" t="n">
        <v>69</v>
      </c>
      <c r="L252" s="31" t="n">
        <v>61.41</v>
      </c>
      <c r="M252" s="31" t="n">
        <v>8.800000000000001</v>
      </c>
      <c r="N252" t="inlineStr">
        <is>
          <t>05r1i</t>
        </is>
      </c>
    </row>
    <row r="253">
      <c r="A253" t="n">
        <v>252</v>
      </c>
      <c r="B253" t="inlineStr">
        <is>
          <t>Erik Haula</t>
        </is>
      </c>
      <c r="C253" t="inlineStr">
        <is>
          <t>LAK</t>
        </is>
      </c>
      <c r="D253" t="inlineStr">
        <is>
          <t>F</t>
        </is>
      </c>
      <c r="E253" t="inlineStr">
        <is>
          <t>FA</t>
        </is>
      </c>
      <c r="F253" s="30" t="n">
        <v>3600000</v>
      </c>
      <c r="G253" s="31" t="n">
        <v>64.94</v>
      </c>
      <c r="H253" s="31" t="n">
        <v>63.76</v>
      </c>
      <c r="I253" s="31" t="n">
        <v>59.05</v>
      </c>
      <c r="J253" s="31" t="n">
        <v>61.36</v>
      </c>
      <c r="K253" s="31" t="n">
        <v>56.75</v>
      </c>
      <c r="L253" s="31" t="n">
        <v>61.41</v>
      </c>
      <c r="M253" s="31" t="n">
        <v>-4.71</v>
      </c>
      <c r="N253" t="inlineStr">
        <is>
          <t>01gjn</t>
        </is>
      </c>
    </row>
    <row r="254">
      <c r="A254" t="n">
        <v>253</v>
      </c>
      <c r="B254" t="inlineStr">
        <is>
          <t>Owen Power</t>
        </is>
      </c>
      <c r="C254" t="inlineStr">
        <is>
          <t>BUF</t>
        </is>
      </c>
      <c r="D254" t="inlineStr">
        <is>
          <t>D</t>
        </is>
      </c>
      <c r="E254" t="inlineStr">
        <is>
          <t>FA</t>
        </is>
      </c>
      <c r="F254" s="30" t="n">
        <v>8350000</v>
      </c>
      <c r="G254" s="31" t="n">
        <v>56.45</v>
      </c>
      <c r="H254" s="31" t="n">
        <v>60.77</v>
      </c>
      <c r="I254" s="31" t="n">
        <v>61.99</v>
      </c>
      <c r="J254" s="31" t="n">
        <v>61.75</v>
      </c>
      <c r="K254" s="31" t="n">
        <v>62.23</v>
      </c>
      <c r="L254" s="31" t="n">
        <v>61.38</v>
      </c>
      <c r="M254" s="31" t="n">
        <v>1.22</v>
      </c>
      <c r="N254" t="inlineStr">
        <is>
          <t>04xjf</t>
        </is>
      </c>
    </row>
    <row r="255">
      <c r="A255" t="n">
        <v>254</v>
      </c>
      <c r="B255" t="inlineStr">
        <is>
          <t>Jake Neighbours</t>
        </is>
      </c>
      <c r="C255" t="inlineStr">
        <is>
          <t>STL</t>
        </is>
      </c>
      <c r="D255" t="inlineStr">
        <is>
          <t>F</t>
        </is>
      </c>
      <c r="E255" t="inlineStr">
        <is>
          <t>Nathan</t>
        </is>
      </c>
      <c r="F255" s="30" t="n">
        <v>3750000</v>
      </c>
      <c r="G255" s="31" t="n">
        <v>57.79</v>
      </c>
      <c r="H255" s="31" t="n">
        <v>59.29</v>
      </c>
      <c r="I255" s="31" t="n">
        <v>63.45</v>
      </c>
      <c r="J255" s="31" t="n">
        <v>65.14</v>
      </c>
      <c r="K255" s="31" t="n">
        <v>61.75</v>
      </c>
      <c r="L255" s="31" t="n">
        <v>61.37</v>
      </c>
      <c r="M255" s="31" t="n">
        <v>4.16</v>
      </c>
      <c r="N255" t="inlineStr">
        <is>
          <t>059e5</t>
        </is>
      </c>
    </row>
    <row r="256">
      <c r="A256" t="n">
        <v>255</v>
      </c>
      <c r="B256" t="inlineStr">
        <is>
          <t>Kevin Bahl</t>
        </is>
      </c>
      <c r="C256" t="inlineStr">
        <is>
          <t>CGY</t>
        </is>
      </c>
      <c r="D256" t="inlineStr">
        <is>
          <t>D</t>
        </is>
      </c>
      <c r="E256" t="inlineStr">
        <is>
          <t>FA</t>
        </is>
      </c>
      <c r="F256" s="30" t="n">
        <v>5350000</v>
      </c>
      <c r="G256" s="31" t="n">
        <v>56.82</v>
      </c>
      <c r="H256" s="31" t="n">
        <v>57.87</v>
      </c>
      <c r="I256" s="31" t="n">
        <v>64.81999999999999</v>
      </c>
      <c r="J256" s="31" t="n"/>
      <c r="K256" s="31" t="n">
        <v>64.81999999999999</v>
      </c>
      <c r="L256" s="31" t="n">
        <v>61.34</v>
      </c>
      <c r="M256" s="31" t="n">
        <v>6.95</v>
      </c>
      <c r="N256" t="inlineStr">
        <is>
          <t>04qy7</t>
        </is>
      </c>
    </row>
    <row r="257">
      <c r="A257" t="n">
        <v>256</v>
      </c>
      <c r="B257" t="inlineStr">
        <is>
          <t>Artturi Lehkonen</t>
        </is>
      </c>
      <c r="C257" t="inlineStr">
        <is>
          <t>COL</t>
        </is>
      </c>
      <c r="D257" t="inlineStr">
        <is>
          <t>F</t>
        </is>
      </c>
      <c r="E257" t="inlineStr">
        <is>
          <t>Mike</t>
        </is>
      </c>
      <c r="F257" s="30" t="n">
        <v>4500000</v>
      </c>
      <c r="G257" s="31" t="n">
        <v>55.57</v>
      </c>
      <c r="H257" s="31" t="n">
        <v>58.11</v>
      </c>
      <c r="I257" s="31" t="n">
        <v>63.99</v>
      </c>
      <c r="J257" s="31" t="n">
        <v>61.34</v>
      </c>
      <c r="K257" s="31" t="n">
        <v>66.64</v>
      </c>
      <c r="L257" s="31" t="n">
        <v>61.05</v>
      </c>
      <c r="M257" s="31" t="n">
        <v>5.88</v>
      </c>
      <c r="N257" t="inlineStr">
        <is>
          <t>02ybk</t>
        </is>
      </c>
    </row>
    <row r="258">
      <c r="A258" t="n">
        <v>257</v>
      </c>
      <c r="B258" t="inlineStr">
        <is>
          <t>Noah Hanifin</t>
        </is>
      </c>
      <c r="C258" t="inlineStr">
        <is>
          <t>VGK</t>
        </is>
      </c>
      <c r="D258" t="inlineStr">
        <is>
          <t>D</t>
        </is>
      </c>
      <c r="E258" t="inlineStr">
        <is>
          <t>Mike</t>
        </is>
      </c>
      <c r="F258" s="30" t="n">
        <v>7350000</v>
      </c>
      <c r="G258" s="31" t="n">
        <v>52.9</v>
      </c>
      <c r="H258" s="31" t="n">
        <v>58.84</v>
      </c>
      <c r="I258" s="31" t="n">
        <v>62.57</v>
      </c>
      <c r="J258" s="31" t="n">
        <v>60.59</v>
      </c>
      <c r="K258" s="31" t="n">
        <v>64.54000000000001</v>
      </c>
      <c r="L258" s="31" t="n">
        <v>60.7</v>
      </c>
      <c r="M258" s="31" t="n">
        <v>3.73</v>
      </c>
      <c r="N258" t="inlineStr">
        <is>
          <t>03j8l</t>
        </is>
      </c>
    </row>
    <row r="259">
      <c r="A259" t="n">
        <v>258</v>
      </c>
      <c r="B259" t="inlineStr">
        <is>
          <t>Pavel Mintyukov</t>
        </is>
      </c>
      <c r="C259" t="inlineStr">
        <is>
          <t>ANA</t>
        </is>
      </c>
      <c r="D259" t="inlineStr">
        <is>
          <t>D</t>
        </is>
      </c>
      <c r="E259" t="inlineStr">
        <is>
          <t>FA</t>
        </is>
      </c>
      <c r="F259" s="30" t="n">
        <v>7200000</v>
      </c>
      <c r="G259" s="31" t="n">
        <v>51.76</v>
      </c>
      <c r="H259" s="31" t="n">
        <v>53.41</v>
      </c>
      <c r="I259" s="31" t="n">
        <v>67.36</v>
      </c>
      <c r="J259" s="31" t="n">
        <v>66.26000000000001</v>
      </c>
      <c r="K259" s="31" t="n">
        <v>68.45999999999999</v>
      </c>
      <c r="L259" s="31" t="n">
        <v>60.38</v>
      </c>
      <c r="M259" s="31" t="n">
        <v>13.95</v>
      </c>
      <c r="N259" t="inlineStr">
        <is>
          <t>05yli</t>
        </is>
      </c>
    </row>
    <row r="260">
      <c r="A260" t="n">
        <v>259</v>
      </c>
      <c r="B260" t="inlineStr">
        <is>
          <t>Boone Jenner</t>
        </is>
      </c>
      <c r="C260" t="inlineStr">
        <is>
          <t>WSH</t>
        </is>
      </c>
      <c r="D260" t="inlineStr">
        <is>
          <t>F</t>
        </is>
      </c>
      <c r="E260" t="inlineStr">
        <is>
          <t>FA</t>
        </is>
      </c>
      <c r="F260" s="30" t="n">
        <v>5750000</v>
      </c>
      <c r="G260" s="31" t="n">
        <v>62.99</v>
      </c>
      <c r="H260" s="31" t="n">
        <v>57.49</v>
      </c>
      <c r="I260" s="31" t="n">
        <v>63.16</v>
      </c>
      <c r="J260" s="31" t="n">
        <v>68.01000000000001</v>
      </c>
      <c r="K260" s="31" t="n">
        <v>58.31</v>
      </c>
      <c r="L260" s="31" t="n">
        <v>60.33</v>
      </c>
      <c r="M260" s="31" t="n">
        <v>5.67</v>
      </c>
      <c r="N260" t="inlineStr">
        <is>
          <t>02b3w</t>
        </is>
      </c>
    </row>
    <row r="261">
      <c r="A261" t="n">
        <v>260</v>
      </c>
      <c r="B261" t="inlineStr">
        <is>
          <t>Claude Giroux</t>
        </is>
      </c>
      <c r="C261" t="inlineStr">
        <is>
          <t>OTT</t>
        </is>
      </c>
      <c r="D261" t="inlineStr">
        <is>
          <t>F</t>
        </is>
      </c>
      <c r="E261" t="inlineStr">
        <is>
          <t>Keith</t>
        </is>
      </c>
      <c r="F261" s="30" t="n">
        <v>2000000</v>
      </c>
      <c r="G261" s="31" t="n">
        <v>61.83</v>
      </c>
      <c r="H261" s="31" t="n">
        <v>63.4</v>
      </c>
      <c r="I261" s="31" t="n">
        <v>57.15</v>
      </c>
      <c r="J261" s="31" t="n">
        <v>57.59</v>
      </c>
      <c r="K261" s="31" t="n">
        <v>56.71</v>
      </c>
      <c r="L261" s="31" t="n">
        <v>60.27</v>
      </c>
      <c r="M261" s="31" t="n">
        <v>-6.25</v>
      </c>
      <c r="N261" t="inlineStr">
        <is>
          <t>0042t</t>
        </is>
      </c>
    </row>
    <row r="262">
      <c r="A262" t="n">
        <v>261</v>
      </c>
      <c r="B262" t="inlineStr">
        <is>
          <t>Morgan Frost</t>
        </is>
      </c>
      <c r="C262" t="inlineStr">
        <is>
          <t>CGY</t>
        </is>
      </c>
      <c r="D262" t="inlineStr">
        <is>
          <t>F</t>
        </is>
      </c>
      <c r="E262" t="inlineStr">
        <is>
          <t>The Last Place Lukes</t>
        </is>
      </c>
      <c r="F262" s="30" t="n">
        <v>4375000</v>
      </c>
      <c r="G262" s="31" t="n">
        <v>57.51</v>
      </c>
      <c r="H262" s="31" t="n">
        <v>56.6</v>
      </c>
      <c r="I262" s="31" t="n">
        <v>63.84</v>
      </c>
      <c r="J262" s="31" t="n">
        <v>60.92</v>
      </c>
      <c r="K262" s="31" t="n">
        <v>66.76000000000001</v>
      </c>
      <c r="L262" s="31" t="n">
        <v>60.22</v>
      </c>
      <c r="M262" s="31" t="n">
        <v>7.24</v>
      </c>
      <c r="N262" t="inlineStr">
        <is>
          <t>04ezy</t>
        </is>
      </c>
    </row>
    <row r="263">
      <c r="A263" t="n">
        <v>262</v>
      </c>
      <c r="B263" t="inlineStr">
        <is>
          <t>Lian Bichsel</t>
        </is>
      </c>
      <c r="C263" t="inlineStr">
        <is>
          <t>DAL</t>
        </is>
      </c>
      <c r="D263" t="inlineStr">
        <is>
          <t>D</t>
        </is>
      </c>
      <c r="E263" t="inlineStr">
        <is>
          <t>Keith</t>
        </is>
      </c>
      <c r="F263" s="30" t="n">
        <v>918333</v>
      </c>
      <c r="G263" s="31" t="n">
        <v>37.47</v>
      </c>
      <c r="H263" s="31" t="n">
        <v>57.09</v>
      </c>
      <c r="I263" s="31" t="n">
        <v>63.28</v>
      </c>
      <c r="J263" s="31" t="n">
        <v>63.28</v>
      </c>
      <c r="K263" s="31" t="n"/>
      <c r="L263" s="31" t="n">
        <v>60.19</v>
      </c>
      <c r="M263" s="31" t="n">
        <v>6.19</v>
      </c>
      <c r="N263" t="inlineStr">
        <is>
          <t>060hp</t>
        </is>
      </c>
    </row>
    <row r="264">
      <c r="A264" t="n">
        <v>263</v>
      </c>
      <c r="B264" t="inlineStr">
        <is>
          <t>Jonathan Marchessault</t>
        </is>
      </c>
      <c r="C264" t="inlineStr">
        <is>
          <t>NSH</t>
        </is>
      </c>
      <c r="D264" t="inlineStr">
        <is>
          <t>F</t>
        </is>
      </c>
      <c r="E264" t="inlineStr">
        <is>
          <t>FA</t>
        </is>
      </c>
      <c r="F264" s="30" t="n">
        <v>5500000</v>
      </c>
      <c r="G264" s="31" t="n">
        <v>43.61</v>
      </c>
      <c r="H264" s="31" t="n">
        <v>61.6</v>
      </c>
      <c r="I264" s="31" t="n">
        <v>58.59</v>
      </c>
      <c r="J264" s="31" t="n">
        <v>60.63</v>
      </c>
      <c r="K264" s="31" t="n">
        <v>56.56</v>
      </c>
      <c r="L264" s="31" t="n">
        <v>60.09</v>
      </c>
      <c r="M264" s="31" t="n">
        <v>-3.01</v>
      </c>
      <c r="N264" t="inlineStr">
        <is>
          <t>02ni5</t>
        </is>
      </c>
    </row>
    <row r="265">
      <c r="A265" t="n">
        <v>264</v>
      </c>
      <c r="B265" t="inlineStr">
        <is>
          <t>Zach Whitecloud</t>
        </is>
      </c>
      <c r="C265" t="inlineStr">
        <is>
          <t>CGY</t>
        </is>
      </c>
      <c r="D265" t="inlineStr">
        <is>
          <t>D</t>
        </is>
      </c>
      <c r="E265" t="inlineStr">
        <is>
          <t>FA</t>
        </is>
      </c>
      <c r="F265" s="30" t="n">
        <v>2750000</v>
      </c>
      <c r="G265" s="31" t="n">
        <v>53.64</v>
      </c>
      <c r="H265" s="31" t="n">
        <v>53.38</v>
      </c>
      <c r="I265" s="31" t="n">
        <v>66.53</v>
      </c>
      <c r="J265" s="31" t="n">
        <v>66.53</v>
      </c>
      <c r="K265" s="31" t="n"/>
      <c r="L265" s="31" t="n">
        <v>59.95</v>
      </c>
      <c r="M265" s="31" t="n">
        <v>13.15</v>
      </c>
      <c r="N265" t="inlineStr">
        <is>
          <t>04lcr</t>
        </is>
      </c>
    </row>
    <row r="266">
      <c r="A266" t="n">
        <v>265</v>
      </c>
      <c r="B266" t="inlineStr">
        <is>
          <t>Matt Roy</t>
        </is>
      </c>
      <c r="C266" t="inlineStr">
        <is>
          <t>WSH</t>
        </is>
      </c>
      <c r="D266" t="inlineStr">
        <is>
          <t>D</t>
        </is>
      </c>
      <c r="E266" t="inlineStr">
        <is>
          <t>FA</t>
        </is>
      </c>
      <c r="F266" s="30" t="n">
        <v>5750000</v>
      </c>
      <c r="G266" s="31" t="n">
        <v>51.91</v>
      </c>
      <c r="H266" s="31" t="n">
        <v>56.77</v>
      </c>
      <c r="I266" s="31" t="n">
        <v>62.83</v>
      </c>
      <c r="J266" s="31" t="n">
        <v>64.06</v>
      </c>
      <c r="K266" s="31" t="n">
        <v>61.6</v>
      </c>
      <c r="L266" s="31" t="n">
        <v>59.8</v>
      </c>
      <c r="M266" s="31" t="n">
        <v>6.06</v>
      </c>
      <c r="N266" t="inlineStr">
        <is>
          <t>03rjq</t>
        </is>
      </c>
    </row>
    <row r="267">
      <c r="A267" t="n">
        <v>266</v>
      </c>
      <c r="B267" t="inlineStr">
        <is>
          <t>Mikey Anderson</t>
        </is>
      </c>
      <c r="C267" t="inlineStr">
        <is>
          <t>LAK</t>
        </is>
      </c>
      <c r="D267" t="inlineStr">
        <is>
          <t>D</t>
        </is>
      </c>
      <c r="E267" t="inlineStr">
        <is>
          <t>FA</t>
        </is>
      </c>
      <c r="F267" s="30" t="n">
        <v>4125000</v>
      </c>
      <c r="G267" s="31" t="n">
        <v>54.67</v>
      </c>
      <c r="H267" s="31" t="n">
        <v>57.05</v>
      </c>
      <c r="I267" s="31" t="n">
        <v>62.56</v>
      </c>
      <c r="J267" s="31" t="n"/>
      <c r="K267" s="31" t="n">
        <v>62.56</v>
      </c>
      <c r="L267" s="31" t="n">
        <v>59.8</v>
      </c>
      <c r="M267" s="31" t="n">
        <v>5.51</v>
      </c>
      <c r="N267" t="inlineStr">
        <is>
          <t>04f1z</t>
        </is>
      </c>
    </row>
    <row r="268">
      <c r="A268" t="n">
        <v>267</v>
      </c>
      <c r="B268" t="inlineStr">
        <is>
          <t>Kyle Palmieri</t>
        </is>
      </c>
      <c r="C268" t="inlineStr">
        <is>
          <t>NYI</t>
        </is>
      </c>
      <c r="D268" t="inlineStr">
        <is>
          <t>F</t>
        </is>
      </c>
      <c r="E268" t="inlineStr">
        <is>
          <t>FA</t>
        </is>
      </c>
      <c r="F268" s="30" t="n">
        <v>4750000</v>
      </c>
      <c r="G268" s="31" t="n">
        <v>24.31</v>
      </c>
      <c r="H268" s="31" t="n">
        <v>60.77</v>
      </c>
      <c r="I268" s="31" t="n">
        <v>58.04</v>
      </c>
      <c r="J268" s="31" t="n">
        <v>55.99</v>
      </c>
      <c r="K268" s="31" t="n">
        <v>60.08</v>
      </c>
      <c r="L268" s="31" t="n">
        <v>59.41</v>
      </c>
      <c r="M268" s="31" t="n">
        <v>-2.73</v>
      </c>
      <c r="N268" t="inlineStr">
        <is>
          <t>01f66</t>
        </is>
      </c>
    </row>
    <row r="269">
      <c r="A269" t="n">
        <v>268</v>
      </c>
      <c r="B269" t="inlineStr">
        <is>
          <t>Jordan Spence</t>
        </is>
      </c>
      <c r="C269" t="inlineStr">
        <is>
          <t>OTT</t>
        </is>
      </c>
      <c r="D269" t="inlineStr">
        <is>
          <t>D</t>
        </is>
      </c>
      <c r="E269" t="inlineStr">
        <is>
          <t>Keith</t>
        </is>
      </c>
      <c r="F269" s="30" t="n">
        <v>5000000</v>
      </c>
      <c r="G269" s="31" t="n">
        <v>54.66</v>
      </c>
      <c r="H269" s="31" t="n">
        <v>54.66</v>
      </c>
      <c r="I269" s="31" t="n">
        <v>63.32</v>
      </c>
      <c r="J269" s="31" t="n">
        <v>58.97</v>
      </c>
      <c r="K269" s="31" t="n">
        <v>67.67</v>
      </c>
      <c r="L269" s="31" t="n">
        <v>58.99</v>
      </c>
      <c r="M269" s="31" t="n">
        <v>8.66</v>
      </c>
      <c r="N269" t="inlineStr">
        <is>
          <t>04ye8</t>
        </is>
      </c>
    </row>
    <row r="270">
      <c r="A270" t="n">
        <v>269</v>
      </c>
      <c r="B270" t="inlineStr">
        <is>
          <t>Egor Chinakhov</t>
        </is>
      </c>
      <c r="C270" t="inlineStr">
        <is>
          <t>PIT</t>
        </is>
      </c>
      <c r="D270" t="inlineStr">
        <is>
          <t>F</t>
        </is>
      </c>
      <c r="E270" t="inlineStr">
        <is>
          <t>FA</t>
        </is>
      </c>
      <c r="F270" s="30" t="n">
        <v>6250000</v>
      </c>
      <c r="G270" s="31" t="n">
        <v>52.19</v>
      </c>
      <c r="H270" s="31" t="n">
        <v>51.81</v>
      </c>
      <c r="I270" s="31" t="n">
        <v>65.93000000000001</v>
      </c>
      <c r="J270" s="31" t="n">
        <v>67.59999999999999</v>
      </c>
      <c r="K270" s="31" t="n">
        <v>64.26000000000001</v>
      </c>
      <c r="L270" s="31" t="n">
        <v>58.87</v>
      </c>
      <c r="M270" s="31" t="n">
        <v>14.12</v>
      </c>
      <c r="N270" t="inlineStr">
        <is>
          <t>051xf</t>
        </is>
      </c>
    </row>
    <row r="271">
      <c r="A271" t="n">
        <v>270</v>
      </c>
      <c r="B271" t="inlineStr">
        <is>
          <t>Sam Rinzel</t>
        </is>
      </c>
      <c r="C271" t="inlineStr">
        <is>
          <t>CHI</t>
        </is>
      </c>
      <c r="D271" t="inlineStr">
        <is>
          <t>D</t>
        </is>
      </c>
      <c r="E271" t="inlineStr">
        <is>
          <t>Brost</t>
        </is>
      </c>
      <c r="F271" s="30" t="n">
        <v>941667</v>
      </c>
      <c r="G271" s="31" t="n">
        <v>41.21</v>
      </c>
      <c r="H271" s="31" t="n">
        <v>57.05</v>
      </c>
      <c r="I271" s="31" t="n">
        <v>60.35</v>
      </c>
      <c r="J271" s="31" t="n">
        <v>60.35</v>
      </c>
      <c r="K271" s="31" t="n"/>
      <c r="L271" s="31" t="n">
        <v>58.7</v>
      </c>
      <c r="M271" s="31" t="n">
        <v>3.3</v>
      </c>
      <c r="N271" t="inlineStr">
        <is>
          <t>05yms</t>
        </is>
      </c>
    </row>
    <row r="272">
      <c r="A272" t="n">
        <v>271</v>
      </c>
      <c r="B272" t="inlineStr">
        <is>
          <t>Anton Frondell</t>
        </is>
      </c>
      <c r="C272" t="inlineStr">
        <is>
          <t>CHI</t>
        </is>
      </c>
      <c r="D272" t="inlineStr">
        <is>
          <t>F</t>
        </is>
      </c>
      <c r="E272" t="inlineStr">
        <is>
          <t>Brost</t>
        </is>
      </c>
      <c r="F272" s="30" t="n">
        <v>975000</v>
      </c>
      <c r="G272" s="31" t="n">
        <v>10.92</v>
      </c>
      <c r="H272" s="31" t="n">
        <v>55.43</v>
      </c>
      <c r="I272" s="31" t="n">
        <v>61.38</v>
      </c>
      <c r="J272" s="31" t="n">
        <v>59.79</v>
      </c>
      <c r="K272" s="31" t="n">
        <v>62.96</v>
      </c>
      <c r="L272" s="31" t="n">
        <v>58.41</v>
      </c>
      <c r="M272" s="31" t="n">
        <v>5.95</v>
      </c>
      <c r="N272" t="inlineStr">
        <is>
          <t>06jhd</t>
        </is>
      </c>
    </row>
    <row r="273">
      <c r="A273" t="n">
        <v>272</v>
      </c>
      <c r="B273" t="inlineStr">
        <is>
          <t>Igor Chernyshov</t>
        </is>
      </c>
      <c r="C273" t="inlineStr">
        <is>
          <t>SJS</t>
        </is>
      </c>
      <c r="D273" t="inlineStr">
        <is>
          <t>F</t>
        </is>
      </c>
      <c r="E273" t="inlineStr">
        <is>
          <t>Nathan</t>
        </is>
      </c>
      <c r="F273" s="30" t="n">
        <v>934167</v>
      </c>
      <c r="G273" s="31" t="n">
        <v>23.87</v>
      </c>
      <c r="H273" s="31" t="n">
        <v>61.22</v>
      </c>
      <c r="I273" s="31" t="n">
        <v>53.86</v>
      </c>
      <c r="J273" s="31" t="n">
        <v>54.27</v>
      </c>
      <c r="K273" s="31" t="n">
        <v>53.46</v>
      </c>
      <c r="L273" s="31" t="n">
        <v>57.54</v>
      </c>
      <c r="M273" s="31" t="n">
        <v>-7.36</v>
      </c>
      <c r="N273" t="inlineStr">
        <is>
          <t>06hcr</t>
        </is>
      </c>
    </row>
    <row r="274">
      <c r="A274" t="n">
        <v>273</v>
      </c>
      <c r="B274" t="inlineStr">
        <is>
          <t>Christian Dvorak</t>
        </is>
      </c>
      <c r="C274" t="inlineStr">
        <is>
          <t>PHI</t>
        </is>
      </c>
      <c r="D274" t="inlineStr">
        <is>
          <t>F</t>
        </is>
      </c>
      <c r="E274" t="inlineStr">
        <is>
          <t>FA</t>
        </is>
      </c>
      <c r="F274" s="30" t="n">
        <v>5150000</v>
      </c>
      <c r="G274" s="31" t="n">
        <v>64.73</v>
      </c>
      <c r="H274" s="31" t="n">
        <v>58.82</v>
      </c>
      <c r="I274" s="31" t="n">
        <v>56.07</v>
      </c>
      <c r="J274" s="31" t="n">
        <v>57.16</v>
      </c>
      <c r="K274" s="31" t="n">
        <v>54.98</v>
      </c>
      <c r="L274" s="31" t="n">
        <v>57.45</v>
      </c>
      <c r="M274" s="31" t="n">
        <v>-2.75</v>
      </c>
      <c r="N274" t="inlineStr">
        <is>
          <t>03eb3</t>
        </is>
      </c>
    </row>
    <row r="275">
      <c r="A275" t="n">
        <v>274</v>
      </c>
      <c r="B275" t="inlineStr">
        <is>
          <t>Cole Perfetti</t>
        </is>
      </c>
      <c r="C275" t="inlineStr">
        <is>
          <t>WPG</t>
        </is>
      </c>
      <c r="D275" t="inlineStr">
        <is>
          <t>F</t>
        </is>
      </c>
      <c r="E275" t="inlineStr">
        <is>
          <t>FA</t>
        </is>
      </c>
      <c r="F275" s="30" t="n">
        <v>6000000</v>
      </c>
      <c r="G275" s="31" t="n">
        <v>44.02</v>
      </c>
      <c r="H275" s="31" t="n">
        <v>47.95</v>
      </c>
      <c r="I275" s="31" t="n">
        <v>66.87</v>
      </c>
      <c r="J275" s="31" t="n">
        <v>67.23</v>
      </c>
      <c r="K275" s="31" t="n">
        <v>66.51000000000001</v>
      </c>
      <c r="L275" s="31" t="n">
        <v>57.41</v>
      </c>
      <c r="M275" s="31" t="n">
        <v>18.92</v>
      </c>
      <c r="N275" t="inlineStr">
        <is>
          <t>04uql</t>
        </is>
      </c>
    </row>
    <row r="276">
      <c r="A276" t="n">
        <v>275</v>
      </c>
      <c r="B276" t="inlineStr">
        <is>
          <t>Tyler Seguin</t>
        </is>
      </c>
      <c r="C276" t="inlineStr">
        <is>
          <t>DAL</t>
        </is>
      </c>
      <c r="D276" t="inlineStr">
        <is>
          <t>F</t>
        </is>
      </c>
      <c r="E276" t="inlineStr">
        <is>
          <t>FA</t>
        </is>
      </c>
      <c r="F276" s="30" t="n">
        <v>9850000</v>
      </c>
      <c r="G276" s="31" t="n">
        <v>20.64</v>
      </c>
      <c r="H276" s="31" t="n">
        <v>56.32</v>
      </c>
      <c r="I276" s="31" t="n">
        <v>57.87</v>
      </c>
      <c r="J276" s="31" t="n">
        <v>57.99</v>
      </c>
      <c r="K276" s="31" t="n">
        <v>57.75</v>
      </c>
      <c r="L276" s="31" t="n">
        <v>57.09</v>
      </c>
      <c r="M276" s="31" t="n">
        <v>1.55</v>
      </c>
      <c r="N276" t="inlineStr">
        <is>
          <t>01sif</t>
        </is>
      </c>
    </row>
    <row r="277">
      <c r="A277" t="n">
        <v>276</v>
      </c>
      <c r="B277" t="inlineStr">
        <is>
          <t>Denton Mateychuk</t>
        </is>
      </c>
      <c r="C277" t="inlineStr">
        <is>
          <t>CBJ</t>
        </is>
      </c>
      <c r="D277" t="inlineStr">
        <is>
          <t>D</t>
        </is>
      </c>
      <c r="E277" t="inlineStr">
        <is>
          <t>Keith</t>
        </is>
      </c>
      <c r="F277" s="30" t="n">
        <v>886666</v>
      </c>
      <c r="G277" s="31" t="n">
        <v>54.71</v>
      </c>
      <c r="H277" s="31" t="n">
        <v>51.33</v>
      </c>
      <c r="I277" s="31" t="n">
        <v>62.65</v>
      </c>
      <c r="J277" s="31" t="n">
        <v>61.57</v>
      </c>
      <c r="K277" s="31" t="n">
        <v>63.73</v>
      </c>
      <c r="L277" s="31" t="n">
        <v>56.99</v>
      </c>
      <c r="M277" s="31" t="n">
        <v>11.32</v>
      </c>
      <c r="N277" t="inlineStr">
        <is>
          <t>05y7m</t>
        </is>
      </c>
    </row>
    <row r="278">
      <c r="A278" t="n">
        <v>277</v>
      </c>
      <c r="B278" t="inlineStr">
        <is>
          <t>Tyler Toffoli</t>
        </is>
      </c>
      <c r="C278" t="inlineStr">
        <is>
          <t>SJS</t>
        </is>
      </c>
      <c r="D278" t="inlineStr">
        <is>
          <t>F</t>
        </is>
      </c>
      <c r="E278" t="inlineStr">
        <is>
          <t>FA</t>
        </is>
      </c>
      <c r="F278" s="30" t="n">
        <v>6000000</v>
      </c>
      <c r="G278" s="31" t="n">
        <v>57.14</v>
      </c>
      <c r="H278" s="31" t="n">
        <v>61.6</v>
      </c>
      <c r="I278" s="31" t="n">
        <v>52.35</v>
      </c>
      <c r="J278" s="31" t="n">
        <v>48.45</v>
      </c>
      <c r="K278" s="31" t="n">
        <v>56.25</v>
      </c>
      <c r="L278" s="31" t="n">
        <v>56.98</v>
      </c>
      <c r="M278" s="31" t="n">
        <v>-9.25</v>
      </c>
      <c r="N278" t="inlineStr">
        <is>
          <t>01zti</t>
        </is>
      </c>
    </row>
    <row r="279">
      <c r="A279" t="n">
        <v>278</v>
      </c>
      <c r="B279" t="inlineStr">
        <is>
          <t>Noah Cates</t>
        </is>
      </c>
      <c r="C279" t="inlineStr">
        <is>
          <t>PHI</t>
        </is>
      </c>
      <c r="D279" t="inlineStr">
        <is>
          <t>F</t>
        </is>
      </c>
      <c r="E279" t="inlineStr">
        <is>
          <t>FA</t>
        </is>
      </c>
      <c r="F279" s="30" t="n">
        <v>4000000</v>
      </c>
      <c r="G279" s="31" t="n">
        <v>70.14</v>
      </c>
      <c r="H279" s="31" t="n">
        <v>55.71</v>
      </c>
      <c r="I279" s="31" t="n">
        <v>58.09</v>
      </c>
      <c r="J279" s="31" t="n">
        <v>59.25</v>
      </c>
      <c r="K279" s="31" t="n">
        <v>56.94</v>
      </c>
      <c r="L279" s="31" t="n">
        <v>56.9</v>
      </c>
      <c r="M279" s="31" t="n">
        <v>2.38</v>
      </c>
      <c r="N279" t="inlineStr">
        <is>
          <t>04f75</t>
        </is>
      </c>
    </row>
    <row r="280">
      <c r="A280" t="n">
        <v>279</v>
      </c>
      <c r="B280" t="inlineStr">
        <is>
          <t>Jordan Staal</t>
        </is>
      </c>
      <c r="C280" t="inlineStr">
        <is>
          <t>CAR</t>
        </is>
      </c>
      <c r="D280" t="inlineStr">
        <is>
          <t>F</t>
        </is>
      </c>
      <c r="E280" t="inlineStr">
        <is>
          <t>FA</t>
        </is>
      </c>
      <c r="F280" s="30" t="n">
        <v>2900000</v>
      </c>
      <c r="G280" s="31" t="n">
        <v>58.47</v>
      </c>
      <c r="H280" s="31" t="n">
        <v>56.33</v>
      </c>
      <c r="I280" s="31" t="n">
        <v>57.06</v>
      </c>
      <c r="J280" s="31" t="n">
        <v>57.16</v>
      </c>
      <c r="K280" s="31" t="n">
        <v>56.96</v>
      </c>
      <c r="L280" s="31" t="n">
        <v>56.7</v>
      </c>
      <c r="M280" s="31" t="n">
        <v>0.73</v>
      </c>
      <c r="N280" t="inlineStr">
        <is>
          <t>0045u</t>
        </is>
      </c>
    </row>
    <row r="281">
      <c r="A281" t="n">
        <v>280</v>
      </c>
      <c r="B281" t="inlineStr">
        <is>
          <t>Logan Stankoven</t>
        </is>
      </c>
      <c r="C281" t="inlineStr">
        <is>
          <t>CAR</t>
        </is>
      </c>
      <c r="D281" t="inlineStr">
        <is>
          <t>F</t>
        </is>
      </c>
      <c r="E281" t="inlineStr">
        <is>
          <t>Anybody but the Leafs</t>
        </is>
      </c>
      <c r="F281" s="30" t="n">
        <v>6000000</v>
      </c>
      <c r="G281" s="31" t="n">
        <v>56.63</v>
      </c>
      <c r="H281" s="31" t="n">
        <v>54.11</v>
      </c>
      <c r="I281" s="31" t="n">
        <v>59.1</v>
      </c>
      <c r="J281" s="31" t="n">
        <v>57.88</v>
      </c>
      <c r="K281" s="31" t="n">
        <v>60.31</v>
      </c>
      <c r="L281" s="31" t="n">
        <v>56.61</v>
      </c>
      <c r="M281" s="31" t="n">
        <v>4.99</v>
      </c>
      <c r="N281" t="inlineStr">
        <is>
          <t>05rf2</t>
        </is>
      </c>
    </row>
    <row r="282">
      <c r="A282" t="n">
        <v>281</v>
      </c>
      <c r="B282" t="inlineStr">
        <is>
          <t>Jake DeBrusk</t>
        </is>
      </c>
      <c r="C282" t="inlineStr">
        <is>
          <t>VAN</t>
        </is>
      </c>
      <c r="D282" t="inlineStr">
        <is>
          <t>F</t>
        </is>
      </c>
      <c r="E282" t="inlineStr">
        <is>
          <t>FA</t>
        </is>
      </c>
      <c r="F282" s="30" t="n">
        <v>5500000</v>
      </c>
      <c r="G282" s="31" t="n">
        <v>52.66</v>
      </c>
      <c r="H282" s="31" t="n">
        <v>53.91</v>
      </c>
      <c r="I282" s="31" t="n">
        <v>58.85</v>
      </c>
      <c r="J282" s="31" t="n">
        <v>62.17</v>
      </c>
      <c r="K282" s="31" t="n">
        <v>55.53</v>
      </c>
      <c r="L282" s="31" t="n">
        <v>56.38</v>
      </c>
      <c r="M282" s="31" t="n">
        <v>4.94</v>
      </c>
      <c r="N282" t="inlineStr">
        <is>
          <t>03rab</t>
        </is>
      </c>
    </row>
    <row r="283">
      <c r="A283" t="n">
        <v>282</v>
      </c>
      <c r="B283" t="inlineStr">
        <is>
          <t>Jared Spurgeon</t>
        </is>
      </c>
      <c r="C283" t="inlineStr">
        <is>
          <t>MIN</t>
        </is>
      </c>
      <c r="D283" t="inlineStr">
        <is>
          <t>D</t>
        </is>
      </c>
      <c r="E283" t="inlineStr">
        <is>
          <t>FA</t>
        </is>
      </c>
      <c r="F283" s="30" t="n">
        <v>7575000</v>
      </c>
      <c r="G283" s="31" t="n">
        <v>55.58</v>
      </c>
      <c r="H283" s="31" t="n">
        <v>54.36</v>
      </c>
      <c r="I283" s="31" t="n">
        <v>58.32</v>
      </c>
      <c r="J283" s="31" t="n">
        <v>58.32</v>
      </c>
      <c r="K283" s="31" t="n"/>
      <c r="L283" s="31" t="n">
        <v>56.34</v>
      </c>
      <c r="M283" s="31" t="n">
        <v>3.96</v>
      </c>
      <c r="N283" t="inlineStr">
        <is>
          <t>023wa</t>
        </is>
      </c>
    </row>
    <row r="284">
      <c r="A284" t="n">
        <v>283</v>
      </c>
      <c r="B284" t="inlineStr">
        <is>
          <t>Simon Holmstrom</t>
        </is>
      </c>
      <c r="C284" t="inlineStr">
        <is>
          <t>NYI</t>
        </is>
      </c>
      <c r="D284" t="inlineStr">
        <is>
          <t>F</t>
        </is>
      </c>
      <c r="E284" t="inlineStr">
        <is>
          <t>FA</t>
        </is>
      </c>
      <c r="F284" s="30" t="n">
        <v>3625000</v>
      </c>
      <c r="G284" s="31" t="n">
        <v>56.6</v>
      </c>
      <c r="H284" s="31" t="n">
        <v>57.32</v>
      </c>
      <c r="I284" s="31" t="n">
        <v>55.33</v>
      </c>
      <c r="J284" s="31" t="n">
        <v>53.15</v>
      </c>
      <c r="K284" s="31" t="n">
        <v>57.5</v>
      </c>
      <c r="L284" s="31" t="n">
        <v>56.33</v>
      </c>
      <c r="M284" s="31" t="n">
        <v>-1.99</v>
      </c>
      <c r="N284" t="inlineStr">
        <is>
          <t>04yeb</t>
        </is>
      </c>
    </row>
    <row r="285">
      <c r="A285" t="n">
        <v>284</v>
      </c>
      <c r="B285" t="inlineStr">
        <is>
          <t>Brett Howden</t>
        </is>
      </c>
      <c r="C285" t="inlineStr">
        <is>
          <t>VGK</t>
        </is>
      </c>
      <c r="D285" t="inlineStr">
        <is>
          <t>F</t>
        </is>
      </c>
      <c r="E285" t="inlineStr">
        <is>
          <t>FA</t>
        </is>
      </c>
      <c r="F285" s="30" t="n">
        <v>2500000</v>
      </c>
      <c r="G285" s="31" t="n">
        <v>39.01</v>
      </c>
      <c r="H285" s="31" t="n">
        <v>50.92</v>
      </c>
      <c r="I285" s="31" t="n">
        <v>61.59</v>
      </c>
      <c r="J285" s="31" t="n">
        <v>58.17</v>
      </c>
      <c r="K285" s="31" t="n">
        <v>65.02</v>
      </c>
      <c r="L285" s="31" t="n">
        <v>56.26</v>
      </c>
      <c r="M285" s="31" t="n">
        <v>10.67</v>
      </c>
      <c r="N285" t="inlineStr">
        <is>
          <t>03wpn</t>
        </is>
      </c>
    </row>
    <row r="286">
      <c r="A286" t="n">
        <v>285</v>
      </c>
      <c r="B286" t="inlineStr">
        <is>
          <t>Olen Zellweger</t>
        </is>
      </c>
      <c r="C286" t="inlineStr">
        <is>
          <t>BUF</t>
        </is>
      </c>
      <c r="D286" t="inlineStr">
        <is>
          <t>D</t>
        </is>
      </c>
      <c r="E286" t="inlineStr">
        <is>
          <t>Kurtis</t>
        </is>
      </c>
      <c r="F286" s="30" t="n">
        <v>3100000</v>
      </c>
      <c r="G286" s="31" t="n">
        <v>50.48</v>
      </c>
      <c r="H286" s="31" t="n">
        <v>46.4</v>
      </c>
      <c r="I286" s="31" t="n">
        <v>66</v>
      </c>
      <c r="J286" s="31" t="n">
        <v>64.95</v>
      </c>
      <c r="K286" s="31" t="n">
        <v>67.05</v>
      </c>
      <c r="L286" s="31" t="n">
        <v>56.2</v>
      </c>
      <c r="M286" s="31" t="n">
        <v>19.6</v>
      </c>
      <c r="N286" t="inlineStr">
        <is>
          <t>05tas</t>
        </is>
      </c>
    </row>
    <row r="287">
      <c r="A287" t="n">
        <v>286</v>
      </c>
      <c r="B287" t="inlineStr">
        <is>
          <t>Carter Yakemchuk</t>
        </is>
      </c>
      <c r="C287" t="inlineStr">
        <is>
          <t>OTT</t>
        </is>
      </c>
      <c r="D287" t="inlineStr">
        <is>
          <t>D</t>
        </is>
      </c>
      <c r="E287" t="inlineStr">
        <is>
          <t>A Bunch of Dusters</t>
        </is>
      </c>
      <c r="F287" s="30" t="n">
        <v>942500</v>
      </c>
      <c r="G287" s="31" t="n">
        <v>3.6</v>
      </c>
      <c r="H287" s="31" t="n">
        <v>49.07</v>
      </c>
      <c r="I287" s="31" t="n">
        <v>61.9</v>
      </c>
      <c r="J287" s="31" t="n">
        <v>61.9</v>
      </c>
      <c r="K287" s="31" t="n"/>
      <c r="L287" s="31" t="n">
        <v>55.48</v>
      </c>
      <c r="M287" s="31" t="n">
        <v>12.83</v>
      </c>
      <c r="N287" t="inlineStr">
        <is>
          <t>06hcq</t>
        </is>
      </c>
    </row>
    <row r="288">
      <c r="A288" t="n">
        <v>287</v>
      </c>
      <c r="B288" t="inlineStr">
        <is>
          <t>Ridly Greig</t>
        </is>
      </c>
      <c r="C288" t="inlineStr">
        <is>
          <t>OTT</t>
        </is>
      </c>
      <c r="D288" t="inlineStr">
        <is>
          <t>F</t>
        </is>
      </c>
      <c r="E288" t="inlineStr">
        <is>
          <t>FA</t>
        </is>
      </c>
      <c r="F288" s="30" t="n">
        <v>3250000</v>
      </c>
      <c r="G288" s="31" t="n">
        <v>65.63</v>
      </c>
      <c r="H288" s="31" t="n">
        <v>47.84</v>
      </c>
      <c r="I288" s="31" t="n">
        <v>62.94</v>
      </c>
      <c r="J288" s="31" t="n">
        <v>62.52</v>
      </c>
      <c r="K288" s="31" t="n">
        <v>63.37</v>
      </c>
      <c r="L288" s="31" t="n">
        <v>55.39</v>
      </c>
      <c r="M288" s="31" t="n">
        <v>15.1</v>
      </c>
      <c r="N288" t="inlineStr">
        <is>
          <t>05kdw</t>
        </is>
      </c>
    </row>
    <row r="289">
      <c r="A289" t="n">
        <v>288</v>
      </c>
      <c r="B289" t="inlineStr">
        <is>
          <t>Rasmus Ristolainen</t>
        </is>
      </c>
      <c r="C289" t="inlineStr">
        <is>
          <t>PHI</t>
        </is>
      </c>
      <c r="D289" t="inlineStr">
        <is>
          <t>D</t>
        </is>
      </c>
      <c r="E289" t="inlineStr">
        <is>
          <t>FA</t>
        </is>
      </c>
      <c r="F289" s="30" t="n">
        <v>5100000</v>
      </c>
      <c r="G289" s="31" t="n">
        <v>33.13</v>
      </c>
      <c r="H289" s="31" t="n">
        <v>52.04</v>
      </c>
      <c r="I289" s="31" t="n">
        <v>58.24</v>
      </c>
      <c r="J289" s="31" t="n">
        <v>58.24</v>
      </c>
      <c r="K289" s="31" t="n"/>
      <c r="L289" s="31" t="n">
        <v>55.14</v>
      </c>
      <c r="M289" s="31" t="n">
        <v>6.2</v>
      </c>
      <c r="N289" t="inlineStr">
        <is>
          <t>02ybo</t>
        </is>
      </c>
    </row>
    <row r="290">
      <c r="A290" t="n">
        <v>289</v>
      </c>
      <c r="B290" t="inlineStr">
        <is>
          <t>Easton Cowan</t>
        </is>
      </c>
      <c r="C290" t="inlineStr">
        <is>
          <t>TOR</t>
        </is>
      </c>
      <c r="D290" t="inlineStr">
        <is>
          <t>F</t>
        </is>
      </c>
      <c r="E290" t="inlineStr">
        <is>
          <t>Brost</t>
        </is>
      </c>
      <c r="F290" s="30" t="n">
        <v>873500</v>
      </c>
      <c r="G290" s="31" t="n">
        <v>46.13</v>
      </c>
      <c r="H290" s="31" t="n">
        <v>51.29</v>
      </c>
      <c r="I290" s="31" t="n">
        <v>58.34</v>
      </c>
      <c r="J290" s="31" t="n">
        <v>55.5</v>
      </c>
      <c r="K290" s="31" t="n">
        <v>61.19</v>
      </c>
      <c r="L290" s="31" t="n">
        <v>54.81</v>
      </c>
      <c r="M290" s="31" t="n">
        <v>7.05</v>
      </c>
      <c r="N290" t="inlineStr">
        <is>
          <t>06bap</t>
        </is>
      </c>
    </row>
    <row r="291">
      <c r="A291" t="n">
        <v>290</v>
      </c>
      <c r="B291" t="inlineStr">
        <is>
          <t>Mavrik Bourque</t>
        </is>
      </c>
      <c r="C291" t="inlineStr">
        <is>
          <t>NSH</t>
        </is>
      </c>
      <c r="D291" t="inlineStr">
        <is>
          <t>F</t>
        </is>
      </c>
      <c r="E291" t="inlineStr">
        <is>
          <t>Keith</t>
        </is>
      </c>
      <c r="F291" s="30" t="n">
        <v>5500000</v>
      </c>
      <c r="G291" s="31" t="n">
        <v>54.24</v>
      </c>
      <c r="H291" s="31" t="n">
        <v>46.82</v>
      </c>
      <c r="I291" s="31" t="n">
        <v>61.8</v>
      </c>
      <c r="J291" s="31" t="n">
        <v>60.61</v>
      </c>
      <c r="K291" s="31" t="n">
        <v>62.99</v>
      </c>
      <c r="L291" s="31" t="n">
        <v>54.31</v>
      </c>
      <c r="M291" s="31" t="n">
        <v>14.98</v>
      </c>
      <c r="N291" t="inlineStr">
        <is>
          <t>04zp9</t>
        </is>
      </c>
    </row>
    <row r="292">
      <c r="A292" t="n">
        <v>291</v>
      </c>
      <c r="B292" t="inlineStr">
        <is>
          <t>Dawson Mercer</t>
        </is>
      </c>
      <c r="C292" t="inlineStr">
        <is>
          <t>NJD</t>
        </is>
      </c>
      <c r="D292" t="inlineStr">
        <is>
          <t>F</t>
        </is>
      </c>
      <c r="E292" t="inlineStr">
        <is>
          <t>Kurtis</t>
        </is>
      </c>
      <c r="F292" s="30" t="n">
        <v>4000000</v>
      </c>
      <c r="G292" s="31" t="n">
        <v>57.78</v>
      </c>
      <c r="H292" s="31" t="n">
        <v>56.46</v>
      </c>
      <c r="I292" s="31" t="n">
        <v>51.96</v>
      </c>
      <c r="J292" s="31" t="n">
        <v>51.8</v>
      </c>
      <c r="K292" s="31" t="n">
        <v>52.12</v>
      </c>
      <c r="L292" s="31" t="n">
        <v>54.21</v>
      </c>
      <c r="M292" s="31" t="n">
        <v>-4.5</v>
      </c>
      <c r="N292" t="inlineStr">
        <is>
          <t>05gtp</t>
        </is>
      </c>
    </row>
    <row r="293">
      <c r="A293" t="n">
        <v>292</v>
      </c>
      <c r="B293" t="inlineStr">
        <is>
          <t>John Marino</t>
        </is>
      </c>
      <c r="C293" t="inlineStr">
        <is>
          <t>UTA</t>
        </is>
      </c>
      <c r="D293" t="inlineStr">
        <is>
          <t>D</t>
        </is>
      </c>
      <c r="E293" t="inlineStr">
        <is>
          <t>FA</t>
        </is>
      </c>
      <c r="F293" s="30" t="n">
        <v>4400000</v>
      </c>
      <c r="G293" s="31" t="n">
        <v>57.7</v>
      </c>
      <c r="H293" s="31" t="n">
        <v>54.55</v>
      </c>
      <c r="I293" s="31" t="n">
        <v>53.53</v>
      </c>
      <c r="J293" s="31" t="n">
        <v>53.95</v>
      </c>
      <c r="K293" s="31" t="n">
        <v>53.11</v>
      </c>
      <c r="L293" s="31" t="n">
        <v>54.04</v>
      </c>
      <c r="M293" s="31" t="n">
        <v>-1.02</v>
      </c>
      <c r="N293" t="inlineStr">
        <is>
          <t>03rip</t>
        </is>
      </c>
    </row>
    <row r="294">
      <c r="A294" t="n">
        <v>293</v>
      </c>
      <c r="B294" t="inlineStr">
        <is>
          <t>Mackie Samoskevich</t>
        </is>
      </c>
      <c r="C294" t="inlineStr">
        <is>
          <t>SEA</t>
        </is>
      </c>
      <c r="D294" t="inlineStr">
        <is>
          <t>F</t>
        </is>
      </c>
      <c r="E294" t="inlineStr">
        <is>
          <t>FA</t>
        </is>
      </c>
      <c r="F294" s="30" t="n">
        <v>3850000</v>
      </c>
      <c r="G294" s="31" t="n">
        <v>48.62</v>
      </c>
      <c r="H294" s="31" t="n">
        <v>45.58</v>
      </c>
      <c r="I294" s="31" t="n">
        <v>61.66</v>
      </c>
      <c r="J294" s="31" t="n">
        <v>58.03</v>
      </c>
      <c r="K294" s="31" t="n">
        <v>65.29000000000001</v>
      </c>
      <c r="L294" s="31" t="n">
        <v>53.62</v>
      </c>
      <c r="M294" s="31" t="n">
        <v>16.08</v>
      </c>
      <c r="N294" t="inlineStr">
        <is>
          <t>05r50</t>
        </is>
      </c>
    </row>
    <row r="295">
      <c r="A295" t="n">
        <v>294</v>
      </c>
      <c r="B295" t="inlineStr">
        <is>
          <t>Joel Farabee</t>
        </is>
      </c>
      <c r="C295" t="inlineStr">
        <is>
          <t>CGY</t>
        </is>
      </c>
      <c r="D295" t="inlineStr">
        <is>
          <t>F</t>
        </is>
      </c>
      <c r="E295" t="inlineStr">
        <is>
          <t>FA</t>
        </is>
      </c>
      <c r="F295" s="30" t="n">
        <v>5000000</v>
      </c>
      <c r="G295" s="31" t="n">
        <v>57.53</v>
      </c>
      <c r="H295" s="31" t="n">
        <v>56.82</v>
      </c>
      <c r="I295" s="31" t="n">
        <v>50.31</v>
      </c>
      <c r="J295" s="31" t="n">
        <v>49.24</v>
      </c>
      <c r="K295" s="31" t="n">
        <v>51.37</v>
      </c>
      <c r="L295" s="31" t="n">
        <v>53.56</v>
      </c>
      <c r="M295" s="31" t="n">
        <v>-6.51</v>
      </c>
      <c r="N295" t="inlineStr">
        <is>
          <t>04lcf</t>
        </is>
      </c>
    </row>
    <row r="296">
      <c r="A296" t="n">
        <v>295</v>
      </c>
      <c r="B296" t="inlineStr">
        <is>
          <t>Alex Killorn</t>
        </is>
      </c>
      <c r="C296" t="inlineStr">
        <is>
          <t>ANA</t>
        </is>
      </c>
      <c r="D296" t="inlineStr">
        <is>
          <t>F</t>
        </is>
      </c>
      <c r="E296" t="inlineStr">
        <is>
          <t>FA</t>
        </is>
      </c>
      <c r="F296" s="30" t="n">
        <v>6250000</v>
      </c>
      <c r="G296" s="31" t="n">
        <v>51.7</v>
      </c>
      <c r="H296" s="31" t="n">
        <v>55.15</v>
      </c>
      <c r="I296" s="31" t="n">
        <v>51.93</v>
      </c>
      <c r="J296" s="31" t="n">
        <v>51.93</v>
      </c>
      <c r="K296" s="31" t="n"/>
      <c r="L296" s="31" t="n">
        <v>53.54</v>
      </c>
      <c r="M296" s="31" t="n">
        <v>-3.22</v>
      </c>
      <c r="N296" t="inlineStr">
        <is>
          <t>01n84</t>
        </is>
      </c>
    </row>
    <row r="297">
      <c r="A297" t="n">
        <v>296</v>
      </c>
      <c r="B297" t="inlineStr">
        <is>
          <t>Dmitry Voronkov</t>
        </is>
      </c>
      <c r="C297" t="inlineStr">
        <is>
          <t>CBJ</t>
        </is>
      </c>
      <c r="D297" t="inlineStr">
        <is>
          <t>F</t>
        </is>
      </c>
      <c r="E297" t="inlineStr">
        <is>
          <t>FA</t>
        </is>
      </c>
      <c r="F297" s="30" t="n">
        <v>4175000</v>
      </c>
      <c r="G297" s="31" t="n">
        <v>54.08</v>
      </c>
      <c r="H297" s="31" t="n">
        <v>56.82</v>
      </c>
      <c r="I297" s="31" t="n">
        <v>50.01</v>
      </c>
      <c r="J297" s="31" t="n">
        <v>50.01</v>
      </c>
      <c r="K297" s="31" t="n">
        <v>62.41</v>
      </c>
      <c r="L297" s="31" t="n">
        <v>53.41</v>
      </c>
      <c r="M297" s="31" t="n">
        <v>-6.81</v>
      </c>
      <c r="N297" t="inlineStr">
        <is>
          <t>050rc</t>
        </is>
      </c>
    </row>
    <row r="298">
      <c r="A298" t="n">
        <v>297</v>
      </c>
      <c r="B298" t="inlineStr">
        <is>
          <t>Jean-Gabriel Pageau</t>
        </is>
      </c>
      <c r="C298" t="inlineStr">
        <is>
          <t>NYI</t>
        </is>
      </c>
      <c r="D298" t="inlineStr">
        <is>
          <t>F</t>
        </is>
      </c>
      <c r="E298" t="inlineStr">
        <is>
          <t>FA</t>
        </is>
      </c>
      <c r="F298" s="30" t="n">
        <v>4850000</v>
      </c>
      <c r="G298" s="31" t="n">
        <v>54.79</v>
      </c>
      <c r="H298" s="31" t="n">
        <v>55.49</v>
      </c>
      <c r="I298" s="31" t="n">
        <v>51.19</v>
      </c>
      <c r="J298" s="31" t="n">
        <v>50.05</v>
      </c>
      <c r="K298" s="31" t="n">
        <v>52.33</v>
      </c>
      <c r="L298" s="31" t="n">
        <v>53.34</v>
      </c>
      <c r="M298" s="31" t="n">
        <v>-4.3</v>
      </c>
      <c r="N298" t="inlineStr">
        <is>
          <t>02dq6</t>
        </is>
      </c>
    </row>
    <row r="299">
      <c r="A299" t="n">
        <v>298</v>
      </c>
      <c r="B299" t="inlineStr">
        <is>
          <t>Yakov Trenin</t>
        </is>
      </c>
      <c r="C299" t="inlineStr">
        <is>
          <t>MIN</t>
        </is>
      </c>
      <c r="D299" t="inlineStr">
        <is>
          <t>F</t>
        </is>
      </c>
      <c r="E299" t="inlineStr">
        <is>
          <t>FA</t>
        </is>
      </c>
      <c r="F299" s="30" t="n">
        <v>3500000</v>
      </c>
      <c r="G299" s="31" t="n">
        <v>55.71</v>
      </c>
      <c r="H299" s="31" t="n">
        <v>53.86</v>
      </c>
      <c r="I299" s="31" t="n">
        <v>52.64</v>
      </c>
      <c r="J299" s="31" t="n">
        <v>51.12</v>
      </c>
      <c r="K299" s="31" t="n">
        <v>54.17</v>
      </c>
      <c r="L299" s="31" t="n">
        <v>53.25</v>
      </c>
      <c r="M299" s="31" t="n">
        <v>-1.22</v>
      </c>
      <c r="N299" t="inlineStr">
        <is>
          <t>03rf7</t>
        </is>
      </c>
    </row>
    <row r="300">
      <c r="A300" t="n">
        <v>299</v>
      </c>
      <c r="B300" t="inlineStr">
        <is>
          <t>Tom Willander</t>
        </is>
      </c>
      <c r="C300" t="inlineStr">
        <is>
          <t>VAN</t>
        </is>
      </c>
      <c r="D300" t="inlineStr">
        <is>
          <t>D</t>
        </is>
      </c>
      <c r="E300" t="inlineStr">
        <is>
          <t>Mike</t>
        </is>
      </c>
      <c r="F300" s="30" t="n">
        <v>950000</v>
      </c>
      <c r="G300" s="31" t="n">
        <v>44.06</v>
      </c>
      <c r="H300" s="31" t="n">
        <v>47.2</v>
      </c>
      <c r="I300" s="31" t="n">
        <v>59.26</v>
      </c>
      <c r="J300" s="31" t="n"/>
      <c r="K300" s="31" t="n">
        <v>59.26</v>
      </c>
      <c r="L300" s="31" t="n">
        <v>53.23</v>
      </c>
      <c r="M300" s="31" t="n">
        <v>12.06</v>
      </c>
      <c r="N300" t="inlineStr">
        <is>
          <t>06axr</t>
        </is>
      </c>
    </row>
    <row r="301">
      <c r="A301" t="n">
        <v>300</v>
      </c>
      <c r="B301" t="inlineStr">
        <is>
          <t>Nate Schmidt</t>
        </is>
      </c>
      <c r="C301" t="inlineStr">
        <is>
          <t>UTA</t>
        </is>
      </c>
      <c r="D301" t="inlineStr">
        <is>
          <t>D</t>
        </is>
      </c>
      <c r="E301" t="inlineStr">
        <is>
          <t>FA</t>
        </is>
      </c>
      <c r="F301" s="30" t="n">
        <v>3500000</v>
      </c>
      <c r="G301" s="31" t="n">
        <v>50.45</v>
      </c>
      <c r="H301" s="31" t="n">
        <v>49.97</v>
      </c>
      <c r="I301" s="31" t="n">
        <v>56.12</v>
      </c>
      <c r="J301" s="31" t="n">
        <v>56.12</v>
      </c>
      <c r="K301" s="31" t="n"/>
      <c r="L301" s="31" t="n">
        <v>53.05</v>
      </c>
      <c r="M301" s="31" t="n">
        <v>6.15</v>
      </c>
      <c r="N301" t="inlineStr">
        <is>
          <t>02i6q</t>
        </is>
      </c>
    </row>
    <row r="302">
      <c r="A302" t="n">
        <v>301</v>
      </c>
      <c r="B302" t="inlineStr">
        <is>
          <t>Mason Lohrei</t>
        </is>
      </c>
      <c r="C302" t="inlineStr">
        <is>
          <t>BOS</t>
        </is>
      </c>
      <c r="D302" t="inlineStr">
        <is>
          <t>D</t>
        </is>
      </c>
      <c r="E302" t="inlineStr">
        <is>
          <t>Anybody but the Leafs</t>
        </is>
      </c>
      <c r="F302" s="30" t="n">
        <v>3200000</v>
      </c>
      <c r="G302" s="31" t="n">
        <v>49.82</v>
      </c>
      <c r="H302" s="31" t="n">
        <v>48.18</v>
      </c>
      <c r="I302" s="31" t="n">
        <v>57.69</v>
      </c>
      <c r="J302" s="31" t="n">
        <v>56.22</v>
      </c>
      <c r="K302" s="31" t="n">
        <v>59.17</v>
      </c>
      <c r="L302" s="31" t="n">
        <v>52.94</v>
      </c>
      <c r="M302" s="31" t="n">
        <v>9.51</v>
      </c>
      <c r="N302" t="inlineStr">
        <is>
          <t>05oxk</t>
        </is>
      </c>
    </row>
    <row r="303">
      <c r="A303" t="n">
        <v>302</v>
      </c>
      <c r="B303" t="inlineStr">
        <is>
          <t>Gabe Perreault</t>
        </is>
      </c>
      <c r="C303" t="inlineStr">
        <is>
          <t>NYR</t>
        </is>
      </c>
      <c r="D303" t="inlineStr">
        <is>
          <t>F</t>
        </is>
      </c>
      <c r="E303" t="inlineStr">
        <is>
          <t>Brown Noesen</t>
        </is>
      </c>
      <c r="F303" s="30" t="n">
        <v>941667</v>
      </c>
      <c r="G303" s="31" t="n">
        <v>36.63</v>
      </c>
      <c r="H303" s="31" t="n">
        <v>50.79</v>
      </c>
      <c r="I303" s="31" t="n">
        <v>54.79</v>
      </c>
      <c r="J303" s="31" t="n">
        <v>51.94</v>
      </c>
      <c r="K303" s="31" t="n">
        <v>57.64</v>
      </c>
      <c r="L303" s="31" t="n">
        <v>52.79</v>
      </c>
      <c r="M303" s="31" t="n">
        <v>4</v>
      </c>
      <c r="N303" t="inlineStr">
        <is>
          <t>06axe</t>
        </is>
      </c>
    </row>
    <row r="304">
      <c r="A304" t="n">
        <v>303</v>
      </c>
      <c r="B304" t="inlineStr">
        <is>
          <t>Kaapo Kakko</t>
        </is>
      </c>
      <c r="C304" t="inlineStr">
        <is>
          <t>SEA</t>
        </is>
      </c>
      <c r="D304" t="inlineStr">
        <is>
          <t>F</t>
        </is>
      </c>
      <c r="E304" t="inlineStr">
        <is>
          <t>FA</t>
        </is>
      </c>
      <c r="F304" s="30" t="n">
        <v>4525000</v>
      </c>
      <c r="G304" s="31" t="n">
        <v>47.48</v>
      </c>
      <c r="H304" s="31" t="n">
        <v>49.89</v>
      </c>
      <c r="I304" s="31" t="n">
        <v>55.69</v>
      </c>
      <c r="J304" s="31" t="n">
        <v>56.48</v>
      </c>
      <c r="K304" s="31" t="n">
        <v>54.91</v>
      </c>
      <c r="L304" s="31" t="n">
        <v>52.79</v>
      </c>
      <c r="M304" s="31" t="n">
        <v>5.8</v>
      </c>
      <c r="N304" t="inlineStr">
        <is>
          <t>04mto</t>
        </is>
      </c>
    </row>
    <row r="305">
      <c r="A305" t="n">
        <v>304</v>
      </c>
      <c r="B305" t="inlineStr">
        <is>
          <t>Andrew Copp</t>
        </is>
      </c>
      <c r="C305" t="inlineStr">
        <is>
          <t>DET</t>
        </is>
      </c>
      <c r="D305" t="inlineStr">
        <is>
          <t>F</t>
        </is>
      </c>
      <c r="E305" t="inlineStr">
        <is>
          <t>FA</t>
        </is>
      </c>
      <c r="F305" s="30" t="n">
        <v>5625000</v>
      </c>
      <c r="G305" s="31" t="n">
        <v>54.81</v>
      </c>
      <c r="H305" s="31" t="n">
        <v>52.06</v>
      </c>
      <c r="I305" s="31" t="n">
        <v>53.26</v>
      </c>
      <c r="J305" s="31" t="n">
        <v>53.01</v>
      </c>
      <c r="K305" s="31" t="n">
        <v>53.51</v>
      </c>
      <c r="L305" s="31" t="n">
        <v>52.66</v>
      </c>
      <c r="M305" s="31" t="n">
        <v>1.2</v>
      </c>
      <c r="N305" t="inlineStr">
        <is>
          <t>031pq</t>
        </is>
      </c>
    </row>
    <row r="306">
      <c r="A306" t="n">
        <v>305</v>
      </c>
      <c r="B306" t="inlineStr">
        <is>
          <t>Sean Monahan</t>
        </is>
      </c>
      <c r="C306" t="inlineStr">
        <is>
          <t>CBJ</t>
        </is>
      </c>
      <c r="D306" t="inlineStr">
        <is>
          <t>F</t>
        </is>
      </c>
      <c r="E306" t="inlineStr">
        <is>
          <t>FA</t>
        </is>
      </c>
      <c r="F306" s="30" t="n">
        <v>5500000</v>
      </c>
      <c r="G306" s="31" t="n">
        <v>47.66</v>
      </c>
      <c r="H306" s="31" t="n">
        <v>54.84</v>
      </c>
      <c r="I306" s="31" t="n">
        <v>50.08</v>
      </c>
      <c r="J306" s="31" t="n">
        <v>51.98</v>
      </c>
      <c r="K306" s="31" t="n">
        <v>48.18</v>
      </c>
      <c r="L306" s="31" t="n">
        <v>52.46</v>
      </c>
      <c r="M306" s="31" t="n">
        <v>-4.76</v>
      </c>
      <c r="N306" t="inlineStr">
        <is>
          <t>02un6</t>
        </is>
      </c>
    </row>
    <row r="307">
      <c r="A307" t="n">
        <v>306</v>
      </c>
      <c r="B307" t="inlineStr">
        <is>
          <t>Zayne Parekh</t>
        </is>
      </c>
      <c r="C307" t="inlineStr">
        <is>
          <t>CGY</t>
        </is>
      </c>
      <c r="D307" t="inlineStr">
        <is>
          <t>D</t>
        </is>
      </c>
      <c r="E307" t="inlineStr">
        <is>
          <t>The Last Place Lukes</t>
        </is>
      </c>
      <c r="F307" s="30" t="n">
        <v>942500</v>
      </c>
      <c r="G307" s="31" t="n">
        <v>19.85</v>
      </c>
      <c r="H307" s="31" t="n">
        <v>40.02</v>
      </c>
      <c r="I307" s="31" t="n">
        <v>64.87</v>
      </c>
      <c r="J307" s="31" t="n">
        <v>61.01</v>
      </c>
      <c r="K307" s="31" t="n">
        <v>68.73</v>
      </c>
      <c r="L307" s="31" t="n">
        <v>52.45</v>
      </c>
      <c r="M307" s="31" t="n">
        <v>24.85</v>
      </c>
      <c r="N307" t="inlineStr">
        <is>
          <t>06hco</t>
        </is>
      </c>
    </row>
    <row r="308">
      <c r="A308" t="n">
        <v>307</v>
      </c>
      <c r="B308" t="inlineStr">
        <is>
          <t>Conor Garland</t>
        </is>
      </c>
      <c r="C308" t="inlineStr">
        <is>
          <t>CBJ</t>
        </is>
      </c>
      <c r="D308" t="inlineStr">
        <is>
          <t>F</t>
        </is>
      </c>
      <c r="E308" t="inlineStr">
        <is>
          <t>FA</t>
        </is>
      </c>
      <c r="F308" s="30" t="n">
        <v>6000000</v>
      </c>
      <c r="G308" s="31" t="n">
        <v>47.03</v>
      </c>
      <c r="H308" s="31" t="n">
        <v>55.58</v>
      </c>
      <c r="I308" s="31" t="n">
        <v>48.96</v>
      </c>
      <c r="J308" s="31" t="n">
        <v>50.26</v>
      </c>
      <c r="K308" s="31" t="n">
        <v>47.65</v>
      </c>
      <c r="L308" s="31" t="n">
        <v>52.27</v>
      </c>
      <c r="M308" s="31" t="n">
        <v>-6.62</v>
      </c>
      <c r="N308" t="inlineStr">
        <is>
          <t>03m26</t>
        </is>
      </c>
    </row>
    <row r="309">
      <c r="A309" t="n">
        <v>308</v>
      </c>
      <c r="B309" t="inlineStr">
        <is>
          <t>Ryan Donato</t>
        </is>
      </c>
      <c r="C309" t="inlineStr">
        <is>
          <t>CHI</t>
        </is>
      </c>
      <c r="D309" t="inlineStr">
        <is>
          <t>F</t>
        </is>
      </c>
      <c r="E309" t="inlineStr">
        <is>
          <t>FA</t>
        </is>
      </c>
      <c r="F309" s="30" t="n">
        <v>4000000</v>
      </c>
      <c r="G309" s="31" t="n">
        <v>48.24</v>
      </c>
      <c r="H309" s="31" t="n">
        <v>53.48</v>
      </c>
      <c r="I309" s="31" t="n">
        <v>49.91</v>
      </c>
      <c r="J309" s="31" t="n"/>
      <c r="K309" s="31" t="n">
        <v>49.91</v>
      </c>
      <c r="L309" s="31" t="n">
        <v>51.69</v>
      </c>
      <c r="M309" s="31" t="n">
        <v>-3.57</v>
      </c>
      <c r="N309" t="inlineStr">
        <is>
          <t>03eb0</t>
        </is>
      </c>
    </row>
    <row r="310">
      <c r="A310" t="n">
        <v>309</v>
      </c>
      <c r="B310" t="inlineStr">
        <is>
          <t>Gage Goncalves</t>
        </is>
      </c>
      <c r="C310" t="inlineStr">
        <is>
          <t>TBL</t>
        </is>
      </c>
      <c r="D310" t="inlineStr">
        <is>
          <t>F</t>
        </is>
      </c>
      <c r="E310" t="inlineStr">
        <is>
          <t>FA</t>
        </is>
      </c>
      <c r="F310" s="30" t="n">
        <v>1200000</v>
      </c>
      <c r="G310" s="31" t="n">
        <v>51.66</v>
      </c>
      <c r="H310" s="31" t="n">
        <v>43.64</v>
      </c>
      <c r="I310" s="31" t="n">
        <v>59.64</v>
      </c>
      <c r="J310" s="31" t="n">
        <v>60.18</v>
      </c>
      <c r="K310" s="31" t="n">
        <v>59.1</v>
      </c>
      <c r="L310" s="31" t="n">
        <v>51.64</v>
      </c>
      <c r="M310" s="31" t="n">
        <v>16</v>
      </c>
      <c r="N310" t="inlineStr">
        <is>
          <t>05lwt</t>
        </is>
      </c>
    </row>
    <row r="311">
      <c r="A311" t="n">
        <v>310</v>
      </c>
      <c r="B311" t="inlineStr">
        <is>
          <t>James Hagens</t>
        </is>
      </c>
      <c r="C311" t="inlineStr">
        <is>
          <t>BOS</t>
        </is>
      </c>
      <c r="D311" t="inlineStr">
        <is>
          <t>F</t>
        </is>
      </c>
      <c r="E311" t="inlineStr">
        <is>
          <t>Mike</t>
        </is>
      </c>
      <c r="F311" s="30" t="n">
        <v>986250</v>
      </c>
      <c r="G311" s="31" t="n">
        <v>1.55</v>
      </c>
      <c r="H311" s="31" t="n">
        <v>50.73</v>
      </c>
      <c r="I311" s="31" t="n">
        <v>52.43</v>
      </c>
      <c r="J311" s="31" t="n">
        <v>55.73</v>
      </c>
      <c r="K311" s="31" t="n">
        <v>49.14</v>
      </c>
      <c r="L311" s="31" t="n">
        <v>51.58</v>
      </c>
      <c r="M311" s="31" t="n">
        <v>1.7</v>
      </c>
      <c r="N311" t="inlineStr">
        <is>
          <t>06ag2</t>
        </is>
      </c>
    </row>
    <row r="312">
      <c r="A312" t="n">
        <v>311</v>
      </c>
      <c r="B312" t="inlineStr">
        <is>
          <t>Mikael Backlund</t>
        </is>
      </c>
      <c r="C312" t="inlineStr">
        <is>
          <t>CGY</t>
        </is>
      </c>
      <c r="D312" t="inlineStr">
        <is>
          <t>F</t>
        </is>
      </c>
      <c r="E312" t="inlineStr">
        <is>
          <t>FA</t>
        </is>
      </c>
      <c r="F312" s="30" t="n">
        <v>4500000</v>
      </c>
      <c r="G312" s="31" t="n">
        <v>57.27</v>
      </c>
      <c r="H312" s="31" t="n">
        <v>56.62</v>
      </c>
      <c r="I312" s="31" t="n">
        <v>46.49</v>
      </c>
      <c r="J312" s="31" t="n">
        <v>43.23</v>
      </c>
      <c r="K312" s="31" t="n">
        <v>49.75</v>
      </c>
      <c r="L312" s="31" t="n">
        <v>51.55</v>
      </c>
      <c r="M312" s="31" t="n">
        <v>-10.13</v>
      </c>
      <c r="N312" t="inlineStr">
        <is>
          <t>004p4</t>
        </is>
      </c>
    </row>
    <row r="313">
      <c r="A313" t="n">
        <v>312</v>
      </c>
      <c r="B313" t="inlineStr">
        <is>
          <t>Tommy Novak</t>
        </is>
      </c>
      <c r="C313" t="inlineStr">
        <is>
          <t>PIT</t>
        </is>
      </c>
      <c r="D313" t="inlineStr">
        <is>
          <t>F</t>
        </is>
      </c>
      <c r="E313" t="inlineStr">
        <is>
          <t>FA</t>
        </is>
      </c>
      <c r="F313" s="30" t="n">
        <v>3500000</v>
      </c>
      <c r="G313" s="31" t="n">
        <v>51.96</v>
      </c>
      <c r="H313" s="31" t="n">
        <v>49.91</v>
      </c>
      <c r="I313" s="31" t="n">
        <v>53.11</v>
      </c>
      <c r="J313" s="31" t="n">
        <v>51.23</v>
      </c>
      <c r="K313" s="31" t="n">
        <v>54.99</v>
      </c>
      <c r="L313" s="31" t="n">
        <v>51.51</v>
      </c>
      <c r="M313" s="31" t="n">
        <v>3.2</v>
      </c>
      <c r="N313" t="inlineStr">
        <is>
          <t>03rfx</t>
        </is>
      </c>
    </row>
    <row r="314">
      <c r="A314" t="n">
        <v>313</v>
      </c>
      <c r="B314" t="inlineStr">
        <is>
          <t>Bobby Brink</t>
        </is>
      </c>
      <c r="C314" t="inlineStr">
        <is>
          <t>MIN</t>
        </is>
      </c>
      <c r="D314" t="inlineStr">
        <is>
          <t>F</t>
        </is>
      </c>
      <c r="E314" t="inlineStr">
        <is>
          <t>A Bunch of Dusters</t>
        </is>
      </c>
      <c r="F314" s="30" t="n">
        <v>2750000</v>
      </c>
      <c r="G314" s="31" t="n">
        <v>45.56</v>
      </c>
      <c r="H314" s="31" t="n">
        <v>43.28</v>
      </c>
      <c r="I314" s="31" t="n">
        <v>59.28</v>
      </c>
      <c r="J314" s="31" t="n">
        <v>58.01</v>
      </c>
      <c r="K314" s="31" t="n">
        <v>60.55</v>
      </c>
      <c r="L314" s="31" t="n">
        <v>51.28</v>
      </c>
      <c r="M314" s="31" t="n">
        <v>16</v>
      </c>
      <c r="N314" t="inlineStr">
        <is>
          <t>04zj8</t>
        </is>
      </c>
    </row>
    <row r="315">
      <c r="A315" t="n">
        <v>314</v>
      </c>
      <c r="B315" t="inlineStr">
        <is>
          <t>Collin Graf</t>
        </is>
      </c>
      <c r="C315" t="inlineStr">
        <is>
          <t>SJS</t>
        </is>
      </c>
      <c r="D315" t="inlineStr">
        <is>
          <t>F</t>
        </is>
      </c>
      <c r="E315" t="inlineStr">
        <is>
          <t>FA</t>
        </is>
      </c>
      <c r="F315" s="30" t="n">
        <v>4250000</v>
      </c>
      <c r="G315" s="31" t="n">
        <v>62.32</v>
      </c>
      <c r="H315" s="31" t="n">
        <v>50.7</v>
      </c>
      <c r="I315" s="31" t="n">
        <v>51.87</v>
      </c>
      <c r="J315" s="31" t="n">
        <v>54.29</v>
      </c>
      <c r="K315" s="31" t="n">
        <v>49.45</v>
      </c>
      <c r="L315" s="31" t="n">
        <v>51.28</v>
      </c>
      <c r="M315" s="31" t="n">
        <v>1.17</v>
      </c>
      <c r="N315" t="inlineStr">
        <is>
          <t>05uao</t>
        </is>
      </c>
    </row>
    <row r="316">
      <c r="A316" t="n">
        <v>315</v>
      </c>
      <c r="B316" t="inlineStr">
        <is>
          <t>Luca Cagnoni</t>
        </is>
      </c>
      <c r="C316" t="inlineStr">
        <is>
          <t>SJS</t>
        </is>
      </c>
      <c r="D316" t="inlineStr">
        <is>
          <t>D</t>
        </is>
      </c>
      <c r="E316" t="inlineStr">
        <is>
          <t>Sidizen Kanes</t>
        </is>
      </c>
      <c r="F316" s="30" t="n">
        <v>895000</v>
      </c>
      <c r="G316" s="31" t="n">
        <v>1.33</v>
      </c>
      <c r="H316" s="31" t="n">
        <v>30.56</v>
      </c>
      <c r="I316" s="31" t="n">
        <v>71.90000000000001</v>
      </c>
      <c r="J316" s="31" t="n"/>
      <c r="K316" s="31" t="n">
        <v>71.90000000000001</v>
      </c>
      <c r="L316" s="31" t="n">
        <v>51.23</v>
      </c>
      <c r="M316" s="31" t="n">
        <v>41.34</v>
      </c>
      <c r="N316" t="inlineStr">
        <is>
          <t>06ay2</t>
        </is>
      </c>
    </row>
    <row r="317">
      <c r="A317" t="n">
        <v>316</v>
      </c>
      <c r="B317" t="inlineStr">
        <is>
          <t>Matias Maccelli</t>
        </is>
      </c>
      <c r="C317" t="inlineStr">
        <is>
          <t>NYI</t>
        </is>
      </c>
      <c r="D317" t="inlineStr">
        <is>
          <t>F</t>
        </is>
      </c>
      <c r="E317" t="inlineStr">
        <is>
          <t>FA</t>
        </is>
      </c>
      <c r="F317" s="30" t="n">
        <v>2250000</v>
      </c>
      <c r="G317" s="31" t="n">
        <v>46.88</v>
      </c>
      <c r="H317" s="31" t="n">
        <v>47.33</v>
      </c>
      <c r="I317" s="31" t="n">
        <v>54.98</v>
      </c>
      <c r="J317" s="31" t="n">
        <v>53.73</v>
      </c>
      <c r="K317" s="31" t="n">
        <v>56.24</v>
      </c>
      <c r="L317" s="31" t="n">
        <v>51.16</v>
      </c>
      <c r="M317" s="31" t="n">
        <v>7.65</v>
      </c>
      <c r="N317" t="inlineStr">
        <is>
          <t>051u2</t>
        </is>
      </c>
    </row>
    <row r="318">
      <c r="A318" t="n">
        <v>317</v>
      </c>
      <c r="B318" t="inlineStr">
        <is>
          <t>Casey Mittelstadt</t>
        </is>
      </c>
      <c r="C318" t="inlineStr">
        <is>
          <t>BOS</t>
        </is>
      </c>
      <c r="D318" t="inlineStr">
        <is>
          <t>F</t>
        </is>
      </c>
      <c r="E318" t="inlineStr">
        <is>
          <t>FA</t>
        </is>
      </c>
      <c r="F318" s="30" t="n">
        <v>5750000</v>
      </c>
      <c r="G318" s="31" t="n">
        <v>49.99</v>
      </c>
      <c r="H318" s="31" t="n">
        <v>52.25</v>
      </c>
      <c r="I318" s="31" t="n">
        <v>49.91</v>
      </c>
      <c r="J318" s="31" t="n">
        <v>52.09</v>
      </c>
      <c r="K318" s="31" t="n">
        <v>47.74</v>
      </c>
      <c r="L318" s="31" t="n">
        <v>51.08</v>
      </c>
      <c r="M318" s="31" t="n">
        <v>-2.34</v>
      </c>
      <c r="N318" t="inlineStr">
        <is>
          <t>0457b</t>
        </is>
      </c>
    </row>
    <row r="319">
      <c r="A319" t="n">
        <v>318</v>
      </c>
      <c r="B319" t="inlineStr">
        <is>
          <t>Viggo Bjorck</t>
        </is>
      </c>
      <c r="C319" t="inlineStr">
        <is>
          <t>WPG</t>
        </is>
      </c>
      <c r="D319" t="inlineStr">
        <is>
          <t>F</t>
        </is>
      </c>
      <c r="E319" t="inlineStr">
        <is>
          <t>FA</t>
        </is>
      </c>
      <c r="F319" s="30" t="n">
        <v>1</v>
      </c>
      <c r="G319" s="31" t="n">
        <v>0</v>
      </c>
      <c r="H319" s="31" t="n">
        <v>0</v>
      </c>
      <c r="I319" s="31" t="n">
        <v>51.07</v>
      </c>
      <c r="J319" s="31" t="n">
        <v>49.4</v>
      </c>
      <c r="K319" s="31" t="n">
        <v>52.74</v>
      </c>
      <c r="L319" s="31" t="n">
        <v>51.07</v>
      </c>
      <c r="M319" s="31" t="n"/>
      <c r="N319" t="inlineStr">
        <is>
          <t>06lok</t>
        </is>
      </c>
    </row>
    <row r="320">
      <c r="A320" t="n">
        <v>319</v>
      </c>
      <c r="B320" t="inlineStr">
        <is>
          <t>Cam Fowler</t>
        </is>
      </c>
      <c r="C320" t="inlineStr">
        <is>
          <t>STL</t>
        </is>
      </c>
      <c r="D320" t="inlineStr">
        <is>
          <t>D</t>
        </is>
      </c>
      <c r="E320" t="inlineStr">
        <is>
          <t>FA</t>
        </is>
      </c>
      <c r="F320" s="30" t="n">
        <v>6500000</v>
      </c>
      <c r="G320" s="31" t="n">
        <v>49</v>
      </c>
      <c r="H320" s="31" t="n">
        <v>53.23</v>
      </c>
      <c r="I320" s="31" t="n">
        <v>48.83</v>
      </c>
      <c r="J320" s="31" t="n">
        <v>48.41</v>
      </c>
      <c r="K320" s="31" t="n">
        <v>49.25</v>
      </c>
      <c r="L320" s="31" t="n">
        <v>51.03</v>
      </c>
      <c r="M320" s="31" t="n">
        <v>-4.4</v>
      </c>
      <c r="N320" t="inlineStr">
        <is>
          <t>01skq</t>
        </is>
      </c>
    </row>
    <row r="321">
      <c r="A321" t="n">
        <v>320</v>
      </c>
      <c r="B321" t="inlineStr">
        <is>
          <t>Barrett Hayton</t>
        </is>
      </c>
      <c r="C321" t="inlineStr">
        <is>
          <t>UTA</t>
        </is>
      </c>
      <c r="D321" t="inlineStr">
        <is>
          <t>F</t>
        </is>
      </c>
      <c r="E321" t="inlineStr">
        <is>
          <t>FA</t>
        </is>
      </c>
      <c r="F321" s="30" t="n">
        <v>4775000</v>
      </c>
      <c r="G321" s="31" t="n">
        <v>42.36</v>
      </c>
      <c r="H321" s="31" t="n">
        <v>49.84</v>
      </c>
      <c r="I321" s="31" t="n">
        <v>52.19</v>
      </c>
      <c r="J321" s="31" t="n">
        <v>47.61</v>
      </c>
      <c r="K321" s="31" t="n">
        <v>56.76</v>
      </c>
      <c r="L321" s="31" t="n">
        <v>51.02</v>
      </c>
      <c r="M321" s="31" t="n">
        <v>2.35</v>
      </c>
      <c r="N321" t="inlineStr">
        <is>
          <t>04osu</t>
        </is>
      </c>
    </row>
    <row r="322">
      <c r="A322" t="n">
        <v>321</v>
      </c>
      <c r="B322" t="inlineStr">
        <is>
          <t>Ryan Poehling</t>
        </is>
      </c>
      <c r="C322" t="inlineStr">
        <is>
          <t>ANA</t>
        </is>
      </c>
      <c r="D322" t="inlineStr">
        <is>
          <t>F</t>
        </is>
      </c>
      <c r="E322" t="inlineStr">
        <is>
          <t>FA</t>
        </is>
      </c>
      <c r="F322" s="30" t="n">
        <v>3750000</v>
      </c>
      <c r="G322" s="31" t="n">
        <v>50.64</v>
      </c>
      <c r="H322" s="31" t="n">
        <v>50.76</v>
      </c>
      <c r="I322" s="31" t="n">
        <v>51.19</v>
      </c>
      <c r="J322" s="31" t="n">
        <v>51.19</v>
      </c>
      <c r="K322" s="31" t="n"/>
      <c r="L322" s="31" t="n">
        <v>50.97</v>
      </c>
      <c r="M322" s="31" t="n">
        <v>0.43</v>
      </c>
      <c r="N322" t="inlineStr">
        <is>
          <t>04amw</t>
        </is>
      </c>
    </row>
    <row r="323">
      <c r="A323" t="n">
        <v>322</v>
      </c>
      <c r="B323" t="inlineStr">
        <is>
          <t>Roman Kantserov</t>
        </is>
      </c>
      <c r="C323" t="inlineStr">
        <is>
          <t>CHI</t>
        </is>
      </c>
      <c r="D323" t="inlineStr">
        <is>
          <t>F</t>
        </is>
      </c>
      <c r="E323" t="inlineStr">
        <is>
          <t>A Bunch of Dusters</t>
        </is>
      </c>
      <c r="F323" s="30" t="n">
        <v>1075000</v>
      </c>
      <c r="G323" s="31" t="n">
        <v>0</v>
      </c>
      <c r="H323" s="31" t="n">
        <v>42.46</v>
      </c>
      <c r="I323" s="31" t="n">
        <v>59.32</v>
      </c>
      <c r="J323" s="31" t="n">
        <v>58.94</v>
      </c>
      <c r="K323" s="31" t="n">
        <v>59.7</v>
      </c>
      <c r="L323" s="31" t="n">
        <v>50.89</v>
      </c>
      <c r="M323" s="31" t="n">
        <v>16.86</v>
      </c>
      <c r="N323" t="inlineStr">
        <is>
          <t>06bdr</t>
        </is>
      </c>
    </row>
    <row r="324">
      <c r="A324" t="n">
        <v>323</v>
      </c>
      <c r="B324" t="inlineStr">
        <is>
          <t>Eetu Luostarinen</t>
        </is>
      </c>
      <c r="C324" t="inlineStr">
        <is>
          <t>FLA</t>
        </is>
      </c>
      <c r="D324" t="inlineStr">
        <is>
          <t>F</t>
        </is>
      </c>
      <c r="E324" t="inlineStr">
        <is>
          <t>FA</t>
        </is>
      </c>
      <c r="F324" s="30" t="n">
        <v>3000000</v>
      </c>
      <c r="G324" s="31" t="n">
        <v>50.33</v>
      </c>
      <c r="H324" s="31" t="n">
        <v>50.59</v>
      </c>
      <c r="I324" s="31" t="n">
        <v>50.96</v>
      </c>
      <c r="J324" s="31" t="n">
        <v>53.98</v>
      </c>
      <c r="K324" s="31" t="n">
        <v>47.95</v>
      </c>
      <c r="L324" s="31" t="n">
        <v>50.78</v>
      </c>
      <c r="M324" s="31" t="n">
        <v>0.37</v>
      </c>
      <c r="N324" t="inlineStr">
        <is>
          <t>04f0t</t>
        </is>
      </c>
    </row>
    <row r="325">
      <c r="A325" t="n">
        <v>324</v>
      </c>
      <c r="B325" t="inlineStr">
        <is>
          <t>Calum Ritchie</t>
        </is>
      </c>
      <c r="C325" t="inlineStr">
        <is>
          <t>NYI</t>
        </is>
      </c>
      <c r="D325" t="inlineStr">
        <is>
          <t>F</t>
        </is>
      </c>
      <c r="E325" t="inlineStr">
        <is>
          <t>Brown Noesen</t>
        </is>
      </c>
      <c r="F325" s="30" t="n">
        <v>918333</v>
      </c>
      <c r="G325" s="31" t="n">
        <v>41.71</v>
      </c>
      <c r="H325" s="31" t="n">
        <v>42.14</v>
      </c>
      <c r="I325" s="31" t="n">
        <v>58.74</v>
      </c>
      <c r="J325" s="31" t="n">
        <v>56.62</v>
      </c>
      <c r="K325" s="31" t="n">
        <v>60.86</v>
      </c>
      <c r="L325" s="31" t="n">
        <v>50.44</v>
      </c>
      <c r="M325" s="31" t="n">
        <v>16.6</v>
      </c>
      <c r="N325" t="inlineStr">
        <is>
          <t>05w9b</t>
        </is>
      </c>
    </row>
    <row r="326">
      <c r="A326" t="n">
        <v>325</v>
      </c>
      <c r="B326" t="inlineStr">
        <is>
          <t>Trevor Moore</t>
        </is>
      </c>
      <c r="C326" t="inlineStr">
        <is>
          <t>LAK</t>
        </is>
      </c>
      <c r="D326" t="inlineStr">
        <is>
          <t>F</t>
        </is>
      </c>
      <c r="E326" t="inlineStr">
        <is>
          <t>FA</t>
        </is>
      </c>
      <c r="F326" s="30" t="n">
        <v>4200000</v>
      </c>
      <c r="G326" s="31" t="n">
        <v>43.29</v>
      </c>
      <c r="H326" s="31" t="n">
        <v>48.52</v>
      </c>
      <c r="I326" s="31" t="n">
        <v>52.02</v>
      </c>
      <c r="J326" s="31" t="n">
        <v>54.63</v>
      </c>
      <c r="K326" s="31" t="n">
        <v>49.41</v>
      </c>
      <c r="L326" s="31" t="n">
        <v>50.27</v>
      </c>
      <c r="M326" s="31" t="n">
        <v>3.5</v>
      </c>
      <c r="N326" t="inlineStr">
        <is>
          <t>03bxl</t>
        </is>
      </c>
    </row>
    <row r="327">
      <c r="A327" t="n">
        <v>326</v>
      </c>
      <c r="B327" t="inlineStr">
        <is>
          <t>William Karlsson</t>
        </is>
      </c>
      <c r="C327" t="inlineStr">
        <is>
          <t>VGK</t>
        </is>
      </c>
      <c r="D327" t="inlineStr">
        <is>
          <t>F</t>
        </is>
      </c>
      <c r="E327" t="inlineStr">
        <is>
          <t>FA</t>
        </is>
      </c>
      <c r="F327" s="30" t="n">
        <v>5900000</v>
      </c>
      <c r="G327" s="31" t="n">
        <v>10.67</v>
      </c>
      <c r="H327" s="31" t="n">
        <v>48.84</v>
      </c>
      <c r="I327" s="31" t="n">
        <v>51.62</v>
      </c>
      <c r="J327" s="31" t="n">
        <v>51.9</v>
      </c>
      <c r="K327" s="31" t="n">
        <v>51.35</v>
      </c>
      <c r="L327" s="31" t="n">
        <v>50.23</v>
      </c>
      <c r="M327" s="31" t="n">
        <v>2.78</v>
      </c>
      <c r="N327" t="inlineStr">
        <is>
          <t>02b6w</t>
        </is>
      </c>
    </row>
    <row r="328">
      <c r="A328" t="n">
        <v>327</v>
      </c>
      <c r="B328" t="inlineStr">
        <is>
          <t>Benjamin Kindel</t>
        </is>
      </c>
      <c r="C328" t="inlineStr">
        <is>
          <t>PIT</t>
        </is>
      </c>
      <c r="D328" t="inlineStr">
        <is>
          <t>F</t>
        </is>
      </c>
      <c r="E328" t="inlineStr">
        <is>
          <t>Brost</t>
        </is>
      </c>
      <c r="F328" s="30" t="n">
        <v>975000</v>
      </c>
      <c r="G328" s="31" t="n">
        <v>50.32</v>
      </c>
      <c r="H328" s="31" t="n">
        <v>49.41</v>
      </c>
      <c r="I328" s="31" t="n">
        <v>50.82</v>
      </c>
      <c r="J328" s="31" t="n">
        <v>49.48</v>
      </c>
      <c r="K328" s="31" t="n">
        <v>52.16</v>
      </c>
      <c r="L328" s="31" t="n">
        <v>50.11</v>
      </c>
      <c r="M328" s="31" t="n">
        <v>1.41</v>
      </c>
      <c r="N328" t="inlineStr">
        <is>
          <t>06snb</t>
        </is>
      </c>
    </row>
    <row r="329">
      <c r="A329" t="n">
        <v>328</v>
      </c>
      <c r="B329" t="inlineStr">
        <is>
          <t>Frank Vatrano</t>
        </is>
      </c>
      <c r="C329" t="inlineStr">
        <is>
          <t>ANA</t>
        </is>
      </c>
      <c r="D329" t="inlineStr">
        <is>
          <t>F</t>
        </is>
      </c>
      <c r="E329" t="inlineStr">
        <is>
          <t>FA</t>
        </is>
      </c>
      <c r="F329" s="30" t="n">
        <v>4571189</v>
      </c>
      <c r="G329" s="31" t="n">
        <v>25.32</v>
      </c>
      <c r="H329" s="31" t="n">
        <v>51.56</v>
      </c>
      <c r="I329" s="31" t="n">
        <v>48.55</v>
      </c>
      <c r="J329" s="31" t="n"/>
      <c r="K329" s="31" t="n">
        <v>48.55</v>
      </c>
      <c r="L329" s="31" t="n">
        <v>50.05</v>
      </c>
      <c r="M329" s="31" t="n">
        <v>-3.01</v>
      </c>
      <c r="N329" t="inlineStr">
        <is>
          <t>03ne3</t>
        </is>
      </c>
    </row>
    <row r="330">
      <c r="A330" t="n">
        <v>329</v>
      </c>
      <c r="B330" t="inlineStr">
        <is>
          <t>Connor Brown</t>
        </is>
      </c>
      <c r="C330" t="inlineStr">
        <is>
          <t>NJD</t>
        </is>
      </c>
      <c r="D330" t="inlineStr">
        <is>
          <t>F</t>
        </is>
      </c>
      <c r="E330" t="inlineStr">
        <is>
          <t>FA</t>
        </is>
      </c>
      <c r="F330" s="30" t="n">
        <v>3000000</v>
      </c>
      <c r="G330" s="31" t="n">
        <v>54.23</v>
      </c>
      <c r="H330" s="31" t="n">
        <v>48.35</v>
      </c>
      <c r="I330" s="31" t="n">
        <v>51.5</v>
      </c>
      <c r="J330" s="31" t="n">
        <v>49.92</v>
      </c>
      <c r="K330" s="31" t="n">
        <v>53.08</v>
      </c>
      <c r="L330" s="31" t="n">
        <v>49.92</v>
      </c>
      <c r="M330" s="31" t="n">
        <v>3.15</v>
      </c>
      <c r="N330" t="inlineStr">
        <is>
          <t>02oak</t>
        </is>
      </c>
    </row>
    <row r="331">
      <c r="A331" t="n">
        <v>330</v>
      </c>
      <c r="B331" t="inlineStr">
        <is>
          <t>Marco Kasper</t>
        </is>
      </c>
      <c r="C331" t="inlineStr">
        <is>
          <t>DET</t>
        </is>
      </c>
      <c r="D331" t="inlineStr">
        <is>
          <t>F</t>
        </is>
      </c>
      <c r="E331" t="inlineStr">
        <is>
          <t>Le Duke of Dangles</t>
        </is>
      </c>
      <c r="F331" s="30" t="n">
        <v>886667</v>
      </c>
      <c r="G331" s="31" t="n">
        <v>41.59</v>
      </c>
      <c r="H331" s="31" t="n">
        <v>45.79</v>
      </c>
      <c r="I331" s="31" t="n">
        <v>54.03</v>
      </c>
      <c r="J331" s="31" t="n">
        <v>52.23</v>
      </c>
      <c r="K331" s="31" t="n">
        <v>55.84</v>
      </c>
      <c r="L331" s="31" t="n">
        <v>49.91</v>
      </c>
      <c r="M331" s="31" t="n">
        <v>8.24</v>
      </c>
      <c r="N331" t="inlineStr">
        <is>
          <t>05xrx</t>
        </is>
      </c>
    </row>
    <row r="332">
      <c r="A332" t="n">
        <v>331</v>
      </c>
      <c r="B332" t="inlineStr">
        <is>
          <t>Fabian Zetterlund</t>
        </is>
      </c>
      <c r="C332" t="inlineStr">
        <is>
          <t>OTT</t>
        </is>
      </c>
      <c r="D332" t="inlineStr">
        <is>
          <t>F</t>
        </is>
      </c>
      <c r="E332" t="inlineStr">
        <is>
          <t>FA</t>
        </is>
      </c>
      <c r="F332" s="30" t="n">
        <v>4275000</v>
      </c>
      <c r="G332" s="31" t="n">
        <v>49.03</v>
      </c>
      <c r="H332" s="31" t="n">
        <v>45.12</v>
      </c>
      <c r="I332" s="31" t="n">
        <v>53.87</v>
      </c>
      <c r="J332" s="31" t="n"/>
      <c r="K332" s="31" t="n">
        <v>53.87</v>
      </c>
      <c r="L332" s="31" t="n">
        <v>49.49</v>
      </c>
      <c r="M332" s="31" t="n">
        <v>8.75</v>
      </c>
      <c r="N332" t="inlineStr">
        <is>
          <t>04f17</t>
        </is>
      </c>
    </row>
    <row r="333">
      <c r="A333" t="n">
        <v>332</v>
      </c>
      <c r="B333" t="inlineStr">
        <is>
          <t>Michael Misa</t>
        </is>
      </c>
      <c r="C333" t="inlineStr">
        <is>
          <t>SJS</t>
        </is>
      </c>
      <c r="D333" t="inlineStr">
        <is>
          <t>F</t>
        </is>
      </c>
      <c r="E333" t="inlineStr">
        <is>
          <t>The Last Place Lukes</t>
        </is>
      </c>
      <c r="F333" s="30" t="n">
        <v>975000</v>
      </c>
      <c r="G333" s="31" t="n">
        <v>26.12</v>
      </c>
      <c r="H333" s="31" t="n">
        <v>41.71</v>
      </c>
      <c r="I333" s="31" t="n">
        <v>57.14</v>
      </c>
      <c r="J333" s="31" t="n">
        <v>54.4</v>
      </c>
      <c r="K333" s="31" t="n">
        <v>59.87</v>
      </c>
      <c r="L333" s="31" t="n">
        <v>49.42</v>
      </c>
      <c r="M333" s="31" t="n">
        <v>15.43</v>
      </c>
      <c r="N333" t="inlineStr">
        <is>
          <t>061im</t>
        </is>
      </c>
    </row>
    <row r="334">
      <c r="A334" t="n">
        <v>333</v>
      </c>
      <c r="B334" t="inlineStr">
        <is>
          <t>Adam Lowry</t>
        </is>
      </c>
      <c r="C334" t="inlineStr">
        <is>
          <t>WPG</t>
        </is>
      </c>
      <c r="D334" t="inlineStr">
        <is>
          <t>F</t>
        </is>
      </c>
      <c r="E334" t="inlineStr">
        <is>
          <t>FA</t>
        </is>
      </c>
      <c r="F334" s="30" t="n">
        <v>5000000</v>
      </c>
      <c r="G334" s="31" t="n">
        <v>41.42</v>
      </c>
      <c r="H334" s="31" t="n">
        <v>46.67</v>
      </c>
      <c r="I334" s="31" t="n">
        <v>52.18</v>
      </c>
      <c r="J334" s="31" t="n"/>
      <c r="K334" s="31" t="n">
        <v>52.18</v>
      </c>
      <c r="L334" s="31" t="n">
        <v>49.42</v>
      </c>
      <c r="M334" s="31" t="n">
        <v>5.51</v>
      </c>
      <c r="N334" t="inlineStr">
        <is>
          <t>02fro</t>
        </is>
      </c>
    </row>
    <row r="335">
      <c r="A335" t="n">
        <v>334</v>
      </c>
      <c r="B335" t="inlineStr">
        <is>
          <t>Tristan Luneau</t>
        </is>
      </c>
      <c r="C335" t="inlineStr">
        <is>
          <t>ANA</t>
        </is>
      </c>
      <c r="D335" t="inlineStr">
        <is>
          <t>D</t>
        </is>
      </c>
      <c r="E335" t="inlineStr">
        <is>
          <t>Sidizen Kanes</t>
        </is>
      </c>
      <c r="F335" s="30" t="n">
        <v>865000</v>
      </c>
      <c r="G335" s="31" t="n">
        <v>1.74</v>
      </c>
      <c r="H335" s="31" t="n">
        <v>37.95</v>
      </c>
      <c r="I335" s="31" t="n">
        <v>60.8</v>
      </c>
      <c r="J335" s="31" t="n">
        <v>59.4</v>
      </c>
      <c r="K335" s="31" t="n">
        <v>62.21</v>
      </c>
      <c r="L335" s="31" t="n">
        <v>49.38</v>
      </c>
      <c r="M335" s="31" t="n">
        <v>22.85</v>
      </c>
      <c r="N335" t="inlineStr">
        <is>
          <t>05rj3</t>
        </is>
      </c>
    </row>
    <row r="336">
      <c r="A336" t="n">
        <v>335</v>
      </c>
      <c r="B336" t="inlineStr">
        <is>
          <t>Justin Hryckowian</t>
        </is>
      </c>
      <c r="C336" t="inlineStr">
        <is>
          <t>DAL</t>
        </is>
      </c>
      <c r="D336" t="inlineStr">
        <is>
          <t>F</t>
        </is>
      </c>
      <c r="E336" t="inlineStr">
        <is>
          <t>Nathan</t>
        </is>
      </c>
      <c r="F336" s="30" t="n">
        <v>950000</v>
      </c>
      <c r="G336" s="31" t="n">
        <v>49.46</v>
      </c>
      <c r="H336" s="31" t="n">
        <v>48.22</v>
      </c>
      <c r="I336" s="31" t="n">
        <v>50.43</v>
      </c>
      <c r="J336" s="31" t="n">
        <v>46.53</v>
      </c>
      <c r="K336" s="31" t="n">
        <v>54.34</v>
      </c>
      <c r="L336" s="31" t="n">
        <v>49.33</v>
      </c>
      <c r="M336" s="31" t="n">
        <v>2.21</v>
      </c>
      <c r="N336" t="inlineStr">
        <is>
          <t>067y1</t>
        </is>
      </c>
    </row>
    <row r="337">
      <c r="A337" t="n">
        <v>336</v>
      </c>
      <c r="B337" t="inlineStr">
        <is>
          <t>Emil Heineman</t>
        </is>
      </c>
      <c r="C337" t="inlineStr">
        <is>
          <t>NYI</t>
        </is>
      </c>
      <c r="D337" t="inlineStr">
        <is>
          <t>F</t>
        </is>
      </c>
      <c r="E337" t="inlineStr">
        <is>
          <t>Anybody but the Leafs</t>
        </is>
      </c>
      <c r="F337" s="30" t="n">
        <v>1100000</v>
      </c>
      <c r="G337" s="31" t="n">
        <v>53.01</v>
      </c>
      <c r="H337" s="31" t="n">
        <v>44.94</v>
      </c>
      <c r="I337" s="31" t="n">
        <v>53.7</v>
      </c>
      <c r="J337" s="31" t="n">
        <v>52.56</v>
      </c>
      <c r="K337" s="31" t="n">
        <v>54.84</v>
      </c>
      <c r="L337" s="31" t="n">
        <v>49.32</v>
      </c>
      <c r="M337" s="31" t="n">
        <v>8.76</v>
      </c>
      <c r="N337" t="inlineStr">
        <is>
          <t>05kua</t>
        </is>
      </c>
    </row>
    <row r="338">
      <c r="A338" t="n">
        <v>337</v>
      </c>
      <c r="B338" t="inlineStr">
        <is>
          <t>Alexandre Texier</t>
        </is>
      </c>
      <c r="C338" t="inlineStr">
        <is>
          <t>MTL</t>
        </is>
      </c>
      <c r="D338" t="inlineStr">
        <is>
          <t>F</t>
        </is>
      </c>
      <c r="E338" t="inlineStr">
        <is>
          <t>FA</t>
        </is>
      </c>
      <c r="F338" s="30" t="n">
        <v>2500000</v>
      </c>
      <c r="G338" s="31" t="n">
        <v>35.35</v>
      </c>
      <c r="H338" s="31" t="n">
        <v>46.08</v>
      </c>
      <c r="I338" s="31" t="n">
        <v>52.56</v>
      </c>
      <c r="J338" s="31" t="n">
        <v>54.58</v>
      </c>
      <c r="K338" s="31" t="n">
        <v>50.55</v>
      </c>
      <c r="L338" s="31" t="n">
        <v>49.32</v>
      </c>
      <c r="M338" s="31" t="n">
        <v>6.48</v>
      </c>
      <c r="N338" t="inlineStr">
        <is>
          <t>04f0v</t>
        </is>
      </c>
    </row>
    <row r="339">
      <c r="A339" t="n">
        <v>338</v>
      </c>
      <c r="B339" t="inlineStr">
        <is>
          <t>Zack Bolduc</t>
        </is>
      </c>
      <c r="C339" t="inlineStr">
        <is>
          <t>MTL</t>
        </is>
      </c>
      <c r="D339" t="inlineStr">
        <is>
          <t>F</t>
        </is>
      </c>
      <c r="E339" t="inlineStr">
        <is>
          <t>Brown Noesen</t>
        </is>
      </c>
      <c r="F339" s="30" t="n">
        <v>863334</v>
      </c>
      <c r="G339" s="31" t="n">
        <v>50.22</v>
      </c>
      <c r="H339" s="31" t="n">
        <v>45.14</v>
      </c>
      <c r="I339" s="31" t="n">
        <v>53.48</v>
      </c>
      <c r="J339" s="31" t="n">
        <v>52.51</v>
      </c>
      <c r="K339" s="31" t="n">
        <v>54.44</v>
      </c>
      <c r="L339" s="31" t="n">
        <v>49.31</v>
      </c>
      <c r="M339" s="31" t="n">
        <v>8.34</v>
      </c>
      <c r="N339" t="inlineStr">
        <is>
          <t>05gd9</t>
        </is>
      </c>
    </row>
    <row r="340">
      <c r="A340" t="n">
        <v>339</v>
      </c>
      <c r="B340" t="inlineStr">
        <is>
          <t>Cole Sillinger</t>
        </is>
      </c>
      <c r="C340" t="inlineStr">
        <is>
          <t>CBJ</t>
        </is>
      </c>
      <c r="D340" t="inlineStr">
        <is>
          <t>F</t>
        </is>
      </c>
      <c r="E340" t="inlineStr">
        <is>
          <t>Le Duke of Dangles</t>
        </is>
      </c>
      <c r="F340" s="30" t="n">
        <v>4625000</v>
      </c>
      <c r="G340" s="31" t="n">
        <v>50.61</v>
      </c>
      <c r="H340" s="31" t="n">
        <v>45.99</v>
      </c>
      <c r="I340" s="31" t="n">
        <v>52.55</v>
      </c>
      <c r="J340" s="31" t="n">
        <v>54.92</v>
      </c>
      <c r="K340" s="31" t="n">
        <v>50.17</v>
      </c>
      <c r="L340" s="31" t="n">
        <v>49.27</v>
      </c>
      <c r="M340" s="31" t="n">
        <v>6.56</v>
      </c>
      <c r="N340" t="inlineStr">
        <is>
          <t>05gd7</t>
        </is>
      </c>
    </row>
    <row r="341">
      <c r="A341" t="n">
        <v>340</v>
      </c>
      <c r="B341" t="inlineStr">
        <is>
          <t>Ivar Stenberg</t>
        </is>
      </c>
      <c r="C341" t="inlineStr">
        <is>
          <t>SJS</t>
        </is>
      </c>
      <c r="D341" t="inlineStr">
        <is>
          <t>F</t>
        </is>
      </c>
      <c r="E341" t="inlineStr">
        <is>
          <t>FA</t>
        </is>
      </c>
      <c r="F341" s="30" t="n">
        <v>1075000</v>
      </c>
      <c r="G341" s="31" t="n">
        <v>0</v>
      </c>
      <c r="H341" s="31" t="n">
        <v>32.83</v>
      </c>
      <c r="I341" s="31" t="n">
        <v>65.31999999999999</v>
      </c>
      <c r="J341" s="31" t="n">
        <v>67.59</v>
      </c>
      <c r="K341" s="31" t="n">
        <v>63.05</v>
      </c>
      <c r="L341" s="31" t="n">
        <v>49.07</v>
      </c>
      <c r="M341" s="31" t="n">
        <v>32.49</v>
      </c>
      <c r="N341" t="inlineStr">
        <is>
          <t>06psl</t>
        </is>
      </c>
    </row>
    <row r="342">
      <c r="A342" t="n">
        <v>341</v>
      </c>
      <c r="B342" t="inlineStr">
        <is>
          <t>Fraser Minten</t>
        </is>
      </c>
      <c r="C342" t="inlineStr">
        <is>
          <t>BOS</t>
        </is>
      </c>
      <c r="D342" t="inlineStr">
        <is>
          <t>F</t>
        </is>
      </c>
      <c r="E342" t="inlineStr">
        <is>
          <t>Aznfungus</t>
        </is>
      </c>
      <c r="F342" s="30" t="n">
        <v>816667</v>
      </c>
      <c r="G342" s="31" t="n">
        <v>53.14</v>
      </c>
      <c r="H342" s="31" t="n">
        <v>47.23</v>
      </c>
      <c r="I342" s="31" t="n">
        <v>50.9</v>
      </c>
      <c r="J342" s="31" t="n">
        <v>50.9</v>
      </c>
      <c r="K342" s="31" t="n"/>
      <c r="L342" s="31" t="n">
        <v>49.06</v>
      </c>
      <c r="M342" s="31" t="n">
        <v>3.67</v>
      </c>
      <c r="N342" t="inlineStr">
        <is>
          <t>05yn2</t>
        </is>
      </c>
    </row>
    <row r="343">
      <c r="A343" t="n">
        <v>342</v>
      </c>
      <c r="B343" t="inlineStr">
        <is>
          <t>Matt Savoie</t>
        </is>
      </c>
      <c r="C343" t="inlineStr">
        <is>
          <t>EDM</t>
        </is>
      </c>
      <c r="D343" t="inlineStr">
        <is>
          <t>F</t>
        </is>
      </c>
      <c r="E343" t="inlineStr">
        <is>
          <t>Nathan</t>
        </is>
      </c>
      <c r="F343" s="30" t="n">
        <v>886666</v>
      </c>
      <c r="G343" s="31" t="n">
        <v>54.18</v>
      </c>
      <c r="H343" s="31" t="n">
        <v>48.26</v>
      </c>
      <c r="I343" s="31" t="n">
        <v>48.84</v>
      </c>
      <c r="J343" s="31" t="n">
        <v>45.82</v>
      </c>
      <c r="K343" s="31" t="n">
        <v>51.86</v>
      </c>
      <c r="L343" s="31" t="n">
        <v>48.55</v>
      </c>
      <c r="M343" s="31" t="n">
        <v>0.58</v>
      </c>
      <c r="N343" t="inlineStr">
        <is>
          <t>04mq0</t>
        </is>
      </c>
    </row>
    <row r="344">
      <c r="A344" t="n">
        <v>343</v>
      </c>
      <c r="B344" t="inlineStr">
        <is>
          <t>Parker Kelly</t>
        </is>
      </c>
      <c r="C344" t="inlineStr">
        <is>
          <t>COL</t>
        </is>
      </c>
      <c r="D344" t="inlineStr">
        <is>
          <t>F</t>
        </is>
      </c>
      <c r="E344" t="inlineStr">
        <is>
          <t>FA</t>
        </is>
      </c>
      <c r="F344" s="30" t="n">
        <v>1700000</v>
      </c>
      <c r="G344" s="31" t="n">
        <v>56.67</v>
      </c>
      <c r="H344" s="31" t="n">
        <v>46.6</v>
      </c>
      <c r="I344" s="31" t="n">
        <v>50.32</v>
      </c>
      <c r="J344" s="31" t="n">
        <v>50.32</v>
      </c>
      <c r="K344" s="31" t="n"/>
      <c r="L344" s="31" t="n">
        <v>48.46</v>
      </c>
      <c r="M344" s="31" t="n">
        <v>3.72</v>
      </c>
      <c r="N344" t="inlineStr">
        <is>
          <t>04l8w</t>
        </is>
      </c>
    </row>
    <row r="345">
      <c r="A345" t="n">
        <v>344</v>
      </c>
      <c r="B345" t="inlineStr">
        <is>
          <t>Jaccob Slavin</t>
        </is>
      </c>
      <c r="C345" t="inlineStr">
        <is>
          <t>CAR</t>
        </is>
      </c>
      <c r="D345" t="inlineStr">
        <is>
          <t>D</t>
        </is>
      </c>
      <c r="E345" t="inlineStr">
        <is>
          <t>FA</t>
        </is>
      </c>
      <c r="F345" s="30" t="n">
        <v>6395955</v>
      </c>
      <c r="G345" s="31" t="n">
        <v>20.96</v>
      </c>
      <c r="H345" s="31" t="n">
        <v>44.62</v>
      </c>
      <c r="I345" s="31" t="n">
        <v>52.09</v>
      </c>
      <c r="J345" s="31" t="n"/>
      <c r="K345" s="31" t="n">
        <v>52.09</v>
      </c>
      <c r="L345" s="31" t="n">
        <v>48.36</v>
      </c>
      <c r="M345" s="31" t="n">
        <v>7.47</v>
      </c>
      <c r="N345" t="inlineStr">
        <is>
          <t>02o7l</t>
        </is>
      </c>
    </row>
    <row r="346">
      <c r="A346" t="n">
        <v>345</v>
      </c>
      <c r="B346" t="inlineStr">
        <is>
          <t>Ryan Strome</t>
        </is>
      </c>
      <c r="C346" t="inlineStr">
        <is>
          <t>CGY</t>
        </is>
      </c>
      <c r="D346" t="inlineStr">
        <is>
          <t>F</t>
        </is>
      </c>
      <c r="E346" t="inlineStr">
        <is>
          <t>FA</t>
        </is>
      </c>
      <c r="F346" s="30" t="n">
        <v>5000000</v>
      </c>
      <c r="G346" s="31" t="n">
        <v>32.45</v>
      </c>
      <c r="H346" s="31" t="n">
        <v>49.74</v>
      </c>
      <c r="I346" s="31" t="n">
        <v>46.92</v>
      </c>
      <c r="J346" s="31" t="n">
        <v>46.92</v>
      </c>
      <c r="K346" s="31" t="n"/>
      <c r="L346" s="31" t="n">
        <v>48.33</v>
      </c>
      <c r="M346" s="31" t="n">
        <v>-2.82</v>
      </c>
      <c r="N346" t="inlineStr">
        <is>
          <t>02aza</t>
        </is>
      </c>
    </row>
    <row r="347">
      <c r="A347" t="n">
        <v>346</v>
      </c>
      <c r="B347" t="inlineStr">
        <is>
          <t>Alex Vlasic</t>
        </is>
      </c>
      <c r="C347" t="inlineStr">
        <is>
          <t>CHI</t>
        </is>
      </c>
      <c r="D347" t="inlineStr">
        <is>
          <t>D</t>
        </is>
      </c>
      <c r="E347" t="inlineStr">
        <is>
          <t>FA</t>
        </is>
      </c>
      <c r="F347" s="30" t="n">
        <v>4600000</v>
      </c>
      <c r="G347" s="31" t="n">
        <v>46.02</v>
      </c>
      <c r="H347" s="31" t="n">
        <v>48.28</v>
      </c>
      <c r="I347" s="31" t="n"/>
      <c r="J347" s="31" t="n"/>
      <c r="K347" s="31" t="n">
        <v>50.33</v>
      </c>
      <c r="L347" s="31" t="n">
        <v>48.28</v>
      </c>
      <c r="M347" s="31" t="n"/>
      <c r="N347" t="inlineStr">
        <is>
          <t>04zb6</t>
        </is>
      </c>
    </row>
    <row r="348">
      <c r="A348" t="n">
        <v>347</v>
      </c>
      <c r="B348" t="inlineStr">
        <is>
          <t>Oliver Kapanen</t>
        </is>
      </c>
      <c r="C348" t="inlineStr">
        <is>
          <t>MTL</t>
        </is>
      </c>
      <c r="D348" t="inlineStr">
        <is>
          <t>F</t>
        </is>
      </c>
      <c r="E348" t="inlineStr">
        <is>
          <t>Sidizen Kanes</t>
        </is>
      </c>
      <c r="F348" s="30" t="n">
        <v>925000</v>
      </c>
      <c r="G348" s="31" t="n">
        <v>52.82</v>
      </c>
      <c r="H348" s="31" t="n">
        <v>45.55</v>
      </c>
      <c r="I348" s="31" t="n">
        <v>50.26</v>
      </c>
      <c r="J348" s="31" t="n">
        <v>47.66</v>
      </c>
      <c r="K348" s="31" t="n">
        <v>52.86</v>
      </c>
      <c r="L348" s="31" t="n">
        <v>47.91</v>
      </c>
      <c r="M348" s="31" t="n">
        <v>4.71</v>
      </c>
      <c r="N348" t="inlineStr">
        <is>
          <t>05tcz</t>
        </is>
      </c>
    </row>
    <row r="349">
      <c r="A349" t="n">
        <v>348</v>
      </c>
      <c r="B349" t="inlineStr">
        <is>
          <t>Linus Karlsson</t>
        </is>
      </c>
      <c r="C349" t="inlineStr">
        <is>
          <t>VAN</t>
        </is>
      </c>
      <c r="D349" t="inlineStr">
        <is>
          <t>F</t>
        </is>
      </c>
      <c r="E349" t="inlineStr">
        <is>
          <t>FA</t>
        </is>
      </c>
      <c r="F349" s="30" t="n">
        <v>2250000</v>
      </c>
      <c r="G349" s="31" t="n">
        <v>52.53</v>
      </c>
      <c r="H349" s="31" t="n">
        <v>39.62</v>
      </c>
      <c r="I349" s="31" t="n">
        <v>55.68</v>
      </c>
      <c r="J349" s="31" t="n">
        <v>54.86</v>
      </c>
      <c r="K349" s="31" t="n">
        <v>56.49</v>
      </c>
      <c r="L349" s="31" t="n">
        <v>47.65</v>
      </c>
      <c r="M349" s="31" t="n">
        <v>16.06</v>
      </c>
      <c r="N349" t="inlineStr">
        <is>
          <t>04qyw</t>
        </is>
      </c>
    </row>
    <row r="350">
      <c r="A350" t="n">
        <v>349</v>
      </c>
      <c r="B350" t="inlineStr">
        <is>
          <t>Alex Newhook</t>
        </is>
      </c>
      <c r="C350" t="inlineStr">
        <is>
          <t>MTL</t>
        </is>
      </c>
      <c r="D350" t="inlineStr">
        <is>
          <t>F</t>
        </is>
      </c>
      <c r="E350" t="inlineStr">
        <is>
          <t>FA</t>
        </is>
      </c>
      <c r="F350" s="30" t="n">
        <v>2900000</v>
      </c>
      <c r="G350" s="31" t="n">
        <v>32.58</v>
      </c>
      <c r="H350" s="31" t="n">
        <v>41.51</v>
      </c>
      <c r="I350" s="31" t="n">
        <v>53.34</v>
      </c>
      <c r="J350" s="31" t="n">
        <v>50.16</v>
      </c>
      <c r="K350" s="31" t="n">
        <v>56.52</v>
      </c>
      <c r="L350" s="31" t="n">
        <v>47.42</v>
      </c>
      <c r="M350" s="31" t="n">
        <v>11.83</v>
      </c>
      <c r="N350" t="inlineStr">
        <is>
          <t>04mv3</t>
        </is>
      </c>
    </row>
    <row r="351">
      <c r="A351" t="n">
        <v>350</v>
      </c>
      <c r="B351" t="inlineStr">
        <is>
          <t>Jack Roslovic</t>
        </is>
      </c>
      <c r="C351" t="inlineStr">
        <is>
          <t>TOR</t>
        </is>
      </c>
      <c r="D351" t="inlineStr">
        <is>
          <t>F</t>
        </is>
      </c>
      <c r="E351" t="inlineStr">
        <is>
          <t>Le Duke of Dangles</t>
        </is>
      </c>
      <c r="F351" s="30" t="n">
        <v>4000000</v>
      </c>
      <c r="G351" s="31" t="n">
        <v>48.38</v>
      </c>
      <c r="H351" s="31" t="n">
        <v>47.09</v>
      </c>
      <c r="I351" s="31" t="n">
        <v>47.52</v>
      </c>
      <c r="J351" s="31" t="n">
        <v>43.65</v>
      </c>
      <c r="K351" s="31" t="n">
        <v>51.39</v>
      </c>
      <c r="L351" s="31" t="n">
        <v>47.31</v>
      </c>
      <c r="M351" s="31" t="n">
        <v>0.43</v>
      </c>
      <c r="N351" t="inlineStr">
        <is>
          <t>03rag</t>
        </is>
      </c>
    </row>
    <row r="352">
      <c r="A352" t="n">
        <v>351</v>
      </c>
      <c r="B352" t="inlineStr">
        <is>
          <t>Oliver Bjorkstrand</t>
        </is>
      </c>
      <c r="C352" t="inlineStr">
        <is>
          <t>NYR</t>
        </is>
      </c>
      <c r="D352" t="inlineStr">
        <is>
          <t>F</t>
        </is>
      </c>
      <c r="E352" t="inlineStr">
        <is>
          <t>FA</t>
        </is>
      </c>
      <c r="F352" s="30" t="n">
        <v>4500000</v>
      </c>
      <c r="G352" s="31" t="n">
        <v>42.81</v>
      </c>
      <c r="H352" s="31" t="n">
        <v>48.68</v>
      </c>
      <c r="I352" s="31" t="n">
        <v>45.77</v>
      </c>
      <c r="J352" s="31" t="n">
        <v>43.91</v>
      </c>
      <c r="K352" s="31" t="n">
        <v>47.62</v>
      </c>
      <c r="L352" s="31" t="n">
        <v>47.23</v>
      </c>
      <c r="M352" s="31" t="n">
        <v>-2.91</v>
      </c>
      <c r="N352" t="inlineStr">
        <is>
          <t>031p8</t>
        </is>
      </c>
    </row>
    <row r="353">
      <c r="A353" t="n">
        <v>352</v>
      </c>
      <c r="B353" t="inlineStr">
        <is>
          <t>Christopher Tanev</t>
        </is>
      </c>
      <c r="C353" t="inlineStr">
        <is>
          <t>TOR</t>
        </is>
      </c>
      <c r="D353" t="inlineStr">
        <is>
          <t>D</t>
        </is>
      </c>
      <c r="E353" t="inlineStr">
        <is>
          <t>FA</t>
        </is>
      </c>
      <c r="F353" s="30" t="n">
        <v>4500000</v>
      </c>
      <c r="G353" s="31" t="n">
        <v>4.19</v>
      </c>
      <c r="H353" s="31" t="n">
        <v>39.3</v>
      </c>
      <c r="I353" s="31" t="n">
        <v>54.44</v>
      </c>
      <c r="J353" s="31" t="n">
        <v>52.84</v>
      </c>
      <c r="K353" s="31" t="n">
        <v>56.05</v>
      </c>
      <c r="L353" s="31" t="n">
        <v>46.87</v>
      </c>
      <c r="M353" s="31" t="n">
        <v>15.14</v>
      </c>
      <c r="N353" t="inlineStr">
        <is>
          <t>01uor</t>
        </is>
      </c>
    </row>
    <row r="354">
      <c r="A354" t="n">
        <v>353</v>
      </c>
      <c r="B354" t="inlineStr">
        <is>
          <t>Teuvo Teravainen</t>
        </is>
      </c>
      <c r="C354" t="inlineStr">
        <is>
          <t>CHI</t>
        </is>
      </c>
      <c r="D354" t="inlineStr">
        <is>
          <t>F</t>
        </is>
      </c>
      <c r="E354" t="inlineStr">
        <is>
          <t>FA</t>
        </is>
      </c>
      <c r="F354" s="30" t="n">
        <v>5400000</v>
      </c>
      <c r="G354" s="31" t="n">
        <v>42.27</v>
      </c>
      <c r="H354" s="31" t="n">
        <v>49.75</v>
      </c>
      <c r="I354" s="31" t="n">
        <v>43.48</v>
      </c>
      <c r="J354" s="31" t="n">
        <v>41.37</v>
      </c>
      <c r="K354" s="31" t="n">
        <v>45.59</v>
      </c>
      <c r="L354" s="31" t="n">
        <v>46.61</v>
      </c>
      <c r="M354" s="31" t="n">
        <v>-6.27</v>
      </c>
      <c r="N354" t="inlineStr">
        <is>
          <t>02nol</t>
        </is>
      </c>
    </row>
    <row r="355">
      <c r="A355" t="n">
        <v>354</v>
      </c>
      <c r="B355" t="inlineStr">
        <is>
          <t>Noah Laba</t>
        </is>
      </c>
      <c r="C355" t="inlineStr">
        <is>
          <t>NYR</t>
        </is>
      </c>
      <c r="D355" t="inlineStr">
        <is>
          <t>F</t>
        </is>
      </c>
      <c r="E355" t="inlineStr">
        <is>
          <t>FA</t>
        </is>
      </c>
      <c r="F355" s="30" t="n">
        <v>870000</v>
      </c>
      <c r="G355" s="31" t="n">
        <v>39.97</v>
      </c>
      <c r="H355" s="31" t="n">
        <v>40.41</v>
      </c>
      <c r="I355" s="31" t="n">
        <v>52.66</v>
      </c>
      <c r="J355" s="31" t="n"/>
      <c r="K355" s="31" t="n">
        <v>52.66</v>
      </c>
      <c r="L355" s="31" t="n">
        <v>46.53</v>
      </c>
      <c r="M355" s="31" t="n">
        <v>12.25</v>
      </c>
      <c r="N355" t="inlineStr">
        <is>
          <t>062k9</t>
        </is>
      </c>
    </row>
    <row r="356">
      <c r="A356" t="n">
        <v>355</v>
      </c>
      <c r="B356" t="inlineStr">
        <is>
          <t>Sam Steel</t>
        </is>
      </c>
      <c r="C356" t="inlineStr">
        <is>
          <t>DAL</t>
        </is>
      </c>
      <c r="D356" t="inlineStr">
        <is>
          <t>F</t>
        </is>
      </c>
      <c r="E356" t="inlineStr">
        <is>
          <t>FA</t>
        </is>
      </c>
      <c r="F356" s="30" t="n">
        <v>2100000</v>
      </c>
      <c r="G356" s="31" t="n">
        <v>49.11</v>
      </c>
      <c r="H356" s="31" t="n">
        <v>46.22</v>
      </c>
      <c r="I356" s="31" t="n">
        <v>46.16</v>
      </c>
      <c r="J356" s="31" t="n"/>
      <c r="K356" s="31" t="n">
        <v>46.16</v>
      </c>
      <c r="L356" s="31" t="n">
        <v>46.19</v>
      </c>
      <c r="M356" s="31" t="n">
        <v>-0.06</v>
      </c>
      <c r="N356" t="inlineStr">
        <is>
          <t>03mn4</t>
        </is>
      </c>
    </row>
    <row r="357">
      <c r="A357" t="n">
        <v>356</v>
      </c>
      <c r="B357" t="inlineStr">
        <is>
          <t>Arseny Gritsyuk</t>
        </is>
      </c>
      <c r="C357" t="inlineStr">
        <is>
          <t>NJD</t>
        </is>
      </c>
      <c r="D357" t="inlineStr">
        <is>
          <t>F</t>
        </is>
      </c>
      <c r="E357" t="inlineStr">
        <is>
          <t>A Bunch of Dusters</t>
        </is>
      </c>
      <c r="F357" s="30" t="n">
        <v>3250000</v>
      </c>
      <c r="G357" s="31" t="n">
        <v>41.12</v>
      </c>
      <c r="H357" s="31" t="n">
        <v>37.29</v>
      </c>
      <c r="I357" s="31" t="n">
        <v>54.8</v>
      </c>
      <c r="J357" s="31" t="n">
        <v>52.46</v>
      </c>
      <c r="K357" s="31" t="n">
        <v>57.13</v>
      </c>
      <c r="L357" s="31" t="n">
        <v>46.05</v>
      </c>
      <c r="M357" s="31" t="n">
        <v>17.51</v>
      </c>
      <c r="N357" t="inlineStr">
        <is>
          <t>051um</t>
        </is>
      </c>
    </row>
    <row r="358">
      <c r="A358" t="n">
        <v>357</v>
      </c>
      <c r="B358" t="inlineStr">
        <is>
          <t>Sam Dickinson</t>
        </is>
      </c>
      <c r="C358" t="inlineStr">
        <is>
          <t>SJS</t>
        </is>
      </c>
      <c r="D358" t="inlineStr">
        <is>
          <t>D</t>
        </is>
      </c>
      <c r="E358" t="inlineStr">
        <is>
          <t>Keith</t>
        </is>
      </c>
      <c r="F358" s="30" t="n">
        <v>942500</v>
      </c>
      <c r="G358" s="31" t="n">
        <v>35.74</v>
      </c>
      <c r="H358" s="31" t="n">
        <v>36.43</v>
      </c>
      <c r="I358" s="31" t="n">
        <v>55.64</v>
      </c>
      <c r="J358" s="31" t="n">
        <v>55.06</v>
      </c>
      <c r="K358" s="31" t="n">
        <v>56.22</v>
      </c>
      <c r="L358" s="31" t="n">
        <v>46.03</v>
      </c>
      <c r="M358" s="31" t="n">
        <v>19.21</v>
      </c>
      <c r="N358" t="inlineStr">
        <is>
          <t>06amv</t>
        </is>
      </c>
    </row>
    <row r="359">
      <c r="A359" t="n">
        <v>358</v>
      </c>
      <c r="B359" t="inlineStr">
        <is>
          <t>Ross Colton</t>
        </is>
      </c>
      <c r="C359" t="inlineStr">
        <is>
          <t>NSH</t>
        </is>
      </c>
      <c r="D359" t="inlineStr">
        <is>
          <t>F</t>
        </is>
      </c>
      <c r="E359" t="inlineStr">
        <is>
          <t>FA</t>
        </is>
      </c>
      <c r="F359" s="30" t="n">
        <v>4000000</v>
      </c>
      <c r="G359" s="31" t="n">
        <v>38.2</v>
      </c>
      <c r="H359" s="31" t="n">
        <v>39.06</v>
      </c>
      <c r="I359" s="31" t="n">
        <v>52</v>
      </c>
      <c r="J359" s="31" t="n">
        <v>51.62</v>
      </c>
      <c r="K359" s="31" t="n">
        <v>52.38</v>
      </c>
      <c r="L359" s="31" t="n">
        <v>45.53</v>
      </c>
      <c r="M359" s="31" t="n">
        <v>12.94</v>
      </c>
      <c r="N359" t="inlineStr">
        <is>
          <t>042xa</t>
        </is>
      </c>
    </row>
    <row r="360">
      <c r="A360" t="n">
        <v>359</v>
      </c>
      <c r="B360" t="inlineStr">
        <is>
          <t>Michael Carcone</t>
        </is>
      </c>
      <c r="C360" t="inlineStr">
        <is>
          <t>UTA</t>
        </is>
      </c>
      <c r="D360" t="inlineStr">
        <is>
          <t>F</t>
        </is>
      </c>
      <c r="E360" t="inlineStr">
        <is>
          <t>FA</t>
        </is>
      </c>
      <c r="F360" s="30" t="n">
        <v>1750000</v>
      </c>
      <c r="G360" s="31" t="n">
        <v>44.49</v>
      </c>
      <c r="H360" s="31" t="n">
        <v>36.91</v>
      </c>
      <c r="I360" s="31" t="n">
        <v>51.9</v>
      </c>
      <c r="J360" s="31" t="n"/>
      <c r="K360" s="31" t="n">
        <v>51.9</v>
      </c>
      <c r="L360" s="31" t="n">
        <v>44.41</v>
      </c>
      <c r="M360" s="31" t="n">
        <v>14.99</v>
      </c>
      <c r="N360" t="inlineStr">
        <is>
          <t>03y54</t>
        </is>
      </c>
    </row>
    <row r="361">
      <c r="A361" t="n">
        <v>360</v>
      </c>
      <c r="B361" t="inlineStr">
        <is>
          <t>Victor Olofsson</t>
        </is>
      </c>
      <c r="C361" t="inlineStr">
        <is>
          <t>VGK</t>
        </is>
      </c>
      <c r="D361" t="inlineStr">
        <is>
          <t>F</t>
        </is>
      </c>
      <c r="E361" t="inlineStr">
        <is>
          <t>FA</t>
        </is>
      </c>
      <c r="F361" s="30" t="n">
        <v>1638330</v>
      </c>
      <c r="G361" s="31" t="n">
        <v>40.24</v>
      </c>
      <c r="H361" s="31" t="n">
        <v>37.12</v>
      </c>
      <c r="I361" s="31" t="n">
        <v>51.66</v>
      </c>
      <c r="J361" s="31" t="n"/>
      <c r="K361" s="31" t="n">
        <v>51.66</v>
      </c>
      <c r="L361" s="31" t="n">
        <v>44.39</v>
      </c>
      <c r="M361" s="31" t="n">
        <v>14.54</v>
      </c>
      <c r="N361" t="inlineStr">
        <is>
          <t>03ee4</t>
        </is>
      </c>
    </row>
    <row r="362">
      <c r="A362" t="n">
        <v>361</v>
      </c>
      <c r="B362" t="inlineStr">
        <is>
          <t>Matthew Wood</t>
        </is>
      </c>
      <c r="C362" t="inlineStr">
        <is>
          <t>NSH</t>
        </is>
      </c>
      <c r="D362" t="inlineStr">
        <is>
          <t>F</t>
        </is>
      </c>
      <c r="E362" t="inlineStr">
        <is>
          <t>FA</t>
        </is>
      </c>
      <c r="F362" s="30" t="n">
        <v>950000</v>
      </c>
      <c r="G362" s="31" t="n">
        <v>41.15</v>
      </c>
      <c r="H362" s="31" t="n">
        <v>41.29</v>
      </c>
      <c r="I362" s="31" t="n">
        <v>47.23</v>
      </c>
      <c r="J362" s="31" t="n">
        <v>46.26</v>
      </c>
      <c r="K362" s="31" t="n">
        <v>48.2</v>
      </c>
      <c r="L362" s="31" t="n">
        <v>44.26</v>
      </c>
      <c r="M362" s="31" t="n">
        <v>5.94</v>
      </c>
      <c r="N362" t="inlineStr">
        <is>
          <t>065d1</t>
        </is>
      </c>
    </row>
    <row r="363">
      <c r="A363" t="n">
        <v>362</v>
      </c>
      <c r="B363" t="inlineStr">
        <is>
          <t>Danila Yurov</t>
        </is>
      </c>
      <c r="C363" t="inlineStr">
        <is>
          <t>MIN</t>
        </is>
      </c>
      <c r="D363" t="inlineStr">
        <is>
          <t>F</t>
        </is>
      </c>
      <c r="E363" t="inlineStr">
        <is>
          <t>Keith</t>
        </is>
      </c>
      <c r="F363" s="30" t="n">
        <v>950000</v>
      </c>
      <c r="G363" s="31" t="n">
        <v>40.82</v>
      </c>
      <c r="H363" s="31" t="n">
        <v>41.21</v>
      </c>
      <c r="I363" s="31" t="n">
        <v>47</v>
      </c>
      <c r="J363" s="31" t="n">
        <v>44.72</v>
      </c>
      <c r="K363" s="31" t="n">
        <v>49.29</v>
      </c>
      <c r="L363" s="31" t="n">
        <v>44.11</v>
      </c>
      <c r="M363" s="31" t="n">
        <v>5.79</v>
      </c>
      <c r="N363" t="inlineStr">
        <is>
          <t>05rjg</t>
        </is>
      </c>
    </row>
    <row r="364">
      <c r="A364" t="n">
        <v>363</v>
      </c>
      <c r="B364" t="inlineStr">
        <is>
          <t>Nicolas Roy</t>
        </is>
      </c>
      <c r="C364" t="inlineStr">
        <is>
          <t>COL</t>
        </is>
      </c>
      <c r="D364" t="inlineStr">
        <is>
          <t>F</t>
        </is>
      </c>
      <c r="E364" t="inlineStr">
        <is>
          <t>FA</t>
        </is>
      </c>
      <c r="F364" s="30" t="n">
        <v>3000000</v>
      </c>
      <c r="G364" s="31" t="n">
        <v>36.9</v>
      </c>
      <c r="H364" s="31" t="n">
        <v>40.13</v>
      </c>
      <c r="I364" s="31" t="n">
        <v>48.02</v>
      </c>
      <c r="J364" s="31" t="n">
        <v>48.02</v>
      </c>
      <c r="K364" s="31" t="n"/>
      <c r="L364" s="31" t="n">
        <v>44.08</v>
      </c>
      <c r="M364" s="31" t="n">
        <v>7.89</v>
      </c>
      <c r="N364" t="inlineStr">
        <is>
          <t>03c9z</t>
        </is>
      </c>
    </row>
    <row r="365">
      <c r="A365" t="n">
        <v>364</v>
      </c>
      <c r="B365" t="inlineStr">
        <is>
          <t>Justin Brazeau</t>
        </is>
      </c>
      <c r="C365" t="inlineStr">
        <is>
          <t>PIT</t>
        </is>
      </c>
      <c r="D365" t="inlineStr">
        <is>
          <t>F</t>
        </is>
      </c>
      <c r="E365" t="inlineStr">
        <is>
          <t>Sidizen Kanes</t>
        </is>
      </c>
      <c r="F365" s="30" t="n">
        <v>1500000</v>
      </c>
      <c r="G365" s="31" t="n">
        <v>49.76</v>
      </c>
      <c r="H365" s="31" t="n">
        <v>36.68</v>
      </c>
      <c r="I365" s="31" t="n">
        <v>51.29</v>
      </c>
      <c r="J365" s="31" t="n">
        <v>51.29</v>
      </c>
      <c r="K365" s="31" t="n"/>
      <c r="L365" s="31" t="n">
        <v>43.98</v>
      </c>
      <c r="M365" s="31" t="n">
        <v>14.61</v>
      </c>
      <c r="N365" t="inlineStr">
        <is>
          <t>048w3</t>
        </is>
      </c>
    </row>
    <row r="366">
      <c r="A366" t="n">
        <v>365</v>
      </c>
      <c r="B366" t="inlineStr">
        <is>
          <t>Braeden Bowman</t>
        </is>
      </c>
      <c r="C366" t="inlineStr">
        <is>
          <t>VGK</t>
        </is>
      </c>
      <c r="D366" t="inlineStr">
        <is>
          <t>F</t>
        </is>
      </c>
      <c r="E366" t="inlineStr">
        <is>
          <t>FA</t>
        </is>
      </c>
      <c r="F366" s="30" t="n">
        <v>837500</v>
      </c>
      <c r="G366" s="31" t="n">
        <v>32.91</v>
      </c>
      <c r="H366" s="31" t="n">
        <v>40.81</v>
      </c>
      <c r="I366" s="31" t="n">
        <v>46.8</v>
      </c>
      <c r="J366" s="31" t="n"/>
      <c r="K366" s="31" t="n">
        <v>46.8</v>
      </c>
      <c r="L366" s="31" t="n">
        <v>43.8</v>
      </c>
      <c r="M366" s="31" t="n">
        <v>5.99</v>
      </c>
      <c r="N366" t="inlineStr">
        <is>
          <t>06c72</t>
        </is>
      </c>
    </row>
    <row r="367">
      <c r="A367" t="n">
        <v>366</v>
      </c>
      <c r="B367" t="inlineStr">
        <is>
          <t>Tye Kartye</t>
        </is>
      </c>
      <c r="C367" t="inlineStr">
        <is>
          <t>NYR</t>
        </is>
      </c>
      <c r="D367" t="inlineStr">
        <is>
          <t>F</t>
        </is>
      </c>
      <c r="E367" t="inlineStr">
        <is>
          <t>FA</t>
        </is>
      </c>
      <c r="F367" s="30" t="n">
        <v>1250000</v>
      </c>
      <c r="G367" s="31" t="n">
        <v>41.79</v>
      </c>
      <c r="H367" s="31" t="n">
        <v>31.65</v>
      </c>
      <c r="I367" s="31" t="n">
        <v>55.78</v>
      </c>
      <c r="J367" s="31" t="n">
        <v>53.75</v>
      </c>
      <c r="K367" s="31" t="n">
        <v>57.81</v>
      </c>
      <c r="L367" s="31" t="n">
        <v>43.72</v>
      </c>
      <c r="M367" s="31" t="n">
        <v>24.13</v>
      </c>
      <c r="N367" t="inlineStr">
        <is>
          <t>05x9t</t>
        </is>
      </c>
    </row>
    <row r="368">
      <c r="A368" t="n">
        <v>367</v>
      </c>
      <c r="B368" t="inlineStr">
        <is>
          <t>Vladislav Namestnikov</t>
        </is>
      </c>
      <c r="C368" t="inlineStr">
        <is>
          <t>WPG</t>
        </is>
      </c>
      <c r="D368" t="inlineStr">
        <is>
          <t>F</t>
        </is>
      </c>
      <c r="E368" t="inlineStr">
        <is>
          <t>FA</t>
        </is>
      </c>
      <c r="F368" s="30" t="n">
        <v>3000000</v>
      </c>
      <c r="G368" s="31" t="n">
        <v>27.28</v>
      </c>
      <c r="H368" s="31" t="n">
        <v>39</v>
      </c>
      <c r="I368" s="31" t="n">
        <v>48.25</v>
      </c>
      <c r="J368" s="31" t="n">
        <v>48.25</v>
      </c>
      <c r="K368" s="31" t="n"/>
      <c r="L368" s="31" t="n">
        <v>43.62</v>
      </c>
      <c r="M368" s="31" t="n">
        <v>9.25</v>
      </c>
      <c r="N368" t="inlineStr">
        <is>
          <t>02b3l</t>
        </is>
      </c>
    </row>
    <row r="369">
      <c r="A369" t="n">
        <v>368</v>
      </c>
      <c r="B369" t="inlineStr">
        <is>
          <t>Andrei Kuzmenko</t>
        </is>
      </c>
      <c r="C369" t="inlineStr">
        <is>
          <t>PIT</t>
        </is>
      </c>
      <c r="D369" t="inlineStr">
        <is>
          <t>F</t>
        </is>
      </c>
      <c r="E369" t="inlineStr">
        <is>
          <t>FA</t>
        </is>
      </c>
      <c r="F369" s="30" t="n">
        <v>5000000</v>
      </c>
      <c r="G369" s="31" t="n">
        <v>33.46</v>
      </c>
      <c r="H369" s="31" t="n">
        <v>37.29</v>
      </c>
      <c r="I369" s="31" t="n">
        <v>49.79</v>
      </c>
      <c r="J369" s="31" t="n"/>
      <c r="K369" s="31" t="n">
        <v>49.79</v>
      </c>
      <c r="L369" s="31" t="n">
        <v>43.54</v>
      </c>
      <c r="M369" s="31" t="n">
        <v>12.5</v>
      </c>
      <c r="N369" t="inlineStr">
        <is>
          <t>04bw4</t>
        </is>
      </c>
    </row>
    <row r="370">
      <c r="A370" t="n">
        <v>369</v>
      </c>
      <c r="B370" t="inlineStr">
        <is>
          <t>Matvei Gridin</t>
        </is>
      </c>
      <c r="C370" t="inlineStr">
        <is>
          <t>CGY</t>
        </is>
      </c>
      <c r="D370" t="inlineStr">
        <is>
          <t>F</t>
        </is>
      </c>
      <c r="E370" t="inlineStr">
        <is>
          <t>Kurtis</t>
        </is>
      </c>
      <c r="F370" s="30" t="n">
        <v>942500</v>
      </c>
      <c r="G370" s="31" t="n">
        <v>22.17</v>
      </c>
      <c r="H370" s="31" t="n">
        <v>36.69</v>
      </c>
      <c r="I370" s="31" t="n">
        <v>50.37</v>
      </c>
      <c r="J370" s="31" t="n">
        <v>47</v>
      </c>
      <c r="K370" s="31" t="n">
        <v>53.75</v>
      </c>
      <c r="L370" s="31" t="n">
        <v>43.53</v>
      </c>
      <c r="M370" s="31" t="n">
        <v>13.68</v>
      </c>
      <c r="N370" t="inlineStr">
        <is>
          <t>06mb0</t>
        </is>
      </c>
    </row>
    <row r="371">
      <c r="A371" t="n">
        <v>370</v>
      </c>
      <c r="B371" t="inlineStr">
        <is>
          <t>Kent Johnson</t>
        </is>
      </c>
      <c r="C371" t="inlineStr">
        <is>
          <t>CBJ</t>
        </is>
      </c>
      <c r="D371" t="inlineStr">
        <is>
          <t>F</t>
        </is>
      </c>
      <c r="E371" t="inlineStr">
        <is>
          <t>Le Duke of Dangles</t>
        </is>
      </c>
      <c r="F371" s="30" t="n">
        <v>1800000</v>
      </c>
      <c r="G371" s="31" t="n">
        <v>30.27</v>
      </c>
      <c r="H371" s="31" t="n">
        <v>36.71</v>
      </c>
      <c r="I371" s="31" t="n">
        <v>49.86</v>
      </c>
      <c r="J371" s="31" t="n">
        <v>44.8</v>
      </c>
      <c r="K371" s="31" t="n">
        <v>54.92</v>
      </c>
      <c r="L371" s="31" t="n">
        <v>43.28</v>
      </c>
      <c r="M371" s="31" t="n">
        <v>13.15</v>
      </c>
      <c r="N371" t="inlineStr">
        <is>
          <t>05gda</t>
        </is>
      </c>
    </row>
    <row r="372">
      <c r="A372" t="n">
        <v>371</v>
      </c>
      <c r="B372" t="inlineStr">
        <is>
          <t>Justin Sourdif</t>
        </is>
      </c>
      <c r="C372" t="inlineStr">
        <is>
          <t>WSH</t>
        </is>
      </c>
      <c r="D372" t="inlineStr">
        <is>
          <t>F</t>
        </is>
      </c>
      <c r="E372" t="inlineStr">
        <is>
          <t>Aznfungus</t>
        </is>
      </c>
      <c r="F372" s="30" t="n">
        <v>825000</v>
      </c>
      <c r="G372" s="31" t="n">
        <v>53.25</v>
      </c>
      <c r="H372" s="31" t="n">
        <v>39.7</v>
      </c>
      <c r="I372" s="31" t="n">
        <v>46.49</v>
      </c>
      <c r="J372" s="31" t="n"/>
      <c r="K372" s="31" t="n">
        <v>46.49</v>
      </c>
      <c r="L372" s="31" t="n">
        <v>43.09</v>
      </c>
      <c r="M372" s="31" t="n">
        <v>6.79</v>
      </c>
      <c r="N372" t="inlineStr">
        <is>
          <t>059e2</t>
        </is>
      </c>
    </row>
    <row r="373">
      <c r="A373" t="n">
        <v>372</v>
      </c>
      <c r="B373" t="inlineStr">
        <is>
          <t>Emmitt Finnie</t>
        </is>
      </c>
      <c r="C373" t="inlineStr">
        <is>
          <t>DET</t>
        </is>
      </c>
      <c r="D373" t="inlineStr">
        <is>
          <t>F</t>
        </is>
      </c>
      <c r="E373" t="inlineStr">
        <is>
          <t>Le Duke of Dangles</t>
        </is>
      </c>
      <c r="F373" s="30" t="n">
        <v>821667</v>
      </c>
      <c r="G373" s="31" t="n">
        <v>40.69</v>
      </c>
      <c r="H373" s="31" t="n">
        <v>40.88</v>
      </c>
      <c r="I373" s="31" t="n">
        <v>45.02</v>
      </c>
      <c r="J373" s="31" t="n">
        <v>43.1</v>
      </c>
      <c r="K373" s="31" t="n">
        <v>46.93</v>
      </c>
      <c r="L373" s="31" t="n">
        <v>42.95</v>
      </c>
      <c r="M373" s="31" t="n">
        <v>4.14</v>
      </c>
      <c r="N373" t="inlineStr">
        <is>
          <t>06cl1</t>
        </is>
      </c>
    </row>
    <row r="374">
      <c r="A374" t="n">
        <v>373</v>
      </c>
      <c r="B374" t="inlineStr">
        <is>
          <t>Alex Iafallo</t>
        </is>
      </c>
      <c r="C374" t="inlineStr">
        <is>
          <t>WPG</t>
        </is>
      </c>
      <c r="D374" t="inlineStr">
        <is>
          <t>F</t>
        </is>
      </c>
      <c r="E374" t="inlineStr">
        <is>
          <t>FA</t>
        </is>
      </c>
      <c r="F374" s="30" t="n">
        <v>3666666</v>
      </c>
      <c r="G374" s="31" t="n">
        <v>44.74</v>
      </c>
      <c r="H374" s="31" t="n">
        <v>43.06</v>
      </c>
      <c r="I374" s="31" t="n">
        <v>42.83</v>
      </c>
      <c r="J374" s="31" t="n"/>
      <c r="K374" s="31" t="n">
        <v>42.83</v>
      </c>
      <c r="L374" s="31" t="n">
        <v>42.95</v>
      </c>
      <c r="M374" s="31" t="n">
        <v>-0.23</v>
      </c>
      <c r="N374" t="inlineStr">
        <is>
          <t>04az7</t>
        </is>
      </c>
    </row>
    <row r="375">
      <c r="A375" t="n">
        <v>374</v>
      </c>
      <c r="B375" t="inlineStr">
        <is>
          <t>Nick Robertson</t>
        </is>
      </c>
      <c r="C375" t="inlineStr">
        <is>
          <t>PIT</t>
        </is>
      </c>
      <c r="D375" t="inlineStr">
        <is>
          <t>F</t>
        </is>
      </c>
      <c r="E375" t="inlineStr">
        <is>
          <t>FA</t>
        </is>
      </c>
      <c r="F375" s="30" t="n">
        <v>1825000</v>
      </c>
      <c r="G375" s="31" t="n">
        <v>40.69</v>
      </c>
      <c r="H375" s="31" t="n">
        <v>37.55</v>
      </c>
      <c r="I375" s="31" t="n">
        <v>48.23</v>
      </c>
      <c r="J375" s="31" t="n">
        <v>47.16</v>
      </c>
      <c r="K375" s="31" t="n">
        <v>49.3</v>
      </c>
      <c r="L375" s="31" t="n">
        <v>42.89</v>
      </c>
      <c r="M375" s="31" t="n">
        <v>10.68</v>
      </c>
      <c r="N375" t="inlineStr">
        <is>
          <t>04zo3</t>
        </is>
      </c>
    </row>
    <row r="376">
      <c r="A376" t="n">
        <v>375</v>
      </c>
      <c r="B376" t="inlineStr">
        <is>
          <t>Jaden Schwartz</t>
        </is>
      </c>
      <c r="C376" t="inlineStr">
        <is>
          <t>COL</t>
        </is>
      </c>
      <c r="D376" t="inlineStr">
        <is>
          <t>F</t>
        </is>
      </c>
      <c r="E376" t="inlineStr">
        <is>
          <t>FA</t>
        </is>
      </c>
      <c r="F376" s="30" t="n">
        <v>3250000</v>
      </c>
      <c r="G376" s="31" t="n">
        <v>34.28</v>
      </c>
      <c r="H376" s="31" t="n">
        <v>39.48</v>
      </c>
      <c r="I376" s="31" t="n">
        <v>46.12</v>
      </c>
      <c r="J376" s="31" t="n">
        <v>42.02</v>
      </c>
      <c r="K376" s="31" t="n">
        <v>50.23</v>
      </c>
      <c r="L376" s="31" t="n">
        <v>42.8</v>
      </c>
      <c r="M376" s="31" t="n">
        <v>6.64</v>
      </c>
      <c r="N376" t="inlineStr">
        <is>
          <t>01xfp</t>
        </is>
      </c>
    </row>
    <row r="377">
      <c r="A377" t="n">
        <v>376</v>
      </c>
      <c r="B377" t="inlineStr">
        <is>
          <t>J.T. Compher</t>
        </is>
      </c>
      <c r="C377" t="inlineStr">
        <is>
          <t>DET</t>
        </is>
      </c>
      <c r="D377" t="inlineStr">
        <is>
          <t>F</t>
        </is>
      </c>
      <c r="E377" t="inlineStr">
        <is>
          <t>FA</t>
        </is>
      </c>
      <c r="F377" s="30" t="n">
        <v>5100000</v>
      </c>
      <c r="G377" s="31" t="n">
        <v>39.01</v>
      </c>
      <c r="H377" s="31" t="n">
        <v>42.67</v>
      </c>
      <c r="I377" s="31" t="n">
        <v>41.75</v>
      </c>
      <c r="J377" s="31" t="n">
        <v>41.75</v>
      </c>
      <c r="K377" s="31" t="n"/>
      <c r="L377" s="31" t="n">
        <v>42.21</v>
      </c>
      <c r="M377" s="31" t="n">
        <v>-0.92</v>
      </c>
      <c r="N377" t="inlineStr">
        <is>
          <t>03163</t>
        </is>
      </c>
    </row>
    <row r="378">
      <c r="A378" t="n">
        <v>377</v>
      </c>
      <c r="B378" t="inlineStr">
        <is>
          <t>Nino Niederreiter</t>
        </is>
      </c>
      <c r="C378" t="inlineStr">
        <is>
          <t>WPG</t>
        </is>
      </c>
      <c r="D378" t="inlineStr">
        <is>
          <t>F</t>
        </is>
      </c>
      <c r="E378" t="inlineStr">
        <is>
          <t>FA</t>
        </is>
      </c>
      <c r="F378" s="30" t="n">
        <v>4000000</v>
      </c>
      <c r="G378" s="31" t="n">
        <v>29.8</v>
      </c>
      <c r="H378" s="31" t="n">
        <v>41.51</v>
      </c>
      <c r="I378" s="31" t="n">
        <v>42.7</v>
      </c>
      <c r="J378" s="31" t="n">
        <v>40.37</v>
      </c>
      <c r="K378" s="31" t="n">
        <v>45.02</v>
      </c>
      <c r="L378" s="31" t="n">
        <v>42.11</v>
      </c>
      <c r="M378" s="31" t="n">
        <v>1.19</v>
      </c>
      <c r="N378" t="inlineStr">
        <is>
          <t>01zt4</t>
        </is>
      </c>
    </row>
    <row r="379">
      <c r="A379" t="n">
        <v>378</v>
      </c>
      <c r="B379" t="inlineStr">
        <is>
          <t>Evan Rodrigues</t>
        </is>
      </c>
      <c r="C379" t="inlineStr">
        <is>
          <t>NJD</t>
        </is>
      </c>
      <c r="D379" t="inlineStr">
        <is>
          <t>F</t>
        </is>
      </c>
      <c r="E379" t="inlineStr">
        <is>
          <t>FA</t>
        </is>
      </c>
      <c r="F379" s="30" t="n">
        <v>3000000</v>
      </c>
      <c r="G379" s="31" t="n">
        <v>46.69</v>
      </c>
      <c r="H379" s="31" t="n">
        <v>33.87</v>
      </c>
      <c r="I379" s="31" t="n">
        <v>50.27</v>
      </c>
      <c r="J379" s="31" t="n"/>
      <c r="K379" s="31" t="n">
        <v>50.27</v>
      </c>
      <c r="L379" s="31" t="n">
        <v>42.07</v>
      </c>
      <c r="M379" s="31" t="n">
        <v>16.4</v>
      </c>
      <c r="N379" t="inlineStr">
        <is>
          <t>03nfr</t>
        </is>
      </c>
    </row>
    <row r="380">
      <c r="A380" t="n">
        <v>379</v>
      </c>
      <c r="B380" t="inlineStr">
        <is>
          <t>Nick Paul</t>
        </is>
      </c>
      <c r="C380" t="inlineStr">
        <is>
          <t>TOR</t>
        </is>
      </c>
      <c r="D380" t="inlineStr">
        <is>
          <t>F</t>
        </is>
      </c>
      <c r="E380" t="inlineStr">
        <is>
          <t>FA</t>
        </is>
      </c>
      <c r="F380" s="30" t="n">
        <v>3150000</v>
      </c>
      <c r="G380" s="31" t="n">
        <v>28.63</v>
      </c>
      <c r="H380" s="31" t="n">
        <v>35.67</v>
      </c>
      <c r="I380" s="31" t="n">
        <v>48.42</v>
      </c>
      <c r="J380" s="31" t="n">
        <v>48.42</v>
      </c>
      <c r="K380" s="31" t="n"/>
      <c r="L380" s="31" t="n">
        <v>42.05</v>
      </c>
      <c r="M380" s="31" t="n">
        <v>12.75</v>
      </c>
      <c r="N380" t="inlineStr">
        <is>
          <t>031pn</t>
        </is>
      </c>
    </row>
    <row r="381">
      <c r="A381" t="n">
        <v>380</v>
      </c>
      <c r="B381" t="inlineStr">
        <is>
          <t>Jason Dickinson</t>
        </is>
      </c>
      <c r="C381" t="inlineStr">
        <is>
          <t>EDM</t>
        </is>
      </c>
      <c r="D381" t="inlineStr">
        <is>
          <t>F</t>
        </is>
      </c>
      <c r="E381" t="inlineStr">
        <is>
          <t>FA</t>
        </is>
      </c>
      <c r="F381" s="30" t="n">
        <v>4000000</v>
      </c>
      <c r="G381" s="31" t="n">
        <v>31.25</v>
      </c>
      <c r="H381" s="31" t="n">
        <v>38.43</v>
      </c>
      <c r="I381" s="31" t="n">
        <v>44.94</v>
      </c>
      <c r="J381" s="31" t="n"/>
      <c r="K381" s="31" t="n">
        <v>44.94</v>
      </c>
      <c r="L381" s="31" t="n">
        <v>41.69</v>
      </c>
      <c r="M381" s="31" t="n">
        <v>6.51</v>
      </c>
      <c r="N381" t="inlineStr">
        <is>
          <t>031nz</t>
        </is>
      </c>
    </row>
    <row r="382">
      <c r="A382" t="n">
        <v>381</v>
      </c>
      <c r="B382" t="inlineStr">
        <is>
          <t>Jiri Kulich</t>
        </is>
      </c>
      <c r="C382" t="inlineStr">
        <is>
          <t>BUF</t>
        </is>
      </c>
      <c r="D382" t="inlineStr">
        <is>
          <t>F</t>
        </is>
      </c>
      <c r="E382" t="inlineStr">
        <is>
          <t>The Last Place Lukes</t>
        </is>
      </c>
      <c r="F382" s="30" t="n">
        <v>886667</v>
      </c>
      <c r="G382" s="31" t="n">
        <v>6.93</v>
      </c>
      <c r="H382" s="31" t="n">
        <v>31.99</v>
      </c>
      <c r="I382" s="31" t="n">
        <v>50.26</v>
      </c>
      <c r="J382" s="31" t="n"/>
      <c r="K382" s="31" t="n">
        <v>50.26</v>
      </c>
      <c r="L382" s="31" t="n">
        <v>41.12</v>
      </c>
      <c r="M382" s="31" t="n">
        <v>18.27</v>
      </c>
      <c r="N382" t="inlineStr">
        <is>
          <t>060jl</t>
        </is>
      </c>
    </row>
    <row r="383">
      <c r="A383" t="n">
        <v>382</v>
      </c>
      <c r="B383" t="inlineStr">
        <is>
          <t>Shane Wright</t>
        </is>
      </c>
      <c r="C383" t="inlineStr">
        <is>
          <t>SEA</t>
        </is>
      </c>
      <c r="D383" t="inlineStr">
        <is>
          <t>F</t>
        </is>
      </c>
      <c r="E383" t="inlineStr">
        <is>
          <t>Deef-Fence</t>
        </is>
      </c>
      <c r="F383" s="30" t="n">
        <v>886666</v>
      </c>
      <c r="G383" s="31" t="n">
        <v>36.41</v>
      </c>
      <c r="H383" s="31" t="n">
        <v>36.3</v>
      </c>
      <c r="I383" s="31" t="n">
        <v>45.67</v>
      </c>
      <c r="J383" s="31" t="n">
        <v>43.36</v>
      </c>
      <c r="K383" s="31" t="n">
        <v>47.97</v>
      </c>
      <c r="L383" s="31" t="n">
        <v>40.98</v>
      </c>
      <c r="M383" s="31" t="n">
        <v>9.369999999999999</v>
      </c>
      <c r="N383" t="inlineStr">
        <is>
          <t>04y80</t>
        </is>
      </c>
    </row>
    <row r="384">
      <c r="A384" t="n">
        <v>383</v>
      </c>
      <c r="B384" t="inlineStr">
        <is>
          <t>Connor Zary</t>
        </is>
      </c>
      <c r="C384" t="inlineStr">
        <is>
          <t>CGY</t>
        </is>
      </c>
      <c r="D384" t="inlineStr">
        <is>
          <t>F</t>
        </is>
      </c>
      <c r="E384" t="inlineStr">
        <is>
          <t>Le Duke of Dangles</t>
        </is>
      </c>
      <c r="F384" s="30" t="n">
        <v>3775000</v>
      </c>
      <c r="G384" s="31" t="n">
        <v>36.43</v>
      </c>
      <c r="H384" s="31" t="n">
        <v>37.44</v>
      </c>
      <c r="I384" s="31" t="n">
        <v>44.42</v>
      </c>
      <c r="J384" s="31" t="n">
        <v>41.15</v>
      </c>
      <c r="K384" s="31" t="n">
        <v>47.69</v>
      </c>
      <c r="L384" s="31" t="n">
        <v>40.93</v>
      </c>
      <c r="M384" s="31" t="n">
        <v>6.98</v>
      </c>
      <c r="N384" t="inlineStr">
        <is>
          <t>059e4</t>
        </is>
      </c>
    </row>
    <row r="385">
      <c r="A385" t="n">
        <v>384</v>
      </c>
      <c r="B385" t="inlineStr">
        <is>
          <t>Isaac Howard</t>
        </is>
      </c>
      <c r="C385" t="inlineStr">
        <is>
          <t>EDM</t>
        </is>
      </c>
      <c r="D385" t="inlineStr">
        <is>
          <t>F</t>
        </is>
      </c>
      <c r="E385" t="inlineStr">
        <is>
          <t>Anybody but the Leafs</t>
        </is>
      </c>
      <c r="F385" s="30" t="n">
        <v>950000</v>
      </c>
      <c r="G385" s="31" t="n">
        <v>8.550000000000001</v>
      </c>
      <c r="H385" s="31" t="n">
        <v>36.69</v>
      </c>
      <c r="I385" s="31" t="n">
        <v>44.18</v>
      </c>
      <c r="J385" s="31" t="n">
        <v>42.05</v>
      </c>
      <c r="K385" s="31" t="n">
        <v>46.32</v>
      </c>
      <c r="L385" s="31" t="n">
        <v>40.44</v>
      </c>
      <c r="M385" s="31" t="n">
        <v>7.49</v>
      </c>
      <c r="N385" t="inlineStr">
        <is>
          <t>05rfa</t>
        </is>
      </c>
    </row>
    <row r="386">
      <c r="A386" t="n">
        <v>385</v>
      </c>
      <c r="B386" t="inlineStr">
        <is>
          <t>Yegor Sharangovich</t>
        </is>
      </c>
      <c r="C386" t="inlineStr">
        <is>
          <t>CGY</t>
        </is>
      </c>
      <c r="D386" t="inlineStr">
        <is>
          <t>F</t>
        </is>
      </c>
      <c r="E386" t="inlineStr">
        <is>
          <t>FA</t>
        </is>
      </c>
      <c r="F386" s="30" t="n">
        <v>5750000</v>
      </c>
      <c r="G386" s="31" t="n">
        <v>37.29</v>
      </c>
      <c r="H386" s="31" t="n">
        <v>37.55</v>
      </c>
      <c r="I386" s="31" t="n">
        <v>42.36</v>
      </c>
      <c r="J386" s="31" t="n">
        <v>41.23</v>
      </c>
      <c r="K386" s="31" t="n">
        <v>43.5</v>
      </c>
      <c r="L386" s="31" t="n">
        <v>39.95</v>
      </c>
      <c r="M386" s="31" t="n">
        <v>4.81</v>
      </c>
      <c r="N386" t="inlineStr">
        <is>
          <t>04mkd</t>
        </is>
      </c>
    </row>
    <row r="387">
      <c r="A387" t="n">
        <v>386</v>
      </c>
      <c r="B387" t="inlineStr">
        <is>
          <t>Noah Ostlund</t>
        </is>
      </c>
      <c r="C387" t="inlineStr">
        <is>
          <t>BUF</t>
        </is>
      </c>
      <c r="D387" t="inlineStr">
        <is>
          <t>F</t>
        </is>
      </c>
      <c r="E387" t="inlineStr">
        <is>
          <t>Brost</t>
        </is>
      </c>
      <c r="F387" s="30" t="n">
        <v>886667</v>
      </c>
      <c r="G387" s="31" t="n">
        <v>33.95</v>
      </c>
      <c r="H387" s="31" t="n">
        <v>33.32</v>
      </c>
      <c r="I387" s="31" t="n">
        <v>46.2</v>
      </c>
      <c r="J387" s="31" t="n">
        <v>44.32</v>
      </c>
      <c r="K387" s="31" t="n">
        <v>48.09</v>
      </c>
      <c r="L387" s="31" t="n">
        <v>39.76</v>
      </c>
      <c r="M387" s="31" t="n">
        <v>12.88</v>
      </c>
      <c r="N387" t="inlineStr">
        <is>
          <t>05rjh</t>
        </is>
      </c>
    </row>
    <row r="388">
      <c r="A388" t="n">
        <v>387</v>
      </c>
      <c r="B388" t="inlineStr">
        <is>
          <t>Nick Lardis</t>
        </is>
      </c>
      <c r="C388" t="inlineStr">
        <is>
          <t>CHI</t>
        </is>
      </c>
      <c r="D388" t="inlineStr">
        <is>
          <t>F</t>
        </is>
      </c>
      <c r="E388" t="inlineStr">
        <is>
          <t>FA</t>
        </is>
      </c>
      <c r="F388" s="30" t="n">
        <v>865000</v>
      </c>
      <c r="G388" s="31" t="n">
        <v>21.83</v>
      </c>
      <c r="H388" s="31" t="n">
        <v>34.9</v>
      </c>
      <c r="I388" s="31" t="n">
        <v>44.14</v>
      </c>
      <c r="J388" s="31" t="n">
        <v>42.75</v>
      </c>
      <c r="K388" s="31" t="n">
        <v>45.53</v>
      </c>
      <c r="L388" s="31" t="n">
        <v>39.52</v>
      </c>
      <c r="M388" s="31" t="n">
        <v>9.24</v>
      </c>
      <c r="N388" t="inlineStr">
        <is>
          <t>06axb</t>
        </is>
      </c>
    </row>
    <row r="389">
      <c r="A389" t="n">
        <v>388</v>
      </c>
      <c r="B389" t="inlineStr">
        <is>
          <t>Jonatan Berggren</t>
        </is>
      </c>
      <c r="C389" t="inlineStr">
        <is>
          <t>STL</t>
        </is>
      </c>
      <c r="D389" t="inlineStr">
        <is>
          <t>F</t>
        </is>
      </c>
      <c r="E389" t="inlineStr">
        <is>
          <t>FA</t>
        </is>
      </c>
      <c r="F389" s="30" t="n">
        <v>2000000</v>
      </c>
      <c r="G389" s="31" t="n">
        <v>29.61</v>
      </c>
      <c r="H389" s="31" t="n">
        <v>35.16</v>
      </c>
      <c r="I389" s="31" t="n">
        <v>43.51</v>
      </c>
      <c r="J389" s="31" t="n"/>
      <c r="K389" s="31" t="n">
        <v>43.51</v>
      </c>
      <c r="L389" s="31" t="n">
        <v>39.33</v>
      </c>
      <c r="M389" s="31" t="n">
        <v>8.35</v>
      </c>
      <c r="N389" t="inlineStr">
        <is>
          <t>04pn6</t>
        </is>
      </c>
    </row>
    <row r="390">
      <c r="A390" t="n">
        <v>389</v>
      </c>
      <c r="B390" t="inlineStr">
        <is>
          <t>Pius Suter</t>
        </is>
      </c>
      <c r="C390" t="inlineStr">
        <is>
          <t>STL</t>
        </is>
      </c>
      <c r="D390" t="inlineStr">
        <is>
          <t>F</t>
        </is>
      </c>
      <c r="E390" t="inlineStr">
        <is>
          <t>FA</t>
        </is>
      </c>
      <c r="F390" s="30" t="n">
        <v>4125000</v>
      </c>
      <c r="G390" s="31" t="n">
        <v>41.01</v>
      </c>
      <c r="H390" s="31" t="n">
        <v>33.25</v>
      </c>
      <c r="I390" s="31" t="n">
        <v>45.38</v>
      </c>
      <c r="J390" s="31" t="n">
        <v>45.38</v>
      </c>
      <c r="K390" s="31" t="n"/>
      <c r="L390" s="31" t="n">
        <v>39.31</v>
      </c>
      <c r="M390" s="31" t="n">
        <v>12.13</v>
      </c>
      <c r="N390" t="inlineStr">
        <is>
          <t>03ofm</t>
        </is>
      </c>
    </row>
    <row r="391">
      <c r="A391" t="n">
        <v>390</v>
      </c>
      <c r="B391" t="inlineStr">
        <is>
          <t>Jack Drury</t>
        </is>
      </c>
      <c r="C391" t="inlineStr">
        <is>
          <t>NSH</t>
        </is>
      </c>
      <c r="D391" t="inlineStr">
        <is>
          <t>F</t>
        </is>
      </c>
      <c r="E391" t="inlineStr">
        <is>
          <t>FA</t>
        </is>
      </c>
      <c r="F391" s="30" t="n">
        <v>4500000</v>
      </c>
      <c r="G391" s="31" t="n">
        <v>39.29</v>
      </c>
      <c r="H391" s="31" t="n">
        <v>37.57</v>
      </c>
      <c r="I391" s="31" t="n">
        <v>40.64</v>
      </c>
      <c r="J391" s="31" t="n"/>
      <c r="K391" s="31" t="n">
        <v>40.64</v>
      </c>
      <c r="L391" s="31" t="n">
        <v>39.11</v>
      </c>
      <c r="M391" s="31" t="n">
        <v>3.07</v>
      </c>
      <c r="N391" t="inlineStr">
        <is>
          <t>04qy0</t>
        </is>
      </c>
    </row>
    <row r="392">
      <c r="A392" t="n">
        <v>391</v>
      </c>
      <c r="B392" t="inlineStr">
        <is>
          <t>Dalibor Dvorsky</t>
        </is>
      </c>
      <c r="C392" t="inlineStr">
        <is>
          <t>STL</t>
        </is>
      </c>
      <c r="D392" t="inlineStr">
        <is>
          <t>F</t>
        </is>
      </c>
      <c r="E392" t="inlineStr">
        <is>
          <t>A Bunch of Dusters</t>
        </is>
      </c>
      <c r="F392" s="30" t="n">
        <v>886666</v>
      </c>
      <c r="G392" s="31" t="n">
        <v>32.31</v>
      </c>
      <c r="H392" s="31" t="n">
        <v>33.96</v>
      </c>
      <c r="I392" s="31" t="n">
        <v>44.01</v>
      </c>
      <c r="J392" s="31" t="n">
        <v>41.75</v>
      </c>
      <c r="K392" s="31" t="n">
        <v>46.27</v>
      </c>
      <c r="L392" s="31" t="n">
        <v>38.98</v>
      </c>
      <c r="M392" s="31" t="n">
        <v>10.05</v>
      </c>
      <c r="N392" t="inlineStr">
        <is>
          <t>05ui4</t>
        </is>
      </c>
    </row>
    <row r="393">
      <c r="A393" t="n">
        <v>392</v>
      </c>
      <c r="B393" t="inlineStr">
        <is>
          <t>Filip Chytil</t>
        </is>
      </c>
      <c r="C393" t="inlineStr">
        <is>
          <t>VAN</t>
        </is>
      </c>
      <c r="D393" t="inlineStr">
        <is>
          <t>F</t>
        </is>
      </c>
      <c r="E393" t="inlineStr">
        <is>
          <t>FA</t>
        </is>
      </c>
      <c r="F393" s="30" t="n">
        <v>4437500</v>
      </c>
      <c r="G393" s="31" t="n">
        <v>5.86</v>
      </c>
      <c r="H393" s="31" t="n">
        <v>28.86</v>
      </c>
      <c r="I393" s="31" t="n">
        <v>46.77</v>
      </c>
      <c r="J393" s="31" t="n">
        <v>47.79</v>
      </c>
      <c r="K393" s="31" t="n">
        <v>45.75</v>
      </c>
      <c r="L393" s="31" t="n">
        <v>37.81</v>
      </c>
      <c r="M393" s="31" t="n">
        <v>17.91</v>
      </c>
      <c r="N393" t="inlineStr">
        <is>
          <t>04f0o</t>
        </is>
      </c>
    </row>
    <row r="394">
      <c r="A394" t="n">
        <v>393</v>
      </c>
      <c r="B394" t="inlineStr">
        <is>
          <t>Ryan Ufko</t>
        </is>
      </c>
      <c r="C394" t="inlineStr">
        <is>
          <t>NSH</t>
        </is>
      </c>
      <c r="D394" t="inlineStr">
        <is>
          <t>D</t>
        </is>
      </c>
      <c r="E394" t="inlineStr">
        <is>
          <t>FA</t>
        </is>
      </c>
      <c r="F394" s="30" t="n">
        <v>925000</v>
      </c>
      <c r="G394" s="31" t="n">
        <v>17.09</v>
      </c>
      <c r="H394" s="31" t="n">
        <v>21.5</v>
      </c>
      <c r="I394" s="31" t="n">
        <v>53.55</v>
      </c>
      <c r="J394" s="31" t="n">
        <v>53.55</v>
      </c>
      <c r="K394" s="31" t="n"/>
      <c r="L394" s="31" t="n">
        <v>37.52</v>
      </c>
      <c r="M394" s="31" t="n">
        <v>32.05</v>
      </c>
      <c r="N394" t="inlineStr">
        <is>
          <t>05td4</t>
        </is>
      </c>
    </row>
    <row r="395">
      <c r="A395" t="n">
        <v>394</v>
      </c>
      <c r="B395" t="inlineStr">
        <is>
          <t>Konsta Helenius</t>
        </is>
      </c>
      <c r="C395" t="inlineStr">
        <is>
          <t>BUF</t>
        </is>
      </c>
      <c r="D395" t="inlineStr">
        <is>
          <t>F</t>
        </is>
      </c>
      <c r="E395" t="inlineStr">
        <is>
          <t>Keith</t>
        </is>
      </c>
      <c r="F395" s="30" t="n">
        <v>942500</v>
      </c>
      <c r="G395" s="31" t="n">
        <v>4.62</v>
      </c>
      <c r="H395" s="31" t="n">
        <v>27.72</v>
      </c>
      <c r="I395" s="31" t="n">
        <v>46.46</v>
      </c>
      <c r="J395" s="31" t="n">
        <v>46.26</v>
      </c>
      <c r="K395" s="31" t="n">
        <v>46.66</v>
      </c>
      <c r="L395" s="31" t="n">
        <v>37.09</v>
      </c>
      <c r="M395" s="31" t="n">
        <v>18.74</v>
      </c>
      <c r="N395" t="inlineStr">
        <is>
          <t>066q4</t>
        </is>
      </c>
    </row>
    <row r="396">
      <c r="A396" t="n">
        <v>395</v>
      </c>
      <c r="B396" t="inlineStr">
        <is>
          <t>Dominic James</t>
        </is>
      </c>
      <c r="C396" t="inlineStr">
        <is>
          <t>TBL</t>
        </is>
      </c>
      <c r="D396" t="inlineStr">
        <is>
          <t>F</t>
        </is>
      </c>
      <c r="E396" t="inlineStr">
        <is>
          <t>FA</t>
        </is>
      </c>
      <c r="F396" s="30" t="n">
        <v>910000</v>
      </c>
      <c r="G396" s="31" t="n">
        <v>21.42</v>
      </c>
      <c r="H396" s="31" t="n">
        <v>20.47</v>
      </c>
      <c r="I396" s="31" t="n">
        <v>52.95</v>
      </c>
      <c r="J396" s="31" t="n"/>
      <c r="K396" s="31" t="n">
        <v>52.95</v>
      </c>
      <c r="L396" s="31" t="n">
        <v>36.71</v>
      </c>
      <c r="M396" s="31" t="n">
        <v>32.48</v>
      </c>
      <c r="N396" t="inlineStr">
        <is>
          <t>0624d</t>
        </is>
      </c>
    </row>
    <row r="397">
      <c r="A397" t="n">
        <v>396</v>
      </c>
      <c r="B397" t="inlineStr">
        <is>
          <t>Marat Khusnutdinov</t>
        </is>
      </c>
      <c r="C397" t="inlineStr">
        <is>
          <t>BOS</t>
        </is>
      </c>
      <c r="D397" t="inlineStr">
        <is>
          <t>F</t>
        </is>
      </c>
      <c r="E397" t="inlineStr">
        <is>
          <t>Sidizen Kanes</t>
        </is>
      </c>
      <c r="F397" s="30" t="n">
        <v>925000</v>
      </c>
      <c r="G397" s="31" t="n">
        <v>44.66</v>
      </c>
      <c r="H397" s="31" t="n">
        <v>33.72</v>
      </c>
      <c r="I397" s="31" t="n">
        <v>39.44</v>
      </c>
      <c r="J397" s="31" t="n">
        <v>39.44</v>
      </c>
      <c r="K397" s="31" t="n"/>
      <c r="L397" s="31" t="n">
        <v>36.58</v>
      </c>
      <c r="M397" s="31" t="n">
        <v>5.72</v>
      </c>
      <c r="N397" t="inlineStr">
        <is>
          <t>05kbo</t>
        </is>
      </c>
    </row>
    <row r="398">
      <c r="A398" t="n">
        <v>397</v>
      </c>
      <c r="B398" t="inlineStr">
        <is>
          <t>Berkly Catton</t>
        </is>
      </c>
      <c r="C398" t="inlineStr">
        <is>
          <t>SEA</t>
        </is>
      </c>
      <c r="D398" t="inlineStr">
        <is>
          <t>F</t>
        </is>
      </c>
      <c r="E398" t="inlineStr">
        <is>
          <t>Nathan</t>
        </is>
      </c>
      <c r="F398" s="30" t="n">
        <v>942500</v>
      </c>
      <c r="G398" s="31" t="n">
        <v>29.35</v>
      </c>
      <c r="H398" s="31" t="n">
        <v>29.64</v>
      </c>
      <c r="I398" s="31" t="n">
        <v>43.23</v>
      </c>
      <c r="J398" s="31" t="n">
        <v>42.53</v>
      </c>
      <c r="K398" s="31" t="n">
        <v>43.93</v>
      </c>
      <c r="L398" s="31" t="n">
        <v>36.44</v>
      </c>
      <c r="M398" s="31" t="n">
        <v>13.59</v>
      </c>
      <c r="N398" t="inlineStr">
        <is>
          <t>065nx</t>
        </is>
      </c>
    </row>
    <row r="399">
      <c r="A399" t="n">
        <v>398</v>
      </c>
      <c r="B399" t="inlineStr">
        <is>
          <t>Alex Bump</t>
        </is>
      </c>
      <c r="C399" t="inlineStr">
        <is>
          <t>PHI</t>
        </is>
      </c>
      <c r="D399" t="inlineStr">
        <is>
          <t>F</t>
        </is>
      </c>
      <c r="E399" t="inlineStr">
        <is>
          <t>Anybody but the Leafs</t>
        </is>
      </c>
      <c r="F399" s="30" t="n">
        <v>950000</v>
      </c>
      <c r="G399" s="31" t="n">
        <v>11.58</v>
      </c>
      <c r="H399" s="31" t="n">
        <v>25.35</v>
      </c>
      <c r="I399" s="31" t="n">
        <v>46.72</v>
      </c>
      <c r="J399" s="31" t="n"/>
      <c r="K399" s="31" t="n">
        <v>46.72</v>
      </c>
      <c r="L399" s="31" t="n">
        <v>36.03</v>
      </c>
      <c r="M399" s="31" t="n">
        <v>21.37</v>
      </c>
      <c r="N399" t="inlineStr">
        <is>
          <t>060pq</t>
        </is>
      </c>
    </row>
    <row r="400">
      <c r="A400" t="n">
        <v>399</v>
      </c>
      <c r="B400" t="inlineStr">
        <is>
          <t>Maxim Shabanov</t>
        </is>
      </c>
      <c r="C400" t="inlineStr">
        <is>
          <t>MIN</t>
        </is>
      </c>
      <c r="D400" t="inlineStr">
        <is>
          <t>F</t>
        </is>
      </c>
      <c r="E400" t="inlineStr">
        <is>
          <t>Mike</t>
        </is>
      </c>
      <c r="F400" s="30" t="n">
        <v>1600000</v>
      </c>
      <c r="G400" s="31" t="n">
        <v>20.49</v>
      </c>
      <c r="H400" s="31" t="n">
        <v>24.87</v>
      </c>
      <c r="I400" s="31" t="n">
        <v>42.37</v>
      </c>
      <c r="J400" s="31" t="n">
        <v>38.3</v>
      </c>
      <c r="K400" s="31" t="n">
        <v>46.44</v>
      </c>
      <c r="L400" s="31" t="n">
        <v>33.62</v>
      </c>
      <c r="M400" s="31" t="n">
        <v>17.5</v>
      </c>
      <c r="N400" t="inlineStr">
        <is>
          <t>06imq</t>
        </is>
      </c>
    </row>
    <row r="401">
      <c r="A401" t="n">
        <v>400</v>
      </c>
      <c r="B401" t="inlineStr">
        <is>
          <t>Rasmus Sandin</t>
        </is>
      </c>
      <c r="C401" t="inlineStr">
        <is>
          <t>WSH</t>
        </is>
      </c>
      <c r="D401" t="inlineStr">
        <is>
          <t>D</t>
        </is>
      </c>
      <c r="E401" t="inlineStr">
        <is>
          <t>FA</t>
        </is>
      </c>
      <c r="F401" s="30" t="n">
        <v>4600000</v>
      </c>
      <c r="G401" s="31" t="n">
        <v>59.78</v>
      </c>
      <c r="H401" s="31" t="n">
        <v>35</v>
      </c>
      <c r="I401" s="31" t="n">
        <v>29.97</v>
      </c>
      <c r="J401" s="31" t="n">
        <v>29.97</v>
      </c>
      <c r="K401" s="31" t="n"/>
      <c r="L401" s="31" t="n">
        <v>32.48</v>
      </c>
      <c r="M401" s="31" t="n">
        <v>-5.03</v>
      </c>
      <c r="N401" t="inlineStr">
        <is>
          <t>04n4n</t>
        </is>
      </c>
    </row>
    <row r="402">
      <c r="A402" t="n">
        <v>401</v>
      </c>
      <c r="B402" t="inlineStr">
        <is>
          <t>Ilya Protas</t>
        </is>
      </c>
      <c r="C402" t="inlineStr">
        <is>
          <t>WSH</t>
        </is>
      </c>
      <c r="D402" t="inlineStr">
        <is>
          <t>F</t>
        </is>
      </c>
      <c r="E402" t="inlineStr">
        <is>
          <t>A Bunch of Dusters</t>
        </is>
      </c>
      <c r="F402" s="30" t="n">
        <v>856667</v>
      </c>
      <c r="G402" s="31" t="n">
        <v>4.58</v>
      </c>
      <c r="H402" s="31" t="n">
        <v>13.93</v>
      </c>
      <c r="I402" s="31" t="n">
        <v>50.92</v>
      </c>
      <c r="J402" s="31" t="n">
        <v>53.04</v>
      </c>
      <c r="K402" s="31" t="n">
        <v>48.79</v>
      </c>
      <c r="L402" s="31" t="n">
        <v>32.42</v>
      </c>
      <c r="M402" s="31" t="n">
        <v>36.99</v>
      </c>
      <c r="N402" t="inlineStr">
        <is>
          <t>06maz</t>
        </is>
      </c>
    </row>
    <row r="403">
      <c r="A403" t="n">
        <v>402</v>
      </c>
      <c r="B403" t="inlineStr">
        <is>
          <t>Liam Ohgren</t>
        </is>
      </c>
      <c r="C403" t="inlineStr">
        <is>
          <t>VAN</t>
        </is>
      </c>
      <c r="D403" t="inlineStr">
        <is>
          <t>F</t>
        </is>
      </c>
      <c r="E403" t="inlineStr">
        <is>
          <t>Sidizen Kanes</t>
        </is>
      </c>
      <c r="F403" s="30" t="n">
        <v>886666</v>
      </c>
      <c r="G403" s="31" t="n">
        <v>26.59</v>
      </c>
      <c r="H403" s="31" t="n">
        <v>24.96</v>
      </c>
      <c r="I403" s="31" t="n">
        <v>37.72</v>
      </c>
      <c r="J403" s="31" t="n">
        <v>35.59</v>
      </c>
      <c r="K403" s="31" t="n">
        <v>39.84</v>
      </c>
      <c r="L403" s="31" t="n">
        <v>31.34</v>
      </c>
      <c r="M403" s="31" t="n">
        <v>12.76</v>
      </c>
      <c r="N403" t="inlineStr">
        <is>
          <t>05ym6</t>
        </is>
      </c>
    </row>
    <row r="404">
      <c r="A404" t="n">
        <v>403</v>
      </c>
      <c r="B404" t="inlineStr">
        <is>
          <t>Isak Rosen</t>
        </is>
      </c>
      <c r="C404" t="inlineStr">
        <is>
          <t>WPG</t>
        </is>
      </c>
      <c r="D404" t="inlineStr">
        <is>
          <t>F</t>
        </is>
      </c>
      <c r="E404" t="inlineStr">
        <is>
          <t>FA</t>
        </is>
      </c>
      <c r="F404" s="30" t="n">
        <v>925000</v>
      </c>
      <c r="G404" s="31" t="n">
        <v>11.65</v>
      </c>
      <c r="H404" s="31" t="n">
        <v>19.68</v>
      </c>
      <c r="I404" s="31" t="n">
        <v>41.39</v>
      </c>
      <c r="J404" s="31" t="n">
        <v>41.78</v>
      </c>
      <c r="K404" s="31" t="n">
        <v>41</v>
      </c>
      <c r="L404" s="31" t="n">
        <v>30.54</v>
      </c>
      <c r="M404" s="31" t="n">
        <v>21.71</v>
      </c>
      <c r="N404" t="inlineStr">
        <is>
          <t>05m18</t>
        </is>
      </c>
    </row>
    <row r="405">
      <c r="A405" t="n">
        <v>404</v>
      </c>
      <c r="B405" t="inlineStr">
        <is>
          <t>Fedor Svechkov</t>
        </is>
      </c>
      <c r="C405" t="inlineStr">
        <is>
          <t>COL</t>
        </is>
      </c>
      <c r="D405" t="inlineStr">
        <is>
          <t>F</t>
        </is>
      </c>
      <c r="E405" t="inlineStr">
        <is>
          <t>Le Duke of Dangles</t>
        </is>
      </c>
      <c r="F405" s="30" t="n">
        <v>1250000</v>
      </c>
      <c r="G405" s="31" t="n">
        <v>27.66</v>
      </c>
      <c r="H405" s="31" t="n">
        <v>26.25</v>
      </c>
      <c r="I405" s="31" t="n">
        <v>34.5</v>
      </c>
      <c r="J405" s="31" t="n"/>
      <c r="K405" s="31" t="n">
        <v>34.5</v>
      </c>
      <c r="L405" s="31" t="n">
        <v>30.38</v>
      </c>
      <c r="M405" s="31" t="n">
        <v>8.25</v>
      </c>
      <c r="N405" t="inlineStr">
        <is>
          <t>05rj4</t>
        </is>
      </c>
    </row>
    <row r="406">
      <c r="A406" t="n">
        <v>405</v>
      </c>
      <c r="B406" t="inlineStr">
        <is>
          <t>Jonathan Lekkerimaki</t>
        </is>
      </c>
      <c r="C406" t="inlineStr">
        <is>
          <t>VAN</t>
        </is>
      </c>
      <c r="D406" t="inlineStr">
        <is>
          <t>F</t>
        </is>
      </c>
      <c r="E406" t="inlineStr">
        <is>
          <t>Nathan</t>
        </is>
      </c>
      <c r="F406" s="30" t="n">
        <v>918333</v>
      </c>
      <c r="G406" s="31" t="n">
        <v>3.7</v>
      </c>
      <c r="H406" s="31" t="n">
        <v>11.34</v>
      </c>
      <c r="I406" s="31" t="n">
        <v>40.67</v>
      </c>
      <c r="J406" s="31" t="n">
        <v>35.68</v>
      </c>
      <c r="K406" s="31" t="n">
        <v>45.66</v>
      </c>
      <c r="L406" s="31" t="n">
        <v>26.01</v>
      </c>
      <c r="M406" s="31" t="n">
        <v>29.33</v>
      </c>
      <c r="N406" t="inlineStr">
        <is>
          <t>05xcm</t>
        </is>
      </c>
    </row>
  </sheetData>
  <autoFilter ref="A1:N40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5"/>
  <sheetViews>
    <sheetView workbookViewId="0">
      <pane ySplit="1" topLeftCell="A2" activePane="bottomLeft" state="frozen"/>
      <selection pane="bottomLeft" activeCell="A1" sqref="A1"/>
    </sheetView>
  </sheetViews>
  <sheetFormatPr baseColWidth="8" defaultRowHeight="15"/>
  <cols>
    <col width="5" customWidth="1" style="21" min="1" max="1"/>
    <col width="7" customWidth="1" style="21" min="2" max="2"/>
    <col width="5" customWidth="1" style="21" min="3" max="3"/>
    <col width="8" customWidth="1" style="21" min="4" max="4"/>
    <col width="26" customWidth="1" style="21" min="5" max="5"/>
    <col width="6" customWidth="1" style="21" min="6" max="6"/>
    <col width="13" customWidth="1" style="21" min="7" max="7"/>
    <col width="13" customWidth="1" style="21" min="8" max="8"/>
    <col width="92" customWidth="1" style="21" min="9" max="9"/>
  </cols>
  <sheetData>
    <row r="1" ht="32" customHeight="1" s="21">
      <c r="A1" s="22" t="inlineStr">
        <is>
          <t>✓</t>
        </is>
      </c>
      <c r="B1" s="22" t="inlineStr">
        <is>
          <t>Pick</t>
        </is>
      </c>
      <c r="C1" s="22" t="inlineStr">
        <is>
          <t>Rd</t>
        </is>
      </c>
      <c r="D1" s="22" t="inlineStr">
        <is>
          <t>Rd Pick</t>
        </is>
      </c>
      <c r="E1" s="22" t="inlineStr">
        <is>
          <t>Player</t>
        </is>
      </c>
      <c r="F1" s="22" t="inlineStr">
        <is>
          <t>Pos</t>
        </is>
      </c>
      <c r="G1" s="22" t="inlineStr">
        <is>
          <t>Dobber Upside</t>
        </is>
      </c>
      <c r="H1" s="22" t="inlineStr">
        <is>
          <t>NHL Certainty</t>
        </is>
      </c>
      <c r="I1" s="22" t="inlineStr">
        <is>
          <t>Dobber Fantasy Summary</t>
        </is>
      </c>
    </row>
    <row r="2">
      <c r="A2" s="47" t="inlineStr">
        <is>
          <t>☐</t>
        </is>
      </c>
      <c r="B2" t="n">
        <v>1</v>
      </c>
      <c r="C2" t="n">
        <v>1</v>
      </c>
      <c r="D2" t="n">
        <v>1</v>
      </c>
      <c r="E2" t="inlineStr">
        <is>
          <t>Gavin McKenna</t>
        </is>
      </c>
      <c r="F2" t="inlineStr">
        <is>
          <t>LW</t>
        </is>
      </c>
      <c r="G2" s="48" t="n">
        <v>9.800000000000001</v>
      </c>
      <c r="H2" s="48" t="n">
        <v>9.5</v>
      </c>
      <c r="I2" s="49" t="inlineStr">
        <is>
          <t>An effortless scorer who will continue to use his elite brain to out-think team defenses and his elite shot to terrorize goalies.</t>
        </is>
      </c>
    </row>
    <row r="3">
      <c r="A3" s="47" t="inlineStr">
        <is>
          <t>☐</t>
        </is>
      </c>
      <c r="B3" t="n">
        <v>2</v>
      </c>
      <c r="C3" t="n">
        <v>1</v>
      </c>
      <c r="D3" t="n">
        <v>2</v>
      </c>
      <c r="E3" t="inlineStr">
        <is>
          <t>Ivar Stenberg</t>
        </is>
      </c>
      <c r="F3" t="inlineStr">
        <is>
          <t>LW</t>
        </is>
      </c>
      <c r="G3" s="48" t="n">
        <v>9.5</v>
      </c>
      <c r="H3" s="48" t="n">
        <v>9.5</v>
      </c>
      <c r="I3" s="49" t="inlineStr">
        <is>
          <t>A top player in the 2026 NHL Draft. Stenberg has elite level skill to accompany a complete game with very few weaknesses.</t>
        </is>
      </c>
    </row>
    <row r="4">
      <c r="A4" s="47" t="inlineStr">
        <is>
          <t>☐</t>
        </is>
      </c>
      <c r="B4" t="n">
        <v>3</v>
      </c>
      <c r="C4" t="n">
        <v>1</v>
      </c>
      <c r="D4" t="n">
        <v>3</v>
      </c>
      <c r="E4" t="inlineStr">
        <is>
          <t>Caleb Malhotra</t>
        </is>
      </c>
      <c r="F4" t="inlineStr">
        <is>
          <t>C</t>
        </is>
      </c>
      <c r="G4" s="48" t="n">
        <v>8.5</v>
      </c>
      <c r="H4" s="48" t="n">
        <v>9</v>
      </c>
      <c r="I4" s="49" t="inlineStr">
        <is>
          <t>A highly intelligent, responsible and active two-way centre.</t>
        </is>
      </c>
    </row>
    <row r="5">
      <c r="A5" s="47" t="inlineStr">
        <is>
          <t>☐</t>
        </is>
      </c>
      <c r="B5" t="n">
        <v>4</v>
      </c>
      <c r="C5" t="n">
        <v>1</v>
      </c>
      <c r="D5" t="n">
        <v>4</v>
      </c>
      <c r="E5" t="inlineStr">
        <is>
          <t>Daxon Rudolph</t>
        </is>
      </c>
      <c r="F5" t="inlineStr">
        <is>
          <t>D</t>
        </is>
      </c>
      <c r="G5" s="48" t="n">
        <v>8.5</v>
      </c>
      <c r="H5" s="48" t="n">
        <v>7.5</v>
      </c>
      <c r="I5" s="49" t="inlineStr">
        <is>
          <t>Aggressive two-way defenseman with offensive confidence and defensive maturity.</t>
        </is>
      </c>
    </row>
    <row r="6">
      <c r="A6" s="47" t="inlineStr">
        <is>
          <t>☐</t>
        </is>
      </c>
      <c r="B6" t="n">
        <v>5</v>
      </c>
      <c r="C6" t="n">
        <v>1</v>
      </c>
      <c r="D6" t="n">
        <v>5</v>
      </c>
      <c r="E6" t="inlineStr">
        <is>
          <t>Alberts Smits</t>
        </is>
      </c>
      <c r="F6" t="inlineStr">
        <is>
          <t>D</t>
        </is>
      </c>
      <c r="G6" s="48" t="n">
        <v>7.5</v>
      </c>
      <c r="H6" s="48" t="n">
        <v>8</v>
      </c>
      <c r="I6" s="49" t="inlineStr">
        <is>
          <t>June 2026 – Smits was selected fifth overall by the Ran […]</t>
        </is>
      </c>
    </row>
    <row r="7">
      <c r="A7" s="47" t="inlineStr">
        <is>
          <t>☐</t>
        </is>
      </c>
      <c r="B7" t="n">
        <v>6</v>
      </c>
      <c r="C7" t="n">
        <v>1</v>
      </c>
      <c r="D7" t="n">
        <v>6</v>
      </c>
      <c r="E7" t="inlineStr">
        <is>
          <t>Carson Carels</t>
        </is>
      </c>
      <c r="F7" t="inlineStr">
        <is>
          <t>D</t>
        </is>
      </c>
      <c r="G7" s="48" t="n">
        <v>7</v>
      </c>
      <c r="H7" s="48" t="n">
        <v>6</v>
      </c>
      <c r="I7" s="49" t="inlineStr">
        <is>
          <t>A smart, all-situations defender, brining intensity and physicality.</t>
        </is>
      </c>
    </row>
    <row r="8">
      <c r="A8" s="47" t="inlineStr">
        <is>
          <t>☐</t>
        </is>
      </c>
      <c r="B8" t="n">
        <v>7</v>
      </c>
      <c r="C8" t="n">
        <v>1</v>
      </c>
      <c r="D8" t="n">
        <v>7</v>
      </c>
      <c r="E8" t="inlineStr">
        <is>
          <t>Chase Reid</t>
        </is>
      </c>
      <c r="F8" t="inlineStr">
        <is>
          <t>D</t>
        </is>
      </c>
      <c r="G8" s="48" t="n">
        <v>9</v>
      </c>
      <c r="H8" s="48" t="n">
        <v>9</v>
      </c>
      <c r="I8" s="49" t="inlineStr">
        <is>
          <t>Smooth-skating two-way defender with strong offensive instincts.</t>
        </is>
      </c>
    </row>
    <row r="9">
      <c r="A9" s="47" t="inlineStr">
        <is>
          <t>☐</t>
        </is>
      </c>
      <c r="B9" t="n">
        <v>8</v>
      </c>
      <c r="C9" t="n">
        <v>1</v>
      </c>
      <c r="D9" t="n">
        <v>8</v>
      </c>
      <c r="E9" t="inlineStr">
        <is>
          <t>Viggo Bjorck</t>
        </is>
      </c>
      <c r="F9" t="inlineStr">
        <is>
          <t>C</t>
        </is>
      </c>
      <c r="G9" s="48" t="n">
        <v>9</v>
      </c>
      <c r="H9" s="48" t="n">
        <v>7.5</v>
      </c>
      <c r="I9" s="49" t="inlineStr">
        <is>
          <t>Small but hyper-intelligent forward with a pro-level shot.</t>
        </is>
      </c>
    </row>
    <row r="10">
      <c r="A10" s="47" t="inlineStr">
        <is>
          <t>☐</t>
        </is>
      </c>
      <c r="B10" t="n">
        <v>9</v>
      </c>
      <c r="C10" t="n">
        <v>1</v>
      </c>
      <c r="D10" t="n">
        <v>9</v>
      </c>
      <c r="E10" t="inlineStr">
        <is>
          <t>Keaton Verhoeff</t>
        </is>
      </c>
      <c r="F10" t="inlineStr">
        <is>
          <t>D</t>
        </is>
      </c>
      <c r="G10" s="48" t="n">
        <v>8</v>
      </c>
      <c r="H10" s="48" t="n">
        <v>9</v>
      </c>
      <c r="I10" s="49" t="inlineStr">
        <is>
          <t>A big right-handed defenceman who can do it all: skate, shoot, pass, and defend, all at a high level. Has all the makings of a true NHL No.1.</t>
        </is>
      </c>
    </row>
    <row r="11">
      <c r="A11" s="47" t="inlineStr">
        <is>
          <t>☐</t>
        </is>
      </c>
      <c r="B11" t="n">
        <v>10</v>
      </c>
      <c r="C11" t="n">
        <v>1</v>
      </c>
      <c r="D11" t="n">
        <v>10</v>
      </c>
      <c r="E11" t="inlineStr">
        <is>
          <t>Wyatt Cullen</t>
        </is>
      </c>
      <c r="F11" t="inlineStr">
        <is>
          <t>LW</t>
        </is>
      </c>
      <c r="G11" s="48" t="n">
        <v>6</v>
      </c>
      <c r="H11" s="48" t="n">
        <v>7</v>
      </c>
      <c r="I11" s="49" t="inlineStr">
        <is>
          <t>A creative, deceptive playmaker with a high-end motor and a powerful shot. He should be a first or second round pick at the 2026 NHL Draft.</t>
        </is>
      </c>
    </row>
    <row r="12">
      <c r="A12" s="47" t="inlineStr">
        <is>
          <t>☐</t>
        </is>
      </c>
      <c r="B12" t="n">
        <v>11</v>
      </c>
      <c r="C12" t="n">
        <v>1</v>
      </c>
      <c r="D12" t="n">
        <v>11</v>
      </c>
      <c r="E12" t="inlineStr">
        <is>
          <t>Tynan Lawrence</t>
        </is>
      </c>
      <c r="F12" t="inlineStr">
        <is>
          <t>C</t>
        </is>
      </c>
      <c r="G12" s="48" t="n">
        <v>8.5</v>
      </c>
      <c r="H12" s="48" t="n">
        <v>9</v>
      </c>
      <c r="I12" s="49" t="inlineStr">
        <is>
          <t>A skilled, relentless centre who can do it all.</t>
        </is>
      </c>
    </row>
    <row r="13">
      <c r="A13" s="47" t="inlineStr">
        <is>
          <t>☐</t>
        </is>
      </c>
      <c r="B13" t="n">
        <v>12</v>
      </c>
      <c r="C13" t="n">
        <v>1</v>
      </c>
      <c r="D13" t="n">
        <v>12</v>
      </c>
      <c r="E13" t="inlineStr">
        <is>
          <t>Alexander Command</t>
        </is>
      </c>
      <c r="F13" t="inlineStr">
        <is>
          <t>C</t>
        </is>
      </c>
      <c r="G13" s="48" t="n">
        <v>7.5</v>
      </c>
      <c r="H13" s="48" t="n">
        <v>6</v>
      </c>
      <c r="I13" s="49" t="inlineStr">
        <is>
          <t>Toolsy, competitive center whose scoring has followed him up a level, with enough playmaking to drive secondary offense if the shot keeps translating.</t>
        </is>
      </c>
    </row>
    <row r="14">
      <c r="A14" s="47" t="inlineStr">
        <is>
          <t>☐</t>
        </is>
      </c>
      <c r="B14" t="n">
        <v>13</v>
      </c>
      <c r="C14" t="n">
        <v>1</v>
      </c>
      <c r="D14" t="n">
        <v>13</v>
      </c>
      <c r="E14" t="inlineStr">
        <is>
          <t>Malte Gustafsson</t>
        </is>
      </c>
      <c r="F14" t="inlineStr">
        <is>
          <t>D</t>
        </is>
      </c>
      <c r="G14" s="48" t="n">
        <v>5</v>
      </c>
      <c r="H14" s="48" t="n">
        <v>6.5</v>
      </c>
      <c r="I14" s="49" t="inlineStr">
        <is>
          <t>Big, strong, mobile defenseman who can shut down opposing players effectively.</t>
        </is>
      </c>
    </row>
    <row r="15">
      <c r="A15" s="47" t="inlineStr">
        <is>
          <t>☐</t>
        </is>
      </c>
      <c r="B15" t="n">
        <v>14</v>
      </c>
      <c r="C15" t="n">
        <v>1</v>
      </c>
      <c r="D15" t="n">
        <v>14</v>
      </c>
      <c r="E15" t="inlineStr">
        <is>
          <t>Oscar Hemming</t>
        </is>
      </c>
      <c r="F15" t="inlineStr">
        <is>
          <t>LW</t>
        </is>
      </c>
      <c r="G15" s="48" t="n">
        <v>6.5</v>
      </c>
      <c r="H15" s="48" t="n">
        <v>7.5</v>
      </c>
      <c r="I15" s="49" t="inlineStr">
        <is>
          <t>July 2026 – Columbus bet on the tools, not the producti […]</t>
        </is>
      </c>
    </row>
    <row r="16">
      <c r="A16" s="47" t="inlineStr">
        <is>
          <t>☐</t>
        </is>
      </c>
      <c r="B16" t="n">
        <v>15</v>
      </c>
      <c r="C16" t="n">
        <v>1</v>
      </c>
      <c r="D16" t="n">
        <v>15</v>
      </c>
      <c r="E16" t="inlineStr">
        <is>
          <t>Nikita Klepov</t>
        </is>
      </c>
      <c r="F16" t="inlineStr">
        <is>
          <t>RW</t>
        </is>
      </c>
      <c r="G16" s="48" t="n">
        <v>7.5</v>
      </c>
      <c r="H16" s="48" t="n">
        <v>6</v>
      </c>
      <c r="I16" s="49" t="inlineStr">
        <is>
          <t>Offensive forward with net-driving tendencies and a balanced OZ game.</t>
        </is>
      </c>
    </row>
    <row r="17">
      <c r="A17" s="47" t="inlineStr">
        <is>
          <t>☐</t>
        </is>
      </c>
      <c r="B17" t="n">
        <v>16</v>
      </c>
      <c r="C17" t="n">
        <v>1</v>
      </c>
      <c r="D17" t="n">
        <v>16</v>
      </c>
      <c r="E17" t="inlineStr">
        <is>
          <t>Maddox Dagenais</t>
        </is>
      </c>
      <c r="F17" t="inlineStr">
        <is>
          <t>C</t>
        </is>
      </c>
      <c r="G17" s="48" t="n">
        <v>5</v>
      </c>
      <c r="H17" s="48" t="n">
        <v>6.5</v>
      </c>
      <c r="I17" s="49" t="inlineStr">
        <is>
          <t>A high-energy center with elite skating skill with the potential to become a middle-six NHL player.,</t>
        </is>
      </c>
    </row>
    <row r="18">
      <c r="A18" s="47" t="inlineStr">
        <is>
          <t>☐</t>
        </is>
      </c>
      <c r="B18" t="n">
        <v>17</v>
      </c>
      <c r="C18" t="n">
        <v>1</v>
      </c>
      <c r="D18" t="n">
        <v>17</v>
      </c>
      <c r="E18" t="inlineStr">
        <is>
          <t>Ethan Belchetz</t>
        </is>
      </c>
      <c r="F18" t="inlineStr">
        <is>
          <t>LW</t>
        </is>
      </c>
      <c r="G18" s="48" t="n">
        <v>8.5</v>
      </c>
      <c r="H18" s="48" t="n">
        <v>6</v>
      </c>
      <c r="I18" s="49" t="inlineStr">
        <is>
          <t>A ginormous forward with the skill to play as a prototypical modern power forward.</t>
        </is>
      </c>
    </row>
    <row r="19">
      <c r="A19" s="47" t="inlineStr">
        <is>
          <t>☐</t>
        </is>
      </c>
      <c r="B19" t="n">
        <v>18</v>
      </c>
      <c r="C19" t="n">
        <v>1</v>
      </c>
      <c r="D19" t="n">
        <v>18</v>
      </c>
      <c r="E19" t="inlineStr">
        <is>
          <t>Oliver Suvanto</t>
        </is>
      </c>
      <c r="F19" t="inlineStr">
        <is>
          <t>C</t>
        </is>
      </c>
      <c r="G19" s="48" t="n">
        <v>7.5</v>
      </c>
      <c r="H19" s="48" t="n">
        <v>6.5</v>
      </c>
      <c r="I19" s="49" t="inlineStr">
        <is>
          <t>A big, physical centre with two-way accumen.</t>
        </is>
      </c>
    </row>
    <row r="20">
      <c r="A20" s="47" t="inlineStr">
        <is>
          <t>☐</t>
        </is>
      </c>
      <c r="B20" t="n">
        <v>19</v>
      </c>
      <c r="C20" t="n">
        <v>1</v>
      </c>
      <c r="D20" t="n">
        <v>19</v>
      </c>
      <c r="E20" t="inlineStr">
        <is>
          <t>Elton Hermansson</t>
        </is>
      </c>
      <c r="F20" t="inlineStr">
        <is>
          <t>RW</t>
        </is>
      </c>
      <c r="G20" s="48" t="n">
        <v>6.5</v>
      </c>
      <c r="H20" s="48" t="n">
        <v>6.5</v>
      </c>
      <c r="I20" s="49" t="inlineStr">
        <is>
          <t>A strong-shooting, highly skilled forward with size.</t>
        </is>
      </c>
    </row>
    <row r="21">
      <c r="A21" s="47" t="inlineStr">
        <is>
          <t>☐</t>
        </is>
      </c>
      <c r="B21" t="n">
        <v>20</v>
      </c>
      <c r="C21" t="n">
        <v>1</v>
      </c>
      <c r="D21" t="n">
        <v>20</v>
      </c>
      <c r="E21" t="inlineStr">
        <is>
          <t>Ilia Morozov</t>
        </is>
      </c>
      <c r="F21" t="inlineStr">
        <is>
          <t>C</t>
        </is>
      </c>
      <c r="G21" s="48" t="n">
        <v>7</v>
      </c>
      <c r="H21" s="48" t="n">
        <v>6.5</v>
      </c>
      <c r="I21" s="49" t="inlineStr">
        <is>
          <t>A highly capable defensive centre thanks to his instincts, his positioning, and his frame.</t>
        </is>
      </c>
    </row>
    <row r="22">
      <c r="A22" s="47" t="inlineStr">
        <is>
          <t>☐</t>
        </is>
      </c>
      <c r="B22" t="n">
        <v>21</v>
      </c>
      <c r="C22" t="n">
        <v>1</v>
      </c>
      <c r="D22" t="n">
        <v>21</v>
      </c>
      <c r="E22" t="inlineStr">
        <is>
          <t>Ryan Lin</t>
        </is>
      </c>
      <c r="F22" t="inlineStr">
        <is>
          <t>D</t>
        </is>
      </c>
      <c r="G22" s="48" t="n">
        <v>7.5</v>
      </c>
      <c r="H22" s="48" t="n">
        <v>7</v>
      </c>
      <c r="I22" s="49" t="inlineStr">
        <is>
          <t>An undersized defender who is nevertheless highly effective across the board.</t>
        </is>
      </c>
    </row>
    <row r="23">
      <c r="A23" s="47" t="inlineStr">
        <is>
          <t>☐</t>
        </is>
      </c>
      <c r="B23" t="n">
        <v>22</v>
      </c>
      <c r="C23" t="n">
        <v>1</v>
      </c>
      <c r="D23" t="n">
        <v>22</v>
      </c>
      <c r="E23" t="inlineStr">
        <is>
          <t>Liam Ruck</t>
        </is>
      </c>
      <c r="F23" t="inlineStr">
        <is>
          <t>RW</t>
        </is>
      </c>
      <c r="G23" s="48" t="n">
        <v>7.5</v>
      </c>
      <c r="H23" s="48" t="n">
        <v>7.5</v>
      </c>
      <c r="I23" s="49" t="inlineStr">
        <is>
          <t>A workhorse with netfront and small-area skill.</t>
        </is>
      </c>
    </row>
    <row r="24">
      <c r="A24" s="47" t="inlineStr">
        <is>
          <t>☐</t>
        </is>
      </c>
      <c r="B24" t="n">
        <v>23</v>
      </c>
      <c r="C24" t="n">
        <v>1</v>
      </c>
      <c r="D24" t="n">
        <v>23</v>
      </c>
      <c r="E24" t="inlineStr">
        <is>
          <t>JP Hurlbert</t>
        </is>
      </c>
      <c r="F24" t="inlineStr">
        <is>
          <t>LW</t>
        </is>
      </c>
      <c r="G24" s="48" t="n">
        <v>6.5</v>
      </c>
      <c r="H24" s="48" t="n">
        <v>5.5</v>
      </c>
      <c r="I24" s="49" t="inlineStr">
        <is>
          <t>On an offense-minded forward who is committed to playing at both ends of the ice with excellent puck-handling ability and a great wrist shot.</t>
        </is>
      </c>
    </row>
    <row r="25">
      <c r="A25" s="47" t="inlineStr">
        <is>
          <t>☐</t>
        </is>
      </c>
      <c r="B25" t="n">
        <v>24</v>
      </c>
      <c r="C25" t="n">
        <v>1</v>
      </c>
      <c r="D25" t="n">
        <v>24</v>
      </c>
      <c r="E25" t="inlineStr">
        <is>
          <t>Adam Novotny</t>
        </is>
      </c>
      <c r="F25" t="inlineStr">
        <is>
          <t>LW</t>
        </is>
      </c>
      <c r="G25" s="48" t="n">
        <v>6</v>
      </c>
      <c r="H25" s="48" t="n">
        <v>7</v>
      </c>
      <c r="I25" s="49" t="inlineStr">
        <is>
          <t>A strong forward with an NHL-level shooting ability and high IQ all over the ice. He projects as a top-six NHL forward with potential top-line capabilities.</t>
        </is>
      </c>
    </row>
    <row r="26">
      <c r="A26" s="47" t="inlineStr">
        <is>
          <t>☐</t>
        </is>
      </c>
      <c r="B26" t="n">
        <v>25</v>
      </c>
      <c r="C26" t="n">
        <v>1</v>
      </c>
      <c r="D26" t="n">
        <v>25</v>
      </c>
      <c r="E26" t="inlineStr">
        <is>
          <t>Jonas Lagerberg Hoen</t>
        </is>
      </c>
      <c r="F26" t="inlineStr">
        <is>
          <t>RW</t>
        </is>
      </c>
      <c r="G26" s="48" t="n">
        <v>6.5</v>
      </c>
      <c r="H26" s="48" t="n">
        <v>5</v>
      </c>
      <c r="I26" s="49" t="inlineStr">
        <is>
          <t>A high-energy forward with a genuinely dangerous shot.</t>
        </is>
      </c>
    </row>
    <row r="27">
      <c r="A27" s="47" t="inlineStr">
        <is>
          <t>☐</t>
        </is>
      </c>
      <c r="B27" t="n">
        <v>26</v>
      </c>
      <c r="C27" t="n">
        <v>1</v>
      </c>
      <c r="D27" t="n">
        <v>26</v>
      </c>
      <c r="E27" t="inlineStr">
        <is>
          <t>Gleb Pugachyov</t>
        </is>
      </c>
      <c r="F27" t="inlineStr">
        <is>
          <t>RW</t>
        </is>
      </c>
      <c r="G27" s="48" t="n">
        <v>6.5</v>
      </c>
      <c r="H27" s="48" t="n">
        <v>5.5</v>
      </c>
      <c r="I27" s="49" t="inlineStr">
        <is>
          <t>Prototypical power forward, who has heavy skill. A competitive big hitter who plays a north/south game with a hard shot.</t>
        </is>
      </c>
    </row>
    <row r="28">
      <c r="A28" s="47" t="inlineStr">
        <is>
          <t>☐</t>
        </is>
      </c>
      <c r="B28" t="n">
        <v>27</v>
      </c>
      <c r="C28" t="n">
        <v>1</v>
      </c>
      <c r="D28" t="n">
        <v>27</v>
      </c>
      <c r="E28" t="inlineStr">
        <is>
          <t>Maksim Sokolovskii</t>
        </is>
      </c>
      <c r="F28" t="inlineStr">
        <is>
          <t>D</t>
        </is>
      </c>
      <c r="G28" s="48" t="n">
        <v>4</v>
      </c>
      <c r="H28" s="48" t="n">
        <v>6.5</v>
      </c>
      <c r="I28" s="49" t="inlineStr">
        <is>
          <t>Punishing left-shot shutdown defender whose fantasy value comes from the banger categories, not the scoresheet. A Nikita Zadorov-style build for deep multicategory leagues, hits, blocks, and penalty minutes, with points a long shot.</t>
        </is>
      </c>
    </row>
    <row r="29">
      <c r="A29" s="47" t="inlineStr">
        <is>
          <t>☐</t>
        </is>
      </c>
      <c r="B29" t="n">
        <v>28</v>
      </c>
      <c r="C29" t="n">
        <v>1</v>
      </c>
      <c r="D29" t="n">
        <v>28</v>
      </c>
      <c r="E29" t="inlineStr">
        <is>
          <t>Marcus Nordmark</t>
        </is>
      </c>
      <c r="F29" t="inlineStr">
        <is>
          <t>LW</t>
        </is>
      </c>
      <c r="G29" s="48" t="n">
        <v>7</v>
      </c>
      <c r="H29" s="48" t="n">
        <v>6.5</v>
      </c>
      <c r="I29" s="49" t="inlineStr">
        <is>
          <t>A smart, skilled winger with good hands, Nordmark led all players in points in the 2025 Hlinka-Gretzky Cup.</t>
        </is>
      </c>
    </row>
    <row r="30">
      <c r="A30" s="47" t="inlineStr">
        <is>
          <t>☐</t>
        </is>
      </c>
      <c r="B30" t="n">
        <v>29</v>
      </c>
      <c r="C30" t="n">
        <v>1</v>
      </c>
      <c r="D30" t="n">
        <v>29</v>
      </c>
      <c r="E30" t="inlineStr">
        <is>
          <t>Juho Piiparinen</t>
        </is>
      </c>
      <c r="F30" t="inlineStr">
        <is>
          <t>D</t>
        </is>
      </c>
      <c r="G30" s="48" t="n">
        <v>6</v>
      </c>
      <c r="H30" s="48" t="n">
        <v>6.5</v>
      </c>
      <c r="I30" s="49" t="inlineStr">
        <is>
          <t>Big, physical right-shot defenseman with a big shot who can defend.</t>
        </is>
      </c>
    </row>
    <row r="31">
      <c r="A31" s="47" t="inlineStr">
        <is>
          <t>☐</t>
        </is>
      </c>
      <c r="B31" t="n">
        <v>30</v>
      </c>
      <c r="C31" t="n">
        <v>1</v>
      </c>
      <c r="D31" t="n">
        <v>30</v>
      </c>
      <c r="E31" t="inlineStr">
        <is>
          <t>Jack Hextall</t>
        </is>
      </c>
      <c r="F31" t="inlineStr">
        <is>
          <t>C</t>
        </is>
      </c>
      <c r="G31" s="48" t="n">
        <v>7.5</v>
      </c>
      <c r="H31" s="48" t="n">
        <v>7</v>
      </c>
      <c r="I31" s="49" t="inlineStr">
        <is>
          <t>A relentless disruptor, Hextall has a power game with sneaky skill.</t>
        </is>
      </c>
    </row>
    <row r="32">
      <c r="A32" s="47" t="inlineStr">
        <is>
          <t>☐</t>
        </is>
      </c>
      <c r="B32" t="n">
        <v>31</v>
      </c>
      <c r="C32" t="n">
        <v>1</v>
      </c>
      <c r="D32" t="n">
        <v>31</v>
      </c>
      <c r="E32" t="inlineStr">
        <is>
          <t>Tommy Bleyl</t>
        </is>
      </c>
      <c r="F32" t="inlineStr">
        <is>
          <t>D</t>
        </is>
      </c>
      <c r="G32" s="48" t="n">
        <v>7</v>
      </c>
      <c r="H32" s="48" t="n">
        <v>5.5</v>
      </c>
      <c r="I32" s="49" t="inlineStr">
        <is>
          <t>Slick, smooth defenceman with very high-end skating and puck-moving ability.</t>
        </is>
      </c>
    </row>
    <row r="33">
      <c r="A33" s="47" t="inlineStr">
        <is>
          <t>☐</t>
        </is>
      </c>
      <c r="B33" t="n">
        <v>32</v>
      </c>
      <c r="C33" t="n">
        <v>1</v>
      </c>
      <c r="D33" t="n">
        <v>32</v>
      </c>
      <c r="E33" t="inlineStr">
        <is>
          <t>Jaxon Cover</t>
        </is>
      </c>
      <c r="F33" t="inlineStr">
        <is>
          <t>LW</t>
        </is>
      </c>
      <c r="G33" s="48" t="n">
        <v>5</v>
      </c>
      <c r="H33" s="48" t="n">
        <v>5</v>
      </c>
      <c r="I33" s="49" t="inlineStr">
        <is>
          <t>Skilled London winger with a natural goal-scoring touch and an unusual path to the draft, still early in his ice-hockey development. A high-upside swing with real bust risk given how raw he remains.</t>
        </is>
      </c>
    </row>
    <row r="34">
      <c r="A34" s="47" t="inlineStr">
        <is>
          <t>☐</t>
        </is>
      </c>
      <c r="B34" t="n">
        <v>33</v>
      </c>
      <c r="C34" t="n">
        <v>2</v>
      </c>
      <c r="D34" t="n">
        <v>1</v>
      </c>
      <c r="E34" t="inlineStr">
        <is>
          <t>Brooks Rogowski</t>
        </is>
      </c>
      <c r="F34" t="inlineStr">
        <is>
          <t>C</t>
        </is>
      </c>
      <c r="G34" s="48" t="n">
        <v>6.5</v>
      </c>
      <c r="H34" s="48" t="n">
        <v>6</v>
      </c>
      <c r="I34" s="49" t="inlineStr">
        <is>
          <t>Massive pivot with raw but enticing skillset.</t>
        </is>
      </c>
    </row>
    <row r="35">
      <c r="A35" s="47" t="inlineStr">
        <is>
          <t>☐</t>
        </is>
      </c>
      <c r="B35" t="n">
        <v>34</v>
      </c>
      <c r="C35" t="n">
        <v>2</v>
      </c>
      <c r="D35" t="n">
        <v>2</v>
      </c>
      <c r="E35" t="inlineStr">
        <is>
          <t>Xavier Villeneuve</t>
        </is>
      </c>
      <c r="F35" t="inlineStr">
        <is>
          <t>D</t>
        </is>
      </c>
      <c r="G35" s="48" t="n">
        <v>9</v>
      </c>
      <c r="H35" s="48" t="n">
        <v>4.5</v>
      </c>
      <c r="I35" s="49" t="inlineStr">
        <is>
          <t>Highly competitive and definitively electric, Villeneuve is a trend-bucking offensive defenseman.</t>
        </is>
      </c>
    </row>
    <row r="36">
      <c r="A36" s="47" t="inlineStr">
        <is>
          <t>☐</t>
        </is>
      </c>
      <c r="B36" t="n">
        <v>35</v>
      </c>
      <c r="C36" t="n">
        <v>2</v>
      </c>
      <c r="D36" t="n">
        <v>3</v>
      </c>
      <c r="E36" t="inlineStr">
        <is>
          <t>Ryan Roobroeck</t>
        </is>
      </c>
      <c r="F36" t="inlineStr">
        <is>
          <t>C</t>
        </is>
      </c>
      <c r="G36" s="48" t="n">
        <v>8.5</v>
      </c>
      <c r="H36" s="48" t="n">
        <v>6.5</v>
      </c>
      <c r="I36" s="49" t="inlineStr">
        <is>
          <t>A big forward who combines puck skills, scoring and athleticism.</t>
        </is>
      </c>
    </row>
    <row r="37">
      <c r="A37" s="47" t="inlineStr">
        <is>
          <t>☐</t>
        </is>
      </c>
      <c r="B37" t="n">
        <v>36</v>
      </c>
      <c r="C37" t="n">
        <v>2</v>
      </c>
      <c r="D37" t="n">
        <v>4</v>
      </c>
      <c r="E37" t="inlineStr">
        <is>
          <t>Chase Harrington</t>
        </is>
      </c>
      <c r="F37" t="inlineStr">
        <is>
          <t>RW</t>
        </is>
      </c>
      <c r="G37" s="48" t="n">
        <v>7.5</v>
      </c>
      <c r="H37" s="48" t="n">
        <v>6</v>
      </c>
      <c r="I37" s="49" t="inlineStr">
        <is>
          <t>A mature and multi-faceted player in all three zones.</t>
        </is>
      </c>
    </row>
    <row r="38">
      <c r="A38" s="47" t="inlineStr">
        <is>
          <t>☐</t>
        </is>
      </c>
      <c r="B38" t="n">
        <v>37</v>
      </c>
      <c r="C38" t="n">
        <v>2</v>
      </c>
      <c r="D38" t="n">
        <v>5</v>
      </c>
      <c r="E38" t="inlineStr">
        <is>
          <t>Matias Vanhanen</t>
        </is>
      </c>
      <c r="F38" t="inlineStr">
        <is>
          <t>LW</t>
        </is>
      </c>
      <c r="G38" s="48" t="n">
        <v>6</v>
      </c>
      <c r="H38" s="48" t="n">
        <v>4.5</v>
      </c>
      <c r="I38" s="49" t="inlineStr">
        <is>
          <t>Playmaking winger with pace and inside-lane touch who excels on give-and-go entries; projects as a complementary middle-six scorer if strength and shot volume keep climbing.</t>
        </is>
      </c>
    </row>
    <row r="39">
      <c r="A39" s="47" t="inlineStr">
        <is>
          <t>☐</t>
        </is>
      </c>
      <c r="B39" t="n">
        <v>38</v>
      </c>
      <c r="C39" t="n">
        <v>2</v>
      </c>
      <c r="D39" t="n">
        <v>6</v>
      </c>
      <c r="E39" t="inlineStr">
        <is>
          <t>Casey Mutryn</t>
        </is>
      </c>
      <c r="F39" t="inlineStr">
        <is>
          <t>RW</t>
        </is>
      </c>
      <c r="G39" s="48" t="n">
        <v>6</v>
      </c>
      <c r="H39" s="48" t="n">
        <v>6</v>
      </c>
      <c r="I39" s="49" t="inlineStr">
        <is>
          <t>A high-pace, high-energy forward</t>
        </is>
      </c>
    </row>
    <row r="40">
      <c r="A40" s="47" t="inlineStr">
        <is>
          <t>☐</t>
        </is>
      </c>
      <c r="B40" t="n">
        <v>39</v>
      </c>
      <c r="C40" t="n">
        <v>2</v>
      </c>
      <c r="D40" t="n">
        <v>7</v>
      </c>
      <c r="E40" t="inlineStr">
        <is>
          <t>Markus Ruck</t>
        </is>
      </c>
      <c r="F40" t="inlineStr">
        <is>
          <t>C</t>
        </is>
      </c>
      <c r="G40" s="48" t="n">
        <v>3</v>
      </c>
      <c r="H40" s="48" t="n">
        <v>3</v>
      </c>
      <c r="I40" s="49" t="inlineStr">
        <is>
          <t>June 2026 – Kyle Dubas did his best Brian Burke impress […]</t>
        </is>
      </c>
    </row>
    <row r="41">
      <c r="A41" s="47" t="inlineStr">
        <is>
          <t>☐</t>
        </is>
      </c>
      <c r="B41" t="n">
        <v>40</v>
      </c>
      <c r="C41" t="n">
        <v>2</v>
      </c>
      <c r="D41" t="n">
        <v>8</v>
      </c>
      <c r="E41" t="inlineStr">
        <is>
          <t>Simas Ignatavicius</t>
        </is>
      </c>
      <c r="F41" t="inlineStr">
        <is>
          <t>RW</t>
        </is>
      </c>
      <c r="G41" s="48" t="n">
        <v>6</v>
      </c>
      <c r="H41" s="48" t="n">
        <v>7.5</v>
      </c>
      <c r="I41" s="49" t="inlineStr">
        <is>
          <t>A sturdy, hard-working forward with a pro-ready frame and habits.</t>
        </is>
      </c>
    </row>
    <row r="42">
      <c r="A42" s="47" t="inlineStr">
        <is>
          <t>☐</t>
        </is>
      </c>
      <c r="B42" t="n">
        <v>41</v>
      </c>
      <c r="C42" t="n">
        <v>2</v>
      </c>
      <c r="D42" t="n">
        <v>9</v>
      </c>
      <c r="E42" t="inlineStr">
        <is>
          <t>Niklas Aaram-Olsen</t>
        </is>
      </c>
      <c r="F42" t="inlineStr">
        <is>
          <t>RW</t>
        </is>
      </c>
      <c r="G42" s="48" t="n">
        <v>6.5</v>
      </c>
      <c r="H42" s="48" t="n">
        <v>6</v>
      </c>
      <c r="I42" s="49" t="inlineStr">
        <is>
          <t>Norwegian winger with one of the best shots in the class and a power-play release built for goals. A pure scorer who leans shooter over playmaker.</t>
        </is>
      </c>
    </row>
    <row r="43">
      <c r="A43" s="47" t="inlineStr">
        <is>
          <t>☐</t>
        </is>
      </c>
      <c r="B43" t="n">
        <v>42</v>
      </c>
      <c r="C43" t="n">
        <v>2</v>
      </c>
      <c r="D43" t="n">
        <v>10</v>
      </c>
      <c r="E43" t="inlineStr">
        <is>
          <t>Tobias Trejbal</t>
        </is>
      </c>
      <c r="F43" t="inlineStr">
        <is>
          <t>G</t>
        </is>
      </c>
      <c r="G43" s="48" t="n">
        <v>7</v>
      </c>
      <c r="H43" s="48" t="n">
        <v>7</v>
      </c>
      <c r="I43" s="49" t="inlineStr">
        <is>
          <t>A tall goaltender with excellent hip mobility and impressive footwork and leg drive.</t>
        </is>
      </c>
    </row>
    <row r="44">
      <c r="A44" s="47" t="inlineStr">
        <is>
          <t>☐</t>
        </is>
      </c>
      <c r="B44" t="n">
        <v>43</v>
      </c>
      <c r="C44" t="n">
        <v>2</v>
      </c>
      <c r="D44" t="n">
        <v>11</v>
      </c>
      <c r="E44" t="inlineStr">
        <is>
          <t>Egor Shilov</t>
        </is>
      </c>
      <c r="F44" t="inlineStr">
        <is>
          <t>C</t>
        </is>
      </c>
      <c r="G44" s="48" t="n">
        <v>8</v>
      </c>
      <c r="H44" s="48" t="n">
        <v>5.5</v>
      </c>
      <c r="I44" s="49" t="inlineStr">
        <is>
          <t>Electric, dynamic puckhandler and all-around offensive player.</t>
        </is>
      </c>
    </row>
    <row r="45">
      <c r="A45" s="47" t="inlineStr">
        <is>
          <t>☐</t>
        </is>
      </c>
      <c r="B45" t="n">
        <v>44</v>
      </c>
      <c r="C45" t="n">
        <v>2</v>
      </c>
      <c r="D45" t="n">
        <v>12</v>
      </c>
      <c r="E45" t="inlineStr">
        <is>
          <t>Nikita Shcherbakov</t>
        </is>
      </c>
      <c r="F45" t="inlineStr">
        <is>
          <t>D</t>
        </is>
      </c>
      <c r="G45" s="48" t="n">
        <v>6</v>
      </c>
      <c r="H45" s="48" t="n">
        <v>6</v>
      </c>
      <c r="I45" s="49" t="inlineStr">
        <is>
          <t>With an ideal frame for an NHL defensemen, Shcherbakov is a detailed oriented defender with good puck moving ability and flashes of offensive upside.</t>
        </is>
      </c>
    </row>
    <row r="46">
      <c r="A46" s="47" t="inlineStr">
        <is>
          <t>☐</t>
        </is>
      </c>
      <c r="B46" t="n">
        <v>45</v>
      </c>
      <c r="C46" t="n">
        <v>2</v>
      </c>
      <c r="D46" t="n">
        <v>13</v>
      </c>
      <c r="E46" t="inlineStr">
        <is>
          <t>Jayden Kurtz</t>
        </is>
      </c>
      <c r="F46" t="inlineStr">
        <is>
          <t>D</t>
        </is>
      </c>
      <c r="G46" s="48" t="n">
        <v>6.5</v>
      </c>
      <c r="H46" s="48" t="n">
        <v>6.5</v>
      </c>
      <c r="I46" s="49" t="inlineStr">
        <is>
          <t>A forward to defense convert who is a project that could pay off with patience.</t>
        </is>
      </c>
    </row>
    <row r="47">
      <c r="A47" s="47" t="inlineStr">
        <is>
          <t>☐</t>
        </is>
      </c>
      <c r="B47" t="n">
        <v>46</v>
      </c>
      <c r="C47" t="n">
        <v>2</v>
      </c>
      <c r="D47" t="n">
        <v>14</v>
      </c>
      <c r="E47" t="inlineStr">
        <is>
          <t>Liam Lefebvre</t>
        </is>
      </c>
      <c r="F47" t="inlineStr">
        <is>
          <t>C</t>
        </is>
      </c>
      <c r="G47" s="48" t="n">
        <v>5.5</v>
      </c>
      <c r="H47" s="48" t="n">
        <v>4.5</v>
      </c>
      <c r="I47" s="49" t="inlineStr">
        <is>
          <t>A responsible, pro-framed center with a plus-level skating.</t>
        </is>
      </c>
    </row>
    <row r="48">
      <c r="A48" s="47" t="inlineStr">
        <is>
          <t>☐</t>
        </is>
      </c>
      <c r="B48" t="n">
        <v>47</v>
      </c>
      <c r="C48" t="n">
        <v>2</v>
      </c>
      <c r="D48" t="n">
        <v>15</v>
      </c>
      <c r="E48" t="inlineStr">
        <is>
          <t>Victor Plante</t>
        </is>
      </c>
      <c r="F48" t="inlineStr">
        <is>
          <t>LW</t>
        </is>
      </c>
      <c r="G48" s="48" t="n">
        <v>6.5</v>
      </c>
      <c r="H48" s="48" t="n">
        <v>5</v>
      </c>
      <c r="I48" s="49" t="inlineStr">
        <is>
          <t>A smaller forward with a nonetheless projectable and intelligent game</t>
        </is>
      </c>
    </row>
    <row r="49">
      <c r="A49" s="47" t="inlineStr">
        <is>
          <t>☐</t>
        </is>
      </c>
      <c r="B49" t="n">
        <v>48</v>
      </c>
      <c r="C49" t="n">
        <v>2</v>
      </c>
      <c r="D49" t="n">
        <v>16</v>
      </c>
      <c r="E49" t="inlineStr">
        <is>
          <t>Ryder Cali</t>
        </is>
      </c>
      <c r="F49" t="inlineStr">
        <is>
          <t>LW</t>
        </is>
      </c>
      <c r="G49" s="48" t="n">
        <v>5</v>
      </c>
      <c r="H49" s="48" t="n">
        <v>5</v>
      </c>
      <c r="I49" s="49" t="inlineStr">
        <is>
          <t>Big, late-blooming center who plays a pro-style two-way game and finished his draft year on a scoring heater. One of the youngest forwards in the class, with room to add another gear.</t>
        </is>
      </c>
    </row>
    <row r="50">
      <c r="A50" s="47" t="inlineStr">
        <is>
          <t>☐</t>
        </is>
      </c>
      <c r="B50" t="n">
        <v>49</v>
      </c>
      <c r="C50" t="n">
        <v>2</v>
      </c>
      <c r="D50" t="n">
        <v>17</v>
      </c>
      <c r="E50" t="inlineStr">
        <is>
          <t>Adam Goljer</t>
        </is>
      </c>
      <c r="F50" t="inlineStr">
        <is>
          <t>D</t>
        </is>
      </c>
      <c r="G50" s="48" t="n">
        <v>5.5</v>
      </c>
      <c r="H50" s="48" t="n">
        <v>5</v>
      </c>
      <c r="I50" s="49" t="inlineStr">
        <is>
          <t>A mobile defender who utilizes calm awareness, a long reach and an active stick.</t>
        </is>
      </c>
    </row>
    <row r="51">
      <c r="A51" s="47" t="inlineStr">
        <is>
          <t>☐</t>
        </is>
      </c>
      <c r="B51" t="n">
        <v>50</v>
      </c>
      <c r="C51" t="n">
        <v>2</v>
      </c>
      <c r="D51" t="n">
        <v>18</v>
      </c>
      <c r="E51" t="inlineStr">
        <is>
          <t>Mathis Preston</t>
        </is>
      </c>
      <c r="F51" t="inlineStr">
        <is>
          <t>RW</t>
        </is>
      </c>
      <c r="G51" s="48" t="n">
        <v>9</v>
      </c>
      <c r="H51" s="48" t="n">
        <v>6</v>
      </c>
      <c r="I51" s="49" t="inlineStr">
        <is>
          <t>Pace setter and space creator, Preston’s speed, skill and shot make him a flashy offensive option.</t>
        </is>
      </c>
    </row>
    <row r="52">
      <c r="A52" s="47" t="inlineStr">
        <is>
          <t>☐</t>
        </is>
      </c>
      <c r="B52" t="n">
        <v>51</v>
      </c>
      <c r="C52" t="n">
        <v>2</v>
      </c>
      <c r="D52" t="n">
        <v>19</v>
      </c>
      <c r="E52" t="inlineStr">
        <is>
          <t>William Hakansson</t>
        </is>
      </c>
      <c r="F52" t="inlineStr">
        <is>
          <t>D</t>
        </is>
      </c>
      <c r="G52" s="48" t="n">
        <v>5.5</v>
      </c>
      <c r="H52" s="48" t="n">
        <v>6</v>
      </c>
      <c r="I52" s="49" t="inlineStr">
        <is>
          <t>A composed defender with a long reach and a booming point shot.</t>
        </is>
      </c>
    </row>
    <row r="53">
      <c r="A53" s="47" t="inlineStr">
        <is>
          <t>☐</t>
        </is>
      </c>
      <c r="B53" t="n">
        <v>52</v>
      </c>
      <c r="C53" t="n">
        <v>2</v>
      </c>
      <c r="D53" t="n">
        <v>20</v>
      </c>
      <c r="E53" t="inlineStr">
        <is>
          <t>Oleg Kulebyakin</t>
        </is>
      </c>
      <c r="F53" t="inlineStr">
        <is>
          <t>LW</t>
        </is>
      </c>
      <c r="G53" s="48" t="n">
        <v>6</v>
      </c>
      <c r="H53" s="48" t="n">
        <v>6</v>
      </c>
      <c r="I53" s="49" t="inlineStr">
        <is>
          <t>June 2026 – Kulebiakin was selected by the Tampa Bay Li […]</t>
        </is>
      </c>
    </row>
    <row r="54">
      <c r="A54" s="47" t="inlineStr">
        <is>
          <t>☐</t>
        </is>
      </c>
      <c r="B54" t="n">
        <v>53</v>
      </c>
      <c r="C54" t="n">
        <v>2</v>
      </c>
      <c r="D54" t="n">
        <v>21</v>
      </c>
      <c r="E54" t="inlineStr">
        <is>
          <t>Brek Liske</t>
        </is>
      </c>
      <c r="F54" t="inlineStr">
        <is>
          <t>D</t>
        </is>
      </c>
      <c r="G54" s="48" t="n">
        <v>5.5</v>
      </c>
      <c r="H54" s="48" t="n">
        <v>5.5</v>
      </c>
      <c r="I54" s="49" t="inlineStr">
        <is>
          <t>A versatile defender with good sense.</t>
        </is>
      </c>
    </row>
    <row r="55">
      <c r="A55" s="47" t="inlineStr">
        <is>
          <t>☐</t>
        </is>
      </c>
      <c r="B55" t="n">
        <v>54</v>
      </c>
      <c r="C55" t="n">
        <v>2</v>
      </c>
      <c r="D55" t="n">
        <v>22</v>
      </c>
      <c r="E55" t="inlineStr">
        <is>
          <t>Tomas Galvas</t>
        </is>
      </c>
      <c r="F55" t="inlineStr">
        <is>
          <t>D</t>
        </is>
      </c>
      <c r="G55" s="48" t="n">
        <v>6</v>
      </c>
      <c r="H55" s="48" t="n">
        <v>5</v>
      </c>
      <c r="I55" s="49" t="inlineStr">
        <is>
          <t>A high-end skating defender who kills plays effectively.</t>
        </is>
      </c>
    </row>
    <row r="56">
      <c r="A56" s="47" t="inlineStr">
        <is>
          <t>☐</t>
        </is>
      </c>
      <c r="B56" t="n">
        <v>55</v>
      </c>
      <c r="C56" t="n">
        <v>2</v>
      </c>
      <c r="D56" t="n">
        <v>23</v>
      </c>
      <c r="E56" t="inlineStr">
        <is>
          <t>Alan Shaikhlislamov</t>
        </is>
      </c>
      <c r="F56" t="inlineStr">
        <is>
          <t>D</t>
        </is>
      </c>
      <c r="G56" s="48" t="n">
        <v>6.5</v>
      </c>
      <c r="H56" s="48" t="n">
        <v>6</v>
      </c>
      <c r="I56" s="49" t="inlineStr">
        <is>
          <t>A powerful straight line winger, who has a heavy shot and quick release.</t>
        </is>
      </c>
    </row>
    <row r="57">
      <c r="A57" s="47" t="inlineStr">
        <is>
          <t>☐</t>
        </is>
      </c>
      <c r="B57" t="n">
        <v>56</v>
      </c>
      <c r="C57" t="n">
        <v>2</v>
      </c>
      <c r="D57" t="n">
        <v>24</v>
      </c>
      <c r="E57" t="inlineStr">
        <is>
          <t>Yuri Ivanov</t>
        </is>
      </c>
      <c r="F57" t="inlineStr">
        <is>
          <t>G</t>
        </is>
      </c>
      <c r="G57" s="48" t="n">
        <v>5</v>
      </c>
      <c r="H57" s="48" t="n">
        <v>5</v>
      </c>
      <c r="I57" s="49" t="inlineStr">
        <is>
          <t>The youngest goalie in his draft class features sound positioning, footwork, and athleticism.</t>
        </is>
      </c>
    </row>
    <row r="58">
      <c r="A58" s="47" t="inlineStr">
        <is>
          <t>☐</t>
        </is>
      </c>
      <c r="B58" t="n">
        <v>57</v>
      </c>
      <c r="C58" t="n">
        <v>2</v>
      </c>
      <c r="D58" t="n">
        <v>25</v>
      </c>
      <c r="E58" t="inlineStr">
        <is>
          <t>Timofei Runtso</t>
        </is>
      </c>
      <c r="F58" t="inlineStr">
        <is>
          <t>D</t>
        </is>
      </c>
      <c r="G58" s="48" t="n">
        <v>5.5</v>
      </c>
      <c r="H58" s="48" t="n">
        <v>4.5</v>
      </c>
      <c r="I58" s="49" t="inlineStr">
        <is>
          <t>Right-shot, two-way defenseman who moves the puck and creates off the rush, with the discipline to play both special teams. The fantasy value rides on the power play, where his shot-through volume and passing project him as a secondary point source if he climbs an NHL depth chart.</t>
        </is>
      </c>
    </row>
    <row r="59">
      <c r="A59" s="47" t="inlineStr">
        <is>
          <t>☐</t>
        </is>
      </c>
      <c r="B59" t="n">
        <v>58</v>
      </c>
      <c r="C59" t="n">
        <v>2</v>
      </c>
      <c r="D59" t="n">
        <v>26</v>
      </c>
      <c r="E59" t="inlineStr">
        <is>
          <t>Rudolfs Berzkalns</t>
        </is>
      </c>
      <c r="F59" t="inlineStr">
        <is>
          <t>C</t>
        </is>
      </c>
      <c r="G59" s="48" t="n">
        <v>5</v>
      </c>
      <c r="H59" s="48" t="n">
        <v>4.5</v>
      </c>
      <c r="I59" s="49" t="inlineStr">
        <is>
          <t>Big 6-4 left-shot two-way center with a modern power forward’s mix of size, reach, and on-the-puck skill, and one of the higher Central Scouting placements in this group. The fantasy ceiling is a middle-six power center if the offense becomes consistent, with a reported concussion history as the risk to weigh.</t>
        </is>
      </c>
    </row>
    <row r="60">
      <c r="A60" s="47" t="inlineStr">
        <is>
          <t>☐</t>
        </is>
      </c>
      <c r="B60" t="n">
        <v>59</v>
      </c>
      <c r="C60" t="n">
        <v>2</v>
      </c>
      <c r="D60" t="n">
        <v>27</v>
      </c>
      <c r="E60" t="inlineStr">
        <is>
          <t>Jakub Vanecek</t>
        </is>
      </c>
      <c r="F60" t="inlineStr">
        <is>
          <t>D</t>
        </is>
      </c>
      <c r="G60" s="48" t="n">
        <v>5</v>
      </c>
      <c r="H60" s="48" t="n">
        <v>5</v>
      </c>
      <c r="I60" s="49" t="inlineStr">
        <is>
          <t>Left-shot, 6-2 puck-mover who broke out as a WHL rookie and produced at the U18 Worlds. An offensive defenseman whose stock has been climbing toward the early rounds.</t>
        </is>
      </c>
    </row>
    <row r="61">
      <c r="A61" s="47" t="inlineStr">
        <is>
          <t>☐</t>
        </is>
      </c>
      <c r="B61" t="n">
        <v>60</v>
      </c>
      <c r="C61" t="n">
        <v>2</v>
      </c>
      <c r="D61" t="n">
        <v>28</v>
      </c>
      <c r="E61" t="inlineStr">
        <is>
          <t>Alexander Bilecki</t>
        </is>
      </c>
      <c r="F61" t="inlineStr">
        <is>
          <t>D</t>
        </is>
      </c>
      <c r="G61" s="48" t="n">
        <v>6</v>
      </c>
      <c r="H61" s="48" t="n">
        <v>4</v>
      </c>
      <c r="I61" s="49" t="inlineStr">
        <is>
          <t>A cerebral defenseman with strong passing touch.</t>
        </is>
      </c>
    </row>
    <row r="62">
      <c r="A62" s="47" t="inlineStr">
        <is>
          <t>☐</t>
        </is>
      </c>
      <c r="B62" t="n">
        <v>61</v>
      </c>
      <c r="C62" t="n">
        <v>2</v>
      </c>
      <c r="D62" t="n">
        <v>29</v>
      </c>
      <c r="E62" t="inlineStr">
        <is>
          <t>Wiggo Sorensson</t>
        </is>
      </c>
      <c r="F62" t="inlineStr">
        <is>
          <t>D</t>
        </is>
      </c>
      <c r="G62" s="48" t="n">
        <v>6</v>
      </c>
      <c r="H62" s="48" t="n">
        <v>4</v>
      </c>
      <c r="I62" s="49" t="inlineStr">
        <is>
          <t>A slippery forward with elite skating ability.</t>
        </is>
      </c>
    </row>
    <row r="63">
      <c r="A63" s="47" t="inlineStr">
        <is>
          <t>☐</t>
        </is>
      </c>
      <c r="B63" t="n">
        <v>62</v>
      </c>
      <c r="C63" t="n">
        <v>2</v>
      </c>
      <c r="D63" t="n">
        <v>30</v>
      </c>
      <c r="E63" t="inlineStr">
        <is>
          <t>Martin Psohlavec</t>
        </is>
      </c>
      <c r="F63" t="inlineStr">
        <is>
          <t>G</t>
        </is>
      </c>
      <c r="G63" s="48" t="n">
        <v>6</v>
      </c>
      <c r="H63" s="48" t="n">
        <v>6</v>
      </c>
      <c r="I63" s="49" t="inlineStr">
        <is>
          <t>A well-rounded goalie who uses size and athleticism to his advantage in net.</t>
        </is>
      </c>
    </row>
    <row r="64">
      <c r="A64" s="47" t="inlineStr">
        <is>
          <t>☐</t>
        </is>
      </c>
      <c r="B64" t="n">
        <v>63</v>
      </c>
      <c r="C64" t="n">
        <v>2</v>
      </c>
      <c r="D64" t="n">
        <v>31</v>
      </c>
      <c r="E64" t="inlineStr">
        <is>
          <t>(forfeited)</t>
        </is>
      </c>
      <c r="F64" t="inlineStr"/>
      <c r="G64" s="48" t="n"/>
      <c r="H64" s="48" t="n"/>
      <c r="I64" s="49" t="n"/>
    </row>
    <row r="65">
      <c r="A65" s="47" t="inlineStr">
        <is>
          <t>☐</t>
        </is>
      </c>
      <c r="B65" t="n">
        <v>64</v>
      </c>
      <c r="C65" t="n">
        <v>2</v>
      </c>
      <c r="D65" t="n">
        <v>32</v>
      </c>
      <c r="E65" t="inlineStr">
        <is>
          <t>Ben Macbeath</t>
        </is>
      </c>
      <c r="F65" t="inlineStr">
        <is>
          <t>D</t>
        </is>
      </c>
      <c r="G65" s="48" t="n">
        <v>5</v>
      </c>
      <c r="H65" s="48" t="n">
        <v>6</v>
      </c>
      <c r="I65" s="49" t="inlineStr">
        <is>
          <t>A mobile-defender who blends mobility, size, and skill. He needs more work defensively, but his offensive should get selected inside the top two rounds at the 2026 NHL Draft.</t>
        </is>
      </c>
    </row>
    <row r="66">
      <c r="A66" s="47" t="inlineStr">
        <is>
          <t>☐</t>
        </is>
      </c>
      <c r="B66" t="n">
        <v>65</v>
      </c>
      <c r="C66" t="n">
        <v>3</v>
      </c>
      <c r="D66" t="n">
        <v>1</v>
      </c>
      <c r="E66" t="inlineStr">
        <is>
          <t>Joe Iginla</t>
        </is>
      </c>
      <c r="F66" t="inlineStr">
        <is>
          <t>RW</t>
        </is>
      </c>
      <c r="G66" s="48" t="n">
        <v>4</v>
      </c>
      <c r="H66" s="48" t="n">
        <v>5</v>
      </c>
      <c r="I66" s="49" t="inlineStr">
        <is>
          <t>Son of NHL Legend Jarome, Joe Iginla is a small right-handed center who plays a clean game and has an elite shot.</t>
        </is>
      </c>
    </row>
    <row r="67">
      <c r="A67" s="47" t="inlineStr">
        <is>
          <t>☐</t>
        </is>
      </c>
      <c r="B67" t="n">
        <v>66</v>
      </c>
      <c r="C67" t="n">
        <v>3</v>
      </c>
      <c r="D67" t="n">
        <v>2</v>
      </c>
      <c r="E67" t="inlineStr">
        <is>
          <t>Samu Alalauri</t>
        </is>
      </c>
      <c r="F67" t="inlineStr">
        <is>
          <t>D</t>
        </is>
      </c>
      <c r="G67" s="48" t="n">
        <v>6</v>
      </c>
      <c r="H67" s="48" t="n">
        <v>5.5</v>
      </c>
      <c r="I67" s="49" t="inlineStr">
        <is>
          <t>A well-rounded two-way defender with a good mobility and some offensive upside. Plays with a physical edge.</t>
        </is>
      </c>
    </row>
    <row r="68">
      <c r="A68" s="47" t="inlineStr">
        <is>
          <t>☐</t>
        </is>
      </c>
      <c r="B68" t="n">
        <v>67</v>
      </c>
      <c r="C68" t="n">
        <v>3</v>
      </c>
      <c r="D68" t="n">
        <v>3</v>
      </c>
      <c r="E68" t="inlineStr">
        <is>
          <t>Danai Shaiikov</t>
        </is>
      </c>
      <c r="F68" t="inlineStr">
        <is>
          <t>G</t>
        </is>
      </c>
      <c r="G68" s="48" t="n">
        <v>5</v>
      </c>
      <c r="H68" s="48" t="n">
        <v>5</v>
      </c>
      <c r="I68" s="49" t="inlineStr">
        <is>
          <t>An athletic goalie who had better individual numbers than his win/loss record would imply. Raw netminder with more development required.</t>
        </is>
      </c>
    </row>
    <row r="69">
      <c r="A69" s="47" t="inlineStr">
        <is>
          <t>☐</t>
        </is>
      </c>
      <c r="B69" t="n">
        <v>68</v>
      </c>
      <c r="C69" t="n">
        <v>3</v>
      </c>
      <c r="D69" t="n">
        <v>4</v>
      </c>
      <c r="E69" t="inlineStr">
        <is>
          <t>Zachary Lansard</t>
        </is>
      </c>
      <c r="F69" t="inlineStr">
        <is>
          <t>RW</t>
        </is>
      </c>
      <c r="G69" s="48" t="n">
        <v>5</v>
      </c>
      <c r="H69" s="48" t="n">
        <v>5</v>
      </c>
      <c r="I69" s="49" t="inlineStr">
        <is>
          <t>A high energy winger, with developing value in multi-cat leagues, but time will tell.</t>
        </is>
      </c>
    </row>
    <row r="70">
      <c r="A70" s="47" t="inlineStr">
        <is>
          <t>☐</t>
        </is>
      </c>
      <c r="B70" t="n">
        <v>69</v>
      </c>
      <c r="C70" t="n">
        <v>3</v>
      </c>
      <c r="D70" t="n">
        <v>5</v>
      </c>
      <c r="E70" t="inlineStr">
        <is>
          <t>Ethan MacKenzie</t>
        </is>
      </c>
      <c r="F70" t="inlineStr">
        <is>
          <t>D</t>
        </is>
      </c>
      <c r="G70" s="48" t="n">
        <v>5</v>
      </c>
      <c r="H70" s="48" t="n">
        <v>4.2</v>
      </c>
      <c r="I70" s="49" t="inlineStr">
        <is>
          <t>Left-shot two-way defender who defends with an early gap, scans on retrievals, and moves pucks cleanly. Offense projects via exits, secondary assists, and spot power play touches.</t>
        </is>
      </c>
    </row>
    <row r="71">
      <c r="A71" s="47" t="inlineStr">
        <is>
          <t>☐</t>
        </is>
      </c>
      <c r="B71" t="n">
        <v>70</v>
      </c>
      <c r="C71" t="n">
        <v>3</v>
      </c>
      <c r="D71" t="n">
        <v>6</v>
      </c>
      <c r="E71" t="inlineStr">
        <is>
          <t>Dmitri Borichev</t>
        </is>
      </c>
      <c r="F71" t="inlineStr">
        <is>
          <t>G</t>
        </is>
      </c>
      <c r="G71" s="48" t="n">
        <v>7.5</v>
      </c>
      <c r="H71" s="48" t="n">
        <v>7.5</v>
      </c>
      <c r="I71" s="49" t="inlineStr">
        <is>
          <t>Big, athletic Russian netminder whose calling card is high-end puck tracking and a quick glove. The early favorite to be the first goalie off the board in 2026, with the usual MHL-sample caveat attached.</t>
        </is>
      </c>
    </row>
    <row r="72">
      <c r="A72" s="47" t="inlineStr">
        <is>
          <t>☐</t>
        </is>
      </c>
      <c r="B72" t="n">
        <v>71</v>
      </c>
      <c r="C72" t="n">
        <v>3</v>
      </c>
      <c r="D72" t="n">
        <v>7</v>
      </c>
      <c r="E72" t="inlineStr">
        <is>
          <t>Samuel Hrenak</t>
        </is>
      </c>
      <c r="F72" t="inlineStr">
        <is>
          <t>G</t>
        </is>
      </c>
      <c r="G72" s="48" t="n">
        <v>5</v>
      </c>
      <c r="H72" s="48" t="n">
        <v>5</v>
      </c>
      <c r="I72" s="49" t="n"/>
    </row>
    <row r="73">
      <c r="A73" s="47" t="inlineStr">
        <is>
          <t>☐</t>
        </is>
      </c>
      <c r="B73" t="n">
        <v>72</v>
      </c>
      <c r="C73" t="n">
        <v>3</v>
      </c>
      <c r="D73" t="n">
        <v>8</v>
      </c>
      <c r="E73" t="inlineStr">
        <is>
          <t>Adam Nemec</t>
        </is>
      </c>
      <c r="F73" t="inlineStr">
        <is>
          <t>LW</t>
        </is>
      </c>
      <c r="G73" s="48" t="n">
        <v>5</v>
      </c>
      <c r="H73" s="48" t="n">
        <v>5</v>
      </c>
      <c r="I73" s="49" t="inlineStr">
        <is>
          <t>Simon Nemec’s younger brother, a smart two-way forward who scores from the net front and forechecks hard. He found another level offensively after a midseason move to the OHL.</t>
        </is>
      </c>
    </row>
    <row r="74">
      <c r="A74" s="47" t="inlineStr">
        <is>
          <t>☐</t>
        </is>
      </c>
      <c r="B74" t="n">
        <v>73</v>
      </c>
      <c r="C74" t="n">
        <v>3</v>
      </c>
      <c r="D74" t="n">
        <v>9</v>
      </c>
      <c r="E74" t="inlineStr">
        <is>
          <t>Zach Olsen</t>
        </is>
      </c>
      <c r="F74" t="inlineStr">
        <is>
          <t>RW</t>
        </is>
      </c>
      <c r="G74" s="48" t="n">
        <v>5</v>
      </c>
      <c r="H74" s="48" t="n">
        <v>5.5</v>
      </c>
      <c r="I74" s="49" t="inlineStr">
        <is>
          <t>A speedy forechecking forward with projectable habits.</t>
        </is>
      </c>
    </row>
    <row r="75">
      <c r="A75" s="47" t="inlineStr">
        <is>
          <t>☐</t>
        </is>
      </c>
      <c r="B75" t="n">
        <v>74</v>
      </c>
      <c r="C75" t="n">
        <v>3</v>
      </c>
      <c r="D75" t="n">
        <v>10</v>
      </c>
      <c r="E75" t="inlineStr">
        <is>
          <t>Beckett Hamilton</t>
        </is>
      </c>
      <c r="F75" t="inlineStr">
        <is>
          <t>C</t>
        </is>
      </c>
      <c r="G75" s="48" t="n">
        <v>5</v>
      </c>
      <c r="H75" s="48" t="n">
        <v>4</v>
      </c>
      <c r="I75" s="49" t="inlineStr">
        <is>
          <t>Hardworking two-way center with high-end skating who dragged a thin Red Deer team’s offense by himself. Undersized and likely a bottom-six NHLer, so the fantasy value is secondary scoring that depends on better linemates than he had in junior.</t>
        </is>
      </c>
    </row>
    <row r="76">
      <c r="A76" s="47" t="inlineStr">
        <is>
          <t>☐</t>
        </is>
      </c>
      <c r="B76" t="n">
        <v>75</v>
      </c>
      <c r="C76" t="n">
        <v>3</v>
      </c>
      <c r="D76" t="n">
        <v>11</v>
      </c>
      <c r="E76" t="inlineStr">
        <is>
          <t>Luke Schairer</t>
        </is>
      </c>
      <c r="F76" t="inlineStr">
        <is>
          <t>D</t>
        </is>
      </c>
      <c r="G76" s="48" t="n">
        <v>6</v>
      </c>
      <c r="H76" s="48" t="n">
        <v>5</v>
      </c>
      <c r="I76" s="49" t="inlineStr">
        <is>
          <t>A safe, dependable defender with good two-way control.</t>
        </is>
      </c>
    </row>
    <row r="77">
      <c r="A77" s="47" t="inlineStr">
        <is>
          <t>☐</t>
        </is>
      </c>
      <c r="B77" t="n">
        <v>76</v>
      </c>
      <c r="C77" t="n">
        <v>3</v>
      </c>
      <c r="D77" t="n">
        <v>12</v>
      </c>
      <c r="E77" t="inlineStr">
        <is>
          <t>Mans Gudmundsson</t>
        </is>
      </c>
      <c r="F77" t="inlineStr">
        <is>
          <t>D</t>
        </is>
      </c>
      <c r="G77" s="48" t="n">
        <v>6</v>
      </c>
      <c r="H77" s="48" t="n">
        <v>6</v>
      </c>
      <c r="I77" s="49" t="inlineStr">
        <is>
          <t>September 2026 – Mans Gudmundsson is a big, physical, r […]</t>
        </is>
      </c>
    </row>
    <row r="78">
      <c r="A78" s="47" t="inlineStr">
        <is>
          <t>☐</t>
        </is>
      </c>
      <c r="B78" t="n">
        <v>77</v>
      </c>
      <c r="C78" t="n">
        <v>3</v>
      </c>
      <c r="D78" t="n">
        <v>13</v>
      </c>
      <c r="E78" t="inlineStr">
        <is>
          <t>Charlie Morrison</t>
        </is>
      </c>
      <c r="F78" t="inlineStr">
        <is>
          <t>D</t>
        </is>
      </c>
      <c r="G78" s="48" t="n">
        <v>5</v>
      </c>
      <c r="H78" s="48" t="n">
        <v>4.5</v>
      </c>
      <c r="I78" s="49" t="inlineStr">
        <is>
          <t>A physically imposing defenseman who skates well for his size.</t>
        </is>
      </c>
    </row>
    <row r="79">
      <c r="A79" s="47" t="inlineStr">
        <is>
          <t>☐</t>
        </is>
      </c>
      <c r="B79" t="n">
        <v>78</v>
      </c>
      <c r="C79" t="n">
        <v>3</v>
      </c>
      <c r="D79" t="n">
        <v>14</v>
      </c>
      <c r="E79" t="inlineStr">
        <is>
          <t>Dmitri Ivchenko</t>
        </is>
      </c>
      <c r="F79" t="inlineStr">
        <is>
          <t>G</t>
        </is>
      </c>
      <c r="G79" s="48" t="n">
        <v>5</v>
      </c>
      <c r="H79" s="48" t="n">
        <v>4.5</v>
      </c>
      <c r="I79" s="49" t="inlineStr">
        <is>
          <t>A mature, technically refined goaltender with a wide butterfly flare and reliable tracking.</t>
        </is>
      </c>
    </row>
    <row r="80">
      <c r="A80" s="47" t="inlineStr">
        <is>
          <t>☐</t>
        </is>
      </c>
      <c r="B80" t="n">
        <v>79</v>
      </c>
      <c r="C80" t="n">
        <v>3</v>
      </c>
      <c r="D80" t="n">
        <v>15</v>
      </c>
      <c r="E80" t="inlineStr">
        <is>
          <t>Michal Orsulak</t>
        </is>
      </c>
      <c r="F80" t="inlineStr">
        <is>
          <t>G</t>
        </is>
      </c>
      <c r="G80" s="48" t="n">
        <v>5</v>
      </c>
      <c r="H80" s="48" t="n">
        <v>5</v>
      </c>
      <c r="I80" s="49" t="inlineStr">
        <is>
          <t>September 2026 – Michal Orsulak is a huge, technically […]</t>
        </is>
      </c>
    </row>
    <row r="81">
      <c r="A81" s="47" t="inlineStr">
        <is>
          <t>☐</t>
        </is>
      </c>
      <c r="B81" t="n">
        <v>80</v>
      </c>
      <c r="C81" t="n">
        <v>3</v>
      </c>
      <c r="D81" t="n">
        <v>16</v>
      </c>
      <c r="E81" t="inlineStr">
        <is>
          <t>Blake Zielinski</t>
        </is>
      </c>
      <c r="F81" t="inlineStr">
        <is>
          <t>C</t>
        </is>
      </c>
      <c r="G81" s="48" t="n">
        <v>6.5</v>
      </c>
      <c r="H81" s="48" t="n">
        <v>6</v>
      </c>
      <c r="I81" s="49" t="inlineStr">
        <is>
          <t>A strong off-puck player with flashes of high-end playmaking and shot mechanics.</t>
        </is>
      </c>
    </row>
    <row r="82">
      <c r="A82" s="47" t="inlineStr">
        <is>
          <t>☐</t>
        </is>
      </c>
      <c r="B82" t="n">
        <v>81</v>
      </c>
      <c r="C82" t="n">
        <v>3</v>
      </c>
      <c r="D82" t="n">
        <v>17</v>
      </c>
      <c r="E82" t="inlineStr">
        <is>
          <t>Tomas Chrenko</t>
        </is>
      </c>
      <c r="F82" t="inlineStr">
        <is>
          <t>C</t>
        </is>
      </c>
      <c r="G82" s="48" t="n">
        <v>8</v>
      </c>
      <c r="H82" s="48" t="n">
        <v>4.5</v>
      </c>
      <c r="I82" s="49" t="inlineStr">
        <is>
          <t>A small but highly skilled creator with an exciting ceiling.</t>
        </is>
      </c>
    </row>
    <row r="83">
      <c r="A83" s="47" t="inlineStr">
        <is>
          <t>☐</t>
        </is>
      </c>
      <c r="B83" t="n">
        <v>82</v>
      </c>
      <c r="C83" t="n">
        <v>3</v>
      </c>
      <c r="D83" t="n">
        <v>18</v>
      </c>
      <c r="E83" t="inlineStr">
        <is>
          <t>Rian Chudzinski</t>
        </is>
      </c>
      <c r="F83" t="inlineStr">
        <is>
          <t>RW</t>
        </is>
      </c>
      <c r="G83" s="48" t="n">
        <v>5.5</v>
      </c>
      <c r="H83" s="48" t="n">
        <v>6.5</v>
      </c>
      <c r="I83" s="49" t="inlineStr">
        <is>
          <t>Fast, hard-working, and net-driving checking forward.</t>
        </is>
      </c>
    </row>
    <row r="84">
      <c r="A84" s="47" t="inlineStr">
        <is>
          <t>☐</t>
        </is>
      </c>
      <c r="B84" t="n">
        <v>83</v>
      </c>
      <c r="C84" t="n">
        <v>3</v>
      </c>
      <c r="D84" t="n">
        <v>19</v>
      </c>
      <c r="E84" t="inlineStr">
        <is>
          <t>Adam Andersson</t>
        </is>
      </c>
      <c r="F84" t="inlineStr">
        <is>
          <t>C</t>
        </is>
      </c>
      <c r="G84" s="48" t="n">
        <v>6</v>
      </c>
      <c r="H84" s="48" t="n">
        <v>6</v>
      </c>
      <c r="I84" s="49" t="inlineStr">
        <is>
          <t>A strong playmaker and two-way centre.</t>
        </is>
      </c>
    </row>
    <row r="85">
      <c r="A85" s="47" t="inlineStr">
        <is>
          <t>☐</t>
        </is>
      </c>
      <c r="B85" t="n">
        <v>84</v>
      </c>
      <c r="C85" t="n">
        <v>3</v>
      </c>
      <c r="D85" t="n">
        <v>20</v>
      </c>
      <c r="E85" t="inlineStr">
        <is>
          <t>Malcom Gastrin</t>
        </is>
      </c>
      <c r="F85" t="inlineStr">
        <is>
          <t>LW</t>
        </is>
      </c>
      <c r="G85" s="48" t="n">
        <v>6</v>
      </c>
      <c r="H85" s="48" t="n">
        <v>5</v>
      </c>
      <c r="I85" s="49" t="inlineStr">
        <is>
          <t>A cerebral play connector who utilizes elite anticipation and smart checking to build a versatile middle-six profile.</t>
        </is>
      </c>
    </row>
    <row r="86">
      <c r="A86" s="47" t="inlineStr">
        <is>
          <t>☐</t>
        </is>
      </c>
      <c r="B86" t="n">
        <v>85</v>
      </c>
      <c r="C86" t="n">
        <v>3</v>
      </c>
      <c r="D86" t="n">
        <v>21</v>
      </c>
      <c r="E86" t="inlineStr">
        <is>
          <t>Juuso Ainasto</t>
        </is>
      </c>
      <c r="F86" t="inlineStr">
        <is>
          <t>G</t>
        </is>
      </c>
      <c r="G86" s="48" t="n"/>
      <c r="H86" s="48" t="n"/>
      <c r="I86" s="49" t="n"/>
    </row>
    <row r="87">
      <c r="A87" s="47" t="inlineStr">
        <is>
          <t>☐</t>
        </is>
      </c>
      <c r="B87" t="n">
        <v>86</v>
      </c>
      <c r="C87" t="n">
        <v>3</v>
      </c>
      <c r="D87" t="n">
        <v>22</v>
      </c>
      <c r="E87" t="inlineStr">
        <is>
          <t>Pierce Mbuyi</t>
        </is>
      </c>
      <c r="F87" t="inlineStr">
        <is>
          <t>LW</t>
        </is>
      </c>
      <c r="G87" s="48" t="n">
        <v>6.5</v>
      </c>
      <c r="H87" s="48" t="n">
        <v>6</v>
      </c>
      <c r="I87" s="49" t="inlineStr">
        <is>
          <t>A smaller utility forward, combining solid powerforward elements with some good defensive play and slick offensive dual-threat ability.</t>
        </is>
      </c>
    </row>
    <row r="88">
      <c r="A88" s="47" t="inlineStr">
        <is>
          <t>☐</t>
        </is>
      </c>
      <c r="B88" t="n">
        <v>87</v>
      </c>
      <c r="C88" t="n">
        <v>3</v>
      </c>
      <c r="D88" t="n">
        <v>23</v>
      </c>
      <c r="E88" t="inlineStr">
        <is>
          <t>Oscar Holmertz</t>
        </is>
      </c>
      <c r="F88" t="inlineStr">
        <is>
          <t>C</t>
        </is>
      </c>
      <c r="G88" s="48" t="n">
        <v>6.5</v>
      </c>
      <c r="H88" s="48" t="n">
        <v>4.5</v>
      </c>
      <c r="I88" s="49" t="inlineStr">
        <is>
          <t>Speedy center with plus-level puck skills and smarts.</t>
        </is>
      </c>
    </row>
    <row r="89">
      <c r="A89" s="47" t="inlineStr">
        <is>
          <t>☐</t>
        </is>
      </c>
      <c r="B89" t="n">
        <v>88</v>
      </c>
      <c r="C89" t="n">
        <v>3</v>
      </c>
      <c r="D89" t="n">
        <v>24</v>
      </c>
      <c r="E89" t="inlineStr">
        <is>
          <t>Nils Bartholdsson</t>
        </is>
      </c>
      <c r="F89" t="inlineStr">
        <is>
          <t>RW</t>
        </is>
      </c>
      <c r="G89" s="48" t="n">
        <v>6</v>
      </c>
      <c r="H89" s="48" t="n">
        <v>6</v>
      </c>
      <c r="I89" s="49" t="inlineStr">
        <is>
          <t>August 2026 – The Swedish winger combines a relentless […]</t>
        </is>
      </c>
    </row>
    <row r="90">
      <c r="A90" s="47" t="inlineStr">
        <is>
          <t>☐</t>
        </is>
      </c>
      <c r="B90" t="n">
        <v>89</v>
      </c>
      <c r="C90" t="n">
        <v>3</v>
      </c>
      <c r="D90" t="n">
        <v>25</v>
      </c>
      <c r="E90" t="inlineStr">
        <is>
          <t>Yegor Rybkin</t>
        </is>
      </c>
      <c r="F90" t="inlineStr">
        <is>
          <t>G</t>
        </is>
      </c>
      <c r="G90" s="48" t="n"/>
      <c r="H90" s="48" t="n"/>
      <c r="I90" s="49" t="n"/>
    </row>
    <row r="91">
      <c r="A91" s="47" t="inlineStr">
        <is>
          <t>☐</t>
        </is>
      </c>
      <c r="B91" t="n">
        <v>90</v>
      </c>
      <c r="C91" t="n">
        <v>3</v>
      </c>
      <c r="D91" t="n">
        <v>26</v>
      </c>
      <c r="E91" t="inlineStr">
        <is>
          <t>Tomas Kralovic</t>
        </is>
      </c>
      <c r="F91" t="inlineStr">
        <is>
          <t>D</t>
        </is>
      </c>
      <c r="G91" s="48" t="n"/>
      <c r="H91" s="48" t="n"/>
      <c r="I91" s="49" t="n"/>
    </row>
    <row r="92">
      <c r="A92" s="47" t="inlineStr">
        <is>
          <t>☐</t>
        </is>
      </c>
      <c r="B92" t="n">
        <v>91</v>
      </c>
      <c r="C92" t="n">
        <v>3</v>
      </c>
      <c r="D92" t="n">
        <v>27</v>
      </c>
      <c r="E92" t="inlineStr">
        <is>
          <t>Louis-Felix Bourque</t>
        </is>
      </c>
      <c r="F92" t="inlineStr">
        <is>
          <t>RW</t>
        </is>
      </c>
      <c r="G92" s="48" t="n"/>
      <c r="H92" s="48" t="n"/>
      <c r="I92" s="49" t="n"/>
    </row>
    <row r="93">
      <c r="A93" s="47" t="inlineStr">
        <is>
          <t>☐</t>
        </is>
      </c>
      <c r="B93" t="n">
        <v>92</v>
      </c>
      <c r="C93" t="n">
        <v>3</v>
      </c>
      <c r="D93" t="n">
        <v>28</v>
      </c>
      <c r="E93" t="inlineStr">
        <is>
          <t>Ben Wilmott</t>
        </is>
      </c>
      <c r="F93" t="inlineStr">
        <is>
          <t>C</t>
        </is>
      </c>
      <c r="G93" s="48" t="n">
        <v>5</v>
      </c>
      <c r="H93" s="48" t="n">
        <v>5</v>
      </c>
      <c r="I93" s="49" t="inlineStr">
        <is>
          <t>A feisty forechecker who could develop into a reliable middle-six pivot if development breaks right.</t>
        </is>
      </c>
    </row>
    <row r="94">
      <c r="A94" s="47" t="inlineStr">
        <is>
          <t>☐</t>
        </is>
      </c>
      <c r="B94" t="n">
        <v>93</v>
      </c>
      <c r="C94" t="n">
        <v>3</v>
      </c>
      <c r="D94" t="n">
        <v>29</v>
      </c>
      <c r="E94" t="inlineStr">
        <is>
          <t>Cooper Cleaves</t>
        </is>
      </c>
      <c r="F94" t="inlineStr">
        <is>
          <t>D</t>
        </is>
      </c>
      <c r="G94" s="48" t="n"/>
      <c r="H94" s="48" t="n"/>
      <c r="I94" s="49" t="n"/>
    </row>
    <row r="95">
      <c r="A95" s="47" t="inlineStr">
        <is>
          <t>☐</t>
        </is>
      </c>
      <c r="B95" t="n">
        <v>94</v>
      </c>
      <c r="C95" t="n">
        <v>3</v>
      </c>
      <c r="D95" t="n">
        <v>30</v>
      </c>
      <c r="E95" t="inlineStr">
        <is>
          <t>Alessandro Di Iorio</t>
        </is>
      </c>
      <c r="F95" t="inlineStr">
        <is>
          <t>C</t>
        </is>
      </c>
      <c r="G95" s="48" t="n">
        <v>7</v>
      </c>
      <c r="H95" s="48" t="n">
        <v>6.5</v>
      </c>
      <c r="I95" s="49" t="inlineStr">
        <is>
          <t>A strong, smart and reliable two-way centre lacking breakaway speed.</t>
        </is>
      </c>
    </row>
    <row r="96">
      <c r="A96" s="47" t="inlineStr">
        <is>
          <t>☐</t>
        </is>
      </c>
      <c r="B96" t="n">
        <v>95</v>
      </c>
      <c r="C96" t="n">
        <v>3</v>
      </c>
      <c r="D96" t="n">
        <v>31</v>
      </c>
      <c r="E96" t="inlineStr">
        <is>
          <t>Sean Burick</t>
        </is>
      </c>
      <c r="F96" t="inlineStr">
        <is>
          <t>D</t>
        </is>
      </c>
      <c r="G96" s="48" t="n">
        <v>5</v>
      </c>
      <c r="H96" s="48" t="n">
        <v>5</v>
      </c>
      <c r="I96" s="49" t="n"/>
    </row>
    <row r="97">
      <c r="A97" s="47" t="inlineStr">
        <is>
          <t>☐</t>
        </is>
      </c>
      <c r="B97" t="n">
        <v>96</v>
      </c>
      <c r="C97" t="n">
        <v>3</v>
      </c>
      <c r="D97" t="n">
        <v>32</v>
      </c>
      <c r="E97" t="inlineStr">
        <is>
          <t>Adam Valentini</t>
        </is>
      </c>
      <c r="F97" t="inlineStr">
        <is>
          <t>C</t>
        </is>
      </c>
      <c r="G97" s="48" t="n">
        <v>8</v>
      </c>
      <c r="H97" s="48" t="n">
        <v>4.5</v>
      </c>
      <c r="I97" s="49" t="inlineStr">
        <is>
          <t>A small, shifty player with a high work-rate and pace.</t>
        </is>
      </c>
    </row>
    <row r="98">
      <c r="A98" s="47" t="inlineStr">
        <is>
          <t>☐</t>
        </is>
      </c>
      <c r="B98" t="n">
        <v>97</v>
      </c>
      <c r="C98" t="n">
        <v>4</v>
      </c>
      <c r="D98" t="n">
        <v>1</v>
      </c>
      <c r="E98" t="inlineStr">
        <is>
          <t>Yaroslav Bryzgalov</t>
        </is>
      </c>
      <c r="F98" t="inlineStr">
        <is>
          <t>LW</t>
        </is>
      </c>
      <c r="G98" s="48" t="n">
        <v>5</v>
      </c>
      <c r="H98" s="48" t="n">
        <v>5</v>
      </c>
      <c r="I98" s="49" t="inlineStr">
        <is>
          <t>September 2026 – Yaroslav Bryzgalov is a big Belarusian […]</t>
        </is>
      </c>
    </row>
    <row r="99">
      <c r="A99" s="47" t="inlineStr">
        <is>
          <t>☐</t>
        </is>
      </c>
      <c r="B99" t="n">
        <v>98</v>
      </c>
      <c r="C99" t="n">
        <v>4</v>
      </c>
      <c r="D99" t="n">
        <v>2</v>
      </c>
      <c r="E99" t="inlineStr">
        <is>
          <t>Jonas Kemps</t>
        </is>
      </c>
      <c r="F99" t="inlineStr">
        <is>
          <t>D</t>
        </is>
      </c>
      <c r="G99" s="48" t="n">
        <v>4</v>
      </c>
      <c r="H99" s="48" t="n">
        <v>4</v>
      </c>
      <c r="I99" s="49" t="inlineStr">
        <is>
          <t>Large, NHL sized defenseman with minimal offensive productions. Long development ahead.</t>
        </is>
      </c>
    </row>
    <row r="100">
      <c r="A100" s="47" t="inlineStr">
        <is>
          <t>☐</t>
        </is>
      </c>
      <c r="B100" t="n">
        <v>99</v>
      </c>
      <c r="C100" t="n">
        <v>4</v>
      </c>
      <c r="D100" t="n">
        <v>3</v>
      </c>
      <c r="E100" t="inlineStr">
        <is>
          <t>Viktor Fedorov</t>
        </is>
      </c>
      <c r="F100" t="inlineStr">
        <is>
          <t>C</t>
        </is>
      </c>
      <c r="G100" s="48" t="n">
        <v>7</v>
      </c>
      <c r="H100" s="48" t="n">
        <v>5.8</v>
      </c>
      <c r="I100" s="49" t="inlineStr">
        <is>
          <t>Left-shot, play-driving center who thrives on give-and-go support, inside-lane timing, and small-area deception. Top-six upside with points from five-on-five creation and PP touches; peripherals will depend on usage.</t>
        </is>
      </c>
    </row>
    <row r="101">
      <c r="A101" s="47" t="inlineStr">
        <is>
          <t>☐</t>
        </is>
      </c>
      <c r="B101" t="n">
        <v>100</v>
      </c>
      <c r="C101" t="n">
        <v>4</v>
      </c>
      <c r="D101" t="n">
        <v>4</v>
      </c>
      <c r="E101" t="inlineStr">
        <is>
          <t>Egor Barabanov</t>
        </is>
      </c>
      <c r="F101" t="inlineStr">
        <is>
          <t>C</t>
        </is>
      </c>
      <c r="G101" s="48" t="n">
        <v>6</v>
      </c>
      <c r="H101" s="48" t="n">
        <v>6</v>
      </c>
      <c r="I101" s="49" t="inlineStr">
        <is>
          <t>A playmaking centre taken in his final year of eligibility. Has middle-six upside if things break right.</t>
        </is>
      </c>
    </row>
    <row r="102">
      <c r="A102" s="47" t="inlineStr">
        <is>
          <t>☐</t>
        </is>
      </c>
      <c r="B102" t="n">
        <v>101</v>
      </c>
      <c r="C102" t="n">
        <v>4</v>
      </c>
      <c r="D102" t="n">
        <v>5</v>
      </c>
      <c r="E102" t="inlineStr">
        <is>
          <t>Tyus Sparks</t>
        </is>
      </c>
      <c r="F102" t="inlineStr">
        <is>
          <t>C</t>
        </is>
      </c>
      <c r="G102" s="48" t="n">
        <v>6</v>
      </c>
      <c r="H102" s="48" t="n">
        <v>6.5</v>
      </c>
      <c r="I102" s="49" t="inlineStr">
        <is>
          <t>A fast, hard-working player with a strong understanding of space.</t>
        </is>
      </c>
    </row>
    <row r="103">
      <c r="A103" s="47" t="inlineStr">
        <is>
          <t>☐</t>
        </is>
      </c>
      <c r="B103" t="n">
        <v>102</v>
      </c>
      <c r="C103" t="n">
        <v>4</v>
      </c>
      <c r="D103" t="n">
        <v>6</v>
      </c>
      <c r="E103" t="inlineStr">
        <is>
          <t>Spencer Bowes</t>
        </is>
      </c>
      <c r="F103" t="inlineStr">
        <is>
          <t>LW</t>
        </is>
      </c>
      <c r="G103" s="48" t="n"/>
      <c r="H103" s="48" t="n"/>
      <c r="I103" s="49" t="n"/>
    </row>
    <row r="104">
      <c r="A104" s="47" t="inlineStr">
        <is>
          <t>☐</t>
        </is>
      </c>
      <c r="B104" t="n">
        <v>103</v>
      </c>
      <c r="C104" t="n">
        <v>4</v>
      </c>
      <c r="D104" t="n">
        <v>7</v>
      </c>
      <c r="E104" t="inlineStr">
        <is>
          <t>Thomas Vandenberg</t>
        </is>
      </c>
      <c r="F104" t="inlineStr">
        <is>
          <t>C</t>
        </is>
      </c>
      <c r="G104" s="48" t="n">
        <v>5.5</v>
      </c>
      <c r="H104" s="48" t="n">
        <v>4.5</v>
      </c>
      <c r="I104" s="49" t="inlineStr">
        <is>
          <t>A physical center with quick feet and flashes of offensive potential.</t>
        </is>
      </c>
    </row>
    <row r="105">
      <c r="A105" s="47" t="inlineStr">
        <is>
          <t>☐</t>
        </is>
      </c>
      <c r="B105" t="n">
        <v>104</v>
      </c>
      <c r="C105" t="n">
        <v>4</v>
      </c>
      <c r="D105" t="n">
        <v>8</v>
      </c>
      <c r="E105" t="inlineStr">
        <is>
          <t>Matvei Kotkov</t>
        </is>
      </c>
      <c r="F105" t="inlineStr">
        <is>
          <t>RW</t>
        </is>
      </c>
      <c r="G105" s="48" t="n">
        <v>6</v>
      </c>
      <c r="H105" s="48" t="n">
        <v>3.5</v>
      </c>
      <c r="I105" s="49" t="inlineStr">
        <is>
          <t>A lethal shooter who finds quiet ice, lacks strength.</t>
        </is>
      </c>
    </row>
    <row r="106">
      <c r="A106" s="47" t="inlineStr">
        <is>
          <t>☐</t>
        </is>
      </c>
      <c r="B106" t="n">
        <v>105</v>
      </c>
      <c r="C106" t="n">
        <v>4</v>
      </c>
      <c r="D106" t="n">
        <v>9</v>
      </c>
      <c r="E106" t="inlineStr">
        <is>
          <t>Michael Berchild</t>
        </is>
      </c>
      <c r="F106" t="inlineStr">
        <is>
          <t>LW</t>
        </is>
      </c>
      <c r="G106" s="48" t="n">
        <v>8</v>
      </c>
      <c r="H106" s="48" t="n">
        <v>5.5</v>
      </c>
      <c r="I106" s="49" t="inlineStr">
        <is>
          <t>Slight, but witty and flashy, often making defenders and goalies pay.</t>
        </is>
      </c>
    </row>
    <row r="107">
      <c r="A107" s="47" t="inlineStr">
        <is>
          <t>☐</t>
        </is>
      </c>
      <c r="B107" t="n">
        <v>106</v>
      </c>
      <c r="C107" t="n">
        <v>4</v>
      </c>
      <c r="D107" t="n">
        <v>10</v>
      </c>
      <c r="E107" t="inlineStr">
        <is>
          <t>Jakub Floris</t>
        </is>
      </c>
      <c r="F107" t="inlineStr">
        <is>
          <t>D</t>
        </is>
      </c>
      <c r="G107" s="48" t="n">
        <v>6</v>
      </c>
      <c r="H107" s="48" t="n">
        <v>5</v>
      </c>
      <c r="I107" s="49" t="inlineStr">
        <is>
          <t>A rangy, highly mobile defender with a mean streak and some offensive upside.</t>
        </is>
      </c>
    </row>
    <row r="108">
      <c r="A108" s="47" t="inlineStr">
        <is>
          <t>☐</t>
        </is>
      </c>
      <c r="B108" t="n">
        <v>107</v>
      </c>
      <c r="C108" t="n">
        <v>4</v>
      </c>
      <c r="D108" t="n">
        <v>11</v>
      </c>
      <c r="E108" t="inlineStr">
        <is>
          <t>Landon Nycz</t>
        </is>
      </c>
      <c r="F108" t="inlineStr">
        <is>
          <t>D</t>
        </is>
      </c>
      <c r="G108" s="48" t="n">
        <v>6.5</v>
      </c>
      <c r="H108" s="48" t="n">
        <v>5.5</v>
      </c>
      <c r="I108" s="49" t="inlineStr">
        <is>
          <t>A smooth-skating defenceman with a trigger-happy offensive approach.</t>
        </is>
      </c>
    </row>
    <row r="109">
      <c r="A109" s="47" t="inlineStr">
        <is>
          <t>☐</t>
        </is>
      </c>
      <c r="B109" t="n">
        <v>108</v>
      </c>
      <c r="C109" t="n">
        <v>4</v>
      </c>
      <c r="D109" t="n">
        <v>12</v>
      </c>
      <c r="E109" t="inlineStr">
        <is>
          <t>Adam Levac</t>
        </is>
      </c>
      <c r="F109" t="inlineStr">
        <is>
          <t>C</t>
        </is>
      </c>
      <c r="G109" s="48" t="n">
        <v>6</v>
      </c>
      <c r="H109" s="48" t="n">
        <v>4</v>
      </c>
      <c r="I109" s="49" t="inlineStr">
        <is>
          <t>North-driving two-way center whose motor and forecheck travel, with third-line scoring upside if the point production climbs in his post-draft seasons.</t>
        </is>
      </c>
    </row>
    <row r="110">
      <c r="A110" s="47" t="inlineStr">
        <is>
          <t>☐</t>
        </is>
      </c>
      <c r="B110" t="n">
        <v>109</v>
      </c>
      <c r="C110" t="n">
        <v>4</v>
      </c>
      <c r="D110" t="n">
        <v>13</v>
      </c>
      <c r="E110" t="inlineStr">
        <is>
          <t>Lincoln Kuehne</t>
        </is>
      </c>
      <c r="F110" t="inlineStr">
        <is>
          <t>D</t>
        </is>
      </c>
      <c r="G110" s="48" t="n">
        <v>4</v>
      </c>
      <c r="H110" s="48" t="n">
        <v>4</v>
      </c>
      <c r="I110" s="49" t="inlineStr">
        <is>
          <t>A defensive defenseman with minimal offensive showing thus far. Could be a ‘better in real life than in fantasy’ type player.</t>
        </is>
      </c>
    </row>
    <row r="111">
      <c r="A111" s="47" t="inlineStr">
        <is>
          <t>☐</t>
        </is>
      </c>
      <c r="B111" t="n">
        <v>110</v>
      </c>
      <c r="C111" t="n">
        <v>4</v>
      </c>
      <c r="D111" t="n">
        <v>14</v>
      </c>
      <c r="E111" t="inlineStr">
        <is>
          <t>Elliot Lennon</t>
        </is>
      </c>
      <c r="F111" t="inlineStr">
        <is>
          <t>G</t>
        </is>
      </c>
      <c r="G111" s="48" t="n">
        <v>5</v>
      </c>
      <c r="H111" s="48" t="n">
        <v>5</v>
      </c>
      <c r="I111" s="49" t="inlineStr">
        <is>
          <t>A large goaltender with a good pedigree in the lower tiers. Worth watching his development at higher levels of hockey before investing.</t>
        </is>
      </c>
    </row>
    <row r="112">
      <c r="A112" s="47" t="inlineStr">
        <is>
          <t>☐</t>
        </is>
      </c>
      <c r="B112" t="n">
        <v>111</v>
      </c>
      <c r="C112" t="n">
        <v>4</v>
      </c>
      <c r="D112" t="n">
        <v>15</v>
      </c>
      <c r="E112" t="inlineStr">
        <is>
          <t>Parker Von Richter</t>
        </is>
      </c>
      <c r="F112" t="inlineStr">
        <is>
          <t>D</t>
        </is>
      </c>
      <c r="G112" s="48" t="n">
        <v>3</v>
      </c>
      <c r="H112" s="48" t="n">
        <v>3</v>
      </c>
      <c r="I112" s="49" t="inlineStr">
        <is>
          <t>A tough, defensively responsible net front clearing defensman who can kill penalties.</t>
        </is>
      </c>
    </row>
    <row r="113">
      <c r="A113" s="47" t="inlineStr">
        <is>
          <t>☐</t>
        </is>
      </c>
      <c r="B113" t="n">
        <v>112</v>
      </c>
      <c r="C113" t="n">
        <v>4</v>
      </c>
      <c r="D113" t="n">
        <v>16</v>
      </c>
      <c r="E113" t="inlineStr">
        <is>
          <t>Kayden Lemire</t>
        </is>
      </c>
      <c r="F113" t="inlineStr">
        <is>
          <t>RW</t>
        </is>
      </c>
      <c r="G113" s="48" t="n">
        <v>4</v>
      </c>
      <c r="H113" s="48" t="n">
        <v>4</v>
      </c>
      <c r="I113" s="49" t="inlineStr">
        <is>
          <t>Large power forward frame who can play physical, with a developing offensive skillset. Still raw.</t>
        </is>
      </c>
    </row>
    <row r="114">
      <c r="A114" s="47" t="inlineStr">
        <is>
          <t>☐</t>
        </is>
      </c>
      <c r="B114" t="n">
        <v>113</v>
      </c>
      <c r="C114" t="n">
        <v>4</v>
      </c>
      <c r="D114" t="n">
        <v>17</v>
      </c>
      <c r="E114" t="inlineStr">
        <is>
          <t>Jonah Sivertson</t>
        </is>
      </c>
      <c r="F114" t="inlineStr">
        <is>
          <t>RW</t>
        </is>
      </c>
      <c r="G114" s="48" t="n">
        <v>6</v>
      </c>
      <c r="H114" s="48" t="n">
        <v>5</v>
      </c>
      <c r="I114" s="49" t="inlineStr">
        <is>
          <t>A big forward with rare puck skill and a quick, accurate shot.</t>
        </is>
      </c>
    </row>
    <row r="115">
      <c r="A115" s="47" t="inlineStr">
        <is>
          <t>☐</t>
        </is>
      </c>
      <c r="B115" t="n">
        <v>114</v>
      </c>
      <c r="C115" t="n">
        <v>4</v>
      </c>
      <c r="D115" t="n">
        <v>18</v>
      </c>
      <c r="E115" t="inlineStr">
        <is>
          <t>Patriks Plumins</t>
        </is>
      </c>
      <c r="F115" t="inlineStr">
        <is>
          <t>G</t>
        </is>
      </c>
      <c r="G115" s="48" t="n">
        <v>4</v>
      </c>
      <c r="H115" s="48" t="n">
        <v>4</v>
      </c>
      <c r="I115" s="49" t="inlineStr">
        <is>
          <t>September 2026 – Patriks Plumins is a big, cerebral Lat […]</t>
        </is>
      </c>
    </row>
    <row r="116">
      <c r="A116" s="47" t="inlineStr">
        <is>
          <t>☐</t>
        </is>
      </c>
      <c r="B116" t="n">
        <v>115</v>
      </c>
      <c r="C116" t="n">
        <v>4</v>
      </c>
      <c r="D116" t="n">
        <v>19</v>
      </c>
      <c r="E116" t="inlineStr">
        <is>
          <t>Carl Axelsson</t>
        </is>
      </c>
      <c r="F116" t="inlineStr">
        <is>
          <t>G</t>
        </is>
      </c>
      <c r="G116" s="48" t="n"/>
      <c r="H116" s="48" t="n"/>
      <c r="I116" s="49" t="n"/>
    </row>
    <row r="117">
      <c r="A117" s="47" t="inlineStr">
        <is>
          <t>☐</t>
        </is>
      </c>
      <c r="B117" t="n">
        <v>116</v>
      </c>
      <c r="C117" t="n">
        <v>4</v>
      </c>
      <c r="D117" t="n">
        <v>20</v>
      </c>
      <c r="E117" t="inlineStr">
        <is>
          <t>Zach Wooten</t>
        </is>
      </c>
      <c r="F117" t="inlineStr">
        <is>
          <t>LW</t>
        </is>
      </c>
      <c r="G117" s="48" t="n"/>
      <c r="H117" s="48" t="n"/>
      <c r="I117" s="49" t="n"/>
    </row>
    <row r="118">
      <c r="A118" s="47" t="inlineStr">
        <is>
          <t>☐</t>
        </is>
      </c>
      <c r="B118" t="n">
        <v>117</v>
      </c>
      <c r="C118" t="n">
        <v>4</v>
      </c>
      <c r="D118" t="n">
        <v>21</v>
      </c>
      <c r="E118" t="inlineStr">
        <is>
          <t>Brayden Klimpke</t>
        </is>
      </c>
      <c r="F118" t="inlineStr">
        <is>
          <t>D</t>
        </is>
      </c>
      <c r="G118" s="48" t="n">
        <v>5.5</v>
      </c>
      <c r="H118" s="48" t="n">
        <v>6</v>
      </c>
      <c r="I118" s="49" t="inlineStr">
        <is>
          <t>An intelligent, smooth skating, defenseman with a refined two-way game.</t>
        </is>
      </c>
    </row>
    <row r="119">
      <c r="A119" s="47" t="inlineStr">
        <is>
          <t>☐</t>
        </is>
      </c>
      <c r="B119" t="n">
        <v>118</v>
      </c>
      <c r="C119" t="n">
        <v>4</v>
      </c>
      <c r="D119" t="n">
        <v>22</v>
      </c>
      <c r="E119" t="inlineStr">
        <is>
          <t>Justin Graf</t>
        </is>
      </c>
      <c r="F119" t="inlineStr">
        <is>
          <t>LW</t>
        </is>
      </c>
      <c r="G119" s="48" t="n"/>
      <c r="H119" s="48" t="n"/>
      <c r="I119" s="49" t="n"/>
    </row>
    <row r="120">
      <c r="A120" s="47" t="inlineStr">
        <is>
          <t>☐</t>
        </is>
      </c>
      <c r="B120" t="n">
        <v>119</v>
      </c>
      <c r="C120" t="n">
        <v>4</v>
      </c>
      <c r="D120" t="n">
        <v>23</v>
      </c>
      <c r="E120" t="inlineStr">
        <is>
          <t>Lavr Gashilov</t>
        </is>
      </c>
      <c r="F120" t="inlineStr">
        <is>
          <t>C</t>
        </is>
      </c>
      <c r="G120" s="48" t="n">
        <v>6.5</v>
      </c>
      <c r="H120" s="48" t="n">
        <v>6</v>
      </c>
      <c r="I120" s="49" t="inlineStr">
        <is>
          <t>Intelligent, detailed C with good vision to match.</t>
        </is>
      </c>
    </row>
    <row r="121">
      <c r="A121" s="47" t="inlineStr">
        <is>
          <t>☐</t>
        </is>
      </c>
      <c r="B121" t="n">
        <v>120</v>
      </c>
      <c r="C121" t="n">
        <v>4</v>
      </c>
      <c r="D121" t="n">
        <v>24</v>
      </c>
      <c r="E121" t="inlineStr">
        <is>
          <t>Marek Sklenicka</t>
        </is>
      </c>
      <c r="F121" t="inlineStr">
        <is>
          <t>G</t>
        </is>
      </c>
      <c r="G121" s="48" t="n">
        <v>4</v>
      </c>
      <c r="H121" s="48" t="n">
        <v>4</v>
      </c>
      <c r="I121" s="49" t="inlineStr">
        <is>
          <t>A large netminder who had a solid OHL rookie campaign. Still raw, but showing potential. Too early to invest in.</t>
        </is>
      </c>
    </row>
    <row r="122">
      <c r="A122" s="47" t="inlineStr">
        <is>
          <t>☐</t>
        </is>
      </c>
      <c r="B122" t="n">
        <v>121</v>
      </c>
      <c r="C122" t="n">
        <v>4</v>
      </c>
      <c r="D122" t="n">
        <v>25</v>
      </c>
      <c r="E122" t="inlineStr">
        <is>
          <t>Evan Jardine</t>
        </is>
      </c>
      <c r="F122" t="inlineStr">
        <is>
          <t>LW</t>
        </is>
      </c>
      <c r="G122" s="48" t="n">
        <v>7</v>
      </c>
      <c r="H122" s="48" t="n">
        <v>5.5</v>
      </c>
      <c r="I122" s="49" t="inlineStr">
        <is>
          <t>A super-slick playmaker who makes the game look easy.</t>
        </is>
      </c>
    </row>
    <row r="123">
      <c r="A123" s="47" t="inlineStr">
        <is>
          <t>☐</t>
        </is>
      </c>
      <c r="B123" t="n">
        <v>122</v>
      </c>
      <c r="C123" t="n">
        <v>4</v>
      </c>
      <c r="D123" t="n">
        <v>26</v>
      </c>
      <c r="E123" t="inlineStr">
        <is>
          <t>Oscar Olsson</t>
        </is>
      </c>
      <c r="F123" t="inlineStr">
        <is>
          <t>LW</t>
        </is>
      </c>
      <c r="G123" s="48" t="n">
        <v>5</v>
      </c>
      <c r="H123" s="48" t="n">
        <v>5</v>
      </c>
      <c r="I123" s="49" t="inlineStr">
        <is>
          <t>August 2026- Olsson gives the Bruins another projectabl […]</t>
        </is>
      </c>
    </row>
    <row r="124">
      <c r="A124" s="47" t="inlineStr">
        <is>
          <t>☐</t>
        </is>
      </c>
      <c r="B124" t="n">
        <v>123</v>
      </c>
      <c r="C124" t="n">
        <v>4</v>
      </c>
      <c r="D124" t="n">
        <v>27</v>
      </c>
      <c r="E124" t="inlineStr">
        <is>
          <t>Vladimir Proskurin</t>
        </is>
      </c>
      <c r="F124" t="inlineStr">
        <is>
          <t>G</t>
        </is>
      </c>
      <c r="G124" s="48" t="n">
        <v>6</v>
      </c>
      <c r="H124" s="48" t="n">
        <v>5</v>
      </c>
      <c r="I124" s="49" t="inlineStr">
        <is>
          <t>A speedy, athletic goaltender who has made significant strides in control and structure.</t>
        </is>
      </c>
    </row>
    <row r="125">
      <c r="A125" s="47" t="inlineStr">
        <is>
          <t>☐</t>
        </is>
      </c>
      <c r="B125" t="n">
        <v>124</v>
      </c>
      <c r="C125" t="n">
        <v>4</v>
      </c>
      <c r="D125" t="n">
        <v>28</v>
      </c>
      <c r="E125" t="inlineStr">
        <is>
          <t>Olivers Murnieks</t>
        </is>
      </c>
      <c r="F125" t="inlineStr">
        <is>
          <t>C</t>
        </is>
      </c>
      <c r="G125" s="48" t="n">
        <v>6</v>
      </c>
      <c r="H125" s="48" t="n">
        <v>7</v>
      </c>
      <c r="I125" s="49" t="inlineStr">
        <is>
          <t>Strong, intelligent checking forward with limited offensive upside.</t>
        </is>
      </c>
    </row>
    <row r="126">
      <c r="A126" s="47" t="inlineStr">
        <is>
          <t>☐</t>
        </is>
      </c>
      <c r="B126" t="n">
        <v>125</v>
      </c>
      <c r="C126" t="n">
        <v>4</v>
      </c>
      <c r="D126" t="n">
        <v>29</v>
      </c>
      <c r="E126" t="inlineStr">
        <is>
          <t>Ryder Fetterolf</t>
        </is>
      </c>
      <c r="F126" t="inlineStr">
        <is>
          <t>G</t>
        </is>
      </c>
      <c r="G126" s="48" t="n">
        <v>5</v>
      </c>
      <c r="H126" s="48" t="n">
        <v>4</v>
      </c>
      <c r="I126" s="49" t="inlineStr">
        <is>
          <t>September 2026 – Ryder Fetterolf is an athletic, unders […]</t>
        </is>
      </c>
    </row>
    <row r="127">
      <c r="A127" s="47" t="inlineStr">
        <is>
          <t>☐</t>
        </is>
      </c>
      <c r="B127" t="n">
        <v>126</v>
      </c>
      <c r="C127" t="n">
        <v>4</v>
      </c>
      <c r="D127" t="n">
        <v>30</v>
      </c>
      <c r="E127" t="inlineStr">
        <is>
          <t>Tobias Tvrznik</t>
        </is>
      </c>
      <c r="F127" t="inlineStr">
        <is>
          <t>G</t>
        </is>
      </c>
      <c r="G127" s="48" t="n">
        <v>4</v>
      </c>
      <c r="H127" s="48" t="n">
        <v>4</v>
      </c>
      <c r="I127" s="49" t="inlineStr">
        <is>
          <t>September 2026 – Tobias Tvrznik is a big, athletic Czec […]</t>
        </is>
      </c>
    </row>
    <row r="128">
      <c r="A128" s="47" t="inlineStr">
        <is>
          <t>☐</t>
        </is>
      </c>
      <c r="B128" t="n">
        <v>127</v>
      </c>
      <c r="C128" t="n">
        <v>4</v>
      </c>
      <c r="D128" t="n">
        <v>31</v>
      </c>
      <c r="E128" t="inlineStr">
        <is>
          <t>Brady Knowling</t>
        </is>
      </c>
      <c r="F128" t="inlineStr">
        <is>
          <t>G</t>
        </is>
      </c>
      <c r="G128" s="48" t="n">
        <v>6.5</v>
      </c>
      <c r="H128" s="48" t="n">
        <v>5</v>
      </c>
      <c r="I128" s="49" t="inlineStr">
        <is>
          <t>A big-bodied goaltender who uses his frame intelligently to take away space and limit shooting options.</t>
        </is>
      </c>
    </row>
    <row r="129">
      <c r="A129" s="47" t="inlineStr">
        <is>
          <t>☐</t>
        </is>
      </c>
      <c r="B129" t="n">
        <v>128</v>
      </c>
      <c r="C129" t="n">
        <v>4</v>
      </c>
      <c r="D129" t="n">
        <v>32</v>
      </c>
      <c r="E129" t="inlineStr">
        <is>
          <t>Axel Elofsson</t>
        </is>
      </c>
      <c r="F129" t="inlineStr">
        <is>
          <t>D</t>
        </is>
      </c>
      <c r="G129" s="48" t="n">
        <v>6.5</v>
      </c>
      <c r="H129" s="48" t="n">
        <v>6</v>
      </c>
      <c r="I129" s="49" t="inlineStr">
        <is>
          <t>Offense-first, right-shot defenseman who drives a power play with his skating and distribution, and the most productive blueliner in his draft class at the U20 level. The size is the risk, but the fantasy ceiling is a power-play-running top-four defender, the highest of this group.</t>
        </is>
      </c>
    </row>
    <row r="130">
      <c r="A130" s="47" t="inlineStr">
        <is>
          <t>☐</t>
        </is>
      </c>
      <c r="B130" t="n">
        <v>129</v>
      </c>
      <c r="C130" t="n">
        <v>5</v>
      </c>
      <c r="D130" t="n">
        <v>1</v>
      </c>
      <c r="E130" t="inlineStr">
        <is>
          <t>Connor Davis</t>
        </is>
      </c>
      <c r="F130" t="inlineStr">
        <is>
          <t>RW</t>
        </is>
      </c>
      <c r="G130" s="48" t="n">
        <v>6</v>
      </c>
      <c r="H130" s="48" t="n">
        <v>4.2</v>
      </c>
      <c r="I130" s="49" t="inlineStr">
        <is>
          <t>Right-shot winger with north-south speed and a quick release. Projects as a middle-six finisher who can add shots and even-strength goals if transition pace carries to the NCAA.</t>
        </is>
      </c>
    </row>
    <row r="131">
      <c r="A131" s="47" t="inlineStr">
        <is>
          <t>☐</t>
        </is>
      </c>
      <c r="B131" t="n">
        <v>130</v>
      </c>
      <c r="C131" t="n">
        <v>5</v>
      </c>
      <c r="D131" t="n">
        <v>2</v>
      </c>
      <c r="E131" t="inlineStr">
        <is>
          <t>Theodor Knights</t>
        </is>
      </c>
      <c r="F131" t="inlineStr">
        <is>
          <t>D</t>
        </is>
      </c>
      <c r="G131" s="48" t="n">
        <v>4</v>
      </c>
      <c r="H131" s="48" t="n">
        <v>4</v>
      </c>
      <c r="I131" s="49" t="n"/>
    </row>
    <row r="132">
      <c r="A132" s="47" t="inlineStr">
        <is>
          <t>☐</t>
        </is>
      </c>
      <c r="B132" t="n">
        <v>131</v>
      </c>
      <c r="C132" t="n">
        <v>5</v>
      </c>
      <c r="D132" t="n">
        <v>3</v>
      </c>
      <c r="E132" t="inlineStr">
        <is>
          <t>Finn Kearns</t>
        </is>
      </c>
      <c r="F132" t="inlineStr">
        <is>
          <t>D</t>
        </is>
      </c>
      <c r="G132" s="48" t="n"/>
      <c r="H132" s="48" t="n"/>
      <c r="I132" s="49" t="n"/>
    </row>
    <row r="133">
      <c r="A133" s="47" t="inlineStr">
        <is>
          <t>☐</t>
        </is>
      </c>
      <c r="B133" t="n">
        <v>132</v>
      </c>
      <c r="C133" t="n">
        <v>5</v>
      </c>
      <c r="D133" t="n">
        <v>4</v>
      </c>
      <c r="E133" t="inlineStr">
        <is>
          <t>Simon Katolicky</t>
        </is>
      </c>
      <c r="F133" t="inlineStr">
        <is>
          <t>LW</t>
        </is>
      </c>
      <c r="G133" s="48" t="n">
        <v>6</v>
      </c>
      <c r="H133" s="48" t="n">
        <v>4.5</v>
      </c>
      <c r="I133" s="49" t="inlineStr">
        <is>
          <t>A towering forward with genuine power forward upside.</t>
        </is>
      </c>
    </row>
    <row r="134">
      <c r="A134" s="47" t="inlineStr">
        <is>
          <t>☐</t>
        </is>
      </c>
      <c r="B134" t="n">
        <v>133</v>
      </c>
      <c r="C134" t="n">
        <v>5</v>
      </c>
      <c r="D134" t="n">
        <v>5</v>
      </c>
      <c r="E134" t="inlineStr">
        <is>
          <t>Andrew Robinson</t>
        </is>
      </c>
      <c r="F134" t="inlineStr">
        <is>
          <t>D</t>
        </is>
      </c>
      <c r="G134" s="48" t="n">
        <v>3.5</v>
      </c>
      <c r="H134" s="48" t="n">
        <v>3.5</v>
      </c>
      <c r="I134" s="49" t="inlineStr">
        <is>
          <t>September 2026 – Andrew Robinson is a steady two-way de […]</t>
        </is>
      </c>
    </row>
    <row r="135">
      <c r="A135" s="47" t="inlineStr">
        <is>
          <t>☐</t>
        </is>
      </c>
      <c r="B135" t="n">
        <v>134</v>
      </c>
      <c r="C135" t="n">
        <v>5</v>
      </c>
      <c r="D135" t="n">
        <v>6</v>
      </c>
      <c r="E135" t="inlineStr">
        <is>
          <t>Morgan Anderberg</t>
        </is>
      </c>
      <c r="F135" t="inlineStr">
        <is>
          <t>C</t>
        </is>
      </c>
      <c r="G135" s="48" t="n">
        <v>5.5</v>
      </c>
      <c r="H135" s="48" t="n">
        <v>4</v>
      </c>
      <c r="I135" s="49" t="inlineStr">
        <is>
          <t>A hard-working forward with plus-level skating and a strong motor.</t>
        </is>
      </c>
    </row>
    <row r="136">
      <c r="A136" s="47" t="inlineStr">
        <is>
          <t>☐</t>
        </is>
      </c>
      <c r="B136" t="n">
        <v>135</v>
      </c>
      <c r="C136" t="n">
        <v>5</v>
      </c>
      <c r="D136" t="n">
        <v>7</v>
      </c>
      <c r="E136" t="inlineStr">
        <is>
          <t>Alexandre Talliefer</t>
        </is>
      </c>
      <c r="F136" t="inlineStr">
        <is>
          <t>D</t>
        </is>
      </c>
      <c r="G136" s="48" t="n">
        <v>3.5</v>
      </c>
      <c r="H136" s="48" t="n">
        <v>3.5</v>
      </c>
      <c r="I136" s="49" t="inlineStr">
        <is>
          <t>September 2026 – Alexandre Taillefer is a dynamic-skati […]</t>
        </is>
      </c>
    </row>
    <row r="137">
      <c r="A137" s="47" t="inlineStr">
        <is>
          <t>☐</t>
        </is>
      </c>
      <c r="B137" t="n">
        <v>136</v>
      </c>
      <c r="C137" t="n">
        <v>5</v>
      </c>
      <c r="D137" t="n">
        <v>8</v>
      </c>
      <c r="E137" t="inlineStr">
        <is>
          <t>KJ Sauer</t>
        </is>
      </c>
      <c r="F137" t="inlineStr">
        <is>
          <t>C</t>
        </is>
      </c>
      <c r="G137" s="48" t="n"/>
      <c r="H137" s="48" t="n"/>
      <c r="I137" s="49" t="n"/>
    </row>
    <row r="138">
      <c r="A138" s="47" t="inlineStr">
        <is>
          <t>☐</t>
        </is>
      </c>
      <c r="B138" t="n">
        <v>137</v>
      </c>
      <c r="C138" t="n">
        <v>5</v>
      </c>
      <c r="D138" t="n">
        <v>9</v>
      </c>
      <c r="E138" t="inlineStr">
        <is>
          <t>Filip Ruzicka</t>
        </is>
      </c>
      <c r="F138" t="inlineStr">
        <is>
          <t>G</t>
        </is>
      </c>
      <c r="G138" s="48" t="n">
        <v>4.5</v>
      </c>
      <c r="H138" s="48" t="n">
        <v>3.5</v>
      </c>
      <c r="I138" s="49" t="inlineStr">
        <is>
          <t>A big, steady, reliable, technically sound goaltender who tracks pucks extremely well, who does not overcommit and uses his size to his advantage. Keep an eye on him as he enters the 2026 NHL Draft.</t>
        </is>
      </c>
    </row>
    <row r="139">
      <c r="A139" s="47" t="inlineStr">
        <is>
          <t>☐</t>
        </is>
      </c>
      <c r="B139" t="n">
        <v>138</v>
      </c>
      <c r="C139" t="n">
        <v>5</v>
      </c>
      <c r="D139" t="n">
        <v>10</v>
      </c>
      <c r="E139" t="inlineStr">
        <is>
          <t>Philip Hemmyr</t>
        </is>
      </c>
      <c r="F139" t="inlineStr">
        <is>
          <t>LW</t>
        </is>
      </c>
      <c r="G139" s="48" t="n"/>
      <c r="H139" s="48" t="n"/>
      <c r="I139" s="49" t="n"/>
    </row>
    <row r="140">
      <c r="A140" s="47" t="inlineStr">
        <is>
          <t>☐</t>
        </is>
      </c>
      <c r="B140" t="n">
        <v>139</v>
      </c>
      <c r="C140" t="n">
        <v>5</v>
      </c>
      <c r="D140" t="n">
        <v>11</v>
      </c>
      <c r="E140" t="inlineStr">
        <is>
          <t>Nicholas Bogas</t>
        </is>
      </c>
      <c r="F140" t="inlineStr">
        <is>
          <t>D</t>
        </is>
      </c>
      <c r="G140" s="48" t="n">
        <v>2.5</v>
      </c>
      <c r="H140" s="48" t="n">
        <v>4</v>
      </c>
      <c r="I140" s="49" t="inlineStr">
        <is>
          <t>Defense-first, highly competitive left-shot defenseman who defends the rush, blocks shots, and retains pucks rather than driving offense. With almost no scoring to his game yet, the fantasy value is minimal outside deep peripheral-heavy formats.</t>
        </is>
      </c>
    </row>
    <row r="141">
      <c r="A141" s="47" t="inlineStr">
        <is>
          <t>☐</t>
        </is>
      </c>
      <c r="B141" t="n">
        <v>140</v>
      </c>
      <c r="C141" t="n">
        <v>5</v>
      </c>
      <c r="D141" t="n">
        <v>12</v>
      </c>
      <c r="E141" t="inlineStr">
        <is>
          <t>Cole Tuminaro</t>
        </is>
      </c>
      <c r="F141" t="inlineStr">
        <is>
          <t>D</t>
        </is>
      </c>
      <c r="G141" s="48" t="n">
        <v>5</v>
      </c>
      <c r="H141" s="48" t="n">
        <v>5</v>
      </c>
      <c r="I141" s="49" t="inlineStr">
        <is>
          <t>A towering defensive defenseman who may not have value in shallower, offense focussed leagues.</t>
        </is>
      </c>
    </row>
    <row r="142">
      <c r="A142" s="47" t="inlineStr">
        <is>
          <t>☐</t>
        </is>
      </c>
      <c r="B142" t="n">
        <v>141</v>
      </c>
      <c r="C142" t="n">
        <v>5</v>
      </c>
      <c r="D142" t="n">
        <v>13</v>
      </c>
      <c r="E142" t="inlineStr">
        <is>
          <t>Vladimir Dravecky</t>
        </is>
      </c>
      <c r="F142" t="inlineStr">
        <is>
          <t>D</t>
        </is>
      </c>
      <c r="G142" s="48" t="n">
        <v>5.5</v>
      </c>
      <c r="H142" s="48" t="n">
        <v>5.5</v>
      </c>
      <c r="I142" s="49" t="inlineStr">
        <is>
          <t>A slight right-shot defenceman, Dravecky is a mobile and smart puck moving defenceman, who possesses an active stick and some two-way capabilities</t>
        </is>
      </c>
    </row>
    <row r="143">
      <c r="A143" s="47" t="inlineStr">
        <is>
          <t>☐</t>
        </is>
      </c>
      <c r="B143" t="n">
        <v>142</v>
      </c>
      <c r="C143" t="n">
        <v>5</v>
      </c>
      <c r="D143" t="n">
        <v>14</v>
      </c>
      <c r="E143" t="inlineStr">
        <is>
          <t>Parker Snell</t>
        </is>
      </c>
      <c r="F143" t="inlineStr">
        <is>
          <t>G</t>
        </is>
      </c>
      <c r="G143" s="48" t="n">
        <v>4</v>
      </c>
      <c r="H143" s="48" t="n">
        <v>4</v>
      </c>
      <c r="I143" s="49" t="inlineStr">
        <is>
          <t>September 2026 – Parker Snell is a big, athletic goalte […]</t>
        </is>
      </c>
    </row>
    <row r="144">
      <c r="A144" s="47" t="inlineStr">
        <is>
          <t>☐</t>
        </is>
      </c>
      <c r="B144" t="n">
        <v>143</v>
      </c>
      <c r="C144" t="n">
        <v>5</v>
      </c>
      <c r="D144" t="n">
        <v>15</v>
      </c>
      <c r="E144" t="inlineStr">
        <is>
          <t>Beckham Edwards</t>
        </is>
      </c>
      <c r="F144" t="inlineStr">
        <is>
          <t>C</t>
        </is>
      </c>
      <c r="G144" s="48" t="n">
        <v>6</v>
      </c>
      <c r="H144" s="48" t="n">
        <v>5.5</v>
      </c>
      <c r="I144" s="49" t="inlineStr">
        <is>
          <t>An intelligent, patient player with skill, finishing ability and solid checking elements in his game.</t>
        </is>
      </c>
    </row>
    <row r="145">
      <c r="A145" s="47" t="inlineStr">
        <is>
          <t>☐</t>
        </is>
      </c>
      <c r="B145" t="n">
        <v>144</v>
      </c>
      <c r="C145" t="n">
        <v>5</v>
      </c>
      <c r="D145" t="n">
        <v>16</v>
      </c>
      <c r="E145" t="inlineStr">
        <is>
          <t>Brian McFadden</t>
        </is>
      </c>
      <c r="F145" t="inlineStr">
        <is>
          <t>D</t>
        </is>
      </c>
      <c r="G145" s="48" t="n"/>
      <c r="H145" s="48" t="n"/>
      <c r="I145" s="49" t="n"/>
    </row>
    <row r="146">
      <c r="A146" s="47" t="inlineStr">
        <is>
          <t>☐</t>
        </is>
      </c>
      <c r="B146" t="n">
        <v>145</v>
      </c>
      <c r="C146" t="n">
        <v>5</v>
      </c>
      <c r="D146" t="n">
        <v>17</v>
      </c>
      <c r="E146" t="inlineStr">
        <is>
          <t>Vertti Svensk</t>
        </is>
      </c>
      <c r="F146" t="inlineStr">
        <is>
          <t>D</t>
        </is>
      </c>
      <c r="G146" s="48" t="n">
        <v>6</v>
      </c>
      <c r="H146" s="48" t="n">
        <v>4</v>
      </c>
      <c r="I146" s="49" t="inlineStr">
        <is>
          <t>Highly mobile defender with brilliant skating, but whose game needs a lot of refinement.</t>
        </is>
      </c>
    </row>
    <row r="147">
      <c r="A147" s="47" t="inlineStr">
        <is>
          <t>☐</t>
        </is>
      </c>
      <c r="B147" t="n">
        <v>146</v>
      </c>
      <c r="C147" t="n">
        <v>5</v>
      </c>
      <c r="D147" t="n">
        <v>18</v>
      </c>
      <c r="E147" t="inlineStr">
        <is>
          <t>Eric Frossard</t>
        </is>
      </c>
      <c r="F147" t="inlineStr">
        <is>
          <t>D</t>
        </is>
      </c>
      <c r="G147" s="48" t="n">
        <v>5</v>
      </c>
      <c r="H147" s="48" t="n">
        <v>5</v>
      </c>
      <c r="I147" s="49" t="n"/>
    </row>
    <row r="148">
      <c r="A148" s="47" t="inlineStr">
        <is>
          <t>☐</t>
        </is>
      </c>
      <c r="B148" t="n">
        <v>147</v>
      </c>
      <c r="C148" t="n">
        <v>5</v>
      </c>
      <c r="D148" t="n">
        <v>19</v>
      </c>
      <c r="E148" t="inlineStr">
        <is>
          <t>Florent Houle</t>
        </is>
      </c>
      <c r="F148" t="inlineStr">
        <is>
          <t>RW</t>
        </is>
      </c>
      <c r="G148" s="48" t="n">
        <v>5</v>
      </c>
      <c r="H148" s="48" t="n">
        <v>3.8</v>
      </c>
      <c r="I148" s="49" t="inlineStr">
        <is>
          <t>Right-shot power winger with cutback-and-drive game, inside timing, and middle-lane touches. Projects for depth scoring with some hits and PIM if the physical element carries up levels.</t>
        </is>
      </c>
    </row>
    <row r="149">
      <c r="A149" s="47" t="inlineStr">
        <is>
          <t>☐</t>
        </is>
      </c>
      <c r="B149" t="n">
        <v>148</v>
      </c>
      <c r="C149" t="n">
        <v>5</v>
      </c>
      <c r="D149" t="n">
        <v>20</v>
      </c>
      <c r="E149" t="inlineStr">
        <is>
          <t>Luken Huff</t>
        </is>
      </c>
      <c r="F149" t="inlineStr">
        <is>
          <t>D</t>
        </is>
      </c>
      <c r="G149" s="48" t="n">
        <v>4.5</v>
      </c>
      <c r="H149" s="48" t="n">
        <v>5</v>
      </c>
      <c r="I149" s="49" t="inlineStr">
        <is>
          <t>A defensive defenseman drafted as an overager. Not much offense to provide, but could establish as a bottom pair defender.</t>
        </is>
      </c>
    </row>
    <row r="150">
      <c r="A150" s="47" t="inlineStr">
        <is>
          <t>☐</t>
        </is>
      </c>
      <c r="B150" t="n">
        <v>149</v>
      </c>
      <c r="C150" t="n">
        <v>5</v>
      </c>
      <c r="D150" t="n">
        <v>21</v>
      </c>
      <c r="E150" t="inlineStr">
        <is>
          <t>Daniil Rusakovich</t>
        </is>
      </c>
      <c r="F150" t="inlineStr">
        <is>
          <t>G</t>
        </is>
      </c>
      <c r="G150" s="48" t="n"/>
      <c r="H150" s="48" t="n"/>
      <c r="I150" s="49" t="n"/>
    </row>
    <row r="151">
      <c r="A151" s="47" t="inlineStr">
        <is>
          <t>☐</t>
        </is>
      </c>
      <c r="B151" t="n">
        <v>150</v>
      </c>
      <c r="C151" t="n">
        <v>5</v>
      </c>
      <c r="D151" t="n">
        <v>22</v>
      </c>
      <c r="E151" t="inlineStr">
        <is>
          <t>Carter Stevens</t>
        </is>
      </c>
      <c r="F151" t="inlineStr">
        <is>
          <t>RW</t>
        </is>
      </c>
      <c r="G151" s="48" t="n">
        <v>6</v>
      </c>
      <c r="H151" s="48" t="n">
        <v>6</v>
      </c>
      <c r="I151" s="49" t="inlineStr">
        <is>
          <t>September 2026. Carter Stevens is a physical, goal-orie […]</t>
        </is>
      </c>
    </row>
    <row r="152">
      <c r="A152" s="47" t="inlineStr">
        <is>
          <t>☐</t>
        </is>
      </c>
      <c r="B152" t="n">
        <v>151</v>
      </c>
      <c r="C152" t="n">
        <v>5</v>
      </c>
      <c r="D152" t="n">
        <v>23</v>
      </c>
      <c r="E152" t="inlineStr">
        <is>
          <t>Harris Pangretitsch</t>
        </is>
      </c>
      <c r="F152" t="inlineStr">
        <is>
          <t>D</t>
        </is>
      </c>
      <c r="G152" s="48" t="n">
        <v>4</v>
      </c>
      <c r="H152" s="48" t="n">
        <v>4</v>
      </c>
      <c r="I152" s="49" t="inlineStr">
        <is>
          <t>A play-smothering, shutdown defenseman who already has NHL size.</t>
        </is>
      </c>
    </row>
    <row r="153">
      <c r="A153" s="47" t="inlineStr">
        <is>
          <t>☐</t>
        </is>
      </c>
      <c r="B153" t="n">
        <v>152</v>
      </c>
      <c r="C153" t="n">
        <v>5</v>
      </c>
      <c r="D153" t="n">
        <v>24</v>
      </c>
      <c r="E153" t="inlineStr">
        <is>
          <t>Theodore Lechner</t>
        </is>
      </c>
      <c r="F153" t="inlineStr">
        <is>
          <t>D</t>
        </is>
      </c>
      <c r="G153" s="48" t="n"/>
      <c r="H153" s="48" t="n"/>
      <c r="I153" s="49" t="n"/>
    </row>
    <row r="154">
      <c r="A154" s="47" t="inlineStr">
        <is>
          <t>☐</t>
        </is>
      </c>
      <c r="B154" t="n">
        <v>153</v>
      </c>
      <c r="C154" t="n">
        <v>5</v>
      </c>
      <c r="D154" t="n">
        <v>25</v>
      </c>
      <c r="E154" t="inlineStr">
        <is>
          <t>Giorgois Pantelas</t>
        </is>
      </c>
      <c r="F154" t="inlineStr">
        <is>
          <t>D</t>
        </is>
      </c>
      <c r="G154" s="48" t="n">
        <v>6</v>
      </c>
      <c r="H154" s="48" t="n">
        <v>6.5</v>
      </c>
      <c r="I154" s="49" t="inlineStr">
        <is>
          <t>September 2026 – Giorgos Pantelas is a physical, defens […]</t>
        </is>
      </c>
    </row>
    <row r="155">
      <c r="A155" s="47" t="inlineStr">
        <is>
          <t>☐</t>
        </is>
      </c>
      <c r="B155" t="n">
        <v>154</v>
      </c>
      <c r="C155" t="n">
        <v>5</v>
      </c>
      <c r="D155" t="n">
        <v>26</v>
      </c>
      <c r="E155" t="inlineStr">
        <is>
          <t>Cooper Soller</t>
        </is>
      </c>
      <c r="F155" t="inlineStr">
        <is>
          <t>C</t>
        </is>
      </c>
      <c r="G155" s="48" t="n">
        <v>3</v>
      </c>
      <c r="H155" s="48" t="n">
        <v>3</v>
      </c>
      <c r="I155" s="49" t="n"/>
    </row>
    <row r="156">
      <c r="A156" s="47" t="inlineStr">
        <is>
          <t>☐</t>
        </is>
      </c>
      <c r="B156" t="n">
        <v>155</v>
      </c>
      <c r="C156" t="n">
        <v>5</v>
      </c>
      <c r="D156" t="n">
        <v>27</v>
      </c>
      <c r="E156" t="inlineStr">
        <is>
          <t>Ryan Brown</t>
        </is>
      </c>
      <c r="F156" t="inlineStr">
        <is>
          <t>LW</t>
        </is>
      </c>
      <c r="G156" s="48" t="n">
        <v>4</v>
      </c>
      <c r="H156" s="48" t="n">
        <v>4</v>
      </c>
      <c r="I156" s="49" t="inlineStr">
        <is>
          <t>September 2026. Ryan Brown is a high-energy scoring win […]</t>
        </is>
      </c>
    </row>
    <row r="157">
      <c r="A157" s="47" t="inlineStr">
        <is>
          <t>☐</t>
        </is>
      </c>
      <c r="B157" t="n">
        <v>156</v>
      </c>
      <c r="C157" t="n">
        <v>5</v>
      </c>
      <c r="D157" t="n">
        <v>28</v>
      </c>
      <c r="E157" t="inlineStr">
        <is>
          <t>Domán Szongoth</t>
        </is>
      </c>
      <c r="F157" t="inlineStr">
        <is>
          <t>C</t>
        </is>
      </c>
      <c r="G157" s="48" t="n">
        <v>5</v>
      </c>
      <c r="H157" s="48" t="n">
        <v>5</v>
      </c>
      <c r="I157" s="49" t="inlineStr">
        <is>
          <t>September 2026 – Doman Szongoth is a diligent two-way c […]</t>
        </is>
      </c>
    </row>
    <row r="158">
      <c r="A158" s="47" t="inlineStr">
        <is>
          <t>☐</t>
        </is>
      </c>
      <c r="B158" t="n">
        <v>157</v>
      </c>
      <c r="C158" t="n">
        <v>5</v>
      </c>
      <c r="D158" t="n">
        <v>29</v>
      </c>
      <c r="E158" t="inlineStr">
        <is>
          <t>Jacob Vandeven</t>
        </is>
      </c>
      <c r="F158" t="inlineStr">
        <is>
          <t>D</t>
        </is>
      </c>
      <c r="G158" s="48" t="n"/>
      <c r="H158" s="48" t="n"/>
      <c r="I158" s="49" t="n"/>
    </row>
    <row r="159">
      <c r="A159" s="47" t="inlineStr">
        <is>
          <t>☐</t>
        </is>
      </c>
      <c r="B159" t="n">
        <v>158</v>
      </c>
      <c r="C159" t="n">
        <v>5</v>
      </c>
      <c r="D159" t="n">
        <v>30</v>
      </c>
      <c r="E159" t="inlineStr">
        <is>
          <t>Cooper Williams</t>
        </is>
      </c>
      <c r="F159" t="inlineStr">
        <is>
          <t>C</t>
        </is>
      </c>
      <c r="G159" s="48" t="n">
        <v>6.5</v>
      </c>
      <c r="H159" s="48" t="n">
        <v>4.5</v>
      </c>
      <c r="I159" s="49" t="inlineStr">
        <is>
          <t>September 2026 – Cooper Williams is a smart, responsibl […]</t>
        </is>
      </c>
    </row>
    <row r="160">
      <c r="A160" s="47" t="inlineStr">
        <is>
          <t>☐</t>
        </is>
      </c>
      <c r="B160" t="n">
        <v>159</v>
      </c>
      <c r="C160" t="n">
        <v>5</v>
      </c>
      <c r="D160" t="n">
        <v>31</v>
      </c>
      <c r="E160" t="inlineStr">
        <is>
          <t>Will McLaughlin</t>
        </is>
      </c>
      <c r="F160" t="inlineStr">
        <is>
          <t>D</t>
        </is>
      </c>
      <c r="G160" s="48" t="n">
        <v>5</v>
      </c>
      <c r="H160" s="48" t="n">
        <v>5</v>
      </c>
      <c r="I160" s="49" t="inlineStr">
        <is>
          <t>September 2026 – Will McLaughlin is a big, mobile, puck […]</t>
        </is>
      </c>
    </row>
    <row r="161">
      <c r="A161" s="47" t="inlineStr">
        <is>
          <t>☐</t>
        </is>
      </c>
      <c r="B161" t="n">
        <v>160</v>
      </c>
      <c r="C161" t="n">
        <v>5</v>
      </c>
      <c r="D161" t="n">
        <v>32</v>
      </c>
      <c r="E161" t="inlineStr">
        <is>
          <t>Matvei Nikonovich</t>
        </is>
      </c>
      <c r="F161" t="inlineStr">
        <is>
          <t>G</t>
        </is>
      </c>
      <c r="G161" s="48" t="n"/>
      <c r="H161" s="48" t="n"/>
      <c r="I161" s="49" t="n"/>
    </row>
    <row r="162">
      <c r="A162" s="47" t="inlineStr">
        <is>
          <t>☐</t>
        </is>
      </c>
      <c r="B162" t="n">
        <v>161</v>
      </c>
      <c r="C162" t="n">
        <v>6</v>
      </c>
      <c r="D162" t="n">
        <v>1</v>
      </c>
      <c r="E162" t="inlineStr">
        <is>
          <t>Yaroslav Fedoseyev</t>
        </is>
      </c>
      <c r="F162" t="inlineStr">
        <is>
          <t>D</t>
        </is>
      </c>
      <c r="G162" s="48" t="n">
        <v>5.5</v>
      </c>
      <c r="H162" s="48" t="n">
        <v>4.5</v>
      </c>
      <c r="I162" s="49" t="inlineStr">
        <is>
          <t>A gritty, puck moving defenseman who’s punishing in battles.</t>
        </is>
      </c>
    </row>
    <row r="163">
      <c r="A163" s="47" t="inlineStr">
        <is>
          <t>☐</t>
        </is>
      </c>
      <c r="B163" t="n">
        <v>162</v>
      </c>
      <c r="C163" t="n">
        <v>6</v>
      </c>
      <c r="D163" t="n">
        <v>2</v>
      </c>
      <c r="E163" t="inlineStr">
        <is>
          <t>Andre Mondoux</t>
        </is>
      </c>
      <c r="F163" t="inlineStr">
        <is>
          <t>D</t>
        </is>
      </c>
      <c r="G163" s="48" t="n">
        <v>5</v>
      </c>
      <c r="H163" s="48" t="n">
        <v>6</v>
      </c>
      <c r="I163" s="49" t="inlineStr">
        <is>
          <t>September 2026 – Andre Mondoux is a big, physical, stay […]</t>
        </is>
      </c>
    </row>
    <row r="164">
      <c r="A164" s="47" t="inlineStr">
        <is>
          <t>☐</t>
        </is>
      </c>
      <c r="B164" t="n">
        <v>163</v>
      </c>
      <c r="C164" t="n">
        <v>6</v>
      </c>
      <c r="D164" t="n">
        <v>3</v>
      </c>
      <c r="E164" t="inlineStr">
        <is>
          <t>Darian Anderson</t>
        </is>
      </c>
      <c r="F164" t="inlineStr">
        <is>
          <t>RW</t>
        </is>
      </c>
      <c r="G164" s="48" t="n"/>
      <c r="H164" s="48" t="n"/>
      <c r="I164" s="49" t="n"/>
    </row>
    <row r="165">
      <c r="A165" s="47" t="inlineStr">
        <is>
          <t>☐</t>
        </is>
      </c>
      <c r="B165" t="n">
        <v>164</v>
      </c>
      <c r="C165" t="n">
        <v>6</v>
      </c>
      <c r="D165" t="n">
        <v>4</v>
      </c>
      <c r="E165" t="inlineStr">
        <is>
          <t>Bode Laylin</t>
        </is>
      </c>
      <c r="F165" t="inlineStr">
        <is>
          <t>D</t>
        </is>
      </c>
      <c r="G165" s="48" t="n">
        <v>5</v>
      </c>
      <c r="H165" s="48" t="n">
        <v>5</v>
      </c>
      <c r="I165" s="49" t="inlineStr">
        <is>
          <t>A raw, solid-skating defenseman with offensive upside.</t>
        </is>
      </c>
    </row>
    <row r="166">
      <c r="A166" s="47" t="inlineStr">
        <is>
          <t>☐</t>
        </is>
      </c>
      <c r="B166" t="n">
        <v>165</v>
      </c>
      <c r="C166" t="n">
        <v>6</v>
      </c>
      <c r="D166" t="n">
        <v>5</v>
      </c>
      <c r="E166" t="inlineStr">
        <is>
          <t>Zachary Jovanoski</t>
        </is>
      </c>
      <c r="F166" t="inlineStr">
        <is>
          <t>G</t>
        </is>
      </c>
      <c r="G166" s="48" t="n"/>
      <c r="H166" s="48" t="n"/>
      <c r="I166" s="49" t="n"/>
    </row>
    <row r="167">
      <c r="A167" s="47" t="inlineStr">
        <is>
          <t>☐</t>
        </is>
      </c>
      <c r="B167" t="n">
        <v>166</v>
      </c>
      <c r="C167" t="n">
        <v>6</v>
      </c>
      <c r="D167" t="n">
        <v>6</v>
      </c>
      <c r="E167" t="inlineStr">
        <is>
          <t>Ola Palme</t>
        </is>
      </c>
      <c r="F167" t="inlineStr">
        <is>
          <t>D</t>
        </is>
      </c>
      <c r="G167" s="48" t="n">
        <v>4.5</v>
      </c>
      <c r="H167" s="48" t="n">
        <v>5</v>
      </c>
      <c r="I167" s="49" t="inlineStr">
        <is>
          <t>Mobile, two-way left-shot defenseman who moves the puck cleanly and reads the game well beyond his draft slot. The fantasy ceiling hinges on power-play access, which isn’t guaranteed, so the realistic value is a steady second-pairing role with second-unit looks at best.</t>
        </is>
      </c>
    </row>
    <row r="168">
      <c r="A168" s="47" t="inlineStr">
        <is>
          <t>☐</t>
        </is>
      </c>
      <c r="B168" t="n">
        <v>167</v>
      </c>
      <c r="C168" t="n">
        <v>6</v>
      </c>
      <c r="D168" t="n">
        <v>7</v>
      </c>
      <c r="E168" t="inlineStr">
        <is>
          <t>Landon Hafele</t>
        </is>
      </c>
      <c r="F168" t="inlineStr">
        <is>
          <t>C</t>
        </is>
      </c>
      <c r="G168" s="48" t="n">
        <v>6</v>
      </c>
      <c r="H168" s="48" t="n">
        <v>6</v>
      </c>
      <c r="I168" s="49" t="inlineStr">
        <is>
          <t>September 2026. Landon Hafele is a fast, energetic cent […]</t>
        </is>
      </c>
    </row>
    <row r="169">
      <c r="A169" s="47" t="inlineStr">
        <is>
          <t>☐</t>
        </is>
      </c>
      <c r="B169" t="n">
        <v>168</v>
      </c>
      <c r="C169" t="n">
        <v>6</v>
      </c>
      <c r="D169" t="n">
        <v>8</v>
      </c>
      <c r="E169" t="inlineStr">
        <is>
          <t>Vilho Vanhatalo</t>
        </is>
      </c>
      <c r="F169" t="inlineStr">
        <is>
          <t>RW</t>
        </is>
      </c>
      <c r="G169" s="48" t="n">
        <v>7.5</v>
      </c>
      <c r="H169" s="48" t="n">
        <v>4</v>
      </c>
      <c r="I169" s="49" t="inlineStr">
        <is>
          <t>A rangy winger with great physical profile and flashes of great individual skill.</t>
        </is>
      </c>
    </row>
    <row r="170">
      <c r="A170" s="47" t="inlineStr">
        <is>
          <t>☐</t>
        </is>
      </c>
      <c r="B170" t="n">
        <v>169</v>
      </c>
      <c r="C170" t="n">
        <v>6</v>
      </c>
      <c r="D170" t="n">
        <v>9</v>
      </c>
      <c r="E170" t="inlineStr">
        <is>
          <t>Brody Pepoy</t>
        </is>
      </c>
      <c r="F170" t="inlineStr">
        <is>
          <t>RW</t>
        </is>
      </c>
      <c r="G170" s="48" t="n">
        <v>6</v>
      </c>
      <c r="H170" s="48" t="n">
        <v>6</v>
      </c>
      <c r="I170" s="49" t="inlineStr">
        <is>
          <t>Lean, goal-leaning right winger and one of the draft’s better risers, from undrafted OHL free agent to a ranked prospect in a single season. The fantasy interest is the trajectory and the frame, with a middle-six scoring ceiling if the second-half form and added weight follow.</t>
        </is>
      </c>
    </row>
    <row r="171">
      <c r="A171" s="47" t="inlineStr">
        <is>
          <t>☐</t>
        </is>
      </c>
      <c r="B171" t="n">
        <v>170</v>
      </c>
      <c r="C171" t="n">
        <v>6</v>
      </c>
      <c r="D171" t="n">
        <v>10</v>
      </c>
      <c r="E171" t="inlineStr">
        <is>
          <t>Roberto Henriquez</t>
        </is>
      </c>
      <c r="F171" t="inlineStr">
        <is>
          <t>G</t>
        </is>
      </c>
      <c r="G171" s="48" t="n"/>
      <c r="H171" s="48" t="n"/>
      <c r="I171" s="49" t="n"/>
    </row>
    <row r="172">
      <c r="A172" s="47" t="inlineStr">
        <is>
          <t>☐</t>
        </is>
      </c>
      <c r="B172" t="n">
        <v>171</v>
      </c>
      <c r="C172" t="n">
        <v>6</v>
      </c>
      <c r="D172" t="n">
        <v>11</v>
      </c>
      <c r="E172" t="inlineStr">
        <is>
          <t>Lars Steiner</t>
        </is>
      </c>
      <c r="F172" t="inlineStr">
        <is>
          <t>RW</t>
        </is>
      </c>
      <c r="G172" s="48" t="n">
        <v>7.5</v>
      </c>
      <c r="H172" s="48" t="n">
        <v>7</v>
      </c>
      <c r="I172" s="49" t="inlineStr">
        <is>
          <t>A dependable forward with quick feet and a powerful shot.</t>
        </is>
      </c>
    </row>
    <row r="173">
      <c r="A173" s="47" t="inlineStr">
        <is>
          <t>☐</t>
        </is>
      </c>
      <c r="B173" t="n">
        <v>172</v>
      </c>
      <c r="C173" t="n">
        <v>6</v>
      </c>
      <c r="D173" t="n">
        <v>12</v>
      </c>
      <c r="E173" t="inlineStr">
        <is>
          <t>Luke Wilfley</t>
        </is>
      </c>
      <c r="F173" t="inlineStr">
        <is>
          <t>C</t>
        </is>
      </c>
      <c r="G173" s="48" t="n"/>
      <c r="H173" s="48" t="n"/>
      <c r="I173" s="49" t="n"/>
    </row>
    <row r="174">
      <c r="A174" s="47" t="inlineStr">
        <is>
          <t>☐</t>
        </is>
      </c>
      <c r="B174" t="n">
        <v>173</v>
      </c>
      <c r="C174" t="n">
        <v>6</v>
      </c>
      <c r="D174" t="n">
        <v>13</v>
      </c>
      <c r="E174" t="inlineStr">
        <is>
          <t>Artyon Matyuk</t>
        </is>
      </c>
      <c r="F174" t="inlineStr">
        <is>
          <t>C</t>
        </is>
      </c>
      <c r="G174" s="48" t="n">
        <v>3.5</v>
      </c>
      <c r="H174" s="48" t="n">
        <v>3.5</v>
      </c>
      <c r="I174" s="49" t="inlineStr">
        <is>
          <t>September 2026 – Artyom Matyuk is a small, skilled, hig […]</t>
        </is>
      </c>
    </row>
    <row r="175">
      <c r="A175" s="47" t="inlineStr">
        <is>
          <t>☐</t>
        </is>
      </c>
      <c r="B175" t="n">
        <v>174</v>
      </c>
      <c r="C175" t="n">
        <v>6</v>
      </c>
      <c r="D175" t="n">
        <v>14</v>
      </c>
      <c r="E175" t="inlineStr">
        <is>
          <t>Jake Gustafson</t>
        </is>
      </c>
      <c r="F175" t="inlineStr">
        <is>
          <t>C</t>
        </is>
      </c>
      <c r="G175" s="48" t="n">
        <v>4</v>
      </c>
      <c r="H175" s="48" t="n">
        <v>4</v>
      </c>
      <c r="I175" s="49" t="inlineStr">
        <is>
          <t>A large-bodied, defensively responsible centre.</t>
        </is>
      </c>
    </row>
    <row r="176">
      <c r="A176" s="47" t="inlineStr">
        <is>
          <t>☐</t>
        </is>
      </c>
      <c r="B176" t="n">
        <v>175</v>
      </c>
      <c r="C176" t="n">
        <v>6</v>
      </c>
      <c r="D176" t="n">
        <v>15</v>
      </c>
      <c r="E176" t="inlineStr">
        <is>
          <t>Luka Arkko</t>
        </is>
      </c>
      <c r="F176" t="inlineStr">
        <is>
          <t>LW</t>
        </is>
      </c>
      <c r="G176" s="48" t="n">
        <v>3</v>
      </c>
      <c r="H176" s="48" t="n">
        <v>3</v>
      </c>
      <c r="I176" s="49" t="inlineStr">
        <is>
          <t>September 2026 – Luka Arkko is a big, physical net-fron […]</t>
        </is>
      </c>
    </row>
    <row r="177">
      <c r="A177" s="47" t="inlineStr">
        <is>
          <t>☐</t>
        </is>
      </c>
      <c r="B177" t="n">
        <v>176</v>
      </c>
      <c r="C177" t="n">
        <v>6</v>
      </c>
      <c r="D177" t="n">
        <v>16</v>
      </c>
      <c r="E177" t="inlineStr">
        <is>
          <t>Lucian Bernat</t>
        </is>
      </c>
      <c r="F177" t="inlineStr">
        <is>
          <t>RW</t>
        </is>
      </c>
      <c r="G177" s="48" t="n">
        <v>4</v>
      </c>
      <c r="H177" s="48" t="n">
        <v>4</v>
      </c>
      <c r="I177" s="49" t="n"/>
    </row>
    <row r="178">
      <c r="A178" s="47" t="inlineStr">
        <is>
          <t>☐</t>
        </is>
      </c>
      <c r="B178" t="n">
        <v>177</v>
      </c>
      <c r="C178" t="n">
        <v>6</v>
      </c>
      <c r="D178" t="n">
        <v>17</v>
      </c>
      <c r="E178" t="inlineStr">
        <is>
          <t>Alex Kostov</t>
        </is>
      </c>
      <c r="F178" t="inlineStr">
        <is>
          <t>RW</t>
        </is>
      </c>
      <c r="G178" s="48" t="n"/>
      <c r="H178" s="48" t="n"/>
      <c r="I178" s="49" t="n"/>
    </row>
    <row r="179">
      <c r="A179" s="47" t="inlineStr">
        <is>
          <t>☐</t>
        </is>
      </c>
      <c r="B179" t="n">
        <v>178</v>
      </c>
      <c r="C179" t="n">
        <v>6</v>
      </c>
      <c r="D179" t="n">
        <v>18</v>
      </c>
      <c r="E179" t="inlineStr">
        <is>
          <t>Gleb Peshkov</t>
        </is>
      </c>
      <c r="F179" t="inlineStr">
        <is>
          <t>G</t>
        </is>
      </c>
      <c r="G179" s="48" t="n"/>
      <c r="H179" s="48" t="n"/>
      <c r="I179" s="49" t="n"/>
    </row>
    <row r="180">
      <c r="A180" s="47" t="inlineStr">
        <is>
          <t>☐</t>
        </is>
      </c>
      <c r="B180" t="n">
        <v>179</v>
      </c>
      <c r="C180" t="n">
        <v>6</v>
      </c>
      <c r="D180" t="n">
        <v>19</v>
      </c>
      <c r="E180" t="inlineStr">
        <is>
          <t>Benjamin Cossette-Ayotte</t>
        </is>
      </c>
      <c r="F180" t="inlineStr">
        <is>
          <t>D</t>
        </is>
      </c>
      <c r="G180" s="48" t="n">
        <v>5.5</v>
      </c>
      <c r="H180" s="48" t="n">
        <v>4.5</v>
      </c>
      <c r="I180" s="49" t="inlineStr">
        <is>
          <t>A high-IQ, two-way defenseman.</t>
        </is>
      </c>
    </row>
    <row r="181">
      <c r="A181" s="47" t="inlineStr">
        <is>
          <t>☐</t>
        </is>
      </c>
      <c r="B181" t="n">
        <v>180</v>
      </c>
      <c r="C181" t="n">
        <v>6</v>
      </c>
      <c r="D181" t="n">
        <v>20</v>
      </c>
      <c r="E181" t="inlineStr">
        <is>
          <t>Caden Harvey</t>
        </is>
      </c>
      <c r="F181" t="inlineStr">
        <is>
          <t>C</t>
        </is>
      </c>
      <c r="G181" s="48" t="n">
        <v>4</v>
      </c>
      <c r="H181" s="48" t="n">
        <v>4</v>
      </c>
      <c r="I181" s="49" t="inlineStr">
        <is>
          <t>September 2026 – Caden Harvey is a worker-bee forward t […]</t>
        </is>
      </c>
    </row>
    <row r="182">
      <c r="A182" s="47" t="inlineStr">
        <is>
          <t>☐</t>
        </is>
      </c>
      <c r="B182" t="n">
        <v>181</v>
      </c>
      <c r="C182" t="n">
        <v>6</v>
      </c>
      <c r="D182" t="n">
        <v>21</v>
      </c>
      <c r="E182" t="inlineStr">
        <is>
          <t>Cole Zurawski</t>
        </is>
      </c>
      <c r="F182" t="inlineStr">
        <is>
          <t>RW</t>
        </is>
      </c>
      <c r="G182" s="48" t="n">
        <v>6</v>
      </c>
      <c r="H182" s="48" t="n">
        <v>4</v>
      </c>
      <c r="I182" s="49" t="inlineStr">
        <is>
          <t>A confident rush attacker with some nice playmaking ideas.</t>
        </is>
      </c>
    </row>
    <row r="183">
      <c r="A183" s="47" t="inlineStr">
        <is>
          <t>☐</t>
        </is>
      </c>
      <c r="B183" t="n">
        <v>182</v>
      </c>
      <c r="C183" t="n">
        <v>6</v>
      </c>
      <c r="D183" t="n">
        <v>22</v>
      </c>
      <c r="E183" t="inlineStr">
        <is>
          <t>Anttoni Uronen</t>
        </is>
      </c>
      <c r="F183" t="inlineStr">
        <is>
          <t>C</t>
        </is>
      </c>
      <c r="G183" s="48" t="n">
        <v>3.5</v>
      </c>
      <c r="H183" s="48" t="n">
        <v>4.5</v>
      </c>
      <c r="I183" s="49" t="inlineStr">
        <is>
          <t>Sturdy, intense center who already holds his own in Finland’s top league at 17, winning physical battles and agitating with a heavy, after-the-whistle edge. The skating and modest offense cap him as a gritty depth center, so the fantasy value is peripheral more than points.</t>
        </is>
      </c>
    </row>
    <row r="184">
      <c r="A184" s="47" t="inlineStr">
        <is>
          <t>☐</t>
        </is>
      </c>
      <c r="B184" t="n">
        <v>183</v>
      </c>
      <c r="C184" t="n">
        <v>6</v>
      </c>
      <c r="D184" t="n">
        <v>23</v>
      </c>
      <c r="E184" t="inlineStr">
        <is>
          <t>Alexander Grunin</t>
        </is>
      </c>
      <c r="F184" t="inlineStr">
        <is>
          <t>D</t>
        </is>
      </c>
      <c r="G184" s="48" t="n"/>
      <c r="H184" s="48" t="n"/>
      <c r="I184" s="49" t="n"/>
    </row>
    <row r="185">
      <c r="A185" s="47" t="inlineStr">
        <is>
          <t>☐</t>
        </is>
      </c>
      <c r="B185" t="n">
        <v>184</v>
      </c>
      <c r="C185" t="n">
        <v>6</v>
      </c>
      <c r="D185" t="n">
        <v>24</v>
      </c>
      <c r="E185" t="inlineStr">
        <is>
          <t>Samuel Eriksson</t>
        </is>
      </c>
      <c r="F185" t="inlineStr">
        <is>
          <t>D</t>
        </is>
      </c>
      <c r="G185" s="48" t="n">
        <v>3</v>
      </c>
      <c r="H185" s="48" t="n">
        <v>3</v>
      </c>
      <c r="I185" s="49" t="n"/>
    </row>
    <row r="186">
      <c r="A186" s="47" t="inlineStr">
        <is>
          <t>☐</t>
        </is>
      </c>
      <c r="B186" t="n">
        <v>185</v>
      </c>
      <c r="C186" t="n">
        <v>6</v>
      </c>
      <c r="D186" t="n">
        <v>25</v>
      </c>
      <c r="E186" t="inlineStr">
        <is>
          <t>Jonas Woo</t>
        </is>
      </c>
      <c r="F186" t="inlineStr">
        <is>
          <t>D</t>
        </is>
      </c>
      <c r="G186" s="48" t="n">
        <v>4</v>
      </c>
      <c r="H186" s="48" t="n">
        <v>2.5</v>
      </c>
      <c r="I186" s="49" t="inlineStr">
        <is>
          <t>An undersized, offense-minded defenseman.</t>
        </is>
      </c>
    </row>
    <row r="187">
      <c r="A187" s="47" t="inlineStr">
        <is>
          <t>☐</t>
        </is>
      </c>
      <c r="B187" t="n">
        <v>186</v>
      </c>
      <c r="C187" t="n">
        <v>6</v>
      </c>
      <c r="D187" t="n">
        <v>26</v>
      </c>
      <c r="E187" t="inlineStr">
        <is>
          <t>Stepan Shurygin</t>
        </is>
      </c>
      <c r="F187" t="inlineStr">
        <is>
          <t>G</t>
        </is>
      </c>
      <c r="G187" s="48" t="n"/>
      <c r="H187" s="48" t="n"/>
      <c r="I187" s="49" t="n"/>
    </row>
    <row r="188">
      <c r="A188" s="47" t="inlineStr">
        <is>
          <t>☐</t>
        </is>
      </c>
      <c r="B188" t="n">
        <v>187</v>
      </c>
      <c r="C188" t="n">
        <v>6</v>
      </c>
      <c r="D188" t="n">
        <v>27</v>
      </c>
      <c r="E188" t="inlineStr">
        <is>
          <t>Anton Emil Wilde Larsen</t>
        </is>
      </c>
      <c r="F188" t="inlineStr">
        <is>
          <t>G</t>
        </is>
      </c>
      <c r="G188" s="48" t="n">
        <v>3.5</v>
      </c>
      <c r="H188" s="48" t="n">
        <v>3.5</v>
      </c>
      <c r="I188" s="49" t="n"/>
    </row>
    <row r="189">
      <c r="A189" s="47" t="inlineStr">
        <is>
          <t>☐</t>
        </is>
      </c>
      <c r="B189" t="n">
        <v>188</v>
      </c>
      <c r="C189" t="n">
        <v>6</v>
      </c>
      <c r="D189" t="n">
        <v>28</v>
      </c>
      <c r="E189" t="inlineStr">
        <is>
          <t>Dylan Dumont</t>
        </is>
      </c>
      <c r="F189" t="inlineStr">
        <is>
          <t>RW</t>
        </is>
      </c>
      <c r="G189" s="48" t="n">
        <v>3</v>
      </c>
      <c r="H189" s="48" t="n">
        <v>3</v>
      </c>
      <c r="I189" s="49" t="n"/>
    </row>
    <row r="190">
      <c r="A190" s="47" t="inlineStr">
        <is>
          <t>☐</t>
        </is>
      </c>
      <c r="B190" t="n">
        <v>189</v>
      </c>
      <c r="C190" t="n">
        <v>6</v>
      </c>
      <c r="D190" t="n">
        <v>29</v>
      </c>
      <c r="E190" t="inlineStr">
        <is>
          <t>Parker Trottier</t>
        </is>
      </c>
      <c r="F190" t="inlineStr">
        <is>
          <t>LW</t>
        </is>
      </c>
      <c r="G190" s="48" t="n">
        <v>3</v>
      </c>
      <c r="H190" s="48" t="n">
        <v>4</v>
      </c>
      <c r="I190" s="49" t="inlineStr">
        <is>
          <t>June 2026 — Trottier plays the kind of game that wins a […]</t>
        </is>
      </c>
    </row>
    <row r="191">
      <c r="A191" s="47" t="inlineStr">
        <is>
          <t>☐</t>
        </is>
      </c>
      <c r="B191" t="n">
        <v>190</v>
      </c>
      <c r="C191" t="n">
        <v>6</v>
      </c>
      <c r="D191" t="n">
        <v>30</v>
      </c>
      <c r="E191" t="inlineStr">
        <is>
          <t>Wesley Royston</t>
        </is>
      </c>
      <c r="F191" t="inlineStr">
        <is>
          <t>RW</t>
        </is>
      </c>
      <c r="G191" s="48" t="n">
        <v>5</v>
      </c>
      <c r="H191" s="48" t="n">
        <v>5</v>
      </c>
      <c r="I191" s="49" t="inlineStr">
        <is>
          <t>September 2026 – Wesley Royston is a big, fast power wi […]</t>
        </is>
      </c>
    </row>
    <row r="192">
      <c r="A192" s="47" t="inlineStr">
        <is>
          <t>☐</t>
        </is>
      </c>
      <c r="B192" t="n">
        <v>191</v>
      </c>
      <c r="C192" t="n">
        <v>6</v>
      </c>
      <c r="D192" t="n">
        <v>31</v>
      </c>
      <c r="E192" t="inlineStr">
        <is>
          <t>Matthew Minchak</t>
        </is>
      </c>
      <c r="F192" t="inlineStr">
        <is>
          <t>G</t>
        </is>
      </c>
      <c r="G192" s="48" t="n">
        <v>5</v>
      </c>
      <c r="H192" s="48" t="n">
        <v>5</v>
      </c>
      <c r="I192" s="49" t="n"/>
    </row>
    <row r="193">
      <c r="A193" s="47" t="inlineStr">
        <is>
          <t>☐</t>
        </is>
      </c>
      <c r="B193" t="n">
        <v>192</v>
      </c>
      <c r="C193" t="n">
        <v>6</v>
      </c>
      <c r="D193" t="n">
        <v>32</v>
      </c>
      <c r="E193" t="inlineStr">
        <is>
          <t>Noah Kosick</t>
        </is>
      </c>
      <c r="F193" t="inlineStr">
        <is>
          <t>C</t>
        </is>
      </c>
      <c r="G193" s="48" t="n">
        <v>7.5</v>
      </c>
      <c r="H193" s="48" t="n">
        <v>5.5</v>
      </c>
      <c r="I193" s="49" t="inlineStr">
        <is>
          <t>Dynamic and visionary playmaker with questionable defensive engagement.</t>
        </is>
      </c>
    </row>
    <row r="194">
      <c r="A194" s="47" t="inlineStr">
        <is>
          <t>☐</t>
        </is>
      </c>
      <c r="B194" t="n">
        <v>193</v>
      </c>
      <c r="C194" t="n">
        <v>7</v>
      </c>
      <c r="D194" t="n">
        <v>1</v>
      </c>
      <c r="E194" t="inlineStr">
        <is>
          <t>Ivan Patrikhayev</t>
        </is>
      </c>
      <c r="F194" t="inlineStr">
        <is>
          <t>D</t>
        </is>
      </c>
      <c r="G194" s="48" t="n"/>
      <c r="H194" s="48" t="n"/>
      <c r="I194" s="49" t="n"/>
    </row>
    <row r="195">
      <c r="A195" s="47" t="inlineStr">
        <is>
          <t>☐</t>
        </is>
      </c>
      <c r="B195" t="n">
        <v>194</v>
      </c>
      <c r="C195" t="n">
        <v>7</v>
      </c>
      <c r="D195" t="n">
        <v>2</v>
      </c>
      <c r="E195" t="inlineStr">
        <is>
          <t>Alexander Ivanov</t>
        </is>
      </c>
      <c r="F195" t="inlineStr">
        <is>
          <t>D</t>
        </is>
      </c>
      <c r="G195" s="48" t="n">
        <v>4</v>
      </c>
      <c r="H195" s="48" t="n">
        <v>4</v>
      </c>
      <c r="I195" s="49" t="n"/>
    </row>
    <row r="196">
      <c r="A196" s="47" t="inlineStr">
        <is>
          <t>☐</t>
        </is>
      </c>
      <c r="B196" t="n">
        <v>195</v>
      </c>
      <c r="C196" t="n">
        <v>7</v>
      </c>
      <c r="D196" t="n">
        <v>3</v>
      </c>
      <c r="E196" t="inlineStr">
        <is>
          <t>Shawn Carrier</t>
        </is>
      </c>
      <c r="F196" t="inlineStr">
        <is>
          <t>LW</t>
        </is>
      </c>
      <c r="G196" s="48" t="n">
        <v>3</v>
      </c>
      <c r="H196" s="48" t="n">
        <v>3</v>
      </c>
      <c r="I196" s="49" t="inlineStr">
        <is>
          <t>A smaller, energetic forward with a developing offensive toolkit.</t>
        </is>
      </c>
    </row>
    <row r="197">
      <c r="A197" s="47" t="inlineStr">
        <is>
          <t>☐</t>
        </is>
      </c>
      <c r="B197" t="n">
        <v>196</v>
      </c>
      <c r="C197" t="n">
        <v>7</v>
      </c>
      <c r="D197" t="n">
        <v>4</v>
      </c>
      <c r="E197" t="inlineStr">
        <is>
          <t>Myles Brosnan</t>
        </is>
      </c>
      <c r="F197" t="inlineStr">
        <is>
          <t>D</t>
        </is>
      </c>
      <c r="G197" s="48" t="n">
        <v>3</v>
      </c>
      <c r="H197" s="48" t="n">
        <v>3</v>
      </c>
      <c r="I197" s="49" t="inlineStr">
        <is>
          <t>September 2026 – Myles Brosnan is an offensive, puck-mo […]</t>
        </is>
      </c>
    </row>
    <row r="198">
      <c r="A198" s="47" t="inlineStr">
        <is>
          <t>☐</t>
        </is>
      </c>
      <c r="B198" t="n">
        <v>197</v>
      </c>
      <c r="C198" t="n">
        <v>7</v>
      </c>
      <c r="D198" t="n">
        <v>5</v>
      </c>
      <c r="E198" t="inlineStr">
        <is>
          <t>Jasper Kuhta</t>
        </is>
      </c>
      <c r="F198" t="inlineStr">
        <is>
          <t>C</t>
        </is>
      </c>
      <c r="G198" s="48" t="n">
        <v>4</v>
      </c>
      <c r="H198" s="48" t="n">
        <v>3.5</v>
      </c>
      <c r="I198" s="49" t="n"/>
    </row>
    <row r="199">
      <c r="A199" s="47" t="inlineStr">
        <is>
          <t>☐</t>
        </is>
      </c>
      <c r="B199" t="n">
        <v>198</v>
      </c>
      <c r="C199" t="n">
        <v>7</v>
      </c>
      <c r="D199" t="n">
        <v>6</v>
      </c>
      <c r="E199" t="inlineStr">
        <is>
          <t>Rylan Singh</t>
        </is>
      </c>
      <c r="F199" t="inlineStr">
        <is>
          <t>D</t>
        </is>
      </c>
      <c r="G199" s="48" t="n">
        <v>4.5</v>
      </c>
      <c r="H199" s="48" t="n">
        <v>6</v>
      </c>
      <c r="I199" s="49" t="inlineStr">
        <is>
          <t>Singh provides value as a right-handed two-way defenceman, showcasing good puck movement and moderate defensive prowess, using his stick to make plays on or with the puck.</t>
        </is>
      </c>
    </row>
    <row r="200">
      <c r="A200" s="47" t="inlineStr">
        <is>
          <t>☐</t>
        </is>
      </c>
      <c r="B200" t="n">
        <v>199</v>
      </c>
      <c r="C200" t="n">
        <v>7</v>
      </c>
      <c r="D200" t="n">
        <v>7</v>
      </c>
      <c r="E200" t="inlineStr">
        <is>
          <t>Noa Ta'amu</t>
        </is>
      </c>
      <c r="F200" t="inlineStr">
        <is>
          <t>D</t>
        </is>
      </c>
      <c r="G200" s="48" t="n">
        <v>5.5</v>
      </c>
      <c r="H200" s="48" t="n">
        <v>6.5</v>
      </c>
      <c r="I200" s="49" t="inlineStr">
        <is>
          <t>A big, rangy, shutdown defenseman who keeps things simple, and generally makes good decisions with the puck.</t>
        </is>
      </c>
    </row>
    <row r="201">
      <c r="A201" s="47" t="inlineStr">
        <is>
          <t>☐</t>
        </is>
      </c>
      <c r="B201" t="n">
        <v>200</v>
      </c>
      <c r="C201" t="n">
        <v>7</v>
      </c>
      <c r="D201" t="n">
        <v>8</v>
      </c>
      <c r="E201" t="inlineStr">
        <is>
          <t>William Sorbrand</t>
        </is>
      </c>
      <c r="F201" t="inlineStr">
        <is>
          <t>C</t>
        </is>
      </c>
      <c r="G201" s="48" t="n">
        <v>5.5</v>
      </c>
      <c r="H201" s="48" t="n">
        <v>3.5</v>
      </c>
      <c r="I201" s="49" t="inlineStr">
        <is>
          <t>A physical, punishing center.</t>
        </is>
      </c>
    </row>
    <row r="202">
      <c r="A202" s="47" t="inlineStr">
        <is>
          <t>☐</t>
        </is>
      </c>
      <c r="B202" t="n">
        <v>201</v>
      </c>
      <c r="C202" t="n">
        <v>7</v>
      </c>
      <c r="D202" t="n">
        <v>9</v>
      </c>
      <c r="E202" t="inlineStr">
        <is>
          <t>Alexander Karmanov</t>
        </is>
      </c>
      <c r="F202" t="inlineStr">
        <is>
          <t>D</t>
        </is>
      </c>
      <c r="G202" s="48" t="n">
        <v>3</v>
      </c>
      <c r="H202" s="48" t="n">
        <v>3</v>
      </c>
      <c r="I202" s="49" t="inlineStr">
        <is>
          <t>A massive defenseman who is agile on his feet for his size. He will need to adapt to the speed and skill as he matures and grows his game in North America to be considered a legitimate NHL prospect in the future.</t>
        </is>
      </c>
    </row>
    <row r="203">
      <c r="A203" s="47" t="inlineStr">
        <is>
          <t>☐</t>
        </is>
      </c>
      <c r="B203" t="n">
        <v>202</v>
      </c>
      <c r="C203" t="n">
        <v>7</v>
      </c>
      <c r="D203" t="n">
        <v>10</v>
      </c>
      <c r="E203" t="inlineStr">
        <is>
          <t>Charlie Puglisi</t>
        </is>
      </c>
      <c r="F203" t="inlineStr">
        <is>
          <t>C</t>
        </is>
      </c>
      <c r="G203" s="48" t="n">
        <v>3</v>
      </c>
      <c r="H203" s="48" t="n">
        <v>3</v>
      </c>
      <c r="I203" s="49" t="inlineStr">
        <is>
          <t>September 2026. Charlie Puglisi is a boom-or-bust skill […]</t>
        </is>
      </c>
    </row>
    <row r="204">
      <c r="A204" s="47" t="inlineStr">
        <is>
          <t>☐</t>
        </is>
      </c>
      <c r="B204" t="n">
        <v>203</v>
      </c>
      <c r="C204" t="n">
        <v>7</v>
      </c>
      <c r="D204" t="n">
        <v>11</v>
      </c>
      <c r="E204" t="inlineStr">
        <is>
          <t>Colin Fitzgerald</t>
        </is>
      </c>
      <c r="F204" t="inlineStr">
        <is>
          <t>C</t>
        </is>
      </c>
      <c r="G204" s="48" t="n">
        <v>6.5</v>
      </c>
      <c r="H204" s="48" t="n">
        <v>8</v>
      </c>
      <c r="I204" s="49" t="inlineStr">
        <is>
          <t>Defensively minded two-way centre, he plays a power game, using his size and smarts to make plays in all three zones.</t>
        </is>
      </c>
    </row>
    <row r="205">
      <c r="A205" s="47" t="inlineStr">
        <is>
          <t>☐</t>
        </is>
      </c>
      <c r="B205" t="n">
        <v>204</v>
      </c>
      <c r="C205" t="n">
        <v>7</v>
      </c>
      <c r="D205" t="n">
        <v>12</v>
      </c>
      <c r="E205" t="inlineStr">
        <is>
          <t>William Tomko</t>
        </is>
      </c>
      <c r="F205" t="inlineStr">
        <is>
          <t>C</t>
        </is>
      </c>
      <c r="G205" s="48" t="n">
        <v>4.5</v>
      </c>
      <c r="H205" s="48" t="n">
        <v>4.5</v>
      </c>
      <c r="I205" s="49" t="inlineStr">
        <is>
          <t>North-south center with power strides and inside positioning. Projects for depth scoring and peripherals if the shot and small-area pace keep climbing</t>
        </is>
      </c>
    </row>
    <row r="206">
      <c r="A206" s="47" t="inlineStr">
        <is>
          <t>☐</t>
        </is>
      </c>
      <c r="B206" t="n">
        <v>205</v>
      </c>
      <c r="C206" t="n">
        <v>7</v>
      </c>
      <c r="D206" t="n">
        <v>13</v>
      </c>
      <c r="E206" t="inlineStr">
        <is>
          <t>Bobby Cowan</t>
        </is>
      </c>
      <c r="F206" t="inlineStr">
        <is>
          <t>RW</t>
        </is>
      </c>
      <c r="G206" s="48" t="n">
        <v>3</v>
      </c>
      <c r="H206" s="48" t="n">
        <v>3</v>
      </c>
      <c r="I206" s="49" t="inlineStr">
        <is>
          <t>A smaller, heavy-hitting power forward with a nose for the net and a shot to match. Undrafted in his first year of eligibility, he will need to develop his skating and strength for his play style to translate to the NHL. Projects as a bottom 6 winger with scoring upside and decent peripherals.</t>
        </is>
      </c>
    </row>
    <row r="207">
      <c r="A207" s="47" t="inlineStr">
        <is>
          <t>☐</t>
        </is>
      </c>
      <c r="B207" t="n">
        <v>206</v>
      </c>
      <c r="C207" t="n">
        <v>7</v>
      </c>
      <c r="D207" t="n">
        <v>14</v>
      </c>
      <c r="E207" t="inlineStr">
        <is>
          <t>Filip Novak</t>
        </is>
      </c>
      <c r="F207" t="inlineStr">
        <is>
          <t>LW</t>
        </is>
      </c>
      <c r="G207" s="48" t="n">
        <v>3</v>
      </c>
      <c r="H207" s="48" t="n">
        <v>3</v>
      </c>
      <c r="I207" s="49" t="inlineStr">
        <is>
          <t>September 2026 – Filip Novak is a heavy, competitive Cz […]</t>
        </is>
      </c>
    </row>
    <row r="208">
      <c r="A208" s="47" t="inlineStr">
        <is>
          <t>☐</t>
        </is>
      </c>
      <c r="B208" t="n">
        <v>207</v>
      </c>
      <c r="C208" t="n">
        <v>7</v>
      </c>
      <c r="D208" t="n">
        <v>15</v>
      </c>
      <c r="E208" t="inlineStr">
        <is>
          <t>Noel Pakarinen</t>
        </is>
      </c>
      <c r="F208" t="inlineStr">
        <is>
          <t>LW</t>
        </is>
      </c>
      <c r="G208" s="48" t="n">
        <v>4.5</v>
      </c>
      <c r="H208" s="48" t="n">
        <v>5</v>
      </c>
      <c r="I208" s="49" t="inlineStr">
        <is>
          <t>Heavy 6-2 forechecking winger who turns size and lateral mobility into takeaways and slot chances, with a finishing touch to go with the grind. A mid-round profile Finnish scouting rates above the English boards, projecting as a complementary middle-six scorer with peripheral value.</t>
        </is>
      </c>
    </row>
    <row r="209">
      <c r="A209" s="47" t="inlineStr">
        <is>
          <t>☐</t>
        </is>
      </c>
      <c r="B209" t="n">
        <v>208</v>
      </c>
      <c r="C209" t="n">
        <v>7</v>
      </c>
      <c r="D209" t="n">
        <v>16</v>
      </c>
      <c r="E209" t="inlineStr">
        <is>
          <t>Logan Stuart</t>
        </is>
      </c>
      <c r="F209" t="inlineStr">
        <is>
          <t>C</t>
        </is>
      </c>
      <c r="G209" s="48" t="n">
        <v>5</v>
      </c>
      <c r="H209" s="48" t="n">
        <v>4</v>
      </c>
      <c r="I209" s="49" t="inlineStr">
        <is>
          <t>A high-energy, straight-line skater with developmental upside despite limited finishing.</t>
        </is>
      </c>
    </row>
    <row r="210">
      <c r="A210" s="47" t="inlineStr">
        <is>
          <t>☐</t>
        </is>
      </c>
      <c r="B210" t="n">
        <v>209</v>
      </c>
      <c r="C210" t="n">
        <v>7</v>
      </c>
      <c r="D210" t="n">
        <v>17</v>
      </c>
      <c r="E210" t="inlineStr">
        <is>
          <t>Tobias Krestan</t>
        </is>
      </c>
      <c r="F210" t="inlineStr">
        <is>
          <t>RW</t>
        </is>
      </c>
      <c r="G210" s="48" t="n">
        <v>3</v>
      </c>
      <c r="H210" s="48" t="n">
        <v>3</v>
      </c>
      <c r="I210" s="49" t="inlineStr">
        <is>
          <t>A winger with a legitimate shot, but needs to develop an all-around game to be considered likely to see NHL time.</t>
        </is>
      </c>
    </row>
    <row r="211">
      <c r="A211" s="47" t="inlineStr">
        <is>
          <t>☐</t>
        </is>
      </c>
      <c r="B211" t="n">
        <v>210</v>
      </c>
      <c r="C211" t="n">
        <v>7</v>
      </c>
      <c r="D211" t="n">
        <v>18</v>
      </c>
      <c r="E211" t="inlineStr">
        <is>
          <t>Jimmy Rieber</t>
        </is>
      </c>
      <c r="F211" t="inlineStr">
        <is>
          <t>D</t>
        </is>
      </c>
      <c r="G211" s="48" t="n"/>
      <c r="H211" s="48" t="n"/>
      <c r="I211" s="49" t="n"/>
    </row>
    <row r="212">
      <c r="A212" s="47" t="inlineStr">
        <is>
          <t>☐</t>
        </is>
      </c>
      <c r="B212" t="n">
        <v>211</v>
      </c>
      <c r="C212" t="n">
        <v>7</v>
      </c>
      <c r="D212" t="n">
        <v>19</v>
      </c>
      <c r="E212" t="inlineStr">
        <is>
          <t>Artyom Prima</t>
        </is>
      </c>
      <c r="F212" t="inlineStr">
        <is>
          <t>RW</t>
        </is>
      </c>
      <c r="G212" s="48" t="n"/>
      <c r="H212" s="48" t="n"/>
      <c r="I212" s="49" t="n"/>
    </row>
    <row r="213">
      <c r="A213" s="47" t="inlineStr">
        <is>
          <t>☐</t>
        </is>
      </c>
      <c r="B213" t="n">
        <v>212</v>
      </c>
      <c r="C213" t="n">
        <v>7</v>
      </c>
      <c r="D213" t="n">
        <v>20</v>
      </c>
      <c r="E213" t="inlineStr">
        <is>
          <t>Ryan Cameron</t>
        </is>
      </c>
      <c r="F213" t="inlineStr">
        <is>
          <t>G</t>
        </is>
      </c>
      <c r="G213" s="48" t="n">
        <v>3</v>
      </c>
      <c r="H213" s="48" t="n">
        <v>3</v>
      </c>
      <c r="I213" s="49" t="inlineStr">
        <is>
          <t>September 2026 – Ryan Cameron is an athletic, undersize […]</t>
        </is>
      </c>
    </row>
    <row r="214">
      <c r="A214" s="47" t="inlineStr">
        <is>
          <t>☐</t>
        </is>
      </c>
      <c r="B214" t="n">
        <v>213</v>
      </c>
      <c r="C214" t="n">
        <v>7</v>
      </c>
      <c r="D214" t="n">
        <v>21</v>
      </c>
      <c r="E214" t="inlineStr">
        <is>
          <t>Max Laatikainen</t>
        </is>
      </c>
      <c r="F214" t="inlineStr">
        <is>
          <t>D</t>
        </is>
      </c>
      <c r="G214" s="48" t="n">
        <v>3</v>
      </c>
      <c r="H214" s="48" t="n">
        <v>3</v>
      </c>
      <c r="I214" s="49" t="inlineStr">
        <is>
          <t>An undersized, puck moving defenseman with a developing offensive game.</t>
        </is>
      </c>
    </row>
    <row r="215">
      <c r="A215" s="47" t="inlineStr">
        <is>
          <t>☐</t>
        </is>
      </c>
      <c r="B215" t="n">
        <v>214</v>
      </c>
      <c r="C215" t="n">
        <v>7</v>
      </c>
      <c r="D215" t="n">
        <v>22</v>
      </c>
      <c r="E215" t="inlineStr">
        <is>
          <t>Ondrej Ruml</t>
        </is>
      </c>
      <c r="F215" t="inlineStr">
        <is>
          <t>D</t>
        </is>
      </c>
      <c r="G215" s="48" t="n">
        <v>3</v>
      </c>
      <c r="H215" s="48" t="n">
        <v>3</v>
      </c>
      <c r="I215" s="49" t="inlineStr">
        <is>
          <t>September 2026 – Ondrej Ruml is a mobile, offense-leani […]</t>
        </is>
      </c>
    </row>
    <row r="216">
      <c r="A216" s="47" t="inlineStr">
        <is>
          <t>☐</t>
        </is>
      </c>
      <c r="B216" t="n">
        <v>215</v>
      </c>
      <c r="C216" t="n">
        <v>7</v>
      </c>
      <c r="D216" t="n">
        <v>23</v>
      </c>
      <c r="E216" t="inlineStr">
        <is>
          <t>Alexandre Raymond</t>
        </is>
      </c>
      <c r="F216" t="inlineStr">
        <is>
          <t>G</t>
        </is>
      </c>
      <c r="G216" s="48" t="n"/>
      <c r="H216" s="48" t="n"/>
      <c r="I216" s="49" t="n"/>
    </row>
    <row r="217">
      <c r="A217" s="47" t="inlineStr">
        <is>
          <t>☐</t>
        </is>
      </c>
      <c r="B217" t="n">
        <v>216</v>
      </c>
      <c r="C217" t="n">
        <v>7</v>
      </c>
      <c r="D217" t="n">
        <v>24</v>
      </c>
      <c r="E217" t="inlineStr">
        <is>
          <t>Cullen McCrate</t>
        </is>
      </c>
      <c r="F217" t="inlineStr">
        <is>
          <t>D</t>
        </is>
      </c>
      <c r="G217" s="48" t="n"/>
      <c r="H217" s="48" t="n"/>
      <c r="I217" s="49" t="n"/>
    </row>
    <row r="218">
      <c r="A218" s="47" t="inlineStr">
        <is>
          <t>☐</t>
        </is>
      </c>
      <c r="B218" t="n">
        <v>217</v>
      </c>
      <c r="C218" t="n">
        <v>7</v>
      </c>
      <c r="D218" t="n">
        <v>25</v>
      </c>
      <c r="E218" t="inlineStr">
        <is>
          <t>Louis-Antoine Denault</t>
        </is>
      </c>
      <c r="F218" t="inlineStr">
        <is>
          <t>G</t>
        </is>
      </c>
      <c r="G218" s="48" t="n">
        <v>3</v>
      </c>
      <c r="H218" s="48" t="n">
        <v>3</v>
      </c>
      <c r="I218" s="49" t="inlineStr">
        <is>
          <t>One of the largest goalies in recent memory, needs to develop his game and show he can use his size to his advantage.</t>
        </is>
      </c>
    </row>
    <row r="219">
      <c r="A219" s="47" t="inlineStr">
        <is>
          <t>☐</t>
        </is>
      </c>
      <c r="B219" t="n">
        <v>218</v>
      </c>
      <c r="C219" t="n">
        <v>7</v>
      </c>
      <c r="D219" t="n">
        <v>26</v>
      </c>
      <c r="E219" t="inlineStr">
        <is>
          <t>Max Vilen</t>
        </is>
      </c>
      <c r="F219" t="inlineStr">
        <is>
          <t>D</t>
        </is>
      </c>
      <c r="G219" s="48" t="n"/>
      <c r="H219" s="48" t="n"/>
      <c r="I219" s="49" t="n"/>
    </row>
    <row r="220">
      <c r="A220" s="47" t="inlineStr">
        <is>
          <t>☐</t>
        </is>
      </c>
      <c r="B220" t="n">
        <v>219</v>
      </c>
      <c r="C220" t="n">
        <v>7</v>
      </c>
      <c r="D220" t="n">
        <v>27</v>
      </c>
      <c r="E220" t="inlineStr">
        <is>
          <t>Mikhail Cherepanov</t>
        </is>
      </c>
      <c r="F220" t="inlineStr">
        <is>
          <t>D</t>
        </is>
      </c>
      <c r="G220" s="48" t="n">
        <v>3</v>
      </c>
      <c r="H220" s="48" t="n">
        <v>3</v>
      </c>
      <c r="I220" s="49" t="n"/>
    </row>
    <row r="221">
      <c r="A221" s="47" t="inlineStr">
        <is>
          <t>☐</t>
        </is>
      </c>
      <c r="B221" t="n">
        <v>220</v>
      </c>
      <c r="C221" t="n">
        <v>7</v>
      </c>
      <c r="D221" t="n">
        <v>28</v>
      </c>
      <c r="E221" t="inlineStr">
        <is>
          <t>John Parsons</t>
        </is>
      </c>
      <c r="F221" t="inlineStr">
        <is>
          <t>G</t>
        </is>
      </c>
      <c r="G221" s="48" t="n">
        <v>3</v>
      </c>
      <c r="H221" s="48" t="n">
        <v>3</v>
      </c>
      <c r="I221" s="49" t="n"/>
    </row>
    <row r="222">
      <c r="A222" s="47" t="inlineStr">
        <is>
          <t>☐</t>
        </is>
      </c>
      <c r="B222" t="n">
        <v>221</v>
      </c>
      <c r="C222" t="n">
        <v>7</v>
      </c>
      <c r="D222" t="n">
        <v>29</v>
      </c>
      <c r="E222" t="inlineStr">
        <is>
          <t>Jean-Samuel Daigneault</t>
        </is>
      </c>
      <c r="F222" t="inlineStr">
        <is>
          <t>D</t>
        </is>
      </c>
      <c r="G222" s="48" t="n"/>
      <c r="H222" s="48" t="n"/>
      <c r="I222" s="49" t="n"/>
    </row>
    <row r="223">
      <c r="A223" s="47" t="inlineStr">
        <is>
          <t>☐</t>
        </is>
      </c>
      <c r="B223" t="n">
        <v>222</v>
      </c>
      <c r="C223" t="n">
        <v>7</v>
      </c>
      <c r="D223" t="n">
        <v>30</v>
      </c>
      <c r="E223" t="inlineStr">
        <is>
          <t>Quinn McKenzie</t>
        </is>
      </c>
      <c r="F223" t="inlineStr">
        <is>
          <t>C</t>
        </is>
      </c>
      <c r="G223" s="48" t="n">
        <v>3</v>
      </c>
      <c r="H223" s="48" t="n">
        <v>3</v>
      </c>
      <c r="I223" s="49" t="inlineStr">
        <is>
          <t>Smallish centre with a decent shot and goal-scoring acumen.</t>
        </is>
      </c>
    </row>
    <row r="224">
      <c r="A224" s="47" t="inlineStr">
        <is>
          <t>☐</t>
        </is>
      </c>
      <c r="B224" t="n">
        <v>223</v>
      </c>
      <c r="C224" t="n">
        <v>7</v>
      </c>
      <c r="D224" t="n">
        <v>31</v>
      </c>
      <c r="E224" t="inlineStr">
        <is>
          <t>Lucas Ambrosio</t>
        </is>
      </c>
      <c r="F224" t="inlineStr">
        <is>
          <t>D</t>
        </is>
      </c>
      <c r="G224" s="48" t="n">
        <v>3</v>
      </c>
      <c r="H224" s="48" t="n">
        <v>3</v>
      </c>
      <c r="I224" s="49" t="inlineStr">
        <is>
          <t>A raw, NHL-sized defender who could be a bottom-four shutdown blueliner if development breaks right.</t>
        </is>
      </c>
    </row>
    <row r="225">
      <c r="A225" s="47" t="inlineStr">
        <is>
          <t>☐</t>
        </is>
      </c>
      <c r="B225" t="n">
        <v>224</v>
      </c>
      <c r="C225" t="n">
        <v>7</v>
      </c>
      <c r="D225" t="n">
        <v>32</v>
      </c>
      <c r="E225" t="inlineStr">
        <is>
          <t>Tyler Deakos</t>
        </is>
      </c>
      <c r="F225" t="inlineStr">
        <is>
          <t>RW</t>
        </is>
      </c>
      <c r="G225" s="48" t="n">
        <v>3</v>
      </c>
      <c r="H225" s="48" t="n">
        <v>3</v>
      </c>
      <c r="I225" s="49" t="inlineStr">
        <is>
          <t>A tall but slight winger who has taken the path less travelled in his development. A long shot at this point.</t>
        </is>
      </c>
    </row>
  </sheetData>
  <autoFilter ref="A1:I225"/>
  <dataValidations count="1">
    <dataValidation sqref="A2:A225" showDropDown="0" showInputMessage="0" showErrorMessage="0" allowBlank="1" type="list">
      <formula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2028"/>
  <sheetViews>
    <sheetView workbookViewId="0">
      <pane ySplit="1" topLeftCell="A2" activePane="bottomLeft" state="frozen"/>
      <selection pane="bottomLeft" activeCell="A1" sqref="A1"/>
    </sheetView>
  </sheetViews>
  <sheetFormatPr baseColWidth="8" defaultRowHeight="15"/>
  <cols>
    <col width="5" customWidth="1" style="21" min="1" max="1"/>
    <col width="24" customWidth="1" style="21" min="2" max="2"/>
    <col width="7" customWidth="1" style="21" min="3" max="3"/>
    <col width="6" customWidth="1" style="21" min="4" max="4"/>
    <col width="6" customWidth="1" style="21" min="5" max="5"/>
    <col width="10" customWidth="1" style="21" min="6" max="6"/>
    <col width="7" customWidth="1" style="21" min="7" max="7"/>
    <col width="10" customWidth="1" style="21" min="8" max="8"/>
    <col width="8" customWidth="1" style="21" min="9" max="9"/>
    <col width="11" customWidth="1" style="21" min="10" max="10"/>
    <col width="10" customWidth="1" style="21" min="11" max="11"/>
    <col width="11" customWidth="1" style="21" min="12" max="12"/>
    <col width="13" customWidth="1" style="21" min="13" max="13"/>
    <col width="13" customWidth="1" style="21" min="14" max="14"/>
    <col width="92" customWidth="1" style="21" min="15" max="15"/>
    <col width="30" customWidth="1" style="21" min="16" max="16"/>
  </cols>
  <sheetData>
    <row r="1" ht="32" customHeight="1" s="21">
      <c r="A1" s="22" t="inlineStr">
        <is>
          <t>✓</t>
        </is>
      </c>
      <c r="B1" s="22" t="inlineStr">
        <is>
          <t>Player</t>
        </is>
      </c>
      <c r="C1" s="22" t="inlineStr">
        <is>
          <t>Team</t>
        </is>
      </c>
      <c r="D1" s="22" t="inlineStr">
        <is>
          <t>Pos</t>
        </is>
      </c>
      <c r="E1" s="22" t="inlineStr">
        <is>
          <t>Age</t>
        </is>
      </c>
      <c r="F1" s="22" t="inlineStr">
        <is>
          <t>Career GP</t>
        </is>
      </c>
      <c r="G1" s="22" t="inlineStr">
        <is>
          <t>Elig</t>
        </is>
      </c>
      <c r="H1" s="22" t="inlineStr">
        <is>
          <t>2026 Pick</t>
        </is>
      </c>
      <c r="I1" s="22" t="inlineStr">
        <is>
          <t>GP 25/26</t>
        </is>
      </c>
      <c r="J1" s="22" t="inlineStr">
        <is>
          <t>FPts 25/26</t>
        </is>
      </c>
      <c r="K1" s="22" t="inlineStr">
        <is>
          <t>FP/G 25/26</t>
        </is>
      </c>
      <c r="L1" s="22" t="inlineStr">
        <is>
          <t>Proj 26/27</t>
        </is>
      </c>
      <c r="M1" s="22" t="inlineStr">
        <is>
          <t>Dobber Upside</t>
        </is>
      </c>
      <c r="N1" s="22" t="inlineStr">
        <is>
          <t>NHL Certainty</t>
        </is>
      </c>
      <c r="O1" s="22" t="inlineStr">
        <is>
          <t>Dobber Fantasy Summary</t>
        </is>
      </c>
      <c r="P1" s="22" t="inlineStr">
        <is>
          <t>Note</t>
        </is>
      </c>
    </row>
    <row r="2">
      <c r="A2" s="47" t="inlineStr">
        <is>
          <t>☐</t>
        </is>
      </c>
      <c r="B2" t="inlineStr">
        <is>
          <t>Gavin McKenna</t>
        </is>
      </c>
      <c r="C2" t="inlineStr">
        <is>
          <t>TOR</t>
        </is>
      </c>
      <c r="D2" t="inlineStr">
        <is>
          <t>F</t>
        </is>
      </c>
      <c r="E2" t="n">
        <v>18</v>
      </c>
      <c r="F2" t="n">
        <v>0</v>
      </c>
      <c r="G2" t="inlineStr">
        <is>
          <t>YES</t>
        </is>
      </c>
      <c r="H2" t="n">
        <v>1</v>
      </c>
      <c r="I2" t="n">
        <v>0</v>
      </c>
      <c r="J2" s="31" t="n">
        <v>0</v>
      </c>
      <c r="K2" s="32" t="n">
        <v>0</v>
      </c>
      <c r="L2" s="31" t="n">
        <v>55.89</v>
      </c>
      <c r="M2" s="48" t="n">
        <v>9.800000000000001</v>
      </c>
      <c r="N2" s="48" t="n">
        <v>9.5</v>
      </c>
      <c r="O2" s="49" t="inlineStr">
        <is>
          <t>An effortless scorer who will continue to use his elite brain to out-think team defenses and his elite shot to terrorize goalies.</t>
        </is>
      </c>
    </row>
    <row r="3">
      <c r="A3" s="47" t="inlineStr">
        <is>
          <t>☐</t>
        </is>
      </c>
      <c r="B3" t="inlineStr">
        <is>
          <t>Ivar Stenberg</t>
        </is>
      </c>
      <c r="C3" t="inlineStr">
        <is>
          <t>SJS</t>
        </is>
      </c>
      <c r="D3" t="inlineStr">
        <is>
          <t>F</t>
        </is>
      </c>
      <c r="E3" t="n">
        <v>18</v>
      </c>
      <c r="F3" t="n">
        <v>0</v>
      </c>
      <c r="G3" t="inlineStr">
        <is>
          <t>YES</t>
        </is>
      </c>
      <c r="H3" t="n">
        <v>2</v>
      </c>
      <c r="I3" t="n">
        <v>0</v>
      </c>
      <c r="J3" s="31" t="n">
        <v>0</v>
      </c>
      <c r="K3" s="32" t="n">
        <v>0</v>
      </c>
      <c r="L3" s="31" t="n">
        <v>32.83</v>
      </c>
      <c r="M3" s="48" t="n">
        <v>9.5</v>
      </c>
      <c r="N3" s="48" t="n">
        <v>9.5</v>
      </c>
      <c r="O3" s="49" t="inlineStr">
        <is>
          <t>A top player in the 2026 NHL Draft. Stenberg has elite level skill to accompany a complete game with very few weaknesses.</t>
        </is>
      </c>
    </row>
    <row r="4">
      <c r="A4" s="47" t="inlineStr">
        <is>
          <t>☐</t>
        </is>
      </c>
      <c r="B4" t="inlineStr">
        <is>
          <t>Chase Reid</t>
        </is>
      </c>
      <c r="C4" t="inlineStr">
        <is>
          <t>SEA</t>
        </is>
      </c>
      <c r="D4" t="inlineStr">
        <is>
          <t>D</t>
        </is>
      </c>
      <c r="E4" t="n">
        <v>18</v>
      </c>
      <c r="F4" t="n">
        <v>0</v>
      </c>
      <c r="G4" t="inlineStr">
        <is>
          <t>YES</t>
        </is>
      </c>
      <c r="H4" t="n">
        <v>7</v>
      </c>
      <c r="I4" t="n">
        <v>0</v>
      </c>
      <c r="J4" s="31" t="n">
        <v>0</v>
      </c>
      <c r="K4" s="32" t="n">
        <v>0</v>
      </c>
      <c r="L4" s="31" t="n">
        <v>0</v>
      </c>
      <c r="M4" s="48" t="n">
        <v>9</v>
      </c>
      <c r="N4" s="48" t="n">
        <v>9</v>
      </c>
      <c r="O4" s="49" t="inlineStr">
        <is>
          <t>Smooth-skating two-way defender with strong offensive instincts.</t>
        </is>
      </c>
    </row>
    <row r="5">
      <c r="A5" s="47" t="inlineStr">
        <is>
          <t>☐</t>
        </is>
      </c>
      <c r="B5" t="inlineStr">
        <is>
          <t>Viggo Bjorck</t>
        </is>
      </c>
      <c r="C5" t="inlineStr">
        <is>
          <t>WPG</t>
        </is>
      </c>
      <c r="D5" t="inlineStr">
        <is>
          <t>F</t>
        </is>
      </c>
      <c r="E5" t="n">
        <v>18</v>
      </c>
      <c r="F5" t="n">
        <v>0</v>
      </c>
      <c r="G5" t="inlineStr">
        <is>
          <t>YES</t>
        </is>
      </c>
      <c r="H5" t="n">
        <v>8</v>
      </c>
      <c r="I5" t="n">
        <v>0</v>
      </c>
      <c r="J5" s="31" t="n">
        <v>0</v>
      </c>
      <c r="K5" s="32" t="n">
        <v>0</v>
      </c>
      <c r="L5" s="31" t="n">
        <v>0</v>
      </c>
      <c r="M5" s="48" t="n">
        <v>9</v>
      </c>
      <c r="N5" s="48" t="n">
        <v>7.5</v>
      </c>
      <c r="O5" s="49" t="inlineStr">
        <is>
          <t>Small but hyper-intelligent forward with a pro-level shot.</t>
        </is>
      </c>
    </row>
    <row r="6">
      <c r="A6" s="47" t="inlineStr">
        <is>
          <t>☐</t>
        </is>
      </c>
      <c r="B6" t="inlineStr">
        <is>
          <t>Mathis Preston</t>
        </is>
      </c>
      <c r="C6" t="inlineStr">
        <is>
          <t>ANA</t>
        </is>
      </c>
      <c r="D6" t="inlineStr">
        <is>
          <t>F</t>
        </is>
      </c>
      <c r="E6" t="n">
        <v>18</v>
      </c>
      <c r="F6" t="n">
        <v>0</v>
      </c>
      <c r="G6" t="inlineStr">
        <is>
          <t>YES</t>
        </is>
      </c>
      <c r="H6" t="n">
        <v>50</v>
      </c>
      <c r="I6" t="n">
        <v>0</v>
      </c>
      <c r="J6" s="31" t="n">
        <v>0</v>
      </c>
      <c r="K6" s="32" t="n">
        <v>0</v>
      </c>
      <c r="L6" s="31" t="n">
        <v>0</v>
      </c>
      <c r="M6" s="48" t="n">
        <v>9</v>
      </c>
      <c r="N6" s="48" t="n">
        <v>6</v>
      </c>
      <c r="O6" s="49" t="inlineStr">
        <is>
          <t>Pace setter and space creator, Preston’s speed, skill and shot make him a flashy offensive option.</t>
        </is>
      </c>
    </row>
    <row r="7">
      <c r="A7" s="47" t="inlineStr">
        <is>
          <t>☐</t>
        </is>
      </c>
      <c r="B7" t="inlineStr">
        <is>
          <t>Xavier Villeneuve</t>
        </is>
      </c>
      <c r="C7" t="inlineStr">
        <is>
          <t>CHI</t>
        </is>
      </c>
      <c r="D7" t="inlineStr">
        <is>
          <t>D</t>
        </is>
      </c>
      <c r="E7" t="n">
        <v>18</v>
      </c>
      <c r="F7" t="n">
        <v>0</v>
      </c>
      <c r="G7" t="inlineStr">
        <is>
          <t>YES</t>
        </is>
      </c>
      <c r="H7" t="n">
        <v>34</v>
      </c>
      <c r="I7" t="n">
        <v>0</v>
      </c>
      <c r="J7" s="31" t="n">
        <v>0</v>
      </c>
      <c r="K7" s="32" t="n">
        <v>0</v>
      </c>
      <c r="L7" s="31" t="n">
        <v>0</v>
      </c>
      <c r="M7" s="48" t="n">
        <v>9</v>
      </c>
      <c r="N7" s="48" t="n">
        <v>4.5</v>
      </c>
      <c r="O7" s="49" t="inlineStr">
        <is>
          <t>Highly competitive and definitively electric, Villeneuve is a trend-bucking offensive defenseman.</t>
        </is>
      </c>
    </row>
    <row r="8">
      <c r="A8" s="47" t="inlineStr">
        <is>
          <t>☐</t>
        </is>
      </c>
      <c r="B8" t="inlineStr">
        <is>
          <t>Caleb Malhotra</t>
        </is>
      </c>
      <c r="C8" t="inlineStr">
        <is>
          <t>VAN</t>
        </is>
      </c>
      <c r="D8" t="inlineStr">
        <is>
          <t>F</t>
        </is>
      </c>
      <c r="E8" t="n">
        <v>18</v>
      </c>
      <c r="F8" t="n">
        <v>0</v>
      </c>
      <c r="G8" t="inlineStr">
        <is>
          <t>YES</t>
        </is>
      </c>
      <c r="H8" t="n">
        <v>3</v>
      </c>
      <c r="I8" t="n">
        <v>0</v>
      </c>
      <c r="J8" s="31" t="n">
        <v>0</v>
      </c>
      <c r="K8" s="32" t="n">
        <v>0</v>
      </c>
      <c r="L8" s="31" t="n">
        <v>0</v>
      </c>
      <c r="M8" s="48" t="n">
        <v>8.5</v>
      </c>
      <c r="N8" s="48" t="n">
        <v>9</v>
      </c>
      <c r="O8" s="49" t="inlineStr">
        <is>
          <t>A highly intelligent, responsible and active two-way centre.</t>
        </is>
      </c>
    </row>
    <row r="9">
      <c r="A9" s="47" t="inlineStr">
        <is>
          <t>☐</t>
        </is>
      </c>
      <c r="B9" t="inlineStr">
        <is>
          <t>Tynan Lawrence</t>
        </is>
      </c>
      <c r="C9" t="inlineStr">
        <is>
          <t>STL</t>
        </is>
      </c>
      <c r="D9" t="inlineStr">
        <is>
          <t>F</t>
        </is>
      </c>
      <c r="E9" t="n">
        <v>18</v>
      </c>
      <c r="F9" t="n">
        <v>0</v>
      </c>
      <c r="G9" t="inlineStr">
        <is>
          <t>YES</t>
        </is>
      </c>
      <c r="H9" t="n">
        <v>11</v>
      </c>
      <c r="I9" t="n">
        <v>0</v>
      </c>
      <c r="J9" s="31" t="n">
        <v>0</v>
      </c>
      <c r="K9" s="32" t="n">
        <v>0</v>
      </c>
      <c r="L9" s="31" t="n">
        <v>0</v>
      </c>
      <c r="M9" s="48" t="n">
        <v>8.5</v>
      </c>
      <c r="N9" s="48" t="n">
        <v>9</v>
      </c>
      <c r="O9" s="49" t="inlineStr">
        <is>
          <t>A skilled, relentless centre who can do it all.</t>
        </is>
      </c>
    </row>
    <row r="10">
      <c r="A10" s="47" t="inlineStr">
        <is>
          <t>☐</t>
        </is>
      </c>
      <c r="B10" t="inlineStr">
        <is>
          <t>Daxon Rudolph</t>
        </is>
      </c>
      <c r="C10" t="inlineStr">
        <is>
          <t>BUF</t>
        </is>
      </c>
      <c r="D10" t="inlineStr">
        <is>
          <t>D</t>
        </is>
      </c>
      <c r="E10" t="n">
        <v>18</v>
      </c>
      <c r="F10" t="n">
        <v>0</v>
      </c>
      <c r="G10" t="inlineStr">
        <is>
          <t>YES</t>
        </is>
      </c>
      <c r="H10" t="n">
        <v>4</v>
      </c>
      <c r="I10" t="n">
        <v>0</v>
      </c>
      <c r="J10" s="31" t="n">
        <v>0</v>
      </c>
      <c r="K10" s="32" t="n">
        <v>0</v>
      </c>
      <c r="L10" s="31" t="n">
        <v>0</v>
      </c>
      <c r="M10" s="48" t="n">
        <v>8.5</v>
      </c>
      <c r="N10" s="48" t="n">
        <v>7.5</v>
      </c>
      <c r="O10" s="49" t="inlineStr">
        <is>
          <t>Aggressive two-way defenseman with offensive confidence and defensive maturity.</t>
        </is>
      </c>
    </row>
    <row r="11">
      <c r="A11" s="47" t="inlineStr">
        <is>
          <t>☐</t>
        </is>
      </c>
      <c r="B11" t="inlineStr">
        <is>
          <t>Ryan Roobroeck</t>
        </is>
      </c>
      <c r="C11" t="inlineStr">
        <is>
          <t>CHI</t>
        </is>
      </c>
      <c r="D11" t="inlineStr">
        <is>
          <t>F</t>
        </is>
      </c>
      <c r="E11" t="n">
        <v>18</v>
      </c>
      <c r="F11" t="n">
        <v>0</v>
      </c>
      <c r="G11" t="inlineStr">
        <is>
          <t>YES</t>
        </is>
      </c>
      <c r="H11" t="n">
        <v>35</v>
      </c>
      <c r="I11" t="n">
        <v>0</v>
      </c>
      <c r="J11" s="31" t="n">
        <v>0</v>
      </c>
      <c r="K11" s="32" t="n">
        <v>0</v>
      </c>
      <c r="L11" s="31" t="n">
        <v>0</v>
      </c>
      <c r="M11" s="48" t="n">
        <v>8.5</v>
      </c>
      <c r="N11" s="48" t="n">
        <v>6.5</v>
      </c>
      <c r="O11" s="49" t="inlineStr">
        <is>
          <t>A big forward who combines puck skills, scoring and athleticism.</t>
        </is>
      </c>
    </row>
    <row r="12">
      <c r="A12" s="47" t="inlineStr">
        <is>
          <t>☐</t>
        </is>
      </c>
      <c r="B12" t="inlineStr">
        <is>
          <t>Ethan Belchetz</t>
        </is>
      </c>
      <c r="C12" t="inlineStr">
        <is>
          <t>UTA</t>
        </is>
      </c>
      <c r="D12" t="inlineStr">
        <is>
          <t>F</t>
        </is>
      </c>
      <c r="E12" t="n">
        <v>18</v>
      </c>
      <c r="F12" t="n">
        <v>0</v>
      </c>
      <c r="G12" t="inlineStr">
        <is>
          <t>YES</t>
        </is>
      </c>
      <c r="H12" t="n">
        <v>17</v>
      </c>
      <c r="I12" t="n">
        <v>0</v>
      </c>
      <c r="J12" s="31" t="n">
        <v>0</v>
      </c>
      <c r="K12" s="32" t="n">
        <v>0</v>
      </c>
      <c r="L12" s="31" t="n">
        <v>0</v>
      </c>
      <c r="M12" s="48" t="n">
        <v>8.5</v>
      </c>
      <c r="N12" s="48" t="n">
        <v>6</v>
      </c>
      <c r="O12" s="49" t="inlineStr">
        <is>
          <t>A ginormous forward with the skill to play as a prototypical modern power forward.</t>
        </is>
      </c>
    </row>
    <row r="13">
      <c r="A13" s="47" t="inlineStr">
        <is>
          <t>☐</t>
        </is>
      </c>
      <c r="B13" t="inlineStr">
        <is>
          <t>Keaton Verhoeff</t>
        </is>
      </c>
      <c r="C13" t="inlineStr">
        <is>
          <t>SJS</t>
        </is>
      </c>
      <c r="D13" t="inlineStr">
        <is>
          <t>D</t>
        </is>
      </c>
      <c r="E13" t="n">
        <v>18</v>
      </c>
      <c r="F13" t="n">
        <v>0</v>
      </c>
      <c r="G13" t="inlineStr">
        <is>
          <t>YES</t>
        </is>
      </c>
      <c r="H13" t="n">
        <v>9</v>
      </c>
      <c r="I13" t="n">
        <v>0</v>
      </c>
      <c r="J13" s="31" t="n">
        <v>0</v>
      </c>
      <c r="K13" s="32" t="n">
        <v>0</v>
      </c>
      <c r="L13" s="31" t="n">
        <v>0</v>
      </c>
      <c r="M13" s="48" t="n">
        <v>8</v>
      </c>
      <c r="N13" s="48" t="n">
        <v>9</v>
      </c>
      <c r="O13" s="49" t="inlineStr">
        <is>
          <t>A big right-handed defenceman who can do it all: skate, shoot, pass, and defend, all at a high level. Has all the makings of a true NHL No.1.</t>
        </is>
      </c>
    </row>
    <row r="14">
      <c r="A14" s="47" t="inlineStr">
        <is>
          <t>☐</t>
        </is>
      </c>
      <c r="B14" t="inlineStr">
        <is>
          <t>Benjamin Rautiainen</t>
        </is>
      </c>
      <c r="C14" t="inlineStr">
        <is>
          <t>TBL</t>
        </is>
      </c>
      <c r="D14" t="inlineStr">
        <is>
          <t>F</t>
        </is>
      </c>
      <c r="E14" t="n">
        <v>21</v>
      </c>
      <c r="F14" t="n">
        <v>0</v>
      </c>
      <c r="G14" t="inlineStr">
        <is>
          <t>YES</t>
        </is>
      </c>
      <c r="I14" t="n">
        <v>0</v>
      </c>
      <c r="J14" s="31" t="n">
        <v>0</v>
      </c>
      <c r="K14" s="32" t="n">
        <v>0</v>
      </c>
      <c r="L14" s="31" t="n">
        <v>0</v>
      </c>
      <c r="M14" s="48" t="n">
        <v>8</v>
      </c>
      <c r="N14" s="48" t="n">
        <v>8</v>
      </c>
      <c r="O14" s="49" t="inlineStr">
        <is>
          <t>A late bloomer who dominated the Finnish pro league, now heading to North America.</t>
        </is>
      </c>
    </row>
    <row r="15">
      <c r="A15" s="47" t="inlineStr">
        <is>
          <t>☐</t>
        </is>
      </c>
      <c r="B15" t="inlineStr">
        <is>
          <t>Timur Mukhanov</t>
        </is>
      </c>
      <c r="C15" t="inlineStr">
        <is>
          <t>CAR</t>
        </is>
      </c>
      <c r="D15" t="inlineStr">
        <is>
          <t>F</t>
        </is>
      </c>
      <c r="E15" t="n">
        <v>21</v>
      </c>
      <c r="F15" t="n">
        <v>0</v>
      </c>
      <c r="G15" t="inlineStr">
        <is>
          <t>YES</t>
        </is>
      </c>
      <c r="I15" t="n">
        <v>0</v>
      </c>
      <c r="J15" s="31" t="n">
        <v>0</v>
      </c>
      <c r="K15" s="32" t="n">
        <v>0</v>
      </c>
      <c r="L15" s="31" t="n">
        <v>0</v>
      </c>
      <c r="M15" s="48" t="n">
        <v>8</v>
      </c>
      <c r="N15" s="48" t="n">
        <v>7</v>
      </c>
      <c r="O15" s="49" t="inlineStr">
        <is>
          <t>Diminutive forward with outstanding skating ability and good offensive vision. Lack of size and strength could hold him back, but he has the skill to drive offense at the pro level.</t>
        </is>
      </c>
    </row>
    <row r="16">
      <c r="A16" s="47" t="inlineStr">
        <is>
          <t>☐</t>
        </is>
      </c>
      <c r="B16" t="inlineStr">
        <is>
          <t>Christian Humphreys</t>
        </is>
      </c>
      <c r="C16" t="inlineStr">
        <is>
          <t>COL</t>
        </is>
      </c>
      <c r="D16" t="inlineStr">
        <is>
          <t>F</t>
        </is>
      </c>
      <c r="E16" t="n">
        <v>20</v>
      </c>
      <c r="F16" t="n">
        <v>0</v>
      </c>
      <c r="G16" t="inlineStr">
        <is>
          <t>YES</t>
        </is>
      </c>
      <c r="I16" t="n">
        <v>0</v>
      </c>
      <c r="J16" s="31" t="n">
        <v>0</v>
      </c>
      <c r="K16" s="32" t="n">
        <v>0</v>
      </c>
      <c r="L16" s="31" t="n">
        <v>0</v>
      </c>
      <c r="M16" s="48" t="n">
        <v>8</v>
      </c>
      <c r="N16" s="48" t="n">
        <v>5.5</v>
      </c>
      <c r="O16" s="49" t="inlineStr">
        <is>
          <t>Intelligent distributor with excellent passing vision on the powerplay. Boom-or-bust with top-line upside.</t>
        </is>
      </c>
    </row>
    <row r="17">
      <c r="A17" s="47" t="inlineStr">
        <is>
          <t>☐</t>
        </is>
      </c>
      <c r="B17" t="inlineStr">
        <is>
          <t>Mikey Berchild</t>
        </is>
      </c>
      <c r="C17" t="inlineStr">
        <is>
          <t>CAR</t>
        </is>
      </c>
      <c r="D17" t="inlineStr">
        <is>
          <t>F</t>
        </is>
      </c>
      <c r="E17" t="n">
        <v>18</v>
      </c>
      <c r="F17" t="n">
        <v>0</v>
      </c>
      <c r="G17" t="inlineStr">
        <is>
          <t>YES</t>
        </is>
      </c>
      <c r="H17" t="n">
        <v>105</v>
      </c>
      <c r="I17" t="n">
        <v>0</v>
      </c>
      <c r="J17" s="31" t="n">
        <v>0</v>
      </c>
      <c r="K17" s="32" t="n">
        <v>0</v>
      </c>
      <c r="L17" s="31" t="n">
        <v>0</v>
      </c>
      <c r="M17" s="48" t="n">
        <v>8</v>
      </c>
      <c r="N17" s="48" t="n">
        <v>5.5</v>
      </c>
      <c r="O17" s="49" t="inlineStr">
        <is>
          <t>Slight, but witty and flashy, often making defenders and goalies pay.</t>
        </is>
      </c>
    </row>
    <row r="18">
      <c r="A18" s="47" t="inlineStr">
        <is>
          <t>☐</t>
        </is>
      </c>
      <c r="B18" t="inlineStr">
        <is>
          <t>Yegor Shilov</t>
        </is>
      </c>
      <c r="C18" t="inlineStr">
        <is>
          <t>COL</t>
        </is>
      </c>
      <c r="D18" t="inlineStr">
        <is>
          <t>F</t>
        </is>
      </c>
      <c r="E18" t="n">
        <v>18</v>
      </c>
      <c r="F18" t="n">
        <v>0</v>
      </c>
      <c r="G18" t="inlineStr">
        <is>
          <t>YES</t>
        </is>
      </c>
      <c r="H18" t="n">
        <v>43</v>
      </c>
      <c r="I18" t="n">
        <v>0</v>
      </c>
      <c r="J18" s="31" t="n">
        <v>0</v>
      </c>
      <c r="K18" s="32" t="n">
        <v>0</v>
      </c>
      <c r="L18" s="31" t="n">
        <v>0</v>
      </c>
      <c r="M18" s="48" t="n">
        <v>8</v>
      </c>
      <c r="N18" s="48" t="n">
        <v>5.5</v>
      </c>
      <c r="O18" s="49" t="inlineStr">
        <is>
          <t>Electric, dynamic puckhandler and all-around offensive player.</t>
        </is>
      </c>
    </row>
    <row r="19">
      <c r="A19" s="47" t="inlineStr">
        <is>
          <t>☐</t>
        </is>
      </c>
      <c r="B19" t="inlineStr">
        <is>
          <t>Adam Valentini</t>
        </is>
      </c>
      <c r="C19" t="inlineStr">
        <is>
          <t>UTA</t>
        </is>
      </c>
      <c r="D19" t="inlineStr">
        <is>
          <t>F</t>
        </is>
      </c>
      <c r="E19" t="n">
        <v>18</v>
      </c>
      <c r="F19" t="n">
        <v>0</v>
      </c>
      <c r="G19" t="inlineStr">
        <is>
          <t>YES</t>
        </is>
      </c>
      <c r="H19" t="n">
        <v>96</v>
      </c>
      <c r="I19" t="n">
        <v>0</v>
      </c>
      <c r="J19" s="31" t="n">
        <v>0</v>
      </c>
      <c r="K19" s="32" t="n">
        <v>0</v>
      </c>
      <c r="L19" s="31" t="n">
        <v>0</v>
      </c>
      <c r="M19" s="48" t="n">
        <v>8</v>
      </c>
      <c r="N19" s="48" t="n">
        <v>4.5</v>
      </c>
      <c r="O19" s="49" t="inlineStr">
        <is>
          <t>A small, shifty player with a high work-rate and pace.</t>
        </is>
      </c>
    </row>
    <row r="20">
      <c r="A20" s="47" t="inlineStr">
        <is>
          <t>☐</t>
        </is>
      </c>
      <c r="B20" t="inlineStr">
        <is>
          <t>Tomas Chrenko</t>
        </is>
      </c>
      <c r="C20" t="inlineStr">
        <is>
          <t>NYR</t>
        </is>
      </c>
      <c r="D20" t="inlineStr">
        <is>
          <t>F</t>
        </is>
      </c>
      <c r="E20" t="n">
        <v>18</v>
      </c>
      <c r="F20" t="n">
        <v>0</v>
      </c>
      <c r="G20" t="inlineStr">
        <is>
          <t>YES</t>
        </is>
      </c>
      <c r="H20" t="n">
        <v>81</v>
      </c>
      <c r="I20" t="n">
        <v>0</v>
      </c>
      <c r="J20" s="31" t="n">
        <v>0</v>
      </c>
      <c r="K20" s="32" t="n">
        <v>0</v>
      </c>
      <c r="L20" s="31" t="n">
        <v>0</v>
      </c>
      <c r="M20" s="48" t="n">
        <v>8</v>
      </c>
      <c r="N20" s="48" t="n">
        <v>4.5</v>
      </c>
      <c r="O20" s="49" t="inlineStr">
        <is>
          <t>A small but highly skilled creator with an exciting ceiling.</t>
        </is>
      </c>
    </row>
    <row r="21">
      <c r="A21" s="47" t="inlineStr">
        <is>
          <t>☐</t>
        </is>
      </c>
      <c r="B21" t="inlineStr">
        <is>
          <t>Cooper Black</t>
        </is>
      </c>
      <c r="C21" t="inlineStr">
        <is>
          <t>FLA</t>
        </is>
      </c>
      <c r="D21" t="inlineStr">
        <is>
          <t>G</t>
        </is>
      </c>
      <c r="E21" t="n">
        <v>25</v>
      </c>
      <c r="F21" t="n">
        <v>0</v>
      </c>
      <c r="G21" t="inlineStr">
        <is>
          <t>YES</t>
        </is>
      </c>
      <c r="I21" t="n">
        <v>0</v>
      </c>
      <c r="J21" s="31" t="n">
        <v>0</v>
      </c>
      <c r="K21" s="32" t="n">
        <v>0</v>
      </c>
      <c r="L21" s="31" t="n">
        <v>0</v>
      </c>
      <c r="M21" s="48" t="n">
        <v>8</v>
      </c>
      <c r="N21" s="48" t="n">
        <v>4</v>
      </c>
      <c r="O21" s="49" t="inlineStr">
        <is>
          <t>A towering 6-8 goaltender who moves well considering his size, he is a late bloomer with substantial upside due to his size and mobility in the crease. He could surprise many people after getting his feet underneath himself.</t>
        </is>
      </c>
    </row>
    <row r="22">
      <c r="A22" s="47" t="inlineStr">
        <is>
          <t>☐</t>
        </is>
      </c>
      <c r="B22" t="inlineStr">
        <is>
          <t>Niko Huuhtanen</t>
        </is>
      </c>
      <c r="C22" t="inlineStr">
        <is>
          <t>(N/A)</t>
        </is>
      </c>
      <c r="D22" t="inlineStr">
        <is>
          <t>F</t>
        </is>
      </c>
      <c r="E22" t="n">
        <v>23</v>
      </c>
      <c r="F22" t="n">
        <v>0</v>
      </c>
      <c r="G22" t="inlineStr">
        <is>
          <t>YES</t>
        </is>
      </c>
      <c r="I22" t="n">
        <v>0</v>
      </c>
      <c r="J22" s="31" t="n">
        <v>0</v>
      </c>
      <c r="K22" s="32" t="n">
        <v>0</v>
      </c>
      <c r="L22" s="31" t="n">
        <v>0</v>
      </c>
      <c r="M22" s="48" t="n">
        <v>8</v>
      </c>
      <c r="N22" s="48" t="n">
        <v>3.5</v>
      </c>
      <c r="O22" s="49" t="inlineStr">
        <is>
          <t>Productive top-six winger, with an elite shot along with fabulous hits and shots peripherals.</t>
        </is>
      </c>
    </row>
    <row r="23">
      <c r="A23" s="47" t="inlineStr">
        <is>
          <t>☐</t>
        </is>
      </c>
      <c r="B23" t="inlineStr">
        <is>
          <t>Jack Devine</t>
        </is>
      </c>
      <c r="C23" t="inlineStr">
        <is>
          <t>FLA</t>
        </is>
      </c>
      <c r="D23" t="inlineStr">
        <is>
          <t>F</t>
        </is>
      </c>
      <c r="E23" t="n">
        <v>22</v>
      </c>
      <c r="F23" t="n">
        <v>6</v>
      </c>
      <c r="G23" t="inlineStr">
        <is>
          <t>YES</t>
        </is>
      </c>
      <c r="I23" t="n">
        <v>6</v>
      </c>
      <c r="J23" s="31" t="n">
        <v>0.7</v>
      </c>
      <c r="K23" s="32" t="n">
        <v>0.12</v>
      </c>
      <c r="L23" s="31" t="n">
        <v>0.7</v>
      </c>
      <c r="M23" s="48" t="n">
        <v>7.5</v>
      </c>
      <c r="N23" s="48" t="n">
        <v>9.5</v>
      </c>
      <c r="O23" s="49" t="inlineStr">
        <is>
          <t>Versatile, two-way player likely destined for a bottom-six role in the NHL. He shines on the defensive end of the puck, though he is a decent playmaker who can also provide secondary scoring.</t>
        </is>
      </c>
    </row>
    <row r="24">
      <c r="A24" s="47" t="inlineStr">
        <is>
          <t>☐</t>
        </is>
      </c>
      <c r="B24" t="inlineStr">
        <is>
          <t>Jani Nyman</t>
        </is>
      </c>
      <c r="C24" t="inlineStr">
        <is>
          <t>SEA</t>
        </is>
      </c>
      <c r="D24" t="inlineStr">
        <is>
          <t>F</t>
        </is>
      </c>
      <c r="E24" t="n">
        <v>22</v>
      </c>
      <c r="F24" t="n">
        <v>40</v>
      </c>
      <c r="G24" t="inlineStr">
        <is>
          <t>YES</t>
        </is>
      </c>
      <c r="I24" t="n">
        <v>28</v>
      </c>
      <c r="J24" s="31" t="n">
        <v>9.890000000000001</v>
      </c>
      <c r="K24" s="32" t="n">
        <v>0.35</v>
      </c>
      <c r="L24" s="31" t="n">
        <v>14.95</v>
      </c>
      <c r="M24" s="48" t="n">
        <v>7.5</v>
      </c>
      <c r="N24" s="48" t="n">
        <v>9</v>
      </c>
      <c r="O24" s="49" t="inlineStr">
        <is>
          <t>Large-bodied, goal-scoring winger who drives the net and works the boards well. Needs to work on his quickness and two-way game to cement his middle-six upside.</t>
        </is>
      </c>
    </row>
    <row r="25">
      <c r="A25" s="47" t="inlineStr">
        <is>
          <t>☐</t>
        </is>
      </c>
      <c r="B25" t="inlineStr">
        <is>
          <t>Alberts Smits</t>
        </is>
      </c>
      <c r="C25" t="inlineStr">
        <is>
          <t>NYR</t>
        </is>
      </c>
      <c r="D25" t="inlineStr">
        <is>
          <t>D</t>
        </is>
      </c>
      <c r="E25" t="n">
        <v>18</v>
      </c>
      <c r="F25" t="n">
        <v>0</v>
      </c>
      <c r="G25" t="inlineStr">
        <is>
          <t>YES</t>
        </is>
      </c>
      <c r="H25" t="n">
        <v>5</v>
      </c>
      <c r="I25" t="n">
        <v>0</v>
      </c>
      <c r="J25" s="31" t="n">
        <v>0</v>
      </c>
      <c r="K25" s="32" t="n">
        <v>0</v>
      </c>
      <c r="L25" s="31" t="n">
        <v>0</v>
      </c>
      <c r="M25" s="48" t="n">
        <v>7.5</v>
      </c>
      <c r="N25" s="48" t="n">
        <v>8</v>
      </c>
      <c r="O25" s="49" t="inlineStr">
        <is>
          <t>June 2026 – Smits was selected fifth overall by the Ran […]</t>
        </is>
      </c>
    </row>
    <row r="26">
      <c r="A26" s="47" t="inlineStr">
        <is>
          <t>☐</t>
        </is>
      </c>
      <c r="B26" t="inlineStr">
        <is>
          <t>T.J. Hughes</t>
        </is>
      </c>
      <c r="C26" t="inlineStr">
        <is>
          <t>COL</t>
        </is>
      </c>
      <c r="D26" t="inlineStr">
        <is>
          <t>F</t>
        </is>
      </c>
      <c r="E26" t="n">
        <v>24</v>
      </c>
      <c r="F26" t="n">
        <v>0</v>
      </c>
      <c r="G26" t="inlineStr">
        <is>
          <t>YES</t>
        </is>
      </c>
      <c r="I26" t="n">
        <v>0</v>
      </c>
      <c r="J26" s="31" t="n">
        <v>0</v>
      </c>
      <c r="K26" s="32" t="n">
        <v>0</v>
      </c>
      <c r="L26" s="31" t="n">
        <v>0</v>
      </c>
      <c r="M26" s="48" t="n">
        <v>7.5</v>
      </c>
      <c r="N26" s="48" t="n">
        <v>8</v>
      </c>
      <c r="O26" s="49" t="inlineStr">
        <is>
          <t>Prolific two-way NCAA shooter and scorer with middle-six upside</t>
        </is>
      </c>
    </row>
    <row r="27">
      <c r="A27" s="47" t="inlineStr">
        <is>
          <t>☐</t>
        </is>
      </c>
      <c r="B27" t="inlineStr">
        <is>
          <t>Ethan Cardwell</t>
        </is>
      </c>
      <c r="C27" t="inlineStr">
        <is>
          <t>SJS</t>
        </is>
      </c>
      <c r="D27" t="inlineStr">
        <is>
          <t>F</t>
        </is>
      </c>
      <c r="E27" t="n">
        <v>24</v>
      </c>
      <c r="F27" t="n">
        <v>13</v>
      </c>
      <c r="G27" t="inlineStr">
        <is>
          <t>YES</t>
        </is>
      </c>
      <c r="I27" t="n">
        <v>7</v>
      </c>
      <c r="J27" s="31" t="n">
        <v>2.99</v>
      </c>
      <c r="K27" s="32" t="n">
        <v>0.43</v>
      </c>
      <c r="L27" s="31" t="n">
        <v>2.99</v>
      </c>
      <c r="M27" s="48" t="n">
        <v>7.5</v>
      </c>
      <c r="N27" s="48" t="n">
        <v>7.5</v>
      </c>
      <c r="O27" s="49" t="inlineStr">
        <is>
          <t>Lacks some of the physical tools you look for in offensive producers; however, he may have the character and work ethic to overcome those limitations.</t>
        </is>
      </c>
    </row>
    <row r="28">
      <c r="A28" s="47" t="inlineStr">
        <is>
          <t>☐</t>
        </is>
      </c>
      <c r="B28" t="inlineStr">
        <is>
          <t>Dmitri Borichev</t>
        </is>
      </c>
      <c r="C28" t="inlineStr">
        <is>
          <t>NSH</t>
        </is>
      </c>
      <c r="D28" t="inlineStr">
        <is>
          <t>G</t>
        </is>
      </c>
      <c r="E28" t="n">
        <v>18</v>
      </c>
      <c r="F28" t="n">
        <v>0</v>
      </c>
      <c r="G28" t="inlineStr">
        <is>
          <t>YES</t>
        </is>
      </c>
      <c r="H28" t="n">
        <v>70</v>
      </c>
      <c r="I28" t="n">
        <v>0</v>
      </c>
      <c r="J28" s="31" t="n">
        <v>0</v>
      </c>
      <c r="K28" s="32" t="n">
        <v>0</v>
      </c>
      <c r="L28" s="31" t="n">
        <v>0</v>
      </c>
      <c r="M28" s="48" t="n">
        <v>7.5</v>
      </c>
      <c r="N28" s="48" t="n">
        <v>7.5</v>
      </c>
      <c r="O28" s="49" t="inlineStr">
        <is>
          <t>Big, athletic Russian netminder whose calling card is high-end puck tracking and a quick glove. The early favorite to be the first goalie off the board in 2026, with the usual MHL-sample caveat attached.</t>
        </is>
      </c>
    </row>
    <row r="29">
      <c r="A29" s="47" t="inlineStr">
        <is>
          <t>☐</t>
        </is>
      </c>
      <c r="B29" t="inlineStr">
        <is>
          <t>Liam Ruck</t>
        </is>
      </c>
      <c r="C29" t="inlineStr">
        <is>
          <t>PIT</t>
        </is>
      </c>
      <c r="D29" t="inlineStr">
        <is>
          <t>F</t>
        </is>
      </c>
      <c r="E29" t="n">
        <v>18</v>
      </c>
      <c r="F29" t="n">
        <v>0</v>
      </c>
      <c r="G29" t="inlineStr">
        <is>
          <t>YES</t>
        </is>
      </c>
      <c r="H29" t="n">
        <v>22</v>
      </c>
      <c r="I29" t="n">
        <v>0</v>
      </c>
      <c r="J29" s="31" t="n">
        <v>0</v>
      </c>
      <c r="K29" s="32" t="n">
        <v>0</v>
      </c>
      <c r="L29" s="31" t="n">
        <v>0</v>
      </c>
      <c r="M29" s="48" t="n">
        <v>7.5</v>
      </c>
      <c r="N29" s="48" t="n">
        <v>7.5</v>
      </c>
      <c r="O29" s="49" t="inlineStr">
        <is>
          <t>A workhorse with netfront and small-area skill.</t>
        </is>
      </c>
    </row>
    <row r="30">
      <c r="A30" s="47" t="inlineStr">
        <is>
          <t>☐</t>
        </is>
      </c>
      <c r="B30" t="inlineStr">
        <is>
          <t>Artur Akhtyamov</t>
        </is>
      </c>
      <c r="C30" t="inlineStr">
        <is>
          <t>TOR</t>
        </is>
      </c>
      <c r="D30" t="inlineStr">
        <is>
          <t>G</t>
        </is>
      </c>
      <c r="E30" t="n">
        <v>24</v>
      </c>
      <c r="F30" t="n">
        <v>3</v>
      </c>
      <c r="G30" t="inlineStr">
        <is>
          <t>YES</t>
        </is>
      </c>
      <c r="I30" t="n">
        <v>3</v>
      </c>
      <c r="J30" s="31" t="n">
        <v>1.42</v>
      </c>
      <c r="K30" s="32" t="n">
        <v>0.47</v>
      </c>
      <c r="L30" s="31" t="n">
        <v>6.54</v>
      </c>
      <c r="M30" s="48" t="n">
        <v>7.5</v>
      </c>
      <c r="N30" s="48" t="n">
        <v>7</v>
      </c>
      <c r="O30" s="49" t="inlineStr">
        <is>
          <t>Strong positional netminder with good reflexes and compete level.</t>
        </is>
      </c>
    </row>
    <row r="31">
      <c r="A31" s="47" t="inlineStr">
        <is>
          <t>☐</t>
        </is>
      </c>
      <c r="B31" t="inlineStr">
        <is>
          <t>Raphael Lavoie</t>
        </is>
      </c>
      <c r="C31" t="inlineStr">
        <is>
          <t>VGK</t>
        </is>
      </c>
      <c r="D31" t="inlineStr">
        <is>
          <t>F</t>
        </is>
      </c>
      <c r="E31" t="n">
        <v>25</v>
      </c>
      <c r="F31" t="n">
        <v>17</v>
      </c>
      <c r="G31" t="inlineStr">
        <is>
          <t>YES</t>
        </is>
      </c>
      <c r="I31" t="n">
        <v>1</v>
      </c>
      <c r="J31" s="31" t="n">
        <v>0.05</v>
      </c>
      <c r="K31" s="32" t="n">
        <v>0.05</v>
      </c>
      <c r="L31" s="31" t="n">
        <v>0.8</v>
      </c>
      <c r="M31" s="48" t="n">
        <v>7.5</v>
      </c>
      <c r="N31" s="48" t="n">
        <v>7</v>
      </c>
      <c r="O31" s="49" t="inlineStr">
        <is>
          <t>Big goal scoring winger that has the ability to take over games when he wants to. Consistency is a concern at this point but the tools are there for him to be a top six winger.</t>
        </is>
      </c>
    </row>
    <row r="32">
      <c r="A32" s="47" t="inlineStr">
        <is>
          <t>☐</t>
        </is>
      </c>
      <c r="B32" t="inlineStr">
        <is>
          <t>Jack Hextall</t>
        </is>
      </c>
      <c r="C32" t="inlineStr">
        <is>
          <t>CGY</t>
        </is>
      </c>
      <c r="D32" t="inlineStr">
        <is>
          <t>F</t>
        </is>
      </c>
      <c r="E32" t="n">
        <v>18</v>
      </c>
      <c r="F32" t="n">
        <v>0</v>
      </c>
      <c r="G32" t="inlineStr">
        <is>
          <t>YES</t>
        </is>
      </c>
      <c r="H32" t="n">
        <v>30</v>
      </c>
      <c r="I32" t="n">
        <v>0</v>
      </c>
      <c r="J32" s="31" t="n">
        <v>0</v>
      </c>
      <c r="K32" s="32" t="n">
        <v>0</v>
      </c>
      <c r="L32" s="31" t="n">
        <v>0</v>
      </c>
      <c r="M32" s="48" t="n">
        <v>7.5</v>
      </c>
      <c r="N32" s="48" t="n">
        <v>7</v>
      </c>
      <c r="O32" s="49" t="inlineStr">
        <is>
          <t>A relentless disruptor, Hextall has a power game with sneaky skill.</t>
        </is>
      </c>
    </row>
    <row r="33">
      <c r="A33" s="47" t="inlineStr">
        <is>
          <t>☐</t>
        </is>
      </c>
      <c r="B33" t="inlineStr">
        <is>
          <t>Lars Steiner</t>
        </is>
      </c>
      <c r="C33" t="inlineStr">
        <is>
          <t>STL</t>
        </is>
      </c>
      <c r="D33" t="inlineStr">
        <is>
          <t>F</t>
        </is>
      </c>
      <c r="E33" t="n">
        <v>18</v>
      </c>
      <c r="F33" t="n">
        <v>0</v>
      </c>
      <c r="G33" t="inlineStr">
        <is>
          <t>YES</t>
        </is>
      </c>
      <c r="H33" t="n">
        <v>171</v>
      </c>
      <c r="I33" t="n">
        <v>0</v>
      </c>
      <c r="J33" s="31" t="n">
        <v>0</v>
      </c>
      <c r="K33" s="32" t="n">
        <v>0</v>
      </c>
      <c r="L33" s="31" t="n">
        <v>0</v>
      </c>
      <c r="M33" s="48" t="n">
        <v>7.5</v>
      </c>
      <c r="N33" s="48" t="n">
        <v>7</v>
      </c>
      <c r="O33" s="49" t="inlineStr">
        <is>
          <t>A dependable forward with quick feet and a powerful shot.</t>
        </is>
      </c>
    </row>
    <row r="34">
      <c r="A34" s="47" t="inlineStr">
        <is>
          <t>☐</t>
        </is>
      </c>
      <c r="B34" t="inlineStr">
        <is>
          <t>Ryan Lin</t>
        </is>
      </c>
      <c r="C34" t="inlineStr">
        <is>
          <t>SJS</t>
        </is>
      </c>
      <c r="D34" t="inlineStr">
        <is>
          <t>D</t>
        </is>
      </c>
      <c r="E34" t="n">
        <v>18</v>
      </c>
      <c r="F34" t="n">
        <v>0</v>
      </c>
      <c r="G34" t="inlineStr">
        <is>
          <t>YES</t>
        </is>
      </c>
      <c r="H34" t="n">
        <v>21</v>
      </c>
      <c r="I34" t="n">
        <v>0</v>
      </c>
      <c r="J34" s="31" t="n">
        <v>0</v>
      </c>
      <c r="K34" s="32" t="n">
        <v>0</v>
      </c>
      <c r="L34" s="31" t="n">
        <v>0</v>
      </c>
      <c r="M34" s="48" t="n">
        <v>7.5</v>
      </c>
      <c r="N34" s="48" t="n">
        <v>7</v>
      </c>
      <c r="O34" s="49" t="inlineStr">
        <is>
          <t>An undersized defender who is nevertheless highly effective across the board.</t>
        </is>
      </c>
    </row>
    <row r="35">
      <c r="A35" s="47" t="inlineStr">
        <is>
          <t>☐</t>
        </is>
      </c>
      <c r="B35" t="inlineStr">
        <is>
          <t>Alexander Suzdalev</t>
        </is>
      </c>
      <c r="C35" t="inlineStr">
        <is>
          <t>WSH</t>
        </is>
      </c>
      <c r="D35" t="inlineStr">
        <is>
          <t>F</t>
        </is>
      </c>
      <c r="E35" t="n">
        <v>22</v>
      </c>
      <c r="F35" t="n">
        <v>0</v>
      </c>
      <c r="G35" t="inlineStr">
        <is>
          <t>YES</t>
        </is>
      </c>
      <c r="I35" t="n">
        <v>0</v>
      </c>
      <c r="J35" s="31" t="n">
        <v>0</v>
      </c>
      <c r="K35" s="32" t="n">
        <v>0</v>
      </c>
      <c r="L35" s="31" t="n">
        <v>0</v>
      </c>
      <c r="M35" s="48" t="n">
        <v>7.5</v>
      </c>
      <c r="N35" s="48" t="n">
        <v>6.5</v>
      </c>
      <c r="O35" s="49" t="inlineStr">
        <is>
          <t>Playmaking winger with great hands and good size. Needs to continue to round out his game but could become a middle-six point producing winger at the NHL level.</t>
        </is>
      </c>
    </row>
    <row r="36">
      <c r="A36" s="47" t="inlineStr">
        <is>
          <t>☐</t>
        </is>
      </c>
      <c r="B36" t="inlineStr">
        <is>
          <t>Arttu Karki</t>
        </is>
      </c>
      <c r="C36" t="inlineStr">
        <is>
          <t>VGK</t>
        </is>
      </c>
      <c r="D36" t="inlineStr">
        <is>
          <t>D</t>
        </is>
      </c>
      <c r="E36" t="n">
        <v>21</v>
      </c>
      <c r="F36" t="n">
        <v>0</v>
      </c>
      <c r="G36" t="inlineStr">
        <is>
          <t>YES</t>
        </is>
      </c>
      <c r="I36" t="n">
        <v>0</v>
      </c>
      <c r="J36" s="31" t="n">
        <v>0</v>
      </c>
      <c r="K36" s="32" t="n">
        <v>0</v>
      </c>
      <c r="L36" s="31" t="n">
        <v>0</v>
      </c>
      <c r="M36" s="48" t="n">
        <v>7.5</v>
      </c>
      <c r="N36" s="48" t="n">
        <v>6.5</v>
      </c>
      <c r="O36" s="49" t="inlineStr">
        <is>
          <t>Offensive-minded defender who controls the offensive blue line with poise. Shows good mobility but needs to improve his overall pace of play in order to maximize his potential as an effective NHL puck mover.</t>
        </is>
      </c>
    </row>
    <row r="37">
      <c r="A37" s="47" t="inlineStr">
        <is>
          <t>☐</t>
        </is>
      </c>
      <c r="B37" t="inlineStr">
        <is>
          <t>Carson Bjarnason</t>
        </is>
      </c>
      <c r="C37" t="inlineStr">
        <is>
          <t>PHI</t>
        </is>
      </c>
      <c r="D37" t="inlineStr">
        <is>
          <t>G</t>
        </is>
      </c>
      <c r="E37" t="n">
        <v>21</v>
      </c>
      <c r="F37" t="n">
        <v>0</v>
      </c>
      <c r="G37" t="inlineStr">
        <is>
          <t>YES</t>
        </is>
      </c>
      <c r="I37" t="n">
        <v>0</v>
      </c>
      <c r="J37" s="31" t="n">
        <v>0</v>
      </c>
      <c r="K37" s="32" t="n">
        <v>0</v>
      </c>
      <c r="L37" s="31" t="n">
        <v>0</v>
      </c>
      <c r="M37" s="48" t="n">
        <v>7.5</v>
      </c>
      <c r="N37" s="48" t="n">
        <v>6.5</v>
      </c>
      <c r="O37" s="49" t="inlineStr">
        <is>
          <t>Athletic goaltender with good size and play-reading ability. Needs to improve his improvisational play but has potential as an NHL goaltender.</t>
        </is>
      </c>
    </row>
    <row r="38">
      <c r="A38" s="47" t="inlineStr">
        <is>
          <t>☐</t>
        </is>
      </c>
      <c r="B38" t="inlineStr">
        <is>
          <t>Oliver Suvanto</t>
        </is>
      </c>
      <c r="C38" t="inlineStr">
        <is>
          <t>WSH</t>
        </is>
      </c>
      <c r="D38" t="inlineStr">
        <is>
          <t>F</t>
        </is>
      </c>
      <c r="E38" t="n">
        <v>18</v>
      </c>
      <c r="F38" t="n">
        <v>0</v>
      </c>
      <c r="G38" t="inlineStr">
        <is>
          <t>YES</t>
        </is>
      </c>
      <c r="H38" t="n">
        <v>18</v>
      </c>
      <c r="I38" t="n">
        <v>0</v>
      </c>
      <c r="J38" s="31" t="n">
        <v>0</v>
      </c>
      <c r="K38" s="32" t="n">
        <v>0</v>
      </c>
      <c r="L38" s="31" t="n">
        <v>0</v>
      </c>
      <c r="M38" s="48" t="n">
        <v>7.5</v>
      </c>
      <c r="N38" s="48" t="n">
        <v>6.5</v>
      </c>
      <c r="O38" s="49" t="inlineStr">
        <is>
          <t>A big, physical centre with two-way accumen.</t>
        </is>
      </c>
    </row>
    <row r="39">
      <c r="A39" s="47" t="inlineStr">
        <is>
          <t>☐</t>
        </is>
      </c>
      <c r="B39" t="inlineStr">
        <is>
          <t>Aydar Suniev</t>
        </is>
      </c>
      <c r="C39" t="inlineStr">
        <is>
          <t>CGY</t>
        </is>
      </c>
      <c r="D39" t="inlineStr">
        <is>
          <t>F</t>
        </is>
      </c>
      <c r="E39" t="n">
        <v>21</v>
      </c>
      <c r="F39" t="n">
        <v>7</v>
      </c>
      <c r="G39" t="inlineStr">
        <is>
          <t>YES</t>
        </is>
      </c>
      <c r="I39" t="n">
        <v>6</v>
      </c>
      <c r="J39" s="31" t="n">
        <v>1.72</v>
      </c>
      <c r="K39" s="32" t="n">
        <v>0.29</v>
      </c>
      <c r="L39" s="31" t="n">
        <v>1.72</v>
      </c>
      <c r="M39" s="48" t="n">
        <v>7.5</v>
      </c>
      <c r="N39" s="48" t="n">
        <v>6</v>
      </c>
      <c r="O39" s="49" t="inlineStr">
        <is>
          <t>Suniev is a winger with an array of plus-level tools and habits, if he can significantly improve his skating, he has upside as a versatile two-way goalscorer in a middle-six.</t>
        </is>
      </c>
    </row>
    <row r="40">
      <c r="A40" s="47" t="inlineStr">
        <is>
          <t>☐</t>
        </is>
      </c>
      <c r="B40" t="inlineStr">
        <is>
          <t>Luca Pinelli</t>
        </is>
      </c>
      <c r="C40" t="inlineStr">
        <is>
          <t>CBJ</t>
        </is>
      </c>
      <c r="D40" t="inlineStr">
        <is>
          <t>F</t>
        </is>
      </c>
      <c r="E40" t="n">
        <v>21</v>
      </c>
      <c r="F40" t="n">
        <v>3</v>
      </c>
      <c r="G40" t="inlineStr">
        <is>
          <t>YES</t>
        </is>
      </c>
      <c r="I40" t="n">
        <v>3</v>
      </c>
      <c r="J40" s="31" t="n">
        <v>0.14</v>
      </c>
      <c r="K40" s="32" t="n">
        <v>0.05</v>
      </c>
      <c r="L40" s="31" t="n">
        <v>0.14</v>
      </c>
      <c r="M40" s="48" t="n">
        <v>7.5</v>
      </c>
      <c r="N40" s="48" t="n">
        <v>6</v>
      </c>
      <c r="O40" s="49" t="inlineStr">
        <is>
          <t>Well-rounded and intelligent forward who makes those around him better. Needs to improve his skating but processes the game at a high rate and projects as a top-six NHL forward.</t>
        </is>
      </c>
    </row>
    <row r="41">
      <c r="A41" s="47" t="inlineStr">
        <is>
          <t>☐</t>
        </is>
      </c>
      <c r="B41" t="inlineStr">
        <is>
          <t>Alexander Command</t>
        </is>
      </c>
      <c r="C41" t="inlineStr">
        <is>
          <t>NJD</t>
        </is>
      </c>
      <c r="D41" t="inlineStr">
        <is>
          <t>F</t>
        </is>
      </c>
      <c r="E41" t="n">
        <v>18</v>
      </c>
      <c r="F41" t="n">
        <v>0</v>
      </c>
      <c r="G41" t="inlineStr">
        <is>
          <t>YES</t>
        </is>
      </c>
      <c r="H41" t="n">
        <v>12</v>
      </c>
      <c r="I41" t="n">
        <v>0</v>
      </c>
      <c r="J41" s="31" t="n">
        <v>0</v>
      </c>
      <c r="K41" s="32" t="n">
        <v>0</v>
      </c>
      <c r="L41" s="31" t="n">
        <v>0</v>
      </c>
      <c r="M41" s="48" t="n">
        <v>7.5</v>
      </c>
      <c r="N41" s="48" t="n">
        <v>6</v>
      </c>
      <c r="O41" s="49" t="inlineStr">
        <is>
          <t>Toolsy, competitive center whose scoring has followed him up a level, with enough playmaking to drive secondary offense if the shot keeps translating.</t>
        </is>
      </c>
    </row>
    <row r="42">
      <c r="A42" s="47" t="inlineStr">
        <is>
          <t>☐</t>
        </is>
      </c>
      <c r="B42" t="inlineStr">
        <is>
          <t>Chase Harrington</t>
        </is>
      </c>
      <c r="C42" t="inlineStr">
        <is>
          <t>CGY</t>
        </is>
      </c>
      <c r="D42" t="inlineStr">
        <is>
          <t>F</t>
        </is>
      </c>
      <c r="E42" t="n">
        <v>18</v>
      </c>
      <c r="F42" t="n">
        <v>0</v>
      </c>
      <c r="G42" t="inlineStr">
        <is>
          <t>YES</t>
        </is>
      </c>
      <c r="H42" t="n">
        <v>36</v>
      </c>
      <c r="I42" t="n">
        <v>0</v>
      </c>
      <c r="J42" s="31" t="n">
        <v>0</v>
      </c>
      <c r="K42" s="32" t="n">
        <v>0</v>
      </c>
      <c r="L42" s="31" t="n">
        <v>0</v>
      </c>
      <c r="M42" s="48" t="n">
        <v>7.5</v>
      </c>
      <c r="N42" s="48" t="n">
        <v>6</v>
      </c>
      <c r="O42" s="49" t="inlineStr">
        <is>
          <t>A mature and multi-faceted player in all three zones.</t>
        </is>
      </c>
    </row>
    <row r="43">
      <c r="A43" s="47" t="inlineStr">
        <is>
          <t>☐</t>
        </is>
      </c>
      <c r="B43" t="inlineStr">
        <is>
          <t>Nikita Klepov</t>
        </is>
      </c>
      <c r="C43" t="inlineStr">
        <is>
          <t>ANA</t>
        </is>
      </c>
      <c r="D43" t="inlineStr">
        <is>
          <t>F</t>
        </is>
      </c>
      <c r="E43" t="n">
        <v>18</v>
      </c>
      <c r="F43" t="n">
        <v>0</v>
      </c>
      <c r="G43" t="inlineStr">
        <is>
          <t>YES</t>
        </is>
      </c>
      <c r="H43" t="n">
        <v>15</v>
      </c>
      <c r="I43" t="n">
        <v>0</v>
      </c>
      <c r="J43" s="31" t="n">
        <v>0</v>
      </c>
      <c r="K43" s="32" t="n">
        <v>0</v>
      </c>
      <c r="L43" s="31" t="n">
        <v>0</v>
      </c>
      <c r="M43" s="48" t="n">
        <v>7.5</v>
      </c>
      <c r="N43" s="48" t="n">
        <v>6</v>
      </c>
      <c r="O43" s="49" t="inlineStr">
        <is>
          <t>Offensive forward with net-driving tendencies and a balanced OZ game.</t>
        </is>
      </c>
    </row>
    <row r="44">
      <c r="A44" s="47" t="inlineStr">
        <is>
          <t>☐</t>
        </is>
      </c>
      <c r="B44" t="inlineStr">
        <is>
          <t>Alex Huang</t>
        </is>
      </c>
      <c r="C44" t="inlineStr">
        <is>
          <t>NSH</t>
        </is>
      </c>
      <c r="D44" t="inlineStr">
        <is>
          <t>D</t>
        </is>
      </c>
      <c r="E44" t="n">
        <v>19</v>
      </c>
      <c r="F44" t="n">
        <v>0</v>
      </c>
      <c r="G44" t="inlineStr">
        <is>
          <t>YES</t>
        </is>
      </c>
      <c r="I44" t="n">
        <v>0</v>
      </c>
      <c r="J44" s="31" t="n">
        <v>0</v>
      </c>
      <c r="K44" s="32" t="n">
        <v>0</v>
      </c>
      <c r="L44" s="31" t="n">
        <v>0</v>
      </c>
      <c r="M44" s="48" t="n">
        <v>7.5</v>
      </c>
      <c r="N44" s="48" t="n">
        <v>5.5</v>
      </c>
      <c r="O44" s="49" t="inlineStr">
        <is>
          <t>Poised and efficient in all three zones, though has struggled to establish himself as more than a puck-mover.</t>
        </is>
      </c>
    </row>
    <row r="45">
      <c r="A45" s="47" t="inlineStr">
        <is>
          <t>☐</t>
        </is>
      </c>
      <c r="B45" t="inlineStr">
        <is>
          <t>Noah Kosick</t>
        </is>
      </c>
      <c r="C45" t="inlineStr">
        <is>
          <t>ANA</t>
        </is>
      </c>
      <c r="D45" t="inlineStr">
        <is>
          <t>F</t>
        </is>
      </c>
      <c r="E45" t="n">
        <v>18</v>
      </c>
      <c r="F45" t="n">
        <v>0</v>
      </c>
      <c r="G45" t="inlineStr">
        <is>
          <t>YES</t>
        </is>
      </c>
      <c r="H45" t="n">
        <v>192</v>
      </c>
      <c r="I45" t="n">
        <v>0</v>
      </c>
      <c r="J45" s="31" t="n">
        <v>0</v>
      </c>
      <c r="K45" s="32" t="n">
        <v>0</v>
      </c>
      <c r="L45" s="31" t="n">
        <v>0</v>
      </c>
      <c r="M45" s="48" t="n">
        <v>7.5</v>
      </c>
      <c r="N45" s="48" t="n">
        <v>5.5</v>
      </c>
      <c r="O45" s="49" t="inlineStr">
        <is>
          <t>Dynamic and visionary playmaker with questionable defensive engagement.</t>
        </is>
      </c>
    </row>
    <row r="46">
      <c r="A46" s="47" t="inlineStr">
        <is>
          <t>☐</t>
        </is>
      </c>
      <c r="B46" t="inlineStr">
        <is>
          <t>Matvei Petrov</t>
        </is>
      </c>
      <c r="C46" t="inlineStr">
        <is>
          <t>(N/A)</t>
        </is>
      </c>
      <c r="D46" t="inlineStr">
        <is>
          <t>F</t>
        </is>
      </c>
      <c r="E46" t="n">
        <v>23</v>
      </c>
      <c r="F46" t="n">
        <v>0</v>
      </c>
      <c r="G46" t="inlineStr">
        <is>
          <t>YES</t>
        </is>
      </c>
      <c r="I46" t="n">
        <v>0</v>
      </c>
      <c r="J46" s="31" t="n">
        <v>0</v>
      </c>
      <c r="K46" s="32" t="n">
        <v>0</v>
      </c>
      <c r="L46" s="31" t="n">
        <v>0</v>
      </c>
      <c r="M46" s="48" t="n">
        <v>7.5</v>
      </c>
      <c r="N46" s="48" t="n">
        <v>5</v>
      </c>
      <c r="O46" s="49" t="inlineStr">
        <is>
          <t>Shoot-first offensive winger with top six upside. A good skater that is not afraid to be play a feisty style but could use some improvement in his shift-to shift-compete level.</t>
        </is>
      </c>
    </row>
    <row r="47">
      <c r="A47" s="47" t="inlineStr">
        <is>
          <t>☐</t>
        </is>
      </c>
      <c r="B47" t="inlineStr">
        <is>
          <t>Harry Nansi</t>
        </is>
      </c>
      <c r="C47" t="inlineStr">
        <is>
          <t>TOR</t>
        </is>
      </c>
      <c r="D47" t="inlineStr">
        <is>
          <t>F</t>
        </is>
      </c>
      <c r="E47" t="n">
        <v>19</v>
      </c>
      <c r="F47" t="n">
        <v>0</v>
      </c>
      <c r="G47" t="inlineStr">
        <is>
          <t>YES</t>
        </is>
      </c>
      <c r="I47" t="n">
        <v>0</v>
      </c>
      <c r="J47" s="31" t="n">
        <v>0</v>
      </c>
      <c r="K47" s="32" t="n">
        <v>0</v>
      </c>
      <c r="L47" s="31" t="n">
        <v>0</v>
      </c>
      <c r="M47" s="48" t="n">
        <v>7.5</v>
      </c>
      <c r="N47" s="48" t="n">
        <v>4.5</v>
      </c>
      <c r="O47" s="49" t="inlineStr">
        <is>
          <t>A mix of skill, size, and tenacity makes for an intriguing prospect to watch develop.</t>
        </is>
      </c>
    </row>
    <row r="48">
      <c r="A48" s="47" t="inlineStr">
        <is>
          <t>☐</t>
        </is>
      </c>
      <c r="B48" t="inlineStr">
        <is>
          <t>L.J. Mooney</t>
        </is>
      </c>
      <c r="C48" t="inlineStr">
        <is>
          <t>MTL</t>
        </is>
      </c>
      <c r="D48" t="inlineStr">
        <is>
          <t>F</t>
        </is>
      </c>
      <c r="E48" t="n">
        <v>19</v>
      </c>
      <c r="F48" t="n">
        <v>0</v>
      </c>
      <c r="G48" t="inlineStr">
        <is>
          <t>YES</t>
        </is>
      </c>
      <c r="I48" t="n">
        <v>0</v>
      </c>
      <c r="J48" s="31" t="n">
        <v>0</v>
      </c>
      <c r="K48" s="32" t="n">
        <v>0</v>
      </c>
      <c r="L48" s="31" t="n">
        <v>0</v>
      </c>
      <c r="M48" s="48" t="n">
        <v>7.5</v>
      </c>
      <c r="N48" s="48" t="n">
        <v>4.5</v>
      </c>
      <c r="O48" s="49" t="inlineStr">
        <is>
          <t>A tenacious speed-demon with a powerful shot, Mooney has everything you want out of a smaller player, but will need to find the middle more consistently to find success.</t>
        </is>
      </c>
    </row>
    <row r="49">
      <c r="A49" s="47" t="inlineStr">
        <is>
          <t>☐</t>
        </is>
      </c>
      <c r="B49" t="inlineStr">
        <is>
          <t>Vilho Vanhatalo</t>
        </is>
      </c>
      <c r="C49" t="inlineStr">
        <is>
          <t>FLA</t>
        </is>
      </c>
      <c r="D49" t="inlineStr">
        <is>
          <t>F</t>
        </is>
      </c>
      <c r="E49" t="n">
        <v>18</v>
      </c>
      <c r="F49" t="n">
        <v>0</v>
      </c>
      <c r="G49" t="inlineStr">
        <is>
          <t>YES</t>
        </is>
      </c>
      <c r="H49" t="n">
        <v>168</v>
      </c>
      <c r="I49" t="n">
        <v>0</v>
      </c>
      <c r="J49" s="31" t="n">
        <v>0</v>
      </c>
      <c r="K49" s="32" t="n">
        <v>0</v>
      </c>
      <c r="L49" s="31" t="n">
        <v>0</v>
      </c>
      <c r="M49" s="48" t="n">
        <v>7.5</v>
      </c>
      <c r="N49" s="48" t="n">
        <v>4</v>
      </c>
      <c r="O49" s="49" t="inlineStr">
        <is>
          <t>A rangy winger with great physical profile and flashes of great individual skill.</t>
        </is>
      </c>
    </row>
    <row r="50">
      <c r="A50" s="47" t="inlineStr">
        <is>
          <t>☐</t>
        </is>
      </c>
      <c r="B50" t="inlineStr">
        <is>
          <t>Pavel Moysevich</t>
        </is>
      </c>
      <c r="C50" t="inlineStr">
        <is>
          <t>VGK</t>
        </is>
      </c>
      <c r="D50" t="inlineStr">
        <is>
          <t>G</t>
        </is>
      </c>
      <c r="E50" t="n">
        <v>21</v>
      </c>
      <c r="F50" t="n">
        <v>0</v>
      </c>
      <c r="G50" t="inlineStr">
        <is>
          <t>YES</t>
        </is>
      </c>
      <c r="I50" t="n">
        <v>0</v>
      </c>
      <c r="J50" s="31" t="n">
        <v>0</v>
      </c>
      <c r="K50" s="32" t="n">
        <v>0</v>
      </c>
      <c r="L50" s="31" t="n">
        <v>0</v>
      </c>
      <c r="M50" s="48" t="n">
        <v>7.5</v>
      </c>
      <c r="N50" s="48" t="n">
        <v>3.5</v>
      </c>
      <c r="O50" s="49" t="inlineStr">
        <is>
          <t>A huge and intelligent netminder who has put up strong results in a bit part role in one of the KHL’s top teams as a D+1.</t>
        </is>
      </c>
    </row>
    <row r="51">
      <c r="A51" s="47" t="inlineStr">
        <is>
          <t>☐</t>
        </is>
      </c>
      <c r="B51" t="inlineStr">
        <is>
          <t>Matthew Villalta</t>
        </is>
      </c>
      <c r="C51" t="inlineStr">
        <is>
          <t>BUF</t>
        </is>
      </c>
      <c r="D51" t="inlineStr">
        <is>
          <t>G</t>
        </is>
      </c>
      <c r="E51" t="n">
        <v>27</v>
      </c>
      <c r="F51" t="n">
        <v>3</v>
      </c>
      <c r="G51" t="inlineStr">
        <is>
          <t>YES</t>
        </is>
      </c>
      <c r="I51" t="n">
        <v>0</v>
      </c>
      <c r="J51" s="31" t="n">
        <v>0</v>
      </c>
      <c r="K51" s="32" t="n">
        <v>0</v>
      </c>
      <c r="L51" s="31" t="n">
        <v>0</v>
      </c>
      <c r="M51" s="48" t="n">
        <v>7.3</v>
      </c>
      <c r="N51" s="48" t="n">
        <v>4.3</v>
      </c>
      <c r="O51" s="49" t="inlineStr">
        <is>
          <t>A fast rising, high risk, high reward prospect with NHL potential.</t>
        </is>
      </c>
    </row>
    <row r="52">
      <c r="A52" s="47" t="inlineStr">
        <is>
          <t>☐</t>
        </is>
      </c>
      <c r="B52" t="inlineStr">
        <is>
          <t>Vitali Pinchuk</t>
        </is>
      </c>
      <c r="C52" t="inlineStr">
        <is>
          <t>NSH</t>
        </is>
      </c>
      <c r="D52" t="inlineStr">
        <is>
          <t>F</t>
        </is>
      </c>
      <c r="E52" t="n">
        <v>24</v>
      </c>
      <c r="F52" t="n">
        <v>0</v>
      </c>
      <c r="G52" t="inlineStr">
        <is>
          <t>YES</t>
        </is>
      </c>
      <c r="I52" t="n">
        <v>0</v>
      </c>
      <c r="J52" s="31" t="n">
        <v>0</v>
      </c>
      <c r="K52" s="32" t="n">
        <v>0</v>
      </c>
      <c r="L52" s="31" t="n">
        <v>40.13</v>
      </c>
      <c r="M52" s="48" t="n">
        <v>7.2</v>
      </c>
      <c r="N52" s="48" t="n">
        <v>8</v>
      </c>
      <c r="O52" s="49" t="inlineStr">
        <is>
          <t>A middle-six forward and gifted goal scorer with intriguing upside that can produce on the power play, but does not play physical at all.</t>
        </is>
      </c>
    </row>
    <row r="53">
      <c r="A53" s="47" t="inlineStr">
        <is>
          <t>☐</t>
        </is>
      </c>
      <c r="B53" t="inlineStr">
        <is>
          <t>Gavin Hayes</t>
        </is>
      </c>
      <c r="C53" t="inlineStr">
        <is>
          <t>CHI</t>
        </is>
      </c>
      <c r="D53" t="inlineStr">
        <is>
          <t>F</t>
        </is>
      </c>
      <c r="E53" t="n">
        <v>22</v>
      </c>
      <c r="F53" t="n">
        <v>0</v>
      </c>
      <c r="G53" t="inlineStr">
        <is>
          <t>YES</t>
        </is>
      </c>
      <c r="I53" t="n">
        <v>0</v>
      </c>
      <c r="J53" s="31" t="n">
        <v>0</v>
      </c>
      <c r="K53" s="32" t="n">
        <v>0</v>
      </c>
      <c r="L53" s="31" t="n">
        <v>0</v>
      </c>
      <c r="M53" s="48" t="n">
        <v>7.2</v>
      </c>
      <c r="N53" s="48" t="n">
        <v>6.8</v>
      </c>
      <c r="O53" s="49" t="inlineStr">
        <is>
          <t>North-South winger with great skating, intensity and defensive foundations, but lacks intricacy in the offensive zone. Likely a middle-six complementary checking forward.</t>
        </is>
      </c>
    </row>
    <row r="54">
      <c r="A54" s="47" t="inlineStr">
        <is>
          <t>☐</t>
        </is>
      </c>
      <c r="B54" t="inlineStr">
        <is>
          <t>William Trudeau</t>
        </is>
      </c>
      <c r="C54" t="inlineStr">
        <is>
          <t>NYR</t>
        </is>
      </c>
      <c r="D54" t="inlineStr">
        <is>
          <t>D</t>
        </is>
      </c>
      <c r="E54" t="n">
        <v>23</v>
      </c>
      <c r="F54" t="n">
        <v>0</v>
      </c>
      <c r="G54" t="inlineStr">
        <is>
          <t>YES</t>
        </is>
      </c>
      <c r="I54" t="n">
        <v>0</v>
      </c>
      <c r="J54" s="31" t="n">
        <v>0</v>
      </c>
      <c r="K54" s="32" t="n">
        <v>0</v>
      </c>
      <c r="L54" s="31" t="n">
        <v>0</v>
      </c>
      <c r="M54" s="48" t="n">
        <v>7</v>
      </c>
      <c r="N54" s="48" t="n">
        <v>8</v>
      </c>
      <c r="O54" s="49" t="inlineStr">
        <is>
          <t>A poised defender who passes the puck well.</t>
        </is>
      </c>
    </row>
    <row r="55">
      <c r="A55" s="47" t="inlineStr">
        <is>
          <t>☐</t>
        </is>
      </c>
      <c r="B55" t="inlineStr">
        <is>
          <t>Lenni Hameenaho</t>
        </is>
      </c>
      <c r="C55" t="inlineStr">
        <is>
          <t>NJD</t>
        </is>
      </c>
      <c r="D55" t="inlineStr">
        <is>
          <t>F</t>
        </is>
      </c>
      <c r="E55" t="n">
        <v>22</v>
      </c>
      <c r="F55" t="n">
        <v>33</v>
      </c>
      <c r="G55" t="inlineStr">
        <is>
          <t>YES</t>
        </is>
      </c>
      <c r="I55" t="n">
        <v>33</v>
      </c>
      <c r="J55" s="31" t="n">
        <v>13.14</v>
      </c>
      <c r="K55" s="32" t="n">
        <v>0.4</v>
      </c>
      <c r="L55" s="31" t="n">
        <v>19.03</v>
      </c>
      <c r="M55" s="48" t="n">
        <v>7</v>
      </c>
      <c r="N55" s="48" t="n">
        <v>7.5</v>
      </c>
      <c r="O55" s="49" t="inlineStr">
        <is>
          <t>Solid complementary winger who excels battling around the net and along the boards. Could grow into a solid middle-six NHL forward with added pace.</t>
        </is>
      </c>
    </row>
    <row r="56">
      <c r="A56" s="47" t="inlineStr">
        <is>
          <t>☐</t>
        </is>
      </c>
      <c r="B56" t="inlineStr">
        <is>
          <t>Alexander Rykov</t>
        </is>
      </c>
      <c r="C56" t="inlineStr">
        <is>
          <t>CAR</t>
        </is>
      </c>
      <c r="D56" t="inlineStr">
        <is>
          <t>F</t>
        </is>
      </c>
      <c r="E56" t="n">
        <v>21</v>
      </c>
      <c r="F56" t="n">
        <v>0</v>
      </c>
      <c r="G56" t="inlineStr">
        <is>
          <t>YES</t>
        </is>
      </c>
      <c r="I56" t="n">
        <v>0</v>
      </c>
      <c r="J56" s="31" t="n">
        <v>0</v>
      </c>
      <c r="K56" s="32" t="n">
        <v>0</v>
      </c>
      <c r="L56" s="31" t="n">
        <v>0</v>
      </c>
      <c r="M56" s="48" t="n">
        <v>7</v>
      </c>
      <c r="N56" s="48" t="n">
        <v>7.5</v>
      </c>
      <c r="O56" s="49" t="inlineStr">
        <is>
          <t>A strong defensive winger who flashes some impressive playmaking skill and passing plays, his offense could take off if he improves his evasiveness and handling, and if he varies his on and off-puck routes to play a less linear game.</t>
        </is>
      </c>
    </row>
    <row r="57">
      <c r="A57" s="47" t="inlineStr">
        <is>
          <t>☐</t>
        </is>
      </c>
      <c r="B57" t="inlineStr">
        <is>
          <t>Bryce McConnell-Barker</t>
        </is>
      </c>
      <c r="C57" t="inlineStr">
        <is>
          <t>NYR</t>
        </is>
      </c>
      <c r="D57" t="inlineStr">
        <is>
          <t>F</t>
        </is>
      </c>
      <c r="E57" t="n">
        <v>22</v>
      </c>
      <c r="F57" t="n">
        <v>0</v>
      </c>
      <c r="G57" t="inlineStr">
        <is>
          <t>YES</t>
        </is>
      </c>
      <c r="I57" t="n">
        <v>0</v>
      </c>
      <c r="J57" s="31" t="n">
        <v>0</v>
      </c>
      <c r="K57" s="32" t="n">
        <v>0</v>
      </c>
      <c r="L57" s="31" t="n">
        <v>0</v>
      </c>
      <c r="M57" s="48" t="n">
        <v>7</v>
      </c>
      <c r="N57" s="48" t="n">
        <v>7.5</v>
      </c>
      <c r="O57" s="49" t="inlineStr">
        <is>
          <t>Goal-scoring, two-way center with great compete and intensity. Needs to get comfortable slowing the pace of the game and to develop consistency, but could top out as a top-six forward.</t>
        </is>
      </c>
    </row>
    <row r="58">
      <c r="A58" s="47" t="inlineStr">
        <is>
          <t>☐</t>
        </is>
      </c>
      <c r="B58" t="inlineStr">
        <is>
          <t>Simon Forsmark</t>
        </is>
      </c>
      <c r="C58" t="inlineStr">
        <is>
          <t>CAR</t>
        </is>
      </c>
      <c r="D58" t="inlineStr">
        <is>
          <t>D</t>
        </is>
      </c>
      <c r="E58" t="n">
        <v>22</v>
      </c>
      <c r="F58" t="n">
        <v>0</v>
      </c>
      <c r="G58" t="inlineStr">
        <is>
          <t>YES</t>
        </is>
      </c>
      <c r="I58" t="n">
        <v>0</v>
      </c>
      <c r="J58" s="31" t="n">
        <v>0</v>
      </c>
      <c r="K58" s="32" t="n">
        <v>0</v>
      </c>
      <c r="L58" s="31" t="n">
        <v>0</v>
      </c>
      <c r="M58" s="48" t="n">
        <v>7</v>
      </c>
      <c r="N58" s="48" t="n">
        <v>7.5</v>
      </c>
      <c r="O58" s="49" t="inlineStr">
        <is>
          <t>Puck-moving blueliner with good size and decent mobility. Needs to improve his off-puck game as he gains experience.</t>
        </is>
      </c>
    </row>
    <row r="59">
      <c r="A59" s="47" t="inlineStr">
        <is>
          <t>☐</t>
        </is>
      </c>
      <c r="B59" t="inlineStr">
        <is>
          <t>Will Skahan</t>
        </is>
      </c>
      <c r="C59" t="inlineStr">
        <is>
          <t>UTA</t>
        </is>
      </c>
      <c r="D59" t="inlineStr">
        <is>
          <t>D</t>
        </is>
      </c>
      <c r="E59" t="n">
        <v>20</v>
      </c>
      <c r="F59" t="n">
        <v>0</v>
      </c>
      <c r="G59" t="inlineStr">
        <is>
          <t>YES</t>
        </is>
      </c>
      <c r="I59" t="n">
        <v>0</v>
      </c>
      <c r="J59" s="31" t="n">
        <v>0</v>
      </c>
      <c r="K59" s="32" t="n">
        <v>0</v>
      </c>
      <c r="L59" s="31" t="n">
        <v>0</v>
      </c>
      <c r="M59" s="48" t="n">
        <v>7</v>
      </c>
      <c r="N59" s="48" t="n">
        <v>7.5</v>
      </c>
      <c r="O59" s="49" t="inlineStr">
        <is>
          <t>Raw, physical defenseman with range and mobility. Can close gaps well in transition, and plays aggressively. Decision-making needs to improve to unlock second-pair upside.</t>
        </is>
      </c>
    </row>
    <row r="60">
      <c r="A60" s="47" t="inlineStr">
        <is>
          <t>☐</t>
        </is>
      </c>
      <c r="B60" t="inlineStr">
        <is>
          <t>Aleksanteri Kaskimaki</t>
        </is>
      </c>
      <c r="C60" t="inlineStr">
        <is>
          <t>STL</t>
        </is>
      </c>
      <c r="D60" t="inlineStr">
        <is>
          <t>F</t>
        </is>
      </c>
      <c r="E60" t="n">
        <v>22</v>
      </c>
      <c r="F60" t="n">
        <v>5</v>
      </c>
      <c r="G60" t="inlineStr">
        <is>
          <t>YES</t>
        </is>
      </c>
      <c r="I60" t="n">
        <v>6</v>
      </c>
      <c r="J60" s="31" t="n">
        <v>0.22</v>
      </c>
      <c r="K60" s="32" t="n">
        <v>0.04</v>
      </c>
      <c r="L60" s="31" t="n">
        <v>0.22</v>
      </c>
      <c r="M60" s="48" t="n">
        <v>7</v>
      </c>
      <c r="N60" s="48" t="n">
        <v>7</v>
      </c>
      <c r="O60" s="49" t="inlineStr">
        <is>
          <t>Gifted offensive center with strong skating and stickhandling. Needs to improve his defensive game and on-puck habits, but could be a top-six producer at the NHL level.</t>
        </is>
      </c>
    </row>
    <row r="61">
      <c r="A61" s="47" t="inlineStr">
        <is>
          <t>☐</t>
        </is>
      </c>
      <c r="B61" t="inlineStr">
        <is>
          <t>Filip Eriksson</t>
        </is>
      </c>
      <c r="C61" t="inlineStr">
        <is>
          <t>MTL</t>
        </is>
      </c>
      <c r="D61" t="inlineStr">
        <is>
          <t>F</t>
        </is>
      </c>
      <c r="E61" t="n">
        <v>21</v>
      </c>
      <c r="F61" t="n">
        <v>0</v>
      </c>
      <c r="G61" t="inlineStr">
        <is>
          <t>YES</t>
        </is>
      </c>
      <c r="I61" t="n">
        <v>0</v>
      </c>
      <c r="J61" s="31" t="n">
        <v>0</v>
      </c>
      <c r="K61" s="32" t="n">
        <v>0</v>
      </c>
      <c r="L61" s="31" t="n">
        <v>0</v>
      </c>
      <c r="M61" s="48" t="n">
        <v>7</v>
      </c>
      <c r="N61" s="48" t="n">
        <v>7</v>
      </c>
      <c r="O61" s="49" t="inlineStr">
        <is>
          <t>Hardworking and dynamic playmaking centre with two-way upside.</t>
        </is>
      </c>
    </row>
    <row r="62">
      <c r="A62" s="47" t="inlineStr">
        <is>
          <t>☐</t>
        </is>
      </c>
      <c r="B62" t="inlineStr">
        <is>
          <t>Ryerson Leenders</t>
        </is>
      </c>
      <c r="C62" t="inlineStr">
        <is>
          <t>BUF</t>
        </is>
      </c>
      <c r="D62" t="inlineStr">
        <is>
          <t>G</t>
        </is>
      </c>
      <c r="E62" t="n">
        <v>20</v>
      </c>
      <c r="F62" t="n">
        <v>0</v>
      </c>
      <c r="G62" t="inlineStr">
        <is>
          <t>YES</t>
        </is>
      </c>
      <c r="I62" t="n">
        <v>0</v>
      </c>
      <c r="J62" s="31" t="n">
        <v>0</v>
      </c>
      <c r="K62" s="32" t="n">
        <v>0</v>
      </c>
      <c r="L62" s="31" t="n">
        <v>0</v>
      </c>
      <c r="M62" s="48" t="n">
        <v>7</v>
      </c>
      <c r="N62" s="48" t="n">
        <v>7</v>
      </c>
      <c r="O62" s="49" t="inlineStr">
        <is>
          <t>An smaller, acrobatic goalie that makes his saves through great reflexes and efficient movement.</t>
        </is>
      </c>
    </row>
    <row r="63">
      <c r="A63" s="47" t="inlineStr">
        <is>
          <t>☐</t>
        </is>
      </c>
      <c r="B63" t="inlineStr">
        <is>
          <t>Tobias Trejbal</t>
        </is>
      </c>
      <c r="C63" t="inlineStr">
        <is>
          <t>CGY</t>
        </is>
      </c>
      <c r="D63" t="inlineStr">
        <is>
          <t>G</t>
        </is>
      </c>
      <c r="E63" t="n">
        <v>18</v>
      </c>
      <c r="F63" t="n">
        <v>0</v>
      </c>
      <c r="G63" t="inlineStr">
        <is>
          <t>YES</t>
        </is>
      </c>
      <c r="H63" t="n">
        <v>42</v>
      </c>
      <c r="I63" t="n">
        <v>0</v>
      </c>
      <c r="J63" s="31" t="n">
        <v>0</v>
      </c>
      <c r="K63" s="32" t="n">
        <v>0</v>
      </c>
      <c r="L63" s="31" t="n">
        <v>0</v>
      </c>
      <c r="M63" s="48" t="n">
        <v>7</v>
      </c>
      <c r="N63" s="48" t="n">
        <v>7</v>
      </c>
      <c r="O63" s="49" t="inlineStr">
        <is>
          <t>A tall goaltender with excellent hip mobility and impressive footwork and leg drive.</t>
        </is>
      </c>
    </row>
    <row r="64">
      <c r="A64" s="47" t="inlineStr">
        <is>
          <t>☐</t>
        </is>
      </c>
      <c r="B64" t="inlineStr">
        <is>
          <t>Viktor Neuchev</t>
        </is>
      </c>
      <c r="C64" t="inlineStr">
        <is>
          <t>CAR</t>
        </is>
      </c>
      <c r="D64" t="inlineStr">
        <is>
          <t>F</t>
        </is>
      </c>
      <c r="E64" t="n">
        <v>22</v>
      </c>
      <c r="F64" t="n">
        <v>0</v>
      </c>
      <c r="G64" t="inlineStr">
        <is>
          <t>YES</t>
        </is>
      </c>
      <c r="I64" t="n">
        <v>0</v>
      </c>
      <c r="J64" s="31" t="n">
        <v>0</v>
      </c>
      <c r="K64" s="32" t="n">
        <v>0</v>
      </c>
      <c r="L64" s="31" t="n">
        <v>0</v>
      </c>
      <c r="M64" s="48" t="n">
        <v>7</v>
      </c>
      <c r="N64" s="48" t="n">
        <v>7</v>
      </c>
      <c r="O64" s="49" t="inlineStr">
        <is>
          <t>High-octane sniper with decent IQ and great compete. Needs to fill out his frame and work on consistency, but could become a top-six winger.</t>
        </is>
      </c>
    </row>
    <row r="65">
      <c r="A65" s="47" t="inlineStr">
        <is>
          <t>☐</t>
        </is>
      </c>
      <c r="B65" t="inlineStr">
        <is>
          <t>Alessandro Di Iorio</t>
        </is>
      </c>
      <c r="C65" t="inlineStr">
        <is>
          <t>CBJ</t>
        </is>
      </c>
      <c r="D65" t="inlineStr">
        <is>
          <t>F</t>
        </is>
      </c>
      <c r="E65" t="n">
        <v>18</v>
      </c>
      <c r="F65" t="n">
        <v>0</v>
      </c>
      <c r="G65" t="inlineStr">
        <is>
          <t>YES</t>
        </is>
      </c>
      <c r="H65" t="n">
        <v>94</v>
      </c>
      <c r="I65" t="n">
        <v>0</v>
      </c>
      <c r="J65" s="31" t="n">
        <v>0</v>
      </c>
      <c r="K65" s="32" t="n">
        <v>0</v>
      </c>
      <c r="L65" s="31" t="n">
        <v>0</v>
      </c>
      <c r="M65" s="48" t="n">
        <v>7</v>
      </c>
      <c r="N65" s="48" t="n">
        <v>6.5</v>
      </c>
      <c r="O65" s="49" t="inlineStr">
        <is>
          <t>A strong, smart and reliable two-way centre lacking breakaway speed.</t>
        </is>
      </c>
    </row>
    <row r="66">
      <c r="A66" s="47" t="inlineStr">
        <is>
          <t>☐</t>
        </is>
      </c>
      <c r="B66" t="inlineStr">
        <is>
          <t>Braidy Wassilyn</t>
        </is>
      </c>
      <c r="C66" t="inlineStr">
        <is>
          <t>(N/A)</t>
        </is>
      </c>
      <c r="D66" t="inlineStr">
        <is>
          <t>F</t>
        </is>
      </c>
      <c r="E66" t="n">
        <v>18</v>
      </c>
      <c r="F66" t="n">
        <v>0</v>
      </c>
      <c r="G66" t="inlineStr">
        <is>
          <t>YES</t>
        </is>
      </c>
      <c r="I66" t="n">
        <v>0</v>
      </c>
      <c r="J66" s="31" t="n">
        <v>0</v>
      </c>
      <c r="K66" s="32" t="n">
        <v>0</v>
      </c>
      <c r="L66" s="31" t="n">
        <v>0</v>
      </c>
      <c r="M66" s="48" t="n">
        <v>7</v>
      </c>
      <c r="N66" s="48" t="n">
        <v>6.5</v>
      </c>
      <c r="O66" s="49" t="inlineStr">
        <is>
          <t>Aggressive and pesky, Wassilyn is a checking forward with solid handling and finishing.</t>
        </is>
      </c>
    </row>
    <row r="67">
      <c r="A67" s="47" t="inlineStr">
        <is>
          <t>☐</t>
        </is>
      </c>
      <c r="B67" t="inlineStr">
        <is>
          <t>Cruz Lucius</t>
        </is>
      </c>
      <c r="C67" t="inlineStr">
        <is>
          <t>ANA</t>
        </is>
      </c>
      <c r="D67" t="inlineStr">
        <is>
          <t>F</t>
        </is>
      </c>
      <c r="E67" t="n">
        <v>22</v>
      </c>
      <c r="F67" t="n">
        <v>0</v>
      </c>
      <c r="G67" t="inlineStr">
        <is>
          <t>YES</t>
        </is>
      </c>
      <c r="I67" t="n">
        <v>0</v>
      </c>
      <c r="J67" s="31" t="n">
        <v>0</v>
      </c>
      <c r="K67" s="32" t="n">
        <v>0</v>
      </c>
      <c r="L67" s="31" t="n">
        <v>0</v>
      </c>
      <c r="M67" s="48" t="n">
        <v>7</v>
      </c>
      <c r="N67" s="48" t="n">
        <v>6.5</v>
      </c>
      <c r="O67" s="49" t="inlineStr">
        <is>
          <t>Dual-threat offensive winger with soft hands and an underrated shot. Needs to grow into his frame and add some pace to his play, but projects as a middle-six winger.</t>
        </is>
      </c>
    </row>
    <row r="68">
      <c r="A68" s="47" t="inlineStr">
        <is>
          <t>☐</t>
        </is>
      </c>
      <c r="B68" t="inlineStr">
        <is>
          <t>Ilia Morozov</t>
        </is>
      </c>
      <c r="C68" t="inlineStr">
        <is>
          <t>BUF</t>
        </is>
      </c>
      <c r="D68" t="inlineStr">
        <is>
          <t>F</t>
        </is>
      </c>
      <c r="E68" t="n">
        <v>18</v>
      </c>
      <c r="F68" t="n">
        <v>0</v>
      </c>
      <c r="G68" t="inlineStr">
        <is>
          <t>YES</t>
        </is>
      </c>
      <c r="H68" t="n">
        <v>20</v>
      </c>
      <c r="I68" t="n">
        <v>0</v>
      </c>
      <c r="J68" s="31" t="n">
        <v>0</v>
      </c>
      <c r="K68" s="32" t="n">
        <v>0</v>
      </c>
      <c r="L68" s="31" t="n">
        <v>0</v>
      </c>
      <c r="M68" s="48" t="n">
        <v>7</v>
      </c>
      <c r="N68" s="48" t="n">
        <v>6.5</v>
      </c>
      <c r="O68" s="49" t="inlineStr">
        <is>
          <t>A highly capable defensive centre thanks to his instincts, his positioning, and his frame.</t>
        </is>
      </c>
    </row>
    <row r="69">
      <c r="A69" s="47" t="inlineStr">
        <is>
          <t>☐</t>
        </is>
      </c>
      <c r="B69" t="inlineStr">
        <is>
          <t>Joseph Willis</t>
        </is>
      </c>
      <c r="C69" t="inlineStr">
        <is>
          <t>NSH</t>
        </is>
      </c>
      <c r="D69" t="inlineStr">
        <is>
          <t>F</t>
        </is>
      </c>
      <c r="E69" t="n">
        <v>21</v>
      </c>
      <c r="F69" t="n">
        <v>0</v>
      </c>
      <c r="G69" t="inlineStr">
        <is>
          <t>YES</t>
        </is>
      </c>
      <c r="I69" t="n">
        <v>0</v>
      </c>
      <c r="J69" s="31" t="n">
        <v>0</v>
      </c>
      <c r="K69" s="32" t="n">
        <v>0</v>
      </c>
      <c r="L69" s="31" t="n">
        <v>0</v>
      </c>
      <c r="M69" s="48" t="n">
        <v>7</v>
      </c>
      <c r="N69" s="48" t="n">
        <v>6.5</v>
      </c>
      <c r="O69" s="49" t="inlineStr">
        <is>
          <t>An intelligent two-way forward with play-driving upside and a third-line ceiling.</t>
        </is>
      </c>
    </row>
    <row r="70">
      <c r="A70" s="47" t="inlineStr">
        <is>
          <t>☐</t>
        </is>
      </c>
      <c r="B70" t="inlineStr">
        <is>
          <t>Marcus Nordmark</t>
        </is>
      </c>
      <c r="C70" t="inlineStr">
        <is>
          <t>ANA</t>
        </is>
      </c>
      <c r="D70" t="inlineStr">
        <is>
          <t>F</t>
        </is>
      </c>
      <c r="E70" t="n">
        <v>18</v>
      </c>
      <c r="F70" t="n">
        <v>0</v>
      </c>
      <c r="G70" t="inlineStr">
        <is>
          <t>YES</t>
        </is>
      </c>
      <c r="H70" t="n">
        <v>28</v>
      </c>
      <c r="I70" t="n">
        <v>0</v>
      </c>
      <c r="J70" s="31" t="n">
        <v>0</v>
      </c>
      <c r="K70" s="32" t="n">
        <v>0</v>
      </c>
      <c r="L70" s="31" t="n">
        <v>0</v>
      </c>
      <c r="M70" s="48" t="n">
        <v>7</v>
      </c>
      <c r="N70" s="48" t="n">
        <v>6.5</v>
      </c>
      <c r="O70" s="49" t="inlineStr">
        <is>
          <t>A smart, skilled winger with good hands, Nordmark led all players in points in the 2025 Hlinka-Gretzky Cup.</t>
        </is>
      </c>
    </row>
    <row r="71">
      <c r="A71" s="47" t="inlineStr">
        <is>
          <t>☐</t>
        </is>
      </c>
      <c r="B71" t="inlineStr">
        <is>
          <t>Michael Fisher</t>
        </is>
      </c>
      <c r="C71" t="inlineStr">
        <is>
          <t>SJS</t>
        </is>
      </c>
      <c r="D71" t="inlineStr">
        <is>
          <t>D</t>
        </is>
      </c>
      <c r="E71" t="n">
        <v>22</v>
      </c>
      <c r="F71" t="n">
        <v>0</v>
      </c>
      <c r="G71" t="inlineStr">
        <is>
          <t>YES</t>
        </is>
      </c>
      <c r="I71" t="n">
        <v>0</v>
      </c>
      <c r="J71" s="31" t="n">
        <v>0</v>
      </c>
      <c r="K71" s="32" t="n">
        <v>0</v>
      </c>
      <c r="L71" s="31" t="n">
        <v>0</v>
      </c>
      <c r="M71" s="48" t="n">
        <v>7</v>
      </c>
      <c r="N71" s="48" t="n">
        <v>6.5</v>
      </c>
      <c r="O71" s="49" t="inlineStr">
        <is>
          <t>Elusive and deceptive right-handed defenseman with great offensive tools. Has size and reach, with good habits when defending the rush. Raw, boom-or-bust prospect.</t>
        </is>
      </c>
    </row>
    <row r="72">
      <c r="A72" s="47" t="inlineStr">
        <is>
          <t>☐</t>
        </is>
      </c>
      <c r="B72" t="inlineStr">
        <is>
          <t>Tuomas Uronen</t>
        </is>
      </c>
      <c r="C72" t="inlineStr">
        <is>
          <t>VGK</t>
        </is>
      </c>
      <c r="D72" t="inlineStr">
        <is>
          <t>F</t>
        </is>
      </c>
      <c r="E72" t="n">
        <v>21</v>
      </c>
      <c r="F72" t="n">
        <v>0</v>
      </c>
      <c r="G72" t="inlineStr">
        <is>
          <t>YES</t>
        </is>
      </c>
      <c r="I72" t="n">
        <v>0</v>
      </c>
      <c r="J72" s="31" t="n">
        <v>0</v>
      </c>
      <c r="K72" s="32" t="n">
        <v>0</v>
      </c>
      <c r="L72" s="31" t="n">
        <v>0</v>
      </c>
      <c r="M72" s="48" t="n">
        <v>7</v>
      </c>
      <c r="N72" s="48" t="n">
        <v>6.5</v>
      </c>
      <c r="O72" s="49" t="inlineStr">
        <is>
          <t>A strong, power winger who drives pucks to the net, protects the puck well, and has a quick and hard release.</t>
        </is>
      </c>
    </row>
    <row r="73">
      <c r="A73" s="47" t="inlineStr">
        <is>
          <t>☐</t>
        </is>
      </c>
      <c r="B73" t="inlineStr">
        <is>
          <t>Brendan Brisson</t>
        </is>
      </c>
      <c r="C73" t="inlineStr">
        <is>
          <t>TOR</t>
        </is>
      </c>
      <c r="D73" t="inlineStr">
        <is>
          <t>F</t>
        </is>
      </c>
      <c r="E73" t="n">
        <v>24</v>
      </c>
      <c r="F73" t="n">
        <v>27</v>
      </c>
      <c r="G73" t="inlineStr">
        <is>
          <t>YES</t>
        </is>
      </c>
      <c r="I73" t="n">
        <v>3</v>
      </c>
      <c r="J73" s="31" t="n">
        <v>1.09</v>
      </c>
      <c r="K73" s="32" t="n">
        <v>0.36</v>
      </c>
      <c r="L73" s="31" t="n">
        <v>2.19</v>
      </c>
      <c r="M73" s="48" t="n">
        <v>7</v>
      </c>
      <c r="N73" s="48" t="n">
        <v>6</v>
      </c>
      <c r="O73" s="49" t="inlineStr">
        <is>
          <t>A cerebral and effective centre with nasty finishing ability.</t>
        </is>
      </c>
    </row>
    <row r="74">
      <c r="A74" s="47" t="inlineStr">
        <is>
          <t>☐</t>
        </is>
      </c>
      <c r="B74" t="inlineStr">
        <is>
          <t>Anthony Romani</t>
        </is>
      </c>
      <c r="C74" t="inlineStr">
        <is>
          <t>VAN</t>
        </is>
      </c>
      <c r="D74" t="inlineStr">
        <is>
          <t>F</t>
        </is>
      </c>
      <c r="E74" t="n">
        <v>21</v>
      </c>
      <c r="F74" t="n">
        <v>0</v>
      </c>
      <c r="G74" t="inlineStr">
        <is>
          <t>YES</t>
        </is>
      </c>
      <c r="I74" t="n">
        <v>0</v>
      </c>
      <c r="J74" s="31" t="n">
        <v>0</v>
      </c>
      <c r="K74" s="32" t="n">
        <v>0</v>
      </c>
      <c r="L74" s="31" t="n">
        <v>0</v>
      </c>
      <c r="M74" s="48" t="n">
        <v>7</v>
      </c>
      <c r="N74" s="48" t="n">
        <v>6</v>
      </c>
      <c r="O74" s="49" t="inlineStr">
        <is>
          <t>Highly-productive overager with a heavy shot and a sound foundation of smarts and passing ability. Defensive game has improved since last year. Has upside as a middle-six scorer.</t>
        </is>
      </c>
    </row>
    <row r="75">
      <c r="A75" s="47" t="inlineStr">
        <is>
          <t>☐</t>
        </is>
      </c>
      <c r="B75" t="inlineStr">
        <is>
          <t>Benjamin Kevan</t>
        </is>
      </c>
      <c r="C75" t="inlineStr">
        <is>
          <t>NJD</t>
        </is>
      </c>
      <c r="D75" t="inlineStr">
        <is>
          <t>F</t>
        </is>
      </c>
      <c r="E75" t="n">
        <v>19</v>
      </c>
      <c r="F75" t="n">
        <v>0</v>
      </c>
      <c r="G75" t="inlineStr">
        <is>
          <t>YES</t>
        </is>
      </c>
      <c r="I75" t="n">
        <v>0</v>
      </c>
      <c r="J75" s="31" t="n">
        <v>0</v>
      </c>
      <c r="K75" s="32" t="n">
        <v>0</v>
      </c>
      <c r="L75" s="31" t="n">
        <v>0</v>
      </c>
      <c r="M75" s="48" t="n">
        <v>7</v>
      </c>
      <c r="N75" s="48" t="n">
        <v>6</v>
      </c>
      <c r="O75" s="49" t="inlineStr">
        <is>
          <t>Smart and speedy, Kevan is a high-volume chance creator and puck carrier.</t>
        </is>
      </c>
    </row>
    <row r="76">
      <c r="A76" s="47" t="inlineStr">
        <is>
          <t>☐</t>
        </is>
      </c>
      <c r="B76" t="inlineStr">
        <is>
          <t>Carson Carels</t>
        </is>
      </c>
      <c r="C76" t="inlineStr">
        <is>
          <t>CGY</t>
        </is>
      </c>
      <c r="D76" t="inlineStr">
        <is>
          <t>D</t>
        </is>
      </c>
      <c r="E76" t="n">
        <v>18</v>
      </c>
      <c r="F76" t="n">
        <v>0</v>
      </c>
      <c r="G76" t="inlineStr">
        <is>
          <t>YES</t>
        </is>
      </c>
      <c r="H76" t="n">
        <v>6</v>
      </c>
      <c r="I76" t="n">
        <v>0</v>
      </c>
      <c r="J76" s="31" t="n">
        <v>0</v>
      </c>
      <c r="K76" s="32" t="n">
        <v>0</v>
      </c>
      <c r="L76" s="31" t="n">
        <v>0</v>
      </c>
      <c r="M76" s="48" t="n">
        <v>7</v>
      </c>
      <c r="N76" s="48" t="n">
        <v>6</v>
      </c>
      <c r="O76" s="49" t="inlineStr">
        <is>
          <t>A smart, all-situations defender, brining intensity and physicality.</t>
        </is>
      </c>
    </row>
    <row r="77">
      <c r="A77" s="47" t="inlineStr">
        <is>
          <t>☐</t>
        </is>
      </c>
      <c r="B77" t="inlineStr">
        <is>
          <t>Clarke Caswell</t>
        </is>
      </c>
      <c r="C77" t="inlineStr">
        <is>
          <t>SEA</t>
        </is>
      </c>
      <c r="D77" t="inlineStr">
        <is>
          <t>F</t>
        </is>
      </c>
      <c r="E77" t="n">
        <v>20</v>
      </c>
      <c r="F77" t="n">
        <v>0</v>
      </c>
      <c r="G77" t="inlineStr">
        <is>
          <t>YES</t>
        </is>
      </c>
      <c r="I77" t="n">
        <v>0</v>
      </c>
      <c r="J77" s="31" t="n">
        <v>0</v>
      </c>
      <c r="K77" s="32" t="n">
        <v>0</v>
      </c>
      <c r="L77" s="31" t="n">
        <v>0</v>
      </c>
      <c r="M77" s="48" t="n">
        <v>7</v>
      </c>
      <c r="N77" s="48" t="n">
        <v>6</v>
      </c>
      <c r="O77" s="49" t="inlineStr">
        <is>
          <t>Playmaking specialist with decent hustle and vision. Rounding out his toolkit could see him become a middle-six forward.</t>
        </is>
      </c>
    </row>
    <row r="78">
      <c r="A78" s="47" t="inlineStr">
        <is>
          <t>☐</t>
        </is>
      </c>
      <c r="B78" t="inlineStr">
        <is>
          <t>Kieron Walton</t>
        </is>
      </c>
      <c r="C78" t="inlineStr">
        <is>
          <t>WPG</t>
        </is>
      </c>
      <c r="D78" t="inlineStr">
        <is>
          <t>F</t>
        </is>
      </c>
      <c r="E78" t="n">
        <v>20</v>
      </c>
      <c r="F78" t="n">
        <v>0</v>
      </c>
      <c r="G78" t="inlineStr">
        <is>
          <t>YES</t>
        </is>
      </c>
      <c r="I78" t="n">
        <v>0</v>
      </c>
      <c r="J78" s="31" t="n">
        <v>0</v>
      </c>
      <c r="K78" s="32" t="n">
        <v>0</v>
      </c>
      <c r="L78" s="31" t="n">
        <v>0</v>
      </c>
      <c r="M78" s="48" t="n">
        <v>7</v>
      </c>
      <c r="N78" s="48" t="n">
        <v>6</v>
      </c>
      <c r="O78" s="49" t="inlineStr">
        <is>
          <t>Potential to become a middle-six playmaking power forward with special team contributions or, at worst, a reliable bottom-six depth player.</t>
        </is>
      </c>
    </row>
    <row r="79">
      <c r="A79" s="47" t="inlineStr">
        <is>
          <t>☐</t>
        </is>
      </c>
      <c r="B79" t="inlineStr">
        <is>
          <t>Kurban Limatov</t>
        </is>
      </c>
      <c r="C79" t="inlineStr">
        <is>
          <t>CAR</t>
        </is>
      </c>
      <c r="D79" t="inlineStr">
        <is>
          <t>D</t>
        </is>
      </c>
      <c r="E79" t="n">
        <v>19</v>
      </c>
      <c r="F79" t="n">
        <v>0</v>
      </c>
      <c r="G79" t="inlineStr">
        <is>
          <t>YES</t>
        </is>
      </c>
      <c r="I79" t="n">
        <v>0</v>
      </c>
      <c r="J79" s="31" t="n">
        <v>0</v>
      </c>
      <c r="K79" s="32" t="n">
        <v>0</v>
      </c>
      <c r="L79" s="31" t="n">
        <v>0</v>
      </c>
      <c r="M79" s="48" t="n">
        <v>7</v>
      </c>
      <c r="N79" s="48" t="n">
        <v>6</v>
      </c>
      <c r="O79" s="49" t="inlineStr">
        <is>
          <t>A skilled, hard-working and smooth-skating defenseman who struggles with consistent decision-making.</t>
        </is>
      </c>
    </row>
    <row r="80">
      <c r="A80" s="47" t="inlineStr">
        <is>
          <t>☐</t>
        </is>
      </c>
      <c r="B80" t="inlineStr">
        <is>
          <t>Louka Cloutier</t>
        </is>
      </c>
      <c r="C80" t="inlineStr">
        <is>
          <t>COL</t>
        </is>
      </c>
      <c r="D80" t="inlineStr">
        <is>
          <t>G</t>
        </is>
      </c>
      <c r="E80" t="n">
        <v>20</v>
      </c>
      <c r="F80" t="n">
        <v>0</v>
      </c>
      <c r="G80" t="inlineStr">
        <is>
          <t>YES</t>
        </is>
      </c>
      <c r="I80" t="n">
        <v>0</v>
      </c>
      <c r="J80" s="31" t="n">
        <v>0</v>
      </c>
      <c r="K80" s="32" t="n">
        <v>0</v>
      </c>
      <c r="L80" s="31" t="n">
        <v>0</v>
      </c>
      <c r="M80" s="48" t="n">
        <v>7</v>
      </c>
      <c r="N80" s="48" t="n">
        <v>6</v>
      </c>
      <c r="O80" s="49" t="inlineStr">
        <is>
          <t>Breakout NCAA rookie goaltender</t>
        </is>
      </c>
    </row>
    <row r="81">
      <c r="A81" s="47" t="inlineStr">
        <is>
          <t>☐</t>
        </is>
      </c>
      <c r="B81" t="inlineStr">
        <is>
          <t>Otto Salin</t>
        </is>
      </c>
      <c r="C81" t="inlineStr">
        <is>
          <t>LAK</t>
        </is>
      </c>
      <c r="D81" t="inlineStr">
        <is>
          <t>D</t>
        </is>
      </c>
      <c r="E81" t="n">
        <v>22</v>
      </c>
      <c r="F81" t="n">
        <v>0</v>
      </c>
      <c r="G81" t="inlineStr">
        <is>
          <t>YES</t>
        </is>
      </c>
      <c r="I81" t="n">
        <v>0</v>
      </c>
      <c r="J81" s="31" t="n">
        <v>0</v>
      </c>
      <c r="K81" s="32" t="n">
        <v>0</v>
      </c>
      <c r="L81" s="31" t="n">
        <v>0</v>
      </c>
      <c r="M81" s="48" t="n">
        <v>7</v>
      </c>
      <c r="N81" s="48" t="n">
        <v>6</v>
      </c>
      <c r="O81" s="49" t="inlineStr">
        <is>
          <t>Offensive-leaning right-handed defenseman with great mobility. Improving his in-zone play and physical game will help bring out his top-four D potential.</t>
        </is>
      </c>
    </row>
    <row r="82">
      <c r="A82" s="47" t="inlineStr">
        <is>
          <t>☐</t>
        </is>
      </c>
      <c r="B82" t="inlineStr">
        <is>
          <t>Topias Leinonen</t>
        </is>
      </c>
      <c r="C82" t="inlineStr">
        <is>
          <t>BUF</t>
        </is>
      </c>
      <c r="D82" t="inlineStr">
        <is>
          <t>G</t>
        </is>
      </c>
      <c r="E82" t="n">
        <v>22</v>
      </c>
      <c r="F82" t="n">
        <v>0</v>
      </c>
      <c r="G82" t="inlineStr">
        <is>
          <t>YES</t>
        </is>
      </c>
      <c r="I82" t="n">
        <v>0</v>
      </c>
      <c r="J82" s="31" t="n">
        <v>0</v>
      </c>
      <c r="K82" s="32" t="n">
        <v>0</v>
      </c>
      <c r="L82" s="31" t="n">
        <v>0</v>
      </c>
      <c r="M82" s="48" t="n">
        <v>7</v>
      </c>
      <c r="N82" s="48" t="n">
        <v>6</v>
      </c>
      <c r="O82" s="49" t="inlineStr">
        <is>
          <t>Big, positionally sound goaltender who reads the play well. Has some technical aspects to clean up but has the tools to become an effective NHL netminder.</t>
        </is>
      </c>
    </row>
    <row r="83">
      <c r="A83" s="47" t="inlineStr">
        <is>
          <t>☐</t>
        </is>
      </c>
      <c r="B83" t="inlineStr">
        <is>
          <t>Vladimir Grudinin</t>
        </is>
      </c>
      <c r="C83" t="inlineStr">
        <is>
          <t>CAR</t>
        </is>
      </c>
      <c r="D83" t="inlineStr">
        <is>
          <t>D</t>
        </is>
      </c>
      <c r="E83" t="n">
        <v>22</v>
      </c>
      <c r="F83" t="n">
        <v>0</v>
      </c>
      <c r="G83" t="inlineStr">
        <is>
          <t>YES</t>
        </is>
      </c>
      <c r="I83" t="n">
        <v>0</v>
      </c>
      <c r="J83" s="31" t="n">
        <v>0</v>
      </c>
      <c r="K83" s="32" t="n">
        <v>0</v>
      </c>
      <c r="L83" s="31" t="n">
        <v>0</v>
      </c>
      <c r="M83" s="48" t="n">
        <v>7</v>
      </c>
      <c r="N83" s="48" t="n">
        <v>6</v>
      </c>
      <c r="O83" s="49" t="inlineStr">
        <is>
          <t>Undersized offensive defenseman with great mobility and puck skills. Needs to continue to mature physically but has the skill to reach the NHL.</t>
        </is>
      </c>
    </row>
    <row r="84">
      <c r="A84" s="47" t="inlineStr">
        <is>
          <t>☐</t>
        </is>
      </c>
      <c r="B84" t="inlineStr">
        <is>
          <t>Viktor Fedorov</t>
        </is>
      </c>
      <c r="C84" t="inlineStr">
        <is>
          <t>SEA</t>
        </is>
      </c>
      <c r="D84" t="inlineStr">
        <is>
          <t>F</t>
        </is>
      </c>
      <c r="E84" t="n">
        <v>18</v>
      </c>
      <c r="F84" t="n">
        <v>0</v>
      </c>
      <c r="G84" t="inlineStr">
        <is>
          <t>YES</t>
        </is>
      </c>
      <c r="H84" t="n">
        <v>99</v>
      </c>
      <c r="I84" t="n">
        <v>0</v>
      </c>
      <c r="J84" s="31" t="n">
        <v>0</v>
      </c>
      <c r="K84" s="32" t="n">
        <v>0</v>
      </c>
      <c r="L84" s="31" t="n">
        <v>0</v>
      </c>
      <c r="M84" s="48" t="n">
        <v>7</v>
      </c>
      <c r="N84" s="48" t="n">
        <v>5.8</v>
      </c>
      <c r="O84" s="49" t="inlineStr">
        <is>
          <t>Left-shot, play-driving center who thrives on give-and-go support, inside-lane timing, and small-area deception. Top-six upside with points from five-on-five creation and PP touches; peripherals will depend on usage.</t>
        </is>
      </c>
    </row>
    <row r="85">
      <c r="A85" s="47" t="inlineStr">
        <is>
          <t>☐</t>
        </is>
      </c>
      <c r="B85" t="inlineStr">
        <is>
          <t>Bogdan Konyushkov</t>
        </is>
      </c>
      <c r="C85" t="inlineStr">
        <is>
          <t>MTL</t>
        </is>
      </c>
      <c r="D85" t="inlineStr">
        <is>
          <t>D</t>
        </is>
      </c>
      <c r="E85" t="n">
        <v>23</v>
      </c>
      <c r="F85" t="n">
        <v>0</v>
      </c>
      <c r="G85" t="inlineStr">
        <is>
          <t>YES</t>
        </is>
      </c>
      <c r="I85" t="n">
        <v>0</v>
      </c>
      <c r="J85" s="31" t="n">
        <v>0</v>
      </c>
      <c r="K85" s="32" t="n">
        <v>0</v>
      </c>
      <c r="L85" s="31" t="n">
        <v>0</v>
      </c>
      <c r="M85" s="48" t="n">
        <v>7</v>
      </c>
      <c r="N85" s="48" t="n">
        <v>5.5</v>
      </c>
      <c r="O85" s="49" t="inlineStr">
        <is>
          <t>Konyushkov exudes skill and creativity, and plays with enticing physicality despite being undersized. If he ever comes to North America, he could be a top-four NHL piece.</t>
        </is>
      </c>
    </row>
    <row r="86">
      <c r="A86" s="47" t="inlineStr">
        <is>
          <t>☐</t>
        </is>
      </c>
      <c r="B86" t="inlineStr">
        <is>
          <t>Evan Jardine</t>
        </is>
      </c>
      <c r="C86" t="inlineStr">
        <is>
          <t>CBJ</t>
        </is>
      </c>
      <c r="D86" t="inlineStr">
        <is>
          <t>F</t>
        </is>
      </c>
      <c r="E86" t="n">
        <v>18</v>
      </c>
      <c r="F86" t="n">
        <v>0</v>
      </c>
      <c r="G86" t="inlineStr">
        <is>
          <t>YES</t>
        </is>
      </c>
      <c r="H86" t="n">
        <v>121</v>
      </c>
      <c r="I86" t="n">
        <v>0</v>
      </c>
      <c r="J86" s="31" t="n">
        <v>0</v>
      </c>
      <c r="K86" s="32" t="n">
        <v>0</v>
      </c>
      <c r="L86" s="31" t="n">
        <v>0</v>
      </c>
      <c r="M86" s="48" t="n">
        <v>7</v>
      </c>
      <c r="N86" s="48" t="n">
        <v>5.5</v>
      </c>
      <c r="O86" s="49" t="inlineStr">
        <is>
          <t>A super-slick playmaker who makes the game look easy.</t>
        </is>
      </c>
    </row>
    <row r="87">
      <c r="A87" s="47" t="inlineStr">
        <is>
          <t>☐</t>
        </is>
      </c>
      <c r="B87" t="inlineStr">
        <is>
          <t>Kristian Epperson</t>
        </is>
      </c>
      <c r="C87" t="inlineStr">
        <is>
          <t>LAK</t>
        </is>
      </c>
      <c r="D87" t="inlineStr">
        <is>
          <t>F</t>
        </is>
      </c>
      <c r="E87" t="n">
        <v>20</v>
      </c>
      <c r="F87" t="n">
        <v>0</v>
      </c>
      <c r="G87" t="inlineStr">
        <is>
          <t>YES</t>
        </is>
      </c>
      <c r="I87" t="n">
        <v>0</v>
      </c>
      <c r="J87" s="31" t="n">
        <v>0</v>
      </c>
      <c r="K87" s="32" t="n">
        <v>0</v>
      </c>
      <c r="L87" s="31" t="n">
        <v>0</v>
      </c>
      <c r="M87" s="48" t="n">
        <v>7</v>
      </c>
      <c r="N87" s="48" t="n">
        <v>5.5</v>
      </c>
      <c r="O87" s="49" t="inlineStr">
        <is>
          <t>A tenacious complimentary forward who uses his pace to elevate linemates.</t>
        </is>
      </c>
    </row>
    <row r="88">
      <c r="A88" s="47" t="inlineStr">
        <is>
          <t>☐</t>
        </is>
      </c>
      <c r="B88" t="inlineStr">
        <is>
          <t>Luca Romano</t>
        </is>
      </c>
      <c r="C88" t="inlineStr">
        <is>
          <t>NYI</t>
        </is>
      </c>
      <c r="D88" t="inlineStr">
        <is>
          <t>F</t>
        </is>
      </c>
      <c r="E88" t="n">
        <v>19</v>
      </c>
      <c r="F88" t="n">
        <v>0</v>
      </c>
      <c r="G88" t="inlineStr">
        <is>
          <t>YES</t>
        </is>
      </c>
      <c r="I88" t="n">
        <v>0</v>
      </c>
      <c r="J88" s="31" t="n">
        <v>0</v>
      </c>
      <c r="K88" s="32" t="n">
        <v>0</v>
      </c>
      <c r="L88" s="31" t="n">
        <v>0</v>
      </c>
      <c r="M88" s="48" t="n">
        <v>7</v>
      </c>
      <c r="N88" s="48" t="n">
        <v>5.5</v>
      </c>
      <c r="O88" s="49" t="inlineStr">
        <is>
          <t>A bit undersized, Romano can nevertheless skate and shoot with the best of them.</t>
        </is>
      </c>
    </row>
    <row r="89">
      <c r="A89" s="47" t="inlineStr">
        <is>
          <t>☐</t>
        </is>
      </c>
      <c r="B89" t="inlineStr">
        <is>
          <t>Tommy Bleyl</t>
        </is>
      </c>
      <c r="C89" t="inlineStr">
        <is>
          <t>NSH</t>
        </is>
      </c>
      <c r="D89" t="inlineStr">
        <is>
          <t>D</t>
        </is>
      </c>
      <c r="E89" t="n">
        <v>18</v>
      </c>
      <c r="F89" t="n">
        <v>0</v>
      </c>
      <c r="G89" t="inlineStr">
        <is>
          <t>YES</t>
        </is>
      </c>
      <c r="H89" t="n">
        <v>31</v>
      </c>
      <c r="I89" t="n">
        <v>0</v>
      </c>
      <c r="J89" s="31" t="n">
        <v>0</v>
      </c>
      <c r="K89" s="32" t="n">
        <v>0</v>
      </c>
      <c r="L89" s="31" t="n">
        <v>0</v>
      </c>
      <c r="M89" s="48" t="n">
        <v>7</v>
      </c>
      <c r="N89" s="48" t="n">
        <v>5.5</v>
      </c>
      <c r="O89" s="49" t="inlineStr">
        <is>
          <t>Slick, smooth defenceman with very high-end skating and puck-moving ability.</t>
        </is>
      </c>
    </row>
    <row r="90">
      <c r="A90" s="47" t="inlineStr">
        <is>
          <t>☐</t>
        </is>
      </c>
      <c r="B90" t="inlineStr">
        <is>
          <t>Sandis Vilmanis</t>
        </is>
      </c>
      <c r="C90" t="inlineStr">
        <is>
          <t>FLA</t>
        </is>
      </c>
      <c r="D90" t="inlineStr">
        <is>
          <t>F</t>
        </is>
      </c>
      <c r="E90" t="n">
        <v>22</v>
      </c>
      <c r="F90" t="n">
        <v>19</v>
      </c>
      <c r="G90" t="inlineStr">
        <is>
          <t>YES</t>
        </is>
      </c>
      <c r="I90" t="n">
        <v>19</v>
      </c>
      <c r="J90" s="31" t="n">
        <v>8.1</v>
      </c>
      <c r="K90" s="32" t="n">
        <v>0.43</v>
      </c>
      <c r="L90" s="31" t="n">
        <v>4.87</v>
      </c>
      <c r="M90" s="48" t="n">
        <v>7</v>
      </c>
      <c r="N90" s="48" t="n">
        <v>5</v>
      </c>
      <c r="O90" s="49" t="inlineStr">
        <is>
          <t>A sniper who can elevate the puck quickly in tight and capitalize on high-danger chances from the slot. He skates well and has a decent all-around skill set but has faced criticism for his sub-standard pace</t>
        </is>
      </c>
    </row>
    <row r="91">
      <c r="A91" s="47" t="inlineStr">
        <is>
          <t>☐</t>
        </is>
      </c>
      <c r="B91" t="inlineStr">
        <is>
          <t>Cameron Allen</t>
        </is>
      </c>
      <c r="C91" t="inlineStr">
        <is>
          <t>WSH</t>
        </is>
      </c>
      <c r="D91" t="inlineStr">
        <is>
          <t>D</t>
        </is>
      </c>
      <c r="E91" t="n">
        <v>21</v>
      </c>
      <c r="F91" t="n">
        <v>0</v>
      </c>
      <c r="G91" t="inlineStr">
        <is>
          <t>YES</t>
        </is>
      </c>
      <c r="I91" t="n">
        <v>0</v>
      </c>
      <c r="J91" s="31" t="n">
        <v>0</v>
      </c>
      <c r="K91" s="32" t="n">
        <v>0</v>
      </c>
      <c r="L91" s="31" t="n">
        <v>0</v>
      </c>
      <c r="M91" s="48" t="n">
        <v>7</v>
      </c>
      <c r="N91" s="48" t="n">
        <v>5</v>
      </c>
      <c r="O91" s="49" t="inlineStr">
        <is>
          <t>Two-way blueliner with inconsistent hockey sense who defends well and drives play from the back end. Possesses good mobility and competes hard, projecting as a potential middle-pairing defenseman at the NHL-level.</t>
        </is>
      </c>
      <c r="P91" t="inlineStr">
        <is>
          <t>no NHL record - import or junior</t>
        </is>
      </c>
    </row>
    <row r="92">
      <c r="A92" s="47" t="inlineStr">
        <is>
          <t>☐</t>
        </is>
      </c>
      <c r="B92" t="inlineStr">
        <is>
          <t>Jakob Ihs Wozniak</t>
        </is>
      </c>
      <c r="C92" t="inlineStr">
        <is>
          <t>VGK</t>
        </is>
      </c>
      <c r="D92" t="inlineStr">
        <is>
          <t>F</t>
        </is>
      </c>
      <c r="E92" t="n">
        <v>19</v>
      </c>
      <c r="F92" t="n">
        <v>0</v>
      </c>
      <c r="G92" t="inlineStr">
        <is>
          <t>YES</t>
        </is>
      </c>
      <c r="I92" t="n">
        <v>0</v>
      </c>
      <c r="J92" s="31" t="n">
        <v>0</v>
      </c>
      <c r="K92" s="32" t="n">
        <v>0</v>
      </c>
      <c r="L92" s="31" t="n">
        <v>0</v>
      </c>
      <c r="M92" s="48" t="n">
        <v>7</v>
      </c>
      <c r="N92" s="48" t="n">
        <v>5</v>
      </c>
      <c r="O92" s="49" t="inlineStr">
        <is>
          <t>Big, right-shot sniper. Consistency is an issue, but he can absolutely rip it.</t>
        </is>
      </c>
    </row>
    <row r="93">
      <c r="A93" s="47" t="inlineStr">
        <is>
          <t>☐</t>
        </is>
      </c>
      <c r="B93" t="inlineStr">
        <is>
          <t>Kirill Gerasimyuk</t>
        </is>
      </c>
      <c r="C93" t="inlineStr">
        <is>
          <t>FLA</t>
        </is>
      </c>
      <c r="D93" t="inlineStr">
        <is>
          <t>G</t>
        </is>
      </c>
      <c r="E93" t="n">
        <v>23</v>
      </c>
      <c r="F93" t="n">
        <v>0</v>
      </c>
      <c r="G93" t="inlineStr">
        <is>
          <t>YES</t>
        </is>
      </c>
      <c r="I93" t="n">
        <v>0</v>
      </c>
      <c r="J93" s="31" t="n">
        <v>0</v>
      </c>
      <c r="K93" s="32" t="n">
        <v>0</v>
      </c>
      <c r="L93" s="31" t="n">
        <v>0</v>
      </c>
      <c r="M93" s="48" t="n">
        <v>7</v>
      </c>
      <c r="N93" s="48" t="n">
        <v>5</v>
      </c>
      <c r="O93" s="49" t="inlineStr">
        <is>
          <t>A butterfly goaltender putting up dominant numbers in the lower levels of Russian hockey. Moves and tracks pucks well but could become a career KHL goaltender.</t>
        </is>
      </c>
    </row>
    <row r="94">
      <c r="A94" s="47" t="inlineStr">
        <is>
          <t>☐</t>
        </is>
      </c>
      <c r="B94" t="inlineStr">
        <is>
          <t>Michal Svrcek</t>
        </is>
      </c>
      <c r="C94" t="inlineStr">
        <is>
          <t>DET</t>
        </is>
      </c>
      <c r="D94" t="inlineStr">
        <is>
          <t>F</t>
        </is>
      </c>
      <c r="E94" t="n">
        <v>19</v>
      </c>
      <c r="F94" t="n">
        <v>0</v>
      </c>
      <c r="G94" t="inlineStr">
        <is>
          <t>YES</t>
        </is>
      </c>
      <c r="I94" t="n">
        <v>0</v>
      </c>
      <c r="J94" s="31" t="n">
        <v>0</v>
      </c>
      <c r="K94" s="32" t="n">
        <v>0</v>
      </c>
      <c r="L94" s="31" t="n">
        <v>0</v>
      </c>
      <c r="M94" s="48" t="n">
        <v>7</v>
      </c>
      <c r="N94" s="48" t="n">
        <v>5</v>
      </c>
      <c r="O94" s="49" t="inlineStr">
        <is>
          <t>A high motor, high pace forward that competes hard.</t>
        </is>
      </c>
    </row>
    <row r="95">
      <c r="A95" s="47" t="inlineStr">
        <is>
          <t>☐</t>
        </is>
      </c>
      <c r="B95" t="inlineStr">
        <is>
          <t>Vsevolod Komarov</t>
        </is>
      </c>
      <c r="C95" t="inlineStr">
        <is>
          <t>BUF</t>
        </is>
      </c>
      <c r="D95" t="inlineStr">
        <is>
          <t>D</t>
        </is>
      </c>
      <c r="E95" t="n">
        <v>22</v>
      </c>
      <c r="F95" t="n">
        <v>0</v>
      </c>
      <c r="G95" t="inlineStr">
        <is>
          <t>YES</t>
        </is>
      </c>
      <c r="I95" t="n">
        <v>0</v>
      </c>
      <c r="J95" s="31" t="n">
        <v>0</v>
      </c>
      <c r="K95" s="32" t="n">
        <v>0</v>
      </c>
      <c r="L95" s="31" t="n">
        <v>0</v>
      </c>
      <c r="M95" s="48" t="n">
        <v>7</v>
      </c>
      <c r="N95" s="48" t="n">
        <v>5</v>
      </c>
      <c r="O95" s="49" t="inlineStr">
        <is>
          <t>An offensive defender who is not particularly mobile, but uses strength in the crease defensively. Can be caught chasing plays. Has dramatically improved his offensive game since arriving in North America.</t>
        </is>
      </c>
    </row>
    <row r="96">
      <c r="A96" s="47" t="inlineStr">
        <is>
          <t>☐</t>
        </is>
      </c>
      <c r="B96" t="inlineStr">
        <is>
          <t>Mike Benning</t>
        </is>
      </c>
      <c r="C96" t="inlineStr">
        <is>
          <t>CGY</t>
        </is>
      </c>
      <c r="D96" t="inlineStr">
        <is>
          <t>D</t>
        </is>
      </c>
      <c r="E96" t="n">
        <v>24</v>
      </c>
      <c r="F96" t="n">
        <v>18</v>
      </c>
      <c r="G96" t="inlineStr">
        <is>
          <t>YES</t>
        </is>
      </c>
      <c r="I96" t="n">
        <v>18</v>
      </c>
      <c r="J96" s="31" t="n">
        <v>10.1</v>
      </c>
      <c r="K96" s="32" t="n">
        <v>0.5600000000000001</v>
      </c>
      <c r="L96" s="31" t="n">
        <v>5.06</v>
      </c>
      <c r="M96" s="48" t="n">
        <v>7</v>
      </c>
      <c r="N96" s="48" t="n">
        <v>4.5</v>
      </c>
      <c r="O96" s="49" t="inlineStr">
        <is>
          <t>Benning is a prototypical modern-day blueliner. He has the ability to skate, make a good first pass and create in transition.</t>
        </is>
      </c>
    </row>
    <row r="97">
      <c r="A97" s="47" t="inlineStr">
        <is>
          <t>☐</t>
        </is>
      </c>
      <c r="B97" t="inlineStr">
        <is>
          <t>Shamar Moses</t>
        </is>
      </c>
      <c r="C97" t="inlineStr">
        <is>
          <t>FLA</t>
        </is>
      </c>
      <c r="D97" t="inlineStr">
        <is>
          <t>F</t>
        </is>
      </c>
      <c r="E97" t="n">
        <v>19</v>
      </c>
      <c r="F97" t="n">
        <v>0</v>
      </c>
      <c r="G97" t="inlineStr">
        <is>
          <t>YES</t>
        </is>
      </c>
      <c r="I97" t="n">
        <v>0</v>
      </c>
      <c r="J97" s="31" t="n">
        <v>0</v>
      </c>
      <c r="K97" s="32" t="n">
        <v>0</v>
      </c>
      <c r="L97" s="31" t="n">
        <v>0</v>
      </c>
      <c r="M97" s="48" t="n">
        <v>7</v>
      </c>
      <c r="N97" s="48" t="n">
        <v>4.5</v>
      </c>
      <c r="O97" s="49" t="inlineStr">
        <is>
          <t>An effortful checking forward with hands, vision and a powerful shot. The question will be if he can find a way to leverage these at higher levels.</t>
        </is>
      </c>
    </row>
    <row r="98">
      <c r="A98" s="47" t="inlineStr">
        <is>
          <t>☐</t>
        </is>
      </c>
      <c r="B98" t="inlineStr">
        <is>
          <t>Tomas Mrsic</t>
        </is>
      </c>
      <c r="C98" t="inlineStr">
        <is>
          <t>STL</t>
        </is>
      </c>
      <c r="D98" t="inlineStr">
        <is>
          <t>F</t>
        </is>
      </c>
      <c r="E98" t="n">
        <v>20</v>
      </c>
      <c r="F98" t="n">
        <v>0</v>
      </c>
      <c r="G98" t="inlineStr">
        <is>
          <t>YES</t>
        </is>
      </c>
      <c r="I98" t="n">
        <v>0</v>
      </c>
      <c r="J98" s="31" t="n">
        <v>0</v>
      </c>
      <c r="K98" s="32" t="n">
        <v>0</v>
      </c>
      <c r="L98" s="31" t="n">
        <v>0</v>
      </c>
      <c r="M98" s="48" t="n">
        <v>7</v>
      </c>
      <c r="N98" s="48" t="n">
        <v>4.5</v>
      </c>
      <c r="O98" s="49" t="inlineStr">
        <is>
          <t>Quick center with an above-average trifecta of shooting, handling and passing. Defensive game and board play need a ton of work, but has second-line upside.</t>
        </is>
      </c>
    </row>
    <row r="99">
      <c r="A99" s="47" t="inlineStr">
        <is>
          <t>☐</t>
        </is>
      </c>
      <c r="B99" t="inlineStr">
        <is>
          <t>William Zellers</t>
        </is>
      </c>
      <c r="C99" t="inlineStr">
        <is>
          <t>BOS</t>
        </is>
      </c>
      <c r="D99" t="inlineStr">
        <is>
          <t>F</t>
        </is>
      </c>
      <c r="E99" t="n">
        <v>20</v>
      </c>
      <c r="F99" t="n">
        <v>0</v>
      </c>
      <c r="G99" t="inlineStr">
        <is>
          <t>YES</t>
        </is>
      </c>
      <c r="I99" t="n">
        <v>0</v>
      </c>
      <c r="J99" s="31" t="n">
        <v>0</v>
      </c>
      <c r="K99" s="32" t="n">
        <v>0</v>
      </c>
      <c r="L99" s="31" t="n">
        <v>0</v>
      </c>
      <c r="M99" s="48" t="n">
        <v>7</v>
      </c>
      <c r="N99" s="48" t="n">
        <v>4.5</v>
      </c>
      <c r="O99" s="49" t="inlineStr">
        <is>
          <t>Highly-skilled shooter and puck-handler who accelerates every puck he gets. Boom-or-bust project with second-line upside.</t>
        </is>
      </c>
    </row>
    <row r="100">
      <c r="A100" s="47" t="inlineStr">
        <is>
          <t>☐</t>
        </is>
      </c>
      <c r="B100" t="inlineStr">
        <is>
          <t>Calle Clang</t>
        </is>
      </c>
      <c r="C100" t="inlineStr">
        <is>
          <t>ANA</t>
        </is>
      </c>
      <c r="D100" t="inlineStr">
        <is>
          <t>G</t>
        </is>
      </c>
      <c r="E100" t="n">
        <v>24</v>
      </c>
      <c r="F100" t="n">
        <v>0</v>
      </c>
      <c r="G100" t="inlineStr">
        <is>
          <t>YES</t>
        </is>
      </c>
      <c r="I100" t="n">
        <v>0</v>
      </c>
      <c r="J100" s="31" t="n">
        <v>0</v>
      </c>
      <c r="K100" s="32" t="n">
        <v>0</v>
      </c>
      <c r="L100" s="31" t="n">
        <v>0</v>
      </c>
      <c r="M100" s="48" t="n">
        <v>7</v>
      </c>
      <c r="N100" s="48" t="n">
        <v>4</v>
      </c>
      <c r="O100" s="49" t="inlineStr">
        <is>
          <t>A calm presence in the net. He never strays far from his goal line, relying on proper positioning rather than reflexes to make saves. Possesses good size and reads the game well.</t>
        </is>
      </c>
    </row>
    <row r="101">
      <c r="A101" s="47" t="inlineStr">
        <is>
          <t>☐</t>
        </is>
      </c>
      <c r="B101" t="inlineStr">
        <is>
          <t>Kieren Dervin</t>
        </is>
      </c>
      <c r="C101" t="inlineStr">
        <is>
          <t>VAN</t>
        </is>
      </c>
      <c r="D101" t="inlineStr">
        <is>
          <t>F</t>
        </is>
      </c>
      <c r="E101" t="n">
        <v>19</v>
      </c>
      <c r="F101" t="n">
        <v>0</v>
      </c>
      <c r="G101" t="inlineStr">
        <is>
          <t>YES</t>
        </is>
      </c>
      <c r="I101" t="n">
        <v>0</v>
      </c>
      <c r="J101" s="31" t="n">
        <v>0</v>
      </c>
      <c r="K101" s="32" t="n">
        <v>0</v>
      </c>
      <c r="L101" s="31" t="n">
        <v>0</v>
      </c>
      <c r="M101" s="48" t="n">
        <v>7</v>
      </c>
      <c r="N101" s="48" t="n">
        <v>4</v>
      </c>
      <c r="O101" s="49" t="inlineStr">
        <is>
          <t>A strong playmaker and handler with higher-level transition abilities.</t>
        </is>
      </c>
    </row>
    <row r="102">
      <c r="A102" s="47" t="inlineStr">
        <is>
          <t>☐</t>
        </is>
      </c>
      <c r="B102" t="inlineStr">
        <is>
          <t>Kim Saarinen</t>
        </is>
      </c>
      <c r="C102" t="inlineStr">
        <is>
          <t>SEA</t>
        </is>
      </c>
      <c r="D102" t="inlineStr">
        <is>
          <t>G</t>
        </is>
      </c>
      <c r="E102" t="n">
        <v>20</v>
      </c>
      <c r="F102" t="n">
        <v>0</v>
      </c>
      <c r="G102" t="inlineStr">
        <is>
          <t>YES</t>
        </is>
      </c>
      <c r="I102" t="n">
        <v>0</v>
      </c>
      <c r="J102" s="31" t="n">
        <v>0</v>
      </c>
      <c r="K102" s="32" t="n">
        <v>0</v>
      </c>
      <c r="L102" s="31" t="n">
        <v>0</v>
      </c>
      <c r="M102" s="48" t="n">
        <v>7</v>
      </c>
      <c r="N102" s="48" t="n">
        <v>4</v>
      </c>
      <c r="O102" s="49" t="inlineStr">
        <is>
          <t>A big goalie who moves well and is young for the class.</t>
        </is>
      </c>
    </row>
    <row r="103">
      <c r="A103" s="47" t="inlineStr">
        <is>
          <t>☐</t>
        </is>
      </c>
      <c r="B103" t="inlineStr">
        <is>
          <t>Melvin Fernstrom</t>
        </is>
      </c>
      <c r="C103" t="inlineStr">
        <is>
          <t>PIT</t>
        </is>
      </c>
      <c r="D103" t="inlineStr">
        <is>
          <t>F</t>
        </is>
      </c>
      <c r="E103" t="n">
        <v>20</v>
      </c>
      <c r="F103" t="n">
        <v>0</v>
      </c>
      <c r="G103" t="inlineStr">
        <is>
          <t>YES</t>
        </is>
      </c>
      <c r="I103" t="n">
        <v>0</v>
      </c>
      <c r="J103" s="31" t="n">
        <v>0</v>
      </c>
      <c r="K103" s="32" t="n">
        <v>0</v>
      </c>
      <c r="L103" s="31" t="n">
        <v>0</v>
      </c>
      <c r="M103" s="48" t="n">
        <v>7</v>
      </c>
      <c r="N103" s="48" t="n">
        <v>4</v>
      </c>
      <c r="O103" s="49" t="inlineStr">
        <is>
          <t>A skilled shooter whose low motor and lack of involvement in building play could keep him from hitting the NHL despite a strong offensive tool to build around.</t>
        </is>
      </c>
    </row>
    <row r="104">
      <c r="A104" s="47" t="inlineStr">
        <is>
          <t>☐</t>
        </is>
      </c>
      <c r="B104" t="inlineStr">
        <is>
          <t>Jayson Shaugabay</t>
        </is>
      </c>
      <c r="C104" t="inlineStr">
        <is>
          <t>TBL</t>
        </is>
      </c>
      <c r="D104" t="inlineStr">
        <is>
          <t>F</t>
        </is>
      </c>
      <c r="E104" t="n">
        <v>21</v>
      </c>
      <c r="F104" t="n">
        <v>0</v>
      </c>
      <c r="G104" t="inlineStr">
        <is>
          <t>YES</t>
        </is>
      </c>
      <c r="I104" t="n">
        <v>0</v>
      </c>
      <c r="J104" s="31" t="n">
        <v>0</v>
      </c>
      <c r="K104" s="32" t="n">
        <v>0</v>
      </c>
      <c r="L104" s="31" t="n">
        <v>0</v>
      </c>
      <c r="M104" s="48" t="n">
        <v>7</v>
      </c>
      <c r="N104" s="48" t="n">
        <v>2.5</v>
      </c>
      <c r="O104" s="49" t="inlineStr">
        <is>
          <t>Very skilled but undersized forward.</t>
        </is>
      </c>
    </row>
    <row r="105">
      <c r="A105" s="47" t="inlineStr">
        <is>
          <t>☐</t>
        </is>
      </c>
      <c r="B105" t="inlineStr">
        <is>
          <t>Brodie Ziemer</t>
        </is>
      </c>
      <c r="C105" t="inlineStr">
        <is>
          <t>BUF</t>
        </is>
      </c>
      <c r="D105" t="inlineStr">
        <is>
          <t>F</t>
        </is>
      </c>
      <c r="E105" t="n">
        <v>20</v>
      </c>
      <c r="F105" t="n">
        <v>0</v>
      </c>
      <c r="G105" t="inlineStr">
        <is>
          <t>YES</t>
        </is>
      </c>
      <c r="I105" t="n">
        <v>0</v>
      </c>
      <c r="J105" s="31" t="n">
        <v>0</v>
      </c>
      <c r="K105" s="32" t="n">
        <v>0</v>
      </c>
      <c r="L105" s="31" t="n">
        <v>0</v>
      </c>
      <c r="M105" s="48" t="n">
        <v>6.8</v>
      </c>
      <c r="N105" s="48" t="n">
        <v>7.5</v>
      </c>
      <c r="O105" s="49" t="inlineStr">
        <is>
          <t>High-intensity forechecker with good hands and a high-end shot. Refining his transition habits and learning to slow down the game could unlock middle-six upside.</t>
        </is>
      </c>
    </row>
    <row r="106">
      <c r="A106" s="47" t="inlineStr">
        <is>
          <t>☐</t>
        </is>
      </c>
      <c r="B106" t="inlineStr">
        <is>
          <t>Ryan Ufko</t>
        </is>
      </c>
      <c r="C106" t="inlineStr">
        <is>
          <t>NSH</t>
        </is>
      </c>
      <c r="D106" t="inlineStr">
        <is>
          <t>D</t>
        </is>
      </c>
      <c r="E106" t="n">
        <v>23</v>
      </c>
      <c r="F106" t="n">
        <v>19</v>
      </c>
      <c r="G106" t="inlineStr">
        <is>
          <t>YES</t>
        </is>
      </c>
      <c r="I106" t="n">
        <v>18</v>
      </c>
      <c r="J106" s="31" t="n">
        <v>17.09</v>
      </c>
      <c r="K106" s="32" t="n">
        <v>0.95</v>
      </c>
      <c r="L106" s="31" t="n">
        <v>21.5</v>
      </c>
      <c r="M106" s="48" t="n">
        <v>6.8</v>
      </c>
      <c r="N106" s="48" t="n">
        <v>6.5</v>
      </c>
      <c r="O106" s="49" t="inlineStr">
        <is>
          <t>Mobile puck moving defender who can quarterback a powerplay. Needs to get stronger and improve his decision making to reach his potential as an NHL defender.</t>
        </is>
      </c>
    </row>
    <row r="107">
      <c r="A107" s="47" t="inlineStr">
        <is>
          <t>☐</t>
        </is>
      </c>
      <c r="B107" t="inlineStr">
        <is>
          <t>Riley Patterson</t>
        </is>
      </c>
      <c r="C107" t="inlineStr">
        <is>
          <t>VAN</t>
        </is>
      </c>
      <c r="D107" t="inlineStr">
        <is>
          <t>F</t>
        </is>
      </c>
      <c r="E107" t="n">
        <v>20</v>
      </c>
      <c r="F107" t="n">
        <v>0</v>
      </c>
      <c r="G107" t="inlineStr">
        <is>
          <t>YES</t>
        </is>
      </c>
      <c r="I107" t="n">
        <v>0</v>
      </c>
      <c r="J107" s="31" t="n">
        <v>0</v>
      </c>
      <c r="K107" s="32" t="n">
        <v>0</v>
      </c>
      <c r="L107" s="31" t="n">
        <v>0</v>
      </c>
      <c r="M107" s="48" t="n">
        <v>6.6</v>
      </c>
      <c r="N107" s="48" t="n">
        <v>5</v>
      </c>
      <c r="O107" s="49" t="inlineStr">
        <is>
          <t>Middle-six winger with potential for high goal-scoring totals. Great skater that creates chances. Goes to the front of the net and has a serviceable wrist shot. Provides value in leagues that use SOG.</t>
        </is>
      </c>
    </row>
    <row r="108">
      <c r="A108" s="47" t="inlineStr">
        <is>
          <t>☐</t>
        </is>
      </c>
      <c r="B108" t="inlineStr">
        <is>
          <t>Colten Ellis</t>
        </is>
      </c>
      <c r="C108" t="inlineStr">
        <is>
          <t>BUF</t>
        </is>
      </c>
      <c r="D108" t="inlineStr">
        <is>
          <t>G</t>
        </is>
      </c>
      <c r="E108" t="n">
        <v>25</v>
      </c>
      <c r="F108" t="n">
        <v>16</v>
      </c>
      <c r="G108" t="inlineStr">
        <is>
          <t>YES</t>
        </is>
      </c>
      <c r="I108" t="n">
        <v>16</v>
      </c>
      <c r="J108" s="31" t="n">
        <v>31.02</v>
      </c>
      <c r="K108" s="32" t="n">
        <v>1.94</v>
      </c>
      <c r="L108" s="31" t="n">
        <v>29.22</v>
      </c>
      <c r="M108" s="48" t="n">
        <v>6.5</v>
      </c>
      <c r="N108" s="48" t="n">
        <v>9</v>
      </c>
      <c r="O108" s="49" t="inlineStr">
        <is>
          <t>An intriguing young goaltender with good mechanics who plays with composure, with strong positioning and quick reflexes.</t>
        </is>
      </c>
    </row>
    <row r="109">
      <c r="A109" s="47" t="inlineStr">
        <is>
          <t>☐</t>
        </is>
      </c>
      <c r="B109" t="inlineStr">
        <is>
          <t>Stian Solberg</t>
        </is>
      </c>
      <c r="C109" t="inlineStr">
        <is>
          <t>ANA</t>
        </is>
      </c>
      <c r="D109" t="inlineStr">
        <is>
          <t>D</t>
        </is>
      </c>
      <c r="E109" t="n">
        <v>20</v>
      </c>
      <c r="F109" t="n">
        <v>0</v>
      </c>
      <c r="G109" t="inlineStr">
        <is>
          <t>YES</t>
        </is>
      </c>
      <c r="I109" t="n">
        <v>0</v>
      </c>
      <c r="J109" s="31" t="n">
        <v>0</v>
      </c>
      <c r="K109" s="32" t="n">
        <v>0</v>
      </c>
      <c r="L109" s="31" t="n">
        <v>0</v>
      </c>
      <c r="M109" s="48" t="n">
        <v>6.5</v>
      </c>
      <c r="N109" s="48" t="n">
        <v>9</v>
      </c>
      <c r="O109" s="49" t="inlineStr">
        <is>
          <t>Big, physical defenseman who plays an in-your-face off-puck game. Offensive tools lack pop, but has #4-5 D upside.</t>
        </is>
      </c>
    </row>
    <row r="110">
      <c r="A110" s="47" t="inlineStr">
        <is>
          <t>☐</t>
        </is>
      </c>
      <c r="B110" t="inlineStr">
        <is>
          <t>Drew Fortescue</t>
        </is>
      </c>
      <c r="C110" t="inlineStr">
        <is>
          <t>NYR</t>
        </is>
      </c>
      <c r="D110" t="inlineStr">
        <is>
          <t>D</t>
        </is>
      </c>
      <c r="E110" t="n">
        <v>21</v>
      </c>
      <c r="F110" t="n">
        <v>9</v>
      </c>
      <c r="G110" t="inlineStr">
        <is>
          <t>YES</t>
        </is>
      </c>
      <c r="I110" t="n">
        <v>9</v>
      </c>
      <c r="J110" s="31" t="n">
        <v>4.39</v>
      </c>
      <c r="K110" s="32" t="n">
        <v>0.49</v>
      </c>
      <c r="L110" s="31" t="n">
        <v>8.77</v>
      </c>
      <c r="M110" s="48" t="n">
        <v>6.5</v>
      </c>
      <c r="N110" s="48" t="n">
        <v>8.5</v>
      </c>
      <c r="O110" s="49" t="inlineStr">
        <is>
          <t>A sturdy, reliable defenseman, known for good breakout passes and the ability to exit his own zone effectively. Possesses a lot of very good tools and has shown strong improvement over the past few seasons.</t>
        </is>
      </c>
    </row>
    <row r="111">
      <c r="A111" s="47" t="inlineStr">
        <is>
          <t>☐</t>
        </is>
      </c>
      <c r="B111" t="inlineStr">
        <is>
          <t>Rory Kerins</t>
        </is>
      </c>
      <c r="C111" t="inlineStr">
        <is>
          <t>CGY</t>
        </is>
      </c>
      <c r="D111" t="inlineStr">
        <is>
          <t>F</t>
        </is>
      </c>
      <c r="E111" t="n">
        <v>24</v>
      </c>
      <c r="F111" t="n">
        <v>9</v>
      </c>
      <c r="G111" t="inlineStr">
        <is>
          <t>YES</t>
        </is>
      </c>
      <c r="I111" t="n">
        <v>4</v>
      </c>
      <c r="J111" s="31" t="n">
        <v>0.85</v>
      </c>
      <c r="K111" s="32" t="n">
        <v>0.21</v>
      </c>
      <c r="L111" s="31" t="n">
        <v>1.86</v>
      </c>
      <c r="M111" s="48" t="n">
        <v>6.5</v>
      </c>
      <c r="N111" s="48" t="n">
        <v>8.5</v>
      </c>
      <c r="O111" s="49" t="inlineStr">
        <is>
          <t>A budding playmaking centre destined for a middle six role in the near future.</t>
        </is>
      </c>
    </row>
    <row r="112">
      <c r="A112" s="47" t="inlineStr">
        <is>
          <t>☐</t>
        </is>
      </c>
      <c r="B112" t="inlineStr">
        <is>
          <t>Isaiah George</t>
        </is>
      </c>
      <c r="C112" t="inlineStr">
        <is>
          <t>NYI</t>
        </is>
      </c>
      <c r="D112" t="inlineStr">
        <is>
          <t>D</t>
        </is>
      </c>
      <c r="E112" t="n">
        <v>22</v>
      </c>
      <c r="F112" t="n">
        <v>37</v>
      </c>
      <c r="G112" t="inlineStr">
        <is>
          <t>YES</t>
        </is>
      </c>
      <c r="I112" t="n">
        <v>4</v>
      </c>
      <c r="J112" s="31" t="n">
        <v>1.49</v>
      </c>
      <c r="K112" s="32" t="n">
        <v>0.37</v>
      </c>
      <c r="L112" s="31" t="n">
        <v>11.43</v>
      </c>
      <c r="M112" s="48" t="n">
        <v>6.5</v>
      </c>
      <c r="N112" s="48" t="n">
        <v>8</v>
      </c>
      <c r="O112" s="49" t="inlineStr">
        <is>
          <t>Smooth-skating two-way defenseman with above-average compete, smarts and puck-retrieving abilities. Needs to round out his offensive toolkit to ensure a top-four future.</t>
        </is>
      </c>
    </row>
    <row r="113">
      <c r="A113" s="47" t="inlineStr">
        <is>
          <t>☐</t>
        </is>
      </c>
      <c r="B113" t="inlineStr">
        <is>
          <t>Adam Sykora</t>
        </is>
      </c>
      <c r="C113" t="inlineStr">
        <is>
          <t>NYR</t>
        </is>
      </c>
      <c r="D113" t="inlineStr">
        <is>
          <t>F</t>
        </is>
      </c>
      <c r="E113" t="n">
        <v>22</v>
      </c>
      <c r="F113" t="n">
        <v>11</v>
      </c>
      <c r="G113" t="inlineStr">
        <is>
          <t>YES</t>
        </is>
      </c>
      <c r="I113" t="n">
        <v>11</v>
      </c>
      <c r="J113" s="31" t="n">
        <v>6.65</v>
      </c>
      <c r="K113" s="32" t="n">
        <v>0.6</v>
      </c>
      <c r="L113" s="31" t="n">
        <v>11.31</v>
      </c>
      <c r="M113" s="48" t="n">
        <v>6.5</v>
      </c>
      <c r="N113" s="48" t="n">
        <v>8</v>
      </c>
      <c r="O113" s="49" t="inlineStr">
        <is>
          <t>One of the best defensive forwards in his class, with decent puck skills and goal-scoring abilities. Hard worker with second-line upside if he can work on his lack of pace.</t>
        </is>
      </c>
    </row>
    <row r="114">
      <c r="A114" s="47" t="inlineStr">
        <is>
          <t>☐</t>
        </is>
      </c>
      <c r="B114" t="inlineStr">
        <is>
          <t>Carter Mazur</t>
        </is>
      </c>
      <c r="C114" t="inlineStr">
        <is>
          <t>DET</t>
        </is>
      </c>
      <c r="D114" t="inlineStr">
        <is>
          <t>F</t>
        </is>
      </c>
      <c r="E114" t="n">
        <v>24</v>
      </c>
      <c r="F114" t="n">
        <v>9</v>
      </c>
      <c r="G114" t="inlineStr">
        <is>
          <t>YES</t>
        </is>
      </c>
      <c r="I114" t="n">
        <v>8</v>
      </c>
      <c r="J114" s="31" t="n">
        <v>0.74</v>
      </c>
      <c r="K114" s="32" t="n">
        <v>0.09</v>
      </c>
      <c r="L114" s="31" t="n">
        <v>0.65</v>
      </c>
      <c r="M114" s="48" t="n">
        <v>6.5</v>
      </c>
      <c r="N114" s="48" t="n">
        <v>8</v>
      </c>
      <c r="O114" s="49" t="inlineStr">
        <is>
          <t>A strong possession, two-way forward who shoots and hits, but points might not be his strong suit at the NHL level.</t>
        </is>
      </c>
    </row>
    <row r="115">
      <c r="A115" s="47" t="inlineStr">
        <is>
          <t>☐</t>
        </is>
      </c>
      <c r="B115" t="inlineStr">
        <is>
          <t>Colin Fitzgerald</t>
        </is>
      </c>
      <c r="C115" t="inlineStr">
        <is>
          <t>STL</t>
        </is>
      </c>
      <c r="D115" t="inlineStr">
        <is>
          <t>F</t>
        </is>
      </c>
      <c r="E115" t="n">
        <v>18</v>
      </c>
      <c r="F115" t="n">
        <v>0</v>
      </c>
      <c r="G115" t="inlineStr">
        <is>
          <t>YES</t>
        </is>
      </c>
      <c r="H115" t="n">
        <v>203</v>
      </c>
      <c r="I115" t="n">
        <v>0</v>
      </c>
      <c r="J115" s="31" t="n">
        <v>0</v>
      </c>
      <c r="K115" s="32" t="n">
        <v>0</v>
      </c>
      <c r="L115" s="31" t="n">
        <v>0</v>
      </c>
      <c r="M115" s="48" t="n">
        <v>6.5</v>
      </c>
      <c r="N115" s="48" t="n">
        <v>8</v>
      </c>
      <c r="O115" s="49" t="inlineStr">
        <is>
          <t>Defensively minded two-way centre, he plays a power game, using his size and smarts to make plays in all three zones.</t>
        </is>
      </c>
    </row>
    <row r="116">
      <c r="A116" s="47" t="inlineStr">
        <is>
          <t>☐</t>
        </is>
      </c>
      <c r="B116" t="inlineStr">
        <is>
          <t>Stanislav Svozil</t>
        </is>
      </c>
      <c r="C116" t="inlineStr">
        <is>
          <t>CBJ</t>
        </is>
      </c>
      <c r="D116" t="inlineStr">
        <is>
          <t>D</t>
        </is>
      </c>
      <c r="E116" t="n">
        <v>23</v>
      </c>
      <c r="F116" t="n">
        <v>2</v>
      </c>
      <c r="G116" t="inlineStr">
        <is>
          <t>YES</t>
        </is>
      </c>
      <c r="I116" t="n">
        <v>0</v>
      </c>
      <c r="J116" s="31" t="n">
        <v>0</v>
      </c>
      <c r="K116" s="32" t="n">
        <v>0</v>
      </c>
      <c r="L116" s="31" t="n">
        <v>0</v>
      </c>
      <c r="M116" s="48" t="n">
        <v>6.5</v>
      </c>
      <c r="N116" s="48" t="n">
        <v>8</v>
      </c>
      <c r="O116" s="49" t="inlineStr">
        <is>
          <t>A defensive blueliner who possesses all of the tools to play an above-average offensive game if he can put it all together, giving him the chance to be a well-rounded top-four defender.</t>
        </is>
      </c>
    </row>
    <row r="117">
      <c r="A117" s="47" t="inlineStr">
        <is>
          <t>☐</t>
        </is>
      </c>
      <c r="B117" t="inlineStr">
        <is>
          <t>Matej Blumel</t>
        </is>
      </c>
      <c r="C117" t="inlineStr">
        <is>
          <t>(N/A)</t>
        </is>
      </c>
      <c r="D117" t="inlineStr">
        <is>
          <t>F</t>
        </is>
      </c>
      <c r="E117" t="n">
        <v>26</v>
      </c>
      <c r="F117" t="n">
        <v>17</v>
      </c>
      <c r="G117" t="inlineStr">
        <is>
          <t>YES</t>
        </is>
      </c>
      <c r="I117" t="n">
        <v>4</v>
      </c>
      <c r="J117" s="31" t="n">
        <v>0.18</v>
      </c>
      <c r="K117" s="32" t="n">
        <v>0.04</v>
      </c>
      <c r="L117" s="31" t="n">
        <v>0.23</v>
      </c>
      <c r="M117" s="48" t="n">
        <v>6.5</v>
      </c>
      <c r="N117" s="48" t="n">
        <v>7.5</v>
      </c>
      <c r="O117" s="49" t="inlineStr">
        <is>
          <t>Swift skating forward who is aggressive on the forecheck. Can add some secondary scoring while also being a threat on the penalty kill.</t>
        </is>
      </c>
    </row>
    <row r="118">
      <c r="A118" s="47" t="inlineStr">
        <is>
          <t>☐</t>
        </is>
      </c>
      <c r="B118" t="inlineStr">
        <is>
          <t>Artyom Duda</t>
        </is>
      </c>
      <c r="C118" t="inlineStr">
        <is>
          <t>UTA</t>
        </is>
      </c>
      <c r="D118" t="inlineStr">
        <is>
          <t>D</t>
        </is>
      </c>
      <c r="E118" t="n">
        <v>22</v>
      </c>
      <c r="F118" t="n">
        <v>0</v>
      </c>
      <c r="G118" t="inlineStr">
        <is>
          <t>YES</t>
        </is>
      </c>
      <c r="I118" t="n">
        <v>0</v>
      </c>
      <c r="J118" s="31" t="n">
        <v>0</v>
      </c>
      <c r="K118" s="32" t="n">
        <v>0</v>
      </c>
      <c r="L118" s="31" t="n">
        <v>0</v>
      </c>
      <c r="M118" s="48" t="n">
        <v>6.5</v>
      </c>
      <c r="N118" s="48" t="n">
        <v>7.5</v>
      </c>
      <c r="O118" s="49" t="inlineStr">
        <is>
          <t>Offensive-minded defenseman with size and skill. Efficient as a power-play quarterback and a great decision-maker with the puck. Defending backwards is a work in progress, but could crack a top-four.</t>
        </is>
      </c>
      <c r="P118" t="inlineStr">
        <is>
          <t>no NHL record - import or junior</t>
        </is>
      </c>
    </row>
    <row r="119">
      <c r="A119" s="47" t="inlineStr">
        <is>
          <t>☐</t>
        </is>
      </c>
      <c r="B119" t="inlineStr">
        <is>
          <t>Devin Kaplan</t>
        </is>
      </c>
      <c r="C119" t="inlineStr">
        <is>
          <t>PHI</t>
        </is>
      </c>
      <c r="D119" t="inlineStr">
        <is>
          <t>F</t>
        </is>
      </c>
      <c r="E119" t="n">
        <v>22</v>
      </c>
      <c r="F119" t="n">
        <v>1</v>
      </c>
      <c r="G119" t="inlineStr">
        <is>
          <t>YES</t>
        </is>
      </c>
      <c r="I119" t="n">
        <v>0</v>
      </c>
      <c r="J119" s="31" t="n">
        <v>0</v>
      </c>
      <c r="K119" s="32" t="n">
        <v>0</v>
      </c>
      <c r="L119" s="31" t="n">
        <v>0</v>
      </c>
      <c r="M119" s="48" t="n">
        <v>6.5</v>
      </c>
      <c r="N119" s="48" t="n">
        <v>7.5</v>
      </c>
      <c r="O119" s="49" t="inlineStr">
        <is>
          <t>Has the size and hockey sense to develop into a middle-six, two-way forward. He needs to improve his skating and the speed of his game. He has the potential to develop into a multi-category player. Patience in his development will be necessary, as players his size tend to take longer to reach their potential.</t>
        </is>
      </c>
    </row>
    <row r="120">
      <c r="A120" s="47" t="inlineStr">
        <is>
          <t>☐</t>
        </is>
      </c>
      <c r="B120" t="inlineStr">
        <is>
          <t>Nathan Villeneuve</t>
        </is>
      </c>
      <c r="C120" t="inlineStr">
        <is>
          <t>SEA</t>
        </is>
      </c>
      <c r="D120" t="inlineStr">
        <is>
          <t>F</t>
        </is>
      </c>
      <c r="E120" t="n">
        <v>20</v>
      </c>
      <c r="F120" t="n">
        <v>0</v>
      </c>
      <c r="G120" t="inlineStr">
        <is>
          <t>YES</t>
        </is>
      </c>
      <c r="I120" t="n">
        <v>0</v>
      </c>
      <c r="J120" s="31" t="n">
        <v>0</v>
      </c>
      <c r="K120" s="32" t="n">
        <v>0</v>
      </c>
      <c r="L120" s="31" t="n">
        <v>0</v>
      </c>
      <c r="M120" s="48" t="n">
        <v>6.5</v>
      </c>
      <c r="N120" s="48" t="n">
        <v>7.5</v>
      </c>
      <c r="O120" s="49" t="inlineStr">
        <is>
          <t>A physical forchecker who, in his own words, loves to get under people’s skin.</t>
        </is>
      </c>
    </row>
    <row r="121">
      <c r="A121" s="47" t="inlineStr">
        <is>
          <t>☐</t>
        </is>
      </c>
      <c r="B121" t="inlineStr">
        <is>
          <t>Oscar Hemming</t>
        </is>
      </c>
      <c r="C121" t="inlineStr">
        <is>
          <t>CBJ</t>
        </is>
      </c>
      <c r="D121" t="inlineStr">
        <is>
          <t>F</t>
        </is>
      </c>
      <c r="E121" t="n">
        <v>18</v>
      </c>
      <c r="F121" t="n">
        <v>0</v>
      </c>
      <c r="G121" t="inlineStr">
        <is>
          <t>YES</t>
        </is>
      </c>
      <c r="H121" t="n">
        <v>14</v>
      </c>
      <c r="I121" t="n">
        <v>0</v>
      </c>
      <c r="J121" s="31" t="n">
        <v>0</v>
      </c>
      <c r="K121" s="32" t="n">
        <v>0</v>
      </c>
      <c r="L121" s="31" t="n">
        <v>0</v>
      </c>
      <c r="M121" s="48" t="n">
        <v>6.5</v>
      </c>
      <c r="N121" s="48" t="n">
        <v>7.5</v>
      </c>
      <c r="O121" s="49" t="inlineStr">
        <is>
          <t>July 2026 – Columbus bet on the tools, not the producti […]</t>
        </is>
      </c>
    </row>
    <row r="122">
      <c r="A122" s="47" t="inlineStr">
        <is>
          <t>☐</t>
        </is>
      </c>
      <c r="B122" t="inlineStr">
        <is>
          <t>Filip Hallander</t>
        </is>
      </c>
      <c r="C122" t="inlineStr">
        <is>
          <t>PIT</t>
        </is>
      </c>
      <c r="D122" t="inlineStr">
        <is>
          <t>F</t>
        </is>
      </c>
      <c r="E122" t="n">
        <v>26</v>
      </c>
      <c r="F122" t="n">
        <v>16</v>
      </c>
      <c r="G122" t="inlineStr">
        <is>
          <t>YES</t>
        </is>
      </c>
      <c r="I122" t="n">
        <v>13</v>
      </c>
      <c r="J122" s="31" t="n">
        <v>6.85</v>
      </c>
      <c r="K122" s="32" t="n">
        <v>0.53</v>
      </c>
      <c r="L122" s="31" t="n">
        <v>6.85</v>
      </c>
      <c r="M122" s="48" t="n">
        <v>6.5</v>
      </c>
      <c r="N122" s="48" t="n">
        <v>7</v>
      </c>
      <c r="O122" s="49" t="inlineStr">
        <is>
          <t>Dangerous forward with good skating and decent defensive skills. Top-six upside, most likely at wing even though he’s also capable of playing center.</t>
        </is>
      </c>
    </row>
    <row r="123">
      <c r="A123" s="47" t="inlineStr">
        <is>
          <t>☐</t>
        </is>
      </c>
      <c r="B123" t="inlineStr">
        <is>
          <t>Adam Engstrom</t>
        </is>
      </c>
      <c r="C123" t="inlineStr">
        <is>
          <t>MTL</t>
        </is>
      </c>
      <c r="D123" t="inlineStr">
        <is>
          <t>D</t>
        </is>
      </c>
      <c r="E123" t="n">
        <v>22</v>
      </c>
      <c r="F123" t="n">
        <v>15</v>
      </c>
      <c r="G123" t="inlineStr">
        <is>
          <t>YES</t>
        </is>
      </c>
      <c r="I123" t="n">
        <v>15</v>
      </c>
      <c r="J123" s="31" t="n">
        <v>4.74</v>
      </c>
      <c r="K123" s="32" t="n">
        <v>0.32</v>
      </c>
      <c r="L123" s="31" t="n">
        <v>4.75</v>
      </c>
      <c r="M123" s="48" t="n">
        <v>6.5</v>
      </c>
      <c r="N123" s="48" t="n">
        <v>7</v>
      </c>
      <c r="O123" s="49" t="inlineStr">
        <is>
          <t>A mobile defenseman who shines brightest with the puck on his stick in transition; he sparks quick counterattacks and jumps in to support the rush in the offensive zone.</t>
        </is>
      </c>
    </row>
    <row r="124">
      <c r="A124" s="47" t="inlineStr">
        <is>
          <t>☐</t>
        </is>
      </c>
      <c r="B124" t="inlineStr">
        <is>
          <t>Amadeus Lombardi</t>
        </is>
      </c>
      <c r="C124" t="inlineStr">
        <is>
          <t>NJD</t>
        </is>
      </c>
      <c r="D124" t="inlineStr">
        <is>
          <t>F</t>
        </is>
      </c>
      <c r="E124" t="n">
        <v>23</v>
      </c>
      <c r="F124" t="n">
        <v>0</v>
      </c>
      <c r="G124" t="inlineStr">
        <is>
          <t>YES</t>
        </is>
      </c>
      <c r="I124" t="n">
        <v>0</v>
      </c>
      <c r="J124" s="31" t="n">
        <v>0</v>
      </c>
      <c r="K124" s="32" t="n">
        <v>0</v>
      </c>
      <c r="L124" s="31" t="n">
        <v>0</v>
      </c>
      <c r="M124" s="48" t="n">
        <v>6.5</v>
      </c>
      <c r="N124" s="48" t="n">
        <v>7</v>
      </c>
      <c r="O124" s="49" t="inlineStr">
        <is>
          <t>Dynamic top-six center with very high offensive ceiling. His skating and speed are his best attributes that will help carry him to the NHL but the way he processes the game makes one think that he could be the steal of the 2022 Draft.</t>
        </is>
      </c>
    </row>
    <row r="125">
      <c r="A125" s="47" t="inlineStr">
        <is>
          <t>☐</t>
        </is>
      </c>
      <c r="B125" t="inlineStr">
        <is>
          <t>Luke Osburn</t>
        </is>
      </c>
      <c r="C125" t="inlineStr">
        <is>
          <t>BUF</t>
        </is>
      </c>
      <c r="D125" t="inlineStr">
        <is>
          <t>D</t>
        </is>
      </c>
      <c r="E125" t="n">
        <v>20</v>
      </c>
      <c r="F125" t="n">
        <v>0</v>
      </c>
      <c r="G125" t="inlineStr">
        <is>
          <t>YES</t>
        </is>
      </c>
      <c r="I125" t="n">
        <v>0</v>
      </c>
      <c r="J125" s="31" t="n">
        <v>0</v>
      </c>
      <c r="K125" s="32" t="n">
        <v>0</v>
      </c>
      <c r="L125" s="31" t="n">
        <v>0</v>
      </c>
      <c r="M125" s="48" t="n">
        <v>6.5</v>
      </c>
      <c r="N125" s="48" t="n">
        <v>7</v>
      </c>
      <c r="O125" s="49" t="inlineStr">
        <is>
          <t>A fluid, composed, highly intelligent defenseman with a great aptitude for making things happen in motion.</t>
        </is>
      </c>
    </row>
    <row r="126">
      <c r="A126" s="47" t="inlineStr">
        <is>
          <t>☐</t>
        </is>
      </c>
      <c r="B126" t="inlineStr">
        <is>
          <t>Milton Gastrin</t>
        </is>
      </c>
      <c r="C126" t="inlineStr">
        <is>
          <t>STL</t>
        </is>
      </c>
      <c r="D126" t="inlineStr">
        <is>
          <t>F</t>
        </is>
      </c>
      <c r="E126" t="n">
        <v>19</v>
      </c>
      <c r="F126" t="n">
        <v>0</v>
      </c>
      <c r="G126" t="inlineStr">
        <is>
          <t>YES</t>
        </is>
      </c>
      <c r="I126" t="n">
        <v>0</v>
      </c>
      <c r="J126" s="31" t="n">
        <v>0</v>
      </c>
      <c r="K126" s="32" t="n">
        <v>0</v>
      </c>
      <c r="L126" s="31" t="n">
        <v>0</v>
      </c>
      <c r="M126" s="48" t="n">
        <v>6.5</v>
      </c>
      <c r="N126" s="48" t="n">
        <v>7</v>
      </c>
      <c r="O126" s="49" t="inlineStr">
        <is>
          <t>Do-it-all, two-way playmaking forward</t>
        </is>
      </c>
    </row>
    <row r="127">
      <c r="A127" s="47" t="inlineStr">
        <is>
          <t>☐</t>
        </is>
      </c>
      <c r="B127" t="inlineStr">
        <is>
          <t>Noel Nordh</t>
        </is>
      </c>
      <c r="C127" t="inlineStr">
        <is>
          <t>UTA</t>
        </is>
      </c>
      <c r="D127" t="inlineStr">
        <is>
          <t>F</t>
        </is>
      </c>
      <c r="E127" t="n">
        <v>21</v>
      </c>
      <c r="F127" t="n">
        <v>0</v>
      </c>
      <c r="G127" t="inlineStr">
        <is>
          <t>YES</t>
        </is>
      </c>
      <c r="I127" t="n">
        <v>0</v>
      </c>
      <c r="J127" s="31" t="n">
        <v>0</v>
      </c>
      <c r="K127" s="32" t="n">
        <v>0</v>
      </c>
      <c r="L127" s="31" t="n">
        <v>0</v>
      </c>
      <c r="M127" s="48" t="n">
        <v>6.5</v>
      </c>
      <c r="N127" s="48" t="n">
        <v>7</v>
      </c>
      <c r="O127" s="49" t="inlineStr">
        <is>
          <t>Nordh is a good quick passer with good physical tools and application, and good scanning habits. His upside is mainly as a defensive contributor and play-connector, and he could develop into a versatile third-line contributor.</t>
        </is>
      </c>
    </row>
    <row r="128">
      <c r="A128" s="47" t="inlineStr">
        <is>
          <t>☐</t>
        </is>
      </c>
      <c r="B128" t="inlineStr">
        <is>
          <t>Ollie Josephson</t>
        </is>
      </c>
      <c r="C128" t="inlineStr">
        <is>
          <t>SEA</t>
        </is>
      </c>
      <c r="D128" t="inlineStr">
        <is>
          <t>F</t>
        </is>
      </c>
      <c r="E128" t="n">
        <v>20</v>
      </c>
      <c r="F128" t="n">
        <v>0</v>
      </c>
      <c r="G128" t="inlineStr">
        <is>
          <t>YES</t>
        </is>
      </c>
      <c r="I128" t="n">
        <v>0</v>
      </c>
      <c r="J128" s="31" t="n">
        <v>0</v>
      </c>
      <c r="K128" s="32" t="n">
        <v>0</v>
      </c>
      <c r="L128" s="31" t="n">
        <v>0</v>
      </c>
      <c r="M128" s="48" t="n">
        <v>6.5</v>
      </c>
      <c r="N128" s="48" t="n">
        <v>7</v>
      </c>
      <c r="O128" s="49" t="inlineStr">
        <is>
          <t>Speedy, intelligent two-way forward with forechecking skill and a projectable frame. Offensive upside is limited, but has a safe floor as a bottom-six Swiss Army knife.</t>
        </is>
      </c>
    </row>
    <row r="129">
      <c r="A129" s="47" t="inlineStr">
        <is>
          <t>☐</t>
        </is>
      </c>
      <c r="B129" t="inlineStr">
        <is>
          <t>Georgi Merkulov</t>
        </is>
      </c>
      <c r="C129" t="inlineStr">
        <is>
          <t>COL</t>
        </is>
      </c>
      <c r="D129" t="inlineStr">
        <is>
          <t>F</t>
        </is>
      </c>
      <c r="E129" t="n">
        <v>25</v>
      </c>
      <c r="F129" t="n">
        <v>11</v>
      </c>
      <c r="G129" t="inlineStr">
        <is>
          <t>YES</t>
        </is>
      </c>
      <c r="I129" t="n">
        <v>0</v>
      </c>
      <c r="J129" s="31" t="n">
        <v>0</v>
      </c>
      <c r="K129" s="32" t="n">
        <v>0</v>
      </c>
      <c r="L129" s="31" t="n">
        <v>0.04</v>
      </c>
      <c r="M129" s="48" t="n">
        <v>6.5</v>
      </c>
      <c r="N129" s="48" t="n">
        <v>6.5</v>
      </c>
      <c r="O129" s="49" t="inlineStr">
        <is>
          <t>Middle-six center with a moderate offensive ceiling. Has great hands and vision. Not sure if he can handle the physicality of professional hockey. Needs to go to the high traffic areas more to reach his full potential. Won’t provide much in terms of peripherals. Good for points only leagues where you can stand the risk for a modest reward.</t>
        </is>
      </c>
    </row>
    <row r="130">
      <c r="A130" s="47" t="inlineStr">
        <is>
          <t>☐</t>
        </is>
      </c>
      <c r="B130" t="inlineStr">
        <is>
          <t>Aram Minnetian</t>
        </is>
      </c>
      <c r="C130" t="inlineStr">
        <is>
          <t>DAL</t>
        </is>
      </c>
      <c r="D130" t="inlineStr">
        <is>
          <t>D</t>
        </is>
      </c>
      <c r="E130" t="n">
        <v>21</v>
      </c>
      <c r="F130" t="n">
        <v>0</v>
      </c>
      <c r="G130" t="inlineStr">
        <is>
          <t>YES</t>
        </is>
      </c>
      <c r="I130" t="n">
        <v>0</v>
      </c>
      <c r="J130" s="31" t="n">
        <v>0</v>
      </c>
      <c r="K130" s="32" t="n">
        <v>0</v>
      </c>
      <c r="L130" s="31" t="n">
        <v>0</v>
      </c>
      <c r="M130" s="48" t="n">
        <v>6.5</v>
      </c>
      <c r="N130" s="48" t="n">
        <v>6.5</v>
      </c>
      <c r="O130" s="49" t="inlineStr">
        <is>
          <t>Minnetian is a very mobile playmaking defenseman who will need to work on his composure and defensive activity rate to unlock second-pairing potential.</t>
        </is>
      </c>
    </row>
    <row r="131">
      <c r="A131" s="47" t="inlineStr">
        <is>
          <t>☐</t>
        </is>
      </c>
      <c r="B131" t="inlineStr">
        <is>
          <t>Elton Hermansson</t>
        </is>
      </c>
      <c r="C131" t="inlineStr">
        <is>
          <t>LAK</t>
        </is>
      </c>
      <c r="D131" t="inlineStr">
        <is>
          <t>F</t>
        </is>
      </c>
      <c r="E131" t="n">
        <v>18</v>
      </c>
      <c r="F131" t="n">
        <v>0</v>
      </c>
      <c r="G131" t="inlineStr">
        <is>
          <t>YES</t>
        </is>
      </c>
      <c r="H131" t="n">
        <v>19</v>
      </c>
      <c r="I131" t="n">
        <v>0</v>
      </c>
      <c r="J131" s="31" t="n">
        <v>0</v>
      </c>
      <c r="K131" s="32" t="n">
        <v>0</v>
      </c>
      <c r="L131" s="31" t="n">
        <v>0</v>
      </c>
      <c r="M131" s="48" t="n">
        <v>6.5</v>
      </c>
      <c r="N131" s="48" t="n">
        <v>6.5</v>
      </c>
      <c r="O131" s="49" t="inlineStr">
        <is>
          <t>A strong-shooting, highly skilled forward with size.</t>
        </is>
      </c>
    </row>
    <row r="132">
      <c r="A132" s="47" t="inlineStr">
        <is>
          <t>☐</t>
        </is>
      </c>
      <c r="B132" t="inlineStr">
        <is>
          <t>Emil Jarventie</t>
        </is>
      </c>
      <c r="C132" t="inlineStr">
        <is>
          <t>PIT</t>
        </is>
      </c>
      <c r="D132" t="inlineStr">
        <is>
          <t>F</t>
        </is>
      </c>
      <c r="E132" t="n">
        <v>21</v>
      </c>
      <c r="F132" t="n">
        <v>0</v>
      </c>
      <c r="G132" t="inlineStr">
        <is>
          <t>YES</t>
        </is>
      </c>
      <c r="I132" t="n">
        <v>0</v>
      </c>
      <c r="J132" s="31" t="n">
        <v>0</v>
      </c>
      <c r="K132" s="32" t="n">
        <v>0</v>
      </c>
      <c r="L132" s="31" t="n">
        <v>0</v>
      </c>
      <c r="M132" s="48" t="n">
        <v>6.5</v>
      </c>
      <c r="N132" s="48" t="n">
        <v>6.5</v>
      </c>
      <c r="O132" s="49" t="inlineStr">
        <is>
          <t>Skilled and energetic winger who lacks size and strength. Has the talent to develop into a top-nine winger in the NHL but will require proper development.</t>
        </is>
      </c>
    </row>
    <row r="133">
      <c r="A133" s="47" t="inlineStr">
        <is>
          <t>☐</t>
        </is>
      </c>
      <c r="B133" t="inlineStr">
        <is>
          <t>Emil Pieniniemi</t>
        </is>
      </c>
      <c r="C133" t="inlineStr">
        <is>
          <t>FLA</t>
        </is>
      </c>
      <c r="D133" t="inlineStr">
        <is>
          <t>D</t>
        </is>
      </c>
      <c r="E133" t="n">
        <v>21</v>
      </c>
      <c r="F133" t="n">
        <v>0</v>
      </c>
      <c r="G133" t="inlineStr">
        <is>
          <t>YES</t>
        </is>
      </c>
      <c r="I133" t="n">
        <v>0</v>
      </c>
      <c r="J133" s="31" t="n">
        <v>0</v>
      </c>
      <c r="K133" s="32" t="n">
        <v>0</v>
      </c>
      <c r="L133" s="31" t="n">
        <v>0</v>
      </c>
      <c r="M133" s="48" t="n">
        <v>6.5</v>
      </c>
      <c r="N133" s="48" t="n">
        <v>6.5</v>
      </c>
      <c r="O133" s="49" t="inlineStr">
        <is>
          <t>A mobile, two-way defenseman is starting to improve offensively, who can run a power play unit and has the potential to become a middle-six defenseman.</t>
        </is>
      </c>
    </row>
    <row r="134">
      <c r="A134" s="47" t="inlineStr">
        <is>
          <t>☐</t>
        </is>
      </c>
      <c r="B134" t="inlineStr">
        <is>
          <t>Jayden Kurtz</t>
        </is>
      </c>
      <c r="C134" t="inlineStr">
        <is>
          <t>ANA</t>
        </is>
      </c>
      <c r="D134" t="inlineStr">
        <is>
          <t>D</t>
        </is>
      </c>
      <c r="E134" t="n">
        <v>18</v>
      </c>
      <c r="F134" t="n">
        <v>0</v>
      </c>
      <c r="G134" t="inlineStr">
        <is>
          <t>YES</t>
        </is>
      </c>
      <c r="H134" t="n">
        <v>45</v>
      </c>
      <c r="I134" t="n">
        <v>0</v>
      </c>
      <c r="J134" s="31" t="n">
        <v>0</v>
      </c>
      <c r="K134" s="32" t="n">
        <v>0</v>
      </c>
      <c r="L134" s="31" t="n">
        <v>0</v>
      </c>
      <c r="M134" s="48" t="n">
        <v>6.5</v>
      </c>
      <c r="N134" s="48" t="n">
        <v>6.5</v>
      </c>
      <c r="O134" s="49" t="inlineStr">
        <is>
          <t>A forward to defense convert who is a project that could pay off with patience.</t>
        </is>
      </c>
    </row>
    <row r="135">
      <c r="A135" s="47" t="inlineStr">
        <is>
          <t>☐</t>
        </is>
      </c>
      <c r="B135" t="inlineStr">
        <is>
          <t>Luca Marrelli</t>
        </is>
      </c>
      <c r="C135" t="inlineStr">
        <is>
          <t>CBJ</t>
        </is>
      </c>
      <c r="D135" t="inlineStr">
        <is>
          <t>D</t>
        </is>
      </c>
      <c r="E135" t="n">
        <v>20</v>
      </c>
      <c r="F135" t="n">
        <v>0</v>
      </c>
      <c r="G135" t="inlineStr">
        <is>
          <t>YES</t>
        </is>
      </c>
      <c r="I135" t="n">
        <v>0</v>
      </c>
      <c r="J135" s="31" t="n">
        <v>0</v>
      </c>
      <c r="K135" s="32" t="n">
        <v>0</v>
      </c>
      <c r="L135" s="31" t="n">
        <v>0</v>
      </c>
      <c r="M135" s="48" t="n">
        <v>6.5</v>
      </c>
      <c r="N135" s="48" t="n">
        <v>6.5</v>
      </c>
      <c r="O135" s="49" t="inlineStr">
        <is>
          <t>A jack-of-all-trades defensemen that comes with respectable size and athleticism.</t>
        </is>
      </c>
    </row>
    <row r="136">
      <c r="A136" s="47" t="inlineStr">
        <is>
          <t>☐</t>
        </is>
      </c>
      <c r="B136" t="inlineStr">
        <is>
          <t>Matthew Seminoff</t>
        </is>
      </c>
      <c r="C136" t="inlineStr">
        <is>
          <t>DAL</t>
        </is>
      </c>
      <c r="D136" t="inlineStr">
        <is>
          <t>F</t>
        </is>
      </c>
      <c r="E136" t="n">
        <v>22</v>
      </c>
      <c r="F136" t="n">
        <v>0</v>
      </c>
      <c r="G136" t="inlineStr">
        <is>
          <t>YES</t>
        </is>
      </c>
      <c r="I136" t="n">
        <v>0</v>
      </c>
      <c r="J136" s="31" t="n">
        <v>0</v>
      </c>
      <c r="K136" s="32" t="n">
        <v>0</v>
      </c>
      <c r="L136" s="31" t="n">
        <v>0</v>
      </c>
      <c r="M136" s="48" t="n">
        <v>6.5</v>
      </c>
      <c r="N136" s="48" t="n">
        <v>6.5</v>
      </c>
      <c r="O136" s="49" t="inlineStr">
        <is>
          <t>Skilled forward with a nose for the scoring areas. Doesn’t necessarily possess elite skill but there are some pro-level scoring traits in his game.</t>
        </is>
      </c>
    </row>
    <row r="137">
      <c r="A137" s="47" t="inlineStr">
        <is>
          <t>☐</t>
        </is>
      </c>
      <c r="B137" t="inlineStr">
        <is>
          <t>Maxmilian Curran</t>
        </is>
      </c>
      <c r="C137" t="inlineStr">
        <is>
          <t>CGY</t>
        </is>
      </c>
      <c r="D137" t="inlineStr">
        <is>
          <t>F</t>
        </is>
      </c>
      <c r="E137" t="n">
        <v>20</v>
      </c>
      <c r="F137" t="n">
        <v>0</v>
      </c>
      <c r="G137" t="inlineStr">
        <is>
          <t>YES</t>
        </is>
      </c>
      <c r="I137" t="n">
        <v>0</v>
      </c>
      <c r="J137" s="31" t="n">
        <v>0</v>
      </c>
      <c r="K137" s="32" t="n">
        <v>0</v>
      </c>
      <c r="L137" s="31" t="n">
        <v>0</v>
      </c>
      <c r="M137" s="48" t="n">
        <v>6.5</v>
      </c>
      <c r="N137" s="48" t="n">
        <v>6.5</v>
      </c>
      <c r="O137" s="49" t="inlineStr">
        <is>
          <t>Intelligent playmaking center who can exploit gaps and work the cycle down low. Needs to work on both his physical pace.</t>
        </is>
      </c>
    </row>
    <row r="138">
      <c r="A138" s="47" t="inlineStr">
        <is>
          <t>☐</t>
        </is>
      </c>
      <c r="B138" t="inlineStr">
        <is>
          <t>Arsenii Sergeev</t>
        </is>
      </c>
      <c r="C138" t="inlineStr">
        <is>
          <t>CGY</t>
        </is>
      </c>
      <c r="D138" t="inlineStr">
        <is>
          <t>G</t>
        </is>
      </c>
      <c r="E138" t="n">
        <v>23</v>
      </c>
      <c r="F138" t="n">
        <v>1</v>
      </c>
      <c r="G138" t="inlineStr">
        <is>
          <t>YES</t>
        </is>
      </c>
      <c r="I138" t="n">
        <v>1</v>
      </c>
      <c r="J138" s="31" t="n">
        <v>2.64</v>
      </c>
      <c r="K138" s="32" t="n">
        <v>2.64</v>
      </c>
      <c r="L138" s="31" t="n">
        <v>3.6</v>
      </c>
      <c r="M138" s="48" t="n">
        <v>6.5</v>
      </c>
      <c r="N138" s="48" t="n">
        <v>6</v>
      </c>
      <c r="O138" s="49" t="inlineStr">
        <is>
          <t>An athletic, technically strong goaltender.</t>
        </is>
      </c>
    </row>
    <row r="139">
      <c r="A139" s="47" t="inlineStr">
        <is>
          <t>☐</t>
        </is>
      </c>
      <c r="B139" t="inlineStr">
        <is>
          <t>Aidan Thompson</t>
        </is>
      </c>
      <c r="C139" t="inlineStr">
        <is>
          <t>NYR</t>
        </is>
      </c>
      <c r="D139" t="inlineStr">
        <is>
          <t>F</t>
        </is>
      </c>
      <c r="E139" t="n">
        <v>24</v>
      </c>
      <c r="F139" t="n">
        <v>0</v>
      </c>
      <c r="G139" t="inlineStr">
        <is>
          <t>YES</t>
        </is>
      </c>
      <c r="I139" t="n">
        <v>0</v>
      </c>
      <c r="J139" s="31" t="n">
        <v>0</v>
      </c>
      <c r="K139" s="32" t="n">
        <v>0</v>
      </c>
      <c r="L139" s="31" t="n">
        <v>0</v>
      </c>
      <c r="M139" s="48" t="n">
        <v>6.5</v>
      </c>
      <c r="N139" s="48" t="n">
        <v>6</v>
      </c>
      <c r="O139" s="49" t="inlineStr">
        <is>
          <t>An extremely fast-paced elite passer with a solid shot. He has a well rounded game that plays on both ends of the ice. He has shown a strong offensive game and seems to be a late bloomer who can make a difference in the NHL potentially in a middle six capacity.</t>
        </is>
      </c>
    </row>
    <row r="140">
      <c r="A140" s="47" t="inlineStr">
        <is>
          <t>☐</t>
        </is>
      </c>
      <c r="B140" t="inlineStr">
        <is>
          <t>Alan Shaikhlislamov</t>
        </is>
      </c>
      <c r="C140" t="inlineStr">
        <is>
          <t>CGY</t>
        </is>
      </c>
      <c r="D140" t="inlineStr">
        <is>
          <t>F</t>
        </is>
      </c>
      <c r="E140" t="n">
        <v>18</v>
      </c>
      <c r="F140" t="n">
        <v>0</v>
      </c>
      <c r="G140" t="inlineStr">
        <is>
          <t>YES</t>
        </is>
      </c>
      <c r="H140" t="n">
        <v>55</v>
      </c>
      <c r="I140" t="n">
        <v>0</v>
      </c>
      <c r="J140" s="31" t="n">
        <v>0</v>
      </c>
      <c r="K140" s="32" t="n">
        <v>0</v>
      </c>
      <c r="L140" s="31" t="n">
        <v>0</v>
      </c>
      <c r="M140" s="48" t="n">
        <v>6.5</v>
      </c>
      <c r="N140" s="48" t="n">
        <v>6</v>
      </c>
      <c r="O140" s="49" t="inlineStr">
        <is>
          <t>A powerful straight line winger, who has a heavy shot and quick release.</t>
        </is>
      </c>
    </row>
    <row r="141">
      <c r="A141" s="47" t="inlineStr">
        <is>
          <t>☐</t>
        </is>
      </c>
      <c r="B141" t="inlineStr">
        <is>
          <t>Alexander Kisakov</t>
        </is>
      </c>
      <c r="C141" t="inlineStr">
        <is>
          <t>BUF</t>
        </is>
      </c>
      <c r="D141" t="inlineStr">
        <is>
          <t>F</t>
        </is>
      </c>
      <c r="E141" t="n">
        <v>23</v>
      </c>
      <c r="F141" t="n">
        <v>0</v>
      </c>
      <c r="G141" t="inlineStr">
        <is>
          <t>YES</t>
        </is>
      </c>
      <c r="I141" t="n">
        <v>0</v>
      </c>
      <c r="J141" s="31" t="n">
        <v>0</v>
      </c>
      <c r="K141" s="32" t="n">
        <v>0</v>
      </c>
      <c r="L141" s="31" t="n">
        <v>0</v>
      </c>
      <c r="M141" s="48" t="n">
        <v>6.5</v>
      </c>
      <c r="N141" s="48" t="n">
        <v>6</v>
      </c>
      <c r="O141" s="49" t="inlineStr">
        <is>
          <t>Shifty, dual-threat offensive winger with defensive deficiencies and physical limitations. Great shot and intelligent playmaking give him a high ceiling, but there’s work needed to make him a sure bet at the NHL level.</t>
        </is>
      </c>
    </row>
    <row r="142">
      <c r="A142" s="47" t="inlineStr">
        <is>
          <t>☐</t>
        </is>
      </c>
      <c r="B142" t="inlineStr">
        <is>
          <t>Arvid Drott</t>
        </is>
      </c>
      <c r="C142" t="inlineStr">
        <is>
          <t>FLA</t>
        </is>
      </c>
      <c r="D142" t="inlineStr">
        <is>
          <t>F</t>
        </is>
      </c>
      <c r="E142" t="n">
        <v>19</v>
      </c>
      <c r="F142" t="n">
        <v>0</v>
      </c>
      <c r="G142" t="inlineStr">
        <is>
          <t>YES</t>
        </is>
      </c>
      <c r="I142" t="n">
        <v>0</v>
      </c>
      <c r="J142" s="31" t="n">
        <v>0</v>
      </c>
      <c r="K142" s="32" t="n">
        <v>0</v>
      </c>
      <c r="L142" s="31" t="n">
        <v>0</v>
      </c>
      <c r="M142" s="48" t="n">
        <v>6.5</v>
      </c>
      <c r="N142" s="48" t="n">
        <v>6</v>
      </c>
      <c r="O142" s="49" t="inlineStr">
        <is>
          <t>A smaller but highly-effective power forward.</t>
        </is>
      </c>
    </row>
    <row r="143">
      <c r="A143" s="47" t="inlineStr">
        <is>
          <t>☐</t>
        </is>
      </c>
      <c r="B143" t="inlineStr">
        <is>
          <t>Axel Elofsson</t>
        </is>
      </c>
      <c r="C143" t="inlineStr">
        <is>
          <t>COL</t>
        </is>
      </c>
      <c r="D143" t="inlineStr">
        <is>
          <t>D</t>
        </is>
      </c>
      <c r="E143" t="n">
        <v>18</v>
      </c>
      <c r="F143" t="n">
        <v>0</v>
      </c>
      <c r="G143" t="inlineStr">
        <is>
          <t>YES</t>
        </is>
      </c>
      <c r="H143" t="n">
        <v>128</v>
      </c>
      <c r="I143" t="n">
        <v>0</v>
      </c>
      <c r="J143" s="31" t="n">
        <v>0</v>
      </c>
      <c r="K143" s="32" t="n">
        <v>0</v>
      </c>
      <c r="L143" s="31" t="n">
        <v>0</v>
      </c>
      <c r="M143" s="48" t="n">
        <v>6.5</v>
      </c>
      <c r="N143" s="48" t="n">
        <v>6</v>
      </c>
      <c r="O143" s="49" t="inlineStr">
        <is>
          <t>Offense-first, right-shot defenseman who drives a power play with his skating and distribution, and the most productive blueliner in his draft class at the U20 level. The size is the risk, but the fantasy ceiling is a power-play-running top-four defender, the highest of this group.</t>
        </is>
      </c>
    </row>
    <row r="144">
      <c r="A144" s="47" t="inlineStr">
        <is>
          <t>☐</t>
        </is>
      </c>
      <c r="B144" t="inlineStr">
        <is>
          <t>Blake Zielinski</t>
        </is>
      </c>
      <c r="C144" t="inlineStr">
        <is>
          <t>LAK</t>
        </is>
      </c>
      <c r="D144" t="inlineStr">
        <is>
          <t>F</t>
        </is>
      </c>
      <c r="E144" t="n">
        <v>18</v>
      </c>
      <c r="F144" t="n">
        <v>0</v>
      </c>
      <c r="G144" t="inlineStr">
        <is>
          <t>YES</t>
        </is>
      </c>
      <c r="H144" t="n">
        <v>80</v>
      </c>
      <c r="I144" t="n">
        <v>0</v>
      </c>
      <c r="J144" s="31" t="n">
        <v>0</v>
      </c>
      <c r="K144" s="32" t="n">
        <v>0</v>
      </c>
      <c r="L144" s="31" t="n">
        <v>0</v>
      </c>
      <c r="M144" s="48" t="n">
        <v>6.5</v>
      </c>
      <c r="N144" s="48" t="n">
        <v>6</v>
      </c>
      <c r="O144" s="49" t="inlineStr">
        <is>
          <t>A strong off-puck player with flashes of high-end playmaking and shot mechanics.</t>
        </is>
      </c>
    </row>
    <row r="145">
      <c r="A145" s="47" t="inlineStr">
        <is>
          <t>☐</t>
        </is>
      </c>
      <c r="B145" t="inlineStr">
        <is>
          <t>Brooks Rogowski</t>
        </is>
      </c>
      <c r="C145" t="inlineStr">
        <is>
          <t>VAN</t>
        </is>
      </c>
      <c r="D145" t="inlineStr">
        <is>
          <t>F</t>
        </is>
      </c>
      <c r="E145" t="n">
        <v>18</v>
      </c>
      <c r="F145" t="n">
        <v>0</v>
      </c>
      <c r="G145" t="inlineStr">
        <is>
          <t>YES</t>
        </is>
      </c>
      <c r="H145" t="n">
        <v>33</v>
      </c>
      <c r="I145" t="n">
        <v>0</v>
      </c>
      <c r="J145" s="31" t="n">
        <v>0</v>
      </c>
      <c r="K145" s="32" t="n">
        <v>0</v>
      </c>
      <c r="L145" s="31" t="n">
        <v>0</v>
      </c>
      <c r="M145" s="48" t="n">
        <v>6.5</v>
      </c>
      <c r="N145" s="48" t="n">
        <v>6</v>
      </c>
      <c r="O145" s="49" t="inlineStr">
        <is>
          <t>Massive pivot with raw but enticing skillset.</t>
        </is>
      </c>
    </row>
    <row r="146">
      <c r="A146" s="47" t="inlineStr">
        <is>
          <t>☐</t>
        </is>
      </c>
      <c r="B146" t="inlineStr">
        <is>
          <t>David Lewandowski</t>
        </is>
      </c>
      <c r="C146" t="inlineStr">
        <is>
          <t>EDM</t>
        </is>
      </c>
      <c r="D146" t="inlineStr">
        <is>
          <t>F</t>
        </is>
      </c>
      <c r="E146" t="n">
        <v>19</v>
      </c>
      <c r="F146" t="n">
        <v>0</v>
      </c>
      <c r="G146" t="inlineStr">
        <is>
          <t>YES</t>
        </is>
      </c>
      <c r="I146" t="n">
        <v>0</v>
      </c>
      <c r="J146" s="31" t="n">
        <v>0</v>
      </c>
      <c r="K146" s="32" t="n">
        <v>0</v>
      </c>
      <c r="L146" s="31" t="n">
        <v>0</v>
      </c>
      <c r="M146" s="48" t="n">
        <v>6.5</v>
      </c>
      <c r="N146" s="48" t="n">
        <v>6</v>
      </c>
      <c r="O146" s="49" t="inlineStr">
        <is>
          <t>A solid all-around player whose shot is his calling card.</t>
        </is>
      </c>
    </row>
    <row r="147">
      <c r="A147" s="47" t="inlineStr">
        <is>
          <t>☐</t>
        </is>
      </c>
      <c r="B147" t="inlineStr">
        <is>
          <t>Francesco Arcuri</t>
        </is>
      </c>
      <c r="C147" t="inlineStr">
        <is>
          <t>(N/A)</t>
        </is>
      </c>
      <c r="D147" t="inlineStr">
        <is>
          <t>F</t>
        </is>
      </c>
      <c r="E147" t="n">
        <v>23</v>
      </c>
      <c r="F147" t="n">
        <v>0</v>
      </c>
      <c r="G147" t="inlineStr">
        <is>
          <t>YES</t>
        </is>
      </c>
      <c r="I147" t="n">
        <v>0</v>
      </c>
      <c r="J147" s="31" t="n">
        <v>0</v>
      </c>
      <c r="K147" s="32" t="n">
        <v>0</v>
      </c>
      <c r="L147" s="31" t="n">
        <v>0</v>
      </c>
      <c r="M147" s="48" t="n">
        <v>6.5</v>
      </c>
      <c r="N147" s="48" t="n">
        <v>6</v>
      </c>
      <c r="O147" s="49" t="inlineStr">
        <is>
          <t>A large impactful forward, Arcuri is an effective playmaking forward, while being responsible defensively. He excels in making long accurate passes; however, he is developing an intriguing goal-scoring touch. His size is ideal for a center, although he has issues using it to his advantage.</t>
        </is>
      </c>
    </row>
    <row r="148">
      <c r="A148" s="47" t="inlineStr">
        <is>
          <t>☐</t>
        </is>
      </c>
      <c r="B148" t="inlineStr">
        <is>
          <t>Lavr Gashilov</t>
        </is>
      </c>
      <c r="C148" t="inlineStr">
        <is>
          <t>NJD</t>
        </is>
      </c>
      <c r="D148" t="inlineStr">
        <is>
          <t>F</t>
        </is>
      </c>
      <c r="E148" t="n">
        <v>18</v>
      </c>
      <c r="F148" t="n">
        <v>0</v>
      </c>
      <c r="G148" t="inlineStr">
        <is>
          <t>YES</t>
        </is>
      </c>
      <c r="H148" t="n">
        <v>119</v>
      </c>
      <c r="I148" t="n">
        <v>0</v>
      </c>
      <c r="J148" s="31" t="n">
        <v>0</v>
      </c>
      <c r="K148" s="32" t="n">
        <v>0</v>
      </c>
      <c r="L148" s="31" t="n">
        <v>0</v>
      </c>
      <c r="M148" s="48" t="n">
        <v>6.5</v>
      </c>
      <c r="N148" s="48" t="n">
        <v>6</v>
      </c>
      <c r="O148" s="49" t="inlineStr">
        <is>
          <t>Intelligent, detailed C with good vision to match.</t>
        </is>
      </c>
    </row>
    <row r="149">
      <c r="A149" s="47" t="inlineStr">
        <is>
          <t>☐</t>
        </is>
      </c>
      <c r="B149" t="inlineStr">
        <is>
          <t>Matvei Korotky</t>
        </is>
      </c>
      <c r="C149" t="inlineStr">
        <is>
          <t>STL</t>
        </is>
      </c>
      <c r="D149" t="inlineStr">
        <is>
          <t>F</t>
        </is>
      </c>
      <c r="E149" t="n">
        <v>20</v>
      </c>
      <c r="F149" t="n">
        <v>0</v>
      </c>
      <c r="G149" t="inlineStr">
        <is>
          <t>YES</t>
        </is>
      </c>
      <c r="I149" t="n">
        <v>0</v>
      </c>
      <c r="J149" s="31" t="n">
        <v>0</v>
      </c>
      <c r="K149" s="32" t="n">
        <v>0</v>
      </c>
      <c r="L149" s="31" t="n">
        <v>0</v>
      </c>
      <c r="M149" s="48" t="n">
        <v>6.5</v>
      </c>
      <c r="N149" s="48" t="n">
        <v>6</v>
      </c>
      <c r="O149" s="49" t="inlineStr">
        <is>
          <t>A strong center with an offensive upside that has a good shot.</t>
        </is>
      </c>
    </row>
    <row r="150">
      <c r="A150" s="47" t="inlineStr">
        <is>
          <t>☐</t>
        </is>
      </c>
      <c r="B150" t="inlineStr">
        <is>
          <t>Niklas Aaram-Olsen</t>
        </is>
      </c>
      <c r="C150" t="inlineStr">
        <is>
          <t>VAN</t>
        </is>
      </c>
      <c r="D150" t="inlineStr">
        <is>
          <t>F</t>
        </is>
      </c>
      <c r="E150" t="n">
        <v>18</v>
      </c>
      <c r="F150" t="n">
        <v>0</v>
      </c>
      <c r="G150" t="inlineStr">
        <is>
          <t>YES</t>
        </is>
      </c>
      <c r="H150" t="n">
        <v>41</v>
      </c>
      <c r="I150" t="n">
        <v>0</v>
      </c>
      <c r="J150" s="31" t="n">
        <v>0</v>
      </c>
      <c r="K150" s="32" t="n">
        <v>0</v>
      </c>
      <c r="L150" s="31" t="n">
        <v>0</v>
      </c>
      <c r="M150" s="48" t="n">
        <v>6.5</v>
      </c>
      <c r="N150" s="48" t="n">
        <v>6</v>
      </c>
      <c r="O150" s="49" t="inlineStr">
        <is>
          <t>Norwegian winger with one of the best shots in the class and a power-play release built for goals. A pure scorer who leans shooter over playmaker.</t>
        </is>
      </c>
    </row>
    <row r="151">
      <c r="A151" s="47" t="inlineStr">
        <is>
          <t>☐</t>
        </is>
      </c>
      <c r="B151" t="inlineStr">
        <is>
          <t>Noah Powell</t>
        </is>
      </c>
      <c r="C151" t="inlineStr">
        <is>
          <t>PHI</t>
        </is>
      </c>
      <c r="D151" t="inlineStr">
        <is>
          <t>F</t>
        </is>
      </c>
      <c r="E151" t="n">
        <v>21</v>
      </c>
      <c r="F151" t="n">
        <v>0</v>
      </c>
      <c r="G151" t="inlineStr">
        <is>
          <t>YES</t>
        </is>
      </c>
      <c r="I151" t="n">
        <v>0</v>
      </c>
      <c r="J151" s="31" t="n">
        <v>0</v>
      </c>
      <c r="K151" s="32" t="n">
        <v>0</v>
      </c>
      <c r="L151" s="31" t="n">
        <v>0</v>
      </c>
      <c r="M151" s="48" t="n">
        <v>6.5</v>
      </c>
      <c r="N151" s="48" t="n">
        <v>6</v>
      </c>
      <c r="O151" s="49" t="inlineStr">
        <is>
          <t>Speedy power forward with a deadly release.</t>
        </is>
      </c>
    </row>
    <row r="152">
      <c r="A152" s="47" t="inlineStr">
        <is>
          <t>☐</t>
        </is>
      </c>
      <c r="B152" t="inlineStr">
        <is>
          <t>Pierce Mbuyi</t>
        </is>
      </c>
      <c r="C152" t="inlineStr">
        <is>
          <t>PIT</t>
        </is>
      </c>
      <c r="D152" t="inlineStr">
        <is>
          <t>F</t>
        </is>
      </c>
      <c r="E152" t="n">
        <v>18</v>
      </c>
      <c r="F152" t="n">
        <v>0</v>
      </c>
      <c r="G152" t="inlineStr">
        <is>
          <t>YES</t>
        </is>
      </c>
      <c r="H152" t="n">
        <v>86</v>
      </c>
      <c r="I152" t="n">
        <v>0</v>
      </c>
      <c r="J152" s="31" t="n">
        <v>0</v>
      </c>
      <c r="K152" s="32" t="n">
        <v>0</v>
      </c>
      <c r="L152" s="31" t="n">
        <v>0</v>
      </c>
      <c r="M152" s="48" t="n">
        <v>6.5</v>
      </c>
      <c r="N152" s="48" t="n">
        <v>6</v>
      </c>
      <c r="O152" s="49" t="inlineStr">
        <is>
          <t>A smaller utility forward, combining solid powerforward elements with some good defensive play and slick offensive dual-threat ability.</t>
        </is>
      </c>
    </row>
    <row r="153">
      <c r="A153" s="47" t="inlineStr">
        <is>
          <t>☐</t>
        </is>
      </c>
      <c r="B153" t="inlineStr">
        <is>
          <t>Vadim Moroz</t>
        </is>
      </c>
      <c r="C153" t="inlineStr">
        <is>
          <t>UTA</t>
        </is>
      </c>
      <c r="D153" t="inlineStr">
        <is>
          <t>F</t>
        </is>
      </c>
      <c r="E153" t="n">
        <v>22</v>
      </c>
      <c r="F153" t="n">
        <v>0</v>
      </c>
      <c r="G153" t="inlineStr">
        <is>
          <t>YES</t>
        </is>
      </c>
      <c r="I153" t="n">
        <v>0</v>
      </c>
      <c r="J153" s="31" t="n">
        <v>0</v>
      </c>
      <c r="K153" s="32" t="n">
        <v>0</v>
      </c>
      <c r="L153" s="31" t="n">
        <v>0</v>
      </c>
      <c r="M153" s="48" t="n">
        <v>6.5</v>
      </c>
      <c r="N153" s="48" t="n">
        <v>6</v>
      </c>
      <c r="O153" s="49" t="inlineStr">
        <is>
          <t>Budding power forward’s offensive game is starting to blossom in the KHL.</t>
        </is>
      </c>
    </row>
    <row r="154">
      <c r="A154" s="47" t="inlineStr">
        <is>
          <t>☐</t>
        </is>
      </c>
      <c r="B154" t="inlineStr">
        <is>
          <t>Everett Baldwin</t>
        </is>
      </c>
      <c r="C154" t="inlineStr">
        <is>
          <t>TBL</t>
        </is>
      </c>
      <c r="D154" t="inlineStr">
        <is>
          <t>D</t>
        </is>
      </c>
      <c r="E154" t="n">
        <v>19</v>
      </c>
      <c r="F154" t="n">
        <v>0</v>
      </c>
      <c r="G154" t="inlineStr">
        <is>
          <t>YES</t>
        </is>
      </c>
      <c r="I154" t="n">
        <v>0</v>
      </c>
      <c r="J154" s="31" t="n">
        <v>0</v>
      </c>
      <c r="K154" s="32" t="n">
        <v>0</v>
      </c>
      <c r="L154" s="31" t="n">
        <v>0</v>
      </c>
      <c r="M154" s="48" t="n">
        <v>6.5</v>
      </c>
      <c r="N154" s="48" t="n">
        <v>5.5</v>
      </c>
      <c r="O154" s="49" t="inlineStr">
        <is>
          <t>While not an overpowering needle-mover offensively, Baldwin uses his feet, brain, and stick to consistently make the right play at both ends of the ice.</t>
        </is>
      </c>
    </row>
    <row r="155">
      <c r="A155" s="47" t="inlineStr">
        <is>
          <t>☐</t>
        </is>
      </c>
      <c r="B155" t="inlineStr">
        <is>
          <t>Gleb Pugachyov</t>
        </is>
      </c>
      <c r="C155" t="inlineStr">
        <is>
          <t>MTL</t>
        </is>
      </c>
      <c r="D155" t="inlineStr">
        <is>
          <t>F</t>
        </is>
      </c>
      <c r="E155" t="n">
        <v>18</v>
      </c>
      <c r="F155" t="n">
        <v>0</v>
      </c>
      <c r="G155" t="inlineStr">
        <is>
          <t>YES</t>
        </is>
      </c>
      <c r="H155" t="n">
        <v>26</v>
      </c>
      <c r="I155" t="n">
        <v>0</v>
      </c>
      <c r="J155" s="31" t="n">
        <v>0</v>
      </c>
      <c r="K155" s="32" t="n">
        <v>0</v>
      </c>
      <c r="L155" s="31" t="n">
        <v>0</v>
      </c>
      <c r="M155" s="48" t="n">
        <v>6.5</v>
      </c>
      <c r="N155" s="48" t="n">
        <v>5.5</v>
      </c>
      <c r="O155" s="49" t="inlineStr">
        <is>
          <t>Prototypical power forward, who has heavy skill. A competitive big hitter who plays a north/south game with a hard shot.</t>
        </is>
      </c>
    </row>
    <row r="156">
      <c r="A156" s="47" t="inlineStr">
        <is>
          <t>☐</t>
        </is>
      </c>
      <c r="B156" t="inlineStr">
        <is>
          <t>J.P. Hurlbert</t>
        </is>
      </c>
      <c r="C156" t="inlineStr">
        <is>
          <t>DET</t>
        </is>
      </c>
      <c r="D156" t="inlineStr">
        <is>
          <t>F</t>
        </is>
      </c>
      <c r="E156" t="n">
        <v>18</v>
      </c>
      <c r="F156" t="n">
        <v>0</v>
      </c>
      <c r="G156" t="inlineStr">
        <is>
          <t>YES</t>
        </is>
      </c>
      <c r="H156" t="n">
        <v>23</v>
      </c>
      <c r="I156" t="n">
        <v>0</v>
      </c>
      <c r="J156" s="31" t="n">
        <v>0</v>
      </c>
      <c r="K156" s="32" t="n">
        <v>0</v>
      </c>
      <c r="L156" s="31" t="n">
        <v>0</v>
      </c>
      <c r="M156" s="48" t="n">
        <v>6.5</v>
      </c>
      <c r="N156" s="48" t="n">
        <v>5.5</v>
      </c>
      <c r="O156" s="49" t="inlineStr">
        <is>
          <t>On an offense-minded forward who is committed to playing at both ends of the ice with excellent puck-handling ability and a great wrist shot.</t>
        </is>
      </c>
    </row>
    <row r="157">
      <c r="A157" s="47" t="inlineStr">
        <is>
          <t>☐</t>
        </is>
      </c>
      <c r="B157" t="inlineStr">
        <is>
          <t>Jesse Kiiskinen</t>
        </is>
      </c>
      <c r="C157" t="inlineStr">
        <is>
          <t>DET</t>
        </is>
      </c>
      <c r="D157" t="inlineStr">
        <is>
          <t>F</t>
        </is>
      </c>
      <c r="E157" t="n">
        <v>21</v>
      </c>
      <c r="F157" t="n">
        <v>0</v>
      </c>
      <c r="G157" t="inlineStr">
        <is>
          <t>YES</t>
        </is>
      </c>
      <c r="I157" t="n">
        <v>0</v>
      </c>
      <c r="J157" s="31" t="n">
        <v>0</v>
      </c>
      <c r="K157" s="32" t="n">
        <v>0</v>
      </c>
      <c r="L157" s="31" t="n">
        <v>0</v>
      </c>
      <c r="M157" s="48" t="n">
        <v>6.5</v>
      </c>
      <c r="N157" s="48" t="n">
        <v>5.5</v>
      </c>
      <c r="O157" s="49" t="inlineStr">
        <is>
          <t>A physical, hard-forechecking scoring winger with a good set of hands and an effective shot. Needs consistency in his overall game, but with proper development, he can become a middle-six forward.</t>
        </is>
      </c>
    </row>
    <row r="158">
      <c r="A158" s="47" t="inlineStr">
        <is>
          <t>☐</t>
        </is>
      </c>
      <c r="B158" t="inlineStr">
        <is>
          <t>John Farinacci</t>
        </is>
      </c>
      <c r="C158" t="inlineStr">
        <is>
          <t>BOS</t>
        </is>
      </c>
      <c r="D158" t="inlineStr">
        <is>
          <t>F</t>
        </is>
      </c>
      <c r="E158" t="n">
        <v>25</v>
      </c>
      <c r="F158" t="n">
        <v>1</v>
      </c>
      <c r="G158" t="inlineStr">
        <is>
          <t>YES</t>
        </is>
      </c>
      <c r="I158" t="n">
        <v>0</v>
      </c>
      <c r="J158" s="31" t="n">
        <v>0</v>
      </c>
      <c r="K158" s="32" t="n">
        <v>0</v>
      </c>
      <c r="L158" s="31" t="n">
        <v>0</v>
      </c>
      <c r="M158" s="48" t="n">
        <v>6.5</v>
      </c>
      <c r="N158" s="48" t="n">
        <v>5.5</v>
      </c>
      <c r="O158" s="49" t="inlineStr">
        <is>
          <t>A skilled offensive player, Farinacci plays a strong 200-foot game and has good leadership qualities.</t>
        </is>
      </c>
    </row>
    <row r="159">
      <c r="A159" s="47" t="inlineStr">
        <is>
          <t>☐</t>
        </is>
      </c>
      <c r="B159" t="inlineStr">
        <is>
          <t>Landon Nycz</t>
        </is>
      </c>
      <c r="C159" t="inlineStr">
        <is>
          <t>STL</t>
        </is>
      </c>
      <c r="D159" t="inlineStr">
        <is>
          <t>D</t>
        </is>
      </c>
      <c r="E159" t="n">
        <v>18</v>
      </c>
      <c r="F159" t="n">
        <v>0</v>
      </c>
      <c r="G159" t="inlineStr">
        <is>
          <t>YES</t>
        </is>
      </c>
      <c r="H159" t="n">
        <v>107</v>
      </c>
      <c r="I159" t="n">
        <v>0</v>
      </c>
      <c r="J159" s="31" t="n">
        <v>0</v>
      </c>
      <c r="K159" s="32" t="n">
        <v>0</v>
      </c>
      <c r="L159" s="31" t="n">
        <v>0</v>
      </c>
      <c r="M159" s="48" t="n">
        <v>6.5</v>
      </c>
      <c r="N159" s="48" t="n">
        <v>5.5</v>
      </c>
      <c r="O159" s="49" t="inlineStr">
        <is>
          <t>A smooth-skating defenceman with a trigger-happy offensive approach.</t>
        </is>
      </c>
    </row>
    <row r="160">
      <c r="A160" s="47" t="inlineStr">
        <is>
          <t>☐</t>
        </is>
      </c>
      <c r="B160" t="inlineStr">
        <is>
          <t>Miroslav Holinka</t>
        </is>
      </c>
      <c r="C160" t="inlineStr">
        <is>
          <t>TOR</t>
        </is>
      </c>
      <c r="D160" t="inlineStr">
        <is>
          <t>F</t>
        </is>
      </c>
      <c r="E160" t="n">
        <v>20</v>
      </c>
      <c r="F160" t="n">
        <v>0</v>
      </c>
      <c r="G160" t="inlineStr">
        <is>
          <t>YES</t>
        </is>
      </c>
      <c r="I160" t="n">
        <v>0</v>
      </c>
      <c r="J160" s="31" t="n">
        <v>0</v>
      </c>
      <c r="K160" s="32" t="n">
        <v>0</v>
      </c>
      <c r="L160" s="31" t="n">
        <v>0</v>
      </c>
      <c r="M160" s="48" t="n">
        <v>6.5</v>
      </c>
      <c r="N160" s="48" t="n">
        <v>5.5</v>
      </c>
      <c r="O160" s="49" t="inlineStr">
        <is>
          <t>A high hockey IQ, two-way center with a good shot and offensive upside.</t>
        </is>
      </c>
    </row>
    <row r="161">
      <c r="A161" s="47" t="inlineStr">
        <is>
          <t>☐</t>
        </is>
      </c>
      <c r="B161" t="inlineStr">
        <is>
          <t>Semyon Chistyakov</t>
        </is>
      </c>
      <c r="C161" t="inlineStr">
        <is>
          <t>NSH</t>
        </is>
      </c>
      <c r="D161" t="inlineStr">
        <is>
          <t>D</t>
        </is>
      </c>
      <c r="E161" t="n">
        <v>25</v>
      </c>
      <c r="F161" t="n">
        <v>0</v>
      </c>
      <c r="G161" t="inlineStr">
        <is>
          <t>YES</t>
        </is>
      </c>
      <c r="I161" t="n">
        <v>0</v>
      </c>
      <c r="J161" s="31" t="n">
        <v>0</v>
      </c>
      <c r="K161" s="32" t="n">
        <v>0</v>
      </c>
      <c r="L161" s="31" t="n">
        <v>0</v>
      </c>
      <c r="M161" s="48" t="n">
        <v>6.5</v>
      </c>
      <c r="N161" s="48" t="n">
        <v>5.5</v>
      </c>
      <c r="O161" s="49" t="inlineStr">
        <is>
          <t>Stout defender boasting a versatile 2-way skillset. His offensive game has arrived.</t>
        </is>
      </c>
      <c r="P161" t="inlineStr">
        <is>
          <t>no NHL record - import or junior</t>
        </is>
      </c>
    </row>
    <row r="162">
      <c r="A162" s="47" t="inlineStr">
        <is>
          <t>☐</t>
        </is>
      </c>
      <c r="B162" t="inlineStr">
        <is>
          <t>Alex Ciernik</t>
        </is>
      </c>
      <c r="C162" t="inlineStr">
        <is>
          <t>PHI</t>
        </is>
      </c>
      <c r="D162" t="inlineStr">
        <is>
          <t>F</t>
        </is>
      </c>
      <c r="E162" t="n">
        <v>21</v>
      </c>
      <c r="F162" t="n">
        <v>0</v>
      </c>
      <c r="G162" t="inlineStr">
        <is>
          <t>YES</t>
        </is>
      </c>
      <c r="I162" t="n">
        <v>0</v>
      </c>
      <c r="J162" s="31" t="n">
        <v>0</v>
      </c>
      <c r="K162" s="32" t="n">
        <v>0</v>
      </c>
      <c r="L162" s="31" t="n">
        <v>0</v>
      </c>
      <c r="M162" s="48" t="n">
        <v>6.5</v>
      </c>
      <c r="N162" s="48" t="n">
        <v>5</v>
      </c>
      <c r="O162" s="49" t="inlineStr">
        <is>
          <t>Undersized winger with great speed and overall mobility who can create offense off the rush. Will need to add strength and diversify his attack but could grow into a playmaking winger capable of handling middle-six minutes in the NHL.</t>
        </is>
      </c>
    </row>
    <row r="163">
      <c r="A163" s="47" t="inlineStr">
        <is>
          <t>☐</t>
        </is>
      </c>
      <c r="B163" t="inlineStr">
        <is>
          <t>Brady Knowling</t>
        </is>
      </c>
      <c r="C163" t="inlineStr">
        <is>
          <t>SJS</t>
        </is>
      </c>
      <c r="D163" t="inlineStr">
        <is>
          <t>G</t>
        </is>
      </c>
      <c r="E163" t="n">
        <v>18</v>
      </c>
      <c r="F163" t="n">
        <v>0</v>
      </c>
      <c r="G163" t="inlineStr">
        <is>
          <t>YES</t>
        </is>
      </c>
      <c r="H163" t="n">
        <v>127</v>
      </c>
      <c r="I163" t="n">
        <v>0</v>
      </c>
      <c r="J163" s="31" t="n">
        <v>0</v>
      </c>
      <c r="K163" s="32" t="n">
        <v>0</v>
      </c>
      <c r="L163" s="31" t="n">
        <v>0</v>
      </c>
      <c r="M163" s="48" t="n">
        <v>6.5</v>
      </c>
      <c r="N163" s="48" t="n">
        <v>5</v>
      </c>
      <c r="O163" s="49" t="inlineStr">
        <is>
          <t>A big-bodied goaltender who uses his frame intelligently to take away space and limit shooting options.</t>
        </is>
      </c>
    </row>
    <row r="164">
      <c r="A164" s="47" t="inlineStr">
        <is>
          <t>☐</t>
        </is>
      </c>
      <c r="B164" t="inlineStr">
        <is>
          <t>Isak Posch</t>
        </is>
      </c>
      <c r="C164" t="inlineStr">
        <is>
          <t>NSH</t>
        </is>
      </c>
      <c r="D164" t="inlineStr">
        <is>
          <t>G</t>
        </is>
      </c>
      <c r="E164" t="n">
        <v>24</v>
      </c>
      <c r="F164" t="n">
        <v>0</v>
      </c>
      <c r="G164" t="inlineStr">
        <is>
          <t>YES</t>
        </is>
      </c>
      <c r="I164" t="n">
        <v>0</v>
      </c>
      <c r="J164" s="31" t="n">
        <v>0</v>
      </c>
      <c r="K164" s="32" t="n">
        <v>0</v>
      </c>
      <c r="L164" s="31" t="n">
        <v>0</v>
      </c>
      <c r="M164" s="48" t="n">
        <v>6.5</v>
      </c>
      <c r="N164" s="48" t="n">
        <v>5</v>
      </c>
      <c r="O164" s="49" t="inlineStr">
        <is>
          <t>Successful NCAA netminder with prerequisite size but a short track record.</t>
        </is>
      </c>
    </row>
    <row r="165">
      <c r="A165" s="47" t="inlineStr">
        <is>
          <t>☐</t>
        </is>
      </c>
      <c r="B165" t="inlineStr">
        <is>
          <t>Jonas Lagerberg Hoen</t>
        </is>
      </c>
      <c r="C165" t="inlineStr">
        <is>
          <t>OTT</t>
        </is>
      </c>
      <c r="D165" t="inlineStr">
        <is>
          <t>F</t>
        </is>
      </c>
      <c r="E165" t="n">
        <v>18</v>
      </c>
      <c r="F165" t="n">
        <v>0</v>
      </c>
      <c r="G165" t="inlineStr">
        <is>
          <t>YES</t>
        </is>
      </c>
      <c r="H165" t="n">
        <v>25</v>
      </c>
      <c r="I165" t="n">
        <v>0</v>
      </c>
      <c r="J165" s="31" t="n">
        <v>0</v>
      </c>
      <c r="K165" s="32" t="n">
        <v>0</v>
      </c>
      <c r="L165" s="31" t="n">
        <v>0</v>
      </c>
      <c r="M165" s="48" t="n">
        <v>6.5</v>
      </c>
      <c r="N165" s="48" t="n">
        <v>5</v>
      </c>
      <c r="O165" s="49" t="inlineStr">
        <is>
          <t>A high-energy forward with a genuinely dangerous shot.</t>
        </is>
      </c>
    </row>
    <row r="166">
      <c r="A166" s="47" t="inlineStr">
        <is>
          <t>☐</t>
        </is>
      </c>
      <c r="B166" t="inlineStr">
        <is>
          <t>Prokhor Poltapov</t>
        </is>
      </c>
      <c r="C166" t="inlineStr">
        <is>
          <t>BUF</t>
        </is>
      </c>
      <c r="D166" t="inlineStr">
        <is>
          <t>F</t>
        </is>
      </c>
      <c r="E166" t="n">
        <v>23</v>
      </c>
      <c r="F166" t="n">
        <v>0</v>
      </c>
      <c r="G166" t="inlineStr">
        <is>
          <t>YES</t>
        </is>
      </c>
      <c r="I166" t="n">
        <v>0</v>
      </c>
      <c r="J166" s="31" t="n">
        <v>0</v>
      </c>
      <c r="K166" s="32" t="n">
        <v>0</v>
      </c>
      <c r="L166" s="31" t="n">
        <v>0</v>
      </c>
      <c r="M166" s="48" t="n">
        <v>6.5</v>
      </c>
      <c r="N166" s="48" t="n">
        <v>5</v>
      </c>
      <c r="O166" s="49" t="inlineStr">
        <is>
          <t>Energetic forward who plays at a high pace. Has enough skill to grow into an effective middle-six NHL forward.</t>
        </is>
      </c>
    </row>
    <row r="167">
      <c r="A167" s="47" t="inlineStr">
        <is>
          <t>☐</t>
        </is>
      </c>
      <c r="B167" t="inlineStr">
        <is>
          <t>Samuel Johannesson</t>
        </is>
      </c>
      <c r="C167" t="inlineStr">
        <is>
          <t>(N/A)</t>
        </is>
      </c>
      <c r="D167" t="inlineStr">
        <is>
          <t>D</t>
        </is>
      </c>
      <c r="E167" t="n">
        <v>25</v>
      </c>
      <c r="F167" t="n">
        <v>0</v>
      </c>
      <c r="G167" t="inlineStr">
        <is>
          <t>YES</t>
        </is>
      </c>
      <c r="I167" t="n">
        <v>0</v>
      </c>
      <c r="J167" s="31" t="n">
        <v>0</v>
      </c>
      <c r="K167" s="32" t="n">
        <v>0</v>
      </c>
      <c r="L167" s="31" t="n">
        <v>0</v>
      </c>
      <c r="M167" s="48" t="n">
        <v>6.5</v>
      </c>
      <c r="N167" s="48" t="n">
        <v>5</v>
      </c>
      <c r="O167" s="49" t="inlineStr">
        <is>
          <t>A smooth, puck-moving defender. He is very patient and calm under pressure. Makes strong decisions both with and without the puck. An AHL powerplay quarterback.</t>
        </is>
      </c>
    </row>
    <row r="168">
      <c r="A168" s="47" t="inlineStr">
        <is>
          <t>☐</t>
        </is>
      </c>
      <c r="B168" t="inlineStr">
        <is>
          <t>Victor Plante</t>
        </is>
      </c>
      <c r="C168" t="inlineStr">
        <is>
          <t>DET</t>
        </is>
      </c>
      <c r="D168" t="inlineStr">
        <is>
          <t>F</t>
        </is>
      </c>
      <c r="E168" t="n">
        <v>18</v>
      </c>
      <c r="F168" t="n">
        <v>0</v>
      </c>
      <c r="G168" t="inlineStr">
        <is>
          <t>YES</t>
        </is>
      </c>
      <c r="H168" t="n">
        <v>47</v>
      </c>
      <c r="I168" t="n">
        <v>0</v>
      </c>
      <c r="J168" s="31" t="n">
        <v>0</v>
      </c>
      <c r="K168" s="32" t="n">
        <v>0</v>
      </c>
      <c r="L168" s="31" t="n">
        <v>0</v>
      </c>
      <c r="M168" s="48" t="n">
        <v>6.5</v>
      </c>
      <c r="N168" s="48" t="n">
        <v>5</v>
      </c>
      <c r="O168" s="49" t="inlineStr">
        <is>
          <t>A smaller forward with a nonetheless projectable and intelligent game</t>
        </is>
      </c>
    </row>
    <row r="169">
      <c r="A169" s="47" t="inlineStr">
        <is>
          <t>☐</t>
        </is>
      </c>
      <c r="B169" t="inlineStr">
        <is>
          <t>Viktor Klingsell</t>
        </is>
      </c>
      <c r="C169" t="inlineStr">
        <is>
          <t>WPG</t>
        </is>
      </c>
      <c r="D169" t="inlineStr">
        <is>
          <t>F</t>
        </is>
      </c>
      <c r="E169" t="n">
        <v>19</v>
      </c>
      <c r="F169" t="n">
        <v>0</v>
      </c>
      <c r="G169" t="inlineStr">
        <is>
          <t>YES</t>
        </is>
      </c>
      <c r="I169" t="n">
        <v>0</v>
      </c>
      <c r="J169" s="31" t="n">
        <v>0</v>
      </c>
      <c r="K169" s="32" t="n">
        <v>0</v>
      </c>
      <c r="L169" s="31" t="n">
        <v>0</v>
      </c>
      <c r="M169" s="48" t="n">
        <v>6.5</v>
      </c>
      <c r="N169" s="48" t="n">
        <v>5</v>
      </c>
      <c r="O169" s="49" t="inlineStr">
        <is>
          <t>An elite playmaking forward that needs to fine-tune his overall game, he has sneaky middle-six upside.</t>
        </is>
      </c>
    </row>
    <row r="170">
      <c r="A170" s="47" t="inlineStr">
        <is>
          <t>☐</t>
        </is>
      </c>
      <c r="B170" t="inlineStr">
        <is>
          <t>Kirill Kudryavtsev</t>
        </is>
      </c>
      <c r="C170" t="inlineStr">
        <is>
          <t>VAN</t>
        </is>
      </c>
      <c r="D170" t="inlineStr">
        <is>
          <t>D</t>
        </is>
      </c>
      <c r="E170" t="n">
        <v>22</v>
      </c>
      <c r="F170" t="n">
        <v>5</v>
      </c>
      <c r="G170" t="inlineStr">
        <is>
          <t>YES</t>
        </is>
      </c>
      <c r="I170" t="n">
        <v>3</v>
      </c>
      <c r="J170" s="31" t="n">
        <v>2.28</v>
      </c>
      <c r="K170" s="32" t="n">
        <v>0.76</v>
      </c>
      <c r="L170" s="31" t="n">
        <v>2.39</v>
      </c>
      <c r="M170" s="48" t="n">
        <v>6.5</v>
      </c>
      <c r="N170" s="48" t="n">
        <v>4.5</v>
      </c>
      <c r="O170" s="49" t="inlineStr">
        <is>
          <t>A creative defender who brings a little bit of everything to the table. Despite being a seventh-round pick, carries sneaky NHL upside</t>
        </is>
      </c>
    </row>
    <row r="171">
      <c r="A171" s="47" t="inlineStr">
        <is>
          <t>☐</t>
        </is>
      </c>
      <c r="B171" t="inlineStr">
        <is>
          <t>Ashton Schultz</t>
        </is>
      </c>
      <c r="C171" t="inlineStr">
        <is>
          <t>BUF</t>
        </is>
      </c>
      <c r="D171" t="inlineStr">
        <is>
          <t>F</t>
        </is>
      </c>
      <c r="E171" t="n">
        <v>19</v>
      </c>
      <c r="F171" t="n">
        <v>0</v>
      </c>
      <c r="G171" t="inlineStr">
        <is>
          <t>YES</t>
        </is>
      </c>
      <c r="I171" t="n">
        <v>0</v>
      </c>
      <c r="J171" s="31" t="n">
        <v>0</v>
      </c>
      <c r="K171" s="32" t="n">
        <v>0</v>
      </c>
      <c r="L171" s="31" t="n">
        <v>0</v>
      </c>
      <c r="M171" s="48" t="n">
        <v>6.5</v>
      </c>
      <c r="N171" s="48" t="n">
        <v>4.5</v>
      </c>
      <c r="O171" s="49" t="inlineStr">
        <is>
          <t>Skilled, smart but perimeter-leaning forward.</t>
        </is>
      </c>
    </row>
    <row r="172">
      <c r="A172" s="47" t="inlineStr">
        <is>
          <t>☐</t>
        </is>
      </c>
      <c r="B172" t="inlineStr">
        <is>
          <t>Bruno Idzan</t>
        </is>
      </c>
      <c r="C172" t="inlineStr">
        <is>
          <t>OTT</t>
        </is>
      </c>
      <c r="D172" t="inlineStr">
        <is>
          <t>F</t>
        </is>
      </c>
      <c r="E172" t="n">
        <v>20</v>
      </c>
      <c r="F172" t="n">
        <v>0</v>
      </c>
      <c r="G172" t="inlineStr">
        <is>
          <t>YES</t>
        </is>
      </c>
      <c r="I172" t="n">
        <v>0</v>
      </c>
      <c r="J172" s="31" t="n">
        <v>0</v>
      </c>
      <c r="K172" s="32" t="n">
        <v>0</v>
      </c>
      <c r="L172" s="31" t="n">
        <v>0</v>
      </c>
      <c r="M172" s="48" t="n">
        <v>6.5</v>
      </c>
      <c r="N172" s="48" t="n">
        <v>4.5</v>
      </c>
      <c r="O172" s="49" t="inlineStr">
        <is>
          <t>A heady player with a heavy shot, his hard skills and timing could be leveraged even more with skating improvements.</t>
        </is>
      </c>
    </row>
    <row r="173">
      <c r="A173" s="47" t="inlineStr">
        <is>
          <t>☐</t>
        </is>
      </c>
      <c r="B173" t="inlineStr">
        <is>
          <t>Cooper Williams</t>
        </is>
      </c>
      <c r="C173" t="inlineStr">
        <is>
          <t>TOR</t>
        </is>
      </c>
      <c r="D173" t="inlineStr">
        <is>
          <t>F</t>
        </is>
      </c>
      <c r="E173" t="n">
        <v>18</v>
      </c>
      <c r="F173" t="n">
        <v>0</v>
      </c>
      <c r="G173" t="inlineStr">
        <is>
          <t>YES</t>
        </is>
      </c>
      <c r="H173" t="n">
        <v>158</v>
      </c>
      <c r="I173" t="n">
        <v>0</v>
      </c>
      <c r="J173" s="31" t="n">
        <v>0</v>
      </c>
      <c r="K173" s="32" t="n">
        <v>0</v>
      </c>
      <c r="L173" s="31" t="n">
        <v>0</v>
      </c>
      <c r="M173" s="48" t="n">
        <v>6.5</v>
      </c>
      <c r="N173" s="48" t="n">
        <v>4.5</v>
      </c>
      <c r="O173" s="49" t="inlineStr">
        <is>
          <t>September 2026 – Cooper Williams is a smart, responsibl […]</t>
        </is>
      </c>
    </row>
    <row r="174">
      <c r="A174" s="47" t="inlineStr">
        <is>
          <t>☐</t>
        </is>
      </c>
      <c r="B174" t="inlineStr">
        <is>
          <t>Oscar Holmertz</t>
        </is>
      </c>
      <c r="C174" t="inlineStr">
        <is>
          <t>OTT</t>
        </is>
      </c>
      <c r="D174" t="inlineStr">
        <is>
          <t>F</t>
        </is>
      </c>
      <c r="E174" t="n">
        <v>18</v>
      </c>
      <c r="F174" t="n">
        <v>0</v>
      </c>
      <c r="G174" t="inlineStr">
        <is>
          <t>YES</t>
        </is>
      </c>
      <c r="H174" t="n">
        <v>87</v>
      </c>
      <c r="I174" t="n">
        <v>0</v>
      </c>
      <c r="J174" s="31" t="n">
        <v>0</v>
      </c>
      <c r="K174" s="32" t="n">
        <v>0</v>
      </c>
      <c r="L174" s="31" t="n">
        <v>0</v>
      </c>
      <c r="M174" s="48" t="n">
        <v>6.5</v>
      </c>
      <c r="N174" s="48" t="n">
        <v>4.5</v>
      </c>
      <c r="O174" s="49" t="inlineStr">
        <is>
          <t>Speedy center with plus-level puck skills and smarts.</t>
        </is>
      </c>
    </row>
    <row r="175">
      <c r="A175" s="47" t="inlineStr">
        <is>
          <t>☐</t>
        </is>
      </c>
      <c r="B175" t="inlineStr">
        <is>
          <t>Tomas Lavoie</t>
        </is>
      </c>
      <c r="C175" t="inlineStr">
        <is>
          <t>UTA</t>
        </is>
      </c>
      <c r="D175" t="inlineStr">
        <is>
          <t>D</t>
        </is>
      </c>
      <c r="E175" t="n">
        <v>20</v>
      </c>
      <c r="F175" t="n">
        <v>0</v>
      </c>
      <c r="G175" t="inlineStr">
        <is>
          <t>YES</t>
        </is>
      </c>
      <c r="I175" t="n">
        <v>0</v>
      </c>
      <c r="J175" s="31" t="n">
        <v>0</v>
      </c>
      <c r="K175" s="32" t="n">
        <v>0</v>
      </c>
      <c r="L175" s="31" t="n">
        <v>0</v>
      </c>
      <c r="M175" s="48" t="n">
        <v>6.5</v>
      </c>
      <c r="N175" s="48" t="n">
        <v>4.5</v>
      </c>
      <c r="O175" s="49" t="inlineStr">
        <is>
          <t>A prototypical QMJHL shutdown defenseman. Vision and offensive tools are still developing in his game.</t>
        </is>
      </c>
    </row>
    <row r="176">
      <c r="A176" s="47" t="inlineStr">
        <is>
          <t>☐</t>
        </is>
      </c>
      <c r="B176" t="inlineStr">
        <is>
          <t>Cole Spicer</t>
        </is>
      </c>
      <c r="C176" t="inlineStr">
        <is>
          <t>BOS</t>
        </is>
      </c>
      <c r="D176" t="inlineStr">
        <is>
          <t>F</t>
        </is>
      </c>
      <c r="E176" t="n">
        <v>22</v>
      </c>
      <c r="F176" t="n">
        <v>0</v>
      </c>
      <c r="G176" t="inlineStr">
        <is>
          <t>YES</t>
        </is>
      </c>
      <c r="I176" t="n">
        <v>0</v>
      </c>
      <c r="J176" s="31" t="n">
        <v>0</v>
      </c>
      <c r="K176" s="32" t="n">
        <v>0</v>
      </c>
      <c r="L176" s="31" t="n">
        <v>0</v>
      </c>
      <c r="M176" s="48" t="n">
        <v>6.5</v>
      </c>
      <c r="N176" s="48" t="n">
        <v>4</v>
      </c>
      <c r="O176" s="49" t="inlineStr">
        <is>
          <t>Hardworking two-way forward who distributes the puck efficiently. Has potential as a middle-six NHL forward.</t>
        </is>
      </c>
    </row>
    <row r="177">
      <c r="A177" s="47" t="inlineStr">
        <is>
          <t>☐</t>
        </is>
      </c>
      <c r="B177" t="inlineStr">
        <is>
          <t>Dmitri Gamzin</t>
        </is>
      </c>
      <c r="C177" t="inlineStr">
        <is>
          <t>NYI</t>
        </is>
      </c>
      <c r="D177" t="inlineStr">
        <is>
          <t>G</t>
        </is>
      </c>
      <c r="E177" t="n">
        <v>23</v>
      </c>
      <c r="F177" t="n">
        <v>0</v>
      </c>
      <c r="G177" t="inlineStr">
        <is>
          <t>YES</t>
        </is>
      </c>
      <c r="I177" t="n">
        <v>0</v>
      </c>
      <c r="J177" s="31" t="n">
        <v>0</v>
      </c>
      <c r="K177" s="32" t="n">
        <v>0</v>
      </c>
      <c r="L177" s="31" t="n">
        <v>0</v>
      </c>
      <c r="M177" s="48" t="n">
        <v>6.5</v>
      </c>
      <c r="N177" s="48" t="n">
        <v>4</v>
      </c>
      <c r="O177" s="49" t="inlineStr">
        <is>
          <t>A very athletic goalie with good technique.</t>
        </is>
      </c>
    </row>
    <row r="178">
      <c r="A178" s="47" t="inlineStr">
        <is>
          <t>☐</t>
        </is>
      </c>
      <c r="B178" t="inlineStr">
        <is>
          <t>Dylan Peterson</t>
        </is>
      </c>
      <c r="C178" t="inlineStr">
        <is>
          <t>STL</t>
        </is>
      </c>
      <c r="D178" t="inlineStr">
        <is>
          <t>F</t>
        </is>
      </c>
      <c r="E178" t="n">
        <v>24</v>
      </c>
      <c r="F178" t="n">
        <v>0</v>
      </c>
      <c r="G178" t="inlineStr">
        <is>
          <t>YES</t>
        </is>
      </c>
      <c r="I178" t="n">
        <v>0</v>
      </c>
      <c r="J178" s="31" t="n">
        <v>0</v>
      </c>
      <c r="K178" s="32" t="n">
        <v>0</v>
      </c>
      <c r="L178" s="31" t="n">
        <v>0</v>
      </c>
      <c r="M178" s="48" t="n">
        <v>6.5</v>
      </c>
      <c r="N178" s="48" t="n">
        <v>4</v>
      </c>
      <c r="O178" s="49" t="inlineStr">
        <is>
          <t>A center with all the tools and the physical gifts that you could ask for from skating to size. He projects to the NHL well, having the ability to play up and down the lineup and some ability to play all three forward positions.</t>
        </is>
      </c>
    </row>
    <row r="179">
      <c r="A179" s="47" t="inlineStr">
        <is>
          <t>☐</t>
        </is>
      </c>
      <c r="B179" t="inlineStr">
        <is>
          <t>Luke Mistelbacher</t>
        </is>
      </c>
      <c r="C179" t="inlineStr">
        <is>
          <t>(N/A)</t>
        </is>
      </c>
      <c r="D179" t="inlineStr">
        <is>
          <t>F</t>
        </is>
      </c>
      <c r="E179" t="n">
        <v>20</v>
      </c>
      <c r="F179" t="n">
        <v>0</v>
      </c>
      <c r="G179" t="inlineStr">
        <is>
          <t>YES</t>
        </is>
      </c>
      <c r="I179" t="n">
        <v>0</v>
      </c>
      <c r="J179" s="31" t="n">
        <v>0</v>
      </c>
      <c r="K179" s="32" t="n">
        <v>0</v>
      </c>
      <c r="L179" s="31" t="n">
        <v>0</v>
      </c>
      <c r="M179" s="48" t="n">
        <v>6.5</v>
      </c>
      <c r="N179" s="48" t="n">
        <v>4</v>
      </c>
      <c r="O179" s="49" t="inlineStr">
        <is>
          <t>Shot-happy sniper who showed a tonne of growth after being passed over in his two years of draft eligibility.</t>
        </is>
      </c>
    </row>
    <row r="180">
      <c r="A180" s="47" t="inlineStr">
        <is>
          <t>☐</t>
        </is>
      </c>
      <c r="B180" t="inlineStr">
        <is>
          <t>Olof Glifford</t>
        </is>
      </c>
      <c r="C180" t="inlineStr">
        <is>
          <t>FLA</t>
        </is>
      </c>
      <c r="D180" t="inlineStr">
        <is>
          <t>G</t>
        </is>
      </c>
      <c r="E180" t="n">
        <v>21</v>
      </c>
      <c r="F180" t="n">
        <v>0</v>
      </c>
      <c r="G180" t="inlineStr">
        <is>
          <t>YES</t>
        </is>
      </c>
      <c r="I180" t="n">
        <v>0</v>
      </c>
      <c r="J180" s="31" t="n">
        <v>0</v>
      </c>
      <c r="K180" s="32" t="n">
        <v>0</v>
      </c>
      <c r="L180" s="31" t="n">
        <v>0</v>
      </c>
      <c r="M180" s="48" t="n">
        <v>6.5</v>
      </c>
      <c r="N180" s="48" t="n">
        <v>4</v>
      </c>
      <c r="O180" s="49" t="inlineStr">
        <is>
          <t>A sizeable 6-5 goaltender who moves well and has solid fundamentals. Glifford needs to work on over-adjusting and playing closer to his size. He has a long way to making the NHL but could one day be an all-star netminder if he pieces all of his tools together</t>
        </is>
      </c>
    </row>
    <row r="181">
      <c r="A181" s="47" t="inlineStr">
        <is>
          <t>☐</t>
        </is>
      </c>
      <c r="B181" t="inlineStr">
        <is>
          <t>Owen McLaughlin</t>
        </is>
      </c>
      <c r="C181" t="inlineStr">
        <is>
          <t>PHI</t>
        </is>
      </c>
      <c r="D181" t="inlineStr">
        <is>
          <t>F</t>
        </is>
      </c>
      <c r="E181" t="n">
        <v>23</v>
      </c>
      <c r="F181" t="n">
        <v>0</v>
      </c>
      <c r="G181" t="inlineStr">
        <is>
          <t>YES</t>
        </is>
      </c>
      <c r="I181" t="n">
        <v>0</v>
      </c>
      <c r="J181" s="31" t="n">
        <v>0</v>
      </c>
      <c r="K181" s="32" t="n">
        <v>0</v>
      </c>
      <c r="L181" s="31" t="n">
        <v>0</v>
      </c>
      <c r="M181" s="48" t="n">
        <v>6.5</v>
      </c>
      <c r="N181" s="48" t="n">
        <v>4</v>
      </c>
      <c r="O181" s="49" t="inlineStr">
        <is>
          <t>Dynamic point producer with middle-six potential if he can add muscle, improve his skating ability, and continue to develop his overall game.</t>
        </is>
      </c>
    </row>
    <row r="182">
      <c r="A182" s="47" t="inlineStr">
        <is>
          <t>☐</t>
        </is>
      </c>
      <c r="B182" t="inlineStr">
        <is>
          <t>Talyn Boyko</t>
        </is>
      </c>
      <c r="C182" t="inlineStr">
        <is>
          <t>(N/A)</t>
        </is>
      </c>
      <c r="D182" t="inlineStr">
        <is>
          <t>G</t>
        </is>
      </c>
      <c r="E182" t="n">
        <v>23</v>
      </c>
      <c r="F182" t="n">
        <v>0</v>
      </c>
      <c r="G182" t="inlineStr">
        <is>
          <t>YES</t>
        </is>
      </c>
      <c r="I182" t="n">
        <v>0</v>
      </c>
      <c r="J182" s="31" t="n">
        <v>0</v>
      </c>
      <c r="K182" s="32" t="n">
        <v>0</v>
      </c>
      <c r="L182" s="31" t="n">
        <v>0</v>
      </c>
      <c r="M182" s="48" t="n">
        <v>6.5</v>
      </c>
      <c r="N182" s="48" t="n">
        <v>4</v>
      </c>
      <c r="O182" s="49" t="inlineStr">
        <is>
          <t>Big bodied, rangy and efficient netminder.</t>
        </is>
      </c>
    </row>
    <row r="183">
      <c r="A183" s="47" t="inlineStr">
        <is>
          <t>☐</t>
        </is>
      </c>
      <c r="B183" t="inlineStr">
        <is>
          <t>Marcus Gidlof</t>
        </is>
      </c>
      <c r="C183" t="inlineStr">
        <is>
          <t>STL</t>
        </is>
      </c>
      <c r="D183" t="inlineStr">
        <is>
          <t>G</t>
        </is>
      </c>
      <c r="E183" t="n">
        <v>20</v>
      </c>
      <c r="F183" t="n">
        <v>0</v>
      </c>
      <c r="G183" t="inlineStr">
        <is>
          <t>YES</t>
        </is>
      </c>
      <c r="I183" t="n">
        <v>0</v>
      </c>
      <c r="J183" s="31" t="n">
        <v>0</v>
      </c>
      <c r="K183" s="32" t="n">
        <v>0</v>
      </c>
      <c r="L183" s="31" t="n">
        <v>0</v>
      </c>
      <c r="M183" s="48" t="n">
        <v>6.5</v>
      </c>
      <c r="N183" s="48" t="n">
        <v>3</v>
      </c>
      <c r="O183" s="49" t="inlineStr">
        <is>
          <t>A massive goalie who needs to refine many of his details and habits but could go high on draft day and develop well.</t>
        </is>
      </c>
    </row>
    <row r="184">
      <c r="A184" s="47" t="inlineStr">
        <is>
          <t>☐</t>
        </is>
      </c>
      <c r="B184" t="inlineStr">
        <is>
          <t>Semyon Der-Arguchintsev</t>
        </is>
      </c>
      <c r="C184" t="inlineStr">
        <is>
          <t>TOR</t>
        </is>
      </c>
      <c r="D184" t="inlineStr">
        <is>
          <t>F</t>
        </is>
      </c>
      <c r="E184" t="n">
        <v>25</v>
      </c>
      <c r="F184" t="n">
        <v>1</v>
      </c>
      <c r="G184" t="inlineStr">
        <is>
          <t>YES</t>
        </is>
      </c>
      <c r="I184" t="n">
        <v>0</v>
      </c>
      <c r="J184" s="31" t="n">
        <v>0</v>
      </c>
      <c r="K184" s="32" t="n">
        <v>0</v>
      </c>
      <c r="L184" s="31" t="n">
        <v>0</v>
      </c>
      <c r="M184" s="48" t="n">
        <v>6.5</v>
      </c>
      <c r="N184" s="48" t="n">
        <v>3</v>
      </c>
      <c r="O184" s="49" t="inlineStr">
        <is>
          <t>Diminutive but highly skilled center with a pass-first mentality. Needs to continue to round out his game and add strength to his slight frame.</t>
        </is>
      </c>
    </row>
    <row r="185">
      <c r="A185" s="47" t="inlineStr">
        <is>
          <t>☐</t>
        </is>
      </c>
      <c r="B185" t="inlineStr">
        <is>
          <t>Hagen Burrows</t>
        </is>
      </c>
      <c r="C185" t="inlineStr">
        <is>
          <t>TBL</t>
        </is>
      </c>
      <c r="D185" t="inlineStr">
        <is>
          <t>F</t>
        </is>
      </c>
      <c r="E185" t="n">
        <v>20</v>
      </c>
      <c r="F185" t="n">
        <v>0</v>
      </c>
      <c r="G185" t="inlineStr">
        <is>
          <t>YES</t>
        </is>
      </c>
      <c r="I185" t="n">
        <v>0</v>
      </c>
      <c r="J185" s="31" t="n">
        <v>0</v>
      </c>
      <c r="K185" s="32" t="n">
        <v>0</v>
      </c>
      <c r="L185" s="31" t="n">
        <v>0</v>
      </c>
      <c r="M185" s="48" t="n">
        <v>6.5</v>
      </c>
      <c r="N185" s="48" t="n">
        <v>2.5</v>
      </c>
      <c r="O185" s="49" t="inlineStr">
        <is>
          <t>A big, slow, offense-minded forward who can snipe corners and set up his teammates. Poor skating is holding him back, but if appropriately addressed, he could become a solid middle-six option and power play contributor.</t>
        </is>
      </c>
    </row>
    <row r="186">
      <c r="A186" s="47" t="inlineStr">
        <is>
          <t>☐</t>
        </is>
      </c>
      <c r="B186" t="inlineStr">
        <is>
          <t>Stiven Sardarian</t>
        </is>
      </c>
      <c r="C186" t="inlineStr">
        <is>
          <t>CAR</t>
        </is>
      </c>
      <c r="D186" t="inlineStr">
        <is>
          <t>F</t>
        </is>
      </c>
      <c r="E186" t="n">
        <v>23</v>
      </c>
      <c r="F186" t="n">
        <v>0</v>
      </c>
      <c r="G186" t="inlineStr">
        <is>
          <t>YES</t>
        </is>
      </c>
      <c r="I186" t="n">
        <v>0</v>
      </c>
      <c r="J186" s="31" t="n">
        <v>0</v>
      </c>
      <c r="K186" s="32" t="n">
        <v>0</v>
      </c>
      <c r="L186" s="31" t="n">
        <v>0</v>
      </c>
      <c r="M186" s="48" t="n">
        <v>6.3</v>
      </c>
      <c r="N186" s="48" t="n">
        <v>6.5</v>
      </c>
      <c r="O186" s="49" t="inlineStr">
        <is>
          <t>A highly skilled forward with top-six upside, but a lot of quality players to leapfrog in a deep young organization like Buffalo.</t>
        </is>
      </c>
    </row>
    <row r="187">
      <c r="A187" s="47" t="inlineStr">
        <is>
          <t>☐</t>
        </is>
      </c>
      <c r="B187" t="inlineStr">
        <is>
          <t>Olivier Rodrigue</t>
        </is>
      </c>
      <c r="C187" t="inlineStr">
        <is>
          <t>TBL</t>
        </is>
      </c>
      <c r="D187" t="inlineStr">
        <is>
          <t>G</t>
        </is>
      </c>
      <c r="E187" t="n">
        <v>26</v>
      </c>
      <c r="F187" t="n">
        <v>2</v>
      </c>
      <c r="G187" t="inlineStr">
        <is>
          <t>YES</t>
        </is>
      </c>
      <c r="I187" t="n">
        <v>0</v>
      </c>
      <c r="J187" s="31" t="n">
        <v>0</v>
      </c>
      <c r="K187" s="32" t="n">
        <v>0</v>
      </c>
      <c r="L187" s="31" t="n">
        <v>0</v>
      </c>
      <c r="M187" s="48" t="n">
        <v>6.3</v>
      </c>
      <c r="N187" s="48" t="n">
        <v>5.2</v>
      </c>
      <c r="O187" s="49" t="inlineStr">
        <is>
          <t>Agile goaltender with good reflexes and the ability to stay poised when under pressure.</t>
        </is>
      </c>
    </row>
    <row r="188">
      <c r="A188" s="47" t="inlineStr">
        <is>
          <t>☐</t>
        </is>
      </c>
      <c r="B188" t="inlineStr">
        <is>
          <t>Jack Thompson</t>
        </is>
      </c>
      <c r="C188" t="inlineStr">
        <is>
          <t>VAN</t>
        </is>
      </c>
      <c r="D188" t="inlineStr">
        <is>
          <t>D</t>
        </is>
      </c>
      <c r="E188" t="n">
        <v>24</v>
      </c>
      <c r="F188" t="n">
        <v>34</v>
      </c>
      <c r="G188" t="inlineStr">
        <is>
          <t>YES</t>
        </is>
      </c>
      <c r="I188" t="n">
        <v>0</v>
      </c>
      <c r="J188" s="31" t="n">
        <v>0</v>
      </c>
      <c r="K188" s="32" t="n">
        <v>0</v>
      </c>
      <c r="L188" s="31" t="n">
        <v>0</v>
      </c>
      <c r="M188" s="48" t="n">
        <v>6.2</v>
      </c>
      <c r="N188" s="48" t="n">
        <v>7</v>
      </c>
      <c r="O188" s="49" t="inlineStr">
        <is>
          <t>A strong-skating defenseman who plays a good two-way game.</t>
        </is>
      </c>
    </row>
    <row r="189">
      <c r="A189" s="47" t="inlineStr">
        <is>
          <t>☐</t>
        </is>
      </c>
      <c r="B189" t="inlineStr">
        <is>
          <t>Leon Muggli</t>
        </is>
      </c>
      <c r="C189" t="inlineStr">
        <is>
          <t>ANA</t>
        </is>
      </c>
      <c r="D189" t="inlineStr">
        <is>
          <t>D</t>
        </is>
      </c>
      <c r="E189" t="n">
        <v>20</v>
      </c>
      <c r="F189" t="n">
        <v>0</v>
      </c>
      <c r="G189" t="inlineStr">
        <is>
          <t>YES</t>
        </is>
      </c>
      <c r="I189" t="n">
        <v>0</v>
      </c>
      <c r="J189" s="31" t="n">
        <v>0</v>
      </c>
      <c r="K189" s="32" t="n">
        <v>0</v>
      </c>
      <c r="L189" s="31" t="n">
        <v>0</v>
      </c>
      <c r="M189" s="48" t="n">
        <v>6</v>
      </c>
      <c r="N189" s="48" t="n">
        <v>8</v>
      </c>
      <c r="O189" s="49" t="inlineStr">
        <is>
          <t>Mature and smart left-handed defenceman who regularly wins battles against former NHLers. Lacks offensive pop, but should translate well to the NHL as a bottom-pair penalty-killer.</t>
        </is>
      </c>
    </row>
    <row r="190">
      <c r="A190" s="47" t="inlineStr">
        <is>
          <t>☐</t>
        </is>
      </c>
      <c r="B190" t="inlineStr">
        <is>
          <t>Lukas Peterson</t>
        </is>
      </c>
      <c r="C190" t="inlineStr">
        <is>
          <t>(N/A)</t>
        </is>
      </c>
      <c r="D190" t="inlineStr">
        <is>
          <t>D</t>
        </is>
      </c>
      <c r="E190" t="n">
        <v>20</v>
      </c>
      <c r="F190" t="n">
        <v>0</v>
      </c>
      <c r="G190" t="inlineStr">
        <is>
          <t>YES</t>
        </is>
      </c>
      <c r="I190" t="n">
        <v>0</v>
      </c>
      <c r="J190" s="31" t="n">
        <v>0</v>
      </c>
      <c r="K190" s="32" t="n">
        <v>0</v>
      </c>
      <c r="L190" s="31" t="n">
        <v>0</v>
      </c>
      <c r="M190" s="48" t="n">
        <v>6</v>
      </c>
      <c r="N190" s="48" t="n">
        <v>8</v>
      </c>
      <c r="O190" s="49" t="inlineStr">
        <is>
          <t>At his best, an offensively gifted center with a high pace, well-rounded two-way game. Needs to show his best more consistently.</t>
        </is>
      </c>
      <c r="P190" t="inlineStr">
        <is>
          <t>no NHL record - import or junior</t>
        </is>
      </c>
    </row>
    <row r="191">
      <c r="A191" s="47" t="inlineStr">
        <is>
          <t>☐</t>
        </is>
      </c>
      <c r="B191" t="inlineStr">
        <is>
          <t>Carter Amico</t>
        </is>
      </c>
      <c r="C191" t="inlineStr">
        <is>
          <t>PHI</t>
        </is>
      </c>
      <c r="D191" t="inlineStr">
        <is>
          <t>D</t>
        </is>
      </c>
      <c r="E191" t="n">
        <v>19</v>
      </c>
      <c r="F191" t="n">
        <v>0</v>
      </c>
      <c r="G191" t="inlineStr">
        <is>
          <t>YES</t>
        </is>
      </c>
      <c r="I191" t="n">
        <v>0</v>
      </c>
      <c r="J191" s="31" t="n">
        <v>0</v>
      </c>
      <c r="K191" s="32" t="n">
        <v>0</v>
      </c>
      <c r="L191" s="31" t="n">
        <v>0</v>
      </c>
      <c r="M191" s="48" t="n">
        <v>6</v>
      </c>
      <c r="N191" s="48" t="n">
        <v>7.5</v>
      </c>
      <c r="O191" s="49" t="inlineStr">
        <is>
          <t>Tall, heavy and uber-athletic, Amico’s profile indicates a clear path to becoming an NHL minute-muncher.</t>
        </is>
      </c>
    </row>
    <row r="192">
      <c r="A192" s="47" t="inlineStr">
        <is>
          <t>☐</t>
        </is>
      </c>
      <c r="B192" t="inlineStr">
        <is>
          <t>Cole McKinney</t>
        </is>
      </c>
      <c r="C192" t="inlineStr">
        <is>
          <t>SJS</t>
        </is>
      </c>
      <c r="D192" t="inlineStr">
        <is>
          <t>F</t>
        </is>
      </c>
      <c r="E192" t="n">
        <v>19</v>
      </c>
      <c r="F192" t="n">
        <v>0</v>
      </c>
      <c r="G192" t="inlineStr">
        <is>
          <t>YES</t>
        </is>
      </c>
      <c r="I192" t="n">
        <v>0</v>
      </c>
      <c r="J192" s="31" t="n">
        <v>0</v>
      </c>
      <c r="K192" s="32" t="n">
        <v>0</v>
      </c>
      <c r="L192" s="31" t="n">
        <v>0</v>
      </c>
      <c r="M192" s="48" t="n">
        <v>6</v>
      </c>
      <c r="N192" s="48" t="n">
        <v>7.5</v>
      </c>
      <c r="O192" s="49" t="inlineStr">
        <is>
          <t>Intelligent and reserved two-way center.</t>
        </is>
      </c>
    </row>
    <row r="193">
      <c r="A193" s="47" t="inlineStr">
        <is>
          <t>☐</t>
        </is>
      </c>
      <c r="B193" t="inlineStr">
        <is>
          <t>Simas Ignatavicius</t>
        </is>
      </c>
      <c r="C193" t="inlineStr">
        <is>
          <t>FLA</t>
        </is>
      </c>
      <c r="D193" t="inlineStr">
        <is>
          <t>F</t>
        </is>
      </c>
      <c r="E193" t="n">
        <v>18</v>
      </c>
      <c r="F193" t="n">
        <v>0</v>
      </c>
      <c r="G193" t="inlineStr">
        <is>
          <t>YES</t>
        </is>
      </c>
      <c r="H193" t="n">
        <v>40</v>
      </c>
      <c r="I193" t="n">
        <v>0</v>
      </c>
      <c r="J193" s="31" t="n">
        <v>0</v>
      </c>
      <c r="K193" s="32" t="n">
        <v>0</v>
      </c>
      <c r="L193" s="31" t="n">
        <v>0</v>
      </c>
      <c r="M193" s="48" t="n">
        <v>6</v>
      </c>
      <c r="N193" s="48" t="n">
        <v>7.5</v>
      </c>
      <c r="O193" s="49" t="inlineStr">
        <is>
          <t>A sturdy, hard-working forward with a pro-ready frame and habits.</t>
        </is>
      </c>
    </row>
    <row r="194">
      <c r="A194" s="47" t="inlineStr">
        <is>
          <t>☐</t>
        </is>
      </c>
      <c r="B194" t="inlineStr">
        <is>
          <t>Vinzenz Rohrer</t>
        </is>
      </c>
      <c r="C194" t="inlineStr">
        <is>
          <t>MTL</t>
        </is>
      </c>
      <c r="D194" t="inlineStr">
        <is>
          <t>F</t>
        </is>
      </c>
      <c r="E194" t="n">
        <v>22</v>
      </c>
      <c r="F194" t="n">
        <v>0</v>
      </c>
      <c r="G194" t="inlineStr">
        <is>
          <t>YES</t>
        </is>
      </c>
      <c r="I194" t="n">
        <v>0</v>
      </c>
      <c r="J194" s="31" t="n">
        <v>0</v>
      </c>
      <c r="K194" s="32" t="n">
        <v>0</v>
      </c>
      <c r="L194" s="31" t="n">
        <v>0</v>
      </c>
      <c r="M194" s="48" t="n">
        <v>6</v>
      </c>
      <c r="N194" s="48" t="n">
        <v>7.5</v>
      </c>
      <c r="O194" s="49" t="inlineStr">
        <is>
          <t>Undersized but skilled forward that will likely play wing in the NHL. Middle-six ceiling but low floor due to lack of size. Needs to work on separating himself from defenders more consistently, through either skating, skill or added size.</t>
        </is>
      </c>
    </row>
    <row r="195">
      <c r="A195" s="47" t="inlineStr">
        <is>
          <t>☐</t>
        </is>
      </c>
      <c r="B195" t="inlineStr">
        <is>
          <t>Jacob Melanson</t>
        </is>
      </c>
      <c r="C195" t="inlineStr">
        <is>
          <t>SEA</t>
        </is>
      </c>
      <c r="D195" t="inlineStr">
        <is>
          <t>F</t>
        </is>
      </c>
      <c r="E195" t="n">
        <v>23</v>
      </c>
      <c r="F195" t="n">
        <v>37</v>
      </c>
      <c r="G195" t="inlineStr">
        <is>
          <t>YES</t>
        </is>
      </c>
      <c r="I195" t="n">
        <v>36</v>
      </c>
      <c r="J195" s="31" t="n">
        <v>22.92</v>
      </c>
      <c r="K195" s="32" t="n">
        <v>0.64</v>
      </c>
      <c r="L195" s="31" t="n">
        <v>23.07</v>
      </c>
      <c r="M195" s="48" t="n">
        <v>6</v>
      </c>
      <c r="N195" s="48" t="n">
        <v>7</v>
      </c>
      <c r="O195" s="49" t="inlineStr">
        <is>
          <t>An average-sized winger who is capable of finding the back of the net, and his way to the penalty box. Could be a podium finalist for hits for years if he keeps his current role and pace.</t>
        </is>
      </c>
    </row>
    <row r="196">
      <c r="A196" s="47" t="inlineStr">
        <is>
          <t>☐</t>
        </is>
      </c>
      <c r="B196" t="inlineStr">
        <is>
          <t>Trent Miner</t>
        </is>
      </c>
      <c r="C196" t="inlineStr">
        <is>
          <t>COL</t>
        </is>
      </c>
      <c r="D196" t="inlineStr">
        <is>
          <t>G</t>
        </is>
      </c>
      <c r="E196" t="n">
        <v>25</v>
      </c>
      <c r="F196" t="n">
        <v>6</v>
      </c>
      <c r="G196" t="inlineStr">
        <is>
          <t>YES</t>
        </is>
      </c>
      <c r="I196" t="n">
        <v>4</v>
      </c>
      <c r="J196" s="31" t="n">
        <v>10.04</v>
      </c>
      <c r="K196" s="32" t="n">
        <v>2.51</v>
      </c>
      <c r="L196" s="31" t="n">
        <v>6.84</v>
      </c>
      <c r="M196" s="48" t="n">
        <v>6</v>
      </c>
      <c r="N196" s="48" t="n">
        <v>7</v>
      </c>
      <c r="O196" s="49" t="inlineStr">
        <is>
          <t>Successful WHL, ECHL, and AHL netminder but limited track record as a starter.</t>
        </is>
      </c>
    </row>
    <row r="197">
      <c r="A197" s="47" t="inlineStr">
        <is>
          <t>☐</t>
        </is>
      </c>
      <c r="B197" t="inlineStr">
        <is>
          <t>Adam Jecho</t>
        </is>
      </c>
      <c r="C197" t="inlineStr">
        <is>
          <t>STL</t>
        </is>
      </c>
      <c r="D197" t="inlineStr">
        <is>
          <t>F</t>
        </is>
      </c>
      <c r="E197" t="n">
        <v>20</v>
      </c>
      <c r="F197" t="n">
        <v>0</v>
      </c>
      <c r="G197" t="inlineStr">
        <is>
          <t>YES</t>
        </is>
      </c>
      <c r="I197" t="n">
        <v>0</v>
      </c>
      <c r="J197" s="31" t="n">
        <v>0</v>
      </c>
      <c r="K197" s="32" t="n">
        <v>0</v>
      </c>
      <c r="L197" s="31" t="n">
        <v>0</v>
      </c>
      <c r="M197" s="48" t="n">
        <v>6</v>
      </c>
      <c r="N197" s="48" t="n">
        <v>7</v>
      </c>
      <c r="O197" s="49" t="inlineStr">
        <is>
          <t>Massive winger with solid puck protection tools and composure. The skills and skating hold him back, but should become a solid third-line checking forward.</t>
        </is>
      </c>
    </row>
    <row r="198">
      <c r="A198" s="47" t="inlineStr">
        <is>
          <t>☐</t>
        </is>
      </c>
      <c r="B198" t="inlineStr">
        <is>
          <t>Adam Novotny</t>
        </is>
      </c>
      <c r="C198" t="inlineStr">
        <is>
          <t>VAN</t>
        </is>
      </c>
      <c r="D198" t="inlineStr">
        <is>
          <t>F</t>
        </is>
      </c>
      <c r="E198" t="n">
        <v>18</v>
      </c>
      <c r="F198" t="n">
        <v>0</v>
      </c>
      <c r="G198" t="inlineStr">
        <is>
          <t>YES</t>
        </is>
      </c>
      <c r="H198" t="n">
        <v>24</v>
      </c>
      <c r="I198" t="n">
        <v>0</v>
      </c>
      <c r="J198" s="31" t="n">
        <v>0</v>
      </c>
      <c r="K198" s="32" t="n">
        <v>0</v>
      </c>
      <c r="L198" s="31" t="n">
        <v>0</v>
      </c>
      <c r="M198" s="48" t="n">
        <v>6</v>
      </c>
      <c r="N198" s="48" t="n">
        <v>7</v>
      </c>
      <c r="O198" s="49" t="inlineStr">
        <is>
          <t>A strong forward with an NHL-level shooting ability and high IQ all over the ice. He projects as a top-six NHL forward with potential top-line capabilities.</t>
        </is>
      </c>
    </row>
    <row r="199">
      <c r="A199" s="47" t="inlineStr">
        <is>
          <t>☐</t>
        </is>
      </c>
      <c r="B199" t="inlineStr">
        <is>
          <t>Christian Kyrou</t>
        </is>
      </c>
      <c r="C199" t="inlineStr">
        <is>
          <t>OTT</t>
        </is>
      </c>
      <c r="D199" t="inlineStr">
        <is>
          <t>D</t>
        </is>
      </c>
      <c r="E199" t="n">
        <v>22</v>
      </c>
      <c r="F199" t="n">
        <v>0</v>
      </c>
      <c r="G199" t="inlineStr">
        <is>
          <t>YES</t>
        </is>
      </c>
      <c r="I199" t="n">
        <v>0</v>
      </c>
      <c r="J199" s="31" t="n">
        <v>0</v>
      </c>
      <c r="K199" s="32" t="n">
        <v>0</v>
      </c>
      <c r="L199" s="31" t="n">
        <v>0</v>
      </c>
      <c r="M199" s="48" t="n">
        <v>6</v>
      </c>
      <c r="N199" s="48" t="n">
        <v>7</v>
      </c>
      <c r="O199" s="49" t="inlineStr">
        <is>
          <t>Smart, dynamic offensive defenseman with some sound skating foundations and an accurate shot. Could become a top-four blue-liner with power-play upside.</t>
        </is>
      </c>
    </row>
    <row r="200">
      <c r="A200" s="47" t="inlineStr">
        <is>
          <t>☐</t>
        </is>
      </c>
      <c r="B200" t="inlineStr">
        <is>
          <t>Daniil Skvortsov</t>
        </is>
      </c>
      <c r="C200" t="inlineStr">
        <is>
          <t>(N/A)</t>
        </is>
      </c>
      <c r="D200" t="inlineStr">
        <is>
          <t>D</t>
        </is>
      </c>
      <c r="E200" t="n">
        <v>19</v>
      </c>
      <c r="F200" t="n">
        <v>0</v>
      </c>
      <c r="G200" t="inlineStr">
        <is>
          <t>YES</t>
        </is>
      </c>
      <c r="I200" t="n">
        <v>0</v>
      </c>
      <c r="J200" s="31" t="n">
        <v>0</v>
      </c>
      <c r="K200" s="32" t="n">
        <v>0</v>
      </c>
      <c r="L200" s="31" t="n">
        <v>0</v>
      </c>
      <c r="M200" s="48" t="n">
        <v>6</v>
      </c>
      <c r="N200" s="48" t="n">
        <v>7</v>
      </c>
      <c r="O200" s="49" t="inlineStr">
        <is>
          <t>A sturdily built defenseman who plays a physical, sensible, game, closing checks and moving the puck the puck up ice with intention.</t>
        </is>
      </c>
    </row>
    <row r="201">
      <c r="A201" s="47" t="inlineStr">
        <is>
          <t>☐</t>
        </is>
      </c>
      <c r="B201" t="inlineStr">
        <is>
          <t>Jack Pridham</t>
        </is>
      </c>
      <c r="C201" t="inlineStr">
        <is>
          <t>TBL</t>
        </is>
      </c>
      <c r="D201" t="inlineStr">
        <is>
          <t>F</t>
        </is>
      </c>
      <c r="E201" t="n">
        <v>20</v>
      </c>
      <c r="F201" t="n">
        <v>0</v>
      </c>
      <c r="G201" t="inlineStr">
        <is>
          <t>YES</t>
        </is>
      </c>
      <c r="I201" t="n">
        <v>0</v>
      </c>
      <c r="J201" s="31" t="n">
        <v>0</v>
      </c>
      <c r="K201" s="32" t="n">
        <v>0</v>
      </c>
      <c r="L201" s="31" t="n">
        <v>0</v>
      </c>
      <c r="M201" s="48" t="n">
        <v>6</v>
      </c>
      <c r="N201" s="48" t="n">
        <v>7</v>
      </c>
      <c r="O201" s="49" t="inlineStr">
        <is>
          <t>Smart power forward with a sound base of habits and tools. Lack of standout offensive trait limits his upside, but could become a bottom-six checker.</t>
        </is>
      </c>
    </row>
    <row r="202">
      <c r="A202" s="47" t="inlineStr">
        <is>
          <t>☐</t>
        </is>
      </c>
      <c r="B202" t="inlineStr">
        <is>
          <t>Martin Misiak</t>
        </is>
      </c>
      <c r="C202" t="inlineStr">
        <is>
          <t>CHI</t>
        </is>
      </c>
      <c r="D202" t="inlineStr">
        <is>
          <t>F</t>
        </is>
      </c>
      <c r="E202" t="n">
        <v>21</v>
      </c>
      <c r="F202" t="n">
        <v>0</v>
      </c>
      <c r="G202" t="inlineStr">
        <is>
          <t>YES</t>
        </is>
      </c>
      <c r="I202" t="n">
        <v>0</v>
      </c>
      <c r="J202" s="31" t="n">
        <v>0</v>
      </c>
      <c r="K202" s="32" t="n">
        <v>0</v>
      </c>
      <c r="L202" s="31" t="n">
        <v>0</v>
      </c>
      <c r="M202" s="48" t="n">
        <v>6</v>
      </c>
      <c r="N202" s="48" t="n">
        <v>7</v>
      </c>
      <c r="O202" s="49" t="inlineStr">
        <is>
          <t>A high-energy winger with above-average awareness and excellent skating, Misiak has a high floor and could grow his playmaking game to unlock second-line upside.</t>
        </is>
      </c>
    </row>
    <row r="203">
      <c r="A203" s="47" t="inlineStr">
        <is>
          <t>☐</t>
        </is>
      </c>
      <c r="B203" t="inlineStr">
        <is>
          <t>Olivers Murnieks</t>
        </is>
      </c>
      <c r="C203" t="inlineStr">
        <is>
          <t>BUF</t>
        </is>
      </c>
      <c r="D203" t="inlineStr">
        <is>
          <t>F</t>
        </is>
      </c>
      <c r="E203" t="n">
        <v>18</v>
      </c>
      <c r="F203" t="n">
        <v>0</v>
      </c>
      <c r="G203" t="inlineStr">
        <is>
          <t>YES</t>
        </is>
      </c>
      <c r="H203" t="n">
        <v>124</v>
      </c>
      <c r="I203" t="n">
        <v>0</v>
      </c>
      <c r="J203" s="31" t="n">
        <v>0</v>
      </c>
      <c r="K203" s="32" t="n">
        <v>0</v>
      </c>
      <c r="L203" s="31" t="n">
        <v>0</v>
      </c>
      <c r="M203" s="48" t="n">
        <v>6</v>
      </c>
      <c r="N203" s="48" t="n">
        <v>7</v>
      </c>
      <c r="O203" s="49" t="inlineStr">
        <is>
          <t>Strong, intelligent checking forward with limited offensive upside.</t>
        </is>
      </c>
    </row>
    <row r="204">
      <c r="A204" s="47" t="inlineStr">
        <is>
          <t>☐</t>
        </is>
      </c>
      <c r="B204" t="inlineStr">
        <is>
          <t>Tomas Hamara</t>
        </is>
      </c>
      <c r="C204" t="inlineStr">
        <is>
          <t>OTT</t>
        </is>
      </c>
      <c r="D204" t="inlineStr">
        <is>
          <t>D</t>
        </is>
      </c>
      <c r="E204" t="n">
        <v>22</v>
      </c>
      <c r="F204" t="n">
        <v>0</v>
      </c>
      <c r="G204" t="inlineStr">
        <is>
          <t>YES</t>
        </is>
      </c>
      <c r="I204" t="n">
        <v>0</v>
      </c>
      <c r="J204" s="31" t="n">
        <v>0</v>
      </c>
      <c r="K204" s="32" t="n">
        <v>0</v>
      </c>
      <c r="L204" s="31" t="n">
        <v>0</v>
      </c>
      <c r="M204" s="48" t="n">
        <v>6</v>
      </c>
      <c r="N204" s="48" t="n">
        <v>7</v>
      </c>
      <c r="O204" s="49" t="inlineStr">
        <is>
          <t>Solid two-way defender who likes to activate and join his team on the rush. Not a dynamic talent but has the potential to grow into a steady top-four defenseman at the pro level.</t>
        </is>
      </c>
    </row>
    <row r="205">
      <c r="A205" s="47" t="inlineStr">
        <is>
          <t>☐</t>
        </is>
      </c>
      <c r="B205" t="inlineStr">
        <is>
          <t>Victor Johansson</t>
        </is>
      </c>
      <c r="C205" t="inlineStr">
        <is>
          <t>TOR</t>
        </is>
      </c>
      <c r="D205" t="inlineStr">
        <is>
          <t>D</t>
        </is>
      </c>
      <c r="E205" t="n">
        <v>20</v>
      </c>
      <c r="F205" t="n">
        <v>0</v>
      </c>
      <c r="G205" t="inlineStr">
        <is>
          <t>YES</t>
        </is>
      </c>
      <c r="I205" t="n">
        <v>0</v>
      </c>
      <c r="J205" s="31" t="n">
        <v>0</v>
      </c>
      <c r="K205" s="32" t="n">
        <v>0</v>
      </c>
      <c r="L205" s="31" t="n">
        <v>0</v>
      </c>
      <c r="M205" s="48" t="n">
        <v>6</v>
      </c>
      <c r="N205" s="48" t="n">
        <v>7</v>
      </c>
      <c r="O205" s="49" t="inlineStr">
        <is>
          <t>An above-average skater with excellent vision, starting to mature physically, and a potential second-pairing defenseman that can run the power play and is not afraid to join the rush.</t>
        </is>
      </c>
    </row>
    <row r="206">
      <c r="A206" s="47" t="inlineStr">
        <is>
          <t>☐</t>
        </is>
      </c>
      <c r="B206" t="inlineStr">
        <is>
          <t>Wyatt Cullen</t>
        </is>
      </c>
      <c r="C206" t="inlineStr">
        <is>
          <t>NSH</t>
        </is>
      </c>
      <c r="D206" t="inlineStr">
        <is>
          <t>F</t>
        </is>
      </c>
      <c r="E206" t="n">
        <v>18</v>
      </c>
      <c r="F206" t="n">
        <v>0</v>
      </c>
      <c r="G206" t="inlineStr">
        <is>
          <t>YES</t>
        </is>
      </c>
      <c r="H206" t="n">
        <v>10</v>
      </c>
      <c r="I206" t="n">
        <v>0</v>
      </c>
      <c r="J206" s="31" t="n">
        <v>0</v>
      </c>
      <c r="K206" s="32" t="n">
        <v>0</v>
      </c>
      <c r="L206" s="31" t="n">
        <v>0</v>
      </c>
      <c r="M206" s="48" t="n">
        <v>6</v>
      </c>
      <c r="N206" s="48" t="n">
        <v>7</v>
      </c>
      <c r="O206" s="49" t="inlineStr">
        <is>
          <t>A creative, deceptive playmaker with a high-end motor and a powerful shot. He should be a first or second round pick at the 2026 NHL Draft.</t>
        </is>
      </c>
    </row>
    <row r="207">
      <c r="A207" s="47" t="inlineStr">
        <is>
          <t>☐</t>
        </is>
      </c>
      <c r="B207" t="inlineStr">
        <is>
          <t>William Villeneuve</t>
        </is>
      </c>
      <c r="C207" t="inlineStr">
        <is>
          <t>TOR</t>
        </is>
      </c>
      <c r="D207" t="inlineStr">
        <is>
          <t>D</t>
        </is>
      </c>
      <c r="E207" t="n">
        <v>24</v>
      </c>
      <c r="F207" t="n">
        <v>3</v>
      </c>
      <c r="G207" t="inlineStr">
        <is>
          <t>YES</t>
        </is>
      </c>
      <c r="I207" t="n">
        <v>3</v>
      </c>
      <c r="J207" s="31" t="n">
        <v>0.74</v>
      </c>
      <c r="K207" s="32" t="n">
        <v>0.25</v>
      </c>
      <c r="L207" s="31" t="n">
        <v>0.74</v>
      </c>
      <c r="M207" s="48" t="n">
        <v>6</v>
      </c>
      <c r="N207" s="48" t="n">
        <v>6.5</v>
      </c>
      <c r="O207" s="49" t="inlineStr">
        <is>
          <t>Two-way defender with strong offensive instincts who has worked to round out his game since being drafted. His ceiling will be determined by how he adjusts to the pace of professional hockey.</t>
        </is>
      </c>
    </row>
    <row r="208">
      <c r="A208" s="47" t="inlineStr">
        <is>
          <t>☐</t>
        </is>
      </c>
      <c r="B208" t="inlineStr">
        <is>
          <t>Kenny Connors</t>
        </is>
      </c>
      <c r="C208" t="inlineStr">
        <is>
          <t>LAK</t>
        </is>
      </c>
      <c r="D208" t="inlineStr">
        <is>
          <t>F</t>
        </is>
      </c>
      <c r="E208" t="n">
        <v>23</v>
      </c>
      <c r="F208" t="n">
        <v>2</v>
      </c>
      <c r="G208" t="inlineStr">
        <is>
          <t>YES</t>
        </is>
      </c>
      <c r="I208" t="n">
        <v>2</v>
      </c>
      <c r="J208" s="31" t="n">
        <v>0.19</v>
      </c>
      <c r="K208" s="32" t="n">
        <v>0.1</v>
      </c>
      <c r="L208" s="31" t="n">
        <v>0.19</v>
      </c>
      <c r="M208" s="48" t="n">
        <v>6</v>
      </c>
      <c r="N208" s="48" t="n">
        <v>6.5</v>
      </c>
      <c r="O208" s="49" t="inlineStr">
        <is>
          <t>Two-way forward with a strong defensive stick and great awareness. Needs to work on his offensive toolbox but possesses a lethal one-timer and can play in all situations.</t>
        </is>
      </c>
    </row>
    <row r="209">
      <c r="A209" s="47" t="inlineStr">
        <is>
          <t>☐</t>
        </is>
      </c>
      <c r="B209" t="inlineStr">
        <is>
          <t>Amir Miftakhov</t>
        </is>
      </c>
      <c r="C209" t="inlineStr">
        <is>
          <t>(N/A)</t>
        </is>
      </c>
      <c r="D209" t="inlineStr">
        <is>
          <t>G</t>
        </is>
      </c>
      <c r="E209" t="n">
        <v>26</v>
      </c>
      <c r="F209" t="n">
        <v>0</v>
      </c>
      <c r="G209" t="inlineStr">
        <is>
          <t>YES</t>
        </is>
      </c>
      <c r="I209" t="n">
        <v>0</v>
      </c>
      <c r="J209" s="31" t="n">
        <v>0</v>
      </c>
      <c r="K209" s="32" t="n">
        <v>0</v>
      </c>
      <c r="L209" s="31" t="n">
        <v>0</v>
      </c>
      <c r="M209" s="48" t="n">
        <v>6</v>
      </c>
      <c r="N209" s="48" t="n">
        <v>6.5</v>
      </c>
      <c r="O209" s="49" t="inlineStr">
        <is>
          <t>Average sized netminder returning to the North American circuit.</t>
        </is>
      </c>
    </row>
    <row r="210">
      <c r="A210" s="47" t="inlineStr">
        <is>
          <t>☐</t>
        </is>
      </c>
      <c r="B210" t="inlineStr">
        <is>
          <t>Garin Bjorklund</t>
        </is>
      </c>
      <c r="C210" t="inlineStr">
        <is>
          <t>(N/A)</t>
        </is>
      </c>
      <c r="D210" t="inlineStr">
        <is>
          <t>G</t>
        </is>
      </c>
      <c r="E210" t="n">
        <v>24</v>
      </c>
      <c r="F210" t="n">
        <v>0</v>
      </c>
      <c r="G210" t="inlineStr">
        <is>
          <t>YES</t>
        </is>
      </c>
      <c r="I210" t="n">
        <v>0</v>
      </c>
      <c r="J210" s="31" t="n">
        <v>0</v>
      </c>
      <c r="K210" s="32" t="n">
        <v>0</v>
      </c>
      <c r="L210" s="31" t="n">
        <v>0</v>
      </c>
      <c r="M210" s="48" t="n">
        <v>6</v>
      </c>
      <c r="N210" s="48" t="n">
        <v>6.5</v>
      </c>
      <c r="O210" s="49" t="inlineStr">
        <is>
          <t>A confident and athletic goalie with an excellent toolkit</t>
        </is>
      </c>
    </row>
    <row r="211">
      <c r="A211" s="47" t="inlineStr">
        <is>
          <t>☐</t>
        </is>
      </c>
      <c r="B211" t="inlineStr">
        <is>
          <t>Giorgos Pantelas</t>
        </is>
      </c>
      <c r="C211" t="inlineStr">
        <is>
          <t>LAK</t>
        </is>
      </c>
      <c r="D211" t="inlineStr">
        <is>
          <t>D</t>
        </is>
      </c>
      <c r="E211" t="n">
        <v>18</v>
      </c>
      <c r="F211" t="n">
        <v>0</v>
      </c>
      <c r="G211" t="inlineStr">
        <is>
          <t>YES</t>
        </is>
      </c>
      <c r="H211" t="n">
        <v>153</v>
      </c>
      <c r="I211" t="n">
        <v>0</v>
      </c>
      <c r="J211" s="31" t="n">
        <v>0</v>
      </c>
      <c r="K211" s="32" t="n">
        <v>0</v>
      </c>
      <c r="L211" s="31" t="n">
        <v>0</v>
      </c>
      <c r="M211" s="48" t="n">
        <v>6</v>
      </c>
      <c r="N211" s="48" t="n">
        <v>6.5</v>
      </c>
      <c r="O211" s="49" t="inlineStr">
        <is>
          <t>September 2026 – Giorgos Pantelas is a physical, defens […]</t>
        </is>
      </c>
    </row>
    <row r="212">
      <c r="A212" s="47" t="inlineStr">
        <is>
          <t>☐</t>
        </is>
      </c>
      <c r="B212" t="inlineStr">
        <is>
          <t>Jackson Hallum</t>
        </is>
      </c>
      <c r="C212" t="inlineStr">
        <is>
          <t>VGK</t>
        </is>
      </c>
      <c r="D212" t="inlineStr">
        <is>
          <t>F</t>
        </is>
      </c>
      <c r="E212" t="n">
        <v>24</v>
      </c>
      <c r="F212" t="n">
        <v>0</v>
      </c>
      <c r="G212" t="inlineStr">
        <is>
          <t>YES</t>
        </is>
      </c>
      <c r="I212" t="n">
        <v>0</v>
      </c>
      <c r="J212" s="31" t="n">
        <v>0</v>
      </c>
      <c r="K212" s="32" t="n">
        <v>0</v>
      </c>
      <c r="L212" s="31" t="n">
        <v>0</v>
      </c>
      <c r="M212" s="48" t="n">
        <v>6</v>
      </c>
      <c r="N212" s="48" t="n">
        <v>6.5</v>
      </c>
      <c r="O212" s="49" t="inlineStr">
        <is>
          <t>An incredibly quick and nimble skater with an impressive toolkit of stick skills.</t>
        </is>
      </c>
    </row>
    <row r="213">
      <c r="A213" s="47" t="inlineStr">
        <is>
          <t>☐</t>
        </is>
      </c>
      <c r="B213" t="inlineStr">
        <is>
          <t>Jakub Dvorak</t>
        </is>
      </c>
      <c r="C213" t="inlineStr">
        <is>
          <t>LAK</t>
        </is>
      </c>
      <c r="D213" t="inlineStr">
        <is>
          <t>D</t>
        </is>
      </c>
      <c r="E213" t="n">
        <v>21</v>
      </c>
      <c r="F213" t="n">
        <v>0</v>
      </c>
      <c r="G213" t="inlineStr">
        <is>
          <t>YES</t>
        </is>
      </c>
      <c r="I213" t="n">
        <v>0</v>
      </c>
      <c r="J213" s="31" t="n">
        <v>0</v>
      </c>
      <c r="K213" s="32" t="n">
        <v>0</v>
      </c>
      <c r="L213" s="31" t="n">
        <v>0</v>
      </c>
      <c r="M213" s="48" t="n">
        <v>6</v>
      </c>
      <c r="N213" s="48" t="n">
        <v>6.5</v>
      </c>
      <c r="O213" s="49" t="inlineStr">
        <is>
          <t>Dvorak is a raw defenseman who still needs to grow into his large frame, but who could turn into a solid in-zone defender with a consistently strong first-pass.</t>
        </is>
      </c>
    </row>
    <row r="214">
      <c r="A214" s="47" t="inlineStr">
        <is>
          <t>☐</t>
        </is>
      </c>
      <c r="B214" t="inlineStr">
        <is>
          <t>Jimmy Lombardi</t>
        </is>
      </c>
      <c r="C214" t="inlineStr">
        <is>
          <t>LAK</t>
        </is>
      </c>
      <c r="D214" t="inlineStr">
        <is>
          <t>F</t>
        </is>
      </c>
      <c r="E214" t="n">
        <v>19</v>
      </c>
      <c r="F214" t="n">
        <v>0</v>
      </c>
      <c r="G214" t="inlineStr">
        <is>
          <t>YES</t>
        </is>
      </c>
      <c r="I214" t="n">
        <v>0</v>
      </c>
      <c r="J214" s="31" t="n">
        <v>0</v>
      </c>
      <c r="K214" s="32" t="n">
        <v>0</v>
      </c>
      <c r="L214" s="31" t="n">
        <v>0</v>
      </c>
      <c r="M214" s="48" t="n">
        <v>6</v>
      </c>
      <c r="N214" s="48" t="n">
        <v>6.5</v>
      </c>
      <c r="O214" s="49" t="inlineStr">
        <is>
          <t>A responsible, physical, and disruptive defensive center with pro habits.</t>
        </is>
      </c>
    </row>
    <row r="215">
      <c r="A215" s="47" t="inlineStr">
        <is>
          <t>☐</t>
        </is>
      </c>
      <c r="B215" t="inlineStr">
        <is>
          <t>Juho Piiparinen</t>
        </is>
      </c>
      <c r="C215" t="inlineStr">
        <is>
          <t>VGK</t>
        </is>
      </c>
      <c r="D215" t="inlineStr">
        <is>
          <t>D</t>
        </is>
      </c>
      <c r="E215" t="n">
        <v>18</v>
      </c>
      <c r="F215" t="n">
        <v>0</v>
      </c>
      <c r="G215" t="inlineStr">
        <is>
          <t>YES</t>
        </is>
      </c>
      <c r="H215" t="n">
        <v>29</v>
      </c>
      <c r="I215" t="n">
        <v>0</v>
      </c>
      <c r="J215" s="31" t="n">
        <v>0</v>
      </c>
      <c r="K215" s="32" t="n">
        <v>0</v>
      </c>
      <c r="L215" s="31" t="n">
        <v>0</v>
      </c>
      <c r="M215" s="48" t="n">
        <v>6</v>
      </c>
      <c r="N215" s="48" t="n">
        <v>6.5</v>
      </c>
      <c r="O215" s="49" t="inlineStr">
        <is>
          <t>Big, physical right-shot defenseman with a big shot who can defend.</t>
        </is>
      </c>
    </row>
    <row r="216">
      <c r="A216" s="47" t="inlineStr">
        <is>
          <t>☐</t>
        </is>
      </c>
      <c r="B216" t="inlineStr">
        <is>
          <t>Mateo Nobert</t>
        </is>
      </c>
      <c r="C216" t="inlineStr">
        <is>
          <t>VGK</t>
        </is>
      </c>
      <c r="D216" t="inlineStr">
        <is>
          <t>F</t>
        </is>
      </c>
      <c r="E216" t="n">
        <v>19</v>
      </c>
      <c r="F216" t="n">
        <v>0</v>
      </c>
      <c r="G216" t="inlineStr">
        <is>
          <t>YES</t>
        </is>
      </c>
      <c r="I216" t="n">
        <v>0</v>
      </c>
      <c r="J216" s="31" t="n">
        <v>0</v>
      </c>
      <c r="K216" s="32" t="n">
        <v>0</v>
      </c>
      <c r="L216" s="31" t="n">
        <v>0</v>
      </c>
      <c r="M216" s="48" t="n">
        <v>6</v>
      </c>
      <c r="N216" s="48" t="n">
        <v>6.5</v>
      </c>
      <c r="O216" s="49" t="inlineStr">
        <is>
          <t>A strong skating center who can generate offense off the rush. He competes hard and does not shy away from physical play. Middle-six forward with special teams usage potential.</t>
        </is>
      </c>
    </row>
    <row r="217">
      <c r="A217" s="47" t="inlineStr">
        <is>
          <t>☐</t>
        </is>
      </c>
      <c r="B217" t="inlineStr">
        <is>
          <t>Samuel Savoie</t>
        </is>
      </c>
      <c r="C217" t="inlineStr">
        <is>
          <t>CHI</t>
        </is>
      </c>
      <c r="D217" t="inlineStr">
        <is>
          <t>F</t>
        </is>
      </c>
      <c r="E217" t="n">
        <v>22</v>
      </c>
      <c r="F217" t="n">
        <v>0</v>
      </c>
      <c r="G217" t="inlineStr">
        <is>
          <t>YES</t>
        </is>
      </c>
      <c r="I217" t="n">
        <v>0</v>
      </c>
      <c r="J217" s="31" t="n">
        <v>0</v>
      </c>
      <c r="K217" s="32" t="n">
        <v>0</v>
      </c>
      <c r="L217" s="31" t="n">
        <v>0</v>
      </c>
      <c r="M217" s="48" t="n">
        <v>6</v>
      </c>
      <c r="N217" s="48" t="n">
        <v>6.5</v>
      </c>
      <c r="O217" s="49" t="inlineStr">
        <is>
          <t>Hardworking, energetic forward who skates well. His tenacity and ability to wreak havoc on the forecheck give him potential as a checking forward at the NHL level.</t>
        </is>
      </c>
    </row>
    <row r="218">
      <c r="A218" s="47" t="inlineStr">
        <is>
          <t>☐</t>
        </is>
      </c>
      <c r="B218" t="inlineStr">
        <is>
          <t>Tommy Lafreniere</t>
        </is>
      </c>
      <c r="C218" t="inlineStr">
        <is>
          <t>EDM</t>
        </is>
      </c>
      <c r="D218" t="inlineStr">
        <is>
          <t>F</t>
        </is>
      </c>
      <c r="E218" t="n">
        <v>19</v>
      </c>
      <c r="F218" t="n">
        <v>0</v>
      </c>
      <c r="G218" t="inlineStr">
        <is>
          <t>YES</t>
        </is>
      </c>
      <c r="I218" t="n">
        <v>0</v>
      </c>
      <c r="J218" s="31" t="n">
        <v>0</v>
      </c>
      <c r="K218" s="32" t="n">
        <v>0</v>
      </c>
      <c r="L218" s="31" t="n">
        <v>0</v>
      </c>
      <c r="M218" s="48" t="n">
        <v>6</v>
      </c>
      <c r="N218" s="48" t="n">
        <v>6.5</v>
      </c>
      <c r="O218" s="49" t="inlineStr">
        <is>
          <t>A quick-witted and fleet-footed centre who is pesky and crafty on-puck.</t>
        </is>
      </c>
    </row>
    <row r="219">
      <c r="A219" s="47" t="inlineStr">
        <is>
          <t>☐</t>
        </is>
      </c>
      <c r="B219" t="inlineStr">
        <is>
          <t>Tyson Jugnauth</t>
        </is>
      </c>
      <c r="C219" t="inlineStr">
        <is>
          <t>SEA</t>
        </is>
      </c>
      <c r="D219" t="inlineStr">
        <is>
          <t>D</t>
        </is>
      </c>
      <c r="E219" t="n">
        <v>22</v>
      </c>
      <c r="F219" t="n">
        <v>0</v>
      </c>
      <c r="G219" t="inlineStr">
        <is>
          <t>YES</t>
        </is>
      </c>
      <c r="I219" t="n">
        <v>0</v>
      </c>
      <c r="J219" s="31" t="n">
        <v>0</v>
      </c>
      <c r="K219" s="32" t="n">
        <v>0</v>
      </c>
      <c r="L219" s="31" t="n">
        <v>0</v>
      </c>
      <c r="M219" s="48" t="n">
        <v>6</v>
      </c>
      <c r="N219" s="48" t="n">
        <v>6.5</v>
      </c>
      <c r="O219" s="49" t="inlineStr">
        <is>
          <t>A pass-first defenseman who uses his deception and puck-carrying skills to set up the offense.</t>
        </is>
      </c>
    </row>
    <row r="220">
      <c r="A220" s="47" t="inlineStr">
        <is>
          <t>☐</t>
        </is>
      </c>
      <c r="B220" t="inlineStr">
        <is>
          <t>Tyus Sparks</t>
        </is>
      </c>
      <c r="C220" t="inlineStr">
        <is>
          <t>WSH</t>
        </is>
      </c>
      <c r="D220" t="inlineStr">
        <is>
          <t>F</t>
        </is>
      </c>
      <c r="E220" t="n">
        <v>18</v>
      </c>
      <c r="F220" t="n">
        <v>0</v>
      </c>
      <c r="G220" t="inlineStr">
        <is>
          <t>YES</t>
        </is>
      </c>
      <c r="H220" t="n">
        <v>101</v>
      </c>
      <c r="I220" t="n">
        <v>0</v>
      </c>
      <c r="J220" s="31" t="n">
        <v>0</v>
      </c>
      <c r="K220" s="32" t="n">
        <v>0</v>
      </c>
      <c r="L220" s="31" t="n">
        <v>0</v>
      </c>
      <c r="M220" s="48" t="n">
        <v>6</v>
      </c>
      <c r="N220" s="48" t="n">
        <v>6.5</v>
      </c>
      <c r="O220" s="49" t="inlineStr">
        <is>
          <t>A fast, hard-working player with a strong understanding of space.</t>
        </is>
      </c>
    </row>
    <row r="221">
      <c r="A221" s="47" t="inlineStr">
        <is>
          <t>☐</t>
        </is>
      </c>
      <c r="B221" t="inlineStr">
        <is>
          <t>Tyson Gross</t>
        </is>
      </c>
      <c r="C221" t="inlineStr">
        <is>
          <t>CGY</t>
        </is>
      </c>
      <c r="D221" t="inlineStr">
        <is>
          <t>F</t>
        </is>
      </c>
      <c r="E221" t="n">
        <v>23</v>
      </c>
      <c r="F221" t="n">
        <v>6</v>
      </c>
      <c r="G221" t="inlineStr">
        <is>
          <t>YES</t>
        </is>
      </c>
      <c r="I221" t="n">
        <v>6</v>
      </c>
      <c r="J221" s="31" t="n">
        <v>1.9</v>
      </c>
      <c r="K221" s="32" t="n">
        <v>0.32</v>
      </c>
      <c r="L221" s="31" t="n">
        <v>1.9</v>
      </c>
      <c r="M221" s="48" t="n">
        <v>6</v>
      </c>
      <c r="N221" s="48" t="n">
        <v>6</v>
      </c>
      <c r="O221" s="49" t="inlineStr">
        <is>
          <t>Sought after NCAA free agent coming off of a solid age 23 campaign where he finished top-25 in goal scoring.</t>
        </is>
      </c>
    </row>
    <row r="222">
      <c r="A222" s="47" t="inlineStr">
        <is>
          <t>☐</t>
        </is>
      </c>
      <c r="B222" t="inlineStr">
        <is>
          <t>Aatos Koivu</t>
        </is>
      </c>
      <c r="C222" t="inlineStr">
        <is>
          <t>MTL</t>
        </is>
      </c>
      <c r="D222" t="inlineStr">
        <is>
          <t>F</t>
        </is>
      </c>
      <c r="E222" t="n">
        <v>20</v>
      </c>
      <c r="F222" t="n">
        <v>0</v>
      </c>
      <c r="G222" t="inlineStr">
        <is>
          <t>YES</t>
        </is>
      </c>
      <c r="I222" t="n">
        <v>0</v>
      </c>
      <c r="J222" s="31" t="n">
        <v>0</v>
      </c>
      <c r="K222" s="32" t="n">
        <v>0</v>
      </c>
      <c r="L222" s="31" t="n">
        <v>0</v>
      </c>
      <c r="M222" s="48" t="n">
        <v>6</v>
      </c>
      <c r="N222" s="48" t="n">
        <v>6</v>
      </c>
      <c r="O222" s="49" t="inlineStr">
        <is>
          <t>A shifty, intelligent forward that can punish unsuspecting defensemen with his shot</t>
        </is>
      </c>
    </row>
    <row r="223">
      <c r="A223" s="47" t="inlineStr">
        <is>
          <t>☐</t>
        </is>
      </c>
      <c r="B223" t="inlineStr">
        <is>
          <t>Adam Andersson</t>
        </is>
      </c>
      <c r="C223" t="inlineStr">
        <is>
          <t>MIN</t>
        </is>
      </c>
      <c r="D223" t="inlineStr">
        <is>
          <t>F</t>
        </is>
      </c>
      <c r="E223" t="n">
        <v>18</v>
      </c>
      <c r="F223" t="n">
        <v>0</v>
      </c>
      <c r="G223" t="inlineStr">
        <is>
          <t>YES</t>
        </is>
      </c>
      <c r="H223" t="n">
        <v>83</v>
      </c>
      <c r="I223" t="n">
        <v>0</v>
      </c>
      <c r="J223" s="31" t="n">
        <v>0</v>
      </c>
      <c r="K223" s="32" t="n">
        <v>0</v>
      </c>
      <c r="L223" s="31" t="n">
        <v>0</v>
      </c>
      <c r="M223" s="48" t="n">
        <v>6</v>
      </c>
      <c r="N223" s="48" t="n">
        <v>6</v>
      </c>
      <c r="O223" s="49" t="inlineStr">
        <is>
          <t>A strong playmaker and two-way centre.</t>
        </is>
      </c>
    </row>
    <row r="224">
      <c r="A224" s="47" t="inlineStr">
        <is>
          <t>☐</t>
        </is>
      </c>
      <c r="B224" t="inlineStr">
        <is>
          <t>Blake Montgomery</t>
        </is>
      </c>
      <c r="C224" t="inlineStr">
        <is>
          <t>OTT</t>
        </is>
      </c>
      <c r="D224" t="inlineStr">
        <is>
          <t>F</t>
        </is>
      </c>
      <c r="E224" t="n">
        <v>21</v>
      </c>
      <c r="F224" t="n">
        <v>0</v>
      </c>
      <c r="G224" t="inlineStr">
        <is>
          <t>YES</t>
        </is>
      </c>
      <c r="I224" t="n">
        <v>0</v>
      </c>
      <c r="J224" s="31" t="n">
        <v>0</v>
      </c>
      <c r="K224" s="32" t="n">
        <v>0</v>
      </c>
      <c r="L224" s="31" t="n">
        <v>0</v>
      </c>
      <c r="M224" s="48" t="n">
        <v>6</v>
      </c>
      <c r="N224" s="48" t="n">
        <v>6</v>
      </c>
      <c r="O224" s="49" t="inlineStr">
        <is>
          <t>A big, strong, power winger with speed who can drive plays and has a good shot. Has the potential to be a middle-six winger in the NHL.</t>
        </is>
      </c>
    </row>
    <row r="225">
      <c r="A225" s="47" t="inlineStr">
        <is>
          <t>☐</t>
        </is>
      </c>
      <c r="B225" t="inlineStr">
        <is>
          <t>Brody Pepoy</t>
        </is>
      </c>
      <c r="C225" t="inlineStr">
        <is>
          <t>TOR</t>
        </is>
      </c>
      <c r="D225" t="inlineStr">
        <is>
          <t>F</t>
        </is>
      </c>
      <c r="E225" t="n">
        <v>18</v>
      </c>
      <c r="F225" t="n">
        <v>0</v>
      </c>
      <c r="G225" t="inlineStr">
        <is>
          <t>YES</t>
        </is>
      </c>
      <c r="H225" t="n">
        <v>169</v>
      </c>
      <c r="I225" t="n">
        <v>0</v>
      </c>
      <c r="J225" s="31" t="n">
        <v>0</v>
      </c>
      <c r="K225" s="32" t="n">
        <v>0</v>
      </c>
      <c r="L225" s="31" t="n">
        <v>0</v>
      </c>
      <c r="M225" s="48" t="n">
        <v>6</v>
      </c>
      <c r="N225" s="48" t="n">
        <v>6</v>
      </c>
      <c r="O225" s="49" t="inlineStr">
        <is>
          <t>Lean, goal-leaning right winger and one of the draft’s better risers, from undrafted OHL free agent to a ranked prospect in a single season. The fantasy interest is the trajectory and the frame, with a middle-six scoring ceiling if the second-half form and added weight follow.</t>
        </is>
      </c>
    </row>
    <row r="226">
      <c r="A226" s="47" t="inlineStr">
        <is>
          <t>☐</t>
        </is>
      </c>
      <c r="B226" t="inlineStr">
        <is>
          <t>Carter Stevens</t>
        </is>
      </c>
      <c r="C226" t="inlineStr">
        <is>
          <t>STL</t>
        </is>
      </c>
      <c r="D226" t="inlineStr">
        <is>
          <t>F</t>
        </is>
      </c>
      <c r="E226" t="n">
        <v>18</v>
      </c>
      <c r="F226" t="n">
        <v>0</v>
      </c>
      <c r="G226" t="inlineStr">
        <is>
          <t>YES</t>
        </is>
      </c>
      <c r="H226" t="n">
        <v>150</v>
      </c>
      <c r="I226" t="n">
        <v>0</v>
      </c>
      <c r="J226" s="31" t="n">
        <v>0</v>
      </c>
      <c r="K226" s="32" t="n">
        <v>0</v>
      </c>
      <c r="L226" s="31" t="n">
        <v>0</v>
      </c>
      <c r="M226" s="48" t="n">
        <v>6</v>
      </c>
      <c r="N226" s="48" t="n">
        <v>6</v>
      </c>
      <c r="O226" s="49" t="inlineStr">
        <is>
          <t>September 2026. Carter Stevens is a physical, goal-orie […]</t>
        </is>
      </c>
    </row>
    <row r="227">
      <c r="A227" s="47" t="inlineStr">
        <is>
          <t>☐</t>
        </is>
      </c>
      <c r="B227" t="inlineStr">
        <is>
          <t>Casey Mutryn</t>
        </is>
      </c>
      <c r="C227" t="inlineStr">
        <is>
          <t>SEA</t>
        </is>
      </c>
      <c r="D227" t="inlineStr">
        <is>
          <t>F</t>
        </is>
      </c>
      <c r="E227" t="n">
        <v>18</v>
      </c>
      <c r="F227" t="n">
        <v>0</v>
      </c>
      <c r="G227" t="inlineStr">
        <is>
          <t>YES</t>
        </is>
      </c>
      <c r="H227" t="n">
        <v>38</v>
      </c>
      <c r="I227" t="n">
        <v>0</v>
      </c>
      <c r="J227" s="31" t="n">
        <v>0</v>
      </c>
      <c r="K227" s="32" t="n">
        <v>0</v>
      </c>
      <c r="L227" s="31" t="n">
        <v>0</v>
      </c>
      <c r="M227" s="48" t="n">
        <v>6</v>
      </c>
      <c r="N227" s="48" t="n">
        <v>6</v>
      </c>
      <c r="O227" s="49" t="inlineStr">
        <is>
          <t>A high-pace, high-energy forward</t>
        </is>
      </c>
    </row>
    <row r="228">
      <c r="A228" s="47" t="inlineStr">
        <is>
          <t>☐</t>
        </is>
      </c>
      <c r="B228" t="inlineStr">
        <is>
          <t>Daniel Walters</t>
        </is>
      </c>
      <c r="C228" t="inlineStr">
        <is>
          <t>(N/A)</t>
        </is>
      </c>
      <c r="D228" t="inlineStr">
        <is>
          <t>F</t>
        </is>
      </c>
      <c r="E228" t="n">
        <v>18</v>
      </c>
      <c r="F228" t="n">
        <v>0</v>
      </c>
      <c r="G228" t="inlineStr">
        <is>
          <t>YES</t>
        </is>
      </c>
      <c r="I228" t="n">
        <v>0</v>
      </c>
      <c r="J228" s="31" t="n">
        <v>0</v>
      </c>
      <c r="K228" s="32" t="n">
        <v>0</v>
      </c>
      <c r="L228" s="31" t="n">
        <v>0</v>
      </c>
      <c r="M228" s="48" t="n">
        <v>6</v>
      </c>
      <c r="N228" s="48" t="n">
        <v>6</v>
      </c>
      <c r="O228" s="49" t="inlineStr">
        <is>
          <t>Fast, physical checking center who wins pucks and punishes with heavy hits, with an offensive game that’s improving but still modest. The fantasy value lives in penalty minutes and hits, not counting stats, so he’s a deep-league name at most.</t>
        </is>
      </c>
    </row>
    <row r="229">
      <c r="A229" s="47" t="inlineStr">
        <is>
          <t>☐</t>
        </is>
      </c>
      <c r="B229" t="inlineStr">
        <is>
          <t>Daniil Prokhorov</t>
        </is>
      </c>
      <c r="C229" t="inlineStr">
        <is>
          <t>NYI</t>
        </is>
      </c>
      <c r="D229" t="inlineStr">
        <is>
          <t>F</t>
        </is>
      </c>
      <c r="E229" t="n">
        <v>19</v>
      </c>
      <c r="F229" t="n">
        <v>0</v>
      </c>
      <c r="G229" t="inlineStr">
        <is>
          <t>YES</t>
        </is>
      </c>
      <c r="I229" t="n">
        <v>0</v>
      </c>
      <c r="J229" s="31" t="n">
        <v>0</v>
      </c>
      <c r="K229" s="32" t="n">
        <v>0</v>
      </c>
      <c r="L229" s="31" t="n">
        <v>0</v>
      </c>
      <c r="M229" s="48" t="n">
        <v>6</v>
      </c>
      <c r="N229" s="48" t="n">
        <v>6</v>
      </c>
      <c r="O229" s="49" t="inlineStr">
        <is>
          <t>A huge, fearsome player with a straight-lines game.</t>
        </is>
      </c>
    </row>
    <row r="230">
      <c r="A230" s="47" t="inlineStr">
        <is>
          <t>☐</t>
        </is>
      </c>
      <c r="B230" t="inlineStr">
        <is>
          <t>Egor Barabanov</t>
        </is>
      </c>
      <c r="C230" t="inlineStr">
        <is>
          <t>CGY</t>
        </is>
      </c>
      <c r="D230" t="inlineStr">
        <is>
          <t>F</t>
        </is>
      </c>
      <c r="E230" t="n">
        <v>20</v>
      </c>
      <c r="F230" t="n">
        <v>0</v>
      </c>
      <c r="G230" t="inlineStr">
        <is>
          <t>YES</t>
        </is>
      </c>
      <c r="H230" t="n">
        <v>100</v>
      </c>
      <c r="I230" t="n">
        <v>0</v>
      </c>
      <c r="J230" s="31" t="n">
        <v>0</v>
      </c>
      <c r="K230" s="32" t="n">
        <v>0</v>
      </c>
      <c r="L230" s="31" t="n">
        <v>0</v>
      </c>
      <c r="M230" s="48" t="n">
        <v>6</v>
      </c>
      <c r="N230" s="48" t="n">
        <v>6</v>
      </c>
      <c r="O230" s="49" t="inlineStr">
        <is>
          <t>A playmaking centre taken in his final year of eligibility. Has middle-six upside if things break right.</t>
        </is>
      </c>
    </row>
    <row r="231">
      <c r="A231" s="47" t="inlineStr">
        <is>
          <t>☐</t>
        </is>
      </c>
      <c r="B231" t="inlineStr">
        <is>
          <t>Jaxson Stauber</t>
        </is>
      </c>
      <c r="C231" t="inlineStr">
        <is>
          <t>UTA</t>
        </is>
      </c>
      <c r="D231" t="inlineStr">
        <is>
          <t>G</t>
        </is>
      </c>
      <c r="E231" t="n">
        <v>27</v>
      </c>
      <c r="F231" t="n">
        <v>12</v>
      </c>
      <c r="G231" t="inlineStr">
        <is>
          <t>YES</t>
        </is>
      </c>
      <c r="I231" t="n">
        <v>0</v>
      </c>
      <c r="J231" s="31" t="n">
        <v>0</v>
      </c>
      <c r="K231" s="32" t="n">
        <v>0</v>
      </c>
      <c r="L231" s="31" t="n">
        <v>0</v>
      </c>
      <c r="M231" s="48" t="n">
        <v>6</v>
      </c>
      <c r="N231" s="48" t="n">
        <v>6</v>
      </c>
      <c r="O231" s="49" t="inlineStr">
        <is>
          <t>Undrafted goaltender that’s developing well and is capable of becoming an NHL backup.</t>
        </is>
      </c>
    </row>
    <row r="232">
      <c r="A232" s="47" t="inlineStr">
        <is>
          <t>☐</t>
        </is>
      </c>
      <c r="B232" t="inlineStr">
        <is>
          <t>Kaden Hammell</t>
        </is>
      </c>
      <c r="C232" t="inlineStr">
        <is>
          <t>SEA</t>
        </is>
      </c>
      <c r="D232" t="inlineStr">
        <is>
          <t>D</t>
        </is>
      </c>
      <c r="E232" t="n">
        <v>21</v>
      </c>
      <c r="F232" t="n">
        <v>0</v>
      </c>
      <c r="G232" t="inlineStr">
        <is>
          <t>YES</t>
        </is>
      </c>
      <c r="I232" t="n">
        <v>0</v>
      </c>
      <c r="J232" s="31" t="n">
        <v>0</v>
      </c>
      <c r="K232" s="32" t="n">
        <v>0</v>
      </c>
      <c r="L232" s="31" t="n">
        <v>0</v>
      </c>
      <c r="M232" s="48" t="n">
        <v>6</v>
      </c>
      <c r="N232" s="48" t="n">
        <v>6</v>
      </c>
      <c r="O232" s="49" t="inlineStr">
        <is>
          <t>Smooth skating, sharp passing, defensively responsible rearguard</t>
        </is>
      </c>
    </row>
    <row r="233">
      <c r="A233" s="47" t="inlineStr">
        <is>
          <t>☐</t>
        </is>
      </c>
      <c r="B233" t="inlineStr">
        <is>
          <t>Kornei Korneyev</t>
        </is>
      </c>
      <c r="C233" t="inlineStr">
        <is>
          <t>(N/A)</t>
        </is>
      </c>
      <c r="D233" t="inlineStr">
        <is>
          <t>F</t>
        </is>
      </c>
      <c r="E233" t="n">
        <v>18</v>
      </c>
      <c r="F233" t="n">
        <v>0</v>
      </c>
      <c r="G233" t="inlineStr">
        <is>
          <t>YES</t>
        </is>
      </c>
      <c r="I233" t="n">
        <v>0</v>
      </c>
      <c r="J233" s="31" t="n">
        <v>0</v>
      </c>
      <c r="K233" s="32" t="n">
        <v>0</v>
      </c>
      <c r="L233" s="31" t="n">
        <v>0</v>
      </c>
      <c r="M233" s="48" t="n">
        <v>6</v>
      </c>
      <c r="N233" s="48" t="n">
        <v>6</v>
      </c>
      <c r="O233" s="49" t="inlineStr">
        <is>
          <t>A relentless checking forward with playmaking vision.</t>
        </is>
      </c>
      <c r="P233" t="inlineStr">
        <is>
          <t>no NHL record - import or junior</t>
        </is>
      </c>
    </row>
    <row r="234">
      <c r="A234" s="47" t="inlineStr">
        <is>
          <t>☐</t>
        </is>
      </c>
      <c r="B234" t="inlineStr">
        <is>
          <t>Landon Hafele</t>
        </is>
      </c>
      <c r="C234" t="inlineStr">
        <is>
          <t>WPG</t>
        </is>
      </c>
      <c r="D234" t="inlineStr">
        <is>
          <t>F</t>
        </is>
      </c>
      <c r="E234" t="n">
        <v>18</v>
      </c>
      <c r="F234" t="n">
        <v>0</v>
      </c>
      <c r="G234" t="inlineStr">
        <is>
          <t>YES</t>
        </is>
      </c>
      <c r="H234" t="n">
        <v>167</v>
      </c>
      <c r="I234" t="n">
        <v>0</v>
      </c>
      <c r="J234" s="31" t="n">
        <v>0</v>
      </c>
      <c r="K234" s="32" t="n">
        <v>0</v>
      </c>
      <c r="L234" s="31" t="n">
        <v>0</v>
      </c>
      <c r="M234" s="48" t="n">
        <v>6</v>
      </c>
      <c r="N234" s="48" t="n">
        <v>6</v>
      </c>
      <c r="O234" s="49" t="inlineStr">
        <is>
          <t>September 2026. Landon Hafele is a fast, energetic cent […]</t>
        </is>
      </c>
    </row>
    <row r="235">
      <c r="A235" s="47" t="inlineStr">
        <is>
          <t>☐</t>
        </is>
      </c>
      <c r="B235" t="inlineStr">
        <is>
          <t>Logan Sawyer</t>
        </is>
      </c>
      <c r="C235" t="inlineStr">
        <is>
          <t>MTL</t>
        </is>
      </c>
      <c r="D235" t="inlineStr">
        <is>
          <t>F</t>
        </is>
      </c>
      <c r="E235" t="n">
        <v>20</v>
      </c>
      <c r="F235" t="n">
        <v>0</v>
      </c>
      <c r="G235" t="inlineStr">
        <is>
          <t>YES</t>
        </is>
      </c>
      <c r="I235" t="n">
        <v>0</v>
      </c>
      <c r="J235" s="31" t="n">
        <v>0</v>
      </c>
      <c r="K235" s="32" t="n">
        <v>0</v>
      </c>
      <c r="L235" s="31" t="n">
        <v>0</v>
      </c>
      <c r="M235" s="48" t="n">
        <v>6</v>
      </c>
      <c r="N235" s="48" t="n">
        <v>6</v>
      </c>
      <c r="O235" s="49" t="inlineStr">
        <is>
          <t>A high-energy two-way winger that gives 100% on every shift. He has moments of brilliance off the puck but needs to improve his offense and consistency.</t>
        </is>
      </c>
    </row>
    <row r="236">
      <c r="A236" s="47" t="inlineStr">
        <is>
          <t>☐</t>
        </is>
      </c>
      <c r="B236" t="inlineStr">
        <is>
          <t>Ludwig Persson</t>
        </is>
      </c>
      <c r="C236" t="inlineStr">
        <is>
          <t>WSH</t>
        </is>
      </c>
      <c r="D236" t="inlineStr">
        <is>
          <t>F</t>
        </is>
      </c>
      <c r="E236" t="n">
        <v>22</v>
      </c>
      <c r="F236" t="n">
        <v>0</v>
      </c>
      <c r="G236" t="inlineStr">
        <is>
          <t>YES</t>
        </is>
      </c>
      <c r="I236" t="n">
        <v>0</v>
      </c>
      <c r="J236" s="31" t="n">
        <v>0</v>
      </c>
      <c r="K236" s="32" t="n">
        <v>0</v>
      </c>
      <c r="L236" s="31" t="n">
        <v>0</v>
      </c>
      <c r="M236" s="48" t="n">
        <v>6</v>
      </c>
      <c r="N236" s="48" t="n">
        <v>6</v>
      </c>
      <c r="O236" s="49" t="inlineStr">
        <is>
          <t>Smooth skating offensively-minded forward. Needs to round out the rest of his game to earn opportunities to let his offense shine but possesses legitimate upside as a scoring threat at the NHL level.</t>
        </is>
      </c>
    </row>
    <row r="237">
      <c r="A237" s="47" t="inlineStr">
        <is>
          <t>☐</t>
        </is>
      </c>
      <c r="B237" t="inlineStr">
        <is>
          <t>Mans Gudmundsson</t>
        </is>
      </c>
      <c r="C237" t="inlineStr">
        <is>
          <t>TOR</t>
        </is>
      </c>
      <c r="D237" t="inlineStr">
        <is>
          <t>D</t>
        </is>
      </c>
      <c r="E237" t="n">
        <v>18</v>
      </c>
      <c r="F237" t="n">
        <v>0</v>
      </c>
      <c r="G237" t="inlineStr">
        <is>
          <t>YES</t>
        </is>
      </c>
      <c r="H237" t="n">
        <v>76</v>
      </c>
      <c r="I237" t="n">
        <v>0</v>
      </c>
      <c r="J237" s="31" t="n">
        <v>0</v>
      </c>
      <c r="K237" s="32" t="n">
        <v>0</v>
      </c>
      <c r="L237" s="31" t="n">
        <v>0</v>
      </c>
      <c r="M237" s="48" t="n">
        <v>6</v>
      </c>
      <c r="N237" s="48" t="n">
        <v>6</v>
      </c>
      <c r="O237" s="49" t="inlineStr">
        <is>
          <t>September 2026 – Mans Gudmundsson is a big, physical, r […]</t>
        </is>
      </c>
    </row>
    <row r="238">
      <c r="A238" s="47" t="inlineStr">
        <is>
          <t>☐</t>
        </is>
      </c>
      <c r="B238" t="inlineStr">
        <is>
          <t>Martin Psohlavec</t>
        </is>
      </c>
      <c r="C238" t="inlineStr">
        <is>
          <t>PHI</t>
        </is>
      </c>
      <c r="D238" t="inlineStr">
        <is>
          <t>G</t>
        </is>
      </c>
      <c r="E238" t="n">
        <v>18</v>
      </c>
      <c r="F238" t="n">
        <v>0</v>
      </c>
      <c r="G238" t="inlineStr">
        <is>
          <t>YES</t>
        </is>
      </c>
      <c r="H238" t="n">
        <v>62</v>
      </c>
      <c r="I238" t="n">
        <v>0</v>
      </c>
      <c r="J238" s="31" t="n">
        <v>0</v>
      </c>
      <c r="K238" s="32" t="n">
        <v>0</v>
      </c>
      <c r="L238" s="31" t="n">
        <v>0</v>
      </c>
      <c r="M238" s="48" t="n">
        <v>6</v>
      </c>
      <c r="N238" s="48" t="n">
        <v>6</v>
      </c>
      <c r="O238" s="49" t="inlineStr">
        <is>
          <t>A well-rounded goalie who uses size and athleticism to his advantage in net.</t>
        </is>
      </c>
    </row>
    <row r="239">
      <c r="A239" s="47" t="inlineStr">
        <is>
          <t>☐</t>
        </is>
      </c>
      <c r="B239" t="inlineStr">
        <is>
          <t>Nikita Scherbakov</t>
        </is>
      </c>
      <c r="C239" t="inlineStr">
        <is>
          <t>NJD</t>
        </is>
      </c>
      <c r="D239" t="inlineStr">
        <is>
          <t>D</t>
        </is>
      </c>
      <c r="E239" t="n">
        <v>18</v>
      </c>
      <c r="F239" t="n">
        <v>0</v>
      </c>
      <c r="G239" t="inlineStr">
        <is>
          <t>YES</t>
        </is>
      </c>
      <c r="H239" t="n">
        <v>44</v>
      </c>
      <c r="I239" t="n">
        <v>0</v>
      </c>
      <c r="J239" s="31" t="n">
        <v>0</v>
      </c>
      <c r="K239" s="32" t="n">
        <v>0</v>
      </c>
      <c r="L239" s="31" t="n">
        <v>0</v>
      </c>
      <c r="M239" s="48" t="n">
        <v>6</v>
      </c>
      <c r="N239" s="48" t="n">
        <v>6</v>
      </c>
      <c r="O239" s="49" t="inlineStr">
        <is>
          <t>With an ideal frame for an NHL defensemen, Shcherbakov is a detailed oriented defender with good puck moving ability and flashes of offensive upside.</t>
        </is>
      </c>
      <c r="P239" t="inlineStr">
        <is>
          <t>no NHL record - import or junior</t>
        </is>
      </c>
    </row>
    <row r="240">
      <c r="A240" s="47" t="inlineStr">
        <is>
          <t>☐</t>
        </is>
      </c>
      <c r="B240" t="inlineStr">
        <is>
          <t>Nils Bartholdsson</t>
        </is>
      </c>
      <c r="C240" t="inlineStr">
        <is>
          <t>BOS</t>
        </is>
      </c>
      <c r="D240" t="inlineStr">
        <is>
          <t>F</t>
        </is>
      </c>
      <c r="E240" t="n">
        <v>18</v>
      </c>
      <c r="F240" t="n">
        <v>0</v>
      </c>
      <c r="G240" t="inlineStr">
        <is>
          <t>YES</t>
        </is>
      </c>
      <c r="H240" t="n">
        <v>88</v>
      </c>
      <c r="I240" t="n">
        <v>0</v>
      </c>
      <c r="J240" s="31" t="n">
        <v>0</v>
      </c>
      <c r="K240" s="32" t="n">
        <v>0</v>
      </c>
      <c r="L240" s="31" t="n">
        <v>0</v>
      </c>
      <c r="M240" s="48" t="n">
        <v>6</v>
      </c>
      <c r="N240" s="48" t="n">
        <v>6</v>
      </c>
      <c r="O240" s="49" t="inlineStr">
        <is>
          <t>August 2026 – The Swedish winger combines a relentless […]</t>
        </is>
      </c>
    </row>
    <row r="241">
      <c r="A241" s="47" t="inlineStr">
        <is>
          <t>☐</t>
        </is>
      </c>
      <c r="B241" t="inlineStr">
        <is>
          <t>Oleg Kulebyakin</t>
        </is>
      </c>
      <c r="C241" t="inlineStr">
        <is>
          <t>TBL</t>
        </is>
      </c>
      <c r="D241" t="inlineStr">
        <is>
          <t>F</t>
        </is>
      </c>
      <c r="E241" t="n">
        <v>18</v>
      </c>
      <c r="F241" t="n">
        <v>0</v>
      </c>
      <c r="G241" t="inlineStr">
        <is>
          <t>YES</t>
        </is>
      </c>
      <c r="H241" t="n">
        <v>52</v>
      </c>
      <c r="I241" t="n">
        <v>0</v>
      </c>
      <c r="J241" s="31" t="n">
        <v>0</v>
      </c>
      <c r="K241" s="32" t="n">
        <v>0</v>
      </c>
      <c r="L241" s="31" t="n">
        <v>0</v>
      </c>
      <c r="M241" s="48" t="n">
        <v>6</v>
      </c>
      <c r="N241" s="48" t="n">
        <v>6</v>
      </c>
      <c r="O241" s="49" t="inlineStr">
        <is>
          <t>June 2026 – Kulebiakin was selected by the Tampa Bay Li […]</t>
        </is>
      </c>
      <c r="P241" t="inlineStr">
        <is>
          <t>no NHL record - import or junior</t>
        </is>
      </c>
    </row>
    <row r="242">
      <c r="A242" s="47" t="inlineStr">
        <is>
          <t>☐</t>
        </is>
      </c>
      <c r="B242" t="inlineStr">
        <is>
          <t>Ondrej Kos</t>
        </is>
      </c>
      <c r="C242" t="inlineStr">
        <is>
          <t>STL</t>
        </is>
      </c>
      <c r="D242" t="inlineStr">
        <is>
          <t>F</t>
        </is>
      </c>
      <c r="E242" t="n">
        <v>20</v>
      </c>
      <c r="F242" t="n">
        <v>0</v>
      </c>
      <c r="G242" t="inlineStr">
        <is>
          <t>YES</t>
        </is>
      </c>
      <c r="I242" t="n">
        <v>0</v>
      </c>
      <c r="J242" s="31" t="n">
        <v>0</v>
      </c>
      <c r="K242" s="32" t="n">
        <v>0</v>
      </c>
      <c r="L242" s="31" t="n">
        <v>0</v>
      </c>
      <c r="M242" s="48" t="n">
        <v>6</v>
      </c>
      <c r="N242" s="48" t="n">
        <v>6</v>
      </c>
      <c r="O242" s="49" t="inlineStr">
        <is>
          <t>Smart two-way winger with raw skill and physique. Adding muscle and leaning into his playmaking game could see him develop into a reliable third-liner.</t>
        </is>
      </c>
    </row>
    <row r="243">
      <c r="A243" s="47" t="inlineStr">
        <is>
          <t>☐</t>
        </is>
      </c>
      <c r="B243" t="inlineStr">
        <is>
          <t>Quinn Beauchesne</t>
        </is>
      </c>
      <c r="C243" t="inlineStr">
        <is>
          <t>PIT</t>
        </is>
      </c>
      <c r="D243" t="inlineStr">
        <is>
          <t>D</t>
        </is>
      </c>
      <c r="E243" t="n">
        <v>19</v>
      </c>
      <c r="F243" t="n">
        <v>0</v>
      </c>
      <c r="G243" t="inlineStr">
        <is>
          <t>YES</t>
        </is>
      </c>
      <c r="I243" t="n">
        <v>0</v>
      </c>
      <c r="J243" s="31" t="n">
        <v>0</v>
      </c>
      <c r="K243" s="32" t="n">
        <v>0</v>
      </c>
      <c r="L243" s="31" t="n">
        <v>0</v>
      </c>
      <c r="M243" s="48" t="n">
        <v>6</v>
      </c>
      <c r="N243" s="48" t="n">
        <v>6</v>
      </c>
      <c r="O243" s="49" t="inlineStr">
        <is>
          <t>An explosive skater with a big shot that he loves to leverage.</t>
        </is>
      </c>
    </row>
    <row r="244">
      <c r="A244" s="47" t="inlineStr">
        <is>
          <t>☐</t>
        </is>
      </c>
      <c r="B244" t="inlineStr">
        <is>
          <t>Ryan Miller</t>
        </is>
      </c>
      <c r="C244" t="inlineStr">
        <is>
          <t>(N/A)</t>
        </is>
      </c>
      <c r="D244" t="inlineStr">
        <is>
          <t>D</t>
        </is>
      </c>
      <c r="E244" t="n">
        <v>18</v>
      </c>
      <c r="F244" t="n">
        <v>0</v>
      </c>
      <c r="G244" t="inlineStr">
        <is>
          <t>YES</t>
        </is>
      </c>
      <c r="I244" t="n">
        <v>0</v>
      </c>
      <c r="J244" s="31" t="n">
        <v>0</v>
      </c>
      <c r="K244" s="32" t="n">
        <v>0</v>
      </c>
      <c r="L244" s="31" t="n">
        <v>0</v>
      </c>
      <c r="M244" s="48" t="n">
        <v>6</v>
      </c>
      <c r="N244" s="48" t="n">
        <v>6</v>
      </c>
      <c r="O244" s="49" t="inlineStr">
        <is>
          <t>A forward with a ton of grit, constantly using his body and raw effort to win and maintain positioning.</t>
        </is>
      </c>
    </row>
    <row r="245">
      <c r="A245" s="47" t="inlineStr">
        <is>
          <t>☐</t>
        </is>
      </c>
      <c r="B245" t="inlineStr">
        <is>
          <t>Tristan Bertucci</t>
        </is>
      </c>
      <c r="C245" t="inlineStr">
        <is>
          <t>DAL</t>
        </is>
      </c>
      <c r="D245" t="inlineStr">
        <is>
          <t>D</t>
        </is>
      </c>
      <c r="E245" t="n">
        <v>21</v>
      </c>
      <c r="F245" t="n">
        <v>0</v>
      </c>
      <c r="G245" t="inlineStr">
        <is>
          <t>YES</t>
        </is>
      </c>
      <c r="I245" t="n">
        <v>0</v>
      </c>
      <c r="J245" s="31" t="n">
        <v>0</v>
      </c>
      <c r="K245" s="32" t="n">
        <v>0</v>
      </c>
      <c r="L245" s="31" t="n">
        <v>0</v>
      </c>
      <c r="M245" s="48" t="n">
        <v>6</v>
      </c>
      <c r="N245" s="48" t="n">
        <v>6</v>
      </c>
      <c r="O245" s="49" t="inlineStr">
        <is>
          <t>A defenseman with a great hockey sense that thrives in his own end. He uses his body around the boards to create plays and opportunities.</t>
        </is>
      </c>
    </row>
    <row r="246">
      <c r="A246" s="47" t="inlineStr">
        <is>
          <t>☐</t>
        </is>
      </c>
      <c r="B246" t="inlineStr">
        <is>
          <t>Yaroslav Matyev</t>
        </is>
      </c>
      <c r="C246" t="inlineStr">
        <is>
          <t>(N/A)</t>
        </is>
      </c>
      <c r="D246" t="inlineStr">
        <is>
          <t>D</t>
        </is>
      </c>
      <c r="E246" t="n">
        <v>18</v>
      </c>
      <c r="F246" t="n">
        <v>0</v>
      </c>
      <c r="G246" t="inlineStr">
        <is>
          <t>YES</t>
        </is>
      </c>
      <c r="I246" t="n">
        <v>0</v>
      </c>
      <c r="J246" s="31" t="n">
        <v>0</v>
      </c>
      <c r="K246" s="32" t="n">
        <v>0</v>
      </c>
      <c r="L246" s="31" t="n">
        <v>0</v>
      </c>
      <c r="M246" s="48" t="n">
        <v>6</v>
      </c>
      <c r="N246" s="48" t="n">
        <v>6</v>
      </c>
      <c r="O246" s="49" t="inlineStr">
        <is>
          <t>Big, mobile-for-his-size left-shot defenseman and a long-term project, already with KHL exposure at 16 but a raw offensive game. Fantasy value is negligible barring real development, the deepest of fliers.</t>
        </is>
      </c>
      <c r="P246" t="inlineStr">
        <is>
          <t>no NHL record - import or junior</t>
        </is>
      </c>
    </row>
    <row r="247">
      <c r="A247" s="47" t="inlineStr">
        <is>
          <t>☐</t>
        </is>
      </c>
      <c r="B247" t="inlineStr">
        <is>
          <t>Ty Mueller</t>
        </is>
      </c>
      <c r="C247" t="inlineStr">
        <is>
          <t>VAN</t>
        </is>
      </c>
      <c r="D247" t="inlineStr">
        <is>
          <t>F</t>
        </is>
      </c>
      <c r="E247" t="n">
        <v>23</v>
      </c>
      <c r="F247" t="n">
        <v>8</v>
      </c>
      <c r="G247" t="inlineStr">
        <is>
          <t>YES</t>
        </is>
      </c>
      <c r="I247" t="n">
        <v>6</v>
      </c>
      <c r="J247" s="31" t="n">
        <v>1.91</v>
      </c>
      <c r="K247" s="32" t="n">
        <v>0.32</v>
      </c>
      <c r="L247" s="31" t="n">
        <v>1.86</v>
      </c>
      <c r="M247" s="48" t="n">
        <v>6</v>
      </c>
      <c r="N247" s="48" t="n">
        <v>5.5</v>
      </c>
      <c r="O247" s="49" t="inlineStr">
        <is>
          <t>A jack-of-all-trades type forward. Brings a good two-way game, with a touch of offensive potential.</t>
        </is>
      </c>
    </row>
    <row r="248">
      <c r="A248" s="47" t="inlineStr">
        <is>
          <t>☐</t>
        </is>
      </c>
      <c r="B248" t="inlineStr">
        <is>
          <t>Alexis Gendron</t>
        </is>
      </c>
      <c r="C248" t="inlineStr">
        <is>
          <t>(N/A)</t>
        </is>
      </c>
      <c r="D248" t="inlineStr">
        <is>
          <t>F</t>
        </is>
      </c>
      <c r="E248" t="n">
        <v>22</v>
      </c>
      <c r="F248" t="n">
        <v>0</v>
      </c>
      <c r="G248" t="inlineStr">
        <is>
          <t>YES</t>
        </is>
      </c>
      <c r="I248" t="n">
        <v>0</v>
      </c>
      <c r="J248" s="31" t="n">
        <v>0</v>
      </c>
      <c r="K248" s="32" t="n">
        <v>0</v>
      </c>
      <c r="L248" s="31" t="n">
        <v>0</v>
      </c>
      <c r="M248" s="48" t="n">
        <v>6</v>
      </c>
      <c r="N248" s="48" t="n">
        <v>5.5</v>
      </c>
      <c r="O248" s="49" t="inlineStr">
        <is>
          <t>An undersized elite goal scorer who relies on his creativity to generate offense. Playmaking needs improvement. Capable of producing on the power play, increasing his upside.</t>
        </is>
      </c>
    </row>
    <row r="249">
      <c r="A249" s="47" t="inlineStr">
        <is>
          <t>☐</t>
        </is>
      </c>
      <c r="B249" t="inlineStr">
        <is>
          <t>Beckham Edwards</t>
        </is>
      </c>
      <c r="C249" t="inlineStr">
        <is>
          <t>DET</t>
        </is>
      </c>
      <c r="D249" t="inlineStr">
        <is>
          <t>F</t>
        </is>
      </c>
      <c r="E249" t="n">
        <v>18</v>
      </c>
      <c r="F249" t="n">
        <v>0</v>
      </c>
      <c r="G249" t="inlineStr">
        <is>
          <t>YES</t>
        </is>
      </c>
      <c r="H249" t="n">
        <v>143</v>
      </c>
      <c r="I249" t="n">
        <v>0</v>
      </c>
      <c r="J249" s="31" t="n">
        <v>0</v>
      </c>
      <c r="K249" s="32" t="n">
        <v>0</v>
      </c>
      <c r="L249" s="31" t="n">
        <v>0</v>
      </c>
      <c r="M249" s="48" t="n">
        <v>6</v>
      </c>
      <c r="N249" s="48" t="n">
        <v>5.5</v>
      </c>
      <c r="O249" s="49" t="inlineStr">
        <is>
          <t>An intelligent, patient player with skill, finishing ability and solid checking elements in his game.</t>
        </is>
      </c>
    </row>
    <row r="250">
      <c r="A250" s="47" t="inlineStr">
        <is>
          <t>☐</t>
        </is>
      </c>
      <c r="B250" t="inlineStr">
        <is>
          <t>Charlie Trethewey</t>
        </is>
      </c>
      <c r="C250" t="inlineStr">
        <is>
          <t>PIT</t>
        </is>
      </c>
      <c r="D250" t="inlineStr">
        <is>
          <t>D</t>
        </is>
      </c>
      <c r="E250" t="n">
        <v>19</v>
      </c>
      <c r="F250" t="n">
        <v>0</v>
      </c>
      <c r="G250" t="inlineStr">
        <is>
          <t>YES</t>
        </is>
      </c>
      <c r="I250" t="n">
        <v>0</v>
      </c>
      <c r="J250" s="31" t="n">
        <v>0</v>
      </c>
      <c r="K250" s="32" t="n">
        <v>0</v>
      </c>
      <c r="L250" s="31" t="n">
        <v>0</v>
      </c>
      <c r="M250" s="48" t="n">
        <v>6</v>
      </c>
      <c r="N250" s="48" t="n">
        <v>5.5</v>
      </c>
      <c r="O250" s="49" t="inlineStr">
        <is>
          <t>A mobile, physical, hard-shooting right-shot defenseman who’s effective in all three zones and has top-four potential. Offense is a work in progress.</t>
        </is>
      </c>
    </row>
    <row r="251">
      <c r="A251" s="47" t="inlineStr">
        <is>
          <t>☐</t>
        </is>
      </c>
      <c r="B251" t="inlineStr">
        <is>
          <t>Kasper Kulonummi</t>
        </is>
      </c>
      <c r="C251" t="inlineStr">
        <is>
          <t>NSH</t>
        </is>
      </c>
      <c r="D251" t="inlineStr">
        <is>
          <t>D</t>
        </is>
      </c>
      <c r="E251" t="n">
        <v>22</v>
      </c>
      <c r="F251" t="n">
        <v>0</v>
      </c>
      <c r="G251" t="inlineStr">
        <is>
          <t>YES</t>
        </is>
      </c>
      <c r="I251" t="n">
        <v>0</v>
      </c>
      <c r="J251" s="31" t="n">
        <v>0</v>
      </c>
      <c r="K251" s="32" t="n">
        <v>0</v>
      </c>
      <c r="L251" s="31" t="n">
        <v>0</v>
      </c>
      <c r="M251" s="48" t="n">
        <v>6</v>
      </c>
      <c r="N251" s="48" t="n">
        <v>5.5</v>
      </c>
      <c r="O251" s="49" t="inlineStr">
        <is>
          <t>Well rounded puck-moving defenseman with good hockey sense and decision-making. Could eventually grow into a 2nd or 3rd-pairing puck-moving defender with powerplay usage at the NHL level.</t>
        </is>
      </c>
    </row>
    <row r="252">
      <c r="A252" s="47" t="inlineStr">
        <is>
          <t>☐</t>
        </is>
      </c>
      <c r="B252" t="inlineStr">
        <is>
          <t>Mikhail Ilyin</t>
        </is>
      </c>
      <c r="C252" t="inlineStr">
        <is>
          <t>PIT</t>
        </is>
      </c>
      <c r="D252" t="inlineStr">
        <is>
          <t>F</t>
        </is>
      </c>
      <c r="E252" t="n">
        <v>21</v>
      </c>
      <c r="F252" t="n">
        <v>0</v>
      </c>
      <c r="G252" t="inlineStr">
        <is>
          <t>YES</t>
        </is>
      </c>
      <c r="I252" t="n">
        <v>0</v>
      </c>
      <c r="J252" s="31" t="n">
        <v>0</v>
      </c>
      <c r="K252" s="32" t="n">
        <v>0</v>
      </c>
      <c r="L252" s="31" t="n">
        <v>0</v>
      </c>
      <c r="M252" s="48" t="n">
        <v>6</v>
      </c>
      <c r="N252" s="48" t="n">
        <v>5.5</v>
      </c>
      <c r="O252" s="49" t="inlineStr">
        <is>
          <t>Ilyin is a slow footed but incredibly creative forward with middle-six upside.</t>
        </is>
      </c>
    </row>
    <row r="253">
      <c r="A253" s="47" t="inlineStr">
        <is>
          <t>☐</t>
        </is>
      </c>
      <c r="B253" t="inlineStr">
        <is>
          <t>Nikita Ovcharov</t>
        </is>
      </c>
      <c r="C253" t="inlineStr">
        <is>
          <t>(N/A)</t>
        </is>
      </c>
      <c r="D253" t="inlineStr">
        <is>
          <t>F</t>
        </is>
      </c>
      <c r="E253" t="n">
        <v>18</v>
      </c>
      <c r="F253" t="n">
        <v>0</v>
      </c>
      <c r="G253" t="inlineStr">
        <is>
          <t>YES</t>
        </is>
      </c>
      <c r="I253" t="n">
        <v>0</v>
      </c>
      <c r="J253" s="31" t="n">
        <v>0</v>
      </c>
      <c r="K253" s="32" t="n">
        <v>0</v>
      </c>
      <c r="L253" s="31" t="n">
        <v>0</v>
      </c>
      <c r="M253" s="48" t="n">
        <v>6</v>
      </c>
      <c r="N253" s="48" t="n">
        <v>5.5</v>
      </c>
      <c r="O253" s="49" t="inlineStr">
        <is>
          <t>Hard-shooting sniper with speed and size</t>
        </is>
      </c>
    </row>
    <row r="254">
      <c r="A254" s="47" t="inlineStr">
        <is>
          <t>☐</t>
        </is>
      </c>
      <c r="B254" t="inlineStr">
        <is>
          <t>Noel Fransen</t>
        </is>
      </c>
      <c r="C254" t="inlineStr">
        <is>
          <t>CAR</t>
        </is>
      </c>
      <c r="D254" t="inlineStr">
        <is>
          <t>D</t>
        </is>
      </c>
      <c r="E254" t="n">
        <v>20</v>
      </c>
      <c r="F254" t="n">
        <v>0</v>
      </c>
      <c r="G254" t="inlineStr">
        <is>
          <t>YES</t>
        </is>
      </c>
      <c r="I254" t="n">
        <v>0</v>
      </c>
      <c r="J254" s="31" t="n">
        <v>0</v>
      </c>
      <c r="K254" s="32" t="n">
        <v>0</v>
      </c>
      <c r="L254" s="31" t="n">
        <v>0</v>
      </c>
      <c r="M254" s="48" t="n">
        <v>6</v>
      </c>
      <c r="N254" s="48" t="n">
        <v>5.5</v>
      </c>
      <c r="O254" s="49" t="inlineStr">
        <is>
          <t>Offensive-minded defenseman with sharp skating and a higher-than-average hockey IQ.</t>
        </is>
      </c>
    </row>
    <row r="255">
      <c r="A255" s="47" t="inlineStr">
        <is>
          <t>☐</t>
        </is>
      </c>
      <c r="B255" t="inlineStr">
        <is>
          <t>Ryan Healey</t>
        </is>
      </c>
      <c r="C255" t="inlineStr">
        <is>
          <t>NYI</t>
        </is>
      </c>
      <c r="D255" t="inlineStr">
        <is>
          <t>D</t>
        </is>
      </c>
      <c r="E255" t="n">
        <v>22</v>
      </c>
      <c r="F255" t="n">
        <v>0</v>
      </c>
      <c r="G255" t="inlineStr">
        <is>
          <t>YES</t>
        </is>
      </c>
      <c r="I255" t="n">
        <v>0</v>
      </c>
      <c r="J255" s="31" t="n">
        <v>0</v>
      </c>
      <c r="K255" s="32" t="n">
        <v>0</v>
      </c>
      <c r="L255" s="31" t="n">
        <v>0</v>
      </c>
      <c r="M255" s="48" t="n">
        <v>6</v>
      </c>
      <c r="N255" s="48" t="n">
        <v>5.5</v>
      </c>
      <c r="O255" s="49" t="inlineStr">
        <is>
          <t>Offensively talented blueliner who plays an aggressive game in all three zones. Will need to improve his mobility and refine his decision making but possesses NHL potential.</t>
        </is>
      </c>
    </row>
    <row r="256">
      <c r="A256" s="47" t="inlineStr">
        <is>
          <t>☐</t>
        </is>
      </c>
      <c r="B256" t="inlineStr">
        <is>
          <t>Samu Alalauri</t>
        </is>
      </c>
      <c r="C256" t="inlineStr">
        <is>
          <t>CHI</t>
        </is>
      </c>
      <c r="D256" t="inlineStr">
        <is>
          <t>D</t>
        </is>
      </c>
      <c r="E256" t="n">
        <v>18</v>
      </c>
      <c r="F256" t="n">
        <v>0</v>
      </c>
      <c r="G256" t="inlineStr">
        <is>
          <t>YES</t>
        </is>
      </c>
      <c r="H256" t="n">
        <v>66</v>
      </c>
      <c r="I256" t="n">
        <v>0</v>
      </c>
      <c r="J256" s="31" t="n">
        <v>0</v>
      </c>
      <c r="K256" s="32" t="n">
        <v>0</v>
      </c>
      <c r="L256" s="31" t="n">
        <v>0</v>
      </c>
      <c r="M256" s="48" t="n">
        <v>6</v>
      </c>
      <c r="N256" s="48" t="n">
        <v>5.5</v>
      </c>
      <c r="O256" s="49" t="inlineStr">
        <is>
          <t>A well-rounded two-way defender with a good mobility and some offensive upside. Plays with a physical edge.</t>
        </is>
      </c>
    </row>
    <row r="257">
      <c r="A257" s="47" t="inlineStr">
        <is>
          <t>☐</t>
        </is>
      </c>
      <c r="B257" t="inlineStr">
        <is>
          <t>Andrew Strathmann</t>
        </is>
      </c>
      <c r="C257" t="inlineStr">
        <is>
          <t>CBJ</t>
        </is>
      </c>
      <c r="D257" t="inlineStr">
        <is>
          <t>D</t>
        </is>
      </c>
      <c r="E257" t="n">
        <v>21</v>
      </c>
      <c r="F257" t="n">
        <v>0</v>
      </c>
      <c r="G257" t="inlineStr">
        <is>
          <t>YES</t>
        </is>
      </c>
      <c r="I257" t="n">
        <v>0</v>
      </c>
      <c r="J257" s="31" t="n">
        <v>0</v>
      </c>
      <c r="K257" s="32" t="n">
        <v>0</v>
      </c>
      <c r="L257" s="31" t="n">
        <v>0</v>
      </c>
      <c r="M257" s="48" t="n">
        <v>6</v>
      </c>
      <c r="N257" s="48" t="n">
        <v>5</v>
      </c>
      <c r="O257" s="49" t="inlineStr">
        <is>
          <t>Strathmann is a bold offensive defenseman whose tools and decision-making will need to take a significant step forward in order for his style to work at the NHL level.</t>
        </is>
      </c>
    </row>
    <row r="258">
      <c r="A258" s="47" t="inlineStr">
        <is>
          <t>☐</t>
        </is>
      </c>
      <c r="B258" t="inlineStr">
        <is>
          <t>Anthony Allain-Samake</t>
        </is>
      </c>
      <c r="C258" t="inlineStr">
        <is>
          <t>ANA</t>
        </is>
      </c>
      <c r="D258" t="inlineStr">
        <is>
          <t>D</t>
        </is>
      </c>
      <c r="E258" t="n">
        <v>19</v>
      </c>
      <c r="F258" t="n">
        <v>0</v>
      </c>
      <c r="G258" t="inlineStr">
        <is>
          <t>YES</t>
        </is>
      </c>
      <c r="I258" t="n">
        <v>0</v>
      </c>
      <c r="J258" s="31" t="n">
        <v>0</v>
      </c>
      <c r="K258" s="32" t="n">
        <v>0</v>
      </c>
      <c r="L258" s="31" t="n">
        <v>0</v>
      </c>
      <c r="M258" s="48" t="n">
        <v>6</v>
      </c>
      <c r="N258" s="48" t="n">
        <v>5</v>
      </c>
      <c r="O258" s="49" t="inlineStr">
        <is>
          <t>A strong skater and sensible activator, his mentality over his tools is what impresses.</t>
        </is>
      </c>
      <c r="P258" t="inlineStr">
        <is>
          <t>no NHL record - import or junior</t>
        </is>
      </c>
    </row>
    <row r="259">
      <c r="A259" s="47" t="inlineStr">
        <is>
          <t>☐</t>
        </is>
      </c>
      <c r="B259" t="inlineStr">
        <is>
          <t>Conrad Fondrk</t>
        </is>
      </c>
      <c r="C259" t="inlineStr">
        <is>
          <t>NJD</t>
        </is>
      </c>
      <c r="D259" t="inlineStr">
        <is>
          <t>F</t>
        </is>
      </c>
      <c r="E259" t="n">
        <v>19</v>
      </c>
      <c r="F259" t="n">
        <v>0</v>
      </c>
      <c r="G259" t="inlineStr">
        <is>
          <t>YES</t>
        </is>
      </c>
      <c r="I259" t="n">
        <v>0</v>
      </c>
      <c r="J259" s="31" t="n">
        <v>0</v>
      </c>
      <c r="K259" s="32" t="n">
        <v>0</v>
      </c>
      <c r="L259" s="31" t="n">
        <v>0</v>
      </c>
      <c r="M259" s="48" t="n">
        <v>6</v>
      </c>
      <c r="N259" s="48" t="n">
        <v>5</v>
      </c>
      <c r="O259" s="49" t="inlineStr">
        <is>
          <t>Smart with some flashes of higher-level abilities, Fondrk will need to refine his skillset to make it more consistent and projectable.</t>
        </is>
      </c>
    </row>
    <row r="260">
      <c r="A260" s="47" t="inlineStr">
        <is>
          <t>☐</t>
        </is>
      </c>
      <c r="B260" t="inlineStr">
        <is>
          <t>Francesco Dell'Elce</t>
        </is>
      </c>
      <c r="C260" t="inlineStr">
        <is>
          <t>COL</t>
        </is>
      </c>
      <c r="D260" t="inlineStr">
        <is>
          <t>D</t>
        </is>
      </c>
      <c r="E260" t="n">
        <v>21</v>
      </c>
      <c r="F260" t="n">
        <v>0</v>
      </c>
      <c r="G260" t="inlineStr">
        <is>
          <t>YES</t>
        </is>
      </c>
      <c r="I260" t="n">
        <v>0</v>
      </c>
      <c r="J260" s="31" t="n">
        <v>0</v>
      </c>
      <c r="K260" s="32" t="n">
        <v>0</v>
      </c>
      <c r="L260" s="31" t="n">
        <v>0</v>
      </c>
      <c r="M260" s="48" t="n">
        <v>6</v>
      </c>
      <c r="N260" s="48" t="n">
        <v>5</v>
      </c>
      <c r="O260" s="49" t="inlineStr">
        <is>
          <t>Blueliner with success putting up points quickly when joining new teams and leagues.</t>
        </is>
      </c>
    </row>
    <row r="261">
      <c r="A261" s="47" t="inlineStr">
        <is>
          <t>☐</t>
        </is>
      </c>
      <c r="B261" t="inlineStr">
        <is>
          <t>Jakub Floris</t>
        </is>
      </c>
      <c r="C261" t="inlineStr">
        <is>
          <t>NSH</t>
        </is>
      </c>
      <c r="D261" t="inlineStr">
        <is>
          <t>D</t>
        </is>
      </c>
      <c r="E261" t="n">
        <v>18</v>
      </c>
      <c r="F261" t="n">
        <v>0</v>
      </c>
      <c r="G261" t="inlineStr">
        <is>
          <t>YES</t>
        </is>
      </c>
      <c r="H261" t="n">
        <v>106</v>
      </c>
      <c r="I261" t="n">
        <v>0</v>
      </c>
      <c r="J261" s="31" t="n">
        <v>0</v>
      </c>
      <c r="K261" s="32" t="n">
        <v>0</v>
      </c>
      <c r="L261" s="31" t="n">
        <v>0</v>
      </c>
      <c r="M261" s="48" t="n">
        <v>6</v>
      </c>
      <c r="N261" s="48" t="n">
        <v>5</v>
      </c>
      <c r="O261" s="49" t="inlineStr">
        <is>
          <t>A rangy, highly mobile defender with a mean streak and some offensive upside.</t>
        </is>
      </c>
    </row>
    <row r="262">
      <c r="A262" s="47" t="inlineStr">
        <is>
          <t>☐</t>
        </is>
      </c>
      <c r="B262" t="inlineStr">
        <is>
          <t>Jonah Sivertson</t>
        </is>
      </c>
      <c r="C262" t="inlineStr">
        <is>
          <t>VGK</t>
        </is>
      </c>
      <c r="D262" t="inlineStr">
        <is>
          <t>F</t>
        </is>
      </c>
      <c r="E262" t="n">
        <v>18</v>
      </c>
      <c r="F262" t="n">
        <v>0</v>
      </c>
      <c r="G262" t="inlineStr">
        <is>
          <t>YES</t>
        </is>
      </c>
      <c r="H262" t="n">
        <v>113</v>
      </c>
      <c r="I262" t="n">
        <v>0</v>
      </c>
      <c r="J262" s="31" t="n">
        <v>0</v>
      </c>
      <c r="K262" s="32" t="n">
        <v>0</v>
      </c>
      <c r="L262" s="31" t="n">
        <v>0</v>
      </c>
      <c r="M262" s="48" t="n">
        <v>6</v>
      </c>
      <c r="N262" s="48" t="n">
        <v>5</v>
      </c>
      <c r="O262" s="49" t="inlineStr">
        <is>
          <t>A big forward with rare puck skill and a quick, accurate shot.</t>
        </is>
      </c>
    </row>
    <row r="263">
      <c r="A263" s="47" t="inlineStr">
        <is>
          <t>☐</t>
        </is>
      </c>
      <c r="B263" t="inlineStr">
        <is>
          <t>Justin Kipkie</t>
        </is>
      </c>
      <c r="C263" t="inlineStr">
        <is>
          <t>MIN</t>
        </is>
      </c>
      <c r="D263" t="inlineStr">
        <is>
          <t>D</t>
        </is>
      </c>
      <c r="E263" t="n">
        <v>21</v>
      </c>
      <c r="F263" t="n">
        <v>0</v>
      </c>
      <c r="G263" t="inlineStr">
        <is>
          <t>YES</t>
        </is>
      </c>
      <c r="I263" t="n">
        <v>0</v>
      </c>
      <c r="J263" s="31" t="n">
        <v>0</v>
      </c>
      <c r="K263" s="32" t="n">
        <v>0</v>
      </c>
      <c r="L263" s="31" t="n">
        <v>0</v>
      </c>
      <c r="M263" s="48" t="n">
        <v>6</v>
      </c>
      <c r="N263" s="48" t="n">
        <v>5</v>
      </c>
      <c r="O263" s="49" t="inlineStr">
        <is>
          <t>Offensive defenseman with a booming shot. Play in his own zone needs improvement.</t>
        </is>
      </c>
    </row>
    <row r="264">
      <c r="A264" s="47" t="inlineStr">
        <is>
          <t>☐</t>
        </is>
      </c>
      <c r="B264" t="inlineStr">
        <is>
          <t>Luke Schairer</t>
        </is>
      </c>
      <c r="C264" t="inlineStr">
        <is>
          <t>STL</t>
        </is>
      </c>
      <c r="D264" t="inlineStr">
        <is>
          <t>D</t>
        </is>
      </c>
      <c r="E264" t="n">
        <v>18</v>
      </c>
      <c r="F264" t="n">
        <v>0</v>
      </c>
      <c r="G264" t="inlineStr">
        <is>
          <t>YES</t>
        </is>
      </c>
      <c r="H264" t="n">
        <v>75</v>
      </c>
      <c r="I264" t="n">
        <v>0</v>
      </c>
      <c r="J264" s="31" t="n">
        <v>0</v>
      </c>
      <c r="K264" s="32" t="n">
        <v>0</v>
      </c>
      <c r="L264" s="31" t="n">
        <v>0</v>
      </c>
      <c r="M264" s="48" t="n">
        <v>6</v>
      </c>
      <c r="N264" s="48" t="n">
        <v>5</v>
      </c>
      <c r="O264" s="49" t="inlineStr">
        <is>
          <t>A safe, dependable defender with good two-way control.</t>
        </is>
      </c>
    </row>
    <row r="265">
      <c r="A265" s="47" t="inlineStr">
        <is>
          <t>☐</t>
        </is>
      </c>
      <c r="B265" t="inlineStr">
        <is>
          <t>Malcom Gastrin</t>
        </is>
      </c>
      <c r="C265" t="inlineStr">
        <is>
          <t>EDM</t>
        </is>
      </c>
      <c r="D265" t="inlineStr">
        <is>
          <t>F</t>
        </is>
      </c>
      <c r="E265" t="n">
        <v>18</v>
      </c>
      <c r="F265" t="n">
        <v>0</v>
      </c>
      <c r="G265" t="inlineStr">
        <is>
          <t>YES</t>
        </is>
      </c>
      <c r="H265" t="n">
        <v>84</v>
      </c>
      <c r="I265" t="n">
        <v>0</v>
      </c>
      <c r="J265" s="31" t="n">
        <v>0</v>
      </c>
      <c r="K265" s="32" t="n">
        <v>0</v>
      </c>
      <c r="L265" s="31" t="n">
        <v>0</v>
      </c>
      <c r="M265" s="48" t="n">
        <v>6</v>
      </c>
      <c r="N265" s="48" t="n">
        <v>5</v>
      </c>
      <c r="O265" s="49" t="inlineStr">
        <is>
          <t>A cerebral play connector who utilizes elite anticipation and smart checking to build a versatile middle-six profile.</t>
        </is>
      </c>
    </row>
    <row r="266">
      <c r="A266" s="47" t="inlineStr">
        <is>
          <t>☐</t>
        </is>
      </c>
      <c r="B266" t="inlineStr">
        <is>
          <t>Matthew Gard</t>
        </is>
      </c>
      <c r="C266" t="inlineStr">
        <is>
          <t>PHI</t>
        </is>
      </c>
      <c r="D266" t="inlineStr">
        <is>
          <t>F</t>
        </is>
      </c>
      <c r="E266" t="n">
        <v>19</v>
      </c>
      <c r="F266" t="n">
        <v>0</v>
      </c>
      <c r="G266" t="inlineStr">
        <is>
          <t>YES</t>
        </is>
      </c>
      <c r="I266" t="n">
        <v>0</v>
      </c>
      <c r="J266" s="31" t="n">
        <v>0</v>
      </c>
      <c r="K266" s="32" t="n">
        <v>0</v>
      </c>
      <c r="L266" s="31" t="n">
        <v>0</v>
      </c>
      <c r="M266" s="48" t="n">
        <v>6</v>
      </c>
      <c r="N266" s="48" t="n">
        <v>5</v>
      </c>
      <c r="O266" s="49" t="inlineStr">
        <is>
          <t>A lanky centre with good hands and playmaking in open space. Drives the net, finishes his checks, and projects as a strong bottom-six piece.</t>
        </is>
      </c>
    </row>
    <row r="267">
      <c r="A267" s="47" t="inlineStr">
        <is>
          <t>☐</t>
        </is>
      </c>
      <c r="B267" t="inlineStr">
        <is>
          <t>Max Westergard</t>
        </is>
      </c>
      <c r="C267" t="inlineStr">
        <is>
          <t>PHI</t>
        </is>
      </c>
      <c r="D267" t="inlineStr">
        <is>
          <t>F</t>
        </is>
      </c>
      <c r="E267" t="n">
        <v>19</v>
      </c>
      <c r="F267" t="n">
        <v>0</v>
      </c>
      <c r="G267" t="inlineStr">
        <is>
          <t>YES</t>
        </is>
      </c>
      <c r="I267" t="n">
        <v>0</v>
      </c>
      <c r="J267" s="31" t="n">
        <v>0</v>
      </c>
      <c r="K267" s="32" t="n">
        <v>0</v>
      </c>
      <c r="L267" s="31" t="n">
        <v>0</v>
      </c>
      <c r="M267" s="48" t="n">
        <v>6</v>
      </c>
      <c r="N267" s="48" t="n">
        <v>5</v>
      </c>
      <c r="O267" s="49" t="inlineStr">
        <is>
          <t>An undersized two-way winger that battles hard. Has the hockey IQ and skill to become a bottom-six forward.</t>
        </is>
      </c>
    </row>
    <row r="268">
      <c r="A268" s="47" t="inlineStr">
        <is>
          <t>☐</t>
        </is>
      </c>
      <c r="B268" t="inlineStr">
        <is>
          <t>Maxim Schafer</t>
        </is>
      </c>
      <c r="C268" t="inlineStr">
        <is>
          <t>WSH</t>
        </is>
      </c>
      <c r="D268" t="inlineStr">
        <is>
          <t>F</t>
        </is>
      </c>
      <c r="E268" t="n">
        <v>19</v>
      </c>
      <c r="F268" t="n">
        <v>0</v>
      </c>
      <c r="G268" t="inlineStr">
        <is>
          <t>YES</t>
        </is>
      </c>
      <c r="I268" t="n">
        <v>0</v>
      </c>
      <c r="J268" s="31" t="n">
        <v>0</v>
      </c>
      <c r="K268" s="32" t="n">
        <v>0</v>
      </c>
      <c r="L268" s="31" t="n">
        <v>0</v>
      </c>
      <c r="M268" s="48" t="n">
        <v>6</v>
      </c>
      <c r="N268" s="48" t="n">
        <v>5</v>
      </c>
      <c r="O268" s="49" t="inlineStr">
        <is>
          <t>A big-bodied winger who has performed well in the German Junior leagues.</t>
        </is>
      </c>
    </row>
    <row r="269">
      <c r="A269" s="47" t="inlineStr">
        <is>
          <t>☐</t>
        </is>
      </c>
      <c r="B269" t="inlineStr">
        <is>
          <t>Theodor Hallquisth</t>
        </is>
      </c>
      <c r="C269" t="inlineStr">
        <is>
          <t>MIN</t>
        </is>
      </c>
      <c r="D269" t="inlineStr">
        <is>
          <t>D</t>
        </is>
      </c>
      <c r="E269" t="n">
        <v>19</v>
      </c>
      <c r="F269" t="n">
        <v>0</v>
      </c>
      <c r="G269" t="inlineStr">
        <is>
          <t>YES</t>
        </is>
      </c>
      <c r="I269" t="n">
        <v>0</v>
      </c>
      <c r="J269" s="31" t="n">
        <v>0</v>
      </c>
      <c r="K269" s="32" t="n">
        <v>0</v>
      </c>
      <c r="L269" s="31" t="n">
        <v>0</v>
      </c>
      <c r="M269" s="48" t="n">
        <v>6</v>
      </c>
      <c r="N269" s="48" t="n">
        <v>5</v>
      </c>
      <c r="O269" s="49" t="inlineStr">
        <is>
          <t>NHL-sized, puck moving defender.</t>
        </is>
      </c>
    </row>
    <row r="270">
      <c r="A270" s="47" t="inlineStr">
        <is>
          <t>☐</t>
        </is>
      </c>
      <c r="B270" t="inlineStr">
        <is>
          <t>Tomas Galvas</t>
        </is>
      </c>
      <c r="C270" t="inlineStr">
        <is>
          <t>PIT</t>
        </is>
      </c>
      <c r="D270" t="inlineStr">
        <is>
          <t>D</t>
        </is>
      </c>
      <c r="E270" t="n">
        <v>20</v>
      </c>
      <c r="F270" t="n">
        <v>0</v>
      </c>
      <c r="G270" t="inlineStr">
        <is>
          <t>YES</t>
        </is>
      </c>
      <c r="H270" t="n">
        <v>54</v>
      </c>
      <c r="I270" t="n">
        <v>0</v>
      </c>
      <c r="J270" s="31" t="n">
        <v>0</v>
      </c>
      <c r="K270" s="32" t="n">
        <v>0</v>
      </c>
      <c r="L270" s="31" t="n">
        <v>0</v>
      </c>
      <c r="M270" s="48" t="n">
        <v>6</v>
      </c>
      <c r="N270" s="48" t="n">
        <v>5</v>
      </c>
      <c r="O270" s="49" t="inlineStr">
        <is>
          <t>A high-end skating defender who kills plays effectively.</t>
        </is>
      </c>
    </row>
    <row r="271">
      <c r="A271" s="47" t="inlineStr">
        <is>
          <t>☐</t>
        </is>
      </c>
      <c r="B271" t="inlineStr">
        <is>
          <t>Trevor Hoskin</t>
        </is>
      </c>
      <c r="C271" t="inlineStr">
        <is>
          <t>CGY</t>
        </is>
      </c>
      <c r="D271" t="inlineStr">
        <is>
          <t>F</t>
        </is>
      </c>
      <c r="E271" t="n">
        <v>22</v>
      </c>
      <c r="F271" t="n">
        <v>0</v>
      </c>
      <c r="G271" t="inlineStr">
        <is>
          <t>YES</t>
        </is>
      </c>
      <c r="I271" t="n">
        <v>0</v>
      </c>
      <c r="J271" s="31" t="n">
        <v>0</v>
      </c>
      <c r="K271" s="32" t="n">
        <v>0</v>
      </c>
      <c r="L271" s="31" t="n">
        <v>0</v>
      </c>
      <c r="M271" s="48" t="n">
        <v>6</v>
      </c>
      <c r="N271" s="48" t="n">
        <v>5</v>
      </c>
      <c r="O271" s="49" t="inlineStr">
        <is>
          <t>A late-bloomer, he is quick and skates well, with good vision when the puck is on his stick. He can play in all situations, is good in transition, and has offensive upside.</t>
        </is>
      </c>
    </row>
    <row r="272">
      <c r="A272" s="47" t="inlineStr">
        <is>
          <t>☐</t>
        </is>
      </c>
      <c r="B272" t="inlineStr">
        <is>
          <t>Tyler Hopkins</t>
        </is>
      </c>
      <c r="C272" t="inlineStr">
        <is>
          <t>TOR</t>
        </is>
      </c>
      <c r="D272" t="inlineStr">
        <is>
          <t>F</t>
        </is>
      </c>
      <c r="E272" t="n">
        <v>19</v>
      </c>
      <c r="F272" t="n">
        <v>0</v>
      </c>
      <c r="G272" t="inlineStr">
        <is>
          <t>YES</t>
        </is>
      </c>
      <c r="I272" t="n">
        <v>0</v>
      </c>
      <c r="J272" s="31" t="n">
        <v>0</v>
      </c>
      <c r="K272" s="32" t="n">
        <v>0</v>
      </c>
      <c r="L272" s="31" t="n">
        <v>0</v>
      </c>
      <c r="M272" s="48" t="n">
        <v>6</v>
      </c>
      <c r="N272" s="48" t="n">
        <v>5</v>
      </c>
      <c r="O272" s="49" t="inlineStr">
        <is>
          <t>High-pace, straight-lines centre with a big shot.</t>
        </is>
      </c>
    </row>
    <row r="273">
      <c r="A273" s="47" t="inlineStr">
        <is>
          <t>☐</t>
        </is>
      </c>
      <c r="B273" t="inlineStr">
        <is>
          <t>Vasili Ponomarev</t>
        </is>
      </c>
      <c r="C273" t="inlineStr">
        <is>
          <t>PIT</t>
        </is>
      </c>
      <c r="D273" t="inlineStr">
        <is>
          <t>F</t>
        </is>
      </c>
      <c r="E273" t="n">
        <v>24</v>
      </c>
      <c r="F273" t="n">
        <v>9</v>
      </c>
      <c r="G273" t="inlineStr">
        <is>
          <t>YES</t>
        </is>
      </c>
      <c r="I273" t="n">
        <v>0</v>
      </c>
      <c r="J273" s="31" t="n">
        <v>0</v>
      </c>
      <c r="K273" s="32" t="n">
        <v>0</v>
      </c>
      <c r="L273" s="31" t="n">
        <v>0</v>
      </c>
      <c r="M273" s="48" t="n">
        <v>6</v>
      </c>
      <c r="N273" s="48" t="n">
        <v>5</v>
      </c>
      <c r="O273" s="49" t="inlineStr">
        <is>
          <t>A versatile forward with an eye for play creation. Loves to get in on the forecheck.</t>
        </is>
      </c>
    </row>
    <row r="274">
      <c r="A274" s="47" t="inlineStr">
        <is>
          <t>☐</t>
        </is>
      </c>
      <c r="B274" t="inlineStr">
        <is>
          <t>Viggo Nordlund</t>
        </is>
      </c>
      <c r="C274" t="inlineStr">
        <is>
          <t>CAR</t>
        </is>
      </c>
      <c r="D274" t="inlineStr">
        <is>
          <t>F</t>
        </is>
      </c>
      <c r="E274" t="n">
        <v>19</v>
      </c>
      <c r="F274" t="n">
        <v>0</v>
      </c>
      <c r="G274" t="inlineStr">
        <is>
          <t>YES</t>
        </is>
      </c>
      <c r="I274" t="n">
        <v>0</v>
      </c>
      <c r="J274" s="31" t="n">
        <v>0</v>
      </c>
      <c r="K274" s="32" t="n">
        <v>0</v>
      </c>
      <c r="L274" s="31" t="n">
        <v>0</v>
      </c>
      <c r="M274" s="48" t="n">
        <v>6</v>
      </c>
      <c r="N274" s="48" t="n">
        <v>5</v>
      </c>
      <c r="O274" s="49" t="inlineStr">
        <is>
          <t>Smaller winger who dominates in transition with his skating and handling.</t>
        </is>
      </c>
    </row>
    <row r="275">
      <c r="A275" s="47" t="inlineStr">
        <is>
          <t>☐</t>
        </is>
      </c>
      <c r="B275" t="inlineStr">
        <is>
          <t>Vladimir Proskurin</t>
        </is>
      </c>
      <c r="C275" t="inlineStr">
        <is>
          <t>STL</t>
        </is>
      </c>
      <c r="D275" t="inlineStr">
        <is>
          <t>G</t>
        </is>
      </c>
      <c r="E275" t="n">
        <v>18</v>
      </c>
      <c r="F275" t="n">
        <v>0</v>
      </c>
      <c r="G275" t="inlineStr">
        <is>
          <t>YES</t>
        </is>
      </c>
      <c r="H275" t="n">
        <v>123</v>
      </c>
      <c r="I275" t="n">
        <v>0</v>
      </c>
      <c r="J275" s="31" t="n">
        <v>0</v>
      </c>
      <c r="K275" s="32" t="n">
        <v>0</v>
      </c>
      <c r="L275" s="31" t="n">
        <v>0</v>
      </c>
      <c r="M275" s="48" t="n">
        <v>6</v>
      </c>
      <c r="N275" s="48" t="n">
        <v>5</v>
      </c>
      <c r="O275" s="49" t="inlineStr">
        <is>
          <t>A speedy, athletic goaltender who has made significant strides in control and structure.</t>
        </is>
      </c>
    </row>
    <row r="276">
      <c r="A276" s="47" t="inlineStr">
        <is>
          <t>☐</t>
        </is>
      </c>
      <c r="B276" t="inlineStr">
        <is>
          <t>Cameron Whitehead</t>
        </is>
      </c>
      <c r="C276" t="inlineStr">
        <is>
          <t>VGK</t>
        </is>
      </c>
      <c r="D276" t="inlineStr">
        <is>
          <t>G</t>
        </is>
      </c>
      <c r="E276" t="n">
        <v>23</v>
      </c>
      <c r="F276" t="n">
        <v>0</v>
      </c>
      <c r="G276" t="inlineStr">
        <is>
          <t>YES</t>
        </is>
      </c>
      <c r="I276" t="n">
        <v>0</v>
      </c>
      <c r="J276" s="31" t="n">
        <v>0</v>
      </c>
      <c r="K276" s="32" t="n">
        <v>0</v>
      </c>
      <c r="L276" s="31" t="n">
        <v>0</v>
      </c>
      <c r="M276" s="48" t="n">
        <v>6</v>
      </c>
      <c r="N276" s="48" t="n">
        <v>4.5</v>
      </c>
      <c r="O276" s="49" t="inlineStr">
        <is>
          <t>A long-term project, he’s big and tracks the play well, but will need to become more poised and learn to use his size to his advantage to make it at the next level.</t>
        </is>
      </c>
    </row>
    <row r="277">
      <c r="A277" s="47" t="inlineStr">
        <is>
          <t>☐</t>
        </is>
      </c>
      <c r="B277" t="inlineStr">
        <is>
          <t>Gavin White</t>
        </is>
      </c>
      <c r="C277" t="inlineStr">
        <is>
          <t>(N/A)</t>
        </is>
      </c>
      <c r="D277" t="inlineStr">
        <is>
          <t>D</t>
        </is>
      </c>
      <c r="E277" t="n">
        <v>23</v>
      </c>
      <c r="F277" t="n">
        <v>0</v>
      </c>
      <c r="G277" t="inlineStr">
        <is>
          <t>YES</t>
        </is>
      </c>
      <c r="I277" t="n">
        <v>0</v>
      </c>
      <c r="J277" s="31" t="n">
        <v>0</v>
      </c>
      <c r="K277" s="32" t="n">
        <v>0</v>
      </c>
      <c r="L277" s="31" t="n">
        <v>0</v>
      </c>
      <c r="M277" s="48" t="n">
        <v>6</v>
      </c>
      <c r="N277" s="48" t="n">
        <v>4.5</v>
      </c>
      <c r="O277" s="49" t="inlineStr">
        <is>
          <t>Undersized defenseman with an advanced offensive toolkit. Defensive game and positioning needs work.</t>
        </is>
      </c>
    </row>
    <row r="278">
      <c r="A278" s="47" t="inlineStr">
        <is>
          <t>☐</t>
        </is>
      </c>
      <c r="B278" t="inlineStr">
        <is>
          <t>Jakub Frolo</t>
        </is>
      </c>
      <c r="C278" t="inlineStr">
        <is>
          <t>(N/A)</t>
        </is>
      </c>
      <c r="D278" t="inlineStr">
        <is>
          <t>F</t>
        </is>
      </c>
      <c r="E278" t="n">
        <v>18</v>
      </c>
      <c r="F278" t="n">
        <v>0</v>
      </c>
      <c r="G278" t="inlineStr">
        <is>
          <t>YES</t>
        </is>
      </c>
      <c r="I278" t="n">
        <v>0</v>
      </c>
      <c r="J278" s="31" t="n">
        <v>0</v>
      </c>
      <c r="K278" s="32" t="n">
        <v>0</v>
      </c>
      <c r="L278" s="31" t="n">
        <v>0</v>
      </c>
      <c r="M278" s="48" t="n">
        <v>6</v>
      </c>
      <c r="N278" s="48" t="n">
        <v>4.5</v>
      </c>
      <c r="O278" s="49" t="inlineStr">
        <is>
          <t>A heavy, intense forward with smart puck skills,</t>
        </is>
      </c>
    </row>
    <row r="279">
      <c r="A279" s="47" t="inlineStr">
        <is>
          <t>☐</t>
        </is>
      </c>
      <c r="B279" t="inlineStr">
        <is>
          <t>Kaden Pitre</t>
        </is>
      </c>
      <c r="C279" t="inlineStr">
        <is>
          <t>TBL</t>
        </is>
      </c>
      <c r="D279" t="inlineStr">
        <is>
          <t>F</t>
        </is>
      </c>
      <c r="E279" t="n">
        <v>20</v>
      </c>
      <c r="F279" t="n">
        <v>0</v>
      </c>
      <c r="G279" t="inlineStr">
        <is>
          <t>YES</t>
        </is>
      </c>
      <c r="I279" t="n">
        <v>0</v>
      </c>
      <c r="J279" s="31" t="n">
        <v>0</v>
      </c>
      <c r="K279" s="32" t="n">
        <v>0</v>
      </c>
      <c r="L279" s="31" t="n">
        <v>0</v>
      </c>
      <c r="M279" s="48" t="n">
        <v>6</v>
      </c>
      <c r="N279" s="48" t="n">
        <v>4.5</v>
      </c>
      <c r="O279" s="49" t="inlineStr">
        <is>
          <t>A defensive-minded center with a high motor who plays a physical game. Has flashed the ability to be a great two-way bottom-six player.</t>
        </is>
      </c>
    </row>
    <row r="280">
      <c r="A280" s="47" t="inlineStr">
        <is>
          <t>☐</t>
        </is>
      </c>
      <c r="B280" t="inlineStr">
        <is>
          <t>Matias Vanhanen</t>
        </is>
      </c>
      <c r="C280" t="inlineStr">
        <is>
          <t>NJD</t>
        </is>
      </c>
      <c r="D280" t="inlineStr">
        <is>
          <t>F</t>
        </is>
      </c>
      <c r="E280" t="n">
        <v>19</v>
      </c>
      <c r="F280" t="n">
        <v>0</v>
      </c>
      <c r="G280" t="inlineStr">
        <is>
          <t>YES</t>
        </is>
      </c>
      <c r="H280" t="n">
        <v>37</v>
      </c>
      <c r="I280" t="n">
        <v>0</v>
      </c>
      <c r="J280" s="31" t="n">
        <v>0</v>
      </c>
      <c r="K280" s="32" t="n">
        <v>0</v>
      </c>
      <c r="L280" s="31" t="n">
        <v>0</v>
      </c>
      <c r="M280" s="48" t="n">
        <v>6</v>
      </c>
      <c r="N280" s="48" t="n">
        <v>4.5</v>
      </c>
      <c r="O280" s="49" t="inlineStr">
        <is>
          <t>Playmaking winger with pace and inside-lane touch who excels on give-and-go entries; projects as a complementary middle-six scorer if strength and shot volume keep climbing.</t>
        </is>
      </c>
    </row>
    <row r="281">
      <c r="A281" s="47" t="inlineStr">
        <is>
          <t>☐</t>
        </is>
      </c>
      <c r="B281" t="inlineStr">
        <is>
          <t>Mikus Vecvanags</t>
        </is>
      </c>
      <c r="C281" t="inlineStr">
        <is>
          <t>MTL</t>
        </is>
      </c>
      <c r="D281" t="inlineStr">
        <is>
          <t>G</t>
        </is>
      </c>
      <c r="E281" t="n">
        <v>20</v>
      </c>
      <c r="F281" t="n">
        <v>0</v>
      </c>
      <c r="G281" t="inlineStr">
        <is>
          <t>YES</t>
        </is>
      </c>
      <c r="I281" t="n">
        <v>0</v>
      </c>
      <c r="J281" s="31" t="n">
        <v>0</v>
      </c>
      <c r="K281" s="32" t="n">
        <v>0</v>
      </c>
      <c r="L281" s="31" t="n">
        <v>0</v>
      </c>
      <c r="M281" s="48" t="n">
        <v>6</v>
      </c>
      <c r="N281" s="48" t="n">
        <v>4.5</v>
      </c>
      <c r="O281" s="49" t="inlineStr">
        <is>
          <t>An athletic and versatile goalie who can handle a large workload. Still needs to fill in his frame and add strength.</t>
        </is>
      </c>
    </row>
    <row r="282">
      <c r="A282" s="47" t="inlineStr">
        <is>
          <t>☐</t>
        </is>
      </c>
      <c r="B282" t="inlineStr">
        <is>
          <t>Simon Katolicky</t>
        </is>
      </c>
      <c r="C282" t="inlineStr">
        <is>
          <t>CGY</t>
        </is>
      </c>
      <c r="D282" t="inlineStr">
        <is>
          <t>F</t>
        </is>
      </c>
      <c r="E282" t="n">
        <v>18</v>
      </c>
      <c r="F282" t="n">
        <v>0</v>
      </c>
      <c r="G282" t="inlineStr">
        <is>
          <t>YES</t>
        </is>
      </c>
      <c r="H282" t="n">
        <v>132</v>
      </c>
      <c r="I282" t="n">
        <v>0</v>
      </c>
      <c r="J282" s="31" t="n">
        <v>0</v>
      </c>
      <c r="K282" s="32" t="n">
        <v>0</v>
      </c>
      <c r="L282" s="31" t="n">
        <v>0</v>
      </c>
      <c r="M282" s="48" t="n">
        <v>6</v>
      </c>
      <c r="N282" s="48" t="n">
        <v>4.5</v>
      </c>
      <c r="O282" s="49" t="inlineStr">
        <is>
          <t>A towering forward with genuine power forward upside.</t>
        </is>
      </c>
    </row>
    <row r="283">
      <c r="A283" s="47" t="inlineStr">
        <is>
          <t>☐</t>
        </is>
      </c>
      <c r="B283" t="inlineStr">
        <is>
          <t>Yan Melnikov</t>
        </is>
      </c>
      <c r="C283" t="inlineStr">
        <is>
          <t>(N/A)</t>
        </is>
      </c>
      <c r="D283" t="inlineStr">
        <is>
          <t>F</t>
        </is>
      </c>
      <c r="E283" t="n">
        <v>18</v>
      </c>
      <c r="F283" t="n">
        <v>0</v>
      </c>
      <c r="G283" t="inlineStr">
        <is>
          <t>YES</t>
        </is>
      </c>
      <c r="I283" t="n">
        <v>0</v>
      </c>
      <c r="J283" s="31" t="n">
        <v>0</v>
      </c>
      <c r="K283" s="32" t="n">
        <v>0</v>
      </c>
      <c r="L283" s="31" t="n">
        <v>0</v>
      </c>
      <c r="M283" s="48" t="n">
        <v>6</v>
      </c>
      <c r="N283" s="48" t="n">
        <v>4.5</v>
      </c>
      <c r="O283" s="49" t="inlineStr">
        <is>
          <t>A silky undersized playmaker, who also is willing to play physically on the forecheck. Melnikov’s offensive touch has earned him a handful of games at the VHL level.</t>
        </is>
      </c>
      <c r="P283" t="inlineStr">
        <is>
          <t>no NHL record - import or junior</t>
        </is>
      </c>
    </row>
    <row r="284">
      <c r="A284" s="47" t="inlineStr">
        <is>
          <t>☐</t>
        </is>
      </c>
      <c r="B284" t="inlineStr">
        <is>
          <t>Connor Davis</t>
        </is>
      </c>
      <c r="C284" t="inlineStr">
        <is>
          <t>VAN</t>
        </is>
      </c>
      <c r="D284" t="inlineStr">
        <is>
          <t>F</t>
        </is>
      </c>
      <c r="E284" t="n">
        <v>19</v>
      </c>
      <c r="F284" t="n">
        <v>0</v>
      </c>
      <c r="G284" t="inlineStr">
        <is>
          <t>YES</t>
        </is>
      </c>
      <c r="H284" t="n">
        <v>129</v>
      </c>
      <c r="I284" t="n">
        <v>0</v>
      </c>
      <c r="J284" s="31" t="n">
        <v>0</v>
      </c>
      <c r="K284" s="32" t="n">
        <v>0</v>
      </c>
      <c r="L284" s="31" t="n">
        <v>0</v>
      </c>
      <c r="M284" s="48" t="n">
        <v>6</v>
      </c>
      <c r="N284" s="48" t="n">
        <v>4.2</v>
      </c>
      <c r="O284" s="49" t="inlineStr">
        <is>
          <t>Right-shot winger with north-south speed and a quick release. Projects as a middle-six finisher who can add shots and even-strength goals if transition pace carries to the NCAA.</t>
        </is>
      </c>
    </row>
    <row r="285">
      <c r="A285" s="47" t="inlineStr">
        <is>
          <t>☐</t>
        </is>
      </c>
      <c r="B285" t="inlineStr">
        <is>
          <t>Adam Levac</t>
        </is>
      </c>
      <c r="C285" t="inlineStr">
        <is>
          <t>DET</t>
        </is>
      </c>
      <c r="D285" t="inlineStr">
        <is>
          <t>F</t>
        </is>
      </c>
      <c r="E285" t="n">
        <v>18</v>
      </c>
      <c r="F285" t="n">
        <v>0</v>
      </c>
      <c r="G285" t="inlineStr">
        <is>
          <t>YES</t>
        </is>
      </c>
      <c r="H285" t="n">
        <v>108</v>
      </c>
      <c r="I285" t="n">
        <v>0</v>
      </c>
      <c r="J285" s="31" t="n">
        <v>0</v>
      </c>
      <c r="K285" s="32" t="n">
        <v>0</v>
      </c>
      <c r="L285" s="31" t="n">
        <v>0</v>
      </c>
      <c r="M285" s="48" t="n">
        <v>6</v>
      </c>
      <c r="N285" s="48" t="n">
        <v>4</v>
      </c>
      <c r="O285" s="49" t="inlineStr">
        <is>
          <t>North-driving two-way center whose motor and forecheck travel, with third-line scoring upside if the point production climbs in his post-draft seasons.</t>
        </is>
      </c>
    </row>
    <row r="286">
      <c r="A286" s="47" t="inlineStr">
        <is>
          <t>☐</t>
        </is>
      </c>
      <c r="B286" t="inlineStr">
        <is>
          <t>Alexander Bilecki</t>
        </is>
      </c>
      <c r="C286" t="inlineStr">
        <is>
          <t>TOR</t>
        </is>
      </c>
      <c r="D286" t="inlineStr">
        <is>
          <t>D</t>
        </is>
      </c>
      <c r="E286" t="n">
        <v>18</v>
      </c>
      <c r="F286" t="n">
        <v>0</v>
      </c>
      <c r="G286" t="inlineStr">
        <is>
          <t>YES</t>
        </is>
      </c>
      <c r="H286" t="n">
        <v>60</v>
      </c>
      <c r="I286" t="n">
        <v>0</v>
      </c>
      <c r="J286" s="31" t="n">
        <v>0</v>
      </c>
      <c r="K286" s="32" t="n">
        <v>0</v>
      </c>
      <c r="L286" s="31" t="n">
        <v>0</v>
      </c>
      <c r="M286" s="48" t="n">
        <v>6</v>
      </c>
      <c r="N286" s="48" t="n">
        <v>4</v>
      </c>
      <c r="O286" s="49" t="inlineStr">
        <is>
          <t>A cerebral defenseman with strong passing touch.</t>
        </is>
      </c>
    </row>
    <row r="287">
      <c r="A287" s="47" t="inlineStr">
        <is>
          <t>☐</t>
        </is>
      </c>
      <c r="B287" t="inlineStr">
        <is>
          <t>Cole Zurawski</t>
        </is>
      </c>
      <c r="C287" t="inlineStr">
        <is>
          <t>FLA</t>
        </is>
      </c>
      <c r="D287" t="inlineStr">
        <is>
          <t>F</t>
        </is>
      </c>
      <c r="E287" t="n">
        <v>18</v>
      </c>
      <c r="F287" t="n">
        <v>0</v>
      </c>
      <c r="G287" t="inlineStr">
        <is>
          <t>YES</t>
        </is>
      </c>
      <c r="H287" t="n">
        <v>181</v>
      </c>
      <c r="I287" t="n">
        <v>0</v>
      </c>
      <c r="J287" s="31" t="n">
        <v>0</v>
      </c>
      <c r="K287" s="32" t="n">
        <v>0</v>
      </c>
      <c r="L287" s="31" t="n">
        <v>0</v>
      </c>
      <c r="M287" s="48" t="n">
        <v>6</v>
      </c>
      <c r="N287" s="48" t="n">
        <v>4</v>
      </c>
      <c r="O287" s="49" t="inlineStr">
        <is>
          <t>A confident rush attacker with some nice playmaking ideas.</t>
        </is>
      </c>
    </row>
    <row r="288">
      <c r="A288" s="47" t="inlineStr">
        <is>
          <t>☐</t>
        </is>
      </c>
      <c r="B288" t="inlineStr">
        <is>
          <t>Daniel Nieminen</t>
        </is>
      </c>
      <c r="C288" t="inlineStr">
        <is>
          <t>NSH</t>
        </is>
      </c>
      <c r="D288" t="inlineStr">
        <is>
          <t>D</t>
        </is>
      </c>
      <c r="E288" t="n">
        <v>20</v>
      </c>
      <c r="F288" t="n">
        <v>0</v>
      </c>
      <c r="G288" t="inlineStr">
        <is>
          <t>YES</t>
        </is>
      </c>
      <c r="I288" t="n">
        <v>0</v>
      </c>
      <c r="J288" s="31" t="n">
        <v>0</v>
      </c>
      <c r="K288" s="32" t="n">
        <v>0</v>
      </c>
      <c r="L288" s="31" t="n">
        <v>0</v>
      </c>
      <c r="M288" s="48" t="n">
        <v>6</v>
      </c>
      <c r="N288" s="48" t="n">
        <v>4</v>
      </c>
      <c r="O288" s="49" t="inlineStr">
        <is>
          <t>Smooth skating, two-way defenseman.</t>
        </is>
      </c>
    </row>
    <row r="289">
      <c r="A289" s="47" t="inlineStr">
        <is>
          <t>☐</t>
        </is>
      </c>
      <c r="B289" t="inlineStr">
        <is>
          <t>Elijah Neuenschwander</t>
        </is>
      </c>
      <c r="C289" t="inlineStr">
        <is>
          <t>ANA</t>
        </is>
      </c>
      <c r="D289" t="inlineStr">
        <is>
          <t>G</t>
        </is>
      </c>
      <c r="E289" t="n">
        <v>19</v>
      </c>
      <c r="F289" t="n">
        <v>0</v>
      </c>
      <c r="G289" t="inlineStr">
        <is>
          <t>YES</t>
        </is>
      </c>
      <c r="I289" t="n">
        <v>0</v>
      </c>
      <c r="J289" s="31" t="n">
        <v>0</v>
      </c>
      <c r="K289" s="32" t="n">
        <v>0</v>
      </c>
      <c r="L289" s="31" t="n">
        <v>0</v>
      </c>
      <c r="M289" s="48" t="n">
        <v>6</v>
      </c>
      <c r="N289" s="48" t="n">
        <v>4</v>
      </c>
      <c r="O289" s="49" t="inlineStr">
        <is>
          <t>A long-term goalie prospect with size and skill, his NHL upside depends on improving his quickness and dealing with successive reaction plays.</t>
        </is>
      </c>
    </row>
    <row r="290">
      <c r="A290" s="47" t="inlineStr">
        <is>
          <t>☐</t>
        </is>
      </c>
      <c r="B290" t="inlineStr">
        <is>
          <t>Fyodor Avramov</t>
        </is>
      </c>
      <c r="C290" t="inlineStr">
        <is>
          <t>CAR</t>
        </is>
      </c>
      <c r="D290" t="inlineStr">
        <is>
          <t>F</t>
        </is>
      </c>
      <c r="E290" t="n">
        <v>20</v>
      </c>
      <c r="F290" t="n">
        <v>0</v>
      </c>
      <c r="G290" t="inlineStr">
        <is>
          <t>YES</t>
        </is>
      </c>
      <c r="I290" t="n">
        <v>0</v>
      </c>
      <c r="J290" s="31" t="n">
        <v>0</v>
      </c>
      <c r="K290" s="32" t="n">
        <v>0</v>
      </c>
      <c r="L290" s="31" t="n">
        <v>0</v>
      </c>
      <c r="M290" s="48" t="n">
        <v>6</v>
      </c>
      <c r="N290" s="48" t="n">
        <v>4</v>
      </c>
      <c r="O290" s="49" t="inlineStr">
        <is>
          <t>A raw but skilled hulking winger who uses his physicality liberally.</t>
        </is>
      </c>
    </row>
    <row r="291">
      <c r="A291" s="47" t="inlineStr">
        <is>
          <t>☐</t>
        </is>
      </c>
      <c r="B291" t="inlineStr">
        <is>
          <t>Hunter St. Martin</t>
        </is>
      </c>
      <c r="C291" t="inlineStr">
        <is>
          <t>FLA</t>
        </is>
      </c>
      <c r="D291" t="inlineStr">
        <is>
          <t>F</t>
        </is>
      </c>
      <c r="E291" t="n">
        <v>21</v>
      </c>
      <c r="F291" t="n">
        <v>0</v>
      </c>
      <c r="G291" t="inlineStr">
        <is>
          <t>YES</t>
        </is>
      </c>
      <c r="I291" t="n">
        <v>0</v>
      </c>
      <c r="J291" s="31" t="n">
        <v>0</v>
      </c>
      <c r="K291" s="32" t="n">
        <v>0</v>
      </c>
      <c r="L291" s="31" t="n">
        <v>0</v>
      </c>
      <c r="M291" s="48" t="n">
        <v>6</v>
      </c>
      <c r="N291" s="48" t="n">
        <v>4</v>
      </c>
      <c r="O291" s="49" t="inlineStr">
        <is>
          <t>A true Swiss Army Knife style player, St. Martin can play in any situation and play alongside bottom-six grinders or top-six scorers. His skating is one of his best attributes and could help him take the next leap in his game. He will need to improve most aspects of his game, especially his consistency, to make the NHL but as a player who went in the sixth round as an overager, St. Martin looks to be a nice upside bet.</t>
        </is>
      </c>
    </row>
    <row r="292">
      <c r="A292" s="47" t="inlineStr">
        <is>
          <t>☐</t>
        </is>
      </c>
      <c r="B292" t="inlineStr">
        <is>
          <t>Jesper Vikman</t>
        </is>
      </c>
      <c r="C292" t="inlineStr">
        <is>
          <t>(N/A)</t>
        </is>
      </c>
      <c r="D292" t="inlineStr">
        <is>
          <t>G</t>
        </is>
      </c>
      <c r="E292" t="n">
        <v>24</v>
      </c>
      <c r="F292" t="n">
        <v>0</v>
      </c>
      <c r="G292" t="inlineStr">
        <is>
          <t>YES</t>
        </is>
      </c>
      <c r="I292" t="n">
        <v>0</v>
      </c>
      <c r="J292" s="31" t="n">
        <v>0</v>
      </c>
      <c r="K292" s="32" t="n">
        <v>0</v>
      </c>
      <c r="L292" s="31" t="n">
        <v>0</v>
      </c>
      <c r="M292" s="48" t="n">
        <v>6</v>
      </c>
      <c r="N292" s="48" t="n">
        <v>4</v>
      </c>
      <c r="O292" s="49" t="inlineStr">
        <is>
          <t>It’s all about potential and tools for the large framed Vikman. He’s poised, has a fair amount of high level experience for his age, and could find himself as a 1B/backup option in the NHL someday if things fall his way.</t>
        </is>
      </c>
    </row>
    <row r="293">
      <c r="A293" s="47" t="inlineStr">
        <is>
          <t>☐</t>
        </is>
      </c>
      <c r="B293" t="inlineStr">
        <is>
          <t>Kalle Vaisanen</t>
        </is>
      </c>
      <c r="C293" t="inlineStr">
        <is>
          <t>BOS</t>
        </is>
      </c>
      <c r="D293" t="inlineStr">
        <is>
          <t>F</t>
        </is>
      </c>
      <c r="E293" t="n">
        <v>23</v>
      </c>
      <c r="F293" t="n">
        <v>0</v>
      </c>
      <c r="G293" t="inlineStr">
        <is>
          <t>YES</t>
        </is>
      </c>
      <c r="I293" t="n">
        <v>0</v>
      </c>
      <c r="J293" s="31" t="n">
        <v>0</v>
      </c>
      <c r="K293" s="32" t="n">
        <v>0</v>
      </c>
      <c r="L293" s="31" t="n">
        <v>0</v>
      </c>
      <c r="M293" s="48" t="n">
        <v>6</v>
      </c>
      <c r="N293" s="48" t="n">
        <v>4</v>
      </c>
      <c r="O293" s="49" t="inlineStr">
        <is>
          <t>Playmaking forward developing overseas for TPS in the Finnish League. Big bodied forward who utilizes his size and strength.</t>
        </is>
      </c>
    </row>
    <row r="294">
      <c r="A294" s="47" t="inlineStr">
        <is>
          <t>☐</t>
        </is>
      </c>
      <c r="B294" t="inlineStr">
        <is>
          <t>Nikita Novosyolov</t>
        </is>
      </c>
      <c r="C294" t="inlineStr">
        <is>
          <t>COL</t>
        </is>
      </c>
      <c r="D294" t="inlineStr">
        <is>
          <t>G</t>
        </is>
      </c>
      <c r="E294" t="n">
        <v>22</v>
      </c>
      <c r="F294" t="n">
        <v>0</v>
      </c>
      <c r="G294" t="inlineStr">
        <is>
          <t>YES</t>
        </is>
      </c>
      <c r="I294" t="n">
        <v>0</v>
      </c>
      <c r="J294" s="31" t="n">
        <v>0</v>
      </c>
      <c r="K294" s="32" t="n">
        <v>0</v>
      </c>
      <c r="L294" s="31" t="n">
        <v>0</v>
      </c>
      <c r="M294" s="48" t="n">
        <v>6</v>
      </c>
      <c r="N294" s="48" t="n">
        <v>4</v>
      </c>
      <c r="O294" s="49" t="inlineStr">
        <is>
          <t>Standout netminder from Russian junior in need of starts in stronger leagues</t>
        </is>
      </c>
    </row>
    <row r="295">
      <c r="A295" s="47" t="inlineStr">
        <is>
          <t>☐</t>
        </is>
      </c>
      <c r="B295" t="inlineStr">
        <is>
          <t>Stepan Gorbunov</t>
        </is>
      </c>
      <c r="C295" t="inlineStr">
        <is>
          <t>FLA</t>
        </is>
      </c>
      <c r="D295" t="inlineStr">
        <is>
          <t>F</t>
        </is>
      </c>
      <c r="E295" t="n">
        <v>20</v>
      </c>
      <c r="F295" t="n">
        <v>0</v>
      </c>
      <c r="G295" t="inlineStr">
        <is>
          <t>YES</t>
        </is>
      </c>
      <c r="I295" t="n">
        <v>0</v>
      </c>
      <c r="J295" s="31" t="n">
        <v>0</v>
      </c>
      <c r="K295" s="32" t="n">
        <v>0</v>
      </c>
      <c r="L295" s="31" t="n">
        <v>0</v>
      </c>
      <c r="M295" s="48" t="n">
        <v>6</v>
      </c>
      <c r="N295" s="48" t="n">
        <v>4</v>
      </c>
      <c r="O295" s="49" t="inlineStr">
        <is>
          <t>An imposing skater that can play both forward and defense, Gorbunov skates well for his size, and as he continues to refine his game, could be an excellent bottom-six piece who can add points and penalty minutes.</t>
        </is>
      </c>
    </row>
    <row r="296">
      <c r="A296" s="47" t="inlineStr">
        <is>
          <t>☐</t>
        </is>
      </c>
      <c r="B296" t="inlineStr">
        <is>
          <t>Vertti Svensk</t>
        </is>
      </c>
      <c r="C296" t="inlineStr">
        <is>
          <t>LAK</t>
        </is>
      </c>
      <c r="D296" t="inlineStr">
        <is>
          <t>D</t>
        </is>
      </c>
      <c r="E296" t="n">
        <v>18</v>
      </c>
      <c r="F296" t="n">
        <v>0</v>
      </c>
      <c r="G296" t="inlineStr">
        <is>
          <t>YES</t>
        </is>
      </c>
      <c r="H296" t="n">
        <v>145</v>
      </c>
      <c r="I296" t="n">
        <v>0</v>
      </c>
      <c r="J296" s="31" t="n">
        <v>0</v>
      </c>
      <c r="K296" s="32" t="n">
        <v>0</v>
      </c>
      <c r="L296" s="31" t="n">
        <v>0</v>
      </c>
      <c r="M296" s="48" t="n">
        <v>6</v>
      </c>
      <c r="N296" s="48" t="n">
        <v>4</v>
      </c>
      <c r="O296" s="49" t="inlineStr">
        <is>
          <t>Highly mobile defender with brilliant skating, but whose game needs a lot of refinement.</t>
        </is>
      </c>
    </row>
    <row r="297">
      <c r="A297" s="47" t="inlineStr">
        <is>
          <t>☐</t>
        </is>
      </c>
      <c r="B297" t="inlineStr">
        <is>
          <t>Wiggo Sorensson</t>
        </is>
      </c>
      <c r="C297" t="inlineStr">
        <is>
          <t>CAR</t>
        </is>
      </c>
      <c r="D297" t="inlineStr">
        <is>
          <t>F</t>
        </is>
      </c>
      <c r="E297" t="n">
        <v>18</v>
      </c>
      <c r="F297" t="n">
        <v>0</v>
      </c>
      <c r="G297" t="inlineStr">
        <is>
          <t>YES</t>
        </is>
      </c>
      <c r="H297" t="n">
        <v>61</v>
      </c>
      <c r="I297" t="n">
        <v>0</v>
      </c>
      <c r="J297" s="31" t="n">
        <v>0</v>
      </c>
      <c r="K297" s="32" t="n">
        <v>0</v>
      </c>
      <c r="L297" s="31" t="n">
        <v>0</v>
      </c>
      <c r="M297" s="48" t="n">
        <v>6</v>
      </c>
      <c r="N297" s="48" t="n">
        <v>4</v>
      </c>
      <c r="O297" s="49" t="inlineStr">
        <is>
          <t>A slippery forward with elite skating ability.</t>
        </is>
      </c>
    </row>
    <row r="298">
      <c r="A298" s="47" t="inlineStr">
        <is>
          <t>☐</t>
        </is>
      </c>
      <c r="B298" t="inlineStr">
        <is>
          <t>Emile Guite</t>
        </is>
      </c>
      <c r="C298" t="inlineStr">
        <is>
          <t>ANA</t>
        </is>
      </c>
      <c r="D298" t="inlineStr">
        <is>
          <t>F</t>
        </is>
      </c>
      <c r="E298" t="n">
        <v>19</v>
      </c>
      <c r="F298" t="n">
        <v>0</v>
      </c>
      <c r="G298" t="inlineStr">
        <is>
          <t>YES</t>
        </is>
      </c>
      <c r="I298" t="n">
        <v>0</v>
      </c>
      <c r="J298" s="31" t="n">
        <v>0</v>
      </c>
      <c r="K298" s="32" t="n">
        <v>0</v>
      </c>
      <c r="L298" s="31" t="n">
        <v>0</v>
      </c>
      <c r="M298" s="48" t="n">
        <v>6</v>
      </c>
      <c r="N298" s="48" t="n">
        <v>3.5</v>
      </c>
      <c r="O298" s="49" t="inlineStr">
        <is>
          <t>A high-risk, high-reward sniper with intriguing offensive instincts and off-puck intelligence, his path to the NHL depends on physical development and the ability to prove his regression was a one-off</t>
        </is>
      </c>
    </row>
    <row r="299">
      <c r="A299" s="47" t="inlineStr">
        <is>
          <t>☐</t>
        </is>
      </c>
      <c r="B299" t="inlineStr">
        <is>
          <t>Karl Annborn</t>
        </is>
      </c>
      <c r="C299" t="inlineStr">
        <is>
          <t>SEA</t>
        </is>
      </c>
      <c r="D299" t="inlineStr">
        <is>
          <t>D</t>
        </is>
      </c>
      <c r="E299" t="n">
        <v>19</v>
      </c>
      <c r="F299" t="n">
        <v>0</v>
      </c>
      <c r="G299" t="inlineStr">
        <is>
          <t>YES</t>
        </is>
      </c>
      <c r="I299" t="n">
        <v>0</v>
      </c>
      <c r="J299" s="31" t="n">
        <v>0</v>
      </c>
      <c r="K299" s="32" t="n">
        <v>0</v>
      </c>
      <c r="L299" s="31" t="n">
        <v>0</v>
      </c>
      <c r="M299" s="48" t="n">
        <v>6</v>
      </c>
      <c r="N299" s="48" t="n">
        <v>3.5</v>
      </c>
      <c r="O299" s="49" t="inlineStr">
        <is>
          <t>A reliable two-way defenseman with a high hockey IQ and excellent passing ability but lacks high-end skill.</t>
        </is>
      </c>
    </row>
    <row r="300">
      <c r="A300" s="47" t="inlineStr">
        <is>
          <t>☐</t>
        </is>
      </c>
      <c r="B300" t="inlineStr">
        <is>
          <t>Matvei Kotkov</t>
        </is>
      </c>
      <c r="C300" t="inlineStr">
        <is>
          <t>BOS</t>
        </is>
      </c>
      <c r="D300" t="inlineStr">
        <is>
          <t>F</t>
        </is>
      </c>
      <c r="E300" t="n">
        <v>18</v>
      </c>
      <c r="F300" t="n">
        <v>0</v>
      </c>
      <c r="G300" t="inlineStr">
        <is>
          <t>YES</t>
        </is>
      </c>
      <c r="H300" t="n">
        <v>104</v>
      </c>
      <c r="I300" t="n">
        <v>0</v>
      </c>
      <c r="J300" s="31" t="n">
        <v>0</v>
      </c>
      <c r="K300" s="32" t="n">
        <v>0</v>
      </c>
      <c r="L300" s="31" t="n">
        <v>0</v>
      </c>
      <c r="M300" s="48" t="n">
        <v>6</v>
      </c>
      <c r="N300" s="48" t="n">
        <v>3.5</v>
      </c>
      <c r="O300" s="49" t="inlineStr">
        <is>
          <t>A lethal shooter who finds quiet ice, lacks strength.</t>
        </is>
      </c>
    </row>
    <row r="301">
      <c r="A301" s="47" t="inlineStr">
        <is>
          <t>☐</t>
        </is>
      </c>
      <c r="B301" t="inlineStr">
        <is>
          <t>Aku Koskenvuo</t>
        </is>
      </c>
      <c r="C301" t="inlineStr">
        <is>
          <t>VAN</t>
        </is>
      </c>
      <c r="D301" t="inlineStr">
        <is>
          <t>G</t>
        </is>
      </c>
      <c r="E301" t="n">
        <v>23</v>
      </c>
      <c r="F301" t="n">
        <v>0</v>
      </c>
      <c r="G301" t="inlineStr">
        <is>
          <t>YES</t>
        </is>
      </c>
      <c r="I301" t="n">
        <v>0</v>
      </c>
      <c r="J301" s="31" t="n">
        <v>0</v>
      </c>
      <c r="K301" s="32" t="n">
        <v>0</v>
      </c>
      <c r="L301" s="31" t="n">
        <v>0</v>
      </c>
      <c r="M301" s="48" t="n">
        <v>6</v>
      </c>
      <c r="N301" s="48" t="n">
        <v>3</v>
      </c>
      <c r="O301" s="49" t="inlineStr">
        <is>
          <t>An athletic goaltender who moves well for his size.</t>
        </is>
      </c>
    </row>
    <row r="302">
      <c r="A302" s="47" t="inlineStr">
        <is>
          <t>☐</t>
        </is>
      </c>
      <c r="B302" t="inlineStr">
        <is>
          <t>Darels Uljanskis</t>
        </is>
      </c>
      <c r="C302" t="inlineStr">
        <is>
          <t>ANA</t>
        </is>
      </c>
      <c r="D302" t="inlineStr">
        <is>
          <t>D</t>
        </is>
      </c>
      <c r="E302" t="n">
        <v>20</v>
      </c>
      <c r="F302" t="n">
        <v>0</v>
      </c>
      <c r="G302" t="inlineStr">
        <is>
          <t>YES</t>
        </is>
      </c>
      <c r="I302" t="n">
        <v>0</v>
      </c>
      <c r="J302" s="31" t="n">
        <v>0</v>
      </c>
      <c r="K302" s="32" t="n">
        <v>0</v>
      </c>
      <c r="L302" s="31" t="n">
        <v>0</v>
      </c>
      <c r="M302" s="48" t="n">
        <v>6</v>
      </c>
      <c r="N302" s="48" t="n">
        <v>3</v>
      </c>
      <c r="O302" s="49" t="inlineStr">
        <is>
          <t>An offensive-minded defenseman who shines on the power play. He is still raw and has to develop most aspects of his game to make the NHL.</t>
        </is>
      </c>
    </row>
    <row r="303">
      <c r="A303" s="47" t="inlineStr">
        <is>
          <t>☐</t>
        </is>
      </c>
      <c r="B303" t="inlineStr">
        <is>
          <t>Hugo Ollas</t>
        </is>
      </c>
      <c r="C303" t="inlineStr">
        <is>
          <t>(N/A)</t>
        </is>
      </c>
      <c r="D303" t="inlineStr">
        <is>
          <t>G</t>
        </is>
      </c>
      <c r="E303" t="n">
        <v>24</v>
      </c>
      <c r="F303" t="n">
        <v>0</v>
      </c>
      <c r="G303" t="inlineStr">
        <is>
          <t>YES</t>
        </is>
      </c>
      <c r="I303" t="n">
        <v>0</v>
      </c>
      <c r="J303" s="31" t="n">
        <v>0</v>
      </c>
      <c r="K303" s="32" t="n">
        <v>0</v>
      </c>
      <c r="L303" s="31" t="n">
        <v>0</v>
      </c>
      <c r="M303" s="48" t="n">
        <v>6</v>
      </c>
      <c r="N303" s="48" t="n">
        <v>3</v>
      </c>
      <c r="O303" s="49" t="inlineStr">
        <is>
          <t>A big technical goaltender who relies on his size to cover the net.</t>
        </is>
      </c>
    </row>
    <row r="304">
      <c r="A304" s="47" t="inlineStr">
        <is>
          <t>☐</t>
        </is>
      </c>
      <c r="B304" t="inlineStr">
        <is>
          <t>Ilya Fedotov</t>
        </is>
      </c>
      <c r="C304" t="inlineStr">
        <is>
          <t>UTA</t>
        </is>
      </c>
      <c r="D304" t="inlineStr">
        <is>
          <t>F</t>
        </is>
      </c>
      <c r="E304" t="n">
        <v>23</v>
      </c>
      <c r="F304" t="n">
        <v>0</v>
      </c>
      <c r="G304" t="inlineStr">
        <is>
          <t>YES</t>
        </is>
      </c>
      <c r="I304" t="n">
        <v>0</v>
      </c>
      <c r="J304" s="31" t="n">
        <v>0</v>
      </c>
      <c r="K304" s="32" t="n">
        <v>0</v>
      </c>
      <c r="L304" s="31" t="n">
        <v>0</v>
      </c>
      <c r="M304" s="48" t="n">
        <v>6</v>
      </c>
      <c r="N304" s="48" t="n">
        <v>3</v>
      </c>
      <c r="O304" s="49" t="inlineStr">
        <is>
          <t>Has the making of a power playmaking winger.</t>
        </is>
      </c>
    </row>
    <row r="305">
      <c r="A305" s="47" t="inlineStr">
        <is>
          <t>☐</t>
        </is>
      </c>
      <c r="B305" t="inlineStr">
        <is>
          <t>Yegor Yegorov</t>
        </is>
      </c>
      <c r="C305" t="inlineStr">
        <is>
          <t>CGY</t>
        </is>
      </c>
      <c r="D305" t="inlineStr">
        <is>
          <t>G</t>
        </is>
      </c>
      <c r="E305" t="n">
        <v>21</v>
      </c>
      <c r="F305" t="n">
        <v>0</v>
      </c>
      <c r="G305" t="inlineStr">
        <is>
          <t>YES</t>
        </is>
      </c>
      <c r="I305" t="n">
        <v>0</v>
      </c>
      <c r="J305" s="31" t="n">
        <v>0</v>
      </c>
      <c r="K305" s="32" t="n">
        <v>0</v>
      </c>
      <c r="L305" s="31" t="n">
        <v>0</v>
      </c>
      <c r="M305" s="48" t="n">
        <v>6</v>
      </c>
      <c r="N305" s="48" t="n">
        <v>3</v>
      </c>
      <c r="O305" s="49" t="inlineStr">
        <is>
          <t>A decent goaltender who has struggled since being drafted. His strongest asset is explosiveness from post to post, and his ability to jump out to improve his positioning. He will need to work his way up the Russian hockey system before coming to North America. A long-term project that will need to reach his next level to have an NHL future</t>
        </is>
      </c>
    </row>
    <row r="306">
      <c r="A306" s="47" t="inlineStr">
        <is>
          <t>☐</t>
        </is>
      </c>
      <c r="B306" t="inlineStr">
        <is>
          <t>Benjamin Gaudreau</t>
        </is>
      </c>
      <c r="C306" t="inlineStr">
        <is>
          <t>MTL</t>
        </is>
      </c>
      <c r="D306" t="inlineStr">
        <is>
          <t>G</t>
        </is>
      </c>
      <c r="E306" t="n">
        <v>23</v>
      </c>
      <c r="F306" t="n">
        <v>0</v>
      </c>
      <c r="G306" t="inlineStr">
        <is>
          <t>YES</t>
        </is>
      </c>
      <c r="I306" t="n">
        <v>0</v>
      </c>
      <c r="J306" s="31" t="n">
        <v>0</v>
      </c>
      <c r="K306" s="32" t="n">
        <v>0</v>
      </c>
      <c r="L306" s="31" t="n">
        <v>0</v>
      </c>
      <c r="M306" s="48" t="n">
        <v>5.6</v>
      </c>
      <c r="N306" s="48" t="n">
        <v>2.8</v>
      </c>
      <c r="O306" s="49" t="inlineStr">
        <is>
          <t>Quick, athletic goaltender who reads the play well. His development path could be a long one but he has the potential to become a starting goaltender at the NHL level.</t>
        </is>
      </c>
    </row>
    <row r="307">
      <c r="A307" s="47" t="inlineStr">
        <is>
          <t>☐</t>
        </is>
      </c>
      <c r="B307" t="inlineStr">
        <is>
          <t>Cole McWard</t>
        </is>
      </c>
      <c r="C307" t="inlineStr">
        <is>
          <t>TOR</t>
        </is>
      </c>
      <c r="D307" t="inlineStr">
        <is>
          <t>D</t>
        </is>
      </c>
      <c r="E307" t="n">
        <v>25</v>
      </c>
      <c r="F307" t="n">
        <v>9</v>
      </c>
      <c r="G307" t="inlineStr">
        <is>
          <t>YES</t>
        </is>
      </c>
      <c r="I307" t="n">
        <v>3</v>
      </c>
      <c r="J307" s="31" t="n">
        <v>0.95</v>
      </c>
      <c r="K307" s="32" t="n">
        <v>0.32</v>
      </c>
      <c r="L307" s="31" t="n">
        <v>0.74</v>
      </c>
      <c r="M307" s="48" t="n">
        <v>5.5</v>
      </c>
      <c r="N307" s="48" t="n">
        <v>7.5</v>
      </c>
      <c r="O307" s="49" t="inlineStr">
        <is>
          <t>A mobile right-shot defender who brings size and some offensive touch. Projects as a bottom-pairing NHL defender.</t>
        </is>
      </c>
    </row>
    <row r="308">
      <c r="A308" s="47" t="inlineStr">
        <is>
          <t>☐</t>
        </is>
      </c>
      <c r="B308" t="inlineStr">
        <is>
          <t>Jaroslav Chmelar</t>
        </is>
      </c>
      <c r="C308" t="inlineStr">
        <is>
          <t>NYR</t>
        </is>
      </c>
      <c r="D308" t="inlineStr">
        <is>
          <t>F</t>
        </is>
      </c>
      <c r="E308" t="n">
        <v>23</v>
      </c>
      <c r="F308" t="n">
        <v>28</v>
      </c>
      <c r="G308" t="inlineStr">
        <is>
          <t>YES</t>
        </is>
      </c>
      <c r="I308" t="n">
        <v>28</v>
      </c>
      <c r="J308" s="31" t="n">
        <v>13.04</v>
      </c>
      <c r="K308" s="32" t="n">
        <v>0.47</v>
      </c>
      <c r="L308" s="31" t="n">
        <v>17.1</v>
      </c>
      <c r="M308" s="48" t="n">
        <v>5.5</v>
      </c>
      <c r="N308" s="48" t="n">
        <v>7</v>
      </c>
      <c r="O308" s="49" t="inlineStr">
        <is>
          <t>Big-bodied forward who will need lots of time to develop his game in North America.</t>
        </is>
      </c>
    </row>
    <row r="309">
      <c r="A309" s="47" t="inlineStr">
        <is>
          <t>☐</t>
        </is>
      </c>
      <c r="B309" t="inlineStr">
        <is>
          <t>Georgi Romanov</t>
        </is>
      </c>
      <c r="C309" t="inlineStr">
        <is>
          <t>STL</t>
        </is>
      </c>
      <c r="D309" t="inlineStr">
        <is>
          <t>G</t>
        </is>
      </c>
      <c r="E309" t="n">
        <v>26</v>
      </c>
      <c r="F309" t="n">
        <v>10</v>
      </c>
      <c r="G309" t="inlineStr">
        <is>
          <t>YES</t>
        </is>
      </c>
      <c r="I309" t="n">
        <v>0</v>
      </c>
      <c r="J309" s="31" t="n">
        <v>0</v>
      </c>
      <c r="K309" s="32" t="n">
        <v>0</v>
      </c>
      <c r="L309" s="31" t="n">
        <v>0</v>
      </c>
      <c r="M309" s="48" t="n">
        <v>5.5</v>
      </c>
      <c r="N309" s="48" t="n">
        <v>7</v>
      </c>
      <c r="O309" s="49" t="inlineStr">
        <is>
          <t>An athletic goaltender with raw skill and moves well from side to side. Needs time to refine his game.</t>
        </is>
      </c>
    </row>
    <row r="310">
      <c r="A310" s="47" t="inlineStr">
        <is>
          <t>☐</t>
        </is>
      </c>
      <c r="B310" t="inlineStr">
        <is>
          <t>Mathieu Cataford</t>
        </is>
      </c>
      <c r="C310" t="inlineStr">
        <is>
          <t>VGK</t>
        </is>
      </c>
      <c r="D310" t="inlineStr">
        <is>
          <t>F</t>
        </is>
      </c>
      <c r="E310" t="n">
        <v>21</v>
      </c>
      <c r="F310" t="n">
        <v>0</v>
      </c>
      <c r="G310" t="inlineStr">
        <is>
          <t>YES</t>
        </is>
      </c>
      <c r="I310" t="n">
        <v>0</v>
      </c>
      <c r="J310" s="31" t="n">
        <v>0</v>
      </c>
      <c r="K310" s="32" t="n">
        <v>0</v>
      </c>
      <c r="L310" s="31" t="n">
        <v>0</v>
      </c>
      <c r="M310" s="48" t="n">
        <v>5.5</v>
      </c>
      <c r="N310" s="48" t="n">
        <v>7</v>
      </c>
      <c r="O310" s="49" t="inlineStr">
        <is>
          <t>Well-rounded, hardworking forward who plays with pace. Has potential as a complementary top-six forward or strong third-liner at the NHL level.</t>
        </is>
      </c>
    </row>
    <row r="311">
      <c r="A311" s="47" t="inlineStr">
        <is>
          <t>☐</t>
        </is>
      </c>
      <c r="B311" t="inlineStr">
        <is>
          <t>Max Psenicka</t>
        </is>
      </c>
      <c r="C311" t="inlineStr">
        <is>
          <t>UTA</t>
        </is>
      </c>
      <c r="D311" t="inlineStr">
        <is>
          <t>D</t>
        </is>
      </c>
      <c r="E311" t="n">
        <v>19</v>
      </c>
      <c r="F311" t="n">
        <v>0</v>
      </c>
      <c r="G311" t="inlineStr">
        <is>
          <t>YES</t>
        </is>
      </c>
      <c r="I311" t="n">
        <v>0</v>
      </c>
      <c r="J311" s="31" t="n">
        <v>0</v>
      </c>
      <c r="K311" s="32" t="n">
        <v>0</v>
      </c>
      <c r="L311" s="31" t="n">
        <v>0</v>
      </c>
      <c r="M311" s="48" t="n">
        <v>5.5</v>
      </c>
      <c r="N311" s="48" t="n">
        <v>7</v>
      </c>
      <c r="O311" s="49" t="inlineStr">
        <is>
          <t>A big righty with shutdown tendencies, the Czech import entrenched himself as an invaluable piece to his team’s playoff run.</t>
        </is>
      </c>
    </row>
    <row r="312">
      <c r="A312" s="47" t="inlineStr">
        <is>
          <t>☐</t>
        </is>
      </c>
      <c r="B312" t="inlineStr">
        <is>
          <t>Samuel Poulin</t>
        </is>
      </c>
      <c r="C312" t="inlineStr">
        <is>
          <t>MTL</t>
        </is>
      </c>
      <c r="D312" t="inlineStr">
        <is>
          <t>F</t>
        </is>
      </c>
      <c r="E312" t="n">
        <v>25</v>
      </c>
      <c r="F312" t="n">
        <v>15</v>
      </c>
      <c r="G312" t="inlineStr">
        <is>
          <t>YES</t>
        </is>
      </c>
      <c r="I312" t="n">
        <v>2</v>
      </c>
      <c r="J312" s="31" t="n">
        <v>0.18</v>
      </c>
      <c r="K312" s="32" t="n">
        <v>0.09</v>
      </c>
      <c r="L312" s="31" t="n">
        <v>0.33</v>
      </c>
      <c r="M312" s="48" t="n">
        <v>5.5</v>
      </c>
      <c r="N312" s="48" t="n">
        <v>6.5</v>
      </c>
      <c r="O312" s="49" t="inlineStr">
        <is>
          <t>A husky, hard-working power forward with good genes with middle-six upside</t>
        </is>
      </c>
    </row>
    <row r="313">
      <c r="A313" s="47" t="inlineStr">
        <is>
          <t>☐</t>
        </is>
      </c>
      <c r="B313" t="inlineStr">
        <is>
          <t>Caedan Bankier</t>
        </is>
      </c>
      <c r="C313" t="inlineStr">
        <is>
          <t>MIN</t>
        </is>
      </c>
      <c r="D313" t="inlineStr">
        <is>
          <t>F</t>
        </is>
      </c>
      <c r="E313" t="n">
        <v>23</v>
      </c>
      <c r="F313" t="n">
        <v>0</v>
      </c>
      <c r="G313" t="inlineStr">
        <is>
          <t>YES</t>
        </is>
      </c>
      <c r="I313" t="n">
        <v>0</v>
      </c>
      <c r="J313" s="31" t="n">
        <v>0</v>
      </c>
      <c r="K313" s="32" t="n">
        <v>0</v>
      </c>
      <c r="L313" s="31" t="n">
        <v>0</v>
      </c>
      <c r="M313" s="48" t="n">
        <v>5.5</v>
      </c>
      <c r="N313" s="48" t="n">
        <v>6.5</v>
      </c>
      <c r="O313" s="49" t="inlineStr">
        <is>
          <t>Strong power forward with great size, which could be beneficial at the NHL level. He battles well along the boards and has strong puck-possession skills.</t>
        </is>
      </c>
    </row>
    <row r="314">
      <c r="A314" s="47" t="inlineStr">
        <is>
          <t>☐</t>
        </is>
      </c>
      <c r="B314" t="inlineStr">
        <is>
          <t>Eddie Genborg</t>
        </is>
      </c>
      <c r="C314" t="inlineStr">
        <is>
          <t>DET</t>
        </is>
      </c>
      <c r="D314" t="inlineStr">
        <is>
          <t>F</t>
        </is>
      </c>
      <c r="E314" t="n">
        <v>19</v>
      </c>
      <c r="F314" t="n">
        <v>0</v>
      </c>
      <c r="G314" t="inlineStr">
        <is>
          <t>YES</t>
        </is>
      </c>
      <c r="I314" t="n">
        <v>0</v>
      </c>
      <c r="J314" s="31" t="n">
        <v>0</v>
      </c>
      <c r="K314" s="32" t="n">
        <v>0</v>
      </c>
      <c r="L314" s="31" t="n">
        <v>0</v>
      </c>
      <c r="M314" s="48" t="n">
        <v>5.5</v>
      </c>
      <c r="N314" s="48" t="n">
        <v>6.5</v>
      </c>
      <c r="O314" s="49" t="inlineStr">
        <is>
          <t>A physical and shifty winger who plays with plenty of passion.</t>
        </is>
      </c>
    </row>
    <row r="315">
      <c r="A315" s="47" t="inlineStr">
        <is>
          <t>☐</t>
        </is>
      </c>
      <c r="B315" t="inlineStr">
        <is>
          <t>Herman Traff</t>
        </is>
      </c>
      <c r="C315" t="inlineStr">
        <is>
          <t>ANA</t>
        </is>
      </c>
      <c r="D315" t="inlineStr">
        <is>
          <t>F</t>
        </is>
      </c>
      <c r="E315" t="n">
        <v>20</v>
      </c>
      <c r="F315" t="n">
        <v>0</v>
      </c>
      <c r="G315" t="inlineStr">
        <is>
          <t>YES</t>
        </is>
      </c>
      <c r="I315" t="n">
        <v>0</v>
      </c>
      <c r="J315" s="31" t="n">
        <v>0</v>
      </c>
      <c r="K315" s="32" t="n">
        <v>0</v>
      </c>
      <c r="L315" s="31" t="n">
        <v>0</v>
      </c>
      <c r="M315" s="48" t="n">
        <v>5.5</v>
      </c>
      <c r="N315" s="48" t="n">
        <v>6.5</v>
      </c>
      <c r="O315" s="49" t="inlineStr">
        <is>
          <t>A powerforward with decent hands and motor whose flashes of skill need to find more consistency.</t>
        </is>
      </c>
    </row>
    <row r="316">
      <c r="A316" s="47" t="inlineStr">
        <is>
          <t>☐</t>
        </is>
      </c>
      <c r="B316" t="inlineStr">
        <is>
          <t>Jakub Stancl</t>
        </is>
      </c>
      <c r="C316" t="inlineStr">
        <is>
          <t>STL</t>
        </is>
      </c>
      <c r="D316" t="inlineStr">
        <is>
          <t>F</t>
        </is>
      </c>
      <c r="E316" t="n">
        <v>21</v>
      </c>
      <c r="F316" t="n">
        <v>0</v>
      </c>
      <c r="G316" t="inlineStr">
        <is>
          <t>YES</t>
        </is>
      </c>
      <c r="I316" t="n">
        <v>0</v>
      </c>
      <c r="J316" s="31" t="n">
        <v>0</v>
      </c>
      <c r="K316" s="32" t="n">
        <v>0</v>
      </c>
      <c r="L316" s="31" t="n">
        <v>0</v>
      </c>
      <c r="M316" s="48" t="n">
        <v>5.5</v>
      </c>
      <c r="N316" s="48" t="n">
        <v>6.5</v>
      </c>
      <c r="O316" s="49" t="inlineStr">
        <is>
          <t>A powerful two-way forward with exceptional physical tools. He needs to improve his skating to succeed at the next level.</t>
        </is>
      </c>
    </row>
    <row r="317">
      <c r="A317" s="47" t="inlineStr">
        <is>
          <t>☐</t>
        </is>
      </c>
      <c r="B317" t="inlineStr">
        <is>
          <t>Justin Ertel</t>
        </is>
      </c>
      <c r="C317" t="inlineStr">
        <is>
          <t>DAL</t>
        </is>
      </c>
      <c r="D317" t="inlineStr">
        <is>
          <t>F</t>
        </is>
      </c>
      <c r="E317" t="n">
        <v>23</v>
      </c>
      <c r="F317" t="n">
        <v>0</v>
      </c>
      <c r="G317" t="inlineStr">
        <is>
          <t>YES</t>
        </is>
      </c>
      <c r="I317" t="n">
        <v>0</v>
      </c>
      <c r="J317" s="31" t="n">
        <v>0</v>
      </c>
      <c r="K317" s="32" t="n">
        <v>0</v>
      </c>
      <c r="L317" s="31" t="n">
        <v>0</v>
      </c>
      <c r="M317" s="48" t="n">
        <v>5.5</v>
      </c>
      <c r="N317" s="48" t="n">
        <v>6.5</v>
      </c>
      <c r="O317" s="49" t="inlineStr">
        <is>
          <t>A serial playmaker, Ertel follows a pass-first mentality, making accurate feeds to teammates.</t>
        </is>
      </c>
    </row>
    <row r="318">
      <c r="A318" s="47" t="inlineStr">
        <is>
          <t>☐</t>
        </is>
      </c>
      <c r="B318" t="inlineStr">
        <is>
          <t>Kevin He</t>
        </is>
      </c>
      <c r="C318" t="inlineStr">
        <is>
          <t>WPG</t>
        </is>
      </c>
      <c r="D318" t="inlineStr">
        <is>
          <t>F</t>
        </is>
      </c>
      <c r="E318" t="n">
        <v>20</v>
      </c>
      <c r="F318" t="n">
        <v>0</v>
      </c>
      <c r="G318" t="inlineStr">
        <is>
          <t>YES</t>
        </is>
      </c>
      <c r="I318" t="n">
        <v>0</v>
      </c>
      <c r="J318" s="31" t="n">
        <v>0</v>
      </c>
      <c r="K318" s="32" t="n">
        <v>0</v>
      </c>
      <c r="L318" s="31" t="n">
        <v>0</v>
      </c>
      <c r="M318" s="48" t="n">
        <v>5.5</v>
      </c>
      <c r="N318" s="48" t="n">
        <v>6.5</v>
      </c>
      <c r="O318" s="49" t="inlineStr">
        <is>
          <t>A hard-working, skilled winger with scoring ability. Creating off turnovers is a significant strength that unlocks his offensive upside, showcasing his potential as a middle-six forward.</t>
        </is>
      </c>
      <c r="P318" t="inlineStr">
        <is>
          <t>no NHL record - import or junior</t>
        </is>
      </c>
    </row>
    <row r="319">
      <c r="A319" s="47" t="inlineStr">
        <is>
          <t>☐</t>
        </is>
      </c>
      <c r="B319" t="inlineStr">
        <is>
          <t>Maksymilian Szuber</t>
        </is>
      </c>
      <c r="C319" t="inlineStr">
        <is>
          <t>MTL</t>
        </is>
      </c>
      <c r="D319" t="inlineStr">
        <is>
          <t>D</t>
        </is>
      </c>
      <c r="E319" t="n">
        <v>24</v>
      </c>
      <c r="F319" t="n">
        <v>1</v>
      </c>
      <c r="G319" t="inlineStr">
        <is>
          <t>YES</t>
        </is>
      </c>
      <c r="I319" t="n">
        <v>0</v>
      </c>
      <c r="J319" s="31" t="n">
        <v>0</v>
      </c>
      <c r="K319" s="32" t="n">
        <v>0</v>
      </c>
      <c r="L319" s="31" t="n">
        <v>0</v>
      </c>
      <c r="M319" s="48" t="n">
        <v>5.5</v>
      </c>
      <c r="N319" s="48" t="n">
        <v>6.5</v>
      </c>
      <c r="O319" s="49" t="inlineStr">
        <is>
          <t>The big defenseman sees the ice very well and plays a strong all-around game.</t>
        </is>
      </c>
    </row>
    <row r="320">
      <c r="A320" s="47" t="inlineStr">
        <is>
          <t>☐</t>
        </is>
      </c>
      <c r="B320" t="inlineStr">
        <is>
          <t>Matvei Shuravin</t>
        </is>
      </c>
      <c r="C320" t="inlineStr">
        <is>
          <t>FLA</t>
        </is>
      </c>
      <c r="D320" t="inlineStr">
        <is>
          <t>D</t>
        </is>
      </c>
      <c r="E320" t="n">
        <v>20</v>
      </c>
      <c r="F320" t="n">
        <v>0</v>
      </c>
      <c r="G320" t="inlineStr">
        <is>
          <t>YES</t>
        </is>
      </c>
      <c r="I320" t="n">
        <v>0</v>
      </c>
      <c r="J320" s="31" t="n">
        <v>0</v>
      </c>
      <c r="K320" s="32" t="n">
        <v>0</v>
      </c>
      <c r="L320" s="31" t="n">
        <v>0</v>
      </c>
      <c r="M320" s="48" t="n">
        <v>5.5</v>
      </c>
      <c r="N320" s="48" t="n">
        <v>6.5</v>
      </c>
      <c r="O320" s="49" t="inlineStr">
        <is>
          <t>A large defenseman that can skate well and shut down opponents at a high level. His offensive and transition game are in question but considering his strong skating foundation Shuravin could develop into a competent middle-pairing defenseman who can pitch in offensively.</t>
        </is>
      </c>
    </row>
    <row r="321">
      <c r="A321" s="47" t="inlineStr">
        <is>
          <t>☐</t>
        </is>
      </c>
      <c r="B321" t="inlineStr">
        <is>
          <t>Owen Martin</t>
        </is>
      </c>
      <c r="C321" t="inlineStr">
        <is>
          <t>WPG</t>
        </is>
      </c>
      <c r="D321" t="inlineStr">
        <is>
          <t>F</t>
        </is>
      </c>
      <c r="E321" t="n">
        <v>19</v>
      </c>
      <c r="F321" t="n">
        <v>0</v>
      </c>
      <c r="G321" t="inlineStr">
        <is>
          <t>YES</t>
        </is>
      </c>
      <c r="I321" t="n">
        <v>0</v>
      </c>
      <c r="J321" s="31" t="n">
        <v>0</v>
      </c>
      <c r="K321" s="32" t="n">
        <v>0</v>
      </c>
      <c r="L321" s="31" t="n">
        <v>0</v>
      </c>
      <c r="M321" s="48" t="n">
        <v>5.5</v>
      </c>
      <c r="N321" s="48" t="n">
        <v>6.5</v>
      </c>
      <c r="O321" s="49" t="inlineStr">
        <is>
          <t>Despite lacking high-end scoring or a sparkling physical profile, Martin earned plenty of fans for his two-way play.</t>
        </is>
      </c>
    </row>
    <row r="322">
      <c r="A322" s="47" t="inlineStr">
        <is>
          <t>☐</t>
        </is>
      </c>
      <c r="B322" t="inlineStr">
        <is>
          <t>Quinn Finley</t>
        </is>
      </c>
      <c r="C322" t="inlineStr">
        <is>
          <t>NYI</t>
        </is>
      </c>
      <c r="D322" t="inlineStr">
        <is>
          <t>F</t>
        </is>
      </c>
      <c r="E322" t="n">
        <v>22</v>
      </c>
      <c r="F322" t="n">
        <v>0</v>
      </c>
      <c r="G322" t="inlineStr">
        <is>
          <t>YES</t>
        </is>
      </c>
      <c r="I322" t="n">
        <v>0</v>
      </c>
      <c r="J322" s="31" t="n">
        <v>0</v>
      </c>
      <c r="K322" s="32" t="n">
        <v>0</v>
      </c>
      <c r="L322" s="31" t="n">
        <v>0</v>
      </c>
      <c r="M322" s="48" t="n">
        <v>5.5</v>
      </c>
      <c r="N322" s="48" t="n">
        <v>6.5</v>
      </c>
      <c r="O322" s="49" t="inlineStr">
        <is>
          <t>Hard-working speedster who can make plays or score and loves to push the pace. If he gets stronger and heavier as well as improving his commitment to defense, he could become a solid, contributing middle-six NHLer.</t>
        </is>
      </c>
    </row>
    <row r="323">
      <c r="A323" s="47" t="inlineStr">
        <is>
          <t>☐</t>
        </is>
      </c>
      <c r="B323" t="inlineStr">
        <is>
          <t>Rian Chudzinski</t>
        </is>
      </c>
      <c r="C323" t="inlineStr">
        <is>
          <t>ANA</t>
        </is>
      </c>
      <c r="D323" t="inlineStr">
        <is>
          <t>F</t>
        </is>
      </c>
      <c r="E323" t="n">
        <v>18</v>
      </c>
      <c r="F323" t="n">
        <v>0</v>
      </c>
      <c r="G323" t="inlineStr">
        <is>
          <t>YES</t>
        </is>
      </c>
      <c r="H323" t="n">
        <v>82</v>
      </c>
      <c r="I323" t="n">
        <v>0</v>
      </c>
      <c r="J323" s="31" t="n">
        <v>0</v>
      </c>
      <c r="K323" s="32" t="n">
        <v>0</v>
      </c>
      <c r="L323" s="31" t="n">
        <v>0</v>
      </c>
      <c r="M323" s="48" t="n">
        <v>5.5</v>
      </c>
      <c r="N323" s="48" t="n">
        <v>6.5</v>
      </c>
      <c r="O323" s="49" t="inlineStr">
        <is>
          <t>Fast, hard-working, and net-driving checking forward.</t>
        </is>
      </c>
    </row>
    <row r="324">
      <c r="A324" s="47" t="inlineStr">
        <is>
          <t>☐</t>
        </is>
      </c>
      <c r="B324" t="inlineStr">
        <is>
          <t>Ruslan Khazheyev</t>
        </is>
      </c>
      <c r="C324" t="inlineStr">
        <is>
          <t>CAR</t>
        </is>
      </c>
      <c r="D324" t="inlineStr">
        <is>
          <t>G</t>
        </is>
      </c>
      <c r="E324" t="n">
        <v>21</v>
      </c>
      <c r="F324" t="n">
        <v>0</v>
      </c>
      <c r="G324" t="inlineStr">
        <is>
          <t>YES</t>
        </is>
      </c>
      <c r="I324" t="n">
        <v>0</v>
      </c>
      <c r="J324" s="31" t="n">
        <v>0</v>
      </c>
      <c r="K324" s="32" t="n">
        <v>0</v>
      </c>
      <c r="L324" s="31" t="n">
        <v>0</v>
      </c>
      <c r="M324" s="48" t="n">
        <v>5.5</v>
      </c>
      <c r="N324" s="48" t="n">
        <v>6.5</v>
      </c>
      <c r="O324" s="49" t="inlineStr">
        <is>
          <t>An aggressive goalie for his size, Khazheyev loves to use his strong skating ability while in the net to move from post to post. Could stand to be more conservative while in net. Projects to make the move to North America within the next 2-3 years</t>
        </is>
      </c>
    </row>
    <row r="325">
      <c r="A325" s="47" t="inlineStr">
        <is>
          <t>☐</t>
        </is>
      </c>
      <c r="B325" t="inlineStr">
        <is>
          <t>Sean Barnhill</t>
        </is>
      </c>
      <c r="C325" t="inlineStr">
        <is>
          <t>NYR</t>
        </is>
      </c>
      <c r="D325" t="inlineStr">
        <is>
          <t>D</t>
        </is>
      </c>
      <c r="E325" t="n">
        <v>19</v>
      </c>
      <c r="F325" t="n">
        <v>0</v>
      </c>
      <c r="G325" t="inlineStr">
        <is>
          <t>YES</t>
        </is>
      </c>
      <c r="I325" t="n">
        <v>0</v>
      </c>
      <c r="J325" s="31" t="n">
        <v>0</v>
      </c>
      <c r="K325" s="32" t="n">
        <v>0</v>
      </c>
      <c r="L325" s="31" t="n">
        <v>0</v>
      </c>
      <c r="M325" s="48" t="n">
        <v>5.5</v>
      </c>
      <c r="N325" s="48" t="n">
        <v>6.5</v>
      </c>
      <c r="O325" s="49" t="inlineStr">
        <is>
          <t>Smooth skating with quick feet (and not just for his size). While Barnhill has areas to clean up across the board, he looks to be a projectable defender.</t>
        </is>
      </c>
    </row>
    <row r="326">
      <c r="A326" s="47" t="inlineStr">
        <is>
          <t>☐</t>
        </is>
      </c>
      <c r="B326" t="inlineStr">
        <is>
          <t>Brandon Gorzynski</t>
        </is>
      </c>
      <c r="C326" t="inlineStr">
        <is>
          <t>DAL</t>
        </is>
      </c>
      <c r="D326" t="inlineStr">
        <is>
          <t>F</t>
        </is>
      </c>
      <c r="E326" t="n">
        <v>19</v>
      </c>
      <c r="F326" t="n">
        <v>0</v>
      </c>
      <c r="G326" t="inlineStr">
        <is>
          <t>YES</t>
        </is>
      </c>
      <c r="I326" t="n">
        <v>0</v>
      </c>
      <c r="J326" s="31" t="n">
        <v>0</v>
      </c>
      <c r="K326" s="32" t="n">
        <v>0</v>
      </c>
      <c r="L326" s="31" t="n">
        <v>0</v>
      </c>
      <c r="M326" s="48" t="n">
        <v>5.5</v>
      </c>
      <c r="N326" s="48" t="n">
        <v>6</v>
      </c>
      <c r="O326" s="49" t="inlineStr">
        <is>
          <t>A strong, defensive-minded winger who uses his size and speed to drive the play and crash the net to bounce on rebounds and finish plays in front of the net. Needs to develop in all areas of his game, but has the potential to grow into a bottom-six forward, primarily on a checking line.</t>
        </is>
      </c>
    </row>
    <row r="327">
      <c r="A327" s="47" t="inlineStr">
        <is>
          <t>☐</t>
        </is>
      </c>
      <c r="B327" t="inlineStr">
        <is>
          <t>Brayden Klimpke</t>
        </is>
      </c>
      <c r="C327" t="inlineStr">
        <is>
          <t>MTL</t>
        </is>
      </c>
      <c r="D327" t="inlineStr">
        <is>
          <t>D</t>
        </is>
      </c>
      <c r="E327" t="n">
        <v>18</v>
      </c>
      <c r="F327" t="n">
        <v>0</v>
      </c>
      <c r="G327" t="inlineStr">
        <is>
          <t>YES</t>
        </is>
      </c>
      <c r="H327" t="n">
        <v>117</v>
      </c>
      <c r="I327" t="n">
        <v>0</v>
      </c>
      <c r="J327" s="31" t="n">
        <v>0</v>
      </c>
      <c r="K327" s="32" t="n">
        <v>0</v>
      </c>
      <c r="L327" s="31" t="n">
        <v>0</v>
      </c>
      <c r="M327" s="48" t="n">
        <v>5.5</v>
      </c>
      <c r="N327" s="48" t="n">
        <v>6</v>
      </c>
      <c r="O327" s="49" t="inlineStr">
        <is>
          <t>An intelligent, smooth skating, defenseman with a refined two-way game.</t>
        </is>
      </c>
    </row>
    <row r="328">
      <c r="A328" s="47" t="inlineStr">
        <is>
          <t>☐</t>
        </is>
      </c>
      <c r="B328" t="inlineStr">
        <is>
          <t>Gustav Hillstrom</t>
        </is>
      </c>
      <c r="C328" t="inlineStr">
        <is>
          <t>NJD</t>
        </is>
      </c>
      <c r="D328" t="inlineStr">
        <is>
          <t>F</t>
        </is>
      </c>
      <c r="E328" t="n">
        <v>19</v>
      </c>
      <c r="F328" t="n">
        <v>0</v>
      </c>
      <c r="G328" t="inlineStr">
        <is>
          <t>YES</t>
        </is>
      </c>
      <c r="I328" t="n">
        <v>0</v>
      </c>
      <c r="J328" s="31" t="n">
        <v>0</v>
      </c>
      <c r="K328" s="32" t="n">
        <v>0</v>
      </c>
      <c r="L328" s="31" t="n">
        <v>0</v>
      </c>
      <c r="M328" s="48" t="n">
        <v>5.5</v>
      </c>
      <c r="N328" s="48" t="n">
        <v>6</v>
      </c>
      <c r="O328" s="49" t="inlineStr">
        <is>
          <t>A two-way center with a pro-style game.</t>
        </is>
      </c>
    </row>
    <row r="329">
      <c r="A329" s="47" t="inlineStr">
        <is>
          <t>☐</t>
        </is>
      </c>
      <c r="B329" t="inlineStr">
        <is>
          <t>Juraj Pekarcik</t>
        </is>
      </c>
      <c r="C329" t="inlineStr">
        <is>
          <t>STL</t>
        </is>
      </c>
      <c r="D329" t="inlineStr">
        <is>
          <t>F</t>
        </is>
      </c>
      <c r="E329" t="n">
        <v>21</v>
      </c>
      <c r="F329" t="n">
        <v>0</v>
      </c>
      <c r="G329" t="inlineStr">
        <is>
          <t>YES</t>
        </is>
      </c>
      <c r="I329" t="n">
        <v>0</v>
      </c>
      <c r="J329" s="31" t="n">
        <v>0</v>
      </c>
      <c r="K329" s="32" t="n">
        <v>0</v>
      </c>
      <c r="L329" s="31" t="n">
        <v>0</v>
      </c>
      <c r="M329" s="48" t="n">
        <v>5.5</v>
      </c>
      <c r="N329" s="48" t="n">
        <v>6</v>
      </c>
      <c r="O329" s="49" t="inlineStr">
        <is>
          <t>A potential middle-six forward with good defensive awareness who skates well, he needs to develop his offensive game.</t>
        </is>
      </c>
    </row>
    <row r="330">
      <c r="A330" s="47" t="inlineStr">
        <is>
          <t>☐</t>
        </is>
      </c>
      <c r="B330" t="inlineStr">
        <is>
          <t>Kalder Varga</t>
        </is>
      </c>
      <c r="C330" t="inlineStr">
        <is>
          <t>(N/A)</t>
        </is>
      </c>
      <c r="D330" t="inlineStr">
        <is>
          <t>F</t>
        </is>
      </c>
      <c r="E330" t="n">
        <v>18</v>
      </c>
      <c r="F330" t="n">
        <v>0</v>
      </c>
      <c r="G330" t="inlineStr">
        <is>
          <t>YES</t>
        </is>
      </c>
      <c r="I330" t="n">
        <v>0</v>
      </c>
      <c r="J330" s="31" t="n">
        <v>0</v>
      </c>
      <c r="K330" s="32" t="n">
        <v>0</v>
      </c>
      <c r="L330" s="31" t="n">
        <v>0</v>
      </c>
      <c r="M330" s="48" t="n">
        <v>5.5</v>
      </c>
      <c r="N330" s="48" t="n">
        <v>6</v>
      </c>
      <c r="O330" s="49" t="inlineStr">
        <is>
          <t>A pace-y and aggressive checking forward.</t>
        </is>
      </c>
    </row>
    <row r="331">
      <c r="A331" s="47" t="inlineStr">
        <is>
          <t>☐</t>
        </is>
      </c>
      <c r="B331" t="inlineStr">
        <is>
          <t>Nathaniel Day</t>
        </is>
      </c>
      <c r="C331" t="inlineStr">
        <is>
          <t>EDM</t>
        </is>
      </c>
      <c r="D331" t="inlineStr">
        <is>
          <t>G</t>
        </is>
      </c>
      <c r="E331" t="n">
        <v>21</v>
      </c>
      <c r="F331" t="n">
        <v>0</v>
      </c>
      <c r="G331" t="inlineStr">
        <is>
          <t>YES</t>
        </is>
      </c>
      <c r="I331" t="n">
        <v>0</v>
      </c>
      <c r="J331" s="31" t="n">
        <v>0</v>
      </c>
      <c r="K331" s="32" t="n">
        <v>0</v>
      </c>
      <c r="L331" s="31" t="n">
        <v>0</v>
      </c>
      <c r="M331" s="48" t="n">
        <v>5.5</v>
      </c>
      <c r="N331" s="48" t="n">
        <v>6</v>
      </c>
      <c r="O331" s="49" t="inlineStr">
        <is>
          <t>An athletic goaltender who can make high-difficulty saves. Needs to get better with reads and consistency.</t>
        </is>
      </c>
    </row>
    <row r="332">
      <c r="A332" s="47" t="inlineStr">
        <is>
          <t>☐</t>
        </is>
      </c>
      <c r="B332" t="inlineStr">
        <is>
          <t>Shea Busch</t>
        </is>
      </c>
      <c r="C332" t="inlineStr">
        <is>
          <t>FLA</t>
        </is>
      </c>
      <c r="D332" t="inlineStr">
        <is>
          <t>F</t>
        </is>
      </c>
      <c r="E332" t="n">
        <v>19</v>
      </c>
      <c r="F332" t="n">
        <v>0</v>
      </c>
      <c r="G332" t="inlineStr">
        <is>
          <t>YES</t>
        </is>
      </c>
      <c r="I332" t="n">
        <v>0</v>
      </c>
      <c r="J332" s="31" t="n">
        <v>0</v>
      </c>
      <c r="K332" s="32" t="n">
        <v>0</v>
      </c>
      <c r="L332" s="31" t="n">
        <v>0</v>
      </c>
      <c r="M332" s="48" t="n">
        <v>5.5</v>
      </c>
      <c r="N332" s="48" t="n">
        <v>6</v>
      </c>
      <c r="O332" s="49" t="inlineStr">
        <is>
          <t>A big, bruising, hardworking winger with underrated skill who is strong on his skates and tough to separate from the puck when he has possession. Has the potential to develop into a middle-six net front presence</t>
        </is>
      </c>
    </row>
    <row r="333">
      <c r="A333" s="47" t="inlineStr">
        <is>
          <t>☐</t>
        </is>
      </c>
      <c r="B333" t="inlineStr">
        <is>
          <t>Theo Stockselius</t>
        </is>
      </c>
      <c r="C333" t="inlineStr">
        <is>
          <t>CGY</t>
        </is>
      </c>
      <c r="D333" t="inlineStr">
        <is>
          <t>F</t>
        </is>
      </c>
      <c r="E333" t="n">
        <v>19</v>
      </c>
      <c r="F333" t="n">
        <v>0</v>
      </c>
      <c r="G333" t="inlineStr">
        <is>
          <t>YES</t>
        </is>
      </c>
      <c r="I333" t="n">
        <v>0</v>
      </c>
      <c r="J333" s="31" t="n">
        <v>0</v>
      </c>
      <c r="K333" s="32" t="n">
        <v>0</v>
      </c>
      <c r="L333" s="31" t="n">
        <v>0</v>
      </c>
      <c r="M333" s="48" t="n">
        <v>5.5</v>
      </c>
      <c r="N333" s="48" t="n">
        <v>6</v>
      </c>
      <c r="O333" s="49" t="inlineStr">
        <is>
          <t>A 6-3 winger with plenty of skill, filling out and improving his skating are next up on the docket for his development.</t>
        </is>
      </c>
    </row>
    <row r="334">
      <c r="A334" s="47" t="inlineStr">
        <is>
          <t>☐</t>
        </is>
      </c>
      <c r="B334" t="inlineStr">
        <is>
          <t>Trent Swick</t>
        </is>
      </c>
      <c r="C334" t="inlineStr">
        <is>
          <t>VGK</t>
        </is>
      </c>
      <c r="D334" t="inlineStr">
        <is>
          <t>F</t>
        </is>
      </c>
      <c r="E334" t="n">
        <v>22</v>
      </c>
      <c r="F334" t="n">
        <v>0</v>
      </c>
      <c r="G334" t="inlineStr">
        <is>
          <t>YES</t>
        </is>
      </c>
      <c r="I334" t="n">
        <v>0</v>
      </c>
      <c r="J334" s="31" t="n">
        <v>0</v>
      </c>
      <c r="K334" s="32" t="n">
        <v>0</v>
      </c>
      <c r="L334" s="31" t="n">
        <v>0</v>
      </c>
      <c r="M334" s="48" t="n">
        <v>5.5</v>
      </c>
      <c r="N334" s="48" t="n">
        <v>6</v>
      </c>
      <c r="O334" s="49" t="inlineStr">
        <is>
          <t>Has size, skill, and the potential to become an effective bottom-six forward with proper development.</t>
        </is>
      </c>
    </row>
    <row r="335">
      <c r="A335" s="47" t="inlineStr">
        <is>
          <t>☐</t>
        </is>
      </c>
      <c r="B335" t="inlineStr">
        <is>
          <t>William Hakansson</t>
        </is>
      </c>
      <c r="C335" t="inlineStr">
        <is>
          <t>CAR</t>
        </is>
      </c>
      <c r="D335" t="inlineStr">
        <is>
          <t>D</t>
        </is>
      </c>
      <c r="E335" t="n">
        <v>18</v>
      </c>
      <c r="F335" t="n">
        <v>0</v>
      </c>
      <c r="G335" t="inlineStr">
        <is>
          <t>YES</t>
        </is>
      </c>
      <c r="H335" t="n">
        <v>51</v>
      </c>
      <c r="I335" t="n">
        <v>0</v>
      </c>
      <c r="J335" s="31" t="n">
        <v>0</v>
      </c>
      <c r="K335" s="32" t="n">
        <v>0</v>
      </c>
      <c r="L335" s="31" t="n">
        <v>0</v>
      </c>
      <c r="M335" s="48" t="n">
        <v>5.5</v>
      </c>
      <c r="N335" s="48" t="n">
        <v>6</v>
      </c>
      <c r="O335" s="49" t="inlineStr">
        <is>
          <t>A composed defender with a long reach and a booming point shot.</t>
        </is>
      </c>
    </row>
    <row r="336">
      <c r="A336" s="47" t="inlineStr">
        <is>
          <t>☐</t>
        </is>
      </c>
      <c r="B336" t="inlineStr">
        <is>
          <t>Jiri Patera</t>
        </is>
      </c>
      <c r="C336" t="inlineStr">
        <is>
          <t>BOS</t>
        </is>
      </c>
      <c r="D336" t="inlineStr">
        <is>
          <t>G</t>
        </is>
      </c>
      <c r="E336" t="n">
        <v>27</v>
      </c>
      <c r="F336" t="n">
        <v>9</v>
      </c>
      <c r="G336" t="inlineStr">
        <is>
          <t>YES</t>
        </is>
      </c>
      <c r="I336" t="n">
        <v>1</v>
      </c>
      <c r="J336" s="31" t="n">
        <v>0.66</v>
      </c>
      <c r="K336" s="32" t="n">
        <v>0.66</v>
      </c>
      <c r="L336" s="31" t="n">
        <v>19.32</v>
      </c>
      <c r="M336" s="48" t="n">
        <v>5.5</v>
      </c>
      <c r="N336" s="48" t="n">
        <v>5.5</v>
      </c>
      <c r="O336" s="49" t="inlineStr">
        <is>
          <t>A raw, long-term project that has shown decent progression in terms of ability in the net.</t>
        </is>
      </c>
    </row>
    <row r="337">
      <c r="A337" s="47" t="inlineStr">
        <is>
          <t>☐</t>
        </is>
      </c>
      <c r="B337" t="inlineStr">
        <is>
          <t>AJ Spellacy</t>
        </is>
      </c>
      <c r="C337" t="inlineStr">
        <is>
          <t>CHI</t>
        </is>
      </c>
      <c r="D337" t="inlineStr">
        <is>
          <t>F</t>
        </is>
      </c>
      <c r="E337" t="n">
        <v>20</v>
      </c>
      <c r="F337" t="n">
        <v>0</v>
      </c>
      <c r="G337" t="inlineStr">
        <is>
          <t>YES</t>
        </is>
      </c>
      <c r="I337" t="n">
        <v>0</v>
      </c>
      <c r="J337" s="31" t="n">
        <v>0</v>
      </c>
      <c r="K337" s="32" t="n">
        <v>0</v>
      </c>
      <c r="L337" s="31" t="n">
        <v>0</v>
      </c>
      <c r="M337" s="48" t="n">
        <v>5.5</v>
      </c>
      <c r="N337" s="48" t="n">
        <v>5.5</v>
      </c>
      <c r="O337" s="49" t="inlineStr">
        <is>
          <t>Massive, speedy forward who lives for net drives and hard back-checks. Projects better as a winger. Needs to work on his delay game, reads and habits, but has middle-six upside as a power forward.</t>
        </is>
      </c>
      <c r="P337" t="inlineStr">
        <is>
          <t>no NHL record - import or junior</t>
        </is>
      </c>
    </row>
    <row r="338">
      <c r="A338" s="47" t="inlineStr">
        <is>
          <t>☐</t>
        </is>
      </c>
      <c r="B338" t="inlineStr">
        <is>
          <t>Brek Liske</t>
        </is>
      </c>
      <c r="C338" t="inlineStr">
        <is>
          <t>PHI</t>
        </is>
      </c>
      <c r="D338" t="inlineStr">
        <is>
          <t>D</t>
        </is>
      </c>
      <c r="E338" t="n">
        <v>18</v>
      </c>
      <c r="F338" t="n">
        <v>0</v>
      </c>
      <c r="G338" t="inlineStr">
        <is>
          <t>YES</t>
        </is>
      </c>
      <c r="H338" t="n">
        <v>53</v>
      </c>
      <c r="I338" t="n">
        <v>0</v>
      </c>
      <c r="J338" s="31" t="n">
        <v>0</v>
      </c>
      <c r="K338" s="32" t="n">
        <v>0</v>
      </c>
      <c r="L338" s="31" t="n">
        <v>0</v>
      </c>
      <c r="M338" s="48" t="n">
        <v>5.5</v>
      </c>
      <c r="N338" s="48" t="n">
        <v>5.5</v>
      </c>
      <c r="O338" s="49" t="inlineStr">
        <is>
          <t>A versatile defender with good sense.</t>
        </is>
      </c>
    </row>
    <row r="339">
      <c r="A339" s="47" t="inlineStr">
        <is>
          <t>☐</t>
        </is>
      </c>
      <c r="B339" t="inlineStr">
        <is>
          <t>Cole Knuble</t>
        </is>
      </c>
      <c r="C339" t="inlineStr">
        <is>
          <t>PHI</t>
        </is>
      </c>
      <c r="D339" t="inlineStr">
        <is>
          <t>F</t>
        </is>
      </c>
      <c r="E339" t="n">
        <v>22</v>
      </c>
      <c r="F339" t="n">
        <v>0</v>
      </c>
      <c r="G339" t="inlineStr">
        <is>
          <t>YES</t>
        </is>
      </c>
      <c r="I339" t="n">
        <v>0</v>
      </c>
      <c r="J339" s="31" t="n">
        <v>0</v>
      </c>
      <c r="K339" s="32" t="n">
        <v>0</v>
      </c>
      <c r="L339" s="31" t="n">
        <v>0</v>
      </c>
      <c r="M339" s="48" t="n">
        <v>5.5</v>
      </c>
      <c r="N339" s="48" t="n">
        <v>5.5</v>
      </c>
      <c r="O339" s="49" t="inlineStr">
        <is>
          <t>A physical, dominant net-front presence. Competes at a high level making up for lack of size. A quick decision-maker capable of creating scoring chances from all areas of the offensive zone. Projects as a bottom-six forward at the NHL level.</t>
        </is>
      </c>
    </row>
    <row r="340">
      <c r="A340" s="47" t="inlineStr">
        <is>
          <t>☐</t>
        </is>
      </c>
      <c r="B340" t="inlineStr">
        <is>
          <t>Maxim Strbak</t>
        </is>
      </c>
      <c r="C340" t="inlineStr">
        <is>
          <t>BUF</t>
        </is>
      </c>
      <c r="D340" t="inlineStr">
        <is>
          <t>D</t>
        </is>
      </c>
      <c r="E340" t="n">
        <v>21</v>
      </c>
      <c r="F340" t="n">
        <v>0</v>
      </c>
      <c r="G340" t="inlineStr">
        <is>
          <t>YES</t>
        </is>
      </c>
      <c r="I340" t="n">
        <v>0</v>
      </c>
      <c r="J340" s="31" t="n">
        <v>0</v>
      </c>
      <c r="K340" s="32" t="n">
        <v>0</v>
      </c>
      <c r="L340" s="31" t="n">
        <v>0</v>
      </c>
      <c r="M340" s="48" t="n">
        <v>5.5</v>
      </c>
      <c r="N340" s="48" t="n">
        <v>5.5</v>
      </c>
      <c r="O340" s="49" t="inlineStr">
        <is>
          <t>Simple, smooth-skating defense-minded defenseman with smart positioning and solid scanning habits. Will likely become a bottom-pair shutdown specialist, but could improve his way to a second-pair role.</t>
        </is>
      </c>
    </row>
    <row r="341">
      <c r="A341" s="47" t="inlineStr">
        <is>
          <t>☐</t>
        </is>
      </c>
      <c r="B341" t="inlineStr">
        <is>
          <t>Peyton Kettles</t>
        </is>
      </c>
      <c r="C341" t="inlineStr">
        <is>
          <t>PIT</t>
        </is>
      </c>
      <c r="D341" t="inlineStr">
        <is>
          <t>D</t>
        </is>
      </c>
      <c r="E341" t="n">
        <v>19</v>
      </c>
      <c r="F341" t="n">
        <v>0</v>
      </c>
      <c r="G341" t="inlineStr">
        <is>
          <t>YES</t>
        </is>
      </c>
      <c r="I341" t="n">
        <v>0</v>
      </c>
      <c r="J341" s="31" t="n">
        <v>0</v>
      </c>
      <c r="K341" s="32" t="n">
        <v>0</v>
      </c>
      <c r="L341" s="31" t="n">
        <v>0</v>
      </c>
      <c r="M341" s="48" t="n">
        <v>5.5</v>
      </c>
      <c r="N341" s="48" t="n">
        <v>5.5</v>
      </c>
      <c r="O341" s="49" t="inlineStr">
        <is>
          <t>Physically imposing and a solid skater, he struggles on retrievals and effectively moving the puck out of the defensive zone.</t>
        </is>
      </c>
    </row>
    <row r="342">
      <c r="A342" s="47" t="inlineStr">
        <is>
          <t>☐</t>
        </is>
      </c>
      <c r="B342" t="inlineStr">
        <is>
          <t>Raoul Boilard</t>
        </is>
      </c>
      <c r="C342" t="inlineStr">
        <is>
          <t>NYR</t>
        </is>
      </c>
      <c r="D342" t="inlineStr">
        <is>
          <t>F</t>
        </is>
      </c>
      <c r="E342" t="n">
        <v>20</v>
      </c>
      <c r="F342" t="n">
        <v>0</v>
      </c>
      <c r="G342" t="inlineStr">
        <is>
          <t>YES</t>
        </is>
      </c>
      <c r="I342" t="n">
        <v>0</v>
      </c>
      <c r="J342" s="31" t="n">
        <v>0</v>
      </c>
      <c r="K342" s="32" t="n">
        <v>0</v>
      </c>
      <c r="L342" s="31" t="n">
        <v>0</v>
      </c>
      <c r="M342" s="48" t="n">
        <v>5.5</v>
      </c>
      <c r="N342" s="48" t="n">
        <v>5.5</v>
      </c>
      <c r="O342" s="49" t="inlineStr">
        <is>
          <t>Faceoff specialist with great hockey sense, a strong motor and decent playmaking. Physical game and skating need work, but has upside as a middle-six defensive centre.</t>
        </is>
      </c>
    </row>
    <row r="343">
      <c r="A343" s="47" t="inlineStr">
        <is>
          <t>☐</t>
        </is>
      </c>
      <c r="B343" t="inlineStr">
        <is>
          <t>Tinus Luc Koblar</t>
        </is>
      </c>
      <c r="C343" t="inlineStr">
        <is>
          <t>TOR</t>
        </is>
      </c>
      <c r="D343" t="inlineStr">
        <is>
          <t>F</t>
        </is>
      </c>
      <c r="E343" t="n">
        <v>19</v>
      </c>
      <c r="F343" t="n">
        <v>0</v>
      </c>
      <c r="G343" t="inlineStr">
        <is>
          <t>YES</t>
        </is>
      </c>
      <c r="I343" t="n">
        <v>0</v>
      </c>
      <c r="J343" s="31" t="n">
        <v>0</v>
      </c>
      <c r="K343" s="32" t="n">
        <v>0</v>
      </c>
      <c r="L343" s="31" t="n">
        <v>0</v>
      </c>
      <c r="M343" s="48" t="n">
        <v>5.5</v>
      </c>
      <c r="N343" s="48" t="n">
        <v>5.5</v>
      </c>
      <c r="O343" s="49" t="inlineStr">
        <is>
          <t>Big center who could develop in a reliable middle-six forward.</t>
        </is>
      </c>
    </row>
    <row r="344">
      <c r="A344" s="47" t="inlineStr">
        <is>
          <t>☐</t>
        </is>
      </c>
      <c r="B344" t="inlineStr">
        <is>
          <t>Vadim Zherenko</t>
        </is>
      </c>
      <c r="C344" t="inlineStr">
        <is>
          <t>STL</t>
        </is>
      </c>
      <c r="D344" t="inlineStr">
        <is>
          <t>G</t>
        </is>
      </c>
      <c r="E344" t="n">
        <v>25</v>
      </c>
      <c r="F344" t="n">
        <v>0</v>
      </c>
      <c r="G344" t="inlineStr">
        <is>
          <t>YES</t>
        </is>
      </c>
      <c r="I344" t="n">
        <v>0</v>
      </c>
      <c r="J344" s="31" t="n">
        <v>0</v>
      </c>
      <c r="K344" s="32" t="n">
        <v>0</v>
      </c>
      <c r="L344" s="31" t="n">
        <v>0</v>
      </c>
      <c r="M344" s="48" t="n">
        <v>5.5</v>
      </c>
      <c r="N344" s="48" t="n">
        <v>5.5</v>
      </c>
      <c r="O344" s="49" t="inlineStr">
        <is>
          <t>Zherenko is a tall goalie, who uses is height and is athletics abilities to stop the puck. Not the best technical goaltender but always makes a great effort to make saves.</t>
        </is>
      </c>
    </row>
    <row r="345">
      <c r="A345" s="47" t="inlineStr">
        <is>
          <t>☐</t>
        </is>
      </c>
      <c r="B345" t="inlineStr">
        <is>
          <t>Vladimir Dravecky</t>
        </is>
      </c>
      <c r="C345" t="inlineStr">
        <is>
          <t>NYI</t>
        </is>
      </c>
      <c r="D345" t="inlineStr">
        <is>
          <t>D</t>
        </is>
      </c>
      <c r="E345" t="n">
        <v>18</v>
      </c>
      <c r="F345" t="n">
        <v>0</v>
      </c>
      <c r="G345" t="inlineStr">
        <is>
          <t>YES</t>
        </is>
      </c>
      <c r="H345" t="n">
        <v>141</v>
      </c>
      <c r="I345" t="n">
        <v>0</v>
      </c>
      <c r="J345" s="31" t="n">
        <v>0</v>
      </c>
      <c r="K345" s="32" t="n">
        <v>0</v>
      </c>
      <c r="L345" s="31" t="n">
        <v>0</v>
      </c>
      <c r="M345" s="48" t="n">
        <v>5.5</v>
      </c>
      <c r="N345" s="48" t="n">
        <v>5.5</v>
      </c>
      <c r="O345" s="49" t="inlineStr">
        <is>
          <t>A slight right-shot defenceman, Dravecky is a mobile and smart puck moving defenceman, who possesses an active stick and some two-way capabilities</t>
        </is>
      </c>
    </row>
    <row r="346">
      <c r="A346" s="47" t="inlineStr">
        <is>
          <t>☐</t>
        </is>
      </c>
      <c r="B346" t="inlineStr">
        <is>
          <t>Adam Goljer</t>
        </is>
      </c>
      <c r="C346" t="inlineStr">
        <is>
          <t>LAK</t>
        </is>
      </c>
      <c r="D346" t="inlineStr">
        <is>
          <t>D</t>
        </is>
      </c>
      <c r="E346" t="n">
        <v>18</v>
      </c>
      <c r="F346" t="n">
        <v>0</v>
      </c>
      <c r="G346" t="inlineStr">
        <is>
          <t>YES</t>
        </is>
      </c>
      <c r="H346" t="n">
        <v>49</v>
      </c>
      <c r="I346" t="n">
        <v>0</v>
      </c>
      <c r="J346" s="31" t="n">
        <v>0</v>
      </c>
      <c r="K346" s="32" t="n">
        <v>0</v>
      </c>
      <c r="L346" s="31" t="n">
        <v>0</v>
      </c>
      <c r="M346" s="48" t="n">
        <v>5.5</v>
      </c>
      <c r="N346" s="48" t="n">
        <v>5</v>
      </c>
      <c r="O346" s="49" t="inlineStr">
        <is>
          <t>A mobile defender who utilizes calm awareness, a long reach and an active stick.</t>
        </is>
      </c>
    </row>
    <row r="347">
      <c r="A347" s="47" t="inlineStr">
        <is>
          <t>☐</t>
        </is>
      </c>
      <c r="B347" t="inlineStr">
        <is>
          <t>Adam Ingram</t>
        </is>
      </c>
      <c r="C347" t="inlineStr">
        <is>
          <t>NSH</t>
        </is>
      </c>
      <c r="D347" t="inlineStr">
        <is>
          <t>F</t>
        </is>
      </c>
      <c r="E347" t="n">
        <v>22</v>
      </c>
      <c r="F347" t="n">
        <v>0</v>
      </c>
      <c r="G347" t="inlineStr">
        <is>
          <t>YES</t>
        </is>
      </c>
      <c r="I347" t="n">
        <v>0</v>
      </c>
      <c r="J347" s="31" t="n">
        <v>0</v>
      </c>
      <c r="K347" s="32" t="n">
        <v>0</v>
      </c>
      <c r="L347" s="31" t="n">
        <v>0</v>
      </c>
      <c r="M347" s="48" t="n">
        <v>5.5</v>
      </c>
      <c r="N347" s="48" t="n">
        <v>5</v>
      </c>
      <c r="O347" s="49" t="inlineStr">
        <is>
          <t>Smart offensive forward with good size and playmaking ability.</t>
        </is>
      </c>
    </row>
    <row r="348">
      <c r="A348" s="47" t="inlineStr">
        <is>
          <t>☐</t>
        </is>
      </c>
      <c r="B348" t="inlineStr">
        <is>
          <t>Arseni Radkov</t>
        </is>
      </c>
      <c r="C348" t="inlineStr">
        <is>
          <t>MTL</t>
        </is>
      </c>
      <c r="D348" t="inlineStr">
        <is>
          <t>G</t>
        </is>
      </c>
      <c r="E348" t="n">
        <v>19</v>
      </c>
      <c r="F348" t="n">
        <v>0</v>
      </c>
      <c r="G348" t="inlineStr">
        <is>
          <t>YES</t>
        </is>
      </c>
      <c r="I348" t="n">
        <v>0</v>
      </c>
      <c r="J348" s="31" t="n">
        <v>0</v>
      </c>
      <c r="K348" s="32" t="n">
        <v>0</v>
      </c>
      <c r="L348" s="31" t="n">
        <v>0</v>
      </c>
      <c r="M348" s="48" t="n">
        <v>5.5</v>
      </c>
      <c r="N348" s="48" t="n">
        <v>5</v>
      </c>
      <c r="O348" s="49" t="inlineStr">
        <is>
          <t>An athletic goaltender with positive underlying skills, but is a long-term project.</t>
        </is>
      </c>
    </row>
    <row r="349">
      <c r="A349" s="47" t="inlineStr">
        <is>
          <t>☐</t>
        </is>
      </c>
      <c r="B349" t="inlineStr">
        <is>
          <t>Chase Wheatcroft</t>
        </is>
      </c>
      <c r="C349" t="inlineStr">
        <is>
          <t>(N/A)</t>
        </is>
      </c>
      <c r="D349" t="inlineStr">
        <is>
          <t>F</t>
        </is>
      </c>
      <c r="E349" t="n">
        <v>24</v>
      </c>
      <c r="F349" t="n">
        <v>0</v>
      </c>
      <c r="G349" t="inlineStr">
        <is>
          <t>YES</t>
        </is>
      </c>
      <c r="I349" t="n">
        <v>0</v>
      </c>
      <c r="J349" s="31" t="n">
        <v>0</v>
      </c>
      <c r="K349" s="32" t="n">
        <v>0</v>
      </c>
      <c r="L349" s="31" t="n">
        <v>0</v>
      </c>
      <c r="M349" s="48" t="n">
        <v>5.5</v>
      </c>
      <c r="N349" s="48" t="n">
        <v>5</v>
      </c>
      <c r="O349" s="49" t="inlineStr">
        <is>
          <t>A productive top-six center with a high offensive ceiling. Great playmaker with a strong wrist shot. He is an elite finisher with great vision.</t>
        </is>
      </c>
    </row>
    <row r="350">
      <c r="A350" s="47" t="inlineStr">
        <is>
          <t>☐</t>
        </is>
      </c>
      <c r="B350" t="inlineStr">
        <is>
          <t>David Rozsival</t>
        </is>
      </c>
      <c r="C350" t="inlineStr">
        <is>
          <t>NJD</t>
        </is>
      </c>
      <c r="D350" t="inlineStr">
        <is>
          <t>F</t>
        </is>
      </c>
      <c r="E350" t="n">
        <v>19</v>
      </c>
      <c r="F350" t="n">
        <v>0</v>
      </c>
      <c r="G350" t="inlineStr">
        <is>
          <t>YES</t>
        </is>
      </c>
      <c r="I350" t="n">
        <v>0</v>
      </c>
      <c r="J350" s="31" t="n">
        <v>0</v>
      </c>
      <c r="K350" s="32" t="n">
        <v>0</v>
      </c>
      <c r="L350" s="31" t="n">
        <v>0</v>
      </c>
      <c r="M350" s="48" t="n">
        <v>5.5</v>
      </c>
      <c r="N350" s="48" t="n">
        <v>5</v>
      </c>
      <c r="O350" s="49" t="inlineStr">
        <is>
          <t>A smart, efficient winger who can be trusted in all situations, boasting an elite shot and offensive upside, but lacks physicality. Has the potential to become a middle-six forward with special teams usage.</t>
        </is>
      </c>
    </row>
    <row r="351">
      <c r="A351" s="47" t="inlineStr">
        <is>
          <t>☐</t>
        </is>
      </c>
      <c r="B351" t="inlineStr">
        <is>
          <t>Gabriel D'Aigle</t>
        </is>
      </c>
      <c r="C351" t="inlineStr">
        <is>
          <t>PIT</t>
        </is>
      </c>
      <c r="D351" t="inlineStr">
        <is>
          <t>G</t>
        </is>
      </c>
      <c r="E351" t="n">
        <v>19</v>
      </c>
      <c r="F351" t="n">
        <v>0</v>
      </c>
      <c r="G351" t="inlineStr">
        <is>
          <t>YES</t>
        </is>
      </c>
      <c r="I351" t="n">
        <v>0</v>
      </c>
      <c r="J351" s="31" t="n">
        <v>0</v>
      </c>
      <c r="K351" s="32" t="n">
        <v>0</v>
      </c>
      <c r="L351" s="31" t="n">
        <v>0</v>
      </c>
      <c r="M351" s="48" t="n">
        <v>5.5</v>
      </c>
      <c r="N351" s="48" t="n">
        <v>5</v>
      </c>
      <c r="O351" s="49" t="inlineStr">
        <is>
          <t>A big, athletic, left-catching goaltender who is a long-term project that has the raw talent to develop into an NHL goaltender.</t>
        </is>
      </c>
    </row>
    <row r="352">
      <c r="A352" s="47" t="inlineStr">
        <is>
          <t>☐</t>
        </is>
      </c>
      <c r="B352" t="inlineStr">
        <is>
          <t>Heikki Ruohonen</t>
        </is>
      </c>
      <c r="C352" t="inlineStr">
        <is>
          <t>PHI</t>
        </is>
      </c>
      <c r="D352" t="inlineStr">
        <is>
          <t>F</t>
        </is>
      </c>
      <c r="E352" t="n">
        <v>20</v>
      </c>
      <c r="F352" t="n">
        <v>0</v>
      </c>
      <c r="G352" t="inlineStr">
        <is>
          <t>YES</t>
        </is>
      </c>
      <c r="I352" t="n">
        <v>0</v>
      </c>
      <c r="J352" s="31" t="n">
        <v>0</v>
      </c>
      <c r="K352" s="32" t="n">
        <v>0</v>
      </c>
      <c r="L352" s="31" t="n">
        <v>0</v>
      </c>
      <c r="M352" s="48" t="n">
        <v>5.5</v>
      </c>
      <c r="N352" s="48" t="n">
        <v>5</v>
      </c>
      <c r="O352" s="49" t="inlineStr">
        <is>
          <t>Heavy two-way center who wins the middle of the ice and competes on retrievals. Middle-six fantasy upside that depends on the offense finding another gear.</t>
        </is>
      </c>
    </row>
    <row r="353">
      <c r="A353" s="47" t="inlineStr">
        <is>
          <t>☐</t>
        </is>
      </c>
      <c r="B353" t="inlineStr">
        <is>
          <t>Jacob Julien</t>
        </is>
      </c>
      <c r="C353" t="inlineStr">
        <is>
          <t>WPG</t>
        </is>
      </c>
      <c r="D353" t="inlineStr">
        <is>
          <t>F</t>
        </is>
      </c>
      <c r="E353" t="n">
        <v>21</v>
      </c>
      <c r="F353" t="n">
        <v>0</v>
      </c>
      <c r="G353" t="inlineStr">
        <is>
          <t>YES</t>
        </is>
      </c>
      <c r="I353" t="n">
        <v>0</v>
      </c>
      <c r="J353" s="31" t="n">
        <v>0</v>
      </c>
      <c r="K353" s="32" t="n">
        <v>0</v>
      </c>
      <c r="L353" s="31" t="n">
        <v>0</v>
      </c>
      <c r="M353" s="48" t="n">
        <v>5.5</v>
      </c>
      <c r="N353" s="48" t="n">
        <v>5</v>
      </c>
      <c r="O353" s="49" t="inlineStr">
        <is>
          <t>Big, intelligent center. Has an underrated offensive game. Battles hard and is well-positioned off the puck. Bottom-six with possible middle-six upside and special team contribution potential.</t>
        </is>
      </c>
    </row>
    <row r="354">
      <c r="A354" s="47" t="inlineStr">
        <is>
          <t>☐</t>
        </is>
      </c>
      <c r="B354" t="inlineStr">
        <is>
          <t>Jonathan Castagna</t>
        </is>
      </c>
      <c r="C354" t="inlineStr">
        <is>
          <t>CGY</t>
        </is>
      </c>
      <c r="D354" t="inlineStr">
        <is>
          <t>F</t>
        </is>
      </c>
      <c r="E354" t="n">
        <v>21</v>
      </c>
      <c r="F354" t="n">
        <v>0</v>
      </c>
      <c r="G354" t="inlineStr">
        <is>
          <t>YES</t>
        </is>
      </c>
      <c r="I354" t="n">
        <v>0</v>
      </c>
      <c r="J354" s="31" t="n">
        <v>0</v>
      </c>
      <c r="K354" s="32" t="n">
        <v>0</v>
      </c>
      <c r="L354" s="31" t="n">
        <v>0</v>
      </c>
      <c r="M354" s="48" t="n">
        <v>5.5</v>
      </c>
      <c r="N354" s="48" t="n">
        <v>5</v>
      </c>
      <c r="O354" s="49" t="inlineStr">
        <is>
          <t>An athletic, energetic center who’s an excellent skater with size. Has good hands but is still developing his offense in college.</t>
        </is>
      </c>
    </row>
    <row r="355">
      <c r="A355" s="47" t="inlineStr">
        <is>
          <t>☐</t>
        </is>
      </c>
      <c r="B355" t="inlineStr">
        <is>
          <t>Lasse Boelius</t>
        </is>
      </c>
      <c r="C355" t="inlineStr">
        <is>
          <t>ANA</t>
        </is>
      </c>
      <c r="D355" t="inlineStr">
        <is>
          <t>D</t>
        </is>
      </c>
      <c r="E355" t="n">
        <v>19</v>
      </c>
      <c r="F355" t="n">
        <v>0</v>
      </c>
      <c r="G355" t="inlineStr">
        <is>
          <t>YES</t>
        </is>
      </c>
      <c r="I355" t="n">
        <v>0</v>
      </c>
      <c r="J355" s="31" t="n">
        <v>0</v>
      </c>
      <c r="K355" s="32" t="n">
        <v>0</v>
      </c>
      <c r="L355" s="31" t="n">
        <v>0</v>
      </c>
      <c r="M355" s="48" t="n">
        <v>5.5</v>
      </c>
      <c r="N355" s="48" t="n">
        <v>5</v>
      </c>
      <c r="O355" s="49" t="inlineStr">
        <is>
          <t>A smooth-skating, puck-moving defenseman.</t>
        </is>
      </c>
    </row>
    <row r="356">
      <c r="A356" s="47" t="inlineStr">
        <is>
          <t>☐</t>
        </is>
      </c>
      <c r="B356" t="inlineStr">
        <is>
          <t>Nathan Quinn</t>
        </is>
      </c>
      <c r="C356" t="inlineStr">
        <is>
          <t>PHI</t>
        </is>
      </c>
      <c r="D356" t="inlineStr">
        <is>
          <t>F</t>
        </is>
      </c>
      <c r="E356" t="n">
        <v>19</v>
      </c>
      <c r="F356" t="n">
        <v>0</v>
      </c>
      <c r="G356" t="inlineStr">
        <is>
          <t>YES</t>
        </is>
      </c>
      <c r="I356" t="n">
        <v>0</v>
      </c>
      <c r="J356" s="31" t="n">
        <v>0</v>
      </c>
      <c r="K356" s="32" t="n">
        <v>0</v>
      </c>
      <c r="L356" s="31" t="n">
        <v>0</v>
      </c>
      <c r="M356" s="48" t="n">
        <v>5.5</v>
      </c>
      <c r="N356" s="48" t="n">
        <v>5</v>
      </c>
      <c r="O356" s="49" t="inlineStr">
        <is>
          <t>A smaller, two-way centre who will need to gain some size to be effective at his role in the NHL.</t>
        </is>
      </c>
    </row>
    <row r="357">
      <c r="A357" s="47" t="inlineStr">
        <is>
          <t>☐</t>
        </is>
      </c>
      <c r="B357" t="inlineStr">
        <is>
          <t>Owen Griffin</t>
        </is>
      </c>
      <c r="C357" t="inlineStr">
        <is>
          <t>CBJ</t>
        </is>
      </c>
      <c r="D357" t="inlineStr">
        <is>
          <t>F</t>
        </is>
      </c>
      <c r="E357" t="n">
        <v>19</v>
      </c>
      <c r="F357" t="n">
        <v>0</v>
      </c>
      <c r="G357" t="inlineStr">
        <is>
          <t>YES</t>
        </is>
      </c>
      <c r="I357" t="n">
        <v>0</v>
      </c>
      <c r="J357" s="31" t="n">
        <v>0</v>
      </c>
      <c r="K357" s="32" t="n">
        <v>0</v>
      </c>
      <c r="L357" s="31" t="n">
        <v>0</v>
      </c>
      <c r="M357" s="48" t="n">
        <v>5.5</v>
      </c>
      <c r="N357" s="48" t="n">
        <v>5</v>
      </c>
      <c r="O357" s="49" t="inlineStr">
        <is>
          <t>An undersized, hardworking center with a high IQ who plays a hard-nosed style of hockey with offensive capabilities. Bottom-six forward potential.</t>
        </is>
      </c>
    </row>
    <row r="358">
      <c r="A358" s="47" t="inlineStr">
        <is>
          <t>☐</t>
        </is>
      </c>
      <c r="B358" t="inlineStr">
        <is>
          <t>Rasmus Kumpulainen</t>
        </is>
      </c>
      <c r="C358" t="inlineStr">
        <is>
          <t>MIN</t>
        </is>
      </c>
      <c r="D358" t="inlineStr">
        <is>
          <t>F</t>
        </is>
      </c>
      <c r="E358" t="n">
        <v>21</v>
      </c>
      <c r="F358" t="n">
        <v>0</v>
      </c>
      <c r="G358" t="inlineStr">
        <is>
          <t>YES</t>
        </is>
      </c>
      <c r="I358" t="n">
        <v>0</v>
      </c>
      <c r="J358" s="31" t="n">
        <v>0</v>
      </c>
      <c r="K358" s="32" t="n">
        <v>0</v>
      </c>
      <c r="L358" s="31" t="n">
        <v>0</v>
      </c>
      <c r="M358" s="48" t="n">
        <v>5.5</v>
      </c>
      <c r="N358" s="48" t="n">
        <v>5</v>
      </c>
      <c r="O358" s="49" t="inlineStr">
        <is>
          <t>A big, two-way center who plays a bruising physical style.</t>
        </is>
      </c>
    </row>
    <row r="359">
      <c r="A359" s="47" t="inlineStr">
        <is>
          <t>☐</t>
        </is>
      </c>
      <c r="B359" t="inlineStr">
        <is>
          <t>Roby Jarventie</t>
        </is>
      </c>
      <c r="C359" t="inlineStr">
        <is>
          <t>EDM</t>
        </is>
      </c>
      <c r="D359" t="inlineStr">
        <is>
          <t>F</t>
        </is>
      </c>
      <c r="E359" t="n">
        <v>24</v>
      </c>
      <c r="F359" t="n">
        <v>10</v>
      </c>
      <c r="G359" t="inlineStr">
        <is>
          <t>YES</t>
        </is>
      </c>
      <c r="I359" t="n">
        <v>3</v>
      </c>
      <c r="J359" s="31" t="n">
        <v>0.21</v>
      </c>
      <c r="K359" s="32" t="n">
        <v>0.07000000000000001</v>
      </c>
      <c r="L359" s="31" t="n">
        <v>0</v>
      </c>
      <c r="M359" s="48" t="n">
        <v>5.5</v>
      </c>
      <c r="N359" s="48" t="n">
        <v>5</v>
      </c>
      <c r="O359" s="49" t="inlineStr">
        <is>
          <t>A goal-scoring winger with great size and very good speed. A modern power forward who uses his size to protect the puck. Isn’t afraid to drive to the net. Owns a great shot and decent playmaking abilities. Has potential to become a top-six winger and a 30-goal scorer. Not a well-rounded player, so there is some risk involved as well.</t>
        </is>
      </c>
    </row>
    <row r="360">
      <c r="A360" s="47" t="inlineStr">
        <is>
          <t>☐</t>
        </is>
      </c>
      <c r="B360" t="inlineStr">
        <is>
          <t>Ryan McAllister</t>
        </is>
      </c>
      <c r="C360" t="inlineStr">
        <is>
          <t>(N/A)</t>
        </is>
      </c>
      <c r="D360" t="inlineStr">
        <is>
          <t>F</t>
        </is>
      </c>
      <c r="E360" t="n">
        <v>24</v>
      </c>
      <c r="F360" t="n">
        <v>0</v>
      </c>
      <c r="G360" t="inlineStr">
        <is>
          <t>YES</t>
        </is>
      </c>
      <c r="I360" t="n">
        <v>0</v>
      </c>
      <c r="J360" s="31" t="n">
        <v>0</v>
      </c>
      <c r="K360" s="32" t="n">
        <v>0</v>
      </c>
      <c r="L360" s="31" t="n">
        <v>0</v>
      </c>
      <c r="M360" s="48" t="n">
        <v>5.5</v>
      </c>
      <c r="N360" s="48" t="n">
        <v>5</v>
      </c>
      <c r="O360" s="49" t="inlineStr">
        <is>
          <t>An undrafted late-bloomer with dynamic offensive instincts. His average frame and skating may hold him back at the NHL but he has scored buckets of points at every level so far.</t>
        </is>
      </c>
    </row>
    <row r="361">
      <c r="A361" s="47" t="inlineStr">
        <is>
          <t>☐</t>
        </is>
      </c>
      <c r="B361" t="inlineStr">
        <is>
          <t>Vojtech Hradec</t>
        </is>
      </c>
      <c r="C361" t="inlineStr">
        <is>
          <t>UTA</t>
        </is>
      </c>
      <c r="D361" t="inlineStr">
        <is>
          <t>F</t>
        </is>
      </c>
      <c r="E361" t="n">
        <v>20</v>
      </c>
      <c r="F361" t="n">
        <v>0</v>
      </c>
      <c r="G361" t="inlineStr">
        <is>
          <t>YES</t>
        </is>
      </c>
      <c r="I361" t="n">
        <v>0</v>
      </c>
      <c r="J361" s="31" t="n">
        <v>0</v>
      </c>
      <c r="K361" s="32" t="n">
        <v>0</v>
      </c>
      <c r="L361" s="31" t="n">
        <v>0</v>
      </c>
      <c r="M361" s="48" t="n">
        <v>5.5</v>
      </c>
      <c r="N361" s="48" t="n">
        <v>5</v>
      </c>
      <c r="O361" s="49" t="inlineStr">
        <is>
          <t>A big center (6-4) who plays well defensively, Hradec’s offensive performance at the 2025 WJC opened eyes.</t>
        </is>
      </c>
    </row>
    <row r="362">
      <c r="A362" s="47" t="inlineStr">
        <is>
          <t>☐</t>
        </is>
      </c>
      <c r="B362" t="inlineStr">
        <is>
          <t>Yegor Borikov</t>
        </is>
      </c>
      <c r="C362" t="inlineStr">
        <is>
          <t>UTA</t>
        </is>
      </c>
      <c r="D362" t="inlineStr">
        <is>
          <t>F</t>
        </is>
      </c>
      <c r="E362" t="n">
        <v>21</v>
      </c>
      <c r="F362" t="n">
        <v>0</v>
      </c>
      <c r="G362" t="inlineStr">
        <is>
          <t>YES</t>
        </is>
      </c>
      <c r="I362" t="n">
        <v>0</v>
      </c>
      <c r="J362" s="31" t="n">
        <v>0</v>
      </c>
      <c r="K362" s="32" t="n">
        <v>0</v>
      </c>
      <c r="L362" s="31" t="n">
        <v>0</v>
      </c>
      <c r="M362" s="48" t="n">
        <v>5.5</v>
      </c>
      <c r="N362" s="48" t="n">
        <v>5</v>
      </c>
      <c r="O362" s="49" t="inlineStr">
        <is>
          <t>A hard-shooting winger with offensive upside.</t>
        </is>
      </c>
    </row>
    <row r="363">
      <c r="A363" s="47" t="inlineStr">
        <is>
          <t>☐</t>
        </is>
      </c>
      <c r="B363" t="inlineStr">
        <is>
          <t>Justin Robidas</t>
        </is>
      </c>
      <c r="C363" t="inlineStr">
        <is>
          <t>CAR</t>
        </is>
      </c>
      <c r="D363" t="inlineStr">
        <is>
          <t>F</t>
        </is>
      </c>
      <c r="E363" t="n">
        <v>23</v>
      </c>
      <c r="F363" t="n">
        <v>4</v>
      </c>
      <c r="G363" t="inlineStr">
        <is>
          <t>YES</t>
        </is>
      </c>
      <c r="I363" t="n">
        <v>2</v>
      </c>
      <c r="J363" s="31" t="n">
        <v>1.19</v>
      </c>
      <c r="K363" s="32" t="n">
        <v>0.6</v>
      </c>
      <c r="L363" s="31" t="n">
        <v>1.19</v>
      </c>
      <c r="M363" s="48" t="n">
        <v>5.5</v>
      </c>
      <c r="N363" s="48" t="n">
        <v>4.5</v>
      </c>
      <c r="O363" s="49" t="inlineStr">
        <is>
          <t>Undersized but intelligent center who plays a well-rounded game. Will need to add pace to his game to succeed at the next level but he has the hockey sense to play in the NHL.</t>
        </is>
      </c>
    </row>
    <row r="364">
      <c r="A364" s="47" t="inlineStr">
        <is>
          <t>☐</t>
        </is>
      </c>
      <c r="B364" t="inlineStr">
        <is>
          <t>Domenick Fensore</t>
        </is>
      </c>
      <c r="C364" t="inlineStr">
        <is>
          <t>COL</t>
        </is>
      </c>
      <c r="D364" t="inlineStr">
        <is>
          <t>D</t>
        </is>
      </c>
      <c r="E364" t="n">
        <v>25</v>
      </c>
      <c r="F364" t="n">
        <v>3</v>
      </c>
      <c r="G364" t="inlineStr">
        <is>
          <t>YES</t>
        </is>
      </c>
      <c r="I364" t="n">
        <v>1</v>
      </c>
      <c r="J364" s="31" t="n">
        <v>0.49</v>
      </c>
      <c r="K364" s="32" t="n">
        <v>0.49</v>
      </c>
      <c r="L364" s="31" t="n">
        <v>0.51</v>
      </c>
      <c r="M364" s="48" t="n">
        <v>5.5</v>
      </c>
      <c r="N364" s="48" t="n">
        <v>4.5</v>
      </c>
      <c r="O364" s="49" t="inlineStr">
        <is>
          <t>A skilled but small defenseman who has played at a high level throughout his young career. He brings offensive production through points, but won’t add much in hits.</t>
        </is>
      </c>
    </row>
    <row r="365">
      <c r="A365" s="47" t="inlineStr">
        <is>
          <t>☐</t>
        </is>
      </c>
      <c r="B365" t="inlineStr">
        <is>
          <t>Benjamin Cossette Ayotte</t>
        </is>
      </c>
      <c r="C365" t="inlineStr">
        <is>
          <t>NSH</t>
        </is>
      </c>
      <c r="D365" t="inlineStr">
        <is>
          <t>D</t>
        </is>
      </c>
      <c r="E365" t="n">
        <v>18</v>
      </c>
      <c r="F365" t="n">
        <v>0</v>
      </c>
      <c r="G365" t="inlineStr">
        <is>
          <t>YES</t>
        </is>
      </c>
      <c r="H365" t="n">
        <v>179</v>
      </c>
      <c r="I365" t="n">
        <v>0</v>
      </c>
      <c r="J365" s="31" t="n">
        <v>0</v>
      </c>
      <c r="K365" s="32" t="n">
        <v>0</v>
      </c>
      <c r="L365" s="31" t="n">
        <v>0</v>
      </c>
      <c r="M365" s="48" t="n">
        <v>5.5</v>
      </c>
      <c r="N365" s="48" t="n">
        <v>4.5</v>
      </c>
      <c r="O365" s="49" t="inlineStr">
        <is>
          <t>A high-IQ, two-way defenseman.</t>
        </is>
      </c>
    </row>
    <row r="366">
      <c r="A366" s="47" t="inlineStr">
        <is>
          <t>☐</t>
        </is>
      </c>
      <c r="B366" t="inlineStr">
        <is>
          <t>Carter Sotheran</t>
        </is>
      </c>
      <c r="C366" t="inlineStr">
        <is>
          <t>VGK</t>
        </is>
      </c>
      <c r="D366" t="inlineStr">
        <is>
          <t>D</t>
        </is>
      </c>
      <c r="E366" t="n">
        <v>21</v>
      </c>
      <c r="F366" t="n">
        <v>0</v>
      </c>
      <c r="G366" t="inlineStr">
        <is>
          <t>YES</t>
        </is>
      </c>
      <c r="I366" t="n">
        <v>0</v>
      </c>
      <c r="J366" s="31" t="n">
        <v>0</v>
      </c>
      <c r="K366" s="32" t="n">
        <v>0</v>
      </c>
      <c r="L366" s="31" t="n">
        <v>0</v>
      </c>
      <c r="M366" s="48" t="n">
        <v>5.5</v>
      </c>
      <c r="N366" s="48" t="n">
        <v>4.5</v>
      </c>
      <c r="O366" s="49" t="inlineStr">
        <is>
          <t>Transition specialist with surprising mobility and intelligence for his size. Developing consistency is key, but could be a fringe second-pair defenceman down the line.</t>
        </is>
      </c>
    </row>
    <row r="367">
      <c r="A367" s="47" t="inlineStr">
        <is>
          <t>☐</t>
        </is>
      </c>
      <c r="B367" t="inlineStr">
        <is>
          <t>Liam Lefebvre</t>
        </is>
      </c>
      <c r="C367" t="inlineStr">
        <is>
          <t>LAK</t>
        </is>
      </c>
      <c r="D367" t="inlineStr">
        <is>
          <t>F</t>
        </is>
      </c>
      <c r="E367" t="n">
        <v>19</v>
      </c>
      <c r="F367" t="n">
        <v>0</v>
      </c>
      <c r="G367" t="inlineStr">
        <is>
          <t>YES</t>
        </is>
      </c>
      <c r="H367" t="n">
        <v>46</v>
      </c>
      <c r="I367" t="n">
        <v>0</v>
      </c>
      <c r="J367" s="31" t="n">
        <v>0</v>
      </c>
      <c r="K367" s="32" t="n">
        <v>0</v>
      </c>
      <c r="L367" s="31" t="n">
        <v>0</v>
      </c>
      <c r="M367" s="48" t="n">
        <v>5.5</v>
      </c>
      <c r="N367" s="48" t="n">
        <v>4.5</v>
      </c>
      <c r="O367" s="49" t="inlineStr">
        <is>
          <t>A responsible, pro-framed center with a plus-level skating.</t>
        </is>
      </c>
    </row>
    <row r="368">
      <c r="A368" s="47" t="inlineStr">
        <is>
          <t>☐</t>
        </is>
      </c>
      <c r="B368" t="inlineStr">
        <is>
          <t>Liam Pettersson</t>
        </is>
      </c>
      <c r="C368" t="inlineStr">
        <is>
          <t>BOS</t>
        </is>
      </c>
      <c r="D368" t="inlineStr">
        <is>
          <t>D</t>
        </is>
      </c>
      <c r="E368" t="n">
        <v>19</v>
      </c>
      <c r="F368" t="n">
        <v>0</v>
      </c>
      <c r="G368" t="inlineStr">
        <is>
          <t>YES</t>
        </is>
      </c>
      <c r="I368" t="n">
        <v>0</v>
      </c>
      <c r="J368" s="31" t="n">
        <v>0</v>
      </c>
      <c r="K368" s="32" t="n">
        <v>0</v>
      </c>
      <c r="L368" s="31" t="n">
        <v>0</v>
      </c>
      <c r="M368" s="48" t="n">
        <v>5.5</v>
      </c>
      <c r="N368" s="48" t="n">
        <v>4.5</v>
      </c>
      <c r="O368" s="49" t="inlineStr">
        <is>
          <t>A skillful skating and puck-distributing blueliner.</t>
        </is>
      </c>
    </row>
    <row r="369">
      <c r="A369" s="47" t="inlineStr">
        <is>
          <t>☐</t>
        </is>
      </c>
      <c r="B369" t="inlineStr">
        <is>
          <t>Lucas Van Vliet</t>
        </is>
      </c>
      <c r="C369" t="inlineStr">
        <is>
          <t>VGK</t>
        </is>
      </c>
      <c r="D369" t="inlineStr">
        <is>
          <t>F</t>
        </is>
      </c>
      <c r="E369" t="n">
        <v>20</v>
      </c>
      <c r="F369" t="n">
        <v>0</v>
      </c>
      <c r="G369" t="inlineStr">
        <is>
          <t>YES</t>
        </is>
      </c>
      <c r="I369" t="n">
        <v>0</v>
      </c>
      <c r="J369" s="31" t="n">
        <v>0</v>
      </c>
      <c r="K369" s="32" t="n">
        <v>0</v>
      </c>
      <c r="L369" s="31" t="n">
        <v>0</v>
      </c>
      <c r="M369" s="48" t="n">
        <v>5.5</v>
      </c>
      <c r="N369" s="48" t="n">
        <v>4.5</v>
      </c>
      <c r="O369" s="49" t="inlineStr">
        <is>
          <t>Shoot-first scoring winger off a program-record freshman year at St. Thomas. Middle-six fantasy upside if the playmaking catches up.</t>
        </is>
      </c>
    </row>
    <row r="370">
      <c r="A370" s="47" t="inlineStr">
        <is>
          <t>☐</t>
        </is>
      </c>
      <c r="B370" t="inlineStr">
        <is>
          <t>Mason Moe</t>
        </is>
      </c>
      <c r="C370" t="inlineStr">
        <is>
          <t>NJD</t>
        </is>
      </c>
      <c r="D370" t="inlineStr">
        <is>
          <t>F</t>
        </is>
      </c>
      <c r="E370" t="n">
        <v>19</v>
      </c>
      <c r="F370" t="n">
        <v>0</v>
      </c>
      <c r="G370" t="inlineStr">
        <is>
          <t>YES</t>
        </is>
      </c>
      <c r="I370" t="n">
        <v>0</v>
      </c>
      <c r="J370" s="31" t="n">
        <v>0</v>
      </c>
      <c r="K370" s="32" t="n">
        <v>0</v>
      </c>
      <c r="L370" s="31" t="n">
        <v>0</v>
      </c>
      <c r="M370" s="48" t="n">
        <v>5.5</v>
      </c>
      <c r="N370" s="48" t="n">
        <v>4.5</v>
      </c>
      <c r="O370" s="49" t="inlineStr">
        <is>
          <t>Intelligent, two-way center with NHL upside</t>
        </is>
      </c>
    </row>
    <row r="371">
      <c r="A371" s="47" t="inlineStr">
        <is>
          <t>☐</t>
        </is>
      </c>
      <c r="B371" t="inlineStr">
        <is>
          <t>Scott Ratzlaff</t>
        </is>
      </c>
      <c r="C371" t="inlineStr">
        <is>
          <t>BUF</t>
        </is>
      </c>
      <c r="D371" t="inlineStr">
        <is>
          <t>G</t>
        </is>
      </c>
      <c r="E371" t="n">
        <v>21</v>
      </c>
      <c r="F371" t="n">
        <v>0</v>
      </c>
      <c r="G371" t="inlineStr">
        <is>
          <t>YES</t>
        </is>
      </c>
      <c r="I371" t="n">
        <v>0</v>
      </c>
      <c r="J371" s="31" t="n">
        <v>0</v>
      </c>
      <c r="K371" s="32" t="n">
        <v>0</v>
      </c>
      <c r="L371" s="31" t="n">
        <v>0</v>
      </c>
      <c r="M371" s="48" t="n">
        <v>5.5</v>
      </c>
      <c r="N371" s="48" t="n">
        <v>4.5</v>
      </c>
      <c r="O371" s="49" t="inlineStr">
        <is>
          <t>Aggressive netminder with quick feet and good reflexes. Needs to work on his awareness and technique, but has enough interesting physical tools to potentially become a fringe starter.</t>
        </is>
      </c>
    </row>
    <row r="372">
      <c r="A372" s="47" t="inlineStr">
        <is>
          <t>☐</t>
        </is>
      </c>
      <c r="B372" t="inlineStr">
        <is>
          <t>Thomas Vandenberg</t>
        </is>
      </c>
      <c r="C372" t="inlineStr">
        <is>
          <t>LAK</t>
        </is>
      </c>
      <c r="D372" t="inlineStr">
        <is>
          <t>F</t>
        </is>
      </c>
      <c r="E372" t="n">
        <v>18</v>
      </c>
      <c r="F372" t="n">
        <v>0</v>
      </c>
      <c r="G372" t="inlineStr">
        <is>
          <t>YES</t>
        </is>
      </c>
      <c r="H372" t="n">
        <v>103</v>
      </c>
      <c r="I372" t="n">
        <v>0</v>
      </c>
      <c r="J372" s="31" t="n">
        <v>0</v>
      </c>
      <c r="K372" s="32" t="n">
        <v>0</v>
      </c>
      <c r="L372" s="31" t="n">
        <v>0</v>
      </c>
      <c r="M372" s="48" t="n">
        <v>5.5</v>
      </c>
      <c r="N372" s="48" t="n">
        <v>4.5</v>
      </c>
      <c r="O372" s="49" t="inlineStr">
        <is>
          <t>A physical center with quick feet and flashes of offensive potential.</t>
        </is>
      </c>
    </row>
    <row r="373">
      <c r="A373" s="47" t="inlineStr">
        <is>
          <t>☐</t>
        </is>
      </c>
      <c r="B373" t="inlineStr">
        <is>
          <t>Timofei Runtso</t>
        </is>
      </c>
      <c r="C373" t="inlineStr">
        <is>
          <t>MTL</t>
        </is>
      </c>
      <c r="D373" t="inlineStr">
        <is>
          <t>D</t>
        </is>
      </c>
      <c r="E373" t="n">
        <v>19</v>
      </c>
      <c r="F373" t="n">
        <v>0</v>
      </c>
      <c r="G373" t="inlineStr">
        <is>
          <t>YES</t>
        </is>
      </c>
      <c r="H373" t="n">
        <v>57</v>
      </c>
      <c r="I373" t="n">
        <v>0</v>
      </c>
      <c r="J373" s="31" t="n">
        <v>0</v>
      </c>
      <c r="K373" s="32" t="n">
        <v>0</v>
      </c>
      <c r="L373" s="31" t="n">
        <v>0</v>
      </c>
      <c r="M373" s="48" t="n">
        <v>5.5</v>
      </c>
      <c r="N373" s="48" t="n">
        <v>4.5</v>
      </c>
      <c r="O373" s="49" t="inlineStr">
        <is>
          <t>Right-shot, two-way defenseman who moves the puck and creates off the rush, with the discipline to play both special teams. The fantasy value rides on the power play, where his shot-through volume and passing project him as a secondary point source if he climbs an NHL depth chart.</t>
        </is>
      </c>
    </row>
    <row r="374">
      <c r="A374" s="47" t="inlineStr">
        <is>
          <t>☐</t>
        </is>
      </c>
      <c r="B374" t="inlineStr">
        <is>
          <t>Tyler Duke</t>
        </is>
      </c>
      <c r="C374" t="inlineStr">
        <is>
          <t>(N/A)</t>
        </is>
      </c>
      <c r="D374" t="inlineStr">
        <is>
          <t>D</t>
        </is>
      </c>
      <c r="E374" t="n">
        <v>22</v>
      </c>
      <c r="F374" t="n">
        <v>0</v>
      </c>
      <c r="G374" t="inlineStr">
        <is>
          <t>YES</t>
        </is>
      </c>
      <c r="I374" t="n">
        <v>0</v>
      </c>
      <c r="J374" s="31" t="n">
        <v>0</v>
      </c>
      <c r="K374" s="32" t="n">
        <v>0</v>
      </c>
      <c r="L374" s="31" t="n">
        <v>0</v>
      </c>
      <c r="M374" s="48" t="n">
        <v>5.5</v>
      </c>
      <c r="N374" s="48" t="n">
        <v>4.5</v>
      </c>
      <c r="O374" s="49" t="inlineStr">
        <is>
          <t>Undersized but tenacious defender with good puck-moving ability. Strong skating ability helps to make up for size limitations.</t>
        </is>
      </c>
    </row>
    <row r="375">
      <c r="A375" s="47" t="inlineStr">
        <is>
          <t>☐</t>
        </is>
      </c>
      <c r="B375" t="inlineStr">
        <is>
          <t>Vladislav Lukashevich</t>
        </is>
      </c>
      <c r="C375" t="inlineStr">
        <is>
          <t>FLA</t>
        </is>
      </c>
      <c r="D375" t="inlineStr">
        <is>
          <t>D</t>
        </is>
      </c>
      <c r="E375" t="n">
        <v>23</v>
      </c>
      <c r="F375" t="n">
        <v>0</v>
      </c>
      <c r="G375" t="inlineStr">
        <is>
          <t>YES</t>
        </is>
      </c>
      <c r="I375" t="n">
        <v>0</v>
      </c>
      <c r="J375" s="31" t="n">
        <v>0</v>
      </c>
      <c r="K375" s="32" t="n">
        <v>0</v>
      </c>
      <c r="L375" s="31" t="n">
        <v>0</v>
      </c>
      <c r="M375" s="48" t="n">
        <v>5.5</v>
      </c>
      <c r="N375" s="48" t="n">
        <v>4.5</v>
      </c>
      <c r="O375" s="49" t="inlineStr">
        <is>
          <t>A smooth skating defenseman specializing in the transition game and moving the puck up ice. His passing is strong enough to be his primary tool at the highest and could help him excel past his original draft position.</t>
        </is>
      </c>
    </row>
    <row r="376">
      <c r="A376" s="47" t="inlineStr">
        <is>
          <t>☐</t>
        </is>
      </c>
      <c r="B376" t="inlineStr">
        <is>
          <t>Yaroslav Fedoseyev</t>
        </is>
      </c>
      <c r="C376" t="inlineStr">
        <is>
          <t>TOR</t>
        </is>
      </c>
      <c r="D376" t="inlineStr">
        <is>
          <t>D</t>
        </is>
      </c>
      <c r="E376" t="n">
        <v>18</v>
      </c>
      <c r="F376" t="n">
        <v>0</v>
      </c>
      <c r="G376" t="inlineStr">
        <is>
          <t>YES</t>
        </is>
      </c>
      <c r="H376" t="n">
        <v>161</v>
      </c>
      <c r="I376" t="n">
        <v>0</v>
      </c>
      <c r="J376" s="31" t="n">
        <v>0</v>
      </c>
      <c r="K376" s="32" t="n">
        <v>0</v>
      </c>
      <c r="L376" s="31" t="n">
        <v>0</v>
      </c>
      <c r="M376" s="48" t="n">
        <v>5.5</v>
      </c>
      <c r="N376" s="48" t="n">
        <v>4.5</v>
      </c>
      <c r="O376" s="49" t="inlineStr">
        <is>
          <t>A gritty, puck moving defenseman who’s punishing in battles.</t>
        </is>
      </c>
    </row>
    <row r="377">
      <c r="A377" s="47" t="inlineStr">
        <is>
          <t>☐</t>
        </is>
      </c>
      <c r="B377" t="inlineStr">
        <is>
          <t>Alex Jefferies</t>
        </is>
      </c>
      <c r="C377" t="inlineStr">
        <is>
          <t>NYI</t>
        </is>
      </c>
      <c r="D377" t="inlineStr">
        <is>
          <t>F</t>
        </is>
      </c>
      <c r="E377" t="n">
        <v>24</v>
      </c>
      <c r="F377" t="n">
        <v>0</v>
      </c>
      <c r="G377" t="inlineStr">
        <is>
          <t>YES</t>
        </is>
      </c>
      <c r="I377" t="n">
        <v>0</v>
      </c>
      <c r="J377" s="31" t="n">
        <v>0</v>
      </c>
      <c r="K377" s="32" t="n">
        <v>0</v>
      </c>
      <c r="L377" s="31" t="n">
        <v>0</v>
      </c>
      <c r="M377" s="48" t="n">
        <v>5.5</v>
      </c>
      <c r="N377" s="48" t="n">
        <v>4</v>
      </c>
      <c r="O377" s="49" t="inlineStr">
        <is>
          <t>A fast, powerful skater with good size for a teen. The two-way Jefferies creates scoring chances with exceptional vision and eye-popping passes.</t>
        </is>
      </c>
    </row>
    <row r="378">
      <c r="A378" s="47" t="inlineStr">
        <is>
          <t>☐</t>
        </is>
      </c>
      <c r="B378" t="inlineStr">
        <is>
          <t>Antti Saarela</t>
        </is>
      </c>
      <c r="C378" t="inlineStr">
        <is>
          <t>CHI</t>
        </is>
      </c>
      <c r="D378" t="inlineStr">
        <is>
          <t>F</t>
        </is>
      </c>
      <c r="E378" t="n">
        <v>25</v>
      </c>
      <c r="F378" t="n">
        <v>0</v>
      </c>
      <c r="G378" t="inlineStr">
        <is>
          <t>YES</t>
        </is>
      </c>
      <c r="I378" t="n">
        <v>0</v>
      </c>
      <c r="J378" s="31" t="n">
        <v>0</v>
      </c>
      <c r="K378" s="32" t="n">
        <v>0</v>
      </c>
      <c r="L378" s="31" t="n">
        <v>0</v>
      </c>
      <c r="M378" s="48" t="n">
        <v>5.5</v>
      </c>
      <c r="N378" s="48" t="n">
        <v>4</v>
      </c>
      <c r="O378" s="49" t="inlineStr">
        <is>
          <t>Complementary forward with middle-six upside. Has played center in junior but projects to be a winger at the pro level.</t>
        </is>
      </c>
    </row>
    <row r="379">
      <c r="A379" s="47" t="inlineStr">
        <is>
          <t>☐</t>
        </is>
      </c>
      <c r="B379" t="inlineStr">
        <is>
          <t>Daniil Orlov</t>
        </is>
      </c>
      <c r="C379" t="inlineStr">
        <is>
          <t>NJD</t>
        </is>
      </c>
      <c r="D379" t="inlineStr">
        <is>
          <t>D</t>
        </is>
      </c>
      <c r="E379" t="n">
        <v>22</v>
      </c>
      <c r="F379" t="n">
        <v>0</v>
      </c>
      <c r="G379" t="inlineStr">
        <is>
          <t>YES</t>
        </is>
      </c>
      <c r="I379" t="n">
        <v>0</v>
      </c>
      <c r="J379" s="31" t="n">
        <v>0</v>
      </c>
      <c r="K379" s="32" t="n">
        <v>0</v>
      </c>
      <c r="L379" s="31" t="n">
        <v>0</v>
      </c>
      <c r="M379" s="48" t="n">
        <v>5.5</v>
      </c>
      <c r="N379" s="48" t="n">
        <v>4</v>
      </c>
      <c r="O379" s="49" t="inlineStr">
        <is>
          <t>Smooth-skating left-handed defenseman with some decent small-area skills and rush defending. Needs to improve his puck skills, but had a great season production-wise in the MHL and could develop into a bottom-four NHL defenseman.</t>
        </is>
      </c>
    </row>
    <row r="380">
      <c r="A380" s="47" t="inlineStr">
        <is>
          <t>☐</t>
        </is>
      </c>
      <c r="B380" t="inlineStr">
        <is>
          <t>Jakub Demek</t>
        </is>
      </c>
      <c r="C380" t="inlineStr">
        <is>
          <t>VGK</t>
        </is>
      </c>
      <c r="D380" t="inlineStr">
        <is>
          <t>F</t>
        </is>
      </c>
      <c r="E380" t="n">
        <v>23</v>
      </c>
      <c r="F380" t="n">
        <v>0</v>
      </c>
      <c r="G380" t="inlineStr">
        <is>
          <t>YES</t>
        </is>
      </c>
      <c r="I380" t="n">
        <v>0</v>
      </c>
      <c r="J380" s="31" t="n">
        <v>0</v>
      </c>
      <c r="K380" s="32" t="n">
        <v>0</v>
      </c>
      <c r="L380" s="31" t="n">
        <v>0</v>
      </c>
      <c r="M380" s="48" t="n">
        <v>5.5</v>
      </c>
      <c r="N380" s="48" t="n">
        <v>4</v>
      </c>
      <c r="O380" s="49" t="inlineStr">
        <is>
          <t>A big bodied winger with a lot of tools and some experience playing center. Skates well for his size. His shot needs to improve to play on the outside, but he has the potential to be a solid two-way, middle-six forward who hits at the NHL level if he can speed his game up a tick.</t>
        </is>
      </c>
    </row>
    <row r="381">
      <c r="A381" s="47" t="inlineStr">
        <is>
          <t>☐</t>
        </is>
      </c>
      <c r="B381" t="inlineStr">
        <is>
          <t>Jesse Nurmi</t>
        </is>
      </c>
      <c r="C381" t="inlineStr">
        <is>
          <t>NYI</t>
        </is>
      </c>
      <c r="D381" t="inlineStr">
        <is>
          <t>F</t>
        </is>
      </c>
      <c r="E381" t="n">
        <v>21</v>
      </c>
      <c r="F381" t="n">
        <v>0</v>
      </c>
      <c r="G381" t="inlineStr">
        <is>
          <t>YES</t>
        </is>
      </c>
      <c r="I381" t="n">
        <v>0</v>
      </c>
      <c r="J381" s="31" t="n">
        <v>0</v>
      </c>
      <c r="K381" s="32" t="n">
        <v>0</v>
      </c>
      <c r="L381" s="31" t="n">
        <v>0</v>
      </c>
      <c r="M381" s="48" t="n">
        <v>5.5</v>
      </c>
      <c r="N381" s="48" t="n">
        <v>4</v>
      </c>
      <c r="O381" s="49" t="inlineStr">
        <is>
          <t>Creative offensive forward who plays with a surprising amount of energy. Will need to add some weight, but could become a third-line checking winger at his best.</t>
        </is>
      </c>
    </row>
    <row r="382">
      <c r="A382" s="47" t="inlineStr">
        <is>
          <t>☐</t>
        </is>
      </c>
      <c r="B382" t="inlineStr">
        <is>
          <t>Liam Dower Nilsson</t>
        </is>
      </c>
      <c r="C382" t="inlineStr">
        <is>
          <t>DET</t>
        </is>
      </c>
      <c r="D382" t="inlineStr">
        <is>
          <t>F</t>
        </is>
      </c>
      <c r="E382" t="n">
        <v>23</v>
      </c>
      <c r="F382" t="n">
        <v>0</v>
      </c>
      <c r="G382" t="inlineStr">
        <is>
          <t>YES</t>
        </is>
      </c>
      <c r="I382" t="n">
        <v>0</v>
      </c>
      <c r="J382" s="31" t="n">
        <v>0</v>
      </c>
      <c r="K382" s="32" t="n">
        <v>0</v>
      </c>
      <c r="L382" s="31" t="n">
        <v>0</v>
      </c>
      <c r="M382" s="48" t="n">
        <v>5.5</v>
      </c>
      <c r="N382" s="48" t="n">
        <v>4</v>
      </c>
      <c r="O382" s="49" t="inlineStr">
        <is>
          <t>A solid two-way forward who showcases some quality skill and offensive instincts. He may not boast an incredible ceiling but he has the opportunity to be a quality middle-six producer.</t>
        </is>
      </c>
    </row>
    <row r="383">
      <c r="A383" s="47" t="inlineStr">
        <is>
          <t>☐</t>
        </is>
      </c>
      <c r="B383" t="inlineStr">
        <is>
          <t>Lucas Ciona</t>
        </is>
      </c>
      <c r="C383" t="inlineStr">
        <is>
          <t>(N/A)</t>
        </is>
      </c>
      <c r="D383" t="inlineStr">
        <is>
          <t>F</t>
        </is>
      </c>
      <c r="E383" t="n">
        <v>23</v>
      </c>
      <c r="F383" t="n">
        <v>0</v>
      </c>
      <c r="G383" t="inlineStr">
        <is>
          <t>YES</t>
        </is>
      </c>
      <c r="I383" t="n">
        <v>0</v>
      </c>
      <c r="J383" s="31" t="n">
        <v>0</v>
      </c>
      <c r="K383" s="32" t="n">
        <v>0</v>
      </c>
      <c r="L383" s="31" t="n">
        <v>0</v>
      </c>
      <c r="M383" s="48" t="n">
        <v>5.5</v>
      </c>
      <c r="N383" s="48" t="n">
        <v>4</v>
      </c>
      <c r="O383" s="49" t="inlineStr">
        <is>
          <t>Ciona is a big left winger who likes to use his size to his advantage. A smart player who knows how to score.</t>
        </is>
      </c>
    </row>
    <row r="384">
      <c r="A384" s="47" t="inlineStr">
        <is>
          <t>☐</t>
        </is>
      </c>
      <c r="B384" t="inlineStr">
        <is>
          <t>Ludvig Soderberg</t>
        </is>
      </c>
      <c r="C384" t="inlineStr">
        <is>
          <t>(N/A)</t>
        </is>
      </c>
      <c r="D384" t="inlineStr">
        <is>
          <t>D</t>
        </is>
      </c>
      <c r="E384" t="n">
        <v>18</v>
      </c>
      <c r="F384" t="n">
        <v>0</v>
      </c>
      <c r="G384" t="inlineStr">
        <is>
          <t>YES</t>
        </is>
      </c>
      <c r="I384" t="n">
        <v>0</v>
      </c>
      <c r="J384" s="31" t="n">
        <v>0</v>
      </c>
      <c r="K384" s="32" t="n">
        <v>0</v>
      </c>
      <c r="L384" s="31" t="n">
        <v>0</v>
      </c>
      <c r="M384" s="48" t="n">
        <v>5.5</v>
      </c>
      <c r="N384" s="48" t="n">
        <v>4</v>
      </c>
      <c r="O384" s="49" t="inlineStr">
        <is>
          <t>A creative, puck-moving defenseman who makes up for his lack of size with solid workmanship.</t>
        </is>
      </c>
      <c r="P384" t="inlineStr">
        <is>
          <t>no NHL record - import or junior</t>
        </is>
      </c>
    </row>
    <row r="385">
      <c r="A385" s="47" t="inlineStr">
        <is>
          <t>☐</t>
        </is>
      </c>
      <c r="B385" t="inlineStr">
        <is>
          <t>Max Isaksson</t>
        </is>
      </c>
      <c r="C385" t="inlineStr">
        <is>
          <t>(N/A)</t>
        </is>
      </c>
      <c r="D385" t="inlineStr">
        <is>
          <t>F</t>
        </is>
      </c>
      <c r="E385" t="n">
        <v>18</v>
      </c>
      <c r="F385" t="n">
        <v>0</v>
      </c>
      <c r="G385" t="inlineStr">
        <is>
          <t>YES</t>
        </is>
      </c>
      <c r="I385" t="n">
        <v>0</v>
      </c>
      <c r="J385" s="31" t="n">
        <v>0</v>
      </c>
      <c r="K385" s="32" t="n">
        <v>0</v>
      </c>
      <c r="L385" s="31" t="n">
        <v>0</v>
      </c>
      <c r="M385" s="48" t="n">
        <v>5.5</v>
      </c>
      <c r="N385" s="48" t="n">
        <v>4</v>
      </c>
      <c r="O385" s="49" t="inlineStr">
        <is>
          <t>A shifty, confident puck handler with solid offensive awareness.</t>
        </is>
      </c>
      <c r="P385" t="inlineStr">
        <is>
          <t>no NHL record - import or junior</t>
        </is>
      </c>
    </row>
    <row r="386">
      <c r="A386" s="47" t="inlineStr">
        <is>
          <t>☐</t>
        </is>
      </c>
      <c r="B386" t="inlineStr">
        <is>
          <t>Morgan Anderberg</t>
        </is>
      </c>
      <c r="C386" t="inlineStr">
        <is>
          <t>TBL</t>
        </is>
      </c>
      <c r="D386" t="inlineStr">
        <is>
          <t>F</t>
        </is>
      </c>
      <c r="E386" t="n">
        <v>18</v>
      </c>
      <c r="F386" t="n">
        <v>0</v>
      </c>
      <c r="G386" t="inlineStr">
        <is>
          <t>YES</t>
        </is>
      </c>
      <c r="H386" t="n">
        <v>134</v>
      </c>
      <c r="I386" t="n">
        <v>0</v>
      </c>
      <c r="J386" s="31" t="n">
        <v>0</v>
      </c>
      <c r="K386" s="32" t="n">
        <v>0</v>
      </c>
      <c r="L386" s="31" t="n">
        <v>0</v>
      </c>
      <c r="M386" s="48" t="n">
        <v>5.5</v>
      </c>
      <c r="N386" s="48" t="n">
        <v>4</v>
      </c>
      <c r="O386" s="49" t="inlineStr">
        <is>
          <t>A hard-working forward with plus-level skating and a strong motor.</t>
        </is>
      </c>
    </row>
    <row r="387">
      <c r="A387" s="47" t="inlineStr">
        <is>
          <t>☐</t>
        </is>
      </c>
      <c r="B387" t="inlineStr">
        <is>
          <t>William Dufour</t>
        </is>
      </c>
      <c r="C387" t="inlineStr">
        <is>
          <t>(N/A)</t>
        </is>
      </c>
      <c r="D387" t="inlineStr">
        <is>
          <t>F</t>
        </is>
      </c>
      <c r="E387" t="n">
        <v>24</v>
      </c>
      <c r="F387" t="n">
        <v>1</v>
      </c>
      <c r="G387" t="inlineStr">
        <is>
          <t>YES</t>
        </is>
      </c>
      <c r="I387" t="n">
        <v>0</v>
      </c>
      <c r="J387" s="31" t="n">
        <v>0</v>
      </c>
      <c r="K387" s="32" t="n">
        <v>0</v>
      </c>
      <c r="L387" s="31" t="n">
        <v>0</v>
      </c>
      <c r="M387" s="48" t="n">
        <v>5.5</v>
      </c>
      <c r="N387" s="48" t="n">
        <v>4</v>
      </c>
      <c r="O387" s="49" t="inlineStr">
        <is>
          <t>A power forward with a willingness to help defensively and a pedigree for scoring.</t>
        </is>
      </c>
    </row>
    <row r="388">
      <c r="A388" s="47" t="inlineStr">
        <is>
          <t>☐</t>
        </is>
      </c>
      <c r="B388" t="inlineStr">
        <is>
          <t>Drew Schock</t>
        </is>
      </c>
      <c r="C388" t="inlineStr">
        <is>
          <t>ANA</t>
        </is>
      </c>
      <c r="D388" t="inlineStr">
        <is>
          <t>D</t>
        </is>
      </c>
      <c r="E388" t="n">
        <v>19</v>
      </c>
      <c r="F388" t="n">
        <v>0</v>
      </c>
      <c r="G388" t="inlineStr">
        <is>
          <t>YES</t>
        </is>
      </c>
      <c r="I388" t="n">
        <v>0</v>
      </c>
      <c r="J388" s="31" t="n">
        <v>0</v>
      </c>
      <c r="K388" s="32" t="n">
        <v>0</v>
      </c>
      <c r="L388" s="31" t="n">
        <v>0</v>
      </c>
      <c r="M388" s="48" t="n">
        <v>5.5</v>
      </c>
      <c r="N388" s="48" t="n">
        <v>3.5</v>
      </c>
      <c r="O388" s="49" t="inlineStr">
        <is>
          <t>A long-term prospect with offensive upside, whose value will hinge on whether he refines his decision-making and leans fully into his puck-moving skills.</t>
        </is>
      </c>
    </row>
    <row r="389">
      <c r="A389" s="47" t="inlineStr">
        <is>
          <t>☐</t>
        </is>
      </c>
      <c r="B389" t="inlineStr">
        <is>
          <t>Jackson Dorrington</t>
        </is>
      </c>
      <c r="C389" t="inlineStr">
        <is>
          <t>NYR</t>
        </is>
      </c>
      <c r="D389" t="inlineStr">
        <is>
          <t>D</t>
        </is>
      </c>
      <c r="E389" t="n">
        <v>22</v>
      </c>
      <c r="F389" t="n">
        <v>0</v>
      </c>
      <c r="G389" t="inlineStr">
        <is>
          <t>YES</t>
        </is>
      </c>
      <c r="I389" t="n">
        <v>0</v>
      </c>
      <c r="J389" s="31" t="n">
        <v>0</v>
      </c>
      <c r="K389" s="32" t="n">
        <v>0</v>
      </c>
      <c r="L389" s="31" t="n">
        <v>0</v>
      </c>
      <c r="M389" s="48" t="n">
        <v>5.5</v>
      </c>
      <c r="N389" s="48" t="n">
        <v>3.5</v>
      </c>
      <c r="O389" s="49" t="inlineStr">
        <is>
          <t>Offensive and intelligent defenceman. Will need to improve hands and areas of skating.</t>
        </is>
      </c>
    </row>
    <row r="390">
      <c r="A390" s="47" t="inlineStr">
        <is>
          <t>☐</t>
        </is>
      </c>
      <c r="B390" t="inlineStr">
        <is>
          <t>Joe Erickson</t>
        </is>
      </c>
      <c r="C390" t="inlineStr">
        <is>
          <t>(N/A)</t>
        </is>
      </c>
      <c r="D390" t="inlineStr">
        <is>
          <t>F</t>
        </is>
      </c>
      <c r="E390" t="n">
        <v>18</v>
      </c>
      <c r="F390" t="n">
        <v>0</v>
      </c>
      <c r="G390" t="inlineStr">
        <is>
          <t>YES</t>
        </is>
      </c>
      <c r="I390" t="n">
        <v>0</v>
      </c>
      <c r="J390" s="31" t="n">
        <v>0</v>
      </c>
      <c r="K390" s="32" t="n">
        <v>0</v>
      </c>
      <c r="L390" s="31" t="n">
        <v>0</v>
      </c>
      <c r="M390" s="48" t="n">
        <v>5.5</v>
      </c>
      <c r="N390" s="48" t="n">
        <v>3.5</v>
      </c>
      <c r="O390" s="49" t="inlineStr">
        <is>
          <t>A raw forward with excellent skating for his size and intriguing playmaking instincts.</t>
        </is>
      </c>
      <c r="P390" t="inlineStr">
        <is>
          <t>no NHL record - import or junior</t>
        </is>
      </c>
    </row>
    <row r="391">
      <c r="A391" s="47" t="inlineStr">
        <is>
          <t>☐</t>
        </is>
      </c>
      <c r="B391" t="inlineStr">
        <is>
          <t>Tomas Suchanek</t>
        </is>
      </c>
      <c r="C391" t="inlineStr">
        <is>
          <t>ANA</t>
        </is>
      </c>
      <c r="D391" t="inlineStr">
        <is>
          <t>G</t>
        </is>
      </c>
      <c r="E391" t="n">
        <v>23</v>
      </c>
      <c r="F391" t="n">
        <v>0</v>
      </c>
      <c r="G391" t="inlineStr">
        <is>
          <t>YES</t>
        </is>
      </c>
      <c r="I391" t="n">
        <v>0</v>
      </c>
      <c r="J391" s="31" t="n">
        <v>0</v>
      </c>
      <c r="K391" s="32" t="n">
        <v>0</v>
      </c>
      <c r="L391" s="31" t="n">
        <v>0</v>
      </c>
      <c r="M391" s="48" t="n">
        <v>5.5</v>
      </c>
      <c r="N391" s="48" t="n">
        <v>3.5</v>
      </c>
      <c r="O391" s="49" t="inlineStr">
        <is>
          <t>An undrafted netminder who is currently recovering from a ruptured ACL.</t>
        </is>
      </c>
    </row>
    <row r="392">
      <c r="A392" s="47" t="inlineStr">
        <is>
          <t>☐</t>
        </is>
      </c>
      <c r="B392" t="inlineStr">
        <is>
          <t>Veeti Louhivaara</t>
        </is>
      </c>
      <c r="C392" t="inlineStr">
        <is>
          <t>NJD</t>
        </is>
      </c>
      <c r="D392" t="inlineStr">
        <is>
          <t>G</t>
        </is>
      </c>
      <c r="E392" t="n">
        <v>20</v>
      </c>
      <c r="F392" t="n">
        <v>0</v>
      </c>
      <c r="G392" t="inlineStr">
        <is>
          <t>YES</t>
        </is>
      </c>
      <c r="I392" t="n">
        <v>0</v>
      </c>
      <c r="J392" s="31" t="n">
        <v>0</v>
      </c>
      <c r="K392" s="32" t="n">
        <v>0</v>
      </c>
      <c r="L392" s="31" t="n">
        <v>0</v>
      </c>
      <c r="M392" s="48" t="n">
        <v>5.5</v>
      </c>
      <c r="N392" s="48" t="n">
        <v>3.5</v>
      </c>
      <c r="O392" s="49" t="inlineStr">
        <is>
          <t>Raw, athletic goaltender who covers the bottom half of the net extraordinarily well but has room to grow in practically all other facets of the game.</t>
        </is>
      </c>
    </row>
    <row r="393">
      <c r="A393" s="47" t="inlineStr">
        <is>
          <t>☐</t>
        </is>
      </c>
      <c r="B393" t="inlineStr">
        <is>
          <t>William Sorbrand</t>
        </is>
      </c>
      <c r="C393" t="inlineStr">
        <is>
          <t>CHI</t>
        </is>
      </c>
      <c r="D393" t="inlineStr">
        <is>
          <t>F</t>
        </is>
      </c>
      <c r="E393" t="n">
        <v>18</v>
      </c>
      <c r="F393" t="n">
        <v>0</v>
      </c>
      <c r="G393" t="inlineStr">
        <is>
          <t>YES</t>
        </is>
      </c>
      <c r="H393" t="n">
        <v>200</v>
      </c>
      <c r="I393" t="n">
        <v>0</v>
      </c>
      <c r="J393" s="31" t="n">
        <v>0</v>
      </c>
      <c r="K393" s="32" t="n">
        <v>0</v>
      </c>
      <c r="L393" s="31" t="n">
        <v>0</v>
      </c>
      <c r="M393" s="48" t="n">
        <v>5.5</v>
      </c>
      <c r="N393" s="48" t="n">
        <v>3.5</v>
      </c>
      <c r="O393" s="49" t="inlineStr">
        <is>
          <t>A physical, punishing center.</t>
        </is>
      </c>
    </row>
    <row r="394">
      <c r="A394" s="47" t="inlineStr">
        <is>
          <t>☐</t>
        </is>
      </c>
      <c r="B394" t="inlineStr">
        <is>
          <t>Daimon Gardner</t>
        </is>
      </c>
      <c r="C394" t="inlineStr">
        <is>
          <t>VAN</t>
        </is>
      </c>
      <c r="D394" t="inlineStr">
        <is>
          <t>F</t>
        </is>
      </c>
      <c r="E394" t="n">
        <v>22</v>
      </c>
      <c r="F394" t="n">
        <v>0</v>
      </c>
      <c r="G394" t="inlineStr">
        <is>
          <t>YES</t>
        </is>
      </c>
      <c r="I394" t="n">
        <v>0</v>
      </c>
      <c r="J394" s="31" t="n">
        <v>0</v>
      </c>
      <c r="K394" s="32" t="n">
        <v>0</v>
      </c>
      <c r="L394" s="31" t="n">
        <v>0</v>
      </c>
      <c r="M394" s="48" t="n">
        <v>5.5</v>
      </c>
      <c r="N394" s="48" t="n">
        <v>3</v>
      </c>
      <c r="O394" s="49" t="inlineStr">
        <is>
          <t>A power-forward with an intriguing offensive toolkit.</t>
        </is>
      </c>
    </row>
    <row r="395">
      <c r="A395" s="47" t="inlineStr">
        <is>
          <t>☐</t>
        </is>
      </c>
      <c r="B395" t="inlineStr">
        <is>
          <t>Dylan MacKinnon</t>
        </is>
      </c>
      <c r="C395" t="inlineStr">
        <is>
          <t>NSH</t>
        </is>
      </c>
      <c r="D395" t="inlineStr">
        <is>
          <t>D</t>
        </is>
      </c>
      <c r="E395" t="n">
        <v>21</v>
      </c>
      <c r="F395" t="n">
        <v>0</v>
      </c>
      <c r="G395" t="inlineStr">
        <is>
          <t>YES</t>
        </is>
      </c>
      <c r="I395" t="n">
        <v>0</v>
      </c>
      <c r="J395" s="31" t="n">
        <v>0</v>
      </c>
      <c r="K395" s="32" t="n">
        <v>0</v>
      </c>
      <c r="L395" s="31" t="n">
        <v>0</v>
      </c>
      <c r="M395" s="48" t="n">
        <v>5.5</v>
      </c>
      <c r="N395" s="48" t="n">
        <v>3</v>
      </c>
      <c r="O395" s="49" t="inlineStr">
        <is>
          <t>Raw two-way blue-liner with solid defensive habits and shutdown tools. On-puck game and decision-making are concerns, but has the tools to become a high-end, bottom-pair defenseman.</t>
        </is>
      </c>
    </row>
    <row r="396">
      <c r="A396" s="47" t="inlineStr">
        <is>
          <t>☐</t>
        </is>
      </c>
      <c r="B396" t="inlineStr">
        <is>
          <t>Mikhail Fyodorov</t>
        </is>
      </c>
      <c r="C396" t="inlineStr">
        <is>
          <t>STL</t>
        </is>
      </c>
      <c r="D396" t="inlineStr">
        <is>
          <t>F</t>
        </is>
      </c>
      <c r="E396" t="n">
        <v>19</v>
      </c>
      <c r="F396" t="n">
        <v>0</v>
      </c>
      <c r="G396" t="inlineStr">
        <is>
          <t>YES</t>
        </is>
      </c>
      <c r="I396" t="n">
        <v>0</v>
      </c>
      <c r="J396" s="31" t="n">
        <v>0</v>
      </c>
      <c r="K396" s="32" t="n">
        <v>0</v>
      </c>
      <c r="L396" s="31" t="n">
        <v>0</v>
      </c>
      <c r="M396" s="48" t="n">
        <v>5.5</v>
      </c>
      <c r="N396" s="48" t="n">
        <v>3</v>
      </c>
      <c r="O396" s="49" t="inlineStr">
        <is>
          <t>An undersized winger who skates well and plays hard. He has an offensive upside and is effective on the power play, but he needs to develop physically to make a significant impact as he advances up the ranks.</t>
        </is>
      </c>
    </row>
    <row r="397">
      <c r="A397" s="47" t="inlineStr">
        <is>
          <t>☐</t>
        </is>
      </c>
      <c r="B397" t="inlineStr">
        <is>
          <t>Yan Matveiko</t>
        </is>
      </c>
      <c r="C397" t="inlineStr">
        <is>
          <t>CGY</t>
        </is>
      </c>
      <c r="D397" t="inlineStr">
        <is>
          <t>F</t>
        </is>
      </c>
      <c r="E397" t="n">
        <v>20</v>
      </c>
      <c r="F397" t="n">
        <v>0</v>
      </c>
      <c r="G397" t="inlineStr">
        <is>
          <t>YES</t>
        </is>
      </c>
      <c r="I397" t="n">
        <v>0</v>
      </c>
      <c r="J397" s="31" t="n">
        <v>0</v>
      </c>
      <c r="K397" s="32" t="n">
        <v>0</v>
      </c>
      <c r="L397" s="31" t="n">
        <v>0</v>
      </c>
      <c r="M397" s="48" t="n">
        <v>5.5</v>
      </c>
      <c r="N397" s="48" t="n">
        <v>3</v>
      </c>
      <c r="O397" s="49" t="inlineStr">
        <is>
          <t>A center that is showing signs of rapid development. Keep an eye on him.</t>
        </is>
      </c>
    </row>
    <row r="398">
      <c r="A398" s="47" t="inlineStr">
        <is>
          <t>☐</t>
        </is>
      </c>
      <c r="B398" t="inlineStr">
        <is>
          <t>Zion Nybeck</t>
        </is>
      </c>
      <c r="C398" t="inlineStr">
        <is>
          <t>(N/A)</t>
        </is>
      </c>
      <c r="D398" t="inlineStr">
        <is>
          <t>F</t>
        </is>
      </c>
      <c r="E398" t="n">
        <v>24</v>
      </c>
      <c r="F398" t="n">
        <v>0</v>
      </c>
      <c r="G398" t="inlineStr">
        <is>
          <t>YES</t>
        </is>
      </c>
      <c r="I398" t="n">
        <v>0</v>
      </c>
      <c r="J398" s="31" t="n">
        <v>0</v>
      </c>
      <c r="K398" s="32" t="n">
        <v>0</v>
      </c>
      <c r="L398" s="31" t="n">
        <v>0</v>
      </c>
      <c r="M398" s="48" t="n">
        <v>5.5</v>
      </c>
      <c r="N398" s="48" t="n">
        <v>3</v>
      </c>
      <c r="O398" s="49" t="inlineStr">
        <is>
          <t>A small offensive winger with great skating ability, hockey sense and hands. A very good wrist shot as well. Gives great effort in all situations and isn’t afraid of the dirty areas of the ice. Top-six potential and high-end offensive upside.</t>
        </is>
      </c>
    </row>
    <row r="399">
      <c r="A399" s="47" t="inlineStr">
        <is>
          <t>☐</t>
        </is>
      </c>
      <c r="B399" t="inlineStr">
        <is>
          <t>Joe Connor</t>
        </is>
      </c>
      <c r="C399" t="inlineStr">
        <is>
          <t>TBL</t>
        </is>
      </c>
      <c r="D399" t="inlineStr">
        <is>
          <t>F</t>
        </is>
      </c>
      <c r="E399" t="n">
        <v>21</v>
      </c>
      <c r="F399" t="n">
        <v>0</v>
      </c>
      <c r="G399" t="inlineStr">
        <is>
          <t>YES</t>
        </is>
      </c>
      <c r="I399" t="n">
        <v>0</v>
      </c>
      <c r="J399" s="31" t="n">
        <v>0</v>
      </c>
      <c r="K399" s="32" t="n">
        <v>0</v>
      </c>
      <c r="L399" s="31" t="n">
        <v>0</v>
      </c>
      <c r="M399" s="48" t="n">
        <v>5.5</v>
      </c>
      <c r="N399" s="48" t="n">
        <v>2</v>
      </c>
      <c r="O399" s="49" t="inlineStr">
        <is>
          <t>A fast and courageous player who does not let his size hold him back. Has a good shot but needs to refine most other elements of his game.</t>
        </is>
      </c>
    </row>
    <row r="400">
      <c r="A400" s="47" t="inlineStr">
        <is>
          <t>☐</t>
        </is>
      </c>
      <c r="B400" t="inlineStr">
        <is>
          <t>Cameron Berg</t>
        </is>
      </c>
      <c r="C400" t="inlineStr">
        <is>
          <t>NYI</t>
        </is>
      </c>
      <c r="D400" t="inlineStr">
        <is>
          <t>F</t>
        </is>
      </c>
      <c r="E400" t="n">
        <v>24</v>
      </c>
      <c r="F400" t="n">
        <v>0</v>
      </c>
      <c r="G400" t="inlineStr">
        <is>
          <t>YES</t>
        </is>
      </c>
      <c r="I400" t="n">
        <v>0</v>
      </c>
      <c r="J400" s="31" t="n">
        <v>0</v>
      </c>
      <c r="K400" s="32" t="n">
        <v>0</v>
      </c>
      <c r="L400" s="31" t="n">
        <v>0</v>
      </c>
      <c r="M400" s="48" t="n">
        <v>5.3</v>
      </c>
      <c r="N400" s="48" t="n">
        <v>6</v>
      </c>
      <c r="O400" s="49" t="inlineStr">
        <is>
          <t>He wants to get into shooting range as quickly as possible. His speed and aggression challenge defenders trying to slow him through the neutral zone or when he’s driving to the net. Those attributes also make him a punishing forechecker. He’s much more effective north-south than east-west.</t>
        </is>
      </c>
    </row>
    <row r="401">
      <c r="A401" s="47" t="inlineStr">
        <is>
          <t>☐</t>
        </is>
      </c>
      <c r="B401" t="inlineStr">
        <is>
          <t>Bogdan Trineyev</t>
        </is>
      </c>
      <c r="C401" t="inlineStr">
        <is>
          <t>WSH</t>
        </is>
      </c>
      <c r="D401" t="inlineStr">
        <is>
          <t>F</t>
        </is>
      </c>
      <c r="E401" t="n">
        <v>24</v>
      </c>
      <c r="F401" t="n">
        <v>2</v>
      </c>
      <c r="G401" t="inlineStr">
        <is>
          <t>YES</t>
        </is>
      </c>
      <c r="I401" t="n">
        <v>2</v>
      </c>
      <c r="J401" s="31" t="n">
        <v>0.13</v>
      </c>
      <c r="K401" s="32" t="n">
        <v>0.07000000000000001</v>
      </c>
      <c r="L401" s="31" t="n">
        <v>0.13</v>
      </c>
      <c r="M401" s="48" t="n">
        <v>5</v>
      </c>
      <c r="N401" s="48" t="n">
        <v>8.5</v>
      </c>
      <c r="O401" s="49" t="inlineStr">
        <is>
          <t>Great fore-checking player, kills penalties and makes important defensive plays. Can chip in points as well</t>
        </is>
      </c>
    </row>
    <row r="402">
      <c r="A402" s="47" t="inlineStr">
        <is>
          <t>☐</t>
        </is>
      </c>
      <c r="B402" t="inlineStr">
        <is>
          <t>Vincent Iorio</t>
        </is>
      </c>
      <c r="C402" t="inlineStr">
        <is>
          <t>NYR</t>
        </is>
      </c>
      <c r="D402" t="inlineStr">
        <is>
          <t>D</t>
        </is>
      </c>
      <c r="E402" t="n">
        <v>23</v>
      </c>
      <c r="F402" t="n">
        <v>36</v>
      </c>
      <c r="G402" t="inlineStr">
        <is>
          <t>YES</t>
        </is>
      </c>
      <c r="I402" t="n">
        <v>27</v>
      </c>
      <c r="J402" s="31" t="n">
        <v>12.3</v>
      </c>
      <c r="K402" s="32" t="n">
        <v>0.46</v>
      </c>
      <c r="L402" s="31" t="n">
        <v>6.17</v>
      </c>
      <c r="M402" s="48" t="n">
        <v>5</v>
      </c>
      <c r="N402" s="48" t="n">
        <v>8</v>
      </c>
      <c r="O402" s="49" t="inlineStr">
        <is>
          <t>An effective and intelligent two-way defender who should see his stock rise when the WHL gets going. His patience and poise make him a very good prospect in the modern game.</t>
        </is>
      </c>
    </row>
    <row r="403">
      <c r="A403" s="47" t="inlineStr">
        <is>
          <t>☐</t>
        </is>
      </c>
      <c r="B403" t="inlineStr">
        <is>
          <t>Stephen Halliday</t>
        </is>
      </c>
      <c r="C403" t="inlineStr">
        <is>
          <t>OTT</t>
        </is>
      </c>
      <c r="D403" t="inlineStr">
        <is>
          <t>F</t>
        </is>
      </c>
      <c r="E403" t="n">
        <v>24</v>
      </c>
      <c r="F403" t="n">
        <v>30</v>
      </c>
      <c r="G403" t="inlineStr">
        <is>
          <t>YES</t>
        </is>
      </c>
      <c r="I403" t="n">
        <v>30</v>
      </c>
      <c r="J403" s="31" t="n">
        <v>13.32</v>
      </c>
      <c r="K403" s="32" t="n">
        <v>0.44</v>
      </c>
      <c r="L403" s="31" t="n">
        <v>18.66</v>
      </c>
      <c r="M403" s="48" t="n">
        <v>5</v>
      </c>
      <c r="N403" s="48" t="n">
        <v>7.5</v>
      </c>
      <c r="O403" s="49" t="inlineStr">
        <is>
          <t>The knock on him to date has been that he does not use his size enough and plays on the perimeter. Mix in average skating and Halliday has relied on his above-average playmaking abilities to have the success he has had so far.</t>
        </is>
      </c>
    </row>
    <row r="404">
      <c r="A404" s="47" t="inlineStr">
        <is>
          <t>☐</t>
        </is>
      </c>
      <c r="B404" t="inlineStr">
        <is>
          <t>Tyson Hinds</t>
        </is>
      </c>
      <c r="C404" t="inlineStr">
        <is>
          <t>ANA</t>
        </is>
      </c>
      <c r="D404" t="inlineStr">
        <is>
          <t>D</t>
        </is>
      </c>
      <c r="E404" t="n">
        <v>23</v>
      </c>
      <c r="F404" t="n">
        <v>6</v>
      </c>
      <c r="G404" t="inlineStr">
        <is>
          <t>YES</t>
        </is>
      </c>
      <c r="I404" t="n">
        <v>6</v>
      </c>
      <c r="J404" s="31" t="n">
        <v>2.38</v>
      </c>
      <c r="K404" s="32" t="n">
        <v>0.4</v>
      </c>
      <c r="L404" s="31" t="n">
        <v>24.55</v>
      </c>
      <c r="M404" s="48" t="n">
        <v>5</v>
      </c>
      <c r="N404" s="48" t="n">
        <v>7</v>
      </c>
      <c r="O404" s="49" t="inlineStr">
        <is>
          <t>A big defenseman who is mobile and likes to push the pace, he sees the ice well and could be a top four, second power play quarterback.</t>
        </is>
      </c>
    </row>
    <row r="405">
      <c r="A405" s="47" t="inlineStr">
        <is>
          <t>☐</t>
        </is>
      </c>
      <c r="B405" t="inlineStr">
        <is>
          <t>David Spacek</t>
        </is>
      </c>
      <c r="C405" t="inlineStr">
        <is>
          <t>MIN</t>
        </is>
      </c>
      <c r="D405" t="inlineStr">
        <is>
          <t>D</t>
        </is>
      </c>
      <c r="E405" t="n">
        <v>23</v>
      </c>
      <c r="F405" t="n">
        <v>2</v>
      </c>
      <c r="G405" t="inlineStr">
        <is>
          <t>YES</t>
        </is>
      </c>
      <c r="I405" t="n">
        <v>2</v>
      </c>
      <c r="J405" s="31" t="n">
        <v>0.33</v>
      </c>
      <c r="K405" s="32" t="n">
        <v>0.16</v>
      </c>
      <c r="L405" s="31" t="n">
        <v>2.3</v>
      </c>
      <c r="M405" s="48" t="n">
        <v>5</v>
      </c>
      <c r="N405" s="48" t="n">
        <v>7</v>
      </c>
      <c r="O405" s="49" t="inlineStr">
        <is>
          <t>Strong two-way defenseman who is capable of putting up points but also playing great shutdown defensive hockey.</t>
        </is>
      </c>
    </row>
    <row r="406">
      <c r="A406" s="47" t="inlineStr">
        <is>
          <t>☐</t>
        </is>
      </c>
      <c r="B406" t="inlineStr">
        <is>
          <t>Topias Vilen</t>
        </is>
      </c>
      <c r="C406" t="inlineStr">
        <is>
          <t>NJD</t>
        </is>
      </c>
      <c r="D406" t="inlineStr">
        <is>
          <t>D</t>
        </is>
      </c>
      <c r="E406" t="n">
        <v>23</v>
      </c>
      <c r="F406" t="n">
        <v>2</v>
      </c>
      <c r="G406" t="inlineStr">
        <is>
          <t>YES</t>
        </is>
      </c>
      <c r="I406" t="n">
        <v>2</v>
      </c>
      <c r="J406" s="31" t="n">
        <v>0.12</v>
      </c>
      <c r="K406" s="32" t="n">
        <v>0.06</v>
      </c>
      <c r="L406" s="31" t="n">
        <v>0.12</v>
      </c>
      <c r="M406" s="48" t="n">
        <v>5</v>
      </c>
      <c r="N406" s="48" t="n">
        <v>7</v>
      </c>
      <c r="O406" s="49" t="inlineStr">
        <is>
          <t>Sturdy defense-minded defenseman with issues on the passing side. Strong but under-utilized shot, great anticipation and stick-checking off the rush. Likely a bottom-pair or depth defenseman, but could add tools to his game in the next few years.</t>
        </is>
      </c>
    </row>
    <row r="407">
      <c r="A407" s="47" t="inlineStr">
        <is>
          <t>☐</t>
        </is>
      </c>
      <c r="B407" t="inlineStr">
        <is>
          <t>Adam Kleber</t>
        </is>
      </c>
      <c r="C407" t="inlineStr">
        <is>
          <t>BUF</t>
        </is>
      </c>
      <c r="D407" t="inlineStr">
        <is>
          <t>D</t>
        </is>
      </c>
      <c r="E407" t="n">
        <v>20</v>
      </c>
      <c r="F407" t="n">
        <v>0</v>
      </c>
      <c r="G407" t="inlineStr">
        <is>
          <t>YES</t>
        </is>
      </c>
      <c r="I407" t="n">
        <v>0</v>
      </c>
      <c r="J407" s="31" t="n">
        <v>0</v>
      </c>
      <c r="K407" s="32" t="n">
        <v>0</v>
      </c>
      <c r="L407" s="31" t="n">
        <v>0</v>
      </c>
      <c r="M407" s="48" t="n">
        <v>5</v>
      </c>
      <c r="N407" s="48" t="n">
        <v>7</v>
      </c>
      <c r="O407" s="49" t="inlineStr">
        <is>
          <t>Big, strong, smart defenseman with a lot of little benefits</t>
        </is>
      </c>
    </row>
    <row r="408">
      <c r="A408" s="47" t="inlineStr">
        <is>
          <t>☐</t>
        </is>
      </c>
      <c r="B408" t="inlineStr">
        <is>
          <t>Anton Johansson</t>
        </is>
      </c>
      <c r="C408" t="inlineStr">
        <is>
          <t>DET</t>
        </is>
      </c>
      <c r="D408" t="inlineStr">
        <is>
          <t>D</t>
        </is>
      </c>
      <c r="E408" t="n">
        <v>22</v>
      </c>
      <c r="F408" t="n">
        <v>0</v>
      </c>
      <c r="G408" t="inlineStr">
        <is>
          <t>YES</t>
        </is>
      </c>
      <c r="I408" t="n">
        <v>0</v>
      </c>
      <c r="J408" s="31" t="n">
        <v>0</v>
      </c>
      <c r="K408" s="32" t="n">
        <v>0</v>
      </c>
      <c r="L408" s="31" t="n">
        <v>0</v>
      </c>
      <c r="M408" s="48" t="n">
        <v>5</v>
      </c>
      <c r="N408" s="48" t="n">
        <v>7</v>
      </c>
      <c r="O408" s="49" t="inlineStr">
        <is>
          <t>Top 4, big bodied defenseman with good offensive potential. Possesses a heavy shot, while having the ability to quarterback the power play.</t>
        </is>
      </c>
    </row>
    <row r="409">
      <c r="A409" s="47" t="inlineStr">
        <is>
          <t>☐</t>
        </is>
      </c>
      <c r="B409" t="inlineStr">
        <is>
          <t>Danny Nelson</t>
        </is>
      </c>
      <c r="C409" t="inlineStr">
        <is>
          <t>NYI</t>
        </is>
      </c>
      <c r="D409" t="inlineStr">
        <is>
          <t>F</t>
        </is>
      </c>
      <c r="E409" t="n">
        <v>21</v>
      </c>
      <c r="F409" t="n">
        <v>0</v>
      </c>
      <c r="G409" t="inlineStr">
        <is>
          <t>YES</t>
        </is>
      </c>
      <c r="I409" t="n">
        <v>0</v>
      </c>
      <c r="J409" s="31" t="n">
        <v>0</v>
      </c>
      <c r="K409" s="32" t="n">
        <v>0</v>
      </c>
      <c r="L409" s="31" t="n">
        <v>0</v>
      </c>
      <c r="M409" s="48" t="n">
        <v>5</v>
      </c>
      <c r="N409" s="48" t="n">
        <v>7</v>
      </c>
      <c r="O409" s="49" t="inlineStr">
        <is>
          <t>Nelson is a big centerman who can be a strong net-front presence but is limited in NHL projection, likely topping out as a fourth-line center.</t>
        </is>
      </c>
    </row>
    <row r="410">
      <c r="A410" s="47" t="inlineStr">
        <is>
          <t>☐</t>
        </is>
      </c>
      <c r="B410" t="inlineStr">
        <is>
          <t>Michael Buchinger</t>
        </is>
      </c>
      <c r="C410" t="inlineStr">
        <is>
          <t>STL</t>
        </is>
      </c>
      <c r="D410" t="inlineStr">
        <is>
          <t>D</t>
        </is>
      </c>
      <c r="E410" t="n">
        <v>22</v>
      </c>
      <c r="F410" t="n">
        <v>0</v>
      </c>
      <c r="G410" t="inlineStr">
        <is>
          <t>YES</t>
        </is>
      </c>
      <c r="I410" t="n">
        <v>0</v>
      </c>
      <c r="J410" s="31" t="n">
        <v>0</v>
      </c>
      <c r="K410" s="32" t="n">
        <v>0</v>
      </c>
      <c r="L410" s="31" t="n">
        <v>0</v>
      </c>
      <c r="M410" s="48" t="n">
        <v>5</v>
      </c>
      <c r="N410" s="48" t="n">
        <v>7</v>
      </c>
      <c r="O410" s="49" t="inlineStr">
        <is>
          <t>Mobile two-way defender who moves the puck efficiently. Potential 4-6 defenceman at the NHL level.</t>
        </is>
      </c>
    </row>
    <row r="411">
      <c r="A411" s="47" t="inlineStr">
        <is>
          <t>☐</t>
        </is>
      </c>
      <c r="B411" t="inlineStr">
        <is>
          <t>Marshall Warren</t>
        </is>
      </c>
      <c r="C411" t="inlineStr">
        <is>
          <t>NYI</t>
        </is>
      </c>
      <c r="D411" t="inlineStr">
        <is>
          <t>D</t>
        </is>
      </c>
      <c r="E411" t="n">
        <v>25</v>
      </c>
      <c r="F411" t="n">
        <v>8</v>
      </c>
      <c r="G411" t="inlineStr">
        <is>
          <t>YES</t>
        </is>
      </c>
      <c r="I411" t="n">
        <v>8</v>
      </c>
      <c r="J411" s="31" t="n">
        <v>5.29</v>
      </c>
      <c r="K411" s="32" t="n">
        <v>0.66</v>
      </c>
      <c r="L411" s="31" t="n">
        <v>5.29</v>
      </c>
      <c r="M411" s="48" t="n">
        <v>5</v>
      </c>
      <c r="N411" s="48" t="n">
        <v>6.5</v>
      </c>
      <c r="O411" s="49" t="inlineStr">
        <is>
          <t>Smooth skater who makes an excellent first pass, Warren is efficient in transition and makes great passes once in the offensive zone. If he gets secondary power play time at the next level his offensive potential could jump.</t>
        </is>
      </c>
    </row>
    <row r="412">
      <c r="A412" s="47" t="inlineStr">
        <is>
          <t>☐</t>
        </is>
      </c>
      <c r="B412" t="inlineStr">
        <is>
          <t>Ludvig Jansson</t>
        </is>
      </c>
      <c r="C412" t="inlineStr">
        <is>
          <t>FLA</t>
        </is>
      </c>
      <c r="D412" t="inlineStr">
        <is>
          <t>D</t>
        </is>
      </c>
      <c r="E412" t="n">
        <v>22</v>
      </c>
      <c r="F412" t="n">
        <v>4</v>
      </c>
      <c r="G412" t="inlineStr">
        <is>
          <t>YES</t>
        </is>
      </c>
      <c r="I412" t="n">
        <v>4</v>
      </c>
      <c r="J412" s="31" t="n">
        <v>1.69</v>
      </c>
      <c r="K412" s="32" t="n">
        <v>0.42</v>
      </c>
      <c r="L412" s="31" t="n">
        <v>1.69</v>
      </c>
      <c r="M412" s="48" t="n">
        <v>5</v>
      </c>
      <c r="N412" s="48" t="n">
        <v>6.5</v>
      </c>
      <c r="O412" s="49" t="inlineStr">
        <is>
          <t>A mobile defender with above-average tools across the board whose offensive production has been muted by playing against men as a teen. Boom-bust potential.</t>
        </is>
      </c>
    </row>
    <row r="413">
      <c r="A413" s="47" t="inlineStr">
        <is>
          <t>☐</t>
        </is>
      </c>
      <c r="B413" t="inlineStr">
        <is>
          <t>Frederic Brunet</t>
        </is>
      </c>
      <c r="C413" t="inlineStr">
        <is>
          <t>BOS</t>
        </is>
      </c>
      <c r="D413" t="inlineStr">
        <is>
          <t>D</t>
        </is>
      </c>
      <c r="E413" t="n">
        <v>23</v>
      </c>
      <c r="F413" t="n">
        <v>1</v>
      </c>
      <c r="G413" t="inlineStr">
        <is>
          <t>YES</t>
        </is>
      </c>
      <c r="I413" t="n">
        <v>0</v>
      </c>
      <c r="J413" s="31" t="n">
        <v>0</v>
      </c>
      <c r="K413" s="32" t="n">
        <v>0</v>
      </c>
      <c r="L413" s="31" t="n">
        <v>0</v>
      </c>
      <c r="M413" s="48" t="n">
        <v>5</v>
      </c>
      <c r="N413" s="48" t="n">
        <v>6.5</v>
      </c>
      <c r="O413" s="49" t="inlineStr">
        <is>
          <t>Heavily involved on the offensive side of the game, active in the attacking zone and effective at creating opportunities from the point.</t>
        </is>
      </c>
    </row>
    <row r="414">
      <c r="A414" s="47" t="inlineStr">
        <is>
          <t>☐</t>
        </is>
      </c>
      <c r="B414" t="inlineStr">
        <is>
          <t>Maddox Dagenais</t>
        </is>
      </c>
      <c r="C414" t="inlineStr">
        <is>
          <t>STL</t>
        </is>
      </c>
      <c r="D414" t="inlineStr">
        <is>
          <t>F</t>
        </is>
      </c>
      <c r="E414" t="n">
        <v>18</v>
      </c>
      <c r="F414" t="n">
        <v>0</v>
      </c>
      <c r="G414" t="inlineStr">
        <is>
          <t>YES</t>
        </is>
      </c>
      <c r="H414" t="n">
        <v>16</v>
      </c>
      <c r="I414" t="n">
        <v>0</v>
      </c>
      <c r="J414" s="31" t="n">
        <v>0</v>
      </c>
      <c r="K414" s="32" t="n">
        <v>0</v>
      </c>
      <c r="L414" s="31" t="n">
        <v>0</v>
      </c>
      <c r="M414" s="48" t="n">
        <v>5</v>
      </c>
      <c r="N414" s="48" t="n">
        <v>6.5</v>
      </c>
      <c r="O414" s="49" t="inlineStr">
        <is>
          <t>A high-energy center with elite skating skill with the potential to become a middle-six NHL player.,</t>
        </is>
      </c>
    </row>
    <row r="415">
      <c r="A415" s="47" t="inlineStr">
        <is>
          <t>☐</t>
        </is>
      </c>
      <c r="B415" t="inlineStr">
        <is>
          <t>Malte Gustafsson</t>
        </is>
      </c>
      <c r="C415" t="inlineStr">
        <is>
          <t>NYI</t>
        </is>
      </c>
      <c r="D415" t="inlineStr">
        <is>
          <t>D</t>
        </is>
      </c>
      <c r="E415" t="n">
        <v>18</v>
      </c>
      <c r="F415" t="n">
        <v>0</v>
      </c>
      <c r="G415" t="inlineStr">
        <is>
          <t>YES</t>
        </is>
      </c>
      <c r="H415" t="n">
        <v>13</v>
      </c>
      <c r="I415" t="n">
        <v>0</v>
      </c>
      <c r="J415" s="31" t="n">
        <v>0</v>
      </c>
      <c r="K415" s="32" t="n">
        <v>0</v>
      </c>
      <c r="L415" s="31" t="n">
        <v>0</v>
      </c>
      <c r="M415" s="48" t="n">
        <v>5</v>
      </c>
      <c r="N415" s="48" t="n">
        <v>6.5</v>
      </c>
      <c r="O415" s="49" t="inlineStr">
        <is>
          <t>Big, strong, mobile defenseman who can shut down opposing players effectively.</t>
        </is>
      </c>
    </row>
    <row r="416">
      <c r="A416" s="47" t="inlineStr">
        <is>
          <t>☐</t>
        </is>
      </c>
      <c r="B416" t="inlineStr">
        <is>
          <t>Michal Pradel</t>
        </is>
      </c>
      <c r="C416" t="inlineStr">
        <is>
          <t>DET</t>
        </is>
      </c>
      <c r="D416" t="inlineStr">
        <is>
          <t>G</t>
        </is>
      </c>
      <c r="E416" t="n">
        <v>19</v>
      </c>
      <c r="F416" t="n">
        <v>0</v>
      </c>
      <c r="G416" t="inlineStr">
        <is>
          <t>YES</t>
        </is>
      </c>
      <c r="I416" t="n">
        <v>0</v>
      </c>
      <c r="J416" s="31" t="n">
        <v>0</v>
      </c>
      <c r="K416" s="32" t="n">
        <v>0</v>
      </c>
      <c r="L416" s="31" t="n">
        <v>0</v>
      </c>
      <c r="M416" s="48" t="n">
        <v>5</v>
      </c>
      <c r="N416" s="48" t="n">
        <v>6.5</v>
      </c>
      <c r="O416" s="49" t="inlineStr">
        <is>
          <t>A quick, mobile goaltender who needs to improve his rebound control and positioning. A long-term project with an intriguing upside.</t>
        </is>
      </c>
    </row>
    <row r="417">
      <c r="A417" s="47" t="inlineStr">
        <is>
          <t>☐</t>
        </is>
      </c>
      <c r="B417" t="inlineStr">
        <is>
          <t>Tyler Thorpe</t>
        </is>
      </c>
      <c r="C417" t="inlineStr">
        <is>
          <t>MTL</t>
        </is>
      </c>
      <c r="D417" t="inlineStr">
        <is>
          <t>F</t>
        </is>
      </c>
      <c r="E417" t="n">
        <v>21</v>
      </c>
      <c r="F417" t="n">
        <v>0</v>
      </c>
      <c r="G417" t="inlineStr">
        <is>
          <t>YES</t>
        </is>
      </c>
      <c r="I417" t="n">
        <v>0</v>
      </c>
      <c r="J417" s="31" t="n">
        <v>0</v>
      </c>
      <c r="K417" s="32" t="n">
        <v>0</v>
      </c>
      <c r="L417" s="31" t="n">
        <v>0</v>
      </c>
      <c r="M417" s="48" t="n">
        <v>5</v>
      </c>
      <c r="N417" s="48" t="n">
        <v>6.5</v>
      </c>
      <c r="O417" s="49" t="inlineStr">
        <is>
          <t>A towering winger, with a high-end shot. Needs to become faster and more agile to make the NHL.</t>
        </is>
      </c>
    </row>
    <row r="418">
      <c r="A418" s="47" t="inlineStr">
        <is>
          <t>☐</t>
        </is>
      </c>
      <c r="B418" t="inlineStr">
        <is>
          <t>William Belle</t>
        </is>
      </c>
      <c r="C418" t="inlineStr">
        <is>
          <t>TOR</t>
        </is>
      </c>
      <c r="D418" t="inlineStr">
        <is>
          <t>F</t>
        </is>
      </c>
      <c r="E418" t="n">
        <v>19</v>
      </c>
      <c r="F418" t="n">
        <v>0</v>
      </c>
      <c r="G418" t="inlineStr">
        <is>
          <t>YES</t>
        </is>
      </c>
      <c r="I418" t="n">
        <v>0</v>
      </c>
      <c r="J418" s="31" t="n">
        <v>0</v>
      </c>
      <c r="K418" s="32" t="n">
        <v>0</v>
      </c>
      <c r="L418" s="31" t="n">
        <v>0</v>
      </c>
      <c r="M418" s="48" t="n">
        <v>5</v>
      </c>
      <c r="N418" s="48" t="n">
        <v>6.5</v>
      </c>
      <c r="O418" s="49" t="inlineStr">
        <is>
          <t>An undeniably effective pure power-checking forward with limited offensive upside.</t>
        </is>
      </c>
    </row>
    <row r="419">
      <c r="A419" s="47" t="inlineStr">
        <is>
          <t>☐</t>
        </is>
      </c>
      <c r="B419" t="inlineStr">
        <is>
          <t>Zac Funk</t>
        </is>
      </c>
      <c r="C419" t="inlineStr">
        <is>
          <t>BUF</t>
        </is>
      </c>
      <c r="D419" t="inlineStr">
        <is>
          <t>F</t>
        </is>
      </c>
      <c r="E419" t="n">
        <v>23</v>
      </c>
      <c r="F419" t="n">
        <v>0</v>
      </c>
      <c r="G419" t="inlineStr">
        <is>
          <t>YES</t>
        </is>
      </c>
      <c r="I419" t="n">
        <v>0</v>
      </c>
      <c r="J419" s="31" t="n">
        <v>0</v>
      </c>
      <c r="K419" s="32" t="n">
        <v>0</v>
      </c>
      <c r="L419" s="31" t="n">
        <v>0</v>
      </c>
      <c r="M419" s="48" t="n">
        <v>5</v>
      </c>
      <c r="N419" s="48" t="n">
        <v>6.5</v>
      </c>
      <c r="O419" s="49" t="inlineStr">
        <is>
          <t>Undrafted winger who grabbed everyone’s attention with an eye-popping overage season in the WHL.</t>
        </is>
      </c>
    </row>
    <row r="420">
      <c r="A420" s="47" t="inlineStr">
        <is>
          <t>☐</t>
        </is>
      </c>
      <c r="B420" t="inlineStr">
        <is>
          <t>Jared Davidson</t>
        </is>
      </c>
      <c r="C420" t="inlineStr">
        <is>
          <t>MTL</t>
        </is>
      </c>
      <c r="D420" t="inlineStr">
        <is>
          <t>F</t>
        </is>
      </c>
      <c r="E420" t="n">
        <v>24</v>
      </c>
      <c r="F420" t="n">
        <v>10</v>
      </c>
      <c r="G420" t="inlineStr">
        <is>
          <t>YES</t>
        </is>
      </c>
      <c r="I420" t="n">
        <v>10</v>
      </c>
      <c r="J420" s="31" t="n">
        <v>4.44</v>
      </c>
      <c r="K420" s="32" t="n">
        <v>0.44</v>
      </c>
      <c r="L420" s="31" t="n">
        <v>4.44</v>
      </c>
      <c r="M420" s="48" t="n">
        <v>5</v>
      </c>
      <c r="N420" s="48" t="n">
        <v>6</v>
      </c>
      <c r="O420" s="49" t="inlineStr">
        <is>
          <t>Intelligent offensive player, at his best off the puck and as a finisher, but his skating presents a real question mark for his NHL projection.</t>
        </is>
      </c>
    </row>
    <row r="421">
      <c r="A421" s="47" t="inlineStr">
        <is>
          <t>☐</t>
        </is>
      </c>
      <c r="B421" t="inlineStr">
        <is>
          <t>Andre Mondoux</t>
        </is>
      </c>
      <c r="C421" t="inlineStr">
        <is>
          <t>PHI</t>
        </is>
      </c>
      <c r="D421" t="inlineStr">
        <is>
          <t>D</t>
        </is>
      </c>
      <c r="E421" t="n">
        <v>19</v>
      </c>
      <c r="F421" t="n">
        <v>0</v>
      </c>
      <c r="G421" t="inlineStr">
        <is>
          <t>YES</t>
        </is>
      </c>
      <c r="H421" t="n">
        <v>162</v>
      </c>
      <c r="I421" t="n">
        <v>0</v>
      </c>
      <c r="J421" s="31" t="n">
        <v>0</v>
      </c>
      <c r="K421" s="32" t="n">
        <v>0</v>
      </c>
      <c r="L421" s="31" t="n">
        <v>0</v>
      </c>
      <c r="M421" s="48" t="n">
        <v>5</v>
      </c>
      <c r="N421" s="48" t="n">
        <v>6</v>
      </c>
      <c r="O421" s="49" t="inlineStr">
        <is>
          <t>September 2026 – Andre Mondoux is a big, physical, stay […]</t>
        </is>
      </c>
    </row>
    <row r="422">
      <c r="A422" s="47" t="inlineStr">
        <is>
          <t>☐</t>
        </is>
      </c>
      <c r="B422" t="inlineStr">
        <is>
          <t>Austin Roest</t>
        </is>
      </c>
      <c r="C422" t="inlineStr">
        <is>
          <t>NSH</t>
        </is>
      </c>
      <c r="D422" t="inlineStr">
        <is>
          <t>F</t>
        </is>
      </c>
      <c r="E422" t="n">
        <v>22</v>
      </c>
      <c r="F422" t="n">
        <v>0</v>
      </c>
      <c r="G422" t="inlineStr">
        <is>
          <t>YES</t>
        </is>
      </c>
      <c r="I422" t="n">
        <v>0</v>
      </c>
      <c r="J422" s="31" t="n">
        <v>0</v>
      </c>
      <c r="K422" s="32" t="n">
        <v>0</v>
      </c>
      <c r="L422" s="31" t="n">
        <v>0</v>
      </c>
      <c r="M422" s="48" t="n">
        <v>5</v>
      </c>
      <c r="N422" s="48" t="n">
        <v>6</v>
      </c>
      <c r="O422" s="49" t="inlineStr">
        <is>
          <t>A versatile forward who skates well with quick feet. The two-way game is improving and is capable of adding offensive production.</t>
        </is>
      </c>
    </row>
    <row r="423">
      <c r="A423" s="47" t="inlineStr">
        <is>
          <t>☐</t>
        </is>
      </c>
      <c r="B423" t="inlineStr">
        <is>
          <t>Ben Macbeath</t>
        </is>
      </c>
      <c r="C423" t="inlineStr">
        <is>
          <t>NYR</t>
        </is>
      </c>
      <c r="D423" t="inlineStr">
        <is>
          <t>D</t>
        </is>
      </c>
      <c r="E423" t="n">
        <v>18</v>
      </c>
      <c r="F423" t="n">
        <v>0</v>
      </c>
      <c r="G423" t="inlineStr">
        <is>
          <t>YES</t>
        </is>
      </c>
      <c r="H423" t="n">
        <v>64</v>
      </c>
      <c r="I423" t="n">
        <v>0</v>
      </c>
      <c r="J423" s="31" t="n">
        <v>0</v>
      </c>
      <c r="K423" s="32" t="n">
        <v>0</v>
      </c>
      <c r="L423" s="31" t="n">
        <v>0</v>
      </c>
      <c r="M423" s="48" t="n">
        <v>5</v>
      </c>
      <c r="N423" s="48" t="n">
        <v>6</v>
      </c>
      <c r="O423" s="49" t="inlineStr">
        <is>
          <t>A mobile-defender who blends mobility, size, and skill. He needs more work defensively, but his offensive should get selected inside the top two rounds at the 2026 NHL Draft.</t>
        </is>
      </c>
    </row>
    <row r="424">
      <c r="A424" s="47" t="inlineStr">
        <is>
          <t>☐</t>
        </is>
      </c>
      <c r="B424" t="inlineStr">
        <is>
          <t>Charlie Cerrato</t>
        </is>
      </c>
      <c r="C424" t="inlineStr">
        <is>
          <t>CAR</t>
        </is>
      </c>
      <c r="D424" t="inlineStr">
        <is>
          <t>F</t>
        </is>
      </c>
      <c r="E424" t="n">
        <v>21</v>
      </c>
      <c r="F424" t="n">
        <v>0</v>
      </c>
      <c r="G424" t="inlineStr">
        <is>
          <t>YES</t>
        </is>
      </c>
      <c r="I424" t="n">
        <v>0</v>
      </c>
      <c r="J424" s="31" t="n">
        <v>0</v>
      </c>
      <c r="K424" s="32" t="n">
        <v>0</v>
      </c>
      <c r="L424" s="31" t="n">
        <v>0</v>
      </c>
      <c r="M424" s="48" t="n">
        <v>5</v>
      </c>
      <c r="N424" s="48" t="n">
        <v>6</v>
      </c>
      <c r="O424" s="49" t="inlineStr">
        <is>
          <t>A two-way centre with a decent developing offensive side.</t>
        </is>
      </c>
    </row>
    <row r="425">
      <c r="A425" s="47" t="inlineStr">
        <is>
          <t>☐</t>
        </is>
      </c>
      <c r="B425" t="inlineStr">
        <is>
          <t>Colin Ralph</t>
        </is>
      </c>
      <c r="C425" t="inlineStr">
        <is>
          <t>STL</t>
        </is>
      </c>
      <c r="D425" t="inlineStr">
        <is>
          <t>D</t>
        </is>
      </c>
      <c r="E425" t="n">
        <v>20</v>
      </c>
      <c r="F425" t="n">
        <v>0</v>
      </c>
      <c r="G425" t="inlineStr">
        <is>
          <t>YES</t>
        </is>
      </c>
      <c r="I425" t="n">
        <v>0</v>
      </c>
      <c r="J425" s="31" t="n">
        <v>0</v>
      </c>
      <c r="K425" s="32" t="n">
        <v>0</v>
      </c>
      <c r="L425" s="31" t="n">
        <v>0</v>
      </c>
      <c r="M425" s="48" t="n">
        <v>5</v>
      </c>
      <c r="N425" s="48" t="n">
        <v>6</v>
      </c>
      <c r="O425" s="49" t="inlineStr">
        <is>
          <t>Massive left-shot shutdown blue-liner who boasts a unique blend of mobility and reads. Doesn’t bring much offensively, but projects well as a bottom-pair play-killer.</t>
        </is>
      </c>
    </row>
    <row r="426">
      <c r="A426" s="47" t="inlineStr">
        <is>
          <t>☐</t>
        </is>
      </c>
      <c r="B426" t="inlineStr">
        <is>
          <t>Jean-Luc Foudy</t>
        </is>
      </c>
      <c r="C426" t="inlineStr">
        <is>
          <t>(N/A)</t>
        </is>
      </c>
      <c r="D426" t="inlineStr">
        <is>
          <t>F</t>
        </is>
      </c>
      <c r="E426" t="n">
        <v>24</v>
      </c>
      <c r="F426" t="n">
        <v>13</v>
      </c>
      <c r="G426" t="inlineStr">
        <is>
          <t>YES</t>
        </is>
      </c>
      <c r="I426" t="n">
        <v>0</v>
      </c>
      <c r="J426" s="31" t="n">
        <v>0</v>
      </c>
      <c r="K426" s="32" t="n">
        <v>0</v>
      </c>
      <c r="L426" s="31" t="n">
        <v>0</v>
      </c>
      <c r="M426" s="48" t="n">
        <v>5</v>
      </c>
      <c r="N426" s="48" t="n">
        <v>6</v>
      </c>
      <c r="O426" s="49" t="inlineStr">
        <is>
          <t>A slick playmaker who finds his teammates with exceptional vision and an outstanding passing ability</t>
        </is>
      </c>
    </row>
    <row r="427">
      <c r="A427" s="47" t="inlineStr">
        <is>
          <t>☐</t>
        </is>
      </c>
      <c r="B427" t="inlineStr">
        <is>
          <t>Lucas Ellinas</t>
        </is>
      </c>
      <c r="C427" t="inlineStr">
        <is>
          <t>OTT</t>
        </is>
      </c>
      <c r="D427" t="inlineStr">
        <is>
          <t>F</t>
        </is>
      </c>
      <c r="E427" t="n">
        <v>20</v>
      </c>
      <c r="F427" t="n">
        <v>0</v>
      </c>
      <c r="G427" t="inlineStr">
        <is>
          <t>YES</t>
        </is>
      </c>
      <c r="I427" t="n">
        <v>0</v>
      </c>
      <c r="J427" s="31" t="n">
        <v>0</v>
      </c>
      <c r="K427" s="32" t="n">
        <v>0</v>
      </c>
      <c r="L427" s="31" t="n">
        <v>0</v>
      </c>
      <c r="M427" s="48" t="n">
        <v>5</v>
      </c>
      <c r="N427" s="48" t="n">
        <v>6</v>
      </c>
      <c r="O427" s="49" t="inlineStr">
        <is>
          <t>A two-way center with a high compete level on both ends of the ice—a good skater with a strong hockey IQ and a great shot.</t>
        </is>
      </c>
    </row>
    <row r="428">
      <c r="A428" s="47" t="inlineStr">
        <is>
          <t>☐</t>
        </is>
      </c>
      <c r="B428" t="inlineStr">
        <is>
          <t>Cole O'Hara</t>
        </is>
      </c>
      <c r="C428" t="inlineStr">
        <is>
          <t>NSH</t>
        </is>
      </c>
      <c r="D428" t="inlineStr">
        <is>
          <t>F</t>
        </is>
      </c>
      <c r="E428" t="n">
        <v>24</v>
      </c>
      <c r="F428" t="n">
        <v>1</v>
      </c>
      <c r="G428" t="inlineStr">
        <is>
          <t>YES</t>
        </is>
      </c>
      <c r="I428" t="n">
        <v>1</v>
      </c>
      <c r="J428" s="31" t="n">
        <v>1.1</v>
      </c>
      <c r="K428" s="32" t="n">
        <v>1.1</v>
      </c>
      <c r="L428" s="31" t="n">
        <v>4.9</v>
      </c>
      <c r="M428" s="48" t="n">
        <v>5</v>
      </c>
      <c r="N428" s="48" t="n">
        <v>5.5</v>
      </c>
      <c r="O428" s="49" t="inlineStr">
        <is>
          <t>Playmaking winger with good movement across the board. An asset on the powerplay but needs to find consistency at even-strength for a smooth transition to pro.</t>
        </is>
      </c>
    </row>
    <row r="429">
      <c r="A429" s="47" t="inlineStr">
        <is>
          <t>☐</t>
        </is>
      </c>
      <c r="B429" t="inlineStr">
        <is>
          <t>Ryan Tverberg</t>
        </is>
      </c>
      <c r="C429" t="inlineStr">
        <is>
          <t>TOR</t>
        </is>
      </c>
      <c r="D429" t="inlineStr">
        <is>
          <t>F</t>
        </is>
      </c>
      <c r="E429" t="n">
        <v>24</v>
      </c>
      <c r="F429" t="n">
        <v>2</v>
      </c>
      <c r="G429" t="inlineStr">
        <is>
          <t>YES</t>
        </is>
      </c>
      <c r="I429" t="n">
        <v>2</v>
      </c>
      <c r="J429" s="31" t="n">
        <v>0.6899999999999999</v>
      </c>
      <c r="K429" s="32" t="n">
        <v>0.35</v>
      </c>
      <c r="L429" s="31" t="n">
        <v>3.84</v>
      </c>
      <c r="M429" s="48" t="n">
        <v>5</v>
      </c>
      <c r="N429" s="48" t="n">
        <v>5.5</v>
      </c>
      <c r="O429" s="49" t="inlineStr">
        <is>
          <t>Hardworking, two-way forward with decent speed. Long-term project but possesses some translatable NHL tools.</t>
        </is>
      </c>
    </row>
    <row r="430">
      <c r="A430" s="47" t="inlineStr">
        <is>
          <t>☐</t>
        </is>
      </c>
      <c r="B430" t="inlineStr">
        <is>
          <t>Brody Lamb</t>
        </is>
      </c>
      <c r="C430" t="inlineStr">
        <is>
          <t>NYR</t>
        </is>
      </c>
      <c r="D430" t="inlineStr">
        <is>
          <t>F</t>
        </is>
      </c>
      <c r="E430" t="n">
        <v>23</v>
      </c>
      <c r="F430" t="n">
        <v>0</v>
      </c>
      <c r="G430" t="inlineStr">
        <is>
          <t>YES</t>
        </is>
      </c>
      <c r="I430" t="n">
        <v>0</v>
      </c>
      <c r="J430" s="31" t="n">
        <v>0</v>
      </c>
      <c r="K430" s="32" t="n">
        <v>0</v>
      </c>
      <c r="L430" s="31" t="n">
        <v>0</v>
      </c>
      <c r="M430" s="48" t="n">
        <v>5</v>
      </c>
      <c r="N430" s="48" t="n">
        <v>5.5</v>
      </c>
      <c r="O430" s="49" t="inlineStr">
        <is>
          <t>A shifty forward who possesses an effective release.</t>
        </is>
      </c>
    </row>
    <row r="431">
      <c r="A431" s="47" t="inlineStr">
        <is>
          <t>☐</t>
        </is>
      </c>
      <c r="B431" t="inlineStr">
        <is>
          <t>Caeden Herrington</t>
        </is>
      </c>
      <c r="C431" t="inlineStr">
        <is>
          <t>LAK</t>
        </is>
      </c>
      <c r="D431" t="inlineStr">
        <is>
          <t>D</t>
        </is>
      </c>
      <c r="E431" t="n">
        <v>20</v>
      </c>
      <c r="F431" t="n">
        <v>0</v>
      </c>
      <c r="G431" t="inlineStr">
        <is>
          <t>YES</t>
        </is>
      </c>
      <c r="I431" t="n">
        <v>0</v>
      </c>
      <c r="J431" s="31" t="n">
        <v>0</v>
      </c>
      <c r="K431" s="32" t="n">
        <v>0</v>
      </c>
      <c r="L431" s="31" t="n">
        <v>0</v>
      </c>
      <c r="M431" s="48" t="n">
        <v>5</v>
      </c>
      <c r="N431" s="48" t="n">
        <v>5.5</v>
      </c>
      <c r="O431" s="49" t="inlineStr">
        <is>
          <t>A puck-distributing defenseman with NHL size.</t>
        </is>
      </c>
    </row>
    <row r="432">
      <c r="A432" s="47" t="inlineStr">
        <is>
          <t>☐</t>
        </is>
      </c>
      <c r="B432" t="inlineStr">
        <is>
          <t>Calle Odelius</t>
        </is>
      </c>
      <c r="C432" t="inlineStr">
        <is>
          <t>NYI</t>
        </is>
      </c>
      <c r="D432" t="inlineStr">
        <is>
          <t>D</t>
        </is>
      </c>
      <c r="E432" t="n">
        <v>22</v>
      </c>
      <c r="F432" t="n">
        <v>0</v>
      </c>
      <c r="G432" t="inlineStr">
        <is>
          <t>YES</t>
        </is>
      </c>
      <c r="I432" t="n">
        <v>0</v>
      </c>
      <c r="J432" s="31" t="n">
        <v>0</v>
      </c>
      <c r="K432" s="32" t="n">
        <v>0</v>
      </c>
      <c r="L432" s="31" t="n">
        <v>0</v>
      </c>
      <c r="M432" s="48" t="n">
        <v>5</v>
      </c>
      <c r="N432" s="48" t="n">
        <v>5.5</v>
      </c>
      <c r="O432" s="49" t="inlineStr">
        <is>
          <t>Puck-moving defender with good hands and escapability. Shows intelligence in all three zones and could grow into a 4-6 defender at the NHL level.</t>
        </is>
      </c>
    </row>
    <row r="433">
      <c r="A433" s="47" t="inlineStr">
        <is>
          <t>☐</t>
        </is>
      </c>
      <c r="B433" t="inlineStr">
        <is>
          <t>Cedrick Guindon</t>
        </is>
      </c>
      <c r="C433" t="inlineStr">
        <is>
          <t>MTL</t>
        </is>
      </c>
      <c r="D433" t="inlineStr">
        <is>
          <t>F</t>
        </is>
      </c>
      <c r="E433" t="n">
        <v>22</v>
      </c>
      <c r="F433" t="n">
        <v>0</v>
      </c>
      <c r="G433" t="inlineStr">
        <is>
          <t>YES</t>
        </is>
      </c>
      <c r="I433" t="n">
        <v>0</v>
      </c>
      <c r="J433" s="31" t="n">
        <v>0</v>
      </c>
      <c r="K433" s="32" t="n">
        <v>0</v>
      </c>
      <c r="L433" s="31" t="n">
        <v>0</v>
      </c>
      <c r="M433" s="48" t="n">
        <v>5</v>
      </c>
      <c r="N433" s="48" t="n">
        <v>5.5</v>
      </c>
      <c r="O433" s="49" t="inlineStr">
        <is>
          <t>Intelligent forward with a quality shot. Plays a solid two-way game but will need to add size and strength to reach his NHL potential.</t>
        </is>
      </c>
    </row>
    <row r="434">
      <c r="A434" s="47" t="inlineStr">
        <is>
          <t>☐</t>
        </is>
      </c>
      <c r="B434" t="inlineStr">
        <is>
          <t>Domenic DiVincentiis</t>
        </is>
      </c>
      <c r="C434" t="inlineStr">
        <is>
          <t>WPG</t>
        </is>
      </c>
      <c r="D434" t="inlineStr">
        <is>
          <t>G</t>
        </is>
      </c>
      <c r="E434" t="n">
        <v>22</v>
      </c>
      <c r="F434" t="n">
        <v>0</v>
      </c>
      <c r="G434" t="inlineStr">
        <is>
          <t>YES</t>
        </is>
      </c>
      <c r="I434" t="n">
        <v>0</v>
      </c>
      <c r="J434" s="31" t="n">
        <v>0</v>
      </c>
      <c r="K434" s="32" t="n">
        <v>0</v>
      </c>
      <c r="L434" s="31" t="n">
        <v>0</v>
      </c>
      <c r="M434" s="48" t="n">
        <v>5</v>
      </c>
      <c r="N434" s="48" t="n">
        <v>5.5</v>
      </c>
      <c r="O434" s="49" t="inlineStr">
        <is>
          <t>An athletic, agile goaltender with good size. Great mobility in the crease with excellent technique. Needs to improve rebound control and ability to fight through traffic.</t>
        </is>
      </c>
    </row>
    <row r="435">
      <c r="A435" s="47" t="inlineStr">
        <is>
          <t>☐</t>
        </is>
      </c>
      <c r="B435" t="inlineStr">
        <is>
          <t>Noah Chadwick</t>
        </is>
      </c>
      <c r="C435" t="inlineStr">
        <is>
          <t>TOR</t>
        </is>
      </c>
      <c r="D435" t="inlineStr">
        <is>
          <t>D</t>
        </is>
      </c>
      <c r="E435" t="n">
        <v>21</v>
      </c>
      <c r="F435" t="n">
        <v>0</v>
      </c>
      <c r="G435" t="inlineStr">
        <is>
          <t>YES</t>
        </is>
      </c>
      <c r="I435" t="n">
        <v>0</v>
      </c>
      <c r="J435" s="31" t="n">
        <v>0</v>
      </c>
      <c r="K435" s="32" t="n">
        <v>0</v>
      </c>
      <c r="L435" s="31" t="n">
        <v>0</v>
      </c>
      <c r="M435" s="48" t="n">
        <v>5</v>
      </c>
      <c r="N435" s="48" t="n">
        <v>5.5</v>
      </c>
      <c r="O435" s="49" t="inlineStr">
        <is>
          <t>Big defenseman with good mobility and room for offensive growth.</t>
        </is>
      </c>
    </row>
    <row r="436">
      <c r="A436" s="47" t="inlineStr">
        <is>
          <t>☐</t>
        </is>
      </c>
      <c r="B436" t="inlineStr">
        <is>
          <t>Petr Sikora</t>
        </is>
      </c>
      <c r="C436" t="inlineStr">
        <is>
          <t>WSH</t>
        </is>
      </c>
      <c r="D436" t="inlineStr">
        <is>
          <t>F</t>
        </is>
      </c>
      <c r="E436" t="n">
        <v>20</v>
      </c>
      <c r="F436" t="n">
        <v>0</v>
      </c>
      <c r="G436" t="inlineStr">
        <is>
          <t>YES</t>
        </is>
      </c>
      <c r="I436" t="n">
        <v>0</v>
      </c>
      <c r="J436" s="31" t="n">
        <v>0</v>
      </c>
      <c r="K436" s="32" t="n">
        <v>0</v>
      </c>
      <c r="L436" s="31" t="n">
        <v>0</v>
      </c>
      <c r="M436" s="48" t="n">
        <v>5</v>
      </c>
      <c r="N436" s="48" t="n">
        <v>5.5</v>
      </c>
      <c r="O436" s="49" t="inlineStr">
        <is>
          <t>A skilled playmaking two-way center who plays like a power forward agitator. Has a high motor and is a strong puck handler with good hands.</t>
        </is>
      </c>
    </row>
    <row r="437">
      <c r="A437" s="47" t="inlineStr">
        <is>
          <t>☐</t>
        </is>
      </c>
      <c r="B437" t="inlineStr">
        <is>
          <t>Sawyer Mynio</t>
        </is>
      </c>
      <c r="C437" t="inlineStr">
        <is>
          <t>VAN</t>
        </is>
      </c>
      <c r="D437" t="inlineStr">
        <is>
          <t>D</t>
        </is>
      </c>
      <c r="E437" t="n">
        <v>21</v>
      </c>
      <c r="F437" t="n">
        <v>0</v>
      </c>
      <c r="G437" t="inlineStr">
        <is>
          <t>YES</t>
        </is>
      </c>
      <c r="I437" t="n">
        <v>0</v>
      </c>
      <c r="J437" s="31" t="n">
        <v>0</v>
      </c>
      <c r="K437" s="32" t="n">
        <v>0</v>
      </c>
      <c r="L437" s="31" t="n">
        <v>0</v>
      </c>
      <c r="M437" s="48" t="n">
        <v>5</v>
      </c>
      <c r="N437" s="48" t="n">
        <v>5.5</v>
      </c>
      <c r="O437" s="49" t="inlineStr">
        <is>
          <t>A mobile, left-shot defender with a good IQ. Projects as a bottom-pairing asset.</t>
        </is>
      </c>
    </row>
    <row r="438">
      <c r="A438" s="47" t="inlineStr">
        <is>
          <t>☐</t>
        </is>
      </c>
      <c r="B438" t="inlineStr">
        <is>
          <t>Spencer Gill</t>
        </is>
      </c>
      <c r="C438" t="inlineStr">
        <is>
          <t>PHI</t>
        </is>
      </c>
      <c r="D438" t="inlineStr">
        <is>
          <t>D</t>
        </is>
      </c>
      <c r="E438" t="n">
        <v>20</v>
      </c>
      <c r="F438" t="n">
        <v>0</v>
      </c>
      <c r="G438" t="inlineStr">
        <is>
          <t>YES</t>
        </is>
      </c>
      <c r="I438" t="n">
        <v>0</v>
      </c>
      <c r="J438" s="31" t="n">
        <v>0</v>
      </c>
      <c r="K438" s="32" t="n">
        <v>0</v>
      </c>
      <c r="L438" s="31" t="n">
        <v>0</v>
      </c>
      <c r="M438" s="48" t="n">
        <v>5</v>
      </c>
      <c r="N438" s="48" t="n">
        <v>5.5</v>
      </c>
      <c r="O438" s="49" t="inlineStr">
        <is>
          <t>Raw, athletic blue-liner with astoundiing offensive metrics backed by a booming shot. Defence has and should continue to improve. Has upside as a second-pair, two-way defenseman.</t>
        </is>
      </c>
    </row>
    <row r="439">
      <c r="A439" s="47" t="inlineStr">
        <is>
          <t>☐</t>
        </is>
      </c>
      <c r="B439" t="inlineStr">
        <is>
          <t>Zach Olsen</t>
        </is>
      </c>
      <c r="C439" t="inlineStr">
        <is>
          <t>TOR</t>
        </is>
      </c>
      <c r="D439" t="inlineStr">
        <is>
          <t>F</t>
        </is>
      </c>
      <c r="E439" t="n">
        <v>18</v>
      </c>
      <c r="F439" t="n">
        <v>0</v>
      </c>
      <c r="G439" t="inlineStr">
        <is>
          <t>YES</t>
        </is>
      </c>
      <c r="H439" t="n">
        <v>73</v>
      </c>
      <c r="I439" t="n">
        <v>0</v>
      </c>
      <c r="J439" s="31" t="n">
        <v>0</v>
      </c>
      <c r="K439" s="32" t="n">
        <v>0</v>
      </c>
      <c r="L439" s="31" t="n">
        <v>0</v>
      </c>
      <c r="M439" s="48" t="n">
        <v>5</v>
      </c>
      <c r="N439" s="48" t="n">
        <v>5.5</v>
      </c>
      <c r="O439" s="49" t="inlineStr">
        <is>
          <t>A speedy forechecking forward with projectable habits.</t>
        </is>
      </c>
    </row>
    <row r="440">
      <c r="A440" s="47" t="inlineStr">
        <is>
          <t>☐</t>
        </is>
      </c>
      <c r="B440" t="inlineStr">
        <is>
          <t>Adam Beckman</t>
        </is>
      </c>
      <c r="C440" t="inlineStr">
        <is>
          <t>COL</t>
        </is>
      </c>
      <c r="D440" t="inlineStr">
        <is>
          <t>F</t>
        </is>
      </c>
      <c r="E440" t="n">
        <v>25</v>
      </c>
      <c r="F440" t="n">
        <v>23</v>
      </c>
      <c r="G440" t="inlineStr">
        <is>
          <t>YES</t>
        </is>
      </c>
      <c r="I440" t="n">
        <v>0</v>
      </c>
      <c r="J440" s="31" t="n">
        <v>0</v>
      </c>
      <c r="K440" s="32" t="n">
        <v>0</v>
      </c>
      <c r="L440" s="31" t="n">
        <v>0</v>
      </c>
      <c r="M440" s="48" t="n">
        <v>5</v>
      </c>
      <c r="N440" s="48" t="n">
        <v>5</v>
      </c>
      <c r="O440" s="49" t="inlineStr">
        <is>
          <t>An intelligent sniper with a wicked release.</t>
        </is>
      </c>
    </row>
    <row r="441">
      <c r="A441" s="47" t="inlineStr">
        <is>
          <t>☐</t>
        </is>
      </c>
      <c r="B441" t="inlineStr">
        <is>
          <t>Adam Nemec</t>
        </is>
      </c>
      <c r="C441" t="inlineStr">
        <is>
          <t>OTT</t>
        </is>
      </c>
      <c r="D441" t="inlineStr">
        <is>
          <t>F</t>
        </is>
      </c>
      <c r="E441" t="n">
        <v>18</v>
      </c>
      <c r="F441" t="n">
        <v>0</v>
      </c>
      <c r="G441" t="inlineStr">
        <is>
          <t>YES</t>
        </is>
      </c>
      <c r="H441" t="n">
        <v>72</v>
      </c>
      <c r="I441" t="n">
        <v>0</v>
      </c>
      <c r="J441" s="31" t="n">
        <v>0</v>
      </c>
      <c r="K441" s="32" t="n">
        <v>0</v>
      </c>
      <c r="L441" s="31" t="n">
        <v>0</v>
      </c>
      <c r="M441" s="48" t="n">
        <v>5</v>
      </c>
      <c r="N441" s="48" t="n">
        <v>5</v>
      </c>
      <c r="O441" s="49" t="inlineStr">
        <is>
          <t>Simon Nemec’s younger brother, a smart two-way forward who scores from the net front and forechecks hard. He found another level offensively after a midseason move to the OHL.</t>
        </is>
      </c>
    </row>
    <row r="442">
      <c r="A442" s="47" t="inlineStr">
        <is>
          <t>☐</t>
        </is>
      </c>
      <c r="B442" t="inlineStr">
        <is>
          <t>Albert Wikman</t>
        </is>
      </c>
      <c r="C442" t="inlineStr">
        <is>
          <t>FLA</t>
        </is>
      </c>
      <c r="D442" t="inlineStr">
        <is>
          <t>D</t>
        </is>
      </c>
      <c r="E442" t="n">
        <v>21</v>
      </c>
      <c r="F442" t="n">
        <v>0</v>
      </c>
      <c r="G442" t="inlineStr">
        <is>
          <t>YES</t>
        </is>
      </c>
      <c r="I442" t="n">
        <v>0</v>
      </c>
      <c r="J442" s="31" t="n">
        <v>0</v>
      </c>
      <c r="K442" s="32" t="n">
        <v>0</v>
      </c>
      <c r="L442" s="31" t="n">
        <v>0</v>
      </c>
      <c r="M442" s="48" t="n">
        <v>5</v>
      </c>
      <c r="N442" s="48" t="n">
        <v>5</v>
      </c>
      <c r="O442" s="49" t="inlineStr">
        <is>
          <t>An excellent skater whose game is built around his mobility and frame. While his offensive skillset is not the most robust, he could put up points when relied upon. He could become an NHLer who can produce on the bottom pair in sheltered minutes.</t>
        </is>
      </c>
    </row>
    <row r="443">
      <c r="A443" s="47" t="inlineStr">
        <is>
          <t>☐</t>
        </is>
      </c>
      <c r="B443" t="inlineStr">
        <is>
          <t>Alex Weiermair</t>
        </is>
      </c>
      <c r="C443" t="inlineStr">
        <is>
          <t>VGK</t>
        </is>
      </c>
      <c r="D443" t="inlineStr">
        <is>
          <t>F</t>
        </is>
      </c>
      <c r="E443" t="n">
        <v>21</v>
      </c>
      <c r="F443" t="n">
        <v>0</v>
      </c>
      <c r="G443" t="inlineStr">
        <is>
          <t>YES</t>
        </is>
      </c>
      <c r="I443" t="n">
        <v>0</v>
      </c>
      <c r="J443" s="31" t="n">
        <v>0</v>
      </c>
      <c r="K443" s="32" t="n">
        <v>0</v>
      </c>
      <c r="L443" s="31" t="n">
        <v>0</v>
      </c>
      <c r="M443" s="48" t="n">
        <v>5</v>
      </c>
      <c r="N443" s="48" t="n">
        <v>5</v>
      </c>
      <c r="O443" s="49" t="inlineStr">
        <is>
          <t>A 200-foot center with great vision, competes hard, and contributes in all aspects of the game. Has late-round draft pick sleeper potential.</t>
        </is>
      </c>
    </row>
    <row r="444">
      <c r="A444" s="47" t="inlineStr">
        <is>
          <t>☐</t>
        </is>
      </c>
      <c r="B444" t="inlineStr">
        <is>
          <t>Barrett Hall</t>
        </is>
      </c>
      <c r="C444" t="inlineStr">
        <is>
          <t>SEA</t>
        </is>
      </c>
      <c r="D444" t="inlineStr">
        <is>
          <t>F</t>
        </is>
      </c>
      <c r="E444" t="n">
        <v>22</v>
      </c>
      <c r="F444" t="n">
        <v>0</v>
      </c>
      <c r="G444" t="inlineStr">
        <is>
          <t>YES</t>
        </is>
      </c>
      <c r="I444" t="n">
        <v>0</v>
      </c>
      <c r="J444" s="31" t="n">
        <v>0</v>
      </c>
      <c r="K444" s="32" t="n">
        <v>0</v>
      </c>
      <c r="L444" s="31" t="n">
        <v>0</v>
      </c>
      <c r="M444" s="48" t="n">
        <v>5</v>
      </c>
      <c r="N444" s="48" t="n">
        <v>5</v>
      </c>
      <c r="O444" s="49" t="inlineStr">
        <is>
          <t>A young, raw centre with balanced point production and solid puck handling skills.</t>
        </is>
      </c>
    </row>
    <row r="445">
      <c r="A445" s="47" t="inlineStr">
        <is>
          <t>☐</t>
        </is>
      </c>
      <c r="B445" t="inlineStr">
        <is>
          <t>Ben Merrill</t>
        </is>
      </c>
      <c r="C445" t="inlineStr">
        <is>
          <t>MTL</t>
        </is>
      </c>
      <c r="D445" t="inlineStr">
        <is>
          <t>F</t>
        </is>
      </c>
      <c r="E445" t="n">
        <v>20</v>
      </c>
      <c r="F445" t="n">
        <v>0</v>
      </c>
      <c r="G445" t="inlineStr">
        <is>
          <t>YES</t>
        </is>
      </c>
      <c r="I445" t="n">
        <v>0</v>
      </c>
      <c r="J445" s="31" t="n">
        <v>0</v>
      </c>
      <c r="K445" s="32" t="n">
        <v>0</v>
      </c>
      <c r="L445" s="31" t="n">
        <v>0</v>
      </c>
      <c r="M445" s="48" t="n">
        <v>5</v>
      </c>
      <c r="N445" s="48" t="n">
        <v>5</v>
      </c>
      <c r="O445" s="49" t="inlineStr">
        <is>
          <t>Big centreman with an NHL-calibre shot. Needs to address major skating deficiencies in order to push for a bottom-six role.</t>
        </is>
      </c>
    </row>
    <row r="446">
      <c r="A446" s="47" t="inlineStr">
        <is>
          <t>☐</t>
        </is>
      </c>
      <c r="B446" t="inlineStr">
        <is>
          <t>Benjamin Wilmott</t>
        </is>
      </c>
      <c r="C446" t="inlineStr">
        <is>
          <t>VGK</t>
        </is>
      </c>
      <c r="D446" t="inlineStr">
        <is>
          <t>F</t>
        </is>
      </c>
      <c r="E446" t="n">
        <v>20</v>
      </c>
      <c r="F446" t="n">
        <v>0</v>
      </c>
      <c r="G446" t="inlineStr">
        <is>
          <t>YES</t>
        </is>
      </c>
      <c r="H446" t="n">
        <v>92</v>
      </c>
      <c r="I446" t="n">
        <v>0</v>
      </c>
      <c r="J446" s="31" t="n">
        <v>0</v>
      </c>
      <c r="K446" s="32" t="n">
        <v>0</v>
      </c>
      <c r="L446" s="31" t="n">
        <v>0</v>
      </c>
      <c r="M446" s="48" t="n">
        <v>5</v>
      </c>
      <c r="N446" s="48" t="n">
        <v>5</v>
      </c>
      <c r="O446" s="49" t="inlineStr">
        <is>
          <t>A feisty forechecker who could develop into a reliable middle-six pivot if development breaks right.</t>
        </is>
      </c>
    </row>
    <row r="447">
      <c r="A447" s="47" t="inlineStr">
        <is>
          <t>☐</t>
        </is>
      </c>
      <c r="B447" t="inlineStr">
        <is>
          <t>Blake Vanek</t>
        </is>
      </c>
      <c r="C447" t="inlineStr">
        <is>
          <t>OTT</t>
        </is>
      </c>
      <c r="D447" t="inlineStr">
        <is>
          <t>F</t>
        </is>
      </c>
      <c r="E447" t="n">
        <v>19</v>
      </c>
      <c r="F447" t="n">
        <v>0</v>
      </c>
      <c r="G447" t="inlineStr">
        <is>
          <t>YES</t>
        </is>
      </c>
      <c r="I447" t="n">
        <v>0</v>
      </c>
      <c r="J447" s="31" t="n">
        <v>0</v>
      </c>
      <c r="K447" s="32" t="n">
        <v>0</v>
      </c>
      <c r="L447" s="31" t="n">
        <v>0</v>
      </c>
      <c r="M447" s="48" t="n">
        <v>5</v>
      </c>
      <c r="N447" s="48" t="n">
        <v>5</v>
      </c>
      <c r="O447" s="49" t="inlineStr">
        <is>
          <t>A power forward who is willing to go to the net and utilize his size.</t>
        </is>
      </c>
    </row>
    <row r="448">
      <c r="A448" s="47" t="inlineStr">
        <is>
          <t>☐</t>
        </is>
      </c>
      <c r="B448" t="inlineStr">
        <is>
          <t>Bode Laylin</t>
        </is>
      </c>
      <c r="C448" t="inlineStr">
        <is>
          <t>CGY</t>
        </is>
      </c>
      <c r="D448" t="inlineStr">
        <is>
          <t>D</t>
        </is>
      </c>
      <c r="E448" t="n">
        <v>18</v>
      </c>
      <c r="F448" t="n">
        <v>0</v>
      </c>
      <c r="G448" t="inlineStr">
        <is>
          <t>YES</t>
        </is>
      </c>
      <c r="H448" t="n">
        <v>164</v>
      </c>
      <c r="I448" t="n">
        <v>0</v>
      </c>
      <c r="J448" s="31" t="n">
        <v>0</v>
      </c>
      <c r="K448" s="32" t="n">
        <v>0</v>
      </c>
      <c r="L448" s="31" t="n">
        <v>0</v>
      </c>
      <c r="M448" s="48" t="n">
        <v>5</v>
      </c>
      <c r="N448" s="48" t="n">
        <v>5</v>
      </c>
      <c r="O448" s="49" t="inlineStr">
        <is>
          <t>A raw, solid-skating defenseman with offensive upside.</t>
        </is>
      </c>
    </row>
    <row r="449">
      <c r="A449" s="47" t="inlineStr">
        <is>
          <t>☐</t>
        </is>
      </c>
      <c r="B449" t="inlineStr">
        <is>
          <t>Carey Terrance</t>
        </is>
      </c>
      <c r="C449" t="inlineStr">
        <is>
          <t>NYR</t>
        </is>
      </c>
      <c r="D449" t="inlineStr">
        <is>
          <t>F</t>
        </is>
      </c>
      <c r="E449" t="n">
        <v>21</v>
      </c>
      <c r="F449" t="n">
        <v>0</v>
      </c>
      <c r="G449" t="inlineStr">
        <is>
          <t>YES</t>
        </is>
      </c>
      <c r="I449" t="n">
        <v>0</v>
      </c>
      <c r="J449" s="31" t="n">
        <v>0</v>
      </c>
      <c r="K449" s="32" t="n">
        <v>0</v>
      </c>
      <c r="L449" s="31" t="n">
        <v>0</v>
      </c>
      <c r="M449" s="48" t="n">
        <v>5</v>
      </c>
      <c r="N449" s="48" t="n">
        <v>5</v>
      </c>
      <c r="O449" s="49" t="inlineStr">
        <is>
          <t>A high-end skating center with quickness and agility who excels in the offensive zone. Used in all special teams and key situations. Needs to become more physical and be more involved in the defensive zone.</t>
        </is>
      </c>
    </row>
    <row r="450">
      <c r="A450" s="47" t="inlineStr">
        <is>
          <t>☐</t>
        </is>
      </c>
      <c r="B450" t="inlineStr">
        <is>
          <t>Cole Tuminaro</t>
        </is>
      </c>
      <c r="C450" t="inlineStr">
        <is>
          <t>COL</t>
        </is>
      </c>
      <c r="D450" t="inlineStr">
        <is>
          <t>D</t>
        </is>
      </c>
      <c r="E450" t="n">
        <v>19</v>
      </c>
      <c r="F450" t="n">
        <v>0</v>
      </c>
      <c r="G450" t="inlineStr">
        <is>
          <t>YES</t>
        </is>
      </c>
      <c r="H450" t="n">
        <v>140</v>
      </c>
      <c r="I450" t="n">
        <v>0</v>
      </c>
      <c r="J450" s="31" t="n">
        <v>0</v>
      </c>
      <c r="K450" s="32" t="n">
        <v>0</v>
      </c>
      <c r="L450" s="31" t="n">
        <v>0</v>
      </c>
      <c r="M450" s="48" t="n">
        <v>5</v>
      </c>
      <c r="N450" s="48" t="n">
        <v>5</v>
      </c>
      <c r="O450" s="49" t="inlineStr">
        <is>
          <t>A towering defensive defenseman who may not have value in shallower, offense focussed leagues.</t>
        </is>
      </c>
    </row>
    <row r="451">
      <c r="A451" s="47" t="inlineStr">
        <is>
          <t>☐</t>
        </is>
      </c>
      <c r="B451" t="inlineStr">
        <is>
          <t>Danai Shaiikov</t>
        </is>
      </c>
      <c r="C451" t="inlineStr">
        <is>
          <t>NYR</t>
        </is>
      </c>
      <c r="D451" t="inlineStr">
        <is>
          <t>G</t>
        </is>
      </c>
      <c r="E451" t="n">
        <v>19</v>
      </c>
      <c r="F451" t="n">
        <v>0</v>
      </c>
      <c r="G451" t="inlineStr">
        <is>
          <t>YES</t>
        </is>
      </c>
      <c r="H451" t="n">
        <v>67</v>
      </c>
      <c r="I451" t="n">
        <v>0</v>
      </c>
      <c r="J451" s="31" t="n">
        <v>0</v>
      </c>
      <c r="K451" s="32" t="n">
        <v>0</v>
      </c>
      <c r="L451" s="31" t="n">
        <v>0</v>
      </c>
      <c r="M451" s="48" t="n">
        <v>5</v>
      </c>
      <c r="N451" s="48" t="n">
        <v>5</v>
      </c>
      <c r="O451" s="49" t="inlineStr">
        <is>
          <t>An athletic goalie who had better individual numbers than his win/loss record would imply. Raw netminder with more development required.</t>
        </is>
      </c>
    </row>
    <row r="452">
      <c r="A452" s="47" t="inlineStr">
        <is>
          <t>☐</t>
        </is>
      </c>
      <c r="B452" t="inlineStr">
        <is>
          <t>Daniil Pylenkov</t>
        </is>
      </c>
      <c r="C452" t="inlineStr">
        <is>
          <t>TBL</t>
        </is>
      </c>
      <c r="D452" t="inlineStr">
        <is>
          <t>D</t>
        </is>
      </c>
      <c r="E452" t="n">
        <v>25</v>
      </c>
      <c r="F452" t="n">
        <v>0</v>
      </c>
      <c r="G452" t="inlineStr">
        <is>
          <t>YES</t>
        </is>
      </c>
      <c r="I452" t="n">
        <v>0</v>
      </c>
      <c r="J452" s="31" t="n">
        <v>0</v>
      </c>
      <c r="K452" s="32" t="n">
        <v>0</v>
      </c>
      <c r="L452" s="31" t="n">
        <v>0</v>
      </c>
      <c r="M452" s="48" t="n">
        <v>5</v>
      </c>
      <c r="N452" s="48" t="n">
        <v>5</v>
      </c>
      <c r="O452" s="49" t="inlineStr">
        <is>
          <t>A physical defenseman who is solid on his end, a good puck mover, and has some offensive upside. He must move to North America from the KHL to get on the fantasy radar.</t>
        </is>
      </c>
    </row>
    <row r="453">
      <c r="A453" s="47" t="inlineStr">
        <is>
          <t>☐</t>
        </is>
      </c>
      <c r="B453" t="inlineStr">
        <is>
          <t>David Bedkowski</t>
        </is>
      </c>
      <c r="C453" t="inlineStr">
        <is>
          <t>BUF</t>
        </is>
      </c>
      <c r="D453" t="inlineStr">
        <is>
          <t>D</t>
        </is>
      </c>
      <c r="E453" t="n">
        <v>19</v>
      </c>
      <c r="F453" t="n">
        <v>0</v>
      </c>
      <c r="G453" t="inlineStr">
        <is>
          <t>YES</t>
        </is>
      </c>
      <c r="I453" t="n">
        <v>0</v>
      </c>
      <c r="J453" s="31" t="n">
        <v>0</v>
      </c>
      <c r="K453" s="32" t="n">
        <v>0</v>
      </c>
      <c r="L453" s="31" t="n">
        <v>0</v>
      </c>
      <c r="M453" s="48" t="n">
        <v>5</v>
      </c>
      <c r="N453" s="48" t="n">
        <v>5</v>
      </c>
      <c r="O453" s="49" t="inlineStr">
        <is>
          <t>A hulking wrecking ball of a defenseman.</t>
        </is>
      </c>
    </row>
    <row r="454">
      <c r="A454" s="47" t="inlineStr">
        <is>
          <t>☐</t>
        </is>
      </c>
      <c r="B454" t="inlineStr">
        <is>
          <t>Elliot Lennon</t>
        </is>
      </c>
      <c r="C454" t="inlineStr">
        <is>
          <t>OTT</t>
        </is>
      </c>
      <c r="D454" t="inlineStr">
        <is>
          <t>G</t>
        </is>
      </c>
      <c r="E454" t="n">
        <v>18</v>
      </c>
      <c r="F454" t="n">
        <v>0</v>
      </c>
      <c r="G454" t="inlineStr">
        <is>
          <t>YES</t>
        </is>
      </c>
      <c r="H454" t="n">
        <v>110</v>
      </c>
      <c r="I454" t="n">
        <v>0</v>
      </c>
      <c r="J454" s="31" t="n">
        <v>0</v>
      </c>
      <c r="K454" s="32" t="n">
        <v>0</v>
      </c>
      <c r="L454" s="31" t="n">
        <v>0</v>
      </c>
      <c r="M454" s="48" t="n">
        <v>5</v>
      </c>
      <c r="N454" s="48" t="n">
        <v>5</v>
      </c>
      <c r="O454" s="49" t="inlineStr">
        <is>
          <t>A large goaltender with a good pedigree in the lower tiers. Worth watching his development at higher levels of hockey before investing.</t>
        </is>
      </c>
    </row>
    <row r="455">
      <c r="A455" s="47" t="inlineStr">
        <is>
          <t>☐</t>
        </is>
      </c>
      <c r="B455" t="inlineStr">
        <is>
          <t>Eric Frossard</t>
        </is>
      </c>
      <c r="C455" t="inlineStr">
        <is>
          <t>ANA</t>
        </is>
      </c>
      <c r="D455" t="inlineStr">
        <is>
          <t>D</t>
        </is>
      </c>
      <c r="E455" t="n">
        <v>18</v>
      </c>
      <c r="F455" t="n">
        <v>0</v>
      </c>
      <c r="G455" t="inlineStr">
        <is>
          <t>YES</t>
        </is>
      </c>
      <c r="H455" t="n">
        <v>146</v>
      </c>
      <c r="I455" t="n">
        <v>0</v>
      </c>
      <c r="J455" s="31" t="n">
        <v>0</v>
      </c>
      <c r="K455" s="32" t="n">
        <v>0</v>
      </c>
      <c r="L455" s="31" t="n">
        <v>0</v>
      </c>
      <c r="M455" s="48" t="n">
        <v>5</v>
      </c>
      <c r="N455" s="48" t="n">
        <v>5</v>
      </c>
      <c r="O455" s="49" t="n"/>
    </row>
    <row r="456">
      <c r="A456" s="47" t="inlineStr">
        <is>
          <t>☐</t>
        </is>
      </c>
      <c r="B456" t="inlineStr">
        <is>
          <t>Guillaume Richard</t>
        </is>
      </c>
      <c r="C456" t="inlineStr">
        <is>
          <t>CBJ</t>
        </is>
      </c>
      <c r="D456" t="inlineStr">
        <is>
          <t>D</t>
        </is>
      </c>
      <c r="E456" t="n">
        <v>23</v>
      </c>
      <c r="F456" t="n">
        <v>0</v>
      </c>
      <c r="G456" t="inlineStr">
        <is>
          <t>YES</t>
        </is>
      </c>
      <c r="I456" t="n">
        <v>0</v>
      </c>
      <c r="J456" s="31" t="n">
        <v>0</v>
      </c>
      <c r="K456" s="32" t="n">
        <v>0</v>
      </c>
      <c r="L456" s="31" t="n">
        <v>0</v>
      </c>
      <c r="M456" s="48" t="n">
        <v>5</v>
      </c>
      <c r="N456" s="48" t="n">
        <v>5</v>
      </c>
      <c r="O456" s="49" t="inlineStr">
        <is>
          <t>Defense-minded blue-liner with size and range. Some flashes of puck skills, but nothing that screams top-four producer. Likely a shutdown 4-6 D at the next level.</t>
        </is>
      </c>
    </row>
    <row r="457">
      <c r="A457" s="47" t="inlineStr">
        <is>
          <t>☐</t>
        </is>
      </c>
      <c r="B457" t="inlineStr">
        <is>
          <t>Jackson Crowder</t>
        </is>
      </c>
      <c r="C457" t="inlineStr">
        <is>
          <t>WSH</t>
        </is>
      </c>
      <c r="D457" t="inlineStr">
        <is>
          <t>F</t>
        </is>
      </c>
      <c r="E457" t="n">
        <v>19</v>
      </c>
      <c r="F457" t="n">
        <v>0</v>
      </c>
      <c r="G457" t="inlineStr">
        <is>
          <t>YES</t>
        </is>
      </c>
      <c r="I457" t="n">
        <v>0</v>
      </c>
      <c r="J457" s="31" t="n">
        <v>0</v>
      </c>
      <c r="K457" s="32" t="n">
        <v>0</v>
      </c>
      <c r="L457" s="31" t="n">
        <v>0</v>
      </c>
      <c r="M457" s="48" t="n">
        <v>5</v>
      </c>
      <c r="N457" s="48" t="n">
        <v>5</v>
      </c>
      <c r="O457" s="49" t="inlineStr">
        <is>
          <t>Big-bodied, two-way centre.</t>
        </is>
      </c>
    </row>
    <row r="458">
      <c r="A458" s="47" t="inlineStr">
        <is>
          <t>☐</t>
        </is>
      </c>
      <c r="B458" t="inlineStr">
        <is>
          <t>Jakub Vanecek</t>
        </is>
      </c>
      <c r="C458" t="inlineStr">
        <is>
          <t>DAL</t>
        </is>
      </c>
      <c r="D458" t="inlineStr">
        <is>
          <t>D</t>
        </is>
      </c>
      <c r="E458" t="n">
        <v>18</v>
      </c>
      <c r="F458" t="n">
        <v>0</v>
      </c>
      <c r="G458" t="inlineStr">
        <is>
          <t>YES</t>
        </is>
      </c>
      <c r="H458" t="n">
        <v>59</v>
      </c>
      <c r="I458" t="n">
        <v>0</v>
      </c>
      <c r="J458" s="31" t="n">
        <v>0</v>
      </c>
      <c r="K458" s="32" t="n">
        <v>0</v>
      </c>
      <c r="L458" s="31" t="n">
        <v>0</v>
      </c>
      <c r="M458" s="48" t="n">
        <v>5</v>
      </c>
      <c r="N458" s="48" t="n">
        <v>5</v>
      </c>
      <c r="O458" s="49" t="inlineStr">
        <is>
          <t>Left-shot, 6-2 puck-mover who broke out as a WHL rookie and produced at the U18 Worlds. An offensive defenseman whose stock has been climbing toward the early rounds.</t>
        </is>
      </c>
    </row>
    <row r="459">
      <c r="A459" s="47" t="inlineStr">
        <is>
          <t>☐</t>
        </is>
      </c>
      <c r="B459" t="inlineStr">
        <is>
          <t>Jaxon Cover</t>
        </is>
      </c>
      <c r="C459" t="inlineStr">
        <is>
          <t>OTT</t>
        </is>
      </c>
      <c r="D459" t="inlineStr">
        <is>
          <t>F</t>
        </is>
      </c>
      <c r="E459" t="n">
        <v>18</v>
      </c>
      <c r="F459" t="n">
        <v>0</v>
      </c>
      <c r="G459" t="inlineStr">
        <is>
          <t>YES</t>
        </is>
      </c>
      <c r="H459" t="n">
        <v>32</v>
      </c>
      <c r="I459" t="n">
        <v>0</v>
      </c>
      <c r="J459" s="31" t="n">
        <v>0</v>
      </c>
      <c r="K459" s="32" t="n">
        <v>0</v>
      </c>
      <c r="L459" s="31" t="n">
        <v>0</v>
      </c>
      <c r="M459" s="48" t="n">
        <v>5</v>
      </c>
      <c r="N459" s="48" t="n">
        <v>5</v>
      </c>
      <c r="O459" s="49" t="inlineStr">
        <is>
          <t>Skilled London winger with a natural goal-scoring touch and an unusual path to the draft, still early in his ice-hockey development. A high-upside swing with real bust risk given how raw he remains.</t>
        </is>
      </c>
    </row>
    <row r="460">
      <c r="A460" s="47" t="inlineStr">
        <is>
          <t>☐</t>
        </is>
      </c>
      <c r="B460" t="inlineStr">
        <is>
          <t>Julius Sumpf</t>
        </is>
      </c>
      <c r="C460" t="inlineStr">
        <is>
          <t>CHI</t>
        </is>
      </c>
      <c r="D460" t="inlineStr">
        <is>
          <t>F</t>
        </is>
      </c>
      <c r="E460" t="n">
        <v>21</v>
      </c>
      <c r="F460" t="n">
        <v>0</v>
      </c>
      <c r="G460" t="inlineStr">
        <is>
          <t>YES</t>
        </is>
      </c>
      <c r="I460" t="n">
        <v>0</v>
      </c>
      <c r="J460" s="31" t="n">
        <v>0</v>
      </c>
      <c r="K460" s="32" t="n">
        <v>0</v>
      </c>
      <c r="L460" s="31" t="n">
        <v>0</v>
      </c>
      <c r="M460" s="48" t="n">
        <v>5</v>
      </c>
      <c r="N460" s="48" t="n">
        <v>5</v>
      </c>
      <c r="O460" s="49" t="inlineStr">
        <is>
          <t>A draft-overager who added some offense and saw his name called. Likely middle-sixer at the professional level.</t>
        </is>
      </c>
    </row>
    <row r="461">
      <c r="A461" s="47" t="inlineStr">
        <is>
          <t>☐</t>
        </is>
      </c>
      <c r="B461" t="inlineStr">
        <is>
          <t>Lucas Beckman</t>
        </is>
      </c>
      <c r="C461" t="inlineStr">
        <is>
          <t>OTT</t>
        </is>
      </c>
      <c r="D461" t="inlineStr">
        <is>
          <t>G</t>
        </is>
      </c>
      <c r="E461" t="n">
        <v>19</v>
      </c>
      <c r="F461" t="n">
        <v>0</v>
      </c>
      <c r="G461" t="inlineStr">
        <is>
          <t>YES</t>
        </is>
      </c>
      <c r="I461" t="n">
        <v>0</v>
      </c>
      <c r="J461" s="31" t="n">
        <v>0</v>
      </c>
      <c r="K461" s="32" t="n">
        <v>0</v>
      </c>
      <c r="L461" s="31" t="n">
        <v>0</v>
      </c>
      <c r="M461" s="48" t="n">
        <v>5</v>
      </c>
      <c r="N461" s="48" t="n">
        <v>5</v>
      </c>
      <c r="O461" s="49" t="inlineStr">
        <is>
          <t>A smart, positional goaltender who has represented Canada on the World stage</t>
        </is>
      </c>
    </row>
    <row r="462">
      <c r="A462" s="47" t="inlineStr">
        <is>
          <t>☐</t>
        </is>
      </c>
      <c r="B462" t="inlineStr">
        <is>
          <t>Mads Kongsbak Klyvo</t>
        </is>
      </c>
      <c r="C462" t="inlineStr">
        <is>
          <t>FLA</t>
        </is>
      </c>
      <c r="D462" t="inlineStr">
        <is>
          <t>F</t>
        </is>
      </c>
      <c r="E462" t="n">
        <v>19</v>
      </c>
      <c r="F462" t="n">
        <v>0</v>
      </c>
      <c r="G462" t="inlineStr">
        <is>
          <t>YES</t>
        </is>
      </c>
      <c r="I462" t="n">
        <v>0</v>
      </c>
      <c r="J462" s="31" t="n">
        <v>0</v>
      </c>
      <c r="K462" s="32" t="n">
        <v>0</v>
      </c>
      <c r="L462" s="31" t="n">
        <v>0</v>
      </c>
      <c r="M462" s="48" t="n">
        <v>5</v>
      </c>
      <c r="N462" s="48" t="n">
        <v>5</v>
      </c>
      <c r="O462" s="49" t="inlineStr">
        <is>
          <t>NHL sized winger with speed and agililty.</t>
        </is>
      </c>
    </row>
    <row r="463">
      <c r="A463" s="47" t="inlineStr">
        <is>
          <t>☐</t>
        </is>
      </c>
      <c r="B463" t="inlineStr">
        <is>
          <t>Matthew Minchak</t>
        </is>
      </c>
      <c r="C463" t="inlineStr">
        <is>
          <t>VGK</t>
        </is>
      </c>
      <c r="D463" t="inlineStr">
        <is>
          <t>G</t>
        </is>
      </c>
      <c r="E463" t="n">
        <v>19</v>
      </c>
      <c r="F463" t="n">
        <v>0</v>
      </c>
      <c r="G463" t="inlineStr">
        <is>
          <t>YES</t>
        </is>
      </c>
      <c r="H463" t="n">
        <v>191</v>
      </c>
      <c r="I463" t="n">
        <v>0</v>
      </c>
      <c r="J463" s="31" t="n">
        <v>0</v>
      </c>
      <c r="K463" s="32" t="n">
        <v>0</v>
      </c>
      <c r="L463" s="31" t="n">
        <v>0</v>
      </c>
      <c r="M463" s="48" t="n">
        <v>5</v>
      </c>
      <c r="N463" s="48" t="n">
        <v>5</v>
      </c>
      <c r="O463" s="49" t="n"/>
    </row>
    <row r="464">
      <c r="A464" s="47" t="inlineStr">
        <is>
          <t>☐</t>
        </is>
      </c>
      <c r="B464" t="inlineStr">
        <is>
          <t>Michal Orsulak</t>
        </is>
      </c>
      <c r="C464" t="inlineStr">
        <is>
          <t>DET</t>
        </is>
      </c>
      <c r="D464" t="inlineStr">
        <is>
          <t>G</t>
        </is>
      </c>
      <c r="E464" t="n">
        <v>19</v>
      </c>
      <c r="F464" t="n">
        <v>0</v>
      </c>
      <c r="G464" t="inlineStr">
        <is>
          <t>YES</t>
        </is>
      </c>
      <c r="H464" t="n">
        <v>79</v>
      </c>
      <c r="I464" t="n">
        <v>0</v>
      </c>
      <c r="J464" s="31" t="n">
        <v>0</v>
      </c>
      <c r="K464" s="32" t="n">
        <v>0</v>
      </c>
      <c r="L464" s="31" t="n">
        <v>0</v>
      </c>
      <c r="M464" s="48" t="n">
        <v>5</v>
      </c>
      <c r="N464" s="48" t="n">
        <v>5</v>
      </c>
      <c r="O464" s="49" t="inlineStr">
        <is>
          <t>September 2026 – Michal Orsulak is a huge, technically […]</t>
        </is>
      </c>
    </row>
    <row r="465">
      <c r="A465" s="47" t="inlineStr">
        <is>
          <t>☐</t>
        </is>
      </c>
      <c r="B465" t="inlineStr">
        <is>
          <t>Oscar Olsson</t>
        </is>
      </c>
      <c r="C465" t="inlineStr">
        <is>
          <t>BOS</t>
        </is>
      </c>
      <c r="D465" t="inlineStr">
        <is>
          <t>F</t>
        </is>
      </c>
      <c r="E465" t="n">
        <v>18</v>
      </c>
      <c r="F465" t="n">
        <v>0</v>
      </c>
      <c r="G465" t="inlineStr">
        <is>
          <t>YES</t>
        </is>
      </c>
      <c r="H465" t="n">
        <v>122</v>
      </c>
      <c r="I465" t="n">
        <v>0</v>
      </c>
      <c r="J465" s="31" t="n">
        <v>0</v>
      </c>
      <c r="K465" s="32" t="n">
        <v>0</v>
      </c>
      <c r="L465" s="31" t="n">
        <v>0</v>
      </c>
      <c r="M465" s="48" t="n">
        <v>5</v>
      </c>
      <c r="N465" s="48" t="n">
        <v>5</v>
      </c>
      <c r="O465" s="49" t="inlineStr">
        <is>
          <t>August 2026- Olsson gives the Bruins another projectabl […]</t>
        </is>
      </c>
    </row>
    <row r="466">
      <c r="A466" s="47" t="inlineStr">
        <is>
          <t>☐</t>
        </is>
      </c>
      <c r="B466" t="inlineStr">
        <is>
          <t>Ryder Cali</t>
        </is>
      </c>
      <c r="C466" t="inlineStr">
        <is>
          <t>FLA</t>
        </is>
      </c>
      <c r="D466" t="inlineStr">
        <is>
          <t>F</t>
        </is>
      </c>
      <c r="E466" t="n">
        <v>18</v>
      </c>
      <c r="F466" t="n">
        <v>0</v>
      </c>
      <c r="G466" t="inlineStr">
        <is>
          <t>YES</t>
        </is>
      </c>
      <c r="H466" t="n">
        <v>48</v>
      </c>
      <c r="I466" t="n">
        <v>0</v>
      </c>
      <c r="J466" s="31" t="n">
        <v>0</v>
      </c>
      <c r="K466" s="32" t="n">
        <v>0</v>
      </c>
      <c r="L466" s="31" t="n">
        <v>0</v>
      </c>
      <c r="M466" s="48" t="n">
        <v>5</v>
      </c>
      <c r="N466" s="48" t="n">
        <v>5</v>
      </c>
      <c r="O466" s="49" t="inlineStr">
        <is>
          <t>Big, late-blooming center who plays a pro-style two-way game and finished his draft year on a scoring heater. One of the youngest forwards in the class, with room to add another gear.</t>
        </is>
      </c>
    </row>
    <row r="467">
      <c r="A467" s="47" t="inlineStr">
        <is>
          <t>☐</t>
        </is>
      </c>
      <c r="B467" t="inlineStr">
        <is>
          <t>Samuel Hrenak</t>
        </is>
      </c>
      <c r="C467" t="inlineStr">
        <is>
          <t>WPG</t>
        </is>
      </c>
      <c r="D467" t="inlineStr">
        <is>
          <t>G</t>
        </is>
      </c>
      <c r="E467" t="n">
        <v>18</v>
      </c>
      <c r="F467" t="n">
        <v>0</v>
      </c>
      <c r="G467" t="inlineStr">
        <is>
          <t>YES</t>
        </is>
      </c>
      <c r="H467" t="n">
        <v>71</v>
      </c>
      <c r="I467" t="n">
        <v>0</v>
      </c>
      <c r="J467" s="31" t="n">
        <v>0</v>
      </c>
      <c r="K467" s="32" t="n">
        <v>0</v>
      </c>
      <c r="L467" s="31" t="n">
        <v>0</v>
      </c>
      <c r="M467" s="48" t="n">
        <v>5</v>
      </c>
      <c r="N467" s="48" t="n">
        <v>5</v>
      </c>
      <c r="O467" s="49" t="n"/>
    </row>
    <row r="468">
      <c r="A468" s="47" t="inlineStr">
        <is>
          <t>☐</t>
        </is>
      </c>
      <c r="B468" t="inlineStr">
        <is>
          <t>Sean Burick</t>
        </is>
      </c>
      <c r="C468" t="inlineStr">
        <is>
          <t>VGK</t>
        </is>
      </c>
      <c r="D468" t="inlineStr">
        <is>
          <t>D</t>
        </is>
      </c>
      <c r="E468" t="n">
        <v>18</v>
      </c>
      <c r="F468" t="n">
        <v>0</v>
      </c>
      <c r="G468" t="inlineStr">
        <is>
          <t>YES</t>
        </is>
      </c>
      <c r="H468" t="n">
        <v>95</v>
      </c>
      <c r="I468" t="n">
        <v>0</v>
      </c>
      <c r="J468" s="31" t="n">
        <v>0</v>
      </c>
      <c r="K468" s="32" t="n">
        <v>0</v>
      </c>
      <c r="L468" s="31" t="n">
        <v>0</v>
      </c>
      <c r="M468" s="48" t="n">
        <v>5</v>
      </c>
      <c r="N468" s="48" t="n">
        <v>5</v>
      </c>
      <c r="O468" s="49" t="n"/>
    </row>
    <row r="469">
      <c r="A469" s="47" t="inlineStr">
        <is>
          <t>☐</t>
        </is>
      </c>
      <c r="B469" t="inlineStr">
        <is>
          <t>Stanislav Yarovoi</t>
        </is>
      </c>
      <c r="C469" t="inlineStr">
        <is>
          <t>CAR</t>
        </is>
      </c>
      <c r="D469" t="inlineStr">
        <is>
          <t>F</t>
        </is>
      </c>
      <c r="E469" t="n">
        <v>23</v>
      </c>
      <c r="F469" t="n">
        <v>0</v>
      </c>
      <c r="G469" t="inlineStr">
        <is>
          <t>YES</t>
        </is>
      </c>
      <c r="I469" t="n">
        <v>0</v>
      </c>
      <c r="J469" s="31" t="n">
        <v>0</v>
      </c>
      <c r="K469" s="32" t="n">
        <v>0</v>
      </c>
      <c r="L469" s="31" t="n">
        <v>0</v>
      </c>
      <c r="M469" s="48" t="n">
        <v>5</v>
      </c>
      <c r="N469" s="48" t="n">
        <v>5</v>
      </c>
      <c r="O469" s="49" t="inlineStr">
        <is>
          <t>A feisty bottom six forward with a good defensive game.</t>
        </is>
      </c>
    </row>
    <row r="470">
      <c r="A470" s="47" t="inlineStr">
        <is>
          <t>☐</t>
        </is>
      </c>
      <c r="B470" t="inlineStr">
        <is>
          <t>Stepan Hoch</t>
        </is>
      </c>
      <c r="C470" t="inlineStr">
        <is>
          <t>UTA</t>
        </is>
      </c>
      <c r="D470" t="inlineStr">
        <is>
          <t>F</t>
        </is>
      </c>
      <c r="E470" t="n">
        <v>19</v>
      </c>
      <c r="F470" t="n">
        <v>0</v>
      </c>
      <c r="G470" t="inlineStr">
        <is>
          <t>YES</t>
        </is>
      </c>
      <c r="I470" t="n">
        <v>0</v>
      </c>
      <c r="J470" s="31" t="n">
        <v>0</v>
      </c>
      <c r="K470" s="32" t="n">
        <v>0</v>
      </c>
      <c r="L470" s="31" t="n">
        <v>0</v>
      </c>
      <c r="M470" s="48" t="n">
        <v>5</v>
      </c>
      <c r="N470" s="48" t="n">
        <v>5</v>
      </c>
      <c r="O470" s="49" t="inlineStr">
        <is>
          <t>A two-way power forward who is defensively responsible, with limited offensive upside. Projects as a bottom-six forward with penalty killing usage.</t>
        </is>
      </c>
    </row>
    <row r="471">
      <c r="A471" s="47" t="inlineStr">
        <is>
          <t>☐</t>
        </is>
      </c>
      <c r="B471" t="inlineStr">
        <is>
          <t>Teddy Mutryn</t>
        </is>
      </c>
      <c r="C471" t="inlineStr">
        <is>
          <t>SJS</t>
        </is>
      </c>
      <c r="D471" t="inlineStr">
        <is>
          <t>F</t>
        </is>
      </c>
      <c r="E471" t="n">
        <v>19</v>
      </c>
      <c r="F471" t="n">
        <v>0</v>
      </c>
      <c r="G471" t="inlineStr">
        <is>
          <t>YES</t>
        </is>
      </c>
      <c r="I471" t="n">
        <v>0</v>
      </c>
      <c r="J471" s="31" t="n">
        <v>0</v>
      </c>
      <c r="K471" s="32" t="n">
        <v>0</v>
      </c>
      <c r="L471" s="31" t="n">
        <v>0</v>
      </c>
      <c r="M471" s="48" t="n">
        <v>5</v>
      </c>
      <c r="N471" s="48" t="n">
        <v>5</v>
      </c>
      <c r="O471" s="49" t="inlineStr">
        <is>
          <t>A big-bodied winger with the potential to play a power forward’s game.</t>
        </is>
      </c>
    </row>
    <row r="472">
      <c r="A472" s="47" t="inlineStr">
        <is>
          <t>☐</t>
        </is>
      </c>
      <c r="B472" t="inlineStr">
        <is>
          <t>Tobias Tomik</t>
        </is>
      </c>
      <c r="C472" t="inlineStr">
        <is>
          <t>(N/A)</t>
        </is>
      </c>
      <c r="D472" t="inlineStr">
        <is>
          <t>F</t>
        </is>
      </c>
      <c r="E472" t="n">
        <v>18</v>
      </c>
      <c r="F472" t="n">
        <v>0</v>
      </c>
      <c r="G472" t="inlineStr">
        <is>
          <t>YES</t>
        </is>
      </c>
      <c r="I472" t="n">
        <v>0</v>
      </c>
      <c r="J472" s="31" t="n">
        <v>0</v>
      </c>
      <c r="K472" s="32" t="n">
        <v>0</v>
      </c>
      <c r="L472" s="31" t="n">
        <v>0</v>
      </c>
      <c r="M472" s="48" t="n">
        <v>5</v>
      </c>
      <c r="N472" s="48" t="n">
        <v>5</v>
      </c>
      <c r="O472" s="49" t="inlineStr">
        <is>
          <t>A pace-pushing offensive forward with high-end playmaking, handling and shooting abilities.</t>
        </is>
      </c>
      <c r="P472" t="inlineStr">
        <is>
          <t>no NHL record - import or junior</t>
        </is>
      </c>
    </row>
    <row r="473">
      <c r="A473" s="47" t="inlineStr">
        <is>
          <t>☐</t>
        </is>
      </c>
      <c r="B473" t="inlineStr">
        <is>
          <t>Trenten Bennett</t>
        </is>
      </c>
      <c r="C473" t="inlineStr">
        <is>
          <t>NJD</t>
        </is>
      </c>
      <c r="D473" t="inlineStr">
        <is>
          <t>G</t>
        </is>
      </c>
      <c r="E473" t="n">
        <v>20</v>
      </c>
      <c r="F473" t="n">
        <v>0</v>
      </c>
      <c r="G473" t="inlineStr">
        <is>
          <t>YES</t>
        </is>
      </c>
      <c r="I473" t="n">
        <v>0</v>
      </c>
      <c r="J473" s="31" t="n">
        <v>0</v>
      </c>
      <c r="K473" s="32" t="n">
        <v>0</v>
      </c>
      <c r="L473" s="31" t="n">
        <v>0</v>
      </c>
      <c r="M473" s="48" t="n">
        <v>5</v>
      </c>
      <c r="N473" s="48" t="n">
        <v>5</v>
      </c>
      <c r="O473" s="49" t="inlineStr">
        <is>
          <t>A towering yet lanky goaltender. Has played at many lower levels, and will be hard to project, but its easy to bet on the body size.</t>
        </is>
      </c>
    </row>
    <row r="474">
      <c r="A474" s="47" t="inlineStr">
        <is>
          <t>☐</t>
        </is>
      </c>
      <c r="B474" t="inlineStr">
        <is>
          <t>Vyacheslav Peksa</t>
        </is>
      </c>
      <c r="C474" t="inlineStr">
        <is>
          <t>TOR</t>
        </is>
      </c>
      <c r="D474" t="inlineStr">
        <is>
          <t>G</t>
        </is>
      </c>
      <c r="E474" t="n">
        <v>24</v>
      </c>
      <c r="F474" t="n">
        <v>0</v>
      </c>
      <c r="G474" t="inlineStr">
        <is>
          <t>YES</t>
        </is>
      </c>
      <c r="I474" t="n">
        <v>0</v>
      </c>
      <c r="J474" s="31" t="n">
        <v>0</v>
      </c>
      <c r="K474" s="32" t="n">
        <v>0</v>
      </c>
      <c r="L474" s="31" t="n">
        <v>0</v>
      </c>
      <c r="M474" s="48" t="n">
        <v>5</v>
      </c>
      <c r="N474" s="48" t="n">
        <v>5</v>
      </c>
      <c r="O474" s="49" t="inlineStr">
        <is>
          <t>Lean, athletic goaltender who relies on his reaction time and positioning to stop pucks. A long-term project who has displayed some upside early in his career.</t>
        </is>
      </c>
    </row>
    <row r="475">
      <c r="A475" s="47" t="inlineStr">
        <is>
          <t>☐</t>
        </is>
      </c>
      <c r="B475" t="inlineStr">
        <is>
          <t>Wesley Royston</t>
        </is>
      </c>
      <c r="C475" t="inlineStr">
        <is>
          <t>MTL</t>
        </is>
      </c>
      <c r="D475" t="inlineStr">
        <is>
          <t>F</t>
        </is>
      </c>
      <c r="E475" t="n">
        <v>18</v>
      </c>
      <c r="F475" t="n">
        <v>0</v>
      </c>
      <c r="G475" t="inlineStr">
        <is>
          <t>YES</t>
        </is>
      </c>
      <c r="H475" t="n">
        <v>190</v>
      </c>
      <c r="I475" t="n">
        <v>0</v>
      </c>
      <c r="J475" s="31" t="n">
        <v>0</v>
      </c>
      <c r="K475" s="32" t="n">
        <v>0</v>
      </c>
      <c r="L475" s="31" t="n">
        <v>0</v>
      </c>
      <c r="M475" s="48" t="n">
        <v>5</v>
      </c>
      <c r="N475" s="48" t="n">
        <v>5</v>
      </c>
      <c r="O475" s="49" t="inlineStr">
        <is>
          <t>September 2026 – Wesley Royston is a big, fast power wi […]</t>
        </is>
      </c>
    </row>
    <row r="476">
      <c r="A476" s="47" t="inlineStr">
        <is>
          <t>☐</t>
        </is>
      </c>
      <c r="B476" t="inlineStr">
        <is>
          <t>Will McLaughlin</t>
        </is>
      </c>
      <c r="C476" t="inlineStr">
        <is>
          <t>VGK</t>
        </is>
      </c>
      <c r="D476" t="inlineStr">
        <is>
          <t>D</t>
        </is>
      </c>
      <c r="E476" t="n">
        <v>18</v>
      </c>
      <c r="F476" t="n">
        <v>0</v>
      </c>
      <c r="G476" t="inlineStr">
        <is>
          <t>YES</t>
        </is>
      </c>
      <c r="H476" t="n">
        <v>159</v>
      </c>
      <c r="I476" t="n">
        <v>0</v>
      </c>
      <c r="J476" s="31" t="n">
        <v>0</v>
      </c>
      <c r="K476" s="32" t="n">
        <v>0</v>
      </c>
      <c r="L476" s="31" t="n">
        <v>0</v>
      </c>
      <c r="M476" s="48" t="n">
        <v>5</v>
      </c>
      <c r="N476" s="48" t="n">
        <v>5</v>
      </c>
      <c r="O476" s="49" t="inlineStr">
        <is>
          <t>September 2026 – Will McLaughlin is a big, mobile, puck […]</t>
        </is>
      </c>
    </row>
    <row r="477">
      <c r="A477" s="47" t="inlineStr">
        <is>
          <t>☐</t>
        </is>
      </c>
      <c r="B477" t="inlineStr">
        <is>
          <t>William Nicholl</t>
        </is>
      </c>
      <c r="C477" t="inlineStr">
        <is>
          <t>EDM</t>
        </is>
      </c>
      <c r="D477" t="inlineStr">
        <is>
          <t>F</t>
        </is>
      </c>
      <c r="E477" t="n">
        <v>20</v>
      </c>
      <c r="F477" t="n">
        <v>0</v>
      </c>
      <c r="G477" t="inlineStr">
        <is>
          <t>YES</t>
        </is>
      </c>
      <c r="I477" t="n">
        <v>0</v>
      </c>
      <c r="J477" s="31" t="n">
        <v>0</v>
      </c>
      <c r="K477" s="32" t="n">
        <v>0</v>
      </c>
      <c r="L477" s="31" t="n">
        <v>0</v>
      </c>
      <c r="M477" s="48" t="n">
        <v>5</v>
      </c>
      <c r="N477" s="48" t="n">
        <v>5</v>
      </c>
      <c r="O477" s="49" t="inlineStr">
        <is>
          <t>An explosive center who creates scoring opportunities using his speed and is not afraid to be physical. Projects as a bottom-six forward.</t>
        </is>
      </c>
    </row>
    <row r="478">
      <c r="A478" s="47" t="inlineStr">
        <is>
          <t>☐</t>
        </is>
      </c>
      <c r="B478" t="inlineStr">
        <is>
          <t>Yaroslav Bryzgalov</t>
        </is>
      </c>
      <c r="C478" t="inlineStr">
        <is>
          <t>VAN</t>
        </is>
      </c>
      <c r="D478" t="inlineStr">
        <is>
          <t>F</t>
        </is>
      </c>
      <c r="E478" t="n">
        <v>19</v>
      </c>
      <c r="F478" t="n">
        <v>0</v>
      </c>
      <c r="G478" t="inlineStr">
        <is>
          <t>YES</t>
        </is>
      </c>
      <c r="H478" t="n">
        <v>97</v>
      </c>
      <c r="I478" t="n">
        <v>0</v>
      </c>
      <c r="J478" s="31" t="n">
        <v>0</v>
      </c>
      <c r="K478" s="32" t="n">
        <v>0</v>
      </c>
      <c r="L478" s="31" t="n">
        <v>0</v>
      </c>
      <c r="M478" s="48" t="n">
        <v>5</v>
      </c>
      <c r="N478" s="48" t="n">
        <v>5</v>
      </c>
      <c r="O478" s="49" t="inlineStr">
        <is>
          <t>September 2026 – Yaroslav Bryzgalov is a big Belarusian […]</t>
        </is>
      </c>
    </row>
    <row r="479">
      <c r="A479" s="47" t="inlineStr">
        <is>
          <t>☐</t>
        </is>
      </c>
      <c r="B479" t="inlineStr">
        <is>
          <t>Yuri Ivanov</t>
        </is>
      </c>
      <c r="C479" t="inlineStr">
        <is>
          <t>BOS</t>
        </is>
      </c>
      <c r="D479" t="inlineStr">
        <is>
          <t>G</t>
        </is>
      </c>
      <c r="E479" t="n">
        <v>17</v>
      </c>
      <c r="F479" t="n">
        <v>0</v>
      </c>
      <c r="G479" t="inlineStr">
        <is>
          <t>YES</t>
        </is>
      </c>
      <c r="H479" t="n">
        <v>56</v>
      </c>
      <c r="I479" t="n">
        <v>0</v>
      </c>
      <c r="J479" s="31" t="n">
        <v>0</v>
      </c>
      <c r="K479" s="32" t="n">
        <v>0</v>
      </c>
      <c r="L479" s="31" t="n">
        <v>0</v>
      </c>
      <c r="M479" s="48" t="n">
        <v>5</v>
      </c>
      <c r="N479" s="48" t="n">
        <v>5</v>
      </c>
      <c r="O479" s="49" t="inlineStr">
        <is>
          <t>The youngest goalie in his draft class features sound positioning, footwork, and athleticism.</t>
        </is>
      </c>
    </row>
    <row r="480">
      <c r="A480" s="47" t="inlineStr">
        <is>
          <t>☐</t>
        </is>
      </c>
      <c r="B480" t="inlineStr">
        <is>
          <t>Zach Lansard</t>
        </is>
      </c>
      <c r="C480" t="inlineStr">
        <is>
          <t>CAR</t>
        </is>
      </c>
      <c r="D480" t="inlineStr">
        <is>
          <t>F</t>
        </is>
      </c>
      <c r="E480" t="n">
        <v>18</v>
      </c>
      <c r="F480" t="n">
        <v>0</v>
      </c>
      <c r="G480" t="inlineStr">
        <is>
          <t>YES</t>
        </is>
      </c>
      <c r="H480" t="n">
        <v>68</v>
      </c>
      <c r="I480" t="n">
        <v>0</v>
      </c>
      <c r="J480" s="31" t="n">
        <v>0</v>
      </c>
      <c r="K480" s="32" t="n">
        <v>0</v>
      </c>
      <c r="L480" s="31" t="n">
        <v>0</v>
      </c>
      <c r="M480" s="48" t="n">
        <v>5</v>
      </c>
      <c r="N480" s="48" t="n">
        <v>5</v>
      </c>
      <c r="O480" s="49" t="inlineStr">
        <is>
          <t>A high energy winger, with developing value in multi-cat leagues, but time will tell.</t>
        </is>
      </c>
    </row>
    <row r="481">
      <c r="A481" s="47" t="inlineStr">
        <is>
          <t>☐</t>
        </is>
      </c>
      <c r="B481" t="inlineStr">
        <is>
          <t>Nikita Tolopilo</t>
        </is>
      </c>
      <c r="C481" t="inlineStr">
        <is>
          <t>VAN</t>
        </is>
      </c>
      <c r="D481" t="inlineStr">
        <is>
          <t>G</t>
        </is>
      </c>
      <c r="E481" t="n">
        <v>26</v>
      </c>
      <c r="F481" t="n">
        <v>23</v>
      </c>
      <c r="G481" t="inlineStr">
        <is>
          <t>YES</t>
        </is>
      </c>
      <c r="I481" t="n">
        <v>21</v>
      </c>
      <c r="J481" s="31" t="n">
        <v>25.36</v>
      </c>
      <c r="K481" s="32" t="n">
        <v>1.21</v>
      </c>
      <c r="L481" s="31" t="n">
        <v>8.699999999999999</v>
      </c>
      <c r="M481" s="48" t="n">
        <v>5</v>
      </c>
      <c r="N481" s="48" t="n">
        <v>4.5</v>
      </c>
      <c r="O481" s="49" t="inlineStr">
        <is>
          <t>Towering goaltender with promising potential.</t>
        </is>
      </c>
    </row>
    <row r="482">
      <c r="A482" s="47" t="inlineStr">
        <is>
          <t>☐</t>
        </is>
      </c>
      <c r="B482" t="inlineStr">
        <is>
          <t>Vyacheslav Buteyets</t>
        </is>
      </c>
      <c r="C482" t="inlineStr">
        <is>
          <t>ANA</t>
        </is>
      </c>
      <c r="D482" t="inlineStr">
        <is>
          <t>G</t>
        </is>
      </c>
      <c r="E482" t="n">
        <v>24</v>
      </c>
      <c r="F482" t="n">
        <v>1</v>
      </c>
      <c r="G482" t="inlineStr">
        <is>
          <t>YES</t>
        </is>
      </c>
      <c r="I482" t="n">
        <v>1</v>
      </c>
      <c r="J482" s="31" t="n">
        <v>0.2</v>
      </c>
      <c r="K482" s="32" t="n">
        <v>0.2</v>
      </c>
      <c r="L482" s="31" t="n">
        <v>0.2</v>
      </c>
      <c r="M482" s="48" t="n">
        <v>5</v>
      </c>
      <c r="N482" s="48" t="n">
        <v>4.5</v>
      </c>
      <c r="O482" s="49" t="inlineStr">
        <is>
          <t>A tall, solid netminder with a good track record in Russia who has come over to North America.</t>
        </is>
      </c>
    </row>
    <row r="483">
      <c r="A483" s="47" t="inlineStr">
        <is>
          <t>☐</t>
        </is>
      </c>
      <c r="B483" t="inlineStr">
        <is>
          <t>Ben McCartney</t>
        </is>
      </c>
      <c r="C483" t="inlineStr">
        <is>
          <t>UTA</t>
        </is>
      </c>
      <c r="D483" t="inlineStr">
        <is>
          <t>F</t>
        </is>
      </c>
      <c r="E483" t="n">
        <v>25</v>
      </c>
      <c r="F483" t="n">
        <v>2</v>
      </c>
      <c r="G483" t="inlineStr">
        <is>
          <t>YES</t>
        </is>
      </c>
      <c r="I483" t="n">
        <v>0</v>
      </c>
      <c r="J483" s="31" t="n">
        <v>0</v>
      </c>
      <c r="K483" s="32" t="n">
        <v>0</v>
      </c>
      <c r="L483" s="31" t="n">
        <v>0</v>
      </c>
      <c r="M483" s="48" t="n">
        <v>5</v>
      </c>
      <c r="N483" s="48" t="n">
        <v>4.5</v>
      </c>
      <c r="O483" s="49" t="inlineStr">
        <is>
          <t>A simple meat and potatoes type player, McCartney scores his points around the net and annoys the crap out of the opposing team. Think Andrew Shaw. Has sleeper potential.</t>
        </is>
      </c>
    </row>
    <row r="484">
      <c r="A484" s="47" t="inlineStr">
        <is>
          <t>☐</t>
        </is>
      </c>
      <c r="B484" t="inlineStr">
        <is>
          <t>Brent Solomon</t>
        </is>
      </c>
      <c r="C484" t="inlineStr">
        <is>
          <t>DET</t>
        </is>
      </c>
      <c r="D484" t="inlineStr">
        <is>
          <t>F</t>
        </is>
      </c>
      <c r="E484" t="n">
        <v>19</v>
      </c>
      <c r="F484" t="n">
        <v>0</v>
      </c>
      <c r="G484" t="inlineStr">
        <is>
          <t>YES</t>
        </is>
      </c>
      <c r="I484" t="n">
        <v>0</v>
      </c>
      <c r="J484" s="31" t="n">
        <v>0</v>
      </c>
      <c r="K484" s="32" t="n">
        <v>0</v>
      </c>
      <c r="L484" s="31" t="n">
        <v>0</v>
      </c>
      <c r="M484" s="48" t="n">
        <v>5</v>
      </c>
      <c r="N484" s="48" t="n">
        <v>4.5</v>
      </c>
      <c r="O484" s="49" t="inlineStr">
        <is>
          <t>A proven goal scorer with a quick, accurate shot who is a threat in all offensive situations.</t>
        </is>
      </c>
    </row>
    <row r="485">
      <c r="A485" s="47" t="inlineStr">
        <is>
          <t>☐</t>
        </is>
      </c>
      <c r="B485" t="inlineStr">
        <is>
          <t>Casper Juustovaara Karlsson</t>
        </is>
      </c>
      <c r="C485" t="inlineStr">
        <is>
          <t>(N/A)</t>
        </is>
      </c>
      <c r="D485" t="inlineStr">
        <is>
          <t>F</t>
        </is>
      </c>
      <c r="E485" t="n">
        <v>18</v>
      </c>
      <c r="F485" t="n">
        <v>0</v>
      </c>
      <c r="G485" t="inlineStr">
        <is>
          <t>YES</t>
        </is>
      </c>
      <c r="I485" t="n">
        <v>0</v>
      </c>
      <c r="J485" s="31" t="n">
        <v>0</v>
      </c>
      <c r="K485" s="32" t="n">
        <v>0</v>
      </c>
      <c r="L485" s="31" t="n">
        <v>0</v>
      </c>
      <c r="M485" s="48" t="n">
        <v>5</v>
      </c>
      <c r="N485" s="48" t="n">
        <v>4.5</v>
      </c>
      <c r="O485" s="49" t="inlineStr">
        <is>
          <t>A speedy, intense forward with good sense and detail.</t>
        </is>
      </c>
      <c r="P485" t="inlineStr">
        <is>
          <t>no NHL record - import or junior</t>
        </is>
      </c>
    </row>
    <row r="486">
      <c r="A486" s="47" t="inlineStr">
        <is>
          <t>☐</t>
        </is>
      </c>
      <c r="B486" t="inlineStr">
        <is>
          <t>Charlie Morrison</t>
        </is>
      </c>
      <c r="C486" t="inlineStr">
        <is>
          <t>NYR</t>
        </is>
      </c>
      <c r="D486" t="inlineStr">
        <is>
          <t>D</t>
        </is>
      </c>
      <c r="E486" t="n">
        <v>18</v>
      </c>
      <c r="F486" t="n">
        <v>0</v>
      </c>
      <c r="G486" t="inlineStr">
        <is>
          <t>YES</t>
        </is>
      </c>
      <c r="H486" t="n">
        <v>77</v>
      </c>
      <c r="I486" t="n">
        <v>0</v>
      </c>
      <c r="J486" s="31" t="n">
        <v>0</v>
      </c>
      <c r="K486" s="32" t="n">
        <v>0</v>
      </c>
      <c r="L486" s="31" t="n">
        <v>0</v>
      </c>
      <c r="M486" s="48" t="n">
        <v>5</v>
      </c>
      <c r="N486" s="48" t="n">
        <v>4.5</v>
      </c>
      <c r="O486" s="49" t="inlineStr">
        <is>
          <t>A physically imposing defenseman who skates well for his size.</t>
        </is>
      </c>
    </row>
    <row r="487">
      <c r="A487" s="47" t="inlineStr">
        <is>
          <t>☐</t>
        </is>
      </c>
      <c r="B487" t="inlineStr">
        <is>
          <t>Dmitri Ivchenko</t>
        </is>
      </c>
      <c r="C487" t="inlineStr">
        <is>
          <t>VAN</t>
        </is>
      </c>
      <c r="D487" t="inlineStr">
        <is>
          <t>G</t>
        </is>
      </c>
      <c r="E487" t="n">
        <v>18</v>
      </c>
      <c r="F487" t="n">
        <v>0</v>
      </c>
      <c r="G487" t="inlineStr">
        <is>
          <t>YES</t>
        </is>
      </c>
      <c r="H487" t="n">
        <v>78</v>
      </c>
      <c r="I487" t="n">
        <v>0</v>
      </c>
      <c r="J487" s="31" t="n">
        <v>0</v>
      </c>
      <c r="K487" s="32" t="n">
        <v>0</v>
      </c>
      <c r="L487" s="31" t="n">
        <v>0</v>
      </c>
      <c r="M487" s="48" t="n">
        <v>5</v>
      </c>
      <c r="N487" s="48" t="n">
        <v>4.5</v>
      </c>
      <c r="O487" s="49" t="inlineStr">
        <is>
          <t>A mature, technically refined goaltender with a wide butterfly flare and reliable tracking.</t>
        </is>
      </c>
    </row>
    <row r="488">
      <c r="A488" s="47" t="inlineStr">
        <is>
          <t>☐</t>
        </is>
      </c>
      <c r="B488" t="inlineStr">
        <is>
          <t>Hoyt Stanley</t>
        </is>
      </c>
      <c r="C488" t="inlineStr">
        <is>
          <t>OTT</t>
        </is>
      </c>
      <c r="D488" t="inlineStr">
        <is>
          <t>D</t>
        </is>
      </c>
      <c r="E488" t="n">
        <v>21</v>
      </c>
      <c r="F488" t="n">
        <v>0</v>
      </c>
      <c r="G488" t="inlineStr">
        <is>
          <t>YES</t>
        </is>
      </c>
      <c r="I488" t="n">
        <v>0</v>
      </c>
      <c r="J488" s="31" t="n">
        <v>0</v>
      </c>
      <c r="K488" s="32" t="n">
        <v>0</v>
      </c>
      <c r="L488" s="31" t="n">
        <v>0</v>
      </c>
      <c r="M488" s="48" t="n">
        <v>5</v>
      </c>
      <c r="N488" s="48" t="n">
        <v>4.5</v>
      </c>
      <c r="O488" s="49" t="inlineStr">
        <is>
          <t>Very mobile defender who possesses the ability to break out of his own end with a good pass or skating it out on his own.</t>
        </is>
      </c>
    </row>
    <row r="489">
      <c r="A489" s="47" t="inlineStr">
        <is>
          <t>☐</t>
        </is>
      </c>
      <c r="B489" t="inlineStr">
        <is>
          <t>Joey Muldowney</t>
        </is>
      </c>
      <c r="C489" t="inlineStr">
        <is>
          <t>SJS</t>
        </is>
      </c>
      <c r="D489" t="inlineStr">
        <is>
          <t>F</t>
        </is>
      </c>
      <c r="E489" t="n">
        <v>22</v>
      </c>
      <c r="F489" t="n">
        <v>0</v>
      </c>
      <c r="G489" t="inlineStr">
        <is>
          <t>YES</t>
        </is>
      </c>
      <c r="I489" t="n">
        <v>0</v>
      </c>
      <c r="J489" s="31" t="n">
        <v>0</v>
      </c>
      <c r="K489" s="32" t="n">
        <v>0</v>
      </c>
      <c r="L489" s="31" t="n">
        <v>0</v>
      </c>
      <c r="M489" s="48" t="n">
        <v>5</v>
      </c>
      <c r="N489" s="48" t="n">
        <v>4.5</v>
      </c>
      <c r="O489" s="49" t="inlineStr">
        <is>
          <t>An undersized forward with offensive upside.</t>
        </is>
      </c>
    </row>
    <row r="490">
      <c r="A490" s="47" t="inlineStr">
        <is>
          <t>☐</t>
        </is>
      </c>
      <c r="B490" t="inlineStr">
        <is>
          <t>Jonathan Morello</t>
        </is>
      </c>
      <c r="C490" t="inlineStr">
        <is>
          <t>BOS</t>
        </is>
      </c>
      <c r="D490" t="inlineStr">
        <is>
          <t>F</t>
        </is>
      </c>
      <c r="E490" t="n">
        <v>20</v>
      </c>
      <c r="F490" t="n">
        <v>0</v>
      </c>
      <c r="G490" t="inlineStr">
        <is>
          <t>YES</t>
        </is>
      </c>
      <c r="I490" t="n">
        <v>0</v>
      </c>
      <c r="J490" s="31" t="n">
        <v>0</v>
      </c>
      <c r="K490" s="32" t="n">
        <v>0</v>
      </c>
      <c r="L490" s="31" t="n">
        <v>0</v>
      </c>
      <c r="M490" s="48" t="n">
        <v>5</v>
      </c>
      <c r="N490" s="48" t="n">
        <v>4.5</v>
      </c>
      <c r="O490" s="49" t="inlineStr">
        <is>
          <t>Smooth-skating centre with NHL size.</t>
        </is>
      </c>
    </row>
    <row r="491">
      <c r="A491" s="47" t="inlineStr">
        <is>
          <t>☐</t>
        </is>
      </c>
      <c r="B491" t="inlineStr">
        <is>
          <t>Ludvig Andersson</t>
        </is>
      </c>
      <c r="C491" t="inlineStr">
        <is>
          <t>(N/A)</t>
        </is>
      </c>
      <c r="D491" t="inlineStr">
        <is>
          <t>F</t>
        </is>
      </c>
      <c r="E491" t="n">
        <v>18</v>
      </c>
      <c r="F491" t="n">
        <v>0</v>
      </c>
      <c r="G491" t="inlineStr">
        <is>
          <t>YES</t>
        </is>
      </c>
      <c r="I491" t="n">
        <v>0</v>
      </c>
      <c r="J491" s="31" t="n">
        <v>0</v>
      </c>
      <c r="K491" s="32" t="n">
        <v>0</v>
      </c>
      <c r="L491" s="31" t="n">
        <v>0</v>
      </c>
      <c r="M491" s="48" t="n">
        <v>5</v>
      </c>
      <c r="N491" s="48" t="n">
        <v>4.5</v>
      </c>
      <c r="O491" s="49" t="inlineStr">
        <is>
          <t>A small but sturdy forward with relentless compete level and flashes of dynamic play creation.</t>
        </is>
      </c>
      <c r="P491" t="inlineStr">
        <is>
          <t>no NHL record - import or junior</t>
        </is>
      </c>
    </row>
    <row r="492">
      <c r="A492" s="47" t="inlineStr">
        <is>
          <t>☐</t>
        </is>
      </c>
      <c r="B492" t="inlineStr">
        <is>
          <t>Mans Goos</t>
        </is>
      </c>
      <c r="C492" t="inlineStr">
        <is>
          <t>DAL</t>
        </is>
      </c>
      <c r="D492" t="inlineStr">
        <is>
          <t>G</t>
        </is>
      </c>
      <c r="E492" t="n">
        <v>19</v>
      </c>
      <c r="F492" t="n">
        <v>0</v>
      </c>
      <c r="G492" t="inlineStr">
        <is>
          <t>YES</t>
        </is>
      </c>
      <c r="I492" t="n">
        <v>0</v>
      </c>
      <c r="J492" s="31" t="n">
        <v>0</v>
      </c>
      <c r="K492" s="32" t="n">
        <v>0</v>
      </c>
      <c r="L492" s="31" t="n">
        <v>0</v>
      </c>
      <c r="M492" s="48" t="n">
        <v>5</v>
      </c>
      <c r="N492" s="48" t="n">
        <v>4.5</v>
      </c>
      <c r="O492" s="49" t="inlineStr">
        <is>
          <t>A raw, athletic butterfly goalie. A long-term high upside project with the size and athleticism to become a pro.</t>
        </is>
      </c>
    </row>
    <row r="493">
      <c r="A493" s="47" t="inlineStr">
        <is>
          <t>☐</t>
        </is>
      </c>
      <c r="B493" t="inlineStr">
        <is>
          <t>Marc-Andre Gaudet</t>
        </is>
      </c>
      <c r="C493" t="inlineStr">
        <is>
          <t>STL</t>
        </is>
      </c>
      <c r="D493" t="inlineStr">
        <is>
          <t>D</t>
        </is>
      </c>
      <c r="E493" t="n">
        <v>22</v>
      </c>
      <c r="F493" t="n">
        <v>0</v>
      </c>
      <c r="G493" t="inlineStr">
        <is>
          <t>YES</t>
        </is>
      </c>
      <c r="I493" t="n">
        <v>0</v>
      </c>
      <c r="J493" s="31" t="n">
        <v>0</v>
      </c>
      <c r="K493" s="32" t="n">
        <v>0</v>
      </c>
      <c r="L493" s="31" t="n">
        <v>0</v>
      </c>
      <c r="M493" s="48" t="n">
        <v>5</v>
      </c>
      <c r="N493" s="48" t="n">
        <v>4.5</v>
      </c>
      <c r="O493" s="49" t="inlineStr">
        <is>
          <t>Two-way defensemen with a hard shot. Although he is excellent in transition, his skating is a worry.</t>
        </is>
      </c>
    </row>
    <row r="494">
      <c r="A494" s="47" t="inlineStr">
        <is>
          <t>☐</t>
        </is>
      </c>
      <c r="B494" t="inlineStr">
        <is>
          <t>Matthew DiMarsico</t>
        </is>
      </c>
      <c r="C494" t="inlineStr">
        <is>
          <t>COL</t>
        </is>
      </c>
      <c r="D494" t="inlineStr">
        <is>
          <t>F</t>
        </is>
      </c>
      <c r="E494" t="n">
        <v>22</v>
      </c>
      <c r="F494" t="n">
        <v>0</v>
      </c>
      <c r="G494" t="inlineStr">
        <is>
          <t>YES</t>
        </is>
      </c>
      <c r="I494" t="n">
        <v>0</v>
      </c>
      <c r="J494" s="31" t="n">
        <v>0</v>
      </c>
      <c r="K494" s="32" t="n">
        <v>0</v>
      </c>
      <c r="L494" s="31" t="n">
        <v>0</v>
      </c>
      <c r="M494" s="48" t="n">
        <v>5</v>
      </c>
      <c r="N494" s="48" t="n">
        <v>4.5</v>
      </c>
      <c r="O494" s="49" t="inlineStr">
        <is>
          <t>Forechecking forward who puts lots of pucks on net</t>
        </is>
      </c>
    </row>
    <row r="495">
      <c r="A495" s="47" t="inlineStr">
        <is>
          <t>☐</t>
        </is>
      </c>
      <c r="B495" t="inlineStr">
        <is>
          <t>Nate Misskey</t>
        </is>
      </c>
      <c r="C495" t="inlineStr">
        <is>
          <t>SJS</t>
        </is>
      </c>
      <c r="D495" t="inlineStr">
        <is>
          <t>D</t>
        </is>
      </c>
      <c r="E495" t="n">
        <v>21</v>
      </c>
      <c r="F495" t="n">
        <v>0</v>
      </c>
      <c r="G495" t="inlineStr">
        <is>
          <t>YES</t>
        </is>
      </c>
      <c r="I495" t="n">
        <v>0</v>
      </c>
      <c r="J495" s="31" t="n">
        <v>0</v>
      </c>
      <c r="K495" s="32" t="n">
        <v>0</v>
      </c>
      <c r="L495" s="31" t="n">
        <v>0</v>
      </c>
      <c r="M495" s="48" t="n">
        <v>5</v>
      </c>
      <c r="N495" s="48" t="n">
        <v>4.5</v>
      </c>
      <c r="O495" s="49" t="inlineStr">
        <is>
          <t>A big, physical defenseman who can contribute offensively and has the potential to contribute on the power play and penalty kill.</t>
        </is>
      </c>
    </row>
    <row r="496">
      <c r="A496" s="47" t="inlineStr">
        <is>
          <t>☐</t>
        </is>
      </c>
      <c r="B496" t="inlineStr">
        <is>
          <t>Oskar Vuollet</t>
        </is>
      </c>
      <c r="C496" t="inlineStr">
        <is>
          <t>CAR</t>
        </is>
      </c>
      <c r="D496" t="inlineStr">
        <is>
          <t>F</t>
        </is>
      </c>
      <c r="E496" t="n">
        <v>20</v>
      </c>
      <c r="F496" t="n">
        <v>0</v>
      </c>
      <c r="G496" t="inlineStr">
        <is>
          <t>YES</t>
        </is>
      </c>
      <c r="I496" t="n">
        <v>0</v>
      </c>
      <c r="J496" s="31" t="n">
        <v>0</v>
      </c>
      <c r="K496" s="32" t="n">
        <v>0</v>
      </c>
      <c r="L496" s="31" t="n">
        <v>0</v>
      </c>
      <c r="M496" s="48" t="n">
        <v>5</v>
      </c>
      <c r="N496" s="48" t="n">
        <v>4.5</v>
      </c>
      <c r="O496" s="49" t="inlineStr">
        <is>
          <t>Cerebral playmaker with a heavy shot. Skating and finesse in board battles allow him to play openly on a power play.</t>
        </is>
      </c>
    </row>
    <row r="497">
      <c r="A497" s="47" t="inlineStr">
        <is>
          <t>☐</t>
        </is>
      </c>
      <c r="B497" t="inlineStr">
        <is>
          <t>Rudolfs Berzkalns</t>
        </is>
      </c>
      <c r="C497" t="inlineStr">
        <is>
          <t>EDM</t>
        </is>
      </c>
      <c r="D497" t="inlineStr">
        <is>
          <t>F</t>
        </is>
      </c>
      <c r="E497" t="n">
        <v>18</v>
      </c>
      <c r="F497" t="n">
        <v>0</v>
      </c>
      <c r="G497" t="inlineStr">
        <is>
          <t>YES</t>
        </is>
      </c>
      <c r="H497" t="n">
        <v>58</v>
      </c>
      <c r="I497" t="n">
        <v>0</v>
      </c>
      <c r="J497" s="31" t="n">
        <v>0</v>
      </c>
      <c r="K497" s="32" t="n">
        <v>0</v>
      </c>
      <c r="L497" s="31" t="n">
        <v>0</v>
      </c>
      <c r="M497" s="48" t="n">
        <v>5</v>
      </c>
      <c r="N497" s="48" t="n">
        <v>4.5</v>
      </c>
      <c r="O497" s="49" t="inlineStr">
        <is>
          <t>Big 6-4 left-shot two-way center with a modern power forward’s mix of size, reach, and on-the-puck skill, and one of the higher Central Scouting placements in this group. The fantasy ceiling is a middle-six power center if the offense becomes consistent, with a reported concussion history as the risk to weigh.</t>
        </is>
      </c>
    </row>
    <row r="498">
      <c r="A498" s="47" t="inlineStr">
        <is>
          <t>☐</t>
        </is>
      </c>
      <c r="B498" t="inlineStr">
        <is>
          <t>Sam Lipkin</t>
        </is>
      </c>
      <c r="C498" t="inlineStr">
        <is>
          <t>UTA</t>
        </is>
      </c>
      <c r="D498" t="inlineStr">
        <is>
          <t>F</t>
        </is>
      </c>
      <c r="E498" t="n">
        <v>23</v>
      </c>
      <c r="F498" t="n">
        <v>0</v>
      </c>
      <c r="G498" t="inlineStr">
        <is>
          <t>YES</t>
        </is>
      </c>
      <c r="I498" t="n">
        <v>0</v>
      </c>
      <c r="J498" s="31" t="n">
        <v>0</v>
      </c>
      <c r="K498" s="32" t="n">
        <v>0</v>
      </c>
      <c r="L498" s="31" t="n">
        <v>0</v>
      </c>
      <c r="M498" s="48" t="n">
        <v>5</v>
      </c>
      <c r="N498" s="48" t="n">
        <v>4.5</v>
      </c>
      <c r="O498" s="49" t="inlineStr">
        <is>
          <t>A big skilled player who has a few years of development ahead of him, could be a dark horse.</t>
        </is>
      </c>
    </row>
    <row r="499">
      <c r="A499" s="47" t="inlineStr">
        <is>
          <t>☐</t>
        </is>
      </c>
      <c r="B499" t="inlineStr">
        <is>
          <t>Tyler Muszelik</t>
        </is>
      </c>
      <c r="C499" t="inlineStr">
        <is>
          <t>FLA</t>
        </is>
      </c>
      <c r="D499" t="inlineStr">
        <is>
          <t>G</t>
        </is>
      </c>
      <c r="E499" t="n">
        <v>22</v>
      </c>
      <c r="F499" t="n">
        <v>0</v>
      </c>
      <c r="G499" t="inlineStr">
        <is>
          <t>YES</t>
        </is>
      </c>
      <c r="I499" t="n">
        <v>0</v>
      </c>
      <c r="J499" s="31" t="n">
        <v>0</v>
      </c>
      <c r="K499" s="32" t="n">
        <v>0</v>
      </c>
      <c r="L499" s="31" t="n">
        <v>0</v>
      </c>
      <c r="M499" s="48" t="n">
        <v>5</v>
      </c>
      <c r="N499" s="48" t="n">
        <v>4.5</v>
      </c>
      <c r="O499" s="49" t="inlineStr">
        <is>
          <t>Patient, structurally sound goalie fresh off his best college season and a Florida entry-level deal. A multi-year AHL projection with backup upside at best.</t>
        </is>
      </c>
    </row>
    <row r="500">
      <c r="A500" s="47" t="inlineStr">
        <is>
          <t>☐</t>
        </is>
      </c>
      <c r="B500" t="inlineStr">
        <is>
          <t>Vojtech Cihar</t>
        </is>
      </c>
      <c r="C500" t="inlineStr">
        <is>
          <t>LAK</t>
        </is>
      </c>
      <c r="D500" t="inlineStr">
        <is>
          <t>F</t>
        </is>
      </c>
      <c r="E500" t="n">
        <v>19</v>
      </c>
      <c r="F500" t="n">
        <v>0</v>
      </c>
      <c r="G500" t="inlineStr">
        <is>
          <t>YES</t>
        </is>
      </c>
      <c r="I500" t="n">
        <v>0</v>
      </c>
      <c r="J500" s="31" t="n">
        <v>0</v>
      </c>
      <c r="K500" s="32" t="n">
        <v>0</v>
      </c>
      <c r="L500" s="31" t="n">
        <v>0</v>
      </c>
      <c r="M500" s="48" t="n">
        <v>5</v>
      </c>
      <c r="N500" s="48" t="n">
        <v>4.5</v>
      </c>
      <c r="O500" s="49" t="inlineStr">
        <is>
          <t>A fast, high-energy forward who plays aggressively with middle-six upside.</t>
        </is>
      </c>
    </row>
    <row r="501">
      <c r="A501" s="47" t="inlineStr">
        <is>
          <t>☐</t>
        </is>
      </c>
      <c r="B501" t="inlineStr">
        <is>
          <t>Zam Plante</t>
        </is>
      </c>
      <c r="C501" t="inlineStr">
        <is>
          <t>PIT</t>
        </is>
      </c>
      <c r="D501" t="inlineStr">
        <is>
          <t>F</t>
        </is>
      </c>
      <c r="E501" t="n">
        <v>22</v>
      </c>
      <c r="F501" t="n">
        <v>0</v>
      </c>
      <c r="G501" t="inlineStr">
        <is>
          <t>YES</t>
        </is>
      </c>
      <c r="I501" t="n">
        <v>0</v>
      </c>
      <c r="J501" s="31" t="n">
        <v>0</v>
      </c>
      <c r="K501" s="32" t="n">
        <v>0</v>
      </c>
      <c r="L501" s="31" t="n">
        <v>0</v>
      </c>
      <c r="M501" s="48" t="n">
        <v>5</v>
      </c>
      <c r="N501" s="48" t="n">
        <v>4.5</v>
      </c>
      <c r="O501" s="49" t="inlineStr">
        <is>
          <t>Detail-oriented two-way center and faceoff specialist coming off a 48-point college season. Size caps the projection to a bottom-six role with deep-league peripheral value.</t>
        </is>
      </c>
    </row>
    <row r="502">
      <c r="A502" s="47" t="inlineStr">
        <is>
          <t>☐</t>
        </is>
      </c>
      <c r="B502" t="inlineStr">
        <is>
          <t>Ethan MacKenzie</t>
        </is>
      </c>
      <c r="C502" t="inlineStr">
        <is>
          <t>TOR</t>
        </is>
      </c>
      <c r="D502" t="inlineStr">
        <is>
          <t>D</t>
        </is>
      </c>
      <c r="E502" t="n">
        <v>20</v>
      </c>
      <c r="F502" t="n">
        <v>0</v>
      </c>
      <c r="G502" t="inlineStr">
        <is>
          <t>YES</t>
        </is>
      </c>
      <c r="H502" t="n">
        <v>69</v>
      </c>
      <c r="I502" t="n">
        <v>0</v>
      </c>
      <c r="J502" s="31" t="n">
        <v>0</v>
      </c>
      <c r="K502" s="32" t="n">
        <v>0</v>
      </c>
      <c r="L502" s="31" t="n">
        <v>0</v>
      </c>
      <c r="M502" s="48" t="n">
        <v>5</v>
      </c>
      <c r="N502" s="48" t="n">
        <v>4.2</v>
      </c>
      <c r="O502" s="49" t="inlineStr">
        <is>
          <t>Left-shot two-way defender who defends with an early gap, scans on retrievals, and moves pucks cleanly. Offense projects via exits, secondary assists, and spot power play touches.</t>
        </is>
      </c>
    </row>
    <row r="503">
      <c r="A503" s="47" t="inlineStr">
        <is>
          <t>☐</t>
        </is>
      </c>
      <c r="B503" t="inlineStr">
        <is>
          <t>Alexei Vlasov</t>
        </is>
      </c>
      <c r="C503" t="inlineStr">
        <is>
          <t>(N/A)</t>
        </is>
      </c>
      <c r="D503" t="inlineStr">
        <is>
          <t>F</t>
        </is>
      </c>
      <c r="E503" t="n">
        <v>18</v>
      </c>
      <c r="F503" t="n">
        <v>0</v>
      </c>
      <c r="G503" t="inlineStr">
        <is>
          <t>YES</t>
        </is>
      </c>
      <c r="I503" t="n">
        <v>0</v>
      </c>
      <c r="J503" s="31" t="n">
        <v>0</v>
      </c>
      <c r="K503" s="32" t="n">
        <v>0</v>
      </c>
      <c r="L503" s="31" t="n">
        <v>0</v>
      </c>
      <c r="M503" s="48" t="n">
        <v>5</v>
      </c>
      <c r="N503" s="48" t="n">
        <v>4</v>
      </c>
      <c r="O503" s="49" t="inlineStr">
        <is>
          <t>Smaller offensive forward with a high-end shot</t>
        </is>
      </c>
    </row>
    <row r="504">
      <c r="A504" s="47" t="inlineStr">
        <is>
          <t>☐</t>
        </is>
      </c>
      <c r="B504" t="inlineStr">
        <is>
          <t>Artem Shlaine</t>
        </is>
      </c>
      <c r="C504" t="inlineStr">
        <is>
          <t>DAL</t>
        </is>
      </c>
      <c r="D504" t="inlineStr">
        <is>
          <t>F</t>
        </is>
      </c>
      <c r="E504" t="n">
        <v>24</v>
      </c>
      <c r="F504" t="n">
        <v>0</v>
      </c>
      <c r="G504" t="inlineStr">
        <is>
          <t>YES</t>
        </is>
      </c>
      <c r="I504" t="n">
        <v>0</v>
      </c>
      <c r="J504" s="31" t="n">
        <v>0</v>
      </c>
      <c r="K504" s="32" t="n">
        <v>0</v>
      </c>
      <c r="L504" s="31" t="n">
        <v>0</v>
      </c>
      <c r="M504" s="48" t="n">
        <v>5</v>
      </c>
      <c r="N504" s="48" t="n">
        <v>4</v>
      </c>
      <c r="O504" s="49" t="inlineStr">
        <is>
          <t>An impressively dynamic player for his size, Shlaine is all offense and no defense. He has the puck on his stick often, driving offense himself rather than through his teammates. He has a slim chance of becoming an elite playmaker, but odds are this pick is one to forget.</t>
        </is>
      </c>
    </row>
    <row r="505">
      <c r="A505" s="47" t="inlineStr">
        <is>
          <t>☐</t>
        </is>
      </c>
      <c r="B505" t="inlineStr">
        <is>
          <t>Beckett Hamilton</t>
        </is>
      </c>
      <c r="C505" t="inlineStr">
        <is>
          <t>COL</t>
        </is>
      </c>
      <c r="D505" t="inlineStr">
        <is>
          <t>F</t>
        </is>
      </c>
      <c r="E505" t="n">
        <v>18</v>
      </c>
      <c r="F505" t="n">
        <v>0</v>
      </c>
      <c r="G505" t="inlineStr">
        <is>
          <t>YES</t>
        </is>
      </c>
      <c r="H505" t="n">
        <v>74</v>
      </c>
      <c r="I505" t="n">
        <v>0</v>
      </c>
      <c r="J505" s="31" t="n">
        <v>0</v>
      </c>
      <c r="K505" s="32" t="n">
        <v>0</v>
      </c>
      <c r="L505" s="31" t="n">
        <v>0</v>
      </c>
      <c r="M505" s="48" t="n">
        <v>5</v>
      </c>
      <c r="N505" s="48" t="n">
        <v>4</v>
      </c>
      <c r="O505" s="49" t="inlineStr">
        <is>
          <t>Hardworking two-way center with high-end skating who dragged a thin Red Deer team’s offense by himself. Undersized and likely a bottom-six NHLer, so the fantasy value is secondary scoring that depends on better linemates than he had in junior.</t>
        </is>
      </c>
    </row>
    <row r="506">
      <c r="A506" s="47" t="inlineStr">
        <is>
          <t>☐</t>
        </is>
      </c>
      <c r="B506" t="inlineStr">
        <is>
          <t>Carter Casey</t>
        </is>
      </c>
      <c r="C506" t="inlineStr">
        <is>
          <t>(N/A)</t>
        </is>
      </c>
      <c r="D506" t="inlineStr">
        <is>
          <t>G</t>
        </is>
      </c>
      <c r="E506" t="n">
        <v>18</v>
      </c>
      <c r="F506" t="n">
        <v>0</v>
      </c>
      <c r="G506" t="inlineStr">
        <is>
          <t>YES</t>
        </is>
      </c>
      <c r="I506" t="n">
        <v>0</v>
      </c>
      <c r="J506" s="31" t="n">
        <v>0</v>
      </c>
      <c r="K506" s="32" t="n">
        <v>0</v>
      </c>
      <c r="L506" s="31" t="n">
        <v>0</v>
      </c>
      <c r="M506" s="48" t="n">
        <v>5</v>
      </c>
      <c r="N506" s="48" t="n">
        <v>4</v>
      </c>
      <c r="O506" s="49" t="inlineStr">
        <is>
          <t>A fast, explosive goaltender who competes hard despite his smaller frame.</t>
        </is>
      </c>
    </row>
    <row r="507">
      <c r="A507" s="47" t="inlineStr">
        <is>
          <t>☐</t>
        </is>
      </c>
      <c r="B507" t="inlineStr">
        <is>
          <t>Daniil Karpovich</t>
        </is>
      </c>
      <c r="C507" t="inlineStr">
        <is>
          <t>NJD</t>
        </is>
      </c>
      <c r="D507" t="inlineStr">
        <is>
          <t>D</t>
        </is>
      </c>
      <c r="E507" t="n">
        <v>21</v>
      </c>
      <c r="F507" t="n">
        <v>0</v>
      </c>
      <c r="G507" t="inlineStr">
        <is>
          <t>YES</t>
        </is>
      </c>
      <c r="I507" t="n">
        <v>0</v>
      </c>
      <c r="J507" s="31" t="n">
        <v>0</v>
      </c>
      <c r="K507" s="32" t="n">
        <v>0</v>
      </c>
      <c r="L507" s="31" t="n">
        <v>0</v>
      </c>
      <c r="M507" s="48" t="n">
        <v>5</v>
      </c>
      <c r="N507" s="48" t="n">
        <v>4</v>
      </c>
      <c r="O507" s="49" t="inlineStr">
        <is>
          <t>Bottom-four, two-way defenseman with size, mobility, and underrated offensive tools. Strong shot and flashes of a strong first pass. Will have most of his value in category leagues that value hits and PIM.</t>
        </is>
      </c>
    </row>
    <row r="508">
      <c r="A508" s="47" t="inlineStr">
        <is>
          <t>☐</t>
        </is>
      </c>
      <c r="B508" t="inlineStr">
        <is>
          <t>Jake Richard</t>
        </is>
      </c>
      <c r="C508" t="inlineStr">
        <is>
          <t>BUF</t>
        </is>
      </c>
      <c r="D508" t="inlineStr">
        <is>
          <t>F</t>
        </is>
      </c>
      <c r="E508" t="n">
        <v>22</v>
      </c>
      <c r="F508" t="n">
        <v>0</v>
      </c>
      <c r="G508" t="inlineStr">
        <is>
          <t>YES</t>
        </is>
      </c>
      <c r="I508" t="n">
        <v>0</v>
      </c>
      <c r="J508" s="31" t="n">
        <v>0</v>
      </c>
      <c r="K508" s="32" t="n">
        <v>0</v>
      </c>
      <c r="L508" s="31" t="n">
        <v>0</v>
      </c>
      <c r="M508" s="48" t="n">
        <v>5</v>
      </c>
      <c r="N508" s="48" t="n">
        <v>4</v>
      </c>
      <c r="O508" s="49" t="inlineStr">
        <is>
          <t>A smart, poised winger who is patient in high-traffic areas and has a good ability to score from mid-range. Needs to improve his speed and explosiveness to be considered an option at the NHL level.</t>
        </is>
      </c>
    </row>
    <row r="509">
      <c r="A509" s="47" t="inlineStr">
        <is>
          <t>☐</t>
        </is>
      </c>
      <c r="B509" t="inlineStr">
        <is>
          <t>Jan Golicic</t>
        </is>
      </c>
      <c r="C509" t="inlineStr">
        <is>
          <t>TBL</t>
        </is>
      </c>
      <c r="D509" t="inlineStr">
        <is>
          <t>D</t>
        </is>
      </c>
      <c r="E509" t="n">
        <v>20</v>
      </c>
      <c r="F509" t="n">
        <v>0</v>
      </c>
      <c r="G509" t="inlineStr">
        <is>
          <t>YES</t>
        </is>
      </c>
      <c r="I509" t="n">
        <v>0</v>
      </c>
      <c r="J509" s="31" t="n">
        <v>0</v>
      </c>
      <c r="K509" s="32" t="n">
        <v>0</v>
      </c>
      <c r="L509" s="31" t="n">
        <v>0</v>
      </c>
      <c r="M509" s="48" t="n">
        <v>5</v>
      </c>
      <c r="N509" s="48" t="n">
        <v>4</v>
      </c>
      <c r="O509" s="49" t="inlineStr">
        <is>
          <t>A giant 6-6 defenseman who plays physical and hits everything he can. Is good on defense and shows deception in his offensive game. Has a heavy slapshot and quick release. Agility and skating are poor, which is by far his limiting factor. Could hold value in deep dynasty leagues that account for PIM. Will be a long-term project.</t>
        </is>
      </c>
    </row>
    <row r="510">
      <c r="A510" s="47" t="inlineStr">
        <is>
          <t>☐</t>
        </is>
      </c>
      <c r="B510" t="inlineStr">
        <is>
          <t>Josh Filmon</t>
        </is>
      </c>
      <c r="C510" t="inlineStr">
        <is>
          <t>NJD</t>
        </is>
      </c>
      <c r="D510" t="inlineStr">
        <is>
          <t>F</t>
        </is>
      </c>
      <c r="E510" t="n">
        <v>22</v>
      </c>
      <c r="F510" t="n">
        <v>0</v>
      </c>
      <c r="G510" t="inlineStr">
        <is>
          <t>YES</t>
        </is>
      </c>
      <c r="I510" t="n">
        <v>0</v>
      </c>
      <c r="J510" s="31" t="n">
        <v>0</v>
      </c>
      <c r="K510" s="32" t="n">
        <v>0</v>
      </c>
      <c r="L510" s="31" t="n">
        <v>0</v>
      </c>
      <c r="M510" s="48" t="n">
        <v>5</v>
      </c>
      <c r="N510" s="48" t="n">
        <v>4</v>
      </c>
      <c r="O510" s="49" t="inlineStr">
        <is>
          <t>Intelligent forward with good puck skills. Added strength and pace will help him reach his NHL potential.</t>
        </is>
      </c>
    </row>
    <row r="511">
      <c r="A511" s="47" t="inlineStr">
        <is>
          <t>☐</t>
        </is>
      </c>
      <c r="B511" t="inlineStr">
        <is>
          <t>Justin Gill</t>
        </is>
      </c>
      <c r="C511" t="inlineStr">
        <is>
          <t>NYI</t>
        </is>
      </c>
      <c r="D511" t="inlineStr">
        <is>
          <t>F</t>
        </is>
      </c>
      <c r="E511" t="n">
        <v>23</v>
      </c>
      <c r="F511" t="n">
        <v>0</v>
      </c>
      <c r="G511" t="inlineStr">
        <is>
          <t>YES</t>
        </is>
      </c>
      <c r="I511" t="n">
        <v>0</v>
      </c>
      <c r="J511" s="31" t="n">
        <v>0</v>
      </c>
      <c r="K511" s="32" t="n">
        <v>0</v>
      </c>
      <c r="L511" s="31" t="n">
        <v>0</v>
      </c>
      <c r="M511" s="48" t="n">
        <v>5</v>
      </c>
      <c r="N511" s="48" t="n">
        <v>4</v>
      </c>
      <c r="O511" s="49" t="inlineStr">
        <is>
          <t>A strong middle-six center with a good hockey IQ that helps him create offense for himself and his teammates. He is also good in transition and can offer a good mix of goals and assists for category-based fantasy leagues.</t>
        </is>
      </c>
    </row>
    <row r="512">
      <c r="A512" s="47" t="inlineStr">
        <is>
          <t>☐</t>
        </is>
      </c>
      <c r="B512" t="inlineStr">
        <is>
          <t>Logan Stuart</t>
        </is>
      </c>
      <c r="C512" t="inlineStr">
        <is>
          <t>WSH</t>
        </is>
      </c>
      <c r="D512" t="inlineStr">
        <is>
          <t>F</t>
        </is>
      </c>
      <c r="E512" t="n">
        <v>18</v>
      </c>
      <c r="F512" t="n">
        <v>0</v>
      </c>
      <c r="G512" t="inlineStr">
        <is>
          <t>YES</t>
        </is>
      </c>
      <c r="H512" t="n">
        <v>208</v>
      </c>
      <c r="I512" t="n">
        <v>0</v>
      </c>
      <c r="J512" s="31" t="n">
        <v>0</v>
      </c>
      <c r="K512" s="32" t="n">
        <v>0</v>
      </c>
      <c r="L512" s="31" t="n">
        <v>0</v>
      </c>
      <c r="M512" s="48" t="n">
        <v>5</v>
      </c>
      <c r="N512" s="48" t="n">
        <v>4</v>
      </c>
      <c r="O512" s="49" t="inlineStr">
        <is>
          <t>A high-energy, straight-line skater with developmental upside despite limited finishing.</t>
        </is>
      </c>
    </row>
    <row r="513">
      <c r="A513" s="47" t="inlineStr">
        <is>
          <t>☐</t>
        </is>
      </c>
      <c r="B513" t="inlineStr">
        <is>
          <t>Matthew Perkins</t>
        </is>
      </c>
      <c r="C513" t="inlineStr">
        <is>
          <t>VAN</t>
        </is>
      </c>
      <c r="D513" t="inlineStr">
        <is>
          <t>F</t>
        </is>
      </c>
      <c r="E513" t="n">
        <v>22</v>
      </c>
      <c r="F513" t="n">
        <v>0</v>
      </c>
      <c r="G513" t="inlineStr">
        <is>
          <t>YES</t>
        </is>
      </c>
      <c r="I513" t="n">
        <v>0</v>
      </c>
      <c r="J513" s="31" t="n">
        <v>0</v>
      </c>
      <c r="K513" s="32" t="n">
        <v>0</v>
      </c>
      <c r="L513" s="31" t="n">
        <v>0</v>
      </c>
      <c r="M513" s="48" t="n">
        <v>5</v>
      </c>
      <c r="N513" s="48" t="n">
        <v>4</v>
      </c>
      <c r="O513" s="49" t="inlineStr">
        <is>
          <t>Intelligent two-way pivot, who can play on the wing.</t>
        </is>
      </c>
    </row>
    <row r="514">
      <c r="A514" s="47" t="inlineStr">
        <is>
          <t>☐</t>
        </is>
      </c>
      <c r="B514" t="inlineStr">
        <is>
          <t>Quentin Miller</t>
        </is>
      </c>
      <c r="C514" t="inlineStr">
        <is>
          <t>MTL</t>
        </is>
      </c>
      <c r="D514" t="inlineStr">
        <is>
          <t>G</t>
        </is>
      </c>
      <c r="E514" t="n">
        <v>21</v>
      </c>
      <c r="F514" t="n">
        <v>0</v>
      </c>
      <c r="G514" t="inlineStr">
        <is>
          <t>YES</t>
        </is>
      </c>
      <c r="I514" t="n">
        <v>0</v>
      </c>
      <c r="J514" s="31" t="n">
        <v>0</v>
      </c>
      <c r="K514" s="32" t="n">
        <v>0</v>
      </c>
      <c r="L514" s="31" t="n">
        <v>0</v>
      </c>
      <c r="M514" s="48" t="n">
        <v>5</v>
      </c>
      <c r="N514" s="48" t="n">
        <v>4</v>
      </c>
      <c r="O514" s="49" t="inlineStr">
        <is>
          <t>Miller’s big frame and positional awareness make him an exciting goalie prospect. His very small sample size makes him very difficult to project, however.</t>
        </is>
      </c>
    </row>
    <row r="515">
      <c r="A515" s="47" t="inlineStr">
        <is>
          <t>☐</t>
        </is>
      </c>
      <c r="B515" t="inlineStr">
        <is>
          <t>Ryder Fetterolf</t>
        </is>
      </c>
      <c r="C515" t="inlineStr">
        <is>
          <t>CAR</t>
        </is>
      </c>
      <c r="D515" t="inlineStr">
        <is>
          <t>G</t>
        </is>
      </c>
      <c r="E515" t="n">
        <v>18</v>
      </c>
      <c r="F515" t="n">
        <v>0</v>
      </c>
      <c r="G515" t="inlineStr">
        <is>
          <t>YES</t>
        </is>
      </c>
      <c r="H515" t="n">
        <v>125</v>
      </c>
      <c r="I515" t="n">
        <v>0</v>
      </c>
      <c r="J515" s="31" t="n">
        <v>0</v>
      </c>
      <c r="K515" s="32" t="n">
        <v>0</v>
      </c>
      <c r="L515" s="31" t="n">
        <v>0</v>
      </c>
      <c r="M515" s="48" t="n">
        <v>5</v>
      </c>
      <c r="N515" s="48" t="n">
        <v>4</v>
      </c>
      <c r="O515" s="49" t="inlineStr">
        <is>
          <t>September 2026 – Ryder Fetterolf is an athletic, unders […]</t>
        </is>
      </c>
    </row>
    <row r="516">
      <c r="A516" s="47" t="inlineStr">
        <is>
          <t>☐</t>
        </is>
      </c>
      <c r="B516" t="inlineStr">
        <is>
          <t>Visa Vedenpaa</t>
        </is>
      </c>
      <c r="C516" t="inlineStr">
        <is>
          <t>SEA</t>
        </is>
      </c>
      <c r="D516" t="inlineStr">
        <is>
          <t>G</t>
        </is>
      </c>
      <c r="E516" t="n">
        <v>21</v>
      </c>
      <c r="F516" t="n">
        <v>0</v>
      </c>
      <c r="G516" t="inlineStr">
        <is>
          <t>YES</t>
        </is>
      </c>
      <c r="I516" t="n">
        <v>0</v>
      </c>
      <c r="J516" s="31" t="n">
        <v>0</v>
      </c>
      <c r="K516" s="32" t="n">
        <v>0</v>
      </c>
      <c r="L516" s="31" t="n">
        <v>0</v>
      </c>
      <c r="M516" s="48" t="n">
        <v>5</v>
      </c>
      <c r="N516" s="48" t="n">
        <v>4</v>
      </c>
      <c r="O516" s="49" t="inlineStr">
        <is>
          <t>A tall, lanky net minder with good positioning skills.</t>
        </is>
      </c>
    </row>
    <row r="517">
      <c r="A517" s="47" t="inlineStr">
        <is>
          <t>☐</t>
        </is>
      </c>
      <c r="B517" t="inlineStr">
        <is>
          <t>William Lacelle</t>
        </is>
      </c>
      <c r="C517" t="inlineStr">
        <is>
          <t>(N/A)</t>
        </is>
      </c>
      <c r="D517" t="inlineStr">
        <is>
          <t>G</t>
        </is>
      </c>
      <c r="E517" t="n">
        <v>18</v>
      </c>
      <c r="F517" t="n">
        <v>0</v>
      </c>
      <c r="G517" t="inlineStr">
        <is>
          <t>YES</t>
        </is>
      </c>
      <c r="I517" t="n">
        <v>0</v>
      </c>
      <c r="J517" s="31" t="n">
        <v>0</v>
      </c>
      <c r="K517" s="32" t="n">
        <v>0</v>
      </c>
      <c r="L517" s="31" t="n">
        <v>0</v>
      </c>
      <c r="M517" s="48" t="n">
        <v>5</v>
      </c>
      <c r="N517" s="48" t="n">
        <v>4</v>
      </c>
      <c r="O517" s="49" t="inlineStr">
        <is>
          <t>A dynamic, fluid goaltender with elite puck tracking, though his smaller frame remains a concern.</t>
        </is>
      </c>
      <c r="P517" t="inlineStr">
        <is>
          <t>no NHL record - import or junior</t>
        </is>
      </c>
    </row>
    <row r="518">
      <c r="A518" s="47" t="inlineStr">
        <is>
          <t>☐</t>
        </is>
      </c>
      <c r="B518" t="inlineStr">
        <is>
          <t>Florent Houle</t>
        </is>
      </c>
      <c r="C518" t="inlineStr">
        <is>
          <t>UTA</t>
        </is>
      </c>
      <c r="D518" t="inlineStr">
        <is>
          <t>F</t>
        </is>
      </c>
      <c r="E518" t="n">
        <v>19</v>
      </c>
      <c r="F518" t="n">
        <v>0</v>
      </c>
      <c r="G518" t="inlineStr">
        <is>
          <t>YES</t>
        </is>
      </c>
      <c r="H518" t="n">
        <v>147</v>
      </c>
      <c r="I518" t="n">
        <v>0</v>
      </c>
      <c r="J518" s="31" t="n">
        <v>0</v>
      </c>
      <c r="K518" s="32" t="n">
        <v>0</v>
      </c>
      <c r="L518" s="31" t="n">
        <v>0</v>
      </c>
      <c r="M518" s="48" t="n">
        <v>5</v>
      </c>
      <c r="N518" s="48" t="n">
        <v>3.8</v>
      </c>
      <c r="O518" s="49" t="inlineStr">
        <is>
          <t>Right-shot power winger with cutback-and-drive game, inside timing, and middle-lane touches. Projects for depth scoring with some hits and PIM if the physical element carries up levels.</t>
        </is>
      </c>
    </row>
    <row r="519">
      <c r="A519" s="47" t="inlineStr">
        <is>
          <t>☐</t>
        </is>
      </c>
      <c r="B519" t="inlineStr">
        <is>
          <t>Andrei Krutov</t>
        </is>
      </c>
      <c r="C519" t="inlineStr">
        <is>
          <t>CAR</t>
        </is>
      </c>
      <c r="D519" t="inlineStr">
        <is>
          <t>F</t>
        </is>
      </c>
      <c r="E519" t="n">
        <v>20</v>
      </c>
      <c r="F519" t="n">
        <v>0</v>
      </c>
      <c r="G519" t="inlineStr">
        <is>
          <t>YES</t>
        </is>
      </c>
      <c r="I519" t="n">
        <v>0</v>
      </c>
      <c r="J519" s="31" t="n">
        <v>0</v>
      </c>
      <c r="K519" s="32" t="n">
        <v>0</v>
      </c>
      <c r="L519" s="31" t="n">
        <v>0</v>
      </c>
      <c r="M519" s="48" t="n">
        <v>5</v>
      </c>
      <c r="N519" s="48" t="n">
        <v>3.5</v>
      </c>
      <c r="O519" s="49" t="inlineStr">
        <is>
          <t>A slick, slight forward with stick-handling skills and a solid shot.</t>
        </is>
      </c>
    </row>
    <row r="520">
      <c r="A520" s="47" t="inlineStr">
        <is>
          <t>☐</t>
        </is>
      </c>
      <c r="B520" t="inlineStr">
        <is>
          <t>Joe Miller</t>
        </is>
      </c>
      <c r="C520" t="inlineStr">
        <is>
          <t>TOR</t>
        </is>
      </c>
      <c r="D520" t="inlineStr">
        <is>
          <t>F</t>
        </is>
      </c>
      <c r="E520" t="n">
        <v>23</v>
      </c>
      <c r="F520" t="n">
        <v>0</v>
      </c>
      <c r="G520" t="inlineStr">
        <is>
          <t>YES</t>
        </is>
      </c>
      <c r="I520" t="n">
        <v>0</v>
      </c>
      <c r="J520" s="31" t="n">
        <v>0</v>
      </c>
      <c r="K520" s="32" t="n">
        <v>0</v>
      </c>
      <c r="L520" s="31" t="n">
        <v>0</v>
      </c>
      <c r="M520" s="48" t="n">
        <v>5</v>
      </c>
      <c r="N520" s="48" t="n">
        <v>3.5</v>
      </c>
      <c r="O520" s="49" t="inlineStr">
        <is>
          <t>Undersized forward with good skating ability and offensive vision. Will need to add strength as he continues his development.</t>
        </is>
      </c>
    </row>
    <row r="521">
      <c r="A521" s="47" t="inlineStr">
        <is>
          <t>☐</t>
        </is>
      </c>
      <c r="B521" t="inlineStr">
        <is>
          <t>Kirill Tankov</t>
        </is>
      </c>
      <c r="C521" t="inlineStr">
        <is>
          <t>PIT</t>
        </is>
      </c>
      <c r="D521" t="inlineStr">
        <is>
          <t>F</t>
        </is>
      </c>
      <c r="E521" t="n">
        <v>24</v>
      </c>
      <c r="F521" t="n">
        <v>0</v>
      </c>
      <c r="G521" t="inlineStr">
        <is>
          <t>YES</t>
        </is>
      </c>
      <c r="I521" t="n">
        <v>0</v>
      </c>
      <c r="J521" s="31" t="n">
        <v>0</v>
      </c>
      <c r="K521" s="32" t="n">
        <v>0</v>
      </c>
      <c r="L521" s="31" t="n">
        <v>0</v>
      </c>
      <c r="M521" s="48" t="n">
        <v>5</v>
      </c>
      <c r="N521" s="48" t="n">
        <v>3.5</v>
      </c>
      <c r="O521" s="49" t="inlineStr">
        <is>
          <t>A center that can make things happen all over the ice with the size and skill to make an impact offensively. Whether he plays in North America is unknown.</t>
        </is>
      </c>
    </row>
    <row r="522">
      <c r="A522" s="47" t="inlineStr">
        <is>
          <t>☐</t>
        </is>
      </c>
      <c r="B522" t="inlineStr">
        <is>
          <t>Kirill Zarubin</t>
        </is>
      </c>
      <c r="C522" t="inlineStr">
        <is>
          <t>CGY</t>
        </is>
      </c>
      <c r="D522" t="inlineStr">
        <is>
          <t>G</t>
        </is>
      </c>
      <c r="E522" t="n">
        <v>20</v>
      </c>
      <c r="F522" t="n">
        <v>0</v>
      </c>
      <c r="G522" t="inlineStr">
        <is>
          <t>YES</t>
        </is>
      </c>
      <c r="I522" t="n">
        <v>0</v>
      </c>
      <c r="J522" s="31" t="n">
        <v>0</v>
      </c>
      <c r="K522" s="32" t="n">
        <v>0</v>
      </c>
      <c r="L522" s="31" t="n">
        <v>0</v>
      </c>
      <c r="M522" s="48" t="n">
        <v>5</v>
      </c>
      <c r="N522" s="48" t="n">
        <v>3.5</v>
      </c>
      <c r="O522" s="49" t="inlineStr">
        <is>
          <t>A very athletic goaltender who anticipates the play well and controls his movements, he has the potential to become an NHL goaltender. Like most Russian netminders, patience is necessary.</t>
        </is>
      </c>
    </row>
    <row r="523">
      <c r="A523" s="47" t="inlineStr">
        <is>
          <t>☐</t>
        </is>
      </c>
      <c r="B523" t="inlineStr">
        <is>
          <t>Loke Krantz</t>
        </is>
      </c>
      <c r="C523" t="inlineStr">
        <is>
          <t>SEA</t>
        </is>
      </c>
      <c r="D523" t="inlineStr">
        <is>
          <t>F</t>
        </is>
      </c>
      <c r="E523" t="n">
        <v>19</v>
      </c>
      <c r="F523" t="n">
        <v>0</v>
      </c>
      <c r="G523" t="inlineStr">
        <is>
          <t>YES</t>
        </is>
      </c>
      <c r="I523" t="n">
        <v>0</v>
      </c>
      <c r="J523" s="31" t="n">
        <v>0</v>
      </c>
      <c r="K523" s="32" t="n">
        <v>0</v>
      </c>
      <c r="L523" s="31" t="n">
        <v>0</v>
      </c>
      <c r="M523" s="48" t="n">
        <v>5</v>
      </c>
      <c r="N523" s="48" t="n">
        <v>3.5</v>
      </c>
      <c r="O523" s="49" t="inlineStr">
        <is>
          <t>A large, strong winger beginning to gain his footing in the Swedish Junior leagues.</t>
        </is>
      </c>
    </row>
    <row r="524">
      <c r="A524" s="47" t="inlineStr">
        <is>
          <t>☐</t>
        </is>
      </c>
      <c r="B524" t="inlineStr">
        <is>
          <t>Lucas Zajic</t>
        </is>
      </c>
      <c r="C524" t="inlineStr">
        <is>
          <t>(N/A)</t>
        </is>
      </c>
      <c r="D524" t="inlineStr">
        <is>
          <t>F</t>
        </is>
      </c>
      <c r="E524" t="n">
        <v>18</v>
      </c>
      <c r="F524" t="n">
        <v>0</v>
      </c>
      <c r="G524" t="inlineStr">
        <is>
          <t>YES</t>
        </is>
      </c>
      <c r="I524" t="n">
        <v>0</v>
      </c>
      <c r="J524" s="31" t="n">
        <v>0</v>
      </c>
      <c r="K524" s="32" t="n">
        <v>0</v>
      </c>
      <c r="L524" s="31" t="n">
        <v>0</v>
      </c>
      <c r="M524" s="48" t="n">
        <v>5</v>
      </c>
      <c r="N524" s="48" t="n">
        <v>3.5</v>
      </c>
      <c r="O524" s="49" t="inlineStr">
        <is>
          <t>Shoot-first winger whose calling card is a quick, accurate release and the skating to create his own looks. The fantasy upside lives in goals, and it depends on the playmaking and consistency catching up to the shot.</t>
        </is>
      </c>
      <c r="P524" t="inlineStr">
        <is>
          <t>no NHL record - import or junior</t>
        </is>
      </c>
    </row>
    <row r="525">
      <c r="A525" s="47" t="inlineStr">
        <is>
          <t>☐</t>
        </is>
      </c>
      <c r="B525" t="inlineStr">
        <is>
          <t>Mac Swanson</t>
        </is>
      </c>
      <c r="C525" t="inlineStr">
        <is>
          <t>PIT</t>
        </is>
      </c>
      <c r="D525" t="inlineStr">
        <is>
          <t>F</t>
        </is>
      </c>
      <c r="E525" t="n">
        <v>20</v>
      </c>
      <c r="F525" t="n">
        <v>0</v>
      </c>
      <c r="G525" t="inlineStr">
        <is>
          <t>YES</t>
        </is>
      </c>
      <c r="I525" t="n">
        <v>0</v>
      </c>
      <c r="J525" s="31" t="n">
        <v>0</v>
      </c>
      <c r="K525" s="32" t="n">
        <v>0</v>
      </c>
      <c r="L525" s="31" t="n">
        <v>0</v>
      </c>
      <c r="M525" s="48" t="n">
        <v>5</v>
      </c>
      <c r="N525" s="48" t="n">
        <v>3.5</v>
      </c>
      <c r="O525" s="49" t="inlineStr">
        <is>
          <t>Undersized, intelligent playmaker who has some hurdles to climb. Needs to improve his foot speed to have a shot at the NHL. Boom-or-bust long-term project with second-line upside.</t>
        </is>
      </c>
    </row>
    <row r="526">
      <c r="A526" s="47" t="inlineStr">
        <is>
          <t>☐</t>
        </is>
      </c>
      <c r="B526" t="inlineStr">
        <is>
          <t>Saige Weinstein</t>
        </is>
      </c>
      <c r="C526" t="inlineStr">
        <is>
          <t>COL</t>
        </is>
      </c>
      <c r="D526" t="inlineStr">
        <is>
          <t>D</t>
        </is>
      </c>
      <c r="E526" t="n">
        <v>21</v>
      </c>
      <c r="F526" t="n">
        <v>0</v>
      </c>
      <c r="G526" t="inlineStr">
        <is>
          <t>YES</t>
        </is>
      </c>
      <c r="I526" t="n">
        <v>0</v>
      </c>
      <c r="J526" s="31" t="n">
        <v>0</v>
      </c>
      <c r="K526" s="32" t="n">
        <v>0</v>
      </c>
      <c r="L526" s="31" t="n">
        <v>0</v>
      </c>
      <c r="M526" s="48" t="n">
        <v>5</v>
      </c>
      <c r="N526" s="48" t="n">
        <v>3.5</v>
      </c>
      <c r="O526" s="49" t="inlineStr">
        <is>
          <t>Feisty puck-moving defenseman with an active shot</t>
        </is>
      </c>
    </row>
    <row r="527">
      <c r="A527" s="47" t="inlineStr">
        <is>
          <t>☐</t>
        </is>
      </c>
      <c r="B527" t="inlineStr">
        <is>
          <t>Dmitri Zlodeyev</t>
        </is>
      </c>
      <c r="C527" t="inlineStr">
        <is>
          <t>VAN</t>
        </is>
      </c>
      <c r="D527" t="inlineStr">
        <is>
          <t>F</t>
        </is>
      </c>
      <c r="E527" t="n">
        <v>24</v>
      </c>
      <c r="F527" t="n">
        <v>0</v>
      </c>
      <c r="G527" t="inlineStr">
        <is>
          <t>YES</t>
        </is>
      </c>
      <c r="I527" t="n">
        <v>0</v>
      </c>
      <c r="J527" s="31" t="n">
        <v>0</v>
      </c>
      <c r="K527" s="32" t="n">
        <v>0</v>
      </c>
      <c r="L527" s="31" t="n">
        <v>0</v>
      </c>
      <c r="M527" s="48" t="n">
        <v>5</v>
      </c>
      <c r="N527" s="48" t="n">
        <v>3</v>
      </c>
      <c r="O527" s="49" t="inlineStr">
        <is>
          <t>A responsible 200-foot player with solid playmaking and shooting ability. Can lead a powerplay by himself. Not always able to play against physically strong opponents.</t>
        </is>
      </c>
    </row>
    <row r="528">
      <c r="A528" s="47" t="inlineStr">
        <is>
          <t>☐</t>
        </is>
      </c>
      <c r="B528" t="inlineStr">
        <is>
          <t>Gannon Laroque</t>
        </is>
      </c>
      <c r="C528" t="inlineStr">
        <is>
          <t>MTL</t>
        </is>
      </c>
      <c r="D528" t="inlineStr">
        <is>
          <t>D</t>
        </is>
      </c>
      <c r="E528" t="n">
        <v>23</v>
      </c>
      <c r="F528" t="n">
        <v>0</v>
      </c>
      <c r="G528" t="inlineStr">
        <is>
          <t>YES</t>
        </is>
      </c>
      <c r="I528" t="n">
        <v>0</v>
      </c>
      <c r="J528" s="31" t="n">
        <v>0</v>
      </c>
      <c r="K528" s="32" t="n">
        <v>0</v>
      </c>
      <c r="L528" s="31" t="n">
        <v>0</v>
      </c>
      <c r="M528" s="48" t="n">
        <v>5</v>
      </c>
      <c r="N528" s="48" t="n">
        <v>3</v>
      </c>
      <c r="O528" s="49" t="inlineStr">
        <is>
          <t>A hard-nosed, physical defender with a potentially burgeoning offensive game.</t>
        </is>
      </c>
    </row>
    <row r="529">
      <c r="A529" s="47" t="inlineStr">
        <is>
          <t>☐</t>
        </is>
      </c>
      <c r="B529" t="inlineStr">
        <is>
          <t>Harrison Meneghin</t>
        </is>
      </c>
      <c r="C529" t="inlineStr">
        <is>
          <t>TBL</t>
        </is>
      </c>
      <c r="D529" t="inlineStr">
        <is>
          <t>G</t>
        </is>
      </c>
      <c r="E529" t="n">
        <v>21</v>
      </c>
      <c r="F529" t="n">
        <v>0</v>
      </c>
      <c r="G529" t="inlineStr">
        <is>
          <t>YES</t>
        </is>
      </c>
      <c r="I529" t="n">
        <v>0</v>
      </c>
      <c r="J529" s="31" t="n">
        <v>0</v>
      </c>
      <c r="K529" s="32" t="n">
        <v>0</v>
      </c>
      <c r="L529" s="31" t="n">
        <v>0</v>
      </c>
      <c r="M529" s="48" t="n">
        <v>5</v>
      </c>
      <c r="N529" s="48" t="n">
        <v>3</v>
      </c>
      <c r="O529" s="49" t="inlineStr">
        <is>
          <t>An overall solid, prototypical-sized goalie. His struggles in consistency have to be addressed. A long-term project.</t>
        </is>
      </c>
    </row>
    <row r="530">
      <c r="A530" s="47" t="inlineStr">
        <is>
          <t>☐</t>
        </is>
      </c>
      <c r="B530" t="inlineStr">
        <is>
          <t>Lucas Forsell</t>
        </is>
      </c>
      <c r="C530" t="inlineStr">
        <is>
          <t>VAN</t>
        </is>
      </c>
      <c r="D530" t="inlineStr">
        <is>
          <t>F</t>
        </is>
      </c>
      <c r="E530" t="n">
        <v>23</v>
      </c>
      <c r="F530" t="n">
        <v>0</v>
      </c>
      <c r="G530" t="inlineStr">
        <is>
          <t>YES</t>
        </is>
      </c>
      <c r="I530" t="n">
        <v>0</v>
      </c>
      <c r="J530" s="31" t="n">
        <v>0</v>
      </c>
      <c r="K530" s="32" t="n">
        <v>0</v>
      </c>
      <c r="L530" s="31" t="n">
        <v>0</v>
      </c>
      <c r="M530" s="48" t="n">
        <v>5</v>
      </c>
      <c r="N530" s="48" t="n">
        <v>3</v>
      </c>
      <c r="O530" s="49" t="inlineStr">
        <is>
          <t>A dynamic playmaker who plays the game with pace.</t>
        </is>
      </c>
    </row>
    <row r="531">
      <c r="A531" s="47" t="inlineStr">
        <is>
          <t>☐</t>
        </is>
      </c>
      <c r="B531" t="inlineStr">
        <is>
          <t>Luke Coughlin</t>
        </is>
      </c>
      <c r="C531" t="inlineStr">
        <is>
          <t>FLA</t>
        </is>
      </c>
      <c r="D531" t="inlineStr">
        <is>
          <t>D</t>
        </is>
      </c>
      <c r="E531" t="n">
        <v>21</v>
      </c>
      <c r="F531" t="n">
        <v>0</v>
      </c>
      <c r="G531" t="inlineStr">
        <is>
          <t>YES</t>
        </is>
      </c>
      <c r="I531" t="n">
        <v>0</v>
      </c>
      <c r="J531" s="31" t="n">
        <v>0</v>
      </c>
      <c r="K531" s="32" t="n">
        <v>0</v>
      </c>
      <c r="L531" s="31" t="n">
        <v>0</v>
      </c>
      <c r="M531" s="48" t="n">
        <v>5</v>
      </c>
      <c r="N531" s="48" t="n">
        <v>3</v>
      </c>
      <c r="O531" s="49" t="inlineStr">
        <is>
          <t>Coughlin is a mobile offensive defenseman who lacks a fallback game and will need to elevate his offensive tools to forge an NHL role.</t>
        </is>
      </c>
    </row>
    <row r="532">
      <c r="A532" s="47" t="inlineStr">
        <is>
          <t>☐</t>
        </is>
      </c>
      <c r="B532" t="inlineStr">
        <is>
          <t>Matthew Mania</t>
        </is>
      </c>
      <c r="C532" t="inlineStr">
        <is>
          <t>LAK</t>
        </is>
      </c>
      <c r="D532" t="inlineStr">
        <is>
          <t>D</t>
        </is>
      </c>
      <c r="E532" t="n">
        <v>21</v>
      </c>
      <c r="F532" t="n">
        <v>0</v>
      </c>
      <c r="G532" t="inlineStr">
        <is>
          <t>YES</t>
        </is>
      </c>
      <c r="I532" t="n">
        <v>0</v>
      </c>
      <c r="J532" s="31" t="n">
        <v>0</v>
      </c>
      <c r="K532" s="32" t="n">
        <v>0</v>
      </c>
      <c r="L532" s="31" t="n">
        <v>0</v>
      </c>
      <c r="M532" s="48" t="n">
        <v>5</v>
      </c>
      <c r="N532" s="48" t="n">
        <v>3</v>
      </c>
      <c r="O532" s="49" t="inlineStr">
        <is>
          <t>Mania is a composed defenseman with playmaking upside, but he remains quite raw and will need a handful of years to reach his potential.</t>
        </is>
      </c>
    </row>
    <row r="533">
      <c r="A533" s="47" t="inlineStr">
        <is>
          <t>☐</t>
        </is>
      </c>
      <c r="B533" t="inlineStr">
        <is>
          <t>Nolan Roed</t>
        </is>
      </c>
      <c r="C533" t="inlineStr">
        <is>
          <t>COL</t>
        </is>
      </c>
      <c r="D533" t="inlineStr">
        <is>
          <t>F</t>
        </is>
      </c>
      <c r="E533" t="n">
        <v>20</v>
      </c>
      <c r="F533" t="n">
        <v>0</v>
      </c>
      <c r="G533" t="inlineStr">
        <is>
          <t>YES</t>
        </is>
      </c>
      <c r="I533" t="n">
        <v>0</v>
      </c>
      <c r="J533" s="31" t="n">
        <v>0</v>
      </c>
      <c r="K533" s="32" t="n">
        <v>0</v>
      </c>
      <c r="L533" s="31" t="n">
        <v>0</v>
      </c>
      <c r="M533" s="48" t="n">
        <v>5</v>
      </c>
      <c r="N533" s="48" t="n">
        <v>3</v>
      </c>
      <c r="O533" s="49" t="inlineStr">
        <is>
          <t>USHL scorer with two-way upside transitioning to college</t>
        </is>
      </c>
    </row>
    <row r="534">
      <c r="A534" s="47" t="inlineStr">
        <is>
          <t>☐</t>
        </is>
      </c>
      <c r="B534" t="inlineStr">
        <is>
          <t>Roman Bychkov</t>
        </is>
      </c>
      <c r="C534" t="inlineStr">
        <is>
          <t>BOS</t>
        </is>
      </c>
      <c r="D534" t="inlineStr">
        <is>
          <t>D</t>
        </is>
      </c>
      <c r="E534" t="n">
        <v>25</v>
      </c>
      <c r="F534" t="n">
        <v>0</v>
      </c>
      <c r="G534" t="inlineStr">
        <is>
          <t>YES</t>
        </is>
      </c>
      <c r="I534" t="n">
        <v>0</v>
      </c>
      <c r="J534" s="31" t="n">
        <v>0</v>
      </c>
      <c r="K534" s="32" t="n">
        <v>0</v>
      </c>
      <c r="L534" s="31" t="n">
        <v>0</v>
      </c>
      <c r="M534" s="48" t="n">
        <v>5</v>
      </c>
      <c r="N534" s="48" t="n">
        <v>3</v>
      </c>
      <c r="O534" s="49" t="inlineStr">
        <is>
          <t>Agile, puck-moving defenseman with good hands and an aggressive playing style. Boom-or-bust prospect.</t>
        </is>
      </c>
    </row>
    <row r="535">
      <c r="A535" s="47" t="inlineStr">
        <is>
          <t>☐</t>
        </is>
      </c>
      <c r="B535" t="inlineStr">
        <is>
          <t>Samuel Knazko</t>
        </is>
      </c>
      <c r="C535" t="inlineStr">
        <is>
          <t>(N/A)</t>
        </is>
      </c>
      <c r="D535" t="inlineStr">
        <is>
          <t>D</t>
        </is>
      </c>
      <c r="E535" t="n">
        <v>24</v>
      </c>
      <c r="F535" t="n">
        <v>2</v>
      </c>
      <c r="G535" t="inlineStr">
        <is>
          <t>YES</t>
        </is>
      </c>
      <c r="I535" t="n">
        <v>0</v>
      </c>
      <c r="J535" s="31" t="n">
        <v>0</v>
      </c>
      <c r="K535" s="32" t="n">
        <v>0</v>
      </c>
      <c r="L535" s="31" t="n">
        <v>0</v>
      </c>
      <c r="M535" s="48" t="n">
        <v>5</v>
      </c>
      <c r="N535" s="48" t="n">
        <v>3</v>
      </c>
      <c r="O535" s="49" t="inlineStr">
        <is>
          <t>Kňažko is smart offensive defenseman who has tools to quarterback a power play and be an effective offensive weapon. He is a really solid skater with very good hands, shot and playmaking abilities.</t>
        </is>
      </c>
    </row>
    <row r="536">
      <c r="A536" s="47" t="inlineStr">
        <is>
          <t>☐</t>
        </is>
      </c>
      <c r="B536" t="inlineStr">
        <is>
          <t>Brady Turko</t>
        </is>
      </c>
      <c r="C536" t="inlineStr">
        <is>
          <t>ANA</t>
        </is>
      </c>
      <c r="D536" t="inlineStr">
        <is>
          <t>F</t>
        </is>
      </c>
      <c r="E536" t="n">
        <v>19</v>
      </c>
      <c r="F536" t="n">
        <v>0</v>
      </c>
      <c r="G536" t="inlineStr">
        <is>
          <t>YES</t>
        </is>
      </c>
      <c r="I536" t="n">
        <v>0</v>
      </c>
      <c r="J536" s="31" t="n">
        <v>0</v>
      </c>
      <c r="K536" s="32" t="n">
        <v>0</v>
      </c>
      <c r="L536" s="31" t="n">
        <v>0</v>
      </c>
      <c r="M536" s="48" t="n">
        <v>5</v>
      </c>
      <c r="N536" s="48" t="n">
        <v>2.5</v>
      </c>
      <c r="O536" s="49" t="inlineStr">
        <is>
          <t>One of the youngest players in the 2025 draft, a bigger role next season might help unlock his full potential</t>
        </is>
      </c>
    </row>
    <row r="537">
      <c r="A537" s="47" t="inlineStr">
        <is>
          <t>☐</t>
        </is>
      </c>
      <c r="B537" t="inlineStr">
        <is>
          <t>Philippe Veilleux</t>
        </is>
      </c>
      <c r="C537" t="inlineStr">
        <is>
          <t>(N/A)</t>
        </is>
      </c>
      <c r="D537" t="inlineStr">
        <is>
          <t>F</t>
        </is>
      </c>
      <c r="E537" t="n">
        <v>19</v>
      </c>
      <c r="F537" t="n">
        <v>0</v>
      </c>
      <c r="G537" t="inlineStr">
        <is>
          <t>YES</t>
        </is>
      </c>
      <c r="I537" t="n">
        <v>0</v>
      </c>
      <c r="J537" s="31" t="n">
        <v>0</v>
      </c>
      <c r="K537" s="32" t="n">
        <v>0</v>
      </c>
      <c r="L537" s="31" t="n">
        <v>0</v>
      </c>
      <c r="M537" s="48" t="n">
        <v>5</v>
      </c>
      <c r="N537" s="48" t="n">
        <v>2.5</v>
      </c>
      <c r="O537" s="49" t="inlineStr">
        <is>
          <t>Lower-pace–though nevertheless electrifying–offensive forward with a diverse arsenal that covers up his spotty all-around game.</t>
        </is>
      </c>
      <c r="P537" t="inlineStr">
        <is>
          <t>no NHL record - import or junior</t>
        </is>
      </c>
    </row>
    <row r="538">
      <c r="A538" s="47" t="inlineStr">
        <is>
          <t>☐</t>
        </is>
      </c>
      <c r="B538" t="inlineStr">
        <is>
          <t>Ty Smilanic</t>
        </is>
      </c>
      <c r="C538" t="inlineStr">
        <is>
          <t>MTL</t>
        </is>
      </c>
      <c r="D538" t="inlineStr">
        <is>
          <t>F</t>
        </is>
      </c>
      <c r="E538" t="n">
        <v>24</v>
      </c>
      <c r="F538" t="n">
        <v>0</v>
      </c>
      <c r="G538" t="inlineStr">
        <is>
          <t>YES</t>
        </is>
      </c>
      <c r="I538" t="n">
        <v>0</v>
      </c>
      <c r="J538" s="31" t="n">
        <v>0</v>
      </c>
      <c r="K538" s="32" t="n">
        <v>0</v>
      </c>
      <c r="L538" s="31" t="n">
        <v>0</v>
      </c>
      <c r="M538" s="48" t="n">
        <v>5</v>
      </c>
      <c r="N538" s="48" t="n">
        <v>2.5</v>
      </c>
      <c r="O538" s="49" t="inlineStr">
        <is>
          <t>Smilianic has a laser for a shot and uses it often. He has played center or on the wing with the USNTDP team but he could move to the wing fulltime at the next level.</t>
        </is>
      </c>
    </row>
    <row r="539">
      <c r="A539" s="47" t="inlineStr">
        <is>
          <t>☐</t>
        </is>
      </c>
      <c r="B539" t="inlineStr">
        <is>
          <t>Michal Postava</t>
        </is>
      </c>
      <c r="C539" t="inlineStr">
        <is>
          <t>DET</t>
        </is>
      </c>
      <c r="D539" t="inlineStr">
        <is>
          <t>G</t>
        </is>
      </c>
      <c r="E539" t="n">
        <v>24</v>
      </c>
      <c r="F539" t="n">
        <v>0</v>
      </c>
      <c r="G539" t="inlineStr">
        <is>
          <t>YES</t>
        </is>
      </c>
      <c r="I539" t="n">
        <v>0</v>
      </c>
      <c r="J539" s="31" t="n">
        <v>0</v>
      </c>
      <c r="K539" s="32" t="n">
        <v>0</v>
      </c>
      <c r="L539" s="31" t="n">
        <v>0</v>
      </c>
      <c r="M539" s="48" t="n">
        <v>4.8</v>
      </c>
      <c r="N539" s="48" t="n">
        <v>7</v>
      </c>
      <c r="O539" s="49" t="inlineStr">
        <is>
          <t>A bit of an unknown, undrafted goaltender. In a situation where he plays well, he could climb the depth chart quickly. To start his career in North America, he is nothing more than an organizational depth goaltending option with limited fantasy value.</t>
        </is>
      </c>
    </row>
    <row r="540">
      <c r="A540" s="47" t="inlineStr">
        <is>
          <t>☐</t>
        </is>
      </c>
      <c r="B540" t="inlineStr">
        <is>
          <t>Ivan Prosvetov</t>
        </is>
      </c>
      <c r="C540" t="inlineStr">
        <is>
          <t>CGY</t>
        </is>
      </c>
      <c r="D540" t="inlineStr">
        <is>
          <t>G</t>
        </is>
      </c>
      <c r="E540" t="n">
        <v>27</v>
      </c>
      <c r="F540" t="n">
        <v>24</v>
      </c>
      <c r="G540" t="inlineStr">
        <is>
          <t>YES</t>
        </is>
      </c>
      <c r="I540" t="n">
        <v>0</v>
      </c>
      <c r="J540" s="31" t="n">
        <v>0</v>
      </c>
      <c r="K540" s="32" t="n">
        <v>0</v>
      </c>
      <c r="L540" s="31" t="n">
        <v>0</v>
      </c>
      <c r="M540" s="48" t="n">
        <v>4.8</v>
      </c>
      <c r="N540" s="48" t="n">
        <v>5.5</v>
      </c>
      <c r="O540" s="49" t="inlineStr">
        <is>
          <t>A big, athletic goalie settling into a consistent backup role</t>
        </is>
      </c>
    </row>
    <row r="541">
      <c r="A541" s="47" t="inlineStr">
        <is>
          <t>☐</t>
        </is>
      </c>
      <c r="B541" t="inlineStr">
        <is>
          <t>Jakub Malek</t>
        </is>
      </c>
      <c r="C541" t="inlineStr">
        <is>
          <t>NJD</t>
        </is>
      </c>
      <c r="D541" t="inlineStr">
        <is>
          <t>G</t>
        </is>
      </c>
      <c r="E541" t="n">
        <v>24</v>
      </c>
      <c r="F541" t="n">
        <v>0</v>
      </c>
      <c r="G541" t="inlineStr">
        <is>
          <t>YES</t>
        </is>
      </c>
      <c r="I541" t="n">
        <v>0</v>
      </c>
      <c r="J541" s="31" t="n">
        <v>0</v>
      </c>
      <c r="K541" s="32" t="n">
        <v>0</v>
      </c>
      <c r="L541" s="31" t="n">
        <v>0</v>
      </c>
      <c r="M541" s="48" t="n">
        <v>4.8</v>
      </c>
      <c r="N541" s="48" t="n">
        <v>5.5</v>
      </c>
      <c r="O541" s="49" t="inlineStr">
        <is>
          <t>Tall, athletic overage-drafted goaltender with a proactive mindset. Uses his stick efficiently to block out the slot; has a low posture that makes him susceptible to shots from further out.</t>
        </is>
      </c>
    </row>
    <row r="542">
      <c r="A542" s="47" t="inlineStr">
        <is>
          <t>☐</t>
        </is>
      </c>
      <c r="B542" t="inlineStr">
        <is>
          <t>Lassi Thomson</t>
        </is>
      </c>
      <c r="C542" t="inlineStr">
        <is>
          <t>(N/A)</t>
        </is>
      </c>
      <c r="D542" t="inlineStr">
        <is>
          <t>D</t>
        </is>
      </c>
      <c r="E542" t="n">
        <v>25</v>
      </c>
      <c r="F542" t="n">
        <v>29</v>
      </c>
      <c r="G542" t="inlineStr">
        <is>
          <t>YES</t>
        </is>
      </c>
      <c r="I542" t="n">
        <v>11</v>
      </c>
      <c r="J542" s="31" t="n">
        <v>4.8</v>
      </c>
      <c r="K542" s="32" t="n">
        <v>0.44</v>
      </c>
      <c r="L542" s="31" t="n">
        <v>0</v>
      </c>
      <c r="M542" s="48" t="n">
        <v>4.8</v>
      </c>
      <c r="N542" s="48" t="n">
        <v>4.5</v>
      </c>
      <c r="O542" s="49" t="inlineStr">
        <is>
          <t>Offensive right-handed shot defenseman with top-four upside. Very good skater with excellent compete level. Has a great shot from the blue line. Needs to work on his defensive game.</t>
        </is>
      </c>
    </row>
    <row r="543">
      <c r="A543" s="47" t="inlineStr">
        <is>
          <t>☐</t>
        </is>
      </c>
      <c r="B543" t="inlineStr">
        <is>
          <t>Stanislav Berezhnoy</t>
        </is>
      </c>
      <c r="C543" t="inlineStr">
        <is>
          <t>CHI</t>
        </is>
      </c>
      <c r="D543" t="inlineStr">
        <is>
          <t>G</t>
        </is>
      </c>
      <c r="E543" t="n">
        <v>23</v>
      </c>
      <c r="F543" t="n">
        <v>0</v>
      </c>
      <c r="G543" t="inlineStr">
        <is>
          <t>YES</t>
        </is>
      </c>
      <c r="I543" t="n">
        <v>0</v>
      </c>
      <c r="J543" s="31" t="n">
        <v>0</v>
      </c>
      <c r="K543" s="32" t="n">
        <v>0</v>
      </c>
      <c r="L543" s="31" t="n">
        <v>0</v>
      </c>
      <c r="M543" s="48" t="n">
        <v>4.8</v>
      </c>
      <c r="N543" s="48" t="n">
        <v>4.5</v>
      </c>
      <c r="O543" s="49" t="inlineStr">
        <is>
          <t>A potential NHL goaltender with size and upside. In North America, he will look to climb the depth chart.</t>
        </is>
      </c>
    </row>
    <row r="544">
      <c r="A544" s="47" t="inlineStr">
        <is>
          <t>☐</t>
        </is>
      </c>
      <c r="B544" t="inlineStr">
        <is>
          <t>Lukas Parik</t>
        </is>
      </c>
      <c r="C544" t="inlineStr">
        <is>
          <t>LAK</t>
        </is>
      </c>
      <c r="D544" t="inlineStr">
        <is>
          <t>G</t>
        </is>
      </c>
      <c r="E544" t="n">
        <v>25</v>
      </c>
      <c r="F544" t="n">
        <v>0</v>
      </c>
      <c r="G544" t="inlineStr">
        <is>
          <t>YES</t>
        </is>
      </c>
      <c r="I544" t="n">
        <v>0</v>
      </c>
      <c r="J544" s="31" t="n">
        <v>0</v>
      </c>
      <c r="K544" s="32" t="n">
        <v>0</v>
      </c>
      <c r="L544" s="31" t="n">
        <v>0</v>
      </c>
      <c r="M544" s="48" t="n">
        <v>4.8</v>
      </c>
      <c r="N544" s="48" t="n">
        <v>2</v>
      </c>
      <c r="O544" s="49" t="inlineStr">
        <is>
          <t>A large framed, butterfly style goaltender.</t>
        </is>
      </c>
    </row>
    <row r="545">
      <c r="A545" s="47" t="inlineStr">
        <is>
          <t>☐</t>
        </is>
      </c>
      <c r="B545" t="inlineStr">
        <is>
          <t>Jacob Rombach</t>
        </is>
      </c>
      <c r="C545" t="inlineStr">
        <is>
          <t>NSH</t>
        </is>
      </c>
      <c r="D545" t="inlineStr">
        <is>
          <t>D</t>
        </is>
      </c>
      <c r="E545" t="n">
        <v>19</v>
      </c>
      <c r="F545" t="n">
        <v>0</v>
      </c>
      <c r="G545" t="inlineStr">
        <is>
          <t>YES</t>
        </is>
      </c>
      <c r="I545" t="n">
        <v>0</v>
      </c>
      <c r="J545" s="31" t="n">
        <v>0</v>
      </c>
      <c r="K545" s="32" t="n">
        <v>0</v>
      </c>
      <c r="L545" s="31" t="n">
        <v>0</v>
      </c>
      <c r="M545" s="48" t="n">
        <v>4.5</v>
      </c>
      <c r="N545" s="48" t="n">
        <v>7.5</v>
      </c>
      <c r="O545" s="49" t="inlineStr">
        <is>
          <t>A mammoth on the back end, Rombach plays smothering, physical defence with room to add strength.</t>
        </is>
      </c>
    </row>
    <row r="546">
      <c r="A546" s="47" t="inlineStr">
        <is>
          <t>☐</t>
        </is>
      </c>
      <c r="B546" t="inlineStr">
        <is>
          <t>Florian Xhekaj</t>
        </is>
      </c>
      <c r="C546" t="inlineStr">
        <is>
          <t>MTL</t>
        </is>
      </c>
      <c r="D546" t="inlineStr">
        <is>
          <t>F</t>
        </is>
      </c>
      <c r="E546" t="n">
        <v>22</v>
      </c>
      <c r="F546" t="n">
        <v>5</v>
      </c>
      <c r="G546" t="inlineStr">
        <is>
          <t>YES</t>
        </is>
      </c>
      <c r="I546" t="n">
        <v>5</v>
      </c>
      <c r="J546" s="31" t="n">
        <v>3.36</v>
      </c>
      <c r="K546" s="32" t="n">
        <v>0.67</v>
      </c>
      <c r="L546" s="31" t="n">
        <v>10.08</v>
      </c>
      <c r="M546" s="48" t="n">
        <v>4.5</v>
      </c>
      <c r="N546" s="48" t="n">
        <v>7</v>
      </c>
      <c r="O546" s="49" t="inlineStr">
        <is>
          <t>Physically menacing bottom-six player with untapped offensive upside.</t>
        </is>
      </c>
    </row>
    <row r="547">
      <c r="A547" s="47" t="inlineStr">
        <is>
          <t>☐</t>
        </is>
      </c>
      <c r="B547" t="inlineStr">
        <is>
          <t>Andre Lee</t>
        </is>
      </c>
      <c r="C547" t="inlineStr">
        <is>
          <t>LAK</t>
        </is>
      </c>
      <c r="D547" t="inlineStr">
        <is>
          <t>F</t>
        </is>
      </c>
      <c r="E547" t="n">
        <v>26</v>
      </c>
      <c r="F547" t="n">
        <v>26</v>
      </c>
      <c r="G547" t="inlineStr">
        <is>
          <t>YES</t>
        </is>
      </c>
      <c r="I547" t="n">
        <v>7</v>
      </c>
      <c r="J547" s="31" t="n">
        <v>2.97</v>
      </c>
      <c r="K547" s="32" t="n">
        <v>0.42</v>
      </c>
      <c r="L547" s="31" t="n">
        <v>3.65</v>
      </c>
      <c r="M547" s="48" t="n">
        <v>4.5</v>
      </c>
      <c r="N547" s="48" t="n">
        <v>7</v>
      </c>
      <c r="O547" s="49" t="inlineStr">
        <is>
          <t>Powerful winger who loves to hit and shoot the puck. Still learning how to use his size to his advantage but can put defenders on their backheels with his speed.</t>
        </is>
      </c>
    </row>
    <row r="548">
      <c r="A548" s="47" t="inlineStr">
        <is>
          <t>☐</t>
        </is>
      </c>
      <c r="B548" t="inlineStr">
        <is>
          <t>Egor Afanasyev</t>
        </is>
      </c>
      <c r="C548" t="inlineStr">
        <is>
          <t>SJS</t>
        </is>
      </c>
      <c r="D548" t="inlineStr">
        <is>
          <t>F</t>
        </is>
      </c>
      <c r="E548" t="n">
        <v>25</v>
      </c>
      <c r="F548" t="n">
        <v>19</v>
      </c>
      <c r="G548" t="inlineStr">
        <is>
          <t>YES</t>
        </is>
      </c>
      <c r="I548" t="n">
        <v>0</v>
      </c>
      <c r="J548" s="31" t="n">
        <v>0</v>
      </c>
      <c r="K548" s="32" t="n">
        <v>0</v>
      </c>
      <c r="L548" s="31" t="n">
        <v>0</v>
      </c>
      <c r="M548" s="48" t="n">
        <v>4.5</v>
      </c>
      <c r="N548" s="48" t="n">
        <v>6.8</v>
      </c>
      <c r="O548" s="49" t="inlineStr">
        <is>
          <t>A replacement-level producer with soft hands and a large frame. He could play in a team’s bottom-6 to provide some depth scoring while leveraging his size against NHL competition.</t>
        </is>
      </c>
    </row>
    <row r="549">
      <c r="A549" s="47" t="inlineStr">
        <is>
          <t>☐</t>
        </is>
      </c>
      <c r="B549" t="inlineStr">
        <is>
          <t>Jacob Quillan</t>
        </is>
      </c>
      <c r="C549" t="inlineStr">
        <is>
          <t>TOR</t>
        </is>
      </c>
      <c r="D549" t="inlineStr">
        <is>
          <t>F</t>
        </is>
      </c>
      <c r="E549" t="n">
        <v>24</v>
      </c>
      <c r="F549" t="n">
        <v>24</v>
      </c>
      <c r="G549" t="inlineStr">
        <is>
          <t>YES</t>
        </is>
      </c>
      <c r="I549" t="n">
        <v>23</v>
      </c>
      <c r="J549" s="31" t="n">
        <v>6.32</v>
      </c>
      <c r="K549" s="32" t="n">
        <v>0.27</v>
      </c>
      <c r="L549" s="31" t="n">
        <v>6.08</v>
      </c>
      <c r="M549" s="48" t="n">
        <v>4.5</v>
      </c>
      <c r="N549" s="48" t="n">
        <v>6.5</v>
      </c>
      <c r="O549" s="49" t="inlineStr">
        <is>
          <t>Effective two-way forward with the potential to be a strong middle-six player in the NHL.</t>
        </is>
      </c>
    </row>
    <row r="550">
      <c r="A550" s="47" t="inlineStr">
        <is>
          <t>☐</t>
        </is>
      </c>
      <c r="B550" t="inlineStr">
        <is>
          <t>Finn Harding</t>
        </is>
      </c>
      <c r="C550" t="inlineStr">
        <is>
          <t>PIT</t>
        </is>
      </c>
      <c r="D550" t="inlineStr">
        <is>
          <t>D</t>
        </is>
      </c>
      <c r="E550" t="n">
        <v>21</v>
      </c>
      <c r="F550" t="n">
        <v>0</v>
      </c>
      <c r="G550" t="inlineStr">
        <is>
          <t>YES</t>
        </is>
      </c>
      <c r="I550" t="n">
        <v>0</v>
      </c>
      <c r="J550" s="31" t="n">
        <v>0</v>
      </c>
      <c r="K550" s="32" t="n">
        <v>0</v>
      </c>
      <c r="L550" s="31" t="n">
        <v>0</v>
      </c>
      <c r="M550" s="48" t="n">
        <v>4.5</v>
      </c>
      <c r="N550" s="48" t="n">
        <v>6.5</v>
      </c>
      <c r="O550" s="49" t="inlineStr">
        <is>
          <t>A hard-working defenseman showing offensive improvement every year. A long-term project.</t>
        </is>
      </c>
    </row>
    <row r="551">
      <c r="A551" s="47" t="inlineStr">
        <is>
          <t>☐</t>
        </is>
      </c>
      <c r="B551" t="inlineStr">
        <is>
          <t>Mace'o Phillips</t>
        </is>
      </c>
      <c r="C551" t="inlineStr">
        <is>
          <t>CGY</t>
        </is>
      </c>
      <c r="D551" t="inlineStr">
        <is>
          <t>D</t>
        </is>
      </c>
      <c r="E551" t="n">
        <v>19</v>
      </c>
      <c r="F551" t="n">
        <v>0</v>
      </c>
      <c r="G551" t="inlineStr">
        <is>
          <t>YES</t>
        </is>
      </c>
      <c r="I551" t="n">
        <v>0</v>
      </c>
      <c r="J551" s="31" t="n">
        <v>0</v>
      </c>
      <c r="K551" s="32" t="n">
        <v>0</v>
      </c>
      <c r="L551" s="31" t="n">
        <v>0</v>
      </c>
      <c r="M551" s="48" t="n">
        <v>4.5</v>
      </c>
      <c r="N551" s="48" t="n">
        <v>6.5</v>
      </c>
      <c r="O551" s="49" t="inlineStr">
        <is>
          <t>Gargantuan, defensively solid and decidedly mean, Phillips projects to be a physical and frequently penalized player at higher levels.</t>
        </is>
      </c>
    </row>
    <row r="552">
      <c r="A552" s="47" t="inlineStr">
        <is>
          <t>☐</t>
        </is>
      </c>
      <c r="B552" t="inlineStr">
        <is>
          <t>Quinn Hutson</t>
        </is>
      </c>
      <c r="C552" t="inlineStr">
        <is>
          <t>EDM</t>
        </is>
      </c>
      <c r="D552" t="inlineStr">
        <is>
          <t>F</t>
        </is>
      </c>
      <c r="E552" t="n">
        <v>24</v>
      </c>
      <c r="F552" t="n">
        <v>6</v>
      </c>
      <c r="G552" t="inlineStr">
        <is>
          <t>YES</t>
        </is>
      </c>
      <c r="I552" t="n">
        <v>4</v>
      </c>
      <c r="J552" s="31" t="n">
        <v>2.04</v>
      </c>
      <c r="K552" s="32" t="n">
        <v>0.51</v>
      </c>
      <c r="L552" s="31" t="n">
        <v>2.04</v>
      </c>
      <c r="M552" s="48" t="n">
        <v>4.5</v>
      </c>
      <c r="N552" s="48" t="n">
        <v>6</v>
      </c>
      <c r="O552" s="49" t="inlineStr">
        <is>
          <t>A responsible, fast-paced winger with good defensive instincts, he is an above-average skater with an excellent set of hands and a pro-level shot. Unlike his younger brothers Cole and Lane, he has limited upside but could become a valuable bottom-six forward.</t>
        </is>
      </c>
    </row>
    <row r="553">
      <c r="A553" s="47" t="inlineStr">
        <is>
          <t>☐</t>
        </is>
      </c>
      <c r="B553" t="inlineStr">
        <is>
          <t>Adam Ginning</t>
        </is>
      </c>
      <c r="C553" t="inlineStr">
        <is>
          <t>VGK</t>
        </is>
      </c>
      <c r="D553" t="inlineStr">
        <is>
          <t>D</t>
        </is>
      </c>
      <c r="E553" t="n">
        <v>26</v>
      </c>
      <c r="F553" t="n">
        <v>16</v>
      </c>
      <c r="G553" t="inlineStr">
        <is>
          <t>YES</t>
        </is>
      </c>
      <c r="I553" t="n">
        <v>5</v>
      </c>
      <c r="J553" s="31" t="n">
        <v>0.96</v>
      </c>
      <c r="K553" s="32" t="n">
        <v>0.19</v>
      </c>
      <c r="L553" s="31" t="n">
        <v>1.06</v>
      </c>
      <c r="M553" s="48" t="n">
        <v>4.5</v>
      </c>
      <c r="N553" s="48" t="n">
        <v>6</v>
      </c>
      <c r="O553" s="49" t="inlineStr">
        <is>
          <t>Punishing physical defenseman with limited offensive skills. Needs to work on his skating to reach the NHL but has middle-pair upside. Can provide a good amount of peripheral stats but not much in points.</t>
        </is>
      </c>
    </row>
    <row r="554">
      <c r="A554" s="47" t="inlineStr">
        <is>
          <t>☐</t>
        </is>
      </c>
      <c r="B554" t="inlineStr">
        <is>
          <t>Hiroki Gojsic</t>
        </is>
      </c>
      <c r="C554" t="inlineStr">
        <is>
          <t>NSH</t>
        </is>
      </c>
      <c r="D554" t="inlineStr">
        <is>
          <t>F</t>
        </is>
      </c>
      <c r="E554" t="n">
        <v>20</v>
      </c>
      <c r="F554" t="n">
        <v>0</v>
      </c>
      <c r="G554" t="inlineStr">
        <is>
          <t>YES</t>
        </is>
      </c>
      <c r="I554" t="n">
        <v>0</v>
      </c>
      <c r="J554" s="31" t="n">
        <v>0</v>
      </c>
      <c r="K554" s="32" t="n">
        <v>0</v>
      </c>
      <c r="L554" s="31" t="n">
        <v>0</v>
      </c>
      <c r="M554" s="48" t="n">
        <v>4.5</v>
      </c>
      <c r="N554" s="48" t="n">
        <v>6</v>
      </c>
      <c r="O554" s="49" t="inlineStr">
        <is>
          <t>A powerful winger with a strong shot and sound defensive awareness. Needs to develop offensively.</t>
        </is>
      </c>
    </row>
    <row r="555">
      <c r="A555" s="47" t="inlineStr">
        <is>
          <t>☐</t>
        </is>
      </c>
      <c r="B555" t="inlineStr">
        <is>
          <t>Jack Matier</t>
        </is>
      </c>
      <c r="C555" t="inlineStr">
        <is>
          <t>(N/A)</t>
        </is>
      </c>
      <c r="D555" t="inlineStr">
        <is>
          <t>D</t>
        </is>
      </c>
      <c r="E555" t="n">
        <v>23</v>
      </c>
      <c r="F555" t="n">
        <v>0</v>
      </c>
      <c r="G555" t="inlineStr">
        <is>
          <t>YES</t>
        </is>
      </c>
      <c r="I555" t="n">
        <v>0</v>
      </c>
      <c r="J555" s="31" t="n">
        <v>0</v>
      </c>
      <c r="K555" s="32" t="n">
        <v>0</v>
      </c>
      <c r="L555" s="31" t="n">
        <v>0</v>
      </c>
      <c r="M555" s="48" t="n">
        <v>4.5</v>
      </c>
      <c r="N555" s="48" t="n">
        <v>6</v>
      </c>
      <c r="O555" s="49" t="inlineStr">
        <is>
          <t>Pure defensive defenseman, limited offensive upside. Potential in blocks/hits leagues.</t>
        </is>
      </c>
    </row>
    <row r="556">
      <c r="A556" s="47" t="inlineStr">
        <is>
          <t>☐</t>
        </is>
      </c>
      <c r="B556" t="inlineStr">
        <is>
          <t>Jake Furlong</t>
        </is>
      </c>
      <c r="C556" t="inlineStr">
        <is>
          <t>CHI</t>
        </is>
      </c>
      <c r="D556" t="inlineStr">
        <is>
          <t>D</t>
        </is>
      </c>
      <c r="E556" t="n">
        <v>22</v>
      </c>
      <c r="F556" t="n">
        <v>0</v>
      </c>
      <c r="G556" t="inlineStr">
        <is>
          <t>YES</t>
        </is>
      </c>
      <c r="I556" t="n">
        <v>0</v>
      </c>
      <c r="J556" s="31" t="n">
        <v>0</v>
      </c>
      <c r="K556" s="32" t="n">
        <v>0</v>
      </c>
      <c r="L556" s="31" t="n">
        <v>0</v>
      </c>
      <c r="M556" s="48" t="n">
        <v>4.5</v>
      </c>
      <c r="N556" s="48" t="n">
        <v>6</v>
      </c>
      <c r="O556" s="49" t="inlineStr">
        <is>
          <t>Reliable two-way defender who moves the puck efficiently. Has potential as a bottom-of-the-lineup NHL defenseman.</t>
        </is>
      </c>
    </row>
    <row r="557">
      <c r="A557" s="47" t="inlineStr">
        <is>
          <t>☐</t>
        </is>
      </c>
      <c r="B557" t="inlineStr">
        <is>
          <t>Nikita Prishchepov</t>
        </is>
      </c>
      <c r="C557" t="inlineStr">
        <is>
          <t>COL</t>
        </is>
      </c>
      <c r="D557" t="inlineStr">
        <is>
          <t>F</t>
        </is>
      </c>
      <c r="E557" t="n">
        <v>22</v>
      </c>
      <c r="F557" t="n">
        <v>10</v>
      </c>
      <c r="G557" t="inlineStr">
        <is>
          <t>YES</t>
        </is>
      </c>
      <c r="I557" t="n">
        <v>0</v>
      </c>
      <c r="J557" s="31" t="n">
        <v>0</v>
      </c>
      <c r="K557" s="32" t="n">
        <v>0</v>
      </c>
      <c r="L557" s="31" t="n">
        <v>0</v>
      </c>
      <c r="M557" s="48" t="n">
        <v>4.5</v>
      </c>
      <c r="N557" s="48" t="n">
        <v>6</v>
      </c>
      <c r="O557" s="49" t="inlineStr">
        <is>
          <t>Injury-prone winger with bottom-six upside in real life and banger-league upside in fantasy hockey</t>
        </is>
      </c>
    </row>
    <row r="558">
      <c r="A558" s="47" t="inlineStr">
        <is>
          <t>☐</t>
        </is>
      </c>
      <c r="B558" t="inlineStr">
        <is>
          <t>Riley Duran</t>
        </is>
      </c>
      <c r="C558" t="inlineStr">
        <is>
          <t>BOS</t>
        </is>
      </c>
      <c r="D558" t="inlineStr">
        <is>
          <t>F</t>
        </is>
      </c>
      <c r="E558" t="n">
        <v>24</v>
      </c>
      <c r="F558" t="n">
        <v>2</v>
      </c>
      <c r="G558" t="inlineStr">
        <is>
          <t>YES</t>
        </is>
      </c>
      <c r="I558" t="n">
        <v>0</v>
      </c>
      <c r="J558" s="31" t="n">
        <v>0</v>
      </c>
      <c r="K558" s="32" t="n">
        <v>0</v>
      </c>
      <c r="L558" s="31" t="n">
        <v>0</v>
      </c>
      <c r="M558" s="48" t="n">
        <v>4.5</v>
      </c>
      <c r="N558" s="48" t="n">
        <v>6</v>
      </c>
      <c r="O558" s="49" t="inlineStr">
        <is>
          <t>Two-way center with good hands and playmaking ability. Needs to add size and improve physical game.</t>
        </is>
      </c>
    </row>
    <row r="559">
      <c r="A559" s="47" t="inlineStr">
        <is>
          <t>☐</t>
        </is>
      </c>
      <c r="B559" t="inlineStr">
        <is>
          <t>Rylan Singh</t>
        </is>
      </c>
      <c r="C559" t="inlineStr">
        <is>
          <t>SEA</t>
        </is>
      </c>
      <c r="D559" t="inlineStr">
        <is>
          <t>D</t>
        </is>
      </c>
      <c r="E559" t="n">
        <v>18</v>
      </c>
      <c r="F559" t="n">
        <v>0</v>
      </c>
      <c r="G559" t="inlineStr">
        <is>
          <t>YES</t>
        </is>
      </c>
      <c r="H559" t="n">
        <v>198</v>
      </c>
      <c r="I559" t="n">
        <v>0</v>
      </c>
      <c r="J559" s="31" t="n">
        <v>0</v>
      </c>
      <c r="K559" s="32" t="n">
        <v>0</v>
      </c>
      <c r="L559" s="31" t="n">
        <v>0</v>
      </c>
      <c r="M559" s="48" t="n">
        <v>4.5</v>
      </c>
      <c r="N559" s="48" t="n">
        <v>6</v>
      </c>
      <c r="O559" s="49" t="inlineStr">
        <is>
          <t>Singh provides value as a right-handed two-way defenceman, showcasing good puck movement and moderate defensive prowess, using his stick to make plays on or with the puck.</t>
        </is>
      </c>
    </row>
    <row r="560">
      <c r="A560" s="47" t="inlineStr">
        <is>
          <t>☐</t>
        </is>
      </c>
      <c r="B560" t="inlineStr">
        <is>
          <t>Ilya Safonov</t>
        </is>
      </c>
      <c r="C560" t="inlineStr">
        <is>
          <t>VAN</t>
        </is>
      </c>
      <c r="D560" t="inlineStr">
        <is>
          <t>F</t>
        </is>
      </c>
      <c r="E560" t="n">
        <v>25</v>
      </c>
      <c r="F560" t="n">
        <v>0</v>
      </c>
      <c r="G560" t="inlineStr">
        <is>
          <t>YES</t>
        </is>
      </c>
      <c r="I560" t="n">
        <v>0</v>
      </c>
      <c r="J560" s="31" t="n">
        <v>0</v>
      </c>
      <c r="K560" s="32" t="n">
        <v>0</v>
      </c>
      <c r="L560" s="31" t="n">
        <v>13.73</v>
      </c>
      <c r="M560" s="48" t="n">
        <v>4.5</v>
      </c>
      <c r="N560" s="48" t="n">
        <v>5.5</v>
      </c>
      <c r="O560" s="49" t="inlineStr">
        <is>
          <t>A smart defense-first type player and an excellent penalty killer with a big frame that sees the ice well. He makes good decisions with and without the puck and tends to be in the right place at the right time; there is potential for more of a two-way player within the right situation.</t>
        </is>
      </c>
    </row>
    <row r="561">
      <c r="A561" s="47" t="inlineStr">
        <is>
          <t>☐</t>
        </is>
      </c>
      <c r="B561" t="inlineStr">
        <is>
          <t>Dans Locmelis</t>
        </is>
      </c>
      <c r="C561" t="inlineStr">
        <is>
          <t>BOS</t>
        </is>
      </c>
      <c r="D561" t="inlineStr">
        <is>
          <t>F</t>
        </is>
      </c>
      <c r="E561" t="n">
        <v>22</v>
      </c>
      <c r="F561" t="n">
        <v>0</v>
      </c>
      <c r="G561" t="inlineStr">
        <is>
          <t>YES</t>
        </is>
      </c>
      <c r="I561" t="n">
        <v>0</v>
      </c>
      <c r="J561" s="31" t="n">
        <v>0</v>
      </c>
      <c r="K561" s="32" t="n">
        <v>0</v>
      </c>
      <c r="L561" s="31" t="n">
        <v>0</v>
      </c>
      <c r="M561" s="48" t="n">
        <v>4.5</v>
      </c>
      <c r="N561" s="48" t="n">
        <v>5.5</v>
      </c>
      <c r="O561" s="49" t="inlineStr">
        <is>
          <t>Two-way center with good hands and playmaking ability. Needs to add size and improve physical game.</t>
        </is>
      </c>
    </row>
    <row r="562">
      <c r="A562" s="47" t="inlineStr">
        <is>
          <t>☐</t>
        </is>
      </c>
      <c r="B562" t="inlineStr">
        <is>
          <t>Henrik Tikkanen</t>
        </is>
      </c>
      <c r="C562" t="inlineStr">
        <is>
          <t>NYI</t>
        </is>
      </c>
      <c r="D562" t="inlineStr">
        <is>
          <t>G</t>
        </is>
      </c>
      <c r="E562" t="n">
        <v>25</v>
      </c>
      <c r="F562" t="n">
        <v>0</v>
      </c>
      <c r="G562" t="inlineStr">
        <is>
          <t>YES</t>
        </is>
      </c>
      <c r="I562" t="n">
        <v>0</v>
      </c>
      <c r="J562" s="31" t="n">
        <v>0</v>
      </c>
      <c r="K562" s="32" t="n">
        <v>0</v>
      </c>
      <c r="L562" s="31" t="n">
        <v>0</v>
      </c>
      <c r="M562" s="48" t="n">
        <v>4.5</v>
      </c>
      <c r="N562" s="48" t="n">
        <v>5.5</v>
      </c>
      <c r="O562" s="49" t="inlineStr">
        <is>
          <t>While his technique needs development and consistency, he remains calm under pressure, effectively utilizes his size, and is agile for his size.</t>
        </is>
      </c>
    </row>
    <row r="563">
      <c r="A563" s="47" t="inlineStr">
        <is>
          <t>☐</t>
        </is>
      </c>
      <c r="B563" t="inlineStr">
        <is>
          <t>Kirill Kirsanov</t>
        </is>
      </c>
      <c r="C563" t="inlineStr">
        <is>
          <t>LAK</t>
        </is>
      </c>
      <c r="D563" t="inlineStr">
        <is>
          <t>D</t>
        </is>
      </c>
      <c r="E563" t="n">
        <v>23</v>
      </c>
      <c r="F563" t="n">
        <v>0</v>
      </c>
      <c r="G563" t="inlineStr">
        <is>
          <t>YES</t>
        </is>
      </c>
      <c r="I563" t="n">
        <v>0</v>
      </c>
      <c r="J563" s="31" t="n">
        <v>0</v>
      </c>
      <c r="K563" s="32" t="n">
        <v>0</v>
      </c>
      <c r="L563" s="31" t="n">
        <v>0</v>
      </c>
      <c r="M563" s="48" t="n">
        <v>4.5</v>
      </c>
      <c r="N563" s="48" t="n">
        <v>5.5</v>
      </c>
      <c r="O563" s="49" t="inlineStr">
        <is>
          <t>Cerebral defensive defenceman who is responsible in his own end and has a good stick. Can distribute the puck, indicating moderate offensive upside.</t>
        </is>
      </c>
    </row>
    <row r="564">
      <c r="A564" s="47" t="inlineStr">
        <is>
          <t>☐</t>
        </is>
      </c>
      <c r="B564" t="inlineStr">
        <is>
          <t>Viggo Gustafsson</t>
        </is>
      </c>
      <c r="C564" t="inlineStr">
        <is>
          <t>NSH</t>
        </is>
      </c>
      <c r="D564" t="inlineStr">
        <is>
          <t>D</t>
        </is>
      </c>
      <c r="E564" t="n">
        <v>20</v>
      </c>
      <c r="F564" t="n">
        <v>0</v>
      </c>
      <c r="G564" t="inlineStr">
        <is>
          <t>YES</t>
        </is>
      </c>
      <c r="I564" t="n">
        <v>0</v>
      </c>
      <c r="J564" s="31" t="n">
        <v>0</v>
      </c>
      <c r="K564" s="32" t="n">
        <v>0</v>
      </c>
      <c r="L564" s="31" t="n">
        <v>0</v>
      </c>
      <c r="M564" s="48" t="n">
        <v>4.5</v>
      </c>
      <c r="N564" s="48" t="n">
        <v>5.5</v>
      </c>
      <c r="O564" s="49" t="inlineStr">
        <is>
          <t>A reliable defensive specialist who moves well and has bottom-pairing upside.</t>
        </is>
      </c>
    </row>
    <row r="565">
      <c r="A565" s="47" t="inlineStr">
        <is>
          <t>☐</t>
        </is>
      </c>
      <c r="B565" t="inlineStr">
        <is>
          <t>Viliam Kmec</t>
        </is>
      </c>
      <c r="C565" t="inlineStr">
        <is>
          <t>VGK</t>
        </is>
      </c>
      <c r="D565" t="inlineStr">
        <is>
          <t>D</t>
        </is>
      </c>
      <c r="E565" t="n">
        <v>22</v>
      </c>
      <c r="F565" t="n">
        <v>0</v>
      </c>
      <c r="G565" t="inlineStr">
        <is>
          <t>YES</t>
        </is>
      </c>
      <c r="I565" t="n">
        <v>0</v>
      </c>
      <c r="J565" s="31" t="n">
        <v>0</v>
      </c>
      <c r="K565" s="32" t="n">
        <v>0</v>
      </c>
      <c r="L565" s="31" t="n">
        <v>0</v>
      </c>
      <c r="M565" s="48" t="n">
        <v>4.5</v>
      </c>
      <c r="N565" s="48" t="n">
        <v>5.5</v>
      </c>
      <c r="O565" s="49" t="inlineStr">
        <is>
          <t>A strong all-around defenseman with pro-ready size.</t>
        </is>
      </c>
    </row>
    <row r="566">
      <c r="A566" s="47" t="inlineStr">
        <is>
          <t>☐</t>
        </is>
      </c>
      <c r="B566" t="inlineStr">
        <is>
          <t>William Wallinder</t>
        </is>
      </c>
      <c r="C566" t="inlineStr">
        <is>
          <t>DET</t>
        </is>
      </c>
      <c r="D566" t="inlineStr">
        <is>
          <t>D</t>
        </is>
      </c>
      <c r="E566" t="n">
        <v>24</v>
      </c>
      <c r="F566" t="n">
        <v>0</v>
      </c>
      <c r="G566" t="inlineStr">
        <is>
          <t>YES</t>
        </is>
      </c>
      <c r="I566" t="n">
        <v>0</v>
      </c>
      <c r="J566" s="31" t="n">
        <v>0</v>
      </c>
      <c r="K566" s="32" t="n">
        <v>0</v>
      </c>
      <c r="L566" s="31" t="n">
        <v>0</v>
      </c>
      <c r="M566" s="48" t="n">
        <v>4.5</v>
      </c>
      <c r="N566" s="48" t="n">
        <v>5.5</v>
      </c>
      <c r="O566" s="49" t="inlineStr">
        <is>
          <t>A puck-rushing defenseman with great size and skating ability, he lacks offensive upside but has good puck skills and a decent shot. Needs to improve defensively and with his decision-making; projects as a third-pair defenseman with second-pair upside.</t>
        </is>
      </c>
    </row>
    <row r="567">
      <c r="A567" s="47" t="inlineStr">
        <is>
          <t>☐</t>
        </is>
      </c>
      <c r="B567" t="inlineStr">
        <is>
          <t>Xavier Veilleux</t>
        </is>
      </c>
      <c r="C567" t="inlineStr">
        <is>
          <t>NYI</t>
        </is>
      </c>
      <c r="D567" t="inlineStr">
        <is>
          <t>D</t>
        </is>
      </c>
      <c r="E567" t="n">
        <v>20</v>
      </c>
      <c r="F567" t="n">
        <v>0</v>
      </c>
      <c r="G567" t="inlineStr">
        <is>
          <t>YES</t>
        </is>
      </c>
      <c r="I567" t="n">
        <v>0</v>
      </c>
      <c r="J567" s="31" t="n">
        <v>0</v>
      </c>
      <c r="K567" s="32" t="n">
        <v>0</v>
      </c>
      <c r="L567" s="31" t="n">
        <v>0</v>
      </c>
      <c r="M567" s="48" t="n">
        <v>4.5</v>
      </c>
      <c r="N567" s="48" t="n">
        <v>5.5</v>
      </c>
      <c r="O567" s="49" t="inlineStr">
        <is>
          <t>Strong two-way, puck-moving defenseman with good vision and some offensive upside. His ability to manipulate defenders to open a passing lane and create opportunities for his teammates helps to drive play for his team in every area of the ice. He has great discipline and uses his skating to help provide stability to the backend, allowing for consistently positive plus-minus statistics that can help contribute to leagues with that category.</t>
        </is>
      </c>
    </row>
    <row r="568">
      <c r="A568" s="47" t="inlineStr">
        <is>
          <t>☐</t>
        </is>
      </c>
      <c r="B568" t="inlineStr">
        <is>
          <t>Avery Hayes</t>
        </is>
      </c>
      <c r="C568" t="inlineStr">
        <is>
          <t>PIT</t>
        </is>
      </c>
      <c r="D568" t="inlineStr">
        <is>
          <t>F</t>
        </is>
      </c>
      <c r="E568" t="n">
        <v>23</v>
      </c>
      <c r="F568" t="n">
        <v>16</v>
      </c>
      <c r="G568" t="inlineStr">
        <is>
          <t>YES</t>
        </is>
      </c>
      <c r="I568" t="n">
        <v>16</v>
      </c>
      <c r="J568" s="31" t="n">
        <v>9.51</v>
      </c>
      <c r="K568" s="32" t="n">
        <v>0.59</v>
      </c>
      <c r="L568" s="31" t="n">
        <v>24.81</v>
      </c>
      <c r="M568" s="48" t="n">
        <v>4.5</v>
      </c>
      <c r="N568" s="48" t="n">
        <v>5</v>
      </c>
      <c r="O568" s="49" t="inlineStr">
        <is>
          <t>Undrafted forward with a winning pedigree. Developing well in the minors.</t>
        </is>
      </c>
    </row>
    <row r="569">
      <c r="A569" s="47" t="inlineStr">
        <is>
          <t>☐</t>
        </is>
      </c>
      <c r="B569" t="inlineStr">
        <is>
          <t>Abram Wiebe</t>
        </is>
      </c>
      <c r="C569" t="inlineStr">
        <is>
          <t>CGY</t>
        </is>
      </c>
      <c r="D569" t="inlineStr">
        <is>
          <t>D</t>
        </is>
      </c>
      <c r="E569" t="n">
        <v>23</v>
      </c>
      <c r="F569" t="n">
        <v>4</v>
      </c>
      <c r="G569" t="inlineStr">
        <is>
          <t>YES</t>
        </is>
      </c>
      <c r="I569" t="n">
        <v>4</v>
      </c>
      <c r="J569" s="31" t="n">
        <v>0.77</v>
      </c>
      <c r="K569" s="32" t="n">
        <v>0.19</v>
      </c>
      <c r="L569" s="31" t="n">
        <v>0.78</v>
      </c>
      <c r="M569" s="48" t="n">
        <v>4.5</v>
      </c>
      <c r="N569" s="48" t="n">
        <v>5</v>
      </c>
      <c r="O569" s="49" t="inlineStr">
        <is>
          <t>NHL sized two-way defenseman.</t>
        </is>
      </c>
    </row>
    <row r="570">
      <c r="A570" s="47" t="inlineStr">
        <is>
          <t>☐</t>
        </is>
      </c>
      <c r="B570" t="inlineStr">
        <is>
          <t>Aatu Jamsen</t>
        </is>
      </c>
      <c r="C570" t="inlineStr">
        <is>
          <t>LAK</t>
        </is>
      </c>
      <c r="D570" t="inlineStr">
        <is>
          <t>F</t>
        </is>
      </c>
      <c r="E570" t="n">
        <v>24</v>
      </c>
      <c r="F570" t="n">
        <v>0</v>
      </c>
      <c r="G570" t="inlineStr">
        <is>
          <t>YES</t>
        </is>
      </c>
      <c r="I570" t="n">
        <v>0</v>
      </c>
      <c r="J570" s="31" t="n">
        <v>0</v>
      </c>
      <c r="K570" s="32" t="n">
        <v>0</v>
      </c>
      <c r="L570" s="31" t="n">
        <v>0</v>
      </c>
      <c r="M570" s="48" t="n">
        <v>4.5</v>
      </c>
      <c r="N570" s="48" t="n">
        <v>5</v>
      </c>
      <c r="O570" s="49" t="inlineStr">
        <is>
          <t>Skilled and creative winger with scoring upside.</t>
        </is>
      </c>
    </row>
    <row r="571">
      <c r="A571" s="47" t="inlineStr">
        <is>
          <t>☐</t>
        </is>
      </c>
      <c r="B571" t="inlineStr">
        <is>
          <t>Andre Gasseau</t>
        </is>
      </c>
      <c r="C571" t="inlineStr">
        <is>
          <t>SJS</t>
        </is>
      </c>
      <c r="D571" t="inlineStr">
        <is>
          <t>F</t>
        </is>
      </c>
      <c r="E571" t="n">
        <v>23</v>
      </c>
      <c r="F571" t="n">
        <v>0</v>
      </c>
      <c r="G571" t="inlineStr">
        <is>
          <t>YES</t>
        </is>
      </c>
      <c r="I571" t="n">
        <v>0</v>
      </c>
      <c r="J571" s="31" t="n">
        <v>0</v>
      </c>
      <c r="K571" s="32" t="n">
        <v>0</v>
      </c>
      <c r="L571" s="31" t="n">
        <v>0</v>
      </c>
      <c r="M571" s="48" t="n">
        <v>4.5</v>
      </c>
      <c r="N571" s="48" t="n">
        <v>5</v>
      </c>
      <c r="O571" s="49" t="inlineStr">
        <is>
          <t>A mobile power forward with a hard shot and the ability to find open space.</t>
        </is>
      </c>
    </row>
    <row r="572">
      <c r="A572" s="47" t="inlineStr">
        <is>
          <t>☐</t>
        </is>
      </c>
      <c r="B572" t="inlineStr">
        <is>
          <t>Ben Hemmerling</t>
        </is>
      </c>
      <c r="C572" t="inlineStr">
        <is>
          <t>VGK</t>
        </is>
      </c>
      <c r="D572" t="inlineStr">
        <is>
          <t>F</t>
        </is>
      </c>
      <c r="E572" t="n">
        <v>22</v>
      </c>
      <c r="F572" t="n">
        <v>0</v>
      </c>
      <c r="G572" t="inlineStr">
        <is>
          <t>YES</t>
        </is>
      </c>
      <c r="I572" t="n">
        <v>0</v>
      </c>
      <c r="J572" s="31" t="n">
        <v>0</v>
      </c>
      <c r="K572" s="32" t="n">
        <v>0</v>
      </c>
      <c r="L572" s="31" t="n">
        <v>0</v>
      </c>
      <c r="M572" s="48" t="n">
        <v>4.5</v>
      </c>
      <c r="N572" s="48" t="n">
        <v>5</v>
      </c>
      <c r="O572" s="49" t="inlineStr">
        <is>
          <t>A smart offensive decision maker with a knack for play-making, he will need to avoid being pushed to the perimeter to create offense as a pro without a high level shot. If he gets stronger and perhaps a bit more agile in small areas, he could become a water-bug type of bottom-six contributor</t>
        </is>
      </c>
    </row>
    <row r="573">
      <c r="A573" s="47" t="inlineStr">
        <is>
          <t>☐</t>
        </is>
      </c>
      <c r="B573" t="inlineStr">
        <is>
          <t>Brian Zanetti</t>
        </is>
      </c>
      <c r="C573" t="inlineStr">
        <is>
          <t>PHI</t>
        </is>
      </c>
      <c r="D573" t="inlineStr">
        <is>
          <t>D</t>
        </is>
      </c>
      <c r="E573" t="n">
        <v>23</v>
      </c>
      <c r="F573" t="n">
        <v>0</v>
      </c>
      <c r="G573" t="inlineStr">
        <is>
          <t>YES</t>
        </is>
      </c>
      <c r="I573" t="n">
        <v>0</v>
      </c>
      <c r="J573" s="31" t="n">
        <v>0</v>
      </c>
      <c r="K573" s="32" t="n">
        <v>0</v>
      </c>
      <c r="L573" s="31" t="n">
        <v>0</v>
      </c>
      <c r="M573" s="48" t="n">
        <v>4.5</v>
      </c>
      <c r="N573" s="48" t="n">
        <v>5</v>
      </c>
      <c r="O573" s="49" t="inlineStr">
        <is>
          <t>A mobile puck-moving defenseman who can take care of the defensive end of the ice. Lacks offensive upside.</t>
        </is>
      </c>
    </row>
    <row r="574">
      <c r="A574" s="47" t="inlineStr">
        <is>
          <t>☐</t>
        </is>
      </c>
      <c r="B574" t="inlineStr">
        <is>
          <t>Colton Roberts</t>
        </is>
      </c>
      <c r="C574" t="inlineStr">
        <is>
          <t>SJS</t>
        </is>
      </c>
      <c r="D574" t="inlineStr">
        <is>
          <t>D</t>
        </is>
      </c>
      <c r="E574" t="n">
        <v>20</v>
      </c>
      <c r="F574" t="n">
        <v>0</v>
      </c>
      <c r="G574" t="inlineStr">
        <is>
          <t>YES</t>
        </is>
      </c>
      <c r="I574" t="n">
        <v>0</v>
      </c>
      <c r="J574" s="31" t="n">
        <v>0</v>
      </c>
      <c r="K574" s="32" t="n">
        <v>0</v>
      </c>
      <c r="L574" s="31" t="n">
        <v>0</v>
      </c>
      <c r="M574" s="48" t="n">
        <v>4.5</v>
      </c>
      <c r="N574" s="48" t="n">
        <v>5</v>
      </c>
      <c r="O574" s="49" t="inlineStr">
        <is>
          <t>Smooth-skating defense-minded defenseman who can make the occasional strong breakout pass. Lacks offensive pop and struggles against the rush, but projects as a solid bottom-pair NHLer.</t>
        </is>
      </c>
    </row>
    <row r="575">
      <c r="A575" s="47" t="inlineStr">
        <is>
          <t>☐</t>
        </is>
      </c>
      <c r="B575" t="inlineStr">
        <is>
          <t>Dylan Hryckowian</t>
        </is>
      </c>
      <c r="C575" t="inlineStr">
        <is>
          <t>DAL</t>
        </is>
      </c>
      <c r="D575" t="inlineStr">
        <is>
          <t>F</t>
        </is>
      </c>
      <c r="E575" t="n">
        <v>22</v>
      </c>
      <c r="F575" t="n">
        <v>0</v>
      </c>
      <c r="G575" t="inlineStr">
        <is>
          <t>YES</t>
        </is>
      </c>
      <c r="I575" t="n">
        <v>0</v>
      </c>
      <c r="J575" s="31" t="n">
        <v>0</v>
      </c>
      <c r="K575" s="32" t="n">
        <v>0</v>
      </c>
      <c r="L575" s="31" t="n">
        <v>0</v>
      </c>
      <c r="M575" s="48" t="n">
        <v>4.5</v>
      </c>
      <c r="N575" s="48" t="n">
        <v>5</v>
      </c>
      <c r="O575" s="49" t="inlineStr">
        <is>
          <t>Competitive right-shot winger whose fantasy case comes from touch plays, second-layer offense, and enough finishing to matter when he is around the net. The upside is more complementary scorer than true power-play driver, so he projects better as a deeper-league watch than a headline fantasy asset.</t>
        </is>
      </c>
    </row>
    <row r="576">
      <c r="A576" s="47" t="inlineStr">
        <is>
          <t>☐</t>
        </is>
      </c>
      <c r="B576" t="inlineStr">
        <is>
          <t>Filip Nordberg</t>
        </is>
      </c>
      <c r="C576" t="inlineStr">
        <is>
          <t>OTT</t>
        </is>
      </c>
      <c r="D576" t="inlineStr">
        <is>
          <t>D</t>
        </is>
      </c>
      <c r="E576" t="n">
        <v>22</v>
      </c>
      <c r="F576" t="n">
        <v>0</v>
      </c>
      <c r="G576" t="inlineStr">
        <is>
          <t>YES</t>
        </is>
      </c>
      <c r="I576" t="n">
        <v>0</v>
      </c>
      <c r="J576" s="31" t="n">
        <v>0</v>
      </c>
      <c r="K576" s="32" t="n">
        <v>0</v>
      </c>
      <c r="L576" s="31" t="n">
        <v>0</v>
      </c>
      <c r="M576" s="48" t="n">
        <v>4.5</v>
      </c>
      <c r="N576" s="48" t="n">
        <v>5</v>
      </c>
      <c r="O576" s="49" t="inlineStr">
        <is>
          <t>He’s a strong skater who possesses fairly good puck-handling skills. He plays a very physical game and likes to finish his hits.</t>
        </is>
      </c>
    </row>
    <row r="577">
      <c r="A577" s="47" t="inlineStr">
        <is>
          <t>☐</t>
        </is>
      </c>
      <c r="B577" t="inlineStr">
        <is>
          <t>Luken Huff</t>
        </is>
      </c>
      <c r="C577" t="inlineStr">
        <is>
          <t>SEA</t>
        </is>
      </c>
      <c r="D577" t="inlineStr">
        <is>
          <t>D</t>
        </is>
      </c>
      <c r="E577" t="n">
        <v>20</v>
      </c>
      <c r="F577" t="n">
        <v>0</v>
      </c>
      <c r="G577" t="inlineStr">
        <is>
          <t>YES</t>
        </is>
      </c>
      <c r="H577" t="n">
        <v>148</v>
      </c>
      <c r="I577" t="n">
        <v>0</v>
      </c>
      <c r="J577" s="31" t="n">
        <v>0</v>
      </c>
      <c r="K577" s="32" t="n">
        <v>0</v>
      </c>
      <c r="L577" s="31" t="n">
        <v>0</v>
      </c>
      <c r="M577" s="48" t="n">
        <v>4.5</v>
      </c>
      <c r="N577" s="48" t="n">
        <v>5</v>
      </c>
      <c r="O577" s="49" t="inlineStr">
        <is>
          <t>A defensive defenseman drafted as an overager. Not much offense to provide, but could establish as a bottom pair defender.</t>
        </is>
      </c>
    </row>
    <row r="578">
      <c r="A578" s="47" t="inlineStr">
        <is>
          <t>☐</t>
        </is>
      </c>
      <c r="B578" t="inlineStr">
        <is>
          <t>Michal Capos</t>
        </is>
      </c>
      <c r="C578" t="inlineStr">
        <is>
          <t>(N/A)</t>
        </is>
      </c>
      <c r="D578" t="inlineStr">
        <is>
          <t>D</t>
        </is>
      </c>
      <c r="E578" t="n">
        <v>19</v>
      </c>
      <c r="F578" t="n">
        <v>0</v>
      </c>
      <c r="G578" t="inlineStr">
        <is>
          <t>YES</t>
        </is>
      </c>
      <c r="I578" t="n">
        <v>0</v>
      </c>
      <c r="J578" s="31" t="n">
        <v>0</v>
      </c>
      <c r="K578" s="32" t="n">
        <v>0</v>
      </c>
      <c r="L578" s="31" t="n">
        <v>0</v>
      </c>
      <c r="M578" s="48" t="n">
        <v>4.5</v>
      </c>
      <c r="N578" s="48" t="n">
        <v>5</v>
      </c>
      <c r="O578" s="49" t="inlineStr">
        <is>
          <t>A towering blueliner who has come to showcase his defensive abilities in North America.</t>
        </is>
      </c>
      <c r="P578" t="inlineStr">
        <is>
          <t>no NHL record - import or junior</t>
        </is>
      </c>
    </row>
    <row r="579">
      <c r="A579" s="47" t="inlineStr">
        <is>
          <t>☐</t>
        </is>
      </c>
      <c r="B579" t="inlineStr">
        <is>
          <t>Miko Matikka</t>
        </is>
      </c>
      <c r="C579" t="inlineStr">
        <is>
          <t>UTA</t>
        </is>
      </c>
      <c r="D579" t="inlineStr">
        <is>
          <t>F</t>
        </is>
      </c>
      <c r="E579" t="n">
        <v>22</v>
      </c>
      <c r="F579" t="n">
        <v>0</v>
      </c>
      <c r="G579" t="inlineStr">
        <is>
          <t>YES</t>
        </is>
      </c>
      <c r="I579" t="n">
        <v>0</v>
      </c>
      <c r="J579" s="31" t="n">
        <v>0</v>
      </c>
      <c r="K579" s="32" t="n">
        <v>0</v>
      </c>
      <c r="L579" s="31" t="n">
        <v>0</v>
      </c>
      <c r="M579" s="48" t="n">
        <v>4.5</v>
      </c>
      <c r="N579" s="48" t="n">
        <v>5</v>
      </c>
      <c r="O579" s="49" t="inlineStr">
        <is>
          <t>Big-bodied power forward with a powerful shot and a solid offensive toolkit with good passing abilities. Injuries have slowed down his development, could be a good, versatile NHL player if he continues to develop.</t>
        </is>
      </c>
    </row>
    <row r="580">
      <c r="A580" s="47" t="inlineStr">
        <is>
          <t>☐</t>
        </is>
      </c>
      <c r="B580" t="inlineStr">
        <is>
          <t>Noel Pakarinen</t>
        </is>
      </c>
      <c r="C580" t="inlineStr">
        <is>
          <t>VGK</t>
        </is>
      </c>
      <c r="D580" t="inlineStr">
        <is>
          <t>F</t>
        </is>
      </c>
      <c r="E580" t="n">
        <v>18</v>
      </c>
      <c r="F580" t="n">
        <v>0</v>
      </c>
      <c r="G580" t="inlineStr">
        <is>
          <t>YES</t>
        </is>
      </c>
      <c r="H580" t="n">
        <v>207</v>
      </c>
      <c r="I580" t="n">
        <v>0</v>
      </c>
      <c r="J580" s="31" t="n">
        <v>0</v>
      </c>
      <c r="K580" s="32" t="n">
        <v>0</v>
      </c>
      <c r="L580" s="31" t="n">
        <v>0</v>
      </c>
      <c r="M580" s="48" t="n">
        <v>4.5</v>
      </c>
      <c r="N580" s="48" t="n">
        <v>5</v>
      </c>
      <c r="O580" s="49" t="inlineStr">
        <is>
          <t>Heavy 6-2 forechecking winger who turns size and lateral mobility into takeaways and slot chances, with a finishing touch to go with the grind. A mid-round profile Finnish scouting rates above the English boards, projecting as a complementary middle-six scorer with peripheral value.</t>
        </is>
      </c>
    </row>
    <row r="581">
      <c r="A581" s="47" t="inlineStr">
        <is>
          <t>☐</t>
        </is>
      </c>
      <c r="B581" t="inlineStr">
        <is>
          <t>Ola Palme</t>
        </is>
      </c>
      <c r="C581" t="inlineStr">
        <is>
          <t>SEA</t>
        </is>
      </c>
      <c r="D581" t="inlineStr">
        <is>
          <t>D</t>
        </is>
      </c>
      <c r="E581" t="n">
        <v>18</v>
      </c>
      <c r="F581" t="n">
        <v>0</v>
      </c>
      <c r="G581" t="inlineStr">
        <is>
          <t>YES</t>
        </is>
      </c>
      <c r="H581" t="n">
        <v>166</v>
      </c>
      <c r="I581" t="n">
        <v>0</v>
      </c>
      <c r="J581" s="31" t="n">
        <v>0</v>
      </c>
      <c r="K581" s="32" t="n">
        <v>0</v>
      </c>
      <c r="L581" s="31" t="n">
        <v>0</v>
      </c>
      <c r="M581" s="48" t="n">
        <v>4.5</v>
      </c>
      <c r="N581" s="48" t="n">
        <v>5</v>
      </c>
      <c r="O581" s="49" t="inlineStr">
        <is>
          <t>Mobile, two-way left-shot defenseman who moves the puck cleanly and reads the game well beyond his draft slot. The fantasy ceiling hinges on power-play access, which isn’t guaranteed, so the realistic value is a steady second-pairing role with second-unit looks at best.</t>
        </is>
      </c>
    </row>
    <row r="582">
      <c r="A582" s="47" t="inlineStr">
        <is>
          <t>☐</t>
        </is>
      </c>
      <c r="B582" t="inlineStr">
        <is>
          <t>Olivier Nadeau</t>
        </is>
      </c>
      <c r="C582" t="inlineStr">
        <is>
          <t>(N/A)</t>
        </is>
      </c>
      <c r="D582" t="inlineStr">
        <is>
          <t>F</t>
        </is>
      </c>
      <c r="E582" t="n">
        <v>23</v>
      </c>
      <c r="F582" t="n">
        <v>0</v>
      </c>
      <c r="G582" t="inlineStr">
        <is>
          <t>YES</t>
        </is>
      </c>
      <c r="I582" t="n">
        <v>0</v>
      </c>
      <c r="J582" s="31" t="n">
        <v>0</v>
      </c>
      <c r="K582" s="32" t="n">
        <v>0</v>
      </c>
      <c r="L582" s="31" t="n">
        <v>0</v>
      </c>
      <c r="M582" s="48" t="n">
        <v>4.5</v>
      </c>
      <c r="N582" s="48" t="n">
        <v>5</v>
      </c>
      <c r="O582" s="49" t="inlineStr">
        <is>
          <t>A playmaker who demonstrates moments of power and control, but whose vision and line-driving elements continue to be a work in progress.</t>
        </is>
      </c>
    </row>
    <row r="583">
      <c r="A583" s="47" t="inlineStr">
        <is>
          <t>☐</t>
        </is>
      </c>
      <c r="B583" t="inlineStr">
        <is>
          <t>Oskar Pettersson</t>
        </is>
      </c>
      <c r="C583" t="inlineStr">
        <is>
          <t>OTT</t>
        </is>
      </c>
      <c r="D583" t="inlineStr">
        <is>
          <t>F</t>
        </is>
      </c>
      <c r="E583" t="n">
        <v>22</v>
      </c>
      <c r="F583" t="n">
        <v>0</v>
      </c>
      <c r="G583" t="inlineStr">
        <is>
          <t>YES</t>
        </is>
      </c>
      <c r="I583" t="n">
        <v>0</v>
      </c>
      <c r="J583" s="31" t="n">
        <v>0</v>
      </c>
      <c r="K583" s="32" t="n">
        <v>0</v>
      </c>
      <c r="L583" s="31" t="n">
        <v>0</v>
      </c>
      <c r="M583" s="48" t="n">
        <v>4.5</v>
      </c>
      <c r="N583" s="48" t="n">
        <v>5</v>
      </c>
      <c r="O583" s="49" t="inlineStr">
        <is>
          <t>He’s an average skater who is very adept at getting open in front of the opposition’s net and using his quick release to score goals.</t>
        </is>
      </c>
    </row>
    <row r="584">
      <c r="A584" s="47" t="inlineStr">
        <is>
          <t>☐</t>
        </is>
      </c>
      <c r="B584" t="inlineStr">
        <is>
          <t>Atro Leppanen</t>
        </is>
      </c>
      <c r="C584" t="inlineStr">
        <is>
          <t>EDM</t>
        </is>
      </c>
      <c r="D584" t="inlineStr">
        <is>
          <t>D</t>
        </is>
      </c>
      <c r="E584" t="n">
        <v>27</v>
      </c>
      <c r="F584" t="n">
        <v>0</v>
      </c>
      <c r="G584" t="inlineStr">
        <is>
          <t>YES</t>
        </is>
      </c>
      <c r="I584" t="n">
        <v>0</v>
      </c>
      <c r="J584" s="31" t="n">
        <v>0</v>
      </c>
      <c r="K584" s="32" t="n">
        <v>0</v>
      </c>
      <c r="L584" s="31" t="n">
        <v>0</v>
      </c>
      <c r="M584" s="48" t="n">
        <v>4.5</v>
      </c>
      <c r="N584" s="48" t="n">
        <v>4.5</v>
      </c>
      <c r="O584" s="49" t="inlineStr">
        <is>
          <t>A dynamic, late-blooming, left-shot depth defenseman who plays a high-risk, high-reward game style. He struggles defensively, but his offensive game is intriguing.</t>
        </is>
      </c>
    </row>
    <row r="585">
      <c r="A585" s="47" t="inlineStr">
        <is>
          <t>☐</t>
        </is>
      </c>
      <c r="B585" t="inlineStr">
        <is>
          <t>Callum Tung</t>
        </is>
      </c>
      <c r="C585" t="inlineStr">
        <is>
          <t>NYR</t>
        </is>
      </c>
      <c r="D585" t="inlineStr">
        <is>
          <t>G</t>
        </is>
      </c>
      <c r="E585" t="n">
        <v>22</v>
      </c>
      <c r="F585" t="n">
        <v>0</v>
      </c>
      <c r="G585" t="inlineStr">
        <is>
          <t>YES</t>
        </is>
      </c>
      <c r="I585" t="n">
        <v>0</v>
      </c>
      <c r="J585" s="31" t="n">
        <v>0</v>
      </c>
      <c r="K585" s="32" t="n">
        <v>0</v>
      </c>
      <c r="L585" s="31" t="n">
        <v>0</v>
      </c>
      <c r="M585" s="48" t="n">
        <v>4.5</v>
      </c>
      <c r="N585" s="48" t="n">
        <v>4.5</v>
      </c>
      <c r="O585" s="49" t="inlineStr">
        <is>
          <t>A talented young goaltender with NHL potential.</t>
        </is>
      </c>
    </row>
    <row r="586">
      <c r="A586" s="47" t="inlineStr">
        <is>
          <t>☐</t>
        </is>
      </c>
      <c r="B586" t="inlineStr">
        <is>
          <t>Connor Levis</t>
        </is>
      </c>
      <c r="C586" t="inlineStr">
        <is>
          <t>WPG</t>
        </is>
      </c>
      <c r="D586" t="inlineStr">
        <is>
          <t>F</t>
        </is>
      </c>
      <c r="E586" t="n">
        <v>21</v>
      </c>
      <c r="F586" t="n">
        <v>0</v>
      </c>
      <c r="G586" t="inlineStr">
        <is>
          <t>YES</t>
        </is>
      </c>
      <c r="I586" t="n">
        <v>0</v>
      </c>
      <c r="J586" s="31" t="n">
        <v>0</v>
      </c>
      <c r="K586" s="32" t="n">
        <v>0</v>
      </c>
      <c r="L586" s="31" t="n">
        <v>0</v>
      </c>
      <c r="M586" s="48" t="n">
        <v>4.5</v>
      </c>
      <c r="N586" s="48" t="n">
        <v>4.5</v>
      </c>
      <c r="O586" s="49" t="inlineStr">
        <is>
          <t>Intelligent, hardworking, two-way forward that compliments higher skilled players. An excellent skater who’s defensively responsible. Capable of contributing to a second power-play unit and being relied on as a penalty killer. He is a facilitator more than a creator with the puck—a long-term prospect with bottom-six depth potential.</t>
        </is>
      </c>
    </row>
    <row r="587">
      <c r="A587" s="47" t="inlineStr">
        <is>
          <t>☐</t>
        </is>
      </c>
      <c r="B587" t="inlineStr">
        <is>
          <t>George Fegaras</t>
        </is>
      </c>
      <c r="C587" t="inlineStr">
        <is>
          <t>DAL</t>
        </is>
      </c>
      <c r="D587" t="inlineStr">
        <is>
          <t>D</t>
        </is>
      </c>
      <c r="E587" t="n">
        <v>22</v>
      </c>
      <c r="F587" t="n">
        <v>0</v>
      </c>
      <c r="G587" t="inlineStr">
        <is>
          <t>YES</t>
        </is>
      </c>
      <c r="I587" t="n">
        <v>0</v>
      </c>
      <c r="J587" s="31" t="n">
        <v>0</v>
      </c>
      <c r="K587" s="32" t="n">
        <v>0</v>
      </c>
      <c r="L587" s="31" t="n">
        <v>0</v>
      </c>
      <c r="M587" s="48" t="n">
        <v>4.5</v>
      </c>
      <c r="N587" s="48" t="n">
        <v>4.5</v>
      </c>
      <c r="O587" s="49" t="inlineStr">
        <is>
          <t>A strong two-way defenseman with good skating and mobility with an accurate shot. Needs to show improvement defensively at the next level but has the potential to be a second-pairing, puck-moving defenseman with power play duties.</t>
        </is>
      </c>
    </row>
    <row r="588">
      <c r="A588" s="47" t="inlineStr">
        <is>
          <t>☐</t>
        </is>
      </c>
      <c r="B588" t="inlineStr">
        <is>
          <t>Linus Funck</t>
        </is>
      </c>
      <c r="C588" t="inlineStr">
        <is>
          <t>COL</t>
        </is>
      </c>
      <c r="D588" t="inlineStr">
        <is>
          <t>D</t>
        </is>
      </c>
      <c r="E588" t="n">
        <v>19</v>
      </c>
      <c r="F588" t="n">
        <v>0</v>
      </c>
      <c r="G588" t="inlineStr">
        <is>
          <t>YES</t>
        </is>
      </c>
      <c r="I588" t="n">
        <v>0</v>
      </c>
      <c r="J588" s="31" t="n">
        <v>0</v>
      </c>
      <c r="K588" s="32" t="n">
        <v>0</v>
      </c>
      <c r="L588" s="31" t="n">
        <v>0</v>
      </c>
      <c r="M588" s="48" t="n">
        <v>4.5</v>
      </c>
      <c r="N588" s="48" t="n">
        <v>4.5</v>
      </c>
      <c r="O588" s="49" t="inlineStr">
        <is>
          <t>Tall, lean blueliner with good defensive reach and moderate offensive upside</t>
        </is>
      </c>
    </row>
    <row r="589">
      <c r="A589" s="47" t="inlineStr">
        <is>
          <t>☐</t>
        </is>
      </c>
      <c r="B589" t="inlineStr">
        <is>
          <t>Matous Kucharcik</t>
        </is>
      </c>
      <c r="C589" t="inlineStr">
        <is>
          <t>BUF</t>
        </is>
      </c>
      <c r="D589" t="inlineStr">
        <is>
          <t>F</t>
        </is>
      </c>
      <c r="E589" t="n">
        <v>19</v>
      </c>
      <c r="F589" t="n">
        <v>0</v>
      </c>
      <c r="G589" t="inlineStr">
        <is>
          <t>YES</t>
        </is>
      </c>
      <c r="I589" t="n">
        <v>0</v>
      </c>
      <c r="J589" s="31" t="n">
        <v>0</v>
      </c>
      <c r="K589" s="32" t="n">
        <v>0</v>
      </c>
      <c r="L589" s="31" t="n">
        <v>0</v>
      </c>
      <c r="M589" s="48" t="n">
        <v>4.5</v>
      </c>
      <c r="N589" s="48" t="n">
        <v>4.5</v>
      </c>
      <c r="O589" s="49" t="inlineStr">
        <is>
          <t>A long-term project with raw talent and untapped upside, who is a dependable two-way center with middle-six potential.</t>
        </is>
      </c>
    </row>
    <row r="590">
      <c r="A590" s="47" t="inlineStr">
        <is>
          <t>☐</t>
        </is>
      </c>
      <c r="B590" t="inlineStr">
        <is>
          <t>Mikkel Eriksen</t>
        </is>
      </c>
      <c r="C590" t="inlineStr">
        <is>
          <t>NYR</t>
        </is>
      </c>
      <c r="D590" t="inlineStr">
        <is>
          <t>F</t>
        </is>
      </c>
      <c r="E590" t="n">
        <v>18</v>
      </c>
      <c r="F590" t="n">
        <v>0</v>
      </c>
      <c r="G590" t="inlineStr">
        <is>
          <t>YES</t>
        </is>
      </c>
      <c r="I590" t="n">
        <v>0</v>
      </c>
      <c r="J590" s="31" t="n">
        <v>0</v>
      </c>
      <c r="K590" s="32" t="n">
        <v>0</v>
      </c>
      <c r="L590" s="31" t="n">
        <v>0</v>
      </c>
      <c r="M590" s="48" t="n">
        <v>4.5</v>
      </c>
      <c r="N590" s="48" t="n">
        <v>4.5</v>
      </c>
      <c r="O590" s="49" t="inlineStr">
        <is>
          <t>A productive two-way forward who plays a heavy game. His reliability and versatility project him as a middle forward.</t>
        </is>
      </c>
    </row>
    <row r="591">
      <c r="A591" s="47" t="inlineStr">
        <is>
          <t>☐</t>
        </is>
      </c>
      <c r="B591" t="inlineStr">
        <is>
          <t>Noel Gunler</t>
        </is>
      </c>
      <c r="C591" t="inlineStr">
        <is>
          <t>CAR</t>
        </is>
      </c>
      <c r="D591" t="inlineStr">
        <is>
          <t>F</t>
        </is>
      </c>
      <c r="E591" t="n">
        <v>24</v>
      </c>
      <c r="F591" t="n">
        <v>0</v>
      </c>
      <c r="G591" t="inlineStr">
        <is>
          <t>YES</t>
        </is>
      </c>
      <c r="I591" t="n">
        <v>0</v>
      </c>
      <c r="J591" s="31" t="n">
        <v>0</v>
      </c>
      <c r="K591" s="32" t="n">
        <v>0</v>
      </c>
      <c r="L591" s="31" t="n">
        <v>0</v>
      </c>
      <c r="M591" s="48" t="n">
        <v>4.5</v>
      </c>
      <c r="N591" s="48" t="n">
        <v>4.5</v>
      </c>
      <c r="O591" s="49" t="inlineStr">
        <is>
          <t>A very talented offensive winger, highlighted by a great shot, good playmaking, and good skating. He has the potential to be a middle-six winger.</t>
        </is>
      </c>
    </row>
    <row r="592">
      <c r="A592" s="47" t="inlineStr">
        <is>
          <t>☐</t>
        </is>
      </c>
      <c r="B592" t="inlineStr">
        <is>
          <t>Sam Harris</t>
        </is>
      </c>
      <c r="C592" t="inlineStr">
        <is>
          <t>MTL</t>
        </is>
      </c>
      <c r="D592" t="inlineStr">
        <is>
          <t>F</t>
        </is>
      </c>
      <c r="E592" t="n">
        <v>22</v>
      </c>
      <c r="F592" t="n">
        <v>0</v>
      </c>
      <c r="G592" t="inlineStr">
        <is>
          <t>YES</t>
        </is>
      </c>
      <c r="I592" t="n">
        <v>0</v>
      </c>
      <c r="J592" s="31" t="n">
        <v>0</v>
      </c>
      <c r="K592" s="32" t="n">
        <v>0</v>
      </c>
      <c r="L592" s="31" t="n">
        <v>0</v>
      </c>
      <c r="M592" s="48" t="n">
        <v>4.5</v>
      </c>
      <c r="N592" s="48" t="n">
        <v>4.5</v>
      </c>
      <c r="O592" s="49" t="inlineStr">
        <is>
          <t>A physical winger who lacks speed. Is unafraid to land big hits and agitate his opponent.</t>
        </is>
      </c>
    </row>
    <row r="593">
      <c r="A593" s="47" t="inlineStr">
        <is>
          <t>☐</t>
        </is>
      </c>
      <c r="B593" t="inlineStr">
        <is>
          <t>Tucker Robertson</t>
        </is>
      </c>
      <c r="C593" t="inlineStr">
        <is>
          <t>(N/A)</t>
        </is>
      </c>
      <c r="D593" t="inlineStr">
        <is>
          <t>F</t>
        </is>
      </c>
      <c r="E593" t="n">
        <v>23</v>
      </c>
      <c r="F593" t="n">
        <v>0</v>
      </c>
      <c r="G593" t="inlineStr">
        <is>
          <t>YES</t>
        </is>
      </c>
      <c r="I593" t="n">
        <v>0</v>
      </c>
      <c r="J593" s="31" t="n">
        <v>0</v>
      </c>
      <c r="K593" s="32" t="n">
        <v>0</v>
      </c>
      <c r="L593" s="31" t="n">
        <v>0</v>
      </c>
      <c r="M593" s="48" t="n">
        <v>4.5</v>
      </c>
      <c r="N593" s="48" t="n">
        <v>4.5</v>
      </c>
      <c r="O593" s="49" t="inlineStr">
        <is>
          <t>Tenacious forward with good hands around the net. Plays with energy and is defensively responsible.</t>
        </is>
      </c>
    </row>
    <row r="594">
      <c r="A594" s="47" t="inlineStr">
        <is>
          <t>☐</t>
        </is>
      </c>
      <c r="B594" t="inlineStr">
        <is>
          <t>William Tomko</t>
        </is>
      </c>
      <c r="C594" t="inlineStr">
        <is>
          <t>SEA</t>
        </is>
      </c>
      <c r="D594" t="inlineStr">
        <is>
          <t>F</t>
        </is>
      </c>
      <c r="E594" t="n">
        <v>19</v>
      </c>
      <c r="F594" t="n">
        <v>0</v>
      </c>
      <c r="G594" t="inlineStr">
        <is>
          <t>YES</t>
        </is>
      </c>
      <c r="H594" t="n">
        <v>204</v>
      </c>
      <c r="I594" t="n">
        <v>0</v>
      </c>
      <c r="J594" s="31" t="n">
        <v>0</v>
      </c>
      <c r="K594" s="32" t="n">
        <v>0</v>
      </c>
      <c r="L594" s="31" t="n">
        <v>0</v>
      </c>
      <c r="M594" s="48" t="n">
        <v>4.5</v>
      </c>
      <c r="N594" s="48" t="n">
        <v>4.5</v>
      </c>
      <c r="O594" s="49" t="inlineStr">
        <is>
          <t>North-south center with power strides and inside positioning. Projects for depth scoring and peripherals if the shot and small-area pace keep climbing</t>
        </is>
      </c>
    </row>
    <row r="595">
      <c r="A595" s="47" t="inlineStr">
        <is>
          <t>☐</t>
        </is>
      </c>
      <c r="B595" t="inlineStr">
        <is>
          <t>Aku Raty</t>
        </is>
      </c>
      <c r="C595" t="inlineStr">
        <is>
          <t>EDM</t>
        </is>
      </c>
      <c r="D595" t="inlineStr">
        <is>
          <t>F</t>
        </is>
      </c>
      <c r="E595" t="n">
        <v>25</v>
      </c>
      <c r="F595" t="n">
        <v>1</v>
      </c>
      <c r="G595" t="inlineStr">
        <is>
          <t>YES</t>
        </is>
      </c>
      <c r="I595" t="n">
        <v>0</v>
      </c>
      <c r="J595" s="31" t="n">
        <v>0</v>
      </c>
      <c r="K595" s="32" t="n">
        <v>0</v>
      </c>
      <c r="L595" s="31" t="n">
        <v>0</v>
      </c>
      <c r="M595" s="48" t="n">
        <v>4.5</v>
      </c>
      <c r="N595" s="48" t="n">
        <v>4</v>
      </c>
      <c r="O595" s="49" t="inlineStr">
        <is>
          <t>Complementary two-way winger with middle-six upside.</t>
        </is>
      </c>
    </row>
    <row r="596">
      <c r="A596" s="47" t="inlineStr">
        <is>
          <t>☐</t>
        </is>
      </c>
      <c r="B596" t="inlineStr">
        <is>
          <t>Alexis Cournoyer</t>
        </is>
      </c>
      <c r="C596" t="inlineStr">
        <is>
          <t>MTL</t>
        </is>
      </c>
      <c r="D596" t="inlineStr">
        <is>
          <t>G</t>
        </is>
      </c>
      <c r="E596" t="n">
        <v>20</v>
      </c>
      <c r="F596" t="n">
        <v>0</v>
      </c>
      <c r="G596" t="inlineStr">
        <is>
          <t>YES</t>
        </is>
      </c>
      <c r="I596" t="n">
        <v>0</v>
      </c>
      <c r="J596" s="31" t="n">
        <v>0</v>
      </c>
      <c r="K596" s="32" t="n">
        <v>0</v>
      </c>
      <c r="L596" s="31" t="n">
        <v>0</v>
      </c>
      <c r="M596" s="48" t="n">
        <v>4.5</v>
      </c>
      <c r="N596" s="48" t="n">
        <v>4</v>
      </c>
      <c r="O596" s="49" t="inlineStr">
        <is>
          <t>A tall and technically sound goaltender who reads the play well and has great puck tracking and the willingness to learn and adapt. He lacks the explosiveness and lateral movement of a bona fide starting goaltender, but is improving with every step he takes against higher-quality opposition.</t>
        </is>
      </c>
    </row>
    <row r="597">
      <c r="A597" s="47" t="inlineStr">
        <is>
          <t>☐</t>
        </is>
      </c>
      <c r="B597" t="inlineStr">
        <is>
          <t>Brandon Buhr</t>
        </is>
      </c>
      <c r="C597" t="inlineStr">
        <is>
          <t>TOR</t>
        </is>
      </c>
      <c r="D597" t="inlineStr">
        <is>
          <t>F</t>
        </is>
      </c>
      <c r="E597" t="n">
        <v>24</v>
      </c>
      <c r="F597" t="n">
        <v>0</v>
      </c>
      <c r="G597" t="inlineStr">
        <is>
          <t>YES</t>
        </is>
      </c>
      <c r="I597" t="n">
        <v>0</v>
      </c>
      <c r="J597" s="31" t="n">
        <v>0</v>
      </c>
      <c r="K597" s="32" t="n">
        <v>0</v>
      </c>
      <c r="L597" s="31" t="n">
        <v>0</v>
      </c>
      <c r="M597" s="48" t="n">
        <v>4.5</v>
      </c>
      <c r="N597" s="48" t="n">
        <v>4</v>
      </c>
      <c r="O597" s="49" t="inlineStr">
        <is>
          <t>Late-blooming power winger and right-shot college free agent signed by Toronto. Bottom-six energy projection with a real shooting touch.</t>
        </is>
      </c>
    </row>
    <row r="598">
      <c r="A598" s="47" t="inlineStr">
        <is>
          <t>☐</t>
        </is>
      </c>
      <c r="B598" t="inlineStr">
        <is>
          <t>Brandon Svoboda</t>
        </is>
      </c>
      <c r="C598" t="inlineStr">
        <is>
          <t>OTT</t>
        </is>
      </c>
      <c r="D598" t="inlineStr">
        <is>
          <t>F</t>
        </is>
      </c>
      <c r="E598" t="n">
        <v>21</v>
      </c>
      <c r="F598" t="n">
        <v>0</v>
      </c>
      <c r="G598" t="inlineStr">
        <is>
          <t>YES</t>
        </is>
      </c>
      <c r="I598" t="n">
        <v>0</v>
      </c>
      <c r="J598" s="31" t="n">
        <v>0</v>
      </c>
      <c r="K598" s="32" t="n">
        <v>0</v>
      </c>
      <c r="L598" s="31" t="n">
        <v>0</v>
      </c>
      <c r="M598" s="48" t="n">
        <v>4.5</v>
      </c>
      <c r="N598" s="48" t="n">
        <v>4</v>
      </c>
      <c r="O598" s="49" t="inlineStr">
        <is>
          <t>Hard-working forward who needs to develop offensively.</t>
        </is>
      </c>
    </row>
    <row r="599">
      <c r="A599" s="47" t="inlineStr">
        <is>
          <t>☐</t>
        </is>
      </c>
      <c r="B599" t="inlineStr">
        <is>
          <t>Cam Squires</t>
        </is>
      </c>
      <c r="C599" t="inlineStr">
        <is>
          <t>NJD</t>
        </is>
      </c>
      <c r="D599" t="inlineStr">
        <is>
          <t>F</t>
        </is>
      </c>
      <c r="E599" t="n">
        <v>21</v>
      </c>
      <c r="F599" t="n">
        <v>0</v>
      </c>
      <c r="G599" t="inlineStr">
        <is>
          <t>YES</t>
        </is>
      </c>
      <c r="I599" t="n">
        <v>0</v>
      </c>
      <c r="J599" s="31" t="n">
        <v>0</v>
      </c>
      <c r="K599" s="32" t="n">
        <v>0</v>
      </c>
      <c r="L599" s="31" t="n">
        <v>0</v>
      </c>
      <c r="M599" s="48" t="n">
        <v>4.5</v>
      </c>
      <c r="N599" s="48" t="n">
        <v>4</v>
      </c>
      <c r="O599" s="49" t="inlineStr">
        <is>
          <t>Deceptive winger with excellent hockey sense and above-average skating ability.</t>
        </is>
      </c>
    </row>
    <row r="600">
      <c r="A600" s="47" t="inlineStr">
        <is>
          <t>☐</t>
        </is>
      </c>
      <c r="B600" t="inlineStr">
        <is>
          <t>Cole Brown</t>
        </is>
      </c>
      <c r="C600" t="inlineStr">
        <is>
          <t>NJD</t>
        </is>
      </c>
      <c r="D600" t="inlineStr">
        <is>
          <t>F</t>
        </is>
      </c>
      <c r="E600" t="n">
        <v>21</v>
      </c>
      <c r="F600" t="n">
        <v>0</v>
      </c>
      <c r="G600" t="inlineStr">
        <is>
          <t>YES</t>
        </is>
      </c>
      <c r="I600" t="n">
        <v>0</v>
      </c>
      <c r="J600" s="31" t="n">
        <v>0</v>
      </c>
      <c r="K600" s="32" t="n">
        <v>0</v>
      </c>
      <c r="L600" s="31" t="n">
        <v>0</v>
      </c>
      <c r="M600" s="48" t="n">
        <v>4.5</v>
      </c>
      <c r="N600" s="48" t="n">
        <v>4</v>
      </c>
      <c r="O600" s="49" t="inlineStr">
        <is>
          <t>A big, skilled winger with offensive upside.</t>
        </is>
      </c>
    </row>
    <row r="601">
      <c r="A601" s="47" t="inlineStr">
        <is>
          <t>☐</t>
        </is>
      </c>
      <c r="B601" t="inlineStr">
        <is>
          <t>Connor Punnett</t>
        </is>
      </c>
      <c r="C601" t="inlineStr">
        <is>
          <t>DAL</t>
        </is>
      </c>
      <c r="D601" t="inlineStr">
        <is>
          <t>D</t>
        </is>
      </c>
      <c r="E601" t="n">
        <v>23</v>
      </c>
      <c r="F601" t="n">
        <v>0</v>
      </c>
      <c r="G601" t="inlineStr">
        <is>
          <t>YES</t>
        </is>
      </c>
      <c r="I601" t="n">
        <v>0</v>
      </c>
      <c r="J601" s="31" t="n">
        <v>0</v>
      </c>
      <c r="K601" s="32" t="n">
        <v>0</v>
      </c>
      <c r="L601" s="31" t="n">
        <v>0</v>
      </c>
      <c r="M601" s="48" t="n">
        <v>4.5</v>
      </c>
      <c r="N601" s="48" t="n">
        <v>4</v>
      </c>
      <c r="O601" s="49" t="n"/>
    </row>
    <row r="602">
      <c r="A602" s="47" t="inlineStr">
        <is>
          <t>☐</t>
        </is>
      </c>
      <c r="B602" t="inlineStr">
        <is>
          <t>Dalyn Wakely</t>
        </is>
      </c>
      <c r="C602" t="inlineStr">
        <is>
          <t>EDM</t>
        </is>
      </c>
      <c r="D602" t="inlineStr">
        <is>
          <t>F</t>
        </is>
      </c>
      <c r="E602" t="n">
        <v>22</v>
      </c>
      <c r="F602" t="n">
        <v>0</v>
      </c>
      <c r="G602" t="inlineStr">
        <is>
          <t>YES</t>
        </is>
      </c>
      <c r="I602" t="n">
        <v>0</v>
      </c>
      <c r="J602" s="31" t="n">
        <v>0</v>
      </c>
      <c r="K602" s="32" t="n">
        <v>0</v>
      </c>
      <c r="L602" s="31" t="n">
        <v>0</v>
      </c>
      <c r="M602" s="48" t="n">
        <v>4.5</v>
      </c>
      <c r="N602" s="48" t="n">
        <v>4</v>
      </c>
      <c r="O602" s="49" t="inlineStr">
        <is>
          <t>A physical two-way forward who battles hard for pucks and is willing to take a hit to make a play. Has bottom-six potential and could have value in higher-scoring hits leagues.</t>
        </is>
      </c>
    </row>
    <row r="603">
      <c r="A603" s="47" t="inlineStr">
        <is>
          <t>☐</t>
        </is>
      </c>
      <c r="B603" t="inlineStr">
        <is>
          <t>Ethan Phillips</t>
        </is>
      </c>
      <c r="C603" t="inlineStr">
        <is>
          <t>(N/A)</t>
        </is>
      </c>
      <c r="D603" t="inlineStr">
        <is>
          <t>F</t>
        </is>
      </c>
      <c r="E603" t="n">
        <v>25</v>
      </c>
      <c r="F603" t="n">
        <v>0</v>
      </c>
      <c r="G603" t="inlineStr">
        <is>
          <t>YES</t>
        </is>
      </c>
      <c r="I603" t="n">
        <v>0</v>
      </c>
      <c r="J603" s="31" t="n">
        <v>0</v>
      </c>
      <c r="K603" s="32" t="n">
        <v>0</v>
      </c>
      <c r="L603" s="31" t="n">
        <v>0</v>
      </c>
      <c r="M603" s="48" t="n">
        <v>4.5</v>
      </c>
      <c r="N603" s="48" t="n">
        <v>4</v>
      </c>
      <c r="O603" s="49" t="inlineStr">
        <is>
          <t>A fantastic skater, Phillips thrives on playing at a high octane pace. He attacks the neutral zone and offensive zone violently, using his nifty edgeweork to avoid contact. Has a good shot and excels as a powerplay trigger man.</t>
        </is>
      </c>
    </row>
    <row r="604">
      <c r="A604" s="47" t="inlineStr">
        <is>
          <t>☐</t>
        </is>
      </c>
      <c r="B604" t="inlineStr">
        <is>
          <t>Henrik Rybinski</t>
        </is>
      </c>
      <c r="C604" t="inlineStr">
        <is>
          <t>TOR</t>
        </is>
      </c>
      <c r="D604" t="inlineStr">
        <is>
          <t>F</t>
        </is>
      </c>
      <c r="E604" t="n">
        <v>25</v>
      </c>
      <c r="F604" t="n">
        <v>0</v>
      </c>
      <c r="G604" t="inlineStr">
        <is>
          <t>YES</t>
        </is>
      </c>
      <c r="I604" t="n">
        <v>0</v>
      </c>
      <c r="J604" s="31" t="n">
        <v>0</v>
      </c>
      <c r="K604" s="32" t="n">
        <v>0</v>
      </c>
      <c r="L604" s="31" t="n">
        <v>0</v>
      </c>
      <c r="M604" s="48" t="n">
        <v>4.5</v>
      </c>
      <c r="N604" s="48" t="n">
        <v>4</v>
      </c>
      <c r="O604" s="49" t="inlineStr">
        <is>
          <t>Puck distributing winger with a strong playmaking ability.</t>
        </is>
      </c>
    </row>
    <row r="605">
      <c r="A605" s="47" t="inlineStr">
        <is>
          <t>☐</t>
        </is>
      </c>
      <c r="B605" t="inlineStr">
        <is>
          <t>Jean-Cristoph Lemieux</t>
        </is>
      </c>
      <c r="C605" t="inlineStr">
        <is>
          <t>(N/A)</t>
        </is>
      </c>
      <c r="D605" t="inlineStr">
        <is>
          <t>F</t>
        </is>
      </c>
      <c r="E605" t="n">
        <v>18</v>
      </c>
      <c r="F605" t="n">
        <v>0</v>
      </c>
      <c r="G605" t="inlineStr">
        <is>
          <t>YES</t>
        </is>
      </c>
      <c r="I605" t="n">
        <v>0</v>
      </c>
      <c r="J605" s="31" t="n">
        <v>0</v>
      </c>
      <c r="K605" s="32" t="n">
        <v>0</v>
      </c>
      <c r="L605" s="31" t="n">
        <v>0</v>
      </c>
      <c r="M605" s="48" t="n">
        <v>4.5</v>
      </c>
      <c r="N605" s="48" t="n">
        <v>4</v>
      </c>
      <c r="O605" s="49" t="inlineStr">
        <is>
          <t>Fast, intelligent two-way center whose offense took off after a midseason trade gave him room to play. The fantasy value is secondary scoring from a middle-six role, with power-play touch as the sweetener if the post-trade surge proves real.</t>
        </is>
      </c>
    </row>
    <row r="606">
      <c r="A606" s="47" t="inlineStr">
        <is>
          <t>☐</t>
        </is>
      </c>
      <c r="B606" t="inlineStr">
        <is>
          <t>Joona Vaisanen</t>
        </is>
      </c>
      <c r="C606" t="inlineStr">
        <is>
          <t>PIT</t>
        </is>
      </c>
      <c r="D606" t="inlineStr">
        <is>
          <t>D</t>
        </is>
      </c>
      <c r="E606" t="n">
        <v>22</v>
      </c>
      <c r="F606" t="n">
        <v>0</v>
      </c>
      <c r="G606" t="inlineStr">
        <is>
          <t>YES</t>
        </is>
      </c>
      <c r="I606" t="n">
        <v>0</v>
      </c>
      <c r="J606" s="31" t="n">
        <v>0</v>
      </c>
      <c r="K606" s="32" t="n">
        <v>0</v>
      </c>
      <c r="L606" s="31" t="n">
        <v>0</v>
      </c>
      <c r="M606" s="48" t="n">
        <v>4.5</v>
      </c>
      <c r="N606" s="48" t="n">
        <v>4</v>
      </c>
      <c r="O606" s="49" t="inlineStr">
        <is>
          <t>A good skating, playmaking defenseman who can move the puck well.</t>
        </is>
      </c>
    </row>
    <row r="607">
      <c r="A607" s="47" t="inlineStr">
        <is>
          <t>☐</t>
        </is>
      </c>
      <c r="B607" t="inlineStr">
        <is>
          <t>Josh Bloom</t>
        </is>
      </c>
      <c r="C607" t="inlineStr">
        <is>
          <t>(N/A)</t>
        </is>
      </c>
      <c r="D607" t="inlineStr">
        <is>
          <t>F</t>
        </is>
      </c>
      <c r="E607" t="n">
        <v>23</v>
      </c>
      <c r="F607" t="n">
        <v>0</v>
      </c>
      <c r="G607" t="inlineStr">
        <is>
          <t>YES</t>
        </is>
      </c>
      <c r="I607" t="n">
        <v>0</v>
      </c>
      <c r="J607" s="31" t="n">
        <v>0</v>
      </c>
      <c r="K607" s="32" t="n">
        <v>0</v>
      </c>
      <c r="L607" s="31" t="n">
        <v>0</v>
      </c>
      <c r="M607" s="48" t="n">
        <v>4.5</v>
      </c>
      <c r="N607" s="48" t="n">
        <v>4</v>
      </c>
      <c r="O607" s="49" t="inlineStr">
        <is>
          <t>A two-way power forward with puck management skills who uses changes of pace in transition, provides defensive pressure, protects the puck well, and executes crisp passes, but whose offensive elements still require development.</t>
        </is>
      </c>
    </row>
    <row r="608">
      <c r="A608" s="47" t="inlineStr">
        <is>
          <t>☐</t>
        </is>
      </c>
      <c r="B608" t="inlineStr">
        <is>
          <t>Kale Dach</t>
        </is>
      </c>
      <c r="C608" t="inlineStr">
        <is>
          <t>PIT</t>
        </is>
      </c>
      <c r="D608" t="inlineStr">
        <is>
          <t>F</t>
        </is>
      </c>
      <c r="E608" t="n">
        <v>19</v>
      </c>
      <c r="F608" t="n">
        <v>0</v>
      </c>
      <c r="G608" t="inlineStr">
        <is>
          <t>YES</t>
        </is>
      </c>
      <c r="I608" t="n">
        <v>0</v>
      </c>
      <c r="J608" s="31" t="n">
        <v>0</v>
      </c>
      <c r="K608" s="32" t="n">
        <v>0</v>
      </c>
      <c r="L608" s="31" t="n">
        <v>0</v>
      </c>
      <c r="M608" s="48" t="n">
        <v>4.5</v>
      </c>
      <c r="N608" s="48" t="n">
        <v>4</v>
      </c>
      <c r="O608" s="49" t="inlineStr">
        <is>
          <t>An intelligent, diminutive, playmaking center with intriguing upside.</t>
        </is>
      </c>
    </row>
    <row r="609">
      <c r="A609" s="47" t="inlineStr">
        <is>
          <t>☐</t>
        </is>
      </c>
      <c r="B609" t="inlineStr">
        <is>
          <t>Logan Morrison</t>
        </is>
      </c>
      <c r="C609" t="inlineStr">
        <is>
          <t>SEA</t>
        </is>
      </c>
      <c r="D609" t="inlineStr">
        <is>
          <t>F</t>
        </is>
      </c>
      <c r="E609" t="n">
        <v>24</v>
      </c>
      <c r="F609" t="n">
        <v>4</v>
      </c>
      <c r="G609" t="inlineStr">
        <is>
          <t>YES</t>
        </is>
      </c>
      <c r="I609" t="n">
        <v>0</v>
      </c>
      <c r="J609" s="31" t="n">
        <v>0</v>
      </c>
      <c r="K609" s="32" t="n">
        <v>0</v>
      </c>
      <c r="L609" s="31" t="n">
        <v>0</v>
      </c>
      <c r="M609" s="48" t="n">
        <v>4.5</v>
      </c>
      <c r="N609" s="48" t="n">
        <v>4</v>
      </c>
      <c r="O609" s="49" t="inlineStr">
        <is>
          <t>Under-sized center that makes up for his lack of size with quality speed and great hockey IQ.</t>
        </is>
      </c>
    </row>
    <row r="610">
      <c r="A610" s="47" t="inlineStr">
        <is>
          <t>☐</t>
        </is>
      </c>
      <c r="B610" t="inlineStr">
        <is>
          <t>Martin Chromiak</t>
        </is>
      </c>
      <c r="C610" t="inlineStr">
        <is>
          <t>LAK</t>
        </is>
      </c>
      <c r="D610" t="inlineStr">
        <is>
          <t>F</t>
        </is>
      </c>
      <c r="E610" t="n">
        <v>24</v>
      </c>
      <c r="F610" t="n">
        <v>0</v>
      </c>
      <c r="G610" t="inlineStr">
        <is>
          <t>YES</t>
        </is>
      </c>
      <c r="I610" t="n">
        <v>0</v>
      </c>
      <c r="J610" s="31" t="n">
        <v>0</v>
      </c>
      <c r="K610" s="32" t="n">
        <v>0</v>
      </c>
      <c r="L610" s="31" t="n">
        <v>0</v>
      </c>
      <c r="M610" s="48" t="n">
        <v>4.5</v>
      </c>
      <c r="N610" s="48" t="n">
        <v>4</v>
      </c>
      <c r="O610" s="49" t="inlineStr">
        <is>
          <t>A speedy two-way forward with middle-six upside. Uses his great puck control and every inch of his body to keep the puck in his possession. He is mostly a sniper. A versatile winger who can play on both sides of the puck and in many situations.</t>
        </is>
      </c>
    </row>
    <row r="611">
      <c r="A611" s="47" t="inlineStr">
        <is>
          <t>☐</t>
        </is>
      </c>
      <c r="B611" t="inlineStr">
        <is>
          <t>Maxence Guenette</t>
        </is>
      </c>
      <c r="C611" t="inlineStr">
        <is>
          <t>BOS</t>
        </is>
      </c>
      <c r="D611" t="inlineStr">
        <is>
          <t>D</t>
        </is>
      </c>
      <c r="E611" t="n">
        <v>25</v>
      </c>
      <c r="F611" t="n">
        <v>8</v>
      </c>
      <c r="G611" t="inlineStr">
        <is>
          <t>YES</t>
        </is>
      </c>
      <c r="I611" t="n">
        <v>0</v>
      </c>
      <c r="J611" s="31" t="n">
        <v>0</v>
      </c>
      <c r="K611" s="32" t="n">
        <v>0</v>
      </c>
      <c r="L611" s="31" t="n">
        <v>0</v>
      </c>
      <c r="M611" s="48" t="n">
        <v>4.5</v>
      </c>
      <c r="N611" s="48" t="n">
        <v>4</v>
      </c>
      <c r="O611" s="49" t="inlineStr">
        <is>
          <t>Late-round pick who has seemed to have been worth the flyer to this point. A steady defender who doesn’t have a true standout skill.</t>
        </is>
      </c>
    </row>
    <row r="612">
      <c r="A612" s="47" t="inlineStr">
        <is>
          <t>☐</t>
        </is>
      </c>
      <c r="B612" t="inlineStr">
        <is>
          <t>Nikita Tyurin</t>
        </is>
      </c>
      <c r="C612" t="inlineStr">
        <is>
          <t>DET</t>
        </is>
      </c>
      <c r="D612" t="inlineStr">
        <is>
          <t>D</t>
        </is>
      </c>
      <c r="E612" t="n">
        <v>19</v>
      </c>
      <c r="F612" t="n">
        <v>0</v>
      </c>
      <c r="G612" t="inlineStr">
        <is>
          <t>YES</t>
        </is>
      </c>
      <c r="I612" t="n">
        <v>0</v>
      </c>
      <c r="J612" s="31" t="n">
        <v>0</v>
      </c>
      <c r="K612" s="32" t="n">
        <v>0</v>
      </c>
      <c r="L612" s="31" t="n">
        <v>0</v>
      </c>
      <c r="M612" s="48" t="n">
        <v>4.5</v>
      </c>
      <c r="N612" s="48" t="n">
        <v>4</v>
      </c>
      <c r="O612" s="49" t="inlineStr">
        <is>
          <t>A puck-moving defenseman who is reliable defensively.</t>
        </is>
      </c>
    </row>
    <row r="613">
      <c r="A613" s="47" t="inlineStr">
        <is>
          <t>☐</t>
        </is>
      </c>
      <c r="B613" t="inlineStr">
        <is>
          <t>Noah Laberge</t>
        </is>
      </c>
      <c r="C613" t="inlineStr">
        <is>
          <t>BUF</t>
        </is>
      </c>
      <c r="D613" t="inlineStr">
        <is>
          <t>D</t>
        </is>
      </c>
      <c r="E613" t="n">
        <v>19</v>
      </c>
      <c r="F613" t="n">
        <v>0</v>
      </c>
      <c r="G613" t="inlineStr">
        <is>
          <t>YES</t>
        </is>
      </c>
      <c r="I613" t="n">
        <v>0</v>
      </c>
      <c r="J613" s="31" t="n">
        <v>0</v>
      </c>
      <c r="K613" s="32" t="n">
        <v>0</v>
      </c>
      <c r="L613" s="31" t="n">
        <v>0</v>
      </c>
      <c r="M613" s="48" t="n">
        <v>4.5</v>
      </c>
      <c r="N613" s="48" t="n">
        <v>4</v>
      </c>
      <c r="O613" s="49" t="inlineStr">
        <is>
          <t>A physical presence who moves the puck well and contributes offensively. Can become a dependable bottom-pairing two-way defenseman with special-teams usage with proper development.</t>
        </is>
      </c>
    </row>
    <row r="614">
      <c r="A614" s="47" t="inlineStr">
        <is>
          <t>☐</t>
        </is>
      </c>
      <c r="B614" t="inlineStr">
        <is>
          <t>Patrik Hamrla</t>
        </is>
      </c>
      <c r="C614" t="inlineStr">
        <is>
          <t>CAR</t>
        </is>
      </c>
      <c r="D614" t="inlineStr">
        <is>
          <t>G</t>
        </is>
      </c>
      <c r="E614" t="n">
        <v>23</v>
      </c>
      <c r="F614" t="n">
        <v>0</v>
      </c>
      <c r="G614" t="inlineStr">
        <is>
          <t>YES</t>
        </is>
      </c>
      <c r="I614" t="n">
        <v>0</v>
      </c>
      <c r="J614" s="31" t="n">
        <v>0</v>
      </c>
      <c r="K614" s="32" t="n">
        <v>0</v>
      </c>
      <c r="L614" s="31" t="n">
        <v>0</v>
      </c>
      <c r="M614" s="48" t="n">
        <v>4.5</v>
      </c>
      <c r="N614" s="48" t="n">
        <v>4</v>
      </c>
      <c r="O614" s="49" t="inlineStr">
        <is>
          <t>Great size and his ability to move within the crease has seriously helped his development. Might be a little capped in his path to the NHL right now but has true 1B starter potential.</t>
        </is>
      </c>
    </row>
    <row r="615">
      <c r="A615" s="47" t="inlineStr">
        <is>
          <t>☐</t>
        </is>
      </c>
      <c r="B615" t="inlineStr">
        <is>
          <t>Rasmus Larsson</t>
        </is>
      </c>
      <c r="C615" t="inlineStr">
        <is>
          <t>NYR</t>
        </is>
      </c>
      <c r="D615" t="inlineStr">
        <is>
          <t>D</t>
        </is>
      </c>
      <c r="E615" t="n">
        <v>22</v>
      </c>
      <c r="F615" t="n">
        <v>0</v>
      </c>
      <c r="G615" t="inlineStr">
        <is>
          <t>YES</t>
        </is>
      </c>
      <c r="I615" t="n">
        <v>0</v>
      </c>
      <c r="J615" s="31" t="n">
        <v>0</v>
      </c>
      <c r="K615" s="32" t="n">
        <v>0</v>
      </c>
      <c r="L615" s="31" t="n">
        <v>0</v>
      </c>
      <c r="M615" s="48" t="n">
        <v>4.5</v>
      </c>
      <c r="N615" s="48" t="n">
        <v>4</v>
      </c>
      <c r="O615" s="49" t="inlineStr">
        <is>
          <t>A big, bruising defenseman with bottom-four potential.</t>
        </is>
      </c>
    </row>
    <row r="616">
      <c r="A616" s="47" t="inlineStr">
        <is>
          <t>☐</t>
        </is>
      </c>
      <c r="B616" t="inlineStr">
        <is>
          <t>Ryan Conmy</t>
        </is>
      </c>
      <c r="C616" t="inlineStr">
        <is>
          <t>LAK</t>
        </is>
      </c>
      <c r="D616" t="inlineStr">
        <is>
          <t>F</t>
        </is>
      </c>
      <c r="E616" t="n">
        <v>21</v>
      </c>
      <c r="F616" t="n">
        <v>0</v>
      </c>
      <c r="G616" t="inlineStr">
        <is>
          <t>YES</t>
        </is>
      </c>
      <c r="I616" t="n">
        <v>0</v>
      </c>
      <c r="J616" s="31" t="n">
        <v>0</v>
      </c>
      <c r="K616" s="32" t="n">
        <v>0</v>
      </c>
      <c r="L616" s="31" t="n">
        <v>0</v>
      </c>
      <c r="M616" s="48" t="n">
        <v>4.5</v>
      </c>
      <c r="N616" s="48" t="n">
        <v>4</v>
      </c>
      <c r="O616" s="49" t="inlineStr">
        <is>
          <t>An intelligent, fast, hardworking winger who can find open ice well. He gets the puck on the net consistently to create offensive opportunities.</t>
        </is>
      </c>
    </row>
    <row r="617">
      <c r="A617" s="47" t="inlineStr">
        <is>
          <t>☐</t>
        </is>
      </c>
      <c r="B617" t="inlineStr">
        <is>
          <t>Ryan Walsh</t>
        </is>
      </c>
      <c r="C617" t="inlineStr">
        <is>
          <t>BOS</t>
        </is>
      </c>
      <c r="D617" t="inlineStr">
        <is>
          <t>F</t>
        </is>
      </c>
      <c r="E617" t="n">
        <v>23</v>
      </c>
      <c r="F617" t="n">
        <v>0</v>
      </c>
      <c r="G617" t="inlineStr">
        <is>
          <t>YES</t>
        </is>
      </c>
      <c r="I617" t="n">
        <v>0</v>
      </c>
      <c r="J617" s="31" t="n">
        <v>0</v>
      </c>
      <c r="K617" s="32" t="n">
        <v>0</v>
      </c>
      <c r="L617" s="31" t="n">
        <v>0</v>
      </c>
      <c r="M617" s="48" t="n">
        <v>4.5</v>
      </c>
      <c r="N617" s="48" t="n">
        <v>4</v>
      </c>
      <c r="O617" s="49" t="inlineStr">
        <is>
          <t>A playmaking center with the ability to generate offense and drive plays.</t>
        </is>
      </c>
    </row>
    <row r="618">
      <c r="A618" s="47" t="inlineStr">
        <is>
          <t>☐</t>
        </is>
      </c>
      <c r="B618" t="inlineStr">
        <is>
          <t>Simon Zajicek</t>
        </is>
      </c>
      <c r="C618" t="inlineStr">
        <is>
          <t>BOS</t>
        </is>
      </c>
      <c r="D618" t="inlineStr">
        <is>
          <t>G</t>
        </is>
      </c>
      <c r="E618" t="n">
        <v>25</v>
      </c>
      <c r="F618" t="n">
        <v>0</v>
      </c>
      <c r="G618" t="inlineStr">
        <is>
          <t>YES</t>
        </is>
      </c>
      <c r="I618" t="n">
        <v>0</v>
      </c>
      <c r="J618" s="31" t="n">
        <v>0</v>
      </c>
      <c r="K618" s="32" t="n">
        <v>0</v>
      </c>
      <c r="L618" s="31" t="n">
        <v>0</v>
      </c>
      <c r="M618" s="48" t="n">
        <v>4.5</v>
      </c>
      <c r="N618" s="48" t="n">
        <v>4</v>
      </c>
      <c r="O618" s="49" t="inlineStr">
        <is>
          <t>An uber-talented, well-rounded goaltender who adjusted to North America instantly.</t>
        </is>
      </c>
    </row>
    <row r="619">
      <c r="A619" s="47" t="inlineStr">
        <is>
          <t>☐</t>
        </is>
      </c>
      <c r="B619" t="inlineStr">
        <is>
          <t>Travis Hayes</t>
        </is>
      </c>
      <c r="C619" t="inlineStr">
        <is>
          <t>PIT</t>
        </is>
      </c>
      <c r="D619" t="inlineStr">
        <is>
          <t>F</t>
        </is>
      </c>
      <c r="E619" t="n">
        <v>19</v>
      </c>
      <c r="F619" t="n">
        <v>0</v>
      </c>
      <c r="G619" t="inlineStr">
        <is>
          <t>YES</t>
        </is>
      </c>
      <c r="I619" t="n">
        <v>0</v>
      </c>
      <c r="J619" s="31" t="n">
        <v>0</v>
      </c>
      <c r="K619" s="32" t="n">
        <v>0</v>
      </c>
      <c r="L619" s="31" t="n">
        <v>0</v>
      </c>
      <c r="M619" s="48" t="n">
        <v>4.5</v>
      </c>
      <c r="N619" s="48" t="n">
        <v>4</v>
      </c>
      <c r="O619" s="49" t="inlineStr">
        <is>
          <t>A shoot-first winger who has speed and a high-end motor. Project as a bottom-six forward with underrated offensive capabilities.</t>
        </is>
      </c>
    </row>
    <row r="620">
      <c r="A620" s="47" t="inlineStr">
        <is>
          <t>☐</t>
        </is>
      </c>
      <c r="B620" t="inlineStr">
        <is>
          <t>Ty Young</t>
        </is>
      </c>
      <c r="C620" t="inlineStr">
        <is>
          <t>VAN</t>
        </is>
      </c>
      <c r="D620" t="inlineStr">
        <is>
          <t>G</t>
        </is>
      </c>
      <c r="E620" t="n">
        <v>22</v>
      </c>
      <c r="F620" t="n">
        <v>0</v>
      </c>
      <c r="G620" t="inlineStr">
        <is>
          <t>YES</t>
        </is>
      </c>
      <c r="I620" t="n">
        <v>0</v>
      </c>
      <c r="J620" s="31" t="n">
        <v>0</v>
      </c>
      <c r="K620" s="32" t="n">
        <v>0</v>
      </c>
      <c r="L620" s="31" t="n">
        <v>0</v>
      </c>
      <c r="M620" s="48" t="n">
        <v>4.5</v>
      </c>
      <c r="N620" s="48" t="n">
        <v>4</v>
      </c>
      <c r="O620" s="49" t="inlineStr">
        <is>
          <t>A technically sound netminder who moves well in the net.</t>
        </is>
      </c>
    </row>
    <row r="621">
      <c r="A621" s="47" t="inlineStr">
        <is>
          <t>☐</t>
        </is>
      </c>
      <c r="B621" t="inlineStr">
        <is>
          <t>Antonio Stranges</t>
        </is>
      </c>
      <c r="C621" t="inlineStr">
        <is>
          <t>(N/A)</t>
        </is>
      </c>
      <c r="D621" t="inlineStr">
        <is>
          <t>F</t>
        </is>
      </c>
      <c r="E621" t="n">
        <v>24</v>
      </c>
      <c r="F621" t="n">
        <v>0</v>
      </c>
      <c r="G621" t="inlineStr">
        <is>
          <t>YES</t>
        </is>
      </c>
      <c r="I621" t="n">
        <v>0</v>
      </c>
      <c r="J621" s="31" t="n">
        <v>0</v>
      </c>
      <c r="K621" s="32" t="n">
        <v>0</v>
      </c>
      <c r="L621" s="31" t="n">
        <v>0</v>
      </c>
      <c r="M621" s="48" t="n">
        <v>4.5</v>
      </c>
      <c r="N621" s="48" t="n">
        <v>3.5</v>
      </c>
      <c r="O621" s="49" t="inlineStr">
        <is>
          <t>An extremely skilled finesse forward with an eye-catching skating style. His floor is an AHL forward who gets a few NHL games, and his ceiling is a bottom-six winger.</t>
        </is>
      </c>
    </row>
    <row r="622">
      <c r="A622" s="47" t="inlineStr">
        <is>
          <t>☐</t>
        </is>
      </c>
      <c r="B622" t="inlineStr">
        <is>
          <t>Eriks Mateiko</t>
        </is>
      </c>
      <c r="C622" t="inlineStr">
        <is>
          <t>WSH</t>
        </is>
      </c>
      <c r="D622" t="inlineStr">
        <is>
          <t>F</t>
        </is>
      </c>
      <c r="E622" t="n">
        <v>20</v>
      </c>
      <c r="F622" t="n">
        <v>0</v>
      </c>
      <c r="G622" t="inlineStr">
        <is>
          <t>YES</t>
        </is>
      </c>
      <c r="I622" t="n">
        <v>0</v>
      </c>
      <c r="J622" s="31" t="n">
        <v>0</v>
      </c>
      <c r="K622" s="32" t="n">
        <v>0</v>
      </c>
      <c r="L622" s="31" t="n">
        <v>0</v>
      </c>
      <c r="M622" s="48" t="n">
        <v>4.5</v>
      </c>
      <c r="N622" s="48" t="n">
        <v>3.5</v>
      </c>
      <c r="O622" s="49" t="inlineStr">
        <is>
          <t>A big-bodied winger who utilizes his size and strength well and is reliable on the defensive end. He projects as a bottom-six forward with potential penalty-kill usage.</t>
        </is>
      </c>
    </row>
    <row r="623">
      <c r="A623" s="47" t="inlineStr">
        <is>
          <t>☐</t>
        </is>
      </c>
      <c r="B623" t="inlineStr">
        <is>
          <t>Evan Nause</t>
        </is>
      </c>
      <c r="C623" t="inlineStr">
        <is>
          <t>(N/A)</t>
        </is>
      </c>
      <c r="D623" t="inlineStr">
        <is>
          <t>D</t>
        </is>
      </c>
      <c r="E623" t="n">
        <v>23</v>
      </c>
      <c r="F623" t="n">
        <v>0</v>
      </c>
      <c r="G623" t="inlineStr">
        <is>
          <t>YES</t>
        </is>
      </c>
      <c r="I623" t="n">
        <v>0</v>
      </c>
      <c r="J623" s="31" t="n">
        <v>0</v>
      </c>
      <c r="K623" s="32" t="n">
        <v>0</v>
      </c>
      <c r="L623" s="31" t="n">
        <v>0</v>
      </c>
      <c r="M623" s="48" t="n">
        <v>4.5</v>
      </c>
      <c r="N623" s="48" t="n">
        <v>3.5</v>
      </c>
      <c r="O623" s="49" t="inlineStr">
        <is>
          <t>A composed defender who makes the right play consistently. He may not be the most flashy player but he is effective in all three zones and finds his way onto the scoresheet more often than you’d think.</t>
        </is>
      </c>
    </row>
    <row r="624">
      <c r="A624" s="47" t="inlineStr">
        <is>
          <t>☐</t>
        </is>
      </c>
      <c r="B624" t="inlineStr">
        <is>
          <t>Filip Ruzicka</t>
        </is>
      </c>
      <c r="C624" t="inlineStr">
        <is>
          <t>MIN</t>
        </is>
      </c>
      <c r="D624" t="inlineStr">
        <is>
          <t>G</t>
        </is>
      </c>
      <c r="E624" t="n">
        <v>18</v>
      </c>
      <c r="F624" t="n">
        <v>0</v>
      </c>
      <c r="G624" t="inlineStr">
        <is>
          <t>YES</t>
        </is>
      </c>
      <c r="H624" t="n">
        <v>137</v>
      </c>
      <c r="I624" t="n">
        <v>0</v>
      </c>
      <c r="J624" s="31" t="n">
        <v>0</v>
      </c>
      <c r="K624" s="32" t="n">
        <v>0</v>
      </c>
      <c r="L624" s="31" t="n">
        <v>0</v>
      </c>
      <c r="M624" s="48" t="n">
        <v>4.5</v>
      </c>
      <c r="N624" s="48" t="n">
        <v>3.5</v>
      </c>
      <c r="O624" s="49" t="inlineStr">
        <is>
          <t>A big, steady, reliable, technically sound goaltender who tracks pucks extremely well, who does not overcommit and uses his size to his advantage. Keep an eye on him as he enters the 2026 NHL Draft.</t>
        </is>
      </c>
    </row>
    <row r="625">
      <c r="A625" s="47" t="inlineStr">
        <is>
          <t>☐</t>
        </is>
      </c>
      <c r="B625" t="inlineStr">
        <is>
          <t>Kyle Aucoin</t>
        </is>
      </c>
      <c r="C625" t="inlineStr">
        <is>
          <t>TBL</t>
        </is>
      </c>
      <c r="D625" t="inlineStr">
        <is>
          <t>D</t>
        </is>
      </c>
      <c r="E625" t="n">
        <v>24</v>
      </c>
      <c r="F625" t="n">
        <v>0</v>
      </c>
      <c r="G625" t="inlineStr">
        <is>
          <t>YES</t>
        </is>
      </c>
      <c r="I625" t="n">
        <v>0</v>
      </c>
      <c r="J625" s="31" t="n">
        <v>0</v>
      </c>
      <c r="K625" s="32" t="n">
        <v>0</v>
      </c>
      <c r="L625" s="31" t="n">
        <v>0</v>
      </c>
      <c r="M625" s="48" t="n">
        <v>4.5</v>
      </c>
      <c r="N625" s="48" t="n">
        <v>3.5</v>
      </c>
      <c r="O625" s="49" t="inlineStr">
        <is>
          <t>Undersized but intelligent two-way defender with bottom pairing upside.</t>
        </is>
      </c>
    </row>
    <row r="626">
      <c r="A626" s="47" t="inlineStr">
        <is>
          <t>☐</t>
        </is>
      </c>
      <c r="B626" t="inlineStr">
        <is>
          <t>Lucas Mercuri</t>
        </is>
      </c>
      <c r="C626" t="inlineStr">
        <is>
          <t>TBL</t>
        </is>
      </c>
      <c r="D626" t="inlineStr">
        <is>
          <t>F</t>
        </is>
      </c>
      <c r="E626" t="n">
        <v>24</v>
      </c>
      <c r="F626" t="n">
        <v>0</v>
      </c>
      <c r="G626" t="inlineStr">
        <is>
          <t>YES</t>
        </is>
      </c>
      <c r="I626" t="n">
        <v>0</v>
      </c>
      <c r="J626" s="31" t="n">
        <v>0</v>
      </c>
      <c r="K626" s="32" t="n">
        <v>0</v>
      </c>
      <c r="L626" s="31" t="n">
        <v>0</v>
      </c>
      <c r="M626" s="48" t="n">
        <v>4.5</v>
      </c>
      <c r="N626" s="48" t="n">
        <v>3.5</v>
      </c>
      <c r="O626" s="49" t="inlineStr">
        <is>
          <t>A solid two-way player who possesses offensive upside. He shows the ability to create with both his passing and his shooting. A smart player off the puck can get to the scoring areas to use his NHL-caliber shot. Provides some physicality that can help in leagues that value hits as part of their scoring system.</t>
        </is>
      </c>
    </row>
    <row r="627">
      <c r="A627" s="47" t="inlineStr">
        <is>
          <t>☐</t>
        </is>
      </c>
      <c r="B627" t="inlineStr">
        <is>
          <t>Maxim Agafonov</t>
        </is>
      </c>
      <c r="C627" t="inlineStr">
        <is>
          <t>SEA</t>
        </is>
      </c>
      <c r="D627" t="inlineStr">
        <is>
          <t>D</t>
        </is>
      </c>
      <c r="E627" t="n">
        <v>19</v>
      </c>
      <c r="F627" t="n">
        <v>0</v>
      </c>
      <c r="G627" t="inlineStr">
        <is>
          <t>YES</t>
        </is>
      </c>
      <c r="I627" t="n">
        <v>0</v>
      </c>
      <c r="J627" s="31" t="n">
        <v>0</v>
      </c>
      <c r="K627" s="32" t="n">
        <v>0</v>
      </c>
      <c r="L627" s="31" t="n">
        <v>0</v>
      </c>
      <c r="M627" s="48" t="n">
        <v>4.5</v>
      </c>
      <c r="N627" s="48" t="n">
        <v>3.5</v>
      </c>
      <c r="O627" s="49" t="inlineStr">
        <is>
          <t>A mobile puck-moving defenseman known for his defensive play, not his offensive ability.</t>
        </is>
      </c>
    </row>
    <row r="628">
      <c r="A628" s="47" t="inlineStr">
        <is>
          <t>☐</t>
        </is>
      </c>
      <c r="B628" t="inlineStr">
        <is>
          <t>Patrick Thomas</t>
        </is>
      </c>
      <c r="C628" t="inlineStr">
        <is>
          <t>WSH</t>
        </is>
      </c>
      <c r="D628" t="inlineStr">
        <is>
          <t>F</t>
        </is>
      </c>
      <c r="E628" t="n">
        <v>22</v>
      </c>
      <c r="F628" t="n">
        <v>0</v>
      </c>
      <c r="G628" t="inlineStr">
        <is>
          <t>YES</t>
        </is>
      </c>
      <c r="I628" t="n">
        <v>0</v>
      </c>
      <c r="J628" s="31" t="n">
        <v>0</v>
      </c>
      <c r="K628" s="32" t="n">
        <v>0</v>
      </c>
      <c r="L628" s="31" t="n">
        <v>0</v>
      </c>
      <c r="M628" s="48" t="n">
        <v>4.5</v>
      </c>
      <c r="N628" s="48" t="n">
        <v>3.5</v>
      </c>
      <c r="O628" s="49" t="inlineStr">
        <is>
          <t>A natural center with the versatility to move to the wing. An outstanding playmaker and a reliable penalty killer.</t>
        </is>
      </c>
    </row>
    <row r="629">
      <c r="A629" s="47" t="inlineStr">
        <is>
          <t>☐</t>
        </is>
      </c>
      <c r="B629" t="inlineStr">
        <is>
          <t>Pontus Johansson</t>
        </is>
      </c>
      <c r="C629" t="inlineStr">
        <is>
          <t>(N/A)</t>
        </is>
      </c>
      <c r="D629" t="inlineStr">
        <is>
          <t>D</t>
        </is>
      </c>
      <c r="E629" t="n">
        <v>24</v>
      </c>
      <c r="F629" t="n">
        <v>0</v>
      </c>
      <c r="G629" t="inlineStr">
        <is>
          <t>YES</t>
        </is>
      </c>
      <c r="I629" t="n">
        <v>0</v>
      </c>
      <c r="J629" s="31" t="n">
        <v>0</v>
      </c>
      <c r="K629" s="32" t="n">
        <v>0</v>
      </c>
      <c r="L629" s="31" t="n">
        <v>0</v>
      </c>
      <c r="M629" s="48" t="n">
        <v>4.5</v>
      </c>
      <c r="N629" s="48" t="n">
        <v>3.5</v>
      </c>
      <c r="O629" s="49" t="inlineStr">
        <is>
          <t>A late-blooming, smooth-skating, mobile, two-way defenseman who is an efficient puck mover under pressure.</t>
        </is>
      </c>
      <c r="P629" t="inlineStr">
        <is>
          <t>no NHL record - import or junior</t>
        </is>
      </c>
    </row>
    <row r="630">
      <c r="A630" s="47" t="inlineStr">
        <is>
          <t>☐</t>
        </is>
      </c>
      <c r="B630" t="inlineStr">
        <is>
          <t>Vilmer Alriksson</t>
        </is>
      </c>
      <c r="C630" t="inlineStr">
        <is>
          <t>VAN</t>
        </is>
      </c>
      <c r="D630" t="inlineStr">
        <is>
          <t>F</t>
        </is>
      </c>
      <c r="E630" t="n">
        <v>21</v>
      </c>
      <c r="F630" t="n">
        <v>0</v>
      </c>
      <c r="G630" t="inlineStr">
        <is>
          <t>YES</t>
        </is>
      </c>
      <c r="I630" t="n">
        <v>0</v>
      </c>
      <c r="J630" s="31" t="n">
        <v>0</v>
      </c>
      <c r="K630" s="32" t="n">
        <v>0</v>
      </c>
      <c r="L630" s="31" t="n">
        <v>0</v>
      </c>
      <c r="M630" s="48" t="n">
        <v>4.5</v>
      </c>
      <c r="N630" s="48" t="n">
        <v>3.5</v>
      </c>
      <c r="O630" s="49" t="inlineStr">
        <is>
          <t>A towering winger with offensive capabilities.</t>
        </is>
      </c>
    </row>
    <row r="631">
      <c r="A631" s="47" t="inlineStr">
        <is>
          <t>☐</t>
        </is>
      </c>
      <c r="B631" t="inlineStr">
        <is>
          <t>Alexander Plesovskikh</t>
        </is>
      </c>
      <c r="C631" t="inlineStr">
        <is>
          <t>TOR</t>
        </is>
      </c>
      <c r="D631" t="inlineStr">
        <is>
          <t>F</t>
        </is>
      </c>
      <c r="E631" t="n">
        <v>20</v>
      </c>
      <c r="F631" t="n">
        <v>0</v>
      </c>
      <c r="G631" t="inlineStr">
        <is>
          <t>YES</t>
        </is>
      </c>
      <c r="I631" t="n">
        <v>0</v>
      </c>
      <c r="J631" s="31" t="n">
        <v>0</v>
      </c>
      <c r="K631" s="32" t="n">
        <v>0</v>
      </c>
      <c r="L631" s="31" t="n">
        <v>0</v>
      </c>
      <c r="M631" s="48" t="n">
        <v>4.5</v>
      </c>
      <c r="N631" s="48" t="n">
        <v>3</v>
      </c>
      <c r="O631" s="49" t="inlineStr">
        <is>
          <t>Project winger with scorer’s instincts, locked into a KHL development track through 2027-28. A long-horizon watch with bottom-six upside.</t>
        </is>
      </c>
    </row>
    <row r="632">
      <c r="A632" s="47" t="inlineStr">
        <is>
          <t>☐</t>
        </is>
      </c>
      <c r="B632" t="inlineStr">
        <is>
          <t>Artyom Gonchar</t>
        </is>
      </c>
      <c r="C632" t="inlineStr">
        <is>
          <t>NYR</t>
        </is>
      </c>
      <c r="D632" t="inlineStr">
        <is>
          <t>D</t>
        </is>
      </c>
      <c r="E632" t="n">
        <v>19</v>
      </c>
      <c r="F632" t="n">
        <v>0</v>
      </c>
      <c r="G632" t="inlineStr">
        <is>
          <t>YES</t>
        </is>
      </c>
      <c r="I632" t="n">
        <v>0</v>
      </c>
      <c r="J632" s="31" t="n">
        <v>0</v>
      </c>
      <c r="K632" s="32" t="n">
        <v>0</v>
      </c>
      <c r="L632" s="31" t="n">
        <v>0</v>
      </c>
      <c r="M632" s="48" t="n">
        <v>4.5</v>
      </c>
      <c r="N632" s="48" t="n">
        <v>3</v>
      </c>
      <c r="O632" s="49" t="inlineStr">
        <is>
          <t>A lanky, playmaking defenseman.</t>
        </is>
      </c>
      <c r="P632" t="inlineStr">
        <is>
          <t>no NHL record - import or junior</t>
        </is>
      </c>
    </row>
    <row r="633">
      <c r="A633" s="47" t="inlineStr">
        <is>
          <t>☐</t>
        </is>
      </c>
      <c r="B633" t="inlineStr">
        <is>
          <t>Austin Burnevik</t>
        </is>
      </c>
      <c r="C633" t="inlineStr">
        <is>
          <t>ANA</t>
        </is>
      </c>
      <c r="D633" t="inlineStr">
        <is>
          <t>F</t>
        </is>
      </c>
      <c r="E633" t="n">
        <v>21</v>
      </c>
      <c r="F633" t="n">
        <v>0</v>
      </c>
      <c r="G633" t="inlineStr">
        <is>
          <t>YES</t>
        </is>
      </c>
      <c r="I633" t="n">
        <v>0</v>
      </c>
      <c r="J633" s="31" t="n">
        <v>0</v>
      </c>
      <c r="K633" s="32" t="n">
        <v>0</v>
      </c>
      <c r="L633" s="31" t="n">
        <v>0</v>
      </c>
      <c r="M633" s="48" t="n">
        <v>4.5</v>
      </c>
      <c r="N633" s="48" t="n">
        <v>3</v>
      </c>
      <c r="O633" s="49" t="inlineStr">
        <is>
          <t>Big forward with projectable offensive skills, significantly held back by skating</t>
        </is>
      </c>
    </row>
    <row r="634">
      <c r="A634" s="47" t="inlineStr">
        <is>
          <t>☐</t>
        </is>
      </c>
      <c r="B634" t="inlineStr">
        <is>
          <t>Brandon Lisowsky</t>
        </is>
      </c>
      <c r="C634" t="inlineStr">
        <is>
          <t>TOR</t>
        </is>
      </c>
      <c r="D634" t="inlineStr">
        <is>
          <t>F</t>
        </is>
      </c>
      <c r="E634" t="n">
        <v>22</v>
      </c>
      <c r="F634" t="n">
        <v>0</v>
      </c>
      <c r="G634" t="inlineStr">
        <is>
          <t>YES</t>
        </is>
      </c>
      <c r="I634" t="n">
        <v>0</v>
      </c>
      <c r="J634" s="31" t="n">
        <v>0</v>
      </c>
      <c r="K634" s="32" t="n">
        <v>0</v>
      </c>
      <c r="L634" s="31" t="n">
        <v>0</v>
      </c>
      <c r="M634" s="48" t="n">
        <v>4.5</v>
      </c>
      <c r="N634" s="48" t="n">
        <v>3</v>
      </c>
      <c r="O634" s="49" t="inlineStr">
        <is>
          <t>Undersized goal-scorer with tremendous compete — second-line potential with a fallback game as a bottom-six checking forward.</t>
        </is>
      </c>
    </row>
    <row r="635">
      <c r="A635" s="47" t="inlineStr">
        <is>
          <t>☐</t>
        </is>
      </c>
      <c r="B635" t="inlineStr">
        <is>
          <t>Ilya Pautov</t>
        </is>
      </c>
      <c r="C635" t="inlineStr">
        <is>
          <t>PHI</t>
        </is>
      </c>
      <c r="D635" t="inlineStr">
        <is>
          <t>F</t>
        </is>
      </c>
      <c r="E635" t="n">
        <v>20</v>
      </c>
      <c r="F635" t="n">
        <v>0</v>
      </c>
      <c r="G635" t="inlineStr">
        <is>
          <t>YES</t>
        </is>
      </c>
      <c r="I635" t="n">
        <v>0</v>
      </c>
      <c r="J635" s="31" t="n">
        <v>0</v>
      </c>
      <c r="K635" s="32" t="n">
        <v>0</v>
      </c>
      <c r="L635" s="31" t="n">
        <v>0</v>
      </c>
      <c r="M635" s="48" t="n">
        <v>4.5</v>
      </c>
      <c r="N635" s="48" t="n">
        <v>3</v>
      </c>
      <c r="O635" s="49" t="inlineStr">
        <is>
          <t>A playmaking winger with offensive upside.</t>
        </is>
      </c>
    </row>
    <row r="636">
      <c r="A636" s="47" t="inlineStr">
        <is>
          <t>☐</t>
        </is>
      </c>
      <c r="B636" t="inlineStr">
        <is>
          <t>Jeremy Loranger</t>
        </is>
      </c>
      <c r="C636" t="inlineStr">
        <is>
          <t>CBJ</t>
        </is>
      </c>
      <c r="D636" t="inlineStr">
        <is>
          <t>F</t>
        </is>
      </c>
      <c r="E636" t="n">
        <v>19</v>
      </c>
      <c r="F636" t="n">
        <v>0</v>
      </c>
      <c r="G636" t="inlineStr">
        <is>
          <t>YES</t>
        </is>
      </c>
      <c r="I636" t="n">
        <v>0</v>
      </c>
      <c r="J636" s="31" t="n">
        <v>0</v>
      </c>
      <c r="K636" s="32" t="n">
        <v>0</v>
      </c>
      <c r="L636" s="31" t="n">
        <v>0</v>
      </c>
      <c r="M636" s="48" t="n">
        <v>4.5</v>
      </c>
      <c r="N636" s="48" t="n">
        <v>3</v>
      </c>
      <c r="O636" s="49" t="inlineStr">
        <is>
          <t>A deceptive, undersized center. A boom or bust pick with offensive upside.</t>
        </is>
      </c>
    </row>
    <row r="637">
      <c r="A637" s="47" t="inlineStr">
        <is>
          <t>☐</t>
        </is>
      </c>
      <c r="B637" t="inlineStr">
        <is>
          <t>Jett Lajoie</t>
        </is>
      </c>
      <c r="C637" t="inlineStr">
        <is>
          <t>(N/A)</t>
        </is>
      </c>
      <c r="D637" t="inlineStr">
        <is>
          <t>F</t>
        </is>
      </c>
      <c r="E637" t="n">
        <v>19</v>
      </c>
      <c r="F637" t="n">
        <v>0</v>
      </c>
      <c r="G637" t="inlineStr">
        <is>
          <t>YES</t>
        </is>
      </c>
      <c r="I637" t="n">
        <v>0</v>
      </c>
      <c r="J637" s="31" t="n">
        <v>0</v>
      </c>
      <c r="K637" s="32" t="n">
        <v>0</v>
      </c>
      <c r="L637" s="31" t="n">
        <v>0</v>
      </c>
      <c r="M637" s="48" t="n">
        <v>4.5</v>
      </c>
      <c r="N637" s="48" t="n">
        <v>3</v>
      </c>
      <c r="O637" s="49" t="inlineStr">
        <is>
          <t>October 2025 – Lajoie went undrafted after a decent ste […]</t>
        </is>
      </c>
    </row>
    <row r="638">
      <c r="A638" s="47" t="inlineStr">
        <is>
          <t>☐</t>
        </is>
      </c>
      <c r="B638" t="inlineStr">
        <is>
          <t>Noah Read</t>
        </is>
      </c>
      <c r="C638" t="inlineStr">
        <is>
          <t>ANA</t>
        </is>
      </c>
      <c r="D638" t="inlineStr">
        <is>
          <t>F</t>
        </is>
      </c>
      <c r="E638" t="n">
        <v>19</v>
      </c>
      <c r="F638" t="n">
        <v>0</v>
      </c>
      <c r="G638" t="inlineStr">
        <is>
          <t>YES</t>
        </is>
      </c>
      <c r="I638" t="n">
        <v>0</v>
      </c>
      <c r="J638" s="31" t="n">
        <v>0</v>
      </c>
      <c r="K638" s="32" t="n">
        <v>0</v>
      </c>
      <c r="L638" s="31" t="n">
        <v>0</v>
      </c>
      <c r="M638" s="48" t="n">
        <v>4.5</v>
      </c>
      <c r="N638" s="48" t="n">
        <v>3</v>
      </c>
      <c r="O638" s="49" t="inlineStr">
        <is>
          <t>Physical, high-tempo, and skilled. Flashes potential to break out into something better.</t>
        </is>
      </c>
    </row>
    <row r="639">
      <c r="A639" s="47" t="inlineStr">
        <is>
          <t>☐</t>
        </is>
      </c>
      <c r="B639" t="inlineStr">
        <is>
          <t>Parker Bell</t>
        </is>
      </c>
      <c r="C639" t="inlineStr">
        <is>
          <t>(N/A)</t>
        </is>
      </c>
      <c r="D639" t="inlineStr">
        <is>
          <t>F</t>
        </is>
      </c>
      <c r="E639" t="n">
        <v>22</v>
      </c>
      <c r="F639" t="n">
        <v>0</v>
      </c>
      <c r="G639" t="inlineStr">
        <is>
          <t>YES</t>
        </is>
      </c>
      <c r="I639" t="n">
        <v>0</v>
      </c>
      <c r="J639" s="31" t="n">
        <v>0</v>
      </c>
      <c r="K639" s="32" t="n">
        <v>0</v>
      </c>
      <c r="L639" s="31" t="n">
        <v>0</v>
      </c>
      <c r="M639" s="48" t="n">
        <v>4.5</v>
      </c>
      <c r="N639" s="48" t="n">
        <v>3</v>
      </c>
      <c r="O639" s="49" t="inlineStr">
        <is>
          <t>A skilled player with a big frame and soft hands who can skate well. Provides great category coverage by generating shots, goals, assists, and even penalty minutes at a healthy rate.</t>
        </is>
      </c>
    </row>
    <row r="640">
      <c r="A640" s="47" t="inlineStr">
        <is>
          <t>☐</t>
        </is>
      </c>
      <c r="B640" t="inlineStr">
        <is>
          <t>Sigge Holmgren</t>
        </is>
      </c>
      <c r="C640" t="inlineStr">
        <is>
          <t>NJD</t>
        </is>
      </c>
      <c r="D640" t="inlineStr">
        <is>
          <t>D</t>
        </is>
      </c>
      <c r="E640" t="n">
        <v>19</v>
      </c>
      <c r="F640" t="n">
        <v>0</v>
      </c>
      <c r="G640" t="inlineStr">
        <is>
          <t>YES</t>
        </is>
      </c>
      <c r="I640" t="n">
        <v>0</v>
      </c>
      <c r="J640" s="31" t="n">
        <v>0</v>
      </c>
      <c r="K640" s="32" t="n">
        <v>0</v>
      </c>
      <c r="L640" s="31" t="n">
        <v>0</v>
      </c>
      <c r="M640" s="48" t="n">
        <v>4.5</v>
      </c>
      <c r="N640" s="48" t="n">
        <v>3</v>
      </c>
      <c r="O640" s="49" t="inlineStr">
        <is>
          <t>A shifty, underrated offensive defenseman.</t>
        </is>
      </c>
    </row>
    <row r="641">
      <c r="A641" s="47" t="inlineStr">
        <is>
          <t>☐</t>
        </is>
      </c>
      <c r="B641" t="inlineStr">
        <is>
          <t>Aidan Dudas</t>
        </is>
      </c>
      <c r="C641" t="inlineStr">
        <is>
          <t>(N/A)</t>
        </is>
      </c>
      <c r="D641" t="inlineStr">
        <is>
          <t>F</t>
        </is>
      </c>
      <c r="E641" t="n">
        <v>26</v>
      </c>
      <c r="F641" t="n">
        <v>0</v>
      </c>
      <c r="G641" t="inlineStr">
        <is>
          <t>YES</t>
        </is>
      </c>
      <c r="I641" t="n">
        <v>0</v>
      </c>
      <c r="J641" s="31" t="n">
        <v>0</v>
      </c>
      <c r="K641" s="32" t="n">
        <v>0</v>
      </c>
      <c r="L641" s="31" t="n">
        <v>0</v>
      </c>
      <c r="M641" s="48" t="n">
        <v>4.5</v>
      </c>
      <c r="N641" s="48" t="n">
        <v>2.5</v>
      </c>
      <c r="O641" s="49" t="inlineStr">
        <is>
          <t>A small-framed sniper with top-end speed and lethal wrist shot, who is as reliable defensively as he is offensively.</t>
        </is>
      </c>
    </row>
    <row r="642">
      <c r="A642" s="47" t="inlineStr">
        <is>
          <t>☐</t>
        </is>
      </c>
      <c r="B642" t="inlineStr">
        <is>
          <t>Rudy Guimond</t>
        </is>
      </c>
      <c r="C642" t="inlineStr">
        <is>
          <t>DET</t>
        </is>
      </c>
      <c r="D642" t="inlineStr">
        <is>
          <t>G</t>
        </is>
      </c>
      <c r="E642" t="n">
        <v>21</v>
      </c>
      <c r="F642" t="n">
        <v>0</v>
      </c>
      <c r="G642" t="inlineStr">
        <is>
          <t>YES</t>
        </is>
      </c>
      <c r="I642" t="n">
        <v>0</v>
      </c>
      <c r="J642" s="31" t="n">
        <v>0</v>
      </c>
      <c r="K642" s="32" t="n">
        <v>0</v>
      </c>
      <c r="L642" s="31" t="n">
        <v>0</v>
      </c>
      <c r="M642" s="48" t="n">
        <v>4.5</v>
      </c>
      <c r="N642" s="48" t="n">
        <v>2.5</v>
      </c>
      <c r="O642" s="49" t="inlineStr">
        <is>
          <t>An athletic goaltender with a solid foundation to build off. A long-term project with several goalie prospects ahead of him.</t>
        </is>
      </c>
    </row>
    <row r="643">
      <c r="A643" s="47" t="inlineStr">
        <is>
          <t>☐</t>
        </is>
      </c>
      <c r="B643" t="inlineStr">
        <is>
          <t>Nick Malik</t>
        </is>
      </c>
      <c r="C643" t="inlineStr">
        <is>
          <t>TBL</t>
        </is>
      </c>
      <c r="D643" t="inlineStr">
        <is>
          <t>G</t>
        </is>
      </c>
      <c r="E643" t="n">
        <v>24</v>
      </c>
      <c r="F643" t="n">
        <v>0</v>
      </c>
      <c r="G643" t="inlineStr">
        <is>
          <t>YES</t>
        </is>
      </c>
      <c r="I643" t="n">
        <v>0</v>
      </c>
      <c r="J643" s="31" t="n">
        <v>0</v>
      </c>
      <c r="K643" s="32" t="n">
        <v>0</v>
      </c>
      <c r="L643" s="31" t="n">
        <v>0</v>
      </c>
      <c r="M643" s="48" t="n">
        <v>4.5</v>
      </c>
      <c r="N643" s="48" t="n">
        <v>1.5</v>
      </c>
      <c r="O643" s="49" t="inlineStr">
        <is>
          <t>A butterfly goalie with good size, superb reflexes, good puck skills, and NHL bloodlines. Has already had success at the men’s level at a young age. Potential to become a starting goalie at the NHL level.</t>
        </is>
      </c>
    </row>
    <row r="644">
      <c r="A644" s="47" t="inlineStr">
        <is>
          <t>☐</t>
        </is>
      </c>
      <c r="B644" t="inlineStr">
        <is>
          <t>Gabriel Szturc</t>
        </is>
      </c>
      <c r="C644" t="inlineStr">
        <is>
          <t>TBL</t>
        </is>
      </c>
      <c r="D644" t="inlineStr">
        <is>
          <t>F</t>
        </is>
      </c>
      <c r="E644" t="n">
        <v>22</v>
      </c>
      <c r="F644" t="n">
        <v>0</v>
      </c>
      <c r="G644" t="inlineStr">
        <is>
          <t>YES</t>
        </is>
      </c>
      <c r="I644" t="n">
        <v>0</v>
      </c>
      <c r="J644" s="31" t="n">
        <v>0</v>
      </c>
      <c r="K644" s="32" t="n">
        <v>0</v>
      </c>
      <c r="L644" s="31" t="n">
        <v>0</v>
      </c>
      <c r="M644" s="48" t="n">
        <v>4.2</v>
      </c>
      <c r="N644" s="48" t="n">
        <v>4</v>
      </c>
      <c r="O644" s="49" t="inlineStr">
        <is>
          <t>A very smart forward who skates well with a good wrist shot and works hard off the puck.</t>
        </is>
      </c>
    </row>
    <row r="645">
      <c r="A645" s="47" t="inlineStr">
        <is>
          <t>☐</t>
        </is>
      </c>
      <c r="B645" t="inlineStr">
        <is>
          <t>Veeti Vaisanen</t>
        </is>
      </c>
      <c r="C645" t="inlineStr">
        <is>
          <t>UTA</t>
        </is>
      </c>
      <c r="D645" t="inlineStr">
        <is>
          <t>D</t>
        </is>
      </c>
      <c r="E645" t="n">
        <v>20</v>
      </c>
      <c r="F645" t="n">
        <v>0</v>
      </c>
      <c r="G645" t="inlineStr">
        <is>
          <t>YES</t>
        </is>
      </c>
      <c r="I645" t="n">
        <v>0</v>
      </c>
      <c r="J645" s="31" t="n">
        <v>0</v>
      </c>
      <c r="K645" s="32" t="n">
        <v>0</v>
      </c>
      <c r="L645" s="31" t="n">
        <v>0</v>
      </c>
      <c r="M645" s="48" t="n">
        <v>4</v>
      </c>
      <c r="N645" s="48" t="n">
        <v>8</v>
      </c>
      <c r="O645" s="49" t="inlineStr">
        <is>
          <t>A mobile, reliable defensive defenseman that plays an effective, simple game.</t>
        </is>
      </c>
    </row>
    <row r="646">
      <c r="A646" s="47" t="inlineStr">
        <is>
          <t>☐</t>
        </is>
      </c>
      <c r="B646" t="inlineStr">
        <is>
          <t>Charles-Alexis Legault</t>
        </is>
      </c>
      <c r="C646" t="inlineStr">
        <is>
          <t>CAR</t>
        </is>
      </c>
      <c r="D646" t="inlineStr">
        <is>
          <t>D</t>
        </is>
      </c>
      <c r="E646" t="n">
        <v>23</v>
      </c>
      <c r="F646" t="n">
        <v>0</v>
      </c>
      <c r="G646" t="inlineStr">
        <is>
          <t>YES</t>
        </is>
      </c>
      <c r="I646" t="n">
        <v>12</v>
      </c>
      <c r="J646" s="31" t="n">
        <v>8.710000000000001</v>
      </c>
      <c r="K646" s="32" t="n">
        <v>0.73</v>
      </c>
      <c r="L646" s="31" t="n">
        <v>17.53</v>
      </c>
      <c r="M646" s="48" t="n">
        <v>4</v>
      </c>
      <c r="N646" s="48" t="n">
        <v>6.5</v>
      </c>
      <c r="O646" s="49" t="inlineStr">
        <is>
          <t>Strong, smooth skating defensive defenseman with some offensive upside. Needs to remain consistent on offense but has legit NHL upside with some penalty killing ability.</t>
        </is>
      </c>
      <c r="P646" t="inlineStr">
        <is>
          <t>no NHL record - import or junior</t>
        </is>
      </c>
    </row>
    <row r="647">
      <c r="A647" s="47" t="inlineStr">
        <is>
          <t>☐</t>
        </is>
      </c>
      <c r="B647" t="inlineStr">
        <is>
          <t>Charlie Leddy</t>
        </is>
      </c>
      <c r="C647" t="inlineStr">
        <is>
          <t>NJD</t>
        </is>
      </c>
      <c r="D647" t="inlineStr">
        <is>
          <t>D</t>
        </is>
      </c>
      <c r="E647" t="n">
        <v>22</v>
      </c>
      <c r="F647" t="n">
        <v>0</v>
      </c>
      <c r="G647" t="inlineStr">
        <is>
          <t>YES</t>
        </is>
      </c>
      <c r="I647" t="n">
        <v>0</v>
      </c>
      <c r="J647" s="31" t="n">
        <v>0</v>
      </c>
      <c r="K647" s="32" t="n">
        <v>0</v>
      </c>
      <c r="L647" s="31" t="n">
        <v>0</v>
      </c>
      <c r="M647" s="48" t="n">
        <v>4</v>
      </c>
      <c r="N647" s="48" t="n">
        <v>6.5</v>
      </c>
      <c r="O647" s="49" t="inlineStr">
        <is>
          <t>Shutdown defender who lacks offensive upside. Potential to grow into a reliable third pairing defender at the NHL level with proper development.</t>
        </is>
      </c>
    </row>
    <row r="648">
      <c r="A648" s="47" t="inlineStr">
        <is>
          <t>☐</t>
        </is>
      </c>
      <c r="B648" t="inlineStr">
        <is>
          <t>Joshua Davies</t>
        </is>
      </c>
      <c r="C648" t="inlineStr">
        <is>
          <t>(N/A)</t>
        </is>
      </c>
      <c r="D648" t="inlineStr">
        <is>
          <t>F</t>
        </is>
      </c>
      <c r="E648" t="n">
        <v>22</v>
      </c>
      <c r="F648" t="n">
        <v>0</v>
      </c>
      <c r="G648" t="inlineStr">
        <is>
          <t>YES</t>
        </is>
      </c>
      <c r="I648" t="n">
        <v>0</v>
      </c>
      <c r="J648" s="31" t="n">
        <v>0</v>
      </c>
      <c r="K648" s="32" t="n">
        <v>0</v>
      </c>
      <c r="L648" s="31" t="n">
        <v>0</v>
      </c>
      <c r="M648" s="48" t="n">
        <v>4</v>
      </c>
      <c r="N648" s="48" t="n">
        <v>6.5</v>
      </c>
      <c r="O648" s="49" t="inlineStr">
        <is>
          <t>A hard-hitting pest who racks up penalty minutes and adds a scoring touch. Think Cal Clutterbuck with less discipline and a bit more skill.</t>
        </is>
      </c>
    </row>
    <row r="649">
      <c r="A649" s="47" t="inlineStr">
        <is>
          <t>☐</t>
        </is>
      </c>
      <c r="B649" t="inlineStr">
        <is>
          <t>Maksim Sokolovskii</t>
        </is>
      </c>
      <c r="C649" t="inlineStr">
        <is>
          <t>PHI</t>
        </is>
      </c>
      <c r="D649" t="inlineStr">
        <is>
          <t>D</t>
        </is>
      </c>
      <c r="E649" t="n">
        <v>18</v>
      </c>
      <c r="F649" t="n">
        <v>0</v>
      </c>
      <c r="G649" t="inlineStr">
        <is>
          <t>YES</t>
        </is>
      </c>
      <c r="H649" t="n">
        <v>27</v>
      </c>
      <c r="I649" t="n">
        <v>0</v>
      </c>
      <c r="J649" s="31" t="n">
        <v>0</v>
      </c>
      <c r="K649" s="32" t="n">
        <v>0</v>
      </c>
      <c r="L649" s="31" t="n">
        <v>0</v>
      </c>
      <c r="M649" s="48" t="n">
        <v>4</v>
      </c>
      <c r="N649" s="48" t="n">
        <v>6.5</v>
      </c>
      <c r="O649" s="49" t="inlineStr">
        <is>
          <t>Punishing left-shot shutdown defender whose fantasy value comes from the banger categories, not the scoresheet. A Nikita Zadorov-style build for deep multicategory leagues, hits, blocks, and penalty minutes, with points a long shot.</t>
        </is>
      </c>
    </row>
    <row r="650">
      <c r="A650" s="47" t="inlineStr">
        <is>
          <t>☐</t>
        </is>
      </c>
      <c r="B650" t="inlineStr">
        <is>
          <t>Michael DiPietro</t>
        </is>
      </c>
      <c r="C650" t="inlineStr">
        <is>
          <t>BOS</t>
        </is>
      </c>
      <c r="D650" t="inlineStr">
        <is>
          <t>G</t>
        </is>
      </c>
      <c r="E650" t="n">
        <v>27</v>
      </c>
      <c r="F650" t="n">
        <v>4</v>
      </c>
      <c r="G650" t="inlineStr">
        <is>
          <t>YES</t>
        </is>
      </c>
      <c r="I650" t="n">
        <v>1</v>
      </c>
      <c r="J650" s="31" t="n">
        <v>0.04</v>
      </c>
      <c r="K650" s="32" t="n">
        <v>0.04</v>
      </c>
      <c r="L650" s="31" t="n">
        <v>25.46</v>
      </c>
      <c r="M650" s="48" t="n">
        <v>4</v>
      </c>
      <c r="N650" s="48" t="n">
        <v>6</v>
      </c>
      <c r="O650" s="49" t="inlineStr">
        <is>
          <t>A slightly undersized but highly talented goaltender.</t>
        </is>
      </c>
    </row>
    <row r="651">
      <c r="A651" s="47" t="inlineStr">
        <is>
          <t>☐</t>
        </is>
      </c>
      <c r="B651" t="inlineStr">
        <is>
          <t>Joel Nystrom</t>
        </is>
      </c>
      <c r="C651" t="inlineStr">
        <is>
          <t>CAR</t>
        </is>
      </c>
      <c r="D651" t="inlineStr">
        <is>
          <t>D</t>
        </is>
      </c>
      <c r="E651" t="n">
        <v>24</v>
      </c>
      <c r="F651" t="n">
        <v>38</v>
      </c>
      <c r="G651" t="inlineStr">
        <is>
          <t>YES</t>
        </is>
      </c>
      <c r="I651" t="n">
        <v>38</v>
      </c>
      <c r="J651" s="31" t="n">
        <v>16.36</v>
      </c>
      <c r="K651" s="32" t="n">
        <v>0.43</v>
      </c>
      <c r="L651" s="31" t="n">
        <v>7.88</v>
      </c>
      <c r="M651" s="48" t="n">
        <v>4</v>
      </c>
      <c r="N651" s="48" t="n">
        <v>6</v>
      </c>
      <c r="O651" s="49" t="inlineStr">
        <is>
          <t>Strong skater who plays big minutes for one of the better teams in the SHL. Defense is ahead of offense, but the offense has some indications that show room for growth and potential. Could play NHL games later down the line.</t>
        </is>
      </c>
    </row>
    <row r="652">
      <c r="A652" s="47" t="inlineStr">
        <is>
          <t>☐</t>
        </is>
      </c>
      <c r="B652" t="inlineStr">
        <is>
          <t>Mikulas Hovorka</t>
        </is>
      </c>
      <c r="C652" t="inlineStr">
        <is>
          <t>FLA</t>
        </is>
      </c>
      <c r="D652" t="inlineStr">
        <is>
          <t>D</t>
        </is>
      </c>
      <c r="E652" t="n">
        <v>25</v>
      </c>
      <c r="F652" t="n">
        <v>4</v>
      </c>
      <c r="G652" t="inlineStr">
        <is>
          <t>YES</t>
        </is>
      </c>
      <c r="I652" t="n">
        <v>4</v>
      </c>
      <c r="J652" s="31" t="n">
        <v>1.53</v>
      </c>
      <c r="K652" s="32" t="n">
        <v>0.38</v>
      </c>
      <c r="L652" s="31" t="n">
        <v>1.54</v>
      </c>
      <c r="M652" s="48" t="n">
        <v>4</v>
      </c>
      <c r="N652" s="48" t="n">
        <v>6</v>
      </c>
      <c r="O652" s="49" t="inlineStr">
        <is>
          <t>A 6-6 right-handed defenseman who excels with his stick and can drive the transition game. His size is one of his greatest assets and his skating helps him have a high floor/low ceiling at the NHL level being a potential 4th or 5th defenseman in the NHL.</t>
        </is>
      </c>
    </row>
    <row r="653">
      <c r="A653" s="47" t="inlineStr">
        <is>
          <t>☐</t>
        </is>
      </c>
      <c r="B653" t="inlineStr">
        <is>
          <t>Andrei Loshko</t>
        </is>
      </c>
      <c r="C653" t="inlineStr">
        <is>
          <t>SEA</t>
        </is>
      </c>
      <c r="D653" t="inlineStr">
        <is>
          <t>F</t>
        </is>
      </c>
      <c r="E653" t="n">
        <v>21</v>
      </c>
      <c r="F653" t="n">
        <v>0</v>
      </c>
      <c r="G653" t="inlineStr">
        <is>
          <t>YES</t>
        </is>
      </c>
      <c r="I653" t="n">
        <v>0</v>
      </c>
      <c r="J653" s="31" t="n">
        <v>0</v>
      </c>
      <c r="K653" s="32" t="n">
        <v>0</v>
      </c>
      <c r="L653" s="31" t="n">
        <v>0</v>
      </c>
      <c r="M653" s="48" t="n">
        <v>4</v>
      </c>
      <c r="N653" s="48" t="n">
        <v>6</v>
      </c>
      <c r="O653" s="49" t="inlineStr">
        <is>
          <t>A high IQ playmaking winger with good puck skills and offensive creativity who plays a solid two-way game. Has an underrated shot with a quick release and good accuracy.</t>
        </is>
      </c>
    </row>
    <row r="654">
      <c r="A654" s="47" t="inlineStr">
        <is>
          <t>☐</t>
        </is>
      </c>
      <c r="B654" t="inlineStr">
        <is>
          <t>Karsen Dorwart</t>
        </is>
      </c>
      <c r="C654" t="inlineStr">
        <is>
          <t>(N/A)</t>
        </is>
      </c>
      <c r="D654" t="inlineStr">
        <is>
          <t>F</t>
        </is>
      </c>
      <c r="E654" t="n">
        <v>23</v>
      </c>
      <c r="F654" t="n">
        <v>5</v>
      </c>
      <c r="G654" t="inlineStr">
        <is>
          <t>YES</t>
        </is>
      </c>
      <c r="I654" t="n">
        <v>0</v>
      </c>
      <c r="J654" s="31" t="n">
        <v>0</v>
      </c>
      <c r="K654" s="32" t="n">
        <v>0</v>
      </c>
      <c r="L654" s="31" t="n">
        <v>0</v>
      </c>
      <c r="M654" s="48" t="n">
        <v>4</v>
      </c>
      <c r="N654" s="48" t="n">
        <v>6</v>
      </c>
      <c r="O654" s="49" t="inlineStr">
        <is>
          <t>A two-way center with a high motor that is not afraid to be physical. Not known as a high producer offensively but has the hockey sense and defensive reliability to become a bottom-six forward.</t>
        </is>
      </c>
    </row>
    <row r="655">
      <c r="A655" s="47" t="inlineStr">
        <is>
          <t>☐</t>
        </is>
      </c>
      <c r="B655" t="inlineStr">
        <is>
          <t>Quinton Burns</t>
        </is>
      </c>
      <c r="C655" t="inlineStr">
        <is>
          <t>STL</t>
        </is>
      </c>
      <c r="D655" t="inlineStr">
        <is>
          <t>D</t>
        </is>
      </c>
      <c r="E655" t="n">
        <v>21</v>
      </c>
      <c r="F655" t="n">
        <v>0</v>
      </c>
      <c r="G655" t="inlineStr">
        <is>
          <t>YES</t>
        </is>
      </c>
      <c r="I655" t="n">
        <v>0</v>
      </c>
      <c r="J655" s="31" t="n">
        <v>0</v>
      </c>
      <c r="K655" s="32" t="n">
        <v>0</v>
      </c>
      <c r="L655" s="31" t="n">
        <v>0</v>
      </c>
      <c r="M655" s="48" t="n">
        <v>4</v>
      </c>
      <c r="N655" s="48" t="n">
        <v>6</v>
      </c>
      <c r="O655" s="49" t="inlineStr">
        <is>
          <t>Burns is a mobile and intelligent defenceman who closes his gaps very quickly and relies heavily on stickwork defensively, he is likely a bottom-pairing piece if he forges an NHL role.</t>
        </is>
      </c>
    </row>
    <row r="656">
      <c r="A656" s="47" t="inlineStr">
        <is>
          <t>☐</t>
        </is>
      </c>
      <c r="B656" t="inlineStr">
        <is>
          <t>Trey Taylor</t>
        </is>
      </c>
      <c r="C656" t="inlineStr">
        <is>
          <t>DAL</t>
        </is>
      </c>
      <c r="D656" t="inlineStr">
        <is>
          <t>D</t>
        </is>
      </c>
      <c r="E656" t="n">
        <v>24</v>
      </c>
      <c r="F656" t="n">
        <v>0</v>
      </c>
      <c r="G656" t="inlineStr">
        <is>
          <t>YES</t>
        </is>
      </c>
      <c r="I656" t="n">
        <v>0</v>
      </c>
      <c r="J656" s="31" t="n">
        <v>0</v>
      </c>
      <c r="K656" s="32" t="n">
        <v>0</v>
      </c>
      <c r="L656" s="31" t="n">
        <v>0</v>
      </c>
      <c r="M656" s="48" t="n">
        <v>4</v>
      </c>
      <c r="N656" s="48" t="n">
        <v>6</v>
      </c>
      <c r="O656" s="49" t="inlineStr">
        <is>
          <t>Two-way, defense-minded depth defenseman.</t>
        </is>
      </c>
    </row>
    <row r="657">
      <c r="A657" s="47" t="inlineStr">
        <is>
          <t>☐</t>
        </is>
      </c>
      <c r="B657" t="inlineStr">
        <is>
          <t>Ville Ottavainen</t>
        </is>
      </c>
      <c r="C657" t="inlineStr">
        <is>
          <t>SEA</t>
        </is>
      </c>
      <c r="D657" t="inlineStr">
        <is>
          <t>D</t>
        </is>
      </c>
      <c r="E657" t="n">
        <v>24</v>
      </c>
      <c r="F657" t="n">
        <v>1</v>
      </c>
      <c r="G657" t="inlineStr">
        <is>
          <t>YES</t>
        </is>
      </c>
      <c r="I657" t="n">
        <v>0</v>
      </c>
      <c r="J657" s="31" t="n">
        <v>0</v>
      </c>
      <c r="K657" s="32" t="n">
        <v>0</v>
      </c>
      <c r="L657" s="31" t="n">
        <v>0</v>
      </c>
      <c r="M657" s="48" t="n">
        <v>4</v>
      </c>
      <c r="N657" s="48" t="n">
        <v>6</v>
      </c>
      <c r="O657" s="49" t="inlineStr">
        <is>
          <t>A towering defensive defenseman with minimal offense.</t>
        </is>
      </c>
    </row>
    <row r="658">
      <c r="A658" s="47" t="inlineStr">
        <is>
          <t>☐</t>
        </is>
      </c>
      <c r="B658" t="inlineStr">
        <is>
          <t>Parker Ford</t>
        </is>
      </c>
      <c r="C658" t="inlineStr">
        <is>
          <t>WPG</t>
        </is>
      </c>
      <c r="D658" t="inlineStr">
        <is>
          <t>F</t>
        </is>
      </c>
      <c r="E658" t="n">
        <v>26</v>
      </c>
      <c r="F658" t="n">
        <v>18</v>
      </c>
      <c r="G658" t="inlineStr">
        <is>
          <t>YES</t>
        </is>
      </c>
      <c r="I658" t="n">
        <v>15</v>
      </c>
      <c r="J658" s="31" t="n">
        <v>3.83</v>
      </c>
      <c r="K658" s="32" t="n">
        <v>0.26</v>
      </c>
      <c r="L658" s="31" t="n">
        <v>6.17</v>
      </c>
      <c r="M658" s="48" t="n">
        <v>4</v>
      </c>
      <c r="N658" s="48" t="n">
        <v>5.5</v>
      </c>
      <c r="O658" s="49" t="inlineStr">
        <is>
          <t>Hardworking, physical two-way center with good speed and high-end puck skills. Has a very good shot with a quick release. Has bottom-six NHL potential with more value in higher-scoring hits and blocks leagues.</t>
        </is>
      </c>
    </row>
    <row r="659">
      <c r="A659" s="47" t="inlineStr">
        <is>
          <t>☐</t>
        </is>
      </c>
      <c r="B659" t="inlineStr">
        <is>
          <t>Marek Alscher</t>
        </is>
      </c>
      <c r="C659" t="inlineStr">
        <is>
          <t>FLA</t>
        </is>
      </c>
      <c r="D659" t="inlineStr">
        <is>
          <t>D</t>
        </is>
      </c>
      <c r="E659" t="n">
        <v>22</v>
      </c>
      <c r="F659" t="n">
        <v>4</v>
      </c>
      <c r="G659" t="inlineStr">
        <is>
          <t>YES</t>
        </is>
      </c>
      <c r="I659" t="n">
        <v>4</v>
      </c>
      <c r="J659" s="31" t="n">
        <v>4.17</v>
      </c>
      <c r="K659" s="32" t="n">
        <v>1.04</v>
      </c>
      <c r="L659" s="31" t="n">
        <v>4.17</v>
      </c>
      <c r="M659" s="48" t="n">
        <v>4</v>
      </c>
      <c r="N659" s="48" t="n">
        <v>5.5</v>
      </c>
      <c r="O659" s="49" t="inlineStr">
        <is>
          <t>Big, physical defense-minded defenseman who does not score often but shows promise in transition. He could become a bottom-pairing type at the NHL level.</t>
        </is>
      </c>
    </row>
    <row r="660">
      <c r="A660" s="47" t="inlineStr">
        <is>
          <t>☐</t>
        </is>
      </c>
      <c r="B660" t="inlineStr">
        <is>
          <t>Braeden Kressler</t>
        </is>
      </c>
      <c r="C660" t="inlineStr">
        <is>
          <t>TOR</t>
        </is>
      </c>
      <c r="D660" t="inlineStr">
        <is>
          <t>F</t>
        </is>
      </c>
      <c r="E660" t="n">
        <v>23</v>
      </c>
      <c r="F660" t="n">
        <v>0</v>
      </c>
      <c r="G660" t="inlineStr">
        <is>
          <t>YES</t>
        </is>
      </c>
      <c r="I660" t="n">
        <v>0</v>
      </c>
      <c r="J660" s="31" t="n">
        <v>0</v>
      </c>
      <c r="K660" s="32" t="n">
        <v>0</v>
      </c>
      <c r="L660" s="31" t="n">
        <v>0</v>
      </c>
      <c r="M660" s="48" t="n">
        <v>4</v>
      </c>
      <c r="N660" s="48" t="n">
        <v>5.5</v>
      </c>
      <c r="O660" s="49" t="inlineStr">
        <is>
          <t>Undersized but tenacious winger with good vision and passing ability. A long-term project who could grow into an effective bottom-six forward in the NHL.</t>
        </is>
      </c>
    </row>
    <row r="661">
      <c r="A661" s="47" t="inlineStr">
        <is>
          <t>☐</t>
        </is>
      </c>
      <c r="B661" t="inlineStr">
        <is>
          <t>Jared Woolley</t>
        </is>
      </c>
      <c r="C661" t="inlineStr">
        <is>
          <t>LAK</t>
        </is>
      </c>
      <c r="D661" t="inlineStr">
        <is>
          <t>D</t>
        </is>
      </c>
      <c r="E661" t="n">
        <v>20</v>
      </c>
      <c r="F661" t="n">
        <v>0</v>
      </c>
      <c r="G661" t="inlineStr">
        <is>
          <t>YES</t>
        </is>
      </c>
      <c r="I661" t="n">
        <v>0</v>
      </c>
      <c r="J661" s="31" t="n">
        <v>0</v>
      </c>
      <c r="K661" s="32" t="n">
        <v>0</v>
      </c>
      <c r="L661" s="31" t="n">
        <v>0</v>
      </c>
      <c r="M661" s="48" t="n">
        <v>4</v>
      </c>
      <c r="N661" s="48" t="n">
        <v>5.5</v>
      </c>
      <c r="O661" s="49" t="inlineStr">
        <is>
          <t>A physical, two-way defenseman.</t>
        </is>
      </c>
    </row>
    <row r="662">
      <c r="A662" s="47" t="inlineStr">
        <is>
          <t>☐</t>
        </is>
      </c>
      <c r="B662" t="inlineStr">
        <is>
          <t>Nikita Novikov</t>
        </is>
      </c>
      <c r="C662" t="inlineStr">
        <is>
          <t>(N/A)</t>
        </is>
      </c>
      <c r="D662" t="inlineStr">
        <is>
          <t>D</t>
        </is>
      </c>
      <c r="E662" t="n">
        <v>23</v>
      </c>
      <c r="F662" t="n">
        <v>0</v>
      </c>
      <c r="G662" t="inlineStr">
        <is>
          <t>YES</t>
        </is>
      </c>
      <c r="I662" t="n">
        <v>0</v>
      </c>
      <c r="J662" s="31" t="n">
        <v>0</v>
      </c>
      <c r="K662" s="32" t="n">
        <v>0</v>
      </c>
      <c r="L662" s="31" t="n">
        <v>0</v>
      </c>
      <c r="M662" s="48" t="n">
        <v>4</v>
      </c>
      <c r="N662" s="48" t="n">
        <v>5.5</v>
      </c>
      <c r="O662" s="49" t="inlineStr">
        <is>
          <t>A steady, quiet two-way defender. Plays a cautious defensive game with few offensive assertions. Sometimes is slow to react to developing plays.</t>
        </is>
      </c>
    </row>
    <row r="663">
      <c r="A663" s="47" t="inlineStr">
        <is>
          <t>☐</t>
        </is>
      </c>
      <c r="B663" t="inlineStr">
        <is>
          <t>Parker Alcos</t>
        </is>
      </c>
      <c r="C663" t="inlineStr">
        <is>
          <t>VAN</t>
        </is>
      </c>
      <c r="D663" t="inlineStr">
        <is>
          <t>D</t>
        </is>
      </c>
      <c r="E663" t="n">
        <v>20</v>
      </c>
      <c r="F663" t="n">
        <v>0</v>
      </c>
      <c r="G663" t="inlineStr">
        <is>
          <t>YES</t>
        </is>
      </c>
      <c r="I663" t="n">
        <v>0</v>
      </c>
      <c r="J663" s="31" t="n">
        <v>0</v>
      </c>
      <c r="K663" s="32" t="n">
        <v>0</v>
      </c>
      <c r="L663" s="31" t="n">
        <v>0</v>
      </c>
      <c r="M663" s="48" t="n">
        <v>4</v>
      </c>
      <c r="N663" s="48" t="n">
        <v>5.5</v>
      </c>
      <c r="O663" s="49" t="inlineStr">
        <is>
          <t>Smooth skating defenseman with good defensive instincts. Gets back in transition and shuts down attacking players. Improvements to his offensive game can elevate his value. Worth a look in leagues that use takeaways.</t>
        </is>
      </c>
    </row>
    <row r="664">
      <c r="A664" s="47" t="inlineStr">
        <is>
          <t>☐</t>
        </is>
      </c>
      <c r="B664" t="inlineStr">
        <is>
          <t>Simon Zether</t>
        </is>
      </c>
      <c r="C664" t="inlineStr">
        <is>
          <t>FLA</t>
        </is>
      </c>
      <c r="D664" t="inlineStr">
        <is>
          <t>F</t>
        </is>
      </c>
      <c r="E664" t="n">
        <v>20</v>
      </c>
      <c r="F664" t="n">
        <v>0</v>
      </c>
      <c r="G664" t="inlineStr">
        <is>
          <t>YES</t>
        </is>
      </c>
      <c r="I664" t="n">
        <v>0</v>
      </c>
      <c r="J664" s="31" t="n">
        <v>0</v>
      </c>
      <c r="K664" s="32" t="n">
        <v>0</v>
      </c>
      <c r="L664" s="31" t="n">
        <v>0</v>
      </c>
      <c r="M664" s="48" t="n">
        <v>4</v>
      </c>
      <c r="N664" s="48" t="n">
        <v>5.5</v>
      </c>
      <c r="O664" s="49" t="inlineStr">
        <is>
          <t>A defensive forward that grinds with the best of them, but needs to add some speed to his game.</t>
        </is>
      </c>
    </row>
    <row r="665">
      <c r="A665" s="47" t="inlineStr">
        <is>
          <t>☐</t>
        </is>
      </c>
      <c r="B665" t="inlineStr">
        <is>
          <t>Alexander Siryatsky</t>
        </is>
      </c>
      <c r="C665" t="inlineStr">
        <is>
          <t>CAR</t>
        </is>
      </c>
      <c r="D665" t="inlineStr">
        <is>
          <t>D</t>
        </is>
      </c>
      <c r="E665" t="n">
        <v>20</v>
      </c>
      <c r="F665" t="n">
        <v>0</v>
      </c>
      <c r="G665" t="inlineStr">
        <is>
          <t>YES</t>
        </is>
      </c>
      <c r="I665" t="n">
        <v>0</v>
      </c>
      <c r="J665" s="31" t="n">
        <v>0</v>
      </c>
      <c r="K665" s="32" t="n">
        <v>0</v>
      </c>
      <c r="L665" s="31" t="n">
        <v>0</v>
      </c>
      <c r="M665" s="48" t="n">
        <v>4</v>
      </c>
      <c r="N665" s="48" t="n">
        <v>5</v>
      </c>
      <c r="O665" s="49" t="inlineStr">
        <is>
          <t>Smart defensive player who has decent playmaking potential. Needs to work on using his shot more effectively.</t>
        </is>
      </c>
    </row>
    <row r="666">
      <c r="A666" s="47" t="inlineStr">
        <is>
          <t>☐</t>
        </is>
      </c>
      <c r="B666" t="inlineStr">
        <is>
          <t>Angus MacDonell</t>
        </is>
      </c>
      <c r="C666" t="inlineStr">
        <is>
          <t>DAL</t>
        </is>
      </c>
      <c r="D666" t="inlineStr">
        <is>
          <t>F</t>
        </is>
      </c>
      <c r="E666" t="n">
        <v>21</v>
      </c>
      <c r="F666" t="n">
        <v>0</v>
      </c>
      <c r="G666" t="inlineStr">
        <is>
          <t>YES</t>
        </is>
      </c>
      <c r="I666" t="n">
        <v>0</v>
      </c>
      <c r="J666" s="31" t="n">
        <v>0</v>
      </c>
      <c r="K666" s="32" t="n">
        <v>0</v>
      </c>
      <c r="L666" s="31" t="n">
        <v>0</v>
      </c>
      <c r="M666" s="48" t="n">
        <v>4</v>
      </c>
      <c r="N666" s="48" t="n">
        <v>5</v>
      </c>
      <c r="O666" s="49" t="inlineStr">
        <is>
          <t>A pesky playmaking center with a high motor.</t>
        </is>
      </c>
    </row>
    <row r="667">
      <c r="A667" s="47" t="inlineStr">
        <is>
          <t>☐</t>
        </is>
      </c>
      <c r="B667" t="inlineStr">
        <is>
          <t>Carter Klippenstein</t>
        </is>
      </c>
      <c r="C667" t="inlineStr">
        <is>
          <t>MIN</t>
        </is>
      </c>
      <c r="D667" t="inlineStr">
        <is>
          <t>F</t>
        </is>
      </c>
      <c r="E667" t="n">
        <v>19</v>
      </c>
      <c r="F667" t="n">
        <v>0</v>
      </c>
      <c r="G667" t="inlineStr">
        <is>
          <t>YES</t>
        </is>
      </c>
      <c r="I667" t="n">
        <v>0</v>
      </c>
      <c r="J667" s="31" t="n">
        <v>0</v>
      </c>
      <c r="K667" s="32" t="n">
        <v>0</v>
      </c>
      <c r="L667" s="31" t="n">
        <v>0</v>
      </c>
      <c r="M667" s="48" t="n">
        <v>4</v>
      </c>
      <c r="N667" s="48" t="n">
        <v>5</v>
      </c>
      <c r="O667" s="49" t="inlineStr">
        <is>
          <t>A power forward who lacks offensive production and needs to work on his skating to take the next step. Can become a reliable NHL bottom-six player with proper development.</t>
        </is>
      </c>
    </row>
    <row r="668">
      <c r="A668" s="47" t="inlineStr">
        <is>
          <t>☐</t>
        </is>
      </c>
      <c r="B668" t="inlineStr">
        <is>
          <t>Carter Sanderson</t>
        </is>
      </c>
      <c r="C668" t="inlineStr">
        <is>
          <t>PIT</t>
        </is>
      </c>
      <c r="D668" t="inlineStr">
        <is>
          <t>F</t>
        </is>
      </c>
      <c r="E668" t="n">
        <v>19</v>
      </c>
      <c r="F668" t="n">
        <v>0</v>
      </c>
      <c r="G668" t="inlineStr">
        <is>
          <t>YES</t>
        </is>
      </c>
      <c r="I668" t="n">
        <v>0</v>
      </c>
      <c r="J668" s="31" t="n">
        <v>0</v>
      </c>
      <c r="K668" s="32" t="n">
        <v>0</v>
      </c>
      <c r="L668" s="31" t="n">
        <v>0</v>
      </c>
      <c r="M668" s="48" t="n">
        <v>4</v>
      </c>
      <c r="N668" s="48" t="n">
        <v>5</v>
      </c>
      <c r="O668" s="49" t="inlineStr">
        <is>
          <t>A mature left winger who finds a way to contribute in every game.</t>
        </is>
      </c>
    </row>
    <row r="669">
      <c r="A669" s="47" t="inlineStr">
        <is>
          <t>☐</t>
        </is>
      </c>
      <c r="B669" t="inlineStr">
        <is>
          <t>Ethan Haider</t>
        </is>
      </c>
      <c r="C669" t="inlineStr">
        <is>
          <t>(N/A)</t>
        </is>
      </c>
      <c r="D669" t="inlineStr">
        <is>
          <t>G</t>
        </is>
      </c>
      <c r="E669" t="n">
        <v>25</v>
      </c>
      <c r="F669" t="n">
        <v>0</v>
      </c>
      <c r="G669" t="inlineStr">
        <is>
          <t>YES</t>
        </is>
      </c>
      <c r="I669" t="n">
        <v>0</v>
      </c>
      <c r="J669" s="31" t="n">
        <v>0</v>
      </c>
      <c r="K669" s="32" t="n">
        <v>0</v>
      </c>
      <c r="L669" s="31" t="n">
        <v>0</v>
      </c>
      <c r="M669" s="48" t="n">
        <v>4</v>
      </c>
      <c r="N669" s="48" t="n">
        <v>5</v>
      </c>
      <c r="O669" s="49" t="inlineStr">
        <is>
          <t>Modern day goaltender possessing size and lateral ability. An intriguing project.</t>
        </is>
      </c>
    </row>
    <row r="670">
      <c r="A670" s="47" t="inlineStr">
        <is>
          <t>☐</t>
        </is>
      </c>
      <c r="B670" t="inlineStr">
        <is>
          <t>Jakub Brabenec</t>
        </is>
      </c>
      <c r="C670" t="inlineStr">
        <is>
          <t>VGK</t>
        </is>
      </c>
      <c r="D670" t="inlineStr">
        <is>
          <t>F</t>
        </is>
      </c>
      <c r="E670" t="n">
        <v>23</v>
      </c>
      <c r="F670" t="n">
        <v>0</v>
      </c>
      <c r="G670" t="inlineStr">
        <is>
          <t>YES</t>
        </is>
      </c>
      <c r="I670" t="n">
        <v>0</v>
      </c>
      <c r="J670" s="31" t="n">
        <v>0</v>
      </c>
      <c r="K670" s="32" t="n">
        <v>0</v>
      </c>
      <c r="L670" s="31" t="n">
        <v>0</v>
      </c>
      <c r="M670" s="48" t="n">
        <v>4</v>
      </c>
      <c r="N670" s="48" t="n">
        <v>5</v>
      </c>
      <c r="O670" s="49" t="inlineStr">
        <is>
          <t>A playmaking forward with a high hockey IQ who has lacked offensive production in his professional career.</t>
        </is>
      </c>
    </row>
    <row r="671">
      <c r="A671" s="47" t="inlineStr">
        <is>
          <t>☐</t>
        </is>
      </c>
      <c r="B671" t="inlineStr">
        <is>
          <t>Jayden Grubbe</t>
        </is>
      </c>
      <c r="C671" t="inlineStr">
        <is>
          <t>(N/A)</t>
        </is>
      </c>
      <c r="D671" t="inlineStr">
        <is>
          <t>F</t>
        </is>
      </c>
      <c r="E671" t="n">
        <v>23</v>
      </c>
      <c r="F671" t="n">
        <v>0</v>
      </c>
      <c r="G671" t="inlineStr">
        <is>
          <t>YES</t>
        </is>
      </c>
      <c r="I671" t="n">
        <v>0</v>
      </c>
      <c r="J671" s="31" t="n">
        <v>0</v>
      </c>
      <c r="K671" s="32" t="n">
        <v>0</v>
      </c>
      <c r="L671" s="31" t="n">
        <v>0</v>
      </c>
      <c r="M671" s="48" t="n">
        <v>4</v>
      </c>
      <c r="N671" s="48" t="n">
        <v>5</v>
      </c>
      <c r="O671" s="49" t="inlineStr">
        <is>
          <t>A reliable defensive player who excels in boxing out attackers and inhibiting cycle plays.</t>
        </is>
      </c>
    </row>
    <row r="672">
      <c r="A672" s="47" t="inlineStr">
        <is>
          <t>☐</t>
        </is>
      </c>
      <c r="B672" t="inlineStr">
        <is>
          <t>Joe Iginla</t>
        </is>
      </c>
      <c r="C672" t="inlineStr">
        <is>
          <t>CGY</t>
        </is>
      </c>
      <c r="D672" t="inlineStr">
        <is>
          <t>F</t>
        </is>
      </c>
      <c r="E672" t="n">
        <v>18</v>
      </c>
      <c r="F672" t="n">
        <v>0</v>
      </c>
      <c r="G672" t="inlineStr">
        <is>
          <t>YES</t>
        </is>
      </c>
      <c r="H672" t="n">
        <v>65</v>
      </c>
      <c r="I672" t="n">
        <v>0</v>
      </c>
      <c r="J672" s="31" t="n">
        <v>0</v>
      </c>
      <c r="K672" s="32" t="n">
        <v>0</v>
      </c>
      <c r="L672" s="31" t="n">
        <v>0</v>
      </c>
      <c r="M672" s="48" t="n">
        <v>4</v>
      </c>
      <c r="N672" s="48" t="n">
        <v>5</v>
      </c>
      <c r="O672" s="49" t="inlineStr">
        <is>
          <t>Son of NHL Legend Jarome, Joe Iginla is a small right-handed center who plays a clean game and has an elite shot.</t>
        </is>
      </c>
    </row>
    <row r="673">
      <c r="A673" s="47" t="inlineStr">
        <is>
          <t>☐</t>
        </is>
      </c>
      <c r="B673" t="inlineStr">
        <is>
          <t>Jon-Randall Avon</t>
        </is>
      </c>
      <c r="C673" t="inlineStr">
        <is>
          <t>SEA</t>
        </is>
      </c>
      <c r="D673" t="inlineStr">
        <is>
          <t>F</t>
        </is>
      </c>
      <c r="E673" t="n">
        <v>23</v>
      </c>
      <c r="F673" t="n">
        <v>0</v>
      </c>
      <c r="G673" t="inlineStr">
        <is>
          <t>YES</t>
        </is>
      </c>
      <c r="I673" t="n">
        <v>0</v>
      </c>
      <c r="J673" s="31" t="n">
        <v>0</v>
      </c>
      <c r="K673" s="32" t="n">
        <v>0</v>
      </c>
      <c r="L673" s="31" t="n">
        <v>0</v>
      </c>
      <c r="M673" s="48" t="n">
        <v>4</v>
      </c>
      <c r="N673" s="48" t="n">
        <v>5</v>
      </c>
      <c r="O673" s="49" t="inlineStr">
        <is>
          <t>He has tremendous speed, has shown the ability to create off the rush, and can score goals in various ways. He needs to work on his all-around game and add some strength. He has to potential to turn a quality bottom-six forward with some power play usage.</t>
        </is>
      </c>
    </row>
    <row r="674">
      <c r="A674" s="47" t="inlineStr">
        <is>
          <t>☐</t>
        </is>
      </c>
      <c r="B674" t="inlineStr">
        <is>
          <t>Lirim Amidovski</t>
        </is>
      </c>
      <c r="C674" t="inlineStr">
        <is>
          <t>MIN</t>
        </is>
      </c>
      <c r="D674" t="inlineStr">
        <is>
          <t>F</t>
        </is>
      </c>
      <c r="E674" t="n">
        <v>19</v>
      </c>
      <c r="F674" t="n">
        <v>0</v>
      </c>
      <c r="G674" t="inlineStr">
        <is>
          <t>YES</t>
        </is>
      </c>
      <c r="I674" t="n">
        <v>0</v>
      </c>
      <c r="J674" s="31" t="n">
        <v>0</v>
      </c>
      <c r="K674" s="32" t="n">
        <v>0</v>
      </c>
      <c r="L674" s="31" t="n">
        <v>0</v>
      </c>
      <c r="M674" s="48" t="n">
        <v>4</v>
      </c>
      <c r="N674" s="48" t="n">
        <v>5</v>
      </c>
      <c r="O674" s="49" t="inlineStr">
        <is>
          <t>An athletic winger with speed, physicality, and scoring ability. An effective penalty killer based on his style of play, but needs to work on consistency and decision-making in his all-around game.</t>
        </is>
      </c>
    </row>
    <row r="675">
      <c r="A675" s="47" t="inlineStr">
        <is>
          <t>☐</t>
        </is>
      </c>
      <c r="B675" t="inlineStr">
        <is>
          <t>Nicholas Moldenhauer</t>
        </is>
      </c>
      <c r="C675" t="inlineStr">
        <is>
          <t>TOR</t>
        </is>
      </c>
      <c r="D675" t="inlineStr">
        <is>
          <t>F</t>
        </is>
      </c>
      <c r="E675" t="n">
        <v>22</v>
      </c>
      <c r="F675" t="n">
        <v>0</v>
      </c>
      <c r="G675" t="inlineStr">
        <is>
          <t>YES</t>
        </is>
      </c>
      <c r="I675" t="n">
        <v>0</v>
      </c>
      <c r="J675" s="31" t="n">
        <v>0</v>
      </c>
      <c r="K675" s="32" t="n">
        <v>0</v>
      </c>
      <c r="L675" s="31" t="n">
        <v>0</v>
      </c>
      <c r="M675" s="48" t="n">
        <v>4</v>
      </c>
      <c r="N675" s="48" t="n">
        <v>5</v>
      </c>
      <c r="O675" s="49" t="inlineStr">
        <is>
          <t>Versatile, 200-foot player with great offensive instincts, skating, compete and vision. Puck skills need some work, but could be a solid middle-six defensive center.</t>
        </is>
      </c>
    </row>
    <row r="676">
      <c r="A676" s="47" t="inlineStr">
        <is>
          <t>☐</t>
        </is>
      </c>
      <c r="B676" t="inlineStr">
        <is>
          <t>Timur Kol</t>
        </is>
      </c>
      <c r="C676" t="inlineStr">
        <is>
          <t>CAR</t>
        </is>
      </c>
      <c r="D676" t="inlineStr">
        <is>
          <t>D</t>
        </is>
      </c>
      <c r="E676" t="n">
        <v>20</v>
      </c>
      <c r="F676" t="n">
        <v>0</v>
      </c>
      <c r="G676" t="inlineStr">
        <is>
          <t>YES</t>
        </is>
      </c>
      <c r="I676" t="n">
        <v>0</v>
      </c>
      <c r="J676" s="31" t="n">
        <v>0</v>
      </c>
      <c r="K676" s="32" t="n">
        <v>0</v>
      </c>
      <c r="L676" s="31" t="n">
        <v>0</v>
      </c>
      <c r="M676" s="48" t="n">
        <v>4</v>
      </c>
      <c r="N676" s="48" t="n">
        <v>5</v>
      </c>
      <c r="O676" s="49" t="inlineStr">
        <is>
          <t>A big meat-and-potatoes defenseman who played well against pro competition as a young draft-eligible.</t>
        </is>
      </c>
    </row>
    <row r="677">
      <c r="A677" s="47" t="inlineStr">
        <is>
          <t>☐</t>
        </is>
      </c>
      <c r="B677" t="inlineStr">
        <is>
          <t>Thomas Milic</t>
        </is>
      </c>
      <c r="C677" t="inlineStr">
        <is>
          <t>WPG</t>
        </is>
      </c>
      <c r="D677" t="inlineStr">
        <is>
          <t>G</t>
        </is>
      </c>
      <c r="E677" t="n">
        <v>23</v>
      </c>
      <c r="F677" t="n">
        <v>3</v>
      </c>
      <c r="G677" t="inlineStr">
        <is>
          <t>YES</t>
        </is>
      </c>
      <c r="I677" t="n">
        <v>3</v>
      </c>
      <c r="J677" s="31" t="n">
        <v>1.58</v>
      </c>
      <c r="K677" s="32" t="n">
        <v>0.53</v>
      </c>
      <c r="L677" s="31" t="n">
        <v>1.62</v>
      </c>
      <c r="M677" s="48" t="n">
        <v>4</v>
      </c>
      <c r="N677" s="48" t="n">
        <v>4.5</v>
      </c>
      <c r="O677" s="49" t="inlineStr">
        <is>
          <t>A quick, athletic goaltender who reads play with ease. Plays a calm, clean, technical game with aggressive positioning and good footwork, making up for the lack of size. A long-term project that competes hard and thrives under pressure.</t>
        </is>
      </c>
    </row>
    <row r="678">
      <c r="A678" s="47" t="inlineStr">
        <is>
          <t>☐</t>
        </is>
      </c>
      <c r="B678" t="inlineStr">
        <is>
          <t>Alexis Bernier</t>
        </is>
      </c>
      <c r="C678" t="inlineStr">
        <is>
          <t>SEA</t>
        </is>
      </c>
      <c r="D678" t="inlineStr">
        <is>
          <t>D</t>
        </is>
      </c>
      <c r="E678" t="n">
        <v>20</v>
      </c>
      <c r="F678" t="n">
        <v>0</v>
      </c>
      <c r="G678" t="inlineStr">
        <is>
          <t>YES</t>
        </is>
      </c>
      <c r="I678" t="n">
        <v>0</v>
      </c>
      <c r="J678" s="31" t="n">
        <v>0</v>
      </c>
      <c r="K678" s="32" t="n">
        <v>0</v>
      </c>
      <c r="L678" s="31" t="n">
        <v>0</v>
      </c>
      <c r="M678" s="48" t="n">
        <v>4</v>
      </c>
      <c r="N678" s="48" t="n">
        <v>4.5</v>
      </c>
      <c r="O678" s="49" t="inlineStr">
        <is>
          <t>Smart, proactive defenseman who can do a bit of everything well. Lacks complexity and risk-taking, but could be an effective bottom-pair NHL blue-liner.</t>
        </is>
      </c>
    </row>
    <row r="679">
      <c r="A679" s="47" t="inlineStr">
        <is>
          <t>☐</t>
        </is>
      </c>
      <c r="B679" t="inlineStr">
        <is>
          <t>Axel Hurtig</t>
        </is>
      </c>
      <c r="C679" t="inlineStr">
        <is>
          <t>CGY</t>
        </is>
      </c>
      <c r="D679" t="inlineStr">
        <is>
          <t>D</t>
        </is>
      </c>
      <c r="E679" t="n">
        <v>21</v>
      </c>
      <c r="F679" t="n">
        <v>0</v>
      </c>
      <c r="G679" t="inlineStr">
        <is>
          <t>YES</t>
        </is>
      </c>
      <c r="I679" t="n">
        <v>0</v>
      </c>
      <c r="J679" s="31" t="n">
        <v>0</v>
      </c>
      <c r="K679" s="32" t="n">
        <v>0</v>
      </c>
      <c r="L679" s="31" t="n">
        <v>0</v>
      </c>
      <c r="M679" s="48" t="n">
        <v>4</v>
      </c>
      <c r="N679" s="48" t="n">
        <v>4.5</v>
      </c>
      <c r="O679" s="49" t="inlineStr">
        <is>
          <t>A big, physical, defensive-minded defenseman with penalty killing usage.</t>
        </is>
      </c>
    </row>
    <row r="680">
      <c r="A680" s="47" t="inlineStr">
        <is>
          <t>☐</t>
        </is>
      </c>
      <c r="B680" t="inlineStr">
        <is>
          <t>Chase Pietila</t>
        </is>
      </c>
      <c r="C680" t="inlineStr">
        <is>
          <t>PIT</t>
        </is>
      </c>
      <c r="D680" t="inlineStr">
        <is>
          <t>D</t>
        </is>
      </c>
      <c r="E680" t="n">
        <v>22</v>
      </c>
      <c r="F680" t="n">
        <v>0</v>
      </c>
      <c r="G680" t="inlineStr">
        <is>
          <t>YES</t>
        </is>
      </c>
      <c r="I680" t="n">
        <v>0</v>
      </c>
      <c r="J680" s="31" t="n">
        <v>0</v>
      </c>
      <c r="K680" s="32" t="n">
        <v>0</v>
      </c>
      <c r="L680" s="31" t="n">
        <v>0</v>
      </c>
      <c r="M680" s="48" t="n">
        <v>4</v>
      </c>
      <c r="N680" s="48" t="n">
        <v>4.5</v>
      </c>
      <c r="O680" s="49" t="inlineStr">
        <is>
          <t>A puck-moving, two-way defenseman.</t>
        </is>
      </c>
    </row>
    <row r="681">
      <c r="A681" s="47" t="inlineStr">
        <is>
          <t>☐</t>
        </is>
      </c>
      <c r="B681" t="inlineStr">
        <is>
          <t>Hudson Malinoski</t>
        </is>
      </c>
      <c r="C681" t="inlineStr">
        <is>
          <t>TOR</t>
        </is>
      </c>
      <c r="D681" t="inlineStr">
        <is>
          <t>F</t>
        </is>
      </c>
      <c r="E681" t="n">
        <v>22</v>
      </c>
      <c r="F681" t="n">
        <v>0</v>
      </c>
      <c r="G681" t="inlineStr">
        <is>
          <t>YES</t>
        </is>
      </c>
      <c r="I681" t="n">
        <v>0</v>
      </c>
      <c r="J681" s="31" t="n">
        <v>0</v>
      </c>
      <c r="K681" s="32" t="n">
        <v>0</v>
      </c>
      <c r="L681" s="31" t="n">
        <v>0</v>
      </c>
      <c r="M681" s="48" t="n">
        <v>4</v>
      </c>
      <c r="N681" s="48" t="n">
        <v>4.5</v>
      </c>
      <c r="O681" s="49" t="inlineStr">
        <is>
          <t>An underrated playmaker with a strong shot but needs to work on his skating. Bottom-six upside.</t>
        </is>
      </c>
    </row>
    <row r="682">
      <c r="A682" s="47" t="inlineStr">
        <is>
          <t>☐</t>
        </is>
      </c>
      <c r="B682" t="inlineStr">
        <is>
          <t>Jake Fisher</t>
        </is>
      </c>
      <c r="C682" t="inlineStr">
        <is>
          <t>COL</t>
        </is>
      </c>
      <c r="D682" t="inlineStr">
        <is>
          <t>F</t>
        </is>
      </c>
      <c r="E682" t="n">
        <v>21</v>
      </c>
      <c r="F682" t="n">
        <v>0</v>
      </c>
      <c r="G682" t="inlineStr">
        <is>
          <t>YES</t>
        </is>
      </c>
      <c r="I682" t="n">
        <v>0</v>
      </c>
      <c r="J682" s="31" t="n">
        <v>0</v>
      </c>
      <c r="K682" s="32" t="n">
        <v>0</v>
      </c>
      <c r="L682" s="31" t="n">
        <v>0</v>
      </c>
      <c r="M682" s="48" t="n">
        <v>4</v>
      </c>
      <c r="N682" s="48" t="n">
        <v>4.5</v>
      </c>
      <c r="O682" s="49" t="inlineStr">
        <is>
          <t>Reliable middle-six centerman who transitioned well to college</t>
        </is>
      </c>
    </row>
    <row r="683">
      <c r="A683" s="47" t="inlineStr">
        <is>
          <t>☐</t>
        </is>
      </c>
      <c r="B683" t="inlineStr">
        <is>
          <t>Magnus Chrona</t>
        </is>
      </c>
      <c r="C683" t="inlineStr">
        <is>
          <t>(N/A)</t>
        </is>
      </c>
      <c r="D683" t="inlineStr">
        <is>
          <t>G</t>
        </is>
      </c>
      <c r="E683" t="n">
        <v>26</v>
      </c>
      <c r="F683" t="n">
        <v>9</v>
      </c>
      <c r="G683" t="inlineStr">
        <is>
          <t>YES</t>
        </is>
      </c>
      <c r="I683" t="n">
        <v>0</v>
      </c>
      <c r="J683" s="31" t="n">
        <v>0</v>
      </c>
      <c r="K683" s="32" t="n">
        <v>0</v>
      </c>
      <c r="L683" s="31" t="n">
        <v>0</v>
      </c>
      <c r="M683" s="48" t="n">
        <v>4</v>
      </c>
      <c r="N683" s="48" t="n">
        <v>4.5</v>
      </c>
      <c r="O683" s="49" t="inlineStr">
        <is>
          <t>A modern NHL sized goaltender considered to be a technical project.</t>
        </is>
      </c>
    </row>
    <row r="684">
      <c r="A684" s="47" t="inlineStr">
        <is>
          <t>☐</t>
        </is>
      </c>
      <c r="B684" t="inlineStr">
        <is>
          <t>Melker Thelin</t>
        </is>
      </c>
      <c r="C684" t="inlineStr">
        <is>
          <t>UTA</t>
        </is>
      </c>
      <c r="D684" t="inlineStr">
        <is>
          <t>G</t>
        </is>
      </c>
      <c r="E684" t="n">
        <v>21</v>
      </c>
      <c r="F684" t="n">
        <v>0</v>
      </c>
      <c r="G684" t="inlineStr">
        <is>
          <t>YES</t>
        </is>
      </c>
      <c r="I684" t="n">
        <v>0</v>
      </c>
      <c r="J684" s="31" t="n">
        <v>0</v>
      </c>
      <c r="K684" s="32" t="n">
        <v>0</v>
      </c>
      <c r="L684" s="31" t="n">
        <v>0</v>
      </c>
      <c r="M684" s="48" t="n">
        <v>4</v>
      </c>
      <c r="N684" s="48" t="n">
        <v>4.5</v>
      </c>
      <c r="O684" s="49" t="inlineStr">
        <is>
          <t>Has displayed potential to become a backup goaltender at the NHL level—a long-term project.</t>
        </is>
      </c>
    </row>
    <row r="685">
      <c r="A685" s="47" t="inlineStr">
        <is>
          <t>☐</t>
        </is>
      </c>
      <c r="B685" t="inlineStr">
        <is>
          <t>Nikita Susuyev</t>
        </is>
      </c>
      <c r="C685" t="inlineStr">
        <is>
          <t>STL</t>
        </is>
      </c>
      <c r="D685" t="inlineStr">
        <is>
          <t>F</t>
        </is>
      </c>
      <c r="E685" t="n">
        <v>21</v>
      </c>
      <c r="F685" t="n">
        <v>0</v>
      </c>
      <c r="G685" t="inlineStr">
        <is>
          <t>YES</t>
        </is>
      </c>
      <c r="I685" t="n">
        <v>0</v>
      </c>
      <c r="J685" s="31" t="n">
        <v>0</v>
      </c>
      <c r="K685" s="32" t="n">
        <v>0</v>
      </c>
      <c r="L685" s="31" t="n">
        <v>0</v>
      </c>
      <c r="M685" s="48" t="n">
        <v>4</v>
      </c>
      <c r="N685" s="48" t="n">
        <v>4.5</v>
      </c>
      <c r="O685" s="49" t="inlineStr">
        <is>
          <t>A strong skater with offensive upside, better suited in a top-six role than a bottom-six. Defensively, a work in progress, which may limit his ceiling.</t>
        </is>
      </c>
      <c r="P685" t="inlineStr">
        <is>
          <t>no NHL record - import or junior</t>
        </is>
      </c>
    </row>
    <row r="686">
      <c r="A686" s="47" t="inlineStr">
        <is>
          <t>☐</t>
        </is>
      </c>
      <c r="B686" t="inlineStr">
        <is>
          <t>Philippe Daoust</t>
        </is>
      </c>
      <c r="C686" t="inlineStr">
        <is>
          <t>OTT</t>
        </is>
      </c>
      <c r="D686" t="inlineStr">
        <is>
          <t>F</t>
        </is>
      </c>
      <c r="E686" t="n">
        <v>24</v>
      </c>
      <c r="F686" t="n">
        <v>0</v>
      </c>
      <c r="G686" t="inlineStr">
        <is>
          <t>YES</t>
        </is>
      </c>
      <c r="I686" t="n">
        <v>0</v>
      </c>
      <c r="J686" s="31" t="n">
        <v>0</v>
      </c>
      <c r="K686" s="32" t="n">
        <v>0</v>
      </c>
      <c r="L686" s="31" t="n">
        <v>0</v>
      </c>
      <c r="M686" s="48" t="n">
        <v>4</v>
      </c>
      <c r="N686" s="48" t="n">
        <v>4.5</v>
      </c>
      <c r="O686" s="49" t="inlineStr">
        <is>
          <t>Has good offensive instincts and controls the puck well. His size forces him to the perimeter where he might struggle to produce at even-strength as he becomes a pro.</t>
        </is>
      </c>
    </row>
    <row r="687">
      <c r="A687" s="47" t="inlineStr">
        <is>
          <t>☐</t>
        </is>
      </c>
      <c r="B687" t="inlineStr">
        <is>
          <t>Sam Laurila</t>
        </is>
      </c>
      <c r="C687" t="inlineStr">
        <is>
          <t>NYI</t>
        </is>
      </c>
      <c r="D687" t="inlineStr">
        <is>
          <t>D</t>
        </is>
      </c>
      <c r="E687" t="n">
        <v>20</v>
      </c>
      <c r="F687" t="n">
        <v>0</v>
      </c>
      <c r="G687" t="inlineStr">
        <is>
          <t>YES</t>
        </is>
      </c>
      <c r="I687" t="n">
        <v>0</v>
      </c>
      <c r="J687" s="31" t="n">
        <v>0</v>
      </c>
      <c r="K687" s="32" t="n">
        <v>0</v>
      </c>
      <c r="L687" s="31" t="n">
        <v>0</v>
      </c>
      <c r="M687" s="48" t="n">
        <v>4</v>
      </c>
      <c r="N687" s="48" t="n">
        <v>4.5</v>
      </c>
      <c r="O687" s="49" t="inlineStr">
        <is>
          <t>A two-way defenseman who put in work after being passed over in his first year of draft eligibility.</t>
        </is>
      </c>
    </row>
    <row r="688">
      <c r="A688" s="47" t="inlineStr">
        <is>
          <t>☐</t>
        </is>
      </c>
      <c r="B688" t="inlineStr">
        <is>
          <t>Theo Wallberg</t>
        </is>
      </c>
      <c r="C688" t="inlineStr">
        <is>
          <t>OTT</t>
        </is>
      </c>
      <c r="D688" t="inlineStr">
        <is>
          <t>D</t>
        </is>
      </c>
      <c r="E688" t="n">
        <v>22</v>
      </c>
      <c r="F688" t="n">
        <v>0</v>
      </c>
      <c r="G688" t="inlineStr">
        <is>
          <t>YES</t>
        </is>
      </c>
      <c r="I688" t="n">
        <v>0</v>
      </c>
      <c r="J688" s="31" t="n">
        <v>0</v>
      </c>
      <c r="K688" s="32" t="n">
        <v>0</v>
      </c>
      <c r="L688" s="31" t="n">
        <v>0</v>
      </c>
      <c r="M688" s="48" t="n">
        <v>4</v>
      </c>
      <c r="N688" s="48" t="n">
        <v>4.5</v>
      </c>
      <c r="O688" s="49" t="inlineStr">
        <is>
          <t>High upside, big-bodied, left-shot defenseman. A solid skater with a good first pass.</t>
        </is>
      </c>
    </row>
    <row r="689">
      <c r="A689" s="47" t="inlineStr">
        <is>
          <t>☐</t>
        </is>
      </c>
      <c r="B689" t="inlineStr">
        <is>
          <t>Tyler Brennan</t>
        </is>
      </c>
      <c r="C689" t="inlineStr">
        <is>
          <t>(N/A)</t>
        </is>
      </c>
      <c r="D689" t="inlineStr">
        <is>
          <t>G</t>
        </is>
      </c>
      <c r="E689" t="n">
        <v>22</v>
      </c>
      <c r="F689" t="n">
        <v>0</v>
      </c>
      <c r="G689" t="inlineStr">
        <is>
          <t>YES</t>
        </is>
      </c>
      <c r="I689" t="n">
        <v>0</v>
      </c>
      <c r="J689" s="31" t="n">
        <v>0</v>
      </c>
      <c r="K689" s="32" t="n">
        <v>0</v>
      </c>
      <c r="L689" s="31" t="n">
        <v>0</v>
      </c>
      <c r="M689" s="48" t="n">
        <v>4</v>
      </c>
      <c r="N689" s="48" t="n">
        <v>4.5</v>
      </c>
      <c r="O689" s="49" t="inlineStr">
        <is>
          <t>Large, composed netminder with accurate and controlled lateral movements, great reflexes and post coverage. Struggles with shots that are closer to his body, and can give up avoidable rebounds, but could become a fringe starter at the NHL level.</t>
        </is>
      </c>
    </row>
    <row r="690">
      <c r="A690" s="47" t="inlineStr">
        <is>
          <t>☐</t>
        </is>
      </c>
      <c r="B690" t="inlineStr">
        <is>
          <t>William McIsaac</t>
        </is>
      </c>
      <c r="C690" t="inlineStr">
        <is>
          <t>STL</t>
        </is>
      </c>
      <c r="D690" t="inlineStr">
        <is>
          <t>D</t>
        </is>
      </c>
      <c r="E690" t="n">
        <v>20</v>
      </c>
      <c r="F690" t="n">
        <v>0</v>
      </c>
      <c r="G690" t="inlineStr">
        <is>
          <t>YES</t>
        </is>
      </c>
      <c r="I690" t="n">
        <v>0</v>
      </c>
      <c r="J690" s="31" t="n">
        <v>0</v>
      </c>
      <c r="K690" s="32" t="n">
        <v>0</v>
      </c>
      <c r="L690" s="31" t="n">
        <v>0</v>
      </c>
      <c r="M690" s="48" t="n">
        <v>4</v>
      </c>
      <c r="N690" s="48" t="n">
        <v>4.5</v>
      </c>
      <c r="O690" s="49" t="inlineStr">
        <is>
          <t>A big, mobile, defense-minded defenseman with limited offensive upside.</t>
        </is>
      </c>
    </row>
    <row r="691">
      <c r="A691" s="47" t="inlineStr">
        <is>
          <t>☐</t>
        </is>
      </c>
      <c r="B691" t="inlineStr">
        <is>
          <t>Zeb Lindgren</t>
        </is>
      </c>
      <c r="C691" t="inlineStr">
        <is>
          <t>NYR</t>
        </is>
      </c>
      <c r="D691" t="inlineStr">
        <is>
          <t>D</t>
        </is>
      </c>
      <c r="E691" t="n">
        <v>19</v>
      </c>
      <c r="F691" t="n">
        <v>0</v>
      </c>
      <c r="G691" t="inlineStr">
        <is>
          <t>YES</t>
        </is>
      </c>
      <c r="I691" t="n">
        <v>0</v>
      </c>
      <c r="J691" s="31" t="n">
        <v>0</v>
      </c>
      <c r="K691" s="32" t="n">
        <v>0</v>
      </c>
      <c r="L691" s="31" t="n">
        <v>0</v>
      </c>
      <c r="M691" s="48" t="n">
        <v>4</v>
      </c>
      <c r="N691" s="48" t="n">
        <v>4.5</v>
      </c>
      <c r="O691" s="49" t="inlineStr">
        <is>
          <t>A reliable two-way defenseman with a limited offensive ceiling.</t>
        </is>
      </c>
    </row>
    <row r="692">
      <c r="A692" s="47" t="inlineStr">
        <is>
          <t>☐</t>
        </is>
      </c>
      <c r="B692" t="inlineStr">
        <is>
          <t>Kai Uchacz</t>
        </is>
      </c>
      <c r="C692" t="inlineStr">
        <is>
          <t>VGK</t>
        </is>
      </c>
      <c r="D692" t="inlineStr">
        <is>
          <t>F</t>
        </is>
      </c>
      <c r="E692" t="n">
        <v>23</v>
      </c>
      <c r="F692" t="n">
        <v>3</v>
      </c>
      <c r="G692" t="inlineStr">
        <is>
          <t>YES</t>
        </is>
      </c>
      <c r="I692" t="n">
        <v>3</v>
      </c>
      <c r="J692" s="31" t="n">
        <v>1.72</v>
      </c>
      <c r="K692" s="32" t="n">
        <v>0.57</v>
      </c>
      <c r="L692" s="31" t="n">
        <v>8.6</v>
      </c>
      <c r="M692" s="48" t="n">
        <v>4</v>
      </c>
      <c r="N692" s="48" t="n">
        <v>4</v>
      </c>
      <c r="O692" s="49" t="inlineStr">
        <is>
          <t>A depth center with some offensive capabilities. Projects as a bottom-six forward.</t>
        </is>
      </c>
    </row>
    <row r="693">
      <c r="A693" s="47" t="inlineStr">
        <is>
          <t>☐</t>
        </is>
      </c>
      <c r="B693" t="inlineStr">
        <is>
          <t>Hunter Skinner</t>
        </is>
      </c>
      <c r="C693" t="inlineStr">
        <is>
          <t>NSH</t>
        </is>
      </c>
      <c r="D693" t="inlineStr">
        <is>
          <t>D</t>
        </is>
      </c>
      <c r="E693" t="n">
        <v>25</v>
      </c>
      <c r="F693" t="n">
        <v>1</v>
      </c>
      <c r="G693" t="inlineStr">
        <is>
          <t>YES</t>
        </is>
      </c>
      <c r="I693" t="n">
        <v>1</v>
      </c>
      <c r="J693" s="31" t="n">
        <v>0.42</v>
      </c>
      <c r="K693" s="32" t="n">
        <v>0.42</v>
      </c>
      <c r="L693" s="31" t="n">
        <v>0.42</v>
      </c>
      <c r="M693" s="48" t="n">
        <v>4</v>
      </c>
      <c r="N693" s="48" t="n">
        <v>4</v>
      </c>
      <c r="O693" s="49" t="inlineStr">
        <is>
          <t>Big defenseman with limited offensive skills.</t>
        </is>
      </c>
    </row>
    <row r="694">
      <c r="A694" s="47" t="inlineStr">
        <is>
          <t>☐</t>
        </is>
      </c>
      <c r="B694" t="inlineStr">
        <is>
          <t>Alexander Ivanov</t>
        </is>
      </c>
      <c r="C694" t="inlineStr">
        <is>
          <t>CHI</t>
        </is>
      </c>
      <c r="D694" t="inlineStr">
        <is>
          <t>D</t>
        </is>
      </c>
      <c r="E694" t="n">
        <v>18</v>
      </c>
      <c r="F694" t="n">
        <v>0</v>
      </c>
      <c r="G694" t="inlineStr">
        <is>
          <t>YES</t>
        </is>
      </c>
      <c r="H694" t="n">
        <v>194</v>
      </c>
      <c r="I694" t="n">
        <v>0</v>
      </c>
      <c r="J694" s="31" t="n">
        <v>0</v>
      </c>
      <c r="K694" s="32" t="n">
        <v>0</v>
      </c>
      <c r="L694" s="31" t="n">
        <v>0</v>
      </c>
      <c r="M694" s="48" t="n">
        <v>4</v>
      </c>
      <c r="N694" s="48" t="n">
        <v>4</v>
      </c>
      <c r="O694" s="49" t="n"/>
    </row>
    <row r="695">
      <c r="A695" s="47" t="inlineStr">
        <is>
          <t>☐</t>
        </is>
      </c>
      <c r="B695" t="inlineStr">
        <is>
          <t>Brendan McMorrow</t>
        </is>
      </c>
      <c r="C695" t="inlineStr">
        <is>
          <t>LAK</t>
        </is>
      </c>
      <c r="D695" t="inlineStr">
        <is>
          <t>F</t>
        </is>
      </c>
      <c r="E695" t="n">
        <v>20</v>
      </c>
      <c r="F695" t="n">
        <v>0</v>
      </c>
      <c r="G695" t="inlineStr">
        <is>
          <t>YES</t>
        </is>
      </c>
      <c r="I695" t="n">
        <v>0</v>
      </c>
      <c r="J695" s="31" t="n">
        <v>0</v>
      </c>
      <c r="K695" s="32" t="n">
        <v>0</v>
      </c>
      <c r="L695" s="31" t="n">
        <v>0</v>
      </c>
      <c r="M695" s="48" t="n">
        <v>4</v>
      </c>
      <c r="N695" s="48" t="n">
        <v>4</v>
      </c>
      <c r="O695" s="49" t="inlineStr">
        <is>
          <t>A two-way center who skates well and plays with pace, and a high motor who is willing to go to the net to create offense. Not easy to play against and can frustrate his opponent.</t>
        </is>
      </c>
    </row>
    <row r="696">
      <c r="A696" s="47" t="inlineStr">
        <is>
          <t>☐</t>
        </is>
      </c>
      <c r="B696" t="inlineStr">
        <is>
          <t>Caden Harvey</t>
        </is>
      </c>
      <c r="C696" t="inlineStr">
        <is>
          <t>EDM</t>
        </is>
      </c>
      <c r="D696" t="inlineStr">
        <is>
          <t>F</t>
        </is>
      </c>
      <c r="E696" t="n">
        <v>18</v>
      </c>
      <c r="F696" t="n">
        <v>0</v>
      </c>
      <c r="G696" t="inlineStr">
        <is>
          <t>YES</t>
        </is>
      </c>
      <c r="H696" t="n">
        <v>180</v>
      </c>
      <c r="I696" t="n">
        <v>0</v>
      </c>
      <c r="J696" s="31" t="n">
        <v>0</v>
      </c>
      <c r="K696" s="32" t="n">
        <v>0</v>
      </c>
      <c r="L696" s="31" t="n">
        <v>0</v>
      </c>
      <c r="M696" s="48" t="n">
        <v>4</v>
      </c>
      <c r="N696" s="48" t="n">
        <v>4</v>
      </c>
      <c r="O696" s="49" t="inlineStr">
        <is>
          <t>September 2026 – Caden Harvey is a worker-bee forward t […]</t>
        </is>
      </c>
    </row>
    <row r="697">
      <c r="A697" s="47" t="inlineStr">
        <is>
          <t>☐</t>
        </is>
      </c>
      <c r="B697" t="inlineStr">
        <is>
          <t>Carlos Handel</t>
        </is>
      </c>
      <c r="C697" t="inlineStr">
        <is>
          <t>MTL</t>
        </is>
      </c>
      <c r="D697" t="inlineStr">
        <is>
          <t>D</t>
        </is>
      </c>
      <c r="E697" t="n">
        <v>19</v>
      </c>
      <c r="F697" t="n">
        <v>0</v>
      </c>
      <c r="G697" t="inlineStr">
        <is>
          <t>YES</t>
        </is>
      </c>
      <c r="I697" t="n">
        <v>0</v>
      </c>
      <c r="J697" s="31" t="n">
        <v>0</v>
      </c>
      <c r="K697" s="32" t="n">
        <v>0</v>
      </c>
      <c r="L697" s="31" t="n">
        <v>0</v>
      </c>
      <c r="M697" s="48" t="n">
        <v>4</v>
      </c>
      <c r="N697" s="48" t="n">
        <v>4</v>
      </c>
      <c r="O697" s="49" t="inlineStr">
        <is>
          <t>A defensive defenseman who has shown minimal offense thus far.</t>
        </is>
      </c>
    </row>
    <row r="698">
      <c r="A698" s="47" t="inlineStr">
        <is>
          <t>☐</t>
        </is>
      </c>
      <c r="B698" t="inlineStr">
        <is>
          <t>Cooper Gay</t>
        </is>
      </c>
      <c r="C698" t="inlineStr">
        <is>
          <t>COL</t>
        </is>
      </c>
      <c r="D698" t="inlineStr">
        <is>
          <t>F</t>
        </is>
      </c>
      <c r="E698" t="n">
        <v>24</v>
      </c>
      <c r="F698" t="n">
        <v>0</v>
      </c>
      <c r="G698" t="inlineStr">
        <is>
          <t>YES</t>
        </is>
      </c>
      <c r="I698" t="n">
        <v>0</v>
      </c>
      <c r="J698" s="31" t="n">
        <v>0</v>
      </c>
      <c r="K698" s="32" t="n">
        <v>0</v>
      </c>
      <c r="L698" s="31" t="n">
        <v>0</v>
      </c>
      <c r="M698" s="48" t="n">
        <v>4</v>
      </c>
      <c r="N698" s="48" t="n">
        <v>4</v>
      </c>
      <c r="O698" s="49" t="inlineStr">
        <is>
          <t>Big winger who doesn’t rack up PIMs but does find the back of the net if given offensive zone time</t>
        </is>
      </c>
    </row>
    <row r="699">
      <c r="A699" s="47" t="inlineStr">
        <is>
          <t>☐</t>
        </is>
      </c>
      <c r="B699" t="inlineStr">
        <is>
          <t>Daylan Kuefler</t>
        </is>
      </c>
      <c r="C699" t="inlineStr">
        <is>
          <t>NYI</t>
        </is>
      </c>
      <c r="D699" t="inlineStr">
        <is>
          <t>F</t>
        </is>
      </c>
      <c r="E699" t="n">
        <v>24</v>
      </c>
      <c r="F699" t="n">
        <v>0</v>
      </c>
      <c r="G699" t="inlineStr">
        <is>
          <t>YES</t>
        </is>
      </c>
      <c r="I699" t="n">
        <v>0</v>
      </c>
      <c r="J699" s="31" t="n">
        <v>0</v>
      </c>
      <c r="K699" s="32" t="n">
        <v>0</v>
      </c>
      <c r="L699" s="31" t="n">
        <v>0</v>
      </c>
      <c r="M699" s="48" t="n">
        <v>4</v>
      </c>
      <c r="N699" s="48" t="n">
        <v>4</v>
      </c>
      <c r="O699" s="49" t="inlineStr">
        <is>
          <t>Hard-hitting, shot-blocking, versatile forward who can be trusted in all situations.</t>
        </is>
      </c>
    </row>
    <row r="700">
      <c r="A700" s="47" t="inlineStr">
        <is>
          <t>☐</t>
        </is>
      </c>
      <c r="B700" t="inlineStr">
        <is>
          <t>Harris Pangretitsch</t>
        </is>
      </c>
      <c r="C700" t="inlineStr">
        <is>
          <t>OTT</t>
        </is>
      </c>
      <c r="D700" t="inlineStr">
        <is>
          <t>D</t>
        </is>
      </c>
      <c r="E700" t="n">
        <v>18</v>
      </c>
      <c r="F700" t="n">
        <v>0</v>
      </c>
      <c r="G700" t="inlineStr">
        <is>
          <t>YES</t>
        </is>
      </c>
      <c r="H700" t="n">
        <v>151</v>
      </c>
      <c r="I700" t="n">
        <v>0</v>
      </c>
      <c r="J700" s="31" t="n">
        <v>0</v>
      </c>
      <c r="K700" s="32" t="n">
        <v>0</v>
      </c>
      <c r="L700" s="31" t="n">
        <v>0</v>
      </c>
      <c r="M700" s="48" t="n">
        <v>4</v>
      </c>
      <c r="N700" s="48" t="n">
        <v>4</v>
      </c>
      <c r="O700" s="49" t="inlineStr">
        <is>
          <t>A play-smothering, shutdown defenseman who already has NHL size.</t>
        </is>
      </c>
    </row>
    <row r="701">
      <c r="A701" s="47" t="inlineStr">
        <is>
          <t>☐</t>
        </is>
      </c>
      <c r="B701" t="inlineStr">
        <is>
          <t>Ivan Tkach-Tkachenko</t>
        </is>
      </c>
      <c r="C701" t="inlineStr">
        <is>
          <t>UTA</t>
        </is>
      </c>
      <c r="D701" t="inlineStr">
        <is>
          <t>G</t>
        </is>
      </c>
      <c r="E701" t="n">
        <v>19</v>
      </c>
      <c r="F701" t="n">
        <v>0</v>
      </c>
      <c r="G701" t="inlineStr">
        <is>
          <t>YES</t>
        </is>
      </c>
      <c r="I701" t="n">
        <v>0</v>
      </c>
      <c r="J701" s="31" t="n">
        <v>0</v>
      </c>
      <c r="K701" s="32" t="n">
        <v>0</v>
      </c>
      <c r="L701" s="31" t="n">
        <v>0</v>
      </c>
      <c r="M701" s="48" t="n">
        <v>4</v>
      </c>
      <c r="N701" s="48" t="n">
        <v>4</v>
      </c>
      <c r="O701" s="49" t="inlineStr">
        <is>
          <t>A big goaltender who plays aggressively, frequently challenging shooters and has a great glove hand. Needs to work on rebound control and working through screens. A long-term project.</t>
        </is>
      </c>
    </row>
    <row r="702">
      <c r="A702" s="47" t="inlineStr">
        <is>
          <t>☐</t>
        </is>
      </c>
      <c r="B702" t="inlineStr">
        <is>
          <t>Jack Harvey</t>
        </is>
      </c>
      <c r="C702" t="inlineStr">
        <is>
          <t>TBL</t>
        </is>
      </c>
      <c r="D702" t="inlineStr">
        <is>
          <t>F</t>
        </is>
      </c>
      <c r="E702" t="n">
        <v>23</v>
      </c>
      <c r="F702" t="n">
        <v>0</v>
      </c>
      <c r="G702" t="inlineStr">
        <is>
          <t>YES</t>
        </is>
      </c>
      <c r="I702" t="n">
        <v>0</v>
      </c>
      <c r="J702" s="31" t="n">
        <v>0</v>
      </c>
      <c r="K702" s="32" t="n">
        <v>0</v>
      </c>
      <c r="L702" s="31" t="n">
        <v>0</v>
      </c>
      <c r="M702" s="48" t="n">
        <v>4</v>
      </c>
      <c r="N702" s="48" t="n">
        <v>4</v>
      </c>
      <c r="O702" s="49" t="inlineStr">
        <is>
          <t>A hard-working, versatile playmaking forward.</t>
        </is>
      </c>
    </row>
    <row r="703">
      <c r="A703" s="47" t="inlineStr">
        <is>
          <t>☐</t>
        </is>
      </c>
      <c r="B703" t="inlineStr">
        <is>
          <t>Jacob Perreault</t>
        </is>
      </c>
      <c r="C703" t="inlineStr">
        <is>
          <t>(N/A)</t>
        </is>
      </c>
      <c r="D703" t="inlineStr">
        <is>
          <t>F</t>
        </is>
      </c>
      <c r="E703" t="n">
        <v>24</v>
      </c>
      <c r="F703" t="n">
        <v>1</v>
      </c>
      <c r="G703" t="inlineStr">
        <is>
          <t>YES</t>
        </is>
      </c>
      <c r="I703" t="n">
        <v>0</v>
      </c>
      <c r="J703" s="31" t="n">
        <v>0</v>
      </c>
      <c r="K703" s="32" t="n">
        <v>0</v>
      </c>
      <c r="L703" s="31" t="n">
        <v>0</v>
      </c>
      <c r="M703" s="48" t="n">
        <v>4</v>
      </c>
      <c r="N703" s="48" t="n">
        <v>4</v>
      </c>
      <c r="O703" s="49" t="inlineStr">
        <is>
          <t>Impactful, goal-scoring forward with nice upside.</t>
        </is>
      </c>
    </row>
    <row r="704">
      <c r="A704" s="47" t="inlineStr">
        <is>
          <t>☐</t>
        </is>
      </c>
      <c r="B704" t="inlineStr">
        <is>
          <t>Jake Gustafson</t>
        </is>
      </c>
      <c r="C704" t="inlineStr">
        <is>
          <t>SJS</t>
        </is>
      </c>
      <c r="D704" t="inlineStr">
        <is>
          <t>F</t>
        </is>
      </c>
      <c r="E704" t="n">
        <v>18</v>
      </c>
      <c r="F704" t="n">
        <v>0</v>
      </c>
      <c r="G704" t="inlineStr">
        <is>
          <t>YES</t>
        </is>
      </c>
      <c r="H704" t="n">
        <v>174</v>
      </c>
      <c r="I704" t="n">
        <v>0</v>
      </c>
      <c r="J704" s="31" t="n">
        <v>0</v>
      </c>
      <c r="K704" s="32" t="n">
        <v>0</v>
      </c>
      <c r="L704" s="31" t="n">
        <v>0</v>
      </c>
      <c r="M704" s="48" t="n">
        <v>4</v>
      </c>
      <c r="N704" s="48" t="n">
        <v>4</v>
      </c>
      <c r="O704" s="49" t="inlineStr">
        <is>
          <t>A large-bodied, defensively responsible centre.</t>
        </is>
      </c>
    </row>
    <row r="705">
      <c r="A705" s="47" t="inlineStr">
        <is>
          <t>☐</t>
        </is>
      </c>
      <c r="B705" t="inlineStr">
        <is>
          <t>Jakub Vondras</t>
        </is>
      </c>
      <c r="C705" t="inlineStr">
        <is>
          <t>CAR</t>
        </is>
      </c>
      <c r="D705" t="inlineStr">
        <is>
          <t>G</t>
        </is>
      </c>
      <c r="E705" t="n">
        <v>22</v>
      </c>
      <c r="F705" t="n">
        <v>0</v>
      </c>
      <c r="G705" t="inlineStr">
        <is>
          <t>YES</t>
        </is>
      </c>
      <c r="I705" t="n">
        <v>0</v>
      </c>
      <c r="J705" s="31" t="n">
        <v>0</v>
      </c>
      <c r="K705" s="32" t="n">
        <v>0</v>
      </c>
      <c r="L705" s="31" t="n">
        <v>0</v>
      </c>
      <c r="M705" s="48" t="n">
        <v>4</v>
      </c>
      <c r="N705" s="48" t="n">
        <v>4</v>
      </c>
      <c r="O705" s="49" t="inlineStr">
        <is>
          <t>Big goalie with a lot of athleticism. Needs to learn how to improve positioning so as not to rely solely on his natural athleticism to make saves.</t>
        </is>
      </c>
    </row>
    <row r="706">
      <c r="A706" s="47" t="inlineStr">
        <is>
          <t>☐</t>
        </is>
      </c>
      <c r="B706" t="inlineStr">
        <is>
          <t>Jan Chovan</t>
        </is>
      </c>
      <c r="C706" t="inlineStr">
        <is>
          <t>LAK</t>
        </is>
      </c>
      <c r="D706" t="inlineStr">
        <is>
          <t>F</t>
        </is>
      </c>
      <c r="E706" t="n">
        <v>19</v>
      </c>
      <c r="F706" t="n">
        <v>0</v>
      </c>
      <c r="G706" t="inlineStr">
        <is>
          <t>YES</t>
        </is>
      </c>
      <c r="I706" t="n">
        <v>0</v>
      </c>
      <c r="J706" s="31" t="n">
        <v>0</v>
      </c>
      <c r="K706" s="32" t="n">
        <v>0</v>
      </c>
      <c r="L706" s="31" t="n">
        <v>0</v>
      </c>
      <c r="M706" s="48" t="n">
        <v>4</v>
      </c>
      <c r="N706" s="48" t="n">
        <v>4</v>
      </c>
      <c r="O706" s="49" t="inlineStr">
        <is>
          <t>A big, strong, hardworking two-way winger who also play as a center and contributes in all situations. Has upside offensively as a net front presence.</t>
        </is>
      </c>
    </row>
    <row r="707">
      <c r="A707" s="47" t="inlineStr">
        <is>
          <t>☐</t>
        </is>
      </c>
      <c r="B707" t="inlineStr">
        <is>
          <t>Jonas Kemps</t>
        </is>
      </c>
      <c r="C707" t="inlineStr">
        <is>
          <t>FLA</t>
        </is>
      </c>
      <c r="D707" t="inlineStr">
        <is>
          <t>D</t>
        </is>
      </c>
      <c r="E707" t="n">
        <v>18</v>
      </c>
      <c r="F707" t="n">
        <v>0</v>
      </c>
      <c r="G707" t="inlineStr">
        <is>
          <t>YES</t>
        </is>
      </c>
      <c r="H707" t="n">
        <v>98</v>
      </c>
      <c r="I707" t="n">
        <v>0</v>
      </c>
      <c r="J707" s="31" t="n">
        <v>0</v>
      </c>
      <c r="K707" s="32" t="n">
        <v>0</v>
      </c>
      <c r="L707" s="31" t="n">
        <v>0</v>
      </c>
      <c r="M707" s="48" t="n">
        <v>4</v>
      </c>
      <c r="N707" s="48" t="n">
        <v>4</v>
      </c>
      <c r="O707" s="49" t="inlineStr">
        <is>
          <t>Large, NHL sized defenseman with minimal offensive productions. Long development ahead.</t>
        </is>
      </c>
    </row>
    <row r="708">
      <c r="A708" s="47" t="inlineStr">
        <is>
          <t>☐</t>
        </is>
      </c>
      <c r="B708" t="inlineStr">
        <is>
          <t>Joona Saarelainen</t>
        </is>
      </c>
      <c r="C708" t="inlineStr">
        <is>
          <t>TBL</t>
        </is>
      </c>
      <c r="D708" t="inlineStr">
        <is>
          <t>F</t>
        </is>
      </c>
      <c r="E708" t="n">
        <v>20</v>
      </c>
      <c r="F708" t="n">
        <v>0</v>
      </c>
      <c r="G708" t="inlineStr">
        <is>
          <t>YES</t>
        </is>
      </c>
      <c r="I708" t="n">
        <v>0</v>
      </c>
      <c r="J708" s="31" t="n">
        <v>0</v>
      </c>
      <c r="K708" s="32" t="n">
        <v>0</v>
      </c>
      <c r="L708" s="31" t="n">
        <v>0</v>
      </c>
      <c r="M708" s="48" t="n">
        <v>4</v>
      </c>
      <c r="N708" s="48" t="n">
        <v>4</v>
      </c>
      <c r="O708" s="49" t="inlineStr">
        <is>
          <t>A smart undersized forward with a relentless motor who could develop into a consistent bottom-six piece if he beats the odds.</t>
        </is>
      </c>
    </row>
    <row r="709">
      <c r="A709" s="47" t="inlineStr">
        <is>
          <t>☐</t>
        </is>
      </c>
      <c r="B709" t="inlineStr">
        <is>
          <t>Kalan Lind</t>
        </is>
      </c>
      <c r="C709" t="inlineStr">
        <is>
          <t>NSH</t>
        </is>
      </c>
      <c r="D709" t="inlineStr">
        <is>
          <t>F</t>
        </is>
      </c>
      <c r="E709" t="n">
        <v>21</v>
      </c>
      <c r="F709" t="n">
        <v>0</v>
      </c>
      <c r="G709" t="inlineStr">
        <is>
          <t>YES</t>
        </is>
      </c>
      <c r="I709" t="n">
        <v>0</v>
      </c>
      <c r="J709" s="31" t="n">
        <v>0</v>
      </c>
      <c r="K709" s="32" t="n">
        <v>0</v>
      </c>
      <c r="L709" s="31" t="n">
        <v>0</v>
      </c>
      <c r="M709" s="48" t="n">
        <v>4</v>
      </c>
      <c r="N709" s="48" t="n">
        <v>4</v>
      </c>
      <c r="O709" s="49" t="inlineStr">
        <is>
          <t>A playmaking forward who plays with an edge. Not the most complete player, but could develop into a bottom-six specialist.</t>
        </is>
      </c>
    </row>
    <row r="710">
      <c r="A710" s="47" t="inlineStr">
        <is>
          <t>☐</t>
        </is>
      </c>
      <c r="B710" t="inlineStr">
        <is>
          <t>Kasper Pikkarainen</t>
        </is>
      </c>
      <c r="C710" t="inlineStr">
        <is>
          <t>NJD</t>
        </is>
      </c>
      <c r="D710" t="inlineStr">
        <is>
          <t>F</t>
        </is>
      </c>
      <c r="E710" t="n">
        <v>20</v>
      </c>
      <c r="F710" t="n">
        <v>0</v>
      </c>
      <c r="G710" t="inlineStr">
        <is>
          <t>YES</t>
        </is>
      </c>
      <c r="I710" t="n">
        <v>0</v>
      </c>
      <c r="J710" s="31" t="n">
        <v>0</v>
      </c>
      <c r="K710" s="32" t="n">
        <v>0</v>
      </c>
      <c r="L710" s="31" t="n">
        <v>0</v>
      </c>
      <c r="M710" s="48" t="n">
        <v>4</v>
      </c>
      <c r="N710" s="48" t="n">
        <v>4</v>
      </c>
      <c r="O710" s="49" t="inlineStr">
        <is>
          <t>Big, toolsy forward that works well in tight spaces.</t>
        </is>
      </c>
    </row>
    <row r="711">
      <c r="A711" s="47" t="inlineStr">
        <is>
          <t>☐</t>
        </is>
      </c>
      <c r="B711" t="inlineStr">
        <is>
          <t>Kayden Lemire</t>
        </is>
      </c>
      <c r="C711" t="inlineStr">
        <is>
          <t>MIN</t>
        </is>
      </c>
      <c r="D711" t="inlineStr">
        <is>
          <t>F</t>
        </is>
      </c>
      <c r="E711" t="n">
        <v>18</v>
      </c>
      <c r="F711" t="n">
        <v>0</v>
      </c>
      <c r="G711" t="inlineStr">
        <is>
          <t>YES</t>
        </is>
      </c>
      <c r="H711" t="n">
        <v>112</v>
      </c>
      <c r="I711" t="n">
        <v>0</v>
      </c>
      <c r="J711" s="31" t="n">
        <v>0</v>
      </c>
      <c r="K711" s="32" t="n">
        <v>0</v>
      </c>
      <c r="L711" s="31" t="n">
        <v>0</v>
      </c>
      <c r="M711" s="48" t="n">
        <v>4</v>
      </c>
      <c r="N711" s="48" t="n">
        <v>4</v>
      </c>
      <c r="O711" s="49" t="inlineStr">
        <is>
          <t>Large power forward frame who can play physical, with a developing offensive skillset. Still raw.</t>
        </is>
      </c>
    </row>
    <row r="712">
      <c r="A712" s="47" t="inlineStr">
        <is>
          <t>☐</t>
        </is>
      </c>
      <c r="B712" t="inlineStr">
        <is>
          <t>Kevin Reidler</t>
        </is>
      </c>
      <c r="C712" t="inlineStr">
        <is>
          <t>OTT</t>
        </is>
      </c>
      <c r="D712" t="inlineStr">
        <is>
          <t>G</t>
        </is>
      </c>
      <c r="E712" t="n">
        <v>22</v>
      </c>
      <c r="F712" t="n">
        <v>0</v>
      </c>
      <c r="G712" t="inlineStr">
        <is>
          <t>YES</t>
        </is>
      </c>
      <c r="I712" t="n">
        <v>0</v>
      </c>
      <c r="J712" s="31" t="n">
        <v>0</v>
      </c>
      <c r="K712" s="32" t="n">
        <v>0</v>
      </c>
      <c r="L712" s="31" t="n">
        <v>0</v>
      </c>
      <c r="M712" s="48" t="n">
        <v>4</v>
      </c>
      <c r="N712" s="48" t="n">
        <v>4</v>
      </c>
      <c r="O712" s="49" t="inlineStr">
        <is>
          <t>Big bodied netminder with good lateral movement for a big man. Good positionally downlow, pucks find a way to hit him in tight. Can look awkward at times with pucks in his feet.</t>
        </is>
      </c>
    </row>
    <row r="713">
      <c r="A713" s="47" t="inlineStr">
        <is>
          <t>☐</t>
        </is>
      </c>
      <c r="B713" t="inlineStr">
        <is>
          <t>Lincoln Kuehne</t>
        </is>
      </c>
      <c r="C713" t="inlineStr">
        <is>
          <t>NYI</t>
        </is>
      </c>
      <c r="D713" t="inlineStr">
        <is>
          <t>D</t>
        </is>
      </c>
      <c r="E713" t="n">
        <v>18</v>
      </c>
      <c r="F713" t="n">
        <v>0</v>
      </c>
      <c r="G713" t="inlineStr">
        <is>
          <t>YES</t>
        </is>
      </c>
      <c r="H713" t="n">
        <v>109</v>
      </c>
      <c r="I713" t="n">
        <v>0</v>
      </c>
      <c r="J713" s="31" t="n">
        <v>0</v>
      </c>
      <c r="K713" s="32" t="n">
        <v>0</v>
      </c>
      <c r="L713" s="31" t="n">
        <v>0</v>
      </c>
      <c r="M713" s="48" t="n">
        <v>4</v>
      </c>
      <c r="N713" s="48" t="n">
        <v>4</v>
      </c>
      <c r="O713" s="49" t="inlineStr">
        <is>
          <t>A defensive defenseman with minimal offensive showing thus far. Could be a ‘better in real life than in fantasy’ type player.</t>
        </is>
      </c>
    </row>
    <row r="714">
      <c r="A714" s="47" t="inlineStr">
        <is>
          <t>☐</t>
        </is>
      </c>
      <c r="B714" t="inlineStr">
        <is>
          <t>Lucian Bernat</t>
        </is>
      </c>
      <c r="C714" t="inlineStr">
        <is>
          <t>VAN</t>
        </is>
      </c>
      <c r="D714" t="inlineStr">
        <is>
          <t>F</t>
        </is>
      </c>
      <c r="E714" t="n">
        <v>18</v>
      </c>
      <c r="F714" t="n">
        <v>0</v>
      </c>
      <c r="G714" t="inlineStr">
        <is>
          <t>YES</t>
        </is>
      </c>
      <c r="H714" t="n">
        <v>176</v>
      </c>
      <c r="I714" t="n">
        <v>0</v>
      </c>
      <c r="J714" s="31" t="n">
        <v>0</v>
      </c>
      <c r="K714" s="32" t="n">
        <v>0</v>
      </c>
      <c r="L714" s="31" t="n">
        <v>0</v>
      </c>
      <c r="M714" s="48" t="n">
        <v>4</v>
      </c>
      <c r="N714" s="48" t="n">
        <v>4</v>
      </c>
      <c r="O714" s="49" t="n"/>
    </row>
    <row r="715">
      <c r="A715" s="47" t="inlineStr">
        <is>
          <t>☐</t>
        </is>
      </c>
      <c r="B715" t="inlineStr">
        <is>
          <t>Marek Sklenicka</t>
        </is>
      </c>
      <c r="C715" t="inlineStr">
        <is>
          <t>PHI</t>
        </is>
      </c>
      <c r="D715" t="inlineStr">
        <is>
          <t>G</t>
        </is>
      </c>
      <c r="E715" t="n">
        <v>18</v>
      </c>
      <c r="F715" t="n">
        <v>0</v>
      </c>
      <c r="G715" t="inlineStr">
        <is>
          <t>YES</t>
        </is>
      </c>
      <c r="H715" t="n">
        <v>120</v>
      </c>
      <c r="I715" t="n">
        <v>0</v>
      </c>
      <c r="J715" s="31" t="n">
        <v>0</v>
      </c>
      <c r="K715" s="32" t="n">
        <v>0</v>
      </c>
      <c r="L715" s="31" t="n">
        <v>0</v>
      </c>
      <c r="M715" s="48" t="n">
        <v>4</v>
      </c>
      <c r="N715" s="48" t="n">
        <v>4</v>
      </c>
      <c r="O715" s="49" t="inlineStr">
        <is>
          <t>A large netminder who had a solid OHL rookie campaign. Still raw, but showing potential. Too early to invest in.</t>
        </is>
      </c>
    </row>
    <row r="716">
      <c r="A716" s="47" t="inlineStr">
        <is>
          <t>☐</t>
        </is>
      </c>
      <c r="B716" t="inlineStr">
        <is>
          <t>Markus Loponen</t>
        </is>
      </c>
      <c r="C716" t="inlineStr">
        <is>
          <t>WPG</t>
        </is>
      </c>
      <c r="D716" t="inlineStr">
        <is>
          <t>F</t>
        </is>
      </c>
      <c r="E716" t="n">
        <v>20</v>
      </c>
      <c r="F716" t="n">
        <v>0</v>
      </c>
      <c r="G716" t="inlineStr">
        <is>
          <t>YES</t>
        </is>
      </c>
      <c r="I716" t="n">
        <v>0</v>
      </c>
      <c r="J716" s="31" t="n">
        <v>0</v>
      </c>
      <c r="K716" s="32" t="n">
        <v>0</v>
      </c>
      <c r="L716" s="31" t="n">
        <v>0</v>
      </c>
      <c r="M716" s="48" t="n">
        <v>4</v>
      </c>
      <c r="N716" s="48" t="n">
        <v>4</v>
      </c>
      <c r="O716" s="49" t="inlineStr">
        <is>
          <t>An intelligent, responsible, two-way center. Not a high-end scorer, but possesses a good wrist shot, providing some goal-scoring ability.</t>
        </is>
      </c>
    </row>
    <row r="717">
      <c r="A717" s="47" t="inlineStr">
        <is>
          <t>☐</t>
        </is>
      </c>
      <c r="B717" t="inlineStr">
        <is>
          <t>Matyas Melovsky</t>
        </is>
      </c>
      <c r="C717" t="inlineStr">
        <is>
          <t>NJD</t>
        </is>
      </c>
      <c r="D717" t="inlineStr">
        <is>
          <t>F</t>
        </is>
      </c>
      <c r="E717" t="n">
        <v>22</v>
      </c>
      <c r="F717" t="n">
        <v>0</v>
      </c>
      <c r="G717" t="inlineStr">
        <is>
          <t>YES</t>
        </is>
      </c>
      <c r="I717" t="n">
        <v>0</v>
      </c>
      <c r="J717" s="31" t="n">
        <v>0</v>
      </c>
      <c r="K717" s="32" t="n">
        <v>0</v>
      </c>
      <c r="L717" s="31" t="n">
        <v>0</v>
      </c>
      <c r="M717" s="48" t="n">
        <v>4</v>
      </c>
      <c r="N717" s="48" t="n">
        <v>4</v>
      </c>
      <c r="O717" s="49" t="inlineStr">
        <is>
          <t>Bottom-six center who uses physicality to create offense. Strong playmaker with soft hands but a relatively weak shot. Can play both center and wing—added value in multi-cat leagues that value hits.</t>
        </is>
      </c>
    </row>
    <row r="718">
      <c r="A718" s="47" t="inlineStr">
        <is>
          <t>☐</t>
        </is>
      </c>
      <c r="B718" t="inlineStr">
        <is>
          <t>Nikita Quapp</t>
        </is>
      </c>
      <c r="C718" t="inlineStr">
        <is>
          <t>(N/A)</t>
        </is>
      </c>
      <c r="D718" t="inlineStr">
        <is>
          <t>G</t>
        </is>
      </c>
      <c r="E718" t="n">
        <v>23</v>
      </c>
      <c r="F718" t="n">
        <v>0</v>
      </c>
      <c r="G718" t="inlineStr">
        <is>
          <t>YES</t>
        </is>
      </c>
      <c r="I718" t="n">
        <v>0</v>
      </c>
      <c r="J718" s="31" t="n">
        <v>0</v>
      </c>
      <c r="K718" s="32" t="n">
        <v>0</v>
      </c>
      <c r="L718" s="31" t="n">
        <v>0</v>
      </c>
      <c r="M718" s="48" t="n">
        <v>4</v>
      </c>
      <c r="N718" s="48" t="n">
        <v>4</v>
      </c>
      <c r="O718" s="49" t="inlineStr">
        <is>
          <t>A big goalie who plays a little passive in his own net. Uses his size to see around screens and also has solid movement for a goalie of his size. Hasn’t gotten a ton of playing time in Germany until this past year.</t>
        </is>
      </c>
    </row>
    <row r="719">
      <c r="A719" s="47" t="inlineStr">
        <is>
          <t>☐</t>
        </is>
      </c>
      <c r="B719" t="inlineStr">
        <is>
          <t>Oiva Keskinen</t>
        </is>
      </c>
      <c r="C719" t="inlineStr">
        <is>
          <t>CBJ</t>
        </is>
      </c>
      <c r="D719" t="inlineStr">
        <is>
          <t>F</t>
        </is>
      </c>
      <c r="E719" t="n">
        <v>22</v>
      </c>
      <c r="F719" t="n">
        <v>0</v>
      </c>
      <c r="G719" t="inlineStr">
        <is>
          <t>YES</t>
        </is>
      </c>
      <c r="I719" t="n">
        <v>0</v>
      </c>
      <c r="J719" s="31" t="n">
        <v>0</v>
      </c>
      <c r="K719" s="32" t="n">
        <v>0</v>
      </c>
      <c r="L719" s="31" t="n">
        <v>0</v>
      </c>
      <c r="M719" s="48" t="n">
        <v>4</v>
      </c>
      <c r="N719" s="48" t="n">
        <v>4</v>
      </c>
      <c r="O719" s="49" t="inlineStr">
        <is>
          <t>A center with a limited upside that is steadily improving.</t>
        </is>
      </c>
    </row>
    <row r="720">
      <c r="A720" s="47" t="inlineStr">
        <is>
          <t>☐</t>
        </is>
      </c>
      <c r="B720" t="inlineStr">
        <is>
          <t>Parker Snell</t>
        </is>
      </c>
      <c r="C720" t="inlineStr">
        <is>
          <t>CBJ</t>
        </is>
      </c>
      <c r="D720" t="inlineStr">
        <is>
          <t>G</t>
        </is>
      </c>
      <c r="E720" t="n">
        <v>18</v>
      </c>
      <c r="F720" t="n">
        <v>0</v>
      </c>
      <c r="G720" t="inlineStr">
        <is>
          <t>YES</t>
        </is>
      </c>
      <c r="H720" t="n">
        <v>142</v>
      </c>
      <c r="I720" t="n">
        <v>0</v>
      </c>
      <c r="J720" s="31" t="n">
        <v>0</v>
      </c>
      <c r="K720" s="32" t="n">
        <v>0</v>
      </c>
      <c r="L720" s="31" t="n">
        <v>0</v>
      </c>
      <c r="M720" s="48" t="n">
        <v>4</v>
      </c>
      <c r="N720" s="48" t="n">
        <v>4</v>
      </c>
      <c r="O720" s="49" t="inlineStr">
        <is>
          <t>September 2026 – Parker Snell is a big, athletic goalte […]</t>
        </is>
      </c>
    </row>
    <row r="721">
      <c r="A721" s="47" t="inlineStr">
        <is>
          <t>☐</t>
        </is>
      </c>
      <c r="B721" t="inlineStr">
        <is>
          <t>Patriks Plumins</t>
        </is>
      </c>
      <c r="C721" t="inlineStr">
        <is>
          <t>TOR</t>
        </is>
      </c>
      <c r="D721" t="inlineStr">
        <is>
          <t>G</t>
        </is>
      </c>
      <c r="E721" t="n">
        <v>18</v>
      </c>
      <c r="F721" t="n">
        <v>0</v>
      </c>
      <c r="G721" t="inlineStr">
        <is>
          <t>YES</t>
        </is>
      </c>
      <c r="H721" t="n">
        <v>114</v>
      </c>
      <c r="I721" t="n">
        <v>0</v>
      </c>
      <c r="J721" s="31" t="n">
        <v>0</v>
      </c>
      <c r="K721" s="32" t="n">
        <v>0</v>
      </c>
      <c r="L721" s="31" t="n">
        <v>0</v>
      </c>
      <c r="M721" s="48" t="n">
        <v>4</v>
      </c>
      <c r="N721" s="48" t="n">
        <v>4</v>
      </c>
      <c r="O721" s="49" t="inlineStr">
        <is>
          <t>September 2026 – Patriks Plumins is a big, cerebral Lat […]</t>
        </is>
      </c>
    </row>
    <row r="722">
      <c r="A722" s="47" t="inlineStr">
        <is>
          <t>☐</t>
        </is>
      </c>
      <c r="B722" t="inlineStr">
        <is>
          <t>Robert Flinton</t>
        </is>
      </c>
      <c r="C722" t="inlineStr">
        <is>
          <t>TBL</t>
        </is>
      </c>
      <c r="D722" t="inlineStr">
        <is>
          <t>F</t>
        </is>
      </c>
      <c r="E722" t="n">
        <v>23</v>
      </c>
      <c r="F722" t="n">
        <v>0</v>
      </c>
      <c r="G722" t="inlineStr">
        <is>
          <t>YES</t>
        </is>
      </c>
      <c r="I722" t="n">
        <v>0</v>
      </c>
      <c r="J722" s="31" t="n">
        <v>0</v>
      </c>
      <c r="K722" s="32" t="n">
        <v>0</v>
      </c>
      <c r="L722" s="31" t="n">
        <v>0</v>
      </c>
      <c r="M722" s="48" t="n">
        <v>4</v>
      </c>
      <c r="N722" s="48" t="n">
        <v>4</v>
      </c>
      <c r="O722" s="49" t="inlineStr">
        <is>
          <t>A big forward with some skill and offensive hockey sense. Skating needs improvement to succeed at the next level.</t>
        </is>
      </c>
      <c r="P722" t="inlineStr">
        <is>
          <t>no NHL record - import or junior</t>
        </is>
      </c>
    </row>
    <row r="723">
      <c r="A723" s="47" t="inlineStr">
        <is>
          <t>☐</t>
        </is>
      </c>
      <c r="B723" t="inlineStr">
        <is>
          <t>Roman Shokhrin</t>
        </is>
      </c>
      <c r="C723" t="inlineStr">
        <is>
          <t>CAR</t>
        </is>
      </c>
      <c r="D723" t="inlineStr">
        <is>
          <t>D</t>
        </is>
      </c>
      <c r="E723" t="n">
        <v>20</v>
      </c>
      <c r="F723" t="n">
        <v>0</v>
      </c>
      <c r="G723" t="inlineStr">
        <is>
          <t>YES</t>
        </is>
      </c>
      <c r="I723" t="n">
        <v>0</v>
      </c>
      <c r="J723" s="31" t="n">
        <v>0</v>
      </c>
      <c r="K723" s="32" t="n">
        <v>0</v>
      </c>
      <c r="L723" s="31" t="n">
        <v>0</v>
      </c>
      <c r="M723" s="48" t="n">
        <v>4</v>
      </c>
      <c r="N723" s="48" t="n">
        <v>4</v>
      </c>
      <c r="O723" s="49" t="inlineStr">
        <is>
          <t>A hyper-aggressive shutdown defenseman who has flashes of offensive upside and puck-handling ability.</t>
        </is>
      </c>
    </row>
    <row r="724">
      <c r="A724" s="47" t="inlineStr">
        <is>
          <t>☐</t>
        </is>
      </c>
      <c r="B724" t="inlineStr">
        <is>
          <t>Ryan Brown</t>
        </is>
      </c>
      <c r="C724" t="inlineStr">
        <is>
          <t>DAL</t>
        </is>
      </c>
      <c r="D724" t="inlineStr">
        <is>
          <t>F</t>
        </is>
      </c>
      <c r="E724" t="n">
        <v>18</v>
      </c>
      <c r="F724" t="n">
        <v>0</v>
      </c>
      <c r="G724" t="inlineStr">
        <is>
          <t>YES</t>
        </is>
      </c>
      <c r="H724" t="n">
        <v>155</v>
      </c>
      <c r="I724" t="n">
        <v>0</v>
      </c>
      <c r="J724" s="31" t="n">
        <v>0</v>
      </c>
      <c r="K724" s="32" t="n">
        <v>0</v>
      </c>
      <c r="L724" s="31" t="n">
        <v>0</v>
      </c>
      <c r="M724" s="48" t="n">
        <v>4</v>
      </c>
      <c r="N724" s="48" t="n">
        <v>4</v>
      </c>
      <c r="O724" s="49" t="inlineStr">
        <is>
          <t>September 2026. Ryan Brown is a high-energy scoring win […]</t>
        </is>
      </c>
    </row>
    <row r="725">
      <c r="A725" s="47" t="inlineStr">
        <is>
          <t>☐</t>
        </is>
      </c>
      <c r="B725" t="inlineStr">
        <is>
          <t>Samuel Jonsson</t>
        </is>
      </c>
      <c r="C725" t="inlineStr">
        <is>
          <t>EDM</t>
        </is>
      </c>
      <c r="D725" t="inlineStr">
        <is>
          <t>G</t>
        </is>
      </c>
      <c r="E725" t="n">
        <v>22</v>
      </c>
      <c r="F725" t="n">
        <v>0</v>
      </c>
      <c r="G725" t="inlineStr">
        <is>
          <t>YES</t>
        </is>
      </c>
      <c r="I725" t="n">
        <v>0</v>
      </c>
      <c r="J725" s="31" t="n">
        <v>0</v>
      </c>
      <c r="K725" s="32" t="n">
        <v>0</v>
      </c>
      <c r="L725" s="31" t="n">
        <v>0</v>
      </c>
      <c r="M725" s="48" t="n">
        <v>4</v>
      </c>
      <c r="N725" s="48" t="n">
        <v>4</v>
      </c>
      <c r="O725" s="49" t="inlineStr">
        <is>
          <t>A big goaltender who is developing very well in Sweden and is worth keeping an eye on as a dynasty stash in deep leagues.</t>
        </is>
      </c>
    </row>
    <row r="726">
      <c r="A726" s="47" t="inlineStr">
        <is>
          <t>☐</t>
        </is>
      </c>
      <c r="B726" t="inlineStr">
        <is>
          <t>Samuel Meloche</t>
        </is>
      </c>
      <c r="C726" t="inlineStr">
        <is>
          <t>BUF</t>
        </is>
      </c>
      <c r="D726" t="inlineStr">
        <is>
          <t>G</t>
        </is>
      </c>
      <c r="E726" t="n">
        <v>19</v>
      </c>
      <c r="F726" t="n">
        <v>0</v>
      </c>
      <c r="G726" t="inlineStr">
        <is>
          <t>YES</t>
        </is>
      </c>
      <c r="I726" t="n">
        <v>0</v>
      </c>
      <c r="J726" s="31" t="n">
        <v>0</v>
      </c>
      <c r="K726" s="32" t="n">
        <v>0</v>
      </c>
      <c r="L726" s="31" t="n">
        <v>0</v>
      </c>
      <c r="M726" s="48" t="n">
        <v>4</v>
      </c>
      <c r="N726" s="48" t="n">
        <v>4</v>
      </c>
      <c r="O726" s="49" t="inlineStr">
        <is>
          <t>An athletic, technically sound goaltender who does not give up on plays. A long way from fantasy relevance.</t>
        </is>
      </c>
    </row>
    <row r="727">
      <c r="A727" s="47" t="inlineStr">
        <is>
          <t>☐</t>
        </is>
      </c>
      <c r="B727" t="inlineStr">
        <is>
          <t>Theodor Knights</t>
        </is>
      </c>
      <c r="C727" t="inlineStr">
        <is>
          <t>UTA</t>
        </is>
      </c>
      <c r="D727" t="inlineStr">
        <is>
          <t>D</t>
        </is>
      </c>
      <c r="E727" t="n">
        <v>18</v>
      </c>
      <c r="F727" t="n">
        <v>0</v>
      </c>
      <c r="G727" t="inlineStr">
        <is>
          <t>YES</t>
        </is>
      </c>
      <c r="H727" t="n">
        <v>130</v>
      </c>
      <c r="I727" t="n">
        <v>0</v>
      </c>
      <c r="J727" s="31" t="n">
        <v>0</v>
      </c>
      <c r="K727" s="32" t="n">
        <v>0</v>
      </c>
      <c r="L727" s="31" t="n">
        <v>0</v>
      </c>
      <c r="M727" s="48" t="n">
        <v>4</v>
      </c>
      <c r="N727" s="48" t="n">
        <v>4</v>
      </c>
      <c r="O727" s="49" t="n"/>
    </row>
    <row r="728">
      <c r="A728" s="47" t="inlineStr">
        <is>
          <t>☐</t>
        </is>
      </c>
      <c r="B728" t="inlineStr">
        <is>
          <t>Tobias Tvrznik</t>
        </is>
      </c>
      <c r="C728" t="inlineStr">
        <is>
          <t>COL</t>
        </is>
      </c>
      <c r="D728" t="inlineStr">
        <is>
          <t>G</t>
        </is>
      </c>
      <c r="E728" t="n">
        <v>19</v>
      </c>
      <c r="F728" t="n">
        <v>0</v>
      </c>
      <c r="G728" t="inlineStr">
        <is>
          <t>YES</t>
        </is>
      </c>
      <c r="H728" t="n">
        <v>126</v>
      </c>
      <c r="I728" t="n">
        <v>0</v>
      </c>
      <c r="J728" s="31" t="n">
        <v>0</v>
      </c>
      <c r="K728" s="32" t="n">
        <v>0</v>
      </c>
      <c r="L728" s="31" t="n">
        <v>0</v>
      </c>
      <c r="M728" s="48" t="n">
        <v>4</v>
      </c>
      <c r="N728" s="48" t="n">
        <v>4</v>
      </c>
      <c r="O728" s="49" t="inlineStr">
        <is>
          <t>September 2026 – Tobias Tvrznik is a big, athletic Czec […]</t>
        </is>
      </c>
    </row>
    <row r="729">
      <c r="A729" s="47" t="inlineStr">
        <is>
          <t>☐</t>
        </is>
      </c>
      <c r="B729" t="inlineStr">
        <is>
          <t>Tomas Poletin</t>
        </is>
      </c>
      <c r="C729" t="inlineStr">
        <is>
          <t>NYI</t>
        </is>
      </c>
      <c r="D729" t="inlineStr">
        <is>
          <t>F</t>
        </is>
      </c>
      <c r="E729" t="n">
        <v>19</v>
      </c>
      <c r="F729" t="n">
        <v>0</v>
      </c>
      <c r="G729" t="inlineStr">
        <is>
          <t>YES</t>
        </is>
      </c>
      <c r="I729" t="n">
        <v>0</v>
      </c>
      <c r="J729" s="31" t="n">
        <v>0</v>
      </c>
      <c r="K729" s="32" t="n">
        <v>0</v>
      </c>
      <c r="L729" s="31" t="n">
        <v>0</v>
      </c>
      <c r="M729" s="48" t="n">
        <v>4</v>
      </c>
      <c r="N729" s="48" t="n">
        <v>4</v>
      </c>
      <c r="O729" s="49" t="inlineStr">
        <is>
          <t>An effective, hardworking player with potential as a middle-six forward who can contribute on the power play, but lacks high-end offensive skill and defensive awareness.</t>
        </is>
      </c>
    </row>
    <row r="730">
      <c r="A730" s="47" t="inlineStr">
        <is>
          <t>☐</t>
        </is>
      </c>
      <c r="B730" t="inlineStr">
        <is>
          <t>Viktor Norringer</t>
        </is>
      </c>
      <c r="C730" t="inlineStr">
        <is>
          <t>NSH</t>
        </is>
      </c>
      <c r="D730" t="inlineStr">
        <is>
          <t>F</t>
        </is>
      </c>
      <c r="E730" t="n">
        <v>20</v>
      </c>
      <c r="F730" t="n">
        <v>0</v>
      </c>
      <c r="G730" t="inlineStr">
        <is>
          <t>YES</t>
        </is>
      </c>
      <c r="I730" t="n">
        <v>0</v>
      </c>
      <c r="J730" s="31" t="n">
        <v>0</v>
      </c>
      <c r="K730" s="32" t="n">
        <v>0</v>
      </c>
      <c r="L730" s="31" t="n">
        <v>0</v>
      </c>
      <c r="M730" s="48" t="n">
        <v>4</v>
      </c>
      <c r="N730" s="48" t="n">
        <v>4</v>
      </c>
      <c r="O730" s="49" t="inlineStr">
        <is>
          <t>A physical power forward with good size and a heavy shot.</t>
        </is>
      </c>
    </row>
    <row r="731">
      <c r="A731" s="47" t="inlineStr">
        <is>
          <t>☐</t>
        </is>
      </c>
      <c r="B731" t="inlineStr">
        <is>
          <t>Viljami Marjala</t>
        </is>
      </c>
      <c r="C731" t="inlineStr">
        <is>
          <t>EDM</t>
        </is>
      </c>
      <c r="D731" t="inlineStr">
        <is>
          <t>F</t>
        </is>
      </c>
      <c r="E731" t="n">
        <v>23</v>
      </c>
      <c r="F731" t="n">
        <v>0</v>
      </c>
      <c r="G731" t="inlineStr">
        <is>
          <t>YES</t>
        </is>
      </c>
      <c r="I731" t="n">
        <v>0</v>
      </c>
      <c r="J731" s="31" t="n">
        <v>0</v>
      </c>
      <c r="K731" s="32" t="n">
        <v>0</v>
      </c>
      <c r="L731" s="31" t="n">
        <v>0</v>
      </c>
      <c r="M731" s="48" t="n">
        <v>4</v>
      </c>
      <c r="N731" s="48" t="n">
        <v>4</v>
      </c>
      <c r="O731" s="49" t="inlineStr">
        <is>
          <t>A skilled offensive forward who can play at center or wing. An excellent skater and capable of making plays at high speed.</t>
        </is>
      </c>
    </row>
    <row r="732">
      <c r="A732" s="47" t="inlineStr">
        <is>
          <t>☐</t>
        </is>
      </c>
      <c r="B732" t="inlineStr">
        <is>
          <t>Will Reynolds</t>
        </is>
      </c>
      <c r="C732" t="inlineStr">
        <is>
          <t>SEA</t>
        </is>
      </c>
      <c r="D732" t="inlineStr">
        <is>
          <t>D</t>
        </is>
      </c>
      <c r="E732" t="n">
        <v>19</v>
      </c>
      <c r="F732" t="n">
        <v>0</v>
      </c>
      <c r="G732" t="inlineStr">
        <is>
          <t>YES</t>
        </is>
      </c>
      <c r="I732" t="n">
        <v>0</v>
      </c>
      <c r="J732" s="31" t="n">
        <v>0</v>
      </c>
      <c r="K732" s="32" t="n">
        <v>0</v>
      </c>
      <c r="L732" s="31" t="n">
        <v>0</v>
      </c>
      <c r="M732" s="48" t="n">
        <v>4</v>
      </c>
      <c r="N732" s="48" t="n">
        <v>4</v>
      </c>
      <c r="O732" s="49" t="inlineStr">
        <is>
          <t>An aggressive checking defenseman with a developing playmaking touch. Time will tell if the assists are replicable at higher levels.</t>
        </is>
      </c>
    </row>
    <row r="733">
      <c r="A733" s="47" t="inlineStr">
        <is>
          <t>☐</t>
        </is>
      </c>
      <c r="B733" t="inlineStr">
        <is>
          <t>Josh Samanski</t>
        </is>
      </c>
      <c r="C733" t="inlineStr">
        <is>
          <t>EDM</t>
        </is>
      </c>
      <c r="D733" t="inlineStr">
        <is>
          <t>F</t>
        </is>
      </c>
      <c r="E733" t="n">
        <v>24</v>
      </c>
      <c r="F733" t="n">
        <v>24</v>
      </c>
      <c r="G733" t="inlineStr">
        <is>
          <t>YES</t>
        </is>
      </c>
      <c r="I733" t="n">
        <v>24</v>
      </c>
      <c r="J733" s="31" t="n">
        <v>7.41</v>
      </c>
      <c r="K733" s="32" t="n">
        <v>0.31</v>
      </c>
      <c r="L733" s="31" t="n">
        <v>14.44</v>
      </c>
      <c r="M733" s="48" t="n">
        <v>4</v>
      </c>
      <c r="N733" s="48" t="n">
        <v>3.5</v>
      </c>
      <c r="O733" s="49" t="inlineStr">
        <is>
          <t>A big, talented center whose offensive game is improving as he develops.</t>
        </is>
      </c>
    </row>
    <row r="734">
      <c r="A734" s="47" t="inlineStr">
        <is>
          <t>☐</t>
        </is>
      </c>
      <c r="B734" t="inlineStr">
        <is>
          <t>Alexandre Blais</t>
        </is>
      </c>
      <c r="C734" t="inlineStr">
        <is>
          <t>ANA</t>
        </is>
      </c>
      <c r="D734" t="inlineStr">
        <is>
          <t>F</t>
        </is>
      </c>
      <c r="E734" t="n">
        <v>20</v>
      </c>
      <c r="F734" t="n">
        <v>0</v>
      </c>
      <c r="G734" t="inlineStr">
        <is>
          <t>YES</t>
        </is>
      </c>
      <c r="I734" t="n">
        <v>0</v>
      </c>
      <c r="J734" s="31" t="n">
        <v>0</v>
      </c>
      <c r="K734" s="32" t="n">
        <v>0</v>
      </c>
      <c r="L734" s="31" t="n">
        <v>0</v>
      </c>
      <c r="M734" s="48" t="n">
        <v>4</v>
      </c>
      <c r="N734" s="48" t="n">
        <v>3.5</v>
      </c>
      <c r="O734" s="49" t="inlineStr">
        <is>
          <t>A strong skating, high-level playmaking center with a high hockey IQ. Has the ability to contribute to the power play. Projects as a bottom-six forward that can play on the power play.</t>
        </is>
      </c>
    </row>
    <row r="735">
      <c r="A735" s="47" t="inlineStr">
        <is>
          <t>☐</t>
        </is>
      </c>
      <c r="B735" t="inlineStr">
        <is>
          <t>Arno Tiefensee</t>
        </is>
      </c>
      <c r="C735" t="inlineStr">
        <is>
          <t>DAL</t>
        </is>
      </c>
      <c r="D735" t="inlineStr">
        <is>
          <t>G</t>
        </is>
      </c>
      <c r="E735" t="n">
        <v>24</v>
      </c>
      <c r="F735" t="n">
        <v>0</v>
      </c>
      <c r="G735" t="inlineStr">
        <is>
          <t>YES</t>
        </is>
      </c>
      <c r="I735" t="n">
        <v>0</v>
      </c>
      <c r="J735" s="31" t="n">
        <v>0</v>
      </c>
      <c r="K735" s="32" t="n">
        <v>0</v>
      </c>
      <c r="L735" s="31" t="n">
        <v>0</v>
      </c>
      <c r="M735" s="48" t="n">
        <v>4</v>
      </c>
      <c r="N735" s="48" t="n">
        <v>3.5</v>
      </c>
      <c r="O735" s="49" t="inlineStr">
        <is>
          <t>Big German goaltender who moves well for his size and is now starting his North American pro transition, with tandem upside if the reads and night-to-night consistency carry over from his DEL work.</t>
        </is>
      </c>
    </row>
    <row r="736">
      <c r="A736" s="47" t="inlineStr">
        <is>
          <t>☐</t>
        </is>
      </c>
      <c r="B736" t="inlineStr">
        <is>
          <t>Christian Fitzgerald</t>
        </is>
      </c>
      <c r="C736" t="inlineStr">
        <is>
          <t>DAL</t>
        </is>
      </c>
      <c r="D736" t="inlineStr">
        <is>
          <t>F</t>
        </is>
      </c>
      <c r="E736" t="n">
        <v>24</v>
      </c>
      <c r="F736" t="n">
        <v>0</v>
      </c>
      <c r="G736" t="inlineStr">
        <is>
          <t>YES</t>
        </is>
      </c>
      <c r="I736" t="n">
        <v>0</v>
      </c>
      <c r="J736" s="31" t="n">
        <v>0</v>
      </c>
      <c r="K736" s="32" t="n">
        <v>0</v>
      </c>
      <c r="L736" s="31" t="n">
        <v>0</v>
      </c>
      <c r="M736" s="48" t="n">
        <v>4</v>
      </c>
      <c r="N736" s="48" t="n">
        <v>3.5</v>
      </c>
      <c r="O736" s="49" t="n"/>
    </row>
    <row r="737">
      <c r="A737" s="47" t="inlineStr">
        <is>
          <t>☐</t>
        </is>
      </c>
      <c r="B737" t="inlineStr">
        <is>
          <t>Christoffer Sedoff</t>
        </is>
      </c>
      <c r="C737" t="inlineStr">
        <is>
          <t>(N/A)</t>
        </is>
      </c>
      <c r="D737" t="inlineStr">
        <is>
          <t>D</t>
        </is>
      </c>
      <c r="E737" t="n">
        <v>24</v>
      </c>
      <c r="F737" t="n">
        <v>0</v>
      </c>
      <c r="G737" t="inlineStr">
        <is>
          <t>YES</t>
        </is>
      </c>
      <c r="I737" t="n">
        <v>0</v>
      </c>
      <c r="J737" s="31" t="n">
        <v>0</v>
      </c>
      <c r="K737" s="32" t="n">
        <v>0</v>
      </c>
      <c r="L737" s="31" t="n">
        <v>0</v>
      </c>
      <c r="M737" s="48" t="n">
        <v>4</v>
      </c>
      <c r="N737" s="48" t="n">
        <v>3.5</v>
      </c>
      <c r="O737" s="49" t="inlineStr">
        <is>
          <t>Sedoff has worked his behind off for the chance to prove himself with an NHL team, and it’s unlikely he did so in hopes of a fruitful career playing back in his native Finland. If the offense he’s shown at the tail end of his junior career sticks, it’s easy to envision Sedoff as a bottom-four powerplay specialist in the NHL.</t>
        </is>
      </c>
    </row>
    <row r="738">
      <c r="A738" s="47" t="inlineStr">
        <is>
          <t>☐</t>
        </is>
      </c>
      <c r="B738" t="inlineStr">
        <is>
          <t>Damien Carfagna</t>
        </is>
      </c>
      <c r="C738" t="inlineStr">
        <is>
          <t>EDM</t>
        </is>
      </c>
      <c r="D738" t="inlineStr">
        <is>
          <t>D</t>
        </is>
      </c>
      <c r="E738" t="n">
        <v>23</v>
      </c>
      <c r="F738" t="n">
        <v>0</v>
      </c>
      <c r="G738" t="inlineStr">
        <is>
          <t>YES</t>
        </is>
      </c>
      <c r="I738" t="n">
        <v>0</v>
      </c>
      <c r="J738" s="31" t="n">
        <v>0</v>
      </c>
      <c r="K738" s="32" t="n">
        <v>0</v>
      </c>
      <c r="L738" s="31" t="n">
        <v>0</v>
      </c>
      <c r="M738" s="48" t="n">
        <v>4</v>
      </c>
      <c r="N738" s="48" t="n">
        <v>3.5</v>
      </c>
      <c r="O738" s="49" t="inlineStr">
        <is>
          <t>A defense-minded defenseman who skates well and can carry the puck up ice and make smart passes.</t>
        </is>
      </c>
    </row>
    <row r="739">
      <c r="A739" s="47" t="inlineStr">
        <is>
          <t>☐</t>
        </is>
      </c>
      <c r="B739" t="inlineStr">
        <is>
          <t>Emmett Croteau</t>
        </is>
      </c>
      <c r="C739" t="inlineStr">
        <is>
          <t>MTL</t>
        </is>
      </c>
      <c r="D739" t="inlineStr">
        <is>
          <t>G</t>
        </is>
      </c>
      <c r="E739" t="n">
        <v>22</v>
      </c>
      <c r="F739" t="n">
        <v>0</v>
      </c>
      <c r="G739" t="inlineStr">
        <is>
          <t>YES</t>
        </is>
      </c>
      <c r="I739" t="n">
        <v>0</v>
      </c>
      <c r="J739" s="31" t="n">
        <v>0</v>
      </c>
      <c r="K739" s="32" t="n">
        <v>0</v>
      </c>
      <c r="L739" s="31" t="n">
        <v>0</v>
      </c>
      <c r="M739" s="48" t="n">
        <v>4</v>
      </c>
      <c r="N739" s="48" t="n">
        <v>3.5</v>
      </c>
      <c r="O739" s="49" t="inlineStr">
        <is>
          <t>A raw but athletic goaltender. Questionable upside due to lack of success on low-danger shots.</t>
        </is>
      </c>
    </row>
    <row r="740">
      <c r="A740" s="47" t="inlineStr">
        <is>
          <t>☐</t>
        </is>
      </c>
      <c r="B740" t="inlineStr">
        <is>
          <t>Ethan Miedema</t>
        </is>
      </c>
      <c r="C740" t="inlineStr">
        <is>
          <t>BUF</t>
        </is>
      </c>
      <c r="D740" t="inlineStr">
        <is>
          <t>F</t>
        </is>
      </c>
      <c r="E740" t="n">
        <v>21</v>
      </c>
      <c r="F740" t="n">
        <v>0</v>
      </c>
      <c r="G740" t="inlineStr">
        <is>
          <t>YES</t>
        </is>
      </c>
      <c r="I740" t="n">
        <v>0</v>
      </c>
      <c r="J740" s="31" t="n">
        <v>0</v>
      </c>
      <c r="K740" s="32" t="n">
        <v>0</v>
      </c>
      <c r="L740" s="31" t="n">
        <v>0</v>
      </c>
      <c r="M740" s="48" t="n">
        <v>4</v>
      </c>
      <c r="N740" s="48" t="n">
        <v>3.5</v>
      </c>
      <c r="O740" s="49" t="inlineStr">
        <is>
          <t>A big, inconsistent, physical power forward who can contribute offensively. Has the potential to become a middle-six forward but will probably settle as a bottom-six energy player.</t>
        </is>
      </c>
    </row>
    <row r="741">
      <c r="A741" s="47" t="inlineStr">
        <is>
          <t>☐</t>
        </is>
      </c>
      <c r="B741" t="inlineStr">
        <is>
          <t>Hunter Laing</t>
        </is>
      </c>
      <c r="C741" t="inlineStr">
        <is>
          <t>CGY</t>
        </is>
      </c>
      <c r="D741" t="inlineStr">
        <is>
          <t>F</t>
        </is>
      </c>
      <c r="E741" t="n">
        <v>20</v>
      </c>
      <c r="F741" t="n">
        <v>0</v>
      </c>
      <c r="G741" t="inlineStr">
        <is>
          <t>YES</t>
        </is>
      </c>
      <c r="I741" t="n">
        <v>0</v>
      </c>
      <c r="J741" s="31" t="n">
        <v>0</v>
      </c>
      <c r="K741" s="32" t="n">
        <v>0</v>
      </c>
      <c r="L741" s="31" t="n">
        <v>0</v>
      </c>
      <c r="M741" s="48" t="n">
        <v>4</v>
      </c>
      <c r="N741" s="48" t="n">
        <v>3.5</v>
      </c>
      <c r="O741" s="49" t="inlineStr">
        <is>
          <t>A massive power forward with raw talent. Needs to get quicker and build his foot speed—a long-term project.</t>
        </is>
      </c>
    </row>
    <row r="742">
      <c r="A742" s="47" t="inlineStr">
        <is>
          <t>☐</t>
        </is>
      </c>
      <c r="B742" t="inlineStr">
        <is>
          <t>Jakub Milota</t>
        </is>
      </c>
      <c r="C742" t="inlineStr">
        <is>
          <t>NSH</t>
        </is>
      </c>
      <c r="D742" t="inlineStr">
        <is>
          <t>G</t>
        </is>
      </c>
      <c r="E742" t="n">
        <v>20</v>
      </c>
      <c r="F742" t="n">
        <v>0</v>
      </c>
      <c r="G742" t="inlineStr">
        <is>
          <t>YES</t>
        </is>
      </c>
      <c r="I742" t="n">
        <v>0</v>
      </c>
      <c r="J742" s="31" t="n">
        <v>0</v>
      </c>
      <c r="K742" s="32" t="n">
        <v>0</v>
      </c>
      <c r="L742" s="31" t="n">
        <v>0</v>
      </c>
      <c r="M742" s="48" t="n">
        <v>4</v>
      </c>
      <c r="N742" s="48" t="n">
        <v>3.5</v>
      </c>
      <c r="O742" s="49" t="inlineStr">
        <is>
          <t>An athletic goaltender who anticipates shots well but needs to work on his rebound control.</t>
        </is>
      </c>
    </row>
    <row r="743">
      <c r="A743" s="47" t="inlineStr">
        <is>
          <t>☐</t>
        </is>
      </c>
      <c r="B743" t="inlineStr">
        <is>
          <t>Jasper Kuhta</t>
        </is>
      </c>
      <c r="C743" t="inlineStr">
        <is>
          <t>DAL</t>
        </is>
      </c>
      <c r="D743" t="inlineStr">
        <is>
          <t>F</t>
        </is>
      </c>
      <c r="E743" t="n">
        <v>19</v>
      </c>
      <c r="F743" t="n">
        <v>0</v>
      </c>
      <c r="G743" t="inlineStr">
        <is>
          <t>YES</t>
        </is>
      </c>
      <c r="H743" t="n">
        <v>197</v>
      </c>
      <c r="I743" t="n">
        <v>0</v>
      </c>
      <c r="J743" s="31" t="n">
        <v>0</v>
      </c>
      <c r="K743" s="32" t="n">
        <v>0</v>
      </c>
      <c r="L743" s="31" t="n">
        <v>0</v>
      </c>
      <c r="M743" s="48" t="n">
        <v>4</v>
      </c>
      <c r="N743" s="48" t="n">
        <v>3.5</v>
      </c>
      <c r="O743" s="49" t="n"/>
    </row>
    <row r="744">
      <c r="A744" s="47" t="inlineStr">
        <is>
          <t>☐</t>
        </is>
      </c>
      <c r="B744" t="inlineStr">
        <is>
          <t>Kalem Parker</t>
        </is>
      </c>
      <c r="C744" t="inlineStr">
        <is>
          <t>MIN</t>
        </is>
      </c>
      <c r="D744" t="inlineStr">
        <is>
          <t>D</t>
        </is>
      </c>
      <c r="E744" t="n">
        <v>21</v>
      </c>
      <c r="F744" t="n">
        <v>0</v>
      </c>
      <c r="G744" t="inlineStr">
        <is>
          <t>YES</t>
        </is>
      </c>
      <c r="I744" t="n">
        <v>0</v>
      </c>
      <c r="J744" s="31" t="n">
        <v>0</v>
      </c>
      <c r="K744" s="32" t="n">
        <v>0</v>
      </c>
      <c r="L744" s="31" t="n">
        <v>0</v>
      </c>
      <c r="M744" s="48" t="n">
        <v>4</v>
      </c>
      <c r="N744" s="48" t="n">
        <v>3.5</v>
      </c>
      <c r="O744" s="49" t="inlineStr">
        <is>
          <t>A two-way defender with the potential to become a third pairing defenseman with penalty killing usage.</t>
        </is>
      </c>
    </row>
    <row r="745">
      <c r="A745" s="47" t="inlineStr">
        <is>
          <t>☐</t>
        </is>
      </c>
      <c r="B745" t="inlineStr">
        <is>
          <t>Landon Sim</t>
        </is>
      </c>
      <c r="C745" t="inlineStr">
        <is>
          <t>TOR</t>
        </is>
      </c>
      <c r="D745" t="inlineStr">
        <is>
          <t>F</t>
        </is>
      </c>
      <c r="E745" t="n">
        <v>22</v>
      </c>
      <c r="F745" t="n">
        <v>0</v>
      </c>
      <c r="G745" t="inlineStr">
        <is>
          <t>YES</t>
        </is>
      </c>
      <c r="I745" t="n">
        <v>0</v>
      </c>
      <c r="J745" s="31" t="n">
        <v>0</v>
      </c>
      <c r="K745" s="32" t="n">
        <v>0</v>
      </c>
      <c r="L745" s="31" t="n">
        <v>0</v>
      </c>
      <c r="M745" s="48" t="n">
        <v>4</v>
      </c>
      <c r="N745" s="48" t="n">
        <v>3.5</v>
      </c>
      <c r="O745" s="49" t="inlineStr">
        <is>
          <t>A gritty center who is unafraid to get under the opponent’s skin. Projects as a bottom-six forward with some offensive upside.</t>
        </is>
      </c>
    </row>
    <row r="746">
      <c r="A746" s="47" t="inlineStr">
        <is>
          <t>☐</t>
        </is>
      </c>
      <c r="B746" t="inlineStr">
        <is>
          <t>Luke Vlooswyk</t>
        </is>
      </c>
      <c r="C746" t="inlineStr">
        <is>
          <t>PHI</t>
        </is>
      </c>
      <c r="D746" t="inlineStr">
        <is>
          <t>D</t>
        </is>
      </c>
      <c r="E746" t="n">
        <v>19</v>
      </c>
      <c r="F746" t="n">
        <v>0</v>
      </c>
      <c r="G746" t="inlineStr">
        <is>
          <t>YES</t>
        </is>
      </c>
      <c r="I746" t="n">
        <v>0</v>
      </c>
      <c r="J746" s="31" t="n">
        <v>0</v>
      </c>
      <c r="K746" s="32" t="n">
        <v>0</v>
      </c>
      <c r="L746" s="31" t="n">
        <v>0</v>
      </c>
      <c r="M746" s="48" t="n">
        <v>4</v>
      </c>
      <c r="N746" s="48" t="n">
        <v>3.5</v>
      </c>
      <c r="O746" s="49" t="inlineStr">
        <is>
          <t>A composed right-shot defenseman who has NHL size with a long reach and is a physical presence. Has the potential to develop into a bottom-pairing, penalty-killing defender.</t>
        </is>
      </c>
    </row>
    <row r="747">
      <c r="A747" s="47" t="inlineStr">
        <is>
          <t>☐</t>
        </is>
      </c>
      <c r="B747" t="inlineStr">
        <is>
          <t>Matthew Mayich</t>
        </is>
      </c>
      <c r="C747" t="inlineStr">
        <is>
          <t>STL</t>
        </is>
      </c>
      <c r="D747" t="inlineStr">
        <is>
          <t>D</t>
        </is>
      </c>
      <c r="E747" t="n">
        <v>21</v>
      </c>
      <c r="F747" t="n">
        <v>0</v>
      </c>
      <c r="G747" t="inlineStr">
        <is>
          <t>YES</t>
        </is>
      </c>
      <c r="I747" t="n">
        <v>0</v>
      </c>
      <c r="J747" s="31" t="n">
        <v>0</v>
      </c>
      <c r="K747" s="32" t="n">
        <v>0</v>
      </c>
      <c r="L747" s="31" t="n">
        <v>0</v>
      </c>
      <c r="M747" s="48" t="n">
        <v>4</v>
      </c>
      <c r="N747" s="48" t="n">
        <v>3.5</v>
      </c>
      <c r="O747" s="49" t="inlineStr">
        <is>
          <t>A poised defenseman who is responsible and makes good outlet passes. Offense is a work in progress.</t>
        </is>
      </c>
    </row>
    <row r="748">
      <c r="A748" s="47" t="inlineStr">
        <is>
          <t>☐</t>
        </is>
      </c>
      <c r="B748" t="inlineStr">
        <is>
          <t>Max Heise</t>
        </is>
      </c>
      <c r="C748" t="inlineStr">
        <is>
          <t>SJS</t>
        </is>
      </c>
      <c r="D748" t="inlineStr">
        <is>
          <t>F</t>
        </is>
      </c>
      <c r="E748" t="n">
        <v>20</v>
      </c>
      <c r="F748" t="n">
        <v>0</v>
      </c>
      <c r="G748" t="inlineStr">
        <is>
          <t>YES</t>
        </is>
      </c>
      <c r="I748" t="n">
        <v>0</v>
      </c>
      <c r="J748" s="31" t="n">
        <v>0</v>
      </c>
      <c r="K748" s="32" t="n">
        <v>0</v>
      </c>
      <c r="L748" s="31" t="n">
        <v>0</v>
      </c>
      <c r="M748" s="48" t="n">
        <v>4</v>
      </c>
      <c r="N748" s="48" t="n">
        <v>3.5</v>
      </c>
      <c r="O748" s="49" t="inlineStr">
        <is>
          <t>A 200-foot center who excels in all zones, showing goal-scoring and playing upside. Needs to fill out and add strength to his large frame.</t>
        </is>
      </c>
    </row>
    <row r="749">
      <c r="A749" s="47" t="inlineStr">
        <is>
          <t>☐</t>
        </is>
      </c>
      <c r="B749" t="inlineStr">
        <is>
          <t>Ondrej Becher</t>
        </is>
      </c>
      <c r="C749" t="inlineStr">
        <is>
          <t>DET</t>
        </is>
      </c>
      <c r="D749" t="inlineStr">
        <is>
          <t>F</t>
        </is>
      </c>
      <c r="E749" t="n">
        <v>22</v>
      </c>
      <c r="F749" t="n">
        <v>0</v>
      </c>
      <c r="G749" t="inlineStr">
        <is>
          <t>YES</t>
        </is>
      </c>
      <c r="I749" t="n">
        <v>0</v>
      </c>
      <c r="J749" s="31" t="n">
        <v>0</v>
      </c>
      <c r="K749" s="32" t="n">
        <v>0</v>
      </c>
      <c r="L749" s="31" t="n">
        <v>0</v>
      </c>
      <c r="M749" s="48" t="n">
        <v>4</v>
      </c>
      <c r="N749" s="48" t="n">
        <v>3.5</v>
      </c>
      <c r="O749" s="49" t="inlineStr">
        <is>
          <t>A high-end playmaking center that thrives with the puck on his stick in transition. He could eventually be a do-it-all forward that plays up and down an NHL lineup.</t>
        </is>
      </c>
    </row>
    <row r="750">
      <c r="A750" s="47" t="inlineStr">
        <is>
          <t>☐</t>
        </is>
      </c>
      <c r="B750" t="inlineStr">
        <is>
          <t>Ryan MacPherson</t>
        </is>
      </c>
      <c r="C750" t="inlineStr">
        <is>
          <t>PHI</t>
        </is>
      </c>
      <c r="D750" t="inlineStr">
        <is>
          <t>F</t>
        </is>
      </c>
      <c r="E750" t="n">
        <v>21</v>
      </c>
      <c r="F750" t="n">
        <v>0</v>
      </c>
      <c r="G750" t="inlineStr">
        <is>
          <t>YES</t>
        </is>
      </c>
      <c r="I750" t="n">
        <v>0</v>
      </c>
      <c r="J750" s="31" t="n">
        <v>0</v>
      </c>
      <c r="K750" s="32" t="n">
        <v>0</v>
      </c>
      <c r="L750" s="31" t="n">
        <v>0</v>
      </c>
      <c r="M750" s="48" t="n">
        <v>4</v>
      </c>
      <c r="N750" s="48" t="n">
        <v>3.5</v>
      </c>
      <c r="O750" s="49" t="inlineStr">
        <is>
          <t>Competitive two-way forward.</t>
        </is>
      </c>
    </row>
    <row r="751">
      <c r="A751" s="47" t="inlineStr">
        <is>
          <t>☐</t>
        </is>
      </c>
      <c r="B751" t="inlineStr">
        <is>
          <t>Maxim Groshev</t>
        </is>
      </c>
      <c r="C751" t="inlineStr">
        <is>
          <t>TBL</t>
        </is>
      </c>
      <c r="D751" t="inlineStr">
        <is>
          <t>F,D</t>
        </is>
      </c>
      <c r="E751" t="n">
        <v>24</v>
      </c>
      <c r="F751" t="n">
        <v>2</v>
      </c>
      <c r="G751" t="inlineStr">
        <is>
          <t>YES</t>
        </is>
      </c>
      <c r="I751" t="n">
        <v>2</v>
      </c>
      <c r="J751" s="31" t="n">
        <v>1.04</v>
      </c>
      <c r="K751" s="32" t="n">
        <v>0.52</v>
      </c>
      <c r="L751" s="31" t="n">
        <v>1.04</v>
      </c>
      <c r="M751" s="48" t="n">
        <v>4</v>
      </c>
      <c r="N751" s="48" t="n">
        <v>3</v>
      </c>
      <c r="O751" s="49" t="inlineStr">
        <is>
          <t>A big power forward with middle-six upside. More of a complementary offensive player than someone who creates offense on a regular basis.</t>
        </is>
      </c>
    </row>
    <row r="752">
      <c r="A752" s="47" t="inlineStr">
        <is>
          <t>☐</t>
        </is>
      </c>
      <c r="B752" t="inlineStr">
        <is>
          <t>Aiden Celebrini</t>
        </is>
      </c>
      <c r="C752" t="inlineStr">
        <is>
          <t>VAN</t>
        </is>
      </c>
      <c r="D752" t="inlineStr">
        <is>
          <t>D</t>
        </is>
      </c>
      <c r="E752" t="n">
        <v>21</v>
      </c>
      <c r="F752" t="n">
        <v>0</v>
      </c>
      <c r="G752" t="inlineStr">
        <is>
          <t>YES</t>
        </is>
      </c>
      <c r="I752" t="n">
        <v>0</v>
      </c>
      <c r="J752" s="31" t="n">
        <v>0</v>
      </c>
      <c r="K752" s="32" t="n">
        <v>0</v>
      </c>
      <c r="L752" s="31" t="n">
        <v>0</v>
      </c>
      <c r="M752" s="48" t="n">
        <v>4</v>
      </c>
      <c r="N752" s="48" t="n">
        <v>3</v>
      </c>
      <c r="O752" s="49" t="inlineStr">
        <is>
          <t>A shutdown, right-shot defender.</t>
        </is>
      </c>
    </row>
    <row r="753">
      <c r="A753" s="47" t="inlineStr">
        <is>
          <t>☐</t>
        </is>
      </c>
      <c r="B753" t="inlineStr">
        <is>
          <t>Daniil Sobolev</t>
        </is>
      </c>
      <c r="C753" t="inlineStr">
        <is>
          <t>MTL</t>
        </is>
      </c>
      <c r="D753" t="inlineStr">
        <is>
          <t>D</t>
        </is>
      </c>
      <c r="E753" t="n">
        <v>23</v>
      </c>
      <c r="F753" t="n">
        <v>0</v>
      </c>
      <c r="G753" t="inlineStr">
        <is>
          <t>YES</t>
        </is>
      </c>
      <c r="I753" t="n">
        <v>0</v>
      </c>
      <c r="J753" s="31" t="n">
        <v>0</v>
      </c>
      <c r="K753" s="32" t="n">
        <v>0</v>
      </c>
      <c r="L753" s="31" t="n">
        <v>0</v>
      </c>
      <c r="M753" s="48" t="n">
        <v>4</v>
      </c>
      <c r="N753" s="48" t="n">
        <v>3</v>
      </c>
      <c r="O753" s="49" t="inlineStr">
        <is>
          <t>Despite his small size Sobolev is an aggressive defender who is constantly engaged physically.</t>
        </is>
      </c>
    </row>
    <row r="754">
      <c r="A754" s="47" t="inlineStr">
        <is>
          <t>☐</t>
        </is>
      </c>
      <c r="B754" t="inlineStr">
        <is>
          <t>Hugo Gabrielson</t>
        </is>
      </c>
      <c r="C754" t="inlineStr">
        <is>
          <t>VAN</t>
        </is>
      </c>
      <c r="D754" t="inlineStr">
        <is>
          <t>D</t>
        </is>
      </c>
      <c r="E754" t="n">
        <v>23</v>
      </c>
      <c r="F754" t="n">
        <v>0</v>
      </c>
      <c r="G754" t="inlineStr">
        <is>
          <t>YES</t>
        </is>
      </c>
      <c r="I754" t="n">
        <v>0</v>
      </c>
      <c r="J754" s="31" t="n">
        <v>0</v>
      </c>
      <c r="K754" s="32" t="n">
        <v>0</v>
      </c>
      <c r="L754" s="31" t="n">
        <v>0</v>
      </c>
      <c r="M754" s="48" t="n">
        <v>4</v>
      </c>
      <c r="N754" s="48" t="n">
        <v>3</v>
      </c>
      <c r="O754" s="49" t="inlineStr">
        <is>
          <t>An offense-minded defender who can run a power play in the future.</t>
        </is>
      </c>
    </row>
    <row r="755">
      <c r="A755" s="47" t="inlineStr">
        <is>
          <t>☐</t>
        </is>
      </c>
      <c r="B755" t="inlineStr">
        <is>
          <t>Ilya Kanarsky</t>
        </is>
      </c>
      <c r="C755" t="inlineStr">
        <is>
          <t>CHI</t>
        </is>
      </c>
      <c r="D755" t="inlineStr">
        <is>
          <t>G</t>
        </is>
      </c>
      <c r="E755" t="n">
        <v>21</v>
      </c>
      <c r="F755" t="n">
        <v>0</v>
      </c>
      <c r="G755" t="inlineStr">
        <is>
          <t>YES</t>
        </is>
      </c>
      <c r="I755" t="n">
        <v>0</v>
      </c>
      <c r="J755" s="31" t="n">
        <v>0</v>
      </c>
      <c r="K755" s="32" t="n">
        <v>0</v>
      </c>
      <c r="L755" s="31" t="n">
        <v>0</v>
      </c>
      <c r="M755" s="48" t="n">
        <v>4</v>
      </c>
      <c r="N755" s="48" t="n">
        <v>3</v>
      </c>
      <c r="O755" s="49" t="inlineStr">
        <is>
          <t>Drafted as an overage goaltender playing in the Russian junior ranks, a long-term project well off the fantasy radar.</t>
        </is>
      </c>
    </row>
    <row r="756">
      <c r="A756" s="47" t="inlineStr">
        <is>
          <t>☐</t>
        </is>
      </c>
      <c r="B756" t="inlineStr">
        <is>
          <t>Jiri Felcman</t>
        </is>
      </c>
      <c r="C756" t="inlineStr">
        <is>
          <t>CHI</t>
        </is>
      </c>
      <c r="D756" t="inlineStr">
        <is>
          <t>F</t>
        </is>
      </c>
      <c r="E756" t="n">
        <v>21</v>
      </c>
      <c r="F756" t="n">
        <v>0</v>
      </c>
      <c r="G756" t="inlineStr">
        <is>
          <t>YES</t>
        </is>
      </c>
      <c r="I756" t="n">
        <v>0</v>
      </c>
      <c r="J756" s="31" t="n">
        <v>0</v>
      </c>
      <c r="K756" s="32" t="n">
        <v>0</v>
      </c>
      <c r="L756" s="31" t="n">
        <v>0</v>
      </c>
      <c r="M756" s="48" t="n">
        <v>4</v>
      </c>
      <c r="N756" s="48" t="n">
        <v>3</v>
      </c>
      <c r="O756" s="49" t="inlineStr">
        <is>
          <t>A big center who moves well. Knows how to use his body in front of the net, screening goaltenders and deflecting shots. Needs to develop his all-around 200-foot game.</t>
        </is>
      </c>
    </row>
    <row r="757">
      <c r="A757" s="47" t="inlineStr">
        <is>
          <t>☐</t>
        </is>
      </c>
      <c r="B757" t="inlineStr">
        <is>
          <t>Joe Vrbetic</t>
        </is>
      </c>
      <c r="C757" t="inlineStr">
        <is>
          <t>MTL</t>
        </is>
      </c>
      <c r="D757" t="inlineStr">
        <is>
          <t>G</t>
        </is>
      </c>
      <c r="E757" t="n">
        <v>23</v>
      </c>
      <c r="F757" t="n">
        <v>0</v>
      </c>
      <c r="G757" t="inlineStr">
        <is>
          <t>YES</t>
        </is>
      </c>
      <c r="I757" t="n">
        <v>0</v>
      </c>
      <c r="J757" s="31" t="n">
        <v>0</v>
      </c>
      <c r="K757" s="32" t="n">
        <v>0</v>
      </c>
      <c r="L757" s="31" t="n">
        <v>0</v>
      </c>
      <c r="M757" s="48" t="n">
        <v>4</v>
      </c>
      <c r="N757" s="48" t="n">
        <v>3</v>
      </c>
      <c r="O757" s="49" t="inlineStr">
        <is>
          <t>A massive netminder with raw athleticism.</t>
        </is>
      </c>
    </row>
    <row r="758">
      <c r="A758" s="47" t="inlineStr">
        <is>
          <t>☐</t>
        </is>
      </c>
      <c r="B758" t="inlineStr">
        <is>
          <t>Jonathan Myrenberg</t>
        </is>
      </c>
      <c r="C758" t="inlineStr">
        <is>
          <t>BOS</t>
        </is>
      </c>
      <c r="D758" t="inlineStr">
        <is>
          <t>D</t>
        </is>
      </c>
      <c r="E758" t="n">
        <v>23</v>
      </c>
      <c r="F758" t="n">
        <v>0</v>
      </c>
      <c r="G758" t="inlineStr">
        <is>
          <t>YES</t>
        </is>
      </c>
      <c r="I758" t="n">
        <v>0</v>
      </c>
      <c r="J758" s="31" t="n">
        <v>0</v>
      </c>
      <c r="K758" s="32" t="n">
        <v>0</v>
      </c>
      <c r="L758" s="31" t="n">
        <v>0</v>
      </c>
      <c r="M758" s="48" t="n">
        <v>4</v>
      </c>
      <c r="N758" s="48" t="n">
        <v>3</v>
      </c>
      <c r="O758" s="49" t="inlineStr">
        <is>
          <t>A puck-moving, right-shot defender, with a solid frame and an offensive mindset.</t>
        </is>
      </c>
    </row>
    <row r="759">
      <c r="A759" s="47" t="inlineStr">
        <is>
          <t>☐</t>
        </is>
      </c>
      <c r="B759" t="inlineStr">
        <is>
          <t>Jordan Gustafson</t>
        </is>
      </c>
      <c r="C759" t="inlineStr">
        <is>
          <t>VGK</t>
        </is>
      </c>
      <c r="D759" t="inlineStr">
        <is>
          <t>F</t>
        </is>
      </c>
      <c r="E759" t="n">
        <v>22</v>
      </c>
      <c r="F759" t="n">
        <v>0</v>
      </c>
      <c r="G759" t="inlineStr">
        <is>
          <t>YES</t>
        </is>
      </c>
      <c r="I759" t="n">
        <v>0</v>
      </c>
      <c r="J759" s="31" t="n">
        <v>0</v>
      </c>
      <c r="K759" s="32" t="n">
        <v>0</v>
      </c>
      <c r="L759" s="31" t="n">
        <v>0</v>
      </c>
      <c r="M759" s="48" t="n">
        <v>4</v>
      </c>
      <c r="N759" s="48" t="n">
        <v>3</v>
      </c>
      <c r="O759" s="49" t="inlineStr">
        <is>
          <t>A speedy forward with good hockey sense and vision in the offensive zone. He has the potential to develop into a bottom-six forward at the NHL level, although injuries might hold him back.</t>
        </is>
      </c>
    </row>
    <row r="760">
      <c r="A760" s="47" t="inlineStr">
        <is>
          <t>☐</t>
        </is>
      </c>
      <c r="B760" t="inlineStr">
        <is>
          <t>Lucas Edmonds</t>
        </is>
      </c>
      <c r="C760" t="inlineStr">
        <is>
          <t>(N/A)</t>
        </is>
      </c>
      <c r="D760" t="inlineStr">
        <is>
          <t>F</t>
        </is>
      </c>
      <c r="E760" t="n">
        <v>25</v>
      </c>
      <c r="F760" t="n">
        <v>0</v>
      </c>
      <c r="G760" t="inlineStr">
        <is>
          <t>YES</t>
        </is>
      </c>
      <c r="I760" t="n">
        <v>0</v>
      </c>
      <c r="J760" s="31" t="n">
        <v>0</v>
      </c>
      <c r="K760" s="32" t="n">
        <v>0</v>
      </c>
      <c r="L760" s="31" t="n">
        <v>0</v>
      </c>
      <c r="M760" s="48" t="n">
        <v>4</v>
      </c>
      <c r="N760" s="48" t="n">
        <v>3</v>
      </c>
      <c r="O760" s="49" t="inlineStr">
        <is>
          <t>Potential middle-six two-way winger. Not strong in peripheral categories but has great hands and good hockey sense.</t>
        </is>
      </c>
    </row>
    <row r="761">
      <c r="A761" s="47" t="inlineStr">
        <is>
          <t>☐</t>
        </is>
      </c>
      <c r="B761" t="inlineStr">
        <is>
          <t>Roni Hirvonen</t>
        </is>
      </c>
      <c r="C761" t="inlineStr">
        <is>
          <t>TOR</t>
        </is>
      </c>
      <c r="D761" t="inlineStr">
        <is>
          <t>F</t>
        </is>
      </c>
      <c r="E761" t="n">
        <v>24</v>
      </c>
      <c r="F761" t="n">
        <v>0</v>
      </c>
      <c r="G761" t="inlineStr">
        <is>
          <t>YES</t>
        </is>
      </c>
      <c r="I761" t="n">
        <v>0</v>
      </c>
      <c r="J761" s="31" t="n">
        <v>0</v>
      </c>
      <c r="K761" s="32" t="n">
        <v>0</v>
      </c>
      <c r="L761" s="31" t="n">
        <v>0</v>
      </c>
      <c r="M761" s="48" t="n">
        <v>4</v>
      </c>
      <c r="N761" s="48" t="n">
        <v>3</v>
      </c>
      <c r="O761" s="49" t="inlineStr">
        <is>
          <t>An undersized forward with middle-six upside. Primarily a playmaker but can also finish. A natural center but has been used at wing at the men’s level. Great effort and good two-way game.</t>
        </is>
      </c>
    </row>
    <row r="762">
      <c r="A762" s="47" t="inlineStr">
        <is>
          <t>☐</t>
        </is>
      </c>
      <c r="B762" t="inlineStr">
        <is>
          <t>Veeti Miettinen</t>
        </is>
      </c>
      <c r="C762" t="inlineStr">
        <is>
          <t>TOR</t>
        </is>
      </c>
      <c r="D762" t="inlineStr">
        <is>
          <t>F</t>
        </is>
      </c>
      <c r="E762" t="n">
        <v>24</v>
      </c>
      <c r="F762" t="n">
        <v>0</v>
      </c>
      <c r="G762" t="inlineStr">
        <is>
          <t>YES</t>
        </is>
      </c>
      <c r="I762" t="n">
        <v>0</v>
      </c>
      <c r="J762" s="31" t="n">
        <v>0</v>
      </c>
      <c r="K762" s="32" t="n">
        <v>0</v>
      </c>
      <c r="L762" s="31" t="n">
        <v>0</v>
      </c>
      <c r="M762" s="48" t="n">
        <v>4</v>
      </c>
      <c r="N762" s="48" t="n">
        <v>3</v>
      </c>
      <c r="O762" s="49" t="inlineStr">
        <is>
          <t>A small goal-scoring winger with lethal wrist shot and good playmaking abilities. A very good skater who gives great effort in his play without the puck. Long-term project with top-nine potential down the road.</t>
        </is>
      </c>
    </row>
    <row r="763">
      <c r="A763" s="47" t="inlineStr">
        <is>
          <t>☐</t>
        </is>
      </c>
      <c r="B763" t="inlineStr">
        <is>
          <t>Jonas Woo</t>
        </is>
      </c>
      <c r="C763" t="inlineStr">
        <is>
          <t>CBJ</t>
        </is>
      </c>
      <c r="D763" t="inlineStr">
        <is>
          <t>D</t>
        </is>
      </c>
      <c r="E763" t="n">
        <v>19</v>
      </c>
      <c r="F763" t="n">
        <v>0</v>
      </c>
      <c r="G763" t="inlineStr">
        <is>
          <t>YES</t>
        </is>
      </c>
      <c r="H763" t="n">
        <v>185</v>
      </c>
      <c r="I763" t="n">
        <v>0</v>
      </c>
      <c r="J763" s="31" t="n">
        <v>0</v>
      </c>
      <c r="K763" s="32" t="n">
        <v>0</v>
      </c>
      <c r="L763" s="31" t="n">
        <v>0</v>
      </c>
      <c r="M763" s="48" t="n">
        <v>4</v>
      </c>
      <c r="N763" s="48" t="n">
        <v>2.5</v>
      </c>
      <c r="O763" s="49" t="inlineStr">
        <is>
          <t>An undersized, offense-minded defenseman.</t>
        </is>
      </c>
    </row>
    <row r="764">
      <c r="A764" s="47" t="inlineStr">
        <is>
          <t>☐</t>
        </is>
      </c>
      <c r="B764" t="inlineStr">
        <is>
          <t>Kienan Draper</t>
        </is>
      </c>
      <c r="C764" t="inlineStr">
        <is>
          <t>DET</t>
        </is>
      </c>
      <c r="D764" t="inlineStr">
        <is>
          <t>F</t>
        </is>
      </c>
      <c r="E764" t="n">
        <v>24</v>
      </c>
      <c r="F764" t="n">
        <v>0</v>
      </c>
      <c r="G764" t="inlineStr">
        <is>
          <t>YES</t>
        </is>
      </c>
      <c r="I764" t="n">
        <v>0</v>
      </c>
      <c r="J764" s="31" t="n">
        <v>0</v>
      </c>
      <c r="K764" s="32" t="n">
        <v>0</v>
      </c>
      <c r="L764" s="31" t="n">
        <v>0</v>
      </c>
      <c r="M764" s="48" t="n">
        <v>4</v>
      </c>
      <c r="N764" s="48" t="n">
        <v>2.5</v>
      </c>
      <c r="O764" s="49" t="inlineStr">
        <is>
          <t>Two-way winger with good size. Long term project.</t>
        </is>
      </c>
    </row>
    <row r="765">
      <c r="A765" s="47" t="inlineStr">
        <is>
          <t>☐</t>
        </is>
      </c>
      <c r="B765" t="inlineStr">
        <is>
          <t>Daniil Chechelev</t>
        </is>
      </c>
      <c r="C765" t="inlineStr">
        <is>
          <t>CGY</t>
        </is>
      </c>
      <c r="D765" t="inlineStr">
        <is>
          <t>G</t>
        </is>
      </c>
      <c r="E765" t="n">
        <v>25</v>
      </c>
      <c r="F765" t="n">
        <v>0</v>
      </c>
      <c r="G765" t="inlineStr">
        <is>
          <t>YES</t>
        </is>
      </c>
      <c r="I765" t="n">
        <v>0</v>
      </c>
      <c r="J765" s="31" t="n">
        <v>0</v>
      </c>
      <c r="K765" s="32" t="n">
        <v>0</v>
      </c>
      <c r="L765" s="31" t="n">
        <v>0</v>
      </c>
      <c r="M765" s="48" t="n">
        <v>4</v>
      </c>
      <c r="N765" s="48" t="n">
        <v>2</v>
      </c>
      <c r="O765" s="49" t="inlineStr">
        <is>
          <t>A sound southpaw goaltender with a solid glove and reflexes and a tendency to over-commit. He has struggled with health and looks to be more of a KHL player than an NHL player. However, if he can tie things together, he could be a solid backup in the NHL.</t>
        </is>
      </c>
    </row>
    <row r="766">
      <c r="A766" s="47" t="inlineStr">
        <is>
          <t>☐</t>
        </is>
      </c>
      <c r="B766" t="inlineStr">
        <is>
          <t>Noah Warren</t>
        </is>
      </c>
      <c r="C766" t="inlineStr">
        <is>
          <t>ANA</t>
        </is>
      </c>
      <c r="D766" t="inlineStr">
        <is>
          <t>D</t>
        </is>
      </c>
      <c r="E766" t="n">
        <v>22</v>
      </c>
      <c r="F766" t="n">
        <v>0</v>
      </c>
      <c r="G766" t="inlineStr">
        <is>
          <t>YES</t>
        </is>
      </c>
      <c r="I766" t="n">
        <v>0</v>
      </c>
      <c r="J766" s="31" t="n">
        <v>0</v>
      </c>
      <c r="K766" s="32" t="n">
        <v>0</v>
      </c>
      <c r="L766" s="31" t="n">
        <v>0</v>
      </c>
      <c r="M766" s="48" t="n">
        <v>3.5</v>
      </c>
      <c r="N766" s="48" t="n">
        <v>8</v>
      </c>
      <c r="O766" s="49" t="inlineStr">
        <is>
          <t>Big, physical defender who excels in his own zone. He has a heavy shot but appears to lack significant offensive upside at the pro level.</t>
        </is>
      </c>
    </row>
    <row r="767">
      <c r="A767" s="47" t="inlineStr">
        <is>
          <t>☐</t>
        </is>
      </c>
      <c r="B767" t="inlineStr">
        <is>
          <t>Alex Gagne</t>
        </is>
      </c>
      <c r="C767" t="inlineStr">
        <is>
          <t>COL</t>
        </is>
      </c>
      <c r="D767" t="inlineStr">
        <is>
          <t>D</t>
        </is>
      </c>
      <c r="E767" t="n">
        <v>24</v>
      </c>
      <c r="F767" t="n">
        <v>0</v>
      </c>
      <c r="G767" t="inlineStr">
        <is>
          <t>YES</t>
        </is>
      </c>
      <c r="I767" t="n">
        <v>0</v>
      </c>
      <c r="J767" s="31" t="n">
        <v>0</v>
      </c>
      <c r="K767" s="32" t="n">
        <v>0</v>
      </c>
      <c r="L767" s="31" t="n">
        <v>0</v>
      </c>
      <c r="M767" s="48" t="n">
        <v>3.5</v>
      </c>
      <c r="N767" s="48" t="n">
        <v>7</v>
      </c>
      <c r="O767" s="49" t="inlineStr">
        <is>
          <t>Hulking blueline with bruiser peripheral stats and leadership experience</t>
        </is>
      </c>
    </row>
    <row r="768">
      <c r="A768" s="47" t="inlineStr">
        <is>
          <t>☐</t>
        </is>
      </c>
      <c r="B768" t="inlineStr">
        <is>
          <t>Ty Murchison</t>
        </is>
      </c>
      <c r="C768" t="inlineStr">
        <is>
          <t>PHI</t>
        </is>
      </c>
      <c r="D768" t="inlineStr">
        <is>
          <t>D</t>
        </is>
      </c>
      <c r="E768" t="n">
        <v>23</v>
      </c>
      <c r="F768" t="n">
        <v>3</v>
      </c>
      <c r="G768" t="inlineStr">
        <is>
          <t>YES</t>
        </is>
      </c>
      <c r="I768" t="n">
        <v>3</v>
      </c>
      <c r="J768" s="31" t="n">
        <v>0.65</v>
      </c>
      <c r="K768" s="32" t="n">
        <v>0.21</v>
      </c>
      <c r="L768" s="31" t="n">
        <v>0.65</v>
      </c>
      <c r="M768" s="48" t="n">
        <v>3.5</v>
      </c>
      <c r="N768" s="48" t="n">
        <v>6.5</v>
      </c>
      <c r="O768" s="49" t="inlineStr">
        <is>
          <t>A defensive-minded blueliner that relies upon his solid skating and physicality to rid the opponent of the puck. Lacking much offensive upside, Murchison caps out as a potential bottom-pairing or seventh NHL defenseman.</t>
        </is>
      </c>
    </row>
    <row r="769">
      <c r="A769" s="47" t="inlineStr">
        <is>
          <t>☐</t>
        </is>
      </c>
      <c r="B769" t="inlineStr">
        <is>
          <t>Taylor Makar</t>
        </is>
      </c>
      <c r="C769" t="inlineStr">
        <is>
          <t>COL</t>
        </is>
      </c>
      <c r="D769" t="inlineStr">
        <is>
          <t>F</t>
        </is>
      </c>
      <c r="E769" t="n">
        <v>25</v>
      </c>
      <c r="F769" t="n">
        <v>12</v>
      </c>
      <c r="G769" t="inlineStr">
        <is>
          <t>YES</t>
        </is>
      </c>
      <c r="I769" t="n">
        <v>12</v>
      </c>
      <c r="J769" s="31" t="n">
        <v>1.89</v>
      </c>
      <c r="K769" s="32" t="n">
        <v>0.16</v>
      </c>
      <c r="L769" s="31" t="n">
        <v>3.78</v>
      </c>
      <c r="M769" s="48" t="n">
        <v>3.5</v>
      </c>
      <c r="N769" s="48" t="n">
        <v>6</v>
      </c>
      <c r="O769" s="49" t="inlineStr">
        <is>
          <t>High-energy depth forward who can produce moderately without special teams usage</t>
        </is>
      </c>
    </row>
    <row r="770">
      <c r="A770" s="47" t="inlineStr">
        <is>
          <t>☐</t>
        </is>
      </c>
      <c r="B770" t="inlineStr">
        <is>
          <t>Trevor Kuntar</t>
        </is>
      </c>
      <c r="C770" t="inlineStr">
        <is>
          <t>BUF</t>
        </is>
      </c>
      <c r="D770" t="inlineStr">
        <is>
          <t>F</t>
        </is>
      </c>
      <c r="E770" t="n">
        <v>25</v>
      </c>
      <c r="F770" t="n">
        <v>1</v>
      </c>
      <c r="G770" t="inlineStr">
        <is>
          <t>YES</t>
        </is>
      </c>
      <c r="I770" t="n">
        <v>1</v>
      </c>
      <c r="J770" s="31" t="n">
        <v>0.05</v>
      </c>
      <c r="K770" s="32" t="n">
        <v>0.05</v>
      </c>
      <c r="L770" s="31" t="n">
        <v>0.05</v>
      </c>
      <c r="M770" s="48" t="n">
        <v>3.5</v>
      </c>
      <c r="N770" s="48" t="n">
        <v>6</v>
      </c>
      <c r="O770" s="49" t="inlineStr">
        <is>
          <t>Big, strong forward with a quick, accurate shot. He excels in the dirty areas but can also drive the play on offense.</t>
        </is>
      </c>
    </row>
    <row r="771">
      <c r="A771" s="47" t="inlineStr">
        <is>
          <t>☐</t>
        </is>
      </c>
      <c r="B771" t="inlineStr">
        <is>
          <t>Jorian Donovan</t>
        </is>
      </c>
      <c r="C771" t="inlineStr">
        <is>
          <t>OTT</t>
        </is>
      </c>
      <c r="D771" t="inlineStr">
        <is>
          <t>D</t>
        </is>
      </c>
      <c r="E771" t="n">
        <v>22</v>
      </c>
      <c r="F771" t="n">
        <v>2</v>
      </c>
      <c r="G771" t="inlineStr">
        <is>
          <t>YES</t>
        </is>
      </c>
      <c r="I771" t="n">
        <v>2</v>
      </c>
      <c r="J771" s="31" t="n">
        <v>0.29</v>
      </c>
      <c r="K771" s="32" t="n">
        <v>0.15</v>
      </c>
      <c r="L771" s="31" t="n">
        <v>0.3</v>
      </c>
      <c r="M771" s="48" t="n">
        <v>3.5</v>
      </c>
      <c r="N771" s="48" t="n">
        <v>5</v>
      </c>
      <c r="O771" s="49" t="inlineStr">
        <is>
          <t>His size, skating and pedigree have exceeded his actual play on the ice so far in his young career.</t>
        </is>
      </c>
    </row>
    <row r="772">
      <c r="A772" s="47" t="inlineStr">
        <is>
          <t>☐</t>
        </is>
      </c>
      <c r="B772" t="inlineStr">
        <is>
          <t>Alexis Mathieu</t>
        </is>
      </c>
      <c r="C772" t="inlineStr">
        <is>
          <t>ANA</t>
        </is>
      </c>
      <c r="D772" t="inlineStr">
        <is>
          <t>D</t>
        </is>
      </c>
      <c r="E772" t="n">
        <v>19</v>
      </c>
      <c r="F772" t="n">
        <v>0</v>
      </c>
      <c r="G772" t="inlineStr">
        <is>
          <t>YES</t>
        </is>
      </c>
      <c r="I772" t="n">
        <v>0</v>
      </c>
      <c r="J772" s="31" t="n">
        <v>0</v>
      </c>
      <c r="K772" s="32" t="n">
        <v>0</v>
      </c>
      <c r="L772" s="31" t="n">
        <v>0</v>
      </c>
      <c r="M772" s="48" t="n">
        <v>3.5</v>
      </c>
      <c r="N772" s="48" t="n">
        <v>5</v>
      </c>
      <c r="O772" s="49" t="inlineStr">
        <is>
          <t>Hard hitting defenseman with limited offensive upside.</t>
        </is>
      </c>
    </row>
    <row r="773">
      <c r="A773" s="47" t="inlineStr">
        <is>
          <t>☐</t>
        </is>
      </c>
      <c r="B773" t="inlineStr">
        <is>
          <t>Ethan Procyszyn</t>
        </is>
      </c>
      <c r="C773" t="inlineStr">
        <is>
          <t>ANA</t>
        </is>
      </c>
      <c r="D773" t="inlineStr">
        <is>
          <t>F</t>
        </is>
      </c>
      <c r="E773" t="n">
        <v>20</v>
      </c>
      <c r="F773" t="n">
        <v>0</v>
      </c>
      <c r="G773" t="inlineStr">
        <is>
          <t>YES</t>
        </is>
      </c>
      <c r="I773" t="n">
        <v>0</v>
      </c>
      <c r="J773" s="31" t="n">
        <v>0</v>
      </c>
      <c r="K773" s="32" t="n">
        <v>0</v>
      </c>
      <c r="L773" s="31" t="n">
        <v>0</v>
      </c>
      <c r="M773" s="48" t="n">
        <v>3.5</v>
      </c>
      <c r="N773" s="48" t="n">
        <v>5</v>
      </c>
      <c r="O773" s="49" t="inlineStr">
        <is>
          <t>A big, strong, physical center with average skating skills. Defensively responsible and will struggle to succeed at the next level without improving his skating ability—projects as a bottom-six forward who could see time on the penalty kill.</t>
        </is>
      </c>
    </row>
    <row r="774">
      <c r="A774" s="47" t="inlineStr">
        <is>
          <t>☐</t>
        </is>
      </c>
      <c r="B774" t="inlineStr">
        <is>
          <t>Judd Caulfield</t>
        </is>
      </c>
      <c r="C774" t="inlineStr">
        <is>
          <t>ANA</t>
        </is>
      </c>
      <c r="D774" t="inlineStr">
        <is>
          <t>F</t>
        </is>
      </c>
      <c r="E774" t="n">
        <v>25</v>
      </c>
      <c r="F774" t="n">
        <v>0</v>
      </c>
      <c r="G774" t="inlineStr">
        <is>
          <t>YES</t>
        </is>
      </c>
      <c r="I774" t="n">
        <v>0</v>
      </c>
      <c r="J774" s="31" t="n">
        <v>0</v>
      </c>
      <c r="K774" s="32" t="n">
        <v>0</v>
      </c>
      <c r="L774" s="31" t="n">
        <v>0</v>
      </c>
      <c r="M774" s="48" t="n">
        <v>3.5</v>
      </c>
      <c r="N774" s="48" t="n">
        <v>5</v>
      </c>
      <c r="O774" s="49" t="inlineStr">
        <is>
          <t>A power-forward who plays a simple offensive game. While he doesn’t have a high-end end skill set, he skates hard in all three zones. Although, he is stronger on the defensive end without the puck.</t>
        </is>
      </c>
    </row>
    <row r="775">
      <c r="A775" s="47" t="inlineStr">
        <is>
          <t>☐</t>
        </is>
      </c>
      <c r="B775" t="inlineStr">
        <is>
          <t>Roman Bausov</t>
        </is>
      </c>
      <c r="C775" t="inlineStr">
        <is>
          <t>CAR</t>
        </is>
      </c>
      <c r="D775" t="inlineStr">
        <is>
          <t>D</t>
        </is>
      </c>
      <c r="E775" t="n">
        <v>19</v>
      </c>
      <c r="F775" t="n">
        <v>0</v>
      </c>
      <c r="G775" t="inlineStr">
        <is>
          <t>YES</t>
        </is>
      </c>
      <c r="I775" t="n">
        <v>0</v>
      </c>
      <c r="J775" s="31" t="n">
        <v>0</v>
      </c>
      <c r="K775" s="32" t="n">
        <v>0</v>
      </c>
      <c r="L775" s="31" t="n">
        <v>0</v>
      </c>
      <c r="M775" s="48" t="n">
        <v>3.5</v>
      </c>
      <c r="N775" s="48" t="n">
        <v>5</v>
      </c>
      <c r="O775" s="49" t="inlineStr">
        <is>
          <t>Big, physical, smooth skating defenseman that projects to be a penalty killer. Could have value in multi-cat leagues that use hits. Needs to keep developing offense.</t>
        </is>
      </c>
    </row>
    <row r="776">
      <c r="A776" s="47" t="inlineStr">
        <is>
          <t>☐</t>
        </is>
      </c>
      <c r="B776" t="inlineStr">
        <is>
          <t>Shane Lachance</t>
        </is>
      </c>
      <c r="C776" t="inlineStr">
        <is>
          <t>NJD</t>
        </is>
      </c>
      <c r="D776" t="inlineStr">
        <is>
          <t>F</t>
        </is>
      </c>
      <c r="E776" t="n">
        <v>23</v>
      </c>
      <c r="F776" t="n">
        <v>1</v>
      </c>
      <c r="G776" t="inlineStr">
        <is>
          <t>YES</t>
        </is>
      </c>
      <c r="I776" t="n">
        <v>1</v>
      </c>
      <c r="J776" s="31" t="n">
        <v>0.05</v>
      </c>
      <c r="K776" s="32" t="n">
        <v>0.05</v>
      </c>
      <c r="L776" s="31" t="n">
        <v>0.05</v>
      </c>
      <c r="M776" s="48" t="n">
        <v>3.5</v>
      </c>
      <c r="N776" s="48" t="n">
        <v>4.5</v>
      </c>
      <c r="O776" s="49" t="inlineStr">
        <is>
          <t>A physical winger who’s limited offensively but can become a net-front presence as a fourth-liner.</t>
        </is>
      </c>
    </row>
    <row r="777">
      <c r="A777" s="47" t="inlineStr">
        <is>
          <t>☐</t>
        </is>
      </c>
      <c r="B777" t="inlineStr">
        <is>
          <t>Aaron Pionk</t>
        </is>
      </c>
      <c r="C777" t="inlineStr">
        <is>
          <t>MIN</t>
        </is>
      </c>
      <c r="D777" t="inlineStr">
        <is>
          <t>D</t>
        </is>
      </c>
      <c r="E777" t="n">
        <v>23</v>
      </c>
      <c r="F777" t="n">
        <v>0</v>
      </c>
      <c r="G777" t="inlineStr">
        <is>
          <t>YES</t>
        </is>
      </c>
      <c r="I777" t="n">
        <v>0</v>
      </c>
      <c r="J777" s="31" t="n">
        <v>0</v>
      </c>
      <c r="K777" s="32" t="n">
        <v>0</v>
      </c>
      <c r="L777" s="31" t="n">
        <v>0</v>
      </c>
      <c r="M777" s="48" t="n">
        <v>3.5</v>
      </c>
      <c r="N777" s="48" t="n">
        <v>4.5</v>
      </c>
      <c r="O777" s="49" t="inlineStr">
        <is>
          <t>A defense-minded defenseman with decent passing skills. A long-term project.</t>
        </is>
      </c>
    </row>
    <row r="778">
      <c r="A778" s="47" t="inlineStr">
        <is>
          <t>☐</t>
        </is>
      </c>
      <c r="B778" t="inlineStr">
        <is>
          <t>Anttoni Uronen</t>
        </is>
      </c>
      <c r="C778" t="inlineStr">
        <is>
          <t>CBJ</t>
        </is>
      </c>
      <c r="D778" t="inlineStr">
        <is>
          <t>F</t>
        </is>
      </c>
      <c r="E778" t="n">
        <v>18</v>
      </c>
      <c r="F778" t="n">
        <v>0</v>
      </c>
      <c r="G778" t="inlineStr">
        <is>
          <t>YES</t>
        </is>
      </c>
      <c r="H778" t="n">
        <v>182</v>
      </c>
      <c r="I778" t="n">
        <v>0</v>
      </c>
      <c r="J778" s="31" t="n">
        <v>0</v>
      </c>
      <c r="K778" s="32" t="n">
        <v>0</v>
      </c>
      <c r="L778" s="31" t="n">
        <v>0</v>
      </c>
      <c r="M778" s="48" t="n">
        <v>3.5</v>
      </c>
      <c r="N778" s="48" t="n">
        <v>4.5</v>
      </c>
      <c r="O778" s="49" t="inlineStr">
        <is>
          <t>Sturdy, intense center who already holds his own in Finland’s top league at 17, winning physical battles and agitating with a heavy, after-the-whistle edge. The skating and modest offense cap him as a gritty depth center, so the fantasy value is peripheral more than points.</t>
        </is>
      </c>
    </row>
    <row r="779">
      <c r="A779" s="47" t="inlineStr">
        <is>
          <t>☐</t>
        </is>
      </c>
      <c r="B779" t="inlineStr">
        <is>
          <t>Beckett Hendrickson</t>
        </is>
      </c>
      <c r="C779" t="inlineStr">
        <is>
          <t>BOS</t>
        </is>
      </c>
      <c r="D779" t="inlineStr">
        <is>
          <t>F</t>
        </is>
      </c>
      <c r="E779" t="n">
        <v>21</v>
      </c>
      <c r="F779" t="n">
        <v>0</v>
      </c>
      <c r="G779" t="inlineStr">
        <is>
          <t>YES</t>
        </is>
      </c>
      <c r="I779" t="n">
        <v>0</v>
      </c>
      <c r="J779" s="31" t="n">
        <v>0</v>
      </c>
      <c r="K779" s="32" t="n">
        <v>0</v>
      </c>
      <c r="L779" s="31" t="n">
        <v>0</v>
      </c>
      <c r="M779" s="48" t="n">
        <v>3.5</v>
      </c>
      <c r="N779" s="48" t="n">
        <v>4.5</v>
      </c>
      <c r="O779" s="49" t="inlineStr">
        <is>
          <t>A speedy, responsible center who plays well off the puck with a high hockey sense that allows him to create opportunities for himself and his linemates. Needs to develop physically—projects as a bottom-six forward.</t>
        </is>
      </c>
    </row>
    <row r="780">
      <c r="A780" s="47" t="inlineStr">
        <is>
          <t>☐</t>
        </is>
      </c>
      <c r="B780" t="inlineStr">
        <is>
          <t>Elliot Desnoyers</t>
        </is>
      </c>
      <c r="C780" t="inlineStr">
        <is>
          <t>(N/A)</t>
        </is>
      </c>
      <c r="D780" t="inlineStr">
        <is>
          <t>F</t>
        </is>
      </c>
      <c r="E780" t="n">
        <v>24</v>
      </c>
      <c r="F780" t="n">
        <v>4</v>
      </c>
      <c r="G780" t="inlineStr">
        <is>
          <t>YES</t>
        </is>
      </c>
      <c r="I780" t="n">
        <v>0</v>
      </c>
      <c r="J780" s="31" t="n">
        <v>0</v>
      </c>
      <c r="K780" s="32" t="n">
        <v>0</v>
      </c>
      <c r="L780" s="31" t="n">
        <v>0</v>
      </c>
      <c r="M780" s="48" t="n">
        <v>3.5</v>
      </c>
      <c r="N780" s="48" t="n">
        <v>4.5</v>
      </c>
      <c r="O780" s="49" t="inlineStr">
        <is>
          <t>A defense-first winger who is developing his offensive game. He excels as the puck hound on a line and does his best work away from the puck. He can play with skill and produce moderately as a complimentary piece.</t>
        </is>
      </c>
    </row>
    <row r="781">
      <c r="A781" s="47" t="inlineStr">
        <is>
          <t>☐</t>
        </is>
      </c>
      <c r="B781" t="inlineStr">
        <is>
          <t>Ethan Samson</t>
        </is>
      </c>
      <c r="C781" t="inlineStr">
        <is>
          <t>MTL</t>
        </is>
      </c>
      <c r="D781" t="inlineStr">
        <is>
          <t>D</t>
        </is>
      </c>
      <c r="E781" t="n">
        <v>23</v>
      </c>
      <c r="F781" t="n">
        <v>0</v>
      </c>
      <c r="G781" t="inlineStr">
        <is>
          <t>YES</t>
        </is>
      </c>
      <c r="I781" t="n">
        <v>0</v>
      </c>
      <c r="J781" s="31" t="n">
        <v>0</v>
      </c>
      <c r="K781" s="32" t="n">
        <v>0</v>
      </c>
      <c r="L781" s="31" t="n">
        <v>0</v>
      </c>
      <c r="M781" s="48" t="n">
        <v>3.5</v>
      </c>
      <c r="N781" s="48" t="n">
        <v>4.5</v>
      </c>
      <c r="O781" s="49" t="inlineStr">
        <is>
          <t>Offensive-minded and lanky blueliner who shows the willingness to jump into the attack. Capable of handling the point on a power play unit. He must work on his 200-foot game to become a full-time NHL defenseman.</t>
        </is>
      </c>
    </row>
    <row r="782">
      <c r="A782" s="47" t="inlineStr">
        <is>
          <t>☐</t>
        </is>
      </c>
      <c r="B782" t="inlineStr">
        <is>
          <t>Gavin McCarthy</t>
        </is>
      </c>
      <c r="C782" t="inlineStr">
        <is>
          <t>BUF</t>
        </is>
      </c>
      <c r="D782" t="inlineStr">
        <is>
          <t>D</t>
        </is>
      </c>
      <c r="E782" t="n">
        <v>21</v>
      </c>
      <c r="F782" t="n">
        <v>0</v>
      </c>
      <c r="G782" t="inlineStr">
        <is>
          <t>YES</t>
        </is>
      </c>
      <c r="I782" t="n">
        <v>0</v>
      </c>
      <c r="J782" s="31" t="n">
        <v>0</v>
      </c>
      <c r="K782" s="32" t="n">
        <v>0</v>
      </c>
      <c r="L782" s="31" t="n">
        <v>0</v>
      </c>
      <c r="M782" s="48" t="n">
        <v>3.5</v>
      </c>
      <c r="N782" s="48" t="n">
        <v>4.5</v>
      </c>
      <c r="O782" s="49" t="inlineStr">
        <is>
          <t>A physical two-way defenseman who is not afraid to lay a big hit. Has the potential to become a second-pairing defenseman but will lack offense.</t>
        </is>
      </c>
    </row>
    <row r="783">
      <c r="A783" s="47" t="inlineStr">
        <is>
          <t>☐</t>
        </is>
      </c>
      <c r="B783" t="inlineStr">
        <is>
          <t>Ilyas Magomedsultanov</t>
        </is>
      </c>
      <c r="C783" t="inlineStr">
        <is>
          <t>SJS</t>
        </is>
      </c>
      <c r="D783" t="inlineStr">
        <is>
          <t>D</t>
        </is>
      </c>
      <c r="E783" t="n">
        <v>19</v>
      </c>
      <c r="F783" t="n">
        <v>0</v>
      </c>
      <c r="G783" t="inlineStr">
        <is>
          <t>YES</t>
        </is>
      </c>
      <c r="I783" t="n">
        <v>0</v>
      </c>
      <c r="J783" s="31" t="n">
        <v>0</v>
      </c>
      <c r="K783" s="32" t="n">
        <v>0</v>
      </c>
      <c r="L783" s="31" t="n">
        <v>0</v>
      </c>
      <c r="M783" s="48" t="n">
        <v>3.5</v>
      </c>
      <c r="N783" s="48" t="n">
        <v>4.5</v>
      </c>
      <c r="O783" s="49" t="inlineStr">
        <is>
          <t>A mobile physical defenseman with two-way upside. Offensively raw, he is better known for his defensive play and could develop into a bottom-pairing NHL defenseman.</t>
        </is>
      </c>
    </row>
    <row r="784">
      <c r="A784" s="47" t="inlineStr">
        <is>
          <t>☐</t>
        </is>
      </c>
      <c r="B784" t="inlineStr">
        <is>
          <t>Jack Anderson</t>
        </is>
      </c>
      <c r="C784" t="inlineStr">
        <is>
          <t>DAL</t>
        </is>
      </c>
      <c r="D784" t="inlineStr">
        <is>
          <t>D</t>
        </is>
      </c>
      <c r="E784" t="n">
        <v>23</v>
      </c>
      <c r="F784" t="n">
        <v>0</v>
      </c>
      <c r="G784" t="inlineStr">
        <is>
          <t>YES</t>
        </is>
      </c>
      <c r="I784" t="n">
        <v>0</v>
      </c>
      <c r="J784" s="31" t="n">
        <v>0</v>
      </c>
      <c r="K784" s="32" t="n">
        <v>0</v>
      </c>
      <c r="L784" s="31" t="n">
        <v>0</v>
      </c>
      <c r="M784" s="48" t="n">
        <v>3.5</v>
      </c>
      <c r="N784" s="48" t="n">
        <v>4.5</v>
      </c>
      <c r="O784" s="49" t="inlineStr">
        <is>
          <t>July 2026 – Anderson’s late-blooming arc kept climbing […]</t>
        </is>
      </c>
    </row>
    <row r="785">
      <c r="A785" s="47" t="inlineStr">
        <is>
          <t>☐</t>
        </is>
      </c>
      <c r="B785" t="inlineStr">
        <is>
          <t>Kevin Mandolese</t>
        </is>
      </c>
      <c r="C785" t="inlineStr">
        <is>
          <t>MTL</t>
        </is>
      </c>
      <c r="D785" t="inlineStr">
        <is>
          <t>G</t>
        </is>
      </c>
      <c r="E785" t="n">
        <v>26</v>
      </c>
      <c r="F785" t="n">
        <v>3</v>
      </c>
      <c r="G785" t="inlineStr">
        <is>
          <t>YES</t>
        </is>
      </c>
      <c r="I785" t="n">
        <v>0</v>
      </c>
      <c r="J785" s="31" t="n">
        <v>0</v>
      </c>
      <c r="K785" s="32" t="n">
        <v>0</v>
      </c>
      <c r="L785" s="31" t="n">
        <v>0</v>
      </c>
      <c r="M785" s="48" t="n">
        <v>3.5</v>
      </c>
      <c r="N785" s="48" t="n">
        <v>4.5</v>
      </c>
      <c r="O785" s="49" t="inlineStr">
        <is>
          <t>Big goalie with quick reflexes. Lateral mobility sometimes a question but can make up for it with strong positioning and instincts.</t>
        </is>
      </c>
    </row>
    <row r="786">
      <c r="A786" s="47" t="inlineStr">
        <is>
          <t>☐</t>
        </is>
      </c>
      <c r="B786" t="inlineStr">
        <is>
          <t>Layne Gallacher</t>
        </is>
      </c>
      <c r="C786" t="inlineStr">
        <is>
          <t>NYI</t>
        </is>
      </c>
      <c r="D786" t="inlineStr">
        <is>
          <t>F</t>
        </is>
      </c>
      <c r="E786" t="n">
        <v>18</v>
      </c>
      <c r="F786" t="n">
        <v>0</v>
      </c>
      <c r="G786" t="inlineStr">
        <is>
          <t>YES</t>
        </is>
      </c>
      <c r="I786" t="n">
        <v>0</v>
      </c>
      <c r="J786" s="31" t="n">
        <v>0</v>
      </c>
      <c r="K786" s="32" t="n">
        <v>0</v>
      </c>
      <c r="L786" s="31" t="n">
        <v>0</v>
      </c>
      <c r="M786" s="48" t="n">
        <v>3.5</v>
      </c>
      <c r="N786" s="48" t="n">
        <v>4.5</v>
      </c>
      <c r="O786" s="49" t="inlineStr">
        <is>
          <t>Defense-first checking center whose motor, face off work, and habits away from the puck read as NHL-translatable. The fantasy ceiling stays thin until the offense he posted at the U18 level shows up against OHL competition.</t>
        </is>
      </c>
    </row>
    <row r="787">
      <c r="A787" s="47" t="inlineStr">
        <is>
          <t>☐</t>
        </is>
      </c>
      <c r="B787" t="inlineStr">
        <is>
          <t>Loke Johansson</t>
        </is>
      </c>
      <c r="C787" t="inlineStr">
        <is>
          <t>BOS</t>
        </is>
      </c>
      <c r="D787" t="inlineStr">
        <is>
          <t>D</t>
        </is>
      </c>
      <c r="E787" t="n">
        <v>20</v>
      </c>
      <c r="F787" t="n">
        <v>0</v>
      </c>
      <c r="G787" t="inlineStr">
        <is>
          <t>YES</t>
        </is>
      </c>
      <c r="I787" t="n">
        <v>0</v>
      </c>
      <c r="J787" s="31" t="n">
        <v>0</v>
      </c>
      <c r="K787" s="32" t="n">
        <v>0</v>
      </c>
      <c r="L787" s="31" t="n">
        <v>0</v>
      </c>
      <c r="M787" s="48" t="n">
        <v>3.5</v>
      </c>
      <c r="N787" s="48" t="n">
        <v>4.5</v>
      </c>
      <c r="O787" s="49" t="inlineStr">
        <is>
          <t>A physical, defense-minded defenseman.</t>
        </is>
      </c>
    </row>
    <row r="788">
      <c r="A788" s="47" t="inlineStr">
        <is>
          <t>☐</t>
        </is>
      </c>
      <c r="B788" t="inlineStr">
        <is>
          <t>Luke Prokop</t>
        </is>
      </c>
      <c r="C788" t="inlineStr">
        <is>
          <t>EDM</t>
        </is>
      </c>
      <c r="D788" t="inlineStr">
        <is>
          <t>D</t>
        </is>
      </c>
      <c r="E788" t="n">
        <v>24</v>
      </c>
      <c r="F788" t="n">
        <v>0</v>
      </c>
      <c r="G788" t="inlineStr">
        <is>
          <t>YES</t>
        </is>
      </c>
      <c r="I788" t="n">
        <v>0</v>
      </c>
      <c r="J788" s="31" t="n">
        <v>0</v>
      </c>
      <c r="K788" s="32" t="n">
        <v>0</v>
      </c>
      <c r="L788" s="31" t="n">
        <v>0</v>
      </c>
      <c r="M788" s="48" t="n">
        <v>3.5</v>
      </c>
      <c r="N788" s="48" t="n">
        <v>4.5</v>
      </c>
      <c r="O788" s="49" t="inlineStr">
        <is>
          <t>Prototypical defense-minded defenseman.</t>
        </is>
      </c>
    </row>
    <row r="789">
      <c r="A789" s="47" t="inlineStr">
        <is>
          <t>☐</t>
        </is>
      </c>
      <c r="B789" t="inlineStr">
        <is>
          <t>Matthew Murray</t>
        </is>
      </c>
      <c r="C789" t="inlineStr">
        <is>
          <t>NSH</t>
        </is>
      </c>
      <c r="D789" t="inlineStr">
        <is>
          <t>G</t>
        </is>
      </c>
      <c r="E789" t="n">
        <v>28</v>
      </c>
      <c r="F789" t="n">
        <v>4</v>
      </c>
      <c r="G789" t="inlineStr">
        <is>
          <t>YES</t>
        </is>
      </c>
      <c r="I789" t="n">
        <v>0</v>
      </c>
      <c r="J789" s="31" t="n">
        <v>0</v>
      </c>
      <c r="K789" s="32" t="n">
        <v>0</v>
      </c>
      <c r="L789" s="31" t="n">
        <v>0</v>
      </c>
      <c r="M789" s="48" t="n">
        <v>3.5</v>
      </c>
      <c r="N789" s="48" t="n">
        <v>4.5</v>
      </c>
      <c r="O789" s="49" t="inlineStr">
        <is>
          <t>Dependable minor league goalie with NHL backup upside. Strong positional awareness, and thrives in quick lateral movement. Lacks the creativity and dynamism of a true NHL superstar.</t>
        </is>
      </c>
    </row>
    <row r="790">
      <c r="A790" s="47" t="inlineStr">
        <is>
          <t>☐</t>
        </is>
      </c>
      <c r="B790" t="inlineStr">
        <is>
          <t>Noah Dower Nilsson</t>
        </is>
      </c>
      <c r="C790" t="inlineStr">
        <is>
          <t>DET</t>
        </is>
      </c>
      <c r="D790" t="inlineStr">
        <is>
          <t>F</t>
        </is>
      </c>
      <c r="E790" t="n">
        <v>21</v>
      </c>
      <c r="F790" t="n">
        <v>0</v>
      </c>
      <c r="G790" t="inlineStr">
        <is>
          <t>YES</t>
        </is>
      </c>
      <c r="I790" t="n">
        <v>0</v>
      </c>
      <c r="J790" s="31" t="n">
        <v>0</v>
      </c>
      <c r="K790" s="32" t="n">
        <v>0</v>
      </c>
      <c r="L790" s="31" t="n">
        <v>0</v>
      </c>
      <c r="M790" s="48" t="n">
        <v>3.5</v>
      </c>
      <c r="N790" s="48" t="n">
        <v>4.5</v>
      </c>
      <c r="O790" s="49" t="inlineStr">
        <is>
          <t>A finesse offensive player with a solid defensive foundation. He needs extra development time to improve his skills and become anything more than a career SHL player.</t>
        </is>
      </c>
    </row>
    <row r="791">
      <c r="A791" s="47" t="inlineStr">
        <is>
          <t>☐</t>
        </is>
      </c>
      <c r="B791" t="inlineStr">
        <is>
          <t>Xavier Parent</t>
        </is>
      </c>
      <c r="C791" t="inlineStr">
        <is>
          <t>NJD</t>
        </is>
      </c>
      <c r="D791" t="inlineStr">
        <is>
          <t>F</t>
        </is>
      </c>
      <c r="E791" t="n">
        <v>25</v>
      </c>
      <c r="F791" t="n">
        <v>5</v>
      </c>
      <c r="G791" t="inlineStr">
        <is>
          <t>YES</t>
        </is>
      </c>
      <c r="I791" t="n">
        <v>5</v>
      </c>
      <c r="J791" s="31" t="n">
        <v>0.89</v>
      </c>
      <c r="K791" s="32" t="n">
        <v>0.18</v>
      </c>
      <c r="L791" s="31" t="n">
        <v>0.89</v>
      </c>
      <c r="M791" s="48" t="n">
        <v>3.5</v>
      </c>
      <c r="N791" s="48" t="n">
        <v>4</v>
      </c>
      <c r="O791" s="49" t="inlineStr">
        <is>
          <t>An undersized center with a scoring touch. A lack of size could hold him back from becoming an NHL regular.</t>
        </is>
      </c>
    </row>
    <row r="792">
      <c r="A792" s="47" t="inlineStr">
        <is>
          <t>☐</t>
        </is>
      </c>
      <c r="B792" t="inlineStr">
        <is>
          <t>Andrew MacNiel</t>
        </is>
      </c>
      <c r="C792" t="inlineStr">
        <is>
          <t>MTL</t>
        </is>
      </c>
      <c r="D792" t="inlineStr">
        <is>
          <t>D</t>
        </is>
      </c>
      <c r="E792" t="n">
        <v>19</v>
      </c>
      <c r="F792" t="n">
        <v>0</v>
      </c>
      <c r="G792" t="inlineStr">
        <is>
          <t>YES</t>
        </is>
      </c>
      <c r="I792" t="n">
        <v>0</v>
      </c>
      <c r="J792" s="31" t="n">
        <v>0</v>
      </c>
      <c r="K792" s="32" t="n">
        <v>0</v>
      </c>
      <c r="L792" s="31" t="n">
        <v>0</v>
      </c>
      <c r="M792" s="48" t="n">
        <v>3.5</v>
      </c>
      <c r="N792" s="48" t="n">
        <v>4</v>
      </c>
      <c r="O792" s="49" t="inlineStr">
        <is>
          <t>A defense-minded defenseman who reads plays well in the neutral zone, has good gap control, and an active stick to cover up passing lanes. Clears the front of the net well and allows his goaltender to see shots from the point. He is effective at moving the puck up ice with a good first pass to break out of the zone.</t>
        </is>
      </c>
    </row>
    <row r="793">
      <c r="A793" s="47" t="inlineStr">
        <is>
          <t>☐</t>
        </is>
      </c>
      <c r="B793" t="inlineStr">
        <is>
          <t>Anton Olsson</t>
        </is>
      </c>
      <c r="C793" t="inlineStr">
        <is>
          <t>NSH</t>
        </is>
      </c>
      <c r="D793" t="inlineStr">
        <is>
          <t>D</t>
        </is>
      </c>
      <c r="E793" t="n">
        <v>23</v>
      </c>
      <c r="F793" t="n">
        <v>0</v>
      </c>
      <c r="G793" t="inlineStr">
        <is>
          <t>YES</t>
        </is>
      </c>
      <c r="I793" t="n">
        <v>0</v>
      </c>
      <c r="J793" s="31" t="n">
        <v>0</v>
      </c>
      <c r="K793" s="32" t="n">
        <v>0</v>
      </c>
      <c r="L793" s="31" t="n">
        <v>0</v>
      </c>
      <c r="M793" s="48" t="n">
        <v>3.5</v>
      </c>
      <c r="N793" s="48" t="n">
        <v>4</v>
      </c>
      <c r="O793" s="49" t="inlineStr">
        <is>
          <t>Agile defender with good closing speed and an active stick. Sometimes struggles to move the puck under pressure but has potential as a bottom pairing defensive blue liner.</t>
        </is>
      </c>
    </row>
    <row r="794">
      <c r="A794" s="47" t="inlineStr">
        <is>
          <t>☐</t>
        </is>
      </c>
      <c r="B794" t="inlineStr">
        <is>
          <t>Atte Joki</t>
        </is>
      </c>
      <c r="C794" t="inlineStr">
        <is>
          <t>DAL</t>
        </is>
      </c>
      <c r="D794" t="inlineStr">
        <is>
          <t>F</t>
        </is>
      </c>
      <c r="E794" t="n">
        <v>19</v>
      </c>
      <c r="F794" t="n">
        <v>0</v>
      </c>
      <c r="G794" t="inlineStr">
        <is>
          <t>YES</t>
        </is>
      </c>
      <c r="I794" t="n">
        <v>0</v>
      </c>
      <c r="J794" s="31" t="n">
        <v>0</v>
      </c>
      <c r="K794" s="32" t="n">
        <v>0</v>
      </c>
      <c r="L794" s="31" t="n">
        <v>0</v>
      </c>
      <c r="M794" s="48" t="n">
        <v>3.5</v>
      </c>
      <c r="N794" s="48" t="n">
        <v>4</v>
      </c>
      <c r="O794" s="49" t="inlineStr">
        <is>
          <t>Work-first, physical center who lives net front and on the penalty kill. Most likely outcome is a bottom-six player who helps more in hits and faceoffs than in pure scoring.</t>
        </is>
      </c>
    </row>
    <row r="795">
      <c r="A795" s="47" t="inlineStr">
        <is>
          <t>☐</t>
        </is>
      </c>
      <c r="B795" t="inlineStr">
        <is>
          <t>Cade Webber</t>
        </is>
      </c>
      <c r="C795" t="inlineStr">
        <is>
          <t>TOR</t>
        </is>
      </c>
      <c r="D795" t="inlineStr">
        <is>
          <t>D</t>
        </is>
      </c>
      <c r="E795" t="n">
        <v>25</v>
      </c>
      <c r="F795" t="n">
        <v>0</v>
      </c>
      <c r="G795" t="inlineStr">
        <is>
          <t>YES</t>
        </is>
      </c>
      <c r="I795" t="n">
        <v>0</v>
      </c>
      <c r="J795" s="31" t="n">
        <v>0</v>
      </c>
      <c r="K795" s="32" t="n">
        <v>0</v>
      </c>
      <c r="L795" s="31" t="n">
        <v>0</v>
      </c>
      <c r="M795" s="48" t="n">
        <v>3.5</v>
      </c>
      <c r="N795" s="48" t="n">
        <v>4</v>
      </c>
      <c r="O795" s="49" t="inlineStr">
        <is>
          <t>Defense-minded defenseman who tends to be a sponge for blocking shots. Potential value in bangers leagues.</t>
        </is>
      </c>
    </row>
    <row r="796">
      <c r="A796" s="47" t="inlineStr">
        <is>
          <t>☐</t>
        </is>
      </c>
      <c r="B796" t="inlineStr">
        <is>
          <t>Charlie Paquette</t>
        </is>
      </c>
      <c r="C796" t="inlineStr">
        <is>
          <t>DAL</t>
        </is>
      </c>
      <c r="D796" t="inlineStr">
        <is>
          <t>F</t>
        </is>
      </c>
      <c r="E796" t="n">
        <v>20</v>
      </c>
      <c r="F796" t="n">
        <v>0</v>
      </c>
      <c r="G796" t="inlineStr">
        <is>
          <t>YES</t>
        </is>
      </c>
      <c r="I796" t="n">
        <v>0</v>
      </c>
      <c r="J796" s="31" t="n">
        <v>0</v>
      </c>
      <c r="K796" s="32" t="n">
        <v>0</v>
      </c>
      <c r="L796" s="31" t="n">
        <v>0</v>
      </c>
      <c r="M796" s="48" t="n">
        <v>3.5</v>
      </c>
      <c r="N796" s="48" t="n">
        <v>4</v>
      </c>
      <c r="O796" s="49" t="inlineStr">
        <is>
          <t>A high-energy, forechecking draft reentry who is developing a point-producing touch in the OHL.</t>
        </is>
      </c>
    </row>
    <row r="797">
      <c r="A797" s="47" t="inlineStr">
        <is>
          <t>☐</t>
        </is>
      </c>
      <c r="B797" t="inlineStr">
        <is>
          <t>Dawson Sharkey</t>
        </is>
      </c>
      <c r="C797" t="inlineStr">
        <is>
          <t>DAL</t>
        </is>
      </c>
      <c r="D797" t="inlineStr">
        <is>
          <t>F</t>
        </is>
      </c>
      <c r="E797" t="n">
        <v>20</v>
      </c>
      <c r="F797" t="n">
        <v>0</v>
      </c>
      <c r="G797" t="inlineStr">
        <is>
          <t>YES</t>
        </is>
      </c>
      <c r="I797" t="n">
        <v>0</v>
      </c>
      <c r="J797" s="31" t="n">
        <v>0</v>
      </c>
      <c r="K797" s="32" t="n">
        <v>0</v>
      </c>
      <c r="L797" s="31" t="n">
        <v>0</v>
      </c>
      <c r="M797" s="48" t="n">
        <v>3.5</v>
      </c>
      <c r="N797" s="48" t="n">
        <v>4</v>
      </c>
      <c r="O797" s="49" t="inlineStr">
        <is>
          <t>A late-round pick emerging with offensive capabilities who racks up a lot of penalty minutes.</t>
        </is>
      </c>
    </row>
    <row r="798">
      <c r="A798" s="47" t="inlineStr">
        <is>
          <t>☐</t>
        </is>
      </c>
      <c r="B798" t="inlineStr">
        <is>
          <t>Elliott Groenewold</t>
        </is>
      </c>
      <c r="C798" t="inlineStr">
        <is>
          <t>BOS</t>
        </is>
      </c>
      <c r="D798" t="inlineStr">
        <is>
          <t>D</t>
        </is>
      </c>
      <c r="E798" t="n">
        <v>20</v>
      </c>
      <c r="F798" t="n">
        <v>0</v>
      </c>
      <c r="G798" t="inlineStr">
        <is>
          <t>YES</t>
        </is>
      </c>
      <c r="I798" t="n">
        <v>0</v>
      </c>
      <c r="J798" s="31" t="n">
        <v>0</v>
      </c>
      <c r="K798" s="32" t="n">
        <v>0</v>
      </c>
      <c r="L798" s="31" t="n">
        <v>0</v>
      </c>
      <c r="M798" s="48" t="n">
        <v>3.5</v>
      </c>
      <c r="N798" s="48" t="n">
        <v>4</v>
      </c>
      <c r="O798" s="49" t="inlineStr">
        <is>
          <t>A high-pace, high-aggression, defense-minded defenseman. A long-term project with limited offensive upside.</t>
        </is>
      </c>
    </row>
    <row r="799">
      <c r="A799" s="47" t="inlineStr">
        <is>
          <t>☐</t>
        </is>
      </c>
      <c r="B799" t="inlineStr">
        <is>
          <t>Erik Pahlsson</t>
        </is>
      </c>
      <c r="C799" t="inlineStr">
        <is>
          <t>NSH</t>
        </is>
      </c>
      <c r="D799" t="inlineStr">
        <is>
          <t>F</t>
        </is>
      </c>
      <c r="E799" t="n">
        <v>22</v>
      </c>
      <c r="F799" t="n">
        <v>0</v>
      </c>
      <c r="G799" t="inlineStr">
        <is>
          <t>YES</t>
        </is>
      </c>
      <c r="I799" t="n">
        <v>0</v>
      </c>
      <c r="J799" s="31" t="n">
        <v>0</v>
      </c>
      <c r="K799" s="32" t="n">
        <v>0</v>
      </c>
      <c r="L799" s="31" t="n">
        <v>0</v>
      </c>
      <c r="M799" s="48" t="n">
        <v>3.5</v>
      </c>
      <c r="N799" s="48" t="n">
        <v>4</v>
      </c>
      <c r="O799" s="49" t="inlineStr">
        <is>
          <t>A creative center with pro size, skill, and vision who plays a good 200-foot game that can contribute to the power play and penalty kill.</t>
        </is>
      </c>
    </row>
    <row r="800">
      <c r="A800" s="47" t="inlineStr">
        <is>
          <t>☐</t>
        </is>
      </c>
      <c r="B800" t="inlineStr">
        <is>
          <t>Fabian Wagner</t>
        </is>
      </c>
      <c r="C800" t="inlineStr">
        <is>
          <t>WPG</t>
        </is>
      </c>
      <c r="D800" t="inlineStr">
        <is>
          <t>F</t>
        </is>
      </c>
      <c r="E800" t="n">
        <v>22</v>
      </c>
      <c r="F800" t="n">
        <v>0</v>
      </c>
      <c r="G800" t="inlineStr">
        <is>
          <t>YES</t>
        </is>
      </c>
      <c r="I800" t="n">
        <v>0</v>
      </c>
      <c r="J800" s="31" t="n">
        <v>0</v>
      </c>
      <c r="K800" s="32" t="n">
        <v>0</v>
      </c>
      <c r="L800" s="31" t="n">
        <v>0</v>
      </c>
      <c r="M800" s="48" t="n">
        <v>3.5</v>
      </c>
      <c r="N800" s="48" t="n">
        <v>4</v>
      </c>
      <c r="O800" s="49" t="inlineStr">
        <is>
          <t>An undersized forward who’s an excellent passer with some play-making upside.</t>
        </is>
      </c>
    </row>
    <row r="801">
      <c r="A801" s="47" t="inlineStr">
        <is>
          <t>☐</t>
        </is>
      </c>
      <c r="B801" t="inlineStr">
        <is>
          <t>Gabe Smith</t>
        </is>
      </c>
      <c r="C801" t="inlineStr">
        <is>
          <t>UTA</t>
        </is>
      </c>
      <c r="D801" t="inlineStr">
        <is>
          <t>F</t>
        </is>
      </c>
      <c r="E801" t="n">
        <v>20</v>
      </c>
      <c r="F801" t="n">
        <v>0</v>
      </c>
      <c r="G801" t="inlineStr">
        <is>
          <t>YES</t>
        </is>
      </c>
      <c r="I801" t="n">
        <v>0</v>
      </c>
      <c r="J801" s="31" t="n">
        <v>0</v>
      </c>
      <c r="K801" s="32" t="n">
        <v>0</v>
      </c>
      <c r="L801" s="31" t="n">
        <v>0</v>
      </c>
      <c r="M801" s="48" t="n">
        <v>3.5</v>
      </c>
      <c r="N801" s="48" t="n">
        <v>4</v>
      </c>
      <c r="O801" s="49" t="inlineStr">
        <is>
          <t>A big, tough power forward who is not afraid to drop the gloves but can also use those hands to produce offense. Has multi-category potential in fantasy.</t>
        </is>
      </c>
    </row>
    <row r="802">
      <c r="A802" s="47" t="inlineStr">
        <is>
          <t>☐</t>
        </is>
      </c>
      <c r="B802" t="inlineStr">
        <is>
          <t>Luke Ashton</t>
        </is>
      </c>
      <c r="C802" t="inlineStr">
        <is>
          <t>CBJ</t>
        </is>
      </c>
      <c r="D802" t="inlineStr">
        <is>
          <t>D</t>
        </is>
      </c>
      <c r="E802" t="n">
        <v>21</v>
      </c>
      <c r="F802" t="n">
        <v>0</v>
      </c>
      <c r="G802" t="inlineStr">
        <is>
          <t>YES</t>
        </is>
      </c>
      <c r="I802" t="n">
        <v>0</v>
      </c>
      <c r="J802" s="31" t="n">
        <v>0</v>
      </c>
      <c r="K802" s="32" t="n">
        <v>0</v>
      </c>
      <c r="L802" s="31" t="n">
        <v>0</v>
      </c>
      <c r="M802" s="48" t="n">
        <v>3.5</v>
      </c>
      <c r="N802" s="48" t="n">
        <v>4</v>
      </c>
      <c r="O802" s="49" t="inlineStr">
        <is>
          <t>A big, physical, two-way defenseman who moves the puck up ice quickly.</t>
        </is>
      </c>
    </row>
    <row r="803">
      <c r="A803" s="47" t="inlineStr">
        <is>
          <t>☐</t>
        </is>
      </c>
      <c r="B803" t="inlineStr">
        <is>
          <t>Matthew Andonovski</t>
        </is>
      </c>
      <c r="C803" t="inlineStr">
        <is>
          <t>OTT</t>
        </is>
      </c>
      <c r="D803" t="inlineStr">
        <is>
          <t>D</t>
        </is>
      </c>
      <c r="E803" t="n">
        <v>21</v>
      </c>
      <c r="F803" t="n">
        <v>0</v>
      </c>
      <c r="G803" t="inlineStr">
        <is>
          <t>YES</t>
        </is>
      </c>
      <c r="I803" t="n">
        <v>0</v>
      </c>
      <c r="J803" s="31" t="n">
        <v>0</v>
      </c>
      <c r="K803" s="32" t="n">
        <v>0</v>
      </c>
      <c r="L803" s="31" t="n">
        <v>0</v>
      </c>
      <c r="M803" s="48" t="n">
        <v>3.5</v>
      </c>
      <c r="N803" s="48" t="n">
        <v>4</v>
      </c>
      <c r="O803" s="49" t="inlineStr">
        <is>
          <t>Big, physical defenseman with the upside of becoming a bottom-pairing defenseman in the NHL. Limited offensively but could prove valuable in multi-cat leagues where hits and PIMs are a factor.</t>
        </is>
      </c>
    </row>
    <row r="804">
      <c r="A804" s="47" t="inlineStr">
        <is>
          <t>☐</t>
        </is>
      </c>
      <c r="B804" t="inlineStr">
        <is>
          <t>Nathan Aspinall</t>
        </is>
      </c>
      <c r="C804" t="inlineStr">
        <is>
          <t>NYR</t>
        </is>
      </c>
      <c r="D804" t="inlineStr">
        <is>
          <t>F</t>
        </is>
      </c>
      <c r="E804" t="n">
        <v>20</v>
      </c>
      <c r="F804" t="n">
        <v>0</v>
      </c>
      <c r="G804" t="inlineStr">
        <is>
          <t>YES</t>
        </is>
      </c>
      <c r="I804" t="n">
        <v>0</v>
      </c>
      <c r="J804" s="31" t="n">
        <v>0</v>
      </c>
      <c r="K804" s="32" t="n">
        <v>0</v>
      </c>
      <c r="L804" s="31" t="n">
        <v>0</v>
      </c>
      <c r="M804" s="48" t="n">
        <v>3.5</v>
      </c>
      <c r="N804" s="48" t="n">
        <v>4</v>
      </c>
      <c r="O804" s="49" t="inlineStr">
        <is>
          <t>A towering net front presence that sees the ice well with a good set of hands.</t>
        </is>
      </c>
    </row>
    <row r="805">
      <c r="A805" s="47" t="inlineStr">
        <is>
          <t>☐</t>
        </is>
      </c>
      <c r="B805" t="inlineStr">
        <is>
          <t>Wilson Bjorck</t>
        </is>
      </c>
      <c r="C805" t="inlineStr">
        <is>
          <t>VAN</t>
        </is>
      </c>
      <c r="D805" t="inlineStr">
        <is>
          <t>F</t>
        </is>
      </c>
      <c r="E805" t="n">
        <v>20</v>
      </c>
      <c r="F805" t="n">
        <v>0</v>
      </c>
      <c r="G805" t="inlineStr">
        <is>
          <t>YES</t>
        </is>
      </c>
      <c r="I805" t="n">
        <v>0</v>
      </c>
      <c r="J805" s="31" t="n">
        <v>0</v>
      </c>
      <c r="K805" s="32" t="n">
        <v>0</v>
      </c>
      <c r="L805" s="31" t="n">
        <v>0</v>
      </c>
      <c r="M805" s="48" t="n">
        <v>3.5</v>
      </c>
      <c r="N805" s="48" t="n">
        <v>4</v>
      </c>
      <c r="O805" s="49" t="inlineStr">
        <is>
          <t>A hard-working center that excels defensively. Projects as a bottom-six NHL forward.</t>
        </is>
      </c>
    </row>
    <row r="806">
      <c r="A806" s="47" t="inlineStr">
        <is>
          <t>☐</t>
        </is>
      </c>
      <c r="B806" t="inlineStr">
        <is>
          <t>Yegor Rimashevskiy</t>
        </is>
      </c>
      <c r="C806" t="inlineStr">
        <is>
          <t>SJS</t>
        </is>
      </c>
      <c r="D806" t="inlineStr">
        <is>
          <t>F</t>
        </is>
      </c>
      <c r="E806" t="n">
        <v>21</v>
      </c>
      <c r="F806" t="n">
        <v>0</v>
      </c>
      <c r="G806" t="inlineStr">
        <is>
          <t>YES</t>
        </is>
      </c>
      <c r="I806" t="n">
        <v>0</v>
      </c>
      <c r="J806" s="31" t="n">
        <v>0</v>
      </c>
      <c r="K806" s="32" t="n">
        <v>0</v>
      </c>
      <c r="L806" s="31" t="n">
        <v>0</v>
      </c>
      <c r="M806" s="48" t="n">
        <v>3.5</v>
      </c>
      <c r="N806" s="48" t="n">
        <v>4</v>
      </c>
      <c r="O806" s="49" t="inlineStr">
        <is>
          <t>A Russian prospect not in North America, with a high upside on the offensive end but lacking on the defensive end. If he can become a 200-foot player and decides to move to North America, he is a top-nine player with an upside for more.</t>
        </is>
      </c>
    </row>
    <row r="807">
      <c r="A807" s="47" t="inlineStr">
        <is>
          <t>☐</t>
        </is>
      </c>
      <c r="B807" t="inlineStr">
        <is>
          <t>Zachary Nehring</t>
        </is>
      </c>
      <c r="C807" t="inlineStr">
        <is>
          <t>WPG</t>
        </is>
      </c>
      <c r="D807" t="inlineStr">
        <is>
          <t>F</t>
        </is>
      </c>
      <c r="E807" t="n">
        <v>21</v>
      </c>
      <c r="F807" t="n">
        <v>0</v>
      </c>
      <c r="G807" t="inlineStr">
        <is>
          <t>YES</t>
        </is>
      </c>
      <c r="I807" t="n">
        <v>0</v>
      </c>
      <c r="J807" s="31" t="n">
        <v>0</v>
      </c>
      <c r="K807" s="32" t="n">
        <v>0</v>
      </c>
      <c r="L807" s="31" t="n">
        <v>0</v>
      </c>
      <c r="M807" s="48" t="n">
        <v>3.5</v>
      </c>
      <c r="N807" s="48" t="n">
        <v>4</v>
      </c>
      <c r="O807" s="49" t="inlineStr">
        <is>
          <t>A big, physical winger who isn’t afraid to crash the net. A long-term prospect with a chance to be a middle-six forward who can play in all situations and contribute offensively, also adding value in hits and blocks categories.</t>
        </is>
      </c>
    </row>
    <row r="808">
      <c r="A808" s="47" t="inlineStr">
        <is>
          <t>☐</t>
        </is>
      </c>
      <c r="B808" t="inlineStr">
        <is>
          <t>Luke Haymes</t>
        </is>
      </c>
      <c r="C808" t="inlineStr">
        <is>
          <t>TOR</t>
        </is>
      </c>
      <c r="D808" t="inlineStr">
        <is>
          <t>F</t>
        </is>
      </c>
      <c r="E808" t="n">
        <v>23</v>
      </c>
      <c r="F808" t="n">
        <v>4</v>
      </c>
      <c r="G808" t="inlineStr">
        <is>
          <t>YES</t>
        </is>
      </c>
      <c r="I808" t="n">
        <v>4</v>
      </c>
      <c r="J808" s="31" t="n">
        <v>1.73</v>
      </c>
      <c r="K808" s="32" t="n">
        <v>0.43</v>
      </c>
      <c r="L808" s="31" t="n">
        <v>3.8</v>
      </c>
      <c r="M808" s="48" t="n">
        <v>3.5</v>
      </c>
      <c r="N808" s="48" t="n">
        <v>3.5</v>
      </c>
      <c r="O808" s="49" t="inlineStr">
        <is>
          <t>A high hockey IQ centerman with an NHL-level two-way game who works hard and does all the small things right.</t>
        </is>
      </c>
    </row>
    <row r="809">
      <c r="A809" s="47" t="inlineStr">
        <is>
          <t>☐</t>
        </is>
      </c>
      <c r="B809" t="inlineStr">
        <is>
          <t>Alexandre Taillefer</t>
        </is>
      </c>
      <c r="C809" t="inlineStr">
        <is>
          <t>WPG</t>
        </is>
      </c>
      <c r="D809" t="inlineStr">
        <is>
          <t>D</t>
        </is>
      </c>
      <c r="E809" t="n">
        <v>18</v>
      </c>
      <c r="F809" t="n">
        <v>0</v>
      </c>
      <c r="G809" t="inlineStr">
        <is>
          <t>YES</t>
        </is>
      </c>
      <c r="H809" t="n">
        <v>135</v>
      </c>
      <c r="I809" t="n">
        <v>0</v>
      </c>
      <c r="J809" s="31" t="n">
        <v>0</v>
      </c>
      <c r="K809" s="32" t="n">
        <v>0</v>
      </c>
      <c r="L809" s="31" t="n">
        <v>0</v>
      </c>
      <c r="M809" s="48" t="n">
        <v>3.5</v>
      </c>
      <c r="N809" s="48" t="n">
        <v>3.5</v>
      </c>
      <c r="O809" s="49" t="inlineStr">
        <is>
          <t>September 2026 – Alexandre Taillefer is a dynamic-skati […]</t>
        </is>
      </c>
    </row>
    <row r="810">
      <c r="A810" s="47" t="inlineStr">
        <is>
          <t>☐</t>
        </is>
      </c>
      <c r="B810" t="inlineStr">
        <is>
          <t>Andrei Trofimov</t>
        </is>
      </c>
      <c r="C810" t="inlineStr">
        <is>
          <t>OTT</t>
        </is>
      </c>
      <c r="D810" t="inlineStr">
        <is>
          <t>G</t>
        </is>
      </c>
      <c r="E810" t="n">
        <v>20</v>
      </c>
      <c r="F810" t="n">
        <v>0</v>
      </c>
      <c r="G810" t="inlineStr">
        <is>
          <t>YES</t>
        </is>
      </c>
      <c r="I810" t="n">
        <v>0</v>
      </c>
      <c r="J810" s="31" t="n">
        <v>0</v>
      </c>
      <c r="K810" s="32" t="n">
        <v>0</v>
      </c>
      <c r="L810" s="31" t="n">
        <v>0</v>
      </c>
      <c r="M810" s="48" t="n">
        <v>3.5</v>
      </c>
      <c r="N810" s="48" t="n">
        <v>3.5</v>
      </c>
      <c r="O810" s="49" t="inlineStr">
        <is>
          <t>Average sized netminder coming up the Russian ranks.</t>
        </is>
      </c>
    </row>
    <row r="811">
      <c r="A811" s="47" t="inlineStr">
        <is>
          <t>☐</t>
        </is>
      </c>
      <c r="B811" t="inlineStr">
        <is>
          <t>Andrew Robinson</t>
        </is>
      </c>
      <c r="C811" t="inlineStr">
        <is>
          <t>EDM</t>
        </is>
      </c>
      <c r="D811" t="inlineStr">
        <is>
          <t>D</t>
        </is>
      </c>
      <c r="E811" t="n">
        <v>18</v>
      </c>
      <c r="F811" t="n">
        <v>0</v>
      </c>
      <c r="G811" t="inlineStr">
        <is>
          <t>YES</t>
        </is>
      </c>
      <c r="H811" t="n">
        <v>133</v>
      </c>
      <c r="I811" t="n">
        <v>0</v>
      </c>
      <c r="J811" s="31" t="n">
        <v>0</v>
      </c>
      <c r="K811" s="32" t="n">
        <v>0</v>
      </c>
      <c r="L811" s="31" t="n">
        <v>0</v>
      </c>
      <c r="M811" s="48" t="n">
        <v>3.5</v>
      </c>
      <c r="N811" s="48" t="n">
        <v>3.5</v>
      </c>
      <c r="O811" s="49" t="inlineStr">
        <is>
          <t>September 2026 – Andrew Robinson is a steady two-way de […]</t>
        </is>
      </c>
    </row>
    <row r="812">
      <c r="A812" s="47" t="inlineStr">
        <is>
          <t>☐</t>
        </is>
      </c>
      <c r="B812" t="inlineStr">
        <is>
          <t>Anton Emil Wilde Larsen</t>
        </is>
      </c>
      <c r="C812" t="inlineStr">
        <is>
          <t>DAL</t>
        </is>
      </c>
      <c r="D812" t="inlineStr">
        <is>
          <t>G</t>
        </is>
      </c>
      <c r="E812" t="n">
        <v>18</v>
      </c>
      <c r="F812" t="n">
        <v>0</v>
      </c>
      <c r="G812" t="inlineStr">
        <is>
          <t>YES</t>
        </is>
      </c>
      <c r="H812" t="n">
        <v>187</v>
      </c>
      <c r="I812" t="n">
        <v>0</v>
      </c>
      <c r="J812" s="31" t="n">
        <v>0</v>
      </c>
      <c r="K812" s="32" t="n">
        <v>0</v>
      </c>
      <c r="L812" s="31" t="n">
        <v>0</v>
      </c>
      <c r="M812" s="48" t="n">
        <v>3.5</v>
      </c>
      <c r="N812" s="48" t="n">
        <v>3.5</v>
      </c>
      <c r="O812" s="49" t="n"/>
    </row>
    <row r="813">
      <c r="A813" s="47" t="inlineStr">
        <is>
          <t>☐</t>
        </is>
      </c>
      <c r="B813" t="inlineStr">
        <is>
          <t>Artyom Matyuk</t>
        </is>
      </c>
      <c r="C813" t="inlineStr">
        <is>
          <t>NYI</t>
        </is>
      </c>
      <c r="D813" t="inlineStr">
        <is>
          <t>F</t>
        </is>
      </c>
      <c r="E813" t="n">
        <v>18</v>
      </c>
      <c r="F813" t="n">
        <v>0</v>
      </c>
      <c r="G813" t="inlineStr">
        <is>
          <t>YES</t>
        </is>
      </c>
      <c r="H813" t="n">
        <v>173</v>
      </c>
      <c r="I813" t="n">
        <v>0</v>
      </c>
      <c r="J813" s="31" t="n">
        <v>0</v>
      </c>
      <c r="K813" s="32" t="n">
        <v>0</v>
      </c>
      <c r="L813" s="31" t="n">
        <v>0</v>
      </c>
      <c r="M813" s="48" t="n">
        <v>3.5</v>
      </c>
      <c r="N813" s="48" t="n">
        <v>3.5</v>
      </c>
      <c r="O813" s="49" t="inlineStr">
        <is>
          <t>September 2026 – Artyom Matyuk is a small, skilled, hig […]</t>
        </is>
      </c>
    </row>
    <row r="814">
      <c r="A814" s="47" t="inlineStr">
        <is>
          <t>☐</t>
        </is>
      </c>
      <c r="B814" t="inlineStr">
        <is>
          <t>Blake Smith</t>
        </is>
      </c>
      <c r="C814" t="inlineStr">
        <is>
          <t>TOR</t>
        </is>
      </c>
      <c r="D814" t="inlineStr">
        <is>
          <t>D</t>
        </is>
      </c>
      <c r="E814" t="n">
        <v>21</v>
      </c>
      <c r="F814" t="n">
        <v>0</v>
      </c>
      <c r="G814" t="inlineStr">
        <is>
          <t>YES</t>
        </is>
      </c>
      <c r="I814" t="n">
        <v>0</v>
      </c>
      <c r="J814" s="31" t="n">
        <v>0</v>
      </c>
      <c r="K814" s="32" t="n">
        <v>0</v>
      </c>
      <c r="L814" s="31" t="n">
        <v>0</v>
      </c>
      <c r="M814" s="48" t="n">
        <v>3.5</v>
      </c>
      <c r="N814" s="48" t="n">
        <v>3.5</v>
      </c>
      <c r="O814" s="49" t="inlineStr">
        <is>
          <t>A big, rugged, smooth-skating defenseman who can fight and hit.</t>
        </is>
      </c>
    </row>
    <row r="815">
      <c r="A815" s="47" t="inlineStr">
        <is>
          <t>☐</t>
        </is>
      </c>
      <c r="B815" t="inlineStr">
        <is>
          <t>Borya Valis</t>
        </is>
      </c>
      <c r="C815" t="inlineStr">
        <is>
          <t>TOR</t>
        </is>
      </c>
      <c r="D815" t="inlineStr">
        <is>
          <t>F</t>
        </is>
      </c>
      <c r="E815" t="n">
        <v>22</v>
      </c>
      <c r="F815" t="n">
        <v>0</v>
      </c>
      <c r="G815" t="inlineStr">
        <is>
          <t>YES</t>
        </is>
      </c>
      <c r="I815" t="n">
        <v>0</v>
      </c>
      <c r="J815" s="31" t="n">
        <v>0</v>
      </c>
      <c r="K815" s="32" t="n">
        <v>0</v>
      </c>
      <c r="L815" s="31" t="n">
        <v>0</v>
      </c>
      <c r="M815" s="48" t="n">
        <v>3.5</v>
      </c>
      <c r="N815" s="48" t="n">
        <v>3.5</v>
      </c>
      <c r="O815" s="49" t="inlineStr">
        <is>
          <t>A late-developing forward with a two-way game. Is showing offensive instincts as he develops.</t>
        </is>
      </c>
    </row>
    <row r="816">
      <c r="A816" s="47" t="inlineStr">
        <is>
          <t>☐</t>
        </is>
      </c>
      <c r="B816" t="inlineStr">
        <is>
          <t>Brendan Dunphy</t>
        </is>
      </c>
      <c r="C816" t="inlineStr">
        <is>
          <t>FLA</t>
        </is>
      </c>
      <c r="D816" t="inlineStr">
        <is>
          <t>D</t>
        </is>
      </c>
      <c r="E816" t="n">
        <v>20</v>
      </c>
      <c r="F816" t="n">
        <v>0</v>
      </c>
      <c r="G816" t="inlineStr">
        <is>
          <t>YES</t>
        </is>
      </c>
      <c r="I816" t="n">
        <v>0</v>
      </c>
      <c r="J816" s="31" t="n">
        <v>0</v>
      </c>
      <c r="K816" s="32" t="n">
        <v>0</v>
      </c>
      <c r="L816" s="31" t="n">
        <v>0</v>
      </c>
      <c r="M816" s="48" t="n">
        <v>3.5</v>
      </c>
      <c r="N816" s="48" t="n">
        <v>3.5</v>
      </c>
      <c r="O816" s="49" t="inlineStr">
        <is>
          <t>A physical defenseman who is showing play-making ability.</t>
        </is>
      </c>
    </row>
    <row r="817">
      <c r="A817" s="47" t="inlineStr">
        <is>
          <t>☐</t>
        </is>
      </c>
      <c r="B817" t="inlineStr">
        <is>
          <t>Chase Wutzke</t>
        </is>
      </c>
      <c r="C817" t="inlineStr">
        <is>
          <t>MIN</t>
        </is>
      </c>
      <c r="D817" t="inlineStr">
        <is>
          <t>G</t>
        </is>
      </c>
      <c r="E817" t="n">
        <v>20</v>
      </c>
      <c r="F817" t="n">
        <v>0</v>
      </c>
      <c r="G817" t="inlineStr">
        <is>
          <t>YES</t>
        </is>
      </c>
      <c r="I817" t="n">
        <v>0</v>
      </c>
      <c r="J817" s="31" t="n">
        <v>0</v>
      </c>
      <c r="K817" s="32" t="n">
        <v>0</v>
      </c>
      <c r="L817" s="31" t="n">
        <v>0</v>
      </c>
      <c r="M817" s="48" t="n">
        <v>3.5</v>
      </c>
      <c r="N817" s="48" t="n">
        <v>3.5</v>
      </c>
      <c r="O817" s="49" t="inlineStr">
        <is>
          <t>A mobile butterfly-style goaltender who has control of his net, he is a long-term project who will struggle to find an NHL opportunity.</t>
        </is>
      </c>
    </row>
    <row r="818">
      <c r="A818" s="47" t="inlineStr">
        <is>
          <t>☐</t>
        </is>
      </c>
      <c r="B818" t="inlineStr">
        <is>
          <t>Christian Kirsch</t>
        </is>
      </c>
      <c r="C818" t="inlineStr">
        <is>
          <t>SJS</t>
        </is>
      </c>
      <c r="D818" t="inlineStr">
        <is>
          <t>G</t>
        </is>
      </c>
      <c r="E818" t="n">
        <v>20</v>
      </c>
      <c r="F818" t="n">
        <v>0</v>
      </c>
      <c r="G818" t="inlineStr">
        <is>
          <t>YES</t>
        </is>
      </c>
      <c r="I818" t="n">
        <v>0</v>
      </c>
      <c r="J818" s="31" t="n">
        <v>0</v>
      </c>
      <c r="K818" s="32" t="n">
        <v>0</v>
      </c>
      <c r="L818" s="31" t="n">
        <v>0</v>
      </c>
      <c r="M818" s="48" t="n">
        <v>3.5</v>
      </c>
      <c r="N818" s="48" t="n">
        <v>3.5</v>
      </c>
      <c r="O818" s="49" t="inlineStr">
        <is>
          <t>He is a big, athletic goaltender who is learning how to use his body in the crease. A long-term project.</t>
        </is>
      </c>
    </row>
    <row r="819">
      <c r="A819" s="47" t="inlineStr">
        <is>
          <t>☐</t>
        </is>
      </c>
      <c r="B819" t="inlineStr">
        <is>
          <t>Connor Kurth</t>
        </is>
      </c>
      <c r="C819" t="inlineStr">
        <is>
          <t>TBL</t>
        </is>
      </c>
      <c r="D819" t="inlineStr">
        <is>
          <t>F</t>
        </is>
      </c>
      <c r="E819" t="n">
        <v>23</v>
      </c>
      <c r="F819" t="n">
        <v>0</v>
      </c>
      <c r="G819" t="inlineStr">
        <is>
          <t>YES</t>
        </is>
      </c>
      <c r="I819" t="n">
        <v>0</v>
      </c>
      <c r="J819" s="31" t="n">
        <v>0</v>
      </c>
      <c r="K819" s="32" t="n">
        <v>0</v>
      </c>
      <c r="L819" s="31" t="n">
        <v>0</v>
      </c>
      <c r="M819" s="48" t="n">
        <v>3.5</v>
      </c>
      <c r="N819" s="48" t="n">
        <v>3.5</v>
      </c>
      <c r="O819" s="49" t="inlineStr">
        <is>
          <t>A playmaking power-forward with exceptional hands.</t>
        </is>
      </c>
    </row>
    <row r="820">
      <c r="A820" s="47" t="inlineStr">
        <is>
          <t>☐</t>
        </is>
      </c>
      <c r="B820" t="inlineStr">
        <is>
          <t>Dmitri Isayev</t>
        </is>
      </c>
      <c r="C820" t="inlineStr">
        <is>
          <t>OTT</t>
        </is>
      </c>
      <c r="D820" t="inlineStr">
        <is>
          <t>F</t>
        </is>
      </c>
      <c r="E820" t="n">
        <v>19</v>
      </c>
      <c r="F820" t="n">
        <v>0</v>
      </c>
      <c r="G820" t="inlineStr">
        <is>
          <t>YES</t>
        </is>
      </c>
      <c r="I820" t="n">
        <v>0</v>
      </c>
      <c r="J820" s="31" t="n">
        <v>0</v>
      </c>
      <c r="K820" s="32" t="n">
        <v>0</v>
      </c>
      <c r="L820" s="31" t="n">
        <v>0</v>
      </c>
      <c r="M820" s="48" t="n">
        <v>3.5</v>
      </c>
      <c r="N820" s="48" t="n">
        <v>3.5</v>
      </c>
      <c r="O820" s="49" t="inlineStr">
        <is>
          <t>A shifty, playmaking winger who needs to put on size.</t>
        </is>
      </c>
    </row>
    <row r="821">
      <c r="A821" s="47" t="inlineStr">
        <is>
          <t>☐</t>
        </is>
      </c>
      <c r="B821" t="inlineStr">
        <is>
          <t>Garrett Brown</t>
        </is>
      </c>
      <c r="C821" t="inlineStr">
        <is>
          <t>WPG</t>
        </is>
      </c>
      <c r="D821" t="inlineStr">
        <is>
          <t>D</t>
        </is>
      </c>
      <c r="E821" t="n">
        <v>22</v>
      </c>
      <c r="F821" t="n">
        <v>0</v>
      </c>
      <c r="G821" t="inlineStr">
        <is>
          <t>YES</t>
        </is>
      </c>
      <c r="I821" t="n">
        <v>0</v>
      </c>
      <c r="J821" s="31" t="n">
        <v>0</v>
      </c>
      <c r="K821" s="32" t="n">
        <v>0</v>
      </c>
      <c r="L821" s="31" t="n">
        <v>0</v>
      </c>
      <c r="M821" s="48" t="n">
        <v>3.5</v>
      </c>
      <c r="N821" s="48" t="n">
        <v>3.5</v>
      </c>
      <c r="O821" s="49" t="inlineStr">
        <is>
          <t>A transitional defenseman who is always looking to create when the puck is on his stick. Needs to improve his skating and develop more consistency throughout his game.</t>
        </is>
      </c>
    </row>
    <row r="822">
      <c r="A822" s="47" t="inlineStr">
        <is>
          <t>☐</t>
        </is>
      </c>
      <c r="B822" t="inlineStr">
        <is>
          <t>Jackson Parsons</t>
        </is>
      </c>
      <c r="C822" t="inlineStr">
        <is>
          <t>OTT</t>
        </is>
      </c>
      <c r="D822" t="inlineStr">
        <is>
          <t>G</t>
        </is>
      </c>
      <c r="E822" t="n">
        <v>21</v>
      </c>
      <c r="F822" t="n">
        <v>0</v>
      </c>
      <c r="G822" t="inlineStr">
        <is>
          <t>YES</t>
        </is>
      </c>
      <c r="I822" t="n">
        <v>0</v>
      </c>
      <c r="J822" s="31" t="n">
        <v>0</v>
      </c>
      <c r="K822" s="32" t="n">
        <v>0</v>
      </c>
      <c r="L822" s="31" t="n">
        <v>0</v>
      </c>
      <c r="M822" s="48" t="n">
        <v>3.5</v>
      </c>
      <c r="N822" s="48" t="n">
        <v>3.5</v>
      </c>
      <c r="O822" s="49" t="inlineStr">
        <is>
          <t>An undrafted organizational depth goaltender.</t>
        </is>
      </c>
    </row>
    <row r="823">
      <c r="A823" s="47" t="inlineStr">
        <is>
          <t>☐</t>
        </is>
      </c>
      <c r="B823" t="inlineStr">
        <is>
          <t>Jacob Cloutier</t>
        </is>
      </c>
      <c r="C823" t="inlineStr">
        <is>
          <t>WPG</t>
        </is>
      </c>
      <c r="D823" t="inlineStr">
        <is>
          <t>F</t>
        </is>
      </c>
      <c r="E823" t="n">
        <v>19</v>
      </c>
      <c r="F823" t="n">
        <v>0</v>
      </c>
      <c r="G823" t="inlineStr">
        <is>
          <t>YES</t>
        </is>
      </c>
      <c r="I823" t="n">
        <v>0</v>
      </c>
      <c r="J823" s="31" t="n">
        <v>0</v>
      </c>
      <c r="K823" s="32" t="n">
        <v>0</v>
      </c>
      <c r="L823" s="31" t="n">
        <v>0</v>
      </c>
      <c r="M823" s="48" t="n">
        <v>3.5</v>
      </c>
      <c r="N823" s="48" t="n">
        <v>3.5</v>
      </c>
      <c r="O823" s="49" t="inlineStr">
        <is>
          <t>An undersized winger who plays a fast, intense, high-energy physical game.</t>
        </is>
      </c>
    </row>
    <row r="824">
      <c r="A824" s="47" t="inlineStr">
        <is>
          <t>☐</t>
        </is>
      </c>
      <c r="B824" t="inlineStr">
        <is>
          <t>Jaden Lipinski</t>
        </is>
      </c>
      <c r="C824" t="inlineStr">
        <is>
          <t>CGY</t>
        </is>
      </c>
      <c r="D824" t="inlineStr">
        <is>
          <t>F</t>
        </is>
      </c>
      <c r="E824" t="n">
        <v>21</v>
      </c>
      <c r="F824" t="n">
        <v>0</v>
      </c>
      <c r="G824" t="inlineStr">
        <is>
          <t>YES</t>
        </is>
      </c>
      <c r="I824" t="n">
        <v>0</v>
      </c>
      <c r="J824" s="31" t="n">
        <v>0</v>
      </c>
      <c r="K824" s="32" t="n">
        <v>0</v>
      </c>
      <c r="L824" s="31" t="n">
        <v>0</v>
      </c>
      <c r="M824" s="48" t="n">
        <v>3.5</v>
      </c>
      <c r="N824" s="48" t="n">
        <v>3.5</v>
      </c>
      <c r="O824" s="49" t="inlineStr">
        <is>
          <t>A physical, big-bodied center that plays a good two-way game and can contribute to the power play and the penalty kill. Projects as a bottom-six forward.</t>
        </is>
      </c>
    </row>
    <row r="825">
      <c r="A825" s="47" t="inlineStr">
        <is>
          <t>☐</t>
        </is>
      </c>
      <c r="B825" t="inlineStr">
        <is>
          <t>Jordan Charron</t>
        </is>
      </c>
      <c r="C825" t="inlineStr">
        <is>
          <t>PIT</t>
        </is>
      </c>
      <c r="D825" t="inlineStr">
        <is>
          <t>F</t>
        </is>
      </c>
      <c r="E825" t="n">
        <v>19</v>
      </c>
      <c r="F825" t="n">
        <v>0</v>
      </c>
      <c r="G825" t="inlineStr">
        <is>
          <t>YES</t>
        </is>
      </c>
      <c r="I825" t="n">
        <v>0</v>
      </c>
      <c r="J825" s="31" t="n">
        <v>0</v>
      </c>
      <c r="K825" s="32" t="n">
        <v>0</v>
      </c>
      <c r="L825" s="31" t="n">
        <v>0</v>
      </c>
      <c r="M825" s="48" t="n">
        <v>3.5</v>
      </c>
      <c r="N825" s="48" t="n">
        <v>3.5</v>
      </c>
      <c r="O825" s="49" t="inlineStr">
        <is>
          <t>A winger with size, speed, and high hockey sense who has the ability to score and make plays.</t>
        </is>
      </c>
    </row>
    <row r="826">
      <c r="A826" s="47" t="inlineStr">
        <is>
          <t>☐</t>
        </is>
      </c>
      <c r="B826" t="inlineStr">
        <is>
          <t>Love Harenstam</t>
        </is>
      </c>
      <c r="C826" t="inlineStr">
        <is>
          <t>STL</t>
        </is>
      </c>
      <c r="D826" t="inlineStr">
        <is>
          <t>G</t>
        </is>
      </c>
      <c r="E826" t="n">
        <v>19</v>
      </c>
      <c r="F826" t="n">
        <v>0</v>
      </c>
      <c r="G826" t="inlineStr">
        <is>
          <t>YES</t>
        </is>
      </c>
      <c r="I826" t="n">
        <v>0</v>
      </c>
      <c r="J826" s="31" t="n">
        <v>0</v>
      </c>
      <c r="K826" s="32" t="n">
        <v>0</v>
      </c>
      <c r="L826" s="31" t="n">
        <v>0</v>
      </c>
      <c r="M826" s="48" t="n">
        <v>3.5</v>
      </c>
      <c r="N826" s="48" t="n">
        <v>3.5</v>
      </c>
      <c r="O826" s="49" t="inlineStr">
        <is>
          <t>An athletic netminder building his body of work in Sweden.</t>
        </is>
      </c>
    </row>
    <row r="827">
      <c r="A827" s="47" t="inlineStr">
        <is>
          <t>☐</t>
        </is>
      </c>
      <c r="B827" t="inlineStr">
        <is>
          <t>Petr Hauser</t>
        </is>
      </c>
      <c r="C827" t="inlineStr">
        <is>
          <t>EDM</t>
        </is>
      </c>
      <c r="D827" t="inlineStr">
        <is>
          <t>F</t>
        </is>
      </c>
      <c r="E827" t="n">
        <v>22</v>
      </c>
      <c r="F827" t="n">
        <v>0</v>
      </c>
      <c r="G827" t="inlineStr">
        <is>
          <t>YES</t>
        </is>
      </c>
      <c r="I827" t="n">
        <v>0</v>
      </c>
      <c r="J827" s="31" t="n">
        <v>0</v>
      </c>
      <c r="K827" s="32" t="n">
        <v>0</v>
      </c>
      <c r="L827" s="31" t="n">
        <v>0</v>
      </c>
      <c r="M827" s="48" t="n">
        <v>3.5</v>
      </c>
      <c r="N827" s="48" t="n">
        <v>3.5</v>
      </c>
      <c r="O827" s="49" t="inlineStr">
        <is>
          <t>Big-bodied, energetic winger with decent playmaking tools and an intelligent game. Needs to use his body to his advantage more, but could develop into a bottom-six power forward.</t>
        </is>
      </c>
    </row>
    <row r="828">
      <c r="A828" s="47" t="inlineStr">
        <is>
          <t>☐</t>
        </is>
      </c>
      <c r="B828" t="inlineStr">
        <is>
          <t>Simon-Pier Brunet</t>
        </is>
      </c>
      <c r="C828" t="inlineStr">
        <is>
          <t>BUF</t>
        </is>
      </c>
      <c r="D828" t="inlineStr">
        <is>
          <t>D</t>
        </is>
      </c>
      <c r="E828" t="n">
        <v>20</v>
      </c>
      <c r="F828" t="n">
        <v>0</v>
      </c>
      <c r="G828" t="inlineStr">
        <is>
          <t>YES</t>
        </is>
      </c>
      <c r="I828" t="n">
        <v>0</v>
      </c>
      <c r="J828" s="31" t="n">
        <v>0</v>
      </c>
      <c r="K828" s="32" t="n">
        <v>0</v>
      </c>
      <c r="L828" s="31" t="n">
        <v>0</v>
      </c>
      <c r="M828" s="48" t="n">
        <v>3.5</v>
      </c>
      <c r="N828" s="48" t="n">
        <v>3.5</v>
      </c>
      <c r="O828" s="49" t="inlineStr">
        <is>
          <t>A physical, defense-minded defenseman.</t>
        </is>
      </c>
    </row>
    <row r="829">
      <c r="A829" s="47" t="inlineStr">
        <is>
          <t>☐</t>
        </is>
      </c>
      <c r="B829" t="inlineStr">
        <is>
          <t>Tyler Kopff</t>
        </is>
      </c>
      <c r="C829" t="inlineStr">
        <is>
          <t>WSH</t>
        </is>
      </c>
      <c r="D829" t="inlineStr">
        <is>
          <t>F</t>
        </is>
      </c>
      <c r="E829" t="n">
        <v>23</v>
      </c>
      <c r="F829" t="n">
        <v>0</v>
      </c>
      <c r="G829" t="inlineStr">
        <is>
          <t>YES</t>
        </is>
      </c>
      <c r="I829" t="n">
        <v>0</v>
      </c>
      <c r="J829" s="31" t="n">
        <v>0</v>
      </c>
      <c r="K829" s="32" t="n">
        <v>0</v>
      </c>
      <c r="L829" s="31" t="n">
        <v>0</v>
      </c>
      <c r="M829" s="48" t="n">
        <v>3.5</v>
      </c>
      <c r="N829" s="48" t="n">
        <v>3.5</v>
      </c>
      <c r="O829" s="49" t="inlineStr">
        <is>
          <t>A big power forward that plays with skill. Has a good shot with an offensive touch.</t>
        </is>
      </c>
    </row>
    <row r="830">
      <c r="A830" s="47" t="inlineStr">
        <is>
          <t>☐</t>
        </is>
      </c>
      <c r="B830" t="inlineStr">
        <is>
          <t>Vashek Blanar</t>
        </is>
      </c>
      <c r="C830" t="inlineStr">
        <is>
          <t>BOS</t>
        </is>
      </c>
      <c r="D830" t="inlineStr">
        <is>
          <t>D</t>
        </is>
      </c>
      <c r="E830" t="n">
        <v>19</v>
      </c>
      <c r="F830" t="n">
        <v>0</v>
      </c>
      <c r="G830" t="inlineStr">
        <is>
          <t>YES</t>
        </is>
      </c>
      <c r="I830" t="n">
        <v>0</v>
      </c>
      <c r="J830" s="31" t="n">
        <v>0</v>
      </c>
      <c r="K830" s="32" t="n">
        <v>0</v>
      </c>
      <c r="L830" s="31" t="n">
        <v>0</v>
      </c>
      <c r="M830" s="48" t="n">
        <v>3.5</v>
      </c>
      <c r="N830" s="48" t="n">
        <v>3.5</v>
      </c>
      <c r="O830" s="49" t="inlineStr">
        <is>
          <t>An NHL-sized defenseman who has put up decent offense at the lower Swedish levels for a big defenseman. Raw, with a long wait.</t>
        </is>
      </c>
    </row>
    <row r="831">
      <c r="A831" s="47" t="inlineStr">
        <is>
          <t>☐</t>
        </is>
      </c>
      <c r="B831" t="inlineStr">
        <is>
          <t>Jared Wright</t>
        </is>
      </c>
      <c r="C831" t="inlineStr">
        <is>
          <t>LAK</t>
        </is>
      </c>
      <c r="D831" t="inlineStr">
        <is>
          <t>F</t>
        </is>
      </c>
      <c r="E831" t="n">
        <v>23</v>
      </c>
      <c r="F831" t="n">
        <v>23</v>
      </c>
      <c r="G831" t="inlineStr">
        <is>
          <t>YES</t>
        </is>
      </c>
      <c r="I831" t="n">
        <v>23</v>
      </c>
      <c r="J831" s="31" t="n">
        <v>7.07</v>
      </c>
      <c r="K831" s="32" t="n">
        <v>0.31</v>
      </c>
      <c r="L831" s="31" t="n">
        <v>7.12</v>
      </c>
      <c r="M831" s="48" t="n">
        <v>3.5</v>
      </c>
      <c r="N831" s="48" t="n">
        <v>3</v>
      </c>
      <c r="O831" s="49" t="inlineStr">
        <is>
          <t>A big, fast, high-end skating winger who is an effective penalty killer and forechecker.</t>
        </is>
      </c>
    </row>
    <row r="832">
      <c r="A832" s="47" t="inlineStr">
        <is>
          <t>☐</t>
        </is>
      </c>
      <c r="B832" t="inlineStr">
        <is>
          <t>Benjamin Strinden</t>
        </is>
      </c>
      <c r="C832" t="inlineStr">
        <is>
          <t>NSH</t>
        </is>
      </c>
      <c r="D832" t="inlineStr">
        <is>
          <t>F</t>
        </is>
      </c>
      <c r="E832" t="n">
        <v>24</v>
      </c>
      <c r="F832" t="n">
        <v>0</v>
      </c>
      <c r="G832" t="inlineStr">
        <is>
          <t>YES</t>
        </is>
      </c>
      <c r="I832" t="n">
        <v>0</v>
      </c>
      <c r="J832" s="31" t="n">
        <v>0</v>
      </c>
      <c r="K832" s="32" t="n">
        <v>0</v>
      </c>
      <c r="L832" s="31" t="n">
        <v>0</v>
      </c>
      <c r="M832" s="48" t="n">
        <v>3.5</v>
      </c>
      <c r="N832" s="48" t="n">
        <v>3</v>
      </c>
      <c r="O832" s="49" t="inlineStr">
        <is>
          <t>A solid offensive contributor who plays a sound defensive game. Dealt with injury issues in the past; definitely a long-term project.</t>
        </is>
      </c>
    </row>
    <row r="833">
      <c r="A833" s="47" t="inlineStr">
        <is>
          <t>☐</t>
        </is>
      </c>
      <c r="B833" t="inlineStr">
        <is>
          <t>Burke Hood</t>
        </is>
      </c>
      <c r="C833" t="inlineStr">
        <is>
          <t>NYI</t>
        </is>
      </c>
      <c r="D833" t="inlineStr">
        <is>
          <t>G</t>
        </is>
      </c>
      <c r="E833" t="n">
        <v>19</v>
      </c>
      <c r="F833" t="n">
        <v>0</v>
      </c>
      <c r="G833" t="inlineStr">
        <is>
          <t>YES</t>
        </is>
      </c>
      <c r="I833" t="n">
        <v>0</v>
      </c>
      <c r="J833" s="31" t="n">
        <v>0</v>
      </c>
      <c r="K833" s="32" t="n">
        <v>0</v>
      </c>
      <c r="L833" s="31" t="n">
        <v>0</v>
      </c>
      <c r="M833" s="48" t="n">
        <v>3.5</v>
      </c>
      <c r="N833" s="48" t="n">
        <v>3</v>
      </c>
      <c r="O833" s="49" t="inlineStr">
        <is>
          <t>A composed, athletic goaltender who tracks the puck well.</t>
        </is>
      </c>
    </row>
    <row r="834">
      <c r="A834" s="47" t="inlineStr">
        <is>
          <t>☐</t>
        </is>
      </c>
      <c r="B834" t="inlineStr">
        <is>
          <t>Cole Chandler</t>
        </is>
      </c>
      <c r="C834" t="inlineStr">
        <is>
          <t>BOS</t>
        </is>
      </c>
      <c r="D834" t="inlineStr">
        <is>
          <t>F</t>
        </is>
      </c>
      <c r="E834" t="n">
        <v>19</v>
      </c>
      <c r="F834" t="n">
        <v>0</v>
      </c>
      <c r="G834" t="inlineStr">
        <is>
          <t>YES</t>
        </is>
      </c>
      <c r="I834" t="n">
        <v>0</v>
      </c>
      <c r="J834" s="31" t="n">
        <v>0</v>
      </c>
      <c r="K834" s="32" t="n">
        <v>0</v>
      </c>
      <c r="L834" s="31" t="n">
        <v>0</v>
      </c>
      <c r="M834" s="48" t="n">
        <v>3.5</v>
      </c>
      <c r="N834" s="48" t="n">
        <v>3</v>
      </c>
      <c r="O834" s="49" t="inlineStr">
        <is>
          <t>A hard-working forward, who plays well defensively, the offensive aspect of his game is a work in progress. Has the potential to become a solid two-way player in a bottom-six role.</t>
        </is>
      </c>
    </row>
    <row r="835">
      <c r="A835" s="47" t="inlineStr">
        <is>
          <t>☐</t>
        </is>
      </c>
      <c r="B835" t="inlineStr">
        <is>
          <t>Cooper Foster</t>
        </is>
      </c>
      <c r="C835" t="inlineStr">
        <is>
          <t>PIT</t>
        </is>
      </c>
      <c r="D835" t="inlineStr">
        <is>
          <t>F</t>
        </is>
      </c>
      <c r="E835" t="n">
        <v>21</v>
      </c>
      <c r="F835" t="n">
        <v>0</v>
      </c>
      <c r="G835" t="inlineStr">
        <is>
          <t>YES</t>
        </is>
      </c>
      <c r="I835" t="n">
        <v>0</v>
      </c>
      <c r="J835" s="31" t="n">
        <v>0</v>
      </c>
      <c r="K835" s="32" t="n">
        <v>0</v>
      </c>
      <c r="L835" s="31" t="n">
        <v>0</v>
      </c>
      <c r="M835" s="48" t="n">
        <v>3.5</v>
      </c>
      <c r="N835" s="48" t="n">
        <v>3</v>
      </c>
      <c r="O835" s="49" t="inlineStr">
        <is>
          <t>A more diminutive but elusive playmaker with an intense and high motor. Deceptive skill with middle-six upside.</t>
        </is>
      </c>
    </row>
    <row r="836">
      <c r="A836" s="47" t="inlineStr">
        <is>
          <t>☐</t>
        </is>
      </c>
      <c r="B836" t="inlineStr">
        <is>
          <t>Daniel Salonen</t>
        </is>
      </c>
      <c r="C836" t="inlineStr">
        <is>
          <t>EDM</t>
        </is>
      </c>
      <c r="D836" t="inlineStr">
        <is>
          <t>G</t>
        </is>
      </c>
      <c r="E836" t="n">
        <v>20</v>
      </c>
      <c r="F836" t="n">
        <v>0</v>
      </c>
      <c r="G836" t="inlineStr">
        <is>
          <t>YES</t>
        </is>
      </c>
      <c r="I836" t="n">
        <v>0</v>
      </c>
      <c r="J836" s="31" t="n">
        <v>0</v>
      </c>
      <c r="K836" s="32" t="n">
        <v>0</v>
      </c>
      <c r="L836" s="31" t="n">
        <v>0</v>
      </c>
      <c r="M836" s="48" t="n">
        <v>3.5</v>
      </c>
      <c r="N836" s="48" t="n">
        <v>3</v>
      </c>
      <c r="O836" s="49" t="inlineStr">
        <is>
          <t>A right-handed catching goaltender.</t>
        </is>
      </c>
    </row>
    <row r="837">
      <c r="A837" s="47" t="inlineStr">
        <is>
          <t>☐</t>
        </is>
      </c>
      <c r="B837" t="inlineStr">
        <is>
          <t>Eetu Liukas</t>
        </is>
      </c>
      <c r="C837" t="inlineStr">
        <is>
          <t>(N/A)</t>
        </is>
      </c>
      <c r="D837" t="inlineStr">
        <is>
          <t>F</t>
        </is>
      </c>
      <c r="E837" t="n">
        <v>23</v>
      </c>
      <c r="F837" t="n">
        <v>0</v>
      </c>
      <c r="G837" t="inlineStr">
        <is>
          <t>YES</t>
        </is>
      </c>
      <c r="I837" t="n">
        <v>0</v>
      </c>
      <c r="J837" s="31" t="n">
        <v>0</v>
      </c>
      <c r="K837" s="32" t="n">
        <v>0</v>
      </c>
      <c r="L837" s="31" t="n">
        <v>0</v>
      </c>
      <c r="M837" s="48" t="n">
        <v>3.5</v>
      </c>
      <c r="N837" s="48" t="n">
        <v>3</v>
      </c>
      <c r="O837" s="49" t="inlineStr">
        <is>
          <t>Hard-hitting winger who goes up and down his side of the ice willingly punishing opponents. His heavy shot punishes goalies, especially when his one-timer doesn’t give them time to get set.</t>
        </is>
      </c>
    </row>
    <row r="838">
      <c r="A838" s="47" t="inlineStr">
        <is>
          <t>☐</t>
        </is>
      </c>
      <c r="B838" t="inlineStr">
        <is>
          <t>Evan Passmore</t>
        </is>
      </c>
      <c r="C838" t="inlineStr">
        <is>
          <t>NYR</t>
        </is>
      </c>
      <c r="D838" t="inlineStr">
        <is>
          <t>D</t>
        </is>
      </c>
      <c r="E838" t="n">
        <v>19</v>
      </c>
      <c r="F838" t="n">
        <v>0</v>
      </c>
      <c r="G838" t="inlineStr">
        <is>
          <t>YES</t>
        </is>
      </c>
      <c r="I838" t="n">
        <v>0</v>
      </c>
      <c r="J838" s="31" t="n">
        <v>0</v>
      </c>
      <c r="K838" s="32" t="n">
        <v>0</v>
      </c>
      <c r="L838" s="31" t="n">
        <v>0</v>
      </c>
      <c r="M838" s="48" t="n">
        <v>3.5</v>
      </c>
      <c r="N838" s="48" t="n">
        <v>3</v>
      </c>
      <c r="O838" s="49" t="inlineStr">
        <is>
          <t>A big, mobile defenseman who projects as a bottom-pairing defenseman with penalty kill usage.</t>
        </is>
      </c>
    </row>
    <row r="839">
      <c r="A839" s="47" t="inlineStr">
        <is>
          <t>☐</t>
        </is>
      </c>
      <c r="B839" t="inlineStr">
        <is>
          <t>Graeme Clarke</t>
        </is>
      </c>
      <c r="C839" t="inlineStr">
        <is>
          <t>OTT</t>
        </is>
      </c>
      <c r="D839" t="inlineStr">
        <is>
          <t>F</t>
        </is>
      </c>
      <c r="E839" t="n">
        <v>25</v>
      </c>
      <c r="F839" t="n">
        <v>3</v>
      </c>
      <c r="G839" t="inlineStr">
        <is>
          <t>YES</t>
        </is>
      </c>
      <c r="I839" t="n">
        <v>0</v>
      </c>
      <c r="J839" s="31" t="n">
        <v>0</v>
      </c>
      <c r="K839" s="32" t="n">
        <v>0</v>
      </c>
      <c r="L839" s="31" t="n">
        <v>0</v>
      </c>
      <c r="M839" s="48" t="n">
        <v>3.5</v>
      </c>
      <c r="N839" s="48" t="n">
        <v>3</v>
      </c>
      <c r="O839" s="49" t="inlineStr">
        <is>
          <t>An organizational depth forward with no fantasy value.</t>
        </is>
      </c>
    </row>
    <row r="840">
      <c r="A840" s="47" t="inlineStr">
        <is>
          <t>☐</t>
        </is>
      </c>
      <c r="B840" t="inlineStr">
        <is>
          <t>Jacob Kvasnicka</t>
        </is>
      </c>
      <c r="C840" t="inlineStr">
        <is>
          <t>NYI</t>
        </is>
      </c>
      <c r="D840" t="inlineStr">
        <is>
          <t>F</t>
        </is>
      </c>
      <c r="E840" t="n">
        <v>19</v>
      </c>
      <c r="F840" t="n">
        <v>0</v>
      </c>
      <c r="G840" t="inlineStr">
        <is>
          <t>YES</t>
        </is>
      </c>
      <c r="I840" t="n">
        <v>0</v>
      </c>
      <c r="J840" s="31" t="n">
        <v>0</v>
      </c>
      <c r="K840" s="32" t="n">
        <v>0</v>
      </c>
      <c r="L840" s="31" t="n">
        <v>0</v>
      </c>
      <c r="M840" s="48" t="n">
        <v>3.5</v>
      </c>
      <c r="N840" s="48" t="n">
        <v>3</v>
      </c>
      <c r="O840" s="49" t="inlineStr">
        <is>
          <t>A speedy, energetic winger who is an explosive skater and works hard in all three zones. Potentially become a bottom-six forward and see usage on the penalty kill.</t>
        </is>
      </c>
    </row>
    <row r="841">
      <c r="A841" s="47" t="inlineStr">
        <is>
          <t>☐</t>
        </is>
      </c>
      <c r="B841" t="inlineStr">
        <is>
          <t>Jakub Fibigr</t>
        </is>
      </c>
      <c r="C841" t="inlineStr">
        <is>
          <t>SEA</t>
        </is>
      </c>
      <c r="D841" t="inlineStr">
        <is>
          <t>D</t>
        </is>
      </c>
      <c r="E841" t="n">
        <v>20</v>
      </c>
      <c r="F841" t="n">
        <v>0</v>
      </c>
      <c r="G841" t="inlineStr">
        <is>
          <t>YES</t>
        </is>
      </c>
      <c r="I841" t="n">
        <v>0</v>
      </c>
      <c r="J841" s="31" t="n">
        <v>0</v>
      </c>
      <c r="K841" s="32" t="n">
        <v>0</v>
      </c>
      <c r="L841" s="31" t="n">
        <v>0</v>
      </c>
      <c r="M841" s="48" t="n">
        <v>3.5</v>
      </c>
      <c r="N841" s="48" t="n">
        <v>3</v>
      </c>
      <c r="O841" s="49" t="inlineStr">
        <is>
          <t>A mobile two-way defenseman who makes an impact in all three zones on the ice with good offensive instincts and playmaking ability.</t>
        </is>
      </c>
    </row>
    <row r="842">
      <c r="A842" s="47" t="inlineStr">
        <is>
          <t>☐</t>
        </is>
      </c>
      <c r="B842" t="inlineStr">
        <is>
          <t>Joaquim Lemay</t>
        </is>
      </c>
      <c r="C842" t="inlineStr">
        <is>
          <t>WSH</t>
        </is>
      </c>
      <c r="D842" t="inlineStr">
        <is>
          <t>D</t>
        </is>
      </c>
      <c r="E842" t="n">
        <v>24</v>
      </c>
      <c r="F842" t="n">
        <v>0</v>
      </c>
      <c r="G842" t="inlineStr">
        <is>
          <t>YES</t>
        </is>
      </c>
      <c r="I842" t="n">
        <v>0</v>
      </c>
      <c r="J842" s="31" t="n">
        <v>0</v>
      </c>
      <c r="K842" s="32" t="n">
        <v>0</v>
      </c>
      <c r="L842" s="31" t="n">
        <v>0</v>
      </c>
      <c r="M842" s="48" t="n">
        <v>3.5</v>
      </c>
      <c r="N842" s="48" t="n">
        <v>3</v>
      </c>
      <c r="O842" s="49" t="inlineStr">
        <is>
          <t>Lemay is a two-way defenseman who can skate and pass under pressure. In the offense zone he can set up plays well but needs to improve in all aspects</t>
        </is>
      </c>
    </row>
    <row r="843">
      <c r="A843" s="47" t="inlineStr">
        <is>
          <t>☐</t>
        </is>
      </c>
      <c r="B843" t="inlineStr">
        <is>
          <t>Kirill Dolzhenkov</t>
        </is>
      </c>
      <c r="C843" t="inlineStr">
        <is>
          <t>CBJ</t>
        </is>
      </c>
      <c r="D843" t="inlineStr">
        <is>
          <t>F</t>
        </is>
      </c>
      <c r="E843" t="n">
        <v>22</v>
      </c>
      <c r="F843" t="n">
        <v>0</v>
      </c>
      <c r="G843" t="inlineStr">
        <is>
          <t>YES</t>
        </is>
      </c>
      <c r="I843" t="n">
        <v>0</v>
      </c>
      <c r="J843" s="31" t="n">
        <v>0</v>
      </c>
      <c r="K843" s="32" t="n">
        <v>0</v>
      </c>
      <c r="L843" s="31" t="n">
        <v>0</v>
      </c>
      <c r="M843" s="48" t="n">
        <v>3.5</v>
      </c>
      <c r="N843" s="48" t="n">
        <v>3</v>
      </c>
      <c r="O843" s="49" t="inlineStr">
        <is>
          <t>A massive winger with questionable decision-making and defensive play, he needs to learn how to utilize his size correctly. Has a great shot and solid offensive instincts.</t>
        </is>
      </c>
    </row>
    <row r="844">
      <c r="A844" s="47" t="inlineStr">
        <is>
          <t>☐</t>
        </is>
      </c>
      <c r="B844" t="inlineStr">
        <is>
          <t>Kirill Yemelyanov</t>
        </is>
      </c>
      <c r="C844" t="inlineStr">
        <is>
          <t>BOS</t>
        </is>
      </c>
      <c r="D844" t="inlineStr">
        <is>
          <t>F</t>
        </is>
      </c>
      <c r="E844" t="n">
        <v>19</v>
      </c>
      <c r="F844" t="n">
        <v>0</v>
      </c>
      <c r="G844" t="inlineStr">
        <is>
          <t>YES</t>
        </is>
      </c>
      <c r="I844" t="n">
        <v>0</v>
      </c>
      <c r="J844" s="31" t="n">
        <v>0</v>
      </c>
      <c r="K844" s="32" t="n">
        <v>0</v>
      </c>
      <c r="L844" s="31" t="n">
        <v>0</v>
      </c>
      <c r="M844" s="48" t="n">
        <v>3.5</v>
      </c>
      <c r="N844" s="48" t="n">
        <v>3</v>
      </c>
      <c r="O844" s="49" t="inlineStr">
        <is>
          <t>A creative center who has a high IQ and is an offensive threat. Needs to work on his defensive play and overall 200-foot game. Although he is physically raw and needs to fill out, he is showing potential as a middle-six forward.</t>
        </is>
      </c>
    </row>
    <row r="845">
      <c r="A845" s="47" t="inlineStr">
        <is>
          <t>☐</t>
        </is>
      </c>
      <c r="B845" t="inlineStr">
        <is>
          <t>Kyle Masters</t>
        </is>
      </c>
      <c r="C845" t="inlineStr">
        <is>
          <t>ANA</t>
        </is>
      </c>
      <c r="D845" t="inlineStr">
        <is>
          <t>D</t>
        </is>
      </c>
      <c r="E845" t="n">
        <v>23</v>
      </c>
      <c r="F845" t="n">
        <v>0</v>
      </c>
      <c r="G845" t="inlineStr">
        <is>
          <t>YES</t>
        </is>
      </c>
      <c r="I845" t="n">
        <v>0</v>
      </c>
      <c r="J845" s="31" t="n">
        <v>0</v>
      </c>
      <c r="K845" s="32" t="n">
        <v>0</v>
      </c>
      <c r="L845" s="31" t="n">
        <v>0</v>
      </c>
      <c r="M845" s="48" t="n">
        <v>3.5</v>
      </c>
      <c r="N845" s="48" t="n">
        <v>3</v>
      </c>
      <c r="O845" s="49" t="inlineStr">
        <is>
          <t>A puck-moving defenseman with great vision and offensive upside.</t>
        </is>
      </c>
    </row>
    <row r="846">
      <c r="A846" s="47" t="inlineStr">
        <is>
          <t>☐</t>
        </is>
      </c>
      <c r="B846" t="inlineStr">
        <is>
          <t>Matvey Guskov</t>
        </is>
      </c>
      <c r="C846" t="inlineStr">
        <is>
          <t>MIN</t>
        </is>
      </c>
      <c r="D846" t="inlineStr">
        <is>
          <t>F</t>
        </is>
      </c>
      <c r="E846" t="n">
        <v>25</v>
      </c>
      <c r="F846" t="n">
        <v>0</v>
      </c>
      <c r="G846" t="inlineStr">
        <is>
          <t>YES</t>
        </is>
      </c>
      <c r="I846" t="n">
        <v>0</v>
      </c>
      <c r="J846" s="31" t="n">
        <v>0</v>
      </c>
      <c r="K846" s="32" t="n">
        <v>0</v>
      </c>
      <c r="L846" s="31" t="n">
        <v>0</v>
      </c>
      <c r="M846" s="48" t="n">
        <v>3.5</v>
      </c>
      <c r="N846" s="48" t="n">
        <v>3</v>
      </c>
      <c r="O846" s="49" t="inlineStr">
        <is>
          <t>Guskov is a 200-foot player who flashes offensive tools but consistency and opportunity are an issue at the moment.</t>
        </is>
      </c>
    </row>
    <row r="847">
      <c r="A847" s="47" t="inlineStr">
        <is>
          <t>☐</t>
        </is>
      </c>
      <c r="B847" t="inlineStr">
        <is>
          <t>Maxim Mayorov</t>
        </is>
      </c>
      <c r="C847" t="inlineStr">
        <is>
          <t>DAL</t>
        </is>
      </c>
      <c r="D847" t="inlineStr">
        <is>
          <t>G</t>
        </is>
      </c>
      <c r="E847" t="n">
        <v>22</v>
      </c>
      <c r="F847" t="n">
        <v>0</v>
      </c>
      <c r="G847" t="inlineStr">
        <is>
          <t>YES</t>
        </is>
      </c>
      <c r="I847" t="n">
        <v>0</v>
      </c>
      <c r="J847" s="31" t="n">
        <v>0</v>
      </c>
      <c r="K847" s="32" t="n">
        <v>0</v>
      </c>
      <c r="L847" s="31" t="n">
        <v>0</v>
      </c>
      <c r="M847" s="48" t="n">
        <v>3.5</v>
      </c>
      <c r="N847" s="48" t="n">
        <v>3</v>
      </c>
      <c r="O847" s="49" t="inlineStr">
        <is>
          <t>A massive, deliberate, and calculated goaltender.</t>
        </is>
      </c>
    </row>
    <row r="848">
      <c r="A848" s="47" t="inlineStr">
        <is>
          <t>☐</t>
        </is>
      </c>
      <c r="B848" t="inlineStr">
        <is>
          <t>Melvin Novotny</t>
        </is>
      </c>
      <c r="C848" t="inlineStr">
        <is>
          <t>BUF</t>
        </is>
      </c>
      <c r="D848" t="inlineStr">
        <is>
          <t>F</t>
        </is>
      </c>
      <c r="E848" t="n">
        <v>19</v>
      </c>
      <c r="F848" t="n">
        <v>0</v>
      </c>
      <c r="G848" t="inlineStr">
        <is>
          <t>YES</t>
        </is>
      </c>
      <c r="I848" t="n">
        <v>0</v>
      </c>
      <c r="J848" s="31" t="n">
        <v>0</v>
      </c>
      <c r="K848" s="32" t="n">
        <v>0</v>
      </c>
      <c r="L848" s="31" t="n">
        <v>0</v>
      </c>
      <c r="M848" s="48" t="n">
        <v>3.5</v>
      </c>
      <c r="N848" s="48" t="n">
        <v>3</v>
      </c>
      <c r="O848" s="49" t="inlineStr">
        <is>
          <t>An intense forward who can play both center and wing, with good hands, the ability to drive plays, and is not afraid to be physical. A late-round pick with intrigue who could develop into a bottom-six NHL forward.</t>
        </is>
      </c>
    </row>
    <row r="849">
      <c r="A849" s="47" t="inlineStr">
        <is>
          <t>☐</t>
        </is>
      </c>
      <c r="B849" t="inlineStr">
        <is>
          <t>Melvin Strahl</t>
        </is>
      </c>
      <c r="C849" t="inlineStr">
        <is>
          <t>CBJ</t>
        </is>
      </c>
      <c r="D849" t="inlineStr">
        <is>
          <t>G</t>
        </is>
      </c>
      <c r="E849" t="n">
        <v>21</v>
      </c>
      <c r="F849" t="n">
        <v>0</v>
      </c>
      <c r="G849" t="inlineStr">
        <is>
          <t>YES</t>
        </is>
      </c>
      <c r="I849" t="n">
        <v>0</v>
      </c>
      <c r="J849" s="31" t="n">
        <v>0</v>
      </c>
      <c r="K849" s="32" t="n">
        <v>0</v>
      </c>
      <c r="L849" s="31" t="n">
        <v>0</v>
      </c>
      <c r="M849" s="48" t="n">
        <v>3.5</v>
      </c>
      <c r="N849" s="48" t="n">
        <v>3</v>
      </c>
      <c r="O849" s="49" t="inlineStr">
        <is>
          <t>An athletic, big-framed goaltender who needs to fill out. Has strong lateral movement and rebound control.</t>
        </is>
      </c>
    </row>
    <row r="850">
      <c r="A850" s="47" t="inlineStr">
        <is>
          <t>☐</t>
        </is>
      </c>
      <c r="B850" t="inlineStr">
        <is>
          <t>Oskar Jellvik</t>
        </is>
      </c>
      <c r="C850" t="inlineStr">
        <is>
          <t>BOS</t>
        </is>
      </c>
      <c r="D850" t="inlineStr">
        <is>
          <t>F</t>
        </is>
      </c>
      <c r="E850" t="n">
        <v>23</v>
      </c>
      <c r="F850" t="n">
        <v>0</v>
      </c>
      <c r="G850" t="inlineStr">
        <is>
          <t>YES</t>
        </is>
      </c>
      <c r="I850" t="n">
        <v>0</v>
      </c>
      <c r="J850" s="31" t="n">
        <v>0</v>
      </c>
      <c r="K850" s="32" t="n">
        <v>0</v>
      </c>
      <c r="L850" s="31" t="n">
        <v>0</v>
      </c>
      <c r="M850" s="48" t="n">
        <v>3.5</v>
      </c>
      <c r="N850" s="48" t="n">
        <v>3</v>
      </c>
      <c r="O850" s="49" t="inlineStr">
        <is>
          <t>A more diminutive playmaking winger with a quick release that doesn’t shy away from being physical. He needs to get stronger on the puck and in the corners, and overall, he needs to be more challenging to play against.</t>
        </is>
      </c>
    </row>
    <row r="851">
      <c r="A851" s="47" t="inlineStr">
        <is>
          <t>☐</t>
        </is>
      </c>
      <c r="B851" t="inlineStr">
        <is>
          <t>Reese Laubach</t>
        </is>
      </c>
      <c r="C851" t="inlineStr">
        <is>
          <t>SJS</t>
        </is>
      </c>
      <c r="D851" t="inlineStr">
        <is>
          <t>F</t>
        </is>
      </c>
      <c r="E851" t="n">
        <v>22</v>
      </c>
      <c r="F851" t="n">
        <v>0</v>
      </c>
      <c r="G851" t="inlineStr">
        <is>
          <t>YES</t>
        </is>
      </c>
      <c r="I851" t="n">
        <v>0</v>
      </c>
      <c r="J851" s="31" t="n">
        <v>0</v>
      </c>
      <c r="K851" s="32" t="n">
        <v>0</v>
      </c>
      <c r="L851" s="31" t="n">
        <v>0</v>
      </c>
      <c r="M851" s="48" t="n">
        <v>3.5</v>
      </c>
      <c r="N851" s="48" t="n">
        <v>3</v>
      </c>
      <c r="O851" s="49" t="inlineStr">
        <is>
          <t>A fast skating center that can produce offensively.</t>
        </is>
      </c>
    </row>
    <row r="852">
      <c r="A852" s="47" t="inlineStr">
        <is>
          <t>☐</t>
        </is>
      </c>
      <c r="B852" t="inlineStr">
        <is>
          <t>Ryan Rucinski</t>
        </is>
      </c>
      <c r="C852" t="inlineStr">
        <is>
          <t>BUF</t>
        </is>
      </c>
      <c r="D852" t="inlineStr">
        <is>
          <t>F</t>
        </is>
      </c>
      <c r="E852" t="n">
        <v>19</v>
      </c>
      <c r="F852" t="n">
        <v>0</v>
      </c>
      <c r="G852" t="inlineStr">
        <is>
          <t>YES</t>
        </is>
      </c>
      <c r="I852" t="n">
        <v>0</v>
      </c>
      <c r="J852" s="31" t="n">
        <v>0</v>
      </c>
      <c r="K852" s="32" t="n">
        <v>0</v>
      </c>
      <c r="L852" s="31" t="n">
        <v>0</v>
      </c>
      <c r="M852" s="48" t="n">
        <v>3.5</v>
      </c>
      <c r="N852" s="48" t="n">
        <v>3</v>
      </c>
      <c r="O852" s="49" t="inlineStr">
        <is>
          <t>A hard-nosed center who is patient with the puck and shows offensive potential.</t>
        </is>
      </c>
    </row>
    <row r="853">
      <c r="A853" s="47" t="inlineStr">
        <is>
          <t>☐</t>
        </is>
      </c>
      <c r="B853" t="inlineStr">
        <is>
          <t>Santeri Sulku</t>
        </is>
      </c>
      <c r="C853" t="inlineStr">
        <is>
          <t>PHI</t>
        </is>
      </c>
      <c r="D853" t="inlineStr">
        <is>
          <t>F</t>
        </is>
      </c>
      <c r="E853" t="n">
        <v>22</v>
      </c>
      <c r="F853" t="n">
        <v>0</v>
      </c>
      <c r="G853" t="inlineStr">
        <is>
          <t>YES</t>
        </is>
      </c>
      <c r="I853" t="n">
        <v>0</v>
      </c>
      <c r="J853" s="31" t="n">
        <v>0</v>
      </c>
      <c r="K853" s="32" t="n">
        <v>0</v>
      </c>
      <c r="L853" s="31" t="n">
        <v>0</v>
      </c>
      <c r="M853" s="48" t="n">
        <v>3.5</v>
      </c>
      <c r="N853" s="48" t="n">
        <v>3</v>
      </c>
      <c r="O853" s="49" t="inlineStr">
        <is>
          <t>A moderately successful open-ice playmaker, Sulku possesses a lengthy frame in need of filling out and an overall skillset desiring considerable refinement.</t>
        </is>
      </c>
    </row>
    <row r="854">
      <c r="A854" s="47" t="inlineStr">
        <is>
          <t>☐</t>
        </is>
      </c>
      <c r="B854" t="inlineStr">
        <is>
          <t>Timofei Obvintsev</t>
        </is>
      </c>
      <c r="C854" t="inlineStr">
        <is>
          <t>TOR</t>
        </is>
      </c>
      <c r="D854" t="inlineStr">
        <is>
          <t>G</t>
        </is>
      </c>
      <c r="E854" t="n">
        <v>21</v>
      </c>
      <c r="F854" t="n">
        <v>0</v>
      </c>
      <c r="G854" t="inlineStr">
        <is>
          <t>YES</t>
        </is>
      </c>
      <c r="I854" t="n">
        <v>0</v>
      </c>
      <c r="J854" s="31" t="n">
        <v>0</v>
      </c>
      <c r="K854" s="32" t="n">
        <v>0</v>
      </c>
      <c r="L854" s="31" t="n">
        <v>0</v>
      </c>
      <c r="M854" s="48" t="n">
        <v>3.5</v>
      </c>
      <c r="N854" s="48" t="n">
        <v>3</v>
      </c>
      <c r="O854" s="49" t="inlineStr">
        <is>
          <t>A high-ceiling goaltender who plays a loose style of game, he’s technically raw and needs time to develop.</t>
        </is>
      </c>
    </row>
    <row r="855">
      <c r="A855" s="47" t="inlineStr">
        <is>
          <t>☐</t>
        </is>
      </c>
      <c r="B855" t="inlineStr">
        <is>
          <t>Will Cranley</t>
        </is>
      </c>
      <c r="C855" t="inlineStr">
        <is>
          <t>STL</t>
        </is>
      </c>
      <c r="D855" t="inlineStr">
        <is>
          <t>G</t>
        </is>
      </c>
      <c r="E855" t="n">
        <v>24</v>
      </c>
      <c r="F855" t="n">
        <v>0</v>
      </c>
      <c r="G855" t="inlineStr">
        <is>
          <t>YES</t>
        </is>
      </c>
      <c r="I855" t="n">
        <v>0</v>
      </c>
      <c r="J855" s="31" t="n">
        <v>0</v>
      </c>
      <c r="K855" s="32" t="n">
        <v>0</v>
      </c>
      <c r="L855" s="31" t="n">
        <v>0</v>
      </c>
      <c r="M855" s="48" t="n">
        <v>3.5</v>
      </c>
      <c r="N855" s="48" t="n">
        <v>3</v>
      </c>
      <c r="O855" s="49" t="inlineStr">
        <is>
          <t>A tall, athletic goaltender who has the raw tools to turn into an NHL goaltender if developed properly through the system.</t>
        </is>
      </c>
    </row>
    <row r="856">
      <c r="A856" s="47" t="inlineStr">
        <is>
          <t>☐</t>
        </is>
      </c>
      <c r="B856" t="inlineStr">
        <is>
          <t>Will Sharpe</t>
        </is>
      </c>
      <c r="C856" t="inlineStr">
        <is>
          <t>LAK</t>
        </is>
      </c>
      <c r="D856" t="inlineStr">
        <is>
          <t>D</t>
        </is>
      </c>
      <c r="E856" t="n">
        <v>19</v>
      </c>
      <c r="F856" t="n">
        <v>0</v>
      </c>
      <c r="G856" t="inlineStr">
        <is>
          <t>YES</t>
        </is>
      </c>
      <c r="I856" t="n">
        <v>0</v>
      </c>
      <c r="J856" s="31" t="n">
        <v>0</v>
      </c>
      <c r="K856" s="32" t="n">
        <v>0</v>
      </c>
      <c r="L856" s="31" t="n">
        <v>0</v>
      </c>
      <c r="M856" s="48" t="n">
        <v>3.5</v>
      </c>
      <c r="N856" s="48" t="n">
        <v>3</v>
      </c>
      <c r="O856" s="49" t="inlineStr">
        <is>
          <t>A skilled, puck-moving defenseman with excellent mobility who lacks defensive consistency and hockey sense. With proper development, he could become a middle pairing defenseman with usage on the power play and penalty kill.</t>
        </is>
      </c>
    </row>
    <row r="857">
      <c r="A857" s="47" t="inlineStr">
        <is>
          <t>☐</t>
        </is>
      </c>
      <c r="B857" t="inlineStr">
        <is>
          <t>Chase Bradley</t>
        </is>
      </c>
      <c r="C857" t="inlineStr">
        <is>
          <t>NSH</t>
        </is>
      </c>
      <c r="D857" t="inlineStr">
        <is>
          <t>F</t>
        </is>
      </c>
      <c r="E857" t="n">
        <v>24</v>
      </c>
      <c r="F857" t="n">
        <v>2</v>
      </c>
      <c r="G857" t="inlineStr">
        <is>
          <t>YES</t>
        </is>
      </c>
      <c r="I857" t="n">
        <v>0</v>
      </c>
      <c r="J857" s="31" t="n">
        <v>0</v>
      </c>
      <c r="K857" s="32" t="n">
        <v>0</v>
      </c>
      <c r="L857" s="31" t="n">
        <v>0</v>
      </c>
      <c r="M857" s="48" t="n">
        <v>3.5</v>
      </c>
      <c r="N857" s="48" t="n">
        <v>2.5</v>
      </c>
      <c r="O857" s="49" t="inlineStr">
        <is>
          <t>Smooth skating winger with good hockey sense. Reads the play well in the offensive zone.</t>
        </is>
      </c>
    </row>
    <row r="858">
      <c r="A858" s="47" t="inlineStr">
        <is>
          <t>☐</t>
        </is>
      </c>
      <c r="B858" t="inlineStr">
        <is>
          <t>Noah Steen</t>
        </is>
      </c>
      <c r="C858" t="inlineStr">
        <is>
          <t>TBL</t>
        </is>
      </c>
      <c r="D858" t="inlineStr">
        <is>
          <t>F</t>
        </is>
      </c>
      <c r="E858" t="n">
        <v>22</v>
      </c>
      <c r="F858" t="n">
        <v>0</v>
      </c>
      <c r="G858" t="inlineStr">
        <is>
          <t>YES</t>
        </is>
      </c>
      <c r="I858" t="n">
        <v>0</v>
      </c>
      <c r="J858" s="31" t="n">
        <v>0</v>
      </c>
      <c r="K858" s="32" t="n">
        <v>0</v>
      </c>
      <c r="L858" s="31" t="n">
        <v>0</v>
      </c>
      <c r="M858" s="48" t="n">
        <v>3.5</v>
      </c>
      <c r="N858" s="48" t="n">
        <v>2.5</v>
      </c>
      <c r="O858" s="49" t="inlineStr">
        <is>
          <t>Hardworking, defensive-minded forward. Has put up high PIM numbers so far in his career.</t>
        </is>
      </c>
    </row>
    <row r="859">
      <c r="A859" s="47" t="inlineStr">
        <is>
          <t>☐</t>
        </is>
      </c>
      <c r="B859" t="inlineStr">
        <is>
          <t>Bode Wilde</t>
        </is>
      </c>
      <c r="C859" t="inlineStr">
        <is>
          <t>(N/A)</t>
        </is>
      </c>
      <c r="D859" t="inlineStr">
        <is>
          <t>D</t>
        </is>
      </c>
      <c r="E859" t="n">
        <v>26</v>
      </c>
      <c r="F859" t="n">
        <v>0</v>
      </c>
      <c r="G859" t="inlineStr">
        <is>
          <t>YES</t>
        </is>
      </c>
      <c r="I859" t="n">
        <v>0</v>
      </c>
      <c r="J859" s="31" t="n">
        <v>0</v>
      </c>
      <c r="K859" s="32" t="n">
        <v>0</v>
      </c>
      <c r="L859" s="31" t="n">
        <v>0</v>
      </c>
      <c r="M859" s="48" t="n">
        <v>3.5</v>
      </c>
      <c r="N859" s="48" t="n">
        <v>2</v>
      </c>
      <c r="O859" s="49" t="inlineStr">
        <is>
          <t>A big strong physical player who can create space in the offensive zone.</t>
        </is>
      </c>
    </row>
    <row r="860">
      <c r="A860" s="47" t="inlineStr">
        <is>
          <t>☐</t>
        </is>
      </c>
      <c r="B860" t="inlineStr">
        <is>
          <t>Konnor Smith</t>
        </is>
      </c>
      <c r="C860" t="inlineStr">
        <is>
          <t>ANA</t>
        </is>
      </c>
      <c r="D860" t="inlineStr">
        <is>
          <t>D</t>
        </is>
      </c>
      <c r="E860" t="n">
        <v>21</v>
      </c>
      <c r="F860" t="n">
        <v>0</v>
      </c>
      <c r="G860" t="inlineStr">
        <is>
          <t>YES</t>
        </is>
      </c>
      <c r="I860" t="n">
        <v>0</v>
      </c>
      <c r="J860" s="31" t="n">
        <v>0</v>
      </c>
      <c r="K860" s="32" t="n">
        <v>0</v>
      </c>
      <c r="L860" s="31" t="n">
        <v>0</v>
      </c>
      <c r="M860" s="48" t="n">
        <v>3.5</v>
      </c>
      <c r="N860" s="48" t="n">
        <v>2</v>
      </c>
      <c r="O860" s="49" t="inlineStr">
        <is>
          <t>A big, physically aggressive defenseman who doesn’t produce much offensively. He needs to work on his positioning; his aggression leads to being out of position. He’s off the fantasy radar, but in deep leagues that value hits, he could be worth an add as he develops throughout his career.</t>
        </is>
      </c>
    </row>
    <row r="861">
      <c r="A861" s="47" t="inlineStr">
        <is>
          <t>☐</t>
        </is>
      </c>
      <c r="B861" t="inlineStr">
        <is>
          <t>Tnias Mathurin</t>
        </is>
      </c>
      <c r="C861" t="inlineStr">
        <is>
          <t>(N/A)</t>
        </is>
      </c>
      <c r="D861" t="inlineStr">
        <is>
          <t>D</t>
        </is>
      </c>
      <c r="E861" t="n">
        <v>22</v>
      </c>
      <c r="F861" t="n">
        <v>0</v>
      </c>
      <c r="G861" t="inlineStr">
        <is>
          <t>YES</t>
        </is>
      </c>
      <c r="I861" t="n">
        <v>0</v>
      </c>
      <c r="J861" s="31" t="n">
        <v>0</v>
      </c>
      <c r="K861" s="32" t="n">
        <v>0</v>
      </c>
      <c r="L861" s="31" t="n">
        <v>0</v>
      </c>
      <c r="M861" s="48" t="n">
        <v>3.5</v>
      </c>
      <c r="N861" s="48" t="n">
        <v>2</v>
      </c>
      <c r="O861" s="49" t="inlineStr">
        <is>
          <t>A steady, reliable, defense-minded defenseman. Plays physically and will make a hit to separate his opponent from the puck.</t>
        </is>
      </c>
    </row>
    <row r="862">
      <c r="A862" s="47" t="inlineStr">
        <is>
          <t>☐</t>
        </is>
      </c>
      <c r="B862" t="inlineStr">
        <is>
          <t>Sebastian Soini</t>
        </is>
      </c>
      <c r="C862" t="inlineStr">
        <is>
          <t>MIN</t>
        </is>
      </c>
      <c r="D862" t="inlineStr">
        <is>
          <t>D</t>
        </is>
      </c>
      <c r="E862" t="n">
        <v>20</v>
      </c>
      <c r="F862" t="n">
        <v>0</v>
      </c>
      <c r="G862" t="inlineStr">
        <is>
          <t>YES</t>
        </is>
      </c>
      <c r="I862" t="n">
        <v>0</v>
      </c>
      <c r="J862" s="31" t="n">
        <v>0</v>
      </c>
      <c r="K862" s="32" t="n">
        <v>0</v>
      </c>
      <c r="L862" s="31" t="n">
        <v>0</v>
      </c>
      <c r="M862" s="48" t="n">
        <v>3</v>
      </c>
      <c r="N862" s="48" t="n">
        <v>7</v>
      </c>
      <c r="O862" s="49" t="inlineStr">
        <is>
          <t>A tall, rangy defenseman that doesn’t make mistakes.</t>
        </is>
      </c>
    </row>
    <row r="863">
      <c r="A863" s="47" t="inlineStr">
        <is>
          <t>☐</t>
        </is>
      </c>
      <c r="B863" t="inlineStr">
        <is>
          <t>Gleb Veremyev</t>
        </is>
      </c>
      <c r="C863" t="inlineStr">
        <is>
          <t>NYI</t>
        </is>
      </c>
      <c r="D863" t="inlineStr">
        <is>
          <t>F</t>
        </is>
      </c>
      <c r="E863" t="n">
        <v>21</v>
      </c>
      <c r="F863" t="n">
        <v>0</v>
      </c>
      <c r="G863" t="inlineStr">
        <is>
          <t>YES</t>
        </is>
      </c>
      <c r="I863" t="n">
        <v>0</v>
      </c>
      <c r="J863" s="31" t="n">
        <v>0</v>
      </c>
      <c r="K863" s="32" t="n">
        <v>0</v>
      </c>
      <c r="L863" s="31" t="n">
        <v>0</v>
      </c>
      <c r="M863" s="48" t="n">
        <v>3</v>
      </c>
      <c r="N863" s="48" t="n">
        <v>6</v>
      </c>
      <c r="O863" s="49" t="inlineStr">
        <is>
          <t>A power forward faceoff specialist who plays a responsible two-way game and isn’t afraid to forecheck and do the dirty work. The ceiling is a bottom-six center that excels at faceoffs. You could find value in deep leagues that value faceoff wins.</t>
        </is>
      </c>
    </row>
    <row r="864">
      <c r="A864" s="47" t="inlineStr">
        <is>
          <t>☐</t>
        </is>
      </c>
      <c r="B864" t="inlineStr">
        <is>
          <t>Taige Harding</t>
        </is>
      </c>
      <c r="C864" t="inlineStr">
        <is>
          <t>CHI</t>
        </is>
      </c>
      <c r="D864" t="inlineStr">
        <is>
          <t>D</t>
        </is>
      </c>
      <c r="E864" t="n">
        <v>24</v>
      </c>
      <c r="F864" t="n">
        <v>0</v>
      </c>
      <c r="G864" t="inlineStr">
        <is>
          <t>YES</t>
        </is>
      </c>
      <c r="I864" t="n">
        <v>0</v>
      </c>
      <c r="J864" s="31" t="n">
        <v>0</v>
      </c>
      <c r="K864" s="32" t="n">
        <v>0</v>
      </c>
      <c r="L864" s="31" t="n">
        <v>0</v>
      </c>
      <c r="M864" s="48" t="n">
        <v>3</v>
      </c>
      <c r="N864" s="48" t="n">
        <v>5.5</v>
      </c>
      <c r="O864" s="49" t="inlineStr">
        <is>
          <t>A big-bodied, defense-minded defenseman.</t>
        </is>
      </c>
    </row>
    <row r="865">
      <c r="A865" s="47" t="inlineStr">
        <is>
          <t>☐</t>
        </is>
      </c>
      <c r="B865" t="inlineStr">
        <is>
          <t>Arseni Koromyslov</t>
        </is>
      </c>
      <c r="C865" t="inlineStr">
        <is>
          <t>STL</t>
        </is>
      </c>
      <c r="D865" t="inlineStr">
        <is>
          <t>D</t>
        </is>
      </c>
      <c r="E865" t="n">
        <v>22</v>
      </c>
      <c r="F865" t="n">
        <v>0</v>
      </c>
      <c r="G865" t="inlineStr">
        <is>
          <t>YES</t>
        </is>
      </c>
      <c r="I865" t="n">
        <v>0</v>
      </c>
      <c r="J865" s="31" t="n">
        <v>0</v>
      </c>
      <c r="K865" s="32" t="n">
        <v>0</v>
      </c>
      <c r="L865" s="31" t="n">
        <v>0</v>
      </c>
      <c r="M865" s="48" t="n">
        <v>3</v>
      </c>
      <c r="N865" s="48" t="n">
        <v>5</v>
      </c>
      <c r="O865" s="49" t="inlineStr">
        <is>
          <t>Koromyslov has the raw tools to be a useful defenceman at the next level, likely lower down the lineup. He skates well and has a big frame, also possessing good puck skills which all combined makes him an effective transition player. As of right now, his offensive potential seems limited but if he can refine his game and add to his toolkit, that could possibly change.</t>
        </is>
      </c>
    </row>
    <row r="866">
      <c r="A866" s="47" t="inlineStr">
        <is>
          <t>☐</t>
        </is>
      </c>
      <c r="B866" t="inlineStr">
        <is>
          <t>Caleb MacDonald</t>
        </is>
      </c>
      <c r="C866" t="inlineStr">
        <is>
          <t>CBJ</t>
        </is>
      </c>
      <c r="D866" t="inlineStr">
        <is>
          <t>D</t>
        </is>
      </c>
      <c r="E866" t="n">
        <v>23</v>
      </c>
      <c r="F866" t="n">
        <v>0</v>
      </c>
      <c r="G866" t="inlineStr">
        <is>
          <t>YES</t>
        </is>
      </c>
      <c r="I866" t="n">
        <v>0</v>
      </c>
      <c r="J866" s="31" t="n">
        <v>0</v>
      </c>
      <c r="K866" s="32" t="n">
        <v>0</v>
      </c>
      <c r="L866" s="31" t="n">
        <v>0</v>
      </c>
      <c r="M866" s="48" t="n">
        <v>3</v>
      </c>
      <c r="N866" s="48" t="n">
        <v>5</v>
      </c>
      <c r="O866" s="49" t="inlineStr">
        <is>
          <t>A big, strong, defense-minded defenseman who excels at blocking shots.</t>
        </is>
      </c>
    </row>
    <row r="867">
      <c r="A867" s="47" t="inlineStr">
        <is>
          <t>☐</t>
        </is>
      </c>
      <c r="B867" t="inlineStr">
        <is>
          <t>Stevie Leskovar</t>
        </is>
      </c>
      <c r="C867" t="inlineStr">
        <is>
          <t>MIN</t>
        </is>
      </c>
      <c r="D867" t="inlineStr">
        <is>
          <t>D</t>
        </is>
      </c>
      <c r="E867" t="n">
        <v>22</v>
      </c>
      <c r="F867" t="n">
        <v>0</v>
      </c>
      <c r="G867" t="inlineStr">
        <is>
          <t>YES</t>
        </is>
      </c>
      <c r="I867" t="n">
        <v>0</v>
      </c>
      <c r="J867" s="31" t="n">
        <v>0</v>
      </c>
      <c r="K867" s="32" t="n">
        <v>0</v>
      </c>
      <c r="L867" s="31" t="n">
        <v>0</v>
      </c>
      <c r="M867" s="48" t="n">
        <v>3</v>
      </c>
      <c r="N867" s="48" t="n">
        <v>5</v>
      </c>
      <c r="O867" s="49" t="inlineStr">
        <is>
          <t>A very physical shutdown defenseman.</t>
        </is>
      </c>
    </row>
    <row r="868">
      <c r="A868" s="47" t="inlineStr">
        <is>
          <t>☐</t>
        </is>
      </c>
      <c r="B868" t="inlineStr">
        <is>
          <t>Niilopekka Muhonen</t>
        </is>
      </c>
      <c r="C868" t="inlineStr">
        <is>
          <t>DAL</t>
        </is>
      </c>
      <c r="D868" t="inlineStr">
        <is>
          <t>D</t>
        </is>
      </c>
      <c r="E868" t="n">
        <v>20</v>
      </c>
      <c r="F868" t="n">
        <v>0</v>
      </c>
      <c r="G868" t="inlineStr">
        <is>
          <t>YES</t>
        </is>
      </c>
      <c r="I868" t="n">
        <v>0</v>
      </c>
      <c r="J868" s="31" t="n">
        <v>0</v>
      </c>
      <c r="K868" s="32" t="n">
        <v>0</v>
      </c>
      <c r="L868" s="31" t="n">
        <v>0</v>
      </c>
      <c r="M868" s="48" t="n">
        <v>3</v>
      </c>
      <c r="N868" s="48" t="n">
        <v>4.5</v>
      </c>
      <c r="O868" s="49" t="inlineStr">
        <is>
          <t>Tall, left-shot, defense-first blueliner who moves well for his size and leans on reach, physical play, and simple outlets. Projects as a low event, minutes eating depth option that helps more in hits and blocks than raw point totals.</t>
        </is>
      </c>
    </row>
    <row r="869">
      <c r="A869" s="47" t="inlineStr">
        <is>
          <t>☐</t>
        </is>
      </c>
      <c r="B869" t="inlineStr">
        <is>
          <t>Noah Beck</t>
        </is>
      </c>
      <c r="C869" t="inlineStr">
        <is>
          <t>(N/A)</t>
        </is>
      </c>
      <c r="D869" t="inlineStr">
        <is>
          <t>D</t>
        </is>
      </c>
      <c r="E869" t="n">
        <v>25</v>
      </c>
      <c r="F869" t="n">
        <v>0</v>
      </c>
      <c r="G869" t="inlineStr">
        <is>
          <t>YES</t>
        </is>
      </c>
      <c r="I869" t="n">
        <v>0</v>
      </c>
      <c r="J869" s="31" t="n">
        <v>0</v>
      </c>
      <c r="K869" s="32" t="n">
        <v>0</v>
      </c>
      <c r="L869" s="31" t="n">
        <v>0</v>
      </c>
      <c r="M869" s="48" t="n">
        <v>3</v>
      </c>
      <c r="N869" s="48" t="n">
        <v>4.5</v>
      </c>
      <c r="O869" s="49" t="inlineStr">
        <is>
          <t>Intelligent and mobile two-way defenseman with decent offensive potential and NHL-ready size</t>
        </is>
      </c>
    </row>
    <row r="870">
      <c r="A870" s="47" t="inlineStr">
        <is>
          <t>☐</t>
        </is>
      </c>
      <c r="B870" t="inlineStr">
        <is>
          <t>Oliver Johansson</t>
        </is>
      </c>
      <c r="C870" t="inlineStr">
        <is>
          <t>OTT</t>
        </is>
      </c>
      <c r="D870" t="inlineStr">
        <is>
          <t>F</t>
        </is>
      </c>
      <c r="E870" t="n">
        <v>23</v>
      </c>
      <c r="F870" t="n">
        <v>0</v>
      </c>
      <c r="G870" t="inlineStr">
        <is>
          <t>YES</t>
        </is>
      </c>
      <c r="I870" t="n">
        <v>0</v>
      </c>
      <c r="J870" s="31" t="n">
        <v>0</v>
      </c>
      <c r="K870" s="32" t="n">
        <v>0</v>
      </c>
      <c r="L870" s="31" t="n">
        <v>0</v>
      </c>
      <c r="M870" s="48" t="n">
        <v>3</v>
      </c>
      <c r="N870" s="48" t="n">
        <v>4.5</v>
      </c>
      <c r="O870" s="49" t="inlineStr">
        <is>
          <t>Limited games played in his draft year but sneaky quick with strong offensive instincts. Needs more game time to get a decent read on his upside.</t>
        </is>
      </c>
    </row>
    <row r="871">
      <c r="A871" s="47" t="inlineStr">
        <is>
          <t>☐</t>
        </is>
      </c>
      <c r="B871" t="inlineStr">
        <is>
          <t>Patrick Geary</t>
        </is>
      </c>
      <c r="C871" t="inlineStr">
        <is>
          <t>BUF</t>
        </is>
      </c>
      <c r="D871" t="inlineStr">
        <is>
          <t>D</t>
        </is>
      </c>
      <c r="E871" t="n">
        <v>22</v>
      </c>
      <c r="F871" t="n">
        <v>0</v>
      </c>
      <c r="G871" t="inlineStr">
        <is>
          <t>YES</t>
        </is>
      </c>
      <c r="I871" t="n">
        <v>0</v>
      </c>
      <c r="J871" s="31" t="n">
        <v>0</v>
      </c>
      <c r="K871" s="32" t="n">
        <v>0</v>
      </c>
      <c r="L871" s="31" t="n">
        <v>0</v>
      </c>
      <c r="M871" s="48" t="n">
        <v>3</v>
      </c>
      <c r="N871" s="48" t="n">
        <v>4.5</v>
      </c>
      <c r="O871" s="49" t="inlineStr">
        <is>
          <t>A high character, physical, defense-minded defenseman.</t>
        </is>
      </c>
    </row>
    <row r="872">
      <c r="A872" s="47" t="inlineStr">
        <is>
          <t>☐</t>
        </is>
      </c>
      <c r="B872" t="inlineStr">
        <is>
          <t>Sam McCue</t>
        </is>
      </c>
      <c r="C872" t="inlineStr">
        <is>
          <t>TOR</t>
        </is>
      </c>
      <c r="D872" t="inlineStr">
        <is>
          <t>F</t>
        </is>
      </c>
      <c r="E872" t="n">
        <v>20</v>
      </c>
      <c r="F872" t="n">
        <v>0</v>
      </c>
      <c r="G872" t="inlineStr">
        <is>
          <t>YES</t>
        </is>
      </c>
      <c r="I872" t="n">
        <v>0</v>
      </c>
      <c r="J872" s="31" t="n">
        <v>0</v>
      </c>
      <c r="K872" s="32" t="n">
        <v>0</v>
      </c>
      <c r="L872" s="31" t="n">
        <v>0</v>
      </c>
      <c r="M872" s="48" t="n">
        <v>3</v>
      </c>
      <c r="N872" s="48" t="n">
        <v>4.5</v>
      </c>
      <c r="O872" s="49" t="inlineStr">
        <is>
          <t>A physical two-way forward who plays with high energy and is unafraid to go to the net.</t>
        </is>
      </c>
    </row>
    <row r="873">
      <c r="A873" s="47" t="inlineStr">
        <is>
          <t>☐</t>
        </is>
      </c>
      <c r="B873" t="inlineStr">
        <is>
          <t>Benoit-Olivier Groulx</t>
        </is>
      </c>
      <c r="C873" t="inlineStr">
        <is>
          <t>TOR</t>
        </is>
      </c>
      <c r="D873" t="inlineStr">
        <is>
          <t>F</t>
        </is>
      </c>
      <c r="E873" t="n">
        <v>26</v>
      </c>
      <c r="F873" t="n">
        <v>0</v>
      </c>
      <c r="G873" t="inlineStr">
        <is>
          <t>YES</t>
        </is>
      </c>
      <c r="I873" t="n">
        <v>13</v>
      </c>
      <c r="J873" s="31" t="n">
        <v>9.94</v>
      </c>
      <c r="K873" s="32" t="n">
        <v>0.76</v>
      </c>
      <c r="L873" s="31" t="n">
        <v>11.98</v>
      </c>
      <c r="M873" s="48" t="n">
        <v>3</v>
      </c>
      <c r="N873" s="48" t="n">
        <v>4</v>
      </c>
      <c r="O873" s="49" t="inlineStr">
        <is>
          <t>A smart, feisty center who has a high IQ and lots of skill. Could become a good checking-line pivot at the pro level.</t>
        </is>
      </c>
      <c r="P873" t="inlineStr">
        <is>
          <t>no NHL record - import or junior</t>
        </is>
      </c>
    </row>
    <row r="874">
      <c r="A874" s="47" t="inlineStr">
        <is>
          <t>☐</t>
        </is>
      </c>
      <c r="B874" t="inlineStr">
        <is>
          <t>Hunter McDonald</t>
        </is>
      </c>
      <c r="C874" t="inlineStr">
        <is>
          <t>PHI</t>
        </is>
      </c>
      <c r="D874" t="inlineStr">
        <is>
          <t>D</t>
        </is>
      </c>
      <c r="E874" t="n">
        <v>24</v>
      </c>
      <c r="F874" t="n">
        <v>1</v>
      </c>
      <c r="G874" t="inlineStr">
        <is>
          <t>YES</t>
        </is>
      </c>
      <c r="I874" t="n">
        <v>1</v>
      </c>
      <c r="J874" s="31" t="n">
        <v>2.5</v>
      </c>
      <c r="K874" s="32" t="n">
        <v>2.5</v>
      </c>
      <c r="L874" s="31" t="n">
        <v>2.5</v>
      </c>
      <c r="M874" s="48" t="n">
        <v>3</v>
      </c>
      <c r="N874" s="48" t="n">
        <v>4</v>
      </c>
      <c r="O874" s="49" t="inlineStr">
        <is>
          <t>A big-bodied defenseman known for his physical style of play and strong work ethic. McDonald possesses a fringe sixth or seventh defenseman ceiling at the NHL level.</t>
        </is>
      </c>
    </row>
    <row r="875">
      <c r="A875" s="47" t="inlineStr">
        <is>
          <t>☐</t>
        </is>
      </c>
      <c r="B875" t="inlineStr">
        <is>
          <t>Asher Barnett</t>
        </is>
      </c>
      <c r="C875" t="inlineStr">
        <is>
          <t>EDM</t>
        </is>
      </c>
      <c r="D875" t="inlineStr">
        <is>
          <t>D</t>
        </is>
      </c>
      <c r="E875" t="n">
        <v>19</v>
      </c>
      <c r="F875" t="n">
        <v>0</v>
      </c>
      <c r="G875" t="inlineStr">
        <is>
          <t>YES</t>
        </is>
      </c>
      <c r="I875" t="n">
        <v>0</v>
      </c>
      <c r="J875" s="31" t="n">
        <v>0</v>
      </c>
      <c r="K875" s="32" t="n">
        <v>0</v>
      </c>
      <c r="L875" s="31" t="n">
        <v>0</v>
      </c>
      <c r="M875" s="48" t="n">
        <v>3</v>
      </c>
      <c r="N875" s="48" t="n">
        <v>4</v>
      </c>
      <c r="O875" s="49" t="inlineStr">
        <is>
          <t>A competitive, mobile, defense-minded defenseman with limited fantasy upside. Projects as a bottom pairing defenseman that can be used on the penalty kill.</t>
        </is>
      </c>
    </row>
    <row r="876">
      <c r="A876" s="47" t="inlineStr">
        <is>
          <t>☐</t>
        </is>
      </c>
      <c r="B876" t="inlineStr">
        <is>
          <t>Edison Engle</t>
        </is>
      </c>
      <c r="C876" t="inlineStr">
        <is>
          <t>WPG</t>
        </is>
      </c>
      <c r="D876" t="inlineStr">
        <is>
          <t>D</t>
        </is>
      </c>
      <c r="E876" t="n">
        <v>19</v>
      </c>
      <c r="F876" t="n">
        <v>0</v>
      </c>
      <c r="G876" t="inlineStr">
        <is>
          <t>YES</t>
        </is>
      </c>
      <c r="I876" t="n">
        <v>0</v>
      </c>
      <c r="J876" s="31" t="n">
        <v>0</v>
      </c>
      <c r="K876" s="32" t="n">
        <v>0</v>
      </c>
      <c r="L876" s="31" t="n">
        <v>0</v>
      </c>
      <c r="M876" s="48" t="n">
        <v>3</v>
      </c>
      <c r="N876" s="48" t="n">
        <v>4</v>
      </c>
      <c r="O876" s="49" t="inlineStr">
        <is>
          <t>A deceptive two-way defenseman with excellent speed and skating ability who can make an impact in all three zones.</t>
        </is>
      </c>
    </row>
    <row r="877">
      <c r="A877" s="47" t="inlineStr">
        <is>
          <t>☐</t>
        </is>
      </c>
      <c r="B877" t="inlineStr">
        <is>
          <t>Matteo Costantini</t>
        </is>
      </c>
      <c r="C877" t="inlineStr">
        <is>
          <t>BUF</t>
        </is>
      </c>
      <c r="D877" t="inlineStr">
        <is>
          <t>F</t>
        </is>
      </c>
      <c r="E877" t="n">
        <v>24</v>
      </c>
      <c r="F877" t="n">
        <v>0</v>
      </c>
      <c r="G877" t="inlineStr">
        <is>
          <t>YES</t>
        </is>
      </c>
      <c r="I877" t="n">
        <v>0</v>
      </c>
      <c r="J877" s="31" t="n">
        <v>0</v>
      </c>
      <c r="K877" s="32" t="n">
        <v>0</v>
      </c>
      <c r="L877" s="31" t="n">
        <v>0</v>
      </c>
      <c r="M877" s="48" t="n">
        <v>3</v>
      </c>
      <c r="N877" s="48" t="n">
        <v>4</v>
      </c>
      <c r="O877" s="49" t="inlineStr">
        <is>
          <t>A competitive, physical center with speed and shot that could make him a fourth-line option.</t>
        </is>
      </c>
    </row>
    <row r="878">
      <c r="A878" s="47" t="inlineStr">
        <is>
          <t>☐</t>
        </is>
      </c>
      <c r="B878" t="inlineStr">
        <is>
          <t>Matthew Stienburg</t>
        </is>
      </c>
      <c r="C878" t="inlineStr">
        <is>
          <t>VAN</t>
        </is>
      </c>
      <c r="D878" t="inlineStr">
        <is>
          <t>F</t>
        </is>
      </c>
      <c r="E878" t="n">
        <v>25</v>
      </c>
      <c r="F878" t="n">
        <v>8</v>
      </c>
      <c r="G878" t="inlineStr">
        <is>
          <t>YES</t>
        </is>
      </c>
      <c r="I878" t="n">
        <v>0</v>
      </c>
      <c r="J878" s="31" t="n">
        <v>0</v>
      </c>
      <c r="K878" s="32" t="n">
        <v>0</v>
      </c>
      <c r="L878" s="31" t="n">
        <v>0</v>
      </c>
      <c r="M878" s="48" t="n">
        <v>3</v>
      </c>
      <c r="N878" s="48" t="n">
        <v>4</v>
      </c>
      <c r="O878" s="49" t="inlineStr">
        <is>
          <t>Multi-use forward trading points for PIMs in pro after some decent college production</t>
        </is>
      </c>
    </row>
    <row r="879">
      <c r="A879" s="47" t="inlineStr">
        <is>
          <t>☐</t>
        </is>
      </c>
      <c r="B879" t="inlineStr">
        <is>
          <t>Nathan Mayes</t>
        </is>
      </c>
      <c r="C879" t="inlineStr">
        <is>
          <t>TOR</t>
        </is>
      </c>
      <c r="D879" t="inlineStr">
        <is>
          <t>D</t>
        </is>
      </c>
      <c r="E879" t="n">
        <v>20</v>
      </c>
      <c r="F879" t="n">
        <v>0</v>
      </c>
      <c r="G879" t="inlineStr">
        <is>
          <t>YES</t>
        </is>
      </c>
      <c r="I879" t="n">
        <v>0</v>
      </c>
      <c r="J879" s="31" t="n">
        <v>0</v>
      </c>
      <c r="K879" s="32" t="n">
        <v>0</v>
      </c>
      <c r="L879" s="31" t="n">
        <v>0</v>
      </c>
      <c r="M879" s="48" t="n">
        <v>3</v>
      </c>
      <c r="N879" s="48" t="n">
        <v>4</v>
      </c>
      <c r="O879" s="49" t="inlineStr">
        <is>
          <t>A physical depth defenseman that needs to improve defensively and offensively.</t>
        </is>
      </c>
    </row>
    <row r="880">
      <c r="A880" s="47" t="inlineStr">
        <is>
          <t>☐</t>
        </is>
      </c>
      <c r="B880" t="inlineStr">
        <is>
          <t>Navrin Mutter</t>
        </is>
      </c>
      <c r="C880" t="inlineStr">
        <is>
          <t>BOS</t>
        </is>
      </c>
      <c r="D880" t="inlineStr">
        <is>
          <t>F</t>
        </is>
      </c>
      <c r="E880" t="n">
        <v>25</v>
      </c>
      <c r="F880" t="n">
        <v>0</v>
      </c>
      <c r="G880" t="inlineStr">
        <is>
          <t>YES</t>
        </is>
      </c>
      <c r="I880" t="n">
        <v>0</v>
      </c>
      <c r="J880" s="31" t="n">
        <v>0</v>
      </c>
      <c r="K880" s="32" t="n">
        <v>0</v>
      </c>
      <c r="L880" s="31" t="n">
        <v>0</v>
      </c>
      <c r="M880" s="48" t="n">
        <v>3</v>
      </c>
      <c r="N880" s="48" t="n">
        <v>4</v>
      </c>
      <c r="O880" s="49" t="inlineStr">
        <is>
          <t>Physical winger who hasn’t shown a ton of offensive upside but possesses some above-average tools with his shot and even-strength play.</t>
        </is>
      </c>
    </row>
    <row r="881">
      <c r="A881" s="47" t="inlineStr">
        <is>
          <t>☐</t>
        </is>
      </c>
      <c r="B881" t="inlineStr">
        <is>
          <t>Parker Trottier</t>
        </is>
      </c>
      <c r="C881" t="inlineStr">
        <is>
          <t>MTL</t>
        </is>
      </c>
      <c r="D881" t="inlineStr">
        <is>
          <t>F</t>
        </is>
      </c>
      <c r="E881" t="n">
        <v>18</v>
      </c>
      <c r="F881" t="n">
        <v>0</v>
      </c>
      <c r="G881" t="inlineStr">
        <is>
          <t>YES</t>
        </is>
      </c>
      <c r="H881" t="n">
        <v>189</v>
      </c>
      <c r="I881" t="n">
        <v>0</v>
      </c>
      <c r="J881" s="31" t="n">
        <v>0</v>
      </c>
      <c r="K881" s="32" t="n">
        <v>0</v>
      </c>
      <c r="L881" s="31" t="n">
        <v>0</v>
      </c>
      <c r="M881" s="48" t="n">
        <v>3</v>
      </c>
      <c r="N881" s="48" t="n">
        <v>4</v>
      </c>
      <c r="O881" s="49" t="inlineStr">
        <is>
          <t>June 2026 — Trottier plays the kind of game that wins a […]</t>
        </is>
      </c>
    </row>
    <row r="882">
      <c r="A882" s="47" t="inlineStr">
        <is>
          <t>☐</t>
        </is>
      </c>
      <c r="B882" t="inlineStr">
        <is>
          <t>Topi Niemela</t>
        </is>
      </c>
      <c r="C882" t="inlineStr">
        <is>
          <t>TOR</t>
        </is>
      </c>
      <c r="D882" t="inlineStr">
        <is>
          <t>D</t>
        </is>
      </c>
      <c r="E882" t="n">
        <v>24</v>
      </c>
      <c r="F882" t="n">
        <v>0</v>
      </c>
      <c r="G882" t="inlineStr">
        <is>
          <t>YES</t>
        </is>
      </c>
      <c r="I882" t="n">
        <v>0</v>
      </c>
      <c r="J882" s="31" t="n">
        <v>0</v>
      </c>
      <c r="K882" s="32" t="n">
        <v>0</v>
      </c>
      <c r="L882" s="31" t="n">
        <v>0</v>
      </c>
      <c r="M882" s="48" t="n">
        <v>3</v>
      </c>
      <c r="N882" s="48" t="n">
        <v>4</v>
      </c>
      <c r="O882" s="49" t="inlineStr">
        <is>
          <t>Reliable and smart two-way defenseman who will join the rush and get involved offensively. May struggle to find playing time in North America due to size.</t>
        </is>
      </c>
    </row>
    <row r="883">
      <c r="A883" s="47" t="inlineStr">
        <is>
          <t>☐</t>
        </is>
      </c>
      <c r="B883" t="inlineStr">
        <is>
          <t>Zachary Sharp</t>
        </is>
      </c>
      <c r="C883" t="inlineStr">
        <is>
          <t>EDM</t>
        </is>
      </c>
      <c r="D883" t="inlineStr">
        <is>
          <t>D</t>
        </is>
      </c>
      <c r="E883" t="n">
        <v>21</v>
      </c>
      <c r="F883" t="n">
        <v>0</v>
      </c>
      <c r="G883" t="inlineStr">
        <is>
          <t>YES</t>
        </is>
      </c>
      <c r="I883" t="n">
        <v>0</v>
      </c>
      <c r="J883" s="31" t="n">
        <v>0</v>
      </c>
      <c r="K883" s="32" t="n">
        <v>0</v>
      </c>
      <c r="L883" s="31" t="n">
        <v>0</v>
      </c>
      <c r="M883" s="48" t="n">
        <v>3</v>
      </c>
      <c r="N883" s="48" t="n">
        <v>4</v>
      </c>
      <c r="O883" s="49" t="inlineStr">
        <is>
          <t>A double-overage defenseman who is not afraid to join the rush, with limited offensive capability.</t>
        </is>
      </c>
    </row>
    <row r="884">
      <c r="A884" s="47" t="inlineStr">
        <is>
          <t>☐</t>
        </is>
      </c>
      <c r="B884" t="inlineStr">
        <is>
          <t>Chase Yoder</t>
        </is>
      </c>
      <c r="C884" t="inlineStr">
        <is>
          <t>PIT</t>
        </is>
      </c>
      <c r="D884" t="inlineStr">
        <is>
          <t>F</t>
        </is>
      </c>
      <c r="E884" t="n">
        <v>24</v>
      </c>
      <c r="F884" t="n">
        <v>0</v>
      </c>
      <c r="G884" t="inlineStr">
        <is>
          <t>YES</t>
        </is>
      </c>
      <c r="I884" t="n">
        <v>0</v>
      </c>
      <c r="J884" s="31" t="n">
        <v>0</v>
      </c>
      <c r="K884" s="32" t="n">
        <v>0</v>
      </c>
      <c r="L884" s="31" t="n">
        <v>0</v>
      </c>
      <c r="M884" s="48" t="n">
        <v>3</v>
      </c>
      <c r="N884" s="48" t="n">
        <v>3.5</v>
      </c>
      <c r="O884" s="49" t="inlineStr">
        <is>
          <t>A potential bottom-six center with strong defensive instincts.</t>
        </is>
      </c>
    </row>
    <row r="885">
      <c r="A885" s="47" t="inlineStr">
        <is>
          <t>☐</t>
        </is>
      </c>
      <c r="B885" t="inlineStr">
        <is>
          <t>Coulson Pitre</t>
        </is>
      </c>
      <c r="C885" t="inlineStr">
        <is>
          <t>ANA</t>
        </is>
      </c>
      <c r="D885" t="inlineStr">
        <is>
          <t>F</t>
        </is>
      </c>
      <c r="E885" t="n">
        <v>21</v>
      </c>
      <c r="F885" t="n">
        <v>0</v>
      </c>
      <c r="G885" t="inlineStr">
        <is>
          <t>YES</t>
        </is>
      </c>
      <c r="I885" t="n">
        <v>0</v>
      </c>
      <c r="J885" s="31" t="n">
        <v>0</v>
      </c>
      <c r="K885" s="32" t="n">
        <v>0</v>
      </c>
      <c r="L885" s="31" t="n">
        <v>0</v>
      </c>
      <c r="M885" s="48" t="n">
        <v>3</v>
      </c>
      <c r="N885" s="48" t="n">
        <v>3.5</v>
      </c>
      <c r="O885" s="49" t="inlineStr">
        <is>
          <t>Pitre is a strong mechanical skater with average handling and passing who still needs to refine his pace of play and activity rate to clearly project to pro hockey.</t>
        </is>
      </c>
    </row>
    <row r="886">
      <c r="A886" s="47" t="inlineStr">
        <is>
          <t>☐</t>
        </is>
      </c>
      <c r="B886" t="inlineStr">
        <is>
          <t>Ethan Edwards</t>
        </is>
      </c>
      <c r="C886" t="inlineStr">
        <is>
          <t>NJD</t>
        </is>
      </c>
      <c r="D886" t="inlineStr">
        <is>
          <t>D</t>
        </is>
      </c>
      <c r="E886" t="n">
        <v>24</v>
      </c>
      <c r="F886" t="n">
        <v>0</v>
      </c>
      <c r="G886" t="inlineStr">
        <is>
          <t>YES</t>
        </is>
      </c>
      <c r="I886" t="n">
        <v>0</v>
      </c>
      <c r="J886" s="31" t="n">
        <v>0</v>
      </c>
      <c r="K886" s="32" t="n">
        <v>0</v>
      </c>
      <c r="L886" s="31" t="n">
        <v>0</v>
      </c>
      <c r="M886" s="48" t="n">
        <v>3</v>
      </c>
      <c r="N886" s="48" t="n">
        <v>3.5</v>
      </c>
      <c r="O886" s="49" t="inlineStr">
        <is>
          <t>An elite skater with impressive offensive tools, but he needs to work on his D-zone effort and positioning to make the jump.</t>
        </is>
      </c>
    </row>
    <row r="887">
      <c r="A887" s="47" t="inlineStr">
        <is>
          <t>☐</t>
        </is>
      </c>
      <c r="B887" t="inlineStr">
        <is>
          <t>Isaiah Saville</t>
        </is>
      </c>
      <c r="C887" t="inlineStr">
        <is>
          <t>LAK</t>
        </is>
      </c>
      <c r="D887" t="inlineStr">
        <is>
          <t>G</t>
        </is>
      </c>
      <c r="E887" t="n">
        <v>25</v>
      </c>
      <c r="F887" t="n">
        <v>0</v>
      </c>
      <c r="G887" t="inlineStr">
        <is>
          <t>YES</t>
        </is>
      </c>
      <c r="I887" t="n">
        <v>0</v>
      </c>
      <c r="J887" s="31" t="n">
        <v>0</v>
      </c>
      <c r="K887" s="32" t="n">
        <v>0</v>
      </c>
      <c r="L887" s="31" t="n">
        <v>0</v>
      </c>
      <c r="M887" s="48" t="n">
        <v>3</v>
      </c>
      <c r="N887" s="48" t="n">
        <v>3.5</v>
      </c>
      <c r="O887" s="49" t="inlineStr">
        <is>
          <t>Saville is the complete package as a goalie if it weren’t for his size. He competes hard, is very technically sound, and has won at nearly every level he’s played.</t>
        </is>
      </c>
    </row>
    <row r="888">
      <c r="A888" s="47" t="inlineStr">
        <is>
          <t>☐</t>
        </is>
      </c>
      <c r="B888" t="inlineStr">
        <is>
          <t>Matt Copponi</t>
        </is>
      </c>
      <c r="C888" t="inlineStr">
        <is>
          <t>EDM</t>
        </is>
      </c>
      <c r="D888" t="inlineStr">
        <is>
          <t>F</t>
        </is>
      </c>
      <c r="E888" t="n">
        <v>23</v>
      </c>
      <c r="F888" t="n">
        <v>0</v>
      </c>
      <c r="G888" t="inlineStr">
        <is>
          <t>YES</t>
        </is>
      </c>
      <c r="I888" t="n">
        <v>0</v>
      </c>
      <c r="J888" s="31" t="n">
        <v>0</v>
      </c>
      <c r="K888" s="32" t="n">
        <v>0</v>
      </c>
      <c r="L888" s="31" t="n">
        <v>0</v>
      </c>
      <c r="M888" s="48" t="n">
        <v>3</v>
      </c>
      <c r="N888" s="48" t="n">
        <v>3.5</v>
      </c>
      <c r="O888" s="49" t="inlineStr">
        <is>
          <t>A hardworking center with flaws off the puck. A potential fourth-line option if he improves defensively.</t>
        </is>
      </c>
    </row>
    <row r="889">
      <c r="A889" s="47" t="inlineStr">
        <is>
          <t>☐</t>
        </is>
      </c>
      <c r="B889" t="inlineStr">
        <is>
          <t>Maxon Vig</t>
        </is>
      </c>
      <c r="C889" t="inlineStr">
        <is>
          <t>MTL</t>
        </is>
      </c>
      <c r="D889" t="inlineStr">
        <is>
          <t>D</t>
        </is>
      </c>
      <c r="E889" t="n">
        <v>20</v>
      </c>
      <c r="F889" t="n">
        <v>0</v>
      </c>
      <c r="G889" t="inlineStr">
        <is>
          <t>YES</t>
        </is>
      </c>
      <c r="I889" t="n">
        <v>0</v>
      </c>
      <c r="J889" s="31" t="n">
        <v>0</v>
      </c>
      <c r="K889" s="32" t="n">
        <v>0</v>
      </c>
      <c r="L889" s="31" t="n">
        <v>0</v>
      </c>
      <c r="M889" s="48" t="n">
        <v>3</v>
      </c>
      <c r="N889" s="48" t="n">
        <v>3.5</v>
      </c>
      <c r="O889" s="49" t="inlineStr">
        <is>
          <t>Big, sturdy stay at home defenseman possessing a heavy shot. Can throw hits and break up plays. Needs to work on his speed, especially his first few steps.</t>
        </is>
      </c>
    </row>
    <row r="890">
      <c r="A890" s="47" t="inlineStr">
        <is>
          <t>☐</t>
        </is>
      </c>
      <c r="B890" t="inlineStr">
        <is>
          <t>Parker Holmes</t>
        </is>
      </c>
      <c r="C890" t="inlineStr">
        <is>
          <t>CHI</t>
        </is>
      </c>
      <c r="D890" t="inlineStr">
        <is>
          <t>F</t>
        </is>
      </c>
      <c r="E890" t="n">
        <v>19</v>
      </c>
      <c r="F890" t="n">
        <v>0</v>
      </c>
      <c r="G890" t="inlineStr">
        <is>
          <t>YES</t>
        </is>
      </c>
      <c r="I890" t="n">
        <v>0</v>
      </c>
      <c r="J890" s="31" t="n">
        <v>0</v>
      </c>
      <c r="K890" s="32" t="n">
        <v>0</v>
      </c>
      <c r="L890" s="31" t="n">
        <v>0</v>
      </c>
      <c r="M890" s="48" t="n">
        <v>3</v>
      </c>
      <c r="N890" s="48" t="n">
        <v>3.5</v>
      </c>
      <c r="O890" s="49" t="inlineStr">
        <is>
          <t>An athletic, unproven NHL-sized winger. With a physical presence and unknown offensive upside.</t>
        </is>
      </c>
    </row>
    <row r="891">
      <c r="A891" s="47" t="inlineStr">
        <is>
          <t>☐</t>
        </is>
      </c>
      <c r="B891" t="inlineStr">
        <is>
          <t>Paul Fischer</t>
        </is>
      </c>
      <c r="C891" t="inlineStr">
        <is>
          <t>EDM</t>
        </is>
      </c>
      <c r="D891" t="inlineStr">
        <is>
          <t>D</t>
        </is>
      </c>
      <c r="E891" t="n">
        <v>21</v>
      </c>
      <c r="F891" t="n">
        <v>0</v>
      </c>
      <c r="G891" t="inlineStr">
        <is>
          <t>YES</t>
        </is>
      </c>
      <c r="I891" t="n">
        <v>0</v>
      </c>
      <c r="J891" s="31" t="n">
        <v>0</v>
      </c>
      <c r="K891" s="32" t="n">
        <v>0</v>
      </c>
      <c r="L891" s="31" t="n">
        <v>0</v>
      </c>
      <c r="M891" s="48" t="n">
        <v>3</v>
      </c>
      <c r="N891" s="48" t="n">
        <v>3.5</v>
      </c>
      <c r="O891" s="49" t="inlineStr">
        <is>
          <t>A reliable, defense-minded defenseman.</t>
        </is>
      </c>
    </row>
    <row r="892">
      <c r="A892" s="47" t="inlineStr">
        <is>
          <t>☐</t>
        </is>
      </c>
      <c r="B892" t="inlineStr">
        <is>
          <t>Remi Poirier</t>
        </is>
      </c>
      <c r="C892" t="inlineStr">
        <is>
          <t>DAL</t>
        </is>
      </c>
      <c r="D892" t="inlineStr">
        <is>
          <t>G</t>
        </is>
      </c>
      <c r="E892" t="n">
        <v>24</v>
      </c>
      <c r="F892" t="n">
        <v>0</v>
      </c>
      <c r="G892" t="inlineStr">
        <is>
          <t>YES</t>
        </is>
      </c>
      <c r="I892" t="n">
        <v>0</v>
      </c>
      <c r="J892" s="31" t="n">
        <v>0</v>
      </c>
      <c r="K892" s="32" t="n">
        <v>0</v>
      </c>
      <c r="L892" s="31" t="n">
        <v>0</v>
      </c>
      <c r="M892" s="48" t="n">
        <v>3</v>
      </c>
      <c r="N892" s="48" t="n">
        <v>3.5</v>
      </c>
      <c r="O892" s="49" t="inlineStr">
        <is>
          <t>An athletic goaltender with size that is developing at a steady rate.</t>
        </is>
      </c>
    </row>
    <row r="893">
      <c r="A893" s="47" t="inlineStr">
        <is>
          <t>☐</t>
        </is>
      </c>
      <c r="B893" t="inlineStr">
        <is>
          <t>Riley Fiddler-Schultz</t>
        </is>
      </c>
      <c r="C893" t="inlineStr">
        <is>
          <t>BUF</t>
        </is>
      </c>
      <c r="D893" t="inlineStr">
        <is>
          <t>F</t>
        </is>
      </c>
      <c r="E893" t="n">
        <v>24</v>
      </c>
      <c r="F893" t="n">
        <v>0</v>
      </c>
      <c r="G893" t="inlineStr">
        <is>
          <t>YES</t>
        </is>
      </c>
      <c r="I893" t="n">
        <v>0</v>
      </c>
      <c r="J893" s="31" t="n">
        <v>0</v>
      </c>
      <c r="K893" s="32" t="n">
        <v>0</v>
      </c>
      <c r="L893" s="31" t="n">
        <v>0</v>
      </c>
      <c r="M893" s="48" t="n">
        <v>3</v>
      </c>
      <c r="N893" s="48" t="n">
        <v>3.5</v>
      </c>
      <c r="O893" s="49" t="inlineStr">
        <is>
          <t>An undrafted, slowly rising late bloomer, capable of producing offense. Further development in the minors could lead to an NHL appearance in a bottom-six role.</t>
        </is>
      </c>
    </row>
    <row r="894">
      <c r="A894" s="47" t="inlineStr">
        <is>
          <t>☐</t>
        </is>
      </c>
      <c r="B894" t="inlineStr">
        <is>
          <t>Tory Pitner</t>
        </is>
      </c>
      <c r="C894" t="inlineStr">
        <is>
          <t>COL</t>
        </is>
      </c>
      <c r="D894" t="inlineStr">
        <is>
          <t>D</t>
        </is>
      </c>
      <c r="E894" t="n">
        <v>20</v>
      </c>
      <c r="F894" t="n">
        <v>0</v>
      </c>
      <c r="G894" t="inlineStr">
        <is>
          <t>YES</t>
        </is>
      </c>
      <c r="I894" t="n">
        <v>0</v>
      </c>
      <c r="J894" s="31" t="n">
        <v>0</v>
      </c>
      <c r="K894" s="32" t="n">
        <v>0</v>
      </c>
      <c r="L894" s="31" t="n">
        <v>0</v>
      </c>
      <c r="M894" s="48" t="n">
        <v>3</v>
      </c>
      <c r="N894" s="48" t="n">
        <v>3.5</v>
      </c>
      <c r="O894" s="49" t="inlineStr">
        <is>
          <t>An intelligent defensive defenseman whose tools need to catch up to the processing to unlock #4 or #5 defenseman upside.</t>
        </is>
      </c>
    </row>
    <row r="895">
      <c r="A895" s="47" t="inlineStr">
        <is>
          <t>☐</t>
        </is>
      </c>
      <c r="B895" t="inlineStr">
        <is>
          <t>Viktor Hurtig</t>
        </is>
      </c>
      <c r="C895" t="inlineStr">
        <is>
          <t>NJD</t>
        </is>
      </c>
      <c r="D895" t="inlineStr">
        <is>
          <t>D</t>
        </is>
      </c>
      <c r="E895" t="n">
        <v>24</v>
      </c>
      <c r="F895" t="n">
        <v>0</v>
      </c>
      <c r="G895" t="inlineStr">
        <is>
          <t>YES</t>
        </is>
      </c>
      <c r="I895" t="n">
        <v>0</v>
      </c>
      <c r="J895" s="31" t="n">
        <v>0</v>
      </c>
      <c r="K895" s="32" t="n">
        <v>0</v>
      </c>
      <c r="L895" s="31" t="n">
        <v>0</v>
      </c>
      <c r="M895" s="48" t="n">
        <v>3</v>
      </c>
      <c r="N895" s="48" t="n">
        <v>3.5</v>
      </c>
      <c r="O895" s="49" t="inlineStr">
        <is>
          <t>Tall, mobile defenseman with good offensive tools, but shakey decision-making on both sides of the puck. Needs to adapt to professional hockey, but could hold an NHL roster spot one day.</t>
        </is>
      </c>
    </row>
    <row r="896">
      <c r="A896" s="47" t="inlineStr">
        <is>
          <t>☐</t>
        </is>
      </c>
      <c r="B896" t="inlineStr">
        <is>
          <t>Connor Clattenburg</t>
        </is>
      </c>
      <c r="C896" t="inlineStr">
        <is>
          <t>EDM</t>
        </is>
      </c>
      <c r="D896" t="inlineStr">
        <is>
          <t>F</t>
        </is>
      </c>
      <c r="E896" t="n">
        <v>21</v>
      </c>
      <c r="F896" t="n">
        <v>5</v>
      </c>
      <c r="G896" t="inlineStr">
        <is>
          <t>YES</t>
        </is>
      </c>
      <c r="I896" t="n">
        <v>5</v>
      </c>
      <c r="J896" s="31" t="n">
        <v>5.22</v>
      </c>
      <c r="K896" s="32" t="n">
        <v>1.04</v>
      </c>
      <c r="L896" s="31" t="n">
        <v>9.5</v>
      </c>
      <c r="M896" s="48" t="n">
        <v>3</v>
      </c>
      <c r="N896" s="48" t="n">
        <v>3</v>
      </c>
      <c r="O896" s="49" t="inlineStr">
        <is>
          <t>A gritty forward who isn’t afraid to get physical. Does not offer much offensively, but could be worth a look in deep leagues that value hits and PIMs.</t>
        </is>
      </c>
    </row>
    <row r="897">
      <c r="A897" s="47" t="inlineStr">
        <is>
          <t>☐</t>
        </is>
      </c>
      <c r="B897" t="inlineStr">
        <is>
          <t>Aidan Lane</t>
        </is>
      </c>
      <c r="C897" t="inlineStr">
        <is>
          <t>CGY</t>
        </is>
      </c>
      <c r="D897" t="inlineStr">
        <is>
          <t>F</t>
        </is>
      </c>
      <c r="E897" t="n">
        <v>19</v>
      </c>
      <c r="F897" t="n">
        <v>0</v>
      </c>
      <c r="G897" t="inlineStr">
        <is>
          <t>YES</t>
        </is>
      </c>
      <c r="I897" t="n">
        <v>0</v>
      </c>
      <c r="J897" s="31" t="n">
        <v>0</v>
      </c>
      <c r="K897" s="32" t="n">
        <v>0</v>
      </c>
      <c r="L897" s="31" t="n">
        <v>0</v>
      </c>
      <c r="M897" s="48" t="n">
        <v>3</v>
      </c>
      <c r="N897" s="48" t="n">
        <v>3</v>
      </c>
      <c r="O897" s="49" t="inlineStr">
        <is>
          <t>A strong, forechecking winger.</t>
        </is>
      </c>
    </row>
    <row r="898">
      <c r="A898" s="47" t="inlineStr">
        <is>
          <t>☐</t>
        </is>
      </c>
      <c r="B898" t="inlineStr">
        <is>
          <t>Aidan Park</t>
        </is>
      </c>
      <c r="C898" t="inlineStr">
        <is>
          <t>EDM</t>
        </is>
      </c>
      <c r="D898" t="inlineStr">
        <is>
          <t>F</t>
        </is>
      </c>
      <c r="E898" t="n">
        <v>20</v>
      </c>
      <c r="F898" t="n">
        <v>0</v>
      </c>
      <c r="G898" t="inlineStr">
        <is>
          <t>YES</t>
        </is>
      </c>
      <c r="I898" t="n">
        <v>0</v>
      </c>
      <c r="J898" s="31" t="n">
        <v>0</v>
      </c>
      <c r="K898" s="32" t="n">
        <v>0</v>
      </c>
      <c r="L898" s="31" t="n">
        <v>0</v>
      </c>
      <c r="M898" s="48" t="n">
        <v>3</v>
      </c>
      <c r="N898" s="48" t="n">
        <v>3</v>
      </c>
      <c r="O898" s="49" t="inlineStr">
        <is>
          <t>A defense-minded centre.</t>
        </is>
      </c>
    </row>
    <row r="899">
      <c r="A899" s="47" t="inlineStr">
        <is>
          <t>☐</t>
        </is>
      </c>
      <c r="B899" t="inlineStr">
        <is>
          <t>Aiden Foster</t>
        </is>
      </c>
      <c r="C899" t="inlineStr">
        <is>
          <t>TBL</t>
        </is>
      </c>
      <c r="D899" t="inlineStr">
        <is>
          <t>F</t>
        </is>
      </c>
      <c r="E899" t="n">
        <v>19</v>
      </c>
      <c r="F899" t="n">
        <v>0</v>
      </c>
      <c r="G899" t="inlineStr">
        <is>
          <t>YES</t>
        </is>
      </c>
      <c r="I899" t="n">
        <v>0</v>
      </c>
      <c r="J899" s="31" t="n">
        <v>0</v>
      </c>
      <c r="K899" s="32" t="n">
        <v>0</v>
      </c>
      <c r="L899" s="31" t="n">
        <v>0</v>
      </c>
      <c r="M899" s="48" t="n">
        <v>3</v>
      </c>
      <c r="N899" s="48" t="n">
        <v>3</v>
      </c>
      <c r="O899" s="49" t="inlineStr">
        <is>
          <t>A scrappy forward who loves to be involved in the rough stuff.</t>
        </is>
      </c>
    </row>
    <row r="900">
      <c r="A900" s="47" t="inlineStr">
        <is>
          <t>☐</t>
        </is>
      </c>
      <c r="B900" t="inlineStr">
        <is>
          <t>Alexander Karmanov</t>
        </is>
      </c>
      <c r="C900" t="inlineStr">
        <is>
          <t>SJS</t>
        </is>
      </c>
      <c r="D900" t="inlineStr">
        <is>
          <t>D</t>
        </is>
      </c>
      <c r="E900" t="n">
        <v>18</v>
      </c>
      <c r="F900" t="n">
        <v>0</v>
      </c>
      <c r="G900" t="inlineStr">
        <is>
          <t>YES</t>
        </is>
      </c>
      <c r="H900" t="n">
        <v>201</v>
      </c>
      <c r="I900" t="n">
        <v>0</v>
      </c>
      <c r="J900" s="31" t="n">
        <v>0</v>
      </c>
      <c r="K900" s="32" t="n">
        <v>0</v>
      </c>
      <c r="L900" s="31" t="n">
        <v>0</v>
      </c>
      <c r="M900" s="48" t="n">
        <v>3</v>
      </c>
      <c r="N900" s="48" t="n">
        <v>3</v>
      </c>
      <c r="O900" s="49" t="inlineStr">
        <is>
          <t>A massive defenseman who is agile on his feet for his size. He will need to adapt to the speed and skill as he matures and grows his game in North America to be considered a legitimate NHL prospect in the future.</t>
        </is>
      </c>
    </row>
    <row r="901">
      <c r="A901" s="47" t="inlineStr">
        <is>
          <t>☐</t>
        </is>
      </c>
      <c r="B901" t="inlineStr">
        <is>
          <t>Antoine Dorion</t>
        </is>
      </c>
      <c r="C901" t="inlineStr">
        <is>
          <t>STL</t>
        </is>
      </c>
      <c r="D901" t="inlineStr">
        <is>
          <t>F</t>
        </is>
      </c>
      <c r="E901" t="n">
        <v>20</v>
      </c>
      <c r="F901" t="n">
        <v>0</v>
      </c>
      <c r="G901" t="inlineStr">
        <is>
          <t>YES</t>
        </is>
      </c>
      <c r="I901" t="n">
        <v>0</v>
      </c>
      <c r="J901" s="31" t="n">
        <v>0</v>
      </c>
      <c r="K901" s="32" t="n">
        <v>0</v>
      </c>
      <c r="L901" s="31" t="n">
        <v>0</v>
      </c>
      <c r="M901" s="48" t="n">
        <v>3</v>
      </c>
      <c r="N901" s="48" t="n">
        <v>3</v>
      </c>
      <c r="O901" s="49" t="inlineStr">
        <is>
          <t>A power forward with an excellent net-front presence.</t>
        </is>
      </c>
    </row>
    <row r="902">
      <c r="A902" s="47" t="inlineStr">
        <is>
          <t>☐</t>
        </is>
      </c>
      <c r="B902" t="inlineStr">
        <is>
          <t>Aron Dahlqvist</t>
        </is>
      </c>
      <c r="C902" t="inlineStr">
        <is>
          <t>WSH</t>
        </is>
      </c>
      <c r="D902" t="inlineStr">
        <is>
          <t>D</t>
        </is>
      </c>
      <c r="E902" t="n">
        <v>19</v>
      </c>
      <c r="F902" t="n">
        <v>0</v>
      </c>
      <c r="G902" t="inlineStr">
        <is>
          <t>YES</t>
        </is>
      </c>
      <c r="I902" t="n">
        <v>0</v>
      </c>
      <c r="J902" s="31" t="n">
        <v>0</v>
      </c>
      <c r="K902" s="32" t="n">
        <v>0</v>
      </c>
      <c r="L902" s="31" t="n">
        <v>0</v>
      </c>
      <c r="M902" s="48" t="n">
        <v>3</v>
      </c>
      <c r="N902" s="48" t="n">
        <v>3</v>
      </c>
      <c r="O902" s="49" t="inlineStr">
        <is>
          <t>A big, physical left-shot defenseman who is an excellent skater, likes to hit, and is strong on the defensive side, but lacks offensive upside.</t>
        </is>
      </c>
    </row>
    <row r="903">
      <c r="A903" s="47" t="inlineStr">
        <is>
          <t>☐</t>
        </is>
      </c>
      <c r="B903" t="inlineStr">
        <is>
          <t>Bobby Cowan</t>
        </is>
      </c>
      <c r="C903" t="inlineStr">
        <is>
          <t>NYI</t>
        </is>
      </c>
      <c r="D903" t="inlineStr">
        <is>
          <t>F</t>
        </is>
      </c>
      <c r="E903" t="n">
        <v>20</v>
      </c>
      <c r="F903" t="n">
        <v>0</v>
      </c>
      <c r="G903" t="inlineStr">
        <is>
          <t>YES</t>
        </is>
      </c>
      <c r="H903" t="n">
        <v>205</v>
      </c>
      <c r="I903" t="n">
        <v>0</v>
      </c>
      <c r="J903" s="31" t="n">
        <v>0</v>
      </c>
      <c r="K903" s="32" t="n">
        <v>0</v>
      </c>
      <c r="L903" s="31" t="n">
        <v>0</v>
      </c>
      <c r="M903" s="48" t="n">
        <v>3</v>
      </c>
      <c r="N903" s="48" t="n">
        <v>3</v>
      </c>
      <c r="O903" s="49" t="inlineStr">
        <is>
          <t>A smaller, heavy-hitting power forward with a nose for the net and a shot to match. Undrafted in his first year of eligibility, he will need to develop his skating and strength for his play style to translate to the NHL. Projects as a bottom 6 winger with scoring upside and decent peripherals.</t>
        </is>
      </c>
    </row>
    <row r="904">
      <c r="A904" s="47" t="inlineStr">
        <is>
          <t>☐</t>
        </is>
      </c>
      <c r="B904" t="inlineStr">
        <is>
          <t>Brady Cleveland</t>
        </is>
      </c>
      <c r="C904" t="inlineStr">
        <is>
          <t>DET</t>
        </is>
      </c>
      <c r="D904" t="inlineStr">
        <is>
          <t>D</t>
        </is>
      </c>
      <c r="E904" t="n">
        <v>21</v>
      </c>
      <c r="F904" t="n">
        <v>0</v>
      </c>
      <c r="G904" t="inlineStr">
        <is>
          <t>YES</t>
        </is>
      </c>
      <c r="I904" t="n">
        <v>0</v>
      </c>
      <c r="J904" s="31" t="n">
        <v>0</v>
      </c>
      <c r="K904" s="32" t="n">
        <v>0</v>
      </c>
      <c r="L904" s="31" t="n">
        <v>0</v>
      </c>
      <c r="M904" s="48" t="n">
        <v>3</v>
      </c>
      <c r="N904" s="48" t="n">
        <v>3</v>
      </c>
      <c r="O904" s="49" t="inlineStr">
        <is>
          <t>A big, physical defenseman who is tough to play against and is a fierce competitor who can deliver punishing checks. Offensively, he offers very little upside.</t>
        </is>
      </c>
    </row>
    <row r="905">
      <c r="A905" s="47" t="inlineStr">
        <is>
          <t>☐</t>
        </is>
      </c>
      <c r="B905" t="inlineStr">
        <is>
          <t>Caden Taylor</t>
        </is>
      </c>
      <c r="C905" t="inlineStr">
        <is>
          <t>PIT</t>
        </is>
      </c>
      <c r="D905" t="inlineStr">
        <is>
          <t>F</t>
        </is>
      </c>
      <c r="E905" t="n">
        <v>19</v>
      </c>
      <c r="F905" t="n">
        <v>0</v>
      </c>
      <c r="G905" t="inlineStr">
        <is>
          <t>YES</t>
        </is>
      </c>
      <c r="I905" t="n">
        <v>0</v>
      </c>
      <c r="J905" s="31" t="n">
        <v>0</v>
      </c>
      <c r="K905" s="32" t="n">
        <v>0</v>
      </c>
      <c r="L905" s="31" t="n">
        <v>0</v>
      </c>
      <c r="M905" s="48" t="n">
        <v>3</v>
      </c>
      <c r="N905" s="48" t="n">
        <v>3</v>
      </c>
      <c r="O905" s="49" t="inlineStr">
        <is>
          <t>A slick-shooting, large-bodied winger who has some grit.</t>
        </is>
      </c>
    </row>
    <row r="906">
      <c r="A906" s="47" t="inlineStr">
        <is>
          <t>☐</t>
        </is>
      </c>
      <c r="B906" t="inlineStr">
        <is>
          <t>Caleb Heil</t>
        </is>
      </c>
      <c r="C906" t="inlineStr">
        <is>
          <t>TBL</t>
        </is>
      </c>
      <c r="D906" t="inlineStr">
        <is>
          <t>G</t>
        </is>
      </c>
      <c r="E906" t="n">
        <v>20</v>
      </c>
      <c r="F906" t="n">
        <v>0</v>
      </c>
      <c r="G906" t="inlineStr">
        <is>
          <t>YES</t>
        </is>
      </c>
      <c r="I906" t="n">
        <v>0</v>
      </c>
      <c r="J906" s="31" t="n">
        <v>0</v>
      </c>
      <c r="K906" s="32" t="n">
        <v>0</v>
      </c>
      <c r="L906" s="31" t="n">
        <v>0</v>
      </c>
      <c r="M906" s="48" t="n">
        <v>3</v>
      </c>
      <c r="N906" s="48" t="n">
        <v>3</v>
      </c>
      <c r="O906" s="49" t="inlineStr">
        <is>
          <t>Has size and athleticism with good technique and can make big saves when called upon. Needs to work on not overextending, which occasionally leads him to be out of position.</t>
        </is>
      </c>
    </row>
    <row r="907">
      <c r="A907" s="47" t="inlineStr">
        <is>
          <t>☐</t>
        </is>
      </c>
      <c r="B907" t="inlineStr">
        <is>
          <t>Cameron O'Neill</t>
        </is>
      </c>
      <c r="C907" t="inlineStr">
        <is>
          <t>OTT</t>
        </is>
      </c>
      <c r="D907" t="inlineStr">
        <is>
          <t>F</t>
        </is>
      </c>
      <c r="E907" t="n">
        <v>22</v>
      </c>
      <c r="F907" t="n">
        <v>0</v>
      </c>
      <c r="G907" t="inlineStr">
        <is>
          <t>YES</t>
        </is>
      </c>
      <c r="I907" t="n">
        <v>0</v>
      </c>
      <c r="J907" s="31" t="n">
        <v>0</v>
      </c>
      <c r="K907" s="32" t="n">
        <v>0</v>
      </c>
      <c r="L907" s="31" t="n">
        <v>0</v>
      </c>
      <c r="M907" s="48" t="n">
        <v>3</v>
      </c>
      <c r="N907" s="48" t="n">
        <v>3</v>
      </c>
      <c r="O907" s="49" t="inlineStr">
        <is>
          <t>Defensively responsible winger who skates well. Plays physical and is positionally sound.</t>
        </is>
      </c>
    </row>
    <row r="908">
      <c r="A908" s="47" t="inlineStr">
        <is>
          <t>☐</t>
        </is>
      </c>
      <c r="B908" t="inlineStr">
        <is>
          <t>Charlie Puglisi</t>
        </is>
      </c>
      <c r="C908" t="inlineStr">
        <is>
          <t>NSH</t>
        </is>
      </c>
      <c r="D908" t="inlineStr">
        <is>
          <t>F</t>
        </is>
      </c>
      <c r="E908" t="n">
        <v>18</v>
      </c>
      <c r="F908" t="n">
        <v>0</v>
      </c>
      <c r="G908" t="inlineStr">
        <is>
          <t>YES</t>
        </is>
      </c>
      <c r="H908" t="n">
        <v>202</v>
      </c>
      <c r="I908" t="n">
        <v>0</v>
      </c>
      <c r="J908" s="31" t="n">
        <v>0</v>
      </c>
      <c r="K908" s="32" t="n">
        <v>0</v>
      </c>
      <c r="L908" s="31" t="n">
        <v>0</v>
      </c>
      <c r="M908" s="48" t="n">
        <v>3</v>
      </c>
      <c r="N908" s="48" t="n">
        <v>3</v>
      </c>
      <c r="O908" s="49" t="inlineStr">
        <is>
          <t>September 2026. Charlie Puglisi is a boom-or-bust skill […]</t>
        </is>
      </c>
    </row>
    <row r="909">
      <c r="A909" s="47" t="inlineStr">
        <is>
          <t>☐</t>
        </is>
      </c>
      <c r="B909" t="inlineStr">
        <is>
          <t>Connor Kelley</t>
        </is>
      </c>
      <c r="C909" t="inlineStr">
        <is>
          <t>COL</t>
        </is>
      </c>
      <c r="D909" t="inlineStr">
        <is>
          <t>D</t>
        </is>
      </c>
      <c r="E909" t="n">
        <v>24</v>
      </c>
      <c r="F909" t="n">
        <v>0</v>
      </c>
      <c r="G909" t="inlineStr">
        <is>
          <t>YES</t>
        </is>
      </c>
      <c r="I909" t="n">
        <v>0</v>
      </c>
      <c r="J909" s="31" t="n">
        <v>0</v>
      </c>
      <c r="K909" s="32" t="n">
        <v>0</v>
      </c>
      <c r="L909" s="31" t="n">
        <v>0</v>
      </c>
      <c r="M909" s="48" t="n">
        <v>3</v>
      </c>
      <c r="N909" s="48" t="n">
        <v>3</v>
      </c>
      <c r="O909" s="49" t="inlineStr">
        <is>
          <t>A defense-minded defenseman.</t>
        </is>
      </c>
    </row>
    <row r="910">
      <c r="A910" s="47" t="inlineStr">
        <is>
          <t>☐</t>
        </is>
      </c>
      <c r="B910" t="inlineStr">
        <is>
          <t>Connor Lockhart</t>
        </is>
      </c>
      <c r="C910" t="inlineStr">
        <is>
          <t>(N/A)</t>
        </is>
      </c>
      <c r="D910" t="inlineStr">
        <is>
          <t>F</t>
        </is>
      </c>
      <c r="E910" t="n">
        <v>23</v>
      </c>
      <c r="F910" t="n">
        <v>0</v>
      </c>
      <c r="G910" t="inlineStr">
        <is>
          <t>YES</t>
        </is>
      </c>
      <c r="I910" t="n">
        <v>0</v>
      </c>
      <c r="J910" s="31" t="n">
        <v>0</v>
      </c>
      <c r="K910" s="32" t="n">
        <v>0</v>
      </c>
      <c r="L910" s="31" t="n">
        <v>0</v>
      </c>
      <c r="M910" s="48" t="n">
        <v>3</v>
      </c>
      <c r="N910" s="48" t="n">
        <v>3</v>
      </c>
      <c r="O910" s="49" t="inlineStr">
        <is>
          <t>An undersized pivot with tremendous skating ability and an underrated shot.</t>
        </is>
      </c>
    </row>
    <row r="911">
      <c r="A911" s="47" t="inlineStr">
        <is>
          <t>☐</t>
        </is>
      </c>
      <c r="B911" t="inlineStr">
        <is>
          <t>Cooper Soller</t>
        </is>
      </c>
      <c r="C911" t="inlineStr">
        <is>
          <t>TBL</t>
        </is>
      </c>
      <c r="D911" t="inlineStr">
        <is>
          <t>F</t>
        </is>
      </c>
      <c r="E911" t="n">
        <v>18</v>
      </c>
      <c r="F911" t="n">
        <v>0</v>
      </c>
      <c r="G911" t="inlineStr">
        <is>
          <t>YES</t>
        </is>
      </c>
      <c r="H911" t="n">
        <v>154</v>
      </c>
      <c r="I911" t="n">
        <v>0</v>
      </c>
      <c r="J911" s="31" t="n">
        <v>0</v>
      </c>
      <c r="K911" s="32" t="n">
        <v>0</v>
      </c>
      <c r="L911" s="31" t="n">
        <v>0</v>
      </c>
      <c r="M911" s="48" t="n">
        <v>3</v>
      </c>
      <c r="N911" s="48" t="n">
        <v>3</v>
      </c>
      <c r="O911" s="49" t="n"/>
    </row>
    <row r="912">
      <c r="A912" s="47" t="inlineStr">
        <is>
          <t>☐</t>
        </is>
      </c>
      <c r="B912" t="inlineStr">
        <is>
          <t>Daniel Laatsch</t>
        </is>
      </c>
      <c r="C912" t="inlineStr">
        <is>
          <t>PIT</t>
        </is>
      </c>
      <c r="D912" t="inlineStr">
        <is>
          <t>D</t>
        </is>
      </c>
      <c r="E912" t="n">
        <v>24</v>
      </c>
      <c r="F912" t="n">
        <v>0</v>
      </c>
      <c r="G912" t="inlineStr">
        <is>
          <t>YES</t>
        </is>
      </c>
      <c r="I912" t="n">
        <v>0</v>
      </c>
      <c r="J912" s="31" t="n">
        <v>0</v>
      </c>
      <c r="K912" s="32" t="n">
        <v>0</v>
      </c>
      <c r="L912" s="31" t="n">
        <v>0</v>
      </c>
      <c r="M912" s="48" t="n">
        <v>3</v>
      </c>
      <c r="N912" s="48" t="n">
        <v>3</v>
      </c>
      <c r="O912" s="49" t="inlineStr">
        <is>
          <t>A big, stay-at-home defenseman who plays an intelligent defensive game.</t>
        </is>
      </c>
    </row>
    <row r="913">
      <c r="A913" s="47" t="inlineStr">
        <is>
          <t>☐</t>
        </is>
      </c>
      <c r="B913" t="inlineStr">
        <is>
          <t>David Gucciardi</t>
        </is>
      </c>
      <c r="C913" t="inlineStr">
        <is>
          <t>WSH</t>
        </is>
      </c>
      <c r="D913" t="inlineStr">
        <is>
          <t>D</t>
        </is>
      </c>
      <c r="E913" t="n">
        <v>23</v>
      </c>
      <c r="F913" t="n">
        <v>0</v>
      </c>
      <c r="G913" t="inlineStr">
        <is>
          <t>YES</t>
        </is>
      </c>
      <c r="I913" t="n">
        <v>0</v>
      </c>
      <c r="J913" s="31" t="n">
        <v>0</v>
      </c>
      <c r="K913" s="32" t="n">
        <v>0</v>
      </c>
      <c r="L913" s="31" t="n">
        <v>0</v>
      </c>
      <c r="M913" s="48" t="n">
        <v>3</v>
      </c>
      <c r="N913" s="48" t="n">
        <v>3</v>
      </c>
      <c r="O913" s="49" t="inlineStr">
        <is>
          <t>A skilled two-way defenseman with excellent puck control and vision.</t>
        </is>
      </c>
    </row>
    <row r="914">
      <c r="A914" s="47" t="inlineStr">
        <is>
          <t>☐</t>
        </is>
      </c>
      <c r="B914" t="inlineStr">
        <is>
          <t>Dylan Dumont</t>
        </is>
      </c>
      <c r="C914" t="inlineStr">
        <is>
          <t>BUF</t>
        </is>
      </c>
      <c r="D914" t="inlineStr">
        <is>
          <t>F</t>
        </is>
      </c>
      <c r="E914" t="n">
        <v>18</v>
      </c>
      <c r="F914" t="n">
        <v>0</v>
      </c>
      <c r="G914" t="inlineStr">
        <is>
          <t>YES</t>
        </is>
      </c>
      <c r="H914" t="n">
        <v>188</v>
      </c>
      <c r="I914" t="n">
        <v>0</v>
      </c>
      <c r="J914" s="31" t="n">
        <v>0</v>
      </c>
      <c r="K914" s="32" t="n">
        <v>0</v>
      </c>
      <c r="L914" s="31" t="n">
        <v>0</v>
      </c>
      <c r="M914" s="48" t="n">
        <v>3</v>
      </c>
      <c r="N914" s="48" t="n">
        <v>3</v>
      </c>
      <c r="O914" s="49" t="n"/>
    </row>
    <row r="915">
      <c r="A915" s="47" t="inlineStr">
        <is>
          <t>☐</t>
        </is>
      </c>
      <c r="B915" t="inlineStr">
        <is>
          <t>Dyllan Gill</t>
        </is>
      </c>
      <c r="C915" t="inlineStr">
        <is>
          <t>TBL</t>
        </is>
      </c>
      <c r="D915" t="inlineStr">
        <is>
          <t>D</t>
        </is>
      </c>
      <c r="E915" t="n">
        <v>22</v>
      </c>
      <c r="F915" t="n">
        <v>0</v>
      </c>
      <c r="G915" t="inlineStr">
        <is>
          <t>YES</t>
        </is>
      </c>
      <c r="I915" t="n">
        <v>0</v>
      </c>
      <c r="J915" s="31" t="n">
        <v>0</v>
      </c>
      <c r="K915" s="32" t="n">
        <v>0</v>
      </c>
      <c r="L915" s="31" t="n">
        <v>0</v>
      </c>
      <c r="M915" s="48" t="n">
        <v>3</v>
      </c>
      <c r="N915" s="48" t="n">
        <v>3</v>
      </c>
      <c r="O915" s="49" t="inlineStr">
        <is>
          <t>A two-way defender with some offensive upside.</t>
        </is>
      </c>
    </row>
    <row r="916">
      <c r="A916" s="47" t="inlineStr">
        <is>
          <t>☐</t>
        </is>
      </c>
      <c r="B916" t="inlineStr">
        <is>
          <t>Eemil Viro</t>
        </is>
      </c>
      <c r="C916" t="inlineStr">
        <is>
          <t>DET</t>
        </is>
      </c>
      <c r="D916" t="inlineStr">
        <is>
          <t>D</t>
        </is>
      </c>
      <c r="E916" t="n">
        <v>24</v>
      </c>
      <c r="F916" t="n">
        <v>0</v>
      </c>
      <c r="G916" t="inlineStr">
        <is>
          <t>YES</t>
        </is>
      </c>
      <c r="I916" t="n">
        <v>0</v>
      </c>
      <c r="J916" s="31" t="n">
        <v>0</v>
      </c>
      <c r="K916" s="32" t="n">
        <v>0</v>
      </c>
      <c r="L916" s="31" t="n">
        <v>0</v>
      </c>
      <c r="M916" s="48" t="n">
        <v>3</v>
      </c>
      <c r="N916" s="48" t="n">
        <v>3</v>
      </c>
      <c r="O916" s="49" t="inlineStr">
        <is>
          <t>An average-sized puck-moving defenseman with good two-way qualities and middle-pair upside. A very good skater and a very smart player but lacks standout skills.</t>
        </is>
      </c>
    </row>
    <row r="917">
      <c r="A917" s="47" t="inlineStr">
        <is>
          <t>☐</t>
        </is>
      </c>
      <c r="B917" t="inlineStr">
        <is>
          <t>Eric Jamieson</t>
        </is>
      </c>
      <c r="C917" t="inlineStr">
        <is>
          <t>CGY</t>
        </is>
      </c>
      <c r="D917" t="inlineStr">
        <is>
          <t>D</t>
        </is>
      </c>
      <c r="E917" t="n">
        <v>21</v>
      </c>
      <c r="F917" t="n">
        <v>0</v>
      </c>
      <c r="G917" t="inlineStr">
        <is>
          <t>YES</t>
        </is>
      </c>
      <c r="I917" t="n">
        <v>0</v>
      </c>
      <c r="J917" s="31" t="n">
        <v>0</v>
      </c>
      <c r="K917" s="32" t="n">
        <v>0</v>
      </c>
      <c r="L917" s="31" t="n">
        <v>0</v>
      </c>
      <c r="M917" s="48" t="n">
        <v>3</v>
      </c>
      <c r="N917" s="48" t="n">
        <v>3</v>
      </c>
      <c r="O917" s="49" t="inlineStr">
        <is>
          <t>A defensive-minded defenceman who brings a ton of physicality, his play style could translate to a fifth or sixth defenseman.</t>
        </is>
      </c>
    </row>
    <row r="918">
      <c r="A918" s="47" t="inlineStr">
        <is>
          <t>☐</t>
        </is>
      </c>
      <c r="B918" t="inlineStr">
        <is>
          <t>Ethan Hay</t>
        </is>
      </c>
      <c r="C918" t="inlineStr">
        <is>
          <t>TBL</t>
        </is>
      </c>
      <c r="D918" t="inlineStr">
        <is>
          <t>F</t>
        </is>
      </c>
      <c r="E918" t="n">
        <v>21</v>
      </c>
      <c r="F918" t="n">
        <v>0</v>
      </c>
      <c r="G918" t="inlineStr">
        <is>
          <t>YES</t>
        </is>
      </c>
      <c r="I918" t="n">
        <v>0</v>
      </c>
      <c r="J918" s="31" t="n">
        <v>0</v>
      </c>
      <c r="K918" s="32" t="n">
        <v>0</v>
      </c>
      <c r="L918" s="31" t="n">
        <v>0</v>
      </c>
      <c r="M918" s="48" t="n">
        <v>3</v>
      </c>
      <c r="N918" s="48" t="n">
        <v>3</v>
      </c>
      <c r="O918" s="49" t="inlineStr">
        <is>
          <t>A potential bottom-six defensive center with limited offensive upside.</t>
        </is>
      </c>
    </row>
    <row r="919">
      <c r="A919" s="47" t="inlineStr">
        <is>
          <t>☐</t>
        </is>
      </c>
      <c r="B919" t="inlineStr">
        <is>
          <t>Felix Farhammar</t>
        </is>
      </c>
      <c r="C919" t="inlineStr">
        <is>
          <t>NYR</t>
        </is>
      </c>
      <c r="D919" t="inlineStr">
        <is>
          <t>D</t>
        </is>
      </c>
      <c r="E919" t="n">
        <v>19</v>
      </c>
      <c r="F919" t="n">
        <v>0</v>
      </c>
      <c r="G919" t="inlineStr">
        <is>
          <t>YES</t>
        </is>
      </c>
      <c r="I919" t="n">
        <v>0</v>
      </c>
      <c r="J919" s="31" t="n">
        <v>0</v>
      </c>
      <c r="K919" s="32" t="n">
        <v>0</v>
      </c>
      <c r="L919" s="31" t="n">
        <v>0</v>
      </c>
      <c r="M919" s="48" t="n">
        <v>3</v>
      </c>
      <c r="N919" s="48" t="n">
        <v>3</v>
      </c>
      <c r="O919" s="49" t="inlineStr">
        <is>
          <t>A two-way, puck-moving defenseman who is an excellent skater.</t>
        </is>
      </c>
    </row>
    <row r="920">
      <c r="A920" s="47" t="inlineStr">
        <is>
          <t>☐</t>
        </is>
      </c>
      <c r="B920" t="inlineStr">
        <is>
          <t>Filip Novak</t>
        </is>
      </c>
      <c r="C920" t="inlineStr">
        <is>
          <t>CBJ</t>
        </is>
      </c>
      <c r="D920" t="inlineStr">
        <is>
          <t>F</t>
        </is>
      </c>
      <c r="E920" t="n">
        <v>18</v>
      </c>
      <c r="F920" t="n">
        <v>0</v>
      </c>
      <c r="G920" t="inlineStr">
        <is>
          <t>YES</t>
        </is>
      </c>
      <c r="H920" t="n">
        <v>206</v>
      </c>
      <c r="I920" t="n">
        <v>0</v>
      </c>
      <c r="J920" s="31" t="n">
        <v>0</v>
      </c>
      <c r="K920" s="32" t="n">
        <v>0</v>
      </c>
      <c r="L920" s="31" t="n">
        <v>0</v>
      </c>
      <c r="M920" s="48" t="n">
        <v>3</v>
      </c>
      <c r="N920" s="48" t="n">
        <v>3</v>
      </c>
      <c r="O920" s="49" t="inlineStr">
        <is>
          <t>September 2026 – Filip Novak is a heavy, competitive Cz […]</t>
        </is>
      </c>
    </row>
    <row r="921">
      <c r="A921" s="47" t="inlineStr">
        <is>
          <t>☐</t>
        </is>
      </c>
      <c r="B921" t="inlineStr">
        <is>
          <t>Gabe Chiarot</t>
        </is>
      </c>
      <c r="C921" t="inlineStr">
        <is>
          <t>VAN</t>
        </is>
      </c>
      <c r="D921" t="inlineStr">
        <is>
          <t>F</t>
        </is>
      </c>
      <c r="E921" t="n">
        <v>19</v>
      </c>
      <c r="F921" t="n">
        <v>0</v>
      </c>
      <c r="G921" t="inlineStr">
        <is>
          <t>YES</t>
        </is>
      </c>
      <c r="I921" t="n">
        <v>0</v>
      </c>
      <c r="J921" s="31" t="n">
        <v>0</v>
      </c>
      <c r="K921" s="32" t="n">
        <v>0</v>
      </c>
      <c r="L921" s="31" t="n">
        <v>0</v>
      </c>
      <c r="M921" s="48" t="n">
        <v>3</v>
      </c>
      <c r="N921" s="48" t="n">
        <v>3</v>
      </c>
      <c r="O921" s="49" t="inlineStr">
        <is>
          <t>Hardworking winger, growing offensively, who is difficult to stop in front of the net.</t>
        </is>
      </c>
    </row>
    <row r="922">
      <c r="A922" s="47" t="inlineStr">
        <is>
          <t>☐</t>
        </is>
      </c>
      <c r="B922" t="inlineStr">
        <is>
          <t>Grant Spada</t>
        </is>
      </c>
      <c r="C922" t="inlineStr">
        <is>
          <t>TBL</t>
        </is>
      </c>
      <c r="D922" t="inlineStr">
        <is>
          <t>D</t>
        </is>
      </c>
      <c r="E922" t="n">
        <v>19</v>
      </c>
      <c r="F922" t="n">
        <v>0</v>
      </c>
      <c r="G922" t="inlineStr">
        <is>
          <t>YES</t>
        </is>
      </c>
      <c r="I922" t="n">
        <v>0</v>
      </c>
      <c r="J922" s="31" t="n">
        <v>0</v>
      </c>
      <c r="K922" s="32" t="n">
        <v>0</v>
      </c>
      <c r="L922" s="31" t="n">
        <v>0</v>
      </c>
      <c r="M922" s="48" t="n">
        <v>3</v>
      </c>
      <c r="N922" s="48" t="n">
        <v>3</v>
      </c>
      <c r="O922" s="49" t="inlineStr">
        <is>
          <t>A towering defensive defenseman.</t>
        </is>
      </c>
    </row>
    <row r="923">
      <c r="A923" s="47" t="inlineStr">
        <is>
          <t>☐</t>
        </is>
      </c>
      <c r="B923" t="inlineStr">
        <is>
          <t>Grayden Robertson-Palmer</t>
        </is>
      </c>
      <c r="C923" t="inlineStr">
        <is>
          <t>DET</t>
        </is>
      </c>
      <c r="D923" t="inlineStr">
        <is>
          <t>F</t>
        </is>
      </c>
      <c r="E923" t="n">
        <v>19</v>
      </c>
      <c r="F923" t="n">
        <v>0</v>
      </c>
      <c r="G923" t="inlineStr">
        <is>
          <t>YES</t>
        </is>
      </c>
      <c r="I923" t="n">
        <v>0</v>
      </c>
      <c r="J923" s="31" t="n">
        <v>0</v>
      </c>
      <c r="K923" s="32" t="n">
        <v>0</v>
      </c>
      <c r="L923" s="31" t="n">
        <v>0</v>
      </c>
      <c r="M923" s="48" t="n">
        <v>3</v>
      </c>
      <c r="N923" s="48" t="n">
        <v>3</v>
      </c>
      <c r="O923" s="49" t="inlineStr">
        <is>
          <t>A pass-first, puck-moving forward with the ability to play center and wing who competes hard.</t>
        </is>
      </c>
    </row>
    <row r="924">
      <c r="A924" s="47" t="inlineStr">
        <is>
          <t>☐</t>
        </is>
      </c>
      <c r="B924" t="inlineStr">
        <is>
          <t>Gustav Sjoqvist</t>
        </is>
      </c>
      <c r="C924" t="inlineStr">
        <is>
          <t>VGK</t>
        </is>
      </c>
      <c r="D924" t="inlineStr">
        <is>
          <t>D</t>
        </is>
      </c>
      <c r="E924" t="n">
        <v>20</v>
      </c>
      <c r="F924" t="n">
        <v>0</v>
      </c>
      <c r="G924" t="inlineStr">
        <is>
          <t>YES</t>
        </is>
      </c>
      <c r="I924" t="n">
        <v>0</v>
      </c>
      <c r="J924" s="31" t="n">
        <v>0</v>
      </c>
      <c r="K924" s="32" t="n">
        <v>0</v>
      </c>
      <c r="L924" s="31" t="n">
        <v>0</v>
      </c>
      <c r="M924" s="48" t="n">
        <v>3</v>
      </c>
      <c r="N924" s="48" t="n">
        <v>3</v>
      </c>
      <c r="O924" s="49" t="inlineStr">
        <is>
          <t>A physical defender who is not afraid to throw a hit with a tremendous reach. Potential for a bottom-pairing defender with proper development.</t>
        </is>
      </c>
    </row>
    <row r="925">
      <c r="A925" s="47" t="inlineStr">
        <is>
          <t>☐</t>
        </is>
      </c>
      <c r="B925" t="inlineStr">
        <is>
          <t>Isaac Poulter</t>
        </is>
      </c>
      <c r="C925" t="inlineStr">
        <is>
          <t>WPG</t>
        </is>
      </c>
      <c r="D925" t="inlineStr">
        <is>
          <t>G</t>
        </is>
      </c>
      <c r="E925" t="n">
        <v>24</v>
      </c>
      <c r="F925" t="n">
        <v>0</v>
      </c>
      <c r="G925" t="inlineStr">
        <is>
          <t>YES</t>
        </is>
      </c>
      <c r="I925" t="n">
        <v>0</v>
      </c>
      <c r="J925" s="31" t="n">
        <v>0</v>
      </c>
      <c r="K925" s="32" t="n">
        <v>0</v>
      </c>
      <c r="L925" s="31" t="n">
        <v>0</v>
      </c>
      <c r="M925" s="48" t="n">
        <v>3</v>
      </c>
      <c r="N925" s="48" t="n">
        <v>3</v>
      </c>
      <c r="O925" s="49" t="inlineStr">
        <is>
          <t>An undrafted depth goaltender.</t>
        </is>
      </c>
    </row>
    <row r="926">
      <c r="A926" s="47" t="inlineStr">
        <is>
          <t>☐</t>
        </is>
      </c>
      <c r="B926" t="inlineStr">
        <is>
          <t>Jake Chiasson</t>
        </is>
      </c>
      <c r="C926" t="inlineStr">
        <is>
          <t>MTL</t>
        </is>
      </c>
      <c r="D926" t="inlineStr">
        <is>
          <t>F</t>
        </is>
      </c>
      <c r="E926" t="n">
        <v>23</v>
      </c>
      <c r="F926" t="n">
        <v>0</v>
      </c>
      <c r="G926" t="inlineStr">
        <is>
          <t>YES</t>
        </is>
      </c>
      <c r="I926" t="n">
        <v>0</v>
      </c>
      <c r="J926" s="31" t="n">
        <v>0</v>
      </c>
      <c r="K926" s="32" t="n">
        <v>0</v>
      </c>
      <c r="L926" s="31" t="n">
        <v>0</v>
      </c>
      <c r="M926" s="48" t="n">
        <v>3</v>
      </c>
      <c r="N926" s="48" t="n">
        <v>3</v>
      </c>
      <c r="O926" s="49" t="inlineStr">
        <is>
          <t>A bit raw at this point, plays a gritty and tenacious style. Good shot and makes smart passes in the offensive zone. Good complementary winger on a scoring line.</t>
        </is>
      </c>
    </row>
    <row r="927">
      <c r="A927" s="47" t="inlineStr">
        <is>
          <t>☐</t>
        </is>
      </c>
      <c r="B927" t="inlineStr">
        <is>
          <t>James Reeder</t>
        </is>
      </c>
      <c r="C927" t="inlineStr">
        <is>
          <t>LAK</t>
        </is>
      </c>
      <c r="D927" t="inlineStr">
        <is>
          <t>F</t>
        </is>
      </c>
      <c r="E927" t="n">
        <v>20</v>
      </c>
      <c r="F927" t="n">
        <v>0</v>
      </c>
      <c r="G927" t="inlineStr">
        <is>
          <t>YES</t>
        </is>
      </c>
      <c r="I927" t="n">
        <v>0</v>
      </c>
      <c r="J927" s="31" t="n">
        <v>0</v>
      </c>
      <c r="K927" s="32" t="n">
        <v>0</v>
      </c>
      <c r="L927" s="31" t="n">
        <v>0</v>
      </c>
      <c r="M927" s="48" t="n">
        <v>3</v>
      </c>
      <c r="N927" s="48" t="n">
        <v>3</v>
      </c>
      <c r="O927" s="49" t="inlineStr">
        <is>
          <t>A dynamic playmaking winger who’s fearless and plays at a high pace with an elite shot that can contribute to the power play. Needs to become stronger and more physical—project as a middle-six forward.</t>
        </is>
      </c>
    </row>
    <row r="928">
      <c r="A928" s="47" t="inlineStr">
        <is>
          <t>☐</t>
        </is>
      </c>
      <c r="B928" t="inlineStr">
        <is>
          <t>Jimmy Clark</t>
        </is>
      </c>
      <c r="C928" t="inlineStr">
        <is>
          <t>MIN</t>
        </is>
      </c>
      <c r="D928" t="inlineStr">
        <is>
          <t>F</t>
        </is>
      </c>
      <c r="E928" t="n">
        <v>21</v>
      </c>
      <c r="F928" t="n">
        <v>0</v>
      </c>
      <c r="G928" t="inlineStr">
        <is>
          <t>YES</t>
        </is>
      </c>
      <c r="I928" t="n">
        <v>0</v>
      </c>
      <c r="J928" s="31" t="n">
        <v>0</v>
      </c>
      <c r="K928" s="32" t="n">
        <v>0</v>
      </c>
      <c r="L928" s="31" t="n">
        <v>0</v>
      </c>
      <c r="M928" s="48" t="n">
        <v>3</v>
      </c>
      <c r="N928" s="48" t="n">
        <v>3</v>
      </c>
      <c r="O928" s="49" t="inlineStr">
        <is>
          <t>A versatile bottom-six forward who can kill penalties.</t>
        </is>
      </c>
    </row>
    <row r="929">
      <c r="A929" s="47" t="inlineStr">
        <is>
          <t>☐</t>
        </is>
      </c>
      <c r="B929" t="inlineStr">
        <is>
          <t>Joel Maatta</t>
        </is>
      </c>
      <c r="C929" t="inlineStr">
        <is>
          <t>EDM</t>
        </is>
      </c>
      <c r="D929" t="inlineStr">
        <is>
          <t>F</t>
        </is>
      </c>
      <c r="E929" t="n">
        <v>24</v>
      </c>
      <c r="F929" t="n">
        <v>0</v>
      </c>
      <c r="G929" t="inlineStr">
        <is>
          <t>YES</t>
        </is>
      </c>
      <c r="I929" t="n">
        <v>0</v>
      </c>
      <c r="J929" s="31" t="n">
        <v>0</v>
      </c>
      <c r="K929" s="32" t="n">
        <v>0</v>
      </c>
      <c r="L929" s="31" t="n">
        <v>0</v>
      </c>
      <c r="M929" s="48" t="n">
        <v>3</v>
      </c>
      <c r="N929" s="48" t="n">
        <v>3</v>
      </c>
      <c r="O929" s="49" t="inlineStr">
        <is>
          <t>A physical, defense-minded two-way forward with limited offensive upside, he has a high compete level but below-level skating. He’s well off the fantasy radar.</t>
        </is>
      </c>
    </row>
    <row r="930">
      <c r="A930" s="47" t="inlineStr">
        <is>
          <t>☐</t>
        </is>
      </c>
      <c r="B930" t="inlineStr">
        <is>
          <t>Joey Larson</t>
        </is>
      </c>
      <c r="C930" t="inlineStr">
        <is>
          <t>NYI</t>
        </is>
      </c>
      <c r="D930" t="inlineStr">
        <is>
          <t>F</t>
        </is>
      </c>
      <c r="E930" t="n">
        <v>25</v>
      </c>
      <c r="F930" t="n">
        <v>0</v>
      </c>
      <c r="G930" t="inlineStr">
        <is>
          <t>YES</t>
        </is>
      </c>
      <c r="I930" t="n">
        <v>0</v>
      </c>
      <c r="J930" s="31" t="n">
        <v>0</v>
      </c>
      <c r="K930" s="32" t="n">
        <v>0</v>
      </c>
      <c r="L930" s="31" t="n">
        <v>0</v>
      </c>
      <c r="M930" s="48" t="n">
        <v>3</v>
      </c>
      <c r="N930" s="48" t="n">
        <v>3</v>
      </c>
      <c r="O930" s="49" t="inlineStr">
        <is>
          <t>A late bloomer with the physical attributes to earn a look.</t>
        </is>
      </c>
    </row>
    <row r="931">
      <c r="A931" s="47" t="inlineStr">
        <is>
          <t>☐</t>
        </is>
      </c>
      <c r="B931" t="inlineStr">
        <is>
          <t>John Parsons</t>
        </is>
      </c>
      <c r="C931" t="inlineStr">
        <is>
          <t>WPG</t>
        </is>
      </c>
      <c r="D931" t="inlineStr">
        <is>
          <t>G</t>
        </is>
      </c>
      <c r="E931" t="n">
        <v>20</v>
      </c>
      <c r="F931" t="n">
        <v>0</v>
      </c>
      <c r="G931" t="inlineStr">
        <is>
          <t>YES</t>
        </is>
      </c>
      <c r="H931" t="n">
        <v>220</v>
      </c>
      <c r="I931" t="n">
        <v>0</v>
      </c>
      <c r="J931" s="31" t="n">
        <v>0</v>
      </c>
      <c r="K931" s="32" t="n">
        <v>0</v>
      </c>
      <c r="L931" s="31" t="n">
        <v>0</v>
      </c>
      <c r="M931" s="48" t="n">
        <v>3</v>
      </c>
      <c r="N931" s="48" t="n">
        <v>3</v>
      </c>
      <c r="O931" s="49" t="n"/>
    </row>
    <row r="932">
      <c r="A932" s="47" t="inlineStr">
        <is>
          <t>☐</t>
        </is>
      </c>
      <c r="B932" t="inlineStr">
        <is>
          <t>Lev Katzin</t>
        </is>
      </c>
      <c r="C932" t="inlineStr">
        <is>
          <t>(N/A)</t>
        </is>
      </c>
      <c r="D932" t="inlineStr">
        <is>
          <t>F</t>
        </is>
      </c>
      <c r="E932" t="n">
        <v>19</v>
      </c>
      <c r="F932" t="n">
        <v>0</v>
      </c>
      <c r="G932" t="inlineStr">
        <is>
          <t>YES</t>
        </is>
      </c>
      <c r="I932" t="n">
        <v>0</v>
      </c>
      <c r="J932" s="31" t="n">
        <v>0</v>
      </c>
      <c r="K932" s="32" t="n">
        <v>0</v>
      </c>
      <c r="L932" s="31" t="n">
        <v>0</v>
      </c>
      <c r="M932" s="48" t="n">
        <v>3</v>
      </c>
      <c r="N932" s="48" t="n">
        <v>3</v>
      </c>
      <c r="O932" s="49" t="inlineStr">
        <is>
          <t>A small but feisty centreman who is always noticeable on the ice.</t>
        </is>
      </c>
      <c r="P932" t="inlineStr">
        <is>
          <t>no NHL record - import or junior</t>
        </is>
      </c>
    </row>
    <row r="933">
      <c r="A933" s="47" t="inlineStr">
        <is>
          <t>☐</t>
        </is>
      </c>
      <c r="B933" t="inlineStr">
        <is>
          <t>Louis-Antoine Denault</t>
        </is>
      </c>
      <c r="C933" t="inlineStr">
        <is>
          <t>FLA</t>
        </is>
      </c>
      <c r="D933" t="inlineStr">
        <is>
          <t>G</t>
        </is>
      </c>
      <c r="E933" t="n">
        <v>19</v>
      </c>
      <c r="F933" t="n">
        <v>0</v>
      </c>
      <c r="G933" t="inlineStr">
        <is>
          <t>YES</t>
        </is>
      </c>
      <c r="H933" t="n">
        <v>217</v>
      </c>
      <c r="I933" t="n">
        <v>0</v>
      </c>
      <c r="J933" s="31" t="n">
        <v>0</v>
      </c>
      <c r="K933" s="32" t="n">
        <v>0</v>
      </c>
      <c r="L933" s="31" t="n">
        <v>0</v>
      </c>
      <c r="M933" s="48" t="n">
        <v>3</v>
      </c>
      <c r="N933" s="48" t="n">
        <v>3</v>
      </c>
      <c r="O933" s="49" t="inlineStr">
        <is>
          <t>One of the largest goalies in recent memory, needs to develop his game and show he can use his size to his advantage.</t>
        </is>
      </c>
    </row>
    <row r="934">
      <c r="A934" s="47" t="inlineStr">
        <is>
          <t>☐</t>
        </is>
      </c>
      <c r="B934" t="inlineStr">
        <is>
          <t>Luca Munzenberger</t>
        </is>
      </c>
      <c r="C934" t="inlineStr">
        <is>
          <t>EDM</t>
        </is>
      </c>
      <c r="D934" t="inlineStr">
        <is>
          <t>D</t>
        </is>
      </c>
      <c r="E934" t="n">
        <v>23</v>
      </c>
      <c r="F934" t="n">
        <v>0</v>
      </c>
      <c r="G934" t="inlineStr">
        <is>
          <t>YES</t>
        </is>
      </c>
      <c r="I934" t="n">
        <v>0</v>
      </c>
      <c r="J934" s="31" t="n">
        <v>0</v>
      </c>
      <c r="K934" s="32" t="n">
        <v>0</v>
      </c>
      <c r="L934" s="31" t="n">
        <v>0</v>
      </c>
      <c r="M934" s="48" t="n">
        <v>3</v>
      </c>
      <c r="N934" s="48" t="n">
        <v>3</v>
      </c>
      <c r="O934" s="49" t="inlineStr">
        <is>
          <t>Defensively responsible bottom pairing defender with size and solid mobility. Makes simple plays to alleviate pressure and makes a good first pass out of the defensive zone. Does not make much of an impact offensively but has a good point shot.</t>
        </is>
      </c>
    </row>
    <row r="935">
      <c r="A935" s="47" t="inlineStr">
        <is>
          <t>☐</t>
        </is>
      </c>
      <c r="B935" t="inlineStr">
        <is>
          <t>Lucas Ambrosio</t>
        </is>
      </c>
      <c r="C935" t="inlineStr">
        <is>
          <t>LAK</t>
        </is>
      </c>
      <c r="D935" t="inlineStr">
        <is>
          <t>D</t>
        </is>
      </c>
      <c r="E935" t="n">
        <v>18</v>
      </c>
      <c r="F935" t="n">
        <v>0</v>
      </c>
      <c r="G935" t="inlineStr">
        <is>
          <t>YES</t>
        </is>
      </c>
      <c r="H935" t="n">
        <v>223</v>
      </c>
      <c r="I935" t="n">
        <v>0</v>
      </c>
      <c r="J935" s="31" t="n">
        <v>0</v>
      </c>
      <c r="K935" s="32" t="n">
        <v>0</v>
      </c>
      <c r="L935" s="31" t="n">
        <v>0</v>
      </c>
      <c r="M935" s="48" t="n">
        <v>3</v>
      </c>
      <c r="N935" s="48" t="n">
        <v>3</v>
      </c>
      <c r="O935" s="49" t="inlineStr">
        <is>
          <t>A raw, NHL-sized defender who could be a bottom-four shutdown blueliner if development breaks right.</t>
        </is>
      </c>
    </row>
    <row r="936">
      <c r="A936" s="47" t="inlineStr">
        <is>
          <t>☐</t>
        </is>
      </c>
      <c r="B936" t="inlineStr">
        <is>
          <t>Lucas Karmiris</t>
        </is>
      </c>
      <c r="C936" t="inlineStr">
        <is>
          <t>(N/A)</t>
        </is>
      </c>
      <c r="D936" t="inlineStr">
        <is>
          <t>F</t>
        </is>
      </c>
      <c r="E936" t="n">
        <v>19</v>
      </c>
      <c r="F936" t="n">
        <v>0</v>
      </c>
      <c r="G936" t="inlineStr">
        <is>
          <t>YES</t>
        </is>
      </c>
      <c r="I936" t="n">
        <v>0</v>
      </c>
      <c r="J936" s="31" t="n">
        <v>0</v>
      </c>
      <c r="K936" s="32" t="n">
        <v>0</v>
      </c>
      <c r="L936" s="31" t="n">
        <v>0</v>
      </c>
      <c r="M936" s="48" t="n">
        <v>3</v>
      </c>
      <c r="N936" s="48" t="n">
        <v>3</v>
      </c>
      <c r="O936" s="49" t="inlineStr">
        <is>
          <t>An undersized, two-way centre with a good motor.</t>
        </is>
      </c>
      <c r="P936" t="inlineStr">
        <is>
          <t>no NHL record - import or junior</t>
        </is>
      </c>
    </row>
    <row r="937">
      <c r="A937" s="47" t="inlineStr">
        <is>
          <t>☐</t>
        </is>
      </c>
      <c r="B937" t="inlineStr">
        <is>
          <t>Ludvig Johnson</t>
        </is>
      </c>
      <c r="C937" t="inlineStr">
        <is>
          <t>UTA</t>
        </is>
      </c>
      <c r="D937" t="inlineStr">
        <is>
          <t>D</t>
        </is>
      </c>
      <c r="E937" t="n">
        <v>20</v>
      </c>
      <c r="F937" t="n">
        <v>0</v>
      </c>
      <c r="G937" t="inlineStr">
        <is>
          <t>YES</t>
        </is>
      </c>
      <c r="I937" t="n">
        <v>0</v>
      </c>
      <c r="J937" s="31" t="n">
        <v>0</v>
      </c>
      <c r="K937" s="32" t="n">
        <v>0</v>
      </c>
      <c r="L937" s="31" t="n">
        <v>0</v>
      </c>
      <c r="M937" s="48" t="n">
        <v>3</v>
      </c>
      <c r="N937" s="48" t="n">
        <v>3</v>
      </c>
      <c r="O937" s="49" t="inlineStr">
        <is>
          <t>A two-way defenseman who needs to develop more offensively while playing in Switzerland.</t>
        </is>
      </c>
    </row>
    <row r="938">
      <c r="A938" s="47" t="inlineStr">
        <is>
          <t>☐</t>
        </is>
      </c>
      <c r="B938" t="inlineStr">
        <is>
          <t>Luka Arkko</t>
        </is>
      </c>
      <c r="C938" t="inlineStr">
        <is>
          <t>DET</t>
        </is>
      </c>
      <c r="D938" t="inlineStr">
        <is>
          <t>F</t>
        </is>
      </c>
      <c r="E938" t="n">
        <v>18</v>
      </c>
      <c r="F938" t="n">
        <v>0</v>
      </c>
      <c r="G938" t="inlineStr">
        <is>
          <t>YES</t>
        </is>
      </c>
      <c r="H938" t="n">
        <v>175</v>
      </c>
      <c r="I938" t="n">
        <v>0</v>
      </c>
      <c r="J938" s="31" t="n">
        <v>0</v>
      </c>
      <c r="K938" s="32" t="n">
        <v>0</v>
      </c>
      <c r="L938" s="31" t="n">
        <v>0</v>
      </c>
      <c r="M938" s="48" t="n">
        <v>3</v>
      </c>
      <c r="N938" s="48" t="n">
        <v>3</v>
      </c>
      <c r="O938" s="49" t="inlineStr">
        <is>
          <t>September 2026 – Luka Arkko is a big, physical net-fron […]</t>
        </is>
      </c>
    </row>
    <row r="939">
      <c r="A939" s="47" t="inlineStr">
        <is>
          <t>☐</t>
        </is>
      </c>
      <c r="B939" t="inlineStr">
        <is>
          <t>Luke Mittelstadt</t>
        </is>
      </c>
      <c r="C939" t="inlineStr">
        <is>
          <t>MTL</t>
        </is>
      </c>
      <c r="D939" t="inlineStr">
        <is>
          <t>D</t>
        </is>
      </c>
      <c r="E939" t="n">
        <v>23</v>
      </c>
      <c r="F939" t="n">
        <v>0</v>
      </c>
      <c r="G939" t="inlineStr">
        <is>
          <t>YES</t>
        </is>
      </c>
      <c r="I939" t="n">
        <v>0</v>
      </c>
      <c r="J939" s="31" t="n">
        <v>0</v>
      </c>
      <c r="K939" s="32" t="n">
        <v>0</v>
      </c>
      <c r="L939" s="31" t="n">
        <v>0</v>
      </c>
      <c r="M939" s="48" t="n">
        <v>3</v>
      </c>
      <c r="N939" s="48" t="n">
        <v>3</v>
      </c>
      <c r="O939" s="49" t="inlineStr">
        <is>
          <t>A technically sound defenseman who handles the puck well and has excellent vision. Can stretch the ice with precise passing but is limited offensively.</t>
        </is>
      </c>
    </row>
    <row r="940">
      <c r="A940" s="47" t="inlineStr">
        <is>
          <t>☐</t>
        </is>
      </c>
      <c r="B940" t="inlineStr">
        <is>
          <t>Marco Mignosa</t>
        </is>
      </c>
      <c r="C940" t="inlineStr">
        <is>
          <t>TBL</t>
        </is>
      </c>
      <c r="D940" t="inlineStr">
        <is>
          <t>F</t>
        </is>
      </c>
      <c r="E940" t="n">
        <v>21</v>
      </c>
      <c r="F940" t="n">
        <v>0</v>
      </c>
      <c r="G940" t="inlineStr">
        <is>
          <t>YES</t>
        </is>
      </c>
      <c r="I940" t="n">
        <v>0</v>
      </c>
      <c r="J940" s="31" t="n">
        <v>0</v>
      </c>
      <c r="K940" s="32" t="n">
        <v>0</v>
      </c>
      <c r="L940" s="31" t="n">
        <v>0</v>
      </c>
      <c r="M940" s="48" t="n">
        <v>3</v>
      </c>
      <c r="N940" s="48" t="n">
        <v>3</v>
      </c>
      <c r="O940" s="49" t="inlineStr">
        <is>
          <t>Two-way winger with potential to increase his offensive contribution.</t>
        </is>
      </c>
    </row>
    <row r="941">
      <c r="A941" s="47" t="inlineStr">
        <is>
          <t>☐</t>
        </is>
      </c>
      <c r="B941" t="inlineStr">
        <is>
          <t>Markus Ruck</t>
        </is>
      </c>
      <c r="C941" t="inlineStr">
        <is>
          <t>PIT</t>
        </is>
      </c>
      <c r="D941" t="inlineStr">
        <is>
          <t>F</t>
        </is>
      </c>
      <c r="E941" t="n">
        <v>18</v>
      </c>
      <c r="F941" t="n">
        <v>0</v>
      </c>
      <c r="G941" t="inlineStr">
        <is>
          <t>YES</t>
        </is>
      </c>
      <c r="H941" t="n">
        <v>39</v>
      </c>
      <c r="I941" t="n">
        <v>0</v>
      </c>
      <c r="J941" s="31" t="n">
        <v>0</v>
      </c>
      <c r="K941" s="32" t="n">
        <v>0</v>
      </c>
      <c r="L941" s="31" t="n">
        <v>0</v>
      </c>
      <c r="M941" s="48" t="n">
        <v>3</v>
      </c>
      <c r="N941" s="48" t="n">
        <v>3</v>
      </c>
      <c r="O941" s="49" t="inlineStr">
        <is>
          <t>June 2026 – Kyle Dubas did his best Brian Burke impress […]</t>
        </is>
      </c>
    </row>
    <row r="942">
      <c r="A942" s="47" t="inlineStr">
        <is>
          <t>☐</t>
        </is>
      </c>
      <c r="B942" t="inlineStr">
        <is>
          <t>Matt Lahey</t>
        </is>
      </c>
      <c r="C942" t="inlineStr">
        <is>
          <t>TOR</t>
        </is>
      </c>
      <c r="D942" t="inlineStr">
        <is>
          <t>D</t>
        </is>
      </c>
      <c r="E942" t="n">
        <v>20</v>
      </c>
      <c r="F942" t="n">
        <v>0</v>
      </c>
      <c r="G942" t="inlineStr">
        <is>
          <t>YES</t>
        </is>
      </c>
      <c r="I942" t="n">
        <v>0</v>
      </c>
      <c r="J942" s="31" t="n">
        <v>0</v>
      </c>
      <c r="K942" s="32" t="n">
        <v>0</v>
      </c>
      <c r="L942" s="31" t="n">
        <v>0</v>
      </c>
      <c r="M942" s="48" t="n">
        <v>3</v>
      </c>
      <c r="N942" s="48" t="n">
        <v>3</v>
      </c>
      <c r="O942" s="49" t="inlineStr">
        <is>
          <t>A towering defenseman who already has the size and work ethic, with proper development, could make it to the NHL. A long-term project that is well off the fantasy radar.</t>
        </is>
      </c>
    </row>
    <row r="943">
      <c r="A943" s="47" t="inlineStr">
        <is>
          <t>☐</t>
        </is>
      </c>
      <c r="B943" t="inlineStr">
        <is>
          <t>Matthew Lansing</t>
        </is>
      </c>
      <c r="C943" t="inlineStr">
        <is>
          <t>VAN</t>
        </is>
      </c>
      <c r="D943" t="inlineStr">
        <is>
          <t>F</t>
        </is>
      </c>
      <c r="E943" t="n">
        <v>19</v>
      </c>
      <c r="F943" t="n">
        <v>0</v>
      </c>
      <c r="G943" t="inlineStr">
        <is>
          <t>YES</t>
        </is>
      </c>
      <c r="I943" t="n">
        <v>0</v>
      </c>
      <c r="J943" s="31" t="n">
        <v>0</v>
      </c>
      <c r="K943" s="32" t="n">
        <v>0</v>
      </c>
      <c r="L943" s="31" t="n">
        <v>0</v>
      </c>
      <c r="M943" s="48" t="n">
        <v>3</v>
      </c>
      <c r="N943" s="48" t="n">
        <v>3</v>
      </c>
      <c r="O943" s="49" t="inlineStr">
        <is>
          <t>A disciplined playmaking two-way center with a high hockey IQ who has the potential to develop into a bottom-six forward in the NHL with improved skating.</t>
        </is>
      </c>
    </row>
    <row r="944">
      <c r="A944" s="47" t="inlineStr">
        <is>
          <t>☐</t>
        </is>
      </c>
      <c r="B944" t="inlineStr">
        <is>
          <t>Max Laatikainen</t>
        </is>
      </c>
      <c r="C944" t="inlineStr">
        <is>
          <t>PHI</t>
        </is>
      </c>
      <c r="D944" t="inlineStr">
        <is>
          <t>D</t>
        </is>
      </c>
      <c r="E944" t="n">
        <v>17</v>
      </c>
      <c r="F944" t="n">
        <v>0</v>
      </c>
      <c r="G944" t="inlineStr">
        <is>
          <t>YES</t>
        </is>
      </c>
      <c r="H944" t="n">
        <v>213</v>
      </c>
      <c r="I944" t="n">
        <v>0</v>
      </c>
      <c r="J944" s="31" t="n">
        <v>0</v>
      </c>
      <c r="K944" s="32" t="n">
        <v>0</v>
      </c>
      <c r="L944" s="31" t="n">
        <v>0</v>
      </c>
      <c r="M944" s="48" t="n">
        <v>3</v>
      </c>
      <c r="N944" s="48" t="n">
        <v>3</v>
      </c>
      <c r="O944" s="49" t="inlineStr">
        <is>
          <t>An undersized, puck moving defenseman with a developing offensive game.</t>
        </is>
      </c>
    </row>
    <row r="945">
      <c r="A945" s="47" t="inlineStr">
        <is>
          <t>☐</t>
        </is>
      </c>
      <c r="B945" t="inlineStr">
        <is>
          <t>Mikhail Cherepanov</t>
        </is>
      </c>
      <c r="C945" t="inlineStr">
        <is>
          <t>DAL</t>
        </is>
      </c>
      <c r="D945" t="inlineStr">
        <is>
          <t>D</t>
        </is>
      </c>
      <c r="E945" t="n">
        <v>18</v>
      </c>
      <c r="F945" t="n">
        <v>0</v>
      </c>
      <c r="G945" t="inlineStr">
        <is>
          <t>YES</t>
        </is>
      </c>
      <c r="H945" t="n">
        <v>219</v>
      </c>
      <c r="I945" t="n">
        <v>0</v>
      </c>
      <c r="J945" s="31" t="n">
        <v>0</v>
      </c>
      <c r="K945" s="32" t="n">
        <v>0</v>
      </c>
      <c r="L945" s="31" t="n">
        <v>0</v>
      </c>
      <c r="M945" s="48" t="n">
        <v>3</v>
      </c>
      <c r="N945" s="48" t="n">
        <v>3</v>
      </c>
      <c r="O945" s="49" t="n"/>
    </row>
    <row r="946">
      <c r="A946" s="47" t="inlineStr">
        <is>
          <t>☐</t>
        </is>
      </c>
      <c r="B946" t="inlineStr">
        <is>
          <t>Myles Brosnan</t>
        </is>
      </c>
      <c r="C946" t="inlineStr">
        <is>
          <t>DET</t>
        </is>
      </c>
      <c r="D946" t="inlineStr">
        <is>
          <t>D</t>
        </is>
      </c>
      <c r="E946" t="n">
        <v>18</v>
      </c>
      <c r="F946" t="n">
        <v>0</v>
      </c>
      <c r="G946" t="inlineStr">
        <is>
          <t>YES</t>
        </is>
      </c>
      <c r="H946" t="n">
        <v>196</v>
      </c>
      <c r="I946" t="n">
        <v>0</v>
      </c>
      <c r="J946" s="31" t="n">
        <v>0</v>
      </c>
      <c r="K946" s="32" t="n">
        <v>0</v>
      </c>
      <c r="L946" s="31" t="n">
        <v>0</v>
      </c>
      <c r="M946" s="48" t="n">
        <v>3</v>
      </c>
      <c r="N946" s="48" t="n">
        <v>3</v>
      </c>
      <c r="O946" s="49" t="inlineStr">
        <is>
          <t>September 2026 – Myles Brosnan is an offensive, puck-mo […]</t>
        </is>
      </c>
    </row>
    <row r="947">
      <c r="A947" s="47" t="inlineStr">
        <is>
          <t>☐</t>
        </is>
      </c>
      <c r="B947" t="inlineStr">
        <is>
          <t>Nathan Lecompte</t>
        </is>
      </c>
      <c r="C947" t="inlineStr">
        <is>
          <t>(N/A)</t>
        </is>
      </c>
      <c r="D947" t="inlineStr">
        <is>
          <t>F</t>
        </is>
      </c>
      <c r="E947" t="n">
        <v>19</v>
      </c>
      <c r="F947" t="n">
        <v>0</v>
      </c>
      <c r="G947" t="inlineStr">
        <is>
          <t>YES</t>
        </is>
      </c>
      <c r="I947" t="n">
        <v>0</v>
      </c>
      <c r="J947" s="31" t="n">
        <v>0</v>
      </c>
      <c r="K947" s="32" t="n">
        <v>0</v>
      </c>
      <c r="L947" s="31" t="n">
        <v>0</v>
      </c>
      <c r="M947" s="48" t="n">
        <v>3</v>
      </c>
      <c r="N947" s="48" t="n">
        <v>3</v>
      </c>
      <c r="O947" s="49" t="inlineStr">
        <is>
          <t>An undersized playmaking center.</t>
        </is>
      </c>
    </row>
    <row r="948">
      <c r="A948" s="47" t="inlineStr">
        <is>
          <t>☐</t>
        </is>
      </c>
      <c r="B948" t="inlineStr">
        <is>
          <t>Ondrej Ruml</t>
        </is>
      </c>
      <c r="C948" t="inlineStr">
        <is>
          <t>COL</t>
        </is>
      </c>
      <c r="D948" t="inlineStr">
        <is>
          <t>D</t>
        </is>
      </c>
      <c r="E948" t="n">
        <v>18</v>
      </c>
      <c r="F948" t="n">
        <v>0</v>
      </c>
      <c r="G948" t="inlineStr">
        <is>
          <t>YES</t>
        </is>
      </c>
      <c r="H948" t="n">
        <v>214</v>
      </c>
      <c r="I948" t="n">
        <v>0</v>
      </c>
      <c r="J948" s="31" t="n">
        <v>0</v>
      </c>
      <c r="K948" s="32" t="n">
        <v>0</v>
      </c>
      <c r="L948" s="31" t="n">
        <v>0</v>
      </c>
      <c r="M948" s="48" t="n">
        <v>3</v>
      </c>
      <c r="N948" s="48" t="n">
        <v>3</v>
      </c>
      <c r="O948" s="49" t="inlineStr">
        <is>
          <t>September 2026 – Ondrej Ruml is a mobile, offense-leani […]</t>
        </is>
      </c>
    </row>
    <row r="949">
      <c r="A949" s="47" t="inlineStr">
        <is>
          <t>☐</t>
        </is>
      </c>
      <c r="B949" t="inlineStr">
        <is>
          <t>Owen Beckner</t>
        </is>
      </c>
      <c r="C949" t="inlineStr">
        <is>
          <t>OTT</t>
        </is>
      </c>
      <c r="D949" t="inlineStr">
        <is>
          <t>F</t>
        </is>
      </c>
      <c r="E949" t="n">
        <v>21</v>
      </c>
      <c r="F949" t="n">
        <v>0</v>
      </c>
      <c r="G949" t="inlineStr">
        <is>
          <t>YES</t>
        </is>
      </c>
      <c r="I949" t="n">
        <v>0</v>
      </c>
      <c r="J949" s="31" t="n">
        <v>0</v>
      </c>
      <c r="K949" s="32" t="n">
        <v>0</v>
      </c>
      <c r="L949" s="31" t="n">
        <v>0</v>
      </c>
      <c r="M949" s="48" t="n">
        <v>3</v>
      </c>
      <c r="N949" s="48" t="n">
        <v>3</v>
      </c>
      <c r="O949" s="49" t="inlineStr">
        <is>
          <t>A late bloomer with a high hockey IQ that skates well and can stick handle in tight spaces.</t>
        </is>
      </c>
    </row>
    <row r="950">
      <c r="A950" s="47" t="inlineStr">
        <is>
          <t>☐</t>
        </is>
      </c>
      <c r="B950" t="inlineStr">
        <is>
          <t>Owen Say</t>
        </is>
      </c>
      <c r="C950" t="inlineStr">
        <is>
          <t>(N/A)</t>
        </is>
      </c>
      <c r="D950" t="inlineStr">
        <is>
          <t>G</t>
        </is>
      </c>
      <c r="E950" t="n">
        <v>25</v>
      </c>
      <c r="F950" t="n">
        <v>0</v>
      </c>
      <c r="G950" t="inlineStr">
        <is>
          <t>YES</t>
        </is>
      </c>
      <c r="I950" t="n">
        <v>0</v>
      </c>
      <c r="J950" s="31" t="n">
        <v>0</v>
      </c>
      <c r="K950" s="32" t="n">
        <v>0</v>
      </c>
      <c r="L950" s="31" t="n">
        <v>0</v>
      </c>
      <c r="M950" s="48" t="n">
        <v>3</v>
      </c>
      <c r="N950" s="48" t="n">
        <v>3</v>
      </c>
      <c r="O950" s="49" t="inlineStr">
        <is>
          <t>A technically sound goaltender with strong movements, known for being a calm presence in the crease and possessing good puck tracking ability.</t>
        </is>
      </c>
    </row>
    <row r="951">
      <c r="A951" s="47" t="inlineStr">
        <is>
          <t>☐</t>
        </is>
      </c>
      <c r="B951" t="inlineStr">
        <is>
          <t>Parker Von Richter</t>
        </is>
      </c>
      <c r="C951" t="inlineStr">
        <is>
          <t>PIT</t>
        </is>
      </c>
      <c r="D951" t="inlineStr">
        <is>
          <t>D</t>
        </is>
      </c>
      <c r="E951" t="n">
        <v>20</v>
      </c>
      <c r="F951" t="n">
        <v>0</v>
      </c>
      <c r="G951" t="inlineStr">
        <is>
          <t>YES</t>
        </is>
      </c>
      <c r="H951" t="n">
        <v>111</v>
      </c>
      <c r="I951" t="n">
        <v>0</v>
      </c>
      <c r="J951" s="31" t="n">
        <v>0</v>
      </c>
      <c r="K951" s="32" t="n">
        <v>0</v>
      </c>
      <c r="L951" s="31" t="n">
        <v>0</v>
      </c>
      <c r="M951" s="48" t="n">
        <v>3</v>
      </c>
      <c r="N951" s="48" t="n">
        <v>3</v>
      </c>
      <c r="O951" s="49" t="inlineStr">
        <is>
          <t>A tough, defensively responsible net front clearing defensman who can kill penalties.</t>
        </is>
      </c>
    </row>
    <row r="952">
      <c r="A952" s="47" t="inlineStr">
        <is>
          <t>☐</t>
        </is>
      </c>
      <c r="B952" t="inlineStr">
        <is>
          <t>Quinn McKenzie</t>
        </is>
      </c>
      <c r="C952" t="inlineStr">
        <is>
          <t>NJD</t>
        </is>
      </c>
      <c r="D952" t="inlineStr">
        <is>
          <t>F</t>
        </is>
      </c>
      <c r="E952" t="n">
        <v>18</v>
      </c>
      <c r="F952" t="n">
        <v>0</v>
      </c>
      <c r="G952" t="inlineStr">
        <is>
          <t>YES</t>
        </is>
      </c>
      <c r="H952" t="n">
        <v>222</v>
      </c>
      <c r="I952" t="n">
        <v>0</v>
      </c>
      <c r="J952" s="31" t="n">
        <v>0</v>
      </c>
      <c r="K952" s="32" t="n">
        <v>0</v>
      </c>
      <c r="L952" s="31" t="n">
        <v>0</v>
      </c>
      <c r="M952" s="48" t="n">
        <v>3</v>
      </c>
      <c r="N952" s="48" t="n">
        <v>3</v>
      </c>
      <c r="O952" s="49" t="inlineStr">
        <is>
          <t>Smallish centre with a decent shot and goal-scoring acumen.</t>
        </is>
      </c>
    </row>
    <row r="953">
      <c r="A953" s="47" t="inlineStr">
        <is>
          <t>☐</t>
        </is>
      </c>
      <c r="B953" t="inlineStr">
        <is>
          <t>Reko Alanko</t>
        </is>
      </c>
      <c r="C953" t="inlineStr">
        <is>
          <t>UTA</t>
        </is>
      </c>
      <c r="D953" t="inlineStr">
        <is>
          <t>D</t>
        </is>
      </c>
      <c r="E953" t="n">
        <v>19</v>
      </c>
      <c r="F953" t="n">
        <v>0</v>
      </c>
      <c r="G953" t="inlineStr">
        <is>
          <t>YES</t>
        </is>
      </c>
      <c r="I953" t="n">
        <v>0</v>
      </c>
      <c r="J953" s="31" t="n">
        <v>0</v>
      </c>
      <c r="K953" s="32" t="n">
        <v>0</v>
      </c>
      <c r="L953" s="31" t="n">
        <v>0</v>
      </c>
      <c r="M953" s="48" t="n">
        <v>3</v>
      </c>
      <c r="N953" s="48" t="n">
        <v>3</v>
      </c>
      <c r="O953" s="49" t="inlineStr">
        <is>
          <t>A big, intelligent defenseman who is an excellent skater and plays a strong two-way game.</t>
        </is>
      </c>
    </row>
    <row r="954">
      <c r="A954" s="47" t="inlineStr">
        <is>
          <t>☐</t>
        </is>
      </c>
      <c r="B954" t="inlineStr">
        <is>
          <t>Richard Gallant</t>
        </is>
      </c>
      <c r="C954" t="inlineStr">
        <is>
          <t>SJS</t>
        </is>
      </c>
      <c r="D954" t="inlineStr">
        <is>
          <t>F</t>
        </is>
      </c>
      <c r="E954" t="n">
        <v>19</v>
      </c>
      <c r="F954" t="n">
        <v>0</v>
      </c>
      <c r="G954" t="inlineStr">
        <is>
          <t>YES</t>
        </is>
      </c>
      <c r="I954" t="n">
        <v>0</v>
      </c>
      <c r="J954" s="31" t="n">
        <v>0</v>
      </c>
      <c r="K954" s="32" t="n">
        <v>0</v>
      </c>
      <c r="L954" s="31" t="n">
        <v>0</v>
      </c>
      <c r="M954" s="48" t="n">
        <v>3</v>
      </c>
      <c r="N954" s="48" t="n">
        <v>3</v>
      </c>
      <c r="O954" s="49" t="inlineStr">
        <is>
          <t>A versatile, skilled forward with goal-scoring ability. Needs to work on his defensive game and become more consistent overall to take the next step.</t>
        </is>
      </c>
    </row>
    <row r="955">
      <c r="A955" s="47" t="inlineStr">
        <is>
          <t>☐</t>
        </is>
      </c>
      <c r="B955" t="inlineStr">
        <is>
          <t>Roman Luttsev</t>
        </is>
      </c>
      <c r="C955" t="inlineStr">
        <is>
          <t>TBL</t>
        </is>
      </c>
      <c r="D955" t="inlineStr">
        <is>
          <t>F</t>
        </is>
      </c>
      <c r="E955" t="n">
        <v>20</v>
      </c>
      <c r="F955" t="n">
        <v>0</v>
      </c>
      <c r="G955" t="inlineStr">
        <is>
          <t>YES</t>
        </is>
      </c>
      <c r="I955" t="n">
        <v>0</v>
      </c>
      <c r="J955" s="31" t="n">
        <v>0</v>
      </c>
      <c r="K955" s="32" t="n">
        <v>0</v>
      </c>
      <c r="L955" s="31" t="n">
        <v>0</v>
      </c>
      <c r="M955" s="48" t="n">
        <v>3</v>
      </c>
      <c r="N955" s="48" t="n">
        <v>3</v>
      </c>
      <c r="O955" s="49" t="inlineStr">
        <is>
          <t>A playmaking forward who is always on the move, has a great shot, and is dangerous on the power play.</t>
        </is>
      </c>
    </row>
    <row r="956">
      <c r="A956" s="47" t="inlineStr">
        <is>
          <t>☐</t>
        </is>
      </c>
      <c r="B956" t="inlineStr">
        <is>
          <t>Ryan Cameron</t>
        </is>
      </c>
      <c r="C956" t="inlineStr">
        <is>
          <t>EDM</t>
        </is>
      </c>
      <c r="D956" t="inlineStr">
        <is>
          <t>G</t>
        </is>
      </c>
      <c r="E956" t="n">
        <v>19</v>
      </c>
      <c r="F956" t="n">
        <v>0</v>
      </c>
      <c r="G956" t="inlineStr">
        <is>
          <t>YES</t>
        </is>
      </c>
      <c r="H956" t="n">
        <v>212</v>
      </c>
      <c r="I956" t="n">
        <v>0</v>
      </c>
      <c r="J956" s="31" t="n">
        <v>0</v>
      </c>
      <c r="K956" s="32" t="n">
        <v>0</v>
      </c>
      <c r="L956" s="31" t="n">
        <v>0</v>
      </c>
      <c r="M956" s="48" t="n">
        <v>3</v>
      </c>
      <c r="N956" s="48" t="n">
        <v>3</v>
      </c>
      <c r="O956" s="49" t="inlineStr">
        <is>
          <t>September 2026 – Ryan Cameron is an athletic, undersize […]</t>
        </is>
      </c>
    </row>
    <row r="957">
      <c r="A957" s="47" t="inlineStr">
        <is>
          <t>☐</t>
        </is>
      </c>
      <c r="B957" t="inlineStr">
        <is>
          <t>Ryder Korczak</t>
        </is>
      </c>
      <c r="C957" t="inlineStr">
        <is>
          <t>TBL</t>
        </is>
      </c>
      <c r="D957" t="inlineStr">
        <is>
          <t>F</t>
        </is>
      </c>
      <c r="E957" t="n">
        <v>23</v>
      </c>
      <c r="F957" t="n">
        <v>0</v>
      </c>
      <c r="G957" t="inlineStr">
        <is>
          <t>YES</t>
        </is>
      </c>
      <c r="I957" t="n">
        <v>0</v>
      </c>
      <c r="J957" s="31" t="n">
        <v>0</v>
      </c>
      <c r="K957" s="32" t="n">
        <v>0</v>
      </c>
      <c r="L957" s="31" t="n">
        <v>0</v>
      </c>
      <c r="M957" s="48" t="n">
        <v>3</v>
      </c>
      <c r="N957" s="48" t="n">
        <v>3</v>
      </c>
      <c r="O957" s="49" t="inlineStr">
        <is>
          <t>A shifty offensive threat with good vision and passing ability. He has a slight frame that lacks strength and will need to add a bit more explosiveness to his stride.</t>
        </is>
      </c>
    </row>
    <row r="958">
      <c r="A958" s="47" t="inlineStr">
        <is>
          <t>☐</t>
        </is>
      </c>
      <c r="B958" t="inlineStr">
        <is>
          <t>Samuel Eriksson</t>
        </is>
      </c>
      <c r="C958" t="inlineStr">
        <is>
          <t>VAN</t>
        </is>
      </c>
      <c r="D958" t="inlineStr">
        <is>
          <t>D</t>
        </is>
      </c>
      <c r="E958" t="n">
        <v>18</v>
      </c>
      <c r="F958" t="n">
        <v>0</v>
      </c>
      <c r="G958" t="inlineStr">
        <is>
          <t>YES</t>
        </is>
      </c>
      <c r="H958" t="n">
        <v>184</v>
      </c>
      <c r="I958" t="n">
        <v>0</v>
      </c>
      <c r="J958" s="31" t="n">
        <v>0</v>
      </c>
      <c r="K958" s="32" t="n">
        <v>0</v>
      </c>
      <c r="L958" s="31" t="n">
        <v>0</v>
      </c>
      <c r="M958" s="48" t="n">
        <v>3</v>
      </c>
      <c r="N958" s="48" t="n">
        <v>3</v>
      </c>
      <c r="O958" s="49" t="n"/>
    </row>
    <row r="959">
      <c r="A959" s="47" t="inlineStr">
        <is>
          <t>☐</t>
        </is>
      </c>
      <c r="B959" t="inlineStr">
        <is>
          <t>Samuel Jung</t>
        </is>
      </c>
      <c r="C959" t="inlineStr">
        <is>
          <t>NYR</t>
        </is>
      </c>
      <c r="D959" t="inlineStr">
        <is>
          <t>F</t>
        </is>
      </c>
      <c r="E959" t="n">
        <v>20</v>
      </c>
      <c r="F959" t="n">
        <v>0</v>
      </c>
      <c r="G959" t="inlineStr">
        <is>
          <t>YES</t>
        </is>
      </c>
      <c r="I959" t="n">
        <v>0</v>
      </c>
      <c r="J959" s="31" t="n">
        <v>0</v>
      </c>
      <c r="K959" s="32" t="n">
        <v>0</v>
      </c>
      <c r="L959" s="31" t="n">
        <v>0</v>
      </c>
      <c r="M959" s="48" t="n">
        <v>3</v>
      </c>
      <c r="N959" s="48" t="n">
        <v>3</v>
      </c>
      <c r="O959" s="49" t="inlineStr">
        <is>
          <t>A large winger who has had success finding the back of the net thus far in the lower Finnish leagues.</t>
        </is>
      </c>
    </row>
    <row r="960">
      <c r="A960" s="47" t="inlineStr">
        <is>
          <t>☐</t>
        </is>
      </c>
      <c r="B960" t="inlineStr">
        <is>
          <t>Shawn Carrier</t>
        </is>
      </c>
      <c r="C960" t="inlineStr">
        <is>
          <t>COL</t>
        </is>
      </c>
      <c r="D960" t="inlineStr">
        <is>
          <t>F</t>
        </is>
      </c>
      <c r="E960" t="n">
        <v>19</v>
      </c>
      <c r="F960" t="n">
        <v>0</v>
      </c>
      <c r="G960" t="inlineStr">
        <is>
          <t>YES</t>
        </is>
      </c>
      <c r="H960" t="n">
        <v>195</v>
      </c>
      <c r="I960" t="n">
        <v>0</v>
      </c>
      <c r="J960" s="31" t="n">
        <v>0</v>
      </c>
      <c r="K960" s="32" t="n">
        <v>0</v>
      </c>
      <c r="L960" s="31" t="n">
        <v>0</v>
      </c>
      <c r="M960" s="48" t="n">
        <v>3</v>
      </c>
      <c r="N960" s="48" t="n">
        <v>3</v>
      </c>
      <c r="O960" s="49" t="inlineStr">
        <is>
          <t>A smaller, energetic forward with a developing offensive toolkit.</t>
        </is>
      </c>
    </row>
    <row r="961">
      <c r="A961" s="47" t="inlineStr">
        <is>
          <t>☐</t>
        </is>
      </c>
      <c r="B961" t="inlineStr">
        <is>
          <t>Tobias Krestan</t>
        </is>
      </c>
      <c r="C961" t="inlineStr">
        <is>
          <t>LAK</t>
        </is>
      </c>
      <c r="D961" t="inlineStr">
        <is>
          <t>F</t>
        </is>
      </c>
      <c r="E961" t="n">
        <v>18</v>
      </c>
      <c r="F961" t="n">
        <v>0</v>
      </c>
      <c r="G961" t="inlineStr">
        <is>
          <t>YES</t>
        </is>
      </c>
      <c r="H961" t="n">
        <v>209</v>
      </c>
      <c r="I961" t="n">
        <v>0</v>
      </c>
      <c r="J961" s="31" t="n">
        <v>0</v>
      </c>
      <c r="K961" s="32" t="n">
        <v>0</v>
      </c>
      <c r="L961" s="31" t="n">
        <v>0</v>
      </c>
      <c r="M961" s="48" t="n">
        <v>3</v>
      </c>
      <c r="N961" s="48" t="n">
        <v>3</v>
      </c>
      <c r="O961" s="49" t="inlineStr">
        <is>
          <t>A winger with a legitimate shot, but needs to develop an all-around game to be considered likely to see NHL time.</t>
        </is>
      </c>
    </row>
    <row r="962">
      <c r="A962" s="47" t="inlineStr">
        <is>
          <t>☐</t>
        </is>
      </c>
      <c r="B962" t="inlineStr">
        <is>
          <t>Ty Henricks</t>
        </is>
      </c>
      <c r="C962" t="inlineStr">
        <is>
          <t>NYR</t>
        </is>
      </c>
      <c r="D962" t="inlineStr">
        <is>
          <t>F</t>
        </is>
      </c>
      <c r="E962" t="n">
        <v>21</v>
      </c>
      <c r="F962" t="n">
        <v>0</v>
      </c>
      <c r="G962" t="inlineStr">
        <is>
          <t>YES</t>
        </is>
      </c>
      <c r="I962" t="n">
        <v>0</v>
      </c>
      <c r="J962" s="31" t="n">
        <v>0</v>
      </c>
      <c r="K962" s="32" t="n">
        <v>0</v>
      </c>
      <c r="L962" s="31" t="n">
        <v>0</v>
      </c>
      <c r="M962" s="48" t="n">
        <v>3</v>
      </c>
      <c r="N962" s="48" t="n">
        <v>3</v>
      </c>
      <c r="O962" s="49" t="inlineStr">
        <is>
          <t>A big winger who is a long-term project with average skating and some offensive upside.</t>
        </is>
      </c>
    </row>
    <row r="963">
      <c r="A963" s="47" t="inlineStr">
        <is>
          <t>☐</t>
        </is>
      </c>
      <c r="B963" t="inlineStr">
        <is>
          <t>Ty Henry</t>
        </is>
      </c>
      <c r="C963" t="inlineStr">
        <is>
          <t>CHI</t>
        </is>
      </c>
      <c r="D963" t="inlineStr">
        <is>
          <t>D</t>
        </is>
      </c>
      <c r="E963" t="n">
        <v>20</v>
      </c>
      <c r="F963" t="n">
        <v>0</v>
      </c>
      <c r="G963" t="inlineStr">
        <is>
          <t>YES</t>
        </is>
      </c>
      <c r="I963" t="n">
        <v>0</v>
      </c>
      <c r="J963" s="31" t="n">
        <v>0</v>
      </c>
      <c r="K963" s="32" t="n">
        <v>0</v>
      </c>
      <c r="L963" s="31" t="n">
        <v>0</v>
      </c>
      <c r="M963" s="48" t="n">
        <v>3</v>
      </c>
      <c r="N963" s="48" t="n">
        <v>3</v>
      </c>
      <c r="O963" s="49" t="inlineStr">
        <is>
          <t>An athletic, defensive-minded defenseman with NHL-caliber skating who is conservative offensively.</t>
        </is>
      </c>
    </row>
    <row r="964">
      <c r="A964" s="47" t="inlineStr">
        <is>
          <t>☐</t>
        </is>
      </c>
      <c r="B964" t="inlineStr">
        <is>
          <t>Tyler Deakos</t>
        </is>
      </c>
      <c r="C964" t="inlineStr">
        <is>
          <t>MTL</t>
        </is>
      </c>
      <c r="D964" t="inlineStr">
        <is>
          <t>F</t>
        </is>
      </c>
      <c r="E964" t="n">
        <v>19</v>
      </c>
      <c r="F964" t="n">
        <v>0</v>
      </c>
      <c r="G964" t="inlineStr">
        <is>
          <t>YES</t>
        </is>
      </c>
      <c r="H964" t="n">
        <v>224</v>
      </c>
      <c r="I964" t="n">
        <v>0</v>
      </c>
      <c r="J964" s="31" t="n">
        <v>0</v>
      </c>
      <c r="K964" s="32" t="n">
        <v>0</v>
      </c>
      <c r="L964" s="31" t="n">
        <v>0</v>
      </c>
      <c r="M964" s="48" t="n">
        <v>3</v>
      </c>
      <c r="N964" s="48" t="n">
        <v>3</v>
      </c>
      <c r="O964" s="49" t="inlineStr">
        <is>
          <t>A tall but slight winger who has taken the path less travelled in his development. A long shot at this point.</t>
        </is>
      </c>
    </row>
    <row r="965">
      <c r="A965" s="47" t="inlineStr">
        <is>
          <t>☐</t>
        </is>
      </c>
      <c r="B965" t="inlineStr">
        <is>
          <t>Tyler Peddle</t>
        </is>
      </c>
      <c r="C965" t="inlineStr">
        <is>
          <t>CBJ</t>
        </is>
      </c>
      <c r="D965" t="inlineStr">
        <is>
          <t>F</t>
        </is>
      </c>
      <c r="E965" t="n">
        <v>21</v>
      </c>
      <c r="F965" t="n">
        <v>0</v>
      </c>
      <c r="G965" t="inlineStr">
        <is>
          <t>YES</t>
        </is>
      </c>
      <c r="I965" t="n">
        <v>0</v>
      </c>
      <c r="J965" s="31" t="n">
        <v>0</v>
      </c>
      <c r="K965" s="32" t="n">
        <v>0</v>
      </c>
      <c r="L965" s="31" t="n">
        <v>0</v>
      </c>
      <c r="M965" s="48" t="n">
        <v>3</v>
      </c>
      <c r="N965" s="48" t="n">
        <v>3</v>
      </c>
      <c r="O965" s="49" t="inlineStr">
        <is>
          <t>While his relative lack of production would not indicate so, Peddle has a fairly high offensive ceiling and a wicked shot to compliment refined offensive habits; that said, the floor is quite low as well.</t>
        </is>
      </c>
    </row>
    <row r="966">
      <c r="A966" s="47" t="inlineStr">
        <is>
          <t>☐</t>
        </is>
      </c>
      <c r="B966" t="inlineStr">
        <is>
          <t>Tyrel Bauer</t>
        </is>
      </c>
      <c r="C966" t="inlineStr">
        <is>
          <t>WPG</t>
        </is>
      </c>
      <c r="D966" t="inlineStr">
        <is>
          <t>D</t>
        </is>
      </c>
      <c r="E966" t="n">
        <v>24</v>
      </c>
      <c r="F966" t="n">
        <v>0</v>
      </c>
      <c r="G966" t="inlineStr">
        <is>
          <t>YES</t>
        </is>
      </c>
      <c r="I966" t="n">
        <v>0</v>
      </c>
      <c r="J966" s="31" t="n">
        <v>0</v>
      </c>
      <c r="K966" s="32" t="n">
        <v>0</v>
      </c>
      <c r="L966" s="31" t="n">
        <v>0</v>
      </c>
      <c r="M966" s="48" t="n">
        <v>3</v>
      </c>
      <c r="N966" s="48" t="n">
        <v>3</v>
      </c>
      <c r="O966" s="49" t="inlineStr">
        <is>
          <t>High energy, physical, pro-framed right-shot defensive defenseman. As a prototypical stay-at-home defenseman, he has additional value in peripheral category leagues that value hits, blocks, and PIMS.</t>
        </is>
      </c>
    </row>
    <row r="967">
      <c r="A967" s="47" t="inlineStr">
        <is>
          <t>☐</t>
        </is>
      </c>
      <c r="B967" t="inlineStr">
        <is>
          <t>Vladimir Nikitin</t>
        </is>
      </c>
      <c r="C967" t="inlineStr">
        <is>
          <t>OTT</t>
        </is>
      </c>
      <c r="D967" t="inlineStr">
        <is>
          <t>G</t>
        </is>
      </c>
      <c r="E967" t="n">
        <v>21</v>
      </c>
      <c r="F967" t="n">
        <v>0</v>
      </c>
      <c r="G967" t="inlineStr">
        <is>
          <t>YES</t>
        </is>
      </c>
      <c r="I967" t="n">
        <v>0</v>
      </c>
      <c r="J967" s="31" t="n">
        <v>0</v>
      </c>
      <c r="K967" s="32" t="n">
        <v>0</v>
      </c>
      <c r="L967" s="31" t="n">
        <v>0</v>
      </c>
      <c r="M967" s="48" t="n">
        <v>3</v>
      </c>
      <c r="N967" s="48" t="n">
        <v>3</v>
      </c>
      <c r="O967" s="49" t="inlineStr">
        <is>
          <t>An underrated, athletic goaltender who moves quickly for his size.</t>
        </is>
      </c>
    </row>
    <row r="968">
      <c r="A968" s="47" t="inlineStr">
        <is>
          <t>☐</t>
        </is>
      </c>
      <c r="B968" t="inlineStr">
        <is>
          <t>Yegor Midlak</t>
        </is>
      </c>
      <c r="C968" t="inlineStr">
        <is>
          <t>FLA</t>
        </is>
      </c>
      <c r="D968" t="inlineStr">
        <is>
          <t>G</t>
        </is>
      </c>
      <c r="E968" t="n">
        <v>19</v>
      </c>
      <c r="F968" t="n">
        <v>0</v>
      </c>
      <c r="G968" t="inlineStr">
        <is>
          <t>YES</t>
        </is>
      </c>
      <c r="I968" t="n">
        <v>0</v>
      </c>
      <c r="J968" s="31" t="n">
        <v>0</v>
      </c>
      <c r="K968" s="32" t="n">
        <v>0</v>
      </c>
      <c r="L968" s="31" t="n">
        <v>0</v>
      </c>
      <c r="M968" s="48" t="n">
        <v>3</v>
      </c>
      <c r="N968" s="48" t="n">
        <v>3</v>
      </c>
      <c r="O968" s="49" t="inlineStr">
        <is>
          <t>A tall Russian netminder just breaking into the Russian Junior ranks.</t>
        </is>
      </c>
    </row>
    <row r="969">
      <c r="A969" s="47" t="inlineStr">
        <is>
          <t>☐</t>
        </is>
      </c>
      <c r="B969" t="inlineStr">
        <is>
          <t>Yevgeni Prokhorov</t>
        </is>
      </c>
      <c r="C969" t="inlineStr">
        <is>
          <t>BUF</t>
        </is>
      </c>
      <c r="D969" t="inlineStr">
        <is>
          <t>G</t>
        </is>
      </c>
      <c r="E969" t="n">
        <v>19</v>
      </c>
      <c r="F969" t="n">
        <v>0</v>
      </c>
      <c r="G969" t="inlineStr">
        <is>
          <t>YES</t>
        </is>
      </c>
      <c r="I969" t="n">
        <v>0</v>
      </c>
      <c r="J969" s="31" t="n">
        <v>0</v>
      </c>
      <c r="K969" s="32" t="n">
        <v>0</v>
      </c>
      <c r="L969" s="31" t="n">
        <v>0</v>
      </c>
      <c r="M969" s="48" t="n">
        <v>3</v>
      </c>
      <c r="N969" s="48" t="n">
        <v>3</v>
      </c>
      <c r="O969" s="49" t="inlineStr">
        <is>
          <t>A late-round, long-term project goaltender.</t>
        </is>
      </c>
    </row>
    <row r="970">
      <c r="A970" s="47" t="inlineStr">
        <is>
          <t>☐</t>
        </is>
      </c>
      <c r="B970" t="inlineStr">
        <is>
          <t>Zeb Forsfjall</t>
        </is>
      </c>
      <c r="C970" t="inlineStr">
        <is>
          <t>SEA</t>
        </is>
      </c>
      <c r="D970" t="inlineStr">
        <is>
          <t>F</t>
        </is>
      </c>
      <c r="E970" t="n">
        <v>21</v>
      </c>
      <c r="F970" t="n">
        <v>0</v>
      </c>
      <c r="G970" t="inlineStr">
        <is>
          <t>YES</t>
        </is>
      </c>
      <c r="I970" t="n">
        <v>0</v>
      </c>
      <c r="J970" s="31" t="n">
        <v>0</v>
      </c>
      <c r="K970" s="32" t="n">
        <v>0</v>
      </c>
      <c r="L970" s="31" t="n">
        <v>0</v>
      </c>
      <c r="M970" s="48" t="n">
        <v>3</v>
      </c>
      <c r="N970" s="48" t="n">
        <v>3</v>
      </c>
      <c r="O970" s="49" t="inlineStr">
        <is>
          <t>A skilled and tenacious yet diminutive winger who lacks strength.</t>
        </is>
      </c>
    </row>
    <row r="971">
      <c r="A971" s="47" t="inlineStr">
        <is>
          <t>☐</t>
        </is>
      </c>
      <c r="B971" t="inlineStr">
        <is>
          <t>Alexander Pelevin</t>
        </is>
      </c>
      <c r="C971" t="inlineStr">
        <is>
          <t>CAR</t>
        </is>
      </c>
      <c r="D971" t="inlineStr">
        <is>
          <t>D</t>
        </is>
      </c>
      <c r="E971" t="n">
        <v>22</v>
      </c>
      <c r="F971" t="n">
        <v>0</v>
      </c>
      <c r="G971" t="inlineStr">
        <is>
          <t>YES</t>
        </is>
      </c>
      <c r="I971" t="n">
        <v>0</v>
      </c>
      <c r="J971" s="31" t="n">
        <v>0</v>
      </c>
      <c r="K971" s="32" t="n">
        <v>0</v>
      </c>
      <c r="L971" s="31" t="n">
        <v>0</v>
      </c>
      <c r="M971" s="48" t="n">
        <v>3</v>
      </c>
      <c r="N971" s="48" t="n">
        <v>2</v>
      </c>
      <c r="O971" s="49" t="inlineStr">
        <is>
          <t>Enforcer, shutdown defenseman who loves to throw his body weight around even though he isn’t the biggest player.</t>
        </is>
      </c>
    </row>
    <row r="972">
      <c r="A972" s="47" t="inlineStr">
        <is>
          <t>☐</t>
        </is>
      </c>
      <c r="B972" t="inlineStr">
        <is>
          <t>Taylor Gauthier</t>
        </is>
      </c>
      <c r="C972" t="inlineStr">
        <is>
          <t>PIT</t>
        </is>
      </c>
      <c r="D972" t="inlineStr">
        <is>
          <t>G</t>
        </is>
      </c>
      <c r="E972" t="n">
        <v>25</v>
      </c>
      <c r="F972" t="n">
        <v>0</v>
      </c>
      <c r="G972" t="inlineStr">
        <is>
          <t>YES</t>
        </is>
      </c>
      <c r="I972" t="n">
        <v>0</v>
      </c>
      <c r="J972" s="31" t="n">
        <v>0</v>
      </c>
      <c r="K972" s="32" t="n">
        <v>0</v>
      </c>
      <c r="L972" s="31" t="n">
        <v>0</v>
      </c>
      <c r="M972" s="48" t="n">
        <v>3</v>
      </c>
      <c r="N972" s="48" t="n">
        <v>2</v>
      </c>
      <c r="O972" s="49" t="inlineStr">
        <is>
          <t>Combines good size and strong skating to cover the net well. Considered a highly-talented goaltender who at times has lacked consistency.</t>
        </is>
      </c>
    </row>
    <row r="973">
      <c r="A973" s="47" t="inlineStr">
        <is>
          <t>☐</t>
        </is>
      </c>
      <c r="B973" t="inlineStr">
        <is>
          <t>Dmitri Kostenko</t>
        </is>
      </c>
      <c r="C973" t="inlineStr">
        <is>
          <t>MTL</t>
        </is>
      </c>
      <c r="D973" t="inlineStr">
        <is>
          <t>D</t>
        </is>
      </c>
      <c r="E973" t="n">
        <v>23</v>
      </c>
      <c r="F973" t="n">
        <v>0</v>
      </c>
      <c r="G973" t="inlineStr">
        <is>
          <t>YES</t>
        </is>
      </c>
      <c r="I973" t="n">
        <v>0</v>
      </c>
      <c r="J973" s="31" t="n">
        <v>0</v>
      </c>
      <c r="K973" s="32" t="n">
        <v>0</v>
      </c>
      <c r="L973" s="31" t="n">
        <v>0</v>
      </c>
      <c r="M973" s="48" t="n">
        <v>3</v>
      </c>
      <c r="N973" s="48" t="n">
        <v>1.5</v>
      </c>
      <c r="O973" s="49" t="inlineStr">
        <is>
          <t>An interesting defenseman that needs a lot of refinement. His offensive creativity and willingness to get involved in the play in all three zones are intriguing. He skates well and exhibits confidencemon with the puck on his stick but will need to reign things in a bit and focus defensively.</t>
        </is>
      </c>
    </row>
    <row r="974">
      <c r="A974" s="47" t="inlineStr">
        <is>
          <t>☐</t>
        </is>
      </c>
      <c r="B974" t="inlineStr">
        <is>
          <t>Yegor Spiridonov</t>
        </is>
      </c>
      <c r="C974" t="inlineStr">
        <is>
          <t>SJS</t>
        </is>
      </c>
      <c r="D974" t="inlineStr">
        <is>
          <t>F</t>
        </is>
      </c>
      <c r="E974" t="n">
        <v>25</v>
      </c>
      <c r="F974" t="n">
        <v>0</v>
      </c>
      <c r="G974" t="inlineStr">
        <is>
          <t>YES</t>
        </is>
      </c>
      <c r="I974" t="n">
        <v>0</v>
      </c>
      <c r="J974" s="31" t="n">
        <v>0</v>
      </c>
      <c r="K974" s="32" t="n">
        <v>0</v>
      </c>
      <c r="L974" s="31" t="n">
        <v>0</v>
      </c>
      <c r="M974" s="48" t="n">
        <v>3</v>
      </c>
      <c r="N974" s="48" t="n">
        <v>1</v>
      </c>
      <c r="O974" s="49" t="inlineStr">
        <is>
          <t>A two way center who excels at both ends of the ice, he’s particularly adept at killing penalties and winning puck battles along the boards.</t>
        </is>
      </c>
    </row>
    <row r="975">
      <c r="A975" s="47" t="inlineStr">
        <is>
          <t>☐</t>
        </is>
      </c>
      <c r="B975" t="inlineStr">
        <is>
          <t>Roman Schmidt</t>
        </is>
      </c>
      <c r="C975" t="inlineStr">
        <is>
          <t>MIN</t>
        </is>
      </c>
      <c r="D975" t="inlineStr">
        <is>
          <t>D</t>
        </is>
      </c>
      <c r="E975" t="n">
        <v>23</v>
      </c>
      <c r="F975" t="n">
        <v>0</v>
      </c>
      <c r="G975" t="inlineStr">
        <is>
          <t>YES</t>
        </is>
      </c>
      <c r="I975" t="n">
        <v>0</v>
      </c>
      <c r="J975" s="31" t="n">
        <v>0</v>
      </c>
      <c r="K975" s="32" t="n">
        <v>0</v>
      </c>
      <c r="L975" s="31" t="n">
        <v>0</v>
      </c>
      <c r="M975" s="48" t="n">
        <v>2.5</v>
      </c>
      <c r="N975" s="48" t="n">
        <v>6</v>
      </c>
      <c r="O975" s="49" t="inlineStr">
        <is>
          <t>Smart defender with good first passes. Decent two way game, but not much that pops out on either side of the ice.</t>
        </is>
      </c>
    </row>
    <row r="976">
      <c r="A976" s="47" t="inlineStr">
        <is>
          <t>☐</t>
        </is>
      </c>
      <c r="B976" t="inlineStr">
        <is>
          <t>Basile Sansonnens</t>
        </is>
      </c>
      <c r="C976" t="inlineStr">
        <is>
          <t>VAN</t>
        </is>
      </c>
      <c r="D976" t="inlineStr">
        <is>
          <t>D</t>
        </is>
      </c>
      <c r="E976" t="n">
        <v>20</v>
      </c>
      <c r="F976" t="n">
        <v>0</v>
      </c>
      <c r="G976" t="inlineStr">
        <is>
          <t>YES</t>
        </is>
      </c>
      <c r="I976" t="n">
        <v>0</v>
      </c>
      <c r="J976" s="31" t="n">
        <v>0</v>
      </c>
      <c r="K976" s="32" t="n">
        <v>0</v>
      </c>
      <c r="L976" s="31" t="n">
        <v>0</v>
      </c>
      <c r="M976" s="48" t="n">
        <v>2.5</v>
      </c>
      <c r="N976" s="48" t="n">
        <v>4.5</v>
      </c>
      <c r="O976" s="49" t="inlineStr">
        <is>
          <t>Big, mobile defensive defenseman that keeps the puck out of the net. Plays on the penalty kill, uses an active stick to prevent chances. Brings value to leagues that value takeaways, blocked shots.</t>
        </is>
      </c>
    </row>
    <row r="977">
      <c r="A977" s="47" t="inlineStr">
        <is>
          <t>☐</t>
        </is>
      </c>
      <c r="B977" t="inlineStr">
        <is>
          <t>Leo Loof</t>
        </is>
      </c>
      <c r="C977" t="inlineStr">
        <is>
          <t>STL</t>
        </is>
      </c>
      <c r="D977" t="inlineStr">
        <is>
          <t>D</t>
        </is>
      </c>
      <c r="E977" t="n">
        <v>24</v>
      </c>
      <c r="F977" t="n">
        <v>0</v>
      </c>
      <c r="G977" t="inlineStr">
        <is>
          <t>YES</t>
        </is>
      </c>
      <c r="I977" t="n">
        <v>0</v>
      </c>
      <c r="J977" s="31" t="n">
        <v>0</v>
      </c>
      <c r="K977" s="32" t="n">
        <v>0</v>
      </c>
      <c r="L977" s="31" t="n">
        <v>0</v>
      </c>
      <c r="M977" s="48" t="n">
        <v>2.5</v>
      </c>
      <c r="N977" s="48" t="n">
        <v>4.5</v>
      </c>
      <c r="O977" s="49" t="inlineStr">
        <is>
          <t>A tough defenseman who brings a noticeable physical presence on the ice. Defensively very solid and reliable. Offensively, however, he is not a point producer. Projects to be a reliable bottom-pairing defenseman in the future.</t>
        </is>
      </c>
    </row>
    <row r="978">
      <c r="A978" s="47" t="inlineStr">
        <is>
          <t>☐</t>
        </is>
      </c>
      <c r="B978" t="inlineStr">
        <is>
          <t>Isaac Belliveau</t>
        </is>
      </c>
      <c r="C978" t="inlineStr">
        <is>
          <t>(N/A)</t>
        </is>
      </c>
      <c r="D978" t="inlineStr">
        <is>
          <t>D</t>
        </is>
      </c>
      <c r="E978" t="n">
        <v>23</v>
      </c>
      <c r="F978" t="n">
        <v>0</v>
      </c>
      <c r="G978" t="inlineStr">
        <is>
          <t>YES</t>
        </is>
      </c>
      <c r="I978" t="n">
        <v>0</v>
      </c>
      <c r="J978" s="31" t="n">
        <v>0</v>
      </c>
      <c r="K978" s="32" t="n">
        <v>0</v>
      </c>
      <c r="L978" s="31" t="n">
        <v>0</v>
      </c>
      <c r="M978" s="48" t="n">
        <v>2.5</v>
      </c>
      <c r="N978" s="48" t="n">
        <v>4</v>
      </c>
      <c r="O978" s="49" t="inlineStr">
        <is>
          <t>An organizational depth defenseman, likely to stay in the minors. There is no fantasy value.</t>
        </is>
      </c>
    </row>
    <row r="979">
      <c r="A979" s="47" t="inlineStr">
        <is>
          <t>☐</t>
        </is>
      </c>
      <c r="B979" t="inlineStr">
        <is>
          <t>Harrison Scott</t>
        </is>
      </c>
      <c r="C979" t="inlineStr">
        <is>
          <t>DAL</t>
        </is>
      </c>
      <c r="D979" t="inlineStr">
        <is>
          <t>F</t>
        </is>
      </c>
      <c r="E979" t="n">
        <v>25</v>
      </c>
      <c r="F979" t="n">
        <v>0</v>
      </c>
      <c r="G979" t="inlineStr">
        <is>
          <t>YES</t>
        </is>
      </c>
      <c r="I979" t="n">
        <v>0</v>
      </c>
      <c r="J979" s="31" t="n">
        <v>0</v>
      </c>
      <c r="K979" s="32" t="n">
        <v>0</v>
      </c>
      <c r="L979" s="31" t="n">
        <v>0</v>
      </c>
      <c r="M979" s="48" t="n">
        <v>2.5</v>
      </c>
      <c r="N979" s="48" t="n">
        <v>3.5</v>
      </c>
      <c r="O979" s="49" t="inlineStr">
        <is>
          <t>A late bloomer whose offense has increased as he develops.</t>
        </is>
      </c>
    </row>
    <row r="980">
      <c r="A980" s="47" t="inlineStr">
        <is>
          <t>☐</t>
        </is>
      </c>
      <c r="B980" t="inlineStr">
        <is>
          <t>Jake Karabela</t>
        </is>
      </c>
      <c r="C980" t="inlineStr">
        <is>
          <t>DAL</t>
        </is>
      </c>
      <c r="D980" t="inlineStr">
        <is>
          <t>F</t>
        </is>
      </c>
      <c r="E980" t="n">
        <v>22</v>
      </c>
      <c r="F980" t="n">
        <v>0</v>
      </c>
      <c r="G980" t="inlineStr">
        <is>
          <t>YES</t>
        </is>
      </c>
      <c r="I980" t="n">
        <v>0</v>
      </c>
      <c r="J980" s="31" t="n">
        <v>0</v>
      </c>
      <c r="K980" s="32" t="n">
        <v>0</v>
      </c>
      <c r="L980" s="31" t="n">
        <v>0</v>
      </c>
      <c r="M980" s="48" t="n">
        <v>2.5</v>
      </c>
      <c r="N980" s="48" t="n">
        <v>3.5</v>
      </c>
      <c r="O980" s="49" t="inlineStr">
        <is>
          <t>A hardworking, playmaking center who is strong on his skates with offensive upside, improving defensively, and has potential as a bottom-six forward.</t>
        </is>
      </c>
    </row>
    <row r="981">
      <c r="A981" s="47" t="inlineStr">
        <is>
          <t>☐</t>
        </is>
      </c>
      <c r="B981" t="inlineStr">
        <is>
          <t>Kalle Kangas</t>
        </is>
      </c>
      <c r="C981" t="inlineStr">
        <is>
          <t>PIT</t>
        </is>
      </c>
      <c r="D981" t="inlineStr">
        <is>
          <t>D</t>
        </is>
      </c>
      <c r="E981" t="n">
        <v>21</v>
      </c>
      <c r="F981" t="n">
        <v>0</v>
      </c>
      <c r="G981" t="inlineStr">
        <is>
          <t>YES</t>
        </is>
      </c>
      <c r="I981" t="n">
        <v>0</v>
      </c>
      <c r="J981" s="31" t="n">
        <v>0</v>
      </c>
      <c r="K981" s="32" t="n">
        <v>0</v>
      </c>
      <c r="L981" s="31" t="n">
        <v>0</v>
      </c>
      <c r="M981" s="48" t="n">
        <v>2.5</v>
      </c>
      <c r="N981" s="48" t="n">
        <v>3.5</v>
      </c>
      <c r="O981" s="49" t="inlineStr">
        <is>
          <t>A big body defenseman who does not play overly physically but is hard to play against. Skating needs some work as he struggles to play at high speed. Needs more consistency, but the complete level is there.</t>
        </is>
      </c>
    </row>
    <row r="982">
      <c r="A982" s="47" t="inlineStr">
        <is>
          <t>☐</t>
        </is>
      </c>
      <c r="B982" t="inlineStr">
        <is>
          <t>Nikolai Makarov</t>
        </is>
      </c>
      <c r="C982" t="inlineStr">
        <is>
          <t>CBJ</t>
        </is>
      </c>
      <c r="D982" t="inlineStr">
        <is>
          <t>D</t>
        </is>
      </c>
      <c r="E982" t="n">
        <v>23</v>
      </c>
      <c r="F982" t="n">
        <v>0</v>
      </c>
      <c r="G982" t="inlineStr">
        <is>
          <t>YES</t>
        </is>
      </c>
      <c r="I982" t="n">
        <v>0</v>
      </c>
      <c r="J982" s="31" t="n">
        <v>0</v>
      </c>
      <c r="K982" s="32" t="n">
        <v>0</v>
      </c>
      <c r="L982" s="31" t="n">
        <v>0</v>
      </c>
      <c r="M982" s="48" t="n">
        <v>2.5</v>
      </c>
      <c r="N982" s="48" t="n">
        <v>3.5</v>
      </c>
      <c r="O982" s="49" t="inlineStr">
        <is>
          <t>Large defenseman who plays a well-rounded game. Can move well on his feet and make smart plays on transition. Not biggest offensive producer, but uses his size to his advantage defensively, using his body and long stick to break up plays.</t>
        </is>
      </c>
    </row>
    <row r="983">
      <c r="A983" s="47" t="inlineStr">
        <is>
          <t>☐</t>
        </is>
      </c>
      <c r="B983" t="inlineStr">
        <is>
          <t>James Stefan</t>
        </is>
      </c>
      <c r="C983" t="inlineStr">
        <is>
          <t>EDM</t>
        </is>
      </c>
      <c r="D983" t="inlineStr">
        <is>
          <t>F</t>
        </is>
      </c>
      <c r="E983" t="n">
        <v>23</v>
      </c>
      <c r="F983" t="n">
        <v>0</v>
      </c>
      <c r="G983" t="inlineStr">
        <is>
          <t>YES</t>
        </is>
      </c>
      <c r="I983" t="n">
        <v>0</v>
      </c>
      <c r="J983" s="31" t="n">
        <v>0</v>
      </c>
      <c r="K983" s="32" t="n">
        <v>0</v>
      </c>
      <c r="L983" s="31" t="n">
        <v>0</v>
      </c>
      <c r="M983" s="48" t="n">
        <v>2.5</v>
      </c>
      <c r="N983" s="48" t="n">
        <v>3</v>
      </c>
      <c r="O983" s="49" t="inlineStr">
        <is>
          <t>A right-shot winger who skates well and has the skill set to produce offensively. Needs to adjust to the speed and physicality of play at the pro level and regain his confidence.</t>
        </is>
      </c>
    </row>
    <row r="984">
      <c r="A984" s="47" t="inlineStr">
        <is>
          <t>☐</t>
        </is>
      </c>
      <c r="B984" t="inlineStr">
        <is>
          <t>Jaxon Fuder</t>
        </is>
      </c>
      <c r="C984" t="inlineStr">
        <is>
          <t>DAL</t>
        </is>
      </c>
      <c r="D984" t="inlineStr">
        <is>
          <t>F</t>
        </is>
      </c>
      <c r="E984" t="n">
        <v>20</v>
      </c>
      <c r="F984" t="n">
        <v>0</v>
      </c>
      <c r="G984" t="inlineStr">
        <is>
          <t>YES</t>
        </is>
      </c>
      <c r="I984" t="n">
        <v>0</v>
      </c>
      <c r="J984" s="31" t="n">
        <v>0</v>
      </c>
      <c r="K984" s="32" t="n">
        <v>0</v>
      </c>
      <c r="L984" s="31" t="n">
        <v>0</v>
      </c>
      <c r="M984" s="48" t="n">
        <v>2.5</v>
      </c>
      <c r="N984" s="48" t="n">
        <v>3</v>
      </c>
      <c r="O984" s="49" t="inlineStr">
        <is>
          <t>A physical winger who is not afraid to go to the net but is limited offensively, who could develop into a low-upside bottom-six forward.</t>
        </is>
      </c>
    </row>
    <row r="985">
      <c r="A985" s="47" t="inlineStr">
        <is>
          <t>☐</t>
        </is>
      </c>
      <c r="B985" t="inlineStr">
        <is>
          <t>Matthew Hlacar</t>
        </is>
      </c>
      <c r="C985" t="inlineStr">
        <is>
          <t>(N/A)</t>
        </is>
      </c>
      <c r="D985" t="inlineStr">
        <is>
          <t>F</t>
        </is>
      </c>
      <c r="E985" t="n">
        <v>20</v>
      </c>
      <c r="F985" t="n">
        <v>0</v>
      </c>
      <c r="G985" t="inlineStr">
        <is>
          <t>YES</t>
        </is>
      </c>
      <c r="I985" t="n">
        <v>0</v>
      </c>
      <c r="J985" s="31" t="n">
        <v>0</v>
      </c>
      <c r="K985" s="32" t="n">
        <v>0</v>
      </c>
      <c r="L985" s="31" t="n">
        <v>0</v>
      </c>
      <c r="M985" s="48" t="n">
        <v>2.5</v>
      </c>
      <c r="N985" s="48" t="n">
        <v>3</v>
      </c>
      <c r="O985" s="49" t="inlineStr">
        <is>
          <t>A late-round overage winger has size and a physical presence with the willingness to drop the gloves and keep opponents honest.</t>
        </is>
      </c>
    </row>
    <row r="986">
      <c r="A986" s="47" t="inlineStr">
        <is>
          <t>☐</t>
        </is>
      </c>
      <c r="B986" t="inlineStr">
        <is>
          <t>Rylan Fellinger</t>
        </is>
      </c>
      <c r="C986" t="inlineStr">
        <is>
          <t>TOR</t>
        </is>
      </c>
      <c r="D986" t="inlineStr">
        <is>
          <t>D</t>
        </is>
      </c>
      <c r="E986" t="n">
        <v>19</v>
      </c>
      <c r="F986" t="n">
        <v>0</v>
      </c>
      <c r="G986" t="inlineStr">
        <is>
          <t>YES</t>
        </is>
      </c>
      <c r="I986" t="n">
        <v>0</v>
      </c>
      <c r="J986" s="31" t="n">
        <v>0</v>
      </c>
      <c r="K986" s="32" t="n">
        <v>0</v>
      </c>
      <c r="L986" s="31" t="n">
        <v>0</v>
      </c>
      <c r="M986" s="48" t="n">
        <v>2.5</v>
      </c>
      <c r="N986" s="48" t="n">
        <v>3</v>
      </c>
      <c r="O986" s="49" t="inlineStr">
        <is>
          <t>A big, physical stay-at-home defender with no offensive fantasy upside.</t>
        </is>
      </c>
    </row>
    <row r="987">
      <c r="A987" s="47" t="inlineStr">
        <is>
          <t>☐</t>
        </is>
      </c>
      <c r="B987" t="inlineStr">
        <is>
          <t>Victor Raftheim</t>
        </is>
      </c>
      <c r="C987" t="inlineStr">
        <is>
          <t>CBJ</t>
        </is>
      </c>
      <c r="D987" t="inlineStr">
        <is>
          <t>D</t>
        </is>
      </c>
      <c r="E987" t="n">
        <v>19</v>
      </c>
      <c r="F987" t="n">
        <v>0</v>
      </c>
      <c r="G987" t="inlineStr">
        <is>
          <t>YES</t>
        </is>
      </c>
      <c r="I987" t="n">
        <v>0</v>
      </c>
      <c r="J987" s="31" t="n">
        <v>0</v>
      </c>
      <c r="K987" s="32" t="n">
        <v>0</v>
      </c>
      <c r="L987" s="31" t="n">
        <v>0</v>
      </c>
      <c r="M987" s="48" t="n">
        <v>2.5</v>
      </c>
      <c r="N987" s="48" t="n">
        <v>3</v>
      </c>
      <c r="O987" s="49" t="inlineStr">
        <is>
          <t>A big, mobile defenseman not afraid to throw a hit, which can take him out of position. Potential bottom-pairing shutdown defenseman.</t>
        </is>
      </c>
    </row>
    <row r="988">
      <c r="A988" s="47" t="inlineStr">
        <is>
          <t>☐</t>
        </is>
      </c>
      <c r="B988" t="inlineStr">
        <is>
          <t>Artyom Barabosha</t>
        </is>
      </c>
      <c r="C988" t="inlineStr">
        <is>
          <t>NJD</t>
        </is>
      </c>
      <c r="D988" t="inlineStr">
        <is>
          <t>D</t>
        </is>
      </c>
      <c r="E988" t="n">
        <v>22</v>
      </c>
      <c r="F988" t="n">
        <v>0</v>
      </c>
      <c r="G988" t="inlineStr">
        <is>
          <t>YES</t>
        </is>
      </c>
      <c r="I988" t="n">
        <v>0</v>
      </c>
      <c r="J988" s="31" t="n">
        <v>0</v>
      </c>
      <c r="K988" s="32" t="n">
        <v>0</v>
      </c>
      <c r="L988" s="31" t="n">
        <v>0</v>
      </c>
      <c r="M988" s="48" t="n">
        <v>2.5</v>
      </c>
      <c r="N988" s="48" t="n">
        <v>2.5</v>
      </c>
      <c r="O988" s="49" t="inlineStr">
        <is>
          <t>Big-bodied, physical right-handed defenseman with bottom-pair, penalty-killing upside.</t>
        </is>
      </c>
    </row>
    <row r="989">
      <c r="A989" s="47" t="inlineStr">
        <is>
          <t>☐</t>
        </is>
      </c>
      <c r="B989" t="inlineStr">
        <is>
          <t>Cross Hanas</t>
        </is>
      </c>
      <c r="C989" t="inlineStr">
        <is>
          <t>DAL</t>
        </is>
      </c>
      <c r="D989" t="inlineStr">
        <is>
          <t>F</t>
        </is>
      </c>
      <c r="E989" t="n">
        <v>24</v>
      </c>
      <c r="F989" t="n">
        <v>0</v>
      </c>
      <c r="G989" t="inlineStr">
        <is>
          <t>YES</t>
        </is>
      </c>
      <c r="I989" t="n">
        <v>0</v>
      </c>
      <c r="J989" s="31" t="n">
        <v>0</v>
      </c>
      <c r="K989" s="32" t="n">
        <v>0</v>
      </c>
      <c r="L989" s="31" t="n">
        <v>0</v>
      </c>
      <c r="M989" s="48" t="n">
        <v>2.5</v>
      </c>
      <c r="N989" s="48" t="n">
        <v>2.5</v>
      </c>
      <c r="O989" s="49" t="inlineStr">
        <is>
          <t>Playmaking winger with good puck-handling ability who is willing to engage in puck battles. Needs to improve his skating mechanics and start converting chances into goals to ever make the NHL</t>
        </is>
      </c>
    </row>
    <row r="990">
      <c r="A990" s="47" t="inlineStr">
        <is>
          <t>☐</t>
        </is>
      </c>
      <c r="B990" t="inlineStr">
        <is>
          <t>Gustav Stjernberg</t>
        </is>
      </c>
      <c r="C990" t="inlineStr">
        <is>
          <t>COL</t>
        </is>
      </c>
      <c r="D990" t="inlineStr">
        <is>
          <t>D</t>
        </is>
      </c>
      <c r="E990" t="n">
        <v>22</v>
      </c>
      <c r="F990" t="n">
        <v>0</v>
      </c>
      <c r="G990" t="inlineStr">
        <is>
          <t>YES</t>
        </is>
      </c>
      <c r="I990" t="n">
        <v>0</v>
      </c>
      <c r="J990" s="31" t="n">
        <v>0</v>
      </c>
      <c r="K990" s="32" t="n">
        <v>0</v>
      </c>
      <c r="L990" s="31" t="n">
        <v>0</v>
      </c>
      <c r="M990" s="48" t="n">
        <v>2.5</v>
      </c>
      <c r="N990" s="48" t="n">
        <v>2.5</v>
      </c>
      <c r="O990" s="49" t="inlineStr">
        <is>
          <t>Big, mean defenseman who crosses lines and racks up PIMs</t>
        </is>
      </c>
    </row>
    <row r="991">
      <c r="A991" s="47" t="inlineStr">
        <is>
          <t>☐</t>
        </is>
      </c>
      <c r="B991" t="inlineStr">
        <is>
          <t>Landon Miller</t>
        </is>
      </c>
      <c r="C991" t="inlineStr">
        <is>
          <t>DET</t>
        </is>
      </c>
      <c r="D991" t="inlineStr">
        <is>
          <t>G</t>
        </is>
      </c>
      <c r="E991" t="n">
        <v>20</v>
      </c>
      <c r="F991" t="n">
        <v>0</v>
      </c>
      <c r="G991" t="inlineStr">
        <is>
          <t>YES</t>
        </is>
      </c>
      <c r="I991" t="n">
        <v>0</v>
      </c>
      <c r="J991" s="31" t="n">
        <v>0</v>
      </c>
      <c r="K991" s="32" t="n">
        <v>0</v>
      </c>
      <c r="L991" s="31" t="n">
        <v>0</v>
      </c>
      <c r="M991" s="48" t="n">
        <v>2.5</v>
      </c>
      <c r="N991" s="48" t="n">
        <v>2</v>
      </c>
      <c r="O991" s="49" t="inlineStr">
        <is>
          <t>A right-handed catching goaltender who is strong positionally. A Long-term project.</t>
        </is>
      </c>
    </row>
    <row r="992">
      <c r="A992" s="47" t="inlineStr">
        <is>
          <t>☐</t>
        </is>
      </c>
      <c r="B992" t="inlineStr">
        <is>
          <t>Larry Keenan</t>
        </is>
      </c>
      <c r="C992" t="inlineStr">
        <is>
          <t>DET</t>
        </is>
      </c>
      <c r="D992" t="inlineStr">
        <is>
          <t>D</t>
        </is>
      </c>
      <c r="E992" t="n">
        <v>21</v>
      </c>
      <c r="F992" t="n">
        <v>0</v>
      </c>
      <c r="G992" t="inlineStr">
        <is>
          <t>YES</t>
        </is>
      </c>
      <c r="I992" t="n">
        <v>0</v>
      </c>
      <c r="J992" s="31" t="n">
        <v>0</v>
      </c>
      <c r="K992" s="32" t="n">
        <v>0</v>
      </c>
      <c r="L992" s="31" t="n">
        <v>0</v>
      </c>
      <c r="M992" s="48" t="n">
        <v>2.5</v>
      </c>
      <c r="N992" s="48" t="n">
        <v>2</v>
      </c>
      <c r="O992" s="49" t="inlineStr">
        <is>
          <t>A big, smooth-skating defenseman who has a heavy shot from the point. He has a long developmental runway in the NCAA to hopefully get in a few NHL games someday</t>
        </is>
      </c>
    </row>
    <row r="993">
      <c r="A993" s="47" t="inlineStr">
        <is>
          <t>☐</t>
        </is>
      </c>
      <c r="B993" t="inlineStr">
        <is>
          <t>Zach Schulz</t>
        </is>
      </c>
      <c r="C993" t="inlineStr">
        <is>
          <t>NYI</t>
        </is>
      </c>
      <c r="D993" t="inlineStr">
        <is>
          <t>D</t>
        </is>
      </c>
      <c r="E993" t="n">
        <v>21</v>
      </c>
      <c r="F993" t="n">
        <v>0</v>
      </c>
      <c r="G993" t="inlineStr">
        <is>
          <t>YES</t>
        </is>
      </c>
      <c r="I993" t="n">
        <v>0</v>
      </c>
      <c r="J993" s="31" t="n">
        <v>0</v>
      </c>
      <c r="K993" s="32" t="n">
        <v>0</v>
      </c>
      <c r="L993" s="31" t="n">
        <v>0</v>
      </c>
      <c r="M993" s="48" t="n">
        <v>2</v>
      </c>
      <c r="N993" s="48" t="n">
        <v>5</v>
      </c>
      <c r="O993" s="49" t="inlineStr">
        <is>
          <t>A shut-down defenseman who thrives through his positional play and managing his gaps on the rush. Skates very well and makes the smart, easy plays first. His play does not excite the casual viewer but impacts games in ways that do not shine as brightly on the score sheet. He will not score 50 points in a season, but he is a tight-checking player who can offer minimal value in deeper category leagues, including hits and/or blocks.</t>
        </is>
      </c>
    </row>
    <row r="994">
      <c r="A994" s="47" t="inlineStr">
        <is>
          <t>☐</t>
        </is>
      </c>
      <c r="B994" t="inlineStr">
        <is>
          <t>Ashton Cumby</t>
        </is>
      </c>
      <c r="C994" t="inlineStr">
        <is>
          <t>CHI</t>
        </is>
      </c>
      <c r="D994" t="inlineStr">
        <is>
          <t>D</t>
        </is>
      </c>
      <c r="E994" t="n">
        <v>21</v>
      </c>
      <c r="F994" t="n">
        <v>0</v>
      </c>
      <c r="G994" t="inlineStr">
        <is>
          <t>YES</t>
        </is>
      </c>
      <c r="I994" t="n">
        <v>0</v>
      </c>
      <c r="J994" s="31" t="n">
        <v>0</v>
      </c>
      <c r="K994" s="32" t="n">
        <v>0</v>
      </c>
      <c r="L994" s="31" t="n">
        <v>0</v>
      </c>
      <c r="M994" s="48" t="n">
        <v>2</v>
      </c>
      <c r="N994" s="48" t="n">
        <v>4</v>
      </c>
      <c r="O994" s="49" t="inlineStr">
        <is>
          <t>A hulking left-shot defeneman who is physical and not afraid to drop the gloves. He projects a bottom-pairing defenseman who can turn into a reliable shutdown defender with the ability to keep the opponent honest.</t>
        </is>
      </c>
    </row>
    <row r="995">
      <c r="A995" s="47" t="inlineStr">
        <is>
          <t>☐</t>
        </is>
      </c>
      <c r="B995" t="inlineStr">
        <is>
          <t>Jeremy Hanzel</t>
        </is>
      </c>
      <c r="C995" t="inlineStr">
        <is>
          <t>NJD</t>
        </is>
      </c>
      <c r="D995" t="inlineStr">
        <is>
          <t>D</t>
        </is>
      </c>
      <c r="E995" t="n">
        <v>23</v>
      </c>
      <c r="F995" t="n">
        <v>0</v>
      </c>
      <c r="G995" t="inlineStr">
        <is>
          <t>YES</t>
        </is>
      </c>
      <c r="I995" t="n">
        <v>0</v>
      </c>
      <c r="J995" s="31" t="n">
        <v>0</v>
      </c>
      <c r="K995" s="32" t="n">
        <v>0</v>
      </c>
      <c r="L995" s="31" t="n">
        <v>0</v>
      </c>
      <c r="M995" s="48" t="n">
        <v>2</v>
      </c>
      <c r="N995" s="48" t="n">
        <v>3.5</v>
      </c>
      <c r="O995" s="49" t="inlineStr">
        <is>
          <t>An organizational depth defenseman who has not developed into anything more than a minor-league player.</t>
        </is>
      </c>
    </row>
    <row r="996">
      <c r="A996" s="47" t="inlineStr">
        <is>
          <t>☐</t>
        </is>
      </c>
      <c r="B996" t="inlineStr">
        <is>
          <t>Miroslav Satan</t>
        </is>
      </c>
      <c r="C996" t="inlineStr">
        <is>
          <t>WSH</t>
        </is>
      </c>
      <c r="D996" t="inlineStr">
        <is>
          <t>F</t>
        </is>
      </c>
      <c r="E996" t="n">
        <v>20</v>
      </c>
      <c r="F996" t="n">
        <v>0</v>
      </c>
      <c r="G996" t="inlineStr">
        <is>
          <t>YES</t>
        </is>
      </c>
      <c r="I996" t="n">
        <v>0</v>
      </c>
      <c r="J996" s="31" t="n">
        <v>0</v>
      </c>
      <c r="K996" s="32" t="n">
        <v>0</v>
      </c>
      <c r="L996" s="31" t="n">
        <v>0</v>
      </c>
      <c r="M996" s="48" t="n">
        <v>2</v>
      </c>
      <c r="N996" s="48" t="n">
        <v>3.5</v>
      </c>
      <c r="O996" s="49" t="inlineStr">
        <is>
          <t>A massive forward with strong playmaking ability, but he needs to improve on his skating. Has a long reach and excels on the forecheck, but is still a long-term project that needs to start producing offensively.</t>
        </is>
      </c>
    </row>
    <row r="997">
      <c r="A997" s="47" t="inlineStr">
        <is>
          <t>☐</t>
        </is>
      </c>
      <c r="B997" t="inlineStr">
        <is>
          <t>Dmitri Kuzmin</t>
        </is>
      </c>
      <c r="C997" t="inlineStr">
        <is>
          <t>(N/A)</t>
        </is>
      </c>
      <c r="D997" t="inlineStr">
        <is>
          <t>D</t>
        </is>
      </c>
      <c r="E997" t="n">
        <v>23</v>
      </c>
      <c r="F997" t="n">
        <v>0</v>
      </c>
      <c r="G997" t="inlineStr">
        <is>
          <t>YES</t>
        </is>
      </c>
      <c r="I997" t="n">
        <v>0</v>
      </c>
      <c r="J997" s="31" t="n">
        <v>0</v>
      </c>
      <c r="K997" s="32" t="n">
        <v>0</v>
      </c>
      <c r="L997" s="31" t="n">
        <v>0</v>
      </c>
      <c r="M997" s="48" t="n">
        <v>2</v>
      </c>
      <c r="N997" s="48" t="n">
        <v>3</v>
      </c>
      <c r="O997" s="49" t="inlineStr">
        <is>
          <t>An excellent slot defender. Extremely mobile. Projects as a third-pairing defenseman.</t>
        </is>
      </c>
    </row>
    <row r="998">
      <c r="A998" s="47" t="inlineStr">
        <is>
          <t>☐</t>
        </is>
      </c>
      <c r="B998" t="inlineStr">
        <is>
          <t>Kevin Bicker</t>
        </is>
      </c>
      <c r="C998" t="inlineStr">
        <is>
          <t>DET</t>
        </is>
      </c>
      <c r="D998" t="inlineStr">
        <is>
          <t>F</t>
        </is>
      </c>
      <c r="E998" t="n">
        <v>21</v>
      </c>
      <c r="F998" t="n">
        <v>0</v>
      </c>
      <c r="G998" t="inlineStr">
        <is>
          <t>YES</t>
        </is>
      </c>
      <c r="I998" t="n">
        <v>0</v>
      </c>
      <c r="J998" s="31" t="n">
        <v>0</v>
      </c>
      <c r="K998" s="32" t="n">
        <v>0</v>
      </c>
      <c r="L998" s="31" t="n">
        <v>0</v>
      </c>
      <c r="M998" s="48" t="n">
        <v>2</v>
      </c>
      <c r="N998" s="48" t="n">
        <v>3</v>
      </c>
      <c r="O998" s="49" t="inlineStr">
        <is>
          <t>A winger that plays a complete 200-foot game and skates well. Competes in the hard areas and has the skill to beat opponents one on one. Lacks offensive production.</t>
        </is>
      </c>
    </row>
    <row r="999">
      <c r="A999" s="47" t="inlineStr">
        <is>
          <t>☐</t>
        </is>
      </c>
      <c r="B999" t="inlineStr">
        <is>
          <t>Matteo Mann</t>
        </is>
      </c>
      <c r="C999" t="inlineStr">
        <is>
          <t>PHI</t>
        </is>
      </c>
      <c r="D999" t="inlineStr">
        <is>
          <t>D</t>
        </is>
      </c>
      <c r="E999" t="n">
        <v>21</v>
      </c>
      <c r="F999" t="n">
        <v>0</v>
      </c>
      <c r="G999" t="inlineStr">
        <is>
          <t>YES</t>
        </is>
      </c>
      <c r="I999" t="n">
        <v>0</v>
      </c>
      <c r="J999" s="31" t="n">
        <v>0</v>
      </c>
      <c r="K999" s="32" t="n">
        <v>0</v>
      </c>
      <c r="L999" s="31" t="n">
        <v>0</v>
      </c>
      <c r="M999" s="48" t="n">
        <v>2</v>
      </c>
      <c r="N999" s="48" t="n">
        <v>3</v>
      </c>
      <c r="O999" s="49" t="inlineStr">
        <is>
          <t>A massive shutdown defenseman with a long reach. He has the size and strength to potentially provide fantasy value with hits and blocks—minimal offensive ability.</t>
        </is>
      </c>
    </row>
    <row r="1000">
      <c r="A1000" s="47" t="inlineStr">
        <is>
          <t>☐</t>
        </is>
      </c>
      <c r="B1000" t="inlineStr">
        <is>
          <t>Nicholas VanTassell</t>
        </is>
      </c>
      <c r="C1000" t="inlineStr">
        <is>
          <t>OTT</t>
        </is>
      </c>
      <c r="D1000" t="inlineStr">
        <is>
          <t>F</t>
        </is>
      </c>
      <c r="E1000" t="n">
        <v>22</v>
      </c>
      <c r="F1000" t="n">
        <v>0</v>
      </c>
      <c r="G1000" t="inlineStr">
        <is>
          <t>YES</t>
        </is>
      </c>
      <c r="I1000" t="n">
        <v>0</v>
      </c>
      <c r="J1000" s="31" t="n">
        <v>0</v>
      </c>
      <c r="K1000" s="32" t="n">
        <v>0</v>
      </c>
      <c r="L1000" s="31" t="n">
        <v>0</v>
      </c>
      <c r="M1000" s="48" t="n">
        <v>2</v>
      </c>
      <c r="N1000" s="48" t="n">
        <v>3</v>
      </c>
      <c r="O1000" s="49" t="inlineStr">
        <is>
          <t>Smooth skating, big body winger. Needs time for development on both ends of the ice.</t>
        </is>
      </c>
    </row>
    <row r="1001">
      <c r="A1001" s="47" t="inlineStr">
        <is>
          <t>☐</t>
        </is>
      </c>
      <c r="B1001" t="inlineStr">
        <is>
          <t>Nikita Yevseyev</t>
        </is>
      </c>
      <c r="C1001" t="inlineStr">
        <is>
          <t>EDM</t>
        </is>
      </c>
      <c r="D1001" t="inlineStr">
        <is>
          <t>D</t>
        </is>
      </c>
      <c r="E1001" t="n">
        <v>22</v>
      </c>
      <c r="F1001" t="n">
        <v>0</v>
      </c>
      <c r="G1001" t="inlineStr">
        <is>
          <t>YES</t>
        </is>
      </c>
      <c r="I1001" t="n">
        <v>0</v>
      </c>
      <c r="J1001" s="31" t="n">
        <v>0</v>
      </c>
      <c r="K1001" s="32" t="n">
        <v>0</v>
      </c>
      <c r="L1001" s="31" t="n">
        <v>0</v>
      </c>
      <c r="M1001" s="48" t="n">
        <v>2</v>
      </c>
      <c r="N1001" s="48" t="n">
        <v>3</v>
      </c>
      <c r="O1001" s="49" t="inlineStr">
        <is>
          <t>A legitimate NHL prospect, with the unknown of coming to North America from Russia. An excellent skating defenseman with good mobility and agility who is not afraid to be physical.</t>
        </is>
      </c>
    </row>
    <row r="1002">
      <c r="A1002" s="47" t="inlineStr">
        <is>
          <t>☐</t>
        </is>
      </c>
      <c r="B1002" t="inlineStr">
        <is>
          <t>Tomas Machu</t>
        </is>
      </c>
      <c r="C1002" t="inlineStr">
        <is>
          <t>NYI</t>
        </is>
      </c>
      <c r="D1002" t="inlineStr">
        <is>
          <t>D</t>
        </is>
      </c>
      <c r="E1002" t="n">
        <v>23</v>
      </c>
      <c r="F1002" t="n">
        <v>0</v>
      </c>
      <c r="G1002" t="inlineStr">
        <is>
          <t>YES</t>
        </is>
      </c>
      <c r="I1002" t="n">
        <v>0</v>
      </c>
      <c r="J1002" s="31" t="n">
        <v>0</v>
      </c>
      <c r="K1002" s="32" t="n">
        <v>0</v>
      </c>
      <c r="L1002" s="31" t="n">
        <v>0</v>
      </c>
      <c r="M1002" s="48" t="n">
        <v>2</v>
      </c>
      <c r="N1002" s="48" t="n">
        <v>3</v>
      </c>
      <c r="O1002" s="49" t="inlineStr">
        <is>
          <t>A strong, physical, rangy defenseman.</t>
        </is>
      </c>
    </row>
    <row r="1003">
      <c r="A1003" s="47" t="inlineStr">
        <is>
          <t>☐</t>
        </is>
      </c>
      <c r="B1003" t="inlineStr">
        <is>
          <t>Will Murphy</t>
        </is>
      </c>
      <c r="C1003" t="inlineStr">
        <is>
          <t>DET</t>
        </is>
      </c>
      <c r="D1003" t="inlineStr">
        <is>
          <t>D</t>
        </is>
      </c>
      <c r="E1003" t="n">
        <v>19</v>
      </c>
      <c r="F1003" t="n">
        <v>0</v>
      </c>
      <c r="G1003" t="inlineStr">
        <is>
          <t>YES</t>
        </is>
      </c>
      <c r="I1003" t="n">
        <v>0</v>
      </c>
      <c r="J1003" s="31" t="n">
        <v>0</v>
      </c>
      <c r="K1003" s="32" t="n">
        <v>0</v>
      </c>
      <c r="L1003" s="31" t="n">
        <v>0</v>
      </c>
      <c r="M1003" s="48" t="n">
        <v>2</v>
      </c>
      <c r="N1003" s="48" t="n">
        <v>3</v>
      </c>
      <c r="O1003" s="49" t="inlineStr">
        <is>
          <t>A big, hard-hitting, defense-minded defenseman.</t>
        </is>
      </c>
    </row>
    <row r="1004">
      <c r="A1004" s="47" t="inlineStr">
        <is>
          <t>☐</t>
        </is>
      </c>
      <c r="B1004" t="inlineStr">
        <is>
          <t>Luke Devlin</t>
        </is>
      </c>
      <c r="C1004" t="inlineStr">
        <is>
          <t>PIT</t>
        </is>
      </c>
      <c r="D1004" t="inlineStr">
        <is>
          <t>F</t>
        </is>
      </c>
      <c r="E1004" t="n">
        <v>22</v>
      </c>
      <c r="F1004" t="n">
        <v>0</v>
      </c>
      <c r="G1004" t="inlineStr">
        <is>
          <t>YES</t>
        </is>
      </c>
      <c r="I1004" t="n">
        <v>0</v>
      </c>
      <c r="J1004" s="31" t="n">
        <v>0</v>
      </c>
      <c r="K1004" s="32" t="n">
        <v>0</v>
      </c>
      <c r="L1004" s="31" t="n">
        <v>0</v>
      </c>
      <c r="M1004" s="48" t="n">
        <v>2</v>
      </c>
      <c r="N1004" s="48" t="n">
        <v>2.5</v>
      </c>
      <c r="O1004" s="49" t="inlineStr">
        <is>
          <t>A big, responsible center who moves well for his size with a high compete level.</t>
        </is>
      </c>
    </row>
    <row r="1005">
      <c r="A1005" s="47" t="inlineStr">
        <is>
          <t>☐</t>
        </is>
      </c>
      <c r="B1005" t="inlineStr">
        <is>
          <t>Artem Guryev</t>
        </is>
      </c>
      <c r="C1005" t="inlineStr">
        <is>
          <t>(N/A)</t>
        </is>
      </c>
      <c r="D1005" t="inlineStr">
        <is>
          <t>D</t>
        </is>
      </c>
      <c r="E1005" t="n">
        <v>23</v>
      </c>
      <c r="F1005" t="n">
        <v>0</v>
      </c>
      <c r="G1005" t="inlineStr">
        <is>
          <t>YES</t>
        </is>
      </c>
      <c r="I1005" t="n">
        <v>0</v>
      </c>
      <c r="J1005" s="31" t="n">
        <v>0</v>
      </c>
      <c r="K1005" s="32" t="n">
        <v>0</v>
      </c>
      <c r="L1005" s="31" t="n">
        <v>0</v>
      </c>
      <c r="M1005" s="48" t="n">
        <v>2</v>
      </c>
      <c r="N1005" s="48" t="n">
        <v>2</v>
      </c>
      <c r="O1005" s="49" t="inlineStr">
        <is>
          <t>A big physical defenseman, offensively limited but could provide value in banger leagues for hits, blocks, and PIMs.</t>
        </is>
      </c>
    </row>
    <row r="1006">
      <c r="A1006" s="47" t="inlineStr">
        <is>
          <t>☐</t>
        </is>
      </c>
      <c r="B1006" t="inlineStr">
        <is>
          <t>Charlie Forslund</t>
        </is>
      </c>
      <c r="C1006" t="inlineStr">
        <is>
          <t>DET</t>
        </is>
      </c>
      <c r="D1006" t="inlineStr">
        <is>
          <t>F</t>
        </is>
      </c>
      <c r="E1006" t="n">
        <v>20</v>
      </c>
      <c r="F1006" t="n">
        <v>0</v>
      </c>
      <c r="G1006" t="inlineStr">
        <is>
          <t>YES</t>
        </is>
      </c>
      <c r="I1006" t="n">
        <v>0</v>
      </c>
      <c r="J1006" s="31" t="n">
        <v>0</v>
      </c>
      <c r="K1006" s="32" t="n">
        <v>0</v>
      </c>
      <c r="L1006" s="31" t="n">
        <v>0</v>
      </c>
      <c r="M1006" s="48" t="n">
        <v>2</v>
      </c>
      <c r="N1006" s="48" t="n">
        <v>2</v>
      </c>
      <c r="O1006" s="49" t="inlineStr">
        <is>
          <t>A power forward with a booming shot and the willingness to go to the net. He will need to stand out in the SHL to get a chance at professional hockey in North America.</t>
        </is>
      </c>
    </row>
    <row r="1007">
      <c r="A1007" s="47" t="inlineStr">
        <is>
          <t>☐</t>
        </is>
      </c>
      <c r="B1007" t="inlineStr">
        <is>
          <t>John Whipple</t>
        </is>
      </c>
      <c r="C1007" t="inlineStr">
        <is>
          <t>DET</t>
        </is>
      </c>
      <c r="D1007" t="inlineStr">
        <is>
          <t>D</t>
        </is>
      </c>
      <c r="E1007" t="n">
        <v>20</v>
      </c>
      <c r="F1007" t="n">
        <v>0</v>
      </c>
      <c r="G1007" t="inlineStr">
        <is>
          <t>YES</t>
        </is>
      </c>
      <c r="I1007" t="n">
        <v>0</v>
      </c>
      <c r="J1007" s="31" t="n">
        <v>0</v>
      </c>
      <c r="K1007" s="32" t="n">
        <v>0</v>
      </c>
      <c r="L1007" s="31" t="n">
        <v>0</v>
      </c>
      <c r="M1007" s="48" t="n">
        <v>2</v>
      </c>
      <c r="N1007" s="48" t="n">
        <v>2</v>
      </c>
      <c r="O1007" s="49" t="inlineStr">
        <is>
          <t>A left-handed, defense-minded defenseman with a shut-down ability. His NHL potential depends on him developing additional dimensions to his game.</t>
        </is>
      </c>
    </row>
    <row r="1008">
      <c r="A1008" s="47" t="inlineStr">
        <is>
          <t>☐</t>
        </is>
      </c>
      <c r="B1008" t="inlineStr">
        <is>
          <t>Nate Benoit</t>
        </is>
      </c>
      <c r="C1008" t="inlineStr">
        <is>
          <t>MIN</t>
        </is>
      </c>
      <c r="D1008" t="inlineStr">
        <is>
          <t>D</t>
        </is>
      </c>
      <c r="E1008" t="n">
        <v>23</v>
      </c>
      <c r="F1008" t="n">
        <v>0</v>
      </c>
      <c r="G1008" t="inlineStr">
        <is>
          <t>YES</t>
        </is>
      </c>
      <c r="I1008" t="n">
        <v>0</v>
      </c>
      <c r="J1008" s="31" t="n">
        <v>0</v>
      </c>
      <c r="K1008" s="32" t="n">
        <v>0</v>
      </c>
      <c r="L1008" s="31" t="n">
        <v>0</v>
      </c>
      <c r="M1008" s="48" t="n">
        <v>2</v>
      </c>
      <c r="N1008" s="48" t="n">
        <v>2</v>
      </c>
      <c r="O1008" s="49" t="inlineStr">
        <is>
          <t>An aggressive two-way defenseman who racks up PIMs.</t>
        </is>
      </c>
    </row>
    <row r="1009">
      <c r="A1009" s="47" t="inlineStr">
        <is>
          <t>☐</t>
        </is>
      </c>
      <c r="B1009" t="inlineStr">
        <is>
          <t>Maximilian Kilpinen</t>
        </is>
      </c>
      <c r="C1009" t="inlineStr">
        <is>
          <t>DET</t>
        </is>
      </c>
      <c r="D1009" t="inlineStr">
        <is>
          <t>F</t>
        </is>
      </c>
      <c r="E1009" t="n">
        <v>22</v>
      </c>
      <c r="F1009" t="n">
        <v>0</v>
      </c>
      <c r="G1009" t="inlineStr">
        <is>
          <t>YES</t>
        </is>
      </c>
      <c r="I1009" t="n">
        <v>0</v>
      </c>
      <c r="J1009" s="31" t="n">
        <v>0</v>
      </c>
      <c r="K1009" s="32" t="n">
        <v>0</v>
      </c>
      <c r="L1009" s="31" t="n">
        <v>0</v>
      </c>
      <c r="M1009" s="48" t="n">
        <v>2</v>
      </c>
      <c r="N1009" s="48" t="n">
        <v>1.5</v>
      </c>
      <c r="O1009" s="49" t="inlineStr">
        <is>
          <t>Skilled but stalled Swedish forward whose NHL rights are about to lapse. A third-division scoring season offers no real fantasy signal.</t>
        </is>
      </c>
    </row>
    <row r="1010">
      <c r="A1010" s="47" t="inlineStr">
        <is>
          <t>☐</t>
        </is>
      </c>
      <c r="B1010" t="inlineStr">
        <is>
          <t>Jakob Leander</t>
        </is>
      </c>
      <c r="C1010" t="inlineStr">
        <is>
          <t>CGY</t>
        </is>
      </c>
      <c r="D1010" t="inlineStr">
        <is>
          <t>D</t>
        </is>
      </c>
      <c r="E1010" t="n">
        <v>19</v>
      </c>
      <c r="F1010" t="n">
        <v>0</v>
      </c>
      <c r="G1010" t="inlineStr">
        <is>
          <t>YES</t>
        </is>
      </c>
      <c r="I1010" t="n">
        <v>0</v>
      </c>
      <c r="J1010" s="31" t="n">
        <v>0</v>
      </c>
      <c r="K1010" s="32" t="n">
        <v>0</v>
      </c>
      <c r="L1010" s="31" t="n">
        <v>0</v>
      </c>
      <c r="M1010" s="48" t="n">
        <v>1.5</v>
      </c>
      <c r="N1010" s="48" t="n">
        <v>2.5</v>
      </c>
      <c r="O1010" s="49" t="inlineStr">
        <is>
          <t>A two-way defenseman with minimal offensive upside.</t>
        </is>
      </c>
    </row>
    <row r="1011">
      <c r="A1011" s="47" t="inlineStr">
        <is>
          <t>☐</t>
        </is>
      </c>
      <c r="B1011" t="inlineStr">
        <is>
          <t>Arttu Hyry</t>
        </is>
      </c>
      <c r="C1011" t="inlineStr">
        <is>
          <t>DAL</t>
        </is>
      </c>
      <c r="D1011" t="inlineStr">
        <is>
          <t>F</t>
        </is>
      </c>
      <c r="E1011" t="n">
        <v>25</v>
      </c>
      <c r="F1011" t="n">
        <v>25</v>
      </c>
      <c r="G1011" t="inlineStr">
        <is>
          <t>YES</t>
        </is>
      </c>
      <c r="I1011" t="n">
        <v>20</v>
      </c>
      <c r="J1011" s="31" t="n">
        <v>8.34</v>
      </c>
      <c r="K1011" s="32" t="n">
        <v>0.42</v>
      </c>
      <c r="L1011" s="31" t="n">
        <v>24.55</v>
      </c>
      <c r="M1011" s="48" t="n"/>
      <c r="N1011" s="48" t="n"/>
      <c r="O1011" s="49" t="n"/>
    </row>
    <row r="1012">
      <c r="A1012" s="47" t="inlineStr">
        <is>
          <t>☐</t>
        </is>
      </c>
      <c r="B1012" t="inlineStr">
        <is>
          <t>Sam Morton</t>
        </is>
      </c>
      <c r="C1012" t="inlineStr">
        <is>
          <t>CGY</t>
        </is>
      </c>
      <c r="D1012" t="inlineStr">
        <is>
          <t>F</t>
        </is>
      </c>
      <c r="E1012" t="n">
        <v>27</v>
      </c>
      <c r="F1012" t="n">
        <v>4</v>
      </c>
      <c r="G1012" t="inlineStr">
        <is>
          <t>YES</t>
        </is>
      </c>
      <c r="I1012" t="n">
        <v>3</v>
      </c>
      <c r="J1012" s="31" t="n">
        <v>2.99</v>
      </c>
      <c r="K1012" s="32" t="n">
        <v>1</v>
      </c>
      <c r="L1012" s="31" t="n">
        <v>13.7</v>
      </c>
      <c r="M1012" s="48" t="n"/>
      <c r="N1012" s="48" t="n"/>
      <c r="O1012" s="49" t="n"/>
    </row>
    <row r="1013">
      <c r="A1013" s="47" t="inlineStr">
        <is>
          <t>☐</t>
        </is>
      </c>
      <c r="B1013" t="inlineStr">
        <is>
          <t>Wilmer Skoog</t>
        </is>
      </c>
      <c r="C1013" t="inlineStr">
        <is>
          <t>DET</t>
        </is>
      </c>
      <c r="D1013" t="inlineStr">
        <is>
          <t>F</t>
        </is>
      </c>
      <c r="E1013" t="n">
        <v>27</v>
      </c>
      <c r="F1013" t="n">
        <v>3</v>
      </c>
      <c r="G1013" t="inlineStr">
        <is>
          <t>YES</t>
        </is>
      </c>
      <c r="I1013" t="n">
        <v>3</v>
      </c>
      <c r="J1013" s="31" t="n">
        <v>3.3</v>
      </c>
      <c r="K1013" s="32" t="n">
        <v>1.1</v>
      </c>
      <c r="L1013" s="31" t="n">
        <v>13.2</v>
      </c>
      <c r="M1013" s="48" t="n"/>
      <c r="N1013" s="48" t="n"/>
      <c r="O1013" s="49" t="n"/>
    </row>
    <row r="1014">
      <c r="A1014" s="47" t="inlineStr">
        <is>
          <t>☐</t>
        </is>
      </c>
      <c r="B1014" t="inlineStr">
        <is>
          <t>Brian Halonen</t>
        </is>
      </c>
      <c r="C1014" t="inlineStr">
        <is>
          <t>BOS</t>
        </is>
      </c>
      <c r="D1014" t="inlineStr">
        <is>
          <t>F</t>
        </is>
      </c>
      <c r="E1014" t="n">
        <v>27</v>
      </c>
      <c r="F1014" t="n">
        <v>19</v>
      </c>
      <c r="G1014" t="inlineStr">
        <is>
          <t>YES</t>
        </is>
      </c>
      <c r="I1014" t="n">
        <v>15</v>
      </c>
      <c r="J1014" s="31" t="n">
        <v>6.73</v>
      </c>
      <c r="K1014" s="32" t="n">
        <v>0.45</v>
      </c>
      <c r="L1014" s="31" t="n">
        <v>11.86</v>
      </c>
      <c r="M1014" s="48" t="n"/>
      <c r="N1014" s="48" t="n"/>
      <c r="O1014" s="49" t="n"/>
    </row>
    <row r="1015">
      <c r="A1015" s="47" t="inlineStr">
        <is>
          <t>☐</t>
        </is>
      </c>
      <c r="B1015" t="inlineStr">
        <is>
          <t>Dominik Shine</t>
        </is>
      </c>
      <c r="C1015" t="inlineStr">
        <is>
          <t>DET</t>
        </is>
      </c>
      <c r="D1015" t="inlineStr">
        <is>
          <t>F</t>
        </is>
      </c>
      <c r="E1015" t="n">
        <v>33</v>
      </c>
      <c r="F1015" t="n">
        <v>27</v>
      </c>
      <c r="G1015" t="inlineStr">
        <is>
          <t>YES</t>
        </is>
      </c>
      <c r="I1015" t="n">
        <v>18</v>
      </c>
      <c r="J1015" s="31" t="n">
        <v>5.69</v>
      </c>
      <c r="K1015" s="32" t="n">
        <v>0.32</v>
      </c>
      <c r="L1015" s="31" t="n">
        <v>11.8</v>
      </c>
      <c r="M1015" s="48" t="n"/>
      <c r="N1015" s="48" t="n"/>
      <c r="O1015" s="49" t="n"/>
    </row>
    <row r="1016">
      <c r="A1016" s="47" t="inlineStr">
        <is>
          <t>☐</t>
        </is>
      </c>
      <c r="B1016" t="inlineStr">
        <is>
          <t>Taylor Ward</t>
        </is>
      </c>
      <c r="C1016" t="inlineStr">
        <is>
          <t>LAK</t>
        </is>
      </c>
      <c r="D1016" t="inlineStr">
        <is>
          <t>F</t>
        </is>
      </c>
      <c r="E1016" t="n">
        <v>28</v>
      </c>
      <c r="F1016" t="n">
        <v>37</v>
      </c>
      <c r="G1016" t="inlineStr">
        <is>
          <t>YES</t>
        </is>
      </c>
      <c r="I1016" t="n">
        <v>36</v>
      </c>
      <c r="J1016" s="31" t="n">
        <v>11.01</v>
      </c>
      <c r="K1016" s="32" t="n">
        <v>0.31</v>
      </c>
      <c r="L1016" s="31" t="n">
        <v>9.859999999999999</v>
      </c>
      <c r="M1016" s="48" t="n"/>
      <c r="N1016" s="48" t="n"/>
      <c r="O1016" s="49" t="n"/>
    </row>
    <row r="1017">
      <c r="A1017" s="47" t="inlineStr">
        <is>
          <t>☐</t>
        </is>
      </c>
      <c r="B1017" t="inlineStr">
        <is>
          <t>Hayden Hodgson</t>
        </is>
      </c>
      <c r="C1017" t="inlineStr">
        <is>
          <t>OTT</t>
        </is>
      </c>
      <c r="D1017" t="inlineStr">
        <is>
          <t>F</t>
        </is>
      </c>
      <c r="E1017" t="n">
        <v>30</v>
      </c>
      <c r="F1017" t="n">
        <v>19</v>
      </c>
      <c r="G1017" t="inlineStr">
        <is>
          <t>YES</t>
        </is>
      </c>
      <c r="I1017" t="n">
        <v>10</v>
      </c>
      <c r="J1017" s="31" t="n">
        <v>4.2</v>
      </c>
      <c r="K1017" s="32" t="n">
        <v>0.42</v>
      </c>
      <c r="L1017" s="31" t="n">
        <v>6.9</v>
      </c>
      <c r="M1017" s="48" t="n"/>
      <c r="N1017" s="48" t="n"/>
      <c r="O1017" s="49" t="n"/>
    </row>
    <row r="1018">
      <c r="A1018" s="47" t="inlineStr">
        <is>
          <t>☐</t>
        </is>
      </c>
      <c r="B1018" t="inlineStr">
        <is>
          <t>Matt Murray</t>
        </is>
      </c>
      <c r="C1018" t="inlineStr">
        <is>
          <t>(N/A)</t>
        </is>
      </c>
      <c r="D1018" t="inlineStr">
        <is>
          <t>G</t>
        </is>
      </c>
      <c r="E1018" t="n">
        <v>32</v>
      </c>
      <c r="F1018" t="n">
        <v>4</v>
      </c>
      <c r="G1018" t="inlineStr">
        <is>
          <t>YES</t>
        </is>
      </c>
      <c r="I1018" t="n">
        <v>5</v>
      </c>
      <c r="J1018" s="31" t="n">
        <v>2.88</v>
      </c>
      <c r="K1018" s="32" t="n">
        <v>0.58</v>
      </c>
      <c r="L1018" s="31" t="n">
        <v>5.4</v>
      </c>
      <c r="M1018" s="48" t="n"/>
      <c r="N1018" s="48" t="n"/>
      <c r="O1018" s="49" t="n"/>
    </row>
    <row r="1019">
      <c r="A1019" s="47" t="inlineStr">
        <is>
          <t>☐</t>
        </is>
      </c>
      <c r="B1019" t="inlineStr">
        <is>
          <t>Travis Mitchell</t>
        </is>
      </c>
      <c r="C1019" t="inlineStr">
        <is>
          <t>ANA</t>
        </is>
      </c>
      <c r="D1019" t="inlineStr">
        <is>
          <t>D</t>
        </is>
      </c>
      <c r="E1019" t="n">
        <v>26</v>
      </c>
      <c r="F1019" t="n">
        <v>9</v>
      </c>
      <c r="G1019" t="inlineStr">
        <is>
          <t>YES</t>
        </is>
      </c>
      <c r="I1019" t="n">
        <v>9</v>
      </c>
      <c r="J1019" s="31" t="n">
        <v>4.81</v>
      </c>
      <c r="K1019" s="32" t="n">
        <v>0.53</v>
      </c>
      <c r="L1019" s="31" t="n">
        <v>4.8</v>
      </c>
      <c r="M1019" s="48" t="n"/>
      <c r="N1019" s="48" t="n"/>
      <c r="O1019" s="49" t="n"/>
    </row>
    <row r="1020">
      <c r="A1020" s="47" t="inlineStr">
        <is>
          <t>☐</t>
        </is>
      </c>
      <c r="B1020" t="inlineStr">
        <is>
          <t>Angus Crookshank</t>
        </is>
      </c>
      <c r="C1020" t="inlineStr">
        <is>
          <t>FLA</t>
        </is>
      </c>
      <c r="D1020" t="inlineStr">
        <is>
          <t>F</t>
        </is>
      </c>
      <c r="E1020" t="n">
        <v>26</v>
      </c>
      <c r="F1020" t="n">
        <v>29</v>
      </c>
      <c r="G1020" t="inlineStr">
        <is>
          <t>YES</t>
        </is>
      </c>
      <c r="I1020" t="n">
        <v>8</v>
      </c>
      <c r="J1020" s="31" t="n">
        <v>2.53</v>
      </c>
      <c r="K1020" s="32" t="n">
        <v>0.32</v>
      </c>
      <c r="L1020" s="31" t="n">
        <v>4.77</v>
      </c>
      <c r="M1020" s="48" t="n"/>
      <c r="N1020" s="48" t="n"/>
      <c r="O1020" s="49" t="n"/>
    </row>
    <row r="1021">
      <c r="A1021" s="47" t="inlineStr">
        <is>
          <t>☐</t>
        </is>
      </c>
      <c r="B1021" t="inlineStr">
        <is>
          <t>Cameron Hughes</t>
        </is>
      </c>
      <c r="C1021" t="inlineStr">
        <is>
          <t>DAL</t>
        </is>
      </c>
      <c r="D1021" t="inlineStr">
        <is>
          <t>F</t>
        </is>
      </c>
      <c r="E1021" t="n">
        <v>29</v>
      </c>
      <c r="F1021" t="n">
        <v>5</v>
      </c>
      <c r="G1021" t="inlineStr">
        <is>
          <t>YES</t>
        </is>
      </c>
      <c r="I1021" t="n">
        <v>3</v>
      </c>
      <c r="J1021" s="31" t="n">
        <v>1.23</v>
      </c>
      <c r="K1021" s="32" t="n">
        <v>0.41</v>
      </c>
      <c r="L1021" s="31" t="n">
        <v>4.38</v>
      </c>
      <c r="M1021" s="48" t="n"/>
      <c r="N1021" s="48" t="n"/>
      <c r="O1021" s="49" t="n"/>
    </row>
    <row r="1022">
      <c r="A1022" s="47" t="inlineStr">
        <is>
          <t>☐</t>
        </is>
      </c>
      <c r="B1022" t="inlineStr">
        <is>
          <t>Jack Ahcan</t>
        </is>
      </c>
      <c r="C1022" t="inlineStr">
        <is>
          <t>NSH</t>
        </is>
      </c>
      <c r="D1022" t="inlineStr">
        <is>
          <t>D</t>
        </is>
      </c>
      <c r="E1022" t="n">
        <v>29</v>
      </c>
      <c r="F1022" t="n">
        <v>22</v>
      </c>
      <c r="G1022" t="inlineStr">
        <is>
          <t>YES</t>
        </is>
      </c>
      <c r="I1022" t="n">
        <v>11</v>
      </c>
      <c r="J1022" s="31" t="n">
        <v>3.86</v>
      </c>
      <c r="K1022" s="32" t="n">
        <v>0.35</v>
      </c>
      <c r="L1022" s="31" t="n">
        <v>3.64</v>
      </c>
      <c r="M1022" s="48" t="n"/>
      <c r="N1022" s="48" t="n"/>
      <c r="O1022" s="49" t="n"/>
    </row>
    <row r="1023">
      <c r="A1023" s="47" t="inlineStr">
        <is>
          <t>☐</t>
        </is>
      </c>
      <c r="B1023" t="inlineStr">
        <is>
          <t>Mason Geertsen</t>
        </is>
      </c>
      <c r="C1023" t="inlineStr">
        <is>
          <t>BUF</t>
        </is>
      </c>
      <c r="D1023" t="inlineStr">
        <is>
          <t>D</t>
        </is>
      </c>
      <c r="E1023" t="n">
        <v>31</v>
      </c>
      <c r="F1023" t="n">
        <v>30</v>
      </c>
      <c r="G1023" t="inlineStr">
        <is>
          <t>YES</t>
        </is>
      </c>
      <c r="I1023" t="n">
        <v>5</v>
      </c>
      <c r="J1023" s="31" t="n">
        <v>3.62</v>
      </c>
      <c r="K1023" s="32" t="n">
        <v>0.72</v>
      </c>
      <c r="L1023" s="31" t="n">
        <v>3.62</v>
      </c>
      <c r="M1023" s="48" t="n"/>
      <c r="N1023" s="48" t="n"/>
      <c r="O1023" s="49" t="n"/>
    </row>
    <row r="1024">
      <c r="A1024" s="47" t="inlineStr">
        <is>
          <t>☐</t>
        </is>
      </c>
      <c r="B1024" t="inlineStr">
        <is>
          <t>Boko Imama</t>
        </is>
      </c>
      <c r="C1024" t="inlineStr">
        <is>
          <t>FLA</t>
        </is>
      </c>
      <c r="D1024" t="inlineStr">
        <is>
          <t>F</t>
        </is>
      </c>
      <c r="E1024" t="n">
        <v>30</v>
      </c>
      <c r="F1024" t="n">
        <v>33</v>
      </c>
      <c r="G1024" t="inlineStr">
        <is>
          <t>YES</t>
        </is>
      </c>
      <c r="I1024" t="n">
        <v>2</v>
      </c>
      <c r="J1024" s="31" t="n">
        <v>1.4</v>
      </c>
      <c r="K1024" s="32" t="n">
        <v>0.7</v>
      </c>
      <c r="L1024" s="31" t="n">
        <v>3.09</v>
      </c>
      <c r="M1024" s="48" t="n"/>
      <c r="N1024" s="48" t="n"/>
      <c r="O1024" s="49" t="n"/>
    </row>
    <row r="1025">
      <c r="A1025" s="47" t="inlineStr">
        <is>
          <t>☐</t>
        </is>
      </c>
      <c r="B1025" t="inlineStr">
        <is>
          <t>T.J. Tynan</t>
        </is>
      </c>
      <c r="C1025" t="inlineStr">
        <is>
          <t>COL</t>
        </is>
      </c>
      <c r="D1025" t="inlineStr">
        <is>
          <t>F</t>
        </is>
      </c>
      <c r="E1025" t="n">
        <v>34</v>
      </c>
      <c r="F1025" t="n">
        <v>31</v>
      </c>
      <c r="G1025" t="inlineStr">
        <is>
          <t>YES</t>
        </is>
      </c>
      <c r="I1025" t="n">
        <v>0</v>
      </c>
      <c r="J1025" s="31" t="n">
        <v>0</v>
      </c>
      <c r="K1025" s="32" t="n">
        <v>0</v>
      </c>
      <c r="L1025" s="31" t="n">
        <v>3.06</v>
      </c>
      <c r="M1025" s="48" t="n"/>
      <c r="N1025" s="48" t="n"/>
      <c r="O1025" s="49" t="n"/>
    </row>
    <row r="1026">
      <c r="A1026" s="47" t="inlineStr">
        <is>
          <t>☐</t>
        </is>
      </c>
      <c r="B1026" t="inlineStr">
        <is>
          <t>Hugh McGing</t>
        </is>
      </c>
      <c r="C1026" t="inlineStr">
        <is>
          <t>STL</t>
        </is>
      </c>
      <c r="D1026" t="inlineStr">
        <is>
          <t>F</t>
        </is>
      </c>
      <c r="E1026" t="n">
        <v>28</v>
      </c>
      <c r="F1026" t="n">
        <v>9</v>
      </c>
      <c r="G1026" t="inlineStr">
        <is>
          <t>YES</t>
        </is>
      </c>
      <c r="I1026" t="n">
        <v>3</v>
      </c>
      <c r="J1026" s="31" t="n">
        <v>2.08</v>
      </c>
      <c r="K1026" s="32" t="n">
        <v>0.6899999999999999</v>
      </c>
      <c r="L1026" s="31" t="n">
        <v>2.13</v>
      </c>
      <c r="M1026" s="48" t="n"/>
      <c r="N1026" s="48" t="n"/>
      <c r="O1026" s="49" t="n"/>
    </row>
    <row r="1027">
      <c r="A1027" s="47" t="inlineStr">
        <is>
          <t>☐</t>
        </is>
      </c>
      <c r="B1027" t="inlineStr">
        <is>
          <t>Michael Callahan</t>
        </is>
      </c>
      <c r="C1027" t="inlineStr">
        <is>
          <t>TBL</t>
        </is>
      </c>
      <c r="D1027" t="inlineStr">
        <is>
          <t>D</t>
        </is>
      </c>
      <c r="E1027" t="n">
        <v>26</v>
      </c>
      <c r="F1027" t="n">
        <v>22</v>
      </c>
      <c r="G1027" t="inlineStr">
        <is>
          <t>YES</t>
        </is>
      </c>
      <c r="I1027" t="n">
        <v>5</v>
      </c>
      <c r="J1027" s="31" t="n">
        <v>1.41</v>
      </c>
      <c r="K1027" s="32" t="n">
        <v>0.28</v>
      </c>
      <c r="L1027" s="31" t="n">
        <v>1.88</v>
      </c>
      <c r="M1027" s="48" t="n"/>
      <c r="N1027" s="48" t="n"/>
      <c r="O1027" s="49" t="n"/>
    </row>
    <row r="1028">
      <c r="A1028" s="47" t="inlineStr">
        <is>
          <t>☐</t>
        </is>
      </c>
      <c r="B1028" t="inlineStr">
        <is>
          <t>Angus Booth</t>
        </is>
      </c>
      <c r="C1028" t="inlineStr">
        <is>
          <t>LAK</t>
        </is>
      </c>
      <c r="D1028" t="inlineStr">
        <is>
          <t>D</t>
        </is>
      </c>
      <c r="E1028" t="n">
        <v>22</v>
      </c>
      <c r="F1028" t="n">
        <v>1</v>
      </c>
      <c r="G1028" t="inlineStr">
        <is>
          <t>YES</t>
        </is>
      </c>
      <c r="I1028" t="n">
        <v>1</v>
      </c>
      <c r="J1028" s="31" t="n">
        <v>1.79</v>
      </c>
      <c r="K1028" s="32" t="n">
        <v>1.79</v>
      </c>
      <c r="L1028" s="31" t="n">
        <v>1.79</v>
      </c>
      <c r="M1028" s="48" t="n"/>
      <c r="N1028" s="48" t="n"/>
      <c r="O1028" s="49" t="n"/>
    </row>
    <row r="1029">
      <c r="A1029" s="47" t="inlineStr">
        <is>
          <t>☐</t>
        </is>
      </c>
      <c r="B1029" t="inlineStr">
        <is>
          <t>Tristen Nielsen</t>
        </is>
      </c>
      <c r="C1029" t="inlineStr">
        <is>
          <t>COL</t>
        </is>
      </c>
      <c r="D1029" t="inlineStr">
        <is>
          <t>F</t>
        </is>
      </c>
      <c r="E1029" t="n">
        <v>26</v>
      </c>
      <c r="F1029" t="n">
        <v>4</v>
      </c>
      <c r="G1029" t="inlineStr">
        <is>
          <t>YES</t>
        </is>
      </c>
      <c r="I1029" t="n">
        <v>4</v>
      </c>
      <c r="J1029" s="31" t="n">
        <v>1.49</v>
      </c>
      <c r="K1029" s="32" t="n">
        <v>0.37</v>
      </c>
      <c r="L1029" s="31" t="n">
        <v>1.49</v>
      </c>
      <c r="M1029" s="48" t="n"/>
      <c r="N1029" s="48" t="n"/>
      <c r="O1029" s="49" t="n"/>
    </row>
    <row r="1030">
      <c r="A1030" s="47" t="inlineStr">
        <is>
          <t>☐</t>
        </is>
      </c>
      <c r="B1030" t="inlineStr">
        <is>
          <t>Cameron Crotty</t>
        </is>
      </c>
      <c r="C1030" t="inlineStr">
        <is>
          <t>OTT</t>
        </is>
      </c>
      <c r="D1030" t="inlineStr">
        <is>
          <t>D</t>
        </is>
      </c>
      <c r="E1030" t="n">
        <v>27</v>
      </c>
      <c r="F1030" t="n">
        <v>8</v>
      </c>
      <c r="G1030" t="inlineStr">
        <is>
          <t>YES</t>
        </is>
      </c>
      <c r="I1030" t="n">
        <v>6</v>
      </c>
      <c r="J1030" s="31" t="n">
        <v>1.7</v>
      </c>
      <c r="K1030" s="32" t="n">
        <v>0.28</v>
      </c>
      <c r="L1030" s="31" t="n">
        <v>1.48</v>
      </c>
      <c r="M1030" s="48" t="n"/>
      <c r="N1030" s="48" t="n"/>
      <c r="O1030" s="49" t="n"/>
    </row>
    <row r="1031">
      <c r="A1031" s="47" t="inlineStr">
        <is>
          <t>☐</t>
        </is>
      </c>
      <c r="B1031" t="inlineStr">
        <is>
          <t>Patrick Giles</t>
        </is>
      </c>
      <c r="C1031" t="inlineStr">
        <is>
          <t>SJS</t>
        </is>
      </c>
      <c r="D1031" t="inlineStr">
        <is>
          <t>F</t>
        </is>
      </c>
      <c r="E1031" t="n">
        <v>26</v>
      </c>
      <c r="F1031" t="n">
        <v>20</v>
      </c>
      <c r="G1031" t="inlineStr">
        <is>
          <t>YES</t>
        </is>
      </c>
      <c r="I1031" t="n">
        <v>3</v>
      </c>
      <c r="J1031" s="31" t="n">
        <v>1.23</v>
      </c>
      <c r="K1031" s="32" t="n">
        <v>0.41</v>
      </c>
      <c r="L1031" s="31" t="n">
        <v>1.42</v>
      </c>
      <c r="M1031" s="48" t="n"/>
      <c r="N1031" s="48" t="n"/>
      <c r="O1031" s="49" t="n"/>
    </row>
    <row r="1032">
      <c r="A1032" s="47" t="inlineStr">
        <is>
          <t>☐</t>
        </is>
      </c>
      <c r="B1032" t="inlineStr">
        <is>
          <t>Joe Labate</t>
        </is>
      </c>
      <c r="C1032" t="inlineStr">
        <is>
          <t>VAN</t>
        </is>
      </c>
      <c r="D1032" t="inlineStr">
        <is>
          <t>F</t>
        </is>
      </c>
      <c r="E1032" t="n">
        <v>33</v>
      </c>
      <c r="F1032" t="n">
        <v>20</v>
      </c>
      <c r="G1032" t="inlineStr">
        <is>
          <t>YES</t>
        </is>
      </c>
      <c r="I1032" t="n">
        <v>1</v>
      </c>
      <c r="J1032" s="31" t="n">
        <v>0.38</v>
      </c>
      <c r="K1032" s="32" t="n">
        <v>0.38</v>
      </c>
      <c r="L1032" s="31" t="n">
        <v>1.01</v>
      </c>
      <c r="M1032" s="48" t="n"/>
      <c r="N1032" s="48" t="n"/>
      <c r="O1032" s="49" t="n"/>
    </row>
    <row r="1033">
      <c r="A1033" s="47" t="inlineStr">
        <is>
          <t>☐</t>
        </is>
      </c>
      <c r="B1033" t="inlineStr">
        <is>
          <t>Skyler Brind'Amour</t>
        </is>
      </c>
      <c r="C1033" t="inlineStr">
        <is>
          <t>CAR</t>
        </is>
      </c>
      <c r="D1033" t="inlineStr">
        <is>
          <t>F</t>
        </is>
      </c>
      <c r="E1033" t="n">
        <v>27</v>
      </c>
      <c r="F1033" t="n">
        <v>6</v>
      </c>
      <c r="G1033" t="inlineStr">
        <is>
          <t>YES</t>
        </is>
      </c>
      <c r="I1033" t="n">
        <v>4</v>
      </c>
      <c r="J1033" s="31" t="n">
        <v>0.75</v>
      </c>
      <c r="K1033" s="32" t="n">
        <v>0.19</v>
      </c>
      <c r="L1033" s="31" t="n">
        <v>0.7</v>
      </c>
      <c r="M1033" s="48" t="n"/>
      <c r="N1033" s="48" t="n"/>
      <c r="O1033" s="49" t="n"/>
    </row>
    <row r="1034">
      <c r="A1034" s="47" t="inlineStr">
        <is>
          <t>☐</t>
        </is>
      </c>
      <c r="B1034" t="inlineStr">
        <is>
          <t>Josiah Slavin</t>
        </is>
      </c>
      <c r="C1034" t="inlineStr">
        <is>
          <t>CAR</t>
        </is>
      </c>
      <c r="D1034" t="inlineStr">
        <is>
          <t>F</t>
        </is>
      </c>
      <c r="E1034" t="n">
        <v>27</v>
      </c>
      <c r="F1034" t="n">
        <v>17</v>
      </c>
      <c r="G1034" t="inlineStr">
        <is>
          <t>YES</t>
        </is>
      </c>
      <c r="I1034" t="n">
        <v>2</v>
      </c>
      <c r="J1034" s="31" t="n">
        <v>0.59</v>
      </c>
      <c r="K1034" s="32" t="n">
        <v>0.3</v>
      </c>
      <c r="L1034" s="31" t="n">
        <v>0.59</v>
      </c>
      <c r="M1034" s="48" t="n"/>
      <c r="N1034" s="48" t="n"/>
      <c r="O1034" s="49" t="n"/>
    </row>
    <row r="1035">
      <c r="A1035" s="47" t="inlineStr">
        <is>
          <t>☐</t>
        </is>
      </c>
      <c r="B1035" t="inlineStr">
        <is>
          <t>Jason Polin</t>
        </is>
      </c>
      <c r="C1035" t="inlineStr">
        <is>
          <t>BUF</t>
        </is>
      </c>
      <c r="D1035" t="inlineStr">
        <is>
          <t>F</t>
        </is>
      </c>
      <c r="E1035" t="n">
        <v>27</v>
      </c>
      <c r="F1035" t="n">
        <v>13</v>
      </c>
      <c r="G1035" t="inlineStr">
        <is>
          <t>YES</t>
        </is>
      </c>
      <c r="I1035" t="n">
        <v>4</v>
      </c>
      <c r="J1035" s="31" t="n">
        <v>0.67</v>
      </c>
      <c r="K1035" s="32" t="n">
        <v>0.17</v>
      </c>
      <c r="L1035" s="31" t="n">
        <v>0.53</v>
      </c>
      <c r="M1035" s="48" t="n"/>
      <c r="N1035" s="48" t="n"/>
      <c r="O1035" s="49" t="n"/>
    </row>
    <row r="1036">
      <c r="A1036" s="47" t="inlineStr">
        <is>
          <t>☐</t>
        </is>
      </c>
      <c r="B1036" t="inlineStr">
        <is>
          <t>Viking Gustafsson Nyberg</t>
        </is>
      </c>
      <c r="C1036" t="inlineStr">
        <is>
          <t>MIN</t>
        </is>
      </c>
      <c r="D1036" t="inlineStr">
        <is>
          <t>D</t>
        </is>
      </c>
      <c r="E1036" t="n">
        <v>22</v>
      </c>
      <c r="F1036" t="n">
        <v>2</v>
      </c>
      <c r="G1036" t="inlineStr">
        <is>
          <t>YES</t>
        </is>
      </c>
      <c r="I1036" t="n">
        <v>2</v>
      </c>
      <c r="J1036" s="31" t="n">
        <v>0.53</v>
      </c>
      <c r="K1036" s="32" t="n">
        <v>0.26</v>
      </c>
      <c r="L1036" s="31" t="n">
        <v>0.53</v>
      </c>
      <c r="M1036" s="48" t="n"/>
      <c r="N1036" s="48" t="n"/>
      <c r="O1036" s="49" t="n"/>
    </row>
    <row r="1037">
      <c r="A1037" s="47" t="inlineStr">
        <is>
          <t>☐</t>
        </is>
      </c>
      <c r="B1037" t="inlineStr">
        <is>
          <t>Marc McLaughlin</t>
        </is>
      </c>
      <c r="C1037" t="inlineStr">
        <is>
          <t>NJD</t>
        </is>
      </c>
      <c r="D1037" t="inlineStr">
        <is>
          <t>F</t>
        </is>
      </c>
      <c r="E1037" t="n">
        <v>27</v>
      </c>
      <c r="F1037" t="n">
        <v>35</v>
      </c>
      <c r="G1037" t="inlineStr">
        <is>
          <t>YES</t>
        </is>
      </c>
      <c r="I1037" t="n">
        <v>7</v>
      </c>
      <c r="J1037" s="31" t="n">
        <v>0.28</v>
      </c>
      <c r="K1037" s="32" t="n">
        <v>0.04</v>
      </c>
      <c r="L1037" s="31" t="n">
        <v>0.47</v>
      </c>
      <c r="M1037" s="48" t="n"/>
      <c r="N1037" s="48" t="n"/>
      <c r="O1037" s="49" t="n"/>
    </row>
    <row r="1038">
      <c r="A1038" s="47" t="inlineStr">
        <is>
          <t>☐</t>
        </is>
      </c>
      <c r="B1038" t="inlineStr">
        <is>
          <t>Hunter Shepard</t>
        </is>
      </c>
      <c r="C1038" t="inlineStr">
        <is>
          <t>(N/A)</t>
        </is>
      </c>
      <c r="D1038" t="inlineStr">
        <is>
          <t>G</t>
        </is>
      </c>
      <c r="E1038" t="n">
        <v>30</v>
      </c>
      <c r="F1038" t="n">
        <v>6</v>
      </c>
      <c r="G1038" t="inlineStr">
        <is>
          <t>YES</t>
        </is>
      </c>
      <c r="I1038" t="n">
        <v>1</v>
      </c>
      <c r="J1038" s="31" t="n">
        <v>0.2</v>
      </c>
      <c r="K1038" s="32" t="n">
        <v>0.2</v>
      </c>
      <c r="L1038" s="31" t="n">
        <v>0.44</v>
      </c>
      <c r="M1038" s="48" t="n"/>
      <c r="N1038" s="48" t="n"/>
      <c r="O1038" s="49" t="n"/>
    </row>
    <row r="1039">
      <c r="A1039" s="47" t="inlineStr">
        <is>
          <t>☐</t>
        </is>
      </c>
      <c r="B1039" t="inlineStr">
        <is>
          <t>Simon Lundmark</t>
        </is>
      </c>
      <c r="C1039" t="inlineStr">
        <is>
          <t>TBL</t>
        </is>
      </c>
      <c r="D1039" t="inlineStr">
        <is>
          <t>D</t>
        </is>
      </c>
      <c r="E1039" t="n">
        <v>25</v>
      </c>
      <c r="F1039" t="n">
        <v>1</v>
      </c>
      <c r="G1039" t="inlineStr">
        <is>
          <t>YES</t>
        </is>
      </c>
      <c r="I1039" t="n">
        <v>1</v>
      </c>
      <c r="J1039" s="31" t="n">
        <v>0.42</v>
      </c>
      <c r="K1039" s="32" t="n">
        <v>0.42</v>
      </c>
      <c r="L1039" s="31" t="n">
        <v>0.42</v>
      </c>
      <c r="M1039" s="48" t="n"/>
      <c r="N1039" s="48" t="n"/>
      <c r="O1039" s="49" t="n"/>
    </row>
    <row r="1040">
      <c r="A1040" s="47" t="inlineStr">
        <is>
          <t>☐</t>
        </is>
      </c>
      <c r="B1040" t="inlineStr">
        <is>
          <t>Brandon Halverson</t>
        </is>
      </c>
      <c r="C1040" t="inlineStr">
        <is>
          <t>DAL</t>
        </is>
      </c>
      <c r="D1040" t="inlineStr">
        <is>
          <t>G</t>
        </is>
      </c>
      <c r="E1040" t="n">
        <v>30</v>
      </c>
      <c r="F1040" t="n">
        <v>4</v>
      </c>
      <c r="G1040" t="inlineStr">
        <is>
          <t>YES</t>
        </is>
      </c>
      <c r="I1040" t="n">
        <v>2</v>
      </c>
      <c r="J1040" s="31" t="n">
        <v>0.34</v>
      </c>
      <c r="K1040" s="32" t="n">
        <v>0.17</v>
      </c>
      <c r="L1040" s="31" t="n">
        <v>0.38</v>
      </c>
      <c r="M1040" s="48" t="n"/>
      <c r="N1040" s="48" t="n"/>
      <c r="O1040" s="49" t="n"/>
    </row>
    <row r="1041">
      <c r="A1041" s="47" t="inlineStr">
        <is>
          <t>☐</t>
        </is>
      </c>
      <c r="B1041" t="inlineStr">
        <is>
          <t>Ronan Seeley</t>
        </is>
      </c>
      <c r="C1041" t="inlineStr">
        <is>
          <t>CAR</t>
        </is>
      </c>
      <c r="D1041" t="inlineStr">
        <is>
          <t>D</t>
        </is>
      </c>
      <c r="E1041" t="n">
        <v>24</v>
      </c>
      <c r="F1041" t="n">
        <v>1</v>
      </c>
      <c r="G1041" t="inlineStr">
        <is>
          <t>YES</t>
        </is>
      </c>
      <c r="I1041" t="n">
        <v>1</v>
      </c>
      <c r="J1041" s="31" t="n">
        <v>0.25</v>
      </c>
      <c r="K1041" s="32" t="n">
        <v>0.25</v>
      </c>
      <c r="L1041" s="31" t="n">
        <v>0.25</v>
      </c>
      <c r="M1041" s="48" t="n"/>
      <c r="N1041" s="48" t="n"/>
      <c r="O1041" s="49" t="n"/>
    </row>
    <row r="1042">
      <c r="A1042" s="47" t="inlineStr">
        <is>
          <t>☐</t>
        </is>
      </c>
      <c r="B1042" t="inlineStr">
        <is>
          <t>Jacob Gaucher</t>
        </is>
      </c>
      <c r="C1042" t="inlineStr">
        <is>
          <t>PHI</t>
        </is>
      </c>
      <c r="D1042" t="inlineStr">
        <is>
          <t>F</t>
        </is>
      </c>
      <c r="E1042" t="n">
        <v>25</v>
      </c>
      <c r="F1042" t="n">
        <v>8</v>
      </c>
      <c r="G1042" t="inlineStr">
        <is>
          <t>YES</t>
        </is>
      </c>
      <c r="I1042" t="n">
        <v>4</v>
      </c>
      <c r="J1042" s="31" t="n">
        <v>0.19</v>
      </c>
      <c r="K1042" s="32" t="n">
        <v>0.05</v>
      </c>
      <c r="L1042" s="31" t="n">
        <v>0.24</v>
      </c>
      <c r="M1042" s="48" t="n"/>
      <c r="N1042" s="48" t="n"/>
      <c r="O1042" s="49" t="n"/>
    </row>
    <row r="1043">
      <c r="A1043" s="47" t="inlineStr">
        <is>
          <t>☐</t>
        </is>
      </c>
      <c r="B1043" t="inlineStr">
        <is>
          <t>Marshall Rifai</t>
        </is>
      </c>
      <c r="C1043" t="inlineStr">
        <is>
          <t>TOR</t>
        </is>
      </c>
      <c r="D1043" t="inlineStr">
        <is>
          <t>D</t>
        </is>
      </c>
      <c r="E1043" t="n">
        <v>28</v>
      </c>
      <c r="F1043" t="n">
        <v>3</v>
      </c>
      <c r="G1043" t="inlineStr">
        <is>
          <t>YES</t>
        </is>
      </c>
      <c r="I1043" t="n">
        <v>1</v>
      </c>
      <c r="J1043" s="31" t="n">
        <v>0.14</v>
      </c>
      <c r="K1043" s="32" t="n">
        <v>0.14</v>
      </c>
      <c r="L1043" s="31" t="n">
        <v>0.22</v>
      </c>
      <c r="M1043" s="48" t="n"/>
      <c r="N1043" s="48" t="n"/>
      <c r="O1043" s="49" t="n"/>
    </row>
    <row r="1044">
      <c r="A1044" s="47" t="inlineStr">
        <is>
          <t>☐</t>
        </is>
      </c>
      <c r="B1044" t="inlineStr">
        <is>
          <t>Jake Livanavage</t>
        </is>
      </c>
      <c r="C1044" t="inlineStr">
        <is>
          <t>PIT</t>
        </is>
      </c>
      <c r="D1044" t="inlineStr">
        <is>
          <t>D</t>
        </is>
      </c>
      <c r="E1044" t="n">
        <v>22</v>
      </c>
      <c r="F1044" t="n">
        <v>1</v>
      </c>
      <c r="G1044" t="inlineStr">
        <is>
          <t>YES</t>
        </is>
      </c>
      <c r="I1044" t="n">
        <v>1</v>
      </c>
      <c r="J1044" s="31" t="n">
        <v>0.12</v>
      </c>
      <c r="K1044" s="32" t="n">
        <v>0.12</v>
      </c>
      <c r="L1044" s="31" t="n">
        <v>0.12</v>
      </c>
      <c r="M1044" s="48" t="n"/>
      <c r="N1044" s="48" t="n"/>
      <c r="O1044" s="49" t="n"/>
    </row>
    <row r="1045">
      <c r="A1045" s="47" t="inlineStr">
        <is>
          <t>☐</t>
        </is>
      </c>
      <c r="B1045" t="inlineStr">
        <is>
          <t>A.J. Francisco</t>
        </is>
      </c>
      <c r="C1045" t="inlineStr">
        <is>
          <t>(N/A)</t>
        </is>
      </c>
      <c r="D1045" t="inlineStr">
        <is>
          <t>F,D</t>
        </is>
      </c>
      <c r="E1045" t="n">
        <v>18</v>
      </c>
      <c r="F1045" t="n">
        <v>0</v>
      </c>
      <c r="G1045" t="inlineStr">
        <is>
          <t>YES</t>
        </is>
      </c>
      <c r="I1045" t="n">
        <v>0</v>
      </c>
      <c r="J1045" s="31" t="n">
        <v>0</v>
      </c>
      <c r="K1045" s="32" t="n">
        <v>0</v>
      </c>
      <c r="L1045" s="31" t="n">
        <v>0</v>
      </c>
      <c r="M1045" s="48" t="n"/>
      <c r="N1045" s="48" t="n"/>
      <c r="O1045" s="49" t="n"/>
      <c r="P1045" t="inlineStr">
        <is>
          <t>no NHL record - import or junior</t>
        </is>
      </c>
    </row>
    <row r="1046">
      <c r="A1046" s="47" t="inlineStr">
        <is>
          <t>☐</t>
        </is>
      </c>
      <c r="B1046" t="inlineStr">
        <is>
          <t>Aaron Hakala</t>
        </is>
      </c>
      <c r="C1046" t="inlineStr">
        <is>
          <t>(N/A)</t>
        </is>
      </c>
      <c r="D1046" t="inlineStr">
        <is>
          <t>F</t>
        </is>
      </c>
      <c r="E1046" t="n">
        <v>22</v>
      </c>
      <c r="F1046" t="n">
        <v>0</v>
      </c>
      <c r="G1046" t="inlineStr">
        <is>
          <t>YES</t>
        </is>
      </c>
      <c r="I1046" t="n">
        <v>0</v>
      </c>
      <c r="J1046" s="31" t="n">
        <v>0</v>
      </c>
      <c r="K1046" s="32" t="n">
        <v>0</v>
      </c>
      <c r="L1046" s="31" t="n">
        <v>0</v>
      </c>
      <c r="M1046" s="48" t="n"/>
      <c r="N1046" s="48" t="n"/>
      <c r="O1046" s="49" t="n"/>
      <c r="P1046" t="inlineStr">
        <is>
          <t>no NHL record - import or junior</t>
        </is>
      </c>
    </row>
    <row r="1047">
      <c r="A1047" s="47" t="inlineStr">
        <is>
          <t>☐</t>
        </is>
      </c>
      <c r="B1047" t="inlineStr">
        <is>
          <t>Aaron Obobaifo</t>
        </is>
      </c>
      <c r="C1047" t="inlineStr">
        <is>
          <t>(N/A)</t>
        </is>
      </c>
      <c r="D1047" t="inlineStr">
        <is>
          <t>F</t>
        </is>
      </c>
      <c r="E1047" t="n">
        <v>19</v>
      </c>
      <c r="F1047" t="n">
        <v>0</v>
      </c>
      <c r="G1047" t="inlineStr">
        <is>
          <t>YES</t>
        </is>
      </c>
      <c r="I1047" t="n">
        <v>0</v>
      </c>
      <c r="J1047" s="31" t="n">
        <v>0</v>
      </c>
      <c r="K1047" s="32" t="n">
        <v>0</v>
      </c>
      <c r="L1047" s="31" t="n">
        <v>0</v>
      </c>
      <c r="M1047" s="48" t="n"/>
      <c r="N1047" s="48" t="n"/>
      <c r="O1047" s="49" t="n"/>
    </row>
    <row r="1048">
      <c r="A1048" s="47" t="inlineStr">
        <is>
          <t>☐</t>
        </is>
      </c>
      <c r="B1048" t="inlineStr">
        <is>
          <t>Adam Cedzo</t>
        </is>
      </c>
      <c r="C1048" t="inlineStr">
        <is>
          <t>(N/A)</t>
        </is>
      </c>
      <c r="D1048" t="inlineStr">
        <is>
          <t>F</t>
        </is>
      </c>
      <c r="E1048" t="n">
        <v>21</v>
      </c>
      <c r="F1048" t="n">
        <v>0</v>
      </c>
      <c r="G1048" t="inlineStr">
        <is>
          <t>YES</t>
        </is>
      </c>
      <c r="I1048" t="n">
        <v>0</v>
      </c>
      <c r="J1048" s="31" t="n">
        <v>0</v>
      </c>
      <c r="K1048" s="32" t="n">
        <v>0</v>
      </c>
      <c r="L1048" s="31" t="n">
        <v>0</v>
      </c>
      <c r="M1048" s="48" t="n"/>
      <c r="N1048" s="48" t="n"/>
      <c r="O1048" s="49" t="n"/>
      <c r="P1048" t="inlineStr">
        <is>
          <t>no NHL record - import or junior</t>
        </is>
      </c>
    </row>
    <row r="1049">
      <c r="A1049" s="47" t="inlineStr">
        <is>
          <t>☐</t>
        </is>
      </c>
      <c r="B1049" t="inlineStr">
        <is>
          <t>Adam Dybal</t>
        </is>
      </c>
      <c r="C1049" t="inlineStr">
        <is>
          <t>(N/A)</t>
        </is>
      </c>
      <c r="D1049" t="inlineStr">
        <is>
          <t>G</t>
        </is>
      </c>
      <c r="E1049" t="n">
        <v>21</v>
      </c>
      <c r="F1049" t="n">
        <v>0</v>
      </c>
      <c r="G1049" t="inlineStr">
        <is>
          <t>YES</t>
        </is>
      </c>
      <c r="I1049" t="n">
        <v>0</v>
      </c>
      <c r="J1049" s="31" t="n">
        <v>0</v>
      </c>
      <c r="K1049" s="32" t="n">
        <v>0</v>
      </c>
      <c r="L1049" s="31" t="n">
        <v>0</v>
      </c>
      <c r="M1049" s="48" t="n"/>
      <c r="N1049" s="48" t="n"/>
      <c r="O1049" s="49" t="n"/>
      <c r="P1049" t="inlineStr">
        <is>
          <t>no NHL record - import or junior</t>
        </is>
      </c>
    </row>
    <row r="1050">
      <c r="A1050" s="47" t="inlineStr">
        <is>
          <t>☐</t>
        </is>
      </c>
      <c r="B1050" t="inlineStr">
        <is>
          <t>Adam Mechura</t>
        </is>
      </c>
      <c r="C1050" t="inlineStr">
        <is>
          <t>BOS</t>
        </is>
      </c>
      <c r="D1050" t="inlineStr">
        <is>
          <t>F</t>
        </is>
      </c>
      <c r="E1050" t="n">
        <v>23</v>
      </c>
      <c r="F1050" t="n">
        <v>0</v>
      </c>
      <c r="G1050" t="inlineStr">
        <is>
          <t>YES</t>
        </is>
      </c>
      <c r="I1050" t="n">
        <v>0</v>
      </c>
      <c r="J1050" s="31" t="n">
        <v>0</v>
      </c>
      <c r="K1050" s="32" t="n">
        <v>0</v>
      </c>
      <c r="L1050" s="31" t="n">
        <v>0</v>
      </c>
      <c r="M1050" s="48" t="n"/>
      <c r="N1050" s="48" t="n"/>
      <c r="O1050" s="49" t="n"/>
    </row>
    <row r="1051">
      <c r="A1051" s="47" t="inlineStr">
        <is>
          <t>☐</t>
        </is>
      </c>
      <c r="B1051" t="inlineStr">
        <is>
          <t>Adam Nomme</t>
        </is>
      </c>
      <c r="C1051" t="inlineStr">
        <is>
          <t>(N/A)</t>
        </is>
      </c>
      <c r="D1051" t="inlineStr">
        <is>
          <t>F</t>
        </is>
      </c>
      <c r="E1051" t="n">
        <v>18</v>
      </c>
      <c r="F1051" t="n">
        <v>0</v>
      </c>
      <c r="G1051" t="inlineStr">
        <is>
          <t>YES</t>
        </is>
      </c>
      <c r="I1051" t="n">
        <v>0</v>
      </c>
      <c r="J1051" s="31" t="n">
        <v>0</v>
      </c>
      <c r="K1051" s="32" t="n">
        <v>0</v>
      </c>
      <c r="L1051" s="31" t="n">
        <v>0</v>
      </c>
      <c r="M1051" s="48" t="n"/>
      <c r="N1051" s="48" t="n"/>
      <c r="O1051" s="49" t="n"/>
      <c r="P1051" t="inlineStr">
        <is>
          <t>no NHL record - import or junior</t>
        </is>
      </c>
    </row>
    <row r="1052">
      <c r="A1052" s="47" t="inlineStr">
        <is>
          <t>☐</t>
        </is>
      </c>
      <c r="B1052" t="inlineStr">
        <is>
          <t>Adrian Misaljevic</t>
        </is>
      </c>
      <c r="C1052" t="inlineStr">
        <is>
          <t>(N/A)</t>
        </is>
      </c>
      <c r="D1052" t="inlineStr">
        <is>
          <t>F</t>
        </is>
      </c>
      <c r="E1052" t="n">
        <v>22</v>
      </c>
      <c r="F1052" t="n">
        <v>0</v>
      </c>
      <c r="G1052" t="inlineStr">
        <is>
          <t>YES</t>
        </is>
      </c>
      <c r="I1052" t="n">
        <v>0</v>
      </c>
      <c r="J1052" s="31" t="n">
        <v>0</v>
      </c>
      <c r="K1052" s="32" t="n">
        <v>0</v>
      </c>
      <c r="L1052" s="31" t="n">
        <v>0</v>
      </c>
      <c r="M1052" s="48" t="n"/>
      <c r="N1052" s="48" t="n"/>
      <c r="O1052" s="49" t="n"/>
      <c r="P1052" t="inlineStr">
        <is>
          <t>no NHL record - import or junior</t>
        </is>
      </c>
    </row>
    <row r="1053">
      <c r="A1053" s="47" t="inlineStr">
        <is>
          <t>☐</t>
        </is>
      </c>
      <c r="B1053" t="inlineStr">
        <is>
          <t>Aidan Castle</t>
        </is>
      </c>
      <c r="C1053" t="inlineStr">
        <is>
          <t>(N/A)</t>
        </is>
      </c>
      <c r="D1053" t="inlineStr">
        <is>
          <t>F</t>
        </is>
      </c>
      <c r="E1053" t="n">
        <v>22</v>
      </c>
      <c r="F1053" t="n">
        <v>0</v>
      </c>
      <c r="G1053" t="inlineStr">
        <is>
          <t>YES</t>
        </is>
      </c>
      <c r="I1053" t="n">
        <v>0</v>
      </c>
      <c r="J1053" s="31" t="n">
        <v>0</v>
      </c>
      <c r="K1053" s="32" t="n">
        <v>0</v>
      </c>
      <c r="L1053" s="31" t="n">
        <v>0</v>
      </c>
      <c r="M1053" s="48" t="n"/>
      <c r="N1053" s="48" t="n"/>
      <c r="O1053" s="49" t="n"/>
    </row>
    <row r="1054">
      <c r="A1054" s="47" t="inlineStr">
        <is>
          <t>☐</t>
        </is>
      </c>
      <c r="B1054" t="inlineStr">
        <is>
          <t>Aidan Hreschuk</t>
        </is>
      </c>
      <c r="C1054" t="inlineStr">
        <is>
          <t>DAL</t>
        </is>
      </c>
      <c r="D1054" t="inlineStr">
        <is>
          <t>D</t>
        </is>
      </c>
      <c r="E1054" t="n">
        <v>23</v>
      </c>
      <c r="F1054" t="n">
        <v>0</v>
      </c>
      <c r="G1054" t="inlineStr">
        <is>
          <t>YES</t>
        </is>
      </c>
      <c r="I1054" t="n">
        <v>0</v>
      </c>
      <c r="J1054" s="31" t="n">
        <v>0</v>
      </c>
      <c r="K1054" s="32" t="n">
        <v>0</v>
      </c>
      <c r="L1054" s="31" t="n">
        <v>0</v>
      </c>
      <c r="M1054" s="48" t="n"/>
      <c r="N1054" s="48" t="n"/>
      <c r="O1054" s="49" t="n"/>
    </row>
    <row r="1055">
      <c r="A1055" s="47" t="inlineStr">
        <is>
          <t>☐</t>
        </is>
      </c>
      <c r="B1055" t="inlineStr">
        <is>
          <t>Aiden Across The Mountain</t>
        </is>
      </c>
      <c r="C1055" t="inlineStr">
        <is>
          <t>(N/A)</t>
        </is>
      </c>
      <c r="D1055" t="inlineStr">
        <is>
          <t>D</t>
        </is>
      </c>
      <c r="E1055" t="n">
        <v>18</v>
      </c>
      <c r="F1055" t="n">
        <v>0</v>
      </c>
      <c r="G1055" t="inlineStr">
        <is>
          <t>YES</t>
        </is>
      </c>
      <c r="I1055" t="n">
        <v>0</v>
      </c>
      <c r="J1055" s="31" t="n">
        <v>0</v>
      </c>
      <c r="K1055" s="32" t="n">
        <v>0</v>
      </c>
      <c r="L1055" s="31" t="n">
        <v>0</v>
      </c>
      <c r="M1055" s="48" t="n"/>
      <c r="N1055" s="48" t="n"/>
      <c r="O1055" s="49" t="n"/>
      <c r="P1055" t="inlineStr">
        <is>
          <t>no NHL record - import or junior</t>
        </is>
      </c>
    </row>
    <row r="1056">
      <c r="A1056" s="47" t="inlineStr">
        <is>
          <t>☐</t>
        </is>
      </c>
      <c r="B1056" t="inlineStr">
        <is>
          <t>Aiden Dubinsky</t>
        </is>
      </c>
      <c r="C1056" t="inlineStr">
        <is>
          <t>(N/A)</t>
        </is>
      </c>
      <c r="D1056" t="inlineStr">
        <is>
          <t>D</t>
        </is>
      </c>
      <c r="E1056" t="n">
        <v>22</v>
      </c>
      <c r="F1056" t="n">
        <v>0</v>
      </c>
      <c r="G1056" t="inlineStr">
        <is>
          <t>YES</t>
        </is>
      </c>
      <c r="I1056" t="n">
        <v>0</v>
      </c>
      <c r="J1056" s="31" t="n">
        <v>0</v>
      </c>
      <c r="K1056" s="32" t="n">
        <v>0</v>
      </c>
      <c r="L1056" s="31" t="n">
        <v>0</v>
      </c>
      <c r="M1056" s="48" t="n"/>
      <c r="N1056" s="48" t="n"/>
      <c r="O1056" s="49" t="n"/>
    </row>
    <row r="1057">
      <c r="A1057" s="47" t="inlineStr">
        <is>
          <t>☐</t>
        </is>
      </c>
      <c r="B1057" t="inlineStr">
        <is>
          <t>Aito Iguchi</t>
        </is>
      </c>
      <c r="C1057" t="inlineStr">
        <is>
          <t>(N/A)</t>
        </is>
      </c>
      <c r="D1057" t="inlineStr">
        <is>
          <t>F</t>
        </is>
      </c>
      <c r="E1057" t="n">
        <v>23</v>
      </c>
      <c r="F1057" t="n">
        <v>0</v>
      </c>
      <c r="G1057" t="inlineStr">
        <is>
          <t>YES</t>
        </is>
      </c>
      <c r="I1057" t="n">
        <v>0</v>
      </c>
      <c r="J1057" s="31" t="n">
        <v>0</v>
      </c>
      <c r="K1057" s="32" t="n">
        <v>0</v>
      </c>
      <c r="L1057" s="31" t="n">
        <v>0</v>
      </c>
      <c r="M1057" s="48" t="n"/>
      <c r="N1057" s="48" t="n"/>
      <c r="O1057" s="49" t="n"/>
      <c r="P1057" t="inlineStr">
        <is>
          <t>no NHL record - import or junior</t>
        </is>
      </c>
    </row>
    <row r="1058">
      <c r="A1058" s="47" t="inlineStr">
        <is>
          <t>☐</t>
        </is>
      </c>
      <c r="B1058" t="inlineStr">
        <is>
          <t>Albert Sjoberg</t>
        </is>
      </c>
      <c r="C1058" t="inlineStr">
        <is>
          <t>DAL</t>
        </is>
      </c>
      <c r="D1058" t="inlineStr">
        <is>
          <t>F</t>
        </is>
      </c>
      <c r="E1058" t="n">
        <v>23</v>
      </c>
      <c r="F1058" t="n">
        <v>0</v>
      </c>
      <c r="G1058" t="inlineStr">
        <is>
          <t>YES</t>
        </is>
      </c>
      <c r="I1058" t="n">
        <v>0</v>
      </c>
      <c r="J1058" s="31" t="n">
        <v>0</v>
      </c>
      <c r="K1058" s="32" t="n">
        <v>0</v>
      </c>
      <c r="L1058" s="31" t="n">
        <v>0</v>
      </c>
      <c r="M1058" s="48" t="n"/>
      <c r="N1058" s="48" t="n"/>
      <c r="O1058" s="49" t="n"/>
    </row>
    <row r="1059">
      <c r="A1059" s="47" t="inlineStr">
        <is>
          <t>☐</t>
        </is>
      </c>
      <c r="B1059" t="inlineStr">
        <is>
          <t>Albin Boija</t>
        </is>
      </c>
      <c r="C1059" t="inlineStr">
        <is>
          <t>(N/A)</t>
        </is>
      </c>
      <c r="D1059" t="inlineStr">
        <is>
          <t>G</t>
        </is>
      </c>
      <c r="E1059" t="n">
        <v>23</v>
      </c>
      <c r="F1059" t="n">
        <v>0</v>
      </c>
      <c r="G1059" t="inlineStr">
        <is>
          <t>YES</t>
        </is>
      </c>
      <c r="I1059" t="n">
        <v>0</v>
      </c>
      <c r="J1059" s="31" t="n">
        <v>0</v>
      </c>
      <c r="K1059" s="32" t="n">
        <v>0</v>
      </c>
      <c r="L1059" s="31" t="n">
        <v>0</v>
      </c>
      <c r="M1059" s="48" t="n"/>
      <c r="N1059" s="48" t="n"/>
      <c r="O1059" s="49" t="n"/>
      <c r="P1059" t="inlineStr">
        <is>
          <t>no NHL record - import or junior</t>
        </is>
      </c>
    </row>
    <row r="1060">
      <c r="A1060" s="47" t="inlineStr">
        <is>
          <t>☐</t>
        </is>
      </c>
      <c r="B1060" t="inlineStr">
        <is>
          <t>Albin Sundin</t>
        </is>
      </c>
      <c r="C1060" t="inlineStr">
        <is>
          <t>EDM</t>
        </is>
      </c>
      <c r="D1060" t="inlineStr">
        <is>
          <t>D</t>
        </is>
      </c>
      <c r="E1060" t="n">
        <v>22</v>
      </c>
      <c r="F1060" t="n">
        <v>0</v>
      </c>
      <c r="G1060" t="inlineStr">
        <is>
          <t>YES</t>
        </is>
      </c>
      <c r="I1060" t="n">
        <v>0</v>
      </c>
      <c r="J1060" s="31" t="n">
        <v>0</v>
      </c>
      <c r="K1060" s="32" t="n">
        <v>0</v>
      </c>
      <c r="L1060" s="31" t="n">
        <v>0</v>
      </c>
      <c r="M1060" s="48" t="n"/>
      <c r="N1060" s="48" t="n"/>
      <c r="O1060" s="49" t="n"/>
    </row>
    <row r="1061">
      <c r="A1061" s="47" t="inlineStr">
        <is>
          <t>☐</t>
        </is>
      </c>
      <c r="B1061" t="inlineStr">
        <is>
          <t>Aleksi Kivioja</t>
        </is>
      </c>
      <c r="C1061" t="inlineStr">
        <is>
          <t>(N/A)</t>
        </is>
      </c>
      <c r="D1061" t="inlineStr">
        <is>
          <t>F</t>
        </is>
      </c>
      <c r="E1061" t="n">
        <v>23</v>
      </c>
      <c r="F1061" t="n">
        <v>0</v>
      </c>
      <c r="G1061" t="inlineStr">
        <is>
          <t>YES</t>
        </is>
      </c>
      <c r="I1061" t="n">
        <v>0</v>
      </c>
      <c r="J1061" s="31" t="n">
        <v>0</v>
      </c>
      <c r="K1061" s="32" t="n">
        <v>0</v>
      </c>
      <c r="L1061" s="31" t="n">
        <v>0</v>
      </c>
      <c r="M1061" s="48" t="n"/>
      <c r="N1061" s="48" t="n"/>
      <c r="O1061" s="49" t="n"/>
      <c r="P1061" t="inlineStr">
        <is>
          <t>no NHL record - import or junior</t>
        </is>
      </c>
    </row>
    <row r="1062">
      <c r="A1062" s="47" t="inlineStr">
        <is>
          <t>☐</t>
        </is>
      </c>
      <c r="B1062" t="inlineStr">
        <is>
          <t>Ales Cech</t>
        </is>
      </c>
      <c r="C1062" t="inlineStr">
        <is>
          <t>UTA</t>
        </is>
      </c>
      <c r="D1062" t="inlineStr">
        <is>
          <t>D</t>
        </is>
      </c>
      <c r="E1062" t="n">
        <v>22</v>
      </c>
      <c r="F1062" t="n">
        <v>0</v>
      </c>
      <c r="G1062" t="inlineStr">
        <is>
          <t>YES</t>
        </is>
      </c>
      <c r="I1062" t="n">
        <v>0</v>
      </c>
      <c r="J1062" s="31" t="n">
        <v>0</v>
      </c>
      <c r="K1062" s="32" t="n">
        <v>0</v>
      </c>
      <c r="L1062" s="31" t="n">
        <v>0</v>
      </c>
      <c r="M1062" s="48" t="n"/>
      <c r="N1062" s="48" t="n"/>
      <c r="O1062" s="49" t="n"/>
    </row>
    <row r="1063">
      <c r="A1063" s="47" t="inlineStr">
        <is>
          <t>☐</t>
        </is>
      </c>
      <c r="B1063" t="inlineStr">
        <is>
          <t>Alex Christopoulos</t>
        </is>
      </c>
      <c r="C1063" t="inlineStr">
        <is>
          <t>(N/A)</t>
        </is>
      </c>
      <c r="D1063" t="inlineStr">
        <is>
          <t>F</t>
        </is>
      </c>
      <c r="E1063" t="n">
        <v>23</v>
      </c>
      <c r="F1063" t="n">
        <v>0</v>
      </c>
      <c r="G1063" t="inlineStr">
        <is>
          <t>YES</t>
        </is>
      </c>
      <c r="I1063" t="n">
        <v>0</v>
      </c>
      <c r="J1063" s="31" t="n">
        <v>0</v>
      </c>
      <c r="K1063" s="32" t="n">
        <v>0</v>
      </c>
      <c r="L1063" s="31" t="n">
        <v>0</v>
      </c>
      <c r="M1063" s="48" t="n"/>
      <c r="N1063" s="48" t="n"/>
      <c r="O1063" s="49" t="n"/>
      <c r="P1063" t="inlineStr">
        <is>
          <t>no NHL record - import or junior</t>
        </is>
      </c>
    </row>
    <row r="1064">
      <c r="A1064" s="47" t="inlineStr">
        <is>
          <t>☐</t>
        </is>
      </c>
      <c r="B1064" t="inlineStr">
        <is>
          <t>Alex Graham</t>
        </is>
      </c>
      <c r="C1064" t="inlineStr">
        <is>
          <t>(N/A)</t>
        </is>
      </c>
      <c r="D1064" t="inlineStr">
        <is>
          <t>F</t>
        </is>
      </c>
      <c r="E1064" t="n">
        <v>23</v>
      </c>
      <c r="F1064" t="n">
        <v>0</v>
      </c>
      <c r="G1064" t="inlineStr">
        <is>
          <t>YES</t>
        </is>
      </c>
      <c r="I1064" t="n">
        <v>0</v>
      </c>
      <c r="J1064" s="31" t="n">
        <v>0</v>
      </c>
      <c r="K1064" s="32" t="n">
        <v>0</v>
      </c>
      <c r="L1064" s="31" t="n">
        <v>0</v>
      </c>
      <c r="M1064" s="48" t="n"/>
      <c r="N1064" s="48" t="n"/>
      <c r="O1064" s="49" t="n"/>
      <c r="P1064" t="inlineStr">
        <is>
          <t>no NHL record - import or junior</t>
        </is>
      </c>
    </row>
    <row r="1065">
      <c r="A1065" s="47" t="inlineStr">
        <is>
          <t>☐</t>
        </is>
      </c>
      <c r="B1065" t="inlineStr">
        <is>
          <t>Alex Kostov</t>
        </is>
      </c>
      <c r="C1065" t="inlineStr">
        <is>
          <t>LAK</t>
        </is>
      </c>
      <c r="D1065" t="inlineStr">
        <is>
          <t>F</t>
        </is>
      </c>
      <c r="E1065" t="n">
        <v>20</v>
      </c>
      <c r="F1065" t="n">
        <v>0</v>
      </c>
      <c r="G1065" t="inlineStr">
        <is>
          <t>YES</t>
        </is>
      </c>
      <c r="H1065" t="n">
        <v>177</v>
      </c>
      <c r="I1065" t="n">
        <v>0</v>
      </c>
      <c r="J1065" s="31" t="n">
        <v>0</v>
      </c>
      <c r="K1065" s="32" t="n">
        <v>0</v>
      </c>
      <c r="L1065" s="31" t="n">
        <v>0</v>
      </c>
      <c r="M1065" s="48" t="n"/>
      <c r="N1065" s="48" t="n"/>
      <c r="O1065" s="49" t="n"/>
    </row>
    <row r="1066">
      <c r="A1066" s="47" t="inlineStr">
        <is>
          <t>☐</t>
        </is>
      </c>
      <c r="B1066" t="inlineStr">
        <is>
          <t>Alex Misiak</t>
        </is>
      </c>
      <c r="C1066" t="inlineStr">
        <is>
          <t>(N/A)</t>
        </is>
      </c>
      <c r="D1066" t="inlineStr">
        <is>
          <t>F</t>
        </is>
      </c>
      <c r="E1066" t="n">
        <v>19</v>
      </c>
      <c r="F1066" t="n">
        <v>0</v>
      </c>
      <c r="G1066" t="inlineStr">
        <is>
          <t>YES</t>
        </is>
      </c>
      <c r="I1066" t="n">
        <v>0</v>
      </c>
      <c r="J1066" s="31" t="n">
        <v>0</v>
      </c>
      <c r="K1066" s="32" t="n">
        <v>0</v>
      </c>
      <c r="L1066" s="31" t="n">
        <v>0</v>
      </c>
      <c r="M1066" s="48" t="n"/>
      <c r="N1066" s="48" t="n"/>
      <c r="O1066" s="49" t="n"/>
    </row>
    <row r="1067">
      <c r="A1067" s="47" t="inlineStr">
        <is>
          <t>☐</t>
        </is>
      </c>
      <c r="B1067" t="inlineStr">
        <is>
          <t>Alex Pharand</t>
        </is>
      </c>
      <c r="C1067" t="inlineStr">
        <is>
          <t>CHI</t>
        </is>
      </c>
      <c r="D1067" t="inlineStr">
        <is>
          <t>F</t>
        </is>
      </c>
      <c r="E1067" t="n">
        <v>21</v>
      </c>
      <c r="F1067" t="n">
        <v>0</v>
      </c>
      <c r="G1067" t="inlineStr">
        <is>
          <t>YES</t>
        </is>
      </c>
      <c r="I1067" t="n">
        <v>0</v>
      </c>
      <c r="J1067" s="31" t="n">
        <v>0</v>
      </c>
      <c r="K1067" s="32" t="n">
        <v>0</v>
      </c>
      <c r="L1067" s="31" t="n">
        <v>0</v>
      </c>
      <c r="M1067" s="48" t="n"/>
      <c r="N1067" s="48" t="n"/>
      <c r="O1067" s="49" t="n"/>
    </row>
    <row r="1068">
      <c r="A1068" s="47" t="inlineStr">
        <is>
          <t>☐</t>
        </is>
      </c>
      <c r="B1068" t="inlineStr">
        <is>
          <t>Alex Sotek</t>
        </is>
      </c>
      <c r="C1068" t="inlineStr">
        <is>
          <t>(N/A)</t>
        </is>
      </c>
      <c r="D1068" t="inlineStr">
        <is>
          <t>F</t>
        </is>
      </c>
      <c r="E1068" t="n">
        <v>22</v>
      </c>
      <c r="F1068" t="n">
        <v>0</v>
      </c>
      <c r="G1068" t="inlineStr">
        <is>
          <t>YES</t>
        </is>
      </c>
      <c r="I1068" t="n">
        <v>0</v>
      </c>
      <c r="J1068" s="31" t="n">
        <v>0</v>
      </c>
      <c r="K1068" s="32" t="n">
        <v>0</v>
      </c>
      <c r="L1068" s="31" t="n">
        <v>0</v>
      </c>
      <c r="M1068" s="48" t="n"/>
      <c r="N1068" s="48" t="n"/>
      <c r="O1068" s="49" t="n"/>
      <c r="P1068" t="inlineStr">
        <is>
          <t>no NHL record - import or junior</t>
        </is>
      </c>
    </row>
    <row r="1069">
      <c r="A1069" s="47" t="inlineStr">
        <is>
          <t>☐</t>
        </is>
      </c>
      <c r="B1069" t="inlineStr">
        <is>
          <t>Alex Worthington</t>
        </is>
      </c>
      <c r="C1069" t="inlineStr">
        <is>
          <t>WPG</t>
        </is>
      </c>
      <c r="D1069" t="inlineStr">
        <is>
          <t>G</t>
        </is>
      </c>
      <c r="E1069" t="n">
        <v>21</v>
      </c>
      <c r="F1069" t="n">
        <v>0</v>
      </c>
      <c r="G1069" t="inlineStr">
        <is>
          <t>YES</t>
        </is>
      </c>
      <c r="I1069" t="n">
        <v>0</v>
      </c>
      <c r="J1069" s="31" t="n">
        <v>0</v>
      </c>
      <c r="K1069" s="32" t="n">
        <v>0</v>
      </c>
      <c r="L1069" s="31" t="n">
        <v>0</v>
      </c>
      <c r="M1069" s="48" t="n"/>
      <c r="N1069" s="48" t="n"/>
      <c r="O1069" s="49" t="n"/>
    </row>
    <row r="1070">
      <c r="A1070" s="47" t="inlineStr">
        <is>
          <t>☐</t>
        </is>
      </c>
      <c r="B1070" t="inlineStr">
        <is>
          <t>Alexander Filatyev</t>
        </is>
      </c>
      <c r="C1070" t="inlineStr">
        <is>
          <t>(N/A)</t>
        </is>
      </c>
      <c r="D1070" t="inlineStr">
        <is>
          <t>F</t>
        </is>
      </c>
      <c r="E1070" t="n">
        <v>22</v>
      </c>
      <c r="F1070" t="n">
        <v>0</v>
      </c>
      <c r="G1070" t="inlineStr">
        <is>
          <t>YES</t>
        </is>
      </c>
      <c r="I1070" t="n">
        <v>0</v>
      </c>
      <c r="J1070" s="31" t="n">
        <v>0</v>
      </c>
      <c r="K1070" s="32" t="n">
        <v>0</v>
      </c>
      <c r="L1070" s="31" t="n">
        <v>0</v>
      </c>
      <c r="M1070" s="48" t="n"/>
      <c r="N1070" s="48" t="n"/>
      <c r="O1070" s="49" t="n"/>
      <c r="P1070" t="inlineStr">
        <is>
          <t>no NHL record - import or junior</t>
        </is>
      </c>
    </row>
    <row r="1071">
      <c r="A1071" s="47" t="inlineStr">
        <is>
          <t>☐</t>
        </is>
      </c>
      <c r="B1071" t="inlineStr">
        <is>
          <t>Alexander Grunin</t>
        </is>
      </c>
      <c r="C1071" t="inlineStr">
        <is>
          <t>OTT</t>
        </is>
      </c>
      <c r="D1071" t="inlineStr">
        <is>
          <t>D</t>
        </is>
      </c>
      <c r="E1071" t="n">
        <v>18</v>
      </c>
      <c r="F1071" t="n">
        <v>0</v>
      </c>
      <c r="G1071" t="inlineStr">
        <is>
          <t>YES</t>
        </is>
      </c>
      <c r="H1071" t="n">
        <v>183</v>
      </c>
      <c r="I1071" t="n">
        <v>0</v>
      </c>
      <c r="J1071" s="31" t="n">
        <v>0</v>
      </c>
      <c r="K1071" s="32" t="n">
        <v>0</v>
      </c>
      <c r="L1071" s="31" t="n">
        <v>0</v>
      </c>
      <c r="M1071" s="48" t="n"/>
      <c r="N1071" s="48" t="n"/>
      <c r="O1071" s="49" t="n"/>
    </row>
    <row r="1072">
      <c r="A1072" s="47" t="inlineStr">
        <is>
          <t>☐</t>
        </is>
      </c>
      <c r="B1072" t="inlineStr">
        <is>
          <t>Alexander Hage</t>
        </is>
      </c>
      <c r="C1072" t="inlineStr">
        <is>
          <t>(N/A)</t>
        </is>
      </c>
      <c r="D1072" t="inlineStr">
        <is>
          <t>F</t>
        </is>
      </c>
      <c r="E1072" t="n">
        <v>18</v>
      </c>
      <c r="F1072" t="n">
        <v>0</v>
      </c>
      <c r="G1072" t="inlineStr">
        <is>
          <t>YES</t>
        </is>
      </c>
      <c r="I1072" t="n">
        <v>0</v>
      </c>
      <c r="J1072" s="31" t="n">
        <v>0</v>
      </c>
      <c r="K1072" s="32" t="n">
        <v>0</v>
      </c>
      <c r="L1072" s="31" t="n">
        <v>0</v>
      </c>
      <c r="M1072" s="48" t="n"/>
      <c r="N1072" s="48" t="n"/>
      <c r="O1072" s="49" t="n"/>
    </row>
    <row r="1073">
      <c r="A1073" s="47" t="inlineStr">
        <is>
          <t>☐</t>
        </is>
      </c>
      <c r="B1073" t="inlineStr">
        <is>
          <t>Alexander Hellnemo</t>
        </is>
      </c>
      <c r="C1073" t="inlineStr">
        <is>
          <t>(N/A)</t>
        </is>
      </c>
      <c r="D1073" t="inlineStr">
        <is>
          <t>G</t>
        </is>
      </c>
      <c r="E1073" t="n">
        <v>22</v>
      </c>
      <c r="F1073" t="n">
        <v>0</v>
      </c>
      <c r="G1073" t="inlineStr">
        <is>
          <t>YES</t>
        </is>
      </c>
      <c r="I1073" t="n">
        <v>0</v>
      </c>
      <c r="J1073" s="31" t="n">
        <v>0</v>
      </c>
      <c r="K1073" s="32" t="n">
        <v>0</v>
      </c>
      <c r="L1073" s="31" t="n">
        <v>0</v>
      </c>
      <c r="M1073" s="48" t="n"/>
      <c r="N1073" s="48" t="n"/>
      <c r="O1073" s="49" t="n"/>
      <c r="P1073" t="inlineStr">
        <is>
          <t>no NHL record - import or junior</t>
        </is>
      </c>
    </row>
    <row r="1074">
      <c r="A1074" s="47" t="inlineStr">
        <is>
          <t>☐</t>
        </is>
      </c>
      <c r="B1074" t="inlineStr">
        <is>
          <t>Alexander Mirzabalayev</t>
        </is>
      </c>
      <c r="C1074" t="inlineStr">
        <is>
          <t>(N/A)</t>
        </is>
      </c>
      <c r="D1074" t="inlineStr">
        <is>
          <t>F</t>
        </is>
      </c>
      <c r="E1074" t="n">
        <v>23</v>
      </c>
      <c r="F1074" t="n">
        <v>0</v>
      </c>
      <c r="G1074" t="inlineStr">
        <is>
          <t>YES</t>
        </is>
      </c>
      <c r="I1074" t="n">
        <v>0</v>
      </c>
      <c r="J1074" s="31" t="n">
        <v>0</v>
      </c>
      <c r="K1074" s="32" t="n">
        <v>0</v>
      </c>
      <c r="L1074" s="31" t="n">
        <v>0</v>
      </c>
      <c r="M1074" s="48" t="n"/>
      <c r="N1074" s="48" t="n"/>
      <c r="O1074" s="49" t="n"/>
      <c r="P1074" t="inlineStr">
        <is>
          <t>no NHL record - import or junior</t>
        </is>
      </c>
    </row>
    <row r="1075">
      <c r="A1075" s="47" t="inlineStr">
        <is>
          <t>☐</t>
        </is>
      </c>
      <c r="B1075" t="inlineStr">
        <is>
          <t>Alexander Muromtsev</t>
        </is>
      </c>
      <c r="C1075" t="inlineStr">
        <is>
          <t>(N/A)</t>
        </is>
      </c>
      <c r="D1075" t="inlineStr">
        <is>
          <t>F</t>
        </is>
      </c>
      <c r="E1075" t="n">
        <v>22</v>
      </c>
      <c r="F1075" t="n">
        <v>0</v>
      </c>
      <c r="G1075" t="inlineStr">
        <is>
          <t>YES</t>
        </is>
      </c>
      <c r="I1075" t="n">
        <v>0</v>
      </c>
      <c r="J1075" s="31" t="n">
        <v>0</v>
      </c>
      <c r="K1075" s="32" t="n">
        <v>0</v>
      </c>
      <c r="L1075" s="31" t="n">
        <v>0</v>
      </c>
      <c r="M1075" s="48" t="n"/>
      <c r="N1075" s="48" t="n"/>
      <c r="O1075" s="49" t="n"/>
      <c r="P1075" t="inlineStr">
        <is>
          <t>no NHL record - import or junior</t>
        </is>
      </c>
    </row>
    <row r="1076">
      <c r="A1076" s="47" t="inlineStr">
        <is>
          <t>☐</t>
        </is>
      </c>
      <c r="B1076" t="inlineStr">
        <is>
          <t>Alexander Pershakov</t>
        </is>
      </c>
      <c r="C1076" t="inlineStr">
        <is>
          <t>(N/A)</t>
        </is>
      </c>
      <c r="D1076" t="inlineStr">
        <is>
          <t>F</t>
        </is>
      </c>
      <c r="E1076" t="n">
        <v>19</v>
      </c>
      <c r="F1076" t="n">
        <v>0</v>
      </c>
      <c r="G1076" t="inlineStr">
        <is>
          <t>YES</t>
        </is>
      </c>
      <c r="I1076" t="n">
        <v>0</v>
      </c>
      <c r="J1076" s="31" t="n">
        <v>0</v>
      </c>
      <c r="K1076" s="32" t="n">
        <v>0</v>
      </c>
      <c r="L1076" s="31" t="n">
        <v>0</v>
      </c>
      <c r="M1076" s="48" t="n"/>
      <c r="N1076" s="48" t="n"/>
      <c r="O1076" s="49" t="n"/>
      <c r="P1076" t="inlineStr">
        <is>
          <t>no NHL record - import or junior</t>
        </is>
      </c>
    </row>
    <row r="1077">
      <c r="A1077" s="47" t="inlineStr">
        <is>
          <t>☐</t>
        </is>
      </c>
      <c r="B1077" t="inlineStr">
        <is>
          <t>Alexander Ponomaryov</t>
        </is>
      </c>
      <c r="C1077" t="inlineStr">
        <is>
          <t>(N/A)</t>
        </is>
      </c>
      <c r="D1077" t="inlineStr">
        <is>
          <t>F</t>
        </is>
      </c>
      <c r="E1077" t="n">
        <v>22</v>
      </c>
      <c r="F1077" t="n">
        <v>0</v>
      </c>
      <c r="G1077" t="inlineStr">
        <is>
          <t>YES</t>
        </is>
      </c>
      <c r="I1077" t="n">
        <v>0</v>
      </c>
      <c r="J1077" s="31" t="n">
        <v>0</v>
      </c>
      <c r="K1077" s="32" t="n">
        <v>0</v>
      </c>
      <c r="L1077" s="31" t="n">
        <v>0</v>
      </c>
      <c r="M1077" s="48" t="n"/>
      <c r="N1077" s="48" t="n"/>
      <c r="O1077" s="49" t="n"/>
      <c r="P1077" t="inlineStr">
        <is>
          <t>no NHL record - import or junior</t>
        </is>
      </c>
    </row>
    <row r="1078">
      <c r="A1078" s="47" t="inlineStr">
        <is>
          <t>☐</t>
        </is>
      </c>
      <c r="B1078" t="inlineStr">
        <is>
          <t>Alexander Sapozhnikov</t>
        </is>
      </c>
      <c r="C1078" t="inlineStr">
        <is>
          <t>(N/A)</t>
        </is>
      </c>
      <c r="D1078" t="inlineStr">
        <is>
          <t>D</t>
        </is>
      </c>
      <c r="E1078" t="n">
        <v>19</v>
      </c>
      <c r="F1078" t="n">
        <v>0</v>
      </c>
      <c r="G1078" t="inlineStr">
        <is>
          <t>YES</t>
        </is>
      </c>
      <c r="I1078" t="n">
        <v>0</v>
      </c>
      <c r="J1078" s="31" t="n">
        <v>0</v>
      </c>
      <c r="K1078" s="32" t="n">
        <v>0</v>
      </c>
      <c r="L1078" s="31" t="n">
        <v>0</v>
      </c>
      <c r="M1078" s="48" t="n"/>
      <c r="N1078" s="48" t="n"/>
      <c r="O1078" s="49" t="n"/>
      <c r="P1078" t="inlineStr">
        <is>
          <t>no NHL record - import or junior</t>
        </is>
      </c>
    </row>
    <row r="1079">
      <c r="A1079" s="47" t="inlineStr">
        <is>
          <t>☐</t>
        </is>
      </c>
      <c r="B1079" t="inlineStr">
        <is>
          <t>Alexander Sapozynikov</t>
        </is>
      </c>
      <c r="C1079" t="inlineStr">
        <is>
          <t>(N/A)</t>
        </is>
      </c>
      <c r="D1079" t="inlineStr">
        <is>
          <t>D</t>
        </is>
      </c>
      <c r="E1079" t="n">
        <v>19</v>
      </c>
      <c r="F1079" t="n">
        <v>0</v>
      </c>
      <c r="G1079" t="inlineStr">
        <is>
          <t>YES</t>
        </is>
      </c>
      <c r="I1079" t="n">
        <v>0</v>
      </c>
      <c r="J1079" s="31" t="n">
        <v>0</v>
      </c>
      <c r="K1079" s="32" t="n">
        <v>0</v>
      </c>
      <c r="L1079" s="31" t="n">
        <v>0</v>
      </c>
      <c r="M1079" s="48" t="n"/>
      <c r="N1079" s="48" t="n"/>
      <c r="O1079" s="49" t="n"/>
      <c r="P1079" t="inlineStr">
        <is>
          <t>no NHL record - import or junior</t>
        </is>
      </c>
    </row>
    <row r="1080">
      <c r="A1080" s="47" t="inlineStr">
        <is>
          <t>☐</t>
        </is>
      </c>
      <c r="B1080" t="inlineStr">
        <is>
          <t>Alexander Smolin</t>
        </is>
      </c>
      <c r="C1080" t="inlineStr">
        <is>
          <t>(N/A)</t>
        </is>
      </c>
      <c r="D1080" t="inlineStr">
        <is>
          <t>G</t>
        </is>
      </c>
      <c r="E1080" t="n">
        <v>22</v>
      </c>
      <c r="F1080" t="n">
        <v>0</v>
      </c>
      <c r="G1080" t="inlineStr">
        <is>
          <t>YES</t>
        </is>
      </c>
      <c r="I1080" t="n">
        <v>0</v>
      </c>
      <c r="J1080" s="31" t="n">
        <v>0</v>
      </c>
      <c r="K1080" s="32" t="n">
        <v>0</v>
      </c>
      <c r="L1080" s="31" t="n">
        <v>0</v>
      </c>
      <c r="M1080" s="48" t="n"/>
      <c r="N1080" s="48" t="n"/>
      <c r="O1080" s="49" t="n"/>
      <c r="P1080" t="inlineStr">
        <is>
          <t>no NHL record - import or junior</t>
        </is>
      </c>
    </row>
    <row r="1081">
      <c r="A1081" s="47" t="inlineStr">
        <is>
          <t>☐</t>
        </is>
      </c>
      <c r="B1081" t="inlineStr">
        <is>
          <t>Alexander Suvorov</t>
        </is>
      </c>
      <c r="C1081" t="inlineStr">
        <is>
          <t>(N/A)</t>
        </is>
      </c>
      <c r="D1081" t="inlineStr">
        <is>
          <t>F</t>
        </is>
      </c>
      <c r="E1081" t="n">
        <v>23</v>
      </c>
      <c r="F1081" t="n">
        <v>0</v>
      </c>
      <c r="G1081" t="inlineStr">
        <is>
          <t>YES</t>
        </is>
      </c>
      <c r="I1081" t="n">
        <v>0</v>
      </c>
      <c r="J1081" s="31" t="n">
        <v>0</v>
      </c>
      <c r="K1081" s="32" t="n">
        <v>0</v>
      </c>
      <c r="L1081" s="31" t="n">
        <v>0</v>
      </c>
      <c r="M1081" s="48" t="n"/>
      <c r="N1081" s="48" t="n"/>
      <c r="O1081" s="49" t="n"/>
      <c r="P1081" t="inlineStr">
        <is>
          <t>no NHL record - import or junior</t>
        </is>
      </c>
    </row>
    <row r="1082">
      <c r="A1082" s="47" t="inlineStr">
        <is>
          <t>☐</t>
        </is>
      </c>
      <c r="B1082" t="inlineStr">
        <is>
          <t>Alexander Zetterberg</t>
        </is>
      </c>
      <c r="C1082" t="inlineStr">
        <is>
          <t>(N/A)</t>
        </is>
      </c>
      <c r="D1082" t="inlineStr">
        <is>
          <t>F</t>
        </is>
      </c>
      <c r="E1082" t="n">
        <v>20</v>
      </c>
      <c r="F1082" t="n">
        <v>0</v>
      </c>
      <c r="G1082" t="inlineStr">
        <is>
          <t>YES</t>
        </is>
      </c>
      <c r="I1082" t="n">
        <v>0</v>
      </c>
      <c r="J1082" s="31" t="n">
        <v>0</v>
      </c>
      <c r="K1082" s="32" t="n">
        <v>0</v>
      </c>
      <c r="L1082" s="31" t="n">
        <v>0</v>
      </c>
      <c r="M1082" s="48" t="n"/>
      <c r="N1082" s="48" t="n"/>
      <c r="O1082" s="49" t="n"/>
      <c r="P1082" t="inlineStr">
        <is>
          <t>no NHL record - import or junior</t>
        </is>
      </c>
    </row>
    <row r="1083">
      <c r="A1083" s="47" t="inlineStr">
        <is>
          <t>☐</t>
        </is>
      </c>
      <c r="B1083" t="inlineStr">
        <is>
          <t>Alexandre Raymond</t>
        </is>
      </c>
      <c r="C1083" t="inlineStr">
        <is>
          <t>COL</t>
        </is>
      </c>
      <c r="D1083" t="inlineStr">
        <is>
          <t>G</t>
        </is>
      </c>
      <c r="E1083" t="n">
        <v>18</v>
      </c>
      <c r="F1083" t="n">
        <v>0</v>
      </c>
      <c r="G1083" t="inlineStr">
        <is>
          <t>YES</t>
        </is>
      </c>
      <c r="H1083" t="n">
        <v>215</v>
      </c>
      <c r="I1083" t="n">
        <v>0</v>
      </c>
      <c r="J1083" s="31" t="n">
        <v>0</v>
      </c>
      <c r="K1083" s="32" t="n">
        <v>0</v>
      </c>
      <c r="L1083" s="31" t="n">
        <v>0</v>
      </c>
      <c r="M1083" s="48" t="n"/>
      <c r="N1083" s="48" t="n"/>
      <c r="O1083" s="49" t="n"/>
    </row>
    <row r="1084">
      <c r="A1084" s="47" t="inlineStr">
        <is>
          <t>☐</t>
        </is>
      </c>
      <c r="B1084" t="inlineStr">
        <is>
          <t>Alexei Prokopenko</t>
        </is>
      </c>
      <c r="C1084" t="inlineStr">
        <is>
          <t>(N/A)</t>
        </is>
      </c>
      <c r="D1084" t="inlineStr">
        <is>
          <t>F</t>
        </is>
      </c>
      <c r="E1084" t="n">
        <v>23</v>
      </c>
      <c r="F1084" t="n">
        <v>0</v>
      </c>
      <c r="G1084" t="inlineStr">
        <is>
          <t>YES</t>
        </is>
      </c>
      <c r="I1084" t="n">
        <v>0</v>
      </c>
      <c r="J1084" s="31" t="n">
        <v>0</v>
      </c>
      <c r="K1084" s="32" t="n">
        <v>0</v>
      </c>
      <c r="L1084" s="31" t="n">
        <v>0</v>
      </c>
      <c r="M1084" s="48" t="n"/>
      <c r="N1084" s="48" t="n"/>
      <c r="O1084" s="49" t="n"/>
      <c r="P1084" t="inlineStr">
        <is>
          <t>no NHL record - import or junior</t>
        </is>
      </c>
    </row>
    <row r="1085">
      <c r="A1085" s="47" t="inlineStr">
        <is>
          <t>☐</t>
        </is>
      </c>
      <c r="B1085" t="inlineStr">
        <is>
          <t>Alexis Daviault</t>
        </is>
      </c>
      <c r="C1085" t="inlineStr">
        <is>
          <t>(N/A)</t>
        </is>
      </c>
      <c r="D1085" t="inlineStr">
        <is>
          <t>D</t>
        </is>
      </c>
      <c r="E1085" t="n">
        <v>21</v>
      </c>
      <c r="F1085" t="n">
        <v>0</v>
      </c>
      <c r="G1085" t="inlineStr">
        <is>
          <t>YES</t>
        </is>
      </c>
      <c r="I1085" t="n">
        <v>0</v>
      </c>
      <c r="J1085" s="31" t="n">
        <v>0</v>
      </c>
      <c r="K1085" s="32" t="n">
        <v>0</v>
      </c>
      <c r="L1085" s="31" t="n">
        <v>0</v>
      </c>
      <c r="M1085" s="48" t="n"/>
      <c r="N1085" s="48" t="n"/>
      <c r="O1085" s="49" t="n"/>
    </row>
    <row r="1086">
      <c r="A1086" s="47" t="inlineStr">
        <is>
          <t>☐</t>
        </is>
      </c>
      <c r="B1086" t="inlineStr">
        <is>
          <t>Alexis Fortin</t>
        </is>
      </c>
      <c r="C1086" t="inlineStr">
        <is>
          <t>(N/A)</t>
        </is>
      </c>
      <c r="D1086" t="inlineStr">
        <is>
          <t>D</t>
        </is>
      </c>
      <c r="E1086" t="n">
        <v>18</v>
      </c>
      <c r="F1086" t="n">
        <v>0</v>
      </c>
      <c r="G1086" t="inlineStr">
        <is>
          <t>YES</t>
        </is>
      </c>
      <c r="I1086" t="n">
        <v>0</v>
      </c>
      <c r="J1086" s="31" t="n">
        <v>0</v>
      </c>
      <c r="K1086" s="32" t="n">
        <v>0</v>
      </c>
      <c r="L1086" s="31" t="n">
        <v>0</v>
      </c>
      <c r="M1086" s="48" t="n"/>
      <c r="N1086" s="48" t="n"/>
      <c r="O1086" s="49" t="n"/>
      <c r="P1086" t="inlineStr">
        <is>
          <t>no NHL record - import or junior</t>
        </is>
      </c>
    </row>
    <row r="1087">
      <c r="A1087" s="47" t="inlineStr">
        <is>
          <t>☐</t>
        </is>
      </c>
      <c r="B1087" t="inlineStr">
        <is>
          <t>Alisher Sarkenov</t>
        </is>
      </c>
      <c r="C1087" t="inlineStr">
        <is>
          <t>(N/A)</t>
        </is>
      </c>
      <c r="D1087" t="inlineStr">
        <is>
          <t>F</t>
        </is>
      </c>
      <c r="E1087" t="n">
        <v>18</v>
      </c>
      <c r="F1087" t="n">
        <v>0</v>
      </c>
      <c r="G1087" t="inlineStr">
        <is>
          <t>YES</t>
        </is>
      </c>
      <c r="I1087" t="n">
        <v>0</v>
      </c>
      <c r="J1087" s="31" t="n">
        <v>0</v>
      </c>
      <c r="K1087" s="32" t="n">
        <v>0</v>
      </c>
      <c r="L1087" s="31" t="n">
        <v>0</v>
      </c>
      <c r="M1087" s="48" t="n"/>
      <c r="N1087" s="48" t="n"/>
      <c r="O1087" s="49" t="n"/>
      <c r="P1087" t="inlineStr">
        <is>
          <t>no NHL record - import or junior</t>
        </is>
      </c>
    </row>
    <row r="1088">
      <c r="A1088" s="47" t="inlineStr">
        <is>
          <t>☐</t>
        </is>
      </c>
      <c r="B1088" t="inlineStr">
        <is>
          <t>Alofa Tunoa Ta'amu</t>
        </is>
      </c>
      <c r="C1088" t="inlineStr">
        <is>
          <t>WPG</t>
        </is>
      </c>
      <c r="D1088" t="inlineStr">
        <is>
          <t>D</t>
        </is>
      </c>
      <c r="E1088" t="n">
        <v>18</v>
      </c>
      <c r="F1088" t="n">
        <v>0</v>
      </c>
      <c r="G1088" t="inlineStr">
        <is>
          <t>YES</t>
        </is>
      </c>
      <c r="H1088" t="n">
        <v>199</v>
      </c>
      <c r="I1088" t="n">
        <v>0</v>
      </c>
      <c r="J1088" s="31" t="n">
        <v>0</v>
      </c>
      <c r="K1088" s="32" t="n">
        <v>0</v>
      </c>
      <c r="L1088" s="31" t="n">
        <v>0</v>
      </c>
      <c r="M1088" s="48" t="n"/>
      <c r="N1088" s="48" t="n"/>
      <c r="O1088" s="49" t="n"/>
    </row>
    <row r="1089">
      <c r="A1089" s="47" t="inlineStr">
        <is>
          <t>☐</t>
        </is>
      </c>
      <c r="B1089" t="inlineStr">
        <is>
          <t>Amine Hajibi</t>
        </is>
      </c>
      <c r="C1089" t="inlineStr">
        <is>
          <t>(N/A)</t>
        </is>
      </c>
      <c r="D1089" t="inlineStr">
        <is>
          <t>F</t>
        </is>
      </c>
      <c r="E1089" t="n">
        <v>21</v>
      </c>
      <c r="F1089" t="n">
        <v>0</v>
      </c>
      <c r="G1089" t="inlineStr">
        <is>
          <t>YES</t>
        </is>
      </c>
      <c r="I1089" t="n">
        <v>0</v>
      </c>
      <c r="J1089" s="31" t="n">
        <v>0</v>
      </c>
      <c r="K1089" s="32" t="n">
        <v>0</v>
      </c>
      <c r="L1089" s="31" t="n">
        <v>0</v>
      </c>
      <c r="M1089" s="48" t="n"/>
      <c r="N1089" s="48" t="n"/>
      <c r="O1089" s="49" t="n"/>
      <c r="P1089" t="inlineStr">
        <is>
          <t>no NHL record - import or junior</t>
        </is>
      </c>
    </row>
    <row r="1090">
      <c r="A1090" s="47" t="inlineStr">
        <is>
          <t>☐</t>
        </is>
      </c>
      <c r="B1090" t="inlineStr">
        <is>
          <t>Anders Miller</t>
        </is>
      </c>
      <c r="C1090" t="inlineStr">
        <is>
          <t>(N/A)</t>
        </is>
      </c>
      <c r="D1090" t="inlineStr">
        <is>
          <t>G</t>
        </is>
      </c>
      <c r="E1090" t="n">
        <v>19</v>
      </c>
      <c r="F1090" t="n">
        <v>0</v>
      </c>
      <c r="G1090" t="inlineStr">
        <is>
          <t>YES</t>
        </is>
      </c>
      <c r="I1090" t="n">
        <v>0</v>
      </c>
      <c r="J1090" s="31" t="n">
        <v>0</v>
      </c>
      <c r="K1090" s="32" t="n">
        <v>0</v>
      </c>
      <c r="L1090" s="31" t="n">
        <v>0</v>
      </c>
      <c r="M1090" s="48" t="n"/>
      <c r="N1090" s="48" t="n"/>
      <c r="O1090" s="49" t="n"/>
    </row>
    <row r="1091">
      <c r="A1091" s="47" t="inlineStr">
        <is>
          <t>☐</t>
        </is>
      </c>
      <c r="B1091" t="inlineStr">
        <is>
          <t>Andon Cerbone</t>
        </is>
      </c>
      <c r="C1091" t="inlineStr">
        <is>
          <t>(N/A)</t>
        </is>
      </c>
      <c r="D1091" t="inlineStr">
        <is>
          <t>F</t>
        </is>
      </c>
      <c r="E1091" t="n">
        <v>22</v>
      </c>
      <c r="F1091" t="n">
        <v>0</v>
      </c>
      <c r="G1091" t="inlineStr">
        <is>
          <t>YES</t>
        </is>
      </c>
      <c r="I1091" t="n">
        <v>0</v>
      </c>
      <c r="J1091" s="31" t="n">
        <v>0</v>
      </c>
      <c r="K1091" s="32" t="n">
        <v>0</v>
      </c>
      <c r="L1091" s="31" t="n">
        <v>0</v>
      </c>
      <c r="M1091" s="48" t="n"/>
      <c r="N1091" s="48" t="n"/>
      <c r="O1091" s="49" t="n"/>
      <c r="P1091" t="inlineStr">
        <is>
          <t>no NHL record - import or junior</t>
        </is>
      </c>
    </row>
    <row r="1092">
      <c r="A1092" s="47" t="inlineStr">
        <is>
          <t>☐</t>
        </is>
      </c>
      <c r="B1092" t="inlineStr">
        <is>
          <t>Andoni Fimis</t>
        </is>
      </c>
      <c r="C1092" t="inlineStr">
        <is>
          <t>(N/A)</t>
        </is>
      </c>
      <c r="D1092" t="inlineStr">
        <is>
          <t>D</t>
        </is>
      </c>
      <c r="E1092" t="n">
        <v>20</v>
      </c>
      <c r="F1092" t="n">
        <v>0</v>
      </c>
      <c r="G1092" t="inlineStr">
        <is>
          <t>YES</t>
        </is>
      </c>
      <c r="I1092" t="n">
        <v>0</v>
      </c>
      <c r="J1092" s="31" t="n">
        <v>0</v>
      </c>
      <c r="K1092" s="32" t="n">
        <v>0</v>
      </c>
      <c r="L1092" s="31" t="n">
        <v>0</v>
      </c>
      <c r="M1092" s="48" t="n"/>
      <c r="N1092" s="48" t="n"/>
      <c r="O1092" s="49" t="n"/>
      <c r="P1092" t="inlineStr">
        <is>
          <t>no NHL record - import or junior</t>
        </is>
      </c>
    </row>
    <row r="1093">
      <c r="A1093" s="47" t="inlineStr">
        <is>
          <t>☐</t>
        </is>
      </c>
      <c r="B1093" t="inlineStr">
        <is>
          <t>Andrei Malyavin</t>
        </is>
      </c>
      <c r="C1093" t="inlineStr">
        <is>
          <t>(N/A)</t>
        </is>
      </c>
      <c r="D1093" t="inlineStr">
        <is>
          <t>D</t>
        </is>
      </c>
      <c r="E1093" t="n">
        <v>22</v>
      </c>
      <c r="F1093" t="n">
        <v>0</v>
      </c>
      <c r="G1093" t="inlineStr">
        <is>
          <t>YES</t>
        </is>
      </c>
      <c r="I1093" t="n">
        <v>0</v>
      </c>
      <c r="J1093" s="31" t="n">
        <v>0</v>
      </c>
      <c r="K1093" s="32" t="n">
        <v>0</v>
      </c>
      <c r="L1093" s="31" t="n">
        <v>0</v>
      </c>
      <c r="M1093" s="48" t="n"/>
      <c r="N1093" s="48" t="n"/>
      <c r="O1093" s="49" t="n"/>
      <c r="P1093" t="inlineStr">
        <is>
          <t>no NHL record - import or junior</t>
        </is>
      </c>
    </row>
    <row r="1094">
      <c r="A1094" s="47" t="inlineStr">
        <is>
          <t>☐</t>
        </is>
      </c>
      <c r="B1094" t="inlineStr">
        <is>
          <t>Andrei Molgachyov</t>
        </is>
      </c>
      <c r="C1094" t="inlineStr">
        <is>
          <t>(N/A)</t>
        </is>
      </c>
      <c r="D1094" t="inlineStr">
        <is>
          <t>F</t>
        </is>
      </c>
      <c r="E1094" t="n">
        <v>18</v>
      </c>
      <c r="F1094" t="n">
        <v>0</v>
      </c>
      <c r="G1094" t="inlineStr">
        <is>
          <t>YES</t>
        </is>
      </c>
      <c r="I1094" t="n">
        <v>0</v>
      </c>
      <c r="J1094" s="31" t="n">
        <v>0</v>
      </c>
      <c r="K1094" s="32" t="n">
        <v>0</v>
      </c>
      <c r="L1094" s="31" t="n">
        <v>0</v>
      </c>
      <c r="M1094" s="48" t="n"/>
      <c r="N1094" s="48" t="n"/>
      <c r="O1094" s="49" t="n"/>
      <c r="P1094" t="inlineStr">
        <is>
          <t>no NHL record - import or junior</t>
        </is>
      </c>
    </row>
    <row r="1095">
      <c r="A1095" s="47" t="inlineStr">
        <is>
          <t>☐</t>
        </is>
      </c>
      <c r="B1095" t="inlineStr">
        <is>
          <t>Andrew O'Neill</t>
        </is>
      </c>
      <c r="C1095" t="inlineStr">
        <is>
          <t>(N/A)</t>
        </is>
      </c>
      <c r="D1095" t="inlineStr">
        <is>
          <t>F</t>
        </is>
      </c>
      <c r="E1095" t="n">
        <v>19</v>
      </c>
      <c r="F1095" t="n">
        <v>0</v>
      </c>
      <c r="G1095" t="inlineStr">
        <is>
          <t>YES</t>
        </is>
      </c>
      <c r="I1095" t="n">
        <v>0</v>
      </c>
      <c r="J1095" s="31" t="n">
        <v>0</v>
      </c>
      <c r="K1095" s="32" t="n">
        <v>0</v>
      </c>
      <c r="L1095" s="31" t="n">
        <v>0</v>
      </c>
      <c r="M1095" s="48" t="n"/>
      <c r="N1095" s="48" t="n"/>
      <c r="O1095" s="49" t="n"/>
    </row>
    <row r="1096">
      <c r="A1096" s="47" t="inlineStr">
        <is>
          <t>☐</t>
        </is>
      </c>
      <c r="B1096" t="inlineStr">
        <is>
          <t>Andrew Oke</t>
        </is>
      </c>
      <c r="C1096" t="inlineStr">
        <is>
          <t>(N/A)</t>
        </is>
      </c>
      <c r="D1096" t="inlineStr">
        <is>
          <t>G</t>
        </is>
      </c>
      <c r="E1096" t="n">
        <v>22</v>
      </c>
      <c r="F1096" t="n">
        <v>0</v>
      </c>
      <c r="G1096" t="inlineStr">
        <is>
          <t>YES</t>
        </is>
      </c>
      <c r="I1096" t="n">
        <v>0</v>
      </c>
      <c r="J1096" s="31" t="n">
        <v>0</v>
      </c>
      <c r="K1096" s="32" t="n">
        <v>0</v>
      </c>
      <c r="L1096" s="31" t="n">
        <v>0</v>
      </c>
      <c r="M1096" s="48" t="n"/>
      <c r="N1096" s="48" t="n"/>
      <c r="O1096" s="49" t="n"/>
    </row>
    <row r="1097">
      <c r="A1097" s="47" t="inlineStr">
        <is>
          <t>☐</t>
        </is>
      </c>
      <c r="B1097" t="inlineStr">
        <is>
          <t>Aneslmo Rego</t>
        </is>
      </c>
      <c r="C1097" t="inlineStr">
        <is>
          <t>(N/A)</t>
        </is>
      </c>
      <c r="D1097" t="inlineStr">
        <is>
          <t>F</t>
        </is>
      </c>
      <c r="E1097" t="n">
        <v>21</v>
      </c>
      <c r="F1097" t="n">
        <v>0</v>
      </c>
      <c r="G1097" t="inlineStr">
        <is>
          <t>YES</t>
        </is>
      </c>
      <c r="I1097" t="n">
        <v>0</v>
      </c>
      <c r="J1097" s="31" t="n">
        <v>0</v>
      </c>
      <c r="K1097" s="32" t="n">
        <v>0</v>
      </c>
      <c r="L1097" s="31" t="n">
        <v>0</v>
      </c>
      <c r="M1097" s="48" t="n"/>
      <c r="N1097" s="48" t="n"/>
      <c r="O1097" s="49" t="n"/>
      <c r="P1097" t="inlineStr">
        <is>
          <t>no NHL record - import or junior</t>
        </is>
      </c>
    </row>
    <row r="1098">
      <c r="A1098" s="47" t="inlineStr">
        <is>
          <t>☐</t>
        </is>
      </c>
      <c r="B1098" t="inlineStr">
        <is>
          <t>Anri Ravinskis</t>
        </is>
      </c>
      <c r="C1098" t="inlineStr">
        <is>
          <t>VAN</t>
        </is>
      </c>
      <c r="D1098" t="inlineStr">
        <is>
          <t>F</t>
        </is>
      </c>
      <c r="E1098" t="n">
        <v>23</v>
      </c>
      <c r="F1098" t="n">
        <v>0</v>
      </c>
      <c r="G1098" t="inlineStr">
        <is>
          <t>YES</t>
        </is>
      </c>
      <c r="I1098" t="n">
        <v>0</v>
      </c>
      <c r="J1098" s="31" t="n">
        <v>0</v>
      </c>
      <c r="K1098" s="32" t="n">
        <v>0</v>
      </c>
      <c r="L1098" s="31" t="n">
        <v>0</v>
      </c>
      <c r="M1098" s="48" t="n"/>
      <c r="N1098" s="48" t="n"/>
      <c r="O1098" s="49" t="n"/>
    </row>
    <row r="1099">
      <c r="A1099" s="47" t="inlineStr">
        <is>
          <t>☐</t>
        </is>
      </c>
      <c r="B1099" t="inlineStr">
        <is>
          <t>Anson Thornton</t>
        </is>
      </c>
      <c r="C1099" t="inlineStr">
        <is>
          <t>(N/A)</t>
        </is>
      </c>
      <c r="D1099" t="inlineStr">
        <is>
          <t>G</t>
        </is>
      </c>
      <c r="E1099" t="n">
        <v>23</v>
      </c>
      <c r="F1099" t="n">
        <v>0</v>
      </c>
      <c r="G1099" t="inlineStr">
        <is>
          <t>YES</t>
        </is>
      </c>
      <c r="I1099" t="n">
        <v>0</v>
      </c>
      <c r="J1099" s="31" t="n">
        <v>0</v>
      </c>
      <c r="K1099" s="32" t="n">
        <v>0</v>
      </c>
      <c r="L1099" s="31" t="n">
        <v>0</v>
      </c>
      <c r="M1099" s="48" t="n"/>
      <c r="N1099" s="48" t="n"/>
      <c r="O1099" s="49" t="n"/>
    </row>
    <row r="1100">
      <c r="A1100" s="47" t="inlineStr">
        <is>
          <t>☐</t>
        </is>
      </c>
      <c r="B1100" t="inlineStr">
        <is>
          <t>Anthony Cristoforo</t>
        </is>
      </c>
      <c r="C1100" t="inlineStr">
        <is>
          <t>DAL</t>
        </is>
      </c>
      <c r="D1100" t="inlineStr">
        <is>
          <t>D</t>
        </is>
      </c>
      <c r="E1100" t="n">
        <v>20</v>
      </c>
      <c r="F1100" t="n">
        <v>0</v>
      </c>
      <c r="G1100" t="inlineStr">
        <is>
          <t>YES</t>
        </is>
      </c>
      <c r="I1100" t="n">
        <v>0</v>
      </c>
      <c r="J1100" s="31" t="n">
        <v>0</v>
      </c>
      <c r="K1100" s="32" t="n">
        <v>0</v>
      </c>
      <c r="L1100" s="31" t="n">
        <v>0</v>
      </c>
      <c r="M1100" s="48" t="n"/>
      <c r="N1100" s="48" t="n"/>
      <c r="O1100" s="49" t="n"/>
    </row>
    <row r="1101">
      <c r="A1101" s="47" t="inlineStr">
        <is>
          <t>☐</t>
        </is>
      </c>
      <c r="B1101" t="inlineStr">
        <is>
          <t>Anthony Thomas-Maroon</t>
        </is>
      </c>
      <c r="C1101" t="inlineStr">
        <is>
          <t>(N/A)</t>
        </is>
      </c>
      <c r="D1101" t="inlineStr">
        <is>
          <t>F</t>
        </is>
      </c>
      <c r="E1101" t="n">
        <v>18</v>
      </c>
      <c r="F1101" t="n">
        <v>0</v>
      </c>
      <c r="G1101" t="inlineStr">
        <is>
          <t>YES</t>
        </is>
      </c>
      <c r="I1101" t="n">
        <v>0</v>
      </c>
      <c r="J1101" s="31" t="n">
        <v>0</v>
      </c>
      <c r="K1101" s="32" t="n">
        <v>0</v>
      </c>
      <c r="L1101" s="31" t="n">
        <v>0</v>
      </c>
      <c r="M1101" s="48" t="n"/>
      <c r="N1101" s="48" t="n"/>
      <c r="O1101" s="49" t="n"/>
      <c r="P1101" t="inlineStr">
        <is>
          <t>no NHL record - import or junior</t>
        </is>
      </c>
    </row>
    <row r="1102">
      <c r="A1102" s="47" t="inlineStr">
        <is>
          <t>☐</t>
        </is>
      </c>
      <c r="B1102" t="inlineStr">
        <is>
          <t>Antoine Keller</t>
        </is>
      </c>
      <c r="C1102" t="inlineStr">
        <is>
          <t>WSH</t>
        </is>
      </c>
      <c r="D1102" t="inlineStr">
        <is>
          <t>G</t>
        </is>
      </c>
      <c r="E1102" t="n">
        <v>21</v>
      </c>
      <c r="F1102" t="n">
        <v>0</v>
      </c>
      <c r="G1102" t="inlineStr">
        <is>
          <t>YES</t>
        </is>
      </c>
      <c r="I1102" t="n">
        <v>0</v>
      </c>
      <c r="J1102" s="31" t="n">
        <v>0</v>
      </c>
      <c r="K1102" s="32" t="n">
        <v>0</v>
      </c>
      <c r="L1102" s="31" t="n">
        <v>0</v>
      </c>
      <c r="M1102" s="48" t="n"/>
      <c r="N1102" s="48" t="n"/>
      <c r="O1102" s="49" t="n"/>
    </row>
    <row r="1103">
      <c r="A1103" s="47" t="inlineStr">
        <is>
          <t>☐</t>
        </is>
      </c>
      <c r="B1103" t="inlineStr">
        <is>
          <t>Anton Castro</t>
        </is>
      </c>
      <c r="C1103" t="inlineStr">
        <is>
          <t>(N/A)</t>
        </is>
      </c>
      <c r="D1103" t="inlineStr">
        <is>
          <t>G</t>
        </is>
      </c>
      <c r="E1103" t="n">
        <v>23</v>
      </c>
      <c r="F1103" t="n">
        <v>0</v>
      </c>
      <c r="G1103" t="inlineStr">
        <is>
          <t>YES</t>
        </is>
      </c>
      <c r="I1103" t="n">
        <v>0</v>
      </c>
      <c r="J1103" s="31" t="n">
        <v>0</v>
      </c>
      <c r="K1103" s="32" t="n">
        <v>0</v>
      </c>
      <c r="L1103" s="31" t="n">
        <v>0</v>
      </c>
      <c r="M1103" s="48" t="n"/>
      <c r="N1103" s="48" t="n"/>
      <c r="O1103" s="49" t="n"/>
      <c r="P1103" t="inlineStr">
        <is>
          <t>no NHL record - import or junior</t>
        </is>
      </c>
    </row>
    <row r="1104">
      <c r="A1104" s="47" t="inlineStr">
        <is>
          <t>☐</t>
        </is>
      </c>
      <c r="B1104" t="inlineStr">
        <is>
          <t>Antonin Verreault</t>
        </is>
      </c>
      <c r="C1104" t="inlineStr">
        <is>
          <t>(N/A)</t>
        </is>
      </c>
      <c r="D1104" t="inlineStr">
        <is>
          <t>F</t>
        </is>
      </c>
      <c r="E1104" t="n">
        <v>22</v>
      </c>
      <c r="F1104" t="n">
        <v>0</v>
      </c>
      <c r="G1104" t="inlineStr">
        <is>
          <t>YES</t>
        </is>
      </c>
      <c r="I1104" t="n">
        <v>0</v>
      </c>
      <c r="J1104" s="31" t="n">
        <v>0</v>
      </c>
      <c r="K1104" s="32" t="n">
        <v>0</v>
      </c>
      <c r="L1104" s="31" t="n">
        <v>0</v>
      </c>
      <c r="M1104" s="48" t="n"/>
      <c r="N1104" s="48" t="n"/>
      <c r="O1104" s="49" t="n"/>
    </row>
    <row r="1105">
      <c r="A1105" s="47" t="inlineStr">
        <is>
          <t>☐</t>
        </is>
      </c>
      <c r="B1105" t="inlineStr">
        <is>
          <t>Antonio Martorana</t>
        </is>
      </c>
      <c r="C1105" t="inlineStr">
        <is>
          <t>(N/A)</t>
        </is>
      </c>
      <c r="D1105" t="inlineStr">
        <is>
          <t>F</t>
        </is>
      </c>
      <c r="E1105" t="n">
        <v>19</v>
      </c>
      <c r="F1105" t="n">
        <v>0</v>
      </c>
      <c r="G1105" t="inlineStr">
        <is>
          <t>YES</t>
        </is>
      </c>
      <c r="I1105" t="n">
        <v>0</v>
      </c>
      <c r="J1105" s="31" t="n">
        <v>0</v>
      </c>
      <c r="K1105" s="32" t="n">
        <v>0</v>
      </c>
      <c r="L1105" s="31" t="n">
        <v>0</v>
      </c>
      <c r="M1105" s="48" t="n"/>
      <c r="N1105" s="48" t="n"/>
      <c r="O1105" s="49" t="n"/>
      <c r="P1105" t="inlineStr">
        <is>
          <t>no NHL record - import or junior</t>
        </is>
      </c>
    </row>
    <row r="1106">
      <c r="A1106" s="47" t="inlineStr">
        <is>
          <t>☐</t>
        </is>
      </c>
      <c r="B1106" t="inlineStr">
        <is>
          <t>Antons Macijevskis</t>
        </is>
      </c>
      <c r="C1106" t="inlineStr">
        <is>
          <t>(N/A)</t>
        </is>
      </c>
      <c r="D1106" t="inlineStr">
        <is>
          <t>F</t>
        </is>
      </c>
      <c r="E1106" t="n">
        <v>20</v>
      </c>
      <c r="F1106" t="n">
        <v>0</v>
      </c>
      <c r="G1106" t="inlineStr">
        <is>
          <t>YES</t>
        </is>
      </c>
      <c r="I1106" t="n">
        <v>0</v>
      </c>
      <c r="J1106" s="31" t="n">
        <v>0</v>
      </c>
      <c r="K1106" s="32" t="n">
        <v>0</v>
      </c>
      <c r="L1106" s="31" t="n">
        <v>0</v>
      </c>
      <c r="M1106" s="48" t="n"/>
      <c r="N1106" s="48" t="n"/>
      <c r="O1106" s="49" t="n"/>
      <c r="P1106" t="inlineStr">
        <is>
          <t>no NHL record - import or junior</t>
        </is>
      </c>
    </row>
    <row r="1107">
      <c r="A1107" s="47" t="inlineStr">
        <is>
          <t>☐</t>
        </is>
      </c>
      <c r="B1107" t="inlineStr">
        <is>
          <t>Antti Virtanen</t>
        </is>
      </c>
      <c r="C1107" t="inlineStr">
        <is>
          <t>(N/A)</t>
        </is>
      </c>
      <c r="D1107" t="inlineStr">
        <is>
          <t>F</t>
        </is>
      </c>
      <c r="E1107" t="n">
        <v>21</v>
      </c>
      <c r="F1107" t="n">
        <v>0</v>
      </c>
      <c r="G1107" t="inlineStr">
        <is>
          <t>YES</t>
        </is>
      </c>
      <c r="I1107" t="n">
        <v>0</v>
      </c>
      <c r="J1107" s="31" t="n">
        <v>0</v>
      </c>
      <c r="K1107" s="32" t="n">
        <v>0</v>
      </c>
      <c r="L1107" s="31" t="n">
        <v>0</v>
      </c>
      <c r="M1107" s="48" t="n"/>
      <c r="N1107" s="48" t="n"/>
      <c r="O1107" s="49" t="n"/>
      <c r="P1107" t="inlineStr">
        <is>
          <t>no NHL record - import or junior</t>
        </is>
      </c>
    </row>
    <row r="1108">
      <c r="A1108" s="47" t="inlineStr">
        <is>
          <t>☐</t>
        </is>
      </c>
      <c r="B1108" t="inlineStr">
        <is>
          <t>Arsen Taimazov</t>
        </is>
      </c>
      <c r="C1108" t="inlineStr">
        <is>
          <t>(N/A)</t>
        </is>
      </c>
      <c r="D1108" t="inlineStr">
        <is>
          <t>D</t>
        </is>
      </c>
      <c r="E1108" t="n">
        <v>20</v>
      </c>
      <c r="F1108" t="n">
        <v>0</v>
      </c>
      <c r="G1108" t="inlineStr">
        <is>
          <t>YES</t>
        </is>
      </c>
      <c r="I1108" t="n">
        <v>0</v>
      </c>
      <c r="J1108" s="31" t="n">
        <v>0</v>
      </c>
      <c r="K1108" s="32" t="n">
        <v>0</v>
      </c>
      <c r="L1108" s="31" t="n">
        <v>0</v>
      </c>
      <c r="M1108" s="48" t="n"/>
      <c r="N1108" s="48" t="n"/>
      <c r="O1108" s="49" t="n"/>
      <c r="P1108" t="inlineStr">
        <is>
          <t>no NHL record - import or junior</t>
        </is>
      </c>
    </row>
    <row r="1109">
      <c r="A1109" s="47" t="inlineStr">
        <is>
          <t>☐</t>
        </is>
      </c>
      <c r="B1109" t="inlineStr">
        <is>
          <t>Arseni Anisimov</t>
        </is>
      </c>
      <c r="C1109" t="inlineStr">
        <is>
          <t>(N/A)</t>
        </is>
      </c>
      <c r="D1109" t="inlineStr">
        <is>
          <t>D</t>
        </is>
      </c>
      <c r="E1109" t="n">
        <v>18</v>
      </c>
      <c r="F1109" t="n">
        <v>0</v>
      </c>
      <c r="G1109" t="inlineStr">
        <is>
          <t>YES</t>
        </is>
      </c>
      <c r="I1109" t="n">
        <v>0</v>
      </c>
      <c r="J1109" s="31" t="n">
        <v>0</v>
      </c>
      <c r="K1109" s="32" t="n">
        <v>0</v>
      </c>
      <c r="L1109" s="31" t="n">
        <v>0</v>
      </c>
      <c r="M1109" s="48" t="n"/>
      <c r="N1109" s="48" t="n"/>
      <c r="O1109" s="49" t="n"/>
    </row>
    <row r="1110">
      <c r="A1110" s="47" t="inlineStr">
        <is>
          <t>☐</t>
        </is>
      </c>
      <c r="B1110" t="inlineStr">
        <is>
          <t>Arseni Marchenko</t>
        </is>
      </c>
      <c r="C1110" t="inlineStr">
        <is>
          <t>(N/A)</t>
        </is>
      </c>
      <c r="D1110" t="inlineStr">
        <is>
          <t>D</t>
        </is>
      </c>
      <c r="E1110" t="n">
        <v>20</v>
      </c>
      <c r="F1110" t="n">
        <v>0</v>
      </c>
      <c r="G1110" t="inlineStr">
        <is>
          <t>YES</t>
        </is>
      </c>
      <c r="I1110" t="n">
        <v>0</v>
      </c>
      <c r="J1110" s="31" t="n">
        <v>0</v>
      </c>
      <c r="K1110" s="32" t="n">
        <v>0</v>
      </c>
      <c r="L1110" s="31" t="n">
        <v>0</v>
      </c>
      <c r="M1110" s="48" t="n"/>
      <c r="N1110" s="48" t="n"/>
      <c r="O1110" s="49" t="n"/>
      <c r="P1110" t="inlineStr">
        <is>
          <t>no NHL record - import or junior</t>
        </is>
      </c>
    </row>
    <row r="1111">
      <c r="A1111" s="47" t="inlineStr">
        <is>
          <t>☐</t>
        </is>
      </c>
      <c r="B1111" t="inlineStr">
        <is>
          <t>Artemi Nizameyev</t>
        </is>
      </c>
      <c r="C1111" t="inlineStr">
        <is>
          <t>(N/A)</t>
        </is>
      </c>
      <c r="D1111" t="inlineStr">
        <is>
          <t>F</t>
        </is>
      </c>
      <c r="E1111" t="n">
        <v>20</v>
      </c>
      <c r="F1111" t="n">
        <v>0</v>
      </c>
      <c r="G1111" t="inlineStr">
        <is>
          <t>YES</t>
        </is>
      </c>
      <c r="I1111" t="n">
        <v>0</v>
      </c>
      <c r="J1111" s="31" t="n">
        <v>0</v>
      </c>
      <c r="K1111" s="32" t="n">
        <v>0</v>
      </c>
      <c r="L1111" s="31" t="n">
        <v>0</v>
      </c>
      <c r="M1111" s="48" t="n"/>
      <c r="N1111" s="48" t="n"/>
      <c r="O1111" s="49" t="n"/>
      <c r="P1111" t="inlineStr">
        <is>
          <t>no NHL record - import or junior</t>
        </is>
      </c>
    </row>
    <row r="1112">
      <c r="A1112" s="47" t="inlineStr">
        <is>
          <t>☐</t>
        </is>
      </c>
      <c r="B1112" t="inlineStr">
        <is>
          <t>Artemi Pleshkov</t>
        </is>
      </c>
      <c r="C1112" t="inlineStr">
        <is>
          <t>(N/A)</t>
        </is>
      </c>
      <c r="D1112" t="inlineStr">
        <is>
          <t>G</t>
        </is>
      </c>
      <c r="E1112" t="n">
        <v>23</v>
      </c>
      <c r="F1112" t="n">
        <v>0</v>
      </c>
      <c r="G1112" t="inlineStr">
        <is>
          <t>YES</t>
        </is>
      </c>
      <c r="I1112" t="n">
        <v>0</v>
      </c>
      <c r="J1112" s="31" t="n">
        <v>0</v>
      </c>
      <c r="K1112" s="32" t="n">
        <v>0</v>
      </c>
      <c r="L1112" s="31" t="n">
        <v>0</v>
      </c>
      <c r="M1112" s="48" t="n"/>
      <c r="N1112" s="48" t="n"/>
      <c r="O1112" s="49" t="n"/>
      <c r="P1112" t="inlineStr">
        <is>
          <t>no NHL record - import or junior</t>
        </is>
      </c>
    </row>
    <row r="1113">
      <c r="A1113" s="47" t="inlineStr">
        <is>
          <t>☐</t>
        </is>
      </c>
      <c r="B1113" t="inlineStr">
        <is>
          <t>Arttu Alasiurua</t>
        </is>
      </c>
      <c r="C1113" t="inlineStr">
        <is>
          <t>(N/A)</t>
        </is>
      </c>
      <c r="D1113" t="inlineStr">
        <is>
          <t>F</t>
        </is>
      </c>
      <c r="E1113" t="n">
        <v>21</v>
      </c>
      <c r="F1113" t="n">
        <v>0</v>
      </c>
      <c r="G1113" t="inlineStr">
        <is>
          <t>YES</t>
        </is>
      </c>
      <c r="I1113" t="n">
        <v>0</v>
      </c>
      <c r="J1113" s="31" t="n">
        <v>0</v>
      </c>
      <c r="K1113" s="32" t="n">
        <v>0</v>
      </c>
      <c r="L1113" s="31" t="n">
        <v>0</v>
      </c>
      <c r="M1113" s="48" t="n"/>
      <c r="N1113" s="48" t="n"/>
      <c r="O1113" s="49" t="n"/>
      <c r="P1113" t="inlineStr">
        <is>
          <t>no NHL record - import or junior</t>
        </is>
      </c>
    </row>
    <row r="1114">
      <c r="A1114" s="47" t="inlineStr">
        <is>
          <t>☐</t>
        </is>
      </c>
      <c r="B1114" t="inlineStr">
        <is>
          <t>Artur Cholach</t>
        </is>
      </c>
      <c r="C1114" t="inlineStr">
        <is>
          <t>VGK</t>
        </is>
      </c>
      <c r="D1114" t="inlineStr">
        <is>
          <t>D</t>
        </is>
      </c>
      <c r="E1114" t="n">
        <v>23</v>
      </c>
      <c r="F1114" t="n">
        <v>0</v>
      </c>
      <c r="G1114" t="inlineStr">
        <is>
          <t>YES</t>
        </is>
      </c>
      <c r="I1114" t="n">
        <v>0</v>
      </c>
      <c r="J1114" s="31" t="n">
        <v>0</v>
      </c>
      <c r="K1114" s="32" t="n">
        <v>0</v>
      </c>
      <c r="L1114" s="31" t="n">
        <v>0</v>
      </c>
      <c r="M1114" s="48" t="n"/>
      <c r="N1114" s="48" t="n"/>
      <c r="O1114" s="49" t="n"/>
    </row>
    <row r="1115">
      <c r="A1115" s="47" t="inlineStr">
        <is>
          <t>☐</t>
        </is>
      </c>
      <c r="B1115" t="inlineStr">
        <is>
          <t>Artyom Grushnikov</t>
        </is>
      </c>
      <c r="C1115" t="inlineStr">
        <is>
          <t>(N/A)</t>
        </is>
      </c>
      <c r="D1115" t="inlineStr">
        <is>
          <t>D</t>
        </is>
      </c>
      <c r="E1115" t="n">
        <v>23</v>
      </c>
      <c r="F1115" t="n">
        <v>0</v>
      </c>
      <c r="G1115" t="inlineStr">
        <is>
          <t>YES</t>
        </is>
      </c>
      <c r="I1115" t="n">
        <v>0</v>
      </c>
      <c r="J1115" s="31" t="n">
        <v>0</v>
      </c>
      <c r="K1115" s="32" t="n">
        <v>0</v>
      </c>
      <c r="L1115" s="31" t="n">
        <v>0</v>
      </c>
      <c r="M1115" s="48" t="n"/>
      <c r="N1115" s="48" t="n"/>
      <c r="O1115" s="49" t="n"/>
      <c r="P1115" t="inlineStr">
        <is>
          <t>no NHL record - import or junior</t>
        </is>
      </c>
    </row>
    <row r="1116">
      <c r="A1116" s="47" t="inlineStr">
        <is>
          <t>☐</t>
        </is>
      </c>
      <c r="B1116" t="inlineStr">
        <is>
          <t>Artyom Kashtanov</t>
        </is>
      </c>
      <c r="C1116" t="inlineStr">
        <is>
          <t>(N/A)</t>
        </is>
      </c>
      <c r="D1116" t="inlineStr">
        <is>
          <t>F</t>
        </is>
      </c>
      <c r="E1116" t="n">
        <v>21</v>
      </c>
      <c r="F1116" t="n">
        <v>0</v>
      </c>
      <c r="G1116" t="inlineStr">
        <is>
          <t>YES</t>
        </is>
      </c>
      <c r="I1116" t="n">
        <v>0</v>
      </c>
      <c r="J1116" s="31" t="n">
        <v>0</v>
      </c>
      <c r="K1116" s="32" t="n">
        <v>0</v>
      </c>
      <c r="L1116" s="31" t="n">
        <v>0</v>
      </c>
      <c r="M1116" s="48" t="n"/>
      <c r="N1116" s="48" t="n"/>
      <c r="O1116" s="49" t="n"/>
      <c r="P1116" t="inlineStr">
        <is>
          <t>no NHL record - import or junior</t>
        </is>
      </c>
    </row>
    <row r="1117">
      <c r="A1117" s="47" t="inlineStr">
        <is>
          <t>☐</t>
        </is>
      </c>
      <c r="B1117" t="inlineStr">
        <is>
          <t>Artyom Prima</t>
        </is>
      </c>
      <c r="C1117" t="inlineStr">
        <is>
          <t>UTA</t>
        </is>
      </c>
      <c r="D1117" t="inlineStr">
        <is>
          <t>F</t>
        </is>
      </c>
      <c r="E1117" t="n">
        <v>18</v>
      </c>
      <c r="F1117" t="n">
        <v>0</v>
      </c>
      <c r="G1117" t="inlineStr">
        <is>
          <t>YES</t>
        </is>
      </c>
      <c r="H1117" t="n">
        <v>211</v>
      </c>
      <c r="I1117" t="n">
        <v>0</v>
      </c>
      <c r="J1117" s="31" t="n">
        <v>0</v>
      </c>
      <c r="K1117" s="32" t="n">
        <v>0</v>
      </c>
      <c r="L1117" s="31" t="n">
        <v>0</v>
      </c>
      <c r="M1117" s="48" t="n"/>
      <c r="N1117" s="48" t="n"/>
      <c r="O1117" s="49" t="n"/>
    </row>
    <row r="1118">
      <c r="A1118" s="47" t="inlineStr">
        <is>
          <t>☐</t>
        </is>
      </c>
      <c r="B1118" t="inlineStr">
        <is>
          <t>Artyom Shchuchinov</t>
        </is>
      </c>
      <c r="C1118" t="inlineStr">
        <is>
          <t>(N/A)</t>
        </is>
      </c>
      <c r="D1118" t="inlineStr">
        <is>
          <t>D</t>
        </is>
      </c>
      <c r="E1118" t="n">
        <v>20</v>
      </c>
      <c r="F1118" t="n">
        <v>0</v>
      </c>
      <c r="G1118" t="inlineStr">
        <is>
          <t>YES</t>
        </is>
      </c>
      <c r="I1118" t="n">
        <v>0</v>
      </c>
      <c r="J1118" s="31" t="n">
        <v>0</v>
      </c>
      <c r="K1118" s="32" t="n">
        <v>0</v>
      </c>
      <c r="L1118" s="31" t="n">
        <v>0</v>
      </c>
      <c r="M1118" s="48" t="n"/>
      <c r="N1118" s="48" t="n"/>
      <c r="O1118" s="49" t="n"/>
      <c r="P1118" t="inlineStr">
        <is>
          <t>no NHL record - import or junior</t>
        </is>
      </c>
    </row>
    <row r="1119">
      <c r="A1119" s="47" t="inlineStr">
        <is>
          <t>☐</t>
        </is>
      </c>
      <c r="B1119" t="inlineStr">
        <is>
          <t>Artyom Vilchinsky</t>
        </is>
      </c>
      <c r="C1119" t="inlineStr">
        <is>
          <t>(N/A)</t>
        </is>
      </c>
      <c r="D1119" t="inlineStr">
        <is>
          <t>D</t>
        </is>
      </c>
      <c r="E1119" t="n">
        <v>19</v>
      </c>
      <c r="F1119" t="n">
        <v>0</v>
      </c>
      <c r="G1119" t="inlineStr">
        <is>
          <t>YES</t>
        </is>
      </c>
      <c r="I1119" t="n">
        <v>0</v>
      </c>
      <c r="J1119" s="31" t="n">
        <v>0</v>
      </c>
      <c r="K1119" s="32" t="n">
        <v>0</v>
      </c>
      <c r="L1119" s="31" t="n">
        <v>0</v>
      </c>
      <c r="M1119" s="48" t="n"/>
      <c r="N1119" s="48" t="n"/>
      <c r="O1119" s="49" t="n"/>
      <c r="P1119" t="inlineStr">
        <is>
          <t>no NHL record - import or junior</t>
        </is>
      </c>
    </row>
    <row r="1120">
      <c r="A1120" s="47" t="inlineStr">
        <is>
          <t>☐</t>
        </is>
      </c>
      <c r="B1120" t="inlineStr">
        <is>
          <t>Arvid Bergstrom</t>
        </is>
      </c>
      <c r="C1120" t="inlineStr">
        <is>
          <t>(N/A)</t>
        </is>
      </c>
      <c r="D1120" t="inlineStr">
        <is>
          <t>D</t>
        </is>
      </c>
      <c r="E1120" t="n">
        <v>21</v>
      </c>
      <c r="F1120" t="n">
        <v>0</v>
      </c>
      <c r="G1120" t="inlineStr">
        <is>
          <t>YES</t>
        </is>
      </c>
      <c r="I1120" t="n">
        <v>0</v>
      </c>
      <c r="J1120" s="31" t="n">
        <v>0</v>
      </c>
      <c r="K1120" s="32" t="n">
        <v>0</v>
      </c>
      <c r="L1120" s="31" t="n">
        <v>0</v>
      </c>
      <c r="M1120" s="48" t="n"/>
      <c r="N1120" s="48" t="n"/>
      <c r="O1120" s="49" t="n"/>
      <c r="P1120" t="inlineStr">
        <is>
          <t>no NHL record - import or junior</t>
        </is>
      </c>
    </row>
    <row r="1121">
      <c r="A1121" s="47" t="inlineStr">
        <is>
          <t>☐</t>
        </is>
      </c>
      <c r="B1121" t="inlineStr">
        <is>
          <t>Arvid Eljas</t>
        </is>
      </c>
      <c r="C1121" t="inlineStr">
        <is>
          <t>(N/A)</t>
        </is>
      </c>
      <c r="D1121" t="inlineStr">
        <is>
          <t>F</t>
        </is>
      </c>
      <c r="E1121" t="n">
        <v>23</v>
      </c>
      <c r="F1121" t="n">
        <v>0</v>
      </c>
      <c r="G1121" t="inlineStr">
        <is>
          <t>YES</t>
        </is>
      </c>
      <c r="I1121" t="n">
        <v>0</v>
      </c>
      <c r="J1121" s="31" t="n">
        <v>0</v>
      </c>
      <c r="K1121" s="32" t="n">
        <v>0</v>
      </c>
      <c r="L1121" s="31" t="n">
        <v>0</v>
      </c>
      <c r="M1121" s="48" t="n"/>
      <c r="N1121" s="48" t="n"/>
      <c r="O1121" s="49" t="n"/>
      <c r="P1121" t="inlineStr">
        <is>
          <t>no NHL record - import or junior</t>
        </is>
      </c>
    </row>
    <row r="1122">
      <c r="A1122" s="47" t="inlineStr">
        <is>
          <t>☐</t>
        </is>
      </c>
      <c r="B1122" t="inlineStr">
        <is>
          <t>Arvid Sundin</t>
        </is>
      </c>
      <c r="C1122" t="inlineStr">
        <is>
          <t>(N/A)</t>
        </is>
      </c>
      <c r="D1122" t="inlineStr">
        <is>
          <t>F</t>
        </is>
      </c>
      <c r="E1122" t="n">
        <v>23</v>
      </c>
      <c r="F1122" t="n">
        <v>0</v>
      </c>
      <c r="G1122" t="inlineStr">
        <is>
          <t>YES</t>
        </is>
      </c>
      <c r="I1122" t="n">
        <v>0</v>
      </c>
      <c r="J1122" s="31" t="n">
        <v>0</v>
      </c>
      <c r="K1122" s="32" t="n">
        <v>0</v>
      </c>
      <c r="L1122" s="31" t="n">
        <v>0</v>
      </c>
      <c r="M1122" s="48" t="n"/>
      <c r="N1122" s="48" t="n"/>
      <c r="O1122" s="49" t="n"/>
      <c r="P1122" t="inlineStr">
        <is>
          <t>no NHL record - import or junior</t>
        </is>
      </c>
    </row>
    <row r="1123">
      <c r="A1123" s="47" t="inlineStr">
        <is>
          <t>☐</t>
        </is>
      </c>
      <c r="B1123" t="inlineStr">
        <is>
          <t>Arvid Westlin</t>
        </is>
      </c>
      <c r="C1123" t="inlineStr">
        <is>
          <t>(N/A)</t>
        </is>
      </c>
      <c r="D1123" t="inlineStr">
        <is>
          <t>F</t>
        </is>
      </c>
      <c r="E1123" t="n">
        <v>20</v>
      </c>
      <c r="F1123" t="n">
        <v>0</v>
      </c>
      <c r="G1123" t="inlineStr">
        <is>
          <t>YES</t>
        </is>
      </c>
      <c r="I1123" t="n">
        <v>0</v>
      </c>
      <c r="J1123" s="31" t="n">
        <v>0</v>
      </c>
      <c r="K1123" s="32" t="n">
        <v>0</v>
      </c>
      <c r="L1123" s="31" t="n">
        <v>0</v>
      </c>
      <c r="M1123" s="48" t="n"/>
      <c r="N1123" s="48" t="n"/>
      <c r="O1123" s="49" t="n"/>
      <c r="P1123" t="inlineStr">
        <is>
          <t>no NHL record - import or junior</t>
        </is>
      </c>
    </row>
    <row r="1124">
      <c r="A1124" s="47" t="inlineStr">
        <is>
          <t>☐</t>
        </is>
      </c>
      <c r="B1124" t="inlineStr">
        <is>
          <t>Arvin Jaswal</t>
        </is>
      </c>
      <c r="C1124" t="inlineStr">
        <is>
          <t>(N/A)</t>
        </is>
      </c>
      <c r="D1124" t="inlineStr">
        <is>
          <t>G</t>
        </is>
      </c>
      <c r="E1124" t="n">
        <v>18</v>
      </c>
      <c r="F1124" t="n">
        <v>0</v>
      </c>
      <c r="G1124" t="inlineStr">
        <is>
          <t>YES</t>
        </is>
      </c>
      <c r="I1124" t="n">
        <v>0</v>
      </c>
      <c r="J1124" s="31" t="n">
        <v>0</v>
      </c>
      <c r="K1124" s="32" t="n">
        <v>0</v>
      </c>
      <c r="L1124" s="31" t="n">
        <v>0</v>
      </c>
      <c r="M1124" s="48" t="n"/>
      <c r="N1124" s="48" t="n"/>
      <c r="O1124" s="49" t="n"/>
    </row>
    <row r="1125">
      <c r="A1125" s="47" t="inlineStr">
        <is>
          <t>☐</t>
        </is>
      </c>
      <c r="B1125" t="inlineStr">
        <is>
          <t>Asanali Sarkenov</t>
        </is>
      </c>
      <c r="C1125" t="inlineStr">
        <is>
          <t>COL</t>
        </is>
      </c>
      <c r="D1125" t="inlineStr">
        <is>
          <t>F</t>
        </is>
      </c>
      <c r="E1125" t="n">
        <v>20</v>
      </c>
      <c r="F1125" t="n">
        <v>0</v>
      </c>
      <c r="G1125" t="inlineStr">
        <is>
          <t>YES</t>
        </is>
      </c>
      <c r="I1125" t="n">
        <v>0</v>
      </c>
      <c r="J1125" s="31" t="n">
        <v>0</v>
      </c>
      <c r="K1125" s="32" t="n">
        <v>0</v>
      </c>
      <c r="L1125" s="31" t="n">
        <v>0</v>
      </c>
      <c r="M1125" s="48" t="n"/>
      <c r="N1125" s="48" t="n"/>
      <c r="O1125" s="49" t="n"/>
      <c r="P1125" t="inlineStr">
        <is>
          <t>no NHL record - import or junior</t>
        </is>
      </c>
    </row>
    <row r="1126">
      <c r="A1126" s="47" t="inlineStr">
        <is>
          <t>☐</t>
        </is>
      </c>
      <c r="B1126" t="inlineStr">
        <is>
          <t>Atlee Calvert</t>
        </is>
      </c>
      <c r="C1126" t="inlineStr">
        <is>
          <t>PIT</t>
        </is>
      </c>
      <c r="D1126" t="inlineStr">
        <is>
          <t>F</t>
        </is>
      </c>
      <c r="E1126" t="n">
        <v>22</v>
      </c>
      <c r="F1126" t="n">
        <v>0</v>
      </c>
      <c r="G1126" t="inlineStr">
        <is>
          <t>YES</t>
        </is>
      </c>
      <c r="I1126" t="n">
        <v>0</v>
      </c>
      <c r="J1126" s="31" t="n">
        <v>0</v>
      </c>
      <c r="K1126" s="32" t="n">
        <v>0</v>
      </c>
      <c r="L1126" s="31" t="n">
        <v>0</v>
      </c>
      <c r="M1126" s="48" t="n"/>
      <c r="N1126" s="48" t="n"/>
      <c r="O1126" s="49" t="n"/>
    </row>
    <row r="1127">
      <c r="A1127" s="47" t="inlineStr">
        <is>
          <t>☐</t>
        </is>
      </c>
      <c r="B1127" t="inlineStr">
        <is>
          <t>Attilio Biasca</t>
        </is>
      </c>
      <c r="C1127" t="inlineStr">
        <is>
          <t>BOS</t>
        </is>
      </c>
      <c r="D1127" t="inlineStr">
        <is>
          <t>F</t>
        </is>
      </c>
      <c r="E1127" t="n">
        <v>23</v>
      </c>
      <c r="F1127" t="n">
        <v>0</v>
      </c>
      <c r="G1127" t="inlineStr">
        <is>
          <t>YES</t>
        </is>
      </c>
      <c r="I1127" t="n">
        <v>0</v>
      </c>
      <c r="J1127" s="31" t="n">
        <v>0</v>
      </c>
      <c r="K1127" s="32" t="n">
        <v>0</v>
      </c>
      <c r="L1127" s="31" t="n">
        <v>0</v>
      </c>
      <c r="M1127" s="48" t="n"/>
      <c r="N1127" s="48" t="n"/>
      <c r="O1127" s="49" t="n"/>
    </row>
    <row r="1128">
      <c r="A1128" s="47" t="inlineStr">
        <is>
          <t>☐</t>
        </is>
      </c>
      <c r="B1128" t="inlineStr">
        <is>
          <t>Austin Baker</t>
        </is>
      </c>
      <c r="C1128" t="inlineStr">
        <is>
          <t>DET</t>
        </is>
      </c>
      <c r="D1128" t="inlineStr">
        <is>
          <t>F</t>
        </is>
      </c>
      <c r="E1128" t="n">
        <v>20</v>
      </c>
      <c r="F1128" t="n">
        <v>0</v>
      </c>
      <c r="G1128" t="inlineStr">
        <is>
          <t>YES</t>
        </is>
      </c>
      <c r="I1128" t="n">
        <v>0</v>
      </c>
      <c r="J1128" s="31" t="n">
        <v>0</v>
      </c>
      <c r="K1128" s="32" t="n">
        <v>0</v>
      </c>
      <c r="L1128" s="31" t="n">
        <v>0</v>
      </c>
      <c r="M1128" s="48" t="n"/>
      <c r="N1128" s="48" t="n"/>
      <c r="O1128" s="49" t="n"/>
    </row>
    <row r="1129">
      <c r="A1129" s="47" t="inlineStr">
        <is>
          <t>☐</t>
        </is>
      </c>
      <c r="B1129" t="inlineStr">
        <is>
          <t>Austin Elliott</t>
        </is>
      </c>
      <c r="C1129" t="inlineStr">
        <is>
          <t>(N/A)</t>
        </is>
      </c>
      <c r="D1129" t="inlineStr">
        <is>
          <t>G</t>
        </is>
      </c>
      <c r="E1129" t="n">
        <v>22</v>
      </c>
      <c r="F1129" t="n">
        <v>0</v>
      </c>
      <c r="G1129" t="inlineStr">
        <is>
          <t>YES</t>
        </is>
      </c>
      <c r="I1129" t="n">
        <v>0</v>
      </c>
      <c r="J1129" s="31" t="n">
        <v>0</v>
      </c>
      <c r="K1129" s="32" t="n">
        <v>0</v>
      </c>
      <c r="L1129" s="31" t="n">
        <v>0</v>
      </c>
      <c r="M1129" s="48" t="n"/>
      <c r="N1129" s="48" t="n"/>
      <c r="O1129" s="49" t="n"/>
    </row>
    <row r="1130">
      <c r="A1130" s="47" t="inlineStr">
        <is>
          <t>☐</t>
        </is>
      </c>
      <c r="B1130" t="inlineStr">
        <is>
          <t>Austin Moline</t>
        </is>
      </c>
      <c r="C1130" t="inlineStr">
        <is>
          <t>PHI</t>
        </is>
      </c>
      <c r="D1130" t="inlineStr">
        <is>
          <t>D</t>
        </is>
      </c>
      <c r="E1130" t="n">
        <v>20</v>
      </c>
      <c r="F1130" t="n">
        <v>0</v>
      </c>
      <c r="G1130" t="inlineStr">
        <is>
          <t>YES</t>
        </is>
      </c>
      <c r="I1130" t="n">
        <v>0</v>
      </c>
      <c r="J1130" s="31" t="n">
        <v>0</v>
      </c>
      <c r="K1130" s="32" t="n">
        <v>0</v>
      </c>
      <c r="L1130" s="31" t="n">
        <v>0</v>
      </c>
      <c r="M1130" s="48" t="n"/>
      <c r="N1130" s="48" t="n"/>
      <c r="O1130" s="49" t="n"/>
    </row>
    <row r="1131">
      <c r="A1131" s="47" t="inlineStr">
        <is>
          <t>☐</t>
        </is>
      </c>
      <c r="B1131" t="inlineStr">
        <is>
          <t>Axel Brongel-Larsson</t>
        </is>
      </c>
      <c r="C1131" t="inlineStr">
        <is>
          <t>(N/A)</t>
        </is>
      </c>
      <c r="D1131" t="inlineStr">
        <is>
          <t>D</t>
        </is>
      </c>
      <c r="E1131" t="n">
        <v>18</v>
      </c>
      <c r="F1131" t="n">
        <v>0</v>
      </c>
      <c r="G1131" t="inlineStr">
        <is>
          <t>YES</t>
        </is>
      </c>
      <c r="I1131" t="n">
        <v>0</v>
      </c>
      <c r="J1131" s="31" t="n">
        <v>0</v>
      </c>
      <c r="K1131" s="32" t="n">
        <v>0</v>
      </c>
      <c r="L1131" s="31" t="n">
        <v>0</v>
      </c>
      <c r="M1131" s="48" t="n"/>
      <c r="N1131" s="48" t="n"/>
      <c r="O1131" s="49" t="n"/>
      <c r="P1131" t="inlineStr">
        <is>
          <t>no NHL record - import or junior</t>
        </is>
      </c>
    </row>
    <row r="1132">
      <c r="A1132" s="47" t="inlineStr">
        <is>
          <t>☐</t>
        </is>
      </c>
      <c r="B1132" t="inlineStr">
        <is>
          <t>Axel Landen</t>
        </is>
      </c>
      <c r="C1132" t="inlineStr">
        <is>
          <t>SJS</t>
        </is>
      </c>
      <c r="D1132" t="inlineStr">
        <is>
          <t>D</t>
        </is>
      </c>
      <c r="E1132" t="n">
        <v>21</v>
      </c>
      <c r="F1132" t="n">
        <v>0</v>
      </c>
      <c r="G1132" t="inlineStr">
        <is>
          <t>YES</t>
        </is>
      </c>
      <c r="I1132" t="n">
        <v>0</v>
      </c>
      <c r="J1132" s="31" t="n">
        <v>0</v>
      </c>
      <c r="K1132" s="32" t="n">
        <v>0</v>
      </c>
      <c r="L1132" s="31" t="n">
        <v>0</v>
      </c>
      <c r="M1132" s="48" t="n"/>
      <c r="N1132" s="48" t="n"/>
      <c r="O1132" s="49" t="n"/>
    </row>
    <row r="1133">
      <c r="A1133" s="47" t="inlineStr">
        <is>
          <t>☐</t>
        </is>
      </c>
      <c r="B1133" t="inlineStr">
        <is>
          <t>Axel Mangbo</t>
        </is>
      </c>
      <c r="C1133" t="inlineStr">
        <is>
          <t>(N/A)</t>
        </is>
      </c>
      <c r="D1133" t="inlineStr">
        <is>
          <t>G</t>
        </is>
      </c>
      <c r="E1133" t="n">
        <v>23</v>
      </c>
      <c r="F1133" t="n">
        <v>0</v>
      </c>
      <c r="G1133" t="inlineStr">
        <is>
          <t>YES</t>
        </is>
      </c>
      <c r="I1133" t="n">
        <v>0</v>
      </c>
      <c r="J1133" s="31" t="n">
        <v>0</v>
      </c>
      <c r="K1133" s="32" t="n">
        <v>0</v>
      </c>
      <c r="L1133" s="31" t="n">
        <v>0</v>
      </c>
      <c r="M1133" s="48" t="n"/>
      <c r="N1133" s="48" t="n"/>
      <c r="O1133" s="49" t="n"/>
      <c r="P1133" t="inlineStr">
        <is>
          <t>no NHL record - import or junior</t>
        </is>
      </c>
    </row>
    <row r="1134">
      <c r="A1134" s="47" t="inlineStr">
        <is>
          <t>☐</t>
        </is>
      </c>
      <c r="B1134" t="inlineStr">
        <is>
          <t>Axel Nyman</t>
        </is>
      </c>
      <c r="C1134" t="inlineStr">
        <is>
          <t>(N/A)</t>
        </is>
      </c>
      <c r="D1134" t="inlineStr">
        <is>
          <t>G</t>
        </is>
      </c>
      <c r="E1134" t="n">
        <v>20</v>
      </c>
      <c r="F1134" t="n">
        <v>0</v>
      </c>
      <c r="G1134" t="inlineStr">
        <is>
          <t>YES</t>
        </is>
      </c>
      <c r="I1134" t="n">
        <v>0</v>
      </c>
      <c r="J1134" s="31" t="n">
        <v>0</v>
      </c>
      <c r="K1134" s="32" t="n">
        <v>0</v>
      </c>
      <c r="L1134" s="31" t="n">
        <v>0</v>
      </c>
      <c r="M1134" s="48" t="n"/>
      <c r="N1134" s="48" t="n"/>
      <c r="O1134" s="49" t="n"/>
      <c r="P1134" t="inlineStr">
        <is>
          <t>no NHL record - import or junior</t>
        </is>
      </c>
    </row>
    <row r="1135">
      <c r="A1135" s="47" t="inlineStr">
        <is>
          <t>☐</t>
        </is>
      </c>
      <c r="B1135" t="inlineStr">
        <is>
          <t>Bauer Berry</t>
        </is>
      </c>
      <c r="C1135" t="inlineStr">
        <is>
          <t>EDM</t>
        </is>
      </c>
      <c r="D1135" t="inlineStr">
        <is>
          <t>D</t>
        </is>
      </c>
      <c r="E1135" t="n">
        <v>20</v>
      </c>
      <c r="F1135" t="n">
        <v>0</v>
      </c>
      <c r="G1135" t="inlineStr">
        <is>
          <t>YES</t>
        </is>
      </c>
      <c r="I1135" t="n">
        <v>0</v>
      </c>
      <c r="J1135" s="31" t="n">
        <v>0</v>
      </c>
      <c r="K1135" s="32" t="n">
        <v>0</v>
      </c>
      <c r="L1135" s="31" t="n">
        <v>0</v>
      </c>
      <c r="M1135" s="48" t="n"/>
      <c r="N1135" s="48" t="n"/>
      <c r="O1135" s="49" t="n"/>
    </row>
    <row r="1136">
      <c r="A1136" s="47" t="inlineStr">
        <is>
          <t>☐</t>
        </is>
      </c>
      <c r="B1136" t="inlineStr">
        <is>
          <t>Beau Jelsma</t>
        </is>
      </c>
      <c r="C1136" t="inlineStr">
        <is>
          <t>(N/A)</t>
        </is>
      </c>
      <c r="D1136" t="inlineStr">
        <is>
          <t>F</t>
        </is>
      </c>
      <c r="E1136" t="n">
        <v>22</v>
      </c>
      <c r="F1136" t="n">
        <v>0</v>
      </c>
      <c r="G1136" t="inlineStr">
        <is>
          <t>YES</t>
        </is>
      </c>
      <c r="I1136" t="n">
        <v>0</v>
      </c>
      <c r="J1136" s="31" t="n">
        <v>0</v>
      </c>
      <c r="K1136" s="32" t="n">
        <v>0</v>
      </c>
      <c r="L1136" s="31" t="n">
        <v>0</v>
      </c>
      <c r="M1136" s="48" t="n"/>
      <c r="N1136" s="48" t="n"/>
      <c r="O1136" s="49" t="n"/>
    </row>
    <row r="1137">
      <c r="A1137" s="47" t="inlineStr">
        <is>
          <t>☐</t>
        </is>
      </c>
      <c r="B1137" t="inlineStr">
        <is>
          <t>Ben Boyd</t>
        </is>
      </c>
      <c r="C1137" t="inlineStr">
        <is>
          <t>UTA</t>
        </is>
      </c>
      <c r="D1137" t="inlineStr">
        <is>
          <t>F</t>
        </is>
      </c>
      <c r="E1137" t="n">
        <v>23</v>
      </c>
      <c r="F1137" t="n">
        <v>0</v>
      </c>
      <c r="G1137" t="inlineStr">
        <is>
          <t>YES</t>
        </is>
      </c>
      <c r="I1137" t="n">
        <v>0</v>
      </c>
      <c r="J1137" s="31" t="n">
        <v>0</v>
      </c>
      <c r="K1137" s="32" t="n">
        <v>0</v>
      </c>
      <c r="L1137" s="31" t="n">
        <v>0</v>
      </c>
      <c r="M1137" s="48" t="n"/>
      <c r="N1137" s="48" t="n"/>
      <c r="O1137" s="49" t="n"/>
    </row>
    <row r="1138">
      <c r="A1138" s="47" t="inlineStr">
        <is>
          <t>☐</t>
        </is>
      </c>
      <c r="B1138" t="inlineStr">
        <is>
          <t>Ben Hrebik</t>
        </is>
      </c>
      <c r="C1138" t="inlineStr">
        <is>
          <t>(N/A)</t>
        </is>
      </c>
      <c r="D1138" t="inlineStr">
        <is>
          <t>G</t>
        </is>
      </c>
      <c r="E1138" t="n">
        <v>20</v>
      </c>
      <c r="F1138" t="n">
        <v>0</v>
      </c>
      <c r="G1138" t="inlineStr">
        <is>
          <t>YES</t>
        </is>
      </c>
      <c r="I1138" t="n">
        <v>0</v>
      </c>
      <c r="J1138" s="31" t="n">
        <v>0</v>
      </c>
      <c r="K1138" s="32" t="n">
        <v>0</v>
      </c>
      <c r="L1138" s="31" t="n">
        <v>0</v>
      </c>
      <c r="M1138" s="48" t="n"/>
      <c r="N1138" s="48" t="n"/>
      <c r="O1138" s="49" t="n"/>
    </row>
    <row r="1139">
      <c r="A1139" s="47" t="inlineStr">
        <is>
          <t>☐</t>
        </is>
      </c>
      <c r="B1139" t="inlineStr">
        <is>
          <t>Ben MacDonald</t>
        </is>
      </c>
      <c r="C1139" t="inlineStr">
        <is>
          <t>SEA</t>
        </is>
      </c>
      <c r="D1139" t="inlineStr">
        <is>
          <t>F</t>
        </is>
      </c>
      <c r="E1139" t="n">
        <v>22</v>
      </c>
      <c r="F1139" t="n">
        <v>0</v>
      </c>
      <c r="G1139" t="inlineStr">
        <is>
          <t>YES</t>
        </is>
      </c>
      <c r="I1139" t="n">
        <v>0</v>
      </c>
      <c r="J1139" s="31" t="n">
        <v>0</v>
      </c>
      <c r="K1139" s="32" t="n">
        <v>0</v>
      </c>
      <c r="L1139" s="31" t="n">
        <v>0</v>
      </c>
      <c r="M1139" s="48" t="n"/>
      <c r="N1139" s="48" t="n"/>
      <c r="O1139" s="49" t="n"/>
    </row>
    <row r="1140">
      <c r="A1140" s="47" t="inlineStr">
        <is>
          <t>☐</t>
        </is>
      </c>
      <c r="B1140" t="inlineStr">
        <is>
          <t>Ben Muthersbaugh</t>
        </is>
      </c>
      <c r="C1140" t="inlineStr">
        <is>
          <t>(N/A)</t>
        </is>
      </c>
      <c r="D1140" t="inlineStr">
        <is>
          <t>F</t>
        </is>
      </c>
      <c r="E1140" t="n">
        <v>22</v>
      </c>
      <c r="F1140" t="n">
        <v>0</v>
      </c>
      <c r="G1140" t="inlineStr">
        <is>
          <t>YES</t>
        </is>
      </c>
      <c r="I1140" t="n">
        <v>0</v>
      </c>
      <c r="J1140" s="31" t="n">
        <v>0</v>
      </c>
      <c r="K1140" s="32" t="n">
        <v>0</v>
      </c>
      <c r="L1140" s="31" t="n">
        <v>0</v>
      </c>
      <c r="M1140" s="48" t="n"/>
      <c r="N1140" s="48" t="n"/>
      <c r="O1140" s="49" t="n"/>
      <c r="P1140" t="inlineStr">
        <is>
          <t>no NHL record - import or junior</t>
        </is>
      </c>
    </row>
    <row r="1141">
      <c r="A1141" s="47" t="inlineStr">
        <is>
          <t>☐</t>
        </is>
      </c>
      <c r="B1141" t="inlineStr">
        <is>
          <t>Ben Robertson</t>
        </is>
      </c>
      <c r="C1141" t="inlineStr">
        <is>
          <t>(N/A)</t>
        </is>
      </c>
      <c r="D1141" t="inlineStr">
        <is>
          <t>D</t>
        </is>
      </c>
      <c r="E1141" t="n">
        <v>21</v>
      </c>
      <c r="F1141" t="n">
        <v>0</v>
      </c>
      <c r="G1141" t="inlineStr">
        <is>
          <t>YES</t>
        </is>
      </c>
      <c r="I1141" t="n">
        <v>0</v>
      </c>
      <c r="J1141" s="31" t="n">
        <v>0</v>
      </c>
      <c r="K1141" s="32" t="n">
        <v>0</v>
      </c>
      <c r="L1141" s="31" t="n">
        <v>0</v>
      </c>
      <c r="M1141" s="48" t="n"/>
      <c r="N1141" s="48" t="n"/>
      <c r="O1141" s="49" t="n"/>
      <c r="P1141" t="inlineStr">
        <is>
          <t>no NHL record - import or junior</t>
        </is>
      </c>
    </row>
    <row r="1142">
      <c r="A1142" s="47" t="inlineStr">
        <is>
          <t>☐</t>
        </is>
      </c>
      <c r="B1142" t="inlineStr">
        <is>
          <t>Ben Roger</t>
        </is>
      </c>
      <c r="C1142" t="inlineStr">
        <is>
          <t>(N/A)</t>
        </is>
      </c>
      <c r="D1142" t="inlineStr">
        <is>
          <t>D</t>
        </is>
      </c>
      <c r="E1142" t="n">
        <v>23</v>
      </c>
      <c r="F1142" t="n">
        <v>0</v>
      </c>
      <c r="G1142" t="inlineStr">
        <is>
          <t>YES</t>
        </is>
      </c>
      <c r="I1142" t="n">
        <v>0</v>
      </c>
      <c r="J1142" s="31" t="n">
        <v>0</v>
      </c>
      <c r="K1142" s="32" t="n">
        <v>0</v>
      </c>
      <c r="L1142" s="31" t="n">
        <v>0</v>
      </c>
      <c r="M1142" s="48" t="n"/>
      <c r="N1142" s="48" t="n"/>
      <c r="O1142" s="49" t="n"/>
    </row>
    <row r="1143">
      <c r="A1143" s="47" t="inlineStr">
        <is>
          <t>☐</t>
        </is>
      </c>
      <c r="B1143" t="inlineStr">
        <is>
          <t>Benjamin Brunelle</t>
        </is>
      </c>
      <c r="C1143" t="inlineStr">
        <is>
          <t>NYI</t>
        </is>
      </c>
      <c r="D1143" t="inlineStr">
        <is>
          <t>F</t>
        </is>
      </c>
      <c r="E1143" t="n">
        <v>21</v>
      </c>
      <c r="F1143" t="n">
        <v>0</v>
      </c>
      <c r="G1143" t="inlineStr">
        <is>
          <t>YES</t>
        </is>
      </c>
      <c r="I1143" t="n">
        <v>0</v>
      </c>
      <c r="J1143" s="31" t="n">
        <v>0</v>
      </c>
      <c r="K1143" s="32" t="n">
        <v>0</v>
      </c>
      <c r="L1143" s="31" t="n">
        <v>0</v>
      </c>
      <c r="M1143" s="48" t="n"/>
      <c r="N1143" s="48" t="n"/>
      <c r="O1143" s="49" t="n"/>
    </row>
    <row r="1144">
      <c r="A1144" s="47" t="inlineStr">
        <is>
          <t>☐</t>
        </is>
      </c>
      <c r="B1144" t="inlineStr">
        <is>
          <t>Benjamin Poitras</t>
        </is>
      </c>
      <c r="C1144" t="inlineStr">
        <is>
          <t>(N/A)</t>
        </is>
      </c>
      <c r="D1144" t="inlineStr">
        <is>
          <t>F</t>
        </is>
      </c>
      <c r="E1144" t="n">
        <v>21</v>
      </c>
      <c r="F1144" t="n">
        <v>0</v>
      </c>
      <c r="G1144" t="inlineStr">
        <is>
          <t>YES</t>
        </is>
      </c>
      <c r="I1144" t="n">
        <v>0</v>
      </c>
      <c r="J1144" s="31" t="n">
        <v>0</v>
      </c>
      <c r="K1144" s="32" t="n">
        <v>0</v>
      </c>
      <c r="L1144" s="31" t="n">
        <v>0</v>
      </c>
      <c r="M1144" s="48" t="n"/>
      <c r="N1144" s="48" t="n"/>
      <c r="O1144" s="49" t="n"/>
      <c r="P1144" t="inlineStr">
        <is>
          <t>no NHL record - import or junior</t>
        </is>
      </c>
    </row>
    <row r="1145">
      <c r="A1145" s="47" t="inlineStr">
        <is>
          <t>☐</t>
        </is>
      </c>
      <c r="B1145" t="inlineStr">
        <is>
          <t>Bennet Rossmy</t>
        </is>
      </c>
      <c r="C1145" t="inlineStr">
        <is>
          <t>(N/A)</t>
        </is>
      </c>
      <c r="D1145" t="inlineStr">
        <is>
          <t>F</t>
        </is>
      </c>
      <c r="E1145" t="n">
        <v>23</v>
      </c>
      <c r="F1145" t="n">
        <v>0</v>
      </c>
      <c r="G1145" t="inlineStr">
        <is>
          <t>YES</t>
        </is>
      </c>
      <c r="I1145" t="n">
        <v>0</v>
      </c>
      <c r="J1145" s="31" t="n">
        <v>0</v>
      </c>
      <c r="K1145" s="32" t="n">
        <v>0</v>
      </c>
      <c r="L1145" s="31" t="n">
        <v>0</v>
      </c>
      <c r="M1145" s="48" t="n"/>
      <c r="N1145" s="48" t="n"/>
      <c r="O1145" s="49" t="n"/>
    </row>
    <row r="1146">
      <c r="A1146" s="47" t="inlineStr">
        <is>
          <t>☐</t>
        </is>
      </c>
      <c r="B1146" t="inlineStr">
        <is>
          <t>Bennett Schimek</t>
        </is>
      </c>
      <c r="C1146" t="inlineStr">
        <is>
          <t>(N/A)</t>
        </is>
      </c>
      <c r="D1146" t="inlineStr">
        <is>
          <t>F</t>
        </is>
      </c>
      <c r="E1146" t="n">
        <v>23</v>
      </c>
      <c r="F1146" t="n">
        <v>0</v>
      </c>
      <c r="G1146" t="inlineStr">
        <is>
          <t>YES</t>
        </is>
      </c>
      <c r="I1146" t="n">
        <v>0</v>
      </c>
      <c r="J1146" s="31" t="n">
        <v>0</v>
      </c>
      <c r="K1146" s="32" t="n">
        <v>0</v>
      </c>
      <c r="L1146" s="31" t="n">
        <v>0</v>
      </c>
      <c r="M1146" s="48" t="n"/>
      <c r="N1146" s="48" t="n"/>
      <c r="O1146" s="49" t="n"/>
    </row>
    <row r="1147">
      <c r="A1147" s="47" t="inlineStr">
        <is>
          <t>☐</t>
        </is>
      </c>
      <c r="B1147" t="inlineStr">
        <is>
          <t>Bogdan Krokhalyov</t>
        </is>
      </c>
      <c r="C1147" t="inlineStr">
        <is>
          <t>(N/A)</t>
        </is>
      </c>
      <c r="D1147" t="inlineStr">
        <is>
          <t>D</t>
        </is>
      </c>
      <c r="E1147" t="n">
        <v>23</v>
      </c>
      <c r="F1147" t="n">
        <v>0</v>
      </c>
      <c r="G1147" t="inlineStr">
        <is>
          <t>YES</t>
        </is>
      </c>
      <c r="I1147" t="n">
        <v>0</v>
      </c>
      <c r="J1147" s="31" t="n">
        <v>0</v>
      </c>
      <c r="K1147" s="32" t="n">
        <v>0</v>
      </c>
      <c r="L1147" s="31" t="n">
        <v>0</v>
      </c>
      <c r="M1147" s="48" t="n"/>
      <c r="N1147" s="48" t="n"/>
      <c r="O1147" s="49" t="n"/>
      <c r="P1147" t="inlineStr">
        <is>
          <t>no NHL record - import or junior</t>
        </is>
      </c>
    </row>
    <row r="1148">
      <c r="A1148" s="47" t="inlineStr">
        <is>
          <t>☐</t>
        </is>
      </c>
      <c r="B1148" t="inlineStr">
        <is>
          <t>Bogdan Pestretsov</t>
        </is>
      </c>
      <c r="C1148" t="inlineStr">
        <is>
          <t>(N/A)</t>
        </is>
      </c>
      <c r="D1148" t="inlineStr">
        <is>
          <t>D</t>
        </is>
      </c>
      <c r="E1148" t="n">
        <v>19</v>
      </c>
      <c r="F1148" t="n">
        <v>0</v>
      </c>
      <c r="G1148" t="inlineStr">
        <is>
          <t>YES</t>
        </is>
      </c>
      <c r="I1148" t="n">
        <v>0</v>
      </c>
      <c r="J1148" s="31" t="n">
        <v>0</v>
      </c>
      <c r="K1148" s="32" t="n">
        <v>0</v>
      </c>
      <c r="L1148" s="31" t="n">
        <v>0</v>
      </c>
      <c r="M1148" s="48" t="n"/>
      <c r="N1148" s="48" t="n"/>
      <c r="O1148" s="49" t="n"/>
      <c r="P1148" t="inlineStr">
        <is>
          <t>no NHL record - import or junior</t>
        </is>
      </c>
    </row>
    <row r="1149">
      <c r="A1149" s="47" t="inlineStr">
        <is>
          <t>☐</t>
        </is>
      </c>
      <c r="B1149" t="inlineStr">
        <is>
          <t>Bogdans Hodass</t>
        </is>
      </c>
      <c r="C1149" t="inlineStr">
        <is>
          <t>(N/A)</t>
        </is>
      </c>
      <c r="D1149" t="inlineStr">
        <is>
          <t>D</t>
        </is>
      </c>
      <c r="E1149" t="n">
        <v>23</v>
      </c>
      <c r="F1149" t="n">
        <v>0</v>
      </c>
      <c r="G1149" t="inlineStr">
        <is>
          <t>YES</t>
        </is>
      </c>
      <c r="I1149" t="n">
        <v>0</v>
      </c>
      <c r="J1149" s="31" t="n">
        <v>0</v>
      </c>
      <c r="K1149" s="32" t="n">
        <v>0</v>
      </c>
      <c r="L1149" s="31" t="n">
        <v>0</v>
      </c>
      <c r="M1149" s="48" t="n"/>
      <c r="N1149" s="48" t="n"/>
      <c r="O1149" s="49" t="n"/>
    </row>
    <row r="1150">
      <c r="A1150" s="47" t="inlineStr">
        <is>
          <t>☐</t>
        </is>
      </c>
      <c r="B1150" t="inlineStr">
        <is>
          <t>Boris Borin</t>
        </is>
      </c>
      <c r="C1150" t="inlineStr">
        <is>
          <t>(N/A)</t>
        </is>
      </c>
      <c r="D1150" t="inlineStr">
        <is>
          <t>F</t>
        </is>
      </c>
      <c r="E1150" t="n">
        <v>18</v>
      </c>
      <c r="F1150" t="n">
        <v>0</v>
      </c>
      <c r="G1150" t="inlineStr">
        <is>
          <t>YES</t>
        </is>
      </c>
      <c r="I1150" t="n">
        <v>0</v>
      </c>
      <c r="J1150" s="31" t="n">
        <v>0</v>
      </c>
      <c r="K1150" s="32" t="n">
        <v>0</v>
      </c>
      <c r="L1150" s="31" t="n">
        <v>0</v>
      </c>
      <c r="M1150" s="48" t="n"/>
      <c r="N1150" s="48" t="n"/>
      <c r="O1150" s="49" t="n"/>
      <c r="P1150" t="inlineStr">
        <is>
          <t>no NHL record - import or junior</t>
        </is>
      </c>
    </row>
    <row r="1151">
      <c r="A1151" s="47" t="inlineStr">
        <is>
          <t>☐</t>
        </is>
      </c>
      <c r="B1151" t="inlineStr">
        <is>
          <t>Boston Buckberger</t>
        </is>
      </c>
      <c r="C1151" t="inlineStr">
        <is>
          <t>CBJ</t>
        </is>
      </c>
      <c r="D1151" t="inlineStr">
        <is>
          <t>D</t>
        </is>
      </c>
      <c r="E1151" t="n">
        <v>23</v>
      </c>
      <c r="F1151" t="n">
        <v>0</v>
      </c>
      <c r="G1151" t="inlineStr">
        <is>
          <t>YES</t>
        </is>
      </c>
      <c r="I1151" t="n">
        <v>0</v>
      </c>
      <c r="J1151" s="31" t="n">
        <v>0</v>
      </c>
      <c r="K1151" s="32" t="n">
        <v>0</v>
      </c>
      <c r="L1151" s="31" t="n">
        <v>0</v>
      </c>
      <c r="M1151" s="48" t="n"/>
      <c r="N1151" s="48" t="n"/>
      <c r="O1151" s="49" t="n"/>
    </row>
    <row r="1152">
      <c r="A1152" s="47" t="inlineStr">
        <is>
          <t>☐</t>
        </is>
      </c>
      <c r="B1152" t="inlineStr">
        <is>
          <t>Bowden Singleton</t>
        </is>
      </c>
      <c r="C1152" t="inlineStr">
        <is>
          <t>(N/A)</t>
        </is>
      </c>
      <c r="D1152" t="inlineStr">
        <is>
          <t>F</t>
        </is>
      </c>
      <c r="E1152" t="n">
        <v>22</v>
      </c>
      <c r="F1152" t="n">
        <v>0</v>
      </c>
      <c r="G1152" t="inlineStr">
        <is>
          <t>YES</t>
        </is>
      </c>
      <c r="I1152" t="n">
        <v>0</v>
      </c>
      <c r="J1152" s="31" t="n">
        <v>0</v>
      </c>
      <c r="K1152" s="32" t="n">
        <v>0</v>
      </c>
      <c r="L1152" s="31" t="n">
        <v>0</v>
      </c>
      <c r="M1152" s="48" t="n"/>
      <c r="N1152" s="48" t="n"/>
      <c r="O1152" s="49" t="n"/>
      <c r="P1152" t="inlineStr">
        <is>
          <t>no NHL record - import or junior</t>
        </is>
      </c>
    </row>
    <row r="1153">
      <c r="A1153" s="47" t="inlineStr">
        <is>
          <t>☐</t>
        </is>
      </c>
      <c r="B1153" t="inlineStr">
        <is>
          <t>Brad Gardiner</t>
        </is>
      </c>
      <c r="C1153" t="inlineStr">
        <is>
          <t>DAL</t>
        </is>
      </c>
      <c r="D1153" t="inlineStr">
        <is>
          <t>F</t>
        </is>
      </c>
      <c r="E1153" t="n">
        <v>21</v>
      </c>
      <c r="F1153" t="n">
        <v>0</v>
      </c>
      <c r="G1153" t="inlineStr">
        <is>
          <t>YES</t>
        </is>
      </c>
      <c r="I1153" t="n">
        <v>0</v>
      </c>
      <c r="J1153" s="31" t="n">
        <v>0</v>
      </c>
      <c r="K1153" s="32" t="n">
        <v>0</v>
      </c>
      <c r="L1153" s="31" t="n">
        <v>0</v>
      </c>
      <c r="M1153" s="48" t="n"/>
      <c r="N1153" s="48" t="n"/>
      <c r="O1153" s="49" t="n"/>
    </row>
    <row r="1154">
      <c r="A1154" s="47" t="inlineStr">
        <is>
          <t>☐</t>
        </is>
      </c>
      <c r="B1154" t="inlineStr">
        <is>
          <t>Braden Hache</t>
        </is>
      </c>
      <c r="C1154" t="inlineStr">
        <is>
          <t>SJS</t>
        </is>
      </c>
      <c r="D1154" t="inlineStr">
        <is>
          <t>D</t>
        </is>
      </c>
      <c r="E1154" t="n">
        <v>23</v>
      </c>
      <c r="F1154" t="n">
        <v>0</v>
      </c>
      <c r="G1154" t="inlineStr">
        <is>
          <t>YES</t>
        </is>
      </c>
      <c r="I1154" t="n">
        <v>0</v>
      </c>
      <c r="J1154" s="31" t="n">
        <v>0</v>
      </c>
      <c r="K1154" s="32" t="n">
        <v>0</v>
      </c>
      <c r="L1154" s="31" t="n">
        <v>0</v>
      </c>
      <c r="M1154" s="48" t="n"/>
      <c r="N1154" s="48" t="n"/>
      <c r="O1154" s="49" t="n"/>
    </row>
    <row r="1155">
      <c r="A1155" s="47" t="inlineStr">
        <is>
          <t>☐</t>
        </is>
      </c>
      <c r="B1155" t="inlineStr">
        <is>
          <t>Braden Holt</t>
        </is>
      </c>
      <c r="C1155" t="inlineStr">
        <is>
          <t>(N/A)</t>
        </is>
      </c>
      <c r="D1155" t="inlineStr">
        <is>
          <t>G</t>
        </is>
      </c>
      <c r="E1155" t="n">
        <v>23</v>
      </c>
      <c r="F1155" t="n">
        <v>0</v>
      </c>
      <c r="G1155" t="inlineStr">
        <is>
          <t>YES</t>
        </is>
      </c>
      <c r="I1155" t="n">
        <v>0</v>
      </c>
      <c r="J1155" s="31" t="n">
        <v>0</v>
      </c>
      <c r="K1155" s="32" t="n">
        <v>0</v>
      </c>
      <c r="L1155" s="31" t="n">
        <v>0</v>
      </c>
      <c r="M1155" s="48" t="n"/>
      <c r="N1155" s="48" t="n"/>
      <c r="O1155" s="49" t="n"/>
    </row>
    <row r="1156">
      <c r="A1156" s="47" t="inlineStr">
        <is>
          <t>☐</t>
        </is>
      </c>
      <c r="B1156" t="inlineStr">
        <is>
          <t>Brady Stonehouse</t>
        </is>
      </c>
      <c r="C1156" t="inlineStr">
        <is>
          <t>EDM</t>
        </is>
      </c>
      <c r="D1156" t="inlineStr">
        <is>
          <t>F</t>
        </is>
      </c>
      <c r="E1156" t="n">
        <v>22</v>
      </c>
      <c r="F1156" t="n">
        <v>0</v>
      </c>
      <c r="G1156" t="inlineStr">
        <is>
          <t>YES</t>
        </is>
      </c>
      <c r="I1156" t="n">
        <v>0</v>
      </c>
      <c r="J1156" s="31" t="n">
        <v>0</v>
      </c>
      <c r="K1156" s="32" t="n">
        <v>0</v>
      </c>
      <c r="L1156" s="31" t="n">
        <v>0</v>
      </c>
      <c r="M1156" s="48" t="n"/>
      <c r="N1156" s="48" t="n"/>
      <c r="O1156" s="49" t="n"/>
    </row>
    <row r="1157">
      <c r="A1157" s="47" t="inlineStr">
        <is>
          <t>☐</t>
        </is>
      </c>
      <c r="B1157" t="inlineStr">
        <is>
          <t>Brayden Edwards</t>
        </is>
      </c>
      <c r="C1157" t="inlineStr">
        <is>
          <t>PIT</t>
        </is>
      </c>
      <c r="D1157" t="inlineStr">
        <is>
          <t>F</t>
        </is>
      </c>
      <c r="E1157" t="n">
        <v>21</v>
      </c>
      <c r="F1157" t="n">
        <v>0</v>
      </c>
      <c r="G1157" t="inlineStr">
        <is>
          <t>YES</t>
        </is>
      </c>
      <c r="I1157" t="n">
        <v>0</v>
      </c>
      <c r="J1157" s="31" t="n">
        <v>0</v>
      </c>
      <c r="K1157" s="32" t="n">
        <v>0</v>
      </c>
      <c r="L1157" s="31" t="n">
        <v>0</v>
      </c>
      <c r="M1157" s="48" t="n"/>
      <c r="N1157" s="48" t="n"/>
      <c r="O1157" s="49" t="n"/>
    </row>
    <row r="1158">
      <c r="A1158" s="47" t="inlineStr">
        <is>
          <t>☐</t>
        </is>
      </c>
      <c r="B1158" t="inlineStr">
        <is>
          <t>Brayden Schuurman</t>
        </is>
      </c>
      <c r="C1158" t="inlineStr">
        <is>
          <t>(N/A)</t>
        </is>
      </c>
      <c r="D1158" t="inlineStr">
        <is>
          <t>F</t>
        </is>
      </c>
      <c r="E1158" t="n">
        <v>22</v>
      </c>
      <c r="F1158" t="n">
        <v>0</v>
      </c>
      <c r="G1158" t="inlineStr">
        <is>
          <t>YES</t>
        </is>
      </c>
      <c r="I1158" t="n">
        <v>0</v>
      </c>
      <c r="J1158" s="31" t="n">
        <v>0</v>
      </c>
      <c r="K1158" s="32" t="n">
        <v>0</v>
      </c>
      <c r="L1158" s="31" t="n">
        <v>0</v>
      </c>
      <c r="M1158" s="48" t="n"/>
      <c r="N1158" s="48" t="n"/>
      <c r="O1158" s="49" t="n"/>
    </row>
    <row r="1159">
      <c r="A1159" s="47" t="inlineStr">
        <is>
          <t>☐</t>
        </is>
      </c>
      <c r="B1159" t="inlineStr">
        <is>
          <t>Braydon McCallum</t>
        </is>
      </c>
      <c r="C1159" t="inlineStr">
        <is>
          <t>CAR</t>
        </is>
      </c>
      <c r="D1159" t="inlineStr">
        <is>
          <t>F</t>
        </is>
      </c>
      <c r="E1159" t="n">
        <v>20</v>
      </c>
      <c r="F1159" t="n">
        <v>0</v>
      </c>
      <c r="G1159" t="inlineStr">
        <is>
          <t>YES</t>
        </is>
      </c>
      <c r="I1159" t="n">
        <v>0</v>
      </c>
      <c r="J1159" s="31" t="n">
        <v>0</v>
      </c>
      <c r="K1159" s="32" t="n">
        <v>0</v>
      </c>
      <c r="L1159" s="31" t="n">
        <v>0</v>
      </c>
      <c r="M1159" s="48" t="n"/>
      <c r="N1159" s="48" t="n"/>
      <c r="O1159" s="49" t="n"/>
    </row>
    <row r="1160">
      <c r="A1160" s="47" t="inlineStr">
        <is>
          <t>☐</t>
        </is>
      </c>
      <c r="B1160" t="inlineStr">
        <is>
          <t>Brennan Ali</t>
        </is>
      </c>
      <c r="C1160" t="inlineStr">
        <is>
          <t>DET</t>
        </is>
      </c>
      <c r="D1160" t="inlineStr">
        <is>
          <t>F</t>
        </is>
      </c>
      <c r="E1160" t="n">
        <v>22</v>
      </c>
      <c r="F1160" t="n">
        <v>0</v>
      </c>
      <c r="G1160" t="inlineStr">
        <is>
          <t>YES</t>
        </is>
      </c>
      <c r="I1160" t="n">
        <v>0</v>
      </c>
      <c r="J1160" s="31" t="n">
        <v>0</v>
      </c>
      <c r="K1160" s="32" t="n">
        <v>0</v>
      </c>
      <c r="L1160" s="31" t="n">
        <v>0</v>
      </c>
      <c r="M1160" s="48" t="n"/>
      <c r="N1160" s="48" t="n"/>
      <c r="O1160" s="49" t="n"/>
    </row>
    <row r="1161">
      <c r="A1161" s="47" t="inlineStr">
        <is>
          <t>☐</t>
        </is>
      </c>
      <c r="B1161" t="inlineStr">
        <is>
          <t>Brett Hyland</t>
        </is>
      </c>
      <c r="C1161" t="inlineStr">
        <is>
          <t>WSH</t>
        </is>
      </c>
      <c r="D1161" t="inlineStr">
        <is>
          <t>F</t>
        </is>
      </c>
      <c r="E1161" t="n">
        <v>23</v>
      </c>
      <c r="F1161" t="n">
        <v>0</v>
      </c>
      <c r="G1161" t="inlineStr">
        <is>
          <t>YES</t>
        </is>
      </c>
      <c r="I1161" t="n">
        <v>0</v>
      </c>
      <c r="J1161" s="31" t="n">
        <v>0</v>
      </c>
      <c r="K1161" s="32" t="n">
        <v>0</v>
      </c>
      <c r="L1161" s="31" t="n">
        <v>0</v>
      </c>
      <c r="M1161" s="48" t="n"/>
      <c r="N1161" s="48" t="n"/>
      <c r="O1161" s="49" t="n"/>
    </row>
    <row r="1162">
      <c r="A1162" s="47" t="inlineStr">
        <is>
          <t>☐</t>
        </is>
      </c>
      <c r="B1162" t="inlineStr">
        <is>
          <t>Brett Mirwald</t>
        </is>
      </c>
      <c r="C1162" t="inlineStr">
        <is>
          <t>(N/A)</t>
        </is>
      </c>
      <c r="D1162" t="inlineStr">
        <is>
          <t>G</t>
        </is>
      </c>
      <c r="E1162" t="n">
        <v>22</v>
      </c>
      <c r="F1162" t="n">
        <v>0</v>
      </c>
      <c r="G1162" t="inlineStr">
        <is>
          <t>YES</t>
        </is>
      </c>
      <c r="I1162" t="n">
        <v>0</v>
      </c>
      <c r="J1162" s="31" t="n">
        <v>0</v>
      </c>
      <c r="K1162" s="32" t="n">
        <v>0</v>
      </c>
      <c r="L1162" s="31" t="n">
        <v>0</v>
      </c>
      <c r="M1162" s="48" t="n"/>
      <c r="N1162" s="48" t="n"/>
      <c r="O1162" s="49" t="n"/>
    </row>
    <row r="1163">
      <c r="A1163" s="47" t="inlineStr">
        <is>
          <t>☐</t>
        </is>
      </c>
      <c r="B1163" t="inlineStr">
        <is>
          <t>Brian McFadden</t>
        </is>
      </c>
      <c r="C1163" t="inlineStr">
        <is>
          <t>WSH</t>
        </is>
      </c>
      <c r="D1163" t="inlineStr">
        <is>
          <t>D</t>
        </is>
      </c>
      <c r="E1163" t="n">
        <v>18</v>
      </c>
      <c r="F1163" t="n">
        <v>0</v>
      </c>
      <c r="G1163" t="inlineStr">
        <is>
          <t>YES</t>
        </is>
      </c>
      <c r="H1163" t="n">
        <v>144</v>
      </c>
      <c r="I1163" t="n">
        <v>0</v>
      </c>
      <c r="J1163" s="31" t="n">
        <v>0</v>
      </c>
      <c r="K1163" s="32" t="n">
        <v>0</v>
      </c>
      <c r="L1163" s="31" t="n">
        <v>0</v>
      </c>
      <c r="M1163" s="48" t="n"/>
      <c r="N1163" s="48" t="n"/>
      <c r="O1163" s="49" t="n"/>
    </row>
    <row r="1164">
      <c r="A1164" s="47" t="inlineStr">
        <is>
          <t>☐</t>
        </is>
      </c>
      <c r="B1164" t="inlineStr">
        <is>
          <t>Brian Nicholas</t>
        </is>
      </c>
      <c r="C1164" t="inlineStr">
        <is>
          <t>(N/A)</t>
        </is>
      </c>
      <c r="D1164" t="inlineStr">
        <is>
          <t>F</t>
        </is>
      </c>
      <c r="E1164" t="n">
        <v>21</v>
      </c>
      <c r="F1164" t="n">
        <v>0</v>
      </c>
      <c r="G1164" t="inlineStr">
        <is>
          <t>YES</t>
        </is>
      </c>
      <c r="I1164" t="n">
        <v>0</v>
      </c>
      <c r="J1164" s="31" t="n">
        <v>0</v>
      </c>
      <c r="K1164" s="32" t="n">
        <v>0</v>
      </c>
      <c r="L1164" s="31" t="n">
        <v>0</v>
      </c>
      <c r="M1164" s="48" t="n"/>
      <c r="N1164" s="48" t="n"/>
      <c r="O1164" s="49" t="n"/>
      <c r="P1164" t="inlineStr">
        <is>
          <t>no NHL record - import or junior</t>
        </is>
      </c>
    </row>
    <row r="1165">
      <c r="A1165" s="47" t="inlineStr">
        <is>
          <t>☐</t>
        </is>
      </c>
      <c r="B1165" t="inlineStr">
        <is>
          <t>Briley Wood</t>
        </is>
      </c>
      <c r="C1165" t="inlineStr">
        <is>
          <t>COL</t>
        </is>
      </c>
      <c r="D1165" t="inlineStr">
        <is>
          <t>F</t>
        </is>
      </c>
      <c r="E1165" t="n">
        <v>23</v>
      </c>
      <c r="F1165" t="n">
        <v>0</v>
      </c>
      <c r="G1165" t="inlineStr">
        <is>
          <t>YES</t>
        </is>
      </c>
      <c r="I1165" t="n">
        <v>0</v>
      </c>
      <c r="J1165" s="31" t="n">
        <v>0</v>
      </c>
      <c r="K1165" s="32" t="n">
        <v>0</v>
      </c>
      <c r="L1165" s="31" t="n">
        <v>0</v>
      </c>
      <c r="M1165" s="48" t="n"/>
      <c r="N1165" s="48" t="n"/>
      <c r="O1165" s="49" t="n"/>
    </row>
    <row r="1166">
      <c r="A1166" s="47" t="inlineStr">
        <is>
          <t>☐</t>
        </is>
      </c>
      <c r="B1166" t="inlineStr">
        <is>
          <t>Brody Crane</t>
        </is>
      </c>
      <c r="C1166" t="inlineStr">
        <is>
          <t>(N/A)</t>
        </is>
      </c>
      <c r="D1166" t="inlineStr">
        <is>
          <t>F</t>
        </is>
      </c>
      <c r="E1166" t="n">
        <v>22</v>
      </c>
      <c r="F1166" t="n">
        <v>0</v>
      </c>
      <c r="G1166" t="inlineStr">
        <is>
          <t>YES</t>
        </is>
      </c>
      <c r="I1166" t="n">
        <v>0</v>
      </c>
      <c r="J1166" s="31" t="n">
        <v>0</v>
      </c>
      <c r="K1166" s="32" t="n">
        <v>0</v>
      </c>
      <c r="L1166" s="31" t="n">
        <v>0</v>
      </c>
      <c r="M1166" s="48" t="n"/>
      <c r="N1166" s="48" t="n"/>
      <c r="O1166" s="49" t="n"/>
    </row>
    <row r="1167">
      <c r="A1167" s="47" t="inlineStr">
        <is>
          <t>☐</t>
        </is>
      </c>
      <c r="B1167" t="inlineStr">
        <is>
          <t>Bronson Ride</t>
        </is>
      </c>
      <c r="C1167" t="inlineStr">
        <is>
          <t>VGK</t>
        </is>
      </c>
      <c r="D1167" t="inlineStr">
        <is>
          <t>D</t>
        </is>
      </c>
      <c r="E1167" t="n">
        <v>21</v>
      </c>
      <c r="F1167" t="n">
        <v>0</v>
      </c>
      <c r="G1167" t="inlineStr">
        <is>
          <t>YES</t>
        </is>
      </c>
      <c r="I1167" t="n">
        <v>0</v>
      </c>
      <c r="J1167" s="31" t="n">
        <v>0</v>
      </c>
      <c r="K1167" s="32" t="n">
        <v>0</v>
      </c>
      <c r="L1167" s="31" t="n">
        <v>0</v>
      </c>
      <c r="M1167" s="48" t="n"/>
      <c r="N1167" s="48" t="n"/>
      <c r="O1167" s="49" t="n"/>
    </row>
    <row r="1168">
      <c r="A1168" s="47" t="inlineStr">
        <is>
          <t>☐</t>
        </is>
      </c>
      <c r="B1168" t="inlineStr">
        <is>
          <t>Bruno Osmanis</t>
        </is>
      </c>
      <c r="C1168" t="inlineStr">
        <is>
          <t>(N/A)</t>
        </is>
      </c>
      <c r="D1168" t="inlineStr">
        <is>
          <t>F</t>
        </is>
      </c>
      <c r="E1168" t="n">
        <v>19</v>
      </c>
      <c r="F1168" t="n">
        <v>0</v>
      </c>
      <c r="G1168" t="inlineStr">
        <is>
          <t>YES</t>
        </is>
      </c>
      <c r="I1168" t="n">
        <v>0</v>
      </c>
      <c r="J1168" s="31" t="n">
        <v>0</v>
      </c>
      <c r="K1168" s="32" t="n">
        <v>0</v>
      </c>
      <c r="L1168" s="31" t="n">
        <v>0</v>
      </c>
      <c r="M1168" s="48" t="n"/>
      <c r="N1168" s="48" t="n"/>
      <c r="O1168" s="49" t="n"/>
      <c r="P1168" t="inlineStr">
        <is>
          <t>no NHL record - import or junior</t>
        </is>
      </c>
    </row>
    <row r="1169">
      <c r="A1169" s="47" t="inlineStr">
        <is>
          <t>☐</t>
        </is>
      </c>
      <c r="B1169" t="inlineStr">
        <is>
          <t>Bryce Montgomery</t>
        </is>
      </c>
      <c r="C1169" t="inlineStr">
        <is>
          <t>CAR</t>
        </is>
      </c>
      <c r="D1169" t="inlineStr">
        <is>
          <t>D</t>
        </is>
      </c>
      <c r="E1169" t="n">
        <v>23</v>
      </c>
      <c r="F1169" t="n">
        <v>0</v>
      </c>
      <c r="G1169" t="inlineStr">
        <is>
          <t>YES</t>
        </is>
      </c>
      <c r="I1169" t="n">
        <v>0</v>
      </c>
      <c r="J1169" s="31" t="n">
        <v>0</v>
      </c>
      <c r="K1169" s="32" t="n">
        <v>0</v>
      </c>
      <c r="L1169" s="31" t="n">
        <v>0</v>
      </c>
      <c r="M1169" s="48" t="n"/>
      <c r="N1169" s="48" t="n"/>
      <c r="O1169" s="49" t="n"/>
    </row>
    <row r="1170">
      <c r="A1170" s="47" t="inlineStr">
        <is>
          <t>☐</t>
        </is>
      </c>
      <c r="B1170" t="inlineStr">
        <is>
          <t>C.J. Foley</t>
        </is>
      </c>
      <c r="C1170" t="inlineStr">
        <is>
          <t>(N/A)</t>
        </is>
      </c>
      <c r="D1170" t="inlineStr">
        <is>
          <t>D</t>
        </is>
      </c>
      <c r="E1170" t="n">
        <v>22</v>
      </c>
      <c r="F1170" t="n">
        <v>0</v>
      </c>
      <c r="G1170" t="inlineStr">
        <is>
          <t>YES</t>
        </is>
      </c>
      <c r="I1170" t="n">
        <v>0</v>
      </c>
      <c r="J1170" s="31" t="n">
        <v>0</v>
      </c>
      <c r="K1170" s="32" t="n">
        <v>0</v>
      </c>
      <c r="L1170" s="31" t="n">
        <v>0</v>
      </c>
      <c r="M1170" s="48" t="n"/>
      <c r="N1170" s="48" t="n"/>
      <c r="O1170" s="49" t="n"/>
      <c r="P1170" t="inlineStr">
        <is>
          <t>no NHL record - import or junior</t>
        </is>
      </c>
    </row>
    <row r="1171">
      <c r="A1171" s="47" t="inlineStr">
        <is>
          <t>☐</t>
        </is>
      </c>
      <c r="B1171" t="inlineStr">
        <is>
          <t>Cade Ahrenholz</t>
        </is>
      </c>
      <c r="C1171" t="inlineStr">
        <is>
          <t>(N/A)</t>
        </is>
      </c>
      <c r="D1171" t="inlineStr">
        <is>
          <t>F</t>
        </is>
      </c>
      <c r="E1171" t="n">
        <v>23</v>
      </c>
      <c r="F1171" t="n">
        <v>0</v>
      </c>
      <c r="G1171" t="inlineStr">
        <is>
          <t>YES</t>
        </is>
      </c>
      <c r="I1171" t="n">
        <v>0</v>
      </c>
      <c r="J1171" s="31" t="n">
        <v>0</v>
      </c>
      <c r="K1171" s="32" t="n">
        <v>0</v>
      </c>
      <c r="L1171" s="31" t="n">
        <v>0</v>
      </c>
      <c r="M1171" s="48" t="n"/>
      <c r="N1171" s="48" t="n"/>
      <c r="O1171" s="49" t="n"/>
      <c r="P1171" t="inlineStr">
        <is>
          <t>no NHL record - import or junior</t>
        </is>
      </c>
    </row>
    <row r="1172">
      <c r="A1172" s="47" t="inlineStr">
        <is>
          <t>☐</t>
        </is>
      </c>
      <c r="B1172" t="inlineStr">
        <is>
          <t>Cade Littler</t>
        </is>
      </c>
      <c r="C1172" t="inlineStr">
        <is>
          <t>CGY</t>
        </is>
      </c>
      <c r="D1172" t="inlineStr">
        <is>
          <t>F</t>
        </is>
      </c>
      <c r="E1172" t="n">
        <v>22</v>
      </c>
      <c r="F1172" t="n">
        <v>0</v>
      </c>
      <c r="G1172" t="inlineStr">
        <is>
          <t>YES</t>
        </is>
      </c>
      <c r="I1172" t="n">
        <v>0</v>
      </c>
      <c r="J1172" s="31" t="n">
        <v>0</v>
      </c>
      <c r="K1172" s="32" t="n">
        <v>0</v>
      </c>
      <c r="L1172" s="31" t="n">
        <v>0</v>
      </c>
      <c r="M1172" s="48" t="n"/>
      <c r="N1172" s="48" t="n"/>
      <c r="O1172" s="49" t="n"/>
    </row>
    <row r="1173">
      <c r="A1173" s="47" t="inlineStr">
        <is>
          <t>☐</t>
        </is>
      </c>
      <c r="B1173" t="inlineStr">
        <is>
          <t>Caden Brown</t>
        </is>
      </c>
      <c r="C1173" t="inlineStr">
        <is>
          <t>(N/A)</t>
        </is>
      </c>
      <c r="D1173" t="inlineStr">
        <is>
          <t>F</t>
        </is>
      </c>
      <c r="E1173" t="n">
        <v>23</v>
      </c>
      <c r="F1173" t="n">
        <v>0</v>
      </c>
      <c r="G1173" t="inlineStr">
        <is>
          <t>YES</t>
        </is>
      </c>
      <c r="I1173" t="n">
        <v>0</v>
      </c>
      <c r="J1173" s="31" t="n">
        <v>0</v>
      </c>
      <c r="K1173" s="32" t="n">
        <v>0</v>
      </c>
      <c r="L1173" s="31" t="n">
        <v>0</v>
      </c>
      <c r="M1173" s="48" t="n"/>
      <c r="N1173" s="48" t="n"/>
      <c r="O1173" s="49" t="n"/>
    </row>
    <row r="1174">
      <c r="A1174" s="47" t="inlineStr">
        <is>
          <t>☐</t>
        </is>
      </c>
      <c r="B1174" t="inlineStr">
        <is>
          <t>Caelan Joudrey</t>
        </is>
      </c>
      <c r="C1174" t="inlineStr">
        <is>
          <t>(N/A)</t>
        </is>
      </c>
      <c r="D1174" t="inlineStr">
        <is>
          <t>F</t>
        </is>
      </c>
      <c r="E1174" t="n">
        <v>18</v>
      </c>
      <c r="F1174" t="n">
        <v>0</v>
      </c>
      <c r="G1174" t="inlineStr">
        <is>
          <t>YES</t>
        </is>
      </c>
      <c r="I1174" t="n">
        <v>0</v>
      </c>
      <c r="J1174" s="31" t="n">
        <v>0</v>
      </c>
      <c r="K1174" s="32" t="n">
        <v>0</v>
      </c>
      <c r="L1174" s="31" t="n">
        <v>0</v>
      </c>
      <c r="M1174" s="48" t="n"/>
      <c r="N1174" s="48" t="n"/>
      <c r="O1174" s="49" t="n"/>
    </row>
    <row r="1175">
      <c r="A1175" s="47" t="inlineStr">
        <is>
          <t>☐</t>
        </is>
      </c>
      <c r="B1175" t="inlineStr">
        <is>
          <t>Cal Thomas</t>
        </is>
      </c>
      <c r="C1175" t="inlineStr">
        <is>
          <t>UTA</t>
        </is>
      </c>
      <c r="D1175" t="inlineStr">
        <is>
          <t>D</t>
        </is>
      </c>
      <c r="E1175" t="n">
        <v>23</v>
      </c>
      <c r="F1175" t="n">
        <v>0</v>
      </c>
      <c r="G1175" t="inlineStr">
        <is>
          <t>YES</t>
        </is>
      </c>
      <c r="I1175" t="n">
        <v>0</v>
      </c>
      <c r="J1175" s="31" t="n">
        <v>0</v>
      </c>
      <c r="K1175" s="32" t="n">
        <v>0</v>
      </c>
      <c r="L1175" s="31" t="n">
        <v>0</v>
      </c>
      <c r="M1175" s="48" t="n"/>
      <c r="N1175" s="48" t="n"/>
      <c r="O1175" s="49" t="n"/>
    </row>
    <row r="1176">
      <c r="A1176" s="47" t="inlineStr">
        <is>
          <t>☐</t>
        </is>
      </c>
      <c r="B1176" t="inlineStr">
        <is>
          <t>Caleb Mitchell</t>
        </is>
      </c>
      <c r="C1176" t="inlineStr">
        <is>
          <t>(N/A)</t>
        </is>
      </c>
      <c r="D1176" t="inlineStr">
        <is>
          <t>D</t>
        </is>
      </c>
      <c r="E1176" t="n">
        <v>18</v>
      </c>
      <c r="F1176" t="n">
        <v>0</v>
      </c>
      <c r="G1176" t="inlineStr">
        <is>
          <t>YES</t>
        </is>
      </c>
      <c r="I1176" t="n">
        <v>0</v>
      </c>
      <c r="J1176" s="31" t="n">
        <v>0</v>
      </c>
      <c r="K1176" s="32" t="n">
        <v>0</v>
      </c>
      <c r="L1176" s="31" t="n">
        <v>0</v>
      </c>
      <c r="M1176" s="48" t="n"/>
      <c r="N1176" s="48" t="n"/>
      <c r="O1176" s="49" t="n"/>
      <c r="P1176" t="inlineStr">
        <is>
          <t>no NHL record - import or junior</t>
        </is>
      </c>
    </row>
    <row r="1177">
      <c r="A1177" s="47" t="inlineStr">
        <is>
          <t>☐</t>
        </is>
      </c>
      <c r="B1177" t="inlineStr">
        <is>
          <t>Calem Mangone</t>
        </is>
      </c>
      <c r="C1177" t="inlineStr">
        <is>
          <t>(N/A)</t>
        </is>
      </c>
      <c r="D1177" t="inlineStr">
        <is>
          <t>F</t>
        </is>
      </c>
      <c r="E1177" t="n">
        <v>21</v>
      </c>
      <c r="F1177" t="n">
        <v>0</v>
      </c>
      <c r="G1177" t="inlineStr">
        <is>
          <t>YES</t>
        </is>
      </c>
      <c r="I1177" t="n">
        <v>0</v>
      </c>
      <c r="J1177" s="31" t="n">
        <v>0</v>
      </c>
      <c r="K1177" s="32" t="n">
        <v>0</v>
      </c>
      <c r="L1177" s="31" t="n">
        <v>0</v>
      </c>
      <c r="M1177" s="48" t="n"/>
      <c r="N1177" s="48" t="n"/>
      <c r="O1177" s="49" t="n"/>
    </row>
    <row r="1178">
      <c r="A1178" s="47" t="inlineStr">
        <is>
          <t>☐</t>
        </is>
      </c>
      <c r="B1178" t="inlineStr">
        <is>
          <t>Callum Croskery</t>
        </is>
      </c>
      <c r="C1178" t="inlineStr">
        <is>
          <t>(N/A)</t>
        </is>
      </c>
      <c r="D1178" t="inlineStr">
        <is>
          <t>D</t>
        </is>
      </c>
      <c r="E1178" t="n">
        <v>18</v>
      </c>
      <c r="F1178" t="n">
        <v>0</v>
      </c>
      <c r="G1178" t="inlineStr">
        <is>
          <t>YES</t>
        </is>
      </c>
      <c r="I1178" t="n">
        <v>0</v>
      </c>
      <c r="J1178" s="31" t="n">
        <v>0</v>
      </c>
      <c r="K1178" s="32" t="n">
        <v>0</v>
      </c>
      <c r="L1178" s="31" t="n">
        <v>0</v>
      </c>
      <c r="M1178" s="48" t="n"/>
      <c r="N1178" s="48" t="n"/>
      <c r="O1178" s="49" t="n"/>
    </row>
    <row r="1179">
      <c r="A1179" s="47" t="inlineStr">
        <is>
          <t>☐</t>
        </is>
      </c>
      <c r="B1179" t="inlineStr">
        <is>
          <t>Calvin Vachon</t>
        </is>
      </c>
      <c r="C1179" t="inlineStr">
        <is>
          <t>(N/A)</t>
        </is>
      </c>
      <c r="D1179" t="inlineStr">
        <is>
          <t>G</t>
        </is>
      </c>
      <c r="E1179" t="n">
        <v>21</v>
      </c>
      <c r="F1179" t="n">
        <v>0</v>
      </c>
      <c r="G1179" t="inlineStr">
        <is>
          <t>YES</t>
        </is>
      </c>
      <c r="I1179" t="n">
        <v>0</v>
      </c>
      <c r="J1179" s="31" t="n">
        <v>0</v>
      </c>
      <c r="K1179" s="32" t="n">
        <v>0</v>
      </c>
      <c r="L1179" s="31" t="n">
        <v>0</v>
      </c>
      <c r="M1179" s="48" t="n"/>
      <c r="N1179" s="48" t="n"/>
      <c r="O1179" s="49" t="n"/>
      <c r="P1179" t="inlineStr">
        <is>
          <t>no NHL record - import or junior</t>
        </is>
      </c>
    </row>
    <row r="1180">
      <c r="A1180" s="47" t="inlineStr">
        <is>
          <t>☐</t>
        </is>
      </c>
      <c r="B1180" t="inlineStr">
        <is>
          <t>Cameron Chartrand</t>
        </is>
      </c>
      <c r="C1180" t="inlineStr">
        <is>
          <t>(N/A)</t>
        </is>
      </c>
      <c r="D1180" t="inlineStr">
        <is>
          <t>D</t>
        </is>
      </c>
      <c r="E1180" t="n">
        <v>18</v>
      </c>
      <c r="F1180" t="n">
        <v>0</v>
      </c>
      <c r="G1180" t="inlineStr">
        <is>
          <t>YES</t>
        </is>
      </c>
      <c r="I1180" t="n">
        <v>0</v>
      </c>
      <c r="J1180" s="31" t="n">
        <v>0</v>
      </c>
      <c r="K1180" s="32" t="n">
        <v>0</v>
      </c>
      <c r="L1180" s="31" t="n">
        <v>0</v>
      </c>
      <c r="M1180" s="48" t="n"/>
      <c r="N1180" s="48" t="n"/>
      <c r="O1180" s="49" t="n"/>
      <c r="P1180" t="inlineStr">
        <is>
          <t>no NHL record - import or junior</t>
        </is>
      </c>
    </row>
    <row r="1181">
      <c r="A1181" s="47" t="inlineStr">
        <is>
          <t>☐</t>
        </is>
      </c>
      <c r="B1181" t="inlineStr">
        <is>
          <t>Cameron Korpi</t>
        </is>
      </c>
      <c r="C1181" t="inlineStr">
        <is>
          <t>(N/A)</t>
        </is>
      </c>
      <c r="D1181" t="inlineStr">
        <is>
          <t>G</t>
        </is>
      </c>
      <c r="E1181" t="n">
        <v>22</v>
      </c>
      <c r="F1181" t="n">
        <v>0</v>
      </c>
      <c r="G1181" t="inlineStr">
        <is>
          <t>YES</t>
        </is>
      </c>
      <c r="I1181" t="n">
        <v>0</v>
      </c>
      <c r="J1181" s="31" t="n">
        <v>0</v>
      </c>
      <c r="K1181" s="32" t="n">
        <v>0</v>
      </c>
      <c r="L1181" s="31" t="n">
        <v>0</v>
      </c>
      <c r="M1181" s="48" t="n"/>
      <c r="N1181" s="48" t="n"/>
      <c r="O1181" s="49" t="n"/>
      <c r="P1181" t="inlineStr">
        <is>
          <t>no NHL record - import or junior</t>
        </is>
      </c>
    </row>
    <row r="1182">
      <c r="A1182" s="47" t="inlineStr">
        <is>
          <t>☐</t>
        </is>
      </c>
      <c r="B1182" t="inlineStr">
        <is>
          <t>Cameron Kuzma</t>
        </is>
      </c>
      <c r="C1182" t="inlineStr">
        <is>
          <t>(N/A)</t>
        </is>
      </c>
      <c r="D1182" t="inlineStr">
        <is>
          <t>F</t>
        </is>
      </c>
      <c r="E1182" t="n">
        <v>18</v>
      </c>
      <c r="F1182" t="n">
        <v>0</v>
      </c>
      <c r="G1182" t="inlineStr">
        <is>
          <t>YES</t>
        </is>
      </c>
      <c r="I1182" t="n">
        <v>0</v>
      </c>
      <c r="J1182" s="31" t="n">
        <v>0</v>
      </c>
      <c r="K1182" s="32" t="n">
        <v>0</v>
      </c>
      <c r="L1182" s="31" t="n">
        <v>0</v>
      </c>
      <c r="M1182" s="48" t="n"/>
      <c r="N1182" s="48" t="n"/>
      <c r="O1182" s="49" t="n"/>
      <c r="P1182" t="inlineStr">
        <is>
          <t>no NHL record - import or junior</t>
        </is>
      </c>
    </row>
    <row r="1183">
      <c r="A1183" s="47" t="inlineStr">
        <is>
          <t>☐</t>
        </is>
      </c>
      <c r="B1183" t="inlineStr">
        <is>
          <t>Cameron MacDonald</t>
        </is>
      </c>
      <c r="C1183" t="inlineStr">
        <is>
          <t>UTA</t>
        </is>
      </c>
      <c r="D1183" t="inlineStr">
        <is>
          <t>F</t>
        </is>
      </c>
      <c r="E1183" t="n">
        <v>23</v>
      </c>
      <c r="F1183" t="n">
        <v>0</v>
      </c>
      <c r="G1183" t="inlineStr">
        <is>
          <t>YES</t>
        </is>
      </c>
      <c r="I1183" t="n">
        <v>0</v>
      </c>
      <c r="J1183" s="31" t="n">
        <v>0</v>
      </c>
      <c r="K1183" s="32" t="n">
        <v>0</v>
      </c>
      <c r="L1183" s="31" t="n">
        <v>0</v>
      </c>
      <c r="M1183" s="48" t="n"/>
      <c r="N1183" s="48" t="n"/>
      <c r="O1183" s="49" t="n"/>
    </row>
    <row r="1184">
      <c r="A1184" s="47" t="inlineStr">
        <is>
          <t>☐</t>
        </is>
      </c>
      <c r="B1184" t="inlineStr">
        <is>
          <t>Cameron Whynot</t>
        </is>
      </c>
      <c r="C1184" t="inlineStr">
        <is>
          <t>(N/A)</t>
        </is>
      </c>
      <c r="D1184" t="inlineStr">
        <is>
          <t>D</t>
        </is>
      </c>
      <c r="E1184" t="n">
        <v>23</v>
      </c>
      <c r="F1184" t="n">
        <v>0</v>
      </c>
      <c r="G1184" t="inlineStr">
        <is>
          <t>YES</t>
        </is>
      </c>
      <c r="I1184" t="n">
        <v>0</v>
      </c>
      <c r="J1184" s="31" t="n">
        <v>0</v>
      </c>
      <c r="K1184" s="32" t="n">
        <v>0</v>
      </c>
      <c r="L1184" s="31" t="n">
        <v>0</v>
      </c>
      <c r="M1184" s="48" t="n"/>
      <c r="N1184" s="48" t="n"/>
      <c r="O1184" s="49" t="n"/>
    </row>
    <row r="1185">
      <c r="A1185" s="47" t="inlineStr">
        <is>
          <t>☐</t>
        </is>
      </c>
      <c r="B1185" t="inlineStr">
        <is>
          <t>Carl Axelsson</t>
        </is>
      </c>
      <c r="C1185" t="inlineStr">
        <is>
          <t>UTA</t>
        </is>
      </c>
      <c r="D1185" t="inlineStr">
        <is>
          <t>G</t>
        </is>
      </c>
      <c r="E1185" t="n">
        <v>19</v>
      </c>
      <c r="F1185" t="n">
        <v>0</v>
      </c>
      <c r="G1185" t="inlineStr">
        <is>
          <t>YES</t>
        </is>
      </c>
      <c r="H1185" t="n">
        <v>115</v>
      </c>
      <c r="I1185" t="n">
        <v>0</v>
      </c>
      <c r="J1185" s="31" t="n">
        <v>0</v>
      </c>
      <c r="K1185" s="32" t="n">
        <v>0</v>
      </c>
      <c r="L1185" s="31" t="n">
        <v>0</v>
      </c>
      <c r="M1185" s="48" t="n"/>
      <c r="N1185" s="48" t="n"/>
      <c r="O1185" s="49" t="n"/>
    </row>
    <row r="1186">
      <c r="A1186" s="47" t="inlineStr">
        <is>
          <t>☐</t>
        </is>
      </c>
      <c r="B1186" t="inlineStr">
        <is>
          <t>Carsen Musser</t>
        </is>
      </c>
      <c r="C1186" t="inlineStr">
        <is>
          <t>UTA</t>
        </is>
      </c>
      <c r="D1186" t="inlineStr">
        <is>
          <t>G</t>
        </is>
      </c>
      <c r="E1186" t="n">
        <v>21</v>
      </c>
      <c r="F1186" t="n">
        <v>0</v>
      </c>
      <c r="G1186" t="inlineStr">
        <is>
          <t>YES</t>
        </is>
      </c>
      <c r="I1186" t="n">
        <v>0</v>
      </c>
      <c r="J1186" s="31" t="n">
        <v>0</v>
      </c>
      <c r="K1186" s="32" t="n">
        <v>0</v>
      </c>
      <c r="L1186" s="31" t="n">
        <v>0</v>
      </c>
      <c r="M1186" s="48" t="n"/>
      <c r="N1186" s="48" t="n"/>
      <c r="O1186" s="49" t="n"/>
    </row>
    <row r="1187">
      <c r="A1187" s="47" t="inlineStr">
        <is>
          <t>☐</t>
        </is>
      </c>
      <c r="B1187" t="inlineStr">
        <is>
          <t>Carson Cameron</t>
        </is>
      </c>
      <c r="C1187" t="inlineStr">
        <is>
          <t>FLA</t>
        </is>
      </c>
      <c r="D1187" t="inlineStr">
        <is>
          <t>D</t>
        </is>
      </c>
      <c r="E1187" t="n">
        <v>19</v>
      </c>
      <c r="F1187" t="n">
        <v>0</v>
      </c>
      <c r="G1187" t="inlineStr">
        <is>
          <t>YES</t>
        </is>
      </c>
      <c r="I1187" t="n">
        <v>0</v>
      </c>
      <c r="J1187" s="31" t="n">
        <v>0</v>
      </c>
      <c r="K1187" s="32" t="n">
        <v>0</v>
      </c>
      <c r="L1187" s="31" t="n">
        <v>0</v>
      </c>
      <c r="M1187" s="48" t="n"/>
      <c r="N1187" s="48" t="n"/>
      <c r="O1187" s="49" t="n"/>
    </row>
    <row r="1188">
      <c r="A1188" s="47" t="inlineStr">
        <is>
          <t>☐</t>
        </is>
      </c>
      <c r="B1188" t="inlineStr">
        <is>
          <t>Carson Golder</t>
        </is>
      </c>
      <c r="C1188" t="inlineStr">
        <is>
          <t>(N/A)</t>
        </is>
      </c>
      <c r="D1188" t="inlineStr">
        <is>
          <t>F</t>
        </is>
      </c>
      <c r="E1188" t="n">
        <v>23</v>
      </c>
      <c r="F1188" t="n">
        <v>0</v>
      </c>
      <c r="G1188" t="inlineStr">
        <is>
          <t>YES</t>
        </is>
      </c>
      <c r="I1188" t="n">
        <v>0</v>
      </c>
      <c r="J1188" s="31" t="n">
        <v>0</v>
      </c>
      <c r="K1188" s="32" t="n">
        <v>0</v>
      </c>
      <c r="L1188" s="31" t="n">
        <v>0</v>
      </c>
      <c r="M1188" s="48" t="n"/>
      <c r="N1188" s="48" t="n"/>
      <c r="O1188" s="49" t="n"/>
    </row>
    <row r="1189">
      <c r="A1189" s="47" t="inlineStr">
        <is>
          <t>☐</t>
        </is>
      </c>
      <c r="B1189" t="inlineStr">
        <is>
          <t>Carson Harmer</t>
        </is>
      </c>
      <c r="C1189" t="inlineStr">
        <is>
          <t>UTA</t>
        </is>
      </c>
      <c r="D1189" t="inlineStr">
        <is>
          <t>F</t>
        </is>
      </c>
      <c r="E1189" t="n">
        <v>19</v>
      </c>
      <c r="F1189" t="n">
        <v>0</v>
      </c>
      <c r="G1189" t="inlineStr">
        <is>
          <t>YES</t>
        </is>
      </c>
      <c r="I1189" t="n">
        <v>0</v>
      </c>
      <c r="J1189" s="31" t="n">
        <v>0</v>
      </c>
      <c r="K1189" s="32" t="n">
        <v>0</v>
      </c>
      <c r="L1189" s="31" t="n">
        <v>0</v>
      </c>
      <c r="M1189" s="48" t="n"/>
      <c r="N1189" s="48" t="n"/>
      <c r="O1189" s="49" t="n"/>
    </row>
    <row r="1190">
      <c r="A1190" s="47" t="inlineStr">
        <is>
          <t>☐</t>
        </is>
      </c>
      <c r="B1190" t="inlineStr">
        <is>
          <t>Carson Latimer</t>
        </is>
      </c>
      <c r="C1190" t="inlineStr">
        <is>
          <t>(N/A)</t>
        </is>
      </c>
      <c r="D1190" t="inlineStr">
        <is>
          <t>F</t>
        </is>
      </c>
      <c r="E1190" t="n">
        <v>23</v>
      </c>
      <c r="F1190" t="n">
        <v>0</v>
      </c>
      <c r="G1190" t="inlineStr">
        <is>
          <t>YES</t>
        </is>
      </c>
      <c r="I1190" t="n">
        <v>0</v>
      </c>
      <c r="J1190" s="31" t="n">
        <v>0</v>
      </c>
      <c r="K1190" s="32" t="n">
        <v>0</v>
      </c>
      <c r="L1190" s="31" t="n">
        <v>0</v>
      </c>
      <c r="M1190" s="48" t="n"/>
      <c r="N1190" s="48" t="n"/>
      <c r="O1190" s="49" t="n"/>
    </row>
    <row r="1191">
      <c r="A1191" s="47" t="inlineStr">
        <is>
          <t>☐</t>
        </is>
      </c>
      <c r="B1191" t="inlineStr">
        <is>
          <t>Carson Woodall</t>
        </is>
      </c>
      <c r="C1191" t="inlineStr">
        <is>
          <t>(N/A)</t>
        </is>
      </c>
      <c r="D1191" t="inlineStr">
        <is>
          <t>D</t>
        </is>
      </c>
      <c r="E1191" t="n">
        <v>20</v>
      </c>
      <c r="F1191" t="n">
        <v>0</v>
      </c>
      <c r="G1191" t="inlineStr">
        <is>
          <t>YES</t>
        </is>
      </c>
      <c r="I1191" t="n">
        <v>0</v>
      </c>
      <c r="J1191" s="31" t="n">
        <v>0</v>
      </c>
      <c r="K1191" s="32" t="n">
        <v>0</v>
      </c>
      <c r="L1191" s="31" t="n">
        <v>0</v>
      </c>
      <c r="M1191" s="48" t="n"/>
      <c r="N1191" s="48" t="n"/>
      <c r="O1191" s="49" t="n"/>
    </row>
    <row r="1192">
      <c r="A1192" s="47" t="inlineStr">
        <is>
          <t>☐</t>
        </is>
      </c>
      <c r="B1192" t="inlineStr">
        <is>
          <t>Carter Batchelder</t>
        </is>
      </c>
      <c r="C1192" t="inlineStr">
        <is>
          <t>(N/A)</t>
        </is>
      </c>
      <c r="D1192" t="inlineStr">
        <is>
          <t>F</t>
        </is>
      </c>
      <c r="E1192" t="n">
        <v>23</v>
      </c>
      <c r="F1192" t="n">
        <v>0</v>
      </c>
      <c r="G1192" t="inlineStr">
        <is>
          <t>YES</t>
        </is>
      </c>
      <c r="I1192" t="n">
        <v>0</v>
      </c>
      <c r="J1192" s="31" t="n">
        <v>0</v>
      </c>
      <c r="K1192" s="32" t="n">
        <v>0</v>
      </c>
      <c r="L1192" s="31" t="n">
        <v>0</v>
      </c>
      <c r="M1192" s="48" t="n"/>
      <c r="N1192" s="48" t="n"/>
      <c r="O1192" s="49" t="n"/>
      <c r="P1192" t="inlineStr">
        <is>
          <t>no NHL record - import or junior</t>
        </is>
      </c>
    </row>
    <row r="1193">
      <c r="A1193" s="47" t="inlineStr">
        <is>
          <t>☐</t>
        </is>
      </c>
      <c r="B1193" t="inlineStr">
        <is>
          <t>Carter Kowalyk</t>
        </is>
      </c>
      <c r="C1193" t="inlineStr">
        <is>
          <t>CAR</t>
        </is>
      </c>
      <c r="D1193" t="inlineStr">
        <is>
          <t>D</t>
        </is>
      </c>
      <c r="E1193" t="n">
        <v>21</v>
      </c>
      <c r="F1193" t="n">
        <v>0</v>
      </c>
      <c r="G1193" t="inlineStr">
        <is>
          <t>YES</t>
        </is>
      </c>
      <c r="I1193" t="n">
        <v>0</v>
      </c>
      <c r="J1193" s="31" t="n">
        <v>0</v>
      </c>
      <c r="K1193" s="32" t="n">
        <v>0</v>
      </c>
      <c r="L1193" s="31" t="n">
        <v>0</v>
      </c>
      <c r="M1193" s="48" t="n"/>
      <c r="N1193" s="48" t="n"/>
      <c r="O1193" s="49" t="n"/>
    </row>
    <row r="1194">
      <c r="A1194" s="47" t="inlineStr">
        <is>
          <t>☐</t>
        </is>
      </c>
      <c r="B1194" t="inlineStr">
        <is>
          <t>Carter Serhyenko</t>
        </is>
      </c>
      <c r="C1194" t="inlineStr">
        <is>
          <t>(N/A)</t>
        </is>
      </c>
      <c r="D1194" t="inlineStr">
        <is>
          <t>G</t>
        </is>
      </c>
      <c r="E1194" t="n">
        <v>23</v>
      </c>
      <c r="F1194" t="n">
        <v>0</v>
      </c>
      <c r="G1194" t="inlineStr">
        <is>
          <t>YES</t>
        </is>
      </c>
      <c r="I1194" t="n">
        <v>0</v>
      </c>
      <c r="J1194" s="31" t="n">
        <v>0</v>
      </c>
      <c r="K1194" s="32" t="n">
        <v>0</v>
      </c>
      <c r="L1194" s="31" t="n">
        <v>0</v>
      </c>
      <c r="M1194" s="48" t="n"/>
      <c r="N1194" s="48" t="n"/>
      <c r="O1194" s="49" t="n"/>
    </row>
    <row r="1195">
      <c r="A1195" s="47" t="inlineStr">
        <is>
          <t>☐</t>
        </is>
      </c>
      <c r="B1195" t="inlineStr">
        <is>
          <t>Cash Koch</t>
        </is>
      </c>
      <c r="C1195" t="inlineStr">
        <is>
          <t>(N/A)</t>
        </is>
      </c>
      <c r="D1195" t="inlineStr">
        <is>
          <t>F</t>
        </is>
      </c>
      <c r="E1195" t="n">
        <v>19</v>
      </c>
      <c r="F1195" t="n">
        <v>0</v>
      </c>
      <c r="G1195" t="inlineStr">
        <is>
          <t>YES</t>
        </is>
      </c>
      <c r="I1195" t="n">
        <v>0</v>
      </c>
      <c r="J1195" s="31" t="n">
        <v>0</v>
      </c>
      <c r="K1195" s="32" t="n">
        <v>0</v>
      </c>
      <c r="L1195" s="31" t="n">
        <v>0</v>
      </c>
      <c r="M1195" s="48" t="n"/>
      <c r="N1195" s="48" t="n"/>
      <c r="O1195" s="49" t="n"/>
    </row>
    <row r="1196">
      <c r="A1196" s="47" t="inlineStr">
        <is>
          <t>☐</t>
        </is>
      </c>
      <c r="B1196" t="inlineStr">
        <is>
          <t>Casper Kjolmoen</t>
        </is>
      </c>
      <c r="C1196" t="inlineStr">
        <is>
          <t>(N/A)</t>
        </is>
      </c>
      <c r="D1196" t="inlineStr">
        <is>
          <t>F</t>
        </is>
      </c>
      <c r="E1196" t="n">
        <v>18</v>
      </c>
      <c r="F1196" t="n">
        <v>0</v>
      </c>
      <c r="G1196" t="inlineStr">
        <is>
          <t>YES</t>
        </is>
      </c>
      <c r="I1196" t="n">
        <v>0</v>
      </c>
      <c r="J1196" s="31" t="n">
        <v>0</v>
      </c>
      <c r="K1196" s="32" t="n">
        <v>0</v>
      </c>
      <c r="L1196" s="31" t="n">
        <v>0</v>
      </c>
      <c r="M1196" s="48" t="n"/>
      <c r="N1196" s="48" t="n"/>
      <c r="O1196" s="49" t="n"/>
      <c r="P1196" t="inlineStr">
        <is>
          <t>no NHL record - import or junior</t>
        </is>
      </c>
    </row>
    <row r="1197">
      <c r="A1197" s="47" t="inlineStr">
        <is>
          <t>☐</t>
        </is>
      </c>
      <c r="B1197" t="inlineStr">
        <is>
          <t>Casper Nassen</t>
        </is>
      </c>
      <c r="C1197" t="inlineStr">
        <is>
          <t>BOS</t>
        </is>
      </c>
      <c r="D1197" t="inlineStr">
        <is>
          <t>F</t>
        </is>
      </c>
      <c r="E1197" t="n">
        <v>22</v>
      </c>
      <c r="F1197" t="n">
        <v>0</v>
      </c>
      <c r="G1197" t="inlineStr">
        <is>
          <t>YES</t>
        </is>
      </c>
      <c r="I1197" t="n">
        <v>0</v>
      </c>
      <c r="J1197" s="31" t="n">
        <v>0</v>
      </c>
      <c r="K1197" s="32" t="n">
        <v>0</v>
      </c>
      <c r="L1197" s="31" t="n">
        <v>0</v>
      </c>
      <c r="M1197" s="48" t="n"/>
      <c r="N1197" s="48" t="n"/>
      <c r="O1197" s="49" t="n"/>
    </row>
    <row r="1198">
      <c r="A1198" s="47" t="inlineStr">
        <is>
          <t>☐</t>
        </is>
      </c>
      <c r="B1198" t="inlineStr">
        <is>
          <t>Caton Ryan</t>
        </is>
      </c>
      <c r="C1198" t="inlineStr">
        <is>
          <t>(N/A)</t>
        </is>
      </c>
      <c r="D1198" t="inlineStr">
        <is>
          <t>F</t>
        </is>
      </c>
      <c r="E1198" t="n">
        <v>20</v>
      </c>
      <c r="F1198" t="n">
        <v>0</v>
      </c>
      <c r="G1198" t="inlineStr">
        <is>
          <t>YES</t>
        </is>
      </c>
      <c r="I1198" t="n">
        <v>0</v>
      </c>
      <c r="J1198" s="31" t="n">
        <v>0</v>
      </c>
      <c r="K1198" s="32" t="n">
        <v>0</v>
      </c>
      <c r="L1198" s="31" t="n">
        <v>0</v>
      </c>
      <c r="M1198" s="48" t="n"/>
      <c r="N1198" s="48" t="n"/>
      <c r="O1198" s="49" t="n"/>
      <c r="P1198" t="inlineStr">
        <is>
          <t>no NHL record - import or junior</t>
        </is>
      </c>
    </row>
    <row r="1199">
      <c r="A1199" s="47" t="inlineStr">
        <is>
          <t>☐</t>
        </is>
      </c>
      <c r="B1199" t="inlineStr">
        <is>
          <t>Chandler Romeo</t>
        </is>
      </c>
      <c r="C1199" t="inlineStr">
        <is>
          <t>(N/A)</t>
        </is>
      </c>
      <c r="D1199" t="inlineStr">
        <is>
          <t>D</t>
        </is>
      </c>
      <c r="E1199" t="n">
        <v>23</v>
      </c>
      <c r="F1199" t="n">
        <v>0</v>
      </c>
      <c r="G1199" t="inlineStr">
        <is>
          <t>YES</t>
        </is>
      </c>
      <c r="I1199" t="n">
        <v>0</v>
      </c>
      <c r="J1199" s="31" t="n">
        <v>0</v>
      </c>
      <c r="K1199" s="32" t="n">
        <v>0</v>
      </c>
      <c r="L1199" s="31" t="n">
        <v>0</v>
      </c>
      <c r="M1199" s="48" t="n"/>
      <c r="N1199" s="48" t="n"/>
      <c r="O1199" s="49" t="n"/>
    </row>
    <row r="1200">
      <c r="A1200" s="47" t="inlineStr">
        <is>
          <t>☐</t>
        </is>
      </c>
      <c r="B1200" t="inlineStr">
        <is>
          <t>Charles Arend</t>
        </is>
      </c>
      <c r="C1200" t="inlineStr">
        <is>
          <t>(N/A)</t>
        </is>
      </c>
      <c r="D1200" t="inlineStr">
        <is>
          <t>F</t>
        </is>
      </c>
      <c r="E1200" t="n">
        <v>20</v>
      </c>
      <c r="F1200" t="n">
        <v>0</v>
      </c>
      <c r="G1200" t="inlineStr">
        <is>
          <t>YES</t>
        </is>
      </c>
      <c r="I1200" t="n">
        <v>0</v>
      </c>
      <c r="J1200" s="31" t="n">
        <v>0</v>
      </c>
      <c r="K1200" s="32" t="n">
        <v>0</v>
      </c>
      <c r="L1200" s="31" t="n">
        <v>0</v>
      </c>
      <c r="M1200" s="48" t="n"/>
      <c r="N1200" s="48" t="n"/>
      <c r="O1200" s="49" t="n"/>
      <c r="P1200" t="inlineStr">
        <is>
          <t>no NHL record - import or junior</t>
        </is>
      </c>
    </row>
    <row r="1201">
      <c r="A1201" s="47" t="inlineStr">
        <is>
          <t>☐</t>
        </is>
      </c>
      <c r="B1201" t="inlineStr">
        <is>
          <t>Charles Cote</t>
        </is>
      </c>
      <c r="C1201" t="inlineStr">
        <is>
          <t>(N/A)</t>
        </is>
      </c>
      <c r="D1201" t="inlineStr">
        <is>
          <t>D</t>
        </is>
      </c>
      <c r="E1201" t="n">
        <v>22</v>
      </c>
      <c r="F1201" t="n">
        <v>0</v>
      </c>
      <c r="G1201" t="inlineStr">
        <is>
          <t>YES</t>
        </is>
      </c>
      <c r="I1201" t="n">
        <v>0</v>
      </c>
      <c r="J1201" s="31" t="n">
        <v>0</v>
      </c>
      <c r="K1201" s="32" t="n">
        <v>0</v>
      </c>
      <c r="L1201" s="31" t="n">
        <v>0</v>
      </c>
      <c r="M1201" s="48" t="n"/>
      <c r="N1201" s="48" t="n"/>
      <c r="O1201" s="49" t="n"/>
    </row>
    <row r="1202">
      <c r="A1202" s="47" t="inlineStr">
        <is>
          <t>☐</t>
        </is>
      </c>
      <c r="B1202" t="inlineStr">
        <is>
          <t>Charles Hilton</t>
        </is>
      </c>
      <c r="C1202" t="inlineStr">
        <is>
          <t>(N/A)</t>
        </is>
      </c>
      <c r="D1202" t="inlineStr">
        <is>
          <t>F</t>
        </is>
      </c>
      <c r="E1202" t="n">
        <v>19</v>
      </c>
      <c r="F1202" t="n">
        <v>0</v>
      </c>
      <c r="G1202" t="inlineStr">
        <is>
          <t>YES</t>
        </is>
      </c>
      <c r="I1202" t="n">
        <v>0</v>
      </c>
      <c r="J1202" s="31" t="n">
        <v>0</v>
      </c>
      <c r="K1202" s="32" t="n">
        <v>0</v>
      </c>
      <c r="L1202" s="31" t="n">
        <v>0</v>
      </c>
      <c r="M1202" s="48" t="n"/>
      <c r="N1202" s="48" t="n"/>
      <c r="O1202" s="49" t="n"/>
    </row>
    <row r="1203">
      <c r="A1203" s="47" t="inlineStr">
        <is>
          <t>☐</t>
        </is>
      </c>
      <c r="B1203" t="inlineStr">
        <is>
          <t>Charles-Edward Gravel</t>
        </is>
      </c>
      <c r="C1203" t="inlineStr">
        <is>
          <t>(N/A)</t>
        </is>
      </c>
      <c r="D1203" t="inlineStr">
        <is>
          <t>G</t>
        </is>
      </c>
      <c r="E1203" t="n">
        <v>22</v>
      </c>
      <c r="F1203" t="n">
        <v>0</v>
      </c>
      <c r="G1203" t="inlineStr">
        <is>
          <t>YES</t>
        </is>
      </c>
      <c r="I1203" t="n">
        <v>0</v>
      </c>
      <c r="J1203" s="31" t="n">
        <v>0</v>
      </c>
      <c r="K1203" s="32" t="n">
        <v>0</v>
      </c>
      <c r="L1203" s="31" t="n">
        <v>0</v>
      </c>
      <c r="M1203" s="48" t="n"/>
      <c r="N1203" s="48" t="n"/>
      <c r="O1203" s="49" t="n"/>
      <c r="P1203" t="inlineStr">
        <is>
          <t>no NHL record - import or junior</t>
        </is>
      </c>
    </row>
    <row r="1204">
      <c r="A1204" s="47" t="inlineStr">
        <is>
          <t>☐</t>
        </is>
      </c>
      <c r="B1204" t="inlineStr">
        <is>
          <t>Charlie Lurie</t>
        </is>
      </c>
      <c r="C1204" t="inlineStr">
        <is>
          <t>(N/A)</t>
        </is>
      </c>
      <c r="D1204" t="inlineStr">
        <is>
          <t>F</t>
        </is>
      </c>
      <c r="E1204" t="n">
        <v>23</v>
      </c>
      <c r="F1204" t="n">
        <v>0</v>
      </c>
      <c r="G1204" t="inlineStr">
        <is>
          <t>YES</t>
        </is>
      </c>
      <c r="I1204" t="n">
        <v>0</v>
      </c>
      <c r="J1204" s="31" t="n">
        <v>0</v>
      </c>
      <c r="K1204" s="32" t="n">
        <v>0</v>
      </c>
      <c r="L1204" s="31" t="n">
        <v>0</v>
      </c>
      <c r="M1204" s="48" t="n"/>
      <c r="N1204" s="48" t="n"/>
      <c r="O1204" s="49" t="n"/>
      <c r="P1204" t="inlineStr">
        <is>
          <t>no NHL record - import or junior</t>
        </is>
      </c>
    </row>
    <row r="1205">
      <c r="A1205" s="47" t="inlineStr">
        <is>
          <t>☐</t>
        </is>
      </c>
      <c r="B1205" t="inlineStr">
        <is>
          <t>Charlie Major</t>
        </is>
      </c>
      <c r="C1205" t="inlineStr">
        <is>
          <t>(N/A)</t>
        </is>
      </c>
      <c r="D1205" t="inlineStr">
        <is>
          <t>F</t>
        </is>
      </c>
      <c r="E1205" t="n">
        <v>21</v>
      </c>
      <c r="F1205" t="n">
        <v>0</v>
      </c>
      <c r="G1205" t="inlineStr">
        <is>
          <t>YES</t>
        </is>
      </c>
      <c r="I1205" t="n">
        <v>0</v>
      </c>
      <c r="J1205" s="31" t="n">
        <v>0</v>
      </c>
      <c r="K1205" s="32" t="n">
        <v>0</v>
      </c>
      <c r="L1205" s="31" t="n">
        <v>0</v>
      </c>
      <c r="M1205" s="48" t="n"/>
      <c r="N1205" s="48" t="n"/>
      <c r="O1205" s="49" t="n"/>
      <c r="P1205" t="inlineStr">
        <is>
          <t>no NHL record - import or junior</t>
        </is>
      </c>
    </row>
    <row r="1206">
      <c r="A1206" s="47" t="inlineStr">
        <is>
          <t>☐</t>
        </is>
      </c>
      <c r="B1206" t="inlineStr">
        <is>
          <t>Charlie Robertson</t>
        </is>
      </c>
      <c r="C1206" t="inlineStr">
        <is>
          <t>(N/A)</t>
        </is>
      </c>
      <c r="D1206" t="inlineStr">
        <is>
          <t>G</t>
        </is>
      </c>
      <c r="E1206" t="n">
        <v>21</v>
      </c>
      <c r="F1206" t="n">
        <v>0</v>
      </c>
      <c r="G1206" t="inlineStr">
        <is>
          <t>YES</t>
        </is>
      </c>
      <c r="I1206" t="n">
        <v>0</v>
      </c>
      <c r="J1206" s="31" t="n">
        <v>0</v>
      </c>
      <c r="K1206" s="32" t="n">
        <v>0</v>
      </c>
      <c r="L1206" s="31" t="n">
        <v>0</v>
      </c>
      <c r="M1206" s="48" t="n"/>
      <c r="N1206" s="48" t="n"/>
      <c r="O1206" s="49" t="n"/>
    </row>
    <row r="1207">
      <c r="A1207" s="47" t="inlineStr">
        <is>
          <t>☐</t>
        </is>
      </c>
      <c r="B1207" t="inlineStr">
        <is>
          <t>Charlie Schenkel</t>
        </is>
      </c>
      <c r="C1207" t="inlineStr">
        <is>
          <t>(N/A)</t>
        </is>
      </c>
      <c r="D1207" t="inlineStr">
        <is>
          <t>G</t>
        </is>
      </c>
      <c r="E1207" t="n">
        <v>22</v>
      </c>
      <c r="F1207" t="n">
        <v>0</v>
      </c>
      <c r="G1207" t="inlineStr">
        <is>
          <t>YES</t>
        </is>
      </c>
      <c r="I1207" t="n">
        <v>0</v>
      </c>
      <c r="J1207" s="31" t="n">
        <v>0</v>
      </c>
      <c r="K1207" s="32" t="n">
        <v>0</v>
      </c>
      <c r="L1207" s="31" t="n">
        <v>0</v>
      </c>
      <c r="M1207" s="48" t="n"/>
      <c r="N1207" s="48" t="n"/>
      <c r="O1207" s="49" t="n"/>
    </row>
    <row r="1208">
      <c r="A1208" s="47" t="inlineStr">
        <is>
          <t>☐</t>
        </is>
      </c>
      <c r="B1208" t="inlineStr">
        <is>
          <t>Chas Sharpe</t>
        </is>
      </c>
      <c r="C1208" t="inlineStr">
        <is>
          <t>TOR</t>
        </is>
      </c>
      <c r="D1208" t="inlineStr">
        <is>
          <t>D</t>
        </is>
      </c>
      <c r="E1208" t="n">
        <v>22</v>
      </c>
      <c r="F1208" t="n">
        <v>0</v>
      </c>
      <c r="G1208" t="inlineStr">
        <is>
          <t>YES</t>
        </is>
      </c>
      <c r="I1208" t="n">
        <v>0</v>
      </c>
      <c r="J1208" s="31" t="n">
        <v>0</v>
      </c>
      <c r="K1208" s="32" t="n">
        <v>0</v>
      </c>
      <c r="L1208" s="31" t="n">
        <v>0</v>
      </c>
      <c r="M1208" s="48" t="n"/>
      <c r="N1208" s="48" t="n"/>
      <c r="O1208" s="49" t="n"/>
    </row>
    <row r="1209">
      <c r="A1209" s="47" t="inlineStr">
        <is>
          <t>☐</t>
        </is>
      </c>
      <c r="B1209" t="inlineStr">
        <is>
          <t>Chase Cheslock</t>
        </is>
      </c>
      <c r="C1209" t="inlineStr">
        <is>
          <t>NJD</t>
        </is>
      </c>
      <c r="D1209" t="inlineStr">
        <is>
          <t>D</t>
        </is>
      </c>
      <c r="E1209" t="n">
        <v>21</v>
      </c>
      <c r="F1209" t="n">
        <v>0</v>
      </c>
      <c r="G1209" t="inlineStr">
        <is>
          <t>YES</t>
        </is>
      </c>
      <c r="I1209" t="n">
        <v>0</v>
      </c>
      <c r="J1209" s="31" t="n">
        <v>0</v>
      </c>
      <c r="K1209" s="32" t="n">
        <v>0</v>
      </c>
      <c r="L1209" s="31" t="n">
        <v>0</v>
      </c>
      <c r="M1209" s="48" t="n"/>
      <c r="N1209" s="48" t="n"/>
      <c r="O1209" s="49" t="n"/>
    </row>
    <row r="1210">
      <c r="A1210" s="47" t="inlineStr">
        <is>
          <t>☐</t>
        </is>
      </c>
      <c r="B1210" t="inlineStr">
        <is>
          <t>Chase LaPinta</t>
        </is>
      </c>
      <c r="C1210" t="inlineStr">
        <is>
          <t>(N/A)</t>
        </is>
      </c>
      <c r="D1210" t="inlineStr">
        <is>
          <t>F</t>
        </is>
      </c>
      <c r="E1210" t="n">
        <v>22</v>
      </c>
      <c r="F1210" t="n">
        <v>0</v>
      </c>
      <c r="G1210" t="inlineStr">
        <is>
          <t>YES</t>
        </is>
      </c>
      <c r="I1210" t="n">
        <v>0</v>
      </c>
      <c r="J1210" s="31" t="n">
        <v>0</v>
      </c>
      <c r="K1210" s="32" t="n">
        <v>0</v>
      </c>
      <c r="L1210" s="31" t="n">
        <v>0</v>
      </c>
      <c r="M1210" s="48" t="n"/>
      <c r="N1210" s="48" t="n"/>
      <c r="O1210" s="49" t="n"/>
      <c r="P1210" t="inlineStr">
        <is>
          <t>no NHL record - import or junior</t>
        </is>
      </c>
    </row>
    <row r="1211">
      <c r="A1211" s="47" t="inlineStr">
        <is>
          <t>☐</t>
        </is>
      </c>
      <c r="B1211" t="inlineStr">
        <is>
          <t>Chris Hedden</t>
        </is>
      </c>
      <c r="C1211" t="inlineStr">
        <is>
          <t>(N/A)</t>
        </is>
      </c>
      <c r="D1211" t="inlineStr">
        <is>
          <t>D</t>
        </is>
      </c>
      <c r="E1211" t="n">
        <v>23</v>
      </c>
      <c r="F1211" t="n">
        <v>0</v>
      </c>
      <c r="G1211" t="inlineStr">
        <is>
          <t>YES</t>
        </is>
      </c>
      <c r="I1211" t="n">
        <v>0</v>
      </c>
      <c r="J1211" s="31" t="n">
        <v>0</v>
      </c>
      <c r="K1211" s="32" t="n">
        <v>0</v>
      </c>
      <c r="L1211" s="31" t="n">
        <v>0</v>
      </c>
      <c r="M1211" s="48" t="n"/>
      <c r="N1211" s="48" t="n"/>
      <c r="O1211" s="49" t="n"/>
    </row>
    <row r="1212">
      <c r="A1212" s="47" t="inlineStr">
        <is>
          <t>☐</t>
        </is>
      </c>
      <c r="B1212" t="inlineStr">
        <is>
          <t>Christopher Pelosi</t>
        </is>
      </c>
      <c r="C1212" t="inlineStr">
        <is>
          <t>BOS</t>
        </is>
      </c>
      <c r="D1212" t="inlineStr">
        <is>
          <t>F</t>
        </is>
      </c>
      <c r="E1212" t="n">
        <v>21</v>
      </c>
      <c r="F1212" t="n">
        <v>0</v>
      </c>
      <c r="G1212" t="inlineStr">
        <is>
          <t>YES</t>
        </is>
      </c>
      <c r="I1212" t="n">
        <v>0</v>
      </c>
      <c r="J1212" s="31" t="n">
        <v>0</v>
      </c>
      <c r="K1212" s="32" t="n">
        <v>0</v>
      </c>
      <c r="L1212" s="31" t="n">
        <v>0</v>
      </c>
      <c r="M1212" s="48" t="n"/>
      <c r="N1212" s="48" t="n"/>
      <c r="O1212" s="49" t="n"/>
    </row>
    <row r="1213">
      <c r="A1213" s="47" t="inlineStr">
        <is>
          <t>☐</t>
        </is>
      </c>
      <c r="B1213" t="inlineStr">
        <is>
          <t>Christopher Romaine</t>
        </is>
      </c>
      <c r="C1213" t="inlineStr">
        <is>
          <t>COL</t>
        </is>
      </c>
      <c r="D1213" t="inlineStr">
        <is>
          <t>D</t>
        </is>
      </c>
      <c r="E1213" t="n">
        <v>22</v>
      </c>
      <c r="F1213" t="n">
        <v>0</v>
      </c>
      <c r="G1213" t="inlineStr">
        <is>
          <t>YES</t>
        </is>
      </c>
      <c r="I1213" t="n">
        <v>0</v>
      </c>
      <c r="J1213" s="31" t="n">
        <v>0</v>
      </c>
      <c r="K1213" s="32" t="n">
        <v>0</v>
      </c>
      <c r="L1213" s="31" t="n">
        <v>0</v>
      </c>
      <c r="M1213" s="48" t="n"/>
      <c r="N1213" s="48" t="n"/>
      <c r="O1213" s="49" t="n"/>
    </row>
    <row r="1214">
      <c r="A1214" s="47" t="inlineStr">
        <is>
          <t>☐</t>
        </is>
      </c>
      <c r="B1214" t="inlineStr">
        <is>
          <t>Christopher Thibodeau</t>
        </is>
      </c>
      <c r="C1214" t="inlineStr">
        <is>
          <t>(N/A)</t>
        </is>
      </c>
      <c r="D1214" t="inlineStr">
        <is>
          <t>F</t>
        </is>
      </c>
      <c r="E1214" t="n">
        <v>20</v>
      </c>
      <c r="F1214" t="n">
        <v>0</v>
      </c>
      <c r="G1214" t="inlineStr">
        <is>
          <t>YES</t>
        </is>
      </c>
      <c r="I1214" t="n">
        <v>0</v>
      </c>
      <c r="J1214" s="31" t="n">
        <v>0</v>
      </c>
      <c r="K1214" s="32" t="n">
        <v>0</v>
      </c>
      <c r="L1214" s="31" t="n">
        <v>0</v>
      </c>
      <c r="M1214" s="48" t="n"/>
      <c r="N1214" s="48" t="n"/>
      <c r="O1214" s="49" t="n"/>
      <c r="P1214" t="inlineStr">
        <is>
          <t>no NHL record - import or junior</t>
        </is>
      </c>
    </row>
    <row r="1215">
      <c r="A1215" s="47" t="inlineStr">
        <is>
          <t>☐</t>
        </is>
      </c>
      <c r="B1215" t="inlineStr">
        <is>
          <t>Cole Burbidge</t>
        </is>
      </c>
      <c r="C1215" t="inlineStr">
        <is>
          <t>(N/A)</t>
        </is>
      </c>
      <c r="D1215" t="inlineStr">
        <is>
          <t>F</t>
        </is>
      </c>
      <c r="E1215" t="n">
        <v>21</v>
      </c>
      <c r="F1215" t="n">
        <v>0</v>
      </c>
      <c r="G1215" t="inlineStr">
        <is>
          <t>YES</t>
        </is>
      </c>
      <c r="I1215" t="n">
        <v>0</v>
      </c>
      <c r="J1215" s="31" t="n">
        <v>0</v>
      </c>
      <c r="K1215" s="32" t="n">
        <v>0</v>
      </c>
      <c r="L1215" s="31" t="n">
        <v>0</v>
      </c>
      <c r="M1215" s="48" t="n"/>
      <c r="N1215" s="48" t="n"/>
      <c r="O1215" s="49" t="n"/>
    </row>
    <row r="1216">
      <c r="A1216" s="47" t="inlineStr">
        <is>
          <t>☐</t>
        </is>
      </c>
      <c r="B1216" t="inlineStr">
        <is>
          <t>Cole Davis</t>
        </is>
      </c>
      <c r="C1216" t="inlineStr">
        <is>
          <t>(N/A)</t>
        </is>
      </c>
      <c r="D1216" t="inlineStr">
        <is>
          <t>F</t>
        </is>
      </c>
      <c r="E1216" t="n">
        <v>20</v>
      </c>
      <c r="F1216" t="n">
        <v>0</v>
      </c>
      <c r="G1216" t="inlineStr">
        <is>
          <t>YES</t>
        </is>
      </c>
      <c r="I1216" t="n">
        <v>0</v>
      </c>
      <c r="J1216" s="31" t="n">
        <v>0</v>
      </c>
      <c r="K1216" s="32" t="n">
        <v>0</v>
      </c>
      <c r="L1216" s="31" t="n">
        <v>0</v>
      </c>
      <c r="M1216" s="48" t="n"/>
      <c r="N1216" s="48" t="n"/>
      <c r="O1216" s="49" t="n"/>
    </row>
    <row r="1217">
      <c r="A1217" s="47" t="inlineStr">
        <is>
          <t>☐</t>
        </is>
      </c>
      <c r="B1217" t="inlineStr">
        <is>
          <t>Cole Huckins</t>
        </is>
      </c>
      <c r="C1217" t="inlineStr">
        <is>
          <t>(N/A)</t>
        </is>
      </c>
      <c r="D1217" t="inlineStr">
        <is>
          <t>F</t>
        </is>
      </c>
      <c r="E1217" t="n">
        <v>23</v>
      </c>
      <c r="F1217" t="n">
        <v>0</v>
      </c>
      <c r="G1217" t="inlineStr">
        <is>
          <t>YES</t>
        </is>
      </c>
      <c r="I1217" t="n">
        <v>0</v>
      </c>
      <c r="J1217" s="31" t="n">
        <v>0</v>
      </c>
      <c r="K1217" s="32" t="n">
        <v>0</v>
      </c>
      <c r="L1217" s="31" t="n">
        <v>0</v>
      </c>
      <c r="M1217" s="48" t="n"/>
      <c r="N1217" s="48" t="n"/>
      <c r="O1217" s="49" t="n"/>
    </row>
    <row r="1218">
      <c r="A1218" s="47" t="inlineStr">
        <is>
          <t>☐</t>
        </is>
      </c>
      <c r="B1218" t="inlineStr">
        <is>
          <t>Cole Jordan</t>
        </is>
      </c>
      <c r="C1218" t="inlineStr">
        <is>
          <t>CGY</t>
        </is>
      </c>
      <c r="D1218" t="inlineStr">
        <is>
          <t>D</t>
        </is>
      </c>
      <c r="E1218" t="n">
        <v>23</v>
      </c>
      <c r="F1218" t="n">
        <v>0</v>
      </c>
      <c r="G1218" t="inlineStr">
        <is>
          <t>YES</t>
        </is>
      </c>
      <c r="I1218" t="n">
        <v>0</v>
      </c>
      <c r="J1218" s="31" t="n">
        <v>0</v>
      </c>
      <c r="K1218" s="32" t="n">
        <v>0</v>
      </c>
      <c r="L1218" s="31" t="n">
        <v>0</v>
      </c>
      <c r="M1218" s="48" t="n"/>
      <c r="N1218" s="48" t="n"/>
      <c r="O1218" s="49" t="n"/>
    </row>
    <row r="1219">
      <c r="A1219" s="47" t="inlineStr">
        <is>
          <t>☐</t>
        </is>
      </c>
      <c r="B1219" t="inlineStr">
        <is>
          <t>Cole Moore</t>
        </is>
      </c>
      <c r="C1219" t="inlineStr">
        <is>
          <t>(N/A)</t>
        </is>
      </c>
      <c r="D1219" t="inlineStr">
        <is>
          <t>G</t>
        </is>
      </c>
      <c r="E1219" t="n">
        <v>23</v>
      </c>
      <c r="F1219" t="n">
        <v>0</v>
      </c>
      <c r="G1219" t="inlineStr">
        <is>
          <t>YES</t>
        </is>
      </c>
      <c r="I1219" t="n">
        <v>0</v>
      </c>
      <c r="J1219" s="31" t="n">
        <v>0</v>
      </c>
      <c r="K1219" s="32" t="n">
        <v>0</v>
      </c>
      <c r="L1219" s="31" t="n">
        <v>0</v>
      </c>
      <c r="M1219" s="48" t="n"/>
      <c r="N1219" s="48" t="n"/>
      <c r="O1219" s="49" t="n"/>
      <c r="P1219" t="inlineStr">
        <is>
          <t>no NHL record - import or junior</t>
        </is>
      </c>
    </row>
    <row r="1220">
      <c r="A1220" s="47" t="inlineStr">
        <is>
          <t>☐</t>
        </is>
      </c>
      <c r="B1220" t="inlineStr">
        <is>
          <t>Cole Temple</t>
        </is>
      </c>
      <c r="C1220" t="inlineStr">
        <is>
          <t>(N/A)</t>
        </is>
      </c>
      <c r="D1220" t="inlineStr">
        <is>
          <t>F</t>
        </is>
      </c>
      <c r="E1220" t="n">
        <v>19</v>
      </c>
      <c r="F1220" t="n">
        <v>0</v>
      </c>
      <c r="G1220" t="inlineStr">
        <is>
          <t>YES</t>
        </is>
      </c>
      <c r="I1220" t="n">
        <v>0</v>
      </c>
      <c r="J1220" s="31" t="n">
        <v>0</v>
      </c>
      <c r="K1220" s="32" t="n">
        <v>0</v>
      </c>
      <c r="L1220" s="31" t="n">
        <v>0</v>
      </c>
      <c r="M1220" s="48" t="n"/>
      <c r="N1220" s="48" t="n"/>
      <c r="O1220" s="49" t="n"/>
      <c r="P1220" t="inlineStr">
        <is>
          <t>no NHL record - import or junior</t>
        </is>
      </c>
    </row>
    <row r="1221">
      <c r="A1221" s="47" t="inlineStr">
        <is>
          <t>☐</t>
        </is>
      </c>
      <c r="B1221" t="inlineStr">
        <is>
          <t>Colin Kessler</t>
        </is>
      </c>
      <c r="C1221" t="inlineStr">
        <is>
          <t>(N/A)</t>
        </is>
      </c>
      <c r="D1221" t="inlineStr">
        <is>
          <t>F</t>
        </is>
      </c>
      <c r="E1221" t="n">
        <v>22</v>
      </c>
      <c r="F1221" t="n">
        <v>0</v>
      </c>
      <c r="G1221" t="inlineStr">
        <is>
          <t>YES</t>
        </is>
      </c>
      <c r="I1221" t="n">
        <v>0</v>
      </c>
      <c r="J1221" s="31" t="n">
        <v>0</v>
      </c>
      <c r="K1221" s="32" t="n">
        <v>0</v>
      </c>
      <c r="L1221" s="31" t="n">
        <v>0</v>
      </c>
      <c r="M1221" s="48" t="n"/>
      <c r="N1221" s="48" t="n"/>
      <c r="O1221" s="49" t="n"/>
      <c r="P1221" t="inlineStr">
        <is>
          <t>no NHL record - import or junior</t>
        </is>
      </c>
    </row>
    <row r="1222">
      <c r="A1222" s="47" t="inlineStr">
        <is>
          <t>☐</t>
        </is>
      </c>
      <c r="B1222" t="inlineStr">
        <is>
          <t>Conner Roulette</t>
        </is>
      </c>
      <c r="C1222" t="inlineStr">
        <is>
          <t>(N/A)</t>
        </is>
      </c>
      <c r="D1222" t="inlineStr">
        <is>
          <t>F</t>
        </is>
      </c>
      <c r="E1222" t="n">
        <v>23</v>
      </c>
      <c r="F1222" t="n">
        <v>0</v>
      </c>
      <c r="G1222" t="inlineStr">
        <is>
          <t>YES</t>
        </is>
      </c>
      <c r="I1222" t="n">
        <v>0</v>
      </c>
      <c r="J1222" s="31" t="n">
        <v>0</v>
      </c>
      <c r="K1222" s="32" t="n">
        <v>0</v>
      </c>
      <c r="L1222" s="31" t="n">
        <v>0</v>
      </c>
      <c r="M1222" s="48" t="n"/>
      <c r="N1222" s="48" t="n"/>
      <c r="O1222" s="49" t="n"/>
    </row>
    <row r="1223">
      <c r="A1223" s="47" t="inlineStr">
        <is>
          <t>☐</t>
        </is>
      </c>
      <c r="B1223" t="inlineStr">
        <is>
          <t>Connor Hvidston</t>
        </is>
      </c>
      <c r="C1223" t="inlineStr">
        <is>
          <t>(N/A)</t>
        </is>
      </c>
      <c r="D1223" t="inlineStr">
        <is>
          <t>F</t>
        </is>
      </c>
      <c r="E1223" t="n">
        <v>22</v>
      </c>
      <c r="F1223" t="n">
        <v>0</v>
      </c>
      <c r="G1223" t="inlineStr">
        <is>
          <t>YES</t>
        </is>
      </c>
      <c r="I1223" t="n">
        <v>0</v>
      </c>
      <c r="J1223" s="31" t="n">
        <v>0</v>
      </c>
      <c r="K1223" s="32" t="n">
        <v>0</v>
      </c>
      <c r="L1223" s="31" t="n">
        <v>0</v>
      </c>
      <c r="M1223" s="48" t="n"/>
      <c r="N1223" s="48" t="n"/>
      <c r="O1223" s="49" t="n"/>
    </row>
    <row r="1224">
      <c r="A1224" s="47" t="inlineStr">
        <is>
          <t>☐</t>
        </is>
      </c>
      <c r="B1224" t="inlineStr">
        <is>
          <t>Connor MacPherson</t>
        </is>
      </c>
      <c r="C1224" t="inlineStr">
        <is>
          <t>(N/A)</t>
        </is>
      </c>
      <c r="D1224" t="inlineStr">
        <is>
          <t>F</t>
        </is>
      </c>
      <c r="E1224" t="n">
        <v>21</v>
      </c>
      <c r="F1224" t="n">
        <v>0</v>
      </c>
      <c r="G1224" t="inlineStr">
        <is>
          <t>YES</t>
        </is>
      </c>
      <c r="I1224" t="n">
        <v>0</v>
      </c>
      <c r="J1224" s="31" t="n">
        <v>0</v>
      </c>
      <c r="K1224" s="32" t="n">
        <v>0</v>
      </c>
      <c r="L1224" s="31" t="n">
        <v>0</v>
      </c>
      <c r="M1224" s="48" t="n"/>
      <c r="N1224" s="48" t="n"/>
      <c r="O1224" s="49" t="n"/>
      <c r="P1224" t="inlineStr">
        <is>
          <t>no NHL record - import or junior</t>
        </is>
      </c>
    </row>
    <row r="1225">
      <c r="A1225" s="47" t="inlineStr">
        <is>
          <t>☐</t>
        </is>
      </c>
      <c r="B1225" t="inlineStr">
        <is>
          <t>Connor Towle</t>
        </is>
      </c>
      <c r="C1225" t="inlineStr">
        <is>
          <t>(N/A)</t>
        </is>
      </c>
      <c r="D1225" t="inlineStr">
        <is>
          <t>G</t>
        </is>
      </c>
      <c r="E1225" t="n">
        <v>20</v>
      </c>
      <c r="F1225" t="n">
        <v>0</v>
      </c>
      <c r="G1225" t="inlineStr">
        <is>
          <t>YES</t>
        </is>
      </c>
      <c r="I1225" t="n">
        <v>0</v>
      </c>
      <c r="J1225" s="31" t="n">
        <v>0</v>
      </c>
      <c r="K1225" s="32" t="n">
        <v>0</v>
      </c>
      <c r="L1225" s="31" t="n">
        <v>0</v>
      </c>
      <c r="M1225" s="48" t="n"/>
      <c r="N1225" s="48" t="n"/>
      <c r="O1225" s="49" t="n"/>
      <c r="P1225" t="inlineStr">
        <is>
          <t>no NHL record - import or junior</t>
        </is>
      </c>
    </row>
    <row r="1226">
      <c r="A1226" s="47" t="inlineStr">
        <is>
          <t>☐</t>
        </is>
      </c>
      <c r="B1226" t="inlineStr">
        <is>
          <t>Conor Shortall</t>
        </is>
      </c>
      <c r="C1226" t="inlineStr">
        <is>
          <t>(N/A)</t>
        </is>
      </c>
      <c r="D1226" t="inlineStr">
        <is>
          <t>D</t>
        </is>
      </c>
      <c r="E1226" t="n">
        <v>23</v>
      </c>
      <c r="F1226" t="n">
        <v>0</v>
      </c>
      <c r="G1226" t="inlineStr">
        <is>
          <t>YES</t>
        </is>
      </c>
      <c r="I1226" t="n">
        <v>0</v>
      </c>
      <c r="J1226" s="31" t="n">
        <v>0</v>
      </c>
      <c r="K1226" s="32" t="n">
        <v>0</v>
      </c>
      <c r="L1226" s="31" t="n">
        <v>0</v>
      </c>
      <c r="M1226" s="48" t="n"/>
      <c r="N1226" s="48" t="n"/>
      <c r="O1226" s="49" t="n"/>
      <c r="P1226" t="inlineStr">
        <is>
          <t>no NHL record - import or junior</t>
        </is>
      </c>
    </row>
    <row r="1227">
      <c r="A1227" s="47" t="inlineStr">
        <is>
          <t>☐</t>
        </is>
      </c>
      <c r="B1227" t="inlineStr">
        <is>
          <t>Conor Walton</t>
        </is>
      </c>
      <c r="C1227" t="inlineStr">
        <is>
          <t>CBJ</t>
        </is>
      </c>
      <c r="D1227" t="inlineStr">
        <is>
          <t>D</t>
        </is>
      </c>
      <c r="E1227" t="n">
        <v>20</v>
      </c>
      <c r="F1227" t="n">
        <v>0</v>
      </c>
      <c r="G1227" t="inlineStr">
        <is>
          <t>YES</t>
        </is>
      </c>
      <c r="I1227" t="n">
        <v>0</v>
      </c>
      <c r="J1227" s="31" t="n">
        <v>0</v>
      </c>
      <c r="K1227" s="32" t="n">
        <v>0</v>
      </c>
      <c r="L1227" s="31" t="n">
        <v>0</v>
      </c>
      <c r="M1227" s="48" t="n"/>
      <c r="N1227" s="48" t="n"/>
      <c r="O1227" s="49" t="n"/>
    </row>
    <row r="1228">
      <c r="A1228" s="47" t="inlineStr">
        <is>
          <t>☐</t>
        </is>
      </c>
      <c r="B1228" t="inlineStr">
        <is>
          <t>Cooper Cleaves</t>
        </is>
      </c>
      <c r="C1228" t="inlineStr">
        <is>
          <t>MTL</t>
        </is>
      </c>
      <c r="D1228" t="inlineStr">
        <is>
          <t>D</t>
        </is>
      </c>
      <c r="E1228" t="n">
        <v>20</v>
      </c>
      <c r="F1228" t="n">
        <v>0</v>
      </c>
      <c r="G1228" t="inlineStr">
        <is>
          <t>YES</t>
        </is>
      </c>
      <c r="H1228" t="n">
        <v>93</v>
      </c>
      <c r="I1228" t="n">
        <v>0</v>
      </c>
      <c r="J1228" s="31" t="n">
        <v>0</v>
      </c>
      <c r="K1228" s="32" t="n">
        <v>0</v>
      </c>
      <c r="L1228" s="31" t="n">
        <v>0</v>
      </c>
      <c r="M1228" s="48" t="n"/>
      <c r="N1228" s="48" t="n"/>
      <c r="O1228" s="49" t="n"/>
    </row>
    <row r="1229">
      <c r="A1229" s="47" t="inlineStr">
        <is>
          <t>☐</t>
        </is>
      </c>
      <c r="B1229" t="inlineStr">
        <is>
          <t>Cooper Dennis</t>
        </is>
      </c>
      <c r="C1229" t="inlineStr">
        <is>
          <t>(N/A)</t>
        </is>
      </c>
      <c r="D1229" t="inlineStr">
        <is>
          <t>F</t>
        </is>
      </c>
      <c r="E1229" t="n">
        <v>19</v>
      </c>
      <c r="F1229" t="n">
        <v>0</v>
      </c>
      <c r="G1229" t="inlineStr">
        <is>
          <t>YES</t>
        </is>
      </c>
      <c r="I1229" t="n">
        <v>0</v>
      </c>
      <c r="J1229" s="31" t="n">
        <v>0</v>
      </c>
      <c r="K1229" s="32" t="n">
        <v>0</v>
      </c>
      <c r="L1229" s="31" t="n">
        <v>0</v>
      </c>
      <c r="M1229" s="48" t="n"/>
      <c r="N1229" s="48" t="n"/>
      <c r="O1229" s="49" t="n"/>
    </row>
    <row r="1230">
      <c r="A1230" s="47" t="inlineStr">
        <is>
          <t>☐</t>
        </is>
      </c>
      <c r="B1230" t="inlineStr">
        <is>
          <t>Corbin Vaughan</t>
        </is>
      </c>
      <c r="C1230" t="inlineStr">
        <is>
          <t>NYR</t>
        </is>
      </c>
      <c r="D1230" t="inlineStr">
        <is>
          <t>D</t>
        </is>
      </c>
      <c r="E1230" t="n">
        <v>20</v>
      </c>
      <c r="F1230" t="n">
        <v>0</v>
      </c>
      <c r="G1230" t="inlineStr">
        <is>
          <t>YES</t>
        </is>
      </c>
      <c r="I1230" t="n">
        <v>0</v>
      </c>
      <c r="J1230" s="31" t="n">
        <v>0</v>
      </c>
      <c r="K1230" s="32" t="n">
        <v>0</v>
      </c>
      <c r="L1230" s="31" t="n">
        <v>0</v>
      </c>
      <c r="M1230" s="48" t="n"/>
      <c r="N1230" s="48" t="n"/>
      <c r="O1230" s="49" t="n"/>
    </row>
    <row r="1231">
      <c r="A1231" s="47" t="inlineStr">
        <is>
          <t>☐</t>
        </is>
      </c>
      <c r="B1231" t="inlineStr">
        <is>
          <t>Cullen McCrate</t>
        </is>
      </c>
      <c r="C1231" t="inlineStr">
        <is>
          <t>BOS</t>
        </is>
      </c>
      <c r="D1231" t="inlineStr">
        <is>
          <t>D</t>
        </is>
      </c>
      <c r="E1231" t="n">
        <v>19</v>
      </c>
      <c r="F1231" t="n">
        <v>0</v>
      </c>
      <c r="G1231" t="inlineStr">
        <is>
          <t>YES</t>
        </is>
      </c>
      <c r="H1231" t="n">
        <v>216</v>
      </c>
      <c r="I1231" t="n">
        <v>0</v>
      </c>
      <c r="J1231" s="31" t="n">
        <v>0</v>
      </c>
      <c r="K1231" s="32" t="n">
        <v>0</v>
      </c>
      <c r="L1231" s="31" t="n">
        <v>0</v>
      </c>
      <c r="M1231" s="48" t="n"/>
      <c r="N1231" s="48" t="n"/>
      <c r="O1231" s="49" t="n"/>
    </row>
    <row r="1232">
      <c r="A1232" s="47" t="inlineStr">
        <is>
          <t>☐</t>
        </is>
      </c>
      <c r="B1232" t="inlineStr">
        <is>
          <t>Dakoda Rheaume-Mullen</t>
        </is>
      </c>
      <c r="C1232" t="inlineStr">
        <is>
          <t>(N/A)</t>
        </is>
      </c>
      <c r="D1232" t="inlineStr">
        <is>
          <t>D</t>
        </is>
      </c>
      <c r="E1232" t="n">
        <v>19</v>
      </c>
      <c r="F1232" t="n">
        <v>0</v>
      </c>
      <c r="G1232" t="inlineStr">
        <is>
          <t>YES</t>
        </is>
      </c>
      <c r="I1232" t="n">
        <v>0</v>
      </c>
      <c r="J1232" s="31" t="n">
        <v>0</v>
      </c>
      <c r="K1232" s="32" t="n">
        <v>0</v>
      </c>
      <c r="L1232" s="31" t="n">
        <v>0</v>
      </c>
      <c r="M1232" s="48" t="n"/>
      <c r="N1232" s="48" t="n"/>
      <c r="O1232" s="49" t="n"/>
      <c r="P1232" t="inlineStr">
        <is>
          <t>no NHL record - import or junior</t>
        </is>
      </c>
    </row>
    <row r="1233">
      <c r="A1233" s="47" t="inlineStr">
        <is>
          <t>☐</t>
        </is>
      </c>
      <c r="B1233" t="inlineStr">
        <is>
          <t>Damian Slavik</t>
        </is>
      </c>
      <c r="C1233" t="inlineStr">
        <is>
          <t>(N/A)</t>
        </is>
      </c>
      <c r="D1233" t="inlineStr">
        <is>
          <t>G</t>
        </is>
      </c>
      <c r="E1233" t="n">
        <v>21</v>
      </c>
      <c r="F1233" t="n">
        <v>0</v>
      </c>
      <c r="G1233" t="inlineStr">
        <is>
          <t>YES</t>
        </is>
      </c>
      <c r="I1233" t="n">
        <v>0</v>
      </c>
      <c r="J1233" s="31" t="n">
        <v>0</v>
      </c>
      <c r="K1233" s="32" t="n">
        <v>0</v>
      </c>
      <c r="L1233" s="31" t="n">
        <v>0</v>
      </c>
      <c r="M1233" s="48" t="n"/>
      <c r="N1233" s="48" t="n"/>
      <c r="O1233" s="49" t="n"/>
      <c r="P1233" t="inlineStr">
        <is>
          <t>no NHL record - import or junior</t>
        </is>
      </c>
    </row>
    <row r="1234">
      <c r="A1234" s="47" t="inlineStr">
        <is>
          <t>☐</t>
        </is>
      </c>
      <c r="B1234" t="inlineStr">
        <is>
          <t>Daniel Alexander Jencko</t>
        </is>
      </c>
      <c r="C1234" t="inlineStr">
        <is>
          <t>(N/A)</t>
        </is>
      </c>
      <c r="D1234" t="inlineStr">
        <is>
          <t>F</t>
        </is>
      </c>
      <c r="E1234" t="n">
        <v>21</v>
      </c>
      <c r="F1234" t="n">
        <v>0</v>
      </c>
      <c r="G1234" t="inlineStr">
        <is>
          <t>YES</t>
        </is>
      </c>
      <c r="I1234" t="n">
        <v>0</v>
      </c>
      <c r="J1234" s="31" t="n">
        <v>0</v>
      </c>
      <c r="K1234" s="32" t="n">
        <v>0</v>
      </c>
      <c r="L1234" s="31" t="n">
        <v>0</v>
      </c>
      <c r="M1234" s="48" t="n"/>
      <c r="N1234" s="48" t="n"/>
      <c r="O1234" s="49" t="n"/>
      <c r="P1234" t="inlineStr">
        <is>
          <t>no NHL record - import or junior</t>
        </is>
      </c>
    </row>
    <row r="1235">
      <c r="A1235" s="47" t="inlineStr">
        <is>
          <t>☐</t>
        </is>
      </c>
      <c r="B1235" t="inlineStr">
        <is>
          <t>Daniel Hauser</t>
        </is>
      </c>
      <c r="C1235" t="inlineStr">
        <is>
          <t>NYI</t>
        </is>
      </c>
      <c r="D1235" t="inlineStr">
        <is>
          <t>G</t>
        </is>
      </c>
      <c r="E1235" t="n">
        <v>22</v>
      </c>
      <c r="F1235" t="n">
        <v>0</v>
      </c>
      <c r="G1235" t="inlineStr">
        <is>
          <t>YES</t>
        </is>
      </c>
      <c r="I1235" t="n">
        <v>0</v>
      </c>
      <c r="J1235" s="31" t="n">
        <v>0</v>
      </c>
      <c r="K1235" s="32" t="n">
        <v>0</v>
      </c>
      <c r="L1235" s="31" t="n">
        <v>0</v>
      </c>
      <c r="M1235" s="48" t="n"/>
      <c r="N1235" s="48" t="n"/>
      <c r="O1235" s="49" t="n"/>
      <c r="P1235" t="inlineStr">
        <is>
          <t>no NHL record - import or junior</t>
        </is>
      </c>
    </row>
    <row r="1236">
      <c r="A1236" s="47" t="inlineStr">
        <is>
          <t>☐</t>
        </is>
      </c>
      <c r="B1236" t="inlineStr">
        <is>
          <t>Daniel Shlaine</t>
        </is>
      </c>
      <c r="C1236" t="inlineStr">
        <is>
          <t>(N/A)</t>
        </is>
      </c>
      <c r="D1236" t="inlineStr">
        <is>
          <t>F</t>
        </is>
      </c>
      <c r="E1236" t="n">
        <v>20</v>
      </c>
      <c r="F1236" t="n">
        <v>0</v>
      </c>
      <c r="G1236" t="inlineStr">
        <is>
          <t>YES</t>
        </is>
      </c>
      <c r="I1236" t="n">
        <v>0</v>
      </c>
      <c r="J1236" s="31" t="n">
        <v>0</v>
      </c>
      <c r="K1236" s="32" t="n">
        <v>0</v>
      </c>
      <c r="L1236" s="31" t="n">
        <v>0</v>
      </c>
      <c r="M1236" s="48" t="n"/>
      <c r="N1236" s="48" t="n"/>
      <c r="O1236" s="49" t="n"/>
    </row>
    <row r="1237">
      <c r="A1237" s="47" t="inlineStr">
        <is>
          <t>☐</t>
        </is>
      </c>
      <c r="B1237" t="inlineStr">
        <is>
          <t>Daniels Reidzans</t>
        </is>
      </c>
      <c r="C1237" t="inlineStr">
        <is>
          <t>(N/A)</t>
        </is>
      </c>
      <c r="D1237" t="inlineStr">
        <is>
          <t>F</t>
        </is>
      </c>
      <c r="E1237" t="n">
        <v>18</v>
      </c>
      <c r="F1237" t="n">
        <v>0</v>
      </c>
      <c r="G1237" t="inlineStr">
        <is>
          <t>YES</t>
        </is>
      </c>
      <c r="I1237" t="n">
        <v>0</v>
      </c>
      <c r="J1237" s="31" t="n">
        <v>0</v>
      </c>
      <c r="K1237" s="32" t="n">
        <v>0</v>
      </c>
      <c r="L1237" s="31" t="n">
        <v>0</v>
      </c>
      <c r="M1237" s="48" t="n"/>
      <c r="N1237" s="48" t="n"/>
      <c r="O1237" s="49" t="n"/>
      <c r="P1237" t="inlineStr">
        <is>
          <t>no NHL record - import or junior</t>
        </is>
      </c>
    </row>
    <row r="1238">
      <c r="A1238" s="47" t="inlineStr">
        <is>
          <t>☐</t>
        </is>
      </c>
      <c r="B1238" t="inlineStr">
        <is>
          <t>Daniil Anatsky</t>
        </is>
      </c>
      <c r="C1238" t="inlineStr">
        <is>
          <t>(N/A)</t>
        </is>
      </c>
      <c r="D1238" t="inlineStr">
        <is>
          <t>F</t>
        </is>
      </c>
      <c r="E1238" t="n">
        <v>20</v>
      </c>
      <c r="F1238" t="n">
        <v>0</v>
      </c>
      <c r="G1238" t="inlineStr">
        <is>
          <t>YES</t>
        </is>
      </c>
      <c r="I1238" t="n">
        <v>0</v>
      </c>
      <c r="J1238" s="31" t="n">
        <v>0</v>
      </c>
      <c r="K1238" s="32" t="n">
        <v>0</v>
      </c>
      <c r="L1238" s="31" t="n">
        <v>0</v>
      </c>
      <c r="M1238" s="48" t="n"/>
      <c r="N1238" s="48" t="n"/>
      <c r="O1238" s="49" t="n"/>
      <c r="P1238" t="inlineStr">
        <is>
          <t>no NHL record - import or junior</t>
        </is>
      </c>
    </row>
    <row r="1239">
      <c r="A1239" s="47" t="inlineStr">
        <is>
          <t>☐</t>
        </is>
      </c>
      <c r="B1239" t="inlineStr">
        <is>
          <t>Daniil Bourosh</t>
        </is>
      </c>
      <c r="C1239" t="inlineStr">
        <is>
          <t>(N/A)</t>
        </is>
      </c>
      <c r="D1239" t="inlineStr">
        <is>
          <t>F</t>
        </is>
      </c>
      <c r="E1239" t="n">
        <v>22</v>
      </c>
      <c r="F1239" t="n">
        <v>0</v>
      </c>
      <c r="G1239" t="inlineStr">
        <is>
          <t>YES</t>
        </is>
      </c>
      <c r="I1239" t="n">
        <v>0</v>
      </c>
      <c r="J1239" s="31" t="n">
        <v>0</v>
      </c>
      <c r="K1239" s="32" t="n">
        <v>0</v>
      </c>
      <c r="L1239" s="31" t="n">
        <v>0</v>
      </c>
      <c r="M1239" s="48" t="n"/>
      <c r="N1239" s="48" t="n"/>
      <c r="O1239" s="49" t="n"/>
      <c r="P1239" t="inlineStr">
        <is>
          <t>no NHL record - import or junior</t>
        </is>
      </c>
    </row>
    <row r="1240">
      <c r="A1240" s="47" t="inlineStr">
        <is>
          <t>☐</t>
        </is>
      </c>
      <c r="B1240" t="inlineStr">
        <is>
          <t>Daniil Davydov</t>
        </is>
      </c>
      <c r="C1240" t="inlineStr">
        <is>
          <t>(N/A)</t>
        </is>
      </c>
      <c r="D1240" t="inlineStr">
        <is>
          <t>F</t>
        </is>
      </c>
      <c r="E1240" t="n">
        <v>22</v>
      </c>
      <c r="F1240" t="n">
        <v>0</v>
      </c>
      <c r="G1240" t="inlineStr">
        <is>
          <t>YES</t>
        </is>
      </c>
      <c r="I1240" t="n">
        <v>0</v>
      </c>
      <c r="J1240" s="31" t="n">
        <v>0</v>
      </c>
      <c r="K1240" s="32" t="n">
        <v>0</v>
      </c>
      <c r="L1240" s="31" t="n">
        <v>0</v>
      </c>
      <c r="M1240" s="48" t="n"/>
      <c r="N1240" s="48" t="n"/>
      <c r="O1240" s="49" t="n"/>
      <c r="P1240" t="inlineStr">
        <is>
          <t>no NHL record - import or junior</t>
        </is>
      </c>
    </row>
    <row r="1241">
      <c r="A1241" s="47" t="inlineStr">
        <is>
          <t>☐</t>
        </is>
      </c>
      <c r="B1241" t="inlineStr">
        <is>
          <t>Daniil Ivanov</t>
        </is>
      </c>
      <c r="C1241" t="inlineStr">
        <is>
          <t>(N/A)</t>
        </is>
      </c>
      <c r="D1241" t="inlineStr">
        <is>
          <t>D</t>
        </is>
      </c>
      <c r="E1241" t="n">
        <v>22</v>
      </c>
      <c r="F1241" t="n">
        <v>0</v>
      </c>
      <c r="G1241" t="inlineStr">
        <is>
          <t>YES</t>
        </is>
      </c>
      <c r="I1241" t="n">
        <v>0</v>
      </c>
      <c r="J1241" s="31" t="n">
        <v>0</v>
      </c>
      <c r="K1241" s="32" t="n">
        <v>0</v>
      </c>
      <c r="L1241" s="31" t="n">
        <v>0</v>
      </c>
      <c r="M1241" s="48" t="n"/>
      <c r="N1241" s="48" t="n"/>
      <c r="O1241" s="49" t="n"/>
      <c r="P1241" t="inlineStr">
        <is>
          <t>no NHL record - import or junior</t>
        </is>
      </c>
    </row>
    <row r="1242">
      <c r="A1242" s="47" t="inlineStr">
        <is>
          <t>☐</t>
        </is>
      </c>
      <c r="B1242" t="inlineStr">
        <is>
          <t>Daniil Lazutin</t>
        </is>
      </c>
      <c r="C1242" t="inlineStr">
        <is>
          <t>(N/A)</t>
        </is>
      </c>
      <c r="D1242" t="inlineStr">
        <is>
          <t>F</t>
        </is>
      </c>
      <c r="E1242" t="n">
        <v>23</v>
      </c>
      <c r="F1242" t="n">
        <v>0</v>
      </c>
      <c r="G1242" t="inlineStr">
        <is>
          <t>YES</t>
        </is>
      </c>
      <c r="I1242" t="n">
        <v>0</v>
      </c>
      <c r="J1242" s="31" t="n">
        <v>0</v>
      </c>
      <c r="K1242" s="32" t="n">
        <v>0</v>
      </c>
      <c r="L1242" s="31" t="n">
        <v>0</v>
      </c>
      <c r="M1242" s="48" t="n"/>
      <c r="N1242" s="48" t="n"/>
      <c r="O1242" s="49" t="n"/>
      <c r="P1242" t="inlineStr">
        <is>
          <t>no NHL record - import or junior</t>
        </is>
      </c>
    </row>
    <row r="1243">
      <c r="A1243" s="47" t="inlineStr">
        <is>
          <t>☐</t>
        </is>
      </c>
      <c r="B1243" t="inlineStr">
        <is>
          <t>Daniil Petrenko</t>
        </is>
      </c>
      <c r="C1243" t="inlineStr">
        <is>
          <t>(N/A)</t>
        </is>
      </c>
      <c r="D1243" t="inlineStr">
        <is>
          <t>F</t>
        </is>
      </c>
      <c r="E1243" t="n">
        <v>19</v>
      </c>
      <c r="F1243" t="n">
        <v>0</v>
      </c>
      <c r="G1243" t="inlineStr">
        <is>
          <t>YES</t>
        </is>
      </c>
      <c r="I1243" t="n">
        <v>0</v>
      </c>
      <c r="J1243" s="31" t="n">
        <v>0</v>
      </c>
      <c r="K1243" s="32" t="n">
        <v>0</v>
      </c>
      <c r="L1243" s="31" t="n">
        <v>0</v>
      </c>
      <c r="M1243" s="48" t="n"/>
      <c r="N1243" s="48" t="n"/>
      <c r="O1243" s="49" t="n"/>
      <c r="P1243" t="inlineStr">
        <is>
          <t>no NHL record - import or junior</t>
        </is>
      </c>
    </row>
    <row r="1244">
      <c r="A1244" s="47" t="inlineStr">
        <is>
          <t>☐</t>
        </is>
      </c>
      <c r="B1244" t="inlineStr">
        <is>
          <t>Daniil Rusakovich</t>
        </is>
      </c>
      <c r="C1244" t="inlineStr">
        <is>
          <t>NJD</t>
        </is>
      </c>
      <c r="D1244" t="inlineStr">
        <is>
          <t>G</t>
        </is>
      </c>
      <c r="E1244" t="n">
        <v>18</v>
      </c>
      <c r="F1244" t="n">
        <v>0</v>
      </c>
      <c r="G1244" t="inlineStr">
        <is>
          <t>YES</t>
        </is>
      </c>
      <c r="H1244" t="n">
        <v>149</v>
      </c>
      <c r="I1244" t="n">
        <v>0</v>
      </c>
      <c r="J1244" s="31" t="n">
        <v>0</v>
      </c>
      <c r="K1244" s="32" t="n">
        <v>0</v>
      </c>
      <c r="L1244" s="31" t="n">
        <v>0</v>
      </c>
      <c r="M1244" s="48" t="n"/>
      <c r="N1244" s="48" t="n"/>
      <c r="O1244" s="49" t="n"/>
    </row>
    <row r="1245">
      <c r="A1245" s="47" t="inlineStr">
        <is>
          <t>☐</t>
        </is>
      </c>
      <c r="B1245" t="inlineStr">
        <is>
          <t>Daniil Ustinkov</t>
        </is>
      </c>
      <c r="C1245" t="inlineStr">
        <is>
          <t>(N/A)</t>
        </is>
      </c>
      <c r="D1245" t="inlineStr">
        <is>
          <t>D</t>
        </is>
      </c>
      <c r="E1245" t="n">
        <v>20</v>
      </c>
      <c r="F1245" t="n">
        <v>0</v>
      </c>
      <c r="G1245" t="inlineStr">
        <is>
          <t>YES</t>
        </is>
      </c>
      <c r="I1245" t="n">
        <v>0</v>
      </c>
      <c r="J1245" s="31" t="n">
        <v>0</v>
      </c>
      <c r="K1245" s="32" t="n">
        <v>0</v>
      </c>
      <c r="L1245" s="31" t="n">
        <v>0</v>
      </c>
      <c r="M1245" s="48" t="n"/>
      <c r="N1245" s="48" t="n"/>
      <c r="O1245" s="49" t="n"/>
      <c r="P1245" t="inlineStr">
        <is>
          <t>no NHL record - import or junior</t>
        </is>
      </c>
    </row>
    <row r="1246">
      <c r="A1246" s="47" t="inlineStr">
        <is>
          <t>☐</t>
        </is>
      </c>
      <c r="B1246" t="inlineStr">
        <is>
          <t>Danil Sysoyev</t>
        </is>
      </c>
      <c r="C1246" t="inlineStr">
        <is>
          <t>(N/A)</t>
        </is>
      </c>
      <c r="D1246" t="inlineStr">
        <is>
          <t>F</t>
        </is>
      </c>
      <c r="E1246" t="n">
        <v>18</v>
      </c>
      <c r="F1246" t="n">
        <v>0</v>
      </c>
      <c r="G1246" t="inlineStr">
        <is>
          <t>YES</t>
        </is>
      </c>
      <c r="I1246" t="n">
        <v>0</v>
      </c>
      <c r="J1246" s="31" t="n">
        <v>0</v>
      </c>
      <c r="K1246" s="32" t="n">
        <v>0</v>
      </c>
      <c r="L1246" s="31" t="n">
        <v>0</v>
      </c>
      <c r="M1246" s="48" t="n"/>
      <c r="N1246" s="48" t="n"/>
      <c r="O1246" s="49" t="n"/>
      <c r="P1246" t="inlineStr">
        <is>
          <t>no NHL record - import or junior</t>
        </is>
      </c>
    </row>
    <row r="1247">
      <c r="A1247" s="47" t="inlineStr">
        <is>
          <t>☐</t>
        </is>
      </c>
      <c r="B1247" t="inlineStr">
        <is>
          <t>Darels Dukurs</t>
        </is>
      </c>
      <c r="C1247" t="inlineStr">
        <is>
          <t>(N/A)</t>
        </is>
      </c>
      <c r="D1247" t="inlineStr">
        <is>
          <t>F</t>
        </is>
      </c>
      <c r="E1247" t="n">
        <v>23</v>
      </c>
      <c r="F1247" t="n">
        <v>0</v>
      </c>
      <c r="G1247" t="inlineStr">
        <is>
          <t>YES</t>
        </is>
      </c>
      <c r="I1247" t="n">
        <v>0</v>
      </c>
      <c r="J1247" s="31" t="n">
        <v>0</v>
      </c>
      <c r="K1247" s="32" t="n">
        <v>0</v>
      </c>
      <c r="L1247" s="31" t="n">
        <v>0</v>
      </c>
      <c r="M1247" s="48" t="n"/>
      <c r="N1247" s="48" t="n"/>
      <c r="O1247" s="49" t="n"/>
      <c r="P1247" t="inlineStr">
        <is>
          <t>no NHL record - import or junior</t>
        </is>
      </c>
    </row>
    <row r="1248">
      <c r="A1248" s="47" t="inlineStr">
        <is>
          <t>☐</t>
        </is>
      </c>
      <c r="B1248" t="inlineStr">
        <is>
          <t>Darian Anderson</t>
        </is>
      </c>
      <c r="C1248" t="inlineStr">
        <is>
          <t>NYR</t>
        </is>
      </c>
      <c r="D1248" t="inlineStr">
        <is>
          <t>F</t>
        </is>
      </c>
      <c r="E1248" t="n">
        <v>19</v>
      </c>
      <c r="F1248" t="n">
        <v>0</v>
      </c>
      <c r="G1248" t="inlineStr">
        <is>
          <t>YES</t>
        </is>
      </c>
      <c r="H1248" t="n">
        <v>163</v>
      </c>
      <c r="I1248" t="n">
        <v>0</v>
      </c>
      <c r="J1248" s="31" t="n">
        <v>0</v>
      </c>
      <c r="K1248" s="32" t="n">
        <v>0</v>
      </c>
      <c r="L1248" s="31" t="n">
        <v>0</v>
      </c>
      <c r="M1248" s="48" t="n"/>
      <c r="N1248" s="48" t="n"/>
      <c r="O1248" s="49" t="n"/>
    </row>
    <row r="1249">
      <c r="A1249" s="47" t="inlineStr">
        <is>
          <t>☐</t>
        </is>
      </c>
      <c r="B1249" t="inlineStr">
        <is>
          <t>David Granberg</t>
        </is>
      </c>
      <c r="C1249" t="inlineStr">
        <is>
          <t>(N/A)</t>
        </is>
      </c>
      <c r="D1249" t="inlineStr">
        <is>
          <t>F</t>
        </is>
      </c>
      <c r="E1249" t="n">
        <v>21</v>
      </c>
      <c r="F1249" t="n">
        <v>0</v>
      </c>
      <c r="G1249" t="inlineStr">
        <is>
          <t>YES</t>
        </is>
      </c>
      <c r="I1249" t="n">
        <v>0</v>
      </c>
      <c r="J1249" s="31" t="n">
        <v>0</v>
      </c>
      <c r="K1249" s="32" t="n">
        <v>0</v>
      </c>
      <c r="L1249" s="31" t="n">
        <v>0</v>
      </c>
      <c r="M1249" s="48" t="n"/>
      <c r="N1249" s="48" t="n"/>
      <c r="O1249" s="49" t="n"/>
      <c r="P1249" t="inlineStr">
        <is>
          <t>no NHL record - import or junior</t>
        </is>
      </c>
    </row>
    <row r="1250">
      <c r="A1250" s="47" t="inlineStr">
        <is>
          <t>☐</t>
        </is>
      </c>
      <c r="B1250" t="inlineStr">
        <is>
          <t>David Green</t>
        </is>
      </c>
      <c r="C1250" t="inlineStr">
        <is>
          <t>(N/A)</t>
        </is>
      </c>
      <c r="D1250" t="inlineStr">
        <is>
          <t>D</t>
        </is>
      </c>
      <c r="E1250" t="n">
        <v>20</v>
      </c>
      <c r="F1250" t="n">
        <v>0</v>
      </c>
      <c r="G1250" t="inlineStr">
        <is>
          <t>YES</t>
        </is>
      </c>
      <c r="I1250" t="n">
        <v>0</v>
      </c>
      <c r="J1250" s="31" t="n">
        <v>0</v>
      </c>
      <c r="K1250" s="32" t="n">
        <v>0</v>
      </c>
      <c r="L1250" s="31" t="n">
        <v>0</v>
      </c>
      <c r="M1250" s="48" t="n"/>
      <c r="N1250" s="48" t="n"/>
      <c r="O1250" s="49" t="n"/>
      <c r="P1250" t="inlineStr">
        <is>
          <t>no NHL record - import or junior</t>
        </is>
      </c>
    </row>
    <row r="1251">
      <c r="A1251" s="47" t="inlineStr">
        <is>
          <t>☐</t>
        </is>
      </c>
      <c r="B1251" t="inlineStr">
        <is>
          <t>David Klee</t>
        </is>
      </c>
      <c r="C1251" t="inlineStr">
        <is>
          <t>SJS</t>
        </is>
      </c>
      <c r="D1251" t="inlineStr">
        <is>
          <t>F</t>
        </is>
      </c>
      <c r="E1251" t="n">
        <v>21</v>
      </c>
      <c r="F1251" t="n">
        <v>0</v>
      </c>
      <c r="G1251" t="inlineStr">
        <is>
          <t>YES</t>
        </is>
      </c>
      <c r="I1251" t="n">
        <v>0</v>
      </c>
      <c r="J1251" s="31" t="n">
        <v>0</v>
      </c>
      <c r="K1251" s="32" t="n">
        <v>0</v>
      </c>
      <c r="L1251" s="31" t="n">
        <v>0</v>
      </c>
      <c r="M1251" s="48" t="n"/>
      <c r="N1251" s="48" t="n"/>
      <c r="O1251" s="49" t="n"/>
    </row>
    <row r="1252">
      <c r="A1252" s="47" t="inlineStr">
        <is>
          <t>☐</t>
        </is>
      </c>
      <c r="B1252" t="inlineStr">
        <is>
          <t>David Moravec</t>
        </is>
      </c>
      <c r="C1252" t="inlineStr">
        <is>
          <t>(N/A)</t>
        </is>
      </c>
      <c r="D1252" t="inlineStr">
        <is>
          <t>D</t>
        </is>
      </c>
      <c r="E1252" t="n">
        <v>22</v>
      </c>
      <c r="F1252" t="n">
        <v>1</v>
      </c>
      <c r="G1252" t="inlineStr">
        <is>
          <t>YES</t>
        </is>
      </c>
      <c r="I1252" t="n">
        <v>0</v>
      </c>
      <c r="J1252" s="31" t="n">
        <v>0</v>
      </c>
      <c r="K1252" s="32" t="n">
        <v>0</v>
      </c>
      <c r="L1252" s="31" t="n">
        <v>0</v>
      </c>
      <c r="M1252" s="48" t="n"/>
      <c r="N1252" s="48" t="n"/>
      <c r="O1252" s="49" t="n"/>
    </row>
    <row r="1253">
      <c r="A1253" s="47" t="inlineStr">
        <is>
          <t>☐</t>
        </is>
      </c>
      <c r="B1253" t="inlineStr">
        <is>
          <t>David Vermirovsky</t>
        </is>
      </c>
      <c r="C1253" t="inlineStr">
        <is>
          <t>(N/A)</t>
        </is>
      </c>
      <c r="D1253" t="inlineStr">
        <is>
          <t>G</t>
        </is>
      </c>
      <c r="E1253" t="n">
        <v>18</v>
      </c>
      <c r="F1253" t="n">
        <v>0</v>
      </c>
      <c r="G1253" t="inlineStr">
        <is>
          <t>YES</t>
        </is>
      </c>
      <c r="I1253" t="n">
        <v>0</v>
      </c>
      <c r="J1253" s="31" t="n">
        <v>0</v>
      </c>
      <c r="K1253" s="32" t="n">
        <v>0</v>
      </c>
      <c r="L1253" s="31" t="n">
        <v>0</v>
      </c>
      <c r="M1253" s="48" t="n"/>
      <c r="N1253" s="48" t="n"/>
      <c r="O1253" s="49" t="n"/>
      <c r="P1253" t="inlineStr">
        <is>
          <t>no NHL record - import or junior</t>
        </is>
      </c>
    </row>
    <row r="1254">
      <c r="A1254" s="47" t="inlineStr">
        <is>
          <t>☐</t>
        </is>
      </c>
      <c r="B1254" t="inlineStr">
        <is>
          <t>Davis Burnside</t>
        </is>
      </c>
      <c r="C1254" t="inlineStr">
        <is>
          <t>(N/A)</t>
        </is>
      </c>
      <c r="D1254" t="inlineStr">
        <is>
          <t>F</t>
        </is>
      </c>
      <c r="E1254" t="n">
        <v>22</v>
      </c>
      <c r="F1254" t="n">
        <v>0</v>
      </c>
      <c r="G1254" t="inlineStr">
        <is>
          <t>YES</t>
        </is>
      </c>
      <c r="I1254" t="n">
        <v>0</v>
      </c>
      <c r="J1254" s="31" t="n">
        <v>0</v>
      </c>
      <c r="K1254" s="32" t="n">
        <v>0</v>
      </c>
      <c r="L1254" s="31" t="n">
        <v>0</v>
      </c>
      <c r="M1254" s="48" t="n"/>
      <c r="N1254" s="48" t="n"/>
      <c r="O1254" s="49" t="n"/>
    </row>
    <row r="1255">
      <c r="A1255" s="47" t="inlineStr">
        <is>
          <t>☐</t>
        </is>
      </c>
      <c r="B1255" t="inlineStr">
        <is>
          <t>Davis Codd</t>
        </is>
      </c>
      <c r="C1255" t="inlineStr">
        <is>
          <t>(N/A)</t>
        </is>
      </c>
      <c r="D1255" t="inlineStr">
        <is>
          <t>F</t>
        </is>
      </c>
      <c r="E1255" t="n">
        <v>23</v>
      </c>
      <c r="F1255" t="n">
        <v>0</v>
      </c>
      <c r="G1255" t="inlineStr">
        <is>
          <t>YES</t>
        </is>
      </c>
      <c r="I1255" t="n">
        <v>0</v>
      </c>
      <c r="J1255" s="31" t="n">
        <v>0</v>
      </c>
      <c r="K1255" s="32" t="n">
        <v>0</v>
      </c>
      <c r="L1255" s="31" t="n">
        <v>0</v>
      </c>
      <c r="M1255" s="48" t="n"/>
      <c r="N1255" s="48" t="n"/>
      <c r="O1255" s="49" t="n"/>
    </row>
    <row r="1256">
      <c r="A1256" s="47" t="inlineStr">
        <is>
          <t>☐</t>
        </is>
      </c>
      <c r="B1256" t="inlineStr">
        <is>
          <t>Dawson Cowan</t>
        </is>
      </c>
      <c r="C1256" t="inlineStr">
        <is>
          <t>(N/A)</t>
        </is>
      </c>
      <c r="D1256" t="inlineStr">
        <is>
          <t>G</t>
        </is>
      </c>
      <c r="E1256" t="n">
        <v>20</v>
      </c>
      <c r="F1256" t="n">
        <v>0</v>
      </c>
      <c r="G1256" t="inlineStr">
        <is>
          <t>YES</t>
        </is>
      </c>
      <c r="I1256" t="n">
        <v>0</v>
      </c>
      <c r="J1256" s="31" t="n">
        <v>0</v>
      </c>
      <c r="K1256" s="32" t="n">
        <v>0</v>
      </c>
      <c r="L1256" s="31" t="n">
        <v>0</v>
      </c>
      <c r="M1256" s="48" t="n"/>
      <c r="N1256" s="48" t="n"/>
      <c r="O1256" s="49" t="n"/>
    </row>
    <row r="1257">
      <c r="A1257" s="47" t="inlineStr">
        <is>
          <t>☐</t>
        </is>
      </c>
      <c r="B1257" t="inlineStr">
        <is>
          <t>Dawson Gerwing</t>
        </is>
      </c>
      <c r="C1257" t="inlineStr">
        <is>
          <t>(N/A)</t>
        </is>
      </c>
      <c r="D1257" t="inlineStr">
        <is>
          <t>F</t>
        </is>
      </c>
      <c r="E1257" t="n">
        <v>20</v>
      </c>
      <c r="F1257" t="n">
        <v>0</v>
      </c>
      <c r="G1257" t="inlineStr">
        <is>
          <t>YES</t>
        </is>
      </c>
      <c r="I1257" t="n">
        <v>0</v>
      </c>
      <c r="J1257" s="31" t="n">
        <v>0</v>
      </c>
      <c r="K1257" s="32" t="n">
        <v>0</v>
      </c>
      <c r="L1257" s="31" t="n">
        <v>0</v>
      </c>
      <c r="M1257" s="48" t="n"/>
      <c r="N1257" s="48" t="n"/>
      <c r="O1257" s="49" t="n"/>
    </row>
    <row r="1258">
      <c r="A1258" s="47" t="inlineStr">
        <is>
          <t>☐</t>
        </is>
      </c>
      <c r="B1258" t="inlineStr">
        <is>
          <t>Dayne Beuker</t>
        </is>
      </c>
      <c r="C1258" t="inlineStr">
        <is>
          <t>(N/A)</t>
        </is>
      </c>
      <c r="D1258" t="inlineStr">
        <is>
          <t>F</t>
        </is>
      </c>
      <c r="E1258" t="n">
        <v>18</v>
      </c>
      <c r="F1258" t="n">
        <v>0</v>
      </c>
      <c r="G1258" t="inlineStr">
        <is>
          <t>YES</t>
        </is>
      </c>
      <c r="I1258" t="n">
        <v>0</v>
      </c>
      <c r="J1258" s="31" t="n">
        <v>0</v>
      </c>
      <c r="K1258" s="32" t="n">
        <v>0</v>
      </c>
      <c r="L1258" s="31" t="n">
        <v>0</v>
      </c>
      <c r="M1258" s="48" t="n"/>
      <c r="N1258" s="48" t="n"/>
      <c r="O1258" s="49" t="n"/>
    </row>
    <row r="1259">
      <c r="A1259" s="47" t="inlineStr">
        <is>
          <t>☐</t>
        </is>
      </c>
      <c r="B1259" t="inlineStr">
        <is>
          <t>Deagen McMillan</t>
        </is>
      </c>
      <c r="C1259" t="inlineStr">
        <is>
          <t>(N/A)</t>
        </is>
      </c>
      <c r="D1259" t="inlineStr">
        <is>
          <t>F</t>
        </is>
      </c>
      <c r="E1259" t="n">
        <v>21</v>
      </c>
      <c r="F1259" t="n">
        <v>0</v>
      </c>
      <c r="G1259" t="inlineStr">
        <is>
          <t>YES</t>
        </is>
      </c>
      <c r="I1259" t="n">
        <v>0</v>
      </c>
      <c r="J1259" s="31" t="n">
        <v>0</v>
      </c>
      <c r="K1259" s="32" t="n">
        <v>0</v>
      </c>
      <c r="L1259" s="31" t="n">
        <v>0</v>
      </c>
      <c r="M1259" s="48" t="n"/>
      <c r="N1259" s="48" t="n"/>
      <c r="O1259" s="49" t="n"/>
    </row>
    <row r="1260">
      <c r="A1260" s="47" t="inlineStr">
        <is>
          <t>☐</t>
        </is>
      </c>
      <c r="B1260" t="inlineStr">
        <is>
          <t>Declan Waddick</t>
        </is>
      </c>
      <c r="C1260" t="inlineStr">
        <is>
          <t>(N/A)</t>
        </is>
      </c>
      <c r="D1260" t="inlineStr">
        <is>
          <t>F</t>
        </is>
      </c>
      <c r="E1260" t="n">
        <v>21</v>
      </c>
      <c r="F1260" t="n">
        <v>0</v>
      </c>
      <c r="G1260" t="inlineStr">
        <is>
          <t>YES</t>
        </is>
      </c>
      <c r="I1260" t="n">
        <v>0</v>
      </c>
      <c r="J1260" s="31" t="n">
        <v>0</v>
      </c>
      <c r="K1260" s="32" t="n">
        <v>0</v>
      </c>
      <c r="L1260" s="31" t="n">
        <v>0</v>
      </c>
      <c r="M1260" s="48" t="n"/>
      <c r="N1260" s="48" t="n"/>
      <c r="O1260" s="49" t="n"/>
      <c r="P1260" t="inlineStr">
        <is>
          <t>no NHL record - import or junior</t>
        </is>
      </c>
    </row>
    <row r="1261">
      <c r="A1261" s="47" t="inlineStr">
        <is>
          <t>☐</t>
        </is>
      </c>
      <c r="B1261" t="inlineStr">
        <is>
          <t>Deivs Rolovs</t>
        </is>
      </c>
      <c r="C1261" t="inlineStr">
        <is>
          <t>(N/A)</t>
        </is>
      </c>
      <c r="D1261" t="inlineStr">
        <is>
          <t>G</t>
        </is>
      </c>
      <c r="E1261" t="n">
        <v>22</v>
      </c>
      <c r="F1261" t="n">
        <v>0</v>
      </c>
      <c r="G1261" t="inlineStr">
        <is>
          <t>YES</t>
        </is>
      </c>
      <c r="I1261" t="n">
        <v>0</v>
      </c>
      <c r="J1261" s="31" t="n">
        <v>0</v>
      </c>
      <c r="K1261" s="32" t="n">
        <v>0</v>
      </c>
      <c r="L1261" s="31" t="n">
        <v>0</v>
      </c>
      <c r="M1261" s="48" t="n"/>
      <c r="N1261" s="48" t="n"/>
      <c r="O1261" s="49" t="n"/>
      <c r="P1261" t="inlineStr">
        <is>
          <t>no NHL record - import or junior</t>
        </is>
      </c>
    </row>
    <row r="1262">
      <c r="A1262" s="47" t="inlineStr">
        <is>
          <t>☐</t>
        </is>
      </c>
      <c r="B1262" t="inlineStr">
        <is>
          <t>Deni Goure</t>
        </is>
      </c>
      <c r="C1262" t="inlineStr">
        <is>
          <t>(N/A)</t>
        </is>
      </c>
      <c r="D1262" t="inlineStr">
        <is>
          <t>F</t>
        </is>
      </c>
      <c r="E1262" t="n">
        <v>23</v>
      </c>
      <c r="F1262" t="n">
        <v>0</v>
      </c>
      <c r="G1262" t="inlineStr">
        <is>
          <t>YES</t>
        </is>
      </c>
      <c r="I1262" t="n">
        <v>0</v>
      </c>
      <c r="J1262" s="31" t="n">
        <v>0</v>
      </c>
      <c r="K1262" s="32" t="n">
        <v>0</v>
      </c>
      <c r="L1262" s="31" t="n">
        <v>0</v>
      </c>
      <c r="M1262" s="48" t="n"/>
      <c r="N1262" s="48" t="n"/>
      <c r="O1262" s="49" t="n"/>
    </row>
    <row r="1263">
      <c r="A1263" s="47" t="inlineStr">
        <is>
          <t>☐</t>
        </is>
      </c>
      <c r="B1263" t="inlineStr">
        <is>
          <t>Denis Gabdrakhmanov</t>
        </is>
      </c>
      <c r="C1263" t="inlineStr">
        <is>
          <t>FLA</t>
        </is>
      </c>
      <c r="D1263" t="inlineStr">
        <is>
          <t>G</t>
        </is>
      </c>
      <c r="E1263" t="n">
        <v>21</v>
      </c>
      <c r="F1263" t="n">
        <v>0</v>
      </c>
      <c r="G1263" t="inlineStr">
        <is>
          <t>YES</t>
        </is>
      </c>
      <c r="I1263" t="n">
        <v>0</v>
      </c>
      <c r="J1263" s="31" t="n">
        <v>0</v>
      </c>
      <c r="K1263" s="32" t="n">
        <v>0</v>
      </c>
      <c r="L1263" s="31" t="n">
        <v>0</v>
      </c>
      <c r="M1263" s="48" t="n"/>
      <c r="N1263" s="48" t="n"/>
      <c r="O1263" s="49" t="n"/>
    </row>
    <row r="1264">
      <c r="A1264" s="47" t="inlineStr">
        <is>
          <t>☐</t>
        </is>
      </c>
      <c r="B1264" t="inlineStr">
        <is>
          <t>Denis Malov</t>
        </is>
      </c>
      <c r="C1264" t="inlineStr">
        <is>
          <t>(N/A)</t>
        </is>
      </c>
      <c r="D1264" t="inlineStr">
        <is>
          <t>F</t>
        </is>
      </c>
      <c r="E1264" t="n">
        <v>21</v>
      </c>
      <c r="F1264" t="n">
        <v>0</v>
      </c>
      <c r="G1264" t="inlineStr">
        <is>
          <t>YES</t>
        </is>
      </c>
      <c r="I1264" t="n">
        <v>0</v>
      </c>
      <c r="J1264" s="31" t="n">
        <v>0</v>
      </c>
      <c r="K1264" s="32" t="n">
        <v>0</v>
      </c>
      <c r="L1264" s="31" t="n">
        <v>0</v>
      </c>
      <c r="M1264" s="48" t="n"/>
      <c r="N1264" s="48" t="n"/>
      <c r="O1264" s="49" t="n"/>
      <c r="P1264" t="inlineStr">
        <is>
          <t>no NHL record - import or junior</t>
        </is>
      </c>
    </row>
    <row r="1265">
      <c r="A1265" s="47" t="inlineStr">
        <is>
          <t>☐</t>
        </is>
      </c>
      <c r="B1265" t="inlineStr">
        <is>
          <t>Dennis Altorn</t>
        </is>
      </c>
      <c r="C1265" t="inlineStr">
        <is>
          <t>(N/A)</t>
        </is>
      </c>
      <c r="D1265" t="inlineStr">
        <is>
          <t>F</t>
        </is>
      </c>
      <c r="E1265" t="n">
        <v>21</v>
      </c>
      <c r="F1265" t="n">
        <v>0</v>
      </c>
      <c r="G1265" t="inlineStr">
        <is>
          <t>YES</t>
        </is>
      </c>
      <c r="I1265" t="n">
        <v>0</v>
      </c>
      <c r="J1265" s="31" t="n">
        <v>0</v>
      </c>
      <c r="K1265" s="32" t="n">
        <v>0</v>
      </c>
      <c r="L1265" s="31" t="n">
        <v>0</v>
      </c>
      <c r="M1265" s="48" t="n"/>
      <c r="N1265" s="48" t="n"/>
      <c r="O1265" s="49" t="n"/>
      <c r="P1265" t="inlineStr">
        <is>
          <t>no NHL record - import or junior</t>
        </is>
      </c>
    </row>
    <row r="1266">
      <c r="A1266" s="47" t="inlineStr">
        <is>
          <t>☐</t>
        </is>
      </c>
      <c r="B1266" t="inlineStr">
        <is>
          <t>Dennis Good Bogg</t>
        </is>
      </c>
      <c r="C1266" t="inlineStr">
        <is>
          <t>NYI</t>
        </is>
      </c>
      <c r="D1266" t="inlineStr">
        <is>
          <t>D</t>
        </is>
      </c>
      <c r="E1266" t="n">
        <v>22</v>
      </c>
      <c r="F1266" t="n">
        <v>0</v>
      </c>
      <c r="G1266" t="inlineStr">
        <is>
          <t>YES</t>
        </is>
      </c>
      <c r="I1266" t="n">
        <v>0</v>
      </c>
      <c r="J1266" s="31" t="n">
        <v>0</v>
      </c>
      <c r="K1266" s="32" t="n">
        <v>0</v>
      </c>
      <c r="L1266" s="31" t="n">
        <v>0</v>
      </c>
      <c r="M1266" s="48" t="n"/>
      <c r="N1266" s="48" t="n"/>
      <c r="O1266" s="49" t="n"/>
    </row>
    <row r="1267">
      <c r="A1267" s="47" t="inlineStr">
        <is>
          <t>☐</t>
        </is>
      </c>
      <c r="B1267" t="inlineStr">
        <is>
          <t>Diego Buttazoni</t>
        </is>
      </c>
      <c r="C1267" t="inlineStr">
        <is>
          <t>(N/A)</t>
        </is>
      </c>
      <c r="D1267" t="inlineStr">
        <is>
          <t>F</t>
        </is>
      </c>
      <c r="E1267" t="n">
        <v>20</v>
      </c>
      <c r="F1267" t="n">
        <v>0</v>
      </c>
      <c r="G1267" t="inlineStr">
        <is>
          <t>YES</t>
        </is>
      </c>
      <c r="I1267" t="n">
        <v>0</v>
      </c>
      <c r="J1267" s="31" t="n">
        <v>0</v>
      </c>
      <c r="K1267" s="32" t="n">
        <v>0</v>
      </c>
      <c r="L1267" s="31" t="n">
        <v>0</v>
      </c>
      <c r="M1267" s="48" t="n"/>
      <c r="N1267" s="48" t="n"/>
      <c r="O1267" s="49" t="n"/>
      <c r="P1267" t="inlineStr">
        <is>
          <t>no NHL record - import or junior</t>
        </is>
      </c>
    </row>
    <row r="1268">
      <c r="A1268" s="47" t="inlineStr">
        <is>
          <t>☐</t>
        </is>
      </c>
      <c r="B1268" t="inlineStr">
        <is>
          <t>Djibril Toure</t>
        </is>
      </c>
      <c r="C1268" t="inlineStr">
        <is>
          <t>OTT</t>
        </is>
      </c>
      <c r="D1268" t="inlineStr">
        <is>
          <t>D</t>
        </is>
      </c>
      <c r="E1268" t="n">
        <v>23</v>
      </c>
      <c r="F1268" t="n">
        <v>0</v>
      </c>
      <c r="G1268" t="inlineStr">
        <is>
          <t>YES</t>
        </is>
      </c>
      <c r="I1268" t="n">
        <v>0</v>
      </c>
      <c r="J1268" s="31" t="n">
        <v>0</v>
      </c>
      <c r="K1268" s="32" t="n">
        <v>0</v>
      </c>
      <c r="L1268" s="31" t="n">
        <v>0</v>
      </c>
      <c r="M1268" s="48" t="n"/>
      <c r="N1268" s="48" t="n"/>
      <c r="O1268" s="49" t="n"/>
    </row>
    <row r="1269">
      <c r="A1269" s="47" t="inlineStr">
        <is>
          <t>☐</t>
        </is>
      </c>
      <c r="B1269" t="inlineStr">
        <is>
          <t>Dmitri Katelevsky</t>
        </is>
      </c>
      <c r="C1269" t="inlineStr">
        <is>
          <t>(N/A)</t>
        </is>
      </c>
      <c r="D1269" t="inlineStr">
        <is>
          <t>F</t>
        </is>
      </c>
      <c r="E1269" t="n">
        <v>23</v>
      </c>
      <c r="F1269" t="n">
        <v>0</v>
      </c>
      <c r="G1269" t="inlineStr">
        <is>
          <t>YES</t>
        </is>
      </c>
      <c r="I1269" t="n">
        <v>0</v>
      </c>
      <c r="J1269" s="31" t="n">
        <v>0</v>
      </c>
      <c r="K1269" s="32" t="n">
        <v>0</v>
      </c>
      <c r="L1269" s="31" t="n">
        <v>0</v>
      </c>
      <c r="M1269" s="48" t="n"/>
      <c r="N1269" s="48" t="n"/>
      <c r="O1269" s="49" t="n"/>
      <c r="P1269" t="inlineStr">
        <is>
          <t>no NHL record - import or junior</t>
        </is>
      </c>
    </row>
    <row r="1270">
      <c r="A1270" s="47" t="inlineStr">
        <is>
          <t>☐</t>
        </is>
      </c>
      <c r="B1270" t="inlineStr">
        <is>
          <t>Dmitri Vlasenko</t>
        </is>
      </c>
      <c r="C1270" t="inlineStr">
        <is>
          <t>(N/A)</t>
        </is>
      </c>
      <c r="D1270" t="inlineStr">
        <is>
          <t>F</t>
        </is>
      </c>
      <c r="E1270" t="n">
        <v>21</v>
      </c>
      <c r="F1270" t="n">
        <v>0</v>
      </c>
      <c r="G1270" t="inlineStr">
        <is>
          <t>YES</t>
        </is>
      </c>
      <c r="I1270" t="n">
        <v>0</v>
      </c>
      <c r="J1270" s="31" t="n">
        <v>0</v>
      </c>
      <c r="K1270" s="32" t="n">
        <v>0</v>
      </c>
      <c r="L1270" s="31" t="n">
        <v>0</v>
      </c>
      <c r="M1270" s="48" t="n"/>
      <c r="N1270" s="48" t="n"/>
      <c r="O1270" s="49" t="n"/>
      <c r="P1270" t="inlineStr">
        <is>
          <t>no NHL record - import or junior</t>
        </is>
      </c>
    </row>
    <row r="1271">
      <c r="A1271" s="47" t="inlineStr">
        <is>
          <t>☐</t>
        </is>
      </c>
      <c r="B1271" t="inlineStr">
        <is>
          <t>Dmitri Zugan</t>
        </is>
      </c>
      <c r="C1271" t="inlineStr">
        <is>
          <t>(N/A)</t>
        </is>
      </c>
      <c r="D1271" t="inlineStr">
        <is>
          <t>F</t>
        </is>
      </c>
      <c r="E1271" t="n">
        <v>23</v>
      </c>
      <c r="F1271" t="n">
        <v>0</v>
      </c>
      <c r="G1271" t="inlineStr">
        <is>
          <t>YES</t>
        </is>
      </c>
      <c r="I1271" t="n">
        <v>0</v>
      </c>
      <c r="J1271" s="31" t="n">
        <v>0</v>
      </c>
      <c r="K1271" s="32" t="n">
        <v>0</v>
      </c>
      <c r="L1271" s="31" t="n">
        <v>0</v>
      </c>
      <c r="M1271" s="48" t="n"/>
      <c r="N1271" s="48" t="n"/>
      <c r="O1271" s="49" t="n"/>
    </row>
    <row r="1272">
      <c r="A1272" s="47" t="inlineStr">
        <is>
          <t>☐</t>
        </is>
      </c>
      <c r="B1272" t="inlineStr">
        <is>
          <t>Dmitry Yakutsenak</t>
        </is>
      </c>
      <c r="C1272" t="inlineStr">
        <is>
          <t>(N/A)</t>
        </is>
      </c>
      <c r="D1272" t="inlineStr">
        <is>
          <t>F</t>
        </is>
      </c>
      <c r="E1272" t="n">
        <v>19</v>
      </c>
      <c r="F1272" t="n">
        <v>0</v>
      </c>
      <c r="G1272" t="inlineStr">
        <is>
          <t>YES</t>
        </is>
      </c>
      <c r="I1272" t="n">
        <v>0</v>
      </c>
      <c r="J1272" s="31" t="n">
        <v>0</v>
      </c>
      <c r="K1272" s="32" t="n">
        <v>0</v>
      </c>
      <c r="L1272" s="31" t="n">
        <v>0</v>
      </c>
      <c r="M1272" s="48" t="n"/>
      <c r="N1272" s="48" t="n"/>
      <c r="O1272" s="49" t="n"/>
      <c r="P1272" t="inlineStr">
        <is>
          <t>no NHL record - import or junior</t>
        </is>
      </c>
    </row>
    <row r="1273">
      <c r="A1273" s="47" t="inlineStr">
        <is>
          <t>☐</t>
        </is>
      </c>
      <c r="B1273" t="inlineStr">
        <is>
          <t>Doman Kristof Szongoth</t>
        </is>
      </c>
      <c r="C1273" t="inlineStr">
        <is>
          <t>BUF</t>
        </is>
      </c>
      <c r="D1273" t="inlineStr">
        <is>
          <t>F</t>
        </is>
      </c>
      <c r="E1273" t="n">
        <v>18</v>
      </c>
      <c r="F1273" t="n">
        <v>0</v>
      </c>
      <c r="G1273" t="inlineStr">
        <is>
          <t>YES</t>
        </is>
      </c>
      <c r="H1273" t="n">
        <v>156</v>
      </c>
      <c r="I1273" t="n">
        <v>0</v>
      </c>
      <c r="J1273" s="31" t="n">
        <v>0</v>
      </c>
      <c r="K1273" s="32" t="n">
        <v>0</v>
      </c>
      <c r="L1273" s="31" t="n">
        <v>0</v>
      </c>
      <c r="M1273" s="48" t="n"/>
      <c r="N1273" s="48" t="n"/>
      <c r="O1273" s="49" t="n"/>
    </row>
    <row r="1274">
      <c r="A1274" s="47" t="inlineStr">
        <is>
          <t>☐</t>
        </is>
      </c>
      <c r="B1274" t="inlineStr">
        <is>
          <t>Dominick Campione</t>
        </is>
      </c>
      <c r="C1274" t="inlineStr">
        <is>
          <t>(N/A)</t>
        </is>
      </c>
      <c r="D1274" t="inlineStr">
        <is>
          <t>D</t>
        </is>
      </c>
      <c r="E1274" t="n">
        <v>23</v>
      </c>
      <c r="F1274" t="n">
        <v>0</v>
      </c>
      <c r="G1274" t="inlineStr">
        <is>
          <t>YES</t>
        </is>
      </c>
      <c r="I1274" t="n">
        <v>0</v>
      </c>
      <c r="J1274" s="31" t="n">
        <v>0</v>
      </c>
      <c r="K1274" s="32" t="n">
        <v>0</v>
      </c>
      <c r="L1274" s="31" t="n">
        <v>0</v>
      </c>
      <c r="M1274" s="48" t="n"/>
      <c r="N1274" s="48" t="n"/>
      <c r="O1274" s="49" t="n"/>
      <c r="P1274" t="inlineStr">
        <is>
          <t>no NHL record - import or junior</t>
        </is>
      </c>
    </row>
    <row r="1275">
      <c r="A1275" s="47" t="inlineStr">
        <is>
          <t>☐</t>
        </is>
      </c>
      <c r="B1275" t="inlineStr">
        <is>
          <t>Dominik Petr</t>
        </is>
      </c>
      <c r="C1275" t="inlineStr">
        <is>
          <t>(N/A)</t>
        </is>
      </c>
      <c r="D1275" t="inlineStr">
        <is>
          <t>F</t>
        </is>
      </c>
      <c r="E1275" t="n">
        <v>21</v>
      </c>
      <c r="F1275" t="n">
        <v>0</v>
      </c>
      <c r="G1275" t="inlineStr">
        <is>
          <t>YES</t>
        </is>
      </c>
      <c r="I1275" t="n">
        <v>0</v>
      </c>
      <c r="J1275" s="31" t="n">
        <v>0</v>
      </c>
      <c r="K1275" s="32" t="n">
        <v>0</v>
      </c>
      <c r="L1275" s="31" t="n">
        <v>0</v>
      </c>
      <c r="M1275" s="48" t="n"/>
      <c r="N1275" s="48" t="n"/>
      <c r="O1275" s="49" t="n"/>
    </row>
    <row r="1276">
      <c r="A1276" s="47" t="inlineStr">
        <is>
          <t>☐</t>
        </is>
      </c>
      <c r="B1276" t="inlineStr">
        <is>
          <t>Dominik Ripa</t>
        </is>
      </c>
      <c r="C1276" t="inlineStr">
        <is>
          <t>(N/A)</t>
        </is>
      </c>
      <c r="D1276" t="inlineStr">
        <is>
          <t>F</t>
        </is>
      </c>
      <c r="E1276" t="n">
        <v>18</v>
      </c>
      <c r="F1276" t="n">
        <v>0</v>
      </c>
      <c r="G1276" t="inlineStr">
        <is>
          <t>YES</t>
        </is>
      </c>
      <c r="I1276" t="n">
        <v>0</v>
      </c>
      <c r="J1276" s="31" t="n">
        <v>0</v>
      </c>
      <c r="K1276" s="32" t="n">
        <v>0</v>
      </c>
      <c r="L1276" s="31" t="n">
        <v>0</v>
      </c>
      <c r="M1276" s="48" t="n"/>
      <c r="N1276" s="48" t="n"/>
      <c r="O1276" s="49" t="n"/>
      <c r="P1276" t="inlineStr">
        <is>
          <t>no NHL record - import or junior</t>
        </is>
      </c>
    </row>
    <row r="1277">
      <c r="A1277" s="47" t="inlineStr">
        <is>
          <t>☐</t>
        </is>
      </c>
      <c r="B1277" t="inlineStr">
        <is>
          <t>Dominik Rymon</t>
        </is>
      </c>
      <c r="C1277" t="inlineStr">
        <is>
          <t>(N/A)</t>
        </is>
      </c>
      <c r="D1277" t="inlineStr">
        <is>
          <t>F</t>
        </is>
      </c>
      <c r="E1277" t="n">
        <v>22</v>
      </c>
      <c r="F1277" t="n">
        <v>0</v>
      </c>
      <c r="G1277" t="inlineStr">
        <is>
          <t>YES</t>
        </is>
      </c>
      <c r="I1277" t="n">
        <v>0</v>
      </c>
      <c r="J1277" s="31" t="n">
        <v>0</v>
      </c>
      <c r="K1277" s="32" t="n">
        <v>0</v>
      </c>
      <c r="L1277" s="31" t="n">
        <v>0</v>
      </c>
      <c r="M1277" s="48" t="n"/>
      <c r="N1277" s="48" t="n"/>
      <c r="O1277" s="49" t="n"/>
      <c r="P1277" t="inlineStr">
        <is>
          <t>no NHL record - import or junior</t>
        </is>
      </c>
    </row>
    <row r="1278">
      <c r="A1278" s="47" t="inlineStr">
        <is>
          <t>☐</t>
        </is>
      </c>
      <c r="B1278" t="inlineStr">
        <is>
          <t>Donato Bracco</t>
        </is>
      </c>
      <c r="C1278" t="inlineStr">
        <is>
          <t>(N/A)</t>
        </is>
      </c>
      <c r="D1278" t="inlineStr">
        <is>
          <t>D</t>
        </is>
      </c>
      <c r="E1278" t="n">
        <v>19</v>
      </c>
      <c r="F1278" t="n">
        <v>0</v>
      </c>
      <c r="G1278" t="inlineStr">
        <is>
          <t>YES</t>
        </is>
      </c>
      <c r="I1278" t="n">
        <v>0</v>
      </c>
      <c r="J1278" s="31" t="n">
        <v>0</v>
      </c>
      <c r="K1278" s="32" t="n">
        <v>0</v>
      </c>
      <c r="L1278" s="31" t="n">
        <v>0</v>
      </c>
      <c r="M1278" s="48" t="n"/>
      <c r="N1278" s="48" t="n"/>
      <c r="O1278" s="49" t="n"/>
      <c r="P1278" t="inlineStr">
        <is>
          <t>no NHL record - import or junior</t>
        </is>
      </c>
    </row>
    <row r="1279">
      <c r="A1279" s="47" t="inlineStr">
        <is>
          <t>☐</t>
        </is>
      </c>
      <c r="B1279" t="inlineStr">
        <is>
          <t>Donovan McCoy</t>
        </is>
      </c>
      <c r="C1279" t="inlineStr">
        <is>
          <t>(N/A)</t>
        </is>
      </c>
      <c r="D1279" t="inlineStr">
        <is>
          <t>D</t>
        </is>
      </c>
      <c r="E1279" t="n">
        <v>21</v>
      </c>
      <c r="F1279" t="n">
        <v>0</v>
      </c>
      <c r="G1279" t="inlineStr">
        <is>
          <t>YES</t>
        </is>
      </c>
      <c r="I1279" t="n">
        <v>0</v>
      </c>
      <c r="J1279" s="31" t="n">
        <v>0</v>
      </c>
      <c r="K1279" s="32" t="n">
        <v>0</v>
      </c>
      <c r="L1279" s="31" t="n">
        <v>0</v>
      </c>
      <c r="M1279" s="48" t="n"/>
      <c r="N1279" s="48" t="n"/>
      <c r="O1279" s="49" t="n"/>
    </row>
    <row r="1280">
      <c r="A1280" s="47" t="inlineStr">
        <is>
          <t>☐</t>
        </is>
      </c>
      <c r="B1280" t="inlineStr">
        <is>
          <t>Douglas Nilsson</t>
        </is>
      </c>
      <c r="C1280" t="inlineStr">
        <is>
          <t>(N/A)</t>
        </is>
      </c>
      <c r="D1280" t="inlineStr">
        <is>
          <t>G</t>
        </is>
      </c>
      <c r="E1280" t="n">
        <v>18</v>
      </c>
      <c r="F1280" t="n">
        <v>0</v>
      </c>
      <c r="G1280" t="inlineStr">
        <is>
          <t>YES</t>
        </is>
      </c>
      <c r="I1280" t="n">
        <v>0</v>
      </c>
      <c r="J1280" s="31" t="n">
        <v>0</v>
      </c>
      <c r="K1280" s="32" t="n">
        <v>0</v>
      </c>
      <c r="L1280" s="31" t="n">
        <v>0</v>
      </c>
      <c r="M1280" s="48" t="n"/>
      <c r="N1280" s="48" t="n"/>
      <c r="O1280" s="49" t="n"/>
      <c r="P1280" t="inlineStr">
        <is>
          <t>no NHL record - import or junior</t>
        </is>
      </c>
    </row>
    <row r="1281">
      <c r="A1281" s="47" t="inlineStr">
        <is>
          <t>☐</t>
        </is>
      </c>
      <c r="B1281" t="inlineStr">
        <is>
          <t>Dovar Tinling</t>
        </is>
      </c>
      <c r="C1281" t="inlineStr">
        <is>
          <t>(N/A)</t>
        </is>
      </c>
      <c r="D1281" t="inlineStr">
        <is>
          <t>F</t>
        </is>
      </c>
      <c r="E1281" t="n">
        <v>23</v>
      </c>
      <c r="F1281" t="n">
        <v>0</v>
      </c>
      <c r="G1281" t="inlineStr">
        <is>
          <t>YES</t>
        </is>
      </c>
      <c r="I1281" t="n">
        <v>0</v>
      </c>
      <c r="J1281" s="31" t="n">
        <v>0</v>
      </c>
      <c r="K1281" s="32" t="n">
        <v>0</v>
      </c>
      <c r="L1281" s="31" t="n">
        <v>0</v>
      </c>
      <c r="M1281" s="48" t="n"/>
      <c r="N1281" s="48" t="n"/>
      <c r="O1281" s="49" t="n"/>
    </row>
    <row r="1282">
      <c r="A1282" s="47" t="inlineStr">
        <is>
          <t>☐</t>
        </is>
      </c>
      <c r="B1282" t="inlineStr">
        <is>
          <t>Drew Englot</t>
        </is>
      </c>
      <c r="C1282" t="inlineStr">
        <is>
          <t>(N/A)</t>
        </is>
      </c>
      <c r="D1282" t="inlineStr">
        <is>
          <t>F</t>
        </is>
      </c>
      <c r="E1282" t="n">
        <v>23</v>
      </c>
      <c r="F1282" t="n">
        <v>0</v>
      </c>
      <c r="G1282" t="inlineStr">
        <is>
          <t>YES</t>
        </is>
      </c>
      <c r="I1282" t="n">
        <v>0</v>
      </c>
      <c r="J1282" s="31" t="n">
        <v>0</v>
      </c>
      <c r="K1282" s="32" t="n">
        <v>0</v>
      </c>
      <c r="L1282" s="31" t="n">
        <v>0</v>
      </c>
      <c r="M1282" s="48" t="n"/>
      <c r="N1282" s="48" t="n"/>
      <c r="O1282" s="49" t="n"/>
    </row>
    <row r="1283">
      <c r="A1283" s="47" t="inlineStr">
        <is>
          <t>☐</t>
        </is>
      </c>
      <c r="B1283" t="inlineStr">
        <is>
          <t>Dru Krebs</t>
        </is>
      </c>
      <c r="C1283" t="inlineStr">
        <is>
          <t>(N/A)</t>
        </is>
      </c>
      <c r="D1283" t="inlineStr">
        <is>
          <t>D</t>
        </is>
      </c>
      <c r="E1283" t="n">
        <v>23</v>
      </c>
      <c r="F1283" t="n">
        <v>0</v>
      </c>
      <c r="G1283" t="inlineStr">
        <is>
          <t>YES</t>
        </is>
      </c>
      <c r="I1283" t="n">
        <v>0</v>
      </c>
      <c r="J1283" s="31" t="n">
        <v>0</v>
      </c>
      <c r="K1283" s="32" t="n">
        <v>0</v>
      </c>
      <c r="L1283" s="31" t="n">
        <v>0</v>
      </c>
      <c r="M1283" s="48" t="n"/>
      <c r="N1283" s="48" t="n"/>
      <c r="O1283" s="49" t="n"/>
    </row>
    <row r="1284">
      <c r="A1284" s="47" t="inlineStr">
        <is>
          <t>☐</t>
        </is>
      </c>
      <c r="B1284" t="inlineStr">
        <is>
          <t>Dryden Allen</t>
        </is>
      </c>
      <c r="C1284" t="inlineStr">
        <is>
          <t>(N/A)</t>
        </is>
      </c>
      <c r="D1284" t="inlineStr">
        <is>
          <t>D</t>
        </is>
      </c>
      <c r="E1284" t="n">
        <v>19</v>
      </c>
      <c r="F1284" t="n">
        <v>0</v>
      </c>
      <c r="G1284" t="inlineStr">
        <is>
          <t>YES</t>
        </is>
      </c>
      <c r="I1284" t="n">
        <v>0</v>
      </c>
      <c r="J1284" s="31" t="n">
        <v>0</v>
      </c>
      <c r="K1284" s="32" t="n">
        <v>0</v>
      </c>
      <c r="L1284" s="31" t="n">
        <v>0</v>
      </c>
      <c r="M1284" s="48" t="n"/>
      <c r="N1284" s="48" t="n"/>
      <c r="O1284" s="49" t="n"/>
      <c r="P1284" t="inlineStr">
        <is>
          <t>no NHL record - import or junior</t>
        </is>
      </c>
    </row>
    <row r="1285">
      <c r="A1285" s="47" t="inlineStr">
        <is>
          <t>☐</t>
        </is>
      </c>
      <c r="B1285" t="inlineStr">
        <is>
          <t>Dustin Willhoft</t>
        </is>
      </c>
      <c r="C1285" t="inlineStr">
        <is>
          <t>(N/A)</t>
        </is>
      </c>
      <c r="D1285" t="inlineStr">
        <is>
          <t>F</t>
        </is>
      </c>
      <c r="E1285" t="n">
        <v>19</v>
      </c>
      <c r="F1285" t="n">
        <v>0</v>
      </c>
      <c r="G1285" t="inlineStr">
        <is>
          <t>YES</t>
        </is>
      </c>
      <c r="I1285" t="n">
        <v>0</v>
      </c>
      <c r="J1285" s="31" t="n">
        <v>0</v>
      </c>
      <c r="K1285" s="32" t="n">
        <v>0</v>
      </c>
      <c r="L1285" s="31" t="n">
        <v>0</v>
      </c>
      <c r="M1285" s="48" t="n"/>
      <c r="N1285" s="48" t="n"/>
      <c r="O1285" s="49" t="n"/>
      <c r="P1285" t="inlineStr">
        <is>
          <t>no NHL record - import or junior</t>
        </is>
      </c>
    </row>
    <row r="1286">
      <c r="A1286" s="47" t="inlineStr">
        <is>
          <t>☐</t>
        </is>
      </c>
      <c r="B1286" t="inlineStr">
        <is>
          <t>Dylan Ernst</t>
        </is>
      </c>
      <c r="C1286" t="inlineStr">
        <is>
          <t>(N/A)</t>
        </is>
      </c>
      <c r="D1286" t="inlineStr">
        <is>
          <t>G</t>
        </is>
      </c>
      <c r="E1286" t="n">
        <v>22</v>
      </c>
      <c r="F1286" t="n">
        <v>0</v>
      </c>
      <c r="G1286" t="inlineStr">
        <is>
          <t>YES</t>
        </is>
      </c>
      <c r="I1286" t="n">
        <v>0</v>
      </c>
      <c r="J1286" s="31" t="n">
        <v>0</v>
      </c>
      <c r="K1286" s="32" t="n">
        <v>0</v>
      </c>
      <c r="L1286" s="31" t="n">
        <v>0</v>
      </c>
      <c r="M1286" s="48" t="n"/>
      <c r="N1286" s="48" t="n"/>
      <c r="O1286" s="49" t="n"/>
    </row>
    <row r="1287">
      <c r="A1287" s="47" t="inlineStr">
        <is>
          <t>☐</t>
        </is>
      </c>
      <c r="B1287" t="inlineStr">
        <is>
          <t>Dylan Godbout</t>
        </is>
      </c>
      <c r="C1287" t="inlineStr">
        <is>
          <t>(N/A)</t>
        </is>
      </c>
      <c r="D1287" t="inlineStr">
        <is>
          <t>F</t>
        </is>
      </c>
      <c r="E1287" t="n">
        <v>22</v>
      </c>
      <c r="F1287" t="n">
        <v>0</v>
      </c>
      <c r="G1287" t="inlineStr">
        <is>
          <t>YES</t>
        </is>
      </c>
      <c r="I1287" t="n">
        <v>0</v>
      </c>
      <c r="J1287" s="31" t="n">
        <v>0</v>
      </c>
      <c r="K1287" s="32" t="n">
        <v>0</v>
      </c>
      <c r="L1287" s="31" t="n">
        <v>0</v>
      </c>
      <c r="M1287" s="48" t="n"/>
      <c r="N1287" s="48" t="n"/>
      <c r="O1287" s="49" t="n"/>
      <c r="P1287" t="inlineStr">
        <is>
          <t>no NHL record - import or junior</t>
        </is>
      </c>
    </row>
    <row r="1288">
      <c r="A1288" s="47" t="inlineStr">
        <is>
          <t>☐</t>
        </is>
      </c>
      <c r="B1288" t="inlineStr">
        <is>
          <t>Dylan Roobroeck</t>
        </is>
      </c>
      <c r="C1288" t="inlineStr">
        <is>
          <t>NYR</t>
        </is>
      </c>
      <c r="D1288" t="inlineStr">
        <is>
          <t>F</t>
        </is>
      </c>
      <c r="E1288" t="n">
        <v>22</v>
      </c>
      <c r="F1288" t="n">
        <v>0</v>
      </c>
      <c r="G1288" t="inlineStr">
        <is>
          <t>YES</t>
        </is>
      </c>
      <c r="I1288" t="n">
        <v>0</v>
      </c>
      <c r="J1288" s="31" t="n">
        <v>0</v>
      </c>
      <c r="K1288" s="32" t="n">
        <v>0</v>
      </c>
      <c r="L1288" s="31" t="n">
        <v>0</v>
      </c>
      <c r="M1288" s="48" t="n"/>
      <c r="N1288" s="48" t="n"/>
      <c r="O1288" s="49" t="n"/>
    </row>
    <row r="1289">
      <c r="A1289" s="47" t="inlineStr">
        <is>
          <t>☐</t>
        </is>
      </c>
      <c r="B1289" t="inlineStr">
        <is>
          <t>Dylan Silverstein</t>
        </is>
      </c>
      <c r="C1289" t="inlineStr">
        <is>
          <t>(N/A)</t>
        </is>
      </c>
      <c r="D1289" t="inlineStr">
        <is>
          <t>G</t>
        </is>
      </c>
      <c r="E1289" t="n">
        <v>22</v>
      </c>
      <c r="F1289" t="n">
        <v>0</v>
      </c>
      <c r="G1289" t="inlineStr">
        <is>
          <t>YES</t>
        </is>
      </c>
      <c r="I1289" t="n">
        <v>0</v>
      </c>
      <c r="J1289" s="31" t="n">
        <v>0</v>
      </c>
      <c r="K1289" s="32" t="n">
        <v>0</v>
      </c>
      <c r="L1289" s="31" t="n">
        <v>0</v>
      </c>
      <c r="M1289" s="48" t="n"/>
      <c r="N1289" s="48" t="n"/>
      <c r="O1289" s="49" t="n"/>
      <c r="P1289" t="inlineStr">
        <is>
          <t>no NHL record - import or junior</t>
        </is>
      </c>
    </row>
    <row r="1290">
      <c r="A1290" s="47" t="inlineStr">
        <is>
          <t>☐</t>
        </is>
      </c>
      <c r="B1290" t="inlineStr">
        <is>
          <t>Dylan Smith</t>
        </is>
      </c>
      <c r="C1290" t="inlineStr">
        <is>
          <t>(N/A)</t>
        </is>
      </c>
      <c r="D1290" t="inlineStr">
        <is>
          <t>F</t>
        </is>
      </c>
      <c r="E1290" t="n">
        <v>23</v>
      </c>
      <c r="F1290" t="n">
        <v>0</v>
      </c>
      <c r="G1290" t="inlineStr">
        <is>
          <t>YES</t>
        </is>
      </c>
      <c r="I1290" t="n">
        <v>0</v>
      </c>
      <c r="J1290" s="31" t="n">
        <v>0</v>
      </c>
      <c r="K1290" s="32" t="n">
        <v>0</v>
      </c>
      <c r="L1290" s="31" t="n">
        <v>0</v>
      </c>
      <c r="M1290" s="48" t="n"/>
      <c r="N1290" s="48" t="n"/>
      <c r="O1290" s="49" t="n"/>
      <c r="P1290" t="inlineStr">
        <is>
          <t>no NHL record - import or junior</t>
        </is>
      </c>
    </row>
    <row r="1291">
      <c r="A1291" s="47" t="inlineStr">
        <is>
          <t>☐</t>
        </is>
      </c>
      <c r="B1291" t="inlineStr">
        <is>
          <t>Easton Rye</t>
        </is>
      </c>
      <c r="C1291" t="inlineStr">
        <is>
          <t>(N/A)</t>
        </is>
      </c>
      <c r="D1291" t="inlineStr">
        <is>
          <t>G</t>
        </is>
      </c>
      <c r="E1291" t="n">
        <v>19</v>
      </c>
      <c r="F1291" t="n">
        <v>0</v>
      </c>
      <c r="G1291" t="inlineStr">
        <is>
          <t>YES</t>
        </is>
      </c>
      <c r="I1291" t="n">
        <v>0</v>
      </c>
      <c r="J1291" s="31" t="n">
        <v>0</v>
      </c>
      <c r="K1291" s="32" t="n">
        <v>0</v>
      </c>
      <c r="L1291" s="31" t="n">
        <v>0</v>
      </c>
      <c r="M1291" s="48" t="n"/>
      <c r="N1291" s="48" t="n"/>
      <c r="O1291" s="49" t="n"/>
      <c r="P1291" t="inlineStr">
        <is>
          <t>no NHL record - import or junior</t>
        </is>
      </c>
    </row>
    <row r="1292">
      <c r="A1292" s="47" t="inlineStr">
        <is>
          <t>☐</t>
        </is>
      </c>
      <c r="B1292" t="inlineStr">
        <is>
          <t>Eduard Bondar</t>
        </is>
      </c>
      <c r="C1292" t="inlineStr">
        <is>
          <t>(N/A)</t>
        </is>
      </c>
      <c r="D1292" t="inlineStr">
        <is>
          <t>D</t>
        </is>
      </c>
      <c r="E1292" t="n">
        <v>19</v>
      </c>
      <c r="F1292" t="n">
        <v>0</v>
      </c>
      <c r="G1292" t="inlineStr">
        <is>
          <t>YES</t>
        </is>
      </c>
      <c r="I1292" t="n">
        <v>0</v>
      </c>
      <c r="J1292" s="31" t="n">
        <v>0</v>
      </c>
      <c r="K1292" s="32" t="n">
        <v>0</v>
      </c>
      <c r="L1292" s="31" t="n">
        <v>0</v>
      </c>
      <c r="M1292" s="48" t="n"/>
      <c r="N1292" s="48" t="n"/>
      <c r="O1292" s="49" t="n"/>
    </row>
    <row r="1293">
      <c r="A1293" s="47" t="inlineStr">
        <is>
          <t>☐</t>
        </is>
      </c>
      <c r="B1293" t="inlineStr">
        <is>
          <t>Eerik Wallenius</t>
        </is>
      </c>
      <c r="C1293" t="inlineStr">
        <is>
          <t>OTT</t>
        </is>
      </c>
      <c r="D1293" t="inlineStr">
        <is>
          <t>D</t>
        </is>
      </c>
      <c r="E1293" t="n">
        <v>20</v>
      </c>
      <c r="F1293" t="n">
        <v>0</v>
      </c>
      <c r="G1293" t="inlineStr">
        <is>
          <t>YES</t>
        </is>
      </c>
      <c r="I1293" t="n">
        <v>0</v>
      </c>
      <c r="J1293" s="31" t="n">
        <v>0</v>
      </c>
      <c r="K1293" s="32" t="n">
        <v>0</v>
      </c>
      <c r="L1293" s="31" t="n">
        <v>0</v>
      </c>
      <c r="M1293" s="48" t="n"/>
      <c r="N1293" s="48" t="n"/>
      <c r="O1293" s="49" t="n"/>
    </row>
    <row r="1294">
      <c r="A1294" s="47" t="inlineStr">
        <is>
          <t>☐</t>
        </is>
      </c>
      <c r="B1294" t="inlineStr">
        <is>
          <t>Eetu Orpana</t>
        </is>
      </c>
      <c r="C1294" t="inlineStr">
        <is>
          <t>(N/A)</t>
        </is>
      </c>
      <c r="D1294" t="inlineStr">
        <is>
          <t>F</t>
        </is>
      </c>
      <c r="E1294" t="n">
        <v>19</v>
      </c>
      <c r="F1294" t="n">
        <v>0</v>
      </c>
      <c r="G1294" t="inlineStr">
        <is>
          <t>YES</t>
        </is>
      </c>
      <c r="I1294" t="n">
        <v>0</v>
      </c>
      <c r="J1294" s="31" t="n">
        <v>0</v>
      </c>
      <c r="K1294" s="32" t="n">
        <v>0</v>
      </c>
      <c r="L1294" s="31" t="n">
        <v>0</v>
      </c>
      <c r="M1294" s="48" t="n"/>
      <c r="N1294" s="48" t="n"/>
      <c r="O1294" s="49" t="n"/>
      <c r="P1294" t="inlineStr">
        <is>
          <t>no NHL record - import or junior</t>
        </is>
      </c>
    </row>
    <row r="1295">
      <c r="A1295" s="47" t="inlineStr">
        <is>
          <t>☐</t>
        </is>
      </c>
      <c r="B1295" t="inlineStr">
        <is>
          <t>Eetu Vahalahti</t>
        </is>
      </c>
      <c r="C1295" t="inlineStr">
        <is>
          <t>(N/A)</t>
        </is>
      </c>
      <c r="D1295" t="inlineStr">
        <is>
          <t>D</t>
        </is>
      </c>
      <c r="E1295" t="n">
        <v>19</v>
      </c>
      <c r="F1295" t="n">
        <v>0</v>
      </c>
      <c r="G1295" t="inlineStr">
        <is>
          <t>YES</t>
        </is>
      </c>
      <c r="I1295" t="n">
        <v>0</v>
      </c>
      <c r="J1295" s="31" t="n">
        <v>0</v>
      </c>
      <c r="K1295" s="32" t="n">
        <v>0</v>
      </c>
      <c r="L1295" s="31" t="n">
        <v>0</v>
      </c>
      <c r="M1295" s="48" t="n"/>
      <c r="N1295" s="48" t="n"/>
      <c r="O1295" s="49" t="n"/>
      <c r="P1295" t="inlineStr">
        <is>
          <t>no NHL record - import or junior</t>
        </is>
      </c>
    </row>
    <row r="1296">
      <c r="A1296" s="47" t="inlineStr">
        <is>
          <t>☐</t>
        </is>
      </c>
      <c r="B1296" t="inlineStr">
        <is>
          <t>Eli Barnett</t>
        </is>
      </c>
      <c r="C1296" t="inlineStr">
        <is>
          <t>SJS</t>
        </is>
      </c>
      <c r="D1296" t="inlineStr">
        <is>
          <t>D</t>
        </is>
      </c>
      <c r="E1296" t="n">
        <v>22</v>
      </c>
      <c r="F1296" t="n">
        <v>0</v>
      </c>
      <c r="G1296" t="inlineStr">
        <is>
          <t>YES</t>
        </is>
      </c>
      <c r="I1296" t="n">
        <v>0</v>
      </c>
      <c r="J1296" s="31" t="n">
        <v>0</v>
      </c>
      <c r="K1296" s="32" t="n">
        <v>0</v>
      </c>
      <c r="L1296" s="31" t="n">
        <v>0</v>
      </c>
      <c r="M1296" s="48" t="n"/>
      <c r="N1296" s="48" t="n"/>
      <c r="O1296" s="49" t="n"/>
    </row>
    <row r="1297">
      <c r="A1297" s="47" t="inlineStr">
        <is>
          <t>☐</t>
        </is>
      </c>
      <c r="B1297" t="inlineStr">
        <is>
          <t>Eli Sebastian</t>
        </is>
      </c>
      <c r="C1297" t="inlineStr">
        <is>
          <t>(N/A)</t>
        </is>
      </c>
      <c r="D1297" t="inlineStr">
        <is>
          <t>F</t>
        </is>
      </c>
      <c r="E1297" t="n">
        <v>22</v>
      </c>
      <c r="F1297" t="n">
        <v>0</v>
      </c>
      <c r="G1297" t="inlineStr">
        <is>
          <t>YES</t>
        </is>
      </c>
      <c r="I1297" t="n">
        <v>0</v>
      </c>
      <c r="J1297" s="31" t="n">
        <v>0</v>
      </c>
      <c r="K1297" s="32" t="n">
        <v>0</v>
      </c>
      <c r="L1297" s="31" t="n">
        <v>0</v>
      </c>
      <c r="M1297" s="48" t="n"/>
      <c r="N1297" s="48" t="n"/>
      <c r="O1297" s="49" t="n"/>
      <c r="P1297" t="inlineStr">
        <is>
          <t>no NHL record - import or junior</t>
        </is>
      </c>
    </row>
    <row r="1298">
      <c r="A1298" s="47" t="inlineStr">
        <is>
          <t>☐</t>
        </is>
      </c>
      <c r="B1298" t="inlineStr">
        <is>
          <t>Elias Jansson</t>
        </is>
      </c>
      <c r="C1298" t="inlineStr">
        <is>
          <t>(N/A)</t>
        </is>
      </c>
      <c r="D1298" t="inlineStr">
        <is>
          <t>F</t>
        </is>
      </c>
      <c r="E1298" t="n">
        <v>21</v>
      </c>
      <c r="F1298" t="n">
        <v>0</v>
      </c>
      <c r="G1298" t="inlineStr">
        <is>
          <t>YES</t>
        </is>
      </c>
      <c r="I1298" t="n">
        <v>0</v>
      </c>
      <c r="J1298" s="31" t="n">
        <v>0</v>
      </c>
      <c r="K1298" s="32" t="n">
        <v>0</v>
      </c>
      <c r="L1298" s="31" t="n">
        <v>0</v>
      </c>
      <c r="M1298" s="48" t="n"/>
      <c r="N1298" s="48" t="n"/>
      <c r="O1298" s="49" t="n"/>
      <c r="P1298" t="inlineStr">
        <is>
          <t>no NHL record - import or junior</t>
        </is>
      </c>
    </row>
    <row r="1299">
      <c r="A1299" s="47" t="inlineStr">
        <is>
          <t>☐</t>
        </is>
      </c>
      <c r="B1299" t="inlineStr">
        <is>
          <t>Elias Schneider</t>
        </is>
      </c>
      <c r="C1299" t="inlineStr">
        <is>
          <t>(N/A)</t>
        </is>
      </c>
      <c r="D1299" t="inlineStr">
        <is>
          <t>F</t>
        </is>
      </c>
      <c r="E1299" t="n">
        <v>19</v>
      </c>
      <c r="F1299" t="n">
        <v>0</v>
      </c>
      <c r="G1299" t="inlineStr">
        <is>
          <t>YES</t>
        </is>
      </c>
      <c r="I1299" t="n">
        <v>0</v>
      </c>
      <c r="J1299" s="31" t="n">
        <v>0</v>
      </c>
      <c r="K1299" s="32" t="n">
        <v>0</v>
      </c>
      <c r="L1299" s="31" t="n">
        <v>0</v>
      </c>
      <c r="M1299" s="48" t="n"/>
      <c r="N1299" s="48" t="n"/>
      <c r="O1299" s="49" t="n"/>
    </row>
    <row r="1300">
      <c r="A1300" s="47" t="inlineStr">
        <is>
          <t>☐</t>
        </is>
      </c>
      <c r="B1300" t="inlineStr">
        <is>
          <t>Elias Stenman</t>
        </is>
      </c>
      <c r="C1300" t="inlineStr">
        <is>
          <t>(N/A)</t>
        </is>
      </c>
      <c r="D1300" t="inlineStr">
        <is>
          <t>F</t>
        </is>
      </c>
      <c r="E1300" t="n">
        <v>23</v>
      </c>
      <c r="F1300" t="n">
        <v>0</v>
      </c>
      <c r="G1300" t="inlineStr">
        <is>
          <t>YES</t>
        </is>
      </c>
      <c r="I1300" t="n">
        <v>0</v>
      </c>
      <c r="J1300" s="31" t="n">
        <v>0</v>
      </c>
      <c r="K1300" s="32" t="n">
        <v>0</v>
      </c>
      <c r="L1300" s="31" t="n">
        <v>0</v>
      </c>
      <c r="M1300" s="48" t="n"/>
      <c r="N1300" s="48" t="n"/>
      <c r="O1300" s="49" t="n"/>
      <c r="P1300" t="inlineStr">
        <is>
          <t>no NHL record - import or junior</t>
        </is>
      </c>
    </row>
    <row r="1301">
      <c r="A1301" s="47" t="inlineStr">
        <is>
          <t>☐</t>
        </is>
      </c>
      <c r="B1301" t="inlineStr">
        <is>
          <t>Elmeri Laakso</t>
        </is>
      </c>
      <c r="C1301" t="inlineStr">
        <is>
          <t>(N/A)</t>
        </is>
      </c>
      <c r="D1301" t="inlineStr">
        <is>
          <t>D</t>
        </is>
      </c>
      <c r="E1301" t="n">
        <v>22</v>
      </c>
      <c r="F1301" t="n">
        <v>0</v>
      </c>
      <c r="G1301" t="inlineStr">
        <is>
          <t>YES</t>
        </is>
      </c>
      <c r="I1301" t="n">
        <v>0</v>
      </c>
      <c r="J1301" s="31" t="n">
        <v>0</v>
      </c>
      <c r="K1301" s="32" t="n">
        <v>0</v>
      </c>
      <c r="L1301" s="31" t="n">
        <v>0</v>
      </c>
      <c r="M1301" s="48" t="n"/>
      <c r="N1301" s="48" t="n"/>
      <c r="O1301" s="49" t="n"/>
      <c r="P1301" t="inlineStr">
        <is>
          <t>no NHL record - import or junior</t>
        </is>
      </c>
    </row>
    <row r="1302">
      <c r="A1302" s="47" t="inlineStr">
        <is>
          <t>☐</t>
        </is>
      </c>
      <c r="B1302" t="inlineStr">
        <is>
          <t>Emerik Despatie</t>
        </is>
      </c>
      <c r="C1302" t="inlineStr">
        <is>
          <t>(N/A)</t>
        </is>
      </c>
      <c r="D1302" t="inlineStr">
        <is>
          <t>G</t>
        </is>
      </c>
      <c r="E1302" t="n">
        <v>23</v>
      </c>
      <c r="F1302" t="n">
        <v>0</v>
      </c>
      <c r="G1302" t="inlineStr">
        <is>
          <t>YES</t>
        </is>
      </c>
      <c r="I1302" t="n">
        <v>0</v>
      </c>
      <c r="J1302" s="31" t="n">
        <v>0</v>
      </c>
      <c r="K1302" s="32" t="n">
        <v>0</v>
      </c>
      <c r="L1302" s="31" t="n">
        <v>0</v>
      </c>
      <c r="M1302" s="48" t="n"/>
      <c r="N1302" s="48" t="n"/>
      <c r="O1302" s="49" t="n"/>
    </row>
    <row r="1303">
      <c r="A1303" s="47" t="inlineStr">
        <is>
          <t>☐</t>
        </is>
      </c>
      <c r="B1303" t="inlineStr">
        <is>
          <t>Emil Kuusla</t>
        </is>
      </c>
      <c r="C1303" t="inlineStr">
        <is>
          <t>(N/A)</t>
        </is>
      </c>
      <c r="D1303" t="inlineStr">
        <is>
          <t>F</t>
        </is>
      </c>
      <c r="E1303" t="n">
        <v>21</v>
      </c>
      <c r="F1303" t="n">
        <v>0</v>
      </c>
      <c r="G1303" t="inlineStr">
        <is>
          <t>YES</t>
        </is>
      </c>
      <c r="I1303" t="n">
        <v>0</v>
      </c>
      <c r="J1303" s="31" t="n">
        <v>0</v>
      </c>
      <c r="K1303" s="32" t="n">
        <v>0</v>
      </c>
      <c r="L1303" s="31" t="n">
        <v>0</v>
      </c>
      <c r="M1303" s="48" t="n"/>
      <c r="N1303" s="48" t="n"/>
      <c r="O1303" s="49" t="n"/>
      <c r="P1303" t="inlineStr">
        <is>
          <t>no NHL record - import or junior</t>
        </is>
      </c>
    </row>
    <row r="1304">
      <c r="A1304" s="47" t="inlineStr">
        <is>
          <t>☐</t>
        </is>
      </c>
      <c r="B1304" t="inlineStr">
        <is>
          <t>Ephram McNutt</t>
        </is>
      </c>
      <c r="C1304" t="inlineStr">
        <is>
          <t>(N/A)</t>
        </is>
      </c>
      <c r="D1304" t="inlineStr">
        <is>
          <t>D</t>
        </is>
      </c>
      <c r="E1304" t="n">
        <v>21</v>
      </c>
      <c r="F1304" t="n">
        <v>0</v>
      </c>
      <c r="G1304" t="inlineStr">
        <is>
          <t>YES</t>
        </is>
      </c>
      <c r="I1304" t="n">
        <v>0</v>
      </c>
      <c r="J1304" s="31" t="n">
        <v>0</v>
      </c>
      <c r="K1304" s="32" t="n">
        <v>0</v>
      </c>
      <c r="L1304" s="31" t="n">
        <v>0</v>
      </c>
      <c r="M1304" s="48" t="n"/>
      <c r="N1304" s="48" t="n"/>
      <c r="O1304" s="49" t="n"/>
      <c r="P1304" t="inlineStr">
        <is>
          <t>no NHL record - import or junior</t>
        </is>
      </c>
    </row>
    <row r="1305">
      <c r="A1305" s="47" t="inlineStr">
        <is>
          <t>☐</t>
        </is>
      </c>
      <c r="B1305" t="inlineStr">
        <is>
          <t>Eric Alarie</t>
        </is>
      </c>
      <c r="C1305" t="inlineStr">
        <is>
          <t>(N/A)</t>
        </is>
      </c>
      <c r="D1305" t="inlineStr">
        <is>
          <t>F</t>
        </is>
      </c>
      <c r="E1305" t="n">
        <v>23</v>
      </c>
      <c r="F1305" t="n">
        <v>0</v>
      </c>
      <c r="G1305" t="inlineStr">
        <is>
          <t>YES</t>
        </is>
      </c>
      <c r="I1305" t="n">
        <v>0</v>
      </c>
      <c r="J1305" s="31" t="n">
        <v>0</v>
      </c>
      <c r="K1305" s="32" t="n">
        <v>0</v>
      </c>
      <c r="L1305" s="31" t="n">
        <v>0</v>
      </c>
      <c r="M1305" s="48" t="n"/>
      <c r="N1305" s="48" t="n"/>
      <c r="O1305" s="49" t="n"/>
    </row>
    <row r="1306">
      <c r="A1306" s="47" t="inlineStr">
        <is>
          <t>☐</t>
        </is>
      </c>
      <c r="B1306" t="inlineStr">
        <is>
          <t>Eric Burger</t>
        </is>
      </c>
      <c r="C1306" t="inlineStr">
        <is>
          <t>(N/A)</t>
        </is>
      </c>
      <c r="D1306" t="inlineStr">
        <is>
          <t>D</t>
        </is>
      </c>
      <c r="E1306" t="n">
        <v>20</v>
      </c>
      <c r="F1306" t="n">
        <v>0</v>
      </c>
      <c r="G1306" t="inlineStr">
        <is>
          <t>YES</t>
        </is>
      </c>
      <c r="I1306" t="n">
        <v>0</v>
      </c>
      <c r="J1306" s="31" t="n">
        <v>0</v>
      </c>
      <c r="K1306" s="32" t="n">
        <v>0</v>
      </c>
      <c r="L1306" s="31" t="n">
        <v>0</v>
      </c>
      <c r="M1306" s="48" t="n"/>
      <c r="N1306" s="48" t="n"/>
      <c r="O1306" s="49" t="n"/>
      <c r="P1306" t="inlineStr">
        <is>
          <t>no NHL record - import or junior</t>
        </is>
      </c>
    </row>
    <row r="1307">
      <c r="A1307" s="47" t="inlineStr">
        <is>
          <t>☐</t>
        </is>
      </c>
      <c r="B1307" t="inlineStr">
        <is>
          <t>Eric Olsson</t>
        </is>
      </c>
      <c r="C1307" t="inlineStr">
        <is>
          <t>(N/A)</t>
        </is>
      </c>
      <c r="D1307" t="inlineStr">
        <is>
          <t>F</t>
        </is>
      </c>
      <c r="E1307" t="n">
        <v>22</v>
      </c>
      <c r="F1307" t="n">
        <v>0</v>
      </c>
      <c r="G1307" t="inlineStr">
        <is>
          <t>YES</t>
        </is>
      </c>
      <c r="I1307" t="n">
        <v>0</v>
      </c>
      <c r="J1307" s="31" t="n">
        <v>0</v>
      </c>
      <c r="K1307" s="32" t="n">
        <v>0</v>
      </c>
      <c r="L1307" s="31" t="n">
        <v>0</v>
      </c>
      <c r="M1307" s="48" t="n"/>
      <c r="N1307" s="48" t="n"/>
      <c r="O1307" s="49" t="n"/>
      <c r="P1307" t="inlineStr">
        <is>
          <t>no NHL record - import or junior</t>
        </is>
      </c>
    </row>
    <row r="1308">
      <c r="A1308" s="47" t="inlineStr">
        <is>
          <t>☐</t>
        </is>
      </c>
      <c r="B1308" t="inlineStr">
        <is>
          <t>Eric Olsson</t>
        </is>
      </c>
      <c r="C1308" t="inlineStr">
        <is>
          <t>(N/A)</t>
        </is>
      </c>
      <c r="D1308" t="inlineStr">
        <is>
          <t>G</t>
        </is>
      </c>
      <c r="E1308" t="n">
        <v>20</v>
      </c>
      <c r="F1308" t="n">
        <v>0</v>
      </c>
      <c r="G1308" t="inlineStr">
        <is>
          <t>YES</t>
        </is>
      </c>
      <c r="I1308" t="n">
        <v>0</v>
      </c>
      <c r="J1308" s="31" t="n">
        <v>0</v>
      </c>
      <c r="K1308" s="32" t="n">
        <v>0</v>
      </c>
      <c r="L1308" s="31" t="n">
        <v>0</v>
      </c>
      <c r="M1308" s="48" t="n"/>
      <c r="N1308" s="48" t="n"/>
      <c r="O1308" s="49" t="n"/>
      <c r="P1308" t="inlineStr">
        <is>
          <t>no NHL record - import or junior</t>
        </is>
      </c>
    </row>
    <row r="1309">
      <c r="A1309" s="47" t="inlineStr">
        <is>
          <t>☐</t>
        </is>
      </c>
      <c r="B1309" t="inlineStr">
        <is>
          <t>Ethan Weber</t>
        </is>
      </c>
      <c r="C1309" t="inlineStr">
        <is>
          <t>(N/A)</t>
        </is>
      </c>
      <c r="D1309" t="inlineStr">
        <is>
          <t>D</t>
        </is>
      </c>
      <c r="E1309" t="n">
        <v>19</v>
      </c>
      <c r="F1309" t="n">
        <v>0</v>
      </c>
      <c r="G1309" t="inlineStr">
        <is>
          <t>YES</t>
        </is>
      </c>
      <c r="I1309" t="n">
        <v>0</v>
      </c>
      <c r="J1309" s="31" t="n">
        <v>0</v>
      </c>
      <c r="K1309" s="32" t="n">
        <v>0</v>
      </c>
      <c r="L1309" s="31" t="n">
        <v>0</v>
      </c>
      <c r="M1309" s="48" t="n"/>
      <c r="N1309" s="48" t="n"/>
      <c r="O1309" s="49" t="n"/>
      <c r="P1309" t="inlineStr">
        <is>
          <t>no NHL record - import or junior</t>
        </is>
      </c>
    </row>
    <row r="1310">
      <c r="A1310" s="47" t="inlineStr">
        <is>
          <t>☐</t>
        </is>
      </c>
      <c r="B1310" t="inlineStr">
        <is>
          <t>Evan Konyen</t>
        </is>
      </c>
      <c r="C1310" t="inlineStr">
        <is>
          <t>(N/A)</t>
        </is>
      </c>
      <c r="D1310" t="inlineStr">
        <is>
          <t>F</t>
        </is>
      </c>
      <c r="E1310" t="n">
        <v>22</v>
      </c>
      <c r="F1310" t="n">
        <v>0</v>
      </c>
      <c r="G1310" t="inlineStr">
        <is>
          <t>YES</t>
        </is>
      </c>
      <c r="I1310" t="n">
        <v>0</v>
      </c>
      <c r="J1310" s="31" t="n">
        <v>0</v>
      </c>
      <c r="K1310" s="32" t="n">
        <v>0</v>
      </c>
      <c r="L1310" s="31" t="n">
        <v>0</v>
      </c>
      <c r="M1310" s="48" t="n"/>
      <c r="N1310" s="48" t="n"/>
      <c r="O1310" s="49" t="n"/>
    </row>
    <row r="1311">
      <c r="A1311" s="47" t="inlineStr">
        <is>
          <t>☐</t>
        </is>
      </c>
      <c r="B1311" t="inlineStr">
        <is>
          <t>Evan Murr</t>
        </is>
      </c>
      <c r="C1311" t="inlineStr">
        <is>
          <t>(N/A)</t>
        </is>
      </c>
      <c r="D1311" t="inlineStr">
        <is>
          <t>D</t>
        </is>
      </c>
      <c r="E1311" t="n">
        <v>23</v>
      </c>
      <c r="F1311" t="n">
        <v>0</v>
      </c>
      <c r="G1311" t="inlineStr">
        <is>
          <t>YES</t>
        </is>
      </c>
      <c r="I1311" t="n">
        <v>0</v>
      </c>
      <c r="J1311" s="31" t="n">
        <v>0</v>
      </c>
      <c r="K1311" s="32" t="n">
        <v>0</v>
      </c>
      <c r="L1311" s="31" t="n">
        <v>0</v>
      </c>
      <c r="M1311" s="48" t="n"/>
      <c r="N1311" s="48" t="n"/>
      <c r="O1311" s="49" t="n"/>
      <c r="P1311" t="inlineStr">
        <is>
          <t>no NHL record - import or junior</t>
        </is>
      </c>
    </row>
    <row r="1312">
      <c r="A1312" s="47" t="inlineStr">
        <is>
          <t>☐</t>
        </is>
      </c>
      <c r="B1312" t="inlineStr">
        <is>
          <t>Evgeni Kashnikov</t>
        </is>
      </c>
      <c r="C1312" t="inlineStr">
        <is>
          <t>SJS</t>
        </is>
      </c>
      <c r="D1312" t="inlineStr">
        <is>
          <t>D</t>
        </is>
      </c>
      <c r="E1312" t="n">
        <v>23</v>
      </c>
      <c r="F1312" t="n">
        <v>0</v>
      </c>
      <c r="G1312" t="inlineStr">
        <is>
          <t>YES</t>
        </is>
      </c>
      <c r="I1312" t="n">
        <v>0</v>
      </c>
      <c r="J1312" s="31" t="n">
        <v>0</v>
      </c>
      <c r="K1312" s="32" t="n">
        <v>0</v>
      </c>
      <c r="L1312" s="31" t="n">
        <v>0</v>
      </c>
      <c r="M1312" s="48" t="n"/>
      <c r="N1312" s="48" t="n"/>
      <c r="O1312" s="49" t="n"/>
    </row>
    <row r="1313">
      <c r="A1313" s="47" t="inlineStr">
        <is>
          <t>☐</t>
        </is>
      </c>
      <c r="B1313" t="inlineStr">
        <is>
          <t>Ewan Huet</t>
        </is>
      </c>
      <c r="C1313" t="inlineStr">
        <is>
          <t>(N/A)</t>
        </is>
      </c>
      <c r="D1313" t="inlineStr">
        <is>
          <t>G</t>
        </is>
      </c>
      <c r="E1313" t="n">
        <v>21</v>
      </c>
      <c r="F1313" t="n">
        <v>0</v>
      </c>
      <c r="G1313" t="inlineStr">
        <is>
          <t>YES</t>
        </is>
      </c>
      <c r="I1313" t="n">
        <v>0</v>
      </c>
      <c r="J1313" s="31" t="n">
        <v>0</v>
      </c>
      <c r="K1313" s="32" t="n">
        <v>0</v>
      </c>
      <c r="L1313" s="31" t="n">
        <v>0</v>
      </c>
      <c r="M1313" s="48" t="n"/>
      <c r="N1313" s="48" t="n"/>
      <c r="O1313" s="49" t="n"/>
      <c r="P1313" t="inlineStr">
        <is>
          <t>no NHL record - import or junior</t>
        </is>
      </c>
    </row>
    <row r="1314">
      <c r="A1314" s="47" t="inlineStr">
        <is>
          <t>☐</t>
        </is>
      </c>
      <c r="B1314" t="inlineStr">
        <is>
          <t>Fabio Kose</t>
        </is>
      </c>
      <c r="C1314" t="inlineStr">
        <is>
          <t>(N/A)</t>
        </is>
      </c>
      <c r="D1314" t="inlineStr">
        <is>
          <t>D</t>
        </is>
      </c>
      <c r="E1314" t="n">
        <v>19</v>
      </c>
      <c r="F1314" t="n">
        <v>0</v>
      </c>
      <c r="G1314" t="inlineStr">
        <is>
          <t>YES</t>
        </is>
      </c>
      <c r="I1314" t="n">
        <v>0</v>
      </c>
      <c r="J1314" s="31" t="n">
        <v>0</v>
      </c>
      <c r="K1314" s="32" t="n">
        <v>0</v>
      </c>
      <c r="L1314" s="31" t="n">
        <v>0</v>
      </c>
      <c r="M1314" s="48" t="n"/>
      <c r="N1314" s="48" t="n"/>
      <c r="O1314" s="49" t="n"/>
      <c r="P1314" t="inlineStr">
        <is>
          <t>no NHL record - import or junior</t>
        </is>
      </c>
    </row>
    <row r="1315">
      <c r="A1315" s="47" t="inlineStr">
        <is>
          <t>☐</t>
        </is>
      </c>
      <c r="B1315" t="inlineStr">
        <is>
          <t>Fabrice Bouvard</t>
        </is>
      </c>
      <c r="C1315" t="inlineStr">
        <is>
          <t>(N/A)</t>
        </is>
      </c>
      <c r="D1315" t="inlineStr">
        <is>
          <t>F</t>
        </is>
      </c>
      <c r="E1315" t="n">
        <v>18</v>
      </c>
      <c r="F1315" t="n">
        <v>0</v>
      </c>
      <c r="G1315" t="inlineStr">
        <is>
          <t>YES</t>
        </is>
      </c>
      <c r="I1315" t="n">
        <v>0</v>
      </c>
      <c r="J1315" s="31" t="n">
        <v>0</v>
      </c>
      <c r="K1315" s="32" t="n">
        <v>0</v>
      </c>
      <c r="L1315" s="31" t="n">
        <v>0</v>
      </c>
      <c r="M1315" s="48" t="n"/>
      <c r="N1315" s="48" t="n"/>
      <c r="O1315" s="49" t="n"/>
      <c r="P1315" t="inlineStr">
        <is>
          <t>no NHL record - import or junior</t>
        </is>
      </c>
    </row>
    <row r="1316">
      <c r="A1316" s="47" t="inlineStr">
        <is>
          <t>☐</t>
        </is>
      </c>
      <c r="B1316" t="inlineStr">
        <is>
          <t>Fabrizio Pilu</t>
        </is>
      </c>
      <c r="C1316" t="inlineStr">
        <is>
          <t>(N/A)</t>
        </is>
      </c>
      <c r="D1316" t="inlineStr">
        <is>
          <t>D</t>
        </is>
      </c>
      <c r="E1316" t="n">
        <v>23</v>
      </c>
      <c r="F1316" t="n">
        <v>0</v>
      </c>
      <c r="G1316" t="inlineStr">
        <is>
          <t>YES</t>
        </is>
      </c>
      <c r="I1316" t="n">
        <v>0</v>
      </c>
      <c r="J1316" s="31" t="n">
        <v>0</v>
      </c>
      <c r="K1316" s="32" t="n">
        <v>0</v>
      </c>
      <c r="L1316" s="31" t="n">
        <v>0</v>
      </c>
      <c r="M1316" s="48" t="n"/>
      <c r="N1316" s="48" t="n"/>
      <c r="O1316" s="49" t="n"/>
      <c r="P1316" t="inlineStr">
        <is>
          <t>no NHL record - import or junior</t>
        </is>
      </c>
    </row>
    <row r="1317">
      <c r="A1317" s="47" t="inlineStr">
        <is>
          <t>☐</t>
        </is>
      </c>
      <c r="B1317" t="inlineStr">
        <is>
          <t>Felix Carell</t>
        </is>
      </c>
      <c r="C1317" t="inlineStr">
        <is>
          <t>(N/A)</t>
        </is>
      </c>
      <c r="D1317" t="inlineStr">
        <is>
          <t>D</t>
        </is>
      </c>
      <c r="E1317" t="n">
        <v>20</v>
      </c>
      <c r="F1317" t="n">
        <v>0</v>
      </c>
      <c r="G1317" t="inlineStr">
        <is>
          <t>YES</t>
        </is>
      </c>
      <c r="I1317" t="n">
        <v>0</v>
      </c>
      <c r="J1317" s="31" t="n">
        <v>0</v>
      </c>
      <c r="K1317" s="32" t="n">
        <v>0</v>
      </c>
      <c r="L1317" s="31" t="n">
        <v>0</v>
      </c>
      <c r="M1317" s="48" t="n"/>
      <c r="N1317" s="48" t="n"/>
      <c r="O1317" s="49" t="n"/>
      <c r="P1317" t="inlineStr">
        <is>
          <t>no NHL record - import or junior</t>
        </is>
      </c>
    </row>
    <row r="1318">
      <c r="A1318" s="47" t="inlineStr">
        <is>
          <t>☐</t>
        </is>
      </c>
      <c r="B1318" t="inlineStr">
        <is>
          <t>Felix Caron</t>
        </is>
      </c>
      <c r="C1318" t="inlineStr">
        <is>
          <t>(N/A)</t>
        </is>
      </c>
      <c r="D1318" t="inlineStr">
        <is>
          <t>F</t>
        </is>
      </c>
      <c r="E1318" t="n">
        <v>21</v>
      </c>
      <c r="F1318" t="n">
        <v>0</v>
      </c>
      <c r="G1318" t="inlineStr">
        <is>
          <t>YES</t>
        </is>
      </c>
      <c r="I1318" t="n">
        <v>0</v>
      </c>
      <c r="J1318" s="31" t="n">
        <v>0</v>
      </c>
      <c r="K1318" s="32" t="n">
        <v>0</v>
      </c>
      <c r="L1318" s="31" t="n">
        <v>0</v>
      </c>
      <c r="M1318" s="48" t="n"/>
      <c r="N1318" s="48" t="n"/>
      <c r="O1318" s="49" t="n"/>
      <c r="P1318" t="inlineStr">
        <is>
          <t>no NHL record - import or junior</t>
        </is>
      </c>
    </row>
    <row r="1319">
      <c r="A1319" s="47" t="inlineStr">
        <is>
          <t>☐</t>
        </is>
      </c>
      <c r="B1319" t="inlineStr">
        <is>
          <t>Felix Lacerte</t>
        </is>
      </c>
      <c r="C1319" t="inlineStr">
        <is>
          <t>(N/A)</t>
        </is>
      </c>
      <c r="D1319" t="inlineStr">
        <is>
          <t>F</t>
        </is>
      </c>
      <c r="E1319" t="n">
        <v>20</v>
      </c>
      <c r="F1319" t="n">
        <v>0</v>
      </c>
      <c r="G1319" t="inlineStr">
        <is>
          <t>YES</t>
        </is>
      </c>
      <c r="I1319" t="n">
        <v>0</v>
      </c>
      <c r="J1319" s="31" t="n">
        <v>0</v>
      </c>
      <c r="K1319" s="32" t="n">
        <v>0</v>
      </c>
      <c r="L1319" s="31" t="n">
        <v>0</v>
      </c>
      <c r="M1319" s="48" t="n"/>
      <c r="N1319" s="48" t="n"/>
      <c r="O1319" s="49" t="n"/>
    </row>
    <row r="1320">
      <c r="A1320" s="47" t="inlineStr">
        <is>
          <t>☐</t>
        </is>
      </c>
      <c r="B1320" t="inlineStr">
        <is>
          <t>Felix Ohrqvist</t>
        </is>
      </c>
      <c r="C1320" t="inlineStr">
        <is>
          <t>(N/A)</t>
        </is>
      </c>
      <c r="D1320" t="inlineStr">
        <is>
          <t>D</t>
        </is>
      </c>
      <c r="E1320" t="n">
        <v>20</v>
      </c>
      <c r="F1320" t="n">
        <v>0</v>
      </c>
      <c r="G1320" t="inlineStr">
        <is>
          <t>YES</t>
        </is>
      </c>
      <c r="I1320" t="n">
        <v>0</v>
      </c>
      <c r="J1320" s="31" t="n">
        <v>0</v>
      </c>
      <c r="K1320" s="32" t="n">
        <v>0</v>
      </c>
      <c r="L1320" s="31" t="n">
        <v>0</v>
      </c>
      <c r="M1320" s="48" t="n"/>
      <c r="N1320" s="48" t="n"/>
      <c r="O1320" s="49" t="n"/>
      <c r="P1320" t="inlineStr">
        <is>
          <t>no NHL record - import or junior</t>
        </is>
      </c>
    </row>
    <row r="1321">
      <c r="A1321" s="47" t="inlineStr">
        <is>
          <t>☐</t>
        </is>
      </c>
      <c r="B1321" t="inlineStr">
        <is>
          <t>Felix Trudeau</t>
        </is>
      </c>
      <c r="C1321" t="inlineStr">
        <is>
          <t>STL</t>
        </is>
      </c>
      <c r="D1321" t="inlineStr">
        <is>
          <t>F</t>
        </is>
      </c>
      <c r="E1321" t="n">
        <v>23</v>
      </c>
      <c r="F1321" t="n">
        <v>0</v>
      </c>
      <c r="G1321" t="inlineStr">
        <is>
          <t>YES</t>
        </is>
      </c>
      <c r="I1321" t="n">
        <v>0</v>
      </c>
      <c r="J1321" s="31" t="n">
        <v>0</v>
      </c>
      <c r="K1321" s="32" t="n">
        <v>0</v>
      </c>
      <c r="L1321" s="31" t="n">
        <v>0</v>
      </c>
      <c r="M1321" s="48" t="n"/>
      <c r="N1321" s="48" t="n"/>
      <c r="O1321" s="49" t="n"/>
    </row>
    <row r="1322">
      <c r="A1322" s="47" t="inlineStr">
        <is>
          <t>☐</t>
        </is>
      </c>
      <c r="B1322" t="inlineStr">
        <is>
          <t>Filip Holst Persson</t>
        </is>
      </c>
      <c r="C1322" t="inlineStr">
        <is>
          <t>(N/A)</t>
        </is>
      </c>
      <c r="D1322" t="inlineStr">
        <is>
          <t>F</t>
        </is>
      </c>
      <c r="E1322" t="n">
        <v>19</v>
      </c>
      <c r="F1322" t="n">
        <v>0</v>
      </c>
      <c r="G1322" t="inlineStr">
        <is>
          <t>YES</t>
        </is>
      </c>
      <c r="I1322" t="n">
        <v>0</v>
      </c>
      <c r="J1322" s="31" t="n">
        <v>0</v>
      </c>
      <c r="K1322" s="32" t="n">
        <v>0</v>
      </c>
      <c r="L1322" s="31" t="n">
        <v>0</v>
      </c>
      <c r="M1322" s="48" t="n"/>
      <c r="N1322" s="48" t="n"/>
      <c r="O1322" s="49" t="n"/>
      <c r="P1322" t="inlineStr">
        <is>
          <t>no NHL record - import or junior</t>
        </is>
      </c>
    </row>
    <row r="1323">
      <c r="A1323" s="47" t="inlineStr">
        <is>
          <t>☐</t>
        </is>
      </c>
      <c r="B1323" t="inlineStr">
        <is>
          <t>Filip Sitar</t>
        </is>
      </c>
      <c r="C1323" t="inlineStr">
        <is>
          <t>(N/A)</t>
        </is>
      </c>
      <c r="D1323" t="inlineStr">
        <is>
          <t>F</t>
        </is>
      </c>
      <c r="E1323" t="n">
        <v>21</v>
      </c>
      <c r="F1323" t="n">
        <v>0</v>
      </c>
      <c r="G1323" t="inlineStr">
        <is>
          <t>YES</t>
        </is>
      </c>
      <c r="I1323" t="n">
        <v>0</v>
      </c>
      <c r="J1323" s="31" t="n">
        <v>0</v>
      </c>
      <c r="K1323" s="32" t="n">
        <v>0</v>
      </c>
      <c r="L1323" s="31" t="n">
        <v>0</v>
      </c>
      <c r="M1323" s="48" t="n"/>
      <c r="N1323" s="48" t="n"/>
      <c r="O1323" s="49" t="n"/>
      <c r="P1323" t="inlineStr">
        <is>
          <t>no NHL record - import or junior</t>
        </is>
      </c>
    </row>
    <row r="1324">
      <c r="A1324" s="47" t="inlineStr">
        <is>
          <t>☐</t>
        </is>
      </c>
      <c r="B1324" t="inlineStr">
        <is>
          <t>Finlay Williams</t>
        </is>
      </c>
      <c r="C1324" t="inlineStr">
        <is>
          <t>(N/A)</t>
        </is>
      </c>
      <c r="D1324" t="inlineStr">
        <is>
          <t>F</t>
        </is>
      </c>
      <c r="E1324" t="n">
        <v>23</v>
      </c>
      <c r="F1324" t="n">
        <v>0</v>
      </c>
      <c r="G1324" t="inlineStr">
        <is>
          <t>YES</t>
        </is>
      </c>
      <c r="I1324" t="n">
        <v>0</v>
      </c>
      <c r="J1324" s="31" t="n">
        <v>0</v>
      </c>
      <c r="K1324" s="32" t="n">
        <v>0</v>
      </c>
      <c r="L1324" s="31" t="n">
        <v>0</v>
      </c>
      <c r="M1324" s="48" t="n"/>
      <c r="N1324" s="48" t="n"/>
      <c r="O1324" s="49" t="n"/>
      <c r="P1324" t="inlineStr">
        <is>
          <t>no NHL record - import or junior</t>
        </is>
      </c>
    </row>
    <row r="1325">
      <c r="A1325" s="47" t="inlineStr">
        <is>
          <t>☐</t>
        </is>
      </c>
      <c r="B1325" t="inlineStr">
        <is>
          <t>Finn Brink</t>
        </is>
      </c>
      <c r="C1325" t="inlineStr">
        <is>
          <t>(N/A)</t>
        </is>
      </c>
      <c r="D1325" t="inlineStr">
        <is>
          <t>F</t>
        </is>
      </c>
      <c r="E1325" t="n">
        <v>21</v>
      </c>
      <c r="F1325" t="n">
        <v>0</v>
      </c>
      <c r="G1325" t="inlineStr">
        <is>
          <t>YES</t>
        </is>
      </c>
      <c r="I1325" t="n">
        <v>0</v>
      </c>
      <c r="J1325" s="31" t="n">
        <v>0</v>
      </c>
      <c r="K1325" s="32" t="n">
        <v>0</v>
      </c>
      <c r="L1325" s="31" t="n">
        <v>0</v>
      </c>
      <c r="M1325" s="48" t="n"/>
      <c r="N1325" s="48" t="n"/>
      <c r="O1325" s="49" t="n"/>
      <c r="P1325" t="inlineStr">
        <is>
          <t>no NHL record - import or junior</t>
        </is>
      </c>
    </row>
    <row r="1326">
      <c r="A1326" s="47" t="inlineStr">
        <is>
          <t>☐</t>
        </is>
      </c>
      <c r="B1326" t="inlineStr">
        <is>
          <t>Finn Kearns</t>
        </is>
      </c>
      <c r="C1326" t="inlineStr">
        <is>
          <t>SEA</t>
        </is>
      </c>
      <c r="D1326" t="inlineStr">
        <is>
          <t>D</t>
        </is>
      </c>
      <c r="E1326" t="n">
        <v>18</v>
      </c>
      <c r="F1326" t="n">
        <v>0</v>
      </c>
      <c r="G1326" t="inlineStr">
        <is>
          <t>YES</t>
        </is>
      </c>
      <c r="H1326" t="n">
        <v>131</v>
      </c>
      <c r="I1326" t="n">
        <v>0</v>
      </c>
      <c r="J1326" s="31" t="n">
        <v>0</v>
      </c>
      <c r="K1326" s="32" t="n">
        <v>0</v>
      </c>
      <c r="L1326" s="31" t="n">
        <v>0</v>
      </c>
      <c r="M1326" s="48" t="n"/>
      <c r="N1326" s="48" t="n"/>
      <c r="O1326" s="49" t="n"/>
    </row>
    <row r="1327">
      <c r="A1327" s="47" t="inlineStr">
        <is>
          <t>☐</t>
        </is>
      </c>
      <c r="B1327" t="inlineStr">
        <is>
          <t>Fisher Scott</t>
        </is>
      </c>
      <c r="C1327" t="inlineStr">
        <is>
          <t>DET</t>
        </is>
      </c>
      <c r="D1327" t="inlineStr">
        <is>
          <t>D</t>
        </is>
      </c>
      <c r="E1327" t="n">
        <v>21</v>
      </c>
      <c r="F1327" t="n">
        <v>0</v>
      </c>
      <c r="G1327" t="inlineStr">
        <is>
          <t>YES</t>
        </is>
      </c>
      <c r="I1327" t="n">
        <v>0</v>
      </c>
      <c r="J1327" s="31" t="n">
        <v>0</v>
      </c>
      <c r="K1327" s="32" t="n">
        <v>0</v>
      </c>
      <c r="L1327" s="31" t="n">
        <v>0</v>
      </c>
      <c r="M1327" s="48" t="n"/>
      <c r="N1327" s="48" t="n"/>
      <c r="O1327" s="49" t="n"/>
    </row>
    <row r="1328">
      <c r="A1328" s="47" t="inlineStr">
        <is>
          <t>☐</t>
        </is>
      </c>
      <c r="B1328" t="inlineStr">
        <is>
          <t>Francois-James Buteau</t>
        </is>
      </c>
      <c r="C1328" t="inlineStr">
        <is>
          <t>(N/A)</t>
        </is>
      </c>
      <c r="D1328" t="inlineStr">
        <is>
          <t>D</t>
        </is>
      </c>
      <c r="E1328" t="n">
        <v>22</v>
      </c>
      <c r="F1328" t="n">
        <v>0</v>
      </c>
      <c r="G1328" t="inlineStr">
        <is>
          <t>YES</t>
        </is>
      </c>
      <c r="I1328" t="n">
        <v>0</v>
      </c>
      <c r="J1328" s="31" t="n">
        <v>0</v>
      </c>
      <c r="K1328" s="32" t="n">
        <v>0</v>
      </c>
      <c r="L1328" s="31" t="n">
        <v>0</v>
      </c>
      <c r="M1328" s="48" t="n"/>
      <c r="N1328" s="48" t="n"/>
      <c r="O1328" s="49" t="n"/>
    </row>
    <row r="1329">
      <c r="A1329" s="47" t="inlineStr">
        <is>
          <t>☐</t>
        </is>
      </c>
      <c r="B1329" t="inlineStr">
        <is>
          <t>Frankie Marrelli</t>
        </is>
      </c>
      <c r="C1329" t="inlineStr">
        <is>
          <t>(N/A)</t>
        </is>
      </c>
      <c r="D1329" t="inlineStr">
        <is>
          <t>D</t>
        </is>
      </c>
      <c r="E1329" t="n">
        <v>20</v>
      </c>
      <c r="F1329" t="n">
        <v>0</v>
      </c>
      <c r="G1329" t="inlineStr">
        <is>
          <t>YES</t>
        </is>
      </c>
      <c r="I1329" t="n">
        <v>0</v>
      </c>
      <c r="J1329" s="31" t="n">
        <v>0</v>
      </c>
      <c r="K1329" s="32" t="n">
        <v>0</v>
      </c>
      <c r="L1329" s="31" t="n">
        <v>0</v>
      </c>
      <c r="M1329" s="48" t="n"/>
      <c r="N1329" s="48" t="n"/>
      <c r="O1329" s="49" t="n"/>
    </row>
    <row r="1330">
      <c r="A1330" s="47" t="inlineStr">
        <is>
          <t>☐</t>
        </is>
      </c>
      <c r="B1330" t="inlineStr">
        <is>
          <t>Frans Haara</t>
        </is>
      </c>
      <c r="C1330" t="inlineStr">
        <is>
          <t>(N/A)</t>
        </is>
      </c>
      <c r="D1330" t="inlineStr">
        <is>
          <t>D</t>
        </is>
      </c>
      <c r="E1330" t="n">
        <v>22</v>
      </c>
      <c r="F1330" t="n">
        <v>0</v>
      </c>
      <c r="G1330" t="inlineStr">
        <is>
          <t>YES</t>
        </is>
      </c>
      <c r="I1330" t="n">
        <v>0</v>
      </c>
      <c r="J1330" s="31" t="n">
        <v>0</v>
      </c>
      <c r="K1330" s="32" t="n">
        <v>0</v>
      </c>
      <c r="L1330" s="31" t="n">
        <v>0</v>
      </c>
      <c r="M1330" s="48" t="n"/>
      <c r="N1330" s="48" t="n"/>
      <c r="O1330" s="49" t="n"/>
      <c r="P1330" t="inlineStr">
        <is>
          <t>no NHL record - import or junior</t>
        </is>
      </c>
    </row>
    <row r="1331">
      <c r="A1331" s="47" t="inlineStr">
        <is>
          <t>☐</t>
        </is>
      </c>
      <c r="B1331" t="inlineStr">
        <is>
          <t>Frantisek Dej</t>
        </is>
      </c>
      <c r="C1331" t="inlineStr">
        <is>
          <t>(N/A)</t>
        </is>
      </c>
      <c r="D1331" t="inlineStr">
        <is>
          <t>F</t>
        </is>
      </c>
      <c r="E1331" t="n">
        <v>21</v>
      </c>
      <c r="F1331" t="n">
        <v>0</v>
      </c>
      <c r="G1331" t="inlineStr">
        <is>
          <t>YES</t>
        </is>
      </c>
      <c r="I1331" t="n">
        <v>0</v>
      </c>
      <c r="J1331" s="31" t="n">
        <v>0</v>
      </c>
      <c r="K1331" s="32" t="n">
        <v>0</v>
      </c>
      <c r="L1331" s="31" t="n">
        <v>0</v>
      </c>
      <c r="M1331" s="48" t="n"/>
      <c r="N1331" s="48" t="n"/>
      <c r="O1331" s="49" t="n"/>
      <c r="P1331" t="inlineStr">
        <is>
          <t>no NHL record - import or junior</t>
        </is>
      </c>
    </row>
    <row r="1332">
      <c r="A1332" s="47" t="inlineStr">
        <is>
          <t>☐</t>
        </is>
      </c>
      <c r="B1332" t="inlineStr">
        <is>
          <t>Freddie Halyk</t>
        </is>
      </c>
      <c r="C1332" t="inlineStr">
        <is>
          <t>(N/A)</t>
        </is>
      </c>
      <c r="D1332" t="inlineStr">
        <is>
          <t>G</t>
        </is>
      </c>
      <c r="E1332" t="n">
        <v>23</v>
      </c>
      <c r="F1332" t="n">
        <v>0</v>
      </c>
      <c r="G1332" t="inlineStr">
        <is>
          <t>YES</t>
        </is>
      </c>
      <c r="I1332" t="n">
        <v>0</v>
      </c>
      <c r="J1332" s="31" t="n">
        <v>0</v>
      </c>
      <c r="K1332" s="32" t="n">
        <v>0</v>
      </c>
      <c r="L1332" s="31" t="n">
        <v>0</v>
      </c>
      <c r="M1332" s="48" t="n"/>
      <c r="N1332" s="48" t="n"/>
      <c r="O1332" s="49" t="n"/>
      <c r="P1332" t="inlineStr">
        <is>
          <t>no NHL record - import or junior</t>
        </is>
      </c>
    </row>
    <row r="1333">
      <c r="A1333" s="47" t="inlineStr">
        <is>
          <t>☐</t>
        </is>
      </c>
      <c r="B1333" t="inlineStr">
        <is>
          <t>Gabe Klassen</t>
        </is>
      </c>
      <c r="C1333" t="inlineStr">
        <is>
          <t>PIT</t>
        </is>
      </c>
      <c r="D1333" t="inlineStr">
        <is>
          <t>F</t>
        </is>
      </c>
      <c r="E1333" t="n">
        <v>23</v>
      </c>
      <c r="F1333" t="n">
        <v>0</v>
      </c>
      <c r="G1333" t="inlineStr">
        <is>
          <t>YES</t>
        </is>
      </c>
      <c r="I1333" t="n">
        <v>0</v>
      </c>
      <c r="J1333" s="31" t="n">
        <v>0</v>
      </c>
      <c r="K1333" s="32" t="n">
        <v>0</v>
      </c>
      <c r="L1333" s="31" t="n">
        <v>0</v>
      </c>
      <c r="M1333" s="48" t="n"/>
      <c r="N1333" s="48" t="n"/>
      <c r="O1333" s="49" t="n"/>
    </row>
    <row r="1334">
      <c r="A1334" s="47" t="inlineStr">
        <is>
          <t>☐</t>
        </is>
      </c>
      <c r="B1334" t="inlineStr">
        <is>
          <t>Gabriel Frasca</t>
        </is>
      </c>
      <c r="C1334" t="inlineStr">
        <is>
          <t>NYI</t>
        </is>
      </c>
      <c r="D1334" t="inlineStr">
        <is>
          <t>F</t>
        </is>
      </c>
      <c r="E1334" t="n">
        <v>20</v>
      </c>
      <c r="F1334" t="n">
        <v>0</v>
      </c>
      <c r="G1334" t="inlineStr">
        <is>
          <t>YES</t>
        </is>
      </c>
      <c r="I1334" t="n">
        <v>0</v>
      </c>
      <c r="J1334" s="31" t="n">
        <v>0</v>
      </c>
      <c r="K1334" s="32" t="n">
        <v>0</v>
      </c>
      <c r="L1334" s="31" t="n">
        <v>0</v>
      </c>
      <c r="M1334" s="48" t="n"/>
      <c r="N1334" s="48" t="n"/>
      <c r="O1334" s="49" t="n"/>
    </row>
    <row r="1335">
      <c r="A1335" s="47" t="inlineStr">
        <is>
          <t>☐</t>
        </is>
      </c>
      <c r="B1335" t="inlineStr">
        <is>
          <t>Gabriel Kangas</t>
        </is>
      </c>
      <c r="C1335" t="inlineStr">
        <is>
          <t>(N/A)</t>
        </is>
      </c>
      <c r="D1335" t="inlineStr">
        <is>
          <t>F</t>
        </is>
      </c>
      <c r="E1335" t="n">
        <v>22</v>
      </c>
      <c r="F1335" t="n">
        <v>0</v>
      </c>
      <c r="G1335" t="inlineStr">
        <is>
          <t>YES</t>
        </is>
      </c>
      <c r="I1335" t="n">
        <v>0</v>
      </c>
      <c r="J1335" s="31" t="n">
        <v>0</v>
      </c>
      <c r="K1335" s="32" t="n">
        <v>0</v>
      </c>
      <c r="L1335" s="31" t="n">
        <v>0</v>
      </c>
      <c r="M1335" s="48" t="n"/>
      <c r="N1335" s="48" t="n"/>
      <c r="O1335" s="49" t="n"/>
      <c r="P1335" t="inlineStr">
        <is>
          <t>no NHL record - import or junior</t>
        </is>
      </c>
    </row>
    <row r="1336">
      <c r="A1336" s="47" t="inlineStr">
        <is>
          <t>☐</t>
        </is>
      </c>
      <c r="B1336" t="inlineStr">
        <is>
          <t>Gabriel Koch</t>
        </is>
      </c>
      <c r="C1336" t="inlineStr">
        <is>
          <t>(N/A)</t>
        </is>
      </c>
      <c r="D1336" t="inlineStr">
        <is>
          <t>D</t>
        </is>
      </c>
      <c r="E1336" t="n">
        <v>22</v>
      </c>
      <c r="F1336" t="n">
        <v>0</v>
      </c>
      <c r="G1336" t="inlineStr">
        <is>
          <t>YES</t>
        </is>
      </c>
      <c r="I1336" t="n">
        <v>0</v>
      </c>
      <c r="J1336" s="31" t="n">
        <v>0</v>
      </c>
      <c r="K1336" s="32" t="n">
        <v>0</v>
      </c>
      <c r="L1336" s="31" t="n">
        <v>0</v>
      </c>
      <c r="M1336" s="48" t="n"/>
      <c r="N1336" s="48" t="n"/>
      <c r="O1336" s="49" t="n"/>
      <c r="P1336" t="inlineStr">
        <is>
          <t>no NHL record - import or junior</t>
        </is>
      </c>
    </row>
    <row r="1337">
      <c r="A1337" s="47" t="inlineStr">
        <is>
          <t>☐</t>
        </is>
      </c>
      <c r="B1337" t="inlineStr">
        <is>
          <t>Garrett Schifsky</t>
        </is>
      </c>
      <c r="C1337" t="inlineStr">
        <is>
          <t>(N/A)</t>
        </is>
      </c>
      <c r="D1337" t="inlineStr">
        <is>
          <t>F</t>
        </is>
      </c>
      <c r="E1337" t="n">
        <v>23</v>
      </c>
      <c r="F1337" t="n">
        <v>0</v>
      </c>
      <c r="G1337" t="inlineStr">
        <is>
          <t>YES</t>
        </is>
      </c>
      <c r="I1337" t="n">
        <v>0</v>
      </c>
      <c r="J1337" s="31" t="n">
        <v>0</v>
      </c>
      <c r="K1337" s="32" t="n">
        <v>0</v>
      </c>
      <c r="L1337" s="31" t="n">
        <v>0</v>
      </c>
      <c r="M1337" s="48" t="n"/>
      <c r="N1337" s="48" t="n"/>
      <c r="O1337" s="49" t="n"/>
      <c r="P1337" t="inlineStr">
        <is>
          <t>no NHL record - import or junior</t>
        </is>
      </c>
    </row>
    <row r="1338">
      <c r="A1338" s="47" t="inlineStr">
        <is>
          <t>☐</t>
        </is>
      </c>
      <c r="B1338" t="inlineStr">
        <is>
          <t>Gavin Betts</t>
        </is>
      </c>
      <c r="C1338" t="inlineStr">
        <is>
          <t>(N/A)</t>
        </is>
      </c>
      <c r="D1338" t="inlineStr">
        <is>
          <t>G</t>
        </is>
      </c>
      <c r="E1338" t="n">
        <v>18</v>
      </c>
      <c r="F1338" t="n">
        <v>0</v>
      </c>
      <c r="G1338" t="inlineStr">
        <is>
          <t>YES</t>
        </is>
      </c>
      <c r="I1338" t="n">
        <v>0</v>
      </c>
      <c r="J1338" s="31" t="n">
        <v>0</v>
      </c>
      <c r="K1338" s="32" t="n">
        <v>0</v>
      </c>
      <c r="L1338" s="31" t="n">
        <v>0</v>
      </c>
      <c r="M1338" s="48" t="n"/>
      <c r="N1338" s="48" t="n"/>
      <c r="O1338" s="49" t="n"/>
    </row>
    <row r="1339">
      <c r="A1339" s="47" t="inlineStr">
        <is>
          <t>☐</t>
        </is>
      </c>
      <c r="B1339" t="inlineStr">
        <is>
          <t>Gavin Cornforth</t>
        </is>
      </c>
      <c r="C1339" t="inlineStr">
        <is>
          <t>(N/A)</t>
        </is>
      </c>
      <c r="D1339" t="inlineStr">
        <is>
          <t>F</t>
        </is>
      </c>
      <c r="E1339" t="n">
        <v>19</v>
      </c>
      <c r="F1339" t="n">
        <v>0</v>
      </c>
      <c r="G1339" t="inlineStr">
        <is>
          <t>YES</t>
        </is>
      </c>
      <c r="I1339" t="n">
        <v>0</v>
      </c>
      <c r="J1339" s="31" t="n">
        <v>0</v>
      </c>
      <c r="K1339" s="32" t="n">
        <v>0</v>
      </c>
      <c r="L1339" s="31" t="n">
        <v>0</v>
      </c>
      <c r="M1339" s="48" t="n"/>
      <c r="N1339" s="48" t="n"/>
      <c r="O1339" s="49" t="n"/>
      <c r="P1339" t="inlineStr">
        <is>
          <t>no NHL record - import or junior</t>
        </is>
      </c>
    </row>
    <row r="1340">
      <c r="A1340" s="47" t="inlineStr">
        <is>
          <t>☐</t>
        </is>
      </c>
      <c r="B1340" t="inlineStr">
        <is>
          <t>Gavin Garland</t>
        </is>
      </c>
      <c r="C1340" t="inlineStr">
        <is>
          <t>(N/A)</t>
        </is>
      </c>
      <c r="D1340" t="inlineStr">
        <is>
          <t>F</t>
        </is>
      </c>
      <c r="E1340" t="n">
        <v>20</v>
      </c>
      <c r="F1340" t="n">
        <v>0</v>
      </c>
      <c r="G1340" t="inlineStr">
        <is>
          <t>YES</t>
        </is>
      </c>
      <c r="I1340" t="n">
        <v>0</v>
      </c>
      <c r="J1340" s="31" t="n">
        <v>0</v>
      </c>
      <c r="K1340" s="32" t="n">
        <v>0</v>
      </c>
      <c r="L1340" s="31" t="n">
        <v>0</v>
      </c>
      <c r="M1340" s="48" t="n"/>
      <c r="N1340" s="48" t="n"/>
      <c r="O1340" s="49" t="n"/>
      <c r="P1340" t="inlineStr">
        <is>
          <t>no NHL record - import or junior</t>
        </is>
      </c>
    </row>
    <row r="1341">
      <c r="A1341" s="47" t="inlineStr">
        <is>
          <t>☐</t>
        </is>
      </c>
      <c r="B1341" t="inlineStr">
        <is>
          <t>Gavin Hodnett</t>
        </is>
      </c>
      <c r="C1341" t="inlineStr">
        <is>
          <t>(N/A)</t>
        </is>
      </c>
      <c r="D1341" t="inlineStr">
        <is>
          <t>F</t>
        </is>
      </c>
      <c r="E1341" t="n">
        <v>20</v>
      </c>
      <c r="F1341" t="n">
        <v>0</v>
      </c>
      <c r="G1341" t="inlineStr">
        <is>
          <t>YES</t>
        </is>
      </c>
      <c r="I1341" t="n">
        <v>0</v>
      </c>
      <c r="J1341" s="31" t="n">
        <v>0</v>
      </c>
      <c r="K1341" s="32" t="n">
        <v>0</v>
      </c>
      <c r="L1341" s="31" t="n">
        <v>0</v>
      </c>
      <c r="M1341" s="48" t="n"/>
      <c r="N1341" s="48" t="n"/>
      <c r="O1341" s="49" t="n"/>
      <c r="P1341" t="inlineStr">
        <is>
          <t>no NHL record - import or junior</t>
        </is>
      </c>
    </row>
    <row r="1342">
      <c r="A1342" s="47" t="inlineStr">
        <is>
          <t>☐</t>
        </is>
      </c>
      <c r="B1342" t="inlineStr">
        <is>
          <t>Gavin Morrissey</t>
        </is>
      </c>
      <c r="C1342" t="inlineStr">
        <is>
          <t>(N/A)</t>
        </is>
      </c>
      <c r="D1342" t="inlineStr">
        <is>
          <t>F</t>
        </is>
      </c>
      <c r="E1342" t="n">
        <v>23</v>
      </c>
      <c r="F1342" t="n">
        <v>0</v>
      </c>
      <c r="G1342" t="inlineStr">
        <is>
          <t>YES</t>
        </is>
      </c>
      <c r="I1342" t="n">
        <v>0</v>
      </c>
      <c r="J1342" s="31" t="n">
        <v>0</v>
      </c>
      <c r="K1342" s="32" t="n">
        <v>0</v>
      </c>
      <c r="L1342" s="31" t="n">
        <v>0</v>
      </c>
      <c r="M1342" s="48" t="n"/>
      <c r="N1342" s="48" t="n"/>
      <c r="O1342" s="49" t="n"/>
      <c r="P1342" t="inlineStr">
        <is>
          <t>no NHL record - import or junior</t>
        </is>
      </c>
    </row>
    <row r="1343">
      <c r="A1343" s="47" t="inlineStr">
        <is>
          <t>☐</t>
        </is>
      </c>
      <c r="B1343" t="inlineStr">
        <is>
          <t>Gavyn Thoreson</t>
        </is>
      </c>
      <c r="C1343" t="inlineStr">
        <is>
          <t>(N/A)</t>
        </is>
      </c>
      <c r="D1343" t="inlineStr">
        <is>
          <t>F</t>
        </is>
      </c>
      <c r="E1343" t="n">
        <v>21</v>
      </c>
      <c r="F1343" t="n">
        <v>0</v>
      </c>
      <c r="G1343" t="inlineStr">
        <is>
          <t>YES</t>
        </is>
      </c>
      <c r="I1343" t="n">
        <v>0</v>
      </c>
      <c r="J1343" s="31" t="n">
        <v>0</v>
      </c>
      <c r="K1343" s="32" t="n">
        <v>0</v>
      </c>
      <c r="L1343" s="31" t="n">
        <v>0</v>
      </c>
      <c r="M1343" s="48" t="n"/>
      <c r="N1343" s="48" t="n"/>
      <c r="O1343" s="49" t="n"/>
      <c r="P1343" t="inlineStr">
        <is>
          <t>no NHL record - import or junior</t>
        </is>
      </c>
    </row>
    <row r="1344">
      <c r="A1344" s="47" t="inlineStr">
        <is>
          <t>☐</t>
        </is>
      </c>
      <c r="B1344" t="inlineStr">
        <is>
          <t>Gennadi Chaly</t>
        </is>
      </c>
      <c r="C1344" t="inlineStr">
        <is>
          <t>(N/A)</t>
        </is>
      </c>
      <c r="D1344" t="inlineStr">
        <is>
          <t>D</t>
        </is>
      </c>
      <c r="E1344" t="n">
        <v>21</v>
      </c>
      <c r="F1344" t="n">
        <v>0</v>
      </c>
      <c r="G1344" t="inlineStr">
        <is>
          <t>YES</t>
        </is>
      </c>
      <c r="I1344" t="n">
        <v>0</v>
      </c>
      <c r="J1344" s="31" t="n">
        <v>0</v>
      </c>
      <c r="K1344" s="32" t="n">
        <v>0</v>
      </c>
      <c r="L1344" s="31" t="n">
        <v>0</v>
      </c>
      <c r="M1344" s="48" t="n"/>
      <c r="N1344" s="48" t="n"/>
      <c r="O1344" s="49" t="n"/>
      <c r="P1344" t="inlineStr">
        <is>
          <t>no NHL record - import or junior</t>
        </is>
      </c>
    </row>
    <row r="1345">
      <c r="A1345" s="47" t="inlineStr">
        <is>
          <t>☐</t>
        </is>
      </c>
      <c r="B1345" t="inlineStr">
        <is>
          <t>German Suzdorf</t>
        </is>
      </c>
      <c r="C1345" t="inlineStr">
        <is>
          <t>(N/A)</t>
        </is>
      </c>
      <c r="D1345" t="inlineStr">
        <is>
          <t>F</t>
        </is>
      </c>
      <c r="E1345" t="n">
        <v>19</v>
      </c>
      <c r="F1345" t="n">
        <v>0</v>
      </c>
      <c r="G1345" t="inlineStr">
        <is>
          <t>YES</t>
        </is>
      </c>
      <c r="I1345" t="n">
        <v>0</v>
      </c>
      <c r="J1345" s="31" t="n">
        <v>0</v>
      </c>
      <c r="K1345" s="32" t="n">
        <v>0</v>
      </c>
      <c r="L1345" s="31" t="n">
        <v>0</v>
      </c>
      <c r="M1345" s="48" t="n"/>
      <c r="N1345" s="48" t="n"/>
      <c r="O1345" s="49" t="n"/>
      <c r="P1345" t="inlineStr">
        <is>
          <t>no NHL record - import or junior</t>
        </is>
      </c>
    </row>
    <row r="1346">
      <c r="A1346" s="47" t="inlineStr">
        <is>
          <t>☐</t>
        </is>
      </c>
      <c r="B1346" t="inlineStr">
        <is>
          <t>German Tochilkin</t>
        </is>
      </c>
      <c r="C1346" t="inlineStr">
        <is>
          <t>(N/A)</t>
        </is>
      </c>
      <c r="D1346" t="inlineStr">
        <is>
          <t>F</t>
        </is>
      </c>
      <c r="E1346" t="n">
        <v>22</v>
      </c>
      <c r="F1346" t="n">
        <v>0</v>
      </c>
      <c r="G1346" t="inlineStr">
        <is>
          <t>YES</t>
        </is>
      </c>
      <c r="I1346" t="n">
        <v>0</v>
      </c>
      <c r="J1346" s="31" t="n">
        <v>0</v>
      </c>
      <c r="K1346" s="32" t="n">
        <v>0</v>
      </c>
      <c r="L1346" s="31" t="n">
        <v>0</v>
      </c>
      <c r="M1346" s="48" t="n"/>
      <c r="N1346" s="48" t="n"/>
      <c r="O1346" s="49" t="n"/>
      <c r="P1346" t="inlineStr">
        <is>
          <t>no NHL record - import or junior</t>
        </is>
      </c>
    </row>
    <row r="1347">
      <c r="A1347" s="47" t="inlineStr">
        <is>
          <t>☐</t>
        </is>
      </c>
      <c r="B1347" t="inlineStr">
        <is>
          <t>Giacomo Martino</t>
        </is>
      </c>
      <c r="C1347" t="inlineStr">
        <is>
          <t>(N/A)</t>
        </is>
      </c>
      <c r="D1347" t="inlineStr">
        <is>
          <t>F</t>
        </is>
      </c>
      <c r="E1347" t="n">
        <v>21</v>
      </c>
      <c r="F1347" t="n">
        <v>0</v>
      </c>
      <c r="G1347" t="inlineStr">
        <is>
          <t>YES</t>
        </is>
      </c>
      <c r="I1347" t="n">
        <v>0</v>
      </c>
      <c r="J1347" s="31" t="n">
        <v>0</v>
      </c>
      <c r="K1347" s="32" t="n">
        <v>0</v>
      </c>
      <c r="L1347" s="31" t="n">
        <v>0</v>
      </c>
      <c r="M1347" s="48" t="n"/>
      <c r="N1347" s="48" t="n"/>
      <c r="O1347" s="49" t="n"/>
      <c r="P1347" t="inlineStr">
        <is>
          <t>no NHL record - import or junior</t>
        </is>
      </c>
    </row>
    <row r="1348">
      <c r="A1348" s="47" t="inlineStr">
        <is>
          <t>☐</t>
        </is>
      </c>
      <c r="B1348" t="inlineStr">
        <is>
          <t>Gian Meier</t>
        </is>
      </c>
      <c r="C1348" t="inlineStr">
        <is>
          <t>(N/A)</t>
        </is>
      </c>
      <c r="D1348" t="inlineStr">
        <is>
          <t>D</t>
        </is>
      </c>
      <c r="E1348" t="n">
        <v>20</v>
      </c>
      <c r="F1348" t="n">
        <v>0</v>
      </c>
      <c r="G1348" t="inlineStr">
        <is>
          <t>YES</t>
        </is>
      </c>
      <c r="I1348" t="n">
        <v>0</v>
      </c>
      <c r="J1348" s="31" t="n">
        <v>0</v>
      </c>
      <c r="K1348" s="32" t="n">
        <v>0</v>
      </c>
      <c r="L1348" s="31" t="n">
        <v>0</v>
      </c>
      <c r="M1348" s="48" t="n"/>
      <c r="N1348" s="48" t="n"/>
      <c r="O1348" s="49" t="n"/>
      <c r="P1348" t="inlineStr">
        <is>
          <t>no NHL record - import or junior</t>
        </is>
      </c>
    </row>
    <row r="1349">
      <c r="A1349" s="47" t="inlineStr">
        <is>
          <t>☐</t>
        </is>
      </c>
      <c r="B1349" t="inlineStr">
        <is>
          <t>Gibson Homer</t>
        </is>
      </c>
      <c r="C1349" t="inlineStr">
        <is>
          <t>(N/A)</t>
        </is>
      </c>
      <c r="D1349" t="inlineStr">
        <is>
          <t>G</t>
        </is>
      </c>
      <c r="E1349" t="n">
        <v>22</v>
      </c>
      <c r="F1349" t="n">
        <v>0</v>
      </c>
      <c r="G1349" t="inlineStr">
        <is>
          <t>YES</t>
        </is>
      </c>
      <c r="I1349" t="n">
        <v>0</v>
      </c>
      <c r="J1349" s="31" t="n">
        <v>0</v>
      </c>
      <c r="K1349" s="32" t="n">
        <v>0</v>
      </c>
      <c r="L1349" s="31" t="n">
        <v>0</v>
      </c>
      <c r="M1349" s="48" t="n"/>
      <c r="N1349" s="48" t="n"/>
      <c r="O1349" s="49" t="n"/>
      <c r="P1349" t="inlineStr">
        <is>
          <t>no NHL record - import or junior</t>
        </is>
      </c>
    </row>
    <row r="1350">
      <c r="A1350" s="47" t="inlineStr">
        <is>
          <t>☐</t>
        </is>
      </c>
      <c r="B1350" t="inlineStr">
        <is>
          <t>Gleb Peshkov</t>
        </is>
      </c>
      <c r="C1350" t="inlineStr">
        <is>
          <t>ANA</t>
        </is>
      </c>
      <c r="D1350" t="inlineStr">
        <is>
          <t>G</t>
        </is>
      </c>
      <c r="E1350" t="n">
        <v>18</v>
      </c>
      <c r="F1350" t="n">
        <v>0</v>
      </c>
      <c r="G1350" t="inlineStr">
        <is>
          <t>YES</t>
        </is>
      </c>
      <c r="H1350" t="n">
        <v>178</v>
      </c>
      <c r="I1350" t="n">
        <v>0</v>
      </c>
      <c r="J1350" s="31" t="n">
        <v>0</v>
      </c>
      <c r="K1350" s="32" t="n">
        <v>0</v>
      </c>
      <c r="L1350" s="31" t="n">
        <v>0</v>
      </c>
      <c r="M1350" s="48" t="n"/>
      <c r="N1350" s="48" t="n"/>
      <c r="O1350" s="49" t="n"/>
    </row>
    <row r="1351">
      <c r="A1351" s="47" t="inlineStr">
        <is>
          <t>☐</t>
        </is>
      </c>
      <c r="B1351" t="inlineStr">
        <is>
          <t>Graham Jones</t>
        </is>
      </c>
      <c r="C1351" t="inlineStr">
        <is>
          <t>(N/A)</t>
        </is>
      </c>
      <c r="D1351" t="inlineStr">
        <is>
          <t>F</t>
        </is>
      </c>
      <c r="E1351" t="n">
        <v>19</v>
      </c>
      <c r="F1351" t="n">
        <v>0</v>
      </c>
      <c r="G1351" t="inlineStr">
        <is>
          <t>YES</t>
        </is>
      </c>
      <c r="I1351" t="n">
        <v>0</v>
      </c>
      <c r="J1351" s="31" t="n">
        <v>0</v>
      </c>
      <c r="K1351" s="32" t="n">
        <v>0</v>
      </c>
      <c r="L1351" s="31" t="n">
        <v>0</v>
      </c>
      <c r="M1351" s="48" t="n"/>
      <c r="N1351" s="48" t="n"/>
      <c r="O1351" s="49" t="n"/>
      <c r="P1351" t="inlineStr">
        <is>
          <t>no NHL record - import or junior</t>
        </is>
      </c>
    </row>
    <row r="1352">
      <c r="A1352" s="47" t="inlineStr">
        <is>
          <t>☐</t>
        </is>
      </c>
      <c r="B1352" t="inlineStr">
        <is>
          <t>Graham Sward</t>
        </is>
      </c>
      <c r="C1352" t="inlineStr">
        <is>
          <t>WPG</t>
        </is>
      </c>
      <c r="D1352" t="inlineStr">
        <is>
          <t>D</t>
        </is>
      </c>
      <c r="E1352" t="n">
        <v>23</v>
      </c>
      <c r="F1352" t="n">
        <v>0</v>
      </c>
      <c r="G1352" t="inlineStr">
        <is>
          <t>YES</t>
        </is>
      </c>
      <c r="I1352" t="n">
        <v>0</v>
      </c>
      <c r="J1352" s="31" t="n">
        <v>0</v>
      </c>
      <c r="K1352" s="32" t="n">
        <v>0</v>
      </c>
      <c r="L1352" s="31" t="n">
        <v>0</v>
      </c>
      <c r="M1352" s="48" t="n"/>
      <c r="N1352" s="48" t="n"/>
      <c r="O1352" s="49" t="n"/>
    </row>
    <row r="1353">
      <c r="A1353" s="47" t="inlineStr">
        <is>
          <t>☐</t>
        </is>
      </c>
      <c r="B1353" t="inlineStr">
        <is>
          <t>Grayden Siepmann</t>
        </is>
      </c>
      <c r="C1353" t="inlineStr">
        <is>
          <t>(N/A)</t>
        </is>
      </c>
      <c r="D1353" t="inlineStr">
        <is>
          <t>D</t>
        </is>
      </c>
      <c r="E1353" t="n">
        <v>22</v>
      </c>
      <c r="F1353" t="n">
        <v>0</v>
      </c>
      <c r="G1353" t="inlineStr">
        <is>
          <t>YES</t>
        </is>
      </c>
      <c r="I1353" t="n">
        <v>0</v>
      </c>
      <c r="J1353" s="31" t="n">
        <v>0</v>
      </c>
      <c r="K1353" s="32" t="n">
        <v>0</v>
      </c>
      <c r="L1353" s="31" t="n">
        <v>0</v>
      </c>
      <c r="M1353" s="48" t="n"/>
      <c r="N1353" s="48" t="n"/>
      <c r="O1353" s="49" t="n"/>
    </row>
    <row r="1354">
      <c r="A1354" s="47" t="inlineStr">
        <is>
          <t>☐</t>
        </is>
      </c>
      <c r="B1354" t="inlineStr">
        <is>
          <t>Grayson Badger</t>
        </is>
      </c>
      <c r="C1354" t="inlineStr">
        <is>
          <t>(N/A)</t>
        </is>
      </c>
      <c r="D1354" t="inlineStr">
        <is>
          <t>F</t>
        </is>
      </c>
      <c r="E1354" t="n">
        <v>22</v>
      </c>
      <c r="F1354" t="n">
        <v>0</v>
      </c>
      <c r="G1354" t="inlineStr">
        <is>
          <t>YES</t>
        </is>
      </c>
      <c r="I1354" t="n">
        <v>0</v>
      </c>
      <c r="J1354" s="31" t="n">
        <v>0</v>
      </c>
      <c r="K1354" s="32" t="n">
        <v>0</v>
      </c>
      <c r="L1354" s="31" t="n">
        <v>0</v>
      </c>
      <c r="M1354" s="48" t="n"/>
      <c r="N1354" s="48" t="n"/>
      <c r="O1354" s="49" t="n"/>
      <c r="P1354" t="inlineStr">
        <is>
          <t>no NHL record - import or junior</t>
        </is>
      </c>
    </row>
    <row r="1355">
      <c r="A1355" s="47" t="inlineStr">
        <is>
          <t>☐</t>
        </is>
      </c>
      <c r="B1355" t="inlineStr">
        <is>
          <t>Grayson Burzynski</t>
        </is>
      </c>
      <c r="C1355" t="inlineStr">
        <is>
          <t>(N/A)</t>
        </is>
      </c>
      <c r="D1355" t="inlineStr">
        <is>
          <t>D</t>
        </is>
      </c>
      <c r="E1355" t="n">
        <v>21</v>
      </c>
      <c r="F1355" t="n">
        <v>0</v>
      </c>
      <c r="G1355" t="inlineStr">
        <is>
          <t>YES</t>
        </is>
      </c>
      <c r="I1355" t="n">
        <v>0</v>
      </c>
      <c r="J1355" s="31" t="n">
        <v>0</v>
      </c>
      <c r="K1355" s="32" t="n">
        <v>0</v>
      </c>
      <c r="L1355" s="31" t="n">
        <v>0</v>
      </c>
      <c r="M1355" s="48" t="n"/>
      <c r="N1355" s="48" t="n"/>
      <c r="O1355" s="49" t="n"/>
    </row>
    <row r="1356">
      <c r="A1356" s="47" t="inlineStr">
        <is>
          <t>☐</t>
        </is>
      </c>
      <c r="B1356" t="inlineStr">
        <is>
          <t>Gregor Biber</t>
        </is>
      </c>
      <c r="C1356" t="inlineStr">
        <is>
          <t>UTA</t>
        </is>
      </c>
      <c r="D1356" t="inlineStr">
        <is>
          <t>D</t>
        </is>
      </c>
      <c r="E1356" t="n">
        <v>20</v>
      </c>
      <c r="F1356" t="n">
        <v>0</v>
      </c>
      <c r="G1356" t="inlineStr">
        <is>
          <t>YES</t>
        </is>
      </c>
      <c r="I1356" t="n">
        <v>0</v>
      </c>
      <c r="J1356" s="31" t="n">
        <v>0</v>
      </c>
      <c r="K1356" s="32" t="n">
        <v>0</v>
      </c>
      <c r="L1356" s="31" t="n">
        <v>0</v>
      </c>
      <c r="M1356" s="48" t="n"/>
      <c r="N1356" s="48" t="n"/>
      <c r="O1356" s="49" t="n"/>
    </row>
    <row r="1357">
      <c r="A1357" s="47" t="inlineStr">
        <is>
          <t>☐</t>
        </is>
      </c>
      <c r="B1357" t="inlineStr">
        <is>
          <t>Griffin Erdman</t>
        </is>
      </c>
      <c r="C1357" t="inlineStr">
        <is>
          <t>(N/A)</t>
        </is>
      </c>
      <c r="D1357" t="inlineStr">
        <is>
          <t>F</t>
        </is>
      </c>
      <c r="E1357" t="n">
        <v>21</v>
      </c>
      <c r="F1357" t="n">
        <v>0</v>
      </c>
      <c r="G1357" t="inlineStr">
        <is>
          <t>YES</t>
        </is>
      </c>
      <c r="I1357" t="n">
        <v>0</v>
      </c>
      <c r="J1357" s="31" t="n">
        <v>0</v>
      </c>
      <c r="K1357" s="32" t="n">
        <v>0</v>
      </c>
      <c r="L1357" s="31" t="n">
        <v>0</v>
      </c>
      <c r="M1357" s="48" t="n"/>
      <c r="N1357" s="48" t="n"/>
      <c r="O1357" s="49" t="n"/>
      <c r="P1357" t="inlineStr">
        <is>
          <t>no NHL record - import or junior</t>
        </is>
      </c>
    </row>
    <row r="1358">
      <c r="A1358" s="47" t="inlineStr">
        <is>
          <t>☐</t>
        </is>
      </c>
      <c r="B1358" t="inlineStr">
        <is>
          <t>Grigori Kuzmin</t>
        </is>
      </c>
      <c r="C1358" t="inlineStr">
        <is>
          <t>(N/A)</t>
        </is>
      </c>
      <c r="D1358" t="inlineStr">
        <is>
          <t>F</t>
        </is>
      </c>
      <c r="E1358" t="n">
        <v>23</v>
      </c>
      <c r="F1358" t="n">
        <v>0</v>
      </c>
      <c r="G1358" t="inlineStr">
        <is>
          <t>YES</t>
        </is>
      </c>
      <c r="I1358" t="n">
        <v>0</v>
      </c>
      <c r="J1358" s="31" t="n">
        <v>0</v>
      </c>
      <c r="K1358" s="32" t="n">
        <v>0</v>
      </c>
      <c r="L1358" s="31" t="n">
        <v>0</v>
      </c>
      <c r="M1358" s="48" t="n"/>
      <c r="N1358" s="48" t="n"/>
      <c r="O1358" s="49" t="n"/>
      <c r="P1358" t="inlineStr">
        <is>
          <t>no NHL record - import or junior</t>
        </is>
      </c>
    </row>
    <row r="1359">
      <c r="A1359" s="47" t="inlineStr">
        <is>
          <t>☐</t>
        </is>
      </c>
      <c r="B1359" t="inlineStr">
        <is>
          <t>Gustav Karlsson</t>
        </is>
      </c>
      <c r="C1359" t="inlineStr">
        <is>
          <t>BUF</t>
        </is>
      </c>
      <c r="D1359" t="inlineStr">
        <is>
          <t>F</t>
        </is>
      </c>
      <c r="E1359" t="n">
        <v>22</v>
      </c>
      <c r="F1359" t="n">
        <v>0</v>
      </c>
      <c r="G1359" t="inlineStr">
        <is>
          <t>YES</t>
        </is>
      </c>
      <c r="I1359" t="n">
        <v>0</v>
      </c>
      <c r="J1359" s="31" t="n">
        <v>0</v>
      </c>
      <c r="K1359" s="32" t="n">
        <v>0</v>
      </c>
      <c r="L1359" s="31" t="n">
        <v>0</v>
      </c>
      <c r="M1359" s="48" t="n"/>
      <c r="N1359" s="48" t="n"/>
      <c r="O1359" s="49" t="n"/>
    </row>
    <row r="1360">
      <c r="A1360" s="47" t="inlineStr">
        <is>
          <t>☐</t>
        </is>
      </c>
      <c r="B1360" t="inlineStr">
        <is>
          <t>Gustavs Griva</t>
        </is>
      </c>
      <c r="C1360" t="inlineStr">
        <is>
          <t>(N/A)</t>
        </is>
      </c>
      <c r="D1360" t="inlineStr">
        <is>
          <t>F</t>
        </is>
      </c>
      <c r="E1360" t="n">
        <v>19</v>
      </c>
      <c r="F1360" t="n">
        <v>0</v>
      </c>
      <c r="G1360" t="inlineStr">
        <is>
          <t>YES</t>
        </is>
      </c>
      <c r="I1360" t="n">
        <v>0</v>
      </c>
      <c r="J1360" s="31" t="n">
        <v>0</v>
      </c>
      <c r="K1360" s="32" t="n">
        <v>0</v>
      </c>
      <c r="L1360" s="31" t="n">
        <v>0</v>
      </c>
      <c r="M1360" s="48" t="n"/>
      <c r="N1360" s="48" t="n"/>
      <c r="O1360" s="49" t="n"/>
      <c r="P1360" t="inlineStr">
        <is>
          <t>no NHL record - import or junior</t>
        </is>
      </c>
    </row>
    <row r="1361">
      <c r="A1361" s="47" t="inlineStr">
        <is>
          <t>☐</t>
        </is>
      </c>
      <c r="B1361" t="inlineStr">
        <is>
          <t>Guus Van der Kaaij</t>
        </is>
      </c>
      <c r="C1361" t="inlineStr">
        <is>
          <t>(N/A)</t>
        </is>
      </c>
      <c r="D1361" t="inlineStr">
        <is>
          <t>D</t>
        </is>
      </c>
      <c r="E1361" t="n">
        <v>19</v>
      </c>
      <c r="F1361" t="n">
        <v>0</v>
      </c>
      <c r="G1361" t="inlineStr">
        <is>
          <t>YES</t>
        </is>
      </c>
      <c r="I1361" t="n">
        <v>0</v>
      </c>
      <c r="J1361" s="31" t="n">
        <v>0</v>
      </c>
      <c r="K1361" s="32" t="n">
        <v>0</v>
      </c>
      <c r="L1361" s="31" t="n">
        <v>0</v>
      </c>
      <c r="M1361" s="48" t="n"/>
      <c r="N1361" s="48" t="n"/>
      <c r="O1361" s="49" t="n"/>
      <c r="P1361" t="inlineStr">
        <is>
          <t>no NHL record - import or junior</t>
        </is>
      </c>
    </row>
    <row r="1362">
      <c r="A1362" s="47" t="inlineStr">
        <is>
          <t>☐</t>
        </is>
      </c>
      <c r="B1362" t="inlineStr">
        <is>
          <t>Haakon Hanelt</t>
        </is>
      </c>
      <c r="C1362" t="inlineStr">
        <is>
          <t>WSH</t>
        </is>
      </c>
      <c r="D1362" t="inlineStr">
        <is>
          <t>F,D</t>
        </is>
      </c>
      <c r="E1362" t="n">
        <v>23</v>
      </c>
      <c r="F1362" t="n">
        <v>0</v>
      </c>
      <c r="G1362" t="inlineStr">
        <is>
          <t>YES</t>
        </is>
      </c>
      <c r="I1362" t="n">
        <v>0</v>
      </c>
      <c r="J1362" s="31" t="n">
        <v>0</v>
      </c>
      <c r="K1362" s="32" t="n">
        <v>0</v>
      </c>
      <c r="L1362" s="31" t="n">
        <v>0</v>
      </c>
      <c r="M1362" s="48" t="n"/>
      <c r="N1362" s="48" t="n"/>
      <c r="O1362" s="49" t="n"/>
    </row>
    <row r="1363">
      <c r="A1363" s="47" t="inlineStr">
        <is>
          <t>☐</t>
        </is>
      </c>
      <c r="B1363" t="inlineStr">
        <is>
          <t>Hank Cleaves</t>
        </is>
      </c>
      <c r="C1363" t="inlineStr">
        <is>
          <t>(N/A)</t>
        </is>
      </c>
      <c r="D1363" t="inlineStr">
        <is>
          <t>F</t>
        </is>
      </c>
      <c r="E1363" t="n">
        <v>22</v>
      </c>
      <c r="F1363" t="n">
        <v>0</v>
      </c>
      <c r="G1363" t="inlineStr">
        <is>
          <t>YES</t>
        </is>
      </c>
      <c r="I1363" t="n">
        <v>0</v>
      </c>
      <c r="J1363" s="31" t="n">
        <v>0</v>
      </c>
      <c r="K1363" s="32" t="n">
        <v>0</v>
      </c>
      <c r="L1363" s="31" t="n">
        <v>0</v>
      </c>
      <c r="M1363" s="48" t="n"/>
      <c r="N1363" s="48" t="n"/>
      <c r="O1363" s="49" t="n"/>
    </row>
    <row r="1364">
      <c r="A1364" s="47" t="inlineStr">
        <is>
          <t>☐</t>
        </is>
      </c>
      <c r="B1364" t="inlineStr">
        <is>
          <t>Hannes Hellberg</t>
        </is>
      </c>
      <c r="C1364" t="inlineStr">
        <is>
          <t>(N/A)</t>
        </is>
      </c>
      <c r="D1364" t="inlineStr">
        <is>
          <t>F</t>
        </is>
      </c>
      <c r="E1364" t="n">
        <v>22</v>
      </c>
      <c r="F1364" t="n">
        <v>0</v>
      </c>
      <c r="G1364" t="inlineStr">
        <is>
          <t>YES</t>
        </is>
      </c>
      <c r="I1364" t="n">
        <v>0</v>
      </c>
      <c r="J1364" s="31" t="n">
        <v>0</v>
      </c>
      <c r="K1364" s="32" t="n">
        <v>0</v>
      </c>
      <c r="L1364" s="31" t="n">
        <v>0</v>
      </c>
      <c r="M1364" s="48" t="n"/>
      <c r="N1364" s="48" t="n"/>
      <c r="O1364" s="49" t="n"/>
      <c r="P1364" t="inlineStr">
        <is>
          <t>no NHL record - import or junior</t>
        </is>
      </c>
    </row>
    <row r="1365">
      <c r="A1365" s="47" t="inlineStr">
        <is>
          <t>☐</t>
        </is>
      </c>
      <c r="B1365" t="inlineStr">
        <is>
          <t>Harrison Boettiger</t>
        </is>
      </c>
      <c r="C1365" t="inlineStr">
        <is>
          <t>WSH</t>
        </is>
      </c>
      <c r="D1365" t="inlineStr">
        <is>
          <t>G</t>
        </is>
      </c>
      <c r="E1365" t="n">
        <v>18</v>
      </c>
      <c r="F1365" t="n">
        <v>0</v>
      </c>
      <c r="G1365" t="inlineStr">
        <is>
          <t>YES</t>
        </is>
      </c>
      <c r="I1365" t="n">
        <v>0</v>
      </c>
      <c r="J1365" s="31" t="n">
        <v>0</v>
      </c>
      <c r="K1365" s="32" t="n">
        <v>0</v>
      </c>
      <c r="L1365" s="31" t="n">
        <v>0</v>
      </c>
      <c r="M1365" s="48" t="n"/>
      <c r="N1365" s="48" t="n"/>
      <c r="O1365" s="49" t="n"/>
    </row>
    <row r="1366">
      <c r="A1366" s="47" t="inlineStr">
        <is>
          <t>☐</t>
        </is>
      </c>
      <c r="B1366" t="inlineStr">
        <is>
          <t>Hayden Stavroff</t>
        </is>
      </c>
      <c r="C1366" t="inlineStr">
        <is>
          <t>(N/A)</t>
        </is>
      </c>
      <c r="D1366" t="inlineStr">
        <is>
          <t>F</t>
        </is>
      </c>
      <c r="E1366" t="n">
        <v>22</v>
      </c>
      <c r="F1366" t="n">
        <v>0</v>
      </c>
      <c r="G1366" t="inlineStr">
        <is>
          <t>YES</t>
        </is>
      </c>
      <c r="I1366" t="n">
        <v>0</v>
      </c>
      <c r="J1366" s="31" t="n">
        <v>0</v>
      </c>
      <c r="K1366" s="32" t="n">
        <v>0</v>
      </c>
      <c r="L1366" s="31" t="n">
        <v>0</v>
      </c>
      <c r="M1366" s="48" t="n"/>
      <c r="N1366" s="48" t="n"/>
      <c r="O1366" s="49" t="n"/>
      <c r="P1366" t="inlineStr">
        <is>
          <t>no NHL record - import or junior</t>
        </is>
      </c>
    </row>
    <row r="1367">
      <c r="A1367" s="47" t="inlineStr">
        <is>
          <t>☐</t>
        </is>
      </c>
      <c r="B1367" t="inlineStr">
        <is>
          <t>Hayes Hundley</t>
        </is>
      </c>
      <c r="C1367" t="inlineStr">
        <is>
          <t>TOR</t>
        </is>
      </c>
      <c r="D1367" t="inlineStr">
        <is>
          <t>D</t>
        </is>
      </c>
      <c r="E1367" t="n">
        <v>21</v>
      </c>
      <c r="F1367" t="n">
        <v>0</v>
      </c>
      <c r="G1367" t="inlineStr">
        <is>
          <t>YES</t>
        </is>
      </c>
      <c r="I1367" t="n">
        <v>0</v>
      </c>
      <c r="J1367" s="31" t="n">
        <v>0</v>
      </c>
      <c r="K1367" s="32" t="n">
        <v>0</v>
      </c>
      <c r="L1367" s="31" t="n">
        <v>0</v>
      </c>
      <c r="M1367" s="48" t="n"/>
      <c r="N1367" s="48" t="n"/>
      <c r="O1367" s="49" t="n"/>
    </row>
    <row r="1368">
      <c r="A1368" s="47" t="inlineStr">
        <is>
          <t>☐</t>
        </is>
      </c>
      <c r="B1368" t="inlineStr">
        <is>
          <t>Helmer Styf</t>
        </is>
      </c>
      <c r="C1368" t="inlineStr">
        <is>
          <t>(N/A)</t>
        </is>
      </c>
      <c r="D1368" t="inlineStr">
        <is>
          <t>F</t>
        </is>
      </c>
      <c r="E1368" t="n">
        <v>22</v>
      </c>
      <c r="F1368" t="n">
        <v>0</v>
      </c>
      <c r="G1368" t="inlineStr">
        <is>
          <t>YES</t>
        </is>
      </c>
      <c r="I1368" t="n">
        <v>0</v>
      </c>
      <c r="J1368" s="31" t="n">
        <v>0</v>
      </c>
      <c r="K1368" s="32" t="n">
        <v>0</v>
      </c>
      <c r="L1368" s="31" t="n">
        <v>0</v>
      </c>
      <c r="M1368" s="48" t="n"/>
      <c r="N1368" s="48" t="n"/>
      <c r="O1368" s="49" t="n"/>
      <c r="P1368" t="inlineStr">
        <is>
          <t>no NHL record - import or junior</t>
        </is>
      </c>
    </row>
    <row r="1369">
      <c r="A1369" s="47" t="inlineStr">
        <is>
          <t>☐</t>
        </is>
      </c>
      <c r="B1369" t="inlineStr">
        <is>
          <t>Henri Risikko</t>
        </is>
      </c>
      <c r="C1369" t="inlineStr">
        <is>
          <t>(N/A)</t>
        </is>
      </c>
      <c r="D1369" t="inlineStr">
        <is>
          <t>G</t>
        </is>
      </c>
      <c r="E1369" t="n">
        <v>23</v>
      </c>
      <c r="F1369" t="n">
        <v>0</v>
      </c>
      <c r="G1369" t="inlineStr">
        <is>
          <t>YES</t>
        </is>
      </c>
      <c r="I1369" t="n">
        <v>0</v>
      </c>
      <c r="J1369" s="31" t="n">
        <v>0</v>
      </c>
      <c r="K1369" s="32" t="n">
        <v>0</v>
      </c>
      <c r="L1369" s="31" t="n">
        <v>0</v>
      </c>
      <c r="M1369" s="48" t="n"/>
      <c r="N1369" s="48" t="n"/>
      <c r="O1369" s="49" t="n"/>
      <c r="P1369" t="inlineStr">
        <is>
          <t>no NHL record - import or junior</t>
        </is>
      </c>
    </row>
    <row r="1370">
      <c r="A1370" s="47" t="inlineStr">
        <is>
          <t>☐</t>
        </is>
      </c>
      <c r="B1370" t="inlineStr">
        <is>
          <t>Henry Nelson</t>
        </is>
      </c>
      <c r="C1370" t="inlineStr">
        <is>
          <t>NYI</t>
        </is>
      </c>
      <c r="D1370" t="inlineStr">
        <is>
          <t>D</t>
        </is>
      </c>
      <c r="E1370" t="n">
        <v>23</v>
      </c>
      <c r="F1370" t="n">
        <v>0</v>
      </c>
      <c r="G1370" t="inlineStr">
        <is>
          <t>YES</t>
        </is>
      </c>
      <c r="I1370" t="n">
        <v>0</v>
      </c>
      <c r="J1370" s="31" t="n">
        <v>0</v>
      </c>
      <c r="K1370" s="32" t="n">
        <v>0</v>
      </c>
      <c r="L1370" s="31" t="n">
        <v>0</v>
      </c>
      <c r="M1370" s="48" t="n"/>
      <c r="N1370" s="48" t="n"/>
      <c r="O1370" s="49" t="n"/>
      <c r="P1370" t="inlineStr">
        <is>
          <t>no NHL record - import or junior</t>
        </is>
      </c>
    </row>
    <row r="1371">
      <c r="A1371" s="47" t="inlineStr">
        <is>
          <t>☐</t>
        </is>
      </c>
      <c r="B1371" t="inlineStr">
        <is>
          <t>Hudson Thornton</t>
        </is>
      </c>
      <c r="C1371" t="inlineStr">
        <is>
          <t>(N/A)</t>
        </is>
      </c>
      <c r="D1371" t="inlineStr">
        <is>
          <t>D</t>
        </is>
      </c>
      <c r="E1371" t="n">
        <v>22</v>
      </c>
      <c r="F1371" t="n">
        <v>0</v>
      </c>
      <c r="G1371" t="inlineStr">
        <is>
          <t>YES</t>
        </is>
      </c>
      <c r="I1371" t="n">
        <v>0</v>
      </c>
      <c r="J1371" s="31" t="n">
        <v>0</v>
      </c>
      <c r="K1371" s="32" t="n">
        <v>0</v>
      </c>
      <c r="L1371" s="31" t="n">
        <v>0</v>
      </c>
      <c r="M1371" s="48" t="n"/>
      <c r="N1371" s="48" t="n"/>
      <c r="O1371" s="49" t="n"/>
    </row>
    <row r="1372">
      <c r="A1372" s="47" t="inlineStr">
        <is>
          <t>☐</t>
        </is>
      </c>
      <c r="B1372" t="inlineStr">
        <is>
          <t>Hugo Fransson</t>
        </is>
      </c>
      <c r="C1372" t="inlineStr">
        <is>
          <t>(N/A)</t>
        </is>
      </c>
      <c r="D1372" t="inlineStr">
        <is>
          <t>D</t>
        </is>
      </c>
      <c r="E1372" t="n">
        <v>22</v>
      </c>
      <c r="F1372" t="n">
        <v>0</v>
      </c>
      <c r="G1372" t="inlineStr">
        <is>
          <t>YES</t>
        </is>
      </c>
      <c r="I1372" t="n">
        <v>0</v>
      </c>
      <c r="J1372" s="31" t="n">
        <v>0</v>
      </c>
      <c r="K1372" s="32" t="n">
        <v>0</v>
      </c>
      <c r="L1372" s="31" t="n">
        <v>0</v>
      </c>
      <c r="M1372" s="48" t="n"/>
      <c r="N1372" s="48" t="n"/>
      <c r="O1372" s="49" t="n"/>
      <c r="P1372" t="inlineStr">
        <is>
          <t>no NHL record - import or junior</t>
        </is>
      </c>
    </row>
    <row r="1373">
      <c r="A1373" s="47" t="inlineStr">
        <is>
          <t>☐</t>
        </is>
      </c>
      <c r="B1373" t="inlineStr">
        <is>
          <t>Hugo Frylen</t>
        </is>
      </c>
      <c r="C1373" t="inlineStr">
        <is>
          <t>(N/A)</t>
        </is>
      </c>
      <c r="D1373" t="inlineStr">
        <is>
          <t>F</t>
        </is>
      </c>
      <c r="E1373" t="n">
        <v>22</v>
      </c>
      <c r="F1373" t="n">
        <v>0</v>
      </c>
      <c r="G1373" t="inlineStr">
        <is>
          <t>YES</t>
        </is>
      </c>
      <c r="I1373" t="n">
        <v>0</v>
      </c>
      <c r="J1373" s="31" t="n">
        <v>0</v>
      </c>
      <c r="K1373" s="32" t="n">
        <v>0</v>
      </c>
      <c r="L1373" s="31" t="n">
        <v>0</v>
      </c>
      <c r="M1373" s="48" t="n"/>
      <c r="N1373" s="48" t="n"/>
      <c r="O1373" s="49" t="n"/>
      <c r="P1373" t="inlineStr">
        <is>
          <t>no NHL record - import or junior</t>
        </is>
      </c>
    </row>
    <row r="1374">
      <c r="A1374" s="47" t="inlineStr">
        <is>
          <t>☐</t>
        </is>
      </c>
      <c r="B1374" t="inlineStr">
        <is>
          <t>Hugo Havelid</t>
        </is>
      </c>
      <c r="C1374" t="inlineStr">
        <is>
          <t>(N/A)</t>
        </is>
      </c>
      <c r="D1374" t="inlineStr">
        <is>
          <t>G</t>
        </is>
      </c>
      <c r="E1374" t="n">
        <v>22</v>
      </c>
      <c r="F1374" t="n">
        <v>0</v>
      </c>
      <c r="G1374" t="inlineStr">
        <is>
          <t>YES</t>
        </is>
      </c>
      <c r="I1374" t="n">
        <v>0</v>
      </c>
      <c r="J1374" s="31" t="n">
        <v>0</v>
      </c>
      <c r="K1374" s="32" t="n">
        <v>0</v>
      </c>
      <c r="L1374" s="31" t="n">
        <v>0</v>
      </c>
      <c r="M1374" s="48" t="n"/>
      <c r="N1374" s="48" t="n"/>
      <c r="O1374" s="49" t="n"/>
      <c r="P1374" t="inlineStr">
        <is>
          <t>no NHL record - import or junior</t>
        </is>
      </c>
    </row>
    <row r="1375">
      <c r="A1375" s="47" t="inlineStr">
        <is>
          <t>☐</t>
        </is>
      </c>
      <c r="B1375" t="inlineStr">
        <is>
          <t>Hugo Orrsten</t>
        </is>
      </c>
      <c r="C1375" t="inlineStr">
        <is>
          <t>(N/A)</t>
        </is>
      </c>
      <c r="D1375" t="inlineStr">
        <is>
          <t>F</t>
        </is>
      </c>
      <c r="E1375" t="n">
        <v>20</v>
      </c>
      <c r="F1375" t="n">
        <v>0</v>
      </c>
      <c r="G1375" t="inlineStr">
        <is>
          <t>YES</t>
        </is>
      </c>
      <c r="I1375" t="n">
        <v>0</v>
      </c>
      <c r="J1375" s="31" t="n">
        <v>0</v>
      </c>
      <c r="K1375" s="32" t="n">
        <v>0</v>
      </c>
      <c r="L1375" s="31" t="n">
        <v>0</v>
      </c>
      <c r="M1375" s="48" t="n"/>
      <c r="N1375" s="48" t="n"/>
      <c r="O1375" s="49" t="n"/>
      <c r="P1375" t="inlineStr">
        <is>
          <t>no NHL record - import or junior</t>
        </is>
      </c>
    </row>
    <row r="1376">
      <c r="A1376" s="47" t="inlineStr">
        <is>
          <t>☐</t>
        </is>
      </c>
      <c r="B1376" t="inlineStr">
        <is>
          <t>Hugo Pettersson</t>
        </is>
      </c>
      <c r="C1376" t="inlineStr">
        <is>
          <t>(N/A)</t>
        </is>
      </c>
      <c r="D1376" t="inlineStr">
        <is>
          <t>F</t>
        </is>
      </c>
      <c r="E1376" t="n">
        <v>21</v>
      </c>
      <c r="F1376" t="n">
        <v>0</v>
      </c>
      <c r="G1376" t="inlineStr">
        <is>
          <t>YES</t>
        </is>
      </c>
      <c r="I1376" t="n">
        <v>0</v>
      </c>
      <c r="J1376" s="31" t="n">
        <v>0</v>
      </c>
      <c r="K1376" s="32" t="n">
        <v>0</v>
      </c>
      <c r="L1376" s="31" t="n">
        <v>0</v>
      </c>
      <c r="M1376" s="48" t="n"/>
      <c r="N1376" s="48" t="n"/>
      <c r="O1376" s="49" t="n"/>
      <c r="P1376" t="inlineStr">
        <is>
          <t>no NHL record - import or junior</t>
        </is>
      </c>
    </row>
    <row r="1377">
      <c r="A1377" s="47" t="inlineStr">
        <is>
          <t>☐</t>
        </is>
      </c>
      <c r="B1377" t="inlineStr">
        <is>
          <t>Hunter Anderson</t>
        </is>
      </c>
      <c r="C1377" t="inlineStr">
        <is>
          <t>(N/A)</t>
        </is>
      </c>
      <c r="D1377" t="inlineStr">
        <is>
          <t>F</t>
        </is>
      </c>
      <c r="E1377" t="n">
        <v>21</v>
      </c>
      <c r="F1377" t="n">
        <v>0</v>
      </c>
      <c r="G1377" t="inlineStr">
        <is>
          <t>YES</t>
        </is>
      </c>
      <c r="I1377" t="n">
        <v>0</v>
      </c>
      <c r="J1377" s="31" t="n">
        <v>0</v>
      </c>
      <c r="K1377" s="32" t="n">
        <v>0</v>
      </c>
      <c r="L1377" s="31" t="n">
        <v>0</v>
      </c>
      <c r="M1377" s="48" t="n"/>
      <c r="N1377" s="48" t="n"/>
      <c r="O1377" s="49" t="n"/>
      <c r="P1377" t="inlineStr">
        <is>
          <t>no NHL record - import or junior</t>
        </is>
      </c>
    </row>
    <row r="1378">
      <c r="A1378" s="47" t="inlineStr">
        <is>
          <t>☐</t>
        </is>
      </c>
      <c r="B1378" t="inlineStr">
        <is>
          <t>Hunter Mayo</t>
        </is>
      </c>
      <c r="C1378" t="inlineStr">
        <is>
          <t>(N/A)</t>
        </is>
      </c>
      <c r="D1378" t="inlineStr">
        <is>
          <t>D</t>
        </is>
      </c>
      <c r="E1378" t="n">
        <v>22</v>
      </c>
      <c r="F1378" t="n">
        <v>0</v>
      </c>
      <c r="G1378" t="inlineStr">
        <is>
          <t>YES</t>
        </is>
      </c>
      <c r="I1378" t="n">
        <v>0</v>
      </c>
      <c r="J1378" s="31" t="n">
        <v>0</v>
      </c>
      <c r="K1378" s="32" t="n">
        <v>0</v>
      </c>
      <c r="L1378" s="31" t="n">
        <v>0</v>
      </c>
      <c r="M1378" s="48" t="n"/>
      <c r="N1378" s="48" t="n"/>
      <c r="O1378" s="49" t="n"/>
    </row>
    <row r="1379">
      <c r="A1379" s="47" t="inlineStr">
        <is>
          <t>☐</t>
        </is>
      </c>
      <c r="B1379" t="inlineStr">
        <is>
          <t>Hunter Strand</t>
        </is>
      </c>
      <c r="C1379" t="inlineStr">
        <is>
          <t>(N/A)</t>
        </is>
      </c>
      <c r="D1379" t="inlineStr">
        <is>
          <t>F</t>
        </is>
      </c>
      <c r="E1379" t="n">
        <v>23</v>
      </c>
      <c r="F1379" t="n">
        <v>0</v>
      </c>
      <c r="G1379" t="inlineStr">
        <is>
          <t>YES</t>
        </is>
      </c>
      <c r="I1379" t="n">
        <v>0</v>
      </c>
      <c r="J1379" s="31" t="n">
        <v>0</v>
      </c>
      <c r="K1379" s="32" t="n">
        <v>0</v>
      </c>
      <c r="L1379" s="31" t="n">
        <v>0</v>
      </c>
      <c r="M1379" s="48" t="n"/>
      <c r="N1379" s="48" t="n"/>
      <c r="O1379" s="49" t="n"/>
    </row>
    <row r="1380">
      <c r="A1380" s="47" t="inlineStr">
        <is>
          <t>☐</t>
        </is>
      </c>
      <c r="B1380" t="inlineStr">
        <is>
          <t>Ian Blomquist</t>
        </is>
      </c>
      <c r="C1380" t="inlineStr">
        <is>
          <t>(N/A)</t>
        </is>
      </c>
      <c r="D1380" t="inlineStr">
        <is>
          <t>G</t>
        </is>
      </c>
      <c r="E1380" t="n">
        <v>23</v>
      </c>
      <c r="F1380" t="n">
        <v>0</v>
      </c>
      <c r="G1380" t="inlineStr">
        <is>
          <t>YES</t>
        </is>
      </c>
      <c r="I1380" t="n">
        <v>0</v>
      </c>
      <c r="J1380" s="31" t="n">
        <v>0</v>
      </c>
      <c r="K1380" s="32" t="n">
        <v>0</v>
      </c>
      <c r="L1380" s="31" t="n">
        <v>0</v>
      </c>
      <c r="M1380" s="48" t="n"/>
      <c r="N1380" s="48" t="n"/>
      <c r="O1380" s="49" t="n"/>
      <c r="P1380" t="inlineStr">
        <is>
          <t>no NHL record - import or junior</t>
        </is>
      </c>
    </row>
    <row r="1381">
      <c r="A1381" s="47" t="inlineStr">
        <is>
          <t>☐</t>
        </is>
      </c>
      <c r="B1381" t="inlineStr">
        <is>
          <t>Ian Scherzer</t>
        </is>
      </c>
      <c r="C1381" t="inlineStr">
        <is>
          <t>(N/A)</t>
        </is>
      </c>
      <c r="D1381" t="inlineStr">
        <is>
          <t>F</t>
        </is>
      </c>
      <c r="E1381" t="n">
        <v>21</v>
      </c>
      <c r="F1381" t="n">
        <v>0</v>
      </c>
      <c r="G1381" t="inlineStr">
        <is>
          <t>YES</t>
        </is>
      </c>
      <c r="I1381" t="n">
        <v>0</v>
      </c>
      <c r="J1381" s="31" t="n">
        <v>0</v>
      </c>
      <c r="K1381" s="32" t="n">
        <v>0</v>
      </c>
      <c r="L1381" s="31" t="n">
        <v>0</v>
      </c>
      <c r="M1381" s="48" t="n"/>
      <c r="N1381" s="48" t="n"/>
      <c r="O1381" s="49" t="n"/>
      <c r="P1381" t="inlineStr">
        <is>
          <t>no NHL record - import or junior</t>
        </is>
      </c>
    </row>
    <row r="1382">
      <c r="A1382" s="47" t="inlineStr">
        <is>
          <t>☐</t>
        </is>
      </c>
      <c r="B1382" t="inlineStr">
        <is>
          <t>Ignat Lutfullin</t>
        </is>
      </c>
      <c r="C1382" t="inlineStr">
        <is>
          <t>(N/A)</t>
        </is>
      </c>
      <c r="D1382" t="inlineStr">
        <is>
          <t>F</t>
        </is>
      </c>
      <c r="E1382" t="n">
        <v>21</v>
      </c>
      <c r="F1382" t="n">
        <v>0</v>
      </c>
      <c r="G1382" t="inlineStr">
        <is>
          <t>YES</t>
        </is>
      </c>
      <c r="I1382" t="n">
        <v>0</v>
      </c>
      <c r="J1382" s="31" t="n">
        <v>0</v>
      </c>
      <c r="K1382" s="32" t="n">
        <v>0</v>
      </c>
      <c r="L1382" s="31" t="n">
        <v>0</v>
      </c>
      <c r="M1382" s="48" t="n"/>
      <c r="N1382" s="48" t="n"/>
      <c r="O1382" s="49" t="n"/>
      <c r="P1382" t="inlineStr">
        <is>
          <t>no NHL record - import or junior</t>
        </is>
      </c>
    </row>
    <row r="1383">
      <c r="A1383" s="47" t="inlineStr">
        <is>
          <t>☐</t>
        </is>
      </c>
      <c r="B1383" t="inlineStr">
        <is>
          <t>Ilya Dolgopolov</t>
        </is>
      </c>
      <c r="C1383" t="inlineStr">
        <is>
          <t>(N/A)</t>
        </is>
      </c>
      <c r="D1383" t="inlineStr">
        <is>
          <t>D</t>
        </is>
      </c>
      <c r="E1383" t="n">
        <v>18</v>
      </c>
      <c r="F1383" t="n">
        <v>0</v>
      </c>
      <c r="G1383" t="inlineStr">
        <is>
          <t>YES</t>
        </is>
      </c>
      <c r="I1383" t="n">
        <v>0</v>
      </c>
      <c r="J1383" s="31" t="n">
        <v>0</v>
      </c>
      <c r="K1383" s="32" t="n">
        <v>0</v>
      </c>
      <c r="L1383" s="31" t="n">
        <v>0</v>
      </c>
      <c r="M1383" s="48" t="n"/>
      <c r="N1383" s="48" t="n"/>
      <c r="O1383" s="49" t="n"/>
      <c r="P1383" t="inlineStr">
        <is>
          <t>no NHL record - import or junior</t>
        </is>
      </c>
    </row>
    <row r="1384">
      <c r="A1384" s="47" t="inlineStr">
        <is>
          <t>☐</t>
        </is>
      </c>
      <c r="B1384" t="inlineStr">
        <is>
          <t>Ilya Ivantsov</t>
        </is>
      </c>
      <c r="C1384" t="inlineStr">
        <is>
          <t>(N/A)</t>
        </is>
      </c>
      <c r="D1384" t="inlineStr">
        <is>
          <t>F</t>
        </is>
      </c>
      <c r="E1384" t="n">
        <v>23</v>
      </c>
      <c r="F1384" t="n">
        <v>0</v>
      </c>
      <c r="G1384" t="inlineStr">
        <is>
          <t>YES</t>
        </is>
      </c>
      <c r="I1384" t="n">
        <v>0</v>
      </c>
      <c r="J1384" s="31" t="n">
        <v>0</v>
      </c>
      <c r="K1384" s="32" t="n">
        <v>0</v>
      </c>
      <c r="L1384" s="31" t="n">
        <v>0</v>
      </c>
      <c r="M1384" s="48" t="n"/>
      <c r="N1384" s="48" t="n"/>
      <c r="O1384" s="49" t="n"/>
      <c r="P1384" t="inlineStr">
        <is>
          <t>no NHL record - import or junior</t>
        </is>
      </c>
    </row>
    <row r="1385">
      <c r="A1385" s="47" t="inlineStr">
        <is>
          <t>☐</t>
        </is>
      </c>
      <c r="B1385" t="inlineStr">
        <is>
          <t>Ilya Kvochko</t>
        </is>
      </c>
      <c r="C1385" t="inlineStr">
        <is>
          <t>(N/A)</t>
        </is>
      </c>
      <c r="D1385" t="inlineStr">
        <is>
          <t>F</t>
        </is>
      </c>
      <c r="E1385" t="n">
        <v>22</v>
      </c>
      <c r="F1385" t="n">
        <v>0</v>
      </c>
      <c r="G1385" t="inlineStr">
        <is>
          <t>YES</t>
        </is>
      </c>
      <c r="I1385" t="n">
        <v>0</v>
      </c>
      <c r="J1385" s="31" t="n">
        <v>0</v>
      </c>
      <c r="K1385" s="32" t="n">
        <v>0</v>
      </c>
      <c r="L1385" s="31" t="n">
        <v>0</v>
      </c>
      <c r="M1385" s="48" t="n"/>
      <c r="N1385" s="48" t="n"/>
      <c r="O1385" s="49" t="n"/>
      <c r="P1385" t="inlineStr">
        <is>
          <t>no NHL record - import or junior</t>
        </is>
      </c>
    </row>
    <row r="1386">
      <c r="A1386" s="47" t="inlineStr">
        <is>
          <t>☐</t>
        </is>
      </c>
      <c r="B1386" t="inlineStr">
        <is>
          <t>Ilya Nazarov</t>
        </is>
      </c>
      <c r="C1386" t="inlineStr">
        <is>
          <t>(N/A)</t>
        </is>
      </c>
      <c r="D1386" t="inlineStr">
        <is>
          <t>F</t>
        </is>
      </c>
      <c r="E1386" t="n">
        <v>23</v>
      </c>
      <c r="F1386" t="n">
        <v>0</v>
      </c>
      <c r="G1386" t="inlineStr">
        <is>
          <t>YES</t>
        </is>
      </c>
      <c r="I1386" t="n">
        <v>0</v>
      </c>
      <c r="J1386" s="31" t="n">
        <v>0</v>
      </c>
      <c r="K1386" s="32" t="n">
        <v>0</v>
      </c>
      <c r="L1386" s="31" t="n">
        <v>0</v>
      </c>
      <c r="M1386" s="48" t="n"/>
      <c r="N1386" s="48" t="n"/>
      <c r="O1386" s="49" t="n"/>
      <c r="P1386" t="inlineStr">
        <is>
          <t>no NHL record - import or junior</t>
        </is>
      </c>
    </row>
    <row r="1387">
      <c r="A1387" s="47" t="inlineStr">
        <is>
          <t>☐</t>
        </is>
      </c>
      <c r="B1387" t="inlineStr">
        <is>
          <t>Ilya Reingardt</t>
        </is>
      </c>
      <c r="C1387" t="inlineStr">
        <is>
          <t>(N/A)</t>
        </is>
      </c>
      <c r="D1387" t="inlineStr">
        <is>
          <t>F</t>
        </is>
      </c>
      <c r="E1387" t="n">
        <v>23</v>
      </c>
      <c r="F1387" t="n">
        <v>0</v>
      </c>
      <c r="G1387" t="inlineStr">
        <is>
          <t>YES</t>
        </is>
      </c>
      <c r="I1387" t="n">
        <v>0</v>
      </c>
      <c r="J1387" s="31" t="n">
        <v>0</v>
      </c>
      <c r="K1387" s="32" t="n">
        <v>0</v>
      </c>
      <c r="L1387" s="31" t="n">
        <v>0</v>
      </c>
      <c r="M1387" s="48" t="n"/>
      <c r="N1387" s="48" t="n"/>
      <c r="O1387" s="49" t="n"/>
      <c r="P1387" t="inlineStr">
        <is>
          <t>no NHL record - import or junior</t>
        </is>
      </c>
    </row>
    <row r="1388">
      <c r="A1388" s="47" t="inlineStr">
        <is>
          <t>☐</t>
        </is>
      </c>
      <c r="B1388" t="inlineStr">
        <is>
          <t>Isa Parekh</t>
        </is>
      </c>
      <c r="C1388" t="inlineStr">
        <is>
          <t>(N/A)</t>
        </is>
      </c>
      <c r="D1388" t="inlineStr">
        <is>
          <t>D</t>
        </is>
      </c>
      <c r="E1388" t="n">
        <v>22</v>
      </c>
      <c r="F1388" t="n">
        <v>38</v>
      </c>
      <c r="G1388" t="inlineStr">
        <is>
          <t>YES</t>
        </is>
      </c>
      <c r="I1388" t="n">
        <v>0</v>
      </c>
      <c r="J1388" s="31" t="n">
        <v>0</v>
      </c>
      <c r="K1388" s="32" t="n">
        <v>0</v>
      </c>
      <c r="L1388" s="31" t="n">
        <v>0</v>
      </c>
      <c r="M1388" s="48" t="n"/>
      <c r="N1388" s="48" t="n"/>
      <c r="O1388" s="49" t="n"/>
    </row>
    <row r="1389">
      <c r="A1389" s="47" t="inlineStr">
        <is>
          <t>☐</t>
        </is>
      </c>
      <c r="B1389" t="inlineStr">
        <is>
          <t>Isaac Gordon</t>
        </is>
      </c>
      <c r="C1389" t="inlineStr">
        <is>
          <t>(N/A)</t>
        </is>
      </c>
      <c r="D1389" t="inlineStr">
        <is>
          <t>F</t>
        </is>
      </c>
      <c r="E1389" t="n">
        <v>22</v>
      </c>
      <c r="F1389" t="n">
        <v>0</v>
      </c>
      <c r="G1389" t="inlineStr">
        <is>
          <t>YES</t>
        </is>
      </c>
      <c r="I1389" t="n">
        <v>0</v>
      </c>
      <c r="J1389" s="31" t="n">
        <v>0</v>
      </c>
      <c r="K1389" s="32" t="n">
        <v>0</v>
      </c>
      <c r="L1389" s="31" t="n">
        <v>0</v>
      </c>
      <c r="M1389" s="48" t="n"/>
      <c r="N1389" s="48" t="n"/>
      <c r="O1389" s="49" t="n"/>
      <c r="P1389" t="inlineStr">
        <is>
          <t>no NHL record - import or junior</t>
        </is>
      </c>
    </row>
    <row r="1390">
      <c r="A1390" s="47" t="inlineStr">
        <is>
          <t>☐</t>
        </is>
      </c>
      <c r="B1390" t="inlineStr">
        <is>
          <t>Isaac Menard</t>
        </is>
      </c>
      <c r="C1390" t="inlineStr">
        <is>
          <t>(N/A)</t>
        </is>
      </c>
      <c r="D1390" t="inlineStr">
        <is>
          <t>D</t>
        </is>
      </c>
      <c r="E1390" t="n">
        <v>22</v>
      </c>
      <c r="F1390" t="n">
        <v>0</v>
      </c>
      <c r="G1390" t="inlineStr">
        <is>
          <t>YES</t>
        </is>
      </c>
      <c r="I1390" t="n">
        <v>0</v>
      </c>
      <c r="J1390" s="31" t="n">
        <v>0</v>
      </c>
      <c r="K1390" s="32" t="n">
        <v>0</v>
      </c>
      <c r="L1390" s="31" t="n">
        <v>0</v>
      </c>
      <c r="M1390" s="48" t="n"/>
      <c r="N1390" s="48" t="n"/>
      <c r="O1390" s="49" t="n"/>
      <c r="P1390" t="inlineStr">
        <is>
          <t>no NHL record - import or junior</t>
        </is>
      </c>
    </row>
    <row r="1391">
      <c r="A1391" s="47" t="inlineStr">
        <is>
          <t>☐</t>
        </is>
      </c>
      <c r="B1391" t="inlineStr">
        <is>
          <t>Isac Born</t>
        </is>
      </c>
      <c r="C1391" t="inlineStr">
        <is>
          <t>(N/A)</t>
        </is>
      </c>
      <c r="D1391" t="inlineStr">
        <is>
          <t>F</t>
        </is>
      </c>
      <c r="E1391" t="n">
        <v>22</v>
      </c>
      <c r="F1391" t="n">
        <v>0</v>
      </c>
      <c r="G1391" t="inlineStr">
        <is>
          <t>YES</t>
        </is>
      </c>
      <c r="I1391" t="n">
        <v>0</v>
      </c>
      <c r="J1391" s="31" t="n">
        <v>0</v>
      </c>
      <c r="K1391" s="32" t="n">
        <v>0</v>
      </c>
      <c r="L1391" s="31" t="n">
        <v>0</v>
      </c>
      <c r="M1391" s="48" t="n"/>
      <c r="N1391" s="48" t="n"/>
      <c r="O1391" s="49" t="n"/>
      <c r="P1391" t="inlineStr">
        <is>
          <t>no NHL record - import or junior</t>
        </is>
      </c>
    </row>
    <row r="1392">
      <c r="A1392" s="47" t="inlineStr">
        <is>
          <t>☐</t>
        </is>
      </c>
      <c r="B1392" t="inlineStr">
        <is>
          <t>Isac Hedqvist</t>
        </is>
      </c>
      <c r="C1392" t="inlineStr">
        <is>
          <t>(N/A)</t>
        </is>
      </c>
      <c r="D1392" t="inlineStr">
        <is>
          <t>F</t>
        </is>
      </c>
      <c r="E1392" t="n">
        <v>21</v>
      </c>
      <c r="F1392" t="n">
        <v>0</v>
      </c>
      <c r="G1392" t="inlineStr">
        <is>
          <t>YES</t>
        </is>
      </c>
      <c r="I1392" t="n">
        <v>0</v>
      </c>
      <c r="J1392" s="31" t="n">
        <v>0</v>
      </c>
      <c r="K1392" s="32" t="n">
        <v>0</v>
      </c>
      <c r="L1392" s="31" t="n">
        <v>0</v>
      </c>
      <c r="M1392" s="48" t="n"/>
      <c r="N1392" s="48" t="n"/>
      <c r="O1392" s="49" t="n"/>
      <c r="P1392" t="inlineStr">
        <is>
          <t>no NHL record - import or junior</t>
        </is>
      </c>
    </row>
    <row r="1393">
      <c r="A1393" s="47" t="inlineStr">
        <is>
          <t>☐</t>
        </is>
      </c>
      <c r="B1393" t="inlineStr">
        <is>
          <t>Isaiah Norlin</t>
        </is>
      </c>
      <c r="C1393" t="inlineStr">
        <is>
          <t>(N/A)</t>
        </is>
      </c>
      <c r="D1393" t="inlineStr">
        <is>
          <t>D</t>
        </is>
      </c>
      <c r="E1393" t="n">
        <v>23</v>
      </c>
      <c r="F1393" t="n">
        <v>0</v>
      </c>
      <c r="G1393" t="inlineStr">
        <is>
          <t>YES</t>
        </is>
      </c>
      <c r="I1393" t="n">
        <v>0</v>
      </c>
      <c r="J1393" s="31" t="n">
        <v>0</v>
      </c>
      <c r="K1393" s="32" t="n">
        <v>0</v>
      </c>
      <c r="L1393" s="31" t="n">
        <v>0</v>
      </c>
      <c r="M1393" s="48" t="n"/>
      <c r="N1393" s="48" t="n"/>
      <c r="O1393" s="49" t="n"/>
      <c r="P1393" t="inlineStr">
        <is>
          <t>no NHL record - import or junior</t>
        </is>
      </c>
    </row>
    <row r="1394">
      <c r="A1394" s="47" t="inlineStr">
        <is>
          <t>☐</t>
        </is>
      </c>
      <c r="B1394" t="inlineStr">
        <is>
          <t>Israel Mianscum</t>
        </is>
      </c>
      <c r="C1394" t="inlineStr">
        <is>
          <t>MTL</t>
        </is>
      </c>
      <c r="D1394" t="inlineStr">
        <is>
          <t>F</t>
        </is>
      </c>
      <c r="E1394" t="n">
        <v>23</v>
      </c>
      <c r="F1394" t="n">
        <v>0</v>
      </c>
      <c r="G1394" t="inlineStr">
        <is>
          <t>YES</t>
        </is>
      </c>
      <c r="I1394" t="n">
        <v>0</v>
      </c>
      <c r="J1394" s="31" t="n">
        <v>0</v>
      </c>
      <c r="K1394" s="32" t="n">
        <v>0</v>
      </c>
      <c r="L1394" s="31" t="n">
        <v>0</v>
      </c>
      <c r="M1394" s="48" t="n"/>
      <c r="N1394" s="48" t="n"/>
      <c r="O1394" s="49" t="n"/>
    </row>
    <row r="1395">
      <c r="A1395" s="47" t="inlineStr">
        <is>
          <t>☐</t>
        </is>
      </c>
      <c r="B1395" t="inlineStr">
        <is>
          <t>Ivan Anoshko</t>
        </is>
      </c>
      <c r="C1395" t="inlineStr">
        <is>
          <t>(N/A)</t>
        </is>
      </c>
      <c r="D1395" t="inlineStr">
        <is>
          <t>F</t>
        </is>
      </c>
      <c r="E1395" t="n">
        <v>21</v>
      </c>
      <c r="F1395" t="n">
        <v>0</v>
      </c>
      <c r="G1395" t="inlineStr">
        <is>
          <t>YES</t>
        </is>
      </c>
      <c r="I1395" t="n">
        <v>0</v>
      </c>
      <c r="J1395" s="31" t="n">
        <v>0</v>
      </c>
      <c r="K1395" s="32" t="n">
        <v>0</v>
      </c>
      <c r="L1395" s="31" t="n">
        <v>0</v>
      </c>
      <c r="M1395" s="48" t="n"/>
      <c r="N1395" s="48" t="n"/>
      <c r="O1395" s="49" t="n"/>
      <c r="P1395" t="inlineStr">
        <is>
          <t>no NHL record - import or junior</t>
        </is>
      </c>
    </row>
    <row r="1396">
      <c r="A1396" s="47" t="inlineStr">
        <is>
          <t>☐</t>
        </is>
      </c>
      <c r="B1396" t="inlineStr">
        <is>
          <t>Ivan Arkhipov</t>
        </is>
      </c>
      <c r="C1396" t="inlineStr">
        <is>
          <t>(N/A)</t>
        </is>
      </c>
      <c r="D1396" t="inlineStr">
        <is>
          <t>F</t>
        </is>
      </c>
      <c r="E1396" t="n">
        <v>19</v>
      </c>
      <c r="F1396" t="n">
        <v>0</v>
      </c>
      <c r="G1396" t="inlineStr">
        <is>
          <t>YES</t>
        </is>
      </c>
      <c r="I1396" t="n">
        <v>0</v>
      </c>
      <c r="J1396" s="31" t="n">
        <v>0</v>
      </c>
      <c r="K1396" s="32" t="n">
        <v>0</v>
      </c>
      <c r="L1396" s="31" t="n">
        <v>0</v>
      </c>
      <c r="M1396" s="48" t="n"/>
      <c r="N1396" s="48" t="n"/>
      <c r="O1396" s="49" t="n"/>
      <c r="P1396" t="inlineStr">
        <is>
          <t>no NHL record - import or junior</t>
        </is>
      </c>
    </row>
    <row r="1397">
      <c r="A1397" s="47" t="inlineStr">
        <is>
          <t>☐</t>
        </is>
      </c>
      <c r="B1397" t="inlineStr">
        <is>
          <t>Ivan Bjorkly Nordstrom</t>
        </is>
      </c>
      <c r="C1397" t="inlineStr">
        <is>
          <t>(N/A)</t>
        </is>
      </c>
      <c r="D1397" t="inlineStr">
        <is>
          <t>F</t>
        </is>
      </c>
      <c r="E1397" t="n">
        <v>23</v>
      </c>
      <c r="F1397" t="n">
        <v>0</v>
      </c>
      <c r="G1397" t="inlineStr">
        <is>
          <t>YES</t>
        </is>
      </c>
      <c r="I1397" t="n">
        <v>0</v>
      </c>
      <c r="J1397" s="31" t="n">
        <v>0</v>
      </c>
      <c r="K1397" s="32" t="n">
        <v>0</v>
      </c>
      <c r="L1397" s="31" t="n">
        <v>0</v>
      </c>
      <c r="M1397" s="48" t="n"/>
      <c r="N1397" s="48" t="n"/>
      <c r="O1397" s="49" t="n"/>
      <c r="P1397" t="inlineStr">
        <is>
          <t>no NHL record - import or junior</t>
        </is>
      </c>
    </row>
    <row r="1398">
      <c r="A1398" s="47" t="inlineStr">
        <is>
          <t>☐</t>
        </is>
      </c>
      <c r="B1398" t="inlineStr">
        <is>
          <t>Ivan Fomin</t>
        </is>
      </c>
      <c r="C1398" t="inlineStr">
        <is>
          <t>(N/A)</t>
        </is>
      </c>
      <c r="D1398" t="inlineStr">
        <is>
          <t>F</t>
        </is>
      </c>
      <c r="E1398" t="n">
        <v>19</v>
      </c>
      <c r="F1398" t="n">
        <v>0</v>
      </c>
      <c r="G1398" t="inlineStr">
        <is>
          <t>YES</t>
        </is>
      </c>
      <c r="I1398" t="n">
        <v>0</v>
      </c>
      <c r="J1398" s="31" t="n">
        <v>0</v>
      </c>
      <c r="K1398" s="32" t="n">
        <v>0</v>
      </c>
      <c r="L1398" s="31" t="n">
        <v>0</v>
      </c>
      <c r="M1398" s="48" t="n"/>
      <c r="N1398" s="48" t="n"/>
      <c r="O1398" s="49" t="n"/>
      <c r="P1398" t="inlineStr">
        <is>
          <t>no NHL record - import or junior</t>
        </is>
      </c>
    </row>
    <row r="1399">
      <c r="A1399" s="47" t="inlineStr">
        <is>
          <t>☐</t>
        </is>
      </c>
      <c r="B1399" t="inlineStr">
        <is>
          <t>Ivan Klimovich</t>
        </is>
      </c>
      <c r="C1399" t="inlineStr">
        <is>
          <t>(N/A)</t>
        </is>
      </c>
      <c r="D1399" t="inlineStr">
        <is>
          <t>F</t>
        </is>
      </c>
      <c r="E1399" t="n">
        <v>23</v>
      </c>
      <c r="F1399" t="n">
        <v>0</v>
      </c>
      <c r="G1399" t="inlineStr">
        <is>
          <t>YES</t>
        </is>
      </c>
      <c r="I1399" t="n">
        <v>0</v>
      </c>
      <c r="J1399" s="31" t="n">
        <v>0</v>
      </c>
      <c r="K1399" s="32" t="n">
        <v>0</v>
      </c>
      <c r="L1399" s="31" t="n">
        <v>0</v>
      </c>
      <c r="M1399" s="48" t="n"/>
      <c r="N1399" s="48" t="n"/>
      <c r="O1399" s="49" t="n"/>
      <c r="P1399" t="inlineStr">
        <is>
          <t>no NHL record - import or junior</t>
        </is>
      </c>
    </row>
    <row r="1400">
      <c r="A1400" s="47" t="inlineStr">
        <is>
          <t>☐</t>
        </is>
      </c>
      <c r="B1400" t="inlineStr">
        <is>
          <t>Ivan Patrikhayev</t>
        </is>
      </c>
      <c r="C1400" t="inlineStr">
        <is>
          <t>NYR</t>
        </is>
      </c>
      <c r="D1400" t="inlineStr">
        <is>
          <t>D</t>
        </is>
      </c>
      <c r="E1400" t="n">
        <v>20</v>
      </c>
      <c r="F1400" t="n">
        <v>0</v>
      </c>
      <c r="G1400" t="inlineStr">
        <is>
          <t>YES</t>
        </is>
      </c>
      <c r="H1400" t="n">
        <v>193</v>
      </c>
      <c r="I1400" t="n">
        <v>0</v>
      </c>
      <c r="J1400" s="31" t="n">
        <v>0</v>
      </c>
      <c r="K1400" s="32" t="n">
        <v>0</v>
      </c>
      <c r="L1400" s="31" t="n">
        <v>0</v>
      </c>
      <c r="M1400" s="48" t="n"/>
      <c r="N1400" s="48" t="n"/>
      <c r="O1400" s="49" t="n"/>
    </row>
    <row r="1401">
      <c r="A1401" s="47" t="inlineStr">
        <is>
          <t>☐</t>
        </is>
      </c>
      <c r="B1401" t="inlineStr">
        <is>
          <t>Ivan Remezovsky</t>
        </is>
      </c>
      <c r="C1401" t="inlineStr">
        <is>
          <t>(N/A)</t>
        </is>
      </c>
      <c r="D1401" t="inlineStr">
        <is>
          <t>D</t>
        </is>
      </c>
      <c r="E1401" t="n">
        <v>21</v>
      </c>
      <c r="F1401" t="n">
        <v>0</v>
      </c>
      <c r="G1401" t="inlineStr">
        <is>
          <t>YES</t>
        </is>
      </c>
      <c r="I1401" t="n">
        <v>0</v>
      </c>
      <c r="J1401" s="31" t="n">
        <v>0</v>
      </c>
      <c r="K1401" s="32" t="n">
        <v>0</v>
      </c>
      <c r="L1401" s="31" t="n">
        <v>0</v>
      </c>
      <c r="M1401" s="48" t="n"/>
      <c r="N1401" s="48" t="n"/>
      <c r="O1401" s="49" t="n"/>
      <c r="P1401" t="inlineStr">
        <is>
          <t>no NHL record - import or junior</t>
        </is>
      </c>
    </row>
    <row r="1402">
      <c r="A1402" s="47" t="inlineStr">
        <is>
          <t>☐</t>
        </is>
      </c>
      <c r="B1402" t="inlineStr">
        <is>
          <t>Ivan Volgin</t>
        </is>
      </c>
      <c r="C1402" t="inlineStr">
        <is>
          <t>(N/A)</t>
        </is>
      </c>
      <c r="D1402" t="inlineStr">
        <is>
          <t>F</t>
        </is>
      </c>
      <c r="E1402" t="n">
        <v>22</v>
      </c>
      <c r="F1402" t="n">
        <v>0</v>
      </c>
      <c r="G1402" t="inlineStr">
        <is>
          <t>YES</t>
        </is>
      </c>
      <c r="I1402" t="n">
        <v>0</v>
      </c>
      <c r="J1402" s="31" t="n">
        <v>0</v>
      </c>
      <c r="K1402" s="32" t="n">
        <v>0</v>
      </c>
      <c r="L1402" s="31" t="n">
        <v>0</v>
      </c>
      <c r="M1402" s="48" t="n"/>
      <c r="N1402" s="48" t="n"/>
      <c r="O1402" s="49" t="n"/>
      <c r="P1402" t="inlineStr">
        <is>
          <t>no NHL record - import or junior</t>
        </is>
      </c>
    </row>
    <row r="1403">
      <c r="A1403" s="47" t="inlineStr">
        <is>
          <t>☐</t>
        </is>
      </c>
      <c r="B1403" t="inlineStr">
        <is>
          <t>Ivan Vydrenkov</t>
        </is>
      </c>
      <c r="C1403" t="inlineStr">
        <is>
          <t>(N/A)</t>
        </is>
      </c>
      <c r="D1403" t="inlineStr">
        <is>
          <t>D</t>
        </is>
      </c>
      <c r="E1403" t="n">
        <v>22</v>
      </c>
      <c r="F1403" t="n">
        <v>0</v>
      </c>
      <c r="G1403" t="inlineStr">
        <is>
          <t>YES</t>
        </is>
      </c>
      <c r="I1403" t="n">
        <v>0</v>
      </c>
      <c r="J1403" s="31" t="n">
        <v>0</v>
      </c>
      <c r="K1403" s="32" t="n">
        <v>0</v>
      </c>
      <c r="L1403" s="31" t="n">
        <v>0</v>
      </c>
      <c r="M1403" s="48" t="n"/>
      <c r="N1403" s="48" t="n"/>
      <c r="O1403" s="49" t="n"/>
      <c r="P1403" t="inlineStr">
        <is>
          <t>no NHL record - import or junior</t>
        </is>
      </c>
    </row>
    <row r="1404">
      <c r="A1404" s="47" t="inlineStr">
        <is>
          <t>☐</t>
        </is>
      </c>
      <c r="B1404" t="inlineStr">
        <is>
          <t>Ivan Yunin</t>
        </is>
      </c>
      <c r="C1404" t="inlineStr">
        <is>
          <t>COL</t>
        </is>
      </c>
      <c r="D1404" t="inlineStr">
        <is>
          <t>G</t>
        </is>
      </c>
      <c r="E1404" t="n">
        <v>20</v>
      </c>
      <c r="F1404" t="n">
        <v>0</v>
      </c>
      <c r="G1404" t="inlineStr">
        <is>
          <t>YES</t>
        </is>
      </c>
      <c r="I1404" t="n">
        <v>0</v>
      </c>
      <c r="J1404" s="31" t="n">
        <v>0</v>
      </c>
      <c r="K1404" s="32" t="n">
        <v>0</v>
      </c>
      <c r="L1404" s="31" t="n">
        <v>0</v>
      </c>
      <c r="M1404" s="48" t="n"/>
      <c r="N1404" s="48" t="n"/>
      <c r="O1404" s="49" t="n"/>
    </row>
    <row r="1405">
      <c r="A1405" s="47" t="inlineStr">
        <is>
          <t>☐</t>
        </is>
      </c>
      <c r="B1405" t="inlineStr">
        <is>
          <t>Ivan Zhigalov</t>
        </is>
      </c>
      <c r="C1405" t="inlineStr">
        <is>
          <t>COL</t>
        </is>
      </c>
      <c r="D1405" t="inlineStr">
        <is>
          <t>G</t>
        </is>
      </c>
      <c r="E1405" t="n">
        <v>23</v>
      </c>
      <c r="F1405" t="n">
        <v>0</v>
      </c>
      <c r="G1405" t="inlineStr">
        <is>
          <t>YES</t>
        </is>
      </c>
      <c r="I1405" t="n">
        <v>0</v>
      </c>
      <c r="J1405" s="31" t="n">
        <v>0</v>
      </c>
      <c r="K1405" s="32" t="n">
        <v>0</v>
      </c>
      <c r="L1405" s="31" t="n">
        <v>0</v>
      </c>
      <c r="M1405" s="48" t="n"/>
      <c r="N1405" s="48" t="n"/>
      <c r="O1405" s="49" t="n"/>
    </row>
    <row r="1406">
      <c r="A1406" s="47" t="inlineStr">
        <is>
          <t>☐</t>
        </is>
      </c>
      <c r="B1406" t="inlineStr">
        <is>
          <t>JJ Wiebusch</t>
        </is>
      </c>
      <c r="C1406" t="inlineStr">
        <is>
          <t>(N/A)</t>
        </is>
      </c>
      <c r="D1406" t="inlineStr">
        <is>
          <t>F</t>
        </is>
      </c>
      <c r="E1406" t="n">
        <v>22</v>
      </c>
      <c r="F1406" t="n">
        <v>0</v>
      </c>
      <c r="G1406" t="inlineStr">
        <is>
          <t>YES</t>
        </is>
      </c>
      <c r="I1406" t="n">
        <v>0</v>
      </c>
      <c r="J1406" s="31" t="n">
        <v>0</v>
      </c>
      <c r="K1406" s="32" t="n">
        <v>0</v>
      </c>
      <c r="L1406" s="31" t="n">
        <v>0</v>
      </c>
      <c r="M1406" s="48" t="n"/>
      <c r="N1406" s="48" t="n"/>
      <c r="O1406" s="49" t="n"/>
      <c r="P1406" t="inlineStr">
        <is>
          <t>no NHL record - import or junior</t>
        </is>
      </c>
    </row>
    <row r="1407">
      <c r="A1407" s="47" t="inlineStr">
        <is>
          <t>☐</t>
        </is>
      </c>
      <c r="B1407" t="inlineStr">
        <is>
          <t>Jabez Seymour</t>
        </is>
      </c>
      <c r="C1407" t="inlineStr">
        <is>
          <t>(N/A)</t>
        </is>
      </c>
      <c r="D1407" t="inlineStr">
        <is>
          <t>F</t>
        </is>
      </c>
      <c r="E1407" t="n">
        <v>19</v>
      </c>
      <c r="F1407" t="n">
        <v>0</v>
      </c>
      <c r="G1407" t="inlineStr">
        <is>
          <t>YES</t>
        </is>
      </c>
      <c r="I1407" t="n">
        <v>0</v>
      </c>
      <c r="J1407" s="31" t="n">
        <v>0</v>
      </c>
      <c r="K1407" s="32" t="n">
        <v>0</v>
      </c>
      <c r="L1407" s="31" t="n">
        <v>0</v>
      </c>
      <c r="M1407" s="48" t="n"/>
      <c r="N1407" s="48" t="n"/>
      <c r="O1407" s="49" t="n"/>
      <c r="P1407" t="inlineStr">
        <is>
          <t>no NHL record - import or junior</t>
        </is>
      </c>
    </row>
    <row r="1408">
      <c r="A1408" s="47" t="inlineStr">
        <is>
          <t>☐</t>
        </is>
      </c>
      <c r="B1408" t="inlineStr">
        <is>
          <t>Jace Weir</t>
        </is>
      </c>
      <c r="C1408" t="inlineStr">
        <is>
          <t>(N/A)</t>
        </is>
      </c>
      <c r="D1408" t="inlineStr">
        <is>
          <t>D</t>
        </is>
      </c>
      <c r="E1408" t="n">
        <v>22</v>
      </c>
      <c r="F1408" t="n">
        <v>0</v>
      </c>
      <c r="G1408" t="inlineStr">
        <is>
          <t>YES</t>
        </is>
      </c>
      <c r="I1408" t="n">
        <v>0</v>
      </c>
      <c r="J1408" s="31" t="n">
        <v>0</v>
      </c>
      <c r="K1408" s="32" t="n">
        <v>0</v>
      </c>
      <c r="L1408" s="31" t="n">
        <v>0</v>
      </c>
      <c r="M1408" s="48" t="n"/>
      <c r="N1408" s="48" t="n"/>
      <c r="O1408" s="49" t="n"/>
    </row>
    <row r="1409">
      <c r="A1409" s="47" t="inlineStr">
        <is>
          <t>☐</t>
        </is>
      </c>
      <c r="B1409" t="inlineStr">
        <is>
          <t>Jack Bar</t>
        </is>
      </c>
      <c r="C1409" t="inlineStr">
        <is>
          <t>SJS</t>
        </is>
      </c>
      <c r="D1409" t="inlineStr">
        <is>
          <t>D</t>
        </is>
      </c>
      <c r="E1409" t="n">
        <v>23</v>
      </c>
      <c r="F1409" t="n">
        <v>0</v>
      </c>
      <c r="G1409" t="inlineStr">
        <is>
          <t>YES</t>
        </is>
      </c>
      <c r="I1409" t="n">
        <v>0</v>
      </c>
      <c r="J1409" s="31" t="n">
        <v>0</v>
      </c>
      <c r="K1409" s="32" t="n">
        <v>0</v>
      </c>
      <c r="L1409" s="31" t="n">
        <v>0</v>
      </c>
      <c r="M1409" s="48" t="n"/>
      <c r="N1409" s="48" t="n"/>
      <c r="O1409" s="49" t="n"/>
    </row>
    <row r="1410">
      <c r="A1410" s="47" t="inlineStr">
        <is>
          <t>☐</t>
        </is>
      </c>
      <c r="B1410" t="inlineStr">
        <is>
          <t>Jack Beck</t>
        </is>
      </c>
      <c r="C1410" t="inlineStr">
        <is>
          <t>(N/A)</t>
        </is>
      </c>
      <c r="D1410" t="inlineStr">
        <is>
          <t>F</t>
        </is>
      </c>
      <c r="E1410" t="n">
        <v>23</v>
      </c>
      <c r="F1410" t="n">
        <v>0</v>
      </c>
      <c r="G1410" t="inlineStr">
        <is>
          <t>YES</t>
        </is>
      </c>
      <c r="I1410" t="n">
        <v>0</v>
      </c>
      <c r="J1410" s="31" t="n">
        <v>0</v>
      </c>
      <c r="K1410" s="32" t="n">
        <v>0</v>
      </c>
      <c r="L1410" s="31" t="n">
        <v>0</v>
      </c>
      <c r="M1410" s="48" t="n"/>
      <c r="N1410" s="48" t="n"/>
      <c r="O1410" s="49" t="n"/>
    </row>
    <row r="1411">
      <c r="A1411" s="47" t="inlineStr">
        <is>
          <t>☐</t>
        </is>
      </c>
      <c r="B1411" t="inlineStr">
        <is>
          <t>Jack Kernan</t>
        </is>
      </c>
      <c r="C1411" t="inlineStr">
        <is>
          <t>(N/A)</t>
        </is>
      </c>
      <c r="D1411" t="inlineStr">
        <is>
          <t>F</t>
        </is>
      </c>
      <c r="E1411" t="n">
        <v>21</v>
      </c>
      <c r="F1411" t="n">
        <v>0</v>
      </c>
      <c r="G1411" t="inlineStr">
        <is>
          <t>YES</t>
        </is>
      </c>
      <c r="I1411" t="n">
        <v>0</v>
      </c>
      <c r="J1411" s="31" t="n">
        <v>0</v>
      </c>
      <c r="K1411" s="32" t="n">
        <v>0</v>
      </c>
      <c r="L1411" s="31" t="n">
        <v>0</v>
      </c>
      <c r="M1411" s="48" t="n"/>
      <c r="N1411" s="48" t="n"/>
      <c r="O1411" s="49" t="n"/>
      <c r="P1411" t="inlineStr">
        <is>
          <t>no NHL record - import or junior</t>
        </is>
      </c>
    </row>
    <row r="1412">
      <c r="A1412" s="47" t="inlineStr">
        <is>
          <t>☐</t>
        </is>
      </c>
      <c r="B1412" t="inlineStr">
        <is>
          <t>Jack Lisson</t>
        </is>
      </c>
      <c r="C1412" t="inlineStr">
        <is>
          <t>(N/A)</t>
        </is>
      </c>
      <c r="D1412" t="inlineStr">
        <is>
          <t>G</t>
        </is>
      </c>
      <c r="E1412" t="n">
        <v>20</v>
      </c>
      <c r="F1412" t="n">
        <v>0</v>
      </c>
      <c r="G1412" t="inlineStr">
        <is>
          <t>YES</t>
        </is>
      </c>
      <c r="I1412" t="n">
        <v>0</v>
      </c>
      <c r="J1412" s="31" t="n">
        <v>0</v>
      </c>
      <c r="K1412" s="32" t="n">
        <v>0</v>
      </c>
      <c r="L1412" s="31" t="n">
        <v>0</v>
      </c>
      <c r="M1412" s="48" t="n"/>
      <c r="N1412" s="48" t="n"/>
      <c r="O1412" s="49" t="n"/>
      <c r="P1412" t="inlineStr">
        <is>
          <t>no NHL record - import or junior</t>
        </is>
      </c>
    </row>
    <row r="1413">
      <c r="A1413" s="47" t="inlineStr">
        <is>
          <t>☐</t>
        </is>
      </c>
      <c r="B1413" t="inlineStr">
        <is>
          <t>Jack Musa</t>
        </is>
      </c>
      <c r="C1413" t="inlineStr">
        <is>
          <t>(N/A)</t>
        </is>
      </c>
      <c r="D1413" t="inlineStr">
        <is>
          <t>F</t>
        </is>
      </c>
      <c r="E1413" t="n">
        <v>23</v>
      </c>
      <c r="F1413" t="n">
        <v>0</v>
      </c>
      <c r="G1413" t="inlineStr">
        <is>
          <t>YES</t>
        </is>
      </c>
      <c r="I1413" t="n">
        <v>0</v>
      </c>
      <c r="J1413" s="31" t="n">
        <v>0</v>
      </c>
      <c r="K1413" s="32" t="n">
        <v>0</v>
      </c>
      <c r="L1413" s="31" t="n">
        <v>0</v>
      </c>
      <c r="M1413" s="48" t="n"/>
      <c r="N1413" s="48" t="n"/>
      <c r="O1413" s="49" t="n"/>
      <c r="P1413" t="inlineStr">
        <is>
          <t>no NHL record - import or junior</t>
        </is>
      </c>
    </row>
    <row r="1414">
      <c r="A1414" s="47" t="inlineStr">
        <is>
          <t>☐</t>
        </is>
      </c>
      <c r="B1414" t="inlineStr">
        <is>
          <t>Jack O'Brien</t>
        </is>
      </c>
      <c r="C1414" t="inlineStr">
        <is>
          <t>(N/A)</t>
        </is>
      </c>
      <c r="D1414" t="inlineStr">
        <is>
          <t>F</t>
        </is>
      </c>
      <c r="E1414" t="n">
        <v>23</v>
      </c>
      <c r="F1414" t="n">
        <v>0</v>
      </c>
      <c r="G1414" t="inlineStr">
        <is>
          <t>YES</t>
        </is>
      </c>
      <c r="I1414" t="n">
        <v>0</v>
      </c>
      <c r="J1414" s="31" t="n">
        <v>0</v>
      </c>
      <c r="K1414" s="32" t="n">
        <v>0</v>
      </c>
      <c r="L1414" s="31" t="n">
        <v>0</v>
      </c>
      <c r="M1414" s="48" t="n"/>
      <c r="N1414" s="48" t="n"/>
      <c r="O1414" s="49" t="n"/>
    </row>
    <row r="1415">
      <c r="A1415" s="47" t="inlineStr">
        <is>
          <t>☐</t>
        </is>
      </c>
      <c r="B1415" t="inlineStr">
        <is>
          <t>Jack Phelan</t>
        </is>
      </c>
      <c r="C1415" t="inlineStr">
        <is>
          <t>DET</t>
        </is>
      </c>
      <c r="D1415" t="inlineStr">
        <is>
          <t>D</t>
        </is>
      </c>
      <c r="E1415" t="n">
        <v>22</v>
      </c>
      <c r="F1415" t="n">
        <v>0</v>
      </c>
      <c r="G1415" t="inlineStr">
        <is>
          <t>YES</t>
        </is>
      </c>
      <c r="I1415" t="n">
        <v>0</v>
      </c>
      <c r="J1415" s="31" t="n">
        <v>0</v>
      </c>
      <c r="K1415" s="32" t="n">
        <v>0</v>
      </c>
      <c r="L1415" s="31" t="n">
        <v>0</v>
      </c>
      <c r="M1415" s="48" t="n"/>
      <c r="N1415" s="48" t="n"/>
      <c r="O1415" s="49" t="n"/>
    </row>
    <row r="1416">
      <c r="A1416" s="47" t="inlineStr">
        <is>
          <t>☐</t>
        </is>
      </c>
      <c r="B1416" t="inlineStr">
        <is>
          <t>Jack Sparkes</t>
        </is>
      </c>
      <c r="C1416" t="inlineStr">
        <is>
          <t>LAK</t>
        </is>
      </c>
      <c r="D1416" t="inlineStr">
        <is>
          <t>D</t>
        </is>
      </c>
      <c r="E1416" t="n">
        <v>22</v>
      </c>
      <c r="F1416" t="n">
        <v>0</v>
      </c>
      <c r="G1416" t="inlineStr">
        <is>
          <t>YES</t>
        </is>
      </c>
      <c r="I1416" t="n">
        <v>0</v>
      </c>
      <c r="J1416" s="31" t="n">
        <v>0</v>
      </c>
      <c r="K1416" s="32" t="n">
        <v>0</v>
      </c>
      <c r="L1416" s="31" t="n">
        <v>0</v>
      </c>
      <c r="M1416" s="48" t="n"/>
      <c r="N1416" s="48" t="n"/>
      <c r="O1416" s="49" t="n"/>
    </row>
    <row r="1417">
      <c r="A1417" s="47" t="inlineStr">
        <is>
          <t>☐</t>
        </is>
      </c>
      <c r="B1417" t="inlineStr">
        <is>
          <t>Jack Stockfish</t>
        </is>
      </c>
      <c r="C1417" t="inlineStr">
        <is>
          <t>(N/A)</t>
        </is>
      </c>
      <c r="D1417" t="inlineStr">
        <is>
          <t>F</t>
        </is>
      </c>
      <c r="E1417" t="n">
        <v>23</v>
      </c>
      <c r="F1417" t="n">
        <v>0</v>
      </c>
      <c r="G1417" t="inlineStr">
        <is>
          <t>YES</t>
        </is>
      </c>
      <c r="I1417" t="n">
        <v>0</v>
      </c>
      <c r="J1417" s="31" t="n">
        <v>0</v>
      </c>
      <c r="K1417" s="32" t="n">
        <v>0</v>
      </c>
      <c r="L1417" s="31" t="n">
        <v>0</v>
      </c>
      <c r="M1417" s="48" t="n"/>
      <c r="N1417" s="48" t="n"/>
      <c r="O1417" s="49" t="n"/>
      <c r="P1417" t="inlineStr">
        <is>
          <t>no NHL record - import or junior</t>
        </is>
      </c>
    </row>
    <row r="1418">
      <c r="A1418" s="47" t="inlineStr">
        <is>
          <t>☐</t>
        </is>
      </c>
      <c r="B1418" t="inlineStr">
        <is>
          <t>Jack Van Volsen</t>
        </is>
      </c>
      <c r="C1418" t="inlineStr">
        <is>
          <t>(N/A)</t>
        </is>
      </c>
      <c r="D1418" t="inlineStr">
        <is>
          <t>F</t>
        </is>
      </c>
      <c r="E1418" t="n">
        <v>20</v>
      </c>
      <c r="F1418" t="n">
        <v>0</v>
      </c>
      <c r="G1418" t="inlineStr">
        <is>
          <t>YES</t>
        </is>
      </c>
      <c r="I1418" t="n">
        <v>0</v>
      </c>
      <c r="J1418" s="31" t="n">
        <v>0</v>
      </c>
      <c r="K1418" s="32" t="n">
        <v>0</v>
      </c>
      <c r="L1418" s="31" t="n">
        <v>0</v>
      </c>
      <c r="M1418" s="48" t="n"/>
      <c r="N1418" s="48" t="n"/>
      <c r="O1418" s="49" t="n"/>
    </row>
    <row r="1419">
      <c r="A1419" s="47" t="inlineStr">
        <is>
          <t>☐</t>
        </is>
      </c>
      <c r="B1419" t="inlineStr">
        <is>
          <t>Jackson Edward</t>
        </is>
      </c>
      <c r="C1419" t="inlineStr">
        <is>
          <t>PHI</t>
        </is>
      </c>
      <c r="D1419" t="inlineStr">
        <is>
          <t>D</t>
        </is>
      </c>
      <c r="E1419" t="n">
        <v>22</v>
      </c>
      <c r="F1419" t="n">
        <v>0</v>
      </c>
      <c r="G1419" t="inlineStr">
        <is>
          <t>YES</t>
        </is>
      </c>
      <c r="I1419" t="n">
        <v>0</v>
      </c>
      <c r="J1419" s="31" t="n">
        <v>0</v>
      </c>
      <c r="K1419" s="32" t="n">
        <v>0</v>
      </c>
      <c r="L1419" s="31" t="n">
        <v>0</v>
      </c>
      <c r="M1419" s="48" t="n"/>
      <c r="N1419" s="48" t="n"/>
      <c r="O1419" s="49" t="n"/>
    </row>
    <row r="1420">
      <c r="A1420" s="47" t="inlineStr">
        <is>
          <t>☐</t>
        </is>
      </c>
      <c r="B1420" t="inlineStr">
        <is>
          <t>Jackson Nevers</t>
        </is>
      </c>
      <c r="C1420" t="inlineStr">
        <is>
          <t>(N/A)</t>
        </is>
      </c>
      <c r="D1420" t="inlineStr">
        <is>
          <t>F</t>
        </is>
      </c>
      <c r="E1420" t="n">
        <v>21</v>
      </c>
      <c r="F1420" t="n">
        <v>0</v>
      </c>
      <c r="G1420" t="inlineStr">
        <is>
          <t>YES</t>
        </is>
      </c>
      <c r="I1420" t="n">
        <v>0</v>
      </c>
      <c r="J1420" s="31" t="n">
        <v>0</v>
      </c>
      <c r="K1420" s="32" t="n">
        <v>0</v>
      </c>
      <c r="L1420" s="31" t="n">
        <v>0</v>
      </c>
      <c r="M1420" s="48" t="n"/>
      <c r="N1420" s="48" t="n"/>
      <c r="O1420" s="49" t="n"/>
      <c r="P1420" t="inlineStr">
        <is>
          <t>no NHL record - import or junior</t>
        </is>
      </c>
    </row>
    <row r="1421">
      <c r="A1421" s="47" t="inlineStr">
        <is>
          <t>☐</t>
        </is>
      </c>
      <c r="B1421" t="inlineStr">
        <is>
          <t>Jackson Unger</t>
        </is>
      </c>
      <c r="C1421" t="inlineStr">
        <is>
          <t>(N/A)</t>
        </is>
      </c>
      <c r="D1421" t="inlineStr">
        <is>
          <t>G</t>
        </is>
      </c>
      <c r="E1421" t="n">
        <v>21</v>
      </c>
      <c r="F1421" t="n">
        <v>0</v>
      </c>
      <c r="G1421" t="inlineStr">
        <is>
          <t>YES</t>
        </is>
      </c>
      <c r="I1421" t="n">
        <v>0</v>
      </c>
      <c r="J1421" s="31" t="n">
        <v>0</v>
      </c>
      <c r="K1421" s="32" t="n">
        <v>0</v>
      </c>
      <c r="L1421" s="31" t="n">
        <v>0</v>
      </c>
      <c r="M1421" s="48" t="n"/>
      <c r="N1421" s="48" t="n"/>
      <c r="O1421" s="49" t="n"/>
      <c r="P1421" t="inlineStr">
        <is>
          <t>no NHL record - import or junior</t>
        </is>
      </c>
    </row>
    <row r="1422">
      <c r="A1422" s="47" t="inlineStr">
        <is>
          <t>☐</t>
        </is>
      </c>
      <c r="B1422" t="inlineStr">
        <is>
          <t>Jacob Frasca</t>
        </is>
      </c>
      <c r="C1422" t="inlineStr">
        <is>
          <t>(N/A)</t>
        </is>
      </c>
      <c r="D1422" t="inlineStr">
        <is>
          <t>F</t>
        </is>
      </c>
      <c r="E1422" t="n">
        <v>23</v>
      </c>
      <c r="F1422" t="n">
        <v>0</v>
      </c>
      <c r="G1422" t="inlineStr">
        <is>
          <t>YES</t>
        </is>
      </c>
      <c r="I1422" t="n">
        <v>0</v>
      </c>
      <c r="J1422" s="31" t="n">
        <v>0</v>
      </c>
      <c r="K1422" s="32" t="n">
        <v>0</v>
      </c>
      <c r="L1422" s="31" t="n">
        <v>0</v>
      </c>
      <c r="M1422" s="48" t="n"/>
      <c r="N1422" s="48" t="n"/>
      <c r="O1422" s="49" t="n"/>
    </row>
    <row r="1423">
      <c r="A1423" s="47" t="inlineStr">
        <is>
          <t>☐</t>
        </is>
      </c>
      <c r="B1423" t="inlineStr">
        <is>
          <t>Jacob Guevin</t>
        </is>
      </c>
      <c r="C1423" t="inlineStr">
        <is>
          <t>(N/A)</t>
        </is>
      </c>
      <c r="D1423" t="inlineStr">
        <is>
          <t>D</t>
        </is>
      </c>
      <c r="E1423" t="n">
        <v>23</v>
      </c>
      <c r="F1423" t="n">
        <v>0</v>
      </c>
      <c r="G1423" t="inlineStr">
        <is>
          <t>YES</t>
        </is>
      </c>
      <c r="I1423" t="n">
        <v>0</v>
      </c>
      <c r="J1423" s="31" t="n">
        <v>0</v>
      </c>
      <c r="K1423" s="32" t="n">
        <v>0</v>
      </c>
      <c r="L1423" s="31" t="n">
        <v>0</v>
      </c>
      <c r="M1423" s="48" t="n"/>
      <c r="N1423" s="48" t="n"/>
      <c r="O1423" s="49" t="n"/>
    </row>
    <row r="1424">
      <c r="A1424" s="47" t="inlineStr">
        <is>
          <t>☐</t>
        </is>
      </c>
      <c r="B1424" t="inlineStr">
        <is>
          <t>Jacob Holmes</t>
        </is>
      </c>
      <c r="C1424" t="inlineStr">
        <is>
          <t>(N/A)</t>
        </is>
      </c>
      <c r="D1424" t="inlineStr">
        <is>
          <t>D</t>
        </is>
      </c>
      <c r="E1424" t="n">
        <v>23</v>
      </c>
      <c r="F1424" t="n">
        <v>0</v>
      </c>
      <c r="G1424" t="inlineStr">
        <is>
          <t>YES</t>
        </is>
      </c>
      <c r="I1424" t="n">
        <v>0</v>
      </c>
      <c r="J1424" s="31" t="n">
        <v>0</v>
      </c>
      <c r="K1424" s="32" t="n">
        <v>0</v>
      </c>
      <c r="L1424" s="31" t="n">
        <v>0</v>
      </c>
      <c r="M1424" s="48" t="n"/>
      <c r="N1424" s="48" t="n"/>
      <c r="O1424" s="49" t="n"/>
    </row>
    <row r="1425">
      <c r="A1425" s="47" t="inlineStr">
        <is>
          <t>☐</t>
        </is>
      </c>
      <c r="B1425" t="inlineStr">
        <is>
          <t>Jacob LeBlanc</t>
        </is>
      </c>
      <c r="C1425" t="inlineStr">
        <is>
          <t>(N/A)</t>
        </is>
      </c>
      <c r="D1425" t="inlineStr">
        <is>
          <t>D</t>
        </is>
      </c>
      <c r="E1425" t="n">
        <v>22</v>
      </c>
      <c r="F1425" t="n">
        <v>0</v>
      </c>
      <c r="G1425" t="inlineStr">
        <is>
          <t>YES</t>
        </is>
      </c>
      <c r="I1425" t="n">
        <v>0</v>
      </c>
      <c r="J1425" s="31" t="n">
        <v>0</v>
      </c>
      <c r="K1425" s="32" t="n">
        <v>0</v>
      </c>
      <c r="L1425" s="31" t="n">
        <v>0</v>
      </c>
      <c r="M1425" s="48" t="n"/>
      <c r="N1425" s="48" t="n"/>
      <c r="O1425" s="49" t="n"/>
      <c r="P1425" t="inlineStr">
        <is>
          <t>no NHL record - import or junior</t>
        </is>
      </c>
    </row>
    <row r="1426">
      <c r="A1426" s="47" t="inlineStr">
        <is>
          <t>☐</t>
        </is>
      </c>
      <c r="B1426" t="inlineStr">
        <is>
          <t>Jacob Mathieu</t>
        </is>
      </c>
      <c r="C1426" t="inlineStr">
        <is>
          <t>(N/A)</t>
        </is>
      </c>
      <c r="D1426" t="inlineStr">
        <is>
          <t>F</t>
        </is>
      </c>
      <c r="E1426" t="n">
        <v>22</v>
      </c>
      <c r="F1426" t="n">
        <v>0</v>
      </c>
      <c r="G1426" t="inlineStr">
        <is>
          <t>YES</t>
        </is>
      </c>
      <c r="I1426" t="n">
        <v>0</v>
      </c>
      <c r="J1426" s="31" t="n">
        <v>0</v>
      </c>
      <c r="K1426" s="32" t="n">
        <v>0</v>
      </c>
      <c r="L1426" s="31" t="n">
        <v>0</v>
      </c>
      <c r="M1426" s="48" t="n"/>
      <c r="N1426" s="48" t="n"/>
      <c r="O1426" s="49" t="n"/>
    </row>
    <row r="1427">
      <c r="A1427" s="47" t="inlineStr">
        <is>
          <t>☐</t>
        </is>
      </c>
      <c r="B1427" t="inlineStr">
        <is>
          <t>Jacob Oster</t>
        </is>
      </c>
      <c r="C1427" t="inlineStr">
        <is>
          <t>(N/A)</t>
        </is>
      </c>
      <c r="D1427" t="inlineStr">
        <is>
          <t>G</t>
        </is>
      </c>
      <c r="E1427" t="n">
        <v>22</v>
      </c>
      <c r="F1427" t="n">
        <v>0</v>
      </c>
      <c r="G1427" t="inlineStr">
        <is>
          <t>YES</t>
        </is>
      </c>
      <c r="I1427" t="n">
        <v>0</v>
      </c>
      <c r="J1427" s="31" t="n">
        <v>0</v>
      </c>
      <c r="K1427" s="32" t="n">
        <v>0</v>
      </c>
      <c r="L1427" s="31" t="n">
        <v>0</v>
      </c>
      <c r="M1427" s="48" t="n"/>
      <c r="N1427" s="48" t="n"/>
      <c r="O1427" s="49" t="n"/>
    </row>
    <row r="1428">
      <c r="A1428" s="47" t="inlineStr">
        <is>
          <t>☐</t>
        </is>
      </c>
      <c r="B1428" t="inlineStr">
        <is>
          <t>Jacob Steinman</t>
        </is>
      </c>
      <c r="C1428" t="inlineStr">
        <is>
          <t>(N/A)</t>
        </is>
      </c>
      <c r="D1428" t="inlineStr">
        <is>
          <t>G</t>
        </is>
      </c>
      <c r="E1428" t="n">
        <v>22</v>
      </c>
      <c r="F1428" t="n">
        <v>0</v>
      </c>
      <c r="G1428" t="inlineStr">
        <is>
          <t>YES</t>
        </is>
      </c>
      <c r="I1428" t="n">
        <v>0</v>
      </c>
      <c r="J1428" s="31" t="n">
        <v>0</v>
      </c>
      <c r="K1428" s="32" t="n">
        <v>0</v>
      </c>
      <c r="L1428" s="31" t="n">
        <v>0</v>
      </c>
      <c r="M1428" s="48" t="n"/>
      <c r="N1428" s="48" t="n"/>
      <c r="O1428" s="49" t="n"/>
      <c r="P1428" t="inlineStr">
        <is>
          <t>no NHL record - import or junior</t>
        </is>
      </c>
    </row>
    <row r="1429">
      <c r="A1429" s="47" t="inlineStr">
        <is>
          <t>☐</t>
        </is>
      </c>
      <c r="B1429" t="inlineStr">
        <is>
          <t>Jacob Therrien</t>
        </is>
      </c>
      <c r="C1429" t="inlineStr">
        <is>
          <t>(N/A)</t>
        </is>
      </c>
      <c r="D1429" t="inlineStr">
        <is>
          <t>F</t>
        </is>
      </c>
      <c r="E1429" t="n">
        <v>20</v>
      </c>
      <c r="F1429" t="n">
        <v>0</v>
      </c>
      <c r="G1429" t="inlineStr">
        <is>
          <t>YES</t>
        </is>
      </c>
      <c r="I1429" t="n">
        <v>0</v>
      </c>
      <c r="J1429" s="31" t="n">
        <v>0</v>
      </c>
      <c r="K1429" s="32" t="n">
        <v>0</v>
      </c>
      <c r="L1429" s="31" t="n">
        <v>0</v>
      </c>
      <c r="M1429" s="48" t="n"/>
      <c r="N1429" s="48" t="n"/>
      <c r="O1429" s="49" t="n"/>
      <c r="P1429" t="inlineStr">
        <is>
          <t>no NHL record - import or junior</t>
        </is>
      </c>
    </row>
    <row r="1430">
      <c r="A1430" s="47" t="inlineStr">
        <is>
          <t>☐</t>
        </is>
      </c>
      <c r="B1430" t="inlineStr">
        <is>
          <t>Jacob Toll</t>
        </is>
      </c>
      <c r="C1430" t="inlineStr">
        <is>
          <t>(N/A)</t>
        </is>
      </c>
      <c r="D1430" t="inlineStr">
        <is>
          <t>D</t>
        </is>
      </c>
      <c r="E1430" t="n">
        <v>21</v>
      </c>
      <c r="F1430" t="n">
        <v>0</v>
      </c>
      <c r="G1430" t="inlineStr">
        <is>
          <t>YES</t>
        </is>
      </c>
      <c r="I1430" t="n">
        <v>0</v>
      </c>
      <c r="J1430" s="31" t="n">
        <v>0</v>
      </c>
      <c r="K1430" s="32" t="n">
        <v>0</v>
      </c>
      <c r="L1430" s="31" t="n">
        <v>0</v>
      </c>
      <c r="M1430" s="48" t="n"/>
      <c r="N1430" s="48" t="n"/>
      <c r="O1430" s="49" t="n"/>
      <c r="P1430" t="inlineStr">
        <is>
          <t>no NHL record - import or junior</t>
        </is>
      </c>
    </row>
    <row r="1431">
      <c r="A1431" s="47" t="inlineStr">
        <is>
          <t>☐</t>
        </is>
      </c>
      <c r="B1431" t="inlineStr">
        <is>
          <t>Jacob Vandeven</t>
        </is>
      </c>
      <c r="C1431" t="inlineStr">
        <is>
          <t>BOS</t>
        </is>
      </c>
      <c r="D1431" t="inlineStr">
        <is>
          <t>D</t>
        </is>
      </c>
      <c r="E1431" t="n">
        <v>18</v>
      </c>
      <c r="F1431" t="n">
        <v>0</v>
      </c>
      <c r="G1431" t="inlineStr">
        <is>
          <t>YES</t>
        </is>
      </c>
      <c r="H1431" t="n">
        <v>157</v>
      </c>
      <c r="I1431" t="n">
        <v>0</v>
      </c>
      <c r="J1431" s="31" t="n">
        <v>0</v>
      </c>
      <c r="K1431" s="32" t="n">
        <v>0</v>
      </c>
      <c r="L1431" s="31" t="n">
        <v>0</v>
      </c>
      <c r="M1431" s="48" t="n"/>
      <c r="N1431" s="48" t="n"/>
      <c r="O1431" s="49" t="n"/>
    </row>
    <row r="1432">
      <c r="A1432" s="47" t="inlineStr">
        <is>
          <t>☐</t>
        </is>
      </c>
      <c r="B1432" t="inlineStr">
        <is>
          <t>Jak Vaarwerk</t>
        </is>
      </c>
      <c r="C1432" t="inlineStr">
        <is>
          <t>(N/A)</t>
        </is>
      </c>
      <c r="D1432" t="inlineStr">
        <is>
          <t>F</t>
        </is>
      </c>
      <c r="E1432" t="n">
        <v>23</v>
      </c>
      <c r="F1432" t="n">
        <v>0</v>
      </c>
      <c r="G1432" t="inlineStr">
        <is>
          <t>YES</t>
        </is>
      </c>
      <c r="I1432" t="n">
        <v>0</v>
      </c>
      <c r="J1432" s="31" t="n">
        <v>0</v>
      </c>
      <c r="K1432" s="32" t="n">
        <v>0</v>
      </c>
      <c r="L1432" s="31" t="n">
        <v>0</v>
      </c>
      <c r="M1432" s="48" t="n"/>
      <c r="N1432" s="48" t="n"/>
      <c r="O1432" s="49" t="n"/>
      <c r="P1432" t="inlineStr">
        <is>
          <t>no NHL record - import or junior</t>
        </is>
      </c>
    </row>
    <row r="1433">
      <c r="A1433" s="47" t="inlineStr">
        <is>
          <t>☐</t>
        </is>
      </c>
      <c r="B1433" t="inlineStr">
        <is>
          <t>Jake Martin</t>
        </is>
      </c>
      <c r="C1433" t="inlineStr">
        <is>
          <t>(N/A)</t>
        </is>
      </c>
      <c r="D1433" t="inlineStr">
        <is>
          <t>D</t>
        </is>
      </c>
      <c r="E1433" t="n">
        <v>23</v>
      </c>
      <c r="F1433" t="n">
        <v>0</v>
      </c>
      <c r="G1433" t="inlineStr">
        <is>
          <t>YES</t>
        </is>
      </c>
      <c r="I1433" t="n">
        <v>0</v>
      </c>
      <c r="J1433" s="31" t="n">
        <v>0</v>
      </c>
      <c r="K1433" s="32" t="n">
        <v>0</v>
      </c>
      <c r="L1433" s="31" t="n">
        <v>0</v>
      </c>
      <c r="M1433" s="48" t="n"/>
      <c r="N1433" s="48" t="n"/>
      <c r="O1433" s="49" t="n"/>
      <c r="P1433" t="inlineStr">
        <is>
          <t>no NHL record - import or junior</t>
        </is>
      </c>
    </row>
    <row r="1434">
      <c r="A1434" s="47" t="inlineStr">
        <is>
          <t>☐</t>
        </is>
      </c>
      <c r="B1434" t="inlineStr">
        <is>
          <t>Jake Pilon</t>
        </is>
      </c>
      <c r="C1434" t="inlineStr">
        <is>
          <t>(N/A)</t>
        </is>
      </c>
      <c r="D1434" t="inlineStr">
        <is>
          <t>G</t>
        </is>
      </c>
      <c r="E1434" t="n">
        <v>19</v>
      </c>
      <c r="F1434" t="n">
        <v>0</v>
      </c>
      <c r="G1434" t="inlineStr">
        <is>
          <t>YES</t>
        </is>
      </c>
      <c r="I1434" t="n">
        <v>0</v>
      </c>
      <c r="J1434" s="31" t="n">
        <v>0</v>
      </c>
      <c r="K1434" s="32" t="n">
        <v>0</v>
      </c>
      <c r="L1434" s="31" t="n">
        <v>0</v>
      </c>
      <c r="M1434" s="48" t="n"/>
      <c r="N1434" s="48" t="n"/>
      <c r="O1434" s="49" t="n"/>
      <c r="P1434" t="inlineStr">
        <is>
          <t>no NHL record - import or junior</t>
        </is>
      </c>
    </row>
    <row r="1435">
      <c r="A1435" s="47" t="inlineStr">
        <is>
          <t>☐</t>
        </is>
      </c>
      <c r="B1435" t="inlineStr">
        <is>
          <t>Jake Sloan</t>
        </is>
      </c>
      <c r="C1435" t="inlineStr">
        <is>
          <t>(N/A)</t>
        </is>
      </c>
      <c r="D1435" t="inlineStr">
        <is>
          <t>F</t>
        </is>
      </c>
      <c r="E1435" t="n">
        <v>22</v>
      </c>
      <c r="F1435" t="n">
        <v>0</v>
      </c>
      <c r="G1435" t="inlineStr">
        <is>
          <t>YES</t>
        </is>
      </c>
      <c r="I1435" t="n">
        <v>0</v>
      </c>
      <c r="J1435" s="31" t="n">
        <v>0</v>
      </c>
      <c r="K1435" s="32" t="n">
        <v>0</v>
      </c>
      <c r="L1435" s="31" t="n">
        <v>0</v>
      </c>
      <c r="M1435" s="48" t="n"/>
      <c r="N1435" s="48" t="n"/>
      <c r="O1435" s="49" t="n"/>
    </row>
    <row r="1436">
      <c r="A1436" s="47" t="inlineStr">
        <is>
          <t>☐</t>
        </is>
      </c>
      <c r="B1436" t="inlineStr">
        <is>
          <t>Jake Sondreal</t>
        </is>
      </c>
      <c r="C1436" t="inlineStr">
        <is>
          <t>(N/A)</t>
        </is>
      </c>
      <c r="D1436" t="inlineStr">
        <is>
          <t>F</t>
        </is>
      </c>
      <c r="E1436" t="n">
        <v>22</v>
      </c>
      <c r="F1436" t="n">
        <v>0</v>
      </c>
      <c r="G1436" t="inlineStr">
        <is>
          <t>YES</t>
        </is>
      </c>
      <c r="I1436" t="n">
        <v>0</v>
      </c>
      <c r="J1436" s="31" t="n">
        <v>0</v>
      </c>
      <c r="K1436" s="32" t="n">
        <v>0</v>
      </c>
      <c r="L1436" s="31" t="n">
        <v>0</v>
      </c>
      <c r="M1436" s="48" t="n"/>
      <c r="N1436" s="48" t="n"/>
      <c r="O1436" s="49" t="n"/>
      <c r="P1436" t="inlineStr">
        <is>
          <t>no NHL record - import or junior</t>
        </is>
      </c>
    </row>
    <row r="1437">
      <c r="A1437" s="47" t="inlineStr">
        <is>
          <t>☐</t>
        </is>
      </c>
      <c r="B1437" t="inlineStr">
        <is>
          <t>Jakob Noren</t>
        </is>
      </c>
      <c r="C1437" t="inlineStr">
        <is>
          <t>(N/A)</t>
        </is>
      </c>
      <c r="D1437" t="inlineStr">
        <is>
          <t>D</t>
        </is>
      </c>
      <c r="E1437" t="n">
        <v>22</v>
      </c>
      <c r="F1437" t="n">
        <v>0</v>
      </c>
      <c r="G1437" t="inlineStr">
        <is>
          <t>YES</t>
        </is>
      </c>
      <c r="I1437" t="n">
        <v>0</v>
      </c>
      <c r="J1437" s="31" t="n">
        <v>0</v>
      </c>
      <c r="K1437" s="32" t="n">
        <v>0</v>
      </c>
      <c r="L1437" s="31" t="n">
        <v>0</v>
      </c>
      <c r="M1437" s="48" t="n"/>
      <c r="N1437" s="48" t="n"/>
      <c r="O1437" s="49" t="n"/>
      <c r="P1437" t="inlineStr">
        <is>
          <t>no NHL record - import or junior</t>
        </is>
      </c>
    </row>
    <row r="1438">
      <c r="A1438" s="47" t="inlineStr">
        <is>
          <t>☐</t>
        </is>
      </c>
      <c r="B1438" t="inlineStr">
        <is>
          <t>Jakub Chromiak</t>
        </is>
      </c>
      <c r="C1438" t="inlineStr">
        <is>
          <t>CBJ</t>
        </is>
      </c>
      <c r="D1438" t="inlineStr">
        <is>
          <t>D</t>
        </is>
      </c>
      <c r="E1438" t="n">
        <v>20</v>
      </c>
      <c r="F1438" t="n">
        <v>0</v>
      </c>
      <c r="G1438" t="inlineStr">
        <is>
          <t>YES</t>
        </is>
      </c>
      <c r="I1438" t="n">
        <v>0</v>
      </c>
      <c r="J1438" s="31" t="n">
        <v>0</v>
      </c>
      <c r="K1438" s="32" t="n">
        <v>0</v>
      </c>
      <c r="L1438" s="31" t="n">
        <v>0</v>
      </c>
      <c r="M1438" s="48" t="n"/>
      <c r="N1438" s="48" t="n"/>
      <c r="O1438" s="49" t="n"/>
    </row>
    <row r="1439">
      <c r="A1439" s="47" t="inlineStr">
        <is>
          <t>☐</t>
        </is>
      </c>
      <c r="B1439" t="inlineStr">
        <is>
          <t>Jakub Dubravik</t>
        </is>
      </c>
      <c r="C1439" t="inlineStr">
        <is>
          <t>(N/A)</t>
        </is>
      </c>
      <c r="D1439" t="inlineStr">
        <is>
          <t>F</t>
        </is>
      </c>
      <c r="E1439" t="n">
        <v>19</v>
      </c>
      <c r="F1439" t="n">
        <v>0</v>
      </c>
      <c r="G1439" t="inlineStr">
        <is>
          <t>YES</t>
        </is>
      </c>
      <c r="I1439" t="n">
        <v>0</v>
      </c>
      <c r="J1439" s="31" t="n">
        <v>0</v>
      </c>
      <c r="K1439" s="32" t="n">
        <v>0</v>
      </c>
      <c r="L1439" s="31" t="n">
        <v>0</v>
      </c>
      <c r="M1439" s="48" t="n"/>
      <c r="N1439" s="48" t="n"/>
      <c r="O1439" s="49" t="n"/>
      <c r="P1439" t="inlineStr">
        <is>
          <t>no NHL record - import or junior</t>
        </is>
      </c>
    </row>
    <row r="1440">
      <c r="A1440" s="47" t="inlineStr">
        <is>
          <t>☐</t>
        </is>
      </c>
      <c r="B1440" t="inlineStr">
        <is>
          <t>Jakub Hujer</t>
        </is>
      </c>
      <c r="C1440" t="inlineStr">
        <is>
          <t>(N/A)</t>
        </is>
      </c>
      <c r="D1440" t="inlineStr">
        <is>
          <t>F</t>
        </is>
      </c>
      <c r="E1440" t="n">
        <v>22</v>
      </c>
      <c r="F1440" t="n">
        <v>0</v>
      </c>
      <c r="G1440" t="inlineStr">
        <is>
          <t>YES</t>
        </is>
      </c>
      <c r="I1440" t="n">
        <v>0</v>
      </c>
      <c r="J1440" s="31" t="n">
        <v>0</v>
      </c>
      <c r="K1440" s="32" t="n">
        <v>0</v>
      </c>
      <c r="L1440" s="31" t="n">
        <v>0</v>
      </c>
      <c r="M1440" s="48" t="n"/>
      <c r="N1440" s="48" t="n"/>
      <c r="O1440" s="49" t="n"/>
    </row>
    <row r="1441">
      <c r="A1441" s="47" t="inlineStr">
        <is>
          <t>☐</t>
        </is>
      </c>
      <c r="B1441" t="inlineStr">
        <is>
          <t>Jakub Kos</t>
        </is>
      </c>
      <c r="C1441" t="inlineStr">
        <is>
          <t>FLA</t>
        </is>
      </c>
      <c r="D1441" t="inlineStr">
        <is>
          <t>F</t>
        </is>
      </c>
      <c r="E1441" t="n">
        <v>23</v>
      </c>
      <c r="F1441" t="n">
        <v>0</v>
      </c>
      <c r="G1441" t="inlineStr">
        <is>
          <t>YES</t>
        </is>
      </c>
      <c r="I1441" t="n">
        <v>0</v>
      </c>
      <c r="J1441" s="31" t="n">
        <v>0</v>
      </c>
      <c r="K1441" s="32" t="n">
        <v>0</v>
      </c>
      <c r="L1441" s="31" t="n">
        <v>0</v>
      </c>
      <c r="M1441" s="48" t="n"/>
      <c r="N1441" s="48" t="n"/>
      <c r="O1441" s="49" t="n"/>
    </row>
    <row r="1442">
      <c r="A1442" s="47" t="inlineStr">
        <is>
          <t>☐</t>
        </is>
      </c>
      <c r="B1442" t="inlineStr">
        <is>
          <t>Jakub Krbecek</t>
        </is>
      </c>
      <c r="C1442" t="inlineStr">
        <is>
          <t>(N/A)</t>
        </is>
      </c>
      <c r="D1442" t="inlineStr">
        <is>
          <t>G</t>
        </is>
      </c>
      <c r="E1442" t="n">
        <v>23</v>
      </c>
      <c r="F1442" t="n">
        <v>0</v>
      </c>
      <c r="G1442" t="inlineStr">
        <is>
          <t>YES</t>
        </is>
      </c>
      <c r="I1442" t="n">
        <v>0</v>
      </c>
      <c r="J1442" s="31" t="n">
        <v>0</v>
      </c>
      <c r="K1442" s="32" t="n">
        <v>0</v>
      </c>
      <c r="L1442" s="31" t="n">
        <v>0</v>
      </c>
      <c r="M1442" s="48" t="n"/>
      <c r="N1442" s="48" t="n"/>
      <c r="O1442" s="49" t="n"/>
      <c r="P1442" t="inlineStr">
        <is>
          <t>no NHL record - import or junior</t>
        </is>
      </c>
    </row>
    <row r="1443">
      <c r="A1443" s="47" t="inlineStr">
        <is>
          <t>☐</t>
        </is>
      </c>
      <c r="B1443" t="inlineStr">
        <is>
          <t>James Fisher</t>
        </is>
      </c>
      <c r="C1443" t="inlineStr">
        <is>
          <t>CBJ</t>
        </is>
      </c>
      <c r="D1443" t="inlineStr">
        <is>
          <t>F</t>
        </is>
      </c>
      <c r="E1443" t="n">
        <v>22</v>
      </c>
      <c r="F1443" t="n">
        <v>0</v>
      </c>
      <c r="G1443" t="inlineStr">
        <is>
          <t>YES</t>
        </is>
      </c>
      <c r="I1443" t="n">
        <v>0</v>
      </c>
      <c r="J1443" s="31" t="n">
        <v>0</v>
      </c>
      <c r="K1443" s="32" t="n">
        <v>0</v>
      </c>
      <c r="L1443" s="31" t="n">
        <v>0</v>
      </c>
      <c r="M1443" s="48" t="n"/>
      <c r="N1443" s="48" t="n"/>
      <c r="O1443" s="49" t="n"/>
    </row>
    <row r="1444">
      <c r="A1444" s="47" t="inlineStr">
        <is>
          <t>☐</t>
        </is>
      </c>
      <c r="B1444" t="inlineStr">
        <is>
          <t>James Hong</t>
        </is>
      </c>
      <c r="C1444" t="inlineStr">
        <is>
          <t>(N/A)</t>
        </is>
      </c>
      <c r="D1444" t="inlineStr">
        <is>
          <t>F</t>
        </is>
      </c>
      <c r="E1444" t="n">
        <v>21</v>
      </c>
      <c r="F1444" t="n">
        <v>0</v>
      </c>
      <c r="G1444" t="inlineStr">
        <is>
          <t>YES</t>
        </is>
      </c>
      <c r="I1444" t="n">
        <v>0</v>
      </c>
      <c r="J1444" s="31" t="n">
        <v>0</v>
      </c>
      <c r="K1444" s="32" t="n">
        <v>0</v>
      </c>
      <c r="L1444" s="31" t="n">
        <v>0</v>
      </c>
      <c r="M1444" s="48" t="n"/>
      <c r="N1444" s="48" t="n"/>
      <c r="O1444" s="49" t="n"/>
      <c r="P1444" t="inlineStr">
        <is>
          <t>no NHL record - import or junior</t>
        </is>
      </c>
    </row>
    <row r="1445">
      <c r="A1445" s="47" t="inlineStr">
        <is>
          <t>☐</t>
        </is>
      </c>
      <c r="B1445" t="inlineStr">
        <is>
          <t>James MacGregor</t>
        </is>
      </c>
      <c r="C1445" t="inlineStr">
        <is>
          <t>(N/A)</t>
        </is>
      </c>
      <c r="D1445" t="inlineStr">
        <is>
          <t>D</t>
        </is>
      </c>
      <c r="E1445" t="n">
        <v>18</v>
      </c>
      <c r="F1445" t="n">
        <v>0</v>
      </c>
      <c r="G1445" t="inlineStr">
        <is>
          <t>YES</t>
        </is>
      </c>
      <c r="I1445" t="n">
        <v>0</v>
      </c>
      <c r="J1445" s="31" t="n">
        <v>0</v>
      </c>
      <c r="K1445" s="32" t="n">
        <v>0</v>
      </c>
      <c r="L1445" s="31" t="n">
        <v>0</v>
      </c>
      <c r="M1445" s="48" t="n"/>
      <c r="N1445" s="48" t="n"/>
      <c r="O1445" s="49" t="n"/>
      <c r="P1445" t="inlineStr">
        <is>
          <t>no NHL record - import or junior</t>
        </is>
      </c>
    </row>
    <row r="1446">
      <c r="A1446" s="47" t="inlineStr">
        <is>
          <t>☐</t>
        </is>
      </c>
      <c r="B1446" t="inlineStr">
        <is>
          <t>James Petrovski</t>
        </is>
      </c>
      <c r="C1446" t="inlineStr">
        <is>
          <t>(N/A)</t>
        </is>
      </c>
      <c r="D1446" t="inlineStr">
        <is>
          <t>D</t>
        </is>
      </c>
      <c r="E1446" t="n">
        <v>21</v>
      </c>
      <c r="F1446" t="n">
        <v>0</v>
      </c>
      <c r="G1446" t="inlineStr">
        <is>
          <t>YES</t>
        </is>
      </c>
      <c r="I1446" t="n">
        <v>0</v>
      </c>
      <c r="J1446" s="31" t="n">
        <v>0</v>
      </c>
      <c r="K1446" s="32" t="n">
        <v>0</v>
      </c>
      <c r="L1446" s="31" t="n">
        <v>0</v>
      </c>
      <c r="M1446" s="48" t="n"/>
      <c r="N1446" s="48" t="n"/>
      <c r="O1446" s="49" t="n"/>
    </row>
    <row r="1447">
      <c r="A1447" s="47" t="inlineStr">
        <is>
          <t>☐</t>
        </is>
      </c>
      <c r="B1447" t="inlineStr">
        <is>
          <t>Jamiro Reber</t>
        </is>
      </c>
      <c r="C1447" t="inlineStr">
        <is>
          <t>(N/A)</t>
        </is>
      </c>
      <c r="D1447" t="inlineStr">
        <is>
          <t>F</t>
        </is>
      </c>
      <c r="E1447" t="n">
        <v>20</v>
      </c>
      <c r="F1447" t="n">
        <v>0</v>
      </c>
      <c r="G1447" t="inlineStr">
        <is>
          <t>YES</t>
        </is>
      </c>
      <c r="I1447" t="n">
        <v>0</v>
      </c>
      <c r="J1447" s="31" t="n">
        <v>0</v>
      </c>
      <c r="K1447" s="32" t="n">
        <v>0</v>
      </c>
      <c r="L1447" s="31" t="n">
        <v>0</v>
      </c>
      <c r="M1447" s="48" t="n"/>
      <c r="N1447" s="48" t="n"/>
      <c r="O1447" s="49" t="n"/>
      <c r="P1447" t="inlineStr">
        <is>
          <t>no NHL record - import or junior</t>
        </is>
      </c>
    </row>
    <row r="1448">
      <c r="A1448" s="47" t="inlineStr">
        <is>
          <t>☐</t>
        </is>
      </c>
      <c r="B1448" t="inlineStr">
        <is>
          <t>Jan Brabenec</t>
        </is>
      </c>
      <c r="C1448" t="inlineStr">
        <is>
          <t>(N/A)</t>
        </is>
      </c>
      <c r="D1448" t="inlineStr">
        <is>
          <t>F</t>
        </is>
      </c>
      <c r="E1448" t="n">
        <v>18</v>
      </c>
      <c r="F1448" t="n">
        <v>0</v>
      </c>
      <c r="G1448" t="inlineStr">
        <is>
          <t>YES</t>
        </is>
      </c>
      <c r="I1448" t="n">
        <v>0</v>
      </c>
      <c r="J1448" s="31" t="n">
        <v>0</v>
      </c>
      <c r="K1448" s="32" t="n">
        <v>0</v>
      </c>
      <c r="L1448" s="31" t="n">
        <v>0</v>
      </c>
      <c r="M1448" s="48" t="n"/>
      <c r="N1448" s="48" t="n"/>
      <c r="O1448" s="49" t="n"/>
    </row>
    <row r="1449">
      <c r="A1449" s="47" t="inlineStr">
        <is>
          <t>☐</t>
        </is>
      </c>
      <c r="B1449" t="inlineStr">
        <is>
          <t>Jan Kavan</t>
        </is>
      </c>
      <c r="C1449" t="inlineStr">
        <is>
          <t>(N/A)</t>
        </is>
      </c>
      <c r="D1449" t="inlineStr">
        <is>
          <t>G</t>
        </is>
      </c>
      <c r="E1449" t="n">
        <v>21</v>
      </c>
      <c r="F1449" t="n">
        <v>0</v>
      </c>
      <c r="G1449" t="inlineStr">
        <is>
          <t>YES</t>
        </is>
      </c>
      <c r="I1449" t="n">
        <v>0</v>
      </c>
      <c r="J1449" s="31" t="n">
        <v>0</v>
      </c>
      <c r="K1449" s="32" t="n">
        <v>0</v>
      </c>
      <c r="L1449" s="31" t="n">
        <v>0</v>
      </c>
      <c r="M1449" s="48" t="n"/>
      <c r="N1449" s="48" t="n"/>
      <c r="O1449" s="49" t="n"/>
      <c r="P1449" t="inlineStr">
        <is>
          <t>no NHL record - import or junior</t>
        </is>
      </c>
    </row>
    <row r="1450">
      <c r="A1450" s="47" t="inlineStr">
        <is>
          <t>☐</t>
        </is>
      </c>
      <c r="B1450" t="inlineStr">
        <is>
          <t>Jan Korec</t>
        </is>
      </c>
      <c r="C1450" t="inlineStr">
        <is>
          <t>(N/A)</t>
        </is>
      </c>
      <c r="D1450" t="inlineStr">
        <is>
          <t>G</t>
        </is>
      </c>
      <c r="E1450" t="n">
        <v>21</v>
      </c>
      <c r="F1450" t="n">
        <v>0</v>
      </c>
      <c r="G1450" t="inlineStr">
        <is>
          <t>YES</t>
        </is>
      </c>
      <c r="I1450" t="n">
        <v>0</v>
      </c>
      <c r="J1450" s="31" t="n">
        <v>0</v>
      </c>
      <c r="K1450" s="32" t="n">
        <v>0</v>
      </c>
      <c r="L1450" s="31" t="n">
        <v>0</v>
      </c>
      <c r="M1450" s="48" t="n"/>
      <c r="N1450" s="48" t="n"/>
      <c r="O1450" s="49" t="n"/>
      <c r="P1450" t="inlineStr">
        <is>
          <t>no NHL record - import or junior</t>
        </is>
      </c>
    </row>
    <row r="1451">
      <c r="A1451" s="47" t="inlineStr">
        <is>
          <t>☐</t>
        </is>
      </c>
      <c r="B1451" t="inlineStr">
        <is>
          <t>Jan Larys</t>
        </is>
      </c>
      <c r="C1451" t="inlineStr">
        <is>
          <t>(N/A)</t>
        </is>
      </c>
      <c r="D1451" t="inlineStr">
        <is>
          <t>G</t>
        </is>
      </c>
      <c r="E1451" t="n">
        <v>18</v>
      </c>
      <c r="F1451" t="n">
        <v>0</v>
      </c>
      <c r="G1451" t="inlineStr">
        <is>
          <t>YES</t>
        </is>
      </c>
      <c r="I1451" t="n">
        <v>0</v>
      </c>
      <c r="J1451" s="31" t="n">
        <v>0</v>
      </c>
      <c r="K1451" s="32" t="n">
        <v>0</v>
      </c>
      <c r="L1451" s="31" t="n">
        <v>0</v>
      </c>
      <c r="M1451" s="48" t="n"/>
      <c r="N1451" s="48" t="n"/>
      <c r="O1451" s="49" t="n"/>
    </row>
    <row r="1452">
      <c r="A1452" s="47" t="inlineStr">
        <is>
          <t>☐</t>
        </is>
      </c>
      <c r="B1452" t="inlineStr">
        <is>
          <t>Jan Skok</t>
        </is>
      </c>
      <c r="C1452" t="inlineStr">
        <is>
          <t>(N/A)</t>
        </is>
      </c>
      <c r="D1452" t="inlineStr">
        <is>
          <t>D</t>
        </is>
      </c>
      <c r="E1452" t="n">
        <v>19</v>
      </c>
      <c r="F1452" t="n">
        <v>0</v>
      </c>
      <c r="G1452" t="inlineStr">
        <is>
          <t>YES</t>
        </is>
      </c>
      <c r="I1452" t="n">
        <v>0</v>
      </c>
      <c r="J1452" s="31" t="n">
        <v>0</v>
      </c>
      <c r="K1452" s="32" t="n">
        <v>0</v>
      </c>
      <c r="L1452" s="31" t="n">
        <v>0</v>
      </c>
      <c r="M1452" s="48" t="n"/>
      <c r="N1452" s="48" t="n"/>
      <c r="O1452" s="49" t="n"/>
      <c r="P1452" t="inlineStr">
        <is>
          <t>no NHL record - import or junior</t>
        </is>
      </c>
    </row>
    <row r="1453">
      <c r="A1453" s="47" t="inlineStr">
        <is>
          <t>☐</t>
        </is>
      </c>
      <c r="B1453" t="inlineStr">
        <is>
          <t>Jan Sprynar</t>
        </is>
      </c>
      <c r="C1453" t="inlineStr">
        <is>
          <t>(N/A)</t>
        </is>
      </c>
      <c r="D1453" t="inlineStr">
        <is>
          <t>F</t>
        </is>
      </c>
      <c r="E1453" t="n">
        <v>21</v>
      </c>
      <c r="F1453" t="n">
        <v>0</v>
      </c>
      <c r="G1453" t="inlineStr">
        <is>
          <t>YES</t>
        </is>
      </c>
      <c r="I1453" t="n">
        <v>0</v>
      </c>
      <c r="J1453" s="31" t="n">
        <v>0</v>
      </c>
      <c r="K1453" s="32" t="n">
        <v>0</v>
      </c>
      <c r="L1453" s="31" t="n">
        <v>0</v>
      </c>
      <c r="M1453" s="48" t="n"/>
      <c r="N1453" s="48" t="n"/>
      <c r="O1453" s="49" t="n"/>
      <c r="P1453" t="inlineStr">
        <is>
          <t>no NHL record - import or junior</t>
        </is>
      </c>
    </row>
    <row r="1454">
      <c r="A1454" s="47" t="inlineStr">
        <is>
          <t>☐</t>
        </is>
      </c>
      <c r="B1454" t="inlineStr">
        <is>
          <t>Jan Spunar</t>
        </is>
      </c>
      <c r="C1454" t="inlineStr">
        <is>
          <t>(N/A)</t>
        </is>
      </c>
      <c r="D1454" t="inlineStr">
        <is>
          <t>G</t>
        </is>
      </c>
      <c r="E1454" t="n">
        <v>22</v>
      </c>
      <c r="F1454" t="n">
        <v>0</v>
      </c>
      <c r="G1454" t="inlineStr">
        <is>
          <t>YES</t>
        </is>
      </c>
      <c r="I1454" t="n">
        <v>0</v>
      </c>
      <c r="J1454" s="31" t="n">
        <v>0</v>
      </c>
      <c r="K1454" s="32" t="n">
        <v>0</v>
      </c>
      <c r="L1454" s="31" t="n">
        <v>0</v>
      </c>
      <c r="M1454" s="48" t="n"/>
      <c r="N1454" s="48" t="n"/>
      <c r="O1454" s="49" t="n"/>
    </row>
    <row r="1455">
      <c r="A1455" s="47" t="inlineStr">
        <is>
          <t>☐</t>
        </is>
      </c>
      <c r="B1455" t="inlineStr">
        <is>
          <t>Jani Lampinen</t>
        </is>
      </c>
      <c r="C1455" t="inlineStr">
        <is>
          <t>(N/A)</t>
        </is>
      </c>
      <c r="D1455" t="inlineStr">
        <is>
          <t>G</t>
        </is>
      </c>
      <c r="E1455" t="n">
        <v>23</v>
      </c>
      <c r="F1455" t="n">
        <v>0</v>
      </c>
      <c r="G1455" t="inlineStr">
        <is>
          <t>YES</t>
        </is>
      </c>
      <c r="I1455" t="n">
        <v>0</v>
      </c>
      <c r="J1455" s="31" t="n">
        <v>0</v>
      </c>
      <c r="K1455" s="32" t="n">
        <v>0</v>
      </c>
      <c r="L1455" s="31" t="n">
        <v>0</v>
      </c>
      <c r="M1455" s="48" t="n"/>
      <c r="N1455" s="48" t="n"/>
      <c r="O1455" s="49" t="n"/>
      <c r="P1455" t="inlineStr">
        <is>
          <t>no NHL record - import or junior</t>
        </is>
      </c>
    </row>
    <row r="1456">
      <c r="A1456" s="47" t="inlineStr">
        <is>
          <t>☐</t>
        </is>
      </c>
      <c r="B1456" t="inlineStr">
        <is>
          <t>Janne Peltonen</t>
        </is>
      </c>
      <c r="C1456" t="inlineStr">
        <is>
          <t>CHI</t>
        </is>
      </c>
      <c r="D1456" t="inlineStr">
        <is>
          <t>D</t>
        </is>
      </c>
      <c r="E1456" t="n">
        <v>21</v>
      </c>
      <c r="F1456" t="n">
        <v>0</v>
      </c>
      <c r="G1456" t="inlineStr">
        <is>
          <t>YES</t>
        </is>
      </c>
      <c r="I1456" t="n">
        <v>0</v>
      </c>
      <c r="J1456" s="31" t="n">
        <v>0</v>
      </c>
      <c r="K1456" s="32" t="n">
        <v>0</v>
      </c>
      <c r="L1456" s="31" t="n">
        <v>0</v>
      </c>
      <c r="M1456" s="48" t="n"/>
      <c r="N1456" s="48" t="n"/>
      <c r="O1456" s="49" t="n"/>
    </row>
    <row r="1457">
      <c r="A1457" s="47" t="inlineStr">
        <is>
          <t>☐</t>
        </is>
      </c>
      <c r="B1457" t="inlineStr">
        <is>
          <t>Jari Kykkanen</t>
        </is>
      </c>
      <c r="C1457" t="inlineStr">
        <is>
          <t>CGY</t>
        </is>
      </c>
      <c r="D1457" t="inlineStr">
        <is>
          <t>G</t>
        </is>
      </c>
      <c r="E1457" t="n">
        <v>22</v>
      </c>
      <c r="F1457" t="n">
        <v>0</v>
      </c>
      <c r="G1457" t="inlineStr">
        <is>
          <t>YES</t>
        </is>
      </c>
      <c r="I1457" t="n">
        <v>0</v>
      </c>
      <c r="J1457" s="31" t="n">
        <v>0</v>
      </c>
      <c r="K1457" s="32" t="n">
        <v>0</v>
      </c>
      <c r="L1457" s="31" t="n">
        <v>0</v>
      </c>
      <c r="M1457" s="48" t="n"/>
      <c r="N1457" s="48" t="n"/>
      <c r="O1457" s="49" t="n"/>
    </row>
    <row r="1458">
      <c r="A1458" s="47" t="inlineStr">
        <is>
          <t>☐</t>
        </is>
      </c>
      <c r="B1458" t="inlineStr">
        <is>
          <t>Jax Dubois</t>
        </is>
      </c>
      <c r="C1458" t="inlineStr">
        <is>
          <t>(N/A)</t>
        </is>
      </c>
      <c r="D1458" t="inlineStr">
        <is>
          <t>F</t>
        </is>
      </c>
      <c r="E1458" t="n">
        <v>23</v>
      </c>
      <c r="F1458" t="n">
        <v>0</v>
      </c>
      <c r="G1458" t="inlineStr">
        <is>
          <t>YES</t>
        </is>
      </c>
      <c r="I1458" t="n">
        <v>0</v>
      </c>
      <c r="J1458" s="31" t="n">
        <v>0</v>
      </c>
      <c r="K1458" s="32" t="n">
        <v>0</v>
      </c>
      <c r="L1458" s="31" t="n">
        <v>0</v>
      </c>
      <c r="M1458" s="48" t="n"/>
      <c r="N1458" s="48" t="n"/>
      <c r="O1458" s="49" t="n"/>
      <c r="P1458" t="inlineStr">
        <is>
          <t>no NHL record - import or junior</t>
        </is>
      </c>
    </row>
    <row r="1459">
      <c r="A1459" s="47" t="inlineStr">
        <is>
          <t>☐</t>
        </is>
      </c>
      <c r="B1459" t="inlineStr">
        <is>
          <t>Jaxsin Vaughan</t>
        </is>
      </c>
      <c r="C1459" t="inlineStr">
        <is>
          <t>ANA</t>
        </is>
      </c>
      <c r="D1459" t="inlineStr">
        <is>
          <t>F</t>
        </is>
      </c>
      <c r="E1459" t="n">
        <v>20</v>
      </c>
      <c r="F1459" t="n">
        <v>0</v>
      </c>
      <c r="G1459" t="inlineStr">
        <is>
          <t>YES</t>
        </is>
      </c>
      <c r="I1459" t="n">
        <v>0</v>
      </c>
      <c r="J1459" s="31" t="n">
        <v>0</v>
      </c>
      <c r="K1459" s="32" t="n">
        <v>0</v>
      </c>
      <c r="L1459" s="31" t="n">
        <v>0</v>
      </c>
      <c r="M1459" s="48" t="n"/>
      <c r="N1459" s="48" t="n"/>
      <c r="O1459" s="49" t="n"/>
    </row>
    <row r="1460">
      <c r="A1460" s="47" t="inlineStr">
        <is>
          <t>☐</t>
        </is>
      </c>
      <c r="B1460" t="inlineStr">
        <is>
          <t>Jayden Kraus</t>
        </is>
      </c>
      <c r="C1460" t="inlineStr">
        <is>
          <t>COL</t>
        </is>
      </c>
      <c r="D1460" t="inlineStr">
        <is>
          <t>G</t>
        </is>
      </c>
      <c r="E1460" t="n">
        <v>19</v>
      </c>
      <c r="F1460" t="n">
        <v>0</v>
      </c>
      <c r="G1460" t="inlineStr">
        <is>
          <t>YES</t>
        </is>
      </c>
      <c r="I1460" t="n">
        <v>0</v>
      </c>
      <c r="J1460" s="31" t="n">
        <v>0</v>
      </c>
      <c r="K1460" s="32" t="n">
        <v>0</v>
      </c>
      <c r="L1460" s="31" t="n">
        <v>0</v>
      </c>
      <c r="M1460" s="48" t="n"/>
      <c r="N1460" s="48" t="n"/>
      <c r="O1460" s="49" t="n"/>
    </row>
    <row r="1461">
      <c r="A1461" s="47" t="inlineStr">
        <is>
          <t>☐</t>
        </is>
      </c>
      <c r="B1461" t="inlineStr">
        <is>
          <t>Jean-Samuel Daigneault</t>
        </is>
      </c>
      <c r="C1461" t="inlineStr">
        <is>
          <t>MTL</t>
        </is>
      </c>
      <c r="D1461" t="inlineStr">
        <is>
          <t>D</t>
        </is>
      </c>
      <c r="E1461" t="n">
        <v>18</v>
      </c>
      <c r="F1461" t="n">
        <v>0</v>
      </c>
      <c r="G1461" t="inlineStr">
        <is>
          <t>YES</t>
        </is>
      </c>
      <c r="H1461" t="n">
        <v>221</v>
      </c>
      <c r="I1461" t="n">
        <v>0</v>
      </c>
      <c r="J1461" s="31" t="n">
        <v>0</v>
      </c>
      <c r="K1461" s="32" t="n">
        <v>0</v>
      </c>
      <c r="L1461" s="31" t="n">
        <v>0</v>
      </c>
      <c r="M1461" s="48" t="n"/>
      <c r="N1461" s="48" t="n"/>
      <c r="O1461" s="49" t="n"/>
    </row>
    <row r="1462">
      <c r="A1462" s="47" t="inlineStr">
        <is>
          <t>☐</t>
        </is>
      </c>
      <c r="B1462" t="inlineStr">
        <is>
          <t>Jens Auke Hoekstra</t>
        </is>
      </c>
      <c r="C1462" t="inlineStr">
        <is>
          <t>(N/A)</t>
        </is>
      </c>
      <c r="D1462" t="inlineStr">
        <is>
          <t>G</t>
        </is>
      </c>
      <c r="E1462" t="n">
        <v>22</v>
      </c>
      <c r="F1462" t="n">
        <v>0</v>
      </c>
      <c r="G1462" t="inlineStr">
        <is>
          <t>YES</t>
        </is>
      </c>
      <c r="I1462" t="n">
        <v>0</v>
      </c>
      <c r="J1462" s="31" t="n">
        <v>0</v>
      </c>
      <c r="K1462" s="32" t="n">
        <v>0</v>
      </c>
      <c r="L1462" s="31" t="n">
        <v>0</v>
      </c>
      <c r="M1462" s="48" t="n"/>
      <c r="N1462" s="48" t="n"/>
      <c r="O1462" s="49" t="n"/>
      <c r="P1462" t="inlineStr">
        <is>
          <t>no NHL record - import or junior</t>
        </is>
      </c>
    </row>
    <row r="1463">
      <c r="A1463" s="47" t="inlineStr">
        <is>
          <t>☐</t>
        </is>
      </c>
      <c r="B1463" t="inlineStr">
        <is>
          <t>Jere Lassila</t>
        </is>
      </c>
      <c r="C1463" t="inlineStr">
        <is>
          <t>(N/A)</t>
        </is>
      </c>
      <c r="D1463" t="inlineStr">
        <is>
          <t>F</t>
        </is>
      </c>
      <c r="E1463" t="n">
        <v>22</v>
      </c>
      <c r="F1463" t="n">
        <v>0</v>
      </c>
      <c r="G1463" t="inlineStr">
        <is>
          <t>YES</t>
        </is>
      </c>
      <c r="I1463" t="n">
        <v>0</v>
      </c>
      <c r="J1463" s="31" t="n">
        <v>0</v>
      </c>
      <c r="K1463" s="32" t="n">
        <v>0</v>
      </c>
      <c r="L1463" s="31" t="n">
        <v>0</v>
      </c>
      <c r="M1463" s="48" t="n"/>
      <c r="N1463" s="48" t="n"/>
      <c r="O1463" s="49" t="n"/>
      <c r="P1463" t="inlineStr">
        <is>
          <t>no NHL record - import or junior</t>
        </is>
      </c>
    </row>
    <row r="1464">
      <c r="A1464" s="47" t="inlineStr">
        <is>
          <t>☐</t>
        </is>
      </c>
      <c r="B1464" t="inlineStr">
        <is>
          <t>Jere Somervuori</t>
        </is>
      </c>
      <c r="C1464" t="inlineStr">
        <is>
          <t>(N/A)</t>
        </is>
      </c>
      <c r="D1464" t="inlineStr">
        <is>
          <t>F</t>
        </is>
      </c>
      <c r="E1464" t="n">
        <v>19</v>
      </c>
      <c r="F1464" t="n">
        <v>0</v>
      </c>
      <c r="G1464" t="inlineStr">
        <is>
          <t>YES</t>
        </is>
      </c>
      <c r="I1464" t="n">
        <v>0</v>
      </c>
      <c r="J1464" s="31" t="n">
        <v>0</v>
      </c>
      <c r="K1464" s="32" t="n">
        <v>0</v>
      </c>
      <c r="L1464" s="31" t="n">
        <v>0</v>
      </c>
      <c r="M1464" s="48" t="n"/>
      <c r="N1464" s="48" t="n"/>
      <c r="O1464" s="49" t="n"/>
      <c r="P1464" t="inlineStr">
        <is>
          <t>no NHL record - import or junior</t>
        </is>
      </c>
    </row>
    <row r="1465">
      <c r="A1465" s="47" t="inlineStr">
        <is>
          <t>☐</t>
        </is>
      </c>
      <c r="B1465" t="inlineStr">
        <is>
          <t>Jeremi Tammela</t>
        </is>
      </c>
      <c r="C1465" t="inlineStr">
        <is>
          <t>(N/A)</t>
        </is>
      </c>
      <c r="D1465" t="inlineStr">
        <is>
          <t>F</t>
        </is>
      </c>
      <c r="E1465" t="n">
        <v>23</v>
      </c>
      <c r="F1465" t="n">
        <v>0</v>
      </c>
      <c r="G1465" t="inlineStr">
        <is>
          <t>YES</t>
        </is>
      </c>
      <c r="I1465" t="n">
        <v>0</v>
      </c>
      <c r="J1465" s="31" t="n">
        <v>0</v>
      </c>
      <c r="K1465" s="32" t="n">
        <v>0</v>
      </c>
      <c r="L1465" s="31" t="n">
        <v>0</v>
      </c>
      <c r="M1465" s="48" t="n"/>
      <c r="N1465" s="48" t="n"/>
      <c r="O1465" s="49" t="n"/>
      <c r="P1465" t="inlineStr">
        <is>
          <t>no NHL record - import or junior</t>
        </is>
      </c>
    </row>
    <row r="1466">
      <c r="A1466" s="47" t="inlineStr">
        <is>
          <t>☐</t>
        </is>
      </c>
      <c r="B1466" t="inlineStr">
        <is>
          <t>Jeremy Langlois</t>
        </is>
      </c>
      <c r="C1466" t="inlineStr">
        <is>
          <t>UTA</t>
        </is>
      </c>
      <c r="D1466" t="inlineStr">
        <is>
          <t>D</t>
        </is>
      </c>
      <c r="E1466" t="n">
        <v>22</v>
      </c>
      <c r="F1466" t="n">
        <v>0</v>
      </c>
      <c r="G1466" t="inlineStr">
        <is>
          <t>YES</t>
        </is>
      </c>
      <c r="I1466" t="n">
        <v>0</v>
      </c>
      <c r="J1466" s="31" t="n">
        <v>0</v>
      </c>
      <c r="K1466" s="32" t="n">
        <v>0</v>
      </c>
      <c r="L1466" s="31" t="n">
        <v>0</v>
      </c>
      <c r="M1466" s="48" t="n"/>
      <c r="N1466" s="48" t="n"/>
      <c r="O1466" s="49" t="n"/>
    </row>
    <row r="1467">
      <c r="A1467" s="47" t="inlineStr">
        <is>
          <t>☐</t>
        </is>
      </c>
      <c r="B1467" t="inlineStr">
        <is>
          <t>Jeremy Wilmer</t>
        </is>
      </c>
      <c r="C1467" t="inlineStr">
        <is>
          <t>(N/A)</t>
        </is>
      </c>
      <c r="D1467" t="inlineStr">
        <is>
          <t>F</t>
        </is>
      </c>
      <c r="E1467" t="n">
        <v>23</v>
      </c>
      <c r="F1467" t="n">
        <v>0</v>
      </c>
      <c r="G1467" t="inlineStr">
        <is>
          <t>YES</t>
        </is>
      </c>
      <c r="I1467" t="n">
        <v>0</v>
      </c>
      <c r="J1467" s="31" t="n">
        <v>0</v>
      </c>
      <c r="K1467" s="32" t="n">
        <v>0</v>
      </c>
      <c r="L1467" s="31" t="n">
        <v>0</v>
      </c>
      <c r="M1467" s="48" t="n"/>
      <c r="N1467" s="48" t="n"/>
      <c r="O1467" s="49" t="n"/>
    </row>
    <row r="1468">
      <c r="A1468" s="47" t="inlineStr">
        <is>
          <t>☐</t>
        </is>
      </c>
      <c r="B1468" t="inlineStr">
        <is>
          <t>Jesperi Kotajarvi</t>
        </is>
      </c>
      <c r="C1468" t="inlineStr">
        <is>
          <t>(N/A)</t>
        </is>
      </c>
      <c r="D1468" t="inlineStr">
        <is>
          <t>D</t>
        </is>
      </c>
      <c r="E1468" t="n">
        <v>19</v>
      </c>
      <c r="F1468" t="n">
        <v>0</v>
      </c>
      <c r="G1468" t="inlineStr">
        <is>
          <t>YES</t>
        </is>
      </c>
      <c r="I1468" t="n">
        <v>0</v>
      </c>
      <c r="J1468" s="31" t="n">
        <v>0</v>
      </c>
      <c r="K1468" s="32" t="n">
        <v>0</v>
      </c>
      <c r="L1468" s="31" t="n">
        <v>0</v>
      </c>
      <c r="M1468" s="48" t="n"/>
      <c r="N1468" s="48" t="n"/>
      <c r="O1468" s="49" t="n"/>
      <c r="P1468" t="inlineStr">
        <is>
          <t>no NHL record - import or junior</t>
        </is>
      </c>
    </row>
    <row r="1469">
      <c r="A1469" s="47" t="inlineStr">
        <is>
          <t>☐</t>
        </is>
      </c>
      <c r="B1469" t="inlineStr">
        <is>
          <t>Jesse Sanche</t>
        </is>
      </c>
      <c r="C1469" t="inlineStr">
        <is>
          <t>(N/A)</t>
        </is>
      </c>
      <c r="D1469" t="inlineStr">
        <is>
          <t>G</t>
        </is>
      </c>
      <c r="E1469" t="n">
        <v>20</v>
      </c>
      <c r="F1469" t="n">
        <v>0</v>
      </c>
      <c r="G1469" t="inlineStr">
        <is>
          <t>YES</t>
        </is>
      </c>
      <c r="I1469" t="n">
        <v>0</v>
      </c>
      <c r="J1469" s="31" t="n">
        <v>0</v>
      </c>
      <c r="K1469" s="32" t="n">
        <v>0</v>
      </c>
      <c r="L1469" s="31" t="n">
        <v>0</v>
      </c>
      <c r="M1469" s="48" t="n"/>
      <c r="N1469" s="48" t="n"/>
      <c r="O1469" s="49" t="n"/>
      <c r="P1469" t="inlineStr">
        <is>
          <t>no NHL record - import or junior</t>
        </is>
      </c>
    </row>
    <row r="1470">
      <c r="A1470" s="47" t="inlineStr">
        <is>
          <t>☐</t>
        </is>
      </c>
      <c r="B1470" t="inlineStr">
        <is>
          <t>Jet Kwajah</t>
        </is>
      </c>
      <c r="C1470" t="inlineStr">
        <is>
          <t>(N/A)</t>
        </is>
      </c>
      <c r="D1470" t="inlineStr">
        <is>
          <t>D</t>
        </is>
      </c>
      <c r="E1470" t="n">
        <v>18</v>
      </c>
      <c r="F1470" t="n">
        <v>0</v>
      </c>
      <c r="G1470" t="inlineStr">
        <is>
          <t>YES</t>
        </is>
      </c>
      <c r="I1470" t="n">
        <v>0</v>
      </c>
      <c r="J1470" s="31" t="n">
        <v>0</v>
      </c>
      <c r="K1470" s="32" t="n">
        <v>0</v>
      </c>
      <c r="L1470" s="31" t="n">
        <v>0</v>
      </c>
      <c r="M1470" s="48" t="n"/>
      <c r="N1470" s="48" t="n"/>
      <c r="O1470" s="49" t="n"/>
      <c r="P1470" t="inlineStr">
        <is>
          <t>no NHL record - import or junior</t>
        </is>
      </c>
    </row>
    <row r="1471">
      <c r="A1471" s="47" t="inlineStr">
        <is>
          <t>☐</t>
        </is>
      </c>
      <c r="B1471" t="inlineStr">
        <is>
          <t>Jiko Laitinen</t>
        </is>
      </c>
      <c r="C1471" t="inlineStr">
        <is>
          <t>(N/A)</t>
        </is>
      </c>
      <c r="D1471" t="inlineStr">
        <is>
          <t>F</t>
        </is>
      </c>
      <c r="E1471" t="n">
        <v>18</v>
      </c>
      <c r="F1471" t="n">
        <v>0</v>
      </c>
      <c r="G1471" t="inlineStr">
        <is>
          <t>YES</t>
        </is>
      </c>
      <c r="I1471" t="n">
        <v>0</v>
      </c>
      <c r="J1471" s="31" t="n">
        <v>0</v>
      </c>
      <c r="K1471" s="32" t="n">
        <v>0</v>
      </c>
      <c r="L1471" s="31" t="n">
        <v>0</v>
      </c>
      <c r="M1471" s="48" t="n"/>
      <c r="N1471" s="48" t="n"/>
      <c r="O1471" s="49" t="n"/>
      <c r="P1471" t="inlineStr">
        <is>
          <t>no NHL record - import or junior</t>
        </is>
      </c>
    </row>
    <row r="1472">
      <c r="A1472" s="47" t="inlineStr">
        <is>
          <t>☐</t>
        </is>
      </c>
      <c r="B1472" t="inlineStr">
        <is>
          <t>Jimi Suomi</t>
        </is>
      </c>
      <c r="C1472" t="inlineStr">
        <is>
          <t>(N/A)</t>
        </is>
      </c>
      <c r="D1472" t="inlineStr">
        <is>
          <t>D</t>
        </is>
      </c>
      <c r="E1472" t="n">
        <v>23</v>
      </c>
      <c r="F1472" t="n">
        <v>0</v>
      </c>
      <c r="G1472" t="inlineStr">
        <is>
          <t>YES</t>
        </is>
      </c>
      <c r="I1472" t="n">
        <v>0</v>
      </c>
      <c r="J1472" s="31" t="n">
        <v>0</v>
      </c>
      <c r="K1472" s="32" t="n">
        <v>0</v>
      </c>
      <c r="L1472" s="31" t="n">
        <v>0</v>
      </c>
      <c r="M1472" s="48" t="n"/>
      <c r="N1472" s="48" t="n"/>
      <c r="O1472" s="49" t="n"/>
      <c r="P1472" t="inlineStr">
        <is>
          <t>no NHL record - import or junior</t>
        </is>
      </c>
    </row>
    <row r="1473">
      <c r="A1473" s="47" t="inlineStr">
        <is>
          <t>☐</t>
        </is>
      </c>
      <c r="B1473" t="inlineStr">
        <is>
          <t>Jimmy Rieber</t>
        </is>
      </c>
      <c r="C1473" t="inlineStr">
        <is>
          <t>ANA</t>
        </is>
      </c>
      <c r="D1473" t="inlineStr">
        <is>
          <t>D</t>
        </is>
      </c>
      <c r="E1473" t="n">
        <v>18</v>
      </c>
      <c r="F1473" t="n">
        <v>0</v>
      </c>
      <c r="G1473" t="inlineStr">
        <is>
          <t>YES</t>
        </is>
      </c>
      <c r="H1473" t="n">
        <v>210</v>
      </c>
      <c r="I1473" t="n">
        <v>0</v>
      </c>
      <c r="J1473" s="31" t="n">
        <v>0</v>
      </c>
      <c r="K1473" s="32" t="n">
        <v>0</v>
      </c>
      <c r="L1473" s="31" t="n">
        <v>0</v>
      </c>
      <c r="M1473" s="48" t="n"/>
      <c r="N1473" s="48" t="n"/>
      <c r="O1473" s="49" t="n"/>
    </row>
    <row r="1474">
      <c r="A1474" s="47" t="inlineStr">
        <is>
          <t>☐</t>
        </is>
      </c>
      <c r="B1474" t="inlineStr">
        <is>
          <t>Jiri Kamas</t>
        </is>
      </c>
      <c r="C1474" t="inlineStr">
        <is>
          <t>(N/A)</t>
        </is>
      </c>
      <c r="D1474" t="inlineStr">
        <is>
          <t>D</t>
        </is>
      </c>
      <c r="E1474" t="n">
        <v>18</v>
      </c>
      <c r="F1474" t="n">
        <v>0</v>
      </c>
      <c r="G1474" t="inlineStr">
        <is>
          <t>YES</t>
        </is>
      </c>
      <c r="I1474" t="n">
        <v>0</v>
      </c>
      <c r="J1474" s="31" t="n">
        <v>0</v>
      </c>
      <c r="K1474" s="32" t="n">
        <v>0</v>
      </c>
      <c r="L1474" s="31" t="n">
        <v>0</v>
      </c>
      <c r="M1474" s="48" t="n"/>
      <c r="N1474" s="48" t="n"/>
      <c r="O1474" s="49" t="n"/>
      <c r="P1474" t="inlineStr">
        <is>
          <t>no NHL record - import or junior</t>
        </is>
      </c>
    </row>
    <row r="1475">
      <c r="A1475" s="47" t="inlineStr">
        <is>
          <t>☐</t>
        </is>
      </c>
      <c r="B1475" t="inlineStr">
        <is>
          <t>Jiri Tichacek</t>
        </is>
      </c>
      <c r="C1475" t="inlineStr">
        <is>
          <t>(N/A)</t>
        </is>
      </c>
      <c r="D1475" t="inlineStr">
        <is>
          <t>D</t>
        </is>
      </c>
      <c r="E1475" t="n">
        <v>23</v>
      </c>
      <c r="F1475" t="n">
        <v>0</v>
      </c>
      <c r="G1475" t="inlineStr">
        <is>
          <t>YES</t>
        </is>
      </c>
      <c r="I1475" t="n">
        <v>0</v>
      </c>
      <c r="J1475" s="31" t="n">
        <v>0</v>
      </c>
      <c r="K1475" s="32" t="n">
        <v>0</v>
      </c>
      <c r="L1475" s="31" t="n">
        <v>0</v>
      </c>
      <c r="M1475" s="48" t="n"/>
      <c r="N1475" s="48" t="n"/>
      <c r="O1475" s="49" t="n"/>
    </row>
    <row r="1476">
      <c r="A1476" s="47" t="inlineStr">
        <is>
          <t>☐</t>
        </is>
      </c>
      <c r="B1476" t="inlineStr">
        <is>
          <t>Jiro Frilander</t>
        </is>
      </c>
      <c r="C1476" t="inlineStr">
        <is>
          <t>(N/A)</t>
        </is>
      </c>
      <c r="D1476" t="inlineStr">
        <is>
          <t>F</t>
        </is>
      </c>
      <c r="E1476" t="n">
        <v>22</v>
      </c>
      <c r="F1476" t="n">
        <v>0</v>
      </c>
      <c r="G1476" t="inlineStr">
        <is>
          <t>YES</t>
        </is>
      </c>
      <c r="I1476" t="n">
        <v>0</v>
      </c>
      <c r="J1476" s="31" t="n">
        <v>0</v>
      </c>
      <c r="K1476" s="32" t="n">
        <v>0</v>
      </c>
      <c r="L1476" s="31" t="n">
        <v>0</v>
      </c>
      <c r="M1476" s="48" t="n"/>
      <c r="N1476" s="48" t="n"/>
      <c r="O1476" s="49" t="n"/>
      <c r="P1476" t="inlineStr">
        <is>
          <t>no NHL record - import or junior</t>
        </is>
      </c>
    </row>
    <row r="1477">
      <c r="A1477" s="47" t="inlineStr">
        <is>
          <t>☐</t>
        </is>
      </c>
      <c r="B1477" t="inlineStr">
        <is>
          <t>Joby Baumuller</t>
        </is>
      </c>
      <c r="C1477" t="inlineStr">
        <is>
          <t>(N/A)</t>
        </is>
      </c>
      <c r="D1477" t="inlineStr">
        <is>
          <t>F</t>
        </is>
      </c>
      <c r="E1477" t="n">
        <v>19</v>
      </c>
      <c r="F1477" t="n">
        <v>0</v>
      </c>
      <c r="G1477" t="inlineStr">
        <is>
          <t>YES</t>
        </is>
      </c>
      <c r="I1477" t="n">
        <v>0</v>
      </c>
      <c r="J1477" s="31" t="n">
        <v>0</v>
      </c>
      <c r="K1477" s="32" t="n">
        <v>0</v>
      </c>
      <c r="L1477" s="31" t="n">
        <v>0</v>
      </c>
      <c r="M1477" s="48" t="n"/>
      <c r="N1477" s="48" t="n"/>
      <c r="O1477" s="49" t="n"/>
    </row>
    <row r="1478">
      <c r="A1478" s="47" t="inlineStr">
        <is>
          <t>☐</t>
        </is>
      </c>
      <c r="B1478" t="inlineStr">
        <is>
          <t>Joe Fleming</t>
        </is>
      </c>
      <c r="C1478" t="inlineStr">
        <is>
          <t>VGK</t>
        </is>
      </c>
      <c r="D1478" t="inlineStr">
        <is>
          <t>D</t>
        </is>
      </c>
      <c r="E1478" t="n">
        <v>23</v>
      </c>
      <c r="F1478" t="n">
        <v>0</v>
      </c>
      <c r="G1478" t="inlineStr">
        <is>
          <t>YES</t>
        </is>
      </c>
      <c r="I1478" t="n">
        <v>0</v>
      </c>
      <c r="J1478" s="31" t="n">
        <v>0</v>
      </c>
      <c r="K1478" s="32" t="n">
        <v>0</v>
      </c>
      <c r="L1478" s="31" t="n">
        <v>0</v>
      </c>
      <c r="M1478" s="48" t="n"/>
      <c r="N1478" s="48" t="n"/>
      <c r="O1478" s="49" t="n"/>
    </row>
    <row r="1479">
      <c r="A1479" s="47" t="inlineStr">
        <is>
          <t>☐</t>
        </is>
      </c>
      <c r="B1479" t="inlineStr">
        <is>
          <t>Joe Palodichuk</t>
        </is>
      </c>
      <c r="C1479" t="inlineStr">
        <is>
          <t>(N/A)</t>
        </is>
      </c>
      <c r="D1479" t="inlineStr">
        <is>
          <t>D</t>
        </is>
      </c>
      <c r="E1479" t="n">
        <v>23</v>
      </c>
      <c r="F1479" t="n">
        <v>0</v>
      </c>
      <c r="G1479" t="inlineStr">
        <is>
          <t>YES</t>
        </is>
      </c>
      <c r="I1479" t="n">
        <v>0</v>
      </c>
      <c r="J1479" s="31" t="n">
        <v>0</v>
      </c>
      <c r="K1479" s="32" t="n">
        <v>0</v>
      </c>
      <c r="L1479" s="31" t="n">
        <v>0</v>
      </c>
      <c r="M1479" s="48" t="n"/>
      <c r="N1479" s="48" t="n"/>
      <c r="O1479" s="49" t="n"/>
      <c r="P1479" t="inlineStr">
        <is>
          <t>no NHL record - import or junior</t>
        </is>
      </c>
    </row>
    <row r="1480">
      <c r="A1480" s="47" t="inlineStr">
        <is>
          <t>☐</t>
        </is>
      </c>
      <c r="B1480" t="inlineStr">
        <is>
          <t>Joel Jonsson</t>
        </is>
      </c>
      <c r="C1480" t="inlineStr">
        <is>
          <t>(N/A)</t>
        </is>
      </c>
      <c r="D1480" t="inlineStr">
        <is>
          <t>F</t>
        </is>
      </c>
      <c r="E1480" t="n">
        <v>22</v>
      </c>
      <c r="F1480" t="n">
        <v>0</v>
      </c>
      <c r="G1480" t="inlineStr">
        <is>
          <t>YES</t>
        </is>
      </c>
      <c r="I1480" t="n">
        <v>0</v>
      </c>
      <c r="J1480" s="31" t="n">
        <v>0</v>
      </c>
      <c r="K1480" s="32" t="n">
        <v>0</v>
      </c>
      <c r="L1480" s="31" t="n">
        <v>0</v>
      </c>
      <c r="M1480" s="48" t="n"/>
      <c r="N1480" s="48" t="n"/>
      <c r="O1480" s="49" t="n"/>
      <c r="P1480" t="inlineStr">
        <is>
          <t>no NHL record - import or junior</t>
        </is>
      </c>
    </row>
    <row r="1481">
      <c r="A1481" s="47" t="inlineStr">
        <is>
          <t>☐</t>
        </is>
      </c>
      <c r="B1481" t="inlineStr">
        <is>
          <t>Joel Ratkovic Berndtsson</t>
        </is>
      </c>
      <c r="C1481" t="inlineStr">
        <is>
          <t>BUF</t>
        </is>
      </c>
      <c r="D1481" t="inlineStr">
        <is>
          <t>F</t>
        </is>
      </c>
      <c r="E1481" t="n">
        <v>22</v>
      </c>
      <c r="F1481" t="n">
        <v>0</v>
      </c>
      <c r="G1481" t="inlineStr">
        <is>
          <t>YES</t>
        </is>
      </c>
      <c r="I1481" t="n">
        <v>0</v>
      </c>
      <c r="J1481" s="31" t="n">
        <v>0</v>
      </c>
      <c r="K1481" s="32" t="n">
        <v>0</v>
      </c>
      <c r="L1481" s="31" t="n">
        <v>0</v>
      </c>
      <c r="M1481" s="48" t="n"/>
      <c r="N1481" s="48" t="n"/>
      <c r="O1481" s="49" t="n"/>
    </row>
    <row r="1482">
      <c r="A1482" s="47" t="inlineStr">
        <is>
          <t>☐</t>
        </is>
      </c>
      <c r="B1482" t="inlineStr">
        <is>
          <t>Joel Svensson</t>
        </is>
      </c>
      <c r="C1482" t="inlineStr">
        <is>
          <t>CHI</t>
        </is>
      </c>
      <c r="D1482" t="inlineStr">
        <is>
          <t>F</t>
        </is>
      </c>
      <c r="E1482" t="n">
        <v>21</v>
      </c>
      <c r="F1482" t="n">
        <v>0</v>
      </c>
      <c r="G1482" t="inlineStr">
        <is>
          <t>YES</t>
        </is>
      </c>
      <c r="I1482" t="n">
        <v>0</v>
      </c>
      <c r="J1482" s="31" t="n">
        <v>0</v>
      </c>
      <c r="K1482" s="32" t="n">
        <v>0</v>
      </c>
      <c r="L1482" s="31" t="n">
        <v>0</v>
      </c>
      <c r="M1482" s="48" t="n"/>
      <c r="N1482" s="48" t="n"/>
      <c r="O1482" s="49" t="n"/>
    </row>
    <row r="1483">
      <c r="A1483" s="47" t="inlineStr">
        <is>
          <t>☐</t>
        </is>
      </c>
      <c r="B1483" t="inlineStr">
        <is>
          <t>Joel Tarvainen</t>
        </is>
      </c>
      <c r="C1483" t="inlineStr">
        <is>
          <t>(N/A)</t>
        </is>
      </c>
      <c r="D1483" t="inlineStr">
        <is>
          <t>D</t>
        </is>
      </c>
      <c r="E1483" t="n">
        <v>18</v>
      </c>
      <c r="F1483" t="n">
        <v>0</v>
      </c>
      <c r="G1483" t="inlineStr">
        <is>
          <t>YES</t>
        </is>
      </c>
      <c r="I1483" t="n">
        <v>0</v>
      </c>
      <c r="J1483" s="31" t="n">
        <v>0</v>
      </c>
      <c r="K1483" s="32" t="n">
        <v>0</v>
      </c>
      <c r="L1483" s="31" t="n">
        <v>0</v>
      </c>
      <c r="M1483" s="48" t="n"/>
      <c r="N1483" s="48" t="n"/>
      <c r="O1483" s="49" t="n"/>
      <c r="P1483" t="inlineStr">
        <is>
          <t>no NHL record - import or junior</t>
        </is>
      </c>
    </row>
    <row r="1484">
      <c r="A1484" s="47" t="inlineStr">
        <is>
          <t>☐</t>
        </is>
      </c>
      <c r="B1484" t="inlineStr">
        <is>
          <t>Joey Sylvester</t>
        </is>
      </c>
      <c r="C1484" t="inlineStr">
        <is>
          <t>(N/A)</t>
        </is>
      </c>
      <c r="D1484" t="inlineStr">
        <is>
          <t>D</t>
        </is>
      </c>
      <c r="E1484" t="n">
        <v>21</v>
      </c>
      <c r="F1484" t="n">
        <v>0</v>
      </c>
      <c r="G1484" t="inlineStr">
        <is>
          <t>YES</t>
        </is>
      </c>
      <c r="I1484" t="n">
        <v>0</v>
      </c>
      <c r="J1484" s="31" t="n">
        <v>0</v>
      </c>
      <c r="K1484" s="32" t="n">
        <v>0</v>
      </c>
      <c r="L1484" s="31" t="n">
        <v>0</v>
      </c>
      <c r="M1484" s="48" t="n"/>
      <c r="N1484" s="48" t="n"/>
      <c r="O1484" s="49" t="n"/>
      <c r="P1484" t="inlineStr">
        <is>
          <t>no NHL record - import or junior</t>
        </is>
      </c>
    </row>
    <row r="1485">
      <c r="A1485" s="47" t="inlineStr">
        <is>
          <t>☐</t>
        </is>
      </c>
      <c r="B1485" t="inlineStr">
        <is>
          <t>John Stout</t>
        </is>
      </c>
      <c r="C1485" t="inlineStr">
        <is>
          <t>(N/A)</t>
        </is>
      </c>
      <c r="D1485" t="inlineStr">
        <is>
          <t>D</t>
        </is>
      </c>
      <c r="E1485" t="n">
        <v>20</v>
      </c>
      <c r="F1485" t="n">
        <v>0</v>
      </c>
      <c r="G1485" t="inlineStr">
        <is>
          <t>YES</t>
        </is>
      </c>
      <c r="I1485" t="n">
        <v>0</v>
      </c>
      <c r="J1485" s="31" t="n">
        <v>0</v>
      </c>
      <c r="K1485" s="32" t="n">
        <v>0</v>
      </c>
      <c r="L1485" s="31" t="n">
        <v>0</v>
      </c>
      <c r="M1485" s="48" t="n"/>
      <c r="N1485" s="48" t="n"/>
      <c r="O1485" s="49" t="n"/>
      <c r="P1485" t="inlineStr">
        <is>
          <t>no NHL record - import or junior</t>
        </is>
      </c>
    </row>
    <row r="1486">
      <c r="A1486" s="47" t="inlineStr">
        <is>
          <t>☐</t>
        </is>
      </c>
      <c r="B1486" t="inlineStr">
        <is>
          <t>Johnny Hicks</t>
        </is>
      </c>
      <c r="C1486" t="inlineStr">
        <is>
          <t>(N/A)</t>
        </is>
      </c>
      <c r="D1486" t="inlineStr">
        <is>
          <t>G</t>
        </is>
      </c>
      <c r="E1486" t="n">
        <v>21</v>
      </c>
      <c r="F1486" t="n">
        <v>0</v>
      </c>
      <c r="G1486" t="inlineStr">
        <is>
          <t>YES</t>
        </is>
      </c>
      <c r="I1486" t="n">
        <v>0</v>
      </c>
      <c r="J1486" s="31" t="n">
        <v>0</v>
      </c>
      <c r="K1486" s="32" t="n">
        <v>0</v>
      </c>
      <c r="L1486" s="31" t="n">
        <v>0</v>
      </c>
      <c r="M1486" s="48" t="n"/>
      <c r="N1486" s="48" t="n"/>
      <c r="O1486" s="49" t="n"/>
      <c r="P1486" t="inlineStr">
        <is>
          <t>no NHL record - import or junior</t>
        </is>
      </c>
    </row>
    <row r="1487">
      <c r="A1487" s="47" t="inlineStr">
        <is>
          <t>☐</t>
        </is>
      </c>
      <c r="B1487" t="inlineStr">
        <is>
          <t>Jonathan Fauchon</t>
        </is>
      </c>
      <c r="C1487" t="inlineStr">
        <is>
          <t>(N/A)</t>
        </is>
      </c>
      <c r="D1487" t="inlineStr">
        <is>
          <t>F</t>
        </is>
      </c>
      <c r="E1487" t="n">
        <v>22</v>
      </c>
      <c r="F1487" t="n">
        <v>0</v>
      </c>
      <c r="G1487" t="inlineStr">
        <is>
          <t>YES</t>
        </is>
      </c>
      <c r="I1487" t="n">
        <v>0</v>
      </c>
      <c r="J1487" s="31" t="n">
        <v>0</v>
      </c>
      <c r="K1487" s="32" t="n">
        <v>0</v>
      </c>
      <c r="L1487" s="31" t="n">
        <v>0</v>
      </c>
      <c r="M1487" s="48" t="n"/>
      <c r="N1487" s="48" t="n"/>
      <c r="O1487" s="49" t="n"/>
    </row>
    <row r="1488">
      <c r="A1488" s="47" t="inlineStr">
        <is>
          <t>☐</t>
        </is>
      </c>
      <c r="B1488" t="inlineStr">
        <is>
          <t>Jordan Duguay</t>
        </is>
      </c>
      <c r="C1488" t="inlineStr">
        <is>
          <t>(N/A)</t>
        </is>
      </c>
      <c r="D1488" t="inlineStr">
        <is>
          <t>F</t>
        </is>
      </c>
      <c r="E1488" t="n">
        <v>18</v>
      </c>
      <c r="F1488" t="n">
        <v>0</v>
      </c>
      <c r="G1488" t="inlineStr">
        <is>
          <t>YES</t>
        </is>
      </c>
      <c r="I1488" t="n">
        <v>0</v>
      </c>
      <c r="J1488" s="31" t="n">
        <v>0</v>
      </c>
      <c r="K1488" s="32" t="n">
        <v>0</v>
      </c>
      <c r="L1488" s="31" t="n">
        <v>0</v>
      </c>
      <c r="M1488" s="48" t="n"/>
      <c r="N1488" s="48" t="n"/>
      <c r="O1488" s="49" t="n"/>
    </row>
    <row r="1489">
      <c r="A1489" s="47" t="inlineStr">
        <is>
          <t>☐</t>
        </is>
      </c>
      <c r="B1489" t="inlineStr">
        <is>
          <t>Jordan Gavin</t>
        </is>
      </c>
      <c r="C1489" t="inlineStr">
        <is>
          <t>(N/A)</t>
        </is>
      </c>
      <c r="D1489" t="inlineStr">
        <is>
          <t>F</t>
        </is>
      </c>
      <c r="E1489" t="n">
        <v>19</v>
      </c>
      <c r="F1489" t="n">
        <v>0</v>
      </c>
      <c r="G1489" t="inlineStr">
        <is>
          <t>YES</t>
        </is>
      </c>
      <c r="I1489" t="n">
        <v>0</v>
      </c>
      <c r="J1489" s="31" t="n">
        <v>0</v>
      </c>
      <c r="K1489" s="32" t="n">
        <v>0</v>
      </c>
      <c r="L1489" s="31" t="n">
        <v>0</v>
      </c>
      <c r="M1489" s="48" t="n"/>
      <c r="N1489" s="48" t="n"/>
      <c r="O1489" s="49" t="n"/>
      <c r="P1489" t="inlineStr">
        <is>
          <t>no NHL record - import or junior</t>
        </is>
      </c>
    </row>
    <row r="1490">
      <c r="A1490" s="47" t="inlineStr">
        <is>
          <t>☐</t>
        </is>
      </c>
      <c r="B1490" t="inlineStr">
        <is>
          <t>Jordan Tourigny</t>
        </is>
      </c>
      <c r="C1490" t="inlineStr">
        <is>
          <t>MIN</t>
        </is>
      </c>
      <c r="D1490" t="inlineStr">
        <is>
          <t>D</t>
        </is>
      </c>
      <c r="E1490" t="n">
        <v>21</v>
      </c>
      <c r="F1490" t="n">
        <v>0</v>
      </c>
      <c r="G1490" t="inlineStr">
        <is>
          <t>YES</t>
        </is>
      </c>
      <c r="I1490" t="n">
        <v>0</v>
      </c>
      <c r="J1490" s="31" t="n">
        <v>0</v>
      </c>
      <c r="K1490" s="32" t="n">
        <v>0</v>
      </c>
      <c r="L1490" s="31" t="n">
        <v>0</v>
      </c>
      <c r="M1490" s="48" t="n"/>
      <c r="N1490" s="48" t="n"/>
      <c r="O1490" s="49" t="n"/>
    </row>
    <row r="1491">
      <c r="A1491" s="47" t="inlineStr">
        <is>
          <t>☐</t>
        </is>
      </c>
      <c r="B1491" t="inlineStr">
        <is>
          <t>Jorgen Nyhus Myhre</t>
        </is>
      </c>
      <c r="C1491" t="inlineStr">
        <is>
          <t>(N/A)</t>
        </is>
      </c>
      <c r="D1491" t="inlineStr">
        <is>
          <t>F</t>
        </is>
      </c>
      <c r="E1491" t="n">
        <v>19</v>
      </c>
      <c r="F1491" t="n">
        <v>0</v>
      </c>
      <c r="G1491" t="inlineStr">
        <is>
          <t>YES</t>
        </is>
      </c>
      <c r="I1491" t="n">
        <v>0</v>
      </c>
      <c r="J1491" s="31" t="n">
        <v>0</v>
      </c>
      <c r="K1491" s="32" t="n">
        <v>0</v>
      </c>
      <c r="L1491" s="31" t="n">
        <v>0</v>
      </c>
      <c r="M1491" s="48" t="n"/>
      <c r="N1491" s="48" t="n"/>
      <c r="O1491" s="49" t="n"/>
      <c r="P1491" t="inlineStr">
        <is>
          <t>no NHL record - import or junior</t>
        </is>
      </c>
    </row>
    <row r="1492">
      <c r="A1492" s="47" t="inlineStr">
        <is>
          <t>☐</t>
        </is>
      </c>
      <c r="B1492" t="inlineStr">
        <is>
          <t>Joseph Costanzo</t>
        </is>
      </c>
      <c r="C1492" t="inlineStr">
        <is>
          <t>PHI</t>
        </is>
      </c>
      <c r="D1492" t="inlineStr">
        <is>
          <t>G</t>
        </is>
      </c>
      <c r="E1492" t="n">
        <v>21</v>
      </c>
      <c r="F1492" t="n">
        <v>0</v>
      </c>
      <c r="G1492" t="inlineStr">
        <is>
          <t>YES</t>
        </is>
      </c>
      <c r="I1492" t="n">
        <v>0</v>
      </c>
      <c r="J1492" s="31" t="n">
        <v>0</v>
      </c>
      <c r="K1492" s="32" t="n">
        <v>0</v>
      </c>
      <c r="L1492" s="31" t="n">
        <v>0</v>
      </c>
      <c r="M1492" s="48" t="n"/>
      <c r="N1492" s="48" t="n"/>
      <c r="O1492" s="49" t="n"/>
    </row>
    <row r="1493">
      <c r="A1493" s="47" t="inlineStr">
        <is>
          <t>☐</t>
        </is>
      </c>
      <c r="B1493" t="inlineStr">
        <is>
          <t>Joseph Henneberry</t>
        </is>
      </c>
      <c r="C1493" t="inlineStr">
        <is>
          <t>(N/A)</t>
        </is>
      </c>
      <c r="D1493" t="inlineStr">
        <is>
          <t>F</t>
        </is>
      </c>
      <c r="E1493" t="n">
        <v>21</v>
      </c>
      <c r="F1493" t="n">
        <v>0</v>
      </c>
      <c r="G1493" t="inlineStr">
        <is>
          <t>YES</t>
        </is>
      </c>
      <c r="I1493" t="n">
        <v>0</v>
      </c>
      <c r="J1493" s="31" t="n">
        <v>0</v>
      </c>
      <c r="K1493" s="32" t="n">
        <v>0</v>
      </c>
      <c r="L1493" s="31" t="n">
        <v>0</v>
      </c>
      <c r="M1493" s="48" t="n"/>
      <c r="N1493" s="48" t="n"/>
      <c r="O1493" s="49" t="n"/>
    </row>
    <row r="1494">
      <c r="A1494" s="47" t="inlineStr">
        <is>
          <t>☐</t>
        </is>
      </c>
      <c r="B1494" t="inlineStr">
        <is>
          <t>Joseph Salandra</t>
        </is>
      </c>
      <c r="C1494" t="inlineStr">
        <is>
          <t>(N/A)</t>
        </is>
      </c>
      <c r="D1494" t="inlineStr">
        <is>
          <t>F</t>
        </is>
      </c>
      <c r="E1494" t="n">
        <v>18</v>
      </c>
      <c r="F1494" t="n">
        <v>0</v>
      </c>
      <c r="G1494" t="inlineStr">
        <is>
          <t>YES</t>
        </is>
      </c>
      <c r="I1494" t="n">
        <v>0</v>
      </c>
      <c r="J1494" s="31" t="n">
        <v>0</v>
      </c>
      <c r="K1494" s="32" t="n">
        <v>0</v>
      </c>
      <c r="L1494" s="31" t="n">
        <v>0</v>
      </c>
      <c r="M1494" s="48" t="n"/>
      <c r="N1494" s="48" t="n"/>
      <c r="O1494" s="49" t="n"/>
      <c r="P1494" t="inlineStr">
        <is>
          <t>no NHL record - import or junior</t>
        </is>
      </c>
    </row>
    <row r="1495">
      <c r="A1495" s="47" t="inlineStr">
        <is>
          <t>☐</t>
        </is>
      </c>
      <c r="B1495" t="inlineStr">
        <is>
          <t>Josh Evaschesen</t>
        </is>
      </c>
      <c r="C1495" t="inlineStr">
        <is>
          <t>(N/A)</t>
        </is>
      </c>
      <c r="D1495" t="inlineStr">
        <is>
          <t>F</t>
        </is>
      </c>
      <c r="E1495" t="n">
        <v>20</v>
      </c>
      <c r="F1495" t="n">
        <v>0</v>
      </c>
      <c r="G1495" t="inlineStr">
        <is>
          <t>YES</t>
        </is>
      </c>
      <c r="I1495" t="n">
        <v>0</v>
      </c>
      <c r="J1495" s="31" t="n">
        <v>0</v>
      </c>
      <c r="K1495" s="32" t="n">
        <v>0</v>
      </c>
      <c r="L1495" s="31" t="n">
        <v>0</v>
      </c>
      <c r="M1495" s="48" t="n"/>
      <c r="N1495" s="48" t="n"/>
      <c r="O1495" s="49" t="n"/>
    </row>
    <row r="1496">
      <c r="A1496" s="47" t="inlineStr">
        <is>
          <t>☐</t>
        </is>
      </c>
      <c r="B1496" t="inlineStr">
        <is>
          <t>Josh Fleming</t>
        </is>
      </c>
      <c r="C1496" t="inlineStr">
        <is>
          <t>(N/A)</t>
        </is>
      </c>
      <c r="D1496" t="inlineStr">
        <is>
          <t>G</t>
        </is>
      </c>
      <c r="E1496" t="n">
        <v>21</v>
      </c>
      <c r="F1496" t="n">
        <v>0</v>
      </c>
      <c r="G1496" t="inlineStr">
        <is>
          <t>YES</t>
        </is>
      </c>
      <c r="I1496" t="n">
        <v>0</v>
      </c>
      <c r="J1496" s="31" t="n">
        <v>0</v>
      </c>
      <c r="K1496" s="32" t="n">
        <v>0</v>
      </c>
      <c r="L1496" s="31" t="n">
        <v>0</v>
      </c>
      <c r="M1496" s="48" t="n"/>
      <c r="N1496" s="48" t="n"/>
      <c r="O1496" s="49" t="n"/>
    </row>
    <row r="1497">
      <c r="A1497" s="47" t="inlineStr">
        <is>
          <t>☐</t>
        </is>
      </c>
      <c r="B1497" t="inlineStr">
        <is>
          <t>Josh Fluker</t>
        </is>
      </c>
      <c r="C1497" t="inlineStr">
        <is>
          <t>(N/A)</t>
        </is>
      </c>
      <c r="D1497" t="inlineStr">
        <is>
          <t>D</t>
        </is>
      </c>
      <c r="E1497" t="n">
        <v>20</v>
      </c>
      <c r="F1497" t="n">
        <v>0</v>
      </c>
      <c r="G1497" t="inlineStr">
        <is>
          <t>YES</t>
        </is>
      </c>
      <c r="I1497" t="n">
        <v>0</v>
      </c>
      <c r="J1497" s="31" t="n">
        <v>0</v>
      </c>
      <c r="K1497" s="32" t="n">
        <v>0</v>
      </c>
      <c r="L1497" s="31" t="n">
        <v>0</v>
      </c>
      <c r="M1497" s="48" t="n"/>
      <c r="N1497" s="48" t="n"/>
      <c r="O1497" s="49" t="n"/>
    </row>
    <row r="1498">
      <c r="A1498" s="47" t="inlineStr">
        <is>
          <t>☐</t>
        </is>
      </c>
      <c r="B1498" t="inlineStr">
        <is>
          <t>Josh Nadeau</t>
        </is>
      </c>
      <c r="C1498" t="inlineStr">
        <is>
          <t>(N/A)</t>
        </is>
      </c>
      <c r="D1498" t="inlineStr">
        <is>
          <t>F</t>
        </is>
      </c>
      <c r="E1498" t="n">
        <v>22</v>
      </c>
      <c r="F1498" t="n">
        <v>0</v>
      </c>
      <c r="G1498" t="inlineStr">
        <is>
          <t>YES</t>
        </is>
      </c>
      <c r="I1498" t="n">
        <v>0</v>
      </c>
      <c r="J1498" s="31" t="n">
        <v>0</v>
      </c>
      <c r="K1498" s="32" t="n">
        <v>0</v>
      </c>
      <c r="L1498" s="31" t="n">
        <v>0</v>
      </c>
      <c r="M1498" s="48" t="n"/>
      <c r="N1498" s="48" t="n"/>
      <c r="O1498" s="49" t="n"/>
    </row>
    <row r="1499">
      <c r="A1499" s="47" t="inlineStr">
        <is>
          <t>☐</t>
        </is>
      </c>
      <c r="B1499" t="inlineStr">
        <is>
          <t>Josh Zakreski</t>
        </is>
      </c>
      <c r="C1499" t="inlineStr">
        <is>
          <t>PHI</t>
        </is>
      </c>
      <c r="D1499" t="inlineStr">
        <is>
          <t>F</t>
        </is>
      </c>
      <c r="E1499" t="n">
        <v>20</v>
      </c>
      <c r="F1499" t="n">
        <v>0</v>
      </c>
      <c r="G1499" t="inlineStr">
        <is>
          <t>YES</t>
        </is>
      </c>
      <c r="I1499" t="n">
        <v>0</v>
      </c>
      <c r="J1499" s="31" t="n">
        <v>0</v>
      </c>
      <c r="K1499" s="32" t="n">
        <v>0</v>
      </c>
      <c r="L1499" s="31" t="n">
        <v>0</v>
      </c>
      <c r="M1499" s="48" t="n"/>
      <c r="N1499" s="48" t="n"/>
      <c r="O1499" s="49" t="n"/>
    </row>
    <row r="1500">
      <c r="A1500" s="47" t="inlineStr">
        <is>
          <t>☐</t>
        </is>
      </c>
      <c r="B1500" t="inlineStr">
        <is>
          <t>Joshua Barnes</t>
        </is>
      </c>
      <c r="C1500" t="inlineStr">
        <is>
          <t>(N/A)</t>
        </is>
      </c>
      <c r="D1500" t="inlineStr">
        <is>
          <t>F</t>
        </is>
      </c>
      <c r="E1500" t="n">
        <v>23</v>
      </c>
      <c r="F1500" t="n">
        <v>0</v>
      </c>
      <c r="G1500" t="inlineStr">
        <is>
          <t>YES</t>
        </is>
      </c>
      <c r="I1500" t="n">
        <v>0</v>
      </c>
      <c r="J1500" s="31" t="n">
        <v>0</v>
      </c>
      <c r="K1500" s="32" t="n">
        <v>0</v>
      </c>
      <c r="L1500" s="31" t="n">
        <v>0</v>
      </c>
      <c r="M1500" s="48" t="n"/>
      <c r="N1500" s="48" t="n"/>
      <c r="O1500" s="49" t="n"/>
      <c r="P1500" t="inlineStr">
        <is>
          <t>no NHL record - import or junior</t>
        </is>
      </c>
    </row>
    <row r="1501">
      <c r="A1501" s="47" t="inlineStr">
        <is>
          <t>☐</t>
        </is>
      </c>
      <c r="B1501" t="inlineStr">
        <is>
          <t>Joshua Fahrni</t>
        </is>
      </c>
      <c r="C1501" t="inlineStr">
        <is>
          <t>(N/A)</t>
        </is>
      </c>
      <c r="D1501" t="inlineStr">
        <is>
          <t>F</t>
        </is>
      </c>
      <c r="E1501" t="n">
        <v>23</v>
      </c>
      <c r="F1501" t="n">
        <v>0</v>
      </c>
      <c r="G1501" t="inlineStr">
        <is>
          <t>YES</t>
        </is>
      </c>
      <c r="I1501" t="n">
        <v>0</v>
      </c>
      <c r="J1501" s="31" t="n">
        <v>0</v>
      </c>
      <c r="K1501" s="32" t="n">
        <v>0</v>
      </c>
      <c r="L1501" s="31" t="n">
        <v>0</v>
      </c>
      <c r="M1501" s="48" t="n"/>
      <c r="N1501" s="48" t="n"/>
      <c r="O1501" s="49" t="n"/>
      <c r="P1501" t="inlineStr">
        <is>
          <t>no NHL record - import or junior</t>
        </is>
      </c>
    </row>
    <row r="1502">
      <c r="A1502" s="47" t="inlineStr">
        <is>
          <t>☐</t>
        </is>
      </c>
      <c r="B1502" t="inlineStr">
        <is>
          <t>Joshua Kotai</t>
        </is>
      </c>
      <c r="C1502" t="inlineStr">
        <is>
          <t>NYI</t>
        </is>
      </c>
      <c r="D1502" t="inlineStr">
        <is>
          <t>G</t>
        </is>
      </c>
      <c r="E1502" t="n">
        <v>23</v>
      </c>
      <c r="F1502" t="n">
        <v>0</v>
      </c>
      <c r="G1502" t="inlineStr">
        <is>
          <t>YES</t>
        </is>
      </c>
      <c r="I1502" t="n">
        <v>0</v>
      </c>
      <c r="J1502" s="31" t="n">
        <v>0</v>
      </c>
      <c r="K1502" s="32" t="n">
        <v>0</v>
      </c>
      <c r="L1502" s="31" t="n">
        <v>0</v>
      </c>
      <c r="M1502" s="48" t="n"/>
      <c r="N1502" s="48" t="n"/>
      <c r="O1502" s="49" t="n"/>
    </row>
    <row r="1503">
      <c r="A1503" s="47" t="inlineStr">
        <is>
          <t>☐</t>
        </is>
      </c>
      <c r="B1503" t="inlineStr">
        <is>
          <t>Jules Boilard</t>
        </is>
      </c>
      <c r="C1503" t="inlineStr">
        <is>
          <t>(N/A)</t>
        </is>
      </c>
      <c r="D1503" t="inlineStr">
        <is>
          <t>F</t>
        </is>
      </c>
      <c r="E1503" t="n">
        <v>21</v>
      </c>
      <c r="F1503" t="n">
        <v>0</v>
      </c>
      <c r="G1503" t="inlineStr">
        <is>
          <t>YES</t>
        </is>
      </c>
      <c r="I1503" t="n">
        <v>0</v>
      </c>
      <c r="J1503" s="31" t="n">
        <v>0</v>
      </c>
      <c r="K1503" s="32" t="n">
        <v>0</v>
      </c>
      <c r="L1503" s="31" t="n">
        <v>0</v>
      </c>
      <c r="M1503" s="48" t="n"/>
      <c r="N1503" s="48" t="n"/>
      <c r="O1503" s="49" t="n"/>
    </row>
    <row r="1504">
      <c r="A1504" s="47" t="inlineStr">
        <is>
          <t>☐</t>
        </is>
      </c>
      <c r="B1504" t="inlineStr">
        <is>
          <t>Julien Maze</t>
        </is>
      </c>
      <c r="C1504" t="inlineStr">
        <is>
          <t>(N/A)</t>
        </is>
      </c>
      <c r="D1504" t="inlineStr">
        <is>
          <t>F</t>
        </is>
      </c>
      <c r="E1504" t="n">
        <v>18</v>
      </c>
      <c r="F1504" t="n">
        <v>0</v>
      </c>
      <c r="G1504" t="inlineStr">
        <is>
          <t>YES</t>
        </is>
      </c>
      <c r="I1504" t="n">
        <v>0</v>
      </c>
      <c r="J1504" s="31" t="n">
        <v>0</v>
      </c>
      <c r="K1504" s="32" t="n">
        <v>0</v>
      </c>
      <c r="L1504" s="31" t="n">
        <v>0</v>
      </c>
      <c r="M1504" s="48" t="n"/>
      <c r="N1504" s="48" t="n"/>
      <c r="O1504" s="49" t="n"/>
      <c r="P1504" t="inlineStr">
        <is>
          <t>no NHL record - import or junior</t>
        </is>
      </c>
    </row>
    <row r="1505">
      <c r="A1505" s="47" t="inlineStr">
        <is>
          <t>☐</t>
        </is>
      </c>
      <c r="B1505" t="inlineStr">
        <is>
          <t>Julius Saari</t>
        </is>
      </c>
      <c r="C1505" t="inlineStr">
        <is>
          <t>(N/A)</t>
        </is>
      </c>
      <c r="D1505" t="inlineStr">
        <is>
          <t>D</t>
        </is>
      </c>
      <c r="E1505" t="n">
        <v>19</v>
      </c>
      <c r="F1505" t="n">
        <v>0</v>
      </c>
      <c r="G1505" t="inlineStr">
        <is>
          <t>YES</t>
        </is>
      </c>
      <c r="I1505" t="n">
        <v>0</v>
      </c>
      <c r="J1505" s="31" t="n">
        <v>0</v>
      </c>
      <c r="K1505" s="32" t="n">
        <v>0</v>
      </c>
      <c r="L1505" s="31" t="n">
        <v>0</v>
      </c>
      <c r="M1505" s="48" t="n"/>
      <c r="N1505" s="48" t="n"/>
      <c r="O1505" s="49" t="n"/>
      <c r="P1505" t="inlineStr">
        <is>
          <t>no NHL record - import or junior</t>
        </is>
      </c>
    </row>
    <row r="1506">
      <c r="A1506" s="47" t="inlineStr">
        <is>
          <t>☐</t>
        </is>
      </c>
      <c r="B1506" t="inlineStr">
        <is>
          <t>Justin Cloutier</t>
        </is>
      </c>
      <c r="C1506" t="inlineStr">
        <is>
          <t>PIT</t>
        </is>
      </c>
      <c r="D1506" t="inlineStr">
        <is>
          <t>F</t>
        </is>
      </c>
      <c r="E1506" t="n">
        <v>21</v>
      </c>
      <c r="F1506" t="n">
        <v>0</v>
      </c>
      <c r="G1506" t="inlineStr">
        <is>
          <t>YES</t>
        </is>
      </c>
      <c r="I1506" t="n">
        <v>0</v>
      </c>
      <c r="J1506" s="31" t="n">
        <v>0</v>
      </c>
      <c r="K1506" s="32" t="n">
        <v>0</v>
      </c>
      <c r="L1506" s="31" t="n">
        <v>0</v>
      </c>
      <c r="M1506" s="48" t="n"/>
      <c r="N1506" s="48" t="n"/>
      <c r="O1506" s="49" t="n"/>
    </row>
    <row r="1507">
      <c r="A1507" s="47" t="inlineStr">
        <is>
          <t>☐</t>
        </is>
      </c>
      <c r="B1507" t="inlineStr">
        <is>
          <t>Justin Cote</t>
        </is>
      </c>
      <c r="C1507" t="inlineStr">
        <is>
          <t>(N/A)</t>
        </is>
      </c>
      <c r="D1507" t="inlineStr">
        <is>
          <t>F</t>
        </is>
      </c>
      <c r="E1507" t="n">
        <v>22</v>
      </c>
      <c r="F1507" t="n">
        <v>0</v>
      </c>
      <c r="G1507" t="inlineStr">
        <is>
          <t>YES</t>
        </is>
      </c>
      <c r="I1507" t="n">
        <v>0</v>
      </c>
      <c r="J1507" s="31" t="n">
        <v>0</v>
      </c>
      <c r="K1507" s="32" t="n">
        <v>0</v>
      </c>
      <c r="L1507" s="31" t="n">
        <v>0</v>
      </c>
      <c r="M1507" s="48" t="n"/>
      <c r="N1507" s="48" t="n"/>
      <c r="O1507" s="49" t="n"/>
      <c r="P1507" t="inlineStr">
        <is>
          <t>no NHL record - import or junior</t>
        </is>
      </c>
    </row>
    <row r="1508">
      <c r="A1508" s="47" t="inlineStr">
        <is>
          <t>☐</t>
        </is>
      </c>
      <c r="B1508" t="inlineStr">
        <is>
          <t>Justin Graf</t>
        </is>
      </c>
      <c r="C1508" t="inlineStr">
        <is>
          <t>NSH</t>
        </is>
      </c>
      <c r="D1508" t="inlineStr">
        <is>
          <t>F</t>
        </is>
      </c>
      <c r="E1508" t="n">
        <v>18</v>
      </c>
      <c r="F1508" t="n">
        <v>0</v>
      </c>
      <c r="G1508" t="inlineStr">
        <is>
          <t>YES</t>
        </is>
      </c>
      <c r="H1508" t="n">
        <v>118</v>
      </c>
      <c r="I1508" t="n">
        <v>0</v>
      </c>
      <c r="J1508" s="31" t="n">
        <v>0</v>
      </c>
      <c r="K1508" s="32" t="n">
        <v>0</v>
      </c>
      <c r="L1508" s="31" t="n">
        <v>0</v>
      </c>
      <c r="M1508" s="48" t="n"/>
      <c r="N1508" s="48" t="n"/>
      <c r="O1508" s="49" t="n"/>
    </row>
    <row r="1509">
      <c r="A1509" s="47" t="inlineStr">
        <is>
          <t>☐</t>
        </is>
      </c>
      <c r="B1509" t="inlineStr">
        <is>
          <t>Justin Janicke</t>
        </is>
      </c>
      <c r="C1509" t="inlineStr">
        <is>
          <t>SEA</t>
        </is>
      </c>
      <c r="D1509" t="inlineStr">
        <is>
          <t>F</t>
        </is>
      </c>
      <c r="E1509" t="n">
        <v>23</v>
      </c>
      <c r="F1509" t="n">
        <v>0</v>
      </c>
      <c r="G1509" t="inlineStr">
        <is>
          <t>YES</t>
        </is>
      </c>
      <c r="I1509" t="n">
        <v>0</v>
      </c>
      <c r="J1509" s="31" t="n">
        <v>0</v>
      </c>
      <c r="K1509" s="32" t="n">
        <v>0</v>
      </c>
      <c r="L1509" s="31" t="n">
        <v>0</v>
      </c>
      <c r="M1509" s="48" t="n"/>
      <c r="N1509" s="48" t="n"/>
      <c r="O1509" s="49" t="n"/>
    </row>
    <row r="1510">
      <c r="A1510" s="47" t="inlineStr">
        <is>
          <t>☐</t>
        </is>
      </c>
      <c r="B1510" t="inlineStr">
        <is>
          <t>Justin Larose</t>
        </is>
      </c>
      <c r="C1510" t="inlineStr">
        <is>
          <t>(N/A)</t>
        </is>
      </c>
      <c r="D1510" t="inlineStr">
        <is>
          <t>F</t>
        </is>
      </c>
      <c r="E1510" t="n">
        <v>21</v>
      </c>
      <c r="F1510" t="n">
        <v>0</v>
      </c>
      <c r="G1510" t="inlineStr">
        <is>
          <t>YES</t>
        </is>
      </c>
      <c r="I1510" t="n">
        <v>0</v>
      </c>
      <c r="J1510" s="31" t="n">
        <v>0</v>
      </c>
      <c r="K1510" s="32" t="n">
        <v>0</v>
      </c>
      <c r="L1510" s="31" t="n">
        <v>0</v>
      </c>
      <c r="M1510" s="48" t="n"/>
      <c r="N1510" s="48" t="n"/>
      <c r="O1510" s="49" t="n"/>
    </row>
    <row r="1511">
      <c r="A1511" s="47" t="inlineStr">
        <is>
          <t>☐</t>
        </is>
      </c>
      <c r="B1511" t="inlineStr">
        <is>
          <t>Justin Solovey</t>
        </is>
      </c>
      <c r="C1511" t="inlineStr">
        <is>
          <t>(N/A)</t>
        </is>
      </c>
      <c r="D1511" t="inlineStr">
        <is>
          <t>F</t>
        </is>
      </c>
      <c r="E1511" t="n">
        <v>21</v>
      </c>
      <c r="F1511" t="n">
        <v>0</v>
      </c>
      <c r="G1511" t="inlineStr">
        <is>
          <t>YES</t>
        </is>
      </c>
      <c r="I1511" t="n">
        <v>0</v>
      </c>
      <c r="J1511" s="31" t="n">
        <v>0</v>
      </c>
      <c r="K1511" s="32" t="n">
        <v>0</v>
      </c>
      <c r="L1511" s="31" t="n">
        <v>0</v>
      </c>
      <c r="M1511" s="48" t="n"/>
      <c r="N1511" s="48" t="n"/>
      <c r="O1511" s="49" t="n"/>
      <c r="P1511" t="inlineStr">
        <is>
          <t>no NHL record - import or junior</t>
        </is>
      </c>
    </row>
    <row r="1512">
      <c r="A1512" s="47" t="inlineStr">
        <is>
          <t>☐</t>
        </is>
      </c>
      <c r="B1512" t="inlineStr">
        <is>
          <t>Juuso Ainasto</t>
        </is>
      </c>
      <c r="C1512" t="inlineStr">
        <is>
          <t>TOR</t>
        </is>
      </c>
      <c r="D1512" t="inlineStr">
        <is>
          <t>G</t>
        </is>
      </c>
      <c r="E1512" t="n">
        <v>18</v>
      </c>
      <c r="F1512" t="n">
        <v>0</v>
      </c>
      <c r="G1512" t="inlineStr">
        <is>
          <t>YES</t>
        </is>
      </c>
      <c r="H1512" t="n">
        <v>85</v>
      </c>
      <c r="I1512" t="n">
        <v>0</v>
      </c>
      <c r="J1512" s="31" t="n">
        <v>0</v>
      </c>
      <c r="K1512" s="32" t="n">
        <v>0</v>
      </c>
      <c r="L1512" s="31" t="n">
        <v>0</v>
      </c>
      <c r="M1512" s="48" t="n"/>
      <c r="N1512" s="48" t="n"/>
      <c r="O1512" s="49" t="n"/>
    </row>
    <row r="1513">
      <c r="A1513" s="47" t="inlineStr">
        <is>
          <t>☐</t>
        </is>
      </c>
      <c r="B1513" t="inlineStr">
        <is>
          <t>Kade Stengrim</t>
        </is>
      </c>
      <c r="C1513" t="inlineStr">
        <is>
          <t>(N/A)</t>
        </is>
      </c>
      <c r="D1513" t="inlineStr">
        <is>
          <t>F</t>
        </is>
      </c>
      <c r="E1513" t="n">
        <v>19</v>
      </c>
      <c r="F1513" t="n">
        <v>0</v>
      </c>
      <c r="G1513" t="inlineStr">
        <is>
          <t>YES</t>
        </is>
      </c>
      <c r="I1513" t="n">
        <v>0</v>
      </c>
      <c r="J1513" s="31" t="n">
        <v>0</v>
      </c>
      <c r="K1513" s="32" t="n">
        <v>0</v>
      </c>
      <c r="L1513" s="31" t="n">
        <v>0</v>
      </c>
      <c r="M1513" s="48" t="n"/>
      <c r="N1513" s="48" t="n"/>
      <c r="O1513" s="49" t="n"/>
      <c r="P1513" t="inlineStr">
        <is>
          <t>no NHL record - import or junior</t>
        </is>
      </c>
    </row>
    <row r="1514">
      <c r="A1514" s="47" t="inlineStr">
        <is>
          <t>☐</t>
        </is>
      </c>
      <c r="B1514" t="inlineStr">
        <is>
          <t>Kaden Shahan</t>
        </is>
      </c>
      <c r="C1514" t="inlineStr">
        <is>
          <t>(N/A)</t>
        </is>
      </c>
      <c r="D1514" t="inlineStr">
        <is>
          <t>F</t>
        </is>
      </c>
      <c r="E1514" t="n">
        <v>21</v>
      </c>
      <c r="F1514" t="n">
        <v>0</v>
      </c>
      <c r="G1514" t="inlineStr">
        <is>
          <t>YES</t>
        </is>
      </c>
      <c r="I1514" t="n">
        <v>0</v>
      </c>
      <c r="J1514" s="31" t="n">
        <v>0</v>
      </c>
      <c r="K1514" s="32" t="n">
        <v>0</v>
      </c>
      <c r="L1514" s="31" t="n">
        <v>0</v>
      </c>
      <c r="M1514" s="48" t="n"/>
      <c r="N1514" s="48" t="n"/>
      <c r="O1514" s="49" t="n"/>
      <c r="P1514" t="inlineStr">
        <is>
          <t>no NHL record - import or junior</t>
        </is>
      </c>
    </row>
    <row r="1515">
      <c r="A1515" s="47" t="inlineStr">
        <is>
          <t>☐</t>
        </is>
      </c>
      <c r="B1515" t="inlineStr">
        <is>
          <t>Kadon McCann</t>
        </is>
      </c>
      <c r="C1515" t="inlineStr">
        <is>
          <t>CGY</t>
        </is>
      </c>
      <c r="D1515" t="inlineStr">
        <is>
          <t>F</t>
        </is>
      </c>
      <c r="E1515" t="n">
        <v>19</v>
      </c>
      <c r="F1515" t="n">
        <v>0</v>
      </c>
      <c r="G1515" t="inlineStr">
        <is>
          <t>YES</t>
        </is>
      </c>
      <c r="I1515" t="n">
        <v>0</v>
      </c>
      <c r="J1515" s="31" t="n">
        <v>0</v>
      </c>
      <c r="K1515" s="32" t="n">
        <v>0</v>
      </c>
      <c r="L1515" s="31" t="n">
        <v>0</v>
      </c>
      <c r="M1515" s="48" t="n"/>
      <c r="N1515" s="48" t="n"/>
      <c r="O1515" s="49" t="n"/>
    </row>
    <row r="1516">
      <c r="A1516" s="47" t="inlineStr">
        <is>
          <t>☐</t>
        </is>
      </c>
      <c r="B1516" t="inlineStr">
        <is>
          <t>Kai Schwindt</t>
        </is>
      </c>
      <c r="C1516" t="inlineStr">
        <is>
          <t>FLA</t>
        </is>
      </c>
      <c r="D1516" t="inlineStr">
        <is>
          <t>F</t>
        </is>
      </c>
      <c r="E1516" t="n">
        <v>22</v>
      </c>
      <c r="F1516" t="n">
        <v>0</v>
      </c>
      <c r="G1516" t="inlineStr">
        <is>
          <t>YES</t>
        </is>
      </c>
      <c r="I1516" t="n">
        <v>0</v>
      </c>
      <c r="J1516" s="31" t="n">
        <v>0</v>
      </c>
      <c r="K1516" s="32" t="n">
        <v>0</v>
      </c>
      <c r="L1516" s="31" t="n">
        <v>0</v>
      </c>
      <c r="M1516" s="48" t="n"/>
      <c r="N1516" s="48" t="n"/>
      <c r="O1516" s="49" t="n"/>
    </row>
    <row r="1517">
      <c r="A1517" s="47" t="inlineStr">
        <is>
          <t>☐</t>
        </is>
      </c>
      <c r="B1517" t="inlineStr">
        <is>
          <t>Kaidan Mbereko</t>
        </is>
      </c>
      <c r="C1517" t="inlineStr">
        <is>
          <t>(N/A)</t>
        </is>
      </c>
      <c r="D1517" t="inlineStr">
        <is>
          <t>G</t>
        </is>
      </c>
      <c r="E1517" t="n">
        <v>23</v>
      </c>
      <c r="F1517" t="n">
        <v>0</v>
      </c>
      <c r="G1517" t="inlineStr">
        <is>
          <t>YES</t>
        </is>
      </c>
      <c r="I1517" t="n">
        <v>0</v>
      </c>
      <c r="J1517" s="31" t="n">
        <v>0</v>
      </c>
      <c r="K1517" s="32" t="n">
        <v>0</v>
      </c>
      <c r="L1517" s="31" t="n">
        <v>0</v>
      </c>
      <c r="M1517" s="48" t="n"/>
      <c r="N1517" s="48" t="n"/>
      <c r="O1517" s="49" t="n"/>
    </row>
    <row r="1518">
      <c r="A1518" s="47" t="inlineStr">
        <is>
          <t>☐</t>
        </is>
      </c>
      <c r="B1518" t="inlineStr">
        <is>
          <t>Kaleb Lawrence</t>
        </is>
      </c>
      <c r="C1518" t="inlineStr">
        <is>
          <t>LAK</t>
        </is>
      </c>
      <c r="D1518" t="inlineStr">
        <is>
          <t>F</t>
        </is>
      </c>
      <c r="E1518" t="n">
        <v>23</v>
      </c>
      <c r="F1518" t="n">
        <v>0</v>
      </c>
      <c r="G1518" t="inlineStr">
        <is>
          <t>YES</t>
        </is>
      </c>
      <c r="I1518" t="n">
        <v>0</v>
      </c>
      <c r="J1518" s="31" t="n">
        <v>0</v>
      </c>
      <c r="K1518" s="32" t="n">
        <v>0</v>
      </c>
      <c r="L1518" s="31" t="n">
        <v>0</v>
      </c>
      <c r="M1518" s="48" t="n"/>
      <c r="N1518" s="48" t="n"/>
      <c r="O1518" s="49" t="n"/>
    </row>
    <row r="1519">
      <c r="A1519" s="47" t="inlineStr">
        <is>
          <t>☐</t>
        </is>
      </c>
      <c r="B1519" t="inlineStr">
        <is>
          <t>Kalle Carlsson</t>
        </is>
      </c>
      <c r="C1519" t="inlineStr">
        <is>
          <t>(N/A)</t>
        </is>
      </c>
      <c r="D1519" t="inlineStr">
        <is>
          <t>F</t>
        </is>
      </c>
      <c r="E1519" t="n">
        <v>21</v>
      </c>
      <c r="F1519" t="n">
        <v>0</v>
      </c>
      <c r="G1519" t="inlineStr">
        <is>
          <t>YES</t>
        </is>
      </c>
      <c r="I1519" t="n">
        <v>0</v>
      </c>
      <c r="J1519" s="31" t="n">
        <v>0</v>
      </c>
      <c r="K1519" s="32" t="n">
        <v>0</v>
      </c>
      <c r="L1519" s="31" t="n">
        <v>0</v>
      </c>
      <c r="M1519" s="48" t="n"/>
      <c r="N1519" s="48" t="n"/>
      <c r="O1519" s="49" t="n"/>
      <c r="P1519" t="inlineStr">
        <is>
          <t>no NHL record - import or junior</t>
        </is>
      </c>
    </row>
    <row r="1520">
      <c r="A1520" s="47" t="inlineStr">
        <is>
          <t>☐</t>
        </is>
      </c>
      <c r="B1520" t="inlineStr">
        <is>
          <t>Kalle Ervasti</t>
        </is>
      </c>
      <c r="C1520" t="inlineStr">
        <is>
          <t>(N/A)</t>
        </is>
      </c>
      <c r="D1520" t="inlineStr">
        <is>
          <t>D</t>
        </is>
      </c>
      <c r="E1520" t="n">
        <v>23</v>
      </c>
      <c r="F1520" t="n">
        <v>0</v>
      </c>
      <c r="G1520" t="inlineStr">
        <is>
          <t>YES</t>
        </is>
      </c>
      <c r="I1520" t="n">
        <v>0</v>
      </c>
      <c r="J1520" s="31" t="n">
        <v>0</v>
      </c>
      <c r="K1520" s="32" t="n">
        <v>0</v>
      </c>
      <c r="L1520" s="31" t="n">
        <v>0</v>
      </c>
      <c r="M1520" s="48" t="n"/>
      <c r="N1520" s="48" t="n"/>
      <c r="O1520" s="49" t="n"/>
      <c r="P1520" t="inlineStr">
        <is>
          <t>no NHL record - import or junior</t>
        </is>
      </c>
    </row>
    <row r="1521">
      <c r="A1521" s="47" t="inlineStr">
        <is>
          <t>☐</t>
        </is>
      </c>
      <c r="B1521" t="inlineStr">
        <is>
          <t>Kalle Kratz</t>
        </is>
      </c>
      <c r="C1521" t="inlineStr">
        <is>
          <t>(N/A)</t>
        </is>
      </c>
      <c r="D1521" t="inlineStr">
        <is>
          <t>F</t>
        </is>
      </c>
      <c r="E1521" t="n">
        <v>21</v>
      </c>
      <c r="F1521" t="n">
        <v>0</v>
      </c>
      <c r="G1521" t="inlineStr">
        <is>
          <t>YES</t>
        </is>
      </c>
      <c r="I1521" t="n">
        <v>0</v>
      </c>
      <c r="J1521" s="31" t="n">
        <v>0</v>
      </c>
      <c r="K1521" s="32" t="n">
        <v>0</v>
      </c>
      <c r="L1521" s="31" t="n">
        <v>0</v>
      </c>
      <c r="M1521" s="48" t="n"/>
      <c r="N1521" s="48" t="n"/>
      <c r="O1521" s="49" t="n"/>
      <c r="P1521" t="inlineStr">
        <is>
          <t>no NHL record - import or junior</t>
        </is>
      </c>
    </row>
    <row r="1522">
      <c r="A1522" s="47" t="inlineStr">
        <is>
          <t>☐</t>
        </is>
      </c>
      <c r="B1522" t="inlineStr">
        <is>
          <t>Kam Hendrickson</t>
        </is>
      </c>
      <c r="C1522" t="inlineStr">
        <is>
          <t>(N/A)</t>
        </is>
      </c>
      <c r="D1522" t="inlineStr">
        <is>
          <t>G</t>
        </is>
      </c>
      <c r="E1522" t="n">
        <v>20</v>
      </c>
      <c r="F1522" t="n">
        <v>0</v>
      </c>
      <c r="G1522" t="inlineStr">
        <is>
          <t>YES</t>
        </is>
      </c>
      <c r="I1522" t="n">
        <v>0</v>
      </c>
      <c r="J1522" s="31" t="n">
        <v>0</v>
      </c>
      <c r="K1522" s="32" t="n">
        <v>0</v>
      </c>
      <c r="L1522" s="31" t="n">
        <v>0</v>
      </c>
      <c r="M1522" s="48" t="n"/>
      <c r="N1522" s="48" t="n"/>
      <c r="O1522" s="49" t="n"/>
      <c r="P1522" t="inlineStr">
        <is>
          <t>no NHL record - import or junior</t>
        </is>
      </c>
    </row>
    <row r="1523">
      <c r="A1523" s="47" t="inlineStr">
        <is>
          <t>☐</t>
        </is>
      </c>
      <c r="B1523" t="inlineStr">
        <is>
          <t>Karel Krepelka</t>
        </is>
      </c>
      <c r="C1523" t="inlineStr">
        <is>
          <t>(N/A)</t>
        </is>
      </c>
      <c r="D1523" t="inlineStr">
        <is>
          <t>D</t>
        </is>
      </c>
      <c r="E1523" t="n">
        <v>22</v>
      </c>
      <c r="F1523" t="n">
        <v>0</v>
      </c>
      <c r="G1523" t="inlineStr">
        <is>
          <t>YES</t>
        </is>
      </c>
      <c r="I1523" t="n">
        <v>0</v>
      </c>
      <c r="J1523" s="31" t="n">
        <v>0</v>
      </c>
      <c r="K1523" s="32" t="n">
        <v>0</v>
      </c>
      <c r="L1523" s="31" t="n">
        <v>0</v>
      </c>
      <c r="M1523" s="48" t="n"/>
      <c r="N1523" s="48" t="n"/>
      <c r="O1523" s="49" t="n"/>
      <c r="P1523" t="inlineStr">
        <is>
          <t>no NHL record - import or junior</t>
        </is>
      </c>
    </row>
    <row r="1524">
      <c r="A1524" s="47" t="inlineStr">
        <is>
          <t>☐</t>
        </is>
      </c>
      <c r="B1524" t="inlineStr">
        <is>
          <t>Karl Sterner</t>
        </is>
      </c>
      <c r="C1524" t="inlineStr">
        <is>
          <t>(N/A)</t>
        </is>
      </c>
      <c r="D1524" t="inlineStr">
        <is>
          <t>F</t>
        </is>
      </c>
      <c r="E1524" t="n">
        <v>20</v>
      </c>
      <c r="F1524" t="n">
        <v>0</v>
      </c>
      <c r="G1524" t="inlineStr">
        <is>
          <t>YES</t>
        </is>
      </c>
      <c r="I1524" t="n">
        <v>0</v>
      </c>
      <c r="J1524" s="31" t="n">
        <v>0</v>
      </c>
      <c r="K1524" s="32" t="n">
        <v>0</v>
      </c>
      <c r="L1524" s="31" t="n">
        <v>0</v>
      </c>
      <c r="M1524" s="48" t="n"/>
      <c r="N1524" s="48" t="n"/>
      <c r="O1524" s="49" t="n"/>
      <c r="P1524" t="inlineStr">
        <is>
          <t>no NHL record - import or junior</t>
        </is>
      </c>
    </row>
    <row r="1525">
      <c r="A1525" s="47" t="inlineStr">
        <is>
          <t>☐</t>
        </is>
      </c>
      <c r="B1525" t="inlineStr">
        <is>
          <t>Karlis Mezsargs</t>
        </is>
      </c>
      <c r="C1525" t="inlineStr">
        <is>
          <t>(N/A)</t>
        </is>
      </c>
      <c r="D1525" t="inlineStr">
        <is>
          <t>G</t>
        </is>
      </c>
      <c r="E1525" t="n">
        <v>22</v>
      </c>
      <c r="F1525" t="n">
        <v>0</v>
      </c>
      <c r="G1525" t="inlineStr">
        <is>
          <t>YES</t>
        </is>
      </c>
      <c r="I1525" t="n">
        <v>0</v>
      </c>
      <c r="J1525" s="31" t="n">
        <v>0</v>
      </c>
      <c r="K1525" s="32" t="n">
        <v>0</v>
      </c>
      <c r="L1525" s="31" t="n">
        <v>0</v>
      </c>
      <c r="M1525" s="48" t="n"/>
      <c r="N1525" s="48" t="n"/>
      <c r="O1525" s="49" t="n"/>
      <c r="P1525" t="inlineStr">
        <is>
          <t>no NHL record - import or junior</t>
        </is>
      </c>
    </row>
    <row r="1526">
      <c r="A1526" s="47" t="inlineStr">
        <is>
          <t>☐</t>
        </is>
      </c>
      <c r="B1526" t="inlineStr">
        <is>
          <t>Kasper Larsen</t>
        </is>
      </c>
      <c r="C1526" t="inlineStr">
        <is>
          <t>(N/A)</t>
        </is>
      </c>
      <c r="D1526" t="inlineStr">
        <is>
          <t>D</t>
        </is>
      </c>
      <c r="E1526" t="n">
        <v>23</v>
      </c>
      <c r="F1526" t="n">
        <v>0</v>
      </c>
      <c r="G1526" t="inlineStr">
        <is>
          <t>YES</t>
        </is>
      </c>
      <c r="I1526" t="n">
        <v>0</v>
      </c>
      <c r="J1526" s="31" t="n">
        <v>0</v>
      </c>
      <c r="K1526" s="32" t="n">
        <v>0</v>
      </c>
      <c r="L1526" s="31" t="n">
        <v>0</v>
      </c>
      <c r="M1526" s="48" t="n"/>
      <c r="N1526" s="48" t="n"/>
      <c r="O1526" s="49" t="n"/>
    </row>
    <row r="1527">
      <c r="A1527" s="47" t="inlineStr">
        <is>
          <t>☐</t>
        </is>
      </c>
      <c r="B1527" t="inlineStr">
        <is>
          <t>Kasper Lundell</t>
        </is>
      </c>
      <c r="C1527" t="inlineStr">
        <is>
          <t>(N/A)</t>
        </is>
      </c>
      <c r="D1527" t="inlineStr">
        <is>
          <t>F</t>
        </is>
      </c>
      <c r="E1527" t="n">
        <v>22</v>
      </c>
      <c r="F1527" t="n">
        <v>0</v>
      </c>
      <c r="G1527" t="inlineStr">
        <is>
          <t>YES</t>
        </is>
      </c>
      <c r="I1527" t="n">
        <v>0</v>
      </c>
      <c r="J1527" s="31" t="n">
        <v>0</v>
      </c>
      <c r="K1527" s="32" t="n">
        <v>0</v>
      </c>
      <c r="L1527" s="31" t="n">
        <v>0</v>
      </c>
      <c r="M1527" s="48" t="n"/>
      <c r="N1527" s="48" t="n"/>
      <c r="O1527" s="49" t="n"/>
    </row>
    <row r="1528">
      <c r="A1528" s="47" t="inlineStr">
        <is>
          <t>☐</t>
        </is>
      </c>
      <c r="B1528" t="inlineStr">
        <is>
          <t>Keaton Dowhaniuk</t>
        </is>
      </c>
      <c r="C1528" t="inlineStr">
        <is>
          <t>(N/A)</t>
        </is>
      </c>
      <c r="D1528" t="inlineStr">
        <is>
          <t>D</t>
        </is>
      </c>
      <c r="E1528" t="n">
        <v>22</v>
      </c>
      <c r="F1528" t="n">
        <v>0</v>
      </c>
      <c r="G1528" t="inlineStr">
        <is>
          <t>YES</t>
        </is>
      </c>
      <c r="I1528" t="n">
        <v>0</v>
      </c>
      <c r="J1528" s="31" t="n">
        <v>0</v>
      </c>
      <c r="K1528" s="32" t="n">
        <v>0</v>
      </c>
      <c r="L1528" s="31" t="n">
        <v>0</v>
      </c>
      <c r="M1528" s="48" t="n"/>
      <c r="N1528" s="48" t="n"/>
      <c r="O1528" s="49" t="n"/>
    </row>
    <row r="1529">
      <c r="A1529" s="47" t="inlineStr">
        <is>
          <t>☐</t>
        </is>
      </c>
      <c r="B1529" t="inlineStr">
        <is>
          <t>Keegan Warren</t>
        </is>
      </c>
      <c r="C1529" t="inlineStr">
        <is>
          <t>(N/A)</t>
        </is>
      </c>
      <c r="D1529" t="inlineStr">
        <is>
          <t>G</t>
        </is>
      </c>
      <c r="E1529" t="n">
        <v>20</v>
      </c>
      <c r="F1529" t="n">
        <v>0</v>
      </c>
      <c r="G1529" t="inlineStr">
        <is>
          <t>YES</t>
        </is>
      </c>
      <c r="I1529" t="n">
        <v>0</v>
      </c>
      <c r="J1529" s="31" t="n">
        <v>0</v>
      </c>
      <c r="K1529" s="32" t="n">
        <v>0</v>
      </c>
      <c r="L1529" s="31" t="n">
        <v>0</v>
      </c>
      <c r="M1529" s="48" t="n"/>
      <c r="N1529" s="48" t="n"/>
      <c r="O1529" s="49" t="n"/>
    </row>
    <row r="1530">
      <c r="A1530" s="47" t="inlineStr">
        <is>
          <t>☐</t>
        </is>
      </c>
      <c r="B1530" t="inlineStr">
        <is>
          <t>Keets Fawcett</t>
        </is>
      </c>
      <c r="C1530" t="inlineStr">
        <is>
          <t>(N/A)</t>
        </is>
      </c>
      <c r="D1530" t="inlineStr">
        <is>
          <t>F</t>
        </is>
      </c>
      <c r="E1530" t="n">
        <v>20</v>
      </c>
      <c r="F1530" t="n">
        <v>0</v>
      </c>
      <c r="G1530" t="inlineStr">
        <is>
          <t>YES</t>
        </is>
      </c>
      <c r="I1530" t="n">
        <v>0</v>
      </c>
      <c r="J1530" s="31" t="n">
        <v>0</v>
      </c>
      <c r="K1530" s="32" t="n">
        <v>0</v>
      </c>
      <c r="L1530" s="31" t="n">
        <v>0</v>
      </c>
      <c r="M1530" s="48" t="n"/>
      <c r="N1530" s="48" t="n"/>
      <c r="O1530" s="49" t="n"/>
      <c r="P1530" t="inlineStr">
        <is>
          <t>no NHL record - import or junior</t>
        </is>
      </c>
    </row>
    <row r="1531">
      <c r="A1531" s="47" t="inlineStr">
        <is>
          <t>☐</t>
        </is>
      </c>
      <c r="B1531" t="inlineStr">
        <is>
          <t>Keith McInnis</t>
        </is>
      </c>
      <c r="C1531" t="inlineStr">
        <is>
          <t>(N/A)</t>
        </is>
      </c>
      <c r="D1531" t="inlineStr">
        <is>
          <t>D</t>
        </is>
      </c>
      <c r="E1531" t="n">
        <v>20</v>
      </c>
      <c r="F1531" t="n">
        <v>0</v>
      </c>
      <c r="G1531" t="inlineStr">
        <is>
          <t>YES</t>
        </is>
      </c>
      <c r="I1531" t="n">
        <v>0</v>
      </c>
      <c r="J1531" s="31" t="n">
        <v>0</v>
      </c>
      <c r="K1531" s="32" t="n">
        <v>0</v>
      </c>
      <c r="L1531" s="31" t="n">
        <v>0</v>
      </c>
      <c r="M1531" s="48" t="n"/>
      <c r="N1531" s="48" t="n"/>
      <c r="O1531" s="49" t="n"/>
    </row>
    <row r="1532">
      <c r="A1532" s="47" t="inlineStr">
        <is>
          <t>☐</t>
        </is>
      </c>
      <c r="B1532" t="inlineStr">
        <is>
          <t>Kent Anderson</t>
        </is>
      </c>
      <c r="C1532" t="inlineStr">
        <is>
          <t>(N/A)</t>
        </is>
      </c>
      <c r="D1532" t="inlineStr">
        <is>
          <t>D</t>
        </is>
      </c>
      <c r="E1532" t="n">
        <v>22</v>
      </c>
      <c r="F1532" t="n">
        <v>0</v>
      </c>
      <c r="G1532" t="inlineStr">
        <is>
          <t>YES</t>
        </is>
      </c>
      <c r="I1532" t="n">
        <v>0</v>
      </c>
      <c r="J1532" s="31" t="n">
        <v>0</v>
      </c>
      <c r="K1532" s="32" t="n">
        <v>0</v>
      </c>
      <c r="L1532" s="31" t="n">
        <v>0</v>
      </c>
      <c r="M1532" s="48" t="n"/>
      <c r="N1532" s="48" t="n"/>
      <c r="O1532" s="49" t="n"/>
    </row>
    <row r="1533">
      <c r="A1533" s="47" t="inlineStr">
        <is>
          <t>☐</t>
        </is>
      </c>
      <c r="B1533" t="inlineStr">
        <is>
          <t>Kent Sauer</t>
        </is>
      </c>
      <c r="C1533" t="inlineStr">
        <is>
          <t>PHI</t>
        </is>
      </c>
      <c r="D1533" t="inlineStr">
        <is>
          <t>F</t>
        </is>
      </c>
      <c r="E1533" t="n">
        <v>18</v>
      </c>
      <c r="F1533" t="n">
        <v>0</v>
      </c>
      <c r="G1533" t="inlineStr">
        <is>
          <t>YES</t>
        </is>
      </c>
      <c r="H1533" t="n">
        <v>136</v>
      </c>
      <c r="I1533" t="n">
        <v>0</v>
      </c>
      <c r="J1533" s="31" t="n">
        <v>0</v>
      </c>
      <c r="K1533" s="32" t="n">
        <v>0</v>
      </c>
      <c r="L1533" s="31" t="n">
        <v>0</v>
      </c>
      <c r="M1533" s="48" t="n"/>
      <c r="N1533" s="48" t="n"/>
      <c r="O1533" s="49" t="n"/>
    </row>
    <row r="1534">
      <c r="A1534" s="47" t="inlineStr">
        <is>
          <t>☐</t>
        </is>
      </c>
      <c r="B1534" t="inlineStr">
        <is>
          <t>Kenta Isogai</t>
        </is>
      </c>
      <c r="C1534" t="inlineStr">
        <is>
          <t>LAK</t>
        </is>
      </c>
      <c r="D1534" t="inlineStr">
        <is>
          <t>F</t>
        </is>
      </c>
      <c r="E1534" t="n">
        <v>22</v>
      </c>
      <c r="F1534" t="n">
        <v>0</v>
      </c>
      <c r="G1534" t="inlineStr">
        <is>
          <t>YES</t>
        </is>
      </c>
      <c r="I1534" t="n">
        <v>0</v>
      </c>
      <c r="J1534" s="31" t="n">
        <v>0</v>
      </c>
      <c r="K1534" s="32" t="n">
        <v>0</v>
      </c>
      <c r="L1534" s="31" t="n">
        <v>0</v>
      </c>
      <c r="M1534" s="48" t="n"/>
      <c r="N1534" s="48" t="n"/>
      <c r="O1534" s="49" t="n"/>
    </row>
    <row r="1535">
      <c r="A1535" s="47" t="inlineStr">
        <is>
          <t>☐</t>
        </is>
      </c>
      <c r="B1535" t="inlineStr">
        <is>
          <t>Klavs Veinbergs</t>
        </is>
      </c>
      <c r="C1535" t="inlineStr">
        <is>
          <t>TBL</t>
        </is>
      </c>
      <c r="D1535" t="inlineStr">
        <is>
          <t>F</t>
        </is>
      </c>
      <c r="E1535" t="n">
        <v>23</v>
      </c>
      <c r="F1535" t="n">
        <v>0</v>
      </c>
      <c r="G1535" t="inlineStr">
        <is>
          <t>YES</t>
        </is>
      </c>
      <c r="I1535" t="n">
        <v>0</v>
      </c>
      <c r="J1535" s="31" t="n">
        <v>0</v>
      </c>
      <c r="K1535" s="32" t="n">
        <v>0</v>
      </c>
      <c r="L1535" s="31" t="n">
        <v>0</v>
      </c>
      <c r="M1535" s="48" t="n"/>
      <c r="N1535" s="48" t="n"/>
      <c r="O1535" s="49" t="n"/>
    </row>
    <row r="1536">
      <c r="A1536" s="47" t="inlineStr">
        <is>
          <t>☐</t>
        </is>
      </c>
      <c r="B1536" t="inlineStr">
        <is>
          <t>Kocha Delic</t>
        </is>
      </c>
      <c r="C1536" t="inlineStr">
        <is>
          <t>(N/A)</t>
        </is>
      </c>
      <c r="D1536" t="inlineStr">
        <is>
          <t>F</t>
        </is>
      </c>
      <c r="E1536" t="n">
        <v>22</v>
      </c>
      <c r="F1536" t="n">
        <v>0</v>
      </c>
      <c r="G1536" t="inlineStr">
        <is>
          <t>YES</t>
        </is>
      </c>
      <c r="I1536" t="n">
        <v>0</v>
      </c>
      <c r="J1536" s="31" t="n">
        <v>0</v>
      </c>
      <c r="K1536" s="32" t="n">
        <v>0</v>
      </c>
      <c r="L1536" s="31" t="n">
        <v>0</v>
      </c>
      <c r="M1536" s="48" t="n"/>
      <c r="N1536" s="48" t="n"/>
      <c r="O1536" s="49" t="n"/>
    </row>
    <row r="1537">
      <c r="A1537" s="47" t="inlineStr">
        <is>
          <t>☐</t>
        </is>
      </c>
      <c r="B1537" t="inlineStr">
        <is>
          <t>Konsta Kapanen</t>
        </is>
      </c>
      <c r="C1537" t="inlineStr">
        <is>
          <t>(N/A)</t>
        </is>
      </c>
      <c r="D1537" t="inlineStr">
        <is>
          <t>F</t>
        </is>
      </c>
      <c r="E1537" t="n">
        <v>22</v>
      </c>
      <c r="F1537" t="n">
        <v>0</v>
      </c>
      <c r="G1537" t="inlineStr">
        <is>
          <t>YES</t>
        </is>
      </c>
      <c r="I1537" t="n">
        <v>0</v>
      </c>
      <c r="J1537" s="31" t="n">
        <v>0</v>
      </c>
      <c r="K1537" s="32" t="n">
        <v>0</v>
      </c>
      <c r="L1537" s="31" t="n">
        <v>0</v>
      </c>
      <c r="M1537" s="48" t="n"/>
      <c r="N1537" s="48" t="n"/>
      <c r="O1537" s="49" t="n"/>
      <c r="P1537" t="inlineStr">
        <is>
          <t>no NHL record - import or junior</t>
        </is>
      </c>
    </row>
    <row r="1538">
      <c r="A1538" s="47" t="inlineStr">
        <is>
          <t>☐</t>
        </is>
      </c>
      <c r="B1538" t="inlineStr">
        <is>
          <t>Konstantin Volchenko</t>
        </is>
      </c>
      <c r="C1538" t="inlineStr">
        <is>
          <t>(N/A)</t>
        </is>
      </c>
      <c r="D1538" t="inlineStr">
        <is>
          <t>D</t>
        </is>
      </c>
      <c r="E1538" t="n">
        <v>21</v>
      </c>
      <c r="F1538" t="n">
        <v>0</v>
      </c>
      <c r="G1538" t="inlineStr">
        <is>
          <t>YES</t>
        </is>
      </c>
      <c r="I1538" t="n">
        <v>0</v>
      </c>
      <c r="J1538" s="31" t="n">
        <v>0</v>
      </c>
      <c r="K1538" s="32" t="n">
        <v>0</v>
      </c>
      <c r="L1538" s="31" t="n">
        <v>0</v>
      </c>
      <c r="M1538" s="48" t="n"/>
      <c r="N1538" s="48" t="n"/>
      <c r="O1538" s="49" t="n"/>
      <c r="P1538" t="inlineStr">
        <is>
          <t>no NHL record - import or junior</t>
        </is>
      </c>
    </row>
    <row r="1539">
      <c r="A1539" s="47" t="inlineStr">
        <is>
          <t>☐</t>
        </is>
      </c>
      <c r="B1539" t="inlineStr">
        <is>
          <t>Kristers Steinbergs</t>
        </is>
      </c>
      <c r="C1539" t="inlineStr">
        <is>
          <t>(N/A)</t>
        </is>
      </c>
      <c r="D1539" t="inlineStr">
        <is>
          <t>G</t>
        </is>
      </c>
      <c r="E1539" t="n">
        <v>21</v>
      </c>
      <c r="F1539" t="n">
        <v>0</v>
      </c>
      <c r="G1539" t="inlineStr">
        <is>
          <t>YES</t>
        </is>
      </c>
      <c r="I1539" t="n">
        <v>0</v>
      </c>
      <c r="J1539" s="31" t="n">
        <v>0</v>
      </c>
      <c r="K1539" s="32" t="n">
        <v>0</v>
      </c>
      <c r="L1539" s="31" t="n">
        <v>0</v>
      </c>
      <c r="M1539" s="48" t="n"/>
      <c r="N1539" s="48" t="n"/>
      <c r="O1539" s="49" t="n"/>
      <c r="P1539" t="inlineStr">
        <is>
          <t>no NHL record - import or junior</t>
        </is>
      </c>
    </row>
    <row r="1540">
      <c r="A1540" s="47" t="inlineStr">
        <is>
          <t>☐</t>
        </is>
      </c>
      <c r="B1540" t="inlineStr">
        <is>
          <t>Kristian Kostadinski</t>
        </is>
      </c>
      <c r="C1540" t="inlineStr">
        <is>
          <t>BOS</t>
        </is>
      </c>
      <c r="D1540" t="inlineStr">
        <is>
          <t>D</t>
        </is>
      </c>
      <c r="E1540" t="n">
        <v>21</v>
      </c>
      <c r="F1540" t="n">
        <v>0</v>
      </c>
      <c r="G1540" t="inlineStr">
        <is>
          <t>YES</t>
        </is>
      </c>
      <c r="I1540" t="n">
        <v>0</v>
      </c>
      <c r="J1540" s="31" t="n">
        <v>0</v>
      </c>
      <c r="K1540" s="32" t="n">
        <v>0</v>
      </c>
      <c r="L1540" s="31" t="n">
        <v>0</v>
      </c>
      <c r="M1540" s="48" t="n"/>
      <c r="N1540" s="48" t="n"/>
      <c r="O1540" s="49" t="n"/>
    </row>
    <row r="1541">
      <c r="A1541" s="47" t="inlineStr">
        <is>
          <t>☐</t>
        </is>
      </c>
      <c r="B1541" t="inlineStr">
        <is>
          <t>Kristoffer Eberly</t>
        </is>
      </c>
      <c r="C1541" t="inlineStr">
        <is>
          <t>(N/A)</t>
        </is>
      </c>
      <c r="D1541" t="inlineStr">
        <is>
          <t>G</t>
        </is>
      </c>
      <c r="E1541" t="n">
        <v>23</v>
      </c>
      <c r="F1541" t="n">
        <v>0</v>
      </c>
      <c r="G1541" t="inlineStr">
        <is>
          <t>YES</t>
        </is>
      </c>
      <c r="I1541" t="n">
        <v>0</v>
      </c>
      <c r="J1541" s="31" t="n">
        <v>0</v>
      </c>
      <c r="K1541" s="32" t="n">
        <v>0</v>
      </c>
      <c r="L1541" s="31" t="n">
        <v>0</v>
      </c>
      <c r="M1541" s="48" t="n"/>
      <c r="N1541" s="48" t="n"/>
      <c r="O1541" s="49" t="n"/>
      <c r="P1541" t="inlineStr">
        <is>
          <t>no NHL record - import or junior</t>
        </is>
      </c>
    </row>
    <row r="1542">
      <c r="A1542" s="47" t="inlineStr">
        <is>
          <t>☐</t>
        </is>
      </c>
      <c r="B1542" t="inlineStr">
        <is>
          <t>Krzysztof Macias</t>
        </is>
      </c>
      <c r="C1542" t="inlineStr">
        <is>
          <t>(N/A)</t>
        </is>
      </c>
      <c r="D1542" t="inlineStr">
        <is>
          <t>F</t>
        </is>
      </c>
      <c r="E1542" t="n">
        <v>22</v>
      </c>
      <c r="F1542" t="n">
        <v>0</v>
      </c>
      <c r="G1542" t="inlineStr">
        <is>
          <t>YES</t>
        </is>
      </c>
      <c r="I1542" t="n">
        <v>0</v>
      </c>
      <c r="J1542" s="31" t="n">
        <v>0</v>
      </c>
      <c r="K1542" s="32" t="n">
        <v>0</v>
      </c>
      <c r="L1542" s="31" t="n">
        <v>0</v>
      </c>
      <c r="M1542" s="48" t="n"/>
      <c r="N1542" s="48" t="n"/>
      <c r="O1542" s="49" t="n"/>
    </row>
    <row r="1543">
      <c r="A1543" s="47" t="inlineStr">
        <is>
          <t>☐</t>
        </is>
      </c>
      <c r="B1543" t="inlineStr">
        <is>
          <t>Kuzma Voronin</t>
        </is>
      </c>
      <c r="C1543" t="inlineStr">
        <is>
          <t>(N/A)</t>
        </is>
      </c>
      <c r="D1543" t="inlineStr">
        <is>
          <t>F</t>
        </is>
      </c>
      <c r="E1543" t="n">
        <v>20</v>
      </c>
      <c r="F1543" t="n">
        <v>0</v>
      </c>
      <c r="G1543" t="inlineStr">
        <is>
          <t>YES</t>
        </is>
      </c>
      <c r="I1543" t="n">
        <v>0</v>
      </c>
      <c r="J1543" s="31" t="n">
        <v>0</v>
      </c>
      <c r="K1543" s="32" t="n">
        <v>0</v>
      </c>
      <c r="L1543" s="31" t="n">
        <v>0</v>
      </c>
      <c r="M1543" s="48" t="n"/>
      <c r="N1543" s="48" t="n"/>
      <c r="O1543" s="49" t="n"/>
      <c r="P1543" t="inlineStr">
        <is>
          <t>no NHL record - import or junior</t>
        </is>
      </c>
    </row>
    <row r="1544">
      <c r="A1544" s="47" t="inlineStr">
        <is>
          <t>☐</t>
        </is>
      </c>
      <c r="B1544" t="inlineStr">
        <is>
          <t>Kyle Chyzowski</t>
        </is>
      </c>
      <c r="C1544" t="inlineStr">
        <is>
          <t>TBL</t>
        </is>
      </c>
      <c r="D1544" t="inlineStr">
        <is>
          <t>F</t>
        </is>
      </c>
      <c r="E1544" t="n">
        <v>22</v>
      </c>
      <c r="F1544" t="n">
        <v>0</v>
      </c>
      <c r="G1544" t="inlineStr">
        <is>
          <t>YES</t>
        </is>
      </c>
      <c r="I1544" t="n">
        <v>0</v>
      </c>
      <c r="J1544" s="31" t="n">
        <v>0</v>
      </c>
      <c r="K1544" s="32" t="n">
        <v>0</v>
      </c>
      <c r="L1544" s="31" t="n">
        <v>0</v>
      </c>
      <c r="M1544" s="48" t="n"/>
      <c r="N1544" s="48" t="n"/>
      <c r="O1544" s="49" t="n"/>
    </row>
    <row r="1545">
      <c r="A1545" s="47" t="inlineStr">
        <is>
          <t>☐</t>
        </is>
      </c>
      <c r="B1545" t="inlineStr">
        <is>
          <t>Kyle Heger</t>
        </is>
      </c>
      <c r="C1545" t="inlineStr">
        <is>
          <t>(N/A)</t>
        </is>
      </c>
      <c r="D1545" t="inlineStr">
        <is>
          <t>D</t>
        </is>
      </c>
      <c r="E1545" t="n">
        <v>18</v>
      </c>
      <c r="F1545" t="n">
        <v>0</v>
      </c>
      <c r="G1545" t="inlineStr">
        <is>
          <t>YES</t>
        </is>
      </c>
      <c r="I1545" t="n">
        <v>0</v>
      </c>
      <c r="J1545" s="31" t="n">
        <v>0</v>
      </c>
      <c r="K1545" s="32" t="n">
        <v>0</v>
      </c>
      <c r="L1545" s="31" t="n">
        <v>0</v>
      </c>
      <c r="M1545" s="48" t="n"/>
      <c r="N1545" s="48" t="n"/>
      <c r="O1545" s="49" t="n"/>
    </row>
    <row r="1546">
      <c r="A1546" s="47" t="inlineStr">
        <is>
          <t>☐</t>
        </is>
      </c>
      <c r="B1546" t="inlineStr">
        <is>
          <t>Kyle Jackson</t>
        </is>
      </c>
      <c r="C1546" t="inlineStr">
        <is>
          <t>NYR</t>
        </is>
      </c>
      <c r="D1546" t="inlineStr">
        <is>
          <t>F</t>
        </is>
      </c>
      <c r="E1546" t="n">
        <v>23</v>
      </c>
      <c r="F1546" t="n">
        <v>0</v>
      </c>
      <c r="G1546" t="inlineStr">
        <is>
          <t>YES</t>
        </is>
      </c>
      <c r="I1546" t="n">
        <v>0</v>
      </c>
      <c r="J1546" s="31" t="n">
        <v>0</v>
      </c>
      <c r="K1546" s="32" t="n">
        <v>0</v>
      </c>
      <c r="L1546" s="31" t="n">
        <v>0</v>
      </c>
      <c r="M1546" s="48" t="n"/>
      <c r="N1546" s="48" t="n"/>
      <c r="O1546" s="49" t="n"/>
    </row>
    <row r="1547">
      <c r="A1547" s="47" t="inlineStr">
        <is>
          <t>☐</t>
        </is>
      </c>
      <c r="B1547" t="inlineStr">
        <is>
          <t>Kyle Kelsey</t>
        </is>
      </c>
      <c r="C1547" t="inlineStr">
        <is>
          <t>(N/A)</t>
        </is>
      </c>
      <c r="D1547" t="inlineStr">
        <is>
          <t>G</t>
        </is>
      </c>
      <c r="E1547" t="n">
        <v>22</v>
      </c>
      <c r="F1547" t="n">
        <v>0</v>
      </c>
      <c r="G1547" t="inlineStr">
        <is>
          <t>YES</t>
        </is>
      </c>
      <c r="I1547" t="n">
        <v>0</v>
      </c>
      <c r="J1547" s="31" t="n">
        <v>0</v>
      </c>
      <c r="K1547" s="32" t="n">
        <v>0</v>
      </c>
      <c r="L1547" s="31" t="n">
        <v>0</v>
      </c>
      <c r="M1547" s="48" t="n"/>
      <c r="N1547" s="48" t="n"/>
      <c r="O1547" s="49" t="n"/>
      <c r="P1547" t="inlineStr">
        <is>
          <t>no NHL record - import or junior</t>
        </is>
      </c>
    </row>
    <row r="1548">
      <c r="A1548" s="47" t="inlineStr">
        <is>
          <t>☐</t>
        </is>
      </c>
      <c r="B1548" t="inlineStr">
        <is>
          <t>Kyle Kukkonen</t>
        </is>
      </c>
      <c r="C1548" t="inlineStr">
        <is>
          <t>ANA</t>
        </is>
      </c>
      <c r="D1548" t="inlineStr">
        <is>
          <t>F</t>
        </is>
      </c>
      <c r="E1548" t="n">
        <v>23</v>
      </c>
      <c r="F1548" t="n">
        <v>0</v>
      </c>
      <c r="G1548" t="inlineStr">
        <is>
          <t>YES</t>
        </is>
      </c>
      <c r="I1548" t="n">
        <v>0</v>
      </c>
      <c r="J1548" s="31" t="n">
        <v>0</v>
      </c>
      <c r="K1548" s="32" t="n">
        <v>0</v>
      </c>
      <c r="L1548" s="31" t="n">
        <v>0</v>
      </c>
      <c r="M1548" s="48" t="n"/>
      <c r="N1548" s="48" t="n"/>
      <c r="O1548" s="49" t="n"/>
    </row>
    <row r="1549">
      <c r="A1549" s="47" t="inlineStr">
        <is>
          <t>☐</t>
        </is>
      </c>
      <c r="B1549" t="inlineStr">
        <is>
          <t>Landan Resendes</t>
        </is>
      </c>
      <c r="C1549" t="inlineStr">
        <is>
          <t>(N/A)</t>
        </is>
      </c>
      <c r="D1549" t="inlineStr">
        <is>
          <t>F</t>
        </is>
      </c>
      <c r="E1549" t="n">
        <v>20</v>
      </c>
      <c r="F1549" t="n">
        <v>0</v>
      </c>
      <c r="G1549" t="inlineStr">
        <is>
          <t>YES</t>
        </is>
      </c>
      <c r="I1549" t="n">
        <v>0</v>
      </c>
      <c r="J1549" s="31" t="n">
        <v>0</v>
      </c>
      <c r="K1549" s="32" t="n">
        <v>0</v>
      </c>
      <c r="L1549" s="31" t="n">
        <v>0</v>
      </c>
      <c r="M1549" s="48" t="n"/>
      <c r="N1549" s="48" t="n"/>
      <c r="O1549" s="49" t="n"/>
      <c r="P1549" t="inlineStr">
        <is>
          <t>no NHL record - import or junior</t>
        </is>
      </c>
    </row>
    <row r="1550">
      <c r="A1550" s="47" t="inlineStr">
        <is>
          <t>☐</t>
        </is>
      </c>
      <c r="B1550" t="inlineStr">
        <is>
          <t>Landon Amrhein</t>
        </is>
      </c>
      <c r="C1550" t="inlineStr">
        <is>
          <t>(N/A)</t>
        </is>
      </c>
      <c r="D1550" t="inlineStr">
        <is>
          <t>F</t>
        </is>
      </c>
      <c r="E1550" t="n">
        <v>18</v>
      </c>
      <c r="F1550" t="n">
        <v>0</v>
      </c>
      <c r="G1550" t="inlineStr">
        <is>
          <t>YES</t>
        </is>
      </c>
      <c r="I1550" t="n">
        <v>0</v>
      </c>
      <c r="J1550" s="31" t="n">
        <v>0</v>
      </c>
      <c r="K1550" s="32" t="n">
        <v>0</v>
      </c>
      <c r="L1550" s="31" t="n">
        <v>0</v>
      </c>
      <c r="M1550" s="48" t="n"/>
      <c r="N1550" s="48" t="n"/>
      <c r="O1550" s="49" t="n"/>
    </row>
    <row r="1551">
      <c r="A1551" s="47" t="inlineStr">
        <is>
          <t>☐</t>
        </is>
      </c>
      <c r="B1551" t="inlineStr">
        <is>
          <t>Lauri Sinivuori</t>
        </is>
      </c>
      <c r="C1551" t="inlineStr">
        <is>
          <t>(N/A)</t>
        </is>
      </c>
      <c r="D1551" t="inlineStr">
        <is>
          <t>F</t>
        </is>
      </c>
      <c r="E1551" t="n">
        <v>20</v>
      </c>
      <c r="F1551" t="n">
        <v>0</v>
      </c>
      <c r="G1551" t="inlineStr">
        <is>
          <t>YES</t>
        </is>
      </c>
      <c r="I1551" t="n">
        <v>0</v>
      </c>
      <c r="J1551" s="31" t="n">
        <v>0</v>
      </c>
      <c r="K1551" s="32" t="n">
        <v>0</v>
      </c>
      <c r="L1551" s="31" t="n">
        <v>0</v>
      </c>
      <c r="M1551" s="48" t="n"/>
      <c r="N1551" s="48" t="n"/>
      <c r="O1551" s="49" t="n"/>
      <c r="P1551" t="inlineStr">
        <is>
          <t>no NHL record - import or junior</t>
        </is>
      </c>
    </row>
    <row r="1552">
      <c r="A1552" s="47" t="inlineStr">
        <is>
          <t>☐</t>
        </is>
      </c>
      <c r="B1552" t="inlineStr">
        <is>
          <t>Lawton Zacher</t>
        </is>
      </c>
      <c r="C1552" t="inlineStr">
        <is>
          <t>(N/A)</t>
        </is>
      </c>
      <c r="D1552" t="inlineStr">
        <is>
          <t>G</t>
        </is>
      </c>
      <c r="E1552" t="n">
        <v>22</v>
      </c>
      <c r="F1552" t="n">
        <v>0</v>
      </c>
      <c r="G1552" t="inlineStr">
        <is>
          <t>YES</t>
        </is>
      </c>
      <c r="I1552" t="n">
        <v>0</v>
      </c>
      <c r="J1552" s="31" t="n">
        <v>0</v>
      </c>
      <c r="K1552" s="32" t="n">
        <v>0</v>
      </c>
      <c r="L1552" s="31" t="n">
        <v>0</v>
      </c>
      <c r="M1552" s="48" t="n"/>
      <c r="N1552" s="48" t="n"/>
      <c r="O1552" s="49" t="n"/>
      <c r="P1552" t="inlineStr">
        <is>
          <t>no NHL record - import or junior</t>
        </is>
      </c>
    </row>
    <row r="1553">
      <c r="A1553" s="47" t="inlineStr">
        <is>
          <t>☐</t>
        </is>
      </c>
      <c r="B1553" t="inlineStr">
        <is>
          <t>Leighton Carruthers</t>
        </is>
      </c>
      <c r="C1553" t="inlineStr">
        <is>
          <t>(N/A)</t>
        </is>
      </c>
      <c r="D1553" t="inlineStr">
        <is>
          <t>F</t>
        </is>
      </c>
      <c r="E1553" t="n">
        <v>22</v>
      </c>
      <c r="F1553" t="n">
        <v>0</v>
      </c>
      <c r="G1553" t="inlineStr">
        <is>
          <t>YES</t>
        </is>
      </c>
      <c r="I1553" t="n">
        <v>0</v>
      </c>
      <c r="J1553" s="31" t="n">
        <v>0</v>
      </c>
      <c r="K1553" s="32" t="n">
        <v>0</v>
      </c>
      <c r="L1553" s="31" t="n">
        <v>0</v>
      </c>
      <c r="M1553" s="48" t="n"/>
      <c r="N1553" s="48" t="n"/>
      <c r="O1553" s="49" t="n"/>
      <c r="P1553" t="inlineStr">
        <is>
          <t>no NHL record - import or junior</t>
        </is>
      </c>
    </row>
    <row r="1554">
      <c r="A1554" s="47" t="inlineStr">
        <is>
          <t>☐</t>
        </is>
      </c>
      <c r="B1554" t="inlineStr">
        <is>
          <t>Lennart Louvanto</t>
        </is>
      </c>
      <c r="C1554" t="inlineStr">
        <is>
          <t>(N/A)</t>
        </is>
      </c>
      <c r="D1554" t="inlineStr">
        <is>
          <t>F</t>
        </is>
      </c>
      <c r="E1554" t="n">
        <v>19</v>
      </c>
      <c r="F1554" t="n">
        <v>0</v>
      </c>
      <c r="G1554" t="inlineStr">
        <is>
          <t>YES</t>
        </is>
      </c>
      <c r="I1554" t="n">
        <v>0</v>
      </c>
      <c r="J1554" s="31" t="n">
        <v>0</v>
      </c>
      <c r="K1554" s="32" t="n">
        <v>0</v>
      </c>
      <c r="L1554" s="31" t="n">
        <v>0</v>
      </c>
      <c r="M1554" s="48" t="n"/>
      <c r="N1554" s="48" t="n"/>
      <c r="O1554" s="49" t="n"/>
      <c r="P1554" t="inlineStr">
        <is>
          <t>no NHL record - import or junior</t>
        </is>
      </c>
    </row>
    <row r="1555">
      <c r="A1555" s="47" t="inlineStr">
        <is>
          <t>☐</t>
        </is>
      </c>
      <c r="B1555" t="inlineStr">
        <is>
          <t>Lenny Boos</t>
        </is>
      </c>
      <c r="C1555" t="inlineStr">
        <is>
          <t>(N/A)</t>
        </is>
      </c>
      <c r="D1555" t="inlineStr">
        <is>
          <t>F</t>
        </is>
      </c>
      <c r="E1555" t="n">
        <v>19</v>
      </c>
      <c r="F1555" t="n">
        <v>0</v>
      </c>
      <c r="G1555" t="inlineStr">
        <is>
          <t>YES</t>
        </is>
      </c>
      <c r="I1555" t="n">
        <v>0</v>
      </c>
      <c r="J1555" s="31" t="n">
        <v>0</v>
      </c>
      <c r="K1555" s="32" t="n">
        <v>0</v>
      </c>
      <c r="L1555" s="31" t="n">
        <v>0</v>
      </c>
      <c r="M1555" s="48" t="n"/>
      <c r="N1555" s="48" t="n"/>
      <c r="O1555" s="49" t="n"/>
      <c r="P1555" t="inlineStr">
        <is>
          <t>no NHL record - import or junior</t>
        </is>
      </c>
    </row>
    <row r="1556">
      <c r="A1556" s="47" t="inlineStr">
        <is>
          <t>☐</t>
        </is>
      </c>
      <c r="B1556" t="inlineStr">
        <is>
          <t>Leo Gruba</t>
        </is>
      </c>
      <c r="C1556" t="inlineStr">
        <is>
          <t>(N/A)</t>
        </is>
      </c>
      <c r="D1556" t="inlineStr">
        <is>
          <t>D</t>
        </is>
      </c>
      <c r="E1556" t="n">
        <v>22</v>
      </c>
      <c r="F1556" t="n">
        <v>0</v>
      </c>
      <c r="G1556" t="inlineStr">
        <is>
          <t>YES</t>
        </is>
      </c>
      <c r="I1556" t="n">
        <v>0</v>
      </c>
      <c r="J1556" s="31" t="n">
        <v>0</v>
      </c>
      <c r="K1556" s="32" t="n">
        <v>0</v>
      </c>
      <c r="L1556" s="31" t="n">
        <v>0</v>
      </c>
      <c r="M1556" s="48" t="n"/>
      <c r="N1556" s="48" t="n"/>
      <c r="O1556" s="49" t="n"/>
      <c r="P1556" t="inlineStr">
        <is>
          <t>no NHL record - import or junior</t>
        </is>
      </c>
    </row>
    <row r="1557">
      <c r="A1557" s="47" t="inlineStr">
        <is>
          <t>☐</t>
        </is>
      </c>
      <c r="B1557" t="inlineStr">
        <is>
          <t>Leo Tuuva</t>
        </is>
      </c>
      <c r="C1557" t="inlineStr">
        <is>
          <t>(N/A)</t>
        </is>
      </c>
      <c r="D1557" t="inlineStr">
        <is>
          <t>F</t>
        </is>
      </c>
      <c r="E1557" t="n">
        <v>20</v>
      </c>
      <c r="F1557" t="n">
        <v>0</v>
      </c>
      <c r="G1557" t="inlineStr">
        <is>
          <t>YES</t>
        </is>
      </c>
      <c r="I1557" t="n">
        <v>0</v>
      </c>
      <c r="J1557" s="31" t="n">
        <v>0</v>
      </c>
      <c r="K1557" s="32" t="n">
        <v>0</v>
      </c>
      <c r="L1557" s="31" t="n">
        <v>0</v>
      </c>
      <c r="M1557" s="48" t="n"/>
      <c r="N1557" s="48" t="n"/>
      <c r="O1557" s="49" t="n"/>
      <c r="P1557" t="inlineStr">
        <is>
          <t>no NHL record - import or junior</t>
        </is>
      </c>
    </row>
    <row r="1558">
      <c r="A1558" s="47" t="inlineStr">
        <is>
          <t>☐</t>
        </is>
      </c>
      <c r="B1558" t="inlineStr">
        <is>
          <t>Liam Arnsby</t>
        </is>
      </c>
      <c r="C1558" t="inlineStr">
        <is>
          <t>FLA</t>
        </is>
      </c>
      <c r="D1558" t="inlineStr">
        <is>
          <t>F</t>
        </is>
      </c>
      <c r="E1558" t="n">
        <v>22</v>
      </c>
      <c r="F1558" t="n">
        <v>0</v>
      </c>
      <c r="G1558" t="inlineStr">
        <is>
          <t>YES</t>
        </is>
      </c>
      <c r="I1558" t="n">
        <v>0</v>
      </c>
      <c r="J1558" s="31" t="n">
        <v>0</v>
      </c>
      <c r="K1558" s="32" t="n">
        <v>0</v>
      </c>
      <c r="L1558" s="31" t="n">
        <v>0</v>
      </c>
      <c r="M1558" s="48" t="n"/>
      <c r="N1558" s="48" t="n"/>
      <c r="O1558" s="49" t="n"/>
    </row>
    <row r="1559">
      <c r="A1559" s="47" t="inlineStr">
        <is>
          <t>☐</t>
        </is>
      </c>
      <c r="B1559" t="inlineStr">
        <is>
          <t>Liam Danielsson</t>
        </is>
      </c>
      <c r="C1559" t="inlineStr">
        <is>
          <t>(N/A)</t>
        </is>
      </c>
      <c r="D1559" t="inlineStr">
        <is>
          <t>F</t>
        </is>
      </c>
      <c r="E1559" t="n">
        <v>20</v>
      </c>
      <c r="F1559" t="n">
        <v>0</v>
      </c>
      <c r="G1559" t="inlineStr">
        <is>
          <t>YES</t>
        </is>
      </c>
      <c r="I1559" t="n">
        <v>0</v>
      </c>
      <c r="J1559" s="31" t="n">
        <v>0</v>
      </c>
      <c r="K1559" s="32" t="n">
        <v>0</v>
      </c>
      <c r="L1559" s="31" t="n">
        <v>0</v>
      </c>
      <c r="M1559" s="48" t="n"/>
      <c r="N1559" s="48" t="n"/>
      <c r="O1559" s="49" t="n"/>
      <c r="P1559" t="inlineStr">
        <is>
          <t>no NHL record - import or junior</t>
        </is>
      </c>
    </row>
    <row r="1560">
      <c r="A1560" s="47" t="inlineStr">
        <is>
          <t>☐</t>
        </is>
      </c>
      <c r="B1560" t="inlineStr">
        <is>
          <t>Liam Elofsson</t>
        </is>
      </c>
      <c r="C1560" t="inlineStr">
        <is>
          <t>(N/A)</t>
        </is>
      </c>
      <c r="D1560" t="inlineStr">
        <is>
          <t>F</t>
        </is>
      </c>
      <c r="E1560" t="n">
        <v>19</v>
      </c>
      <c r="F1560" t="n">
        <v>0</v>
      </c>
      <c r="G1560" t="inlineStr">
        <is>
          <t>YES</t>
        </is>
      </c>
      <c r="I1560" t="n">
        <v>0</v>
      </c>
      <c r="J1560" s="31" t="n">
        <v>0</v>
      </c>
      <c r="K1560" s="32" t="n">
        <v>0</v>
      </c>
      <c r="L1560" s="31" t="n">
        <v>0</v>
      </c>
      <c r="M1560" s="48" t="n"/>
      <c r="N1560" s="48" t="n"/>
      <c r="O1560" s="49" t="n"/>
      <c r="P1560" t="inlineStr">
        <is>
          <t>no NHL record - import or junior</t>
        </is>
      </c>
    </row>
    <row r="1561">
      <c r="A1561" s="47" t="inlineStr">
        <is>
          <t>☐</t>
        </is>
      </c>
      <c r="B1561" t="inlineStr">
        <is>
          <t>Liam Gilmartin</t>
        </is>
      </c>
      <c r="C1561" t="inlineStr">
        <is>
          <t>(N/A)</t>
        </is>
      </c>
      <c r="D1561" t="inlineStr">
        <is>
          <t>F</t>
        </is>
      </c>
      <c r="E1561" t="n">
        <v>23</v>
      </c>
      <c r="F1561" t="n">
        <v>0</v>
      </c>
      <c r="G1561" t="inlineStr">
        <is>
          <t>YES</t>
        </is>
      </c>
      <c r="I1561" t="n">
        <v>0</v>
      </c>
      <c r="J1561" s="31" t="n">
        <v>0</v>
      </c>
      <c r="K1561" s="32" t="n">
        <v>0</v>
      </c>
      <c r="L1561" s="31" t="n">
        <v>0</v>
      </c>
      <c r="M1561" s="48" t="n"/>
      <c r="N1561" s="48" t="n"/>
      <c r="O1561" s="49" t="n"/>
    </row>
    <row r="1562">
      <c r="A1562" s="47" t="inlineStr">
        <is>
          <t>☐</t>
        </is>
      </c>
      <c r="B1562" t="inlineStr">
        <is>
          <t>Liam Kilfoil</t>
        </is>
      </c>
      <c r="C1562" t="inlineStr">
        <is>
          <t>DET</t>
        </is>
      </c>
      <c r="D1562" t="inlineStr">
        <is>
          <t>F</t>
        </is>
      </c>
      <c r="E1562" t="n">
        <v>19</v>
      </c>
      <c r="F1562" t="n">
        <v>0</v>
      </c>
      <c r="G1562" t="inlineStr">
        <is>
          <t>YES</t>
        </is>
      </c>
      <c r="I1562" t="n">
        <v>0</v>
      </c>
      <c r="J1562" s="31" t="n">
        <v>0</v>
      </c>
      <c r="K1562" s="32" t="n">
        <v>0</v>
      </c>
      <c r="L1562" s="31" t="n">
        <v>0</v>
      </c>
      <c r="M1562" s="48" t="n"/>
      <c r="N1562" s="48" t="n"/>
      <c r="O1562" s="49" t="n"/>
    </row>
    <row r="1563">
      <c r="A1563" s="47" t="inlineStr">
        <is>
          <t>☐</t>
        </is>
      </c>
      <c r="B1563" t="inlineStr">
        <is>
          <t>Liam Spencer</t>
        </is>
      </c>
      <c r="C1563" t="inlineStr">
        <is>
          <t>(N/A)</t>
        </is>
      </c>
      <c r="D1563" t="inlineStr">
        <is>
          <t>D</t>
        </is>
      </c>
      <c r="E1563" t="n">
        <v>20</v>
      </c>
      <c r="F1563" t="n">
        <v>0</v>
      </c>
      <c r="G1563" t="inlineStr">
        <is>
          <t>YES</t>
        </is>
      </c>
      <c r="I1563" t="n">
        <v>0</v>
      </c>
      <c r="J1563" s="31" t="n">
        <v>0</v>
      </c>
      <c r="K1563" s="32" t="n">
        <v>0</v>
      </c>
      <c r="L1563" s="31" t="n">
        <v>0</v>
      </c>
      <c r="M1563" s="48" t="n"/>
      <c r="N1563" s="48" t="n"/>
      <c r="O1563" s="49" t="n"/>
      <c r="P1563" t="inlineStr">
        <is>
          <t>no NHL record - import or junior</t>
        </is>
      </c>
    </row>
    <row r="1564">
      <c r="A1564" s="47" t="inlineStr">
        <is>
          <t>☐</t>
        </is>
      </c>
      <c r="B1564" t="inlineStr">
        <is>
          <t>Liam Steele</t>
        </is>
      </c>
      <c r="C1564" t="inlineStr">
        <is>
          <t>(N/A)</t>
        </is>
      </c>
      <c r="D1564" t="inlineStr">
        <is>
          <t>D</t>
        </is>
      </c>
      <c r="E1564" t="n">
        <v>22</v>
      </c>
      <c r="F1564" t="n">
        <v>0</v>
      </c>
      <c r="G1564" t="inlineStr">
        <is>
          <t>YES</t>
        </is>
      </c>
      <c r="I1564" t="n">
        <v>0</v>
      </c>
      <c r="J1564" s="31" t="n">
        <v>0</v>
      </c>
      <c r="K1564" s="32" t="n">
        <v>0</v>
      </c>
      <c r="L1564" s="31" t="n">
        <v>0</v>
      </c>
      <c r="M1564" s="48" t="n"/>
      <c r="N1564" s="48" t="n"/>
      <c r="O1564" s="49" t="n"/>
      <c r="P1564" t="inlineStr">
        <is>
          <t>no NHL record - import or junior</t>
        </is>
      </c>
    </row>
    <row r="1565">
      <c r="A1565" s="47" t="inlineStr">
        <is>
          <t>☐</t>
        </is>
      </c>
      <c r="B1565" t="inlineStr">
        <is>
          <t>Liam Valente</t>
        </is>
      </c>
      <c r="C1565" t="inlineStr">
        <is>
          <t>(N/A)</t>
        </is>
      </c>
      <c r="D1565" t="inlineStr">
        <is>
          <t>F</t>
        </is>
      </c>
      <c r="E1565" t="n">
        <v>23</v>
      </c>
      <c r="F1565" t="n">
        <v>0</v>
      </c>
      <c r="G1565" t="inlineStr">
        <is>
          <t>YES</t>
        </is>
      </c>
      <c r="I1565" t="n">
        <v>0</v>
      </c>
      <c r="J1565" s="31" t="n">
        <v>0</v>
      </c>
      <c r="K1565" s="32" t="n">
        <v>0</v>
      </c>
      <c r="L1565" s="31" t="n">
        <v>0</v>
      </c>
      <c r="M1565" s="48" t="n"/>
      <c r="N1565" s="48" t="n"/>
      <c r="O1565" s="49" t="n"/>
    </row>
    <row r="1566">
      <c r="A1566" s="47" t="inlineStr">
        <is>
          <t>☐</t>
        </is>
      </c>
      <c r="B1566" t="inlineStr">
        <is>
          <t>Liam Watkins</t>
        </is>
      </c>
      <c r="C1566" t="inlineStr">
        <is>
          <t>(N/A)</t>
        </is>
      </c>
      <c r="D1566" t="inlineStr">
        <is>
          <t>F</t>
        </is>
      </c>
      <c r="E1566" t="n">
        <v>22</v>
      </c>
      <c r="F1566" t="n">
        <v>0</v>
      </c>
      <c r="G1566" t="inlineStr">
        <is>
          <t>YES</t>
        </is>
      </c>
      <c r="I1566" t="n">
        <v>0</v>
      </c>
      <c r="J1566" s="31" t="n">
        <v>0</v>
      </c>
      <c r="K1566" s="32" t="n">
        <v>0</v>
      </c>
      <c r="L1566" s="31" t="n">
        <v>0</v>
      </c>
      <c r="M1566" s="48" t="n"/>
      <c r="N1566" s="48" t="n"/>
      <c r="O1566" s="49" t="n"/>
      <c r="P1566" t="inlineStr">
        <is>
          <t>no NHL record - import or junior</t>
        </is>
      </c>
    </row>
    <row r="1567">
      <c r="A1567" s="47" t="inlineStr">
        <is>
          <t>☐</t>
        </is>
      </c>
      <c r="B1567" t="inlineStr">
        <is>
          <t>Lieam Beamish</t>
        </is>
      </c>
      <c r="C1567" t="inlineStr">
        <is>
          <t>(N/A)</t>
        </is>
      </c>
      <c r="D1567" t="inlineStr">
        <is>
          <t>F</t>
        </is>
      </c>
      <c r="E1567" t="n">
        <v>19</v>
      </c>
      <c r="F1567" t="n">
        <v>0</v>
      </c>
      <c r="G1567" t="inlineStr">
        <is>
          <t>YES</t>
        </is>
      </c>
      <c r="I1567" t="n">
        <v>0</v>
      </c>
      <c r="J1567" s="31" t="n">
        <v>0</v>
      </c>
      <c r="K1567" s="32" t="n">
        <v>0</v>
      </c>
      <c r="L1567" s="31" t="n">
        <v>0</v>
      </c>
      <c r="M1567" s="48" t="n"/>
      <c r="N1567" s="48" t="n"/>
      <c r="O1567" s="49" t="n"/>
      <c r="P1567" t="inlineStr">
        <is>
          <t>no NHL record - import or junior</t>
        </is>
      </c>
    </row>
    <row r="1568">
      <c r="A1568" s="47" t="inlineStr">
        <is>
          <t>☐</t>
        </is>
      </c>
      <c r="B1568" t="inlineStr">
        <is>
          <t>Liekit Reichle</t>
        </is>
      </c>
      <c r="C1568" t="inlineStr">
        <is>
          <t>(N/A)</t>
        </is>
      </c>
      <c r="D1568" t="inlineStr">
        <is>
          <t>F</t>
        </is>
      </c>
      <c r="E1568" t="n">
        <v>23</v>
      </c>
      <c r="F1568" t="n">
        <v>0</v>
      </c>
      <c r="G1568" t="inlineStr">
        <is>
          <t>YES</t>
        </is>
      </c>
      <c r="I1568" t="n">
        <v>0</v>
      </c>
      <c r="J1568" s="31" t="n">
        <v>0</v>
      </c>
      <c r="K1568" s="32" t="n">
        <v>0</v>
      </c>
      <c r="L1568" s="31" t="n">
        <v>0</v>
      </c>
      <c r="M1568" s="48" t="n"/>
      <c r="N1568" s="48" t="n"/>
      <c r="O1568" s="49" t="n"/>
      <c r="P1568" t="inlineStr">
        <is>
          <t>no NHL record - import or junior</t>
        </is>
      </c>
    </row>
    <row r="1569">
      <c r="A1569" s="47" t="inlineStr">
        <is>
          <t>☐</t>
        </is>
      </c>
      <c r="B1569" t="inlineStr">
        <is>
          <t>Linards Feldbergs</t>
        </is>
      </c>
      <c r="C1569" t="inlineStr">
        <is>
          <t>PIT</t>
        </is>
      </c>
      <c r="D1569" t="inlineStr">
        <is>
          <t>G</t>
        </is>
      </c>
      <c r="E1569" t="n">
        <v>21</v>
      </c>
      <c r="F1569" t="n">
        <v>0</v>
      </c>
      <c r="G1569" t="inlineStr">
        <is>
          <t>YES</t>
        </is>
      </c>
      <c r="I1569" t="n">
        <v>0</v>
      </c>
      <c r="J1569" s="31" t="n">
        <v>0</v>
      </c>
      <c r="K1569" s="32" t="n">
        <v>0</v>
      </c>
      <c r="L1569" s="31" t="n">
        <v>0</v>
      </c>
      <c r="M1569" s="48" t="n"/>
      <c r="N1569" s="48" t="n"/>
      <c r="O1569" s="49" t="n"/>
    </row>
    <row r="1570">
      <c r="A1570" s="47" t="inlineStr">
        <is>
          <t>☐</t>
        </is>
      </c>
      <c r="B1570" t="inlineStr">
        <is>
          <t>Linus Brandl</t>
        </is>
      </c>
      <c r="C1570" t="inlineStr">
        <is>
          <t>(N/A)</t>
        </is>
      </c>
      <c r="D1570" t="inlineStr">
        <is>
          <t>F</t>
        </is>
      </c>
      <c r="E1570" t="n">
        <v>21</v>
      </c>
      <c r="F1570" t="n">
        <v>0</v>
      </c>
      <c r="G1570" t="inlineStr">
        <is>
          <t>YES</t>
        </is>
      </c>
      <c r="I1570" t="n">
        <v>0</v>
      </c>
      <c r="J1570" s="31" t="n">
        <v>0</v>
      </c>
      <c r="K1570" s="32" t="n">
        <v>0</v>
      </c>
      <c r="L1570" s="31" t="n">
        <v>0</v>
      </c>
      <c r="M1570" s="48" t="n"/>
      <c r="N1570" s="48" t="n"/>
      <c r="O1570" s="49" t="n"/>
      <c r="P1570" t="inlineStr">
        <is>
          <t>no NHL record - import or junior</t>
        </is>
      </c>
    </row>
    <row r="1571">
      <c r="A1571" s="47" t="inlineStr">
        <is>
          <t>☐</t>
        </is>
      </c>
      <c r="B1571" t="inlineStr">
        <is>
          <t>Linus Hemstrom</t>
        </is>
      </c>
      <c r="C1571" t="inlineStr">
        <is>
          <t>(N/A)</t>
        </is>
      </c>
      <c r="D1571" t="inlineStr">
        <is>
          <t>F</t>
        </is>
      </c>
      <c r="E1571" t="n">
        <v>22</v>
      </c>
      <c r="F1571" t="n">
        <v>0</v>
      </c>
      <c r="G1571" t="inlineStr">
        <is>
          <t>YES</t>
        </is>
      </c>
      <c r="I1571" t="n">
        <v>0</v>
      </c>
      <c r="J1571" s="31" t="n">
        <v>0</v>
      </c>
      <c r="K1571" s="32" t="n">
        <v>0</v>
      </c>
      <c r="L1571" s="31" t="n">
        <v>0</v>
      </c>
      <c r="M1571" s="48" t="n"/>
      <c r="N1571" s="48" t="n"/>
      <c r="O1571" s="49" t="n"/>
      <c r="P1571" t="inlineStr">
        <is>
          <t>no NHL record - import or junior</t>
        </is>
      </c>
    </row>
    <row r="1572">
      <c r="A1572" s="47" t="inlineStr">
        <is>
          <t>☐</t>
        </is>
      </c>
      <c r="B1572" t="inlineStr">
        <is>
          <t>Linus Loob Trygg</t>
        </is>
      </c>
      <c r="C1572" t="inlineStr">
        <is>
          <t>(N/A)</t>
        </is>
      </c>
      <c r="D1572" t="inlineStr">
        <is>
          <t>F</t>
        </is>
      </c>
      <c r="E1572" t="n">
        <v>18</v>
      </c>
      <c r="F1572" t="n">
        <v>0</v>
      </c>
      <c r="G1572" t="inlineStr">
        <is>
          <t>YES</t>
        </is>
      </c>
      <c r="I1572" t="n">
        <v>0</v>
      </c>
      <c r="J1572" s="31" t="n">
        <v>0</v>
      </c>
      <c r="K1572" s="32" t="n">
        <v>0</v>
      </c>
      <c r="L1572" s="31" t="n">
        <v>0</v>
      </c>
      <c r="M1572" s="48" t="n"/>
      <c r="N1572" s="48" t="n"/>
      <c r="O1572" s="49" t="n"/>
      <c r="P1572" t="inlineStr">
        <is>
          <t>no NHL record - import or junior</t>
        </is>
      </c>
    </row>
    <row r="1573">
      <c r="A1573" s="47" t="inlineStr">
        <is>
          <t>☐</t>
        </is>
      </c>
      <c r="B1573" t="inlineStr">
        <is>
          <t>Linus Sjodin</t>
        </is>
      </c>
      <c r="C1573" t="inlineStr">
        <is>
          <t>BUF</t>
        </is>
      </c>
      <c r="D1573" t="inlineStr">
        <is>
          <t>F</t>
        </is>
      </c>
      <c r="E1573" t="n">
        <v>23</v>
      </c>
      <c r="F1573" t="n">
        <v>0</v>
      </c>
      <c r="G1573" t="inlineStr">
        <is>
          <t>YES</t>
        </is>
      </c>
      <c r="I1573" t="n">
        <v>0</v>
      </c>
      <c r="J1573" s="31" t="n">
        <v>0</v>
      </c>
      <c r="K1573" s="32" t="n">
        <v>0</v>
      </c>
      <c r="L1573" s="31" t="n">
        <v>0</v>
      </c>
      <c r="M1573" s="48" t="n"/>
      <c r="N1573" s="48" t="n"/>
      <c r="O1573" s="49" t="n"/>
    </row>
    <row r="1574">
      <c r="A1574" s="47" t="inlineStr">
        <is>
          <t>☐</t>
        </is>
      </c>
      <c r="B1574" t="inlineStr">
        <is>
          <t>Logan Lutner</t>
        </is>
      </c>
      <c r="C1574" t="inlineStr">
        <is>
          <t>(N/A)</t>
        </is>
      </c>
      <c r="D1574" t="inlineStr">
        <is>
          <t>D</t>
        </is>
      </c>
      <c r="E1574" t="n">
        <v>18</v>
      </c>
      <c r="F1574" t="n">
        <v>0</v>
      </c>
      <c r="G1574" t="inlineStr">
        <is>
          <t>YES</t>
        </is>
      </c>
      <c r="I1574" t="n">
        <v>0</v>
      </c>
      <c r="J1574" s="31" t="n">
        <v>0</v>
      </c>
      <c r="K1574" s="32" t="n">
        <v>0</v>
      </c>
      <c r="L1574" s="31" t="n">
        <v>0</v>
      </c>
      <c r="M1574" s="48" t="n"/>
      <c r="N1574" s="48" t="n"/>
      <c r="O1574" s="49" t="n"/>
      <c r="P1574" t="inlineStr">
        <is>
          <t>no NHL record - import or junior</t>
        </is>
      </c>
    </row>
    <row r="1575">
      <c r="A1575" s="47" t="inlineStr">
        <is>
          <t>☐</t>
        </is>
      </c>
      <c r="B1575" t="inlineStr">
        <is>
          <t>Logan Terness</t>
        </is>
      </c>
      <c r="C1575" t="inlineStr">
        <is>
          <t>(N/A)</t>
        </is>
      </c>
      <c r="D1575" t="inlineStr">
        <is>
          <t>G</t>
        </is>
      </c>
      <c r="E1575" t="n">
        <v>23</v>
      </c>
      <c r="F1575" t="n">
        <v>0</v>
      </c>
      <c r="G1575" t="inlineStr">
        <is>
          <t>YES</t>
        </is>
      </c>
      <c r="I1575" t="n">
        <v>0</v>
      </c>
      <c r="J1575" s="31" t="n">
        <v>0</v>
      </c>
      <c r="K1575" s="32" t="n">
        <v>0</v>
      </c>
      <c r="L1575" s="31" t="n">
        <v>0</v>
      </c>
      <c r="M1575" s="48" t="n"/>
      <c r="N1575" s="48" t="n"/>
      <c r="O1575" s="49" t="n"/>
    </row>
    <row r="1576">
      <c r="A1576" s="47" t="inlineStr">
        <is>
          <t>☐</t>
        </is>
      </c>
      <c r="B1576" t="inlineStr">
        <is>
          <t>Loic Usereau</t>
        </is>
      </c>
      <c r="C1576" t="inlineStr">
        <is>
          <t>ANA</t>
        </is>
      </c>
      <c r="D1576" t="inlineStr">
        <is>
          <t>D</t>
        </is>
      </c>
      <c r="E1576" t="n">
        <v>21</v>
      </c>
      <c r="F1576" t="n">
        <v>0</v>
      </c>
      <c r="G1576" t="inlineStr">
        <is>
          <t>YES</t>
        </is>
      </c>
      <c r="I1576" t="n">
        <v>0</v>
      </c>
      <c r="J1576" s="31" t="n">
        <v>0</v>
      </c>
      <c r="K1576" s="32" t="n">
        <v>0</v>
      </c>
      <c r="L1576" s="31" t="n">
        <v>0</v>
      </c>
      <c r="M1576" s="48" t="n"/>
      <c r="N1576" s="48" t="n"/>
      <c r="O1576" s="49" t="n"/>
    </row>
    <row r="1577">
      <c r="A1577" s="47" t="inlineStr">
        <is>
          <t>☐</t>
        </is>
      </c>
      <c r="B1577" t="inlineStr">
        <is>
          <t>Lorenzo Canonica</t>
        </is>
      </c>
      <c r="C1577" t="inlineStr">
        <is>
          <t>(N/A)</t>
        </is>
      </c>
      <c r="D1577" t="inlineStr">
        <is>
          <t>F</t>
        </is>
      </c>
      <c r="E1577" t="n">
        <v>23</v>
      </c>
      <c r="F1577" t="n">
        <v>0</v>
      </c>
      <c r="G1577" t="inlineStr">
        <is>
          <t>YES</t>
        </is>
      </c>
      <c r="I1577" t="n">
        <v>0</v>
      </c>
      <c r="J1577" s="31" t="n">
        <v>0</v>
      </c>
      <c r="K1577" s="32" t="n">
        <v>0</v>
      </c>
      <c r="L1577" s="31" t="n">
        <v>0</v>
      </c>
      <c r="M1577" s="48" t="n"/>
      <c r="N1577" s="48" t="n"/>
      <c r="O1577" s="49" t="n"/>
    </row>
    <row r="1578">
      <c r="A1578" s="47" t="inlineStr">
        <is>
          <t>☐</t>
        </is>
      </c>
      <c r="B1578" t="inlineStr">
        <is>
          <t>Louis-Felix Bourque</t>
        </is>
      </c>
      <c r="C1578" t="inlineStr">
        <is>
          <t>OTT</t>
        </is>
      </c>
      <c r="D1578" t="inlineStr">
        <is>
          <t>F</t>
        </is>
      </c>
      <c r="E1578" t="n">
        <v>18</v>
      </c>
      <c r="F1578" t="n">
        <v>0</v>
      </c>
      <c r="G1578" t="inlineStr">
        <is>
          <t>YES</t>
        </is>
      </c>
      <c r="H1578" t="n">
        <v>91</v>
      </c>
      <c r="I1578" t="n">
        <v>0</v>
      </c>
      <c r="J1578" s="31" t="n">
        <v>0</v>
      </c>
      <c r="K1578" s="32" t="n">
        <v>0</v>
      </c>
      <c r="L1578" s="31" t="n">
        <v>0</v>
      </c>
      <c r="M1578" s="48" t="n"/>
      <c r="N1578" s="48" t="n"/>
      <c r="O1578" s="49" t="n"/>
      <c r="P1578" t="inlineStr">
        <is>
          <t>no NHL record - import or junior</t>
        </is>
      </c>
    </row>
    <row r="1579">
      <c r="A1579" s="47" t="inlineStr">
        <is>
          <t>☐</t>
        </is>
      </c>
      <c r="B1579" t="inlineStr">
        <is>
          <t>Louis-Francois Belanger</t>
        </is>
      </c>
      <c r="C1579" t="inlineStr">
        <is>
          <t>(N/A)</t>
        </is>
      </c>
      <c r="D1579" t="inlineStr">
        <is>
          <t>F</t>
        </is>
      </c>
      <c r="E1579" t="n">
        <v>18</v>
      </c>
      <c r="F1579" t="n">
        <v>0</v>
      </c>
      <c r="G1579" t="inlineStr">
        <is>
          <t>YES</t>
        </is>
      </c>
      <c r="I1579" t="n">
        <v>0</v>
      </c>
      <c r="J1579" s="31" t="n">
        <v>0</v>
      </c>
      <c r="K1579" s="32" t="n">
        <v>0</v>
      </c>
      <c r="L1579" s="31" t="n">
        <v>0</v>
      </c>
      <c r="M1579" s="48" t="n"/>
      <c r="N1579" s="48" t="n"/>
      <c r="O1579" s="49" t="n"/>
      <c r="P1579" t="inlineStr">
        <is>
          <t>no NHL record - import or junior</t>
        </is>
      </c>
    </row>
    <row r="1580">
      <c r="A1580" s="47" t="inlineStr">
        <is>
          <t>☐</t>
        </is>
      </c>
      <c r="B1580" t="inlineStr">
        <is>
          <t>Lubomir Kupco</t>
        </is>
      </c>
      <c r="C1580" t="inlineStr">
        <is>
          <t>(N/A)</t>
        </is>
      </c>
      <c r="D1580" t="inlineStr">
        <is>
          <t>F</t>
        </is>
      </c>
      <c r="E1580" t="n">
        <v>23</v>
      </c>
      <c r="F1580" t="n">
        <v>0</v>
      </c>
      <c r="G1580" t="inlineStr">
        <is>
          <t>YES</t>
        </is>
      </c>
      <c r="I1580" t="n">
        <v>0</v>
      </c>
      <c r="J1580" s="31" t="n">
        <v>0</v>
      </c>
      <c r="K1580" s="32" t="n">
        <v>0</v>
      </c>
      <c r="L1580" s="31" t="n">
        <v>0</v>
      </c>
      <c r="M1580" s="48" t="n"/>
      <c r="N1580" s="48" t="n"/>
      <c r="O1580" s="49" t="n"/>
      <c r="P1580" t="inlineStr">
        <is>
          <t>no NHL record - import or junior</t>
        </is>
      </c>
    </row>
    <row r="1581">
      <c r="A1581" s="47" t="inlineStr">
        <is>
          <t>☐</t>
        </is>
      </c>
      <c r="B1581" t="inlineStr">
        <is>
          <t>Luca Fantilli</t>
        </is>
      </c>
      <c r="C1581" t="inlineStr">
        <is>
          <t>(N/A)</t>
        </is>
      </c>
      <c r="D1581" t="inlineStr">
        <is>
          <t>D</t>
        </is>
      </c>
      <c r="E1581" t="n">
        <v>23</v>
      </c>
      <c r="F1581" t="n">
        <v>0</v>
      </c>
      <c r="G1581" t="inlineStr">
        <is>
          <t>YES</t>
        </is>
      </c>
      <c r="I1581" t="n">
        <v>0</v>
      </c>
      <c r="J1581" s="31" t="n">
        <v>0</v>
      </c>
      <c r="K1581" s="32" t="n">
        <v>0</v>
      </c>
      <c r="L1581" s="31" t="n">
        <v>0</v>
      </c>
      <c r="M1581" s="48" t="n"/>
      <c r="N1581" s="48" t="n"/>
      <c r="O1581" s="49" t="n"/>
    </row>
    <row r="1582">
      <c r="A1582" s="47" t="inlineStr">
        <is>
          <t>☐</t>
        </is>
      </c>
      <c r="B1582" t="inlineStr">
        <is>
          <t>Luca Hauf</t>
        </is>
      </c>
      <c r="C1582" t="inlineStr">
        <is>
          <t>(N/A)</t>
        </is>
      </c>
      <c r="D1582" t="inlineStr">
        <is>
          <t>F</t>
        </is>
      </c>
      <c r="E1582" t="n">
        <v>22</v>
      </c>
      <c r="F1582" t="n">
        <v>0</v>
      </c>
      <c r="G1582" t="inlineStr">
        <is>
          <t>YES</t>
        </is>
      </c>
      <c r="I1582" t="n">
        <v>0</v>
      </c>
      <c r="J1582" s="31" t="n">
        <v>0</v>
      </c>
      <c r="K1582" s="32" t="n">
        <v>0</v>
      </c>
      <c r="L1582" s="31" t="n">
        <v>0</v>
      </c>
      <c r="M1582" s="48" t="n"/>
      <c r="N1582" s="48" t="n"/>
      <c r="O1582" s="49" t="n"/>
    </row>
    <row r="1583">
      <c r="A1583" s="47" t="inlineStr">
        <is>
          <t>☐</t>
        </is>
      </c>
      <c r="B1583" t="inlineStr">
        <is>
          <t>Luca Potocnik</t>
        </is>
      </c>
      <c r="C1583" t="inlineStr">
        <is>
          <t>(N/A)</t>
        </is>
      </c>
      <c r="D1583" t="inlineStr">
        <is>
          <t>F</t>
        </is>
      </c>
      <c r="E1583" t="n">
        <v>23</v>
      </c>
      <c r="F1583" t="n">
        <v>0</v>
      </c>
      <c r="G1583" t="inlineStr">
        <is>
          <t>YES</t>
        </is>
      </c>
      <c r="I1583" t="n">
        <v>0</v>
      </c>
      <c r="J1583" s="31" t="n">
        <v>0</v>
      </c>
      <c r="K1583" s="32" t="n">
        <v>0</v>
      </c>
      <c r="L1583" s="31" t="n">
        <v>0</v>
      </c>
      <c r="M1583" s="48" t="n"/>
      <c r="N1583" s="48" t="n"/>
      <c r="O1583" s="49" t="n"/>
      <c r="P1583" t="inlineStr">
        <is>
          <t>no NHL record - import or junior</t>
        </is>
      </c>
    </row>
    <row r="1584">
      <c r="A1584" s="47" t="inlineStr">
        <is>
          <t>☐</t>
        </is>
      </c>
      <c r="B1584" t="inlineStr">
        <is>
          <t>Lucas Lagerberg Hoen</t>
        </is>
      </c>
      <c r="C1584" t="inlineStr">
        <is>
          <t>(N/A)</t>
        </is>
      </c>
      <c r="D1584" t="inlineStr">
        <is>
          <t>D</t>
        </is>
      </c>
      <c r="E1584" t="n">
        <v>22</v>
      </c>
      <c r="F1584" t="n">
        <v>0</v>
      </c>
      <c r="G1584" t="inlineStr">
        <is>
          <t>YES</t>
        </is>
      </c>
      <c r="I1584" t="n">
        <v>0</v>
      </c>
      <c r="J1584" s="31" t="n">
        <v>0</v>
      </c>
      <c r="K1584" s="32" t="n">
        <v>0</v>
      </c>
      <c r="L1584" s="31" t="n">
        <v>0</v>
      </c>
      <c r="M1584" s="48" t="n"/>
      <c r="N1584" s="48" t="n"/>
      <c r="O1584" s="49" t="n"/>
    </row>
    <row r="1585">
      <c r="A1585" s="47" t="inlineStr">
        <is>
          <t>☐</t>
        </is>
      </c>
      <c r="B1585" t="inlineStr">
        <is>
          <t>Lucas Littlejohn</t>
        </is>
      </c>
      <c r="C1585" t="inlineStr">
        <is>
          <t>(N/A)</t>
        </is>
      </c>
      <c r="D1585" t="inlineStr">
        <is>
          <t>D</t>
        </is>
      </c>
      <c r="E1585" t="n">
        <v>21</v>
      </c>
      <c r="F1585" t="n">
        <v>0</v>
      </c>
      <c r="G1585" t="inlineStr">
        <is>
          <t>YES</t>
        </is>
      </c>
      <c r="I1585" t="n">
        <v>0</v>
      </c>
      <c r="J1585" s="31" t="n">
        <v>0</v>
      </c>
      <c r="K1585" s="32" t="n">
        <v>0</v>
      </c>
      <c r="L1585" s="31" t="n">
        <v>0</v>
      </c>
      <c r="M1585" s="48" t="n"/>
      <c r="N1585" s="48" t="n"/>
      <c r="O1585" s="49" t="n"/>
      <c r="P1585" t="inlineStr">
        <is>
          <t>no NHL record - import or junior</t>
        </is>
      </c>
    </row>
    <row r="1586">
      <c r="A1586" s="47" t="inlineStr">
        <is>
          <t>☐</t>
        </is>
      </c>
      <c r="B1586" t="inlineStr">
        <is>
          <t>Lucas St-Louis</t>
        </is>
      </c>
      <c r="C1586" t="inlineStr">
        <is>
          <t>(N/A)</t>
        </is>
      </c>
      <c r="D1586" t="inlineStr">
        <is>
          <t>D</t>
        </is>
      </c>
      <c r="E1586" t="n">
        <v>21</v>
      </c>
      <c r="F1586" t="n">
        <v>0</v>
      </c>
      <c r="G1586" t="inlineStr">
        <is>
          <t>YES</t>
        </is>
      </c>
      <c r="I1586" t="n">
        <v>0</v>
      </c>
      <c r="J1586" s="31" t="n">
        <v>0</v>
      </c>
      <c r="K1586" s="32" t="n">
        <v>0</v>
      </c>
      <c r="L1586" s="31" t="n">
        <v>0</v>
      </c>
      <c r="M1586" s="48" t="n"/>
      <c r="N1586" s="48" t="n"/>
      <c r="O1586" s="49" t="n"/>
      <c r="P1586" t="inlineStr">
        <is>
          <t>no NHL record - import or junior</t>
        </is>
      </c>
    </row>
    <row r="1587">
      <c r="A1587" s="47" t="inlineStr">
        <is>
          <t>☐</t>
        </is>
      </c>
      <c r="B1587" t="inlineStr">
        <is>
          <t>Ludvig Lafton</t>
        </is>
      </c>
      <c r="C1587" t="inlineStr">
        <is>
          <t>UTA</t>
        </is>
      </c>
      <c r="D1587" t="inlineStr">
        <is>
          <t>D</t>
        </is>
      </c>
      <c r="E1587" t="n">
        <v>20</v>
      </c>
      <c r="F1587" t="n">
        <v>0</v>
      </c>
      <c r="G1587" t="inlineStr">
        <is>
          <t>YES</t>
        </is>
      </c>
      <c r="I1587" t="n">
        <v>0</v>
      </c>
      <c r="J1587" s="31" t="n">
        <v>0</v>
      </c>
      <c r="K1587" s="32" t="n">
        <v>0</v>
      </c>
      <c r="L1587" s="31" t="n">
        <v>0</v>
      </c>
      <c r="M1587" s="48" t="n"/>
      <c r="N1587" s="48" t="n"/>
      <c r="O1587" s="49" t="n"/>
    </row>
    <row r="1588">
      <c r="A1588" s="47" t="inlineStr">
        <is>
          <t>☐</t>
        </is>
      </c>
      <c r="B1588" t="inlineStr">
        <is>
          <t>Luka Radivojevic</t>
        </is>
      </c>
      <c r="C1588" t="inlineStr">
        <is>
          <t>(N/A)</t>
        </is>
      </c>
      <c r="D1588" t="inlineStr">
        <is>
          <t>D</t>
        </is>
      </c>
      <c r="E1588" t="n">
        <v>19</v>
      </c>
      <c r="F1588" t="n">
        <v>0</v>
      </c>
      <c r="G1588" t="inlineStr">
        <is>
          <t>YES</t>
        </is>
      </c>
      <c r="I1588" t="n">
        <v>0</v>
      </c>
      <c r="J1588" s="31" t="n">
        <v>0</v>
      </c>
      <c r="K1588" s="32" t="n">
        <v>0</v>
      </c>
      <c r="L1588" s="31" t="n">
        <v>0</v>
      </c>
      <c r="M1588" s="48" t="n"/>
      <c r="N1588" s="48" t="n"/>
      <c r="O1588" s="49" t="n"/>
      <c r="P1588" t="inlineStr">
        <is>
          <t>no NHL record - import or junior</t>
        </is>
      </c>
    </row>
    <row r="1589">
      <c r="A1589" s="47" t="inlineStr">
        <is>
          <t>☐</t>
        </is>
      </c>
      <c r="B1589" t="inlineStr">
        <is>
          <t>Lukas Gustafsson</t>
        </is>
      </c>
      <c r="C1589" t="inlineStr">
        <is>
          <t>(N/A)</t>
        </is>
      </c>
      <c r="D1589" t="inlineStr">
        <is>
          <t>D</t>
        </is>
      </c>
      <c r="E1589" t="n">
        <v>23</v>
      </c>
      <c r="F1589" t="n">
        <v>0</v>
      </c>
      <c r="G1589" t="inlineStr">
        <is>
          <t>YES</t>
        </is>
      </c>
      <c r="I1589" t="n">
        <v>0</v>
      </c>
      <c r="J1589" s="31" t="n">
        <v>0</v>
      </c>
      <c r="K1589" s="32" t="n">
        <v>0</v>
      </c>
      <c r="L1589" s="31" t="n">
        <v>0</v>
      </c>
      <c r="M1589" s="48" t="n"/>
      <c r="N1589" s="48" t="n"/>
      <c r="O1589" s="49" t="n"/>
    </row>
    <row r="1590">
      <c r="A1590" s="47" t="inlineStr">
        <is>
          <t>☐</t>
        </is>
      </c>
      <c r="B1590" t="inlineStr">
        <is>
          <t>Lukas Matecha</t>
        </is>
      </c>
      <c r="C1590" t="inlineStr">
        <is>
          <t>(N/A)</t>
        </is>
      </c>
      <c r="D1590" t="inlineStr">
        <is>
          <t>G</t>
        </is>
      </c>
      <c r="E1590" t="n">
        <v>21</v>
      </c>
      <c r="F1590" t="n">
        <v>0</v>
      </c>
      <c r="G1590" t="inlineStr">
        <is>
          <t>YES</t>
        </is>
      </c>
      <c r="I1590" t="n">
        <v>0</v>
      </c>
      <c r="J1590" s="31" t="n">
        <v>0</v>
      </c>
      <c r="K1590" s="32" t="n">
        <v>0</v>
      </c>
      <c r="L1590" s="31" t="n">
        <v>0</v>
      </c>
      <c r="M1590" s="48" t="n"/>
      <c r="N1590" s="48" t="n"/>
      <c r="O1590" s="49" t="n"/>
    </row>
    <row r="1591">
      <c r="A1591" s="47" t="inlineStr">
        <is>
          <t>☐</t>
        </is>
      </c>
      <c r="B1591" t="inlineStr">
        <is>
          <t>Lukas Pajer</t>
        </is>
      </c>
      <c r="C1591" t="inlineStr">
        <is>
          <t>(N/A)</t>
        </is>
      </c>
      <c r="D1591" t="inlineStr">
        <is>
          <t>F</t>
        </is>
      </c>
      <c r="E1591" t="n">
        <v>23</v>
      </c>
      <c r="F1591" t="n">
        <v>0</v>
      </c>
      <c r="G1591" t="inlineStr">
        <is>
          <t>YES</t>
        </is>
      </c>
      <c r="I1591" t="n">
        <v>0</v>
      </c>
      <c r="J1591" s="31" t="n">
        <v>0</v>
      </c>
      <c r="K1591" s="32" t="n">
        <v>0</v>
      </c>
      <c r="L1591" s="31" t="n">
        <v>0</v>
      </c>
      <c r="M1591" s="48" t="n"/>
      <c r="N1591" s="48" t="n"/>
      <c r="O1591" s="49" t="n"/>
      <c r="P1591" t="inlineStr">
        <is>
          <t>no NHL record - import or junior</t>
        </is>
      </c>
    </row>
    <row r="1592">
      <c r="A1592" s="47" t="inlineStr">
        <is>
          <t>☐</t>
        </is>
      </c>
      <c r="B1592" t="inlineStr">
        <is>
          <t>Lukas Plos</t>
        </is>
      </c>
      <c r="C1592" t="inlineStr">
        <is>
          <t>(N/A)</t>
        </is>
      </c>
      <c r="D1592" t="inlineStr">
        <is>
          <t>F</t>
        </is>
      </c>
      <c r="E1592" t="n">
        <v>22</v>
      </c>
      <c r="F1592" t="n">
        <v>0</v>
      </c>
      <c r="G1592" t="inlineStr">
        <is>
          <t>YES</t>
        </is>
      </c>
      <c r="I1592" t="n">
        <v>0</v>
      </c>
      <c r="J1592" s="31" t="n">
        <v>0</v>
      </c>
      <c r="K1592" s="32" t="n">
        <v>0</v>
      </c>
      <c r="L1592" s="31" t="n">
        <v>0</v>
      </c>
      <c r="M1592" s="48" t="n"/>
      <c r="N1592" s="48" t="n"/>
      <c r="O1592" s="49" t="n"/>
      <c r="P1592" t="inlineStr">
        <is>
          <t>no NHL record - import or junior</t>
        </is>
      </c>
    </row>
    <row r="1593">
      <c r="A1593" s="47" t="inlineStr">
        <is>
          <t>☐</t>
        </is>
      </c>
      <c r="B1593" t="inlineStr">
        <is>
          <t>Lukas Sawchyn</t>
        </is>
      </c>
      <c r="C1593" t="inlineStr">
        <is>
          <t>(N/A)</t>
        </is>
      </c>
      <c r="D1593" t="inlineStr">
        <is>
          <t>F</t>
        </is>
      </c>
      <c r="E1593" t="n">
        <v>19</v>
      </c>
      <c r="F1593" t="n">
        <v>0</v>
      </c>
      <c r="G1593" t="inlineStr">
        <is>
          <t>YES</t>
        </is>
      </c>
      <c r="I1593" t="n">
        <v>0</v>
      </c>
      <c r="J1593" s="31" t="n">
        <v>0</v>
      </c>
      <c r="K1593" s="32" t="n">
        <v>0</v>
      </c>
      <c r="L1593" s="31" t="n">
        <v>0</v>
      </c>
      <c r="M1593" s="48" t="n"/>
      <c r="N1593" s="48" t="n"/>
      <c r="O1593" s="49" t="n"/>
    </row>
    <row r="1594">
      <c r="A1594" s="47" t="inlineStr">
        <is>
          <t>☐</t>
        </is>
      </c>
      <c r="B1594" t="inlineStr">
        <is>
          <t>Lukas Swedin</t>
        </is>
      </c>
      <c r="C1594" t="inlineStr">
        <is>
          <t>(N/A)</t>
        </is>
      </c>
      <c r="D1594" t="inlineStr">
        <is>
          <t>G</t>
        </is>
      </c>
      <c r="E1594" t="n">
        <v>22</v>
      </c>
      <c r="F1594" t="n">
        <v>0</v>
      </c>
      <c r="G1594" t="inlineStr">
        <is>
          <t>YES</t>
        </is>
      </c>
      <c r="I1594" t="n">
        <v>0</v>
      </c>
      <c r="J1594" s="31" t="n">
        <v>0</v>
      </c>
      <c r="K1594" s="32" t="n">
        <v>0</v>
      </c>
      <c r="L1594" s="31" t="n">
        <v>0</v>
      </c>
      <c r="M1594" s="48" t="n"/>
      <c r="N1594" s="48" t="n"/>
      <c r="O1594" s="49" t="n"/>
      <c r="P1594" t="inlineStr">
        <is>
          <t>no NHL record - import or junior</t>
        </is>
      </c>
    </row>
    <row r="1595">
      <c r="A1595" s="47" t="inlineStr">
        <is>
          <t>☐</t>
        </is>
      </c>
      <c r="B1595" t="inlineStr">
        <is>
          <t>Luke Carrithers</t>
        </is>
      </c>
      <c r="C1595" t="inlineStr">
        <is>
          <t>(N/A)</t>
        </is>
      </c>
      <c r="D1595" t="inlineStr">
        <is>
          <t>G</t>
        </is>
      </c>
      <c r="E1595" t="n">
        <v>18</v>
      </c>
      <c r="F1595" t="n">
        <v>0</v>
      </c>
      <c r="G1595" t="inlineStr">
        <is>
          <t>YES</t>
        </is>
      </c>
      <c r="I1595" t="n">
        <v>0</v>
      </c>
      <c r="J1595" s="31" t="n">
        <v>0</v>
      </c>
      <c r="K1595" s="32" t="n">
        <v>0</v>
      </c>
      <c r="L1595" s="31" t="n">
        <v>0</v>
      </c>
      <c r="M1595" s="48" t="n"/>
      <c r="N1595" s="48" t="n"/>
      <c r="O1595" s="49" t="n"/>
      <c r="P1595" t="inlineStr">
        <is>
          <t>no NHL record - import or junior</t>
        </is>
      </c>
    </row>
    <row r="1596">
      <c r="A1596" s="47" t="inlineStr">
        <is>
          <t>☐</t>
        </is>
      </c>
      <c r="B1596" t="inlineStr">
        <is>
          <t>Luke McNamara</t>
        </is>
      </c>
      <c r="C1596" t="inlineStr">
        <is>
          <t>(N/A)</t>
        </is>
      </c>
      <c r="D1596" t="inlineStr">
        <is>
          <t>F</t>
        </is>
      </c>
      <c r="E1596" t="n">
        <v>21</v>
      </c>
      <c r="F1596" t="n">
        <v>0</v>
      </c>
      <c r="G1596" t="inlineStr">
        <is>
          <t>YES</t>
        </is>
      </c>
      <c r="I1596" t="n">
        <v>0</v>
      </c>
      <c r="J1596" s="31" t="n">
        <v>0</v>
      </c>
      <c r="K1596" s="32" t="n">
        <v>0</v>
      </c>
      <c r="L1596" s="31" t="n">
        <v>0</v>
      </c>
      <c r="M1596" s="48" t="n"/>
      <c r="N1596" s="48" t="n"/>
      <c r="O1596" s="49" t="n"/>
    </row>
    <row r="1597">
      <c r="A1597" s="47" t="inlineStr">
        <is>
          <t>☐</t>
        </is>
      </c>
      <c r="B1597" t="inlineStr">
        <is>
          <t>Luke Wilfley</t>
        </is>
      </c>
      <c r="C1597" t="inlineStr">
        <is>
          <t>NJD</t>
        </is>
      </c>
      <c r="D1597" t="inlineStr">
        <is>
          <t>F</t>
        </is>
      </c>
      <c r="E1597" t="n">
        <v>18</v>
      </c>
      <c r="F1597" t="n">
        <v>0</v>
      </c>
      <c r="G1597" t="inlineStr">
        <is>
          <t>YES</t>
        </is>
      </c>
      <c r="H1597" t="n">
        <v>172</v>
      </c>
      <c r="I1597" t="n">
        <v>0</v>
      </c>
      <c r="J1597" s="31" t="n">
        <v>0</v>
      </c>
      <c r="K1597" s="32" t="n">
        <v>0</v>
      </c>
      <c r="L1597" s="31" t="n">
        <v>0</v>
      </c>
      <c r="M1597" s="48" t="n"/>
      <c r="N1597" s="48" t="n"/>
      <c r="O1597" s="49" t="n"/>
    </row>
    <row r="1598">
      <c r="A1598" s="47" t="inlineStr">
        <is>
          <t>☐</t>
        </is>
      </c>
      <c r="B1598" t="inlineStr">
        <is>
          <t>Lukyan Polukeyev</t>
        </is>
      </c>
      <c r="C1598" t="inlineStr">
        <is>
          <t>(N/A)</t>
        </is>
      </c>
      <c r="D1598" t="inlineStr">
        <is>
          <t>G</t>
        </is>
      </c>
      <c r="E1598" t="n">
        <v>18</v>
      </c>
      <c r="F1598" t="n">
        <v>0</v>
      </c>
      <c r="G1598" t="inlineStr">
        <is>
          <t>YES</t>
        </is>
      </c>
      <c r="I1598" t="n">
        <v>0</v>
      </c>
      <c r="J1598" s="31" t="n">
        <v>0</v>
      </c>
      <c r="K1598" s="32" t="n">
        <v>0</v>
      </c>
      <c r="L1598" s="31" t="n">
        <v>0</v>
      </c>
      <c r="M1598" s="48" t="n"/>
      <c r="N1598" s="48" t="n"/>
      <c r="O1598" s="49" t="n"/>
      <c r="P1598" t="inlineStr">
        <is>
          <t>no NHL record - import or junior</t>
        </is>
      </c>
    </row>
    <row r="1599">
      <c r="A1599" s="47" t="inlineStr">
        <is>
          <t>☐</t>
        </is>
      </c>
      <c r="B1599" t="inlineStr">
        <is>
          <t>Maddox Fleming</t>
        </is>
      </c>
      <c r="C1599" t="inlineStr">
        <is>
          <t>(N/A)</t>
        </is>
      </c>
      <c r="D1599" t="inlineStr">
        <is>
          <t>F</t>
        </is>
      </c>
      <c r="E1599" t="n">
        <v>22</v>
      </c>
      <c r="F1599" t="n">
        <v>0</v>
      </c>
      <c r="G1599" t="inlineStr">
        <is>
          <t>YES</t>
        </is>
      </c>
      <c r="I1599" t="n">
        <v>0</v>
      </c>
      <c r="J1599" s="31" t="n">
        <v>0</v>
      </c>
      <c r="K1599" s="32" t="n">
        <v>0</v>
      </c>
      <c r="L1599" s="31" t="n">
        <v>0</v>
      </c>
      <c r="M1599" s="48" t="n"/>
      <c r="N1599" s="48" t="n"/>
      <c r="O1599" s="49" t="n"/>
      <c r="P1599" t="inlineStr">
        <is>
          <t>no NHL record - import or junior</t>
        </is>
      </c>
    </row>
    <row r="1600">
      <c r="A1600" s="47" t="inlineStr">
        <is>
          <t>☐</t>
        </is>
      </c>
      <c r="B1600" t="inlineStr">
        <is>
          <t>Maddox Labre</t>
        </is>
      </c>
      <c r="C1600" t="inlineStr">
        <is>
          <t>TBL</t>
        </is>
      </c>
      <c r="D1600" t="inlineStr">
        <is>
          <t>D</t>
        </is>
      </c>
      <c r="E1600" t="n">
        <v>19</v>
      </c>
      <c r="F1600" t="n">
        <v>0</v>
      </c>
      <c r="G1600" t="inlineStr">
        <is>
          <t>YES</t>
        </is>
      </c>
      <c r="I1600" t="n">
        <v>0</v>
      </c>
      <c r="J1600" s="31" t="n">
        <v>0</v>
      </c>
      <c r="K1600" s="32" t="n">
        <v>0</v>
      </c>
      <c r="L1600" s="31" t="n">
        <v>0</v>
      </c>
      <c r="M1600" s="48" t="n"/>
      <c r="N1600" s="48" t="n"/>
      <c r="O1600" s="49" t="n"/>
    </row>
    <row r="1601">
      <c r="A1601" s="47" t="inlineStr">
        <is>
          <t>☐</t>
        </is>
      </c>
      <c r="B1601" t="inlineStr">
        <is>
          <t>Mael Lavigne</t>
        </is>
      </c>
      <c r="C1601" t="inlineStr">
        <is>
          <t>CGY</t>
        </is>
      </c>
      <c r="D1601" t="inlineStr">
        <is>
          <t>F</t>
        </is>
      </c>
      <c r="E1601" t="n">
        <v>21</v>
      </c>
      <c r="F1601" t="n">
        <v>0</v>
      </c>
      <c r="G1601" t="inlineStr">
        <is>
          <t>YES</t>
        </is>
      </c>
      <c r="I1601" t="n">
        <v>0</v>
      </c>
      <c r="J1601" s="31" t="n">
        <v>0</v>
      </c>
      <c r="K1601" s="32" t="n">
        <v>0</v>
      </c>
      <c r="L1601" s="31" t="n">
        <v>0</v>
      </c>
      <c r="M1601" s="48" t="n"/>
      <c r="N1601" s="48" t="n"/>
      <c r="O1601" s="49" t="n"/>
    </row>
    <row r="1602">
      <c r="A1602" s="47" t="inlineStr">
        <is>
          <t>☐</t>
        </is>
      </c>
      <c r="B1602" t="inlineStr">
        <is>
          <t>Magomed Sharakanov</t>
        </is>
      </c>
      <c r="C1602" t="inlineStr">
        <is>
          <t>(N/A)</t>
        </is>
      </c>
      <c r="D1602" t="inlineStr">
        <is>
          <t>D</t>
        </is>
      </c>
      <c r="E1602" t="n">
        <v>21</v>
      </c>
      <c r="F1602" t="n">
        <v>0</v>
      </c>
      <c r="G1602" t="inlineStr">
        <is>
          <t>YES</t>
        </is>
      </c>
      <c r="I1602" t="n">
        <v>0</v>
      </c>
      <c r="J1602" s="31" t="n">
        <v>0</v>
      </c>
      <c r="K1602" s="32" t="n">
        <v>0</v>
      </c>
      <c r="L1602" s="31" t="n">
        <v>0</v>
      </c>
      <c r="M1602" s="48" t="n"/>
      <c r="N1602" s="48" t="n"/>
      <c r="O1602" s="49" t="n"/>
      <c r="P1602" t="inlineStr">
        <is>
          <t>no NHL record - import or junior</t>
        </is>
      </c>
    </row>
    <row r="1603">
      <c r="A1603" s="47" t="inlineStr">
        <is>
          <t>☐</t>
        </is>
      </c>
      <c r="B1603" t="inlineStr">
        <is>
          <t>Makar Fomin</t>
        </is>
      </c>
      <c r="C1603" t="inlineStr">
        <is>
          <t>(N/A)</t>
        </is>
      </c>
      <c r="D1603" t="inlineStr">
        <is>
          <t>D</t>
        </is>
      </c>
      <c r="E1603" t="n">
        <v>19</v>
      </c>
      <c r="F1603" t="n">
        <v>0</v>
      </c>
      <c r="G1603" t="inlineStr">
        <is>
          <t>YES</t>
        </is>
      </c>
      <c r="I1603" t="n">
        <v>0</v>
      </c>
      <c r="J1603" s="31" t="n">
        <v>0</v>
      </c>
      <c r="K1603" s="32" t="n">
        <v>0</v>
      </c>
      <c r="L1603" s="31" t="n">
        <v>0</v>
      </c>
      <c r="M1603" s="48" t="n"/>
      <c r="N1603" s="48" t="n"/>
      <c r="O1603" s="49" t="n"/>
      <c r="P1603" t="inlineStr">
        <is>
          <t>no NHL record - import or junior</t>
        </is>
      </c>
    </row>
    <row r="1604">
      <c r="A1604" s="47" t="inlineStr">
        <is>
          <t>☐</t>
        </is>
      </c>
      <c r="B1604" t="inlineStr">
        <is>
          <t>Makar Khanin</t>
        </is>
      </c>
      <c r="C1604" t="inlineStr">
        <is>
          <t>MTL</t>
        </is>
      </c>
      <c r="D1604" t="inlineStr">
        <is>
          <t>F</t>
        </is>
      </c>
      <c r="E1604" t="n">
        <v>21</v>
      </c>
      <c r="F1604" t="n">
        <v>0</v>
      </c>
      <c r="G1604" t="inlineStr">
        <is>
          <t>YES</t>
        </is>
      </c>
      <c r="I1604" t="n">
        <v>0</v>
      </c>
      <c r="J1604" s="31" t="n">
        <v>0</v>
      </c>
      <c r="K1604" s="32" t="n">
        <v>0</v>
      </c>
      <c r="L1604" s="31" t="n">
        <v>0</v>
      </c>
      <c r="M1604" s="48" t="n"/>
      <c r="N1604" s="48" t="n"/>
      <c r="O1604" s="49" t="n"/>
    </row>
    <row r="1605">
      <c r="A1605" s="47" t="inlineStr">
        <is>
          <t>☐</t>
        </is>
      </c>
      <c r="B1605" t="inlineStr">
        <is>
          <t>Maks Corovic</t>
        </is>
      </c>
      <c r="C1605" t="inlineStr">
        <is>
          <t>(N/A)</t>
        </is>
      </c>
      <c r="D1605" t="inlineStr">
        <is>
          <t>G</t>
        </is>
      </c>
      <c r="E1605" t="n">
        <v>18</v>
      </c>
      <c r="F1605" t="n">
        <v>0</v>
      </c>
      <c r="G1605" t="inlineStr">
        <is>
          <t>YES</t>
        </is>
      </c>
      <c r="I1605" t="n">
        <v>0</v>
      </c>
      <c r="J1605" s="31" t="n">
        <v>0</v>
      </c>
      <c r="K1605" s="32" t="n">
        <v>0</v>
      </c>
      <c r="L1605" s="31" t="n">
        <v>0</v>
      </c>
      <c r="M1605" s="48" t="n"/>
      <c r="N1605" s="48" t="n"/>
      <c r="O1605" s="49" t="n"/>
      <c r="P1605" t="inlineStr">
        <is>
          <t>no NHL record - import or junior</t>
        </is>
      </c>
    </row>
    <row r="1606">
      <c r="A1606" s="47" t="inlineStr">
        <is>
          <t>☐</t>
        </is>
      </c>
      <c r="B1606" t="inlineStr">
        <is>
          <t>Maks Percic</t>
        </is>
      </c>
      <c r="C1606" t="inlineStr">
        <is>
          <t>(N/A)</t>
        </is>
      </c>
      <c r="D1606" t="inlineStr">
        <is>
          <t>D</t>
        </is>
      </c>
      <c r="E1606" t="n">
        <v>22</v>
      </c>
      <c r="F1606" t="n">
        <v>0</v>
      </c>
      <c r="G1606" t="inlineStr">
        <is>
          <t>YES</t>
        </is>
      </c>
      <c r="I1606" t="n">
        <v>0</v>
      </c>
      <c r="J1606" s="31" t="n">
        <v>0</v>
      </c>
      <c r="K1606" s="32" t="n">
        <v>0</v>
      </c>
      <c r="L1606" s="31" t="n">
        <v>0</v>
      </c>
      <c r="M1606" s="48" t="n"/>
      <c r="N1606" s="48" t="n"/>
      <c r="O1606" s="49" t="n"/>
      <c r="P1606" t="inlineStr">
        <is>
          <t>no NHL record - import or junior</t>
        </is>
      </c>
    </row>
    <row r="1607">
      <c r="A1607" s="47" t="inlineStr">
        <is>
          <t>☐</t>
        </is>
      </c>
      <c r="B1607" t="inlineStr">
        <is>
          <t>Malachi McKinnon</t>
        </is>
      </c>
      <c r="C1607" t="inlineStr">
        <is>
          <t>(N/A)</t>
        </is>
      </c>
      <c r="D1607" t="inlineStr">
        <is>
          <t>F</t>
        </is>
      </c>
      <c r="E1607" t="n">
        <v>19</v>
      </c>
      <c r="F1607" t="n">
        <v>0</v>
      </c>
      <c r="G1607" t="inlineStr">
        <is>
          <t>YES</t>
        </is>
      </c>
      <c r="I1607" t="n">
        <v>0</v>
      </c>
      <c r="J1607" s="31" t="n">
        <v>0</v>
      </c>
      <c r="K1607" s="32" t="n">
        <v>0</v>
      </c>
      <c r="L1607" s="31" t="n">
        <v>0</v>
      </c>
      <c r="M1607" s="48" t="n"/>
      <c r="N1607" s="48" t="n"/>
      <c r="O1607" s="49" t="n"/>
      <c r="P1607" t="inlineStr">
        <is>
          <t>no NHL record - import or junior</t>
        </is>
      </c>
    </row>
    <row r="1608">
      <c r="A1608" s="47" t="inlineStr">
        <is>
          <t>☐</t>
        </is>
      </c>
      <c r="B1608" t="inlineStr">
        <is>
          <t>Maleek McGowan</t>
        </is>
      </c>
      <c r="C1608" t="inlineStr">
        <is>
          <t>MTL</t>
        </is>
      </c>
      <c r="D1608" t="inlineStr">
        <is>
          <t>D</t>
        </is>
      </c>
      <c r="E1608" t="n">
        <v>21</v>
      </c>
      <c r="F1608" t="n">
        <v>0</v>
      </c>
      <c r="G1608" t="inlineStr">
        <is>
          <t>YES</t>
        </is>
      </c>
      <c r="I1608" t="n">
        <v>0</v>
      </c>
      <c r="J1608" s="31" t="n">
        <v>0</v>
      </c>
      <c r="K1608" s="32" t="n">
        <v>0</v>
      </c>
      <c r="L1608" s="31" t="n">
        <v>0</v>
      </c>
      <c r="M1608" s="48" t="n"/>
      <c r="N1608" s="48" t="n"/>
      <c r="O1608" s="49" t="n"/>
    </row>
    <row r="1609">
      <c r="A1609" s="47" t="inlineStr">
        <is>
          <t>☐</t>
        </is>
      </c>
      <c r="B1609" t="inlineStr">
        <is>
          <t>Malik Saberzyanov</t>
        </is>
      </c>
      <c r="C1609" t="inlineStr">
        <is>
          <t>(N/A)</t>
        </is>
      </c>
      <c r="D1609" t="inlineStr">
        <is>
          <t>F</t>
        </is>
      </c>
      <c r="E1609" t="n">
        <v>19</v>
      </c>
      <c r="F1609" t="n">
        <v>0</v>
      </c>
      <c r="G1609" t="inlineStr">
        <is>
          <t>YES</t>
        </is>
      </c>
      <c r="I1609" t="n">
        <v>0</v>
      </c>
      <c r="J1609" s="31" t="n">
        <v>0</v>
      </c>
      <c r="K1609" s="32" t="n">
        <v>0</v>
      </c>
      <c r="L1609" s="31" t="n">
        <v>0</v>
      </c>
      <c r="M1609" s="48" t="n"/>
      <c r="N1609" s="48" t="n"/>
      <c r="O1609" s="49" t="n"/>
      <c r="P1609" t="inlineStr">
        <is>
          <t>no NHL record - import or junior</t>
        </is>
      </c>
    </row>
    <row r="1610">
      <c r="A1610" s="47" t="inlineStr">
        <is>
          <t>☐</t>
        </is>
      </c>
      <c r="B1610" t="inlineStr">
        <is>
          <t>Manix Landry</t>
        </is>
      </c>
      <c r="C1610" t="inlineStr">
        <is>
          <t>(N/A)</t>
        </is>
      </c>
      <c r="D1610" t="inlineStr">
        <is>
          <t>F</t>
        </is>
      </c>
      <c r="E1610" t="n">
        <v>23</v>
      </c>
      <c r="F1610" t="n">
        <v>0</v>
      </c>
      <c r="G1610" t="inlineStr">
        <is>
          <t>YES</t>
        </is>
      </c>
      <c r="I1610" t="n">
        <v>0</v>
      </c>
      <c r="J1610" s="31" t="n">
        <v>0</v>
      </c>
      <c r="K1610" s="32" t="n">
        <v>0</v>
      </c>
      <c r="L1610" s="31" t="n">
        <v>0</v>
      </c>
      <c r="M1610" s="48" t="n"/>
      <c r="N1610" s="48" t="n"/>
      <c r="O1610" s="49" t="n"/>
    </row>
    <row r="1611">
      <c r="A1611" s="47" t="inlineStr">
        <is>
          <t>☐</t>
        </is>
      </c>
      <c r="B1611" t="inlineStr">
        <is>
          <t>Mans Josbrant</t>
        </is>
      </c>
      <c r="C1611" t="inlineStr">
        <is>
          <t>(N/A)</t>
        </is>
      </c>
      <c r="D1611" t="inlineStr">
        <is>
          <t>F</t>
        </is>
      </c>
      <c r="E1611" t="n">
        <v>18</v>
      </c>
      <c r="F1611" t="n">
        <v>0</v>
      </c>
      <c r="G1611" t="inlineStr">
        <is>
          <t>YES</t>
        </is>
      </c>
      <c r="I1611" t="n">
        <v>0</v>
      </c>
      <c r="J1611" s="31" t="n">
        <v>0</v>
      </c>
      <c r="K1611" s="32" t="n">
        <v>0</v>
      </c>
      <c r="L1611" s="31" t="n">
        <v>0</v>
      </c>
      <c r="M1611" s="48" t="n"/>
      <c r="N1611" s="48" t="n"/>
      <c r="O1611" s="49" t="n"/>
      <c r="P1611" t="inlineStr">
        <is>
          <t>no NHL record - import or junior</t>
        </is>
      </c>
    </row>
    <row r="1612">
      <c r="A1612" s="47" t="inlineStr">
        <is>
          <t>☐</t>
        </is>
      </c>
      <c r="B1612" t="inlineStr">
        <is>
          <t>Marc Lajoie</t>
        </is>
      </c>
      <c r="C1612" t="inlineStr">
        <is>
          <t>(N/A)</t>
        </is>
      </c>
      <c r="D1612" t="inlineStr">
        <is>
          <t>D</t>
        </is>
      </c>
      <c r="E1612" t="n">
        <v>23</v>
      </c>
      <c r="F1612" t="n">
        <v>0</v>
      </c>
      <c r="G1612" t="inlineStr">
        <is>
          <t>YES</t>
        </is>
      </c>
      <c r="I1612" t="n">
        <v>0</v>
      </c>
      <c r="J1612" s="31" t="n">
        <v>0</v>
      </c>
      <c r="K1612" s="32" t="n">
        <v>0</v>
      </c>
      <c r="L1612" s="31" t="n">
        <v>0</v>
      </c>
      <c r="M1612" s="48" t="n"/>
      <c r="N1612" s="48" t="n"/>
      <c r="O1612" s="49" t="n"/>
    </row>
    <row r="1613">
      <c r="A1613" s="47" t="inlineStr">
        <is>
          <t>☐</t>
        </is>
      </c>
      <c r="B1613" t="inlineStr">
        <is>
          <t>Marcel Mahkovec</t>
        </is>
      </c>
      <c r="C1613" t="inlineStr">
        <is>
          <t>(N/A)</t>
        </is>
      </c>
      <c r="D1613" t="inlineStr">
        <is>
          <t>F</t>
        </is>
      </c>
      <c r="E1613" t="n">
        <v>22</v>
      </c>
      <c r="F1613" t="n">
        <v>0</v>
      </c>
      <c r="G1613" t="inlineStr">
        <is>
          <t>YES</t>
        </is>
      </c>
      <c r="I1613" t="n">
        <v>0</v>
      </c>
      <c r="J1613" s="31" t="n">
        <v>0</v>
      </c>
      <c r="K1613" s="32" t="n">
        <v>0</v>
      </c>
      <c r="L1613" s="31" t="n">
        <v>0</v>
      </c>
      <c r="M1613" s="48" t="n"/>
      <c r="N1613" s="48" t="n"/>
      <c r="O1613" s="49" t="n"/>
      <c r="P1613" t="inlineStr">
        <is>
          <t>no NHL record - import or junior</t>
        </is>
      </c>
    </row>
    <row r="1614">
      <c r="A1614" s="47" t="inlineStr">
        <is>
          <t>☐</t>
        </is>
      </c>
      <c r="B1614" t="inlineStr">
        <is>
          <t>Marcel Marcel</t>
        </is>
      </c>
      <c r="C1614" t="inlineStr">
        <is>
          <t>CHI</t>
        </is>
      </c>
      <c r="D1614" t="inlineStr">
        <is>
          <t>F</t>
        </is>
      </c>
      <c r="E1614" t="n">
        <v>22</v>
      </c>
      <c r="F1614" t="n">
        <v>0</v>
      </c>
      <c r="G1614" t="inlineStr">
        <is>
          <t>YES</t>
        </is>
      </c>
      <c r="I1614" t="n">
        <v>0</v>
      </c>
      <c r="J1614" s="31" t="n">
        <v>0</v>
      </c>
      <c r="K1614" s="32" t="n">
        <v>0</v>
      </c>
      <c r="L1614" s="31" t="n">
        <v>0</v>
      </c>
      <c r="M1614" s="48" t="n"/>
      <c r="N1614" s="48" t="n"/>
      <c r="O1614" s="49" t="n"/>
    </row>
    <row r="1615">
      <c r="A1615" s="47" t="inlineStr">
        <is>
          <t>☐</t>
        </is>
      </c>
      <c r="B1615" t="inlineStr">
        <is>
          <t>Marcel Stefancik</t>
        </is>
      </c>
      <c r="C1615" t="inlineStr">
        <is>
          <t>(N/A)</t>
        </is>
      </c>
      <c r="D1615" t="inlineStr">
        <is>
          <t>F</t>
        </is>
      </c>
      <c r="E1615" t="n">
        <v>23</v>
      </c>
      <c r="F1615" t="n">
        <v>0</v>
      </c>
      <c r="G1615" t="inlineStr">
        <is>
          <t>YES</t>
        </is>
      </c>
      <c r="I1615" t="n">
        <v>0</v>
      </c>
      <c r="J1615" s="31" t="n">
        <v>0</v>
      </c>
      <c r="K1615" s="32" t="n">
        <v>0</v>
      </c>
      <c r="L1615" s="31" t="n">
        <v>0</v>
      </c>
      <c r="M1615" s="48" t="n"/>
      <c r="N1615" s="48" t="n"/>
      <c r="O1615" s="49" t="n"/>
      <c r="P1615" t="inlineStr">
        <is>
          <t>no NHL record - import or junior</t>
        </is>
      </c>
    </row>
    <row r="1616">
      <c r="A1616" s="47" t="inlineStr">
        <is>
          <t>☐</t>
        </is>
      </c>
      <c r="B1616" t="inlineStr">
        <is>
          <t>Marcus Almquist</t>
        </is>
      </c>
      <c r="C1616" t="inlineStr">
        <is>
          <t>(N/A)</t>
        </is>
      </c>
      <c r="D1616" t="inlineStr">
        <is>
          <t>F</t>
        </is>
      </c>
      <c r="E1616" t="n">
        <v>22</v>
      </c>
      <c r="F1616" t="n">
        <v>0</v>
      </c>
      <c r="G1616" t="inlineStr">
        <is>
          <t>YES</t>
        </is>
      </c>
      <c r="I1616" t="n">
        <v>0</v>
      </c>
      <c r="J1616" s="31" t="n">
        <v>0</v>
      </c>
      <c r="K1616" s="32" t="n">
        <v>0</v>
      </c>
      <c r="L1616" s="31" t="n">
        <v>0</v>
      </c>
      <c r="M1616" s="48" t="n"/>
      <c r="N1616" s="48" t="n"/>
      <c r="O1616" s="49" t="n"/>
      <c r="P1616" t="inlineStr">
        <is>
          <t>no NHL record - import or junior</t>
        </is>
      </c>
    </row>
    <row r="1617">
      <c r="A1617" s="47" t="inlineStr">
        <is>
          <t>☐</t>
        </is>
      </c>
      <c r="B1617" t="inlineStr">
        <is>
          <t>Marcus Kearsey</t>
        </is>
      </c>
      <c r="C1617" t="inlineStr">
        <is>
          <t>CBJ</t>
        </is>
      </c>
      <c r="D1617" t="inlineStr">
        <is>
          <t>D</t>
        </is>
      </c>
      <c r="E1617" t="n">
        <v>20</v>
      </c>
      <c r="F1617" t="n">
        <v>0</v>
      </c>
      <c r="G1617" t="inlineStr">
        <is>
          <t>YES</t>
        </is>
      </c>
      <c r="I1617" t="n">
        <v>0</v>
      </c>
      <c r="J1617" s="31" t="n">
        <v>0</v>
      </c>
      <c r="K1617" s="32" t="n">
        <v>0</v>
      </c>
      <c r="L1617" s="31" t="n">
        <v>0</v>
      </c>
      <c r="M1617" s="48" t="n"/>
      <c r="N1617" s="48" t="n"/>
      <c r="O1617" s="49" t="n"/>
    </row>
    <row r="1618">
      <c r="A1618" s="47" t="inlineStr">
        <is>
          <t>☐</t>
        </is>
      </c>
      <c r="B1618" t="inlineStr">
        <is>
          <t>Marcus Limpar-Lantz</t>
        </is>
      </c>
      <c r="C1618" t="inlineStr">
        <is>
          <t>(N/A)</t>
        </is>
      </c>
      <c r="D1618" t="inlineStr">
        <is>
          <t>F</t>
        </is>
      </c>
      <c r="E1618" t="n">
        <v>23</v>
      </c>
      <c r="F1618" t="n">
        <v>0</v>
      </c>
      <c r="G1618" t="inlineStr">
        <is>
          <t>YES</t>
        </is>
      </c>
      <c r="I1618" t="n">
        <v>0</v>
      </c>
      <c r="J1618" s="31" t="n">
        <v>0</v>
      </c>
      <c r="K1618" s="32" t="n">
        <v>0</v>
      </c>
      <c r="L1618" s="31" t="n">
        <v>0</v>
      </c>
      <c r="M1618" s="48" t="n"/>
      <c r="N1618" s="48" t="n"/>
      <c r="O1618" s="49" t="n"/>
      <c r="P1618" t="inlineStr">
        <is>
          <t>no NHL record - import or junior</t>
        </is>
      </c>
    </row>
    <row r="1619">
      <c r="A1619" s="47" t="inlineStr">
        <is>
          <t>☐</t>
        </is>
      </c>
      <c r="B1619" t="inlineStr">
        <is>
          <t>Marcus Nguyen</t>
        </is>
      </c>
      <c r="C1619" t="inlineStr">
        <is>
          <t>(N/A)</t>
        </is>
      </c>
      <c r="D1619" t="inlineStr">
        <is>
          <t>F</t>
        </is>
      </c>
      <c r="E1619" t="n">
        <v>22</v>
      </c>
      <c r="F1619" t="n">
        <v>0</v>
      </c>
      <c r="G1619" t="inlineStr">
        <is>
          <t>YES</t>
        </is>
      </c>
      <c r="I1619" t="n">
        <v>0</v>
      </c>
      <c r="J1619" s="31" t="n">
        <v>0</v>
      </c>
      <c r="K1619" s="32" t="n">
        <v>0</v>
      </c>
      <c r="L1619" s="31" t="n">
        <v>0</v>
      </c>
      <c r="M1619" s="48" t="n"/>
      <c r="N1619" s="48" t="n"/>
      <c r="O1619" s="49" t="n"/>
    </row>
    <row r="1620">
      <c r="A1620" s="47" t="inlineStr">
        <is>
          <t>☐</t>
        </is>
      </c>
      <c r="B1620" t="inlineStr">
        <is>
          <t>Marek Hejduk</t>
        </is>
      </c>
      <c r="C1620" t="inlineStr">
        <is>
          <t>(N/A)</t>
        </is>
      </c>
      <c r="D1620" t="inlineStr">
        <is>
          <t>F</t>
        </is>
      </c>
      <c r="E1620" t="n">
        <v>22</v>
      </c>
      <c r="F1620" t="n">
        <v>0</v>
      </c>
      <c r="G1620" t="inlineStr">
        <is>
          <t>YES</t>
        </is>
      </c>
      <c r="I1620" t="n">
        <v>0</v>
      </c>
      <c r="J1620" s="31" t="n">
        <v>0</v>
      </c>
      <c r="K1620" s="32" t="n">
        <v>0</v>
      </c>
      <c r="L1620" s="31" t="n">
        <v>0</v>
      </c>
      <c r="M1620" s="48" t="n"/>
      <c r="N1620" s="48" t="n"/>
      <c r="O1620" s="49" t="n"/>
    </row>
    <row r="1621">
      <c r="A1621" s="47" t="inlineStr">
        <is>
          <t>☐</t>
        </is>
      </c>
      <c r="B1621" t="inlineStr">
        <is>
          <t>Marek Howell</t>
        </is>
      </c>
      <c r="C1621" t="inlineStr">
        <is>
          <t>COL</t>
        </is>
      </c>
      <c r="D1621" t="inlineStr">
        <is>
          <t>D</t>
        </is>
      </c>
      <c r="E1621" t="n">
        <v>20</v>
      </c>
      <c r="F1621" t="n">
        <v>0</v>
      </c>
      <c r="G1621" t="inlineStr">
        <is>
          <t>YES</t>
        </is>
      </c>
      <c r="I1621" t="n">
        <v>0</v>
      </c>
      <c r="J1621" s="31" t="n">
        <v>0</v>
      </c>
      <c r="K1621" s="32" t="n">
        <v>0</v>
      </c>
      <c r="L1621" s="31" t="n">
        <v>0</v>
      </c>
      <c r="M1621" s="48" t="n"/>
      <c r="N1621" s="48" t="n"/>
      <c r="O1621" s="49" t="n"/>
    </row>
    <row r="1622">
      <c r="A1622" s="47" t="inlineStr">
        <is>
          <t>☐</t>
        </is>
      </c>
      <c r="B1622" t="inlineStr">
        <is>
          <t>Marian Mosko</t>
        </is>
      </c>
      <c r="C1622" t="inlineStr">
        <is>
          <t>(N/A)</t>
        </is>
      </c>
      <c r="D1622" t="inlineStr">
        <is>
          <t>D</t>
        </is>
      </c>
      <c r="E1622" t="n">
        <v>22</v>
      </c>
      <c r="F1622" t="n">
        <v>0</v>
      </c>
      <c r="G1622" t="inlineStr">
        <is>
          <t>YES</t>
        </is>
      </c>
      <c r="I1622" t="n">
        <v>0</v>
      </c>
      <c r="J1622" s="31" t="n">
        <v>0</v>
      </c>
      <c r="K1622" s="32" t="n">
        <v>0</v>
      </c>
      <c r="L1622" s="31" t="n">
        <v>0</v>
      </c>
      <c r="M1622" s="48" t="n"/>
      <c r="N1622" s="48" t="n"/>
      <c r="O1622" s="49" t="n"/>
      <c r="P1622" t="inlineStr">
        <is>
          <t>no NHL record - import or junior</t>
        </is>
      </c>
    </row>
    <row r="1623">
      <c r="A1623" s="47" t="inlineStr">
        <is>
          <t>☐</t>
        </is>
      </c>
      <c r="B1623" t="inlineStr">
        <is>
          <t>Marino Ramirez</t>
        </is>
      </c>
      <c r="C1623" t="inlineStr">
        <is>
          <t>(N/A)</t>
        </is>
      </c>
      <c r="D1623" t="inlineStr">
        <is>
          <t>G</t>
        </is>
      </c>
      <c r="E1623" t="n">
        <v>23</v>
      </c>
      <c r="F1623" t="n">
        <v>0</v>
      </c>
      <c r="G1623" t="inlineStr">
        <is>
          <t>YES</t>
        </is>
      </c>
      <c r="I1623" t="n">
        <v>0</v>
      </c>
      <c r="J1623" s="31" t="n">
        <v>0</v>
      </c>
      <c r="K1623" s="32" t="n">
        <v>0</v>
      </c>
      <c r="L1623" s="31" t="n">
        <v>0</v>
      </c>
      <c r="M1623" s="48" t="n"/>
      <c r="N1623" s="48" t="n"/>
      <c r="O1623" s="49" t="n"/>
      <c r="P1623" t="inlineStr">
        <is>
          <t>no NHL record - import or junior</t>
        </is>
      </c>
    </row>
    <row r="1624">
      <c r="A1624" s="47" t="inlineStr">
        <is>
          <t>☐</t>
        </is>
      </c>
      <c r="B1624" t="inlineStr">
        <is>
          <t>Mark Duarte</t>
        </is>
      </c>
      <c r="C1624" t="inlineStr">
        <is>
          <t>(N/A)</t>
        </is>
      </c>
      <c r="D1624" t="inlineStr">
        <is>
          <t>F</t>
        </is>
      </c>
      <c r="E1624" t="n">
        <v>23</v>
      </c>
      <c r="F1624" t="n">
        <v>0</v>
      </c>
      <c r="G1624" t="inlineStr">
        <is>
          <t>YES</t>
        </is>
      </c>
      <c r="I1624" t="n">
        <v>0</v>
      </c>
      <c r="J1624" s="31" t="n">
        <v>0</v>
      </c>
      <c r="K1624" s="32" t="n">
        <v>0</v>
      </c>
      <c r="L1624" s="31" t="n">
        <v>0</v>
      </c>
      <c r="M1624" s="48" t="n"/>
      <c r="N1624" s="48" t="n"/>
      <c r="O1624" s="49" t="n"/>
    </row>
    <row r="1625">
      <c r="A1625" s="47" t="inlineStr">
        <is>
          <t>☐</t>
        </is>
      </c>
      <c r="B1625" t="inlineStr">
        <is>
          <t>Mark Sever</t>
        </is>
      </c>
      <c r="C1625" t="inlineStr">
        <is>
          <t>(N/A)</t>
        </is>
      </c>
      <c r="D1625" t="inlineStr">
        <is>
          <t>F</t>
        </is>
      </c>
      <c r="E1625" t="n">
        <v>21</v>
      </c>
      <c r="F1625" t="n">
        <v>0</v>
      </c>
      <c r="G1625" t="inlineStr">
        <is>
          <t>YES</t>
        </is>
      </c>
      <c r="I1625" t="n">
        <v>0</v>
      </c>
      <c r="J1625" s="31" t="n">
        <v>0</v>
      </c>
      <c r="K1625" s="32" t="n">
        <v>0</v>
      </c>
      <c r="L1625" s="31" t="n">
        <v>0</v>
      </c>
      <c r="M1625" s="48" t="n"/>
      <c r="N1625" s="48" t="n"/>
      <c r="O1625" s="49" t="n"/>
      <c r="P1625" t="inlineStr">
        <is>
          <t>no NHL record - import or junior</t>
        </is>
      </c>
    </row>
    <row r="1626">
      <c r="A1626" s="47" t="inlineStr">
        <is>
          <t>☐</t>
        </is>
      </c>
      <c r="B1626" t="inlineStr">
        <is>
          <t>Marko Bilic</t>
        </is>
      </c>
      <c r="C1626" t="inlineStr">
        <is>
          <t>(N/A)</t>
        </is>
      </c>
      <c r="D1626" t="inlineStr">
        <is>
          <t>G</t>
        </is>
      </c>
      <c r="E1626" t="n">
        <v>20</v>
      </c>
      <c r="F1626" t="n">
        <v>0</v>
      </c>
      <c r="G1626" t="inlineStr">
        <is>
          <t>YES</t>
        </is>
      </c>
      <c r="I1626" t="n">
        <v>0</v>
      </c>
      <c r="J1626" s="31" t="n">
        <v>0</v>
      </c>
      <c r="K1626" s="32" t="n">
        <v>0</v>
      </c>
      <c r="L1626" s="31" t="n">
        <v>0</v>
      </c>
      <c r="M1626" s="48" t="n"/>
      <c r="N1626" s="48" t="n"/>
      <c r="O1626" s="49" t="n"/>
      <c r="P1626" t="inlineStr">
        <is>
          <t>no NHL record - import or junior</t>
        </is>
      </c>
    </row>
    <row r="1627">
      <c r="A1627" s="47" t="inlineStr">
        <is>
          <t>☐</t>
        </is>
      </c>
      <c r="B1627" t="inlineStr">
        <is>
          <t>Markus Vidicek</t>
        </is>
      </c>
      <c r="C1627" t="inlineStr">
        <is>
          <t>(N/A)</t>
        </is>
      </c>
      <c r="D1627" t="inlineStr">
        <is>
          <t>F</t>
        </is>
      </c>
      <c r="E1627" t="n">
        <v>22</v>
      </c>
      <c r="F1627" t="n">
        <v>0</v>
      </c>
      <c r="G1627" t="inlineStr">
        <is>
          <t>YES</t>
        </is>
      </c>
      <c r="I1627" t="n">
        <v>0</v>
      </c>
      <c r="J1627" s="31" t="n">
        <v>0</v>
      </c>
      <c r="K1627" s="32" t="n">
        <v>0</v>
      </c>
      <c r="L1627" s="31" t="n">
        <v>0</v>
      </c>
      <c r="M1627" s="48" t="n"/>
      <c r="N1627" s="48" t="n"/>
      <c r="O1627" s="49" t="n"/>
    </row>
    <row r="1628">
      <c r="A1628" s="47" t="inlineStr">
        <is>
          <t>☐</t>
        </is>
      </c>
      <c r="B1628" t="inlineStr">
        <is>
          <t>Maros Jedlicka</t>
        </is>
      </c>
      <c r="C1628" t="inlineStr">
        <is>
          <t>COL</t>
        </is>
      </c>
      <c r="D1628" t="inlineStr">
        <is>
          <t>F</t>
        </is>
      </c>
      <c r="E1628" t="n">
        <v>23</v>
      </c>
      <c r="F1628" t="n">
        <v>0</v>
      </c>
      <c r="G1628" t="inlineStr">
        <is>
          <t>YES</t>
        </is>
      </c>
      <c r="I1628" t="n">
        <v>0</v>
      </c>
      <c r="J1628" s="31" t="n">
        <v>0</v>
      </c>
      <c r="K1628" s="32" t="n">
        <v>0</v>
      </c>
      <c r="L1628" s="31" t="n">
        <v>0</v>
      </c>
      <c r="M1628" s="48" t="n"/>
      <c r="N1628" s="48" t="n"/>
      <c r="O1628" s="49" t="n"/>
    </row>
    <row r="1629">
      <c r="A1629" s="47" t="inlineStr">
        <is>
          <t>☐</t>
        </is>
      </c>
      <c r="B1629" t="inlineStr">
        <is>
          <t>Martin Haronik</t>
        </is>
      </c>
      <c r="C1629" t="inlineStr">
        <is>
          <t>(N/A)</t>
        </is>
      </c>
      <c r="D1629" t="inlineStr">
        <is>
          <t>G</t>
        </is>
      </c>
      <c r="E1629" t="n">
        <v>20</v>
      </c>
      <c r="F1629" t="n">
        <v>0</v>
      </c>
      <c r="G1629" t="inlineStr">
        <is>
          <t>YES</t>
        </is>
      </c>
      <c r="I1629" t="n">
        <v>0</v>
      </c>
      <c r="J1629" s="31" t="n">
        <v>0</v>
      </c>
      <c r="K1629" s="32" t="n">
        <v>0</v>
      </c>
      <c r="L1629" s="31" t="n">
        <v>0</v>
      </c>
      <c r="M1629" s="48" t="n"/>
      <c r="N1629" s="48" t="n"/>
      <c r="O1629" s="49" t="n"/>
      <c r="P1629" t="inlineStr">
        <is>
          <t>no NHL record - import or junior</t>
        </is>
      </c>
    </row>
    <row r="1630">
      <c r="A1630" s="47" t="inlineStr">
        <is>
          <t>☐</t>
        </is>
      </c>
      <c r="B1630" t="inlineStr">
        <is>
          <t>Martin Johnsen</t>
        </is>
      </c>
      <c r="C1630" t="inlineStr">
        <is>
          <t>(N/A)</t>
        </is>
      </c>
      <c r="D1630" t="inlineStr">
        <is>
          <t>F</t>
        </is>
      </c>
      <c r="E1630" t="n">
        <v>22</v>
      </c>
      <c r="F1630" t="n">
        <v>0</v>
      </c>
      <c r="G1630" t="inlineStr">
        <is>
          <t>YES</t>
        </is>
      </c>
      <c r="I1630" t="n">
        <v>0</v>
      </c>
      <c r="J1630" s="31" t="n">
        <v>0</v>
      </c>
      <c r="K1630" s="32" t="n">
        <v>0</v>
      </c>
      <c r="L1630" s="31" t="n">
        <v>0</v>
      </c>
      <c r="M1630" s="48" t="n"/>
      <c r="N1630" s="48" t="n"/>
      <c r="O1630" s="49" t="n"/>
      <c r="P1630" t="inlineStr">
        <is>
          <t>no NHL record - import or junior</t>
        </is>
      </c>
    </row>
    <row r="1631">
      <c r="A1631" s="47" t="inlineStr">
        <is>
          <t>☐</t>
        </is>
      </c>
      <c r="B1631" t="inlineStr">
        <is>
          <t>Martin Matejicek</t>
        </is>
      </c>
      <c r="C1631" t="inlineStr">
        <is>
          <t>(N/A)</t>
        </is>
      </c>
      <c r="D1631" t="inlineStr">
        <is>
          <t>D</t>
        </is>
      </c>
      <c r="E1631" t="n">
        <v>21</v>
      </c>
      <c r="F1631" t="n">
        <v>0</v>
      </c>
      <c r="G1631" t="inlineStr">
        <is>
          <t>YES</t>
        </is>
      </c>
      <c r="I1631" t="n">
        <v>0</v>
      </c>
      <c r="J1631" s="31" t="n">
        <v>0</v>
      </c>
      <c r="K1631" s="32" t="n">
        <v>0</v>
      </c>
      <c r="L1631" s="31" t="n">
        <v>0</v>
      </c>
      <c r="M1631" s="48" t="n"/>
      <c r="N1631" s="48" t="n"/>
      <c r="O1631" s="49" t="n"/>
      <c r="P1631" t="inlineStr">
        <is>
          <t>no NHL record - import or junior</t>
        </is>
      </c>
    </row>
    <row r="1632">
      <c r="A1632" s="47" t="inlineStr">
        <is>
          <t>☐</t>
        </is>
      </c>
      <c r="B1632" t="inlineStr">
        <is>
          <t>Martin Neckar</t>
        </is>
      </c>
      <c r="C1632" t="inlineStr">
        <is>
          <t>(N/A)</t>
        </is>
      </c>
      <c r="D1632" t="inlineStr">
        <is>
          <t>G</t>
        </is>
      </c>
      <c r="E1632" t="n">
        <v>21</v>
      </c>
      <c r="F1632" t="n">
        <v>0</v>
      </c>
      <c r="G1632" t="inlineStr">
        <is>
          <t>YES</t>
        </is>
      </c>
      <c r="I1632" t="n">
        <v>0</v>
      </c>
      <c r="J1632" s="31" t="n">
        <v>0</v>
      </c>
      <c r="K1632" s="32" t="n">
        <v>0</v>
      </c>
      <c r="L1632" s="31" t="n">
        <v>0</v>
      </c>
      <c r="M1632" s="48" t="n"/>
      <c r="N1632" s="48" t="n"/>
      <c r="O1632" s="49" t="n"/>
    </row>
    <row r="1633">
      <c r="A1633" s="47" t="inlineStr">
        <is>
          <t>☐</t>
        </is>
      </c>
      <c r="B1633" t="inlineStr">
        <is>
          <t>Martin Rysavy</t>
        </is>
      </c>
      <c r="C1633" t="inlineStr">
        <is>
          <t>CBJ</t>
        </is>
      </c>
      <c r="D1633" t="inlineStr">
        <is>
          <t>F</t>
        </is>
      </c>
      <c r="E1633" t="n">
        <v>23</v>
      </c>
      <c r="F1633" t="n">
        <v>0</v>
      </c>
      <c r="G1633" t="inlineStr">
        <is>
          <t>YES</t>
        </is>
      </c>
      <c r="I1633" t="n">
        <v>0</v>
      </c>
      <c r="J1633" s="31" t="n">
        <v>0</v>
      </c>
      <c r="K1633" s="32" t="n">
        <v>0</v>
      </c>
      <c r="L1633" s="31" t="n">
        <v>0</v>
      </c>
      <c r="M1633" s="48" t="n"/>
      <c r="N1633" s="48" t="n"/>
      <c r="O1633" s="49" t="n"/>
    </row>
    <row r="1634">
      <c r="A1634" s="47" t="inlineStr">
        <is>
          <t>☐</t>
        </is>
      </c>
      <c r="B1634" t="inlineStr">
        <is>
          <t>Martin Schreiber</t>
        </is>
      </c>
      <c r="C1634" t="inlineStr">
        <is>
          <t>(N/A)</t>
        </is>
      </c>
      <c r="D1634" t="inlineStr">
        <is>
          <t>D</t>
        </is>
      </c>
      <c r="E1634" t="n">
        <v>23</v>
      </c>
      <c r="F1634" t="n">
        <v>0</v>
      </c>
      <c r="G1634" t="inlineStr">
        <is>
          <t>YES</t>
        </is>
      </c>
      <c r="I1634" t="n">
        <v>0</v>
      </c>
      <c r="J1634" s="31" t="n">
        <v>0</v>
      </c>
      <c r="K1634" s="32" t="n">
        <v>0</v>
      </c>
      <c r="L1634" s="31" t="n">
        <v>0</v>
      </c>
      <c r="M1634" s="48" t="n"/>
      <c r="N1634" s="48" t="n"/>
      <c r="O1634" s="49" t="n"/>
      <c r="P1634" t="inlineStr">
        <is>
          <t>no NHL record - import or junior</t>
        </is>
      </c>
    </row>
    <row r="1635">
      <c r="A1635" s="47" t="inlineStr">
        <is>
          <t>☐</t>
        </is>
      </c>
      <c r="B1635" t="inlineStr">
        <is>
          <t>Martins Kruklitis</t>
        </is>
      </c>
      <c r="C1635" t="inlineStr">
        <is>
          <t>(N/A)</t>
        </is>
      </c>
      <c r="D1635" t="inlineStr">
        <is>
          <t>D</t>
        </is>
      </c>
      <c r="E1635" t="n">
        <v>22</v>
      </c>
      <c r="F1635" t="n">
        <v>0</v>
      </c>
      <c r="G1635" t="inlineStr">
        <is>
          <t>YES</t>
        </is>
      </c>
      <c r="I1635" t="n">
        <v>0</v>
      </c>
      <c r="J1635" s="31" t="n">
        <v>0</v>
      </c>
      <c r="K1635" s="32" t="n">
        <v>0</v>
      </c>
      <c r="L1635" s="31" t="n">
        <v>0</v>
      </c>
      <c r="M1635" s="48" t="n"/>
      <c r="N1635" s="48" t="n"/>
      <c r="O1635" s="49" t="n"/>
      <c r="P1635" t="inlineStr">
        <is>
          <t>no NHL record - import or junior</t>
        </is>
      </c>
    </row>
    <row r="1636">
      <c r="A1636" s="47" t="inlineStr">
        <is>
          <t>☐</t>
        </is>
      </c>
      <c r="B1636" t="inlineStr">
        <is>
          <t>Martins Lavins</t>
        </is>
      </c>
      <c r="C1636" t="inlineStr">
        <is>
          <t>(N/A)</t>
        </is>
      </c>
      <c r="D1636" t="inlineStr">
        <is>
          <t>F</t>
        </is>
      </c>
      <c r="E1636" t="n">
        <v>23</v>
      </c>
      <c r="F1636" t="n">
        <v>0</v>
      </c>
      <c r="G1636" t="inlineStr">
        <is>
          <t>YES</t>
        </is>
      </c>
      <c r="I1636" t="n">
        <v>0</v>
      </c>
      <c r="J1636" s="31" t="n">
        <v>0</v>
      </c>
      <c r="K1636" s="32" t="n">
        <v>0</v>
      </c>
      <c r="L1636" s="31" t="n">
        <v>0</v>
      </c>
      <c r="M1636" s="48" t="n"/>
      <c r="N1636" s="48" t="n"/>
      <c r="O1636" s="49" t="n"/>
      <c r="P1636" t="inlineStr">
        <is>
          <t>no NHL record - import or junior</t>
        </is>
      </c>
    </row>
    <row r="1637">
      <c r="A1637" s="47" t="inlineStr">
        <is>
          <t>☐</t>
        </is>
      </c>
      <c r="B1637" t="inlineStr">
        <is>
          <t>Mason Beaupit</t>
        </is>
      </c>
      <c r="C1637" t="inlineStr">
        <is>
          <t>SJS</t>
        </is>
      </c>
      <c r="D1637" t="inlineStr">
        <is>
          <t>G</t>
        </is>
      </c>
      <c r="E1637" t="n">
        <v>22</v>
      </c>
      <c r="F1637" t="n">
        <v>0</v>
      </c>
      <c r="G1637" t="inlineStr">
        <is>
          <t>YES</t>
        </is>
      </c>
      <c r="I1637" t="n">
        <v>0</v>
      </c>
      <c r="J1637" s="31" t="n">
        <v>0</v>
      </c>
      <c r="K1637" s="32" t="n">
        <v>0</v>
      </c>
      <c r="L1637" s="31" t="n">
        <v>0</v>
      </c>
      <c r="M1637" s="48" t="n"/>
      <c r="N1637" s="48" t="n"/>
      <c r="O1637" s="49" t="n"/>
    </row>
    <row r="1638">
      <c r="A1638" s="47" t="inlineStr">
        <is>
          <t>☐</t>
        </is>
      </c>
      <c r="B1638" t="inlineStr">
        <is>
          <t>Mason Langenbrunner</t>
        </is>
      </c>
      <c r="C1638" t="inlineStr">
        <is>
          <t>BOS</t>
        </is>
      </c>
      <c r="D1638" t="inlineStr">
        <is>
          <t>D</t>
        </is>
      </c>
      <c r="E1638" t="n">
        <v>23</v>
      </c>
      <c r="F1638" t="n">
        <v>0</v>
      </c>
      <c r="G1638" t="inlineStr">
        <is>
          <t>YES</t>
        </is>
      </c>
      <c r="I1638" t="n">
        <v>0</v>
      </c>
      <c r="J1638" s="31" t="n">
        <v>0</v>
      </c>
      <c r="K1638" s="32" t="n">
        <v>0</v>
      </c>
      <c r="L1638" s="31" t="n">
        <v>0</v>
      </c>
      <c r="M1638" s="48" t="n"/>
      <c r="N1638" s="48" t="n"/>
      <c r="O1638" s="49" t="n"/>
    </row>
    <row r="1639">
      <c r="A1639" s="47" t="inlineStr">
        <is>
          <t>☐</t>
        </is>
      </c>
      <c r="B1639" t="inlineStr">
        <is>
          <t>Mason St. Louis</t>
        </is>
      </c>
      <c r="C1639" t="inlineStr">
        <is>
          <t>(N/A)</t>
        </is>
      </c>
      <c r="D1639" t="inlineStr">
        <is>
          <t>F</t>
        </is>
      </c>
      <c r="E1639" t="n">
        <v>18</v>
      </c>
      <c r="F1639" t="n">
        <v>0</v>
      </c>
      <c r="G1639" t="inlineStr">
        <is>
          <t>YES</t>
        </is>
      </c>
      <c r="I1639" t="n">
        <v>0</v>
      </c>
      <c r="J1639" s="31" t="n">
        <v>0</v>
      </c>
      <c r="K1639" s="32" t="n">
        <v>0</v>
      </c>
      <c r="L1639" s="31" t="n">
        <v>0</v>
      </c>
      <c r="M1639" s="48" t="n"/>
      <c r="N1639" s="48" t="n"/>
      <c r="O1639" s="49" t="n"/>
      <c r="P1639" t="inlineStr">
        <is>
          <t>no NHL record - import or junior</t>
        </is>
      </c>
    </row>
    <row r="1640">
      <c r="A1640" s="47" t="inlineStr">
        <is>
          <t>☐</t>
        </is>
      </c>
      <c r="B1640" t="inlineStr">
        <is>
          <t>Mason Zebeski</t>
        </is>
      </c>
      <c r="C1640" t="inlineStr">
        <is>
          <t>(N/A)</t>
        </is>
      </c>
      <c r="D1640" t="inlineStr">
        <is>
          <t>F</t>
        </is>
      </c>
      <c r="E1640" t="n">
        <v>20</v>
      </c>
      <c r="F1640" t="n">
        <v>0</v>
      </c>
      <c r="G1640" t="inlineStr">
        <is>
          <t>YES</t>
        </is>
      </c>
      <c r="I1640" t="n">
        <v>0</v>
      </c>
      <c r="J1640" s="31" t="n">
        <v>0</v>
      </c>
      <c r="K1640" s="32" t="n">
        <v>0</v>
      </c>
      <c r="L1640" s="31" t="n">
        <v>0</v>
      </c>
      <c r="M1640" s="48" t="n"/>
      <c r="N1640" s="48" t="n"/>
      <c r="O1640" s="49" t="n"/>
    </row>
    <row r="1641">
      <c r="A1641" s="47" t="inlineStr">
        <is>
          <t>☐</t>
        </is>
      </c>
      <c r="B1641" t="inlineStr">
        <is>
          <t>Matej Marinov</t>
        </is>
      </c>
      <c r="C1641" t="inlineStr">
        <is>
          <t>(N/A)</t>
        </is>
      </c>
      <c r="D1641" t="inlineStr">
        <is>
          <t>G</t>
        </is>
      </c>
      <c r="E1641" t="n">
        <v>23</v>
      </c>
      <c r="F1641" t="n">
        <v>0</v>
      </c>
      <c r="G1641" t="inlineStr">
        <is>
          <t>YES</t>
        </is>
      </c>
      <c r="I1641" t="n">
        <v>0</v>
      </c>
      <c r="J1641" s="31" t="n">
        <v>0</v>
      </c>
      <c r="K1641" s="32" t="n">
        <v>0</v>
      </c>
      <c r="L1641" s="31" t="n">
        <v>0</v>
      </c>
      <c r="M1641" s="48" t="n"/>
      <c r="N1641" s="48" t="n"/>
      <c r="O1641" s="49" t="n"/>
      <c r="P1641" t="inlineStr">
        <is>
          <t>no NHL record - import or junior</t>
        </is>
      </c>
    </row>
    <row r="1642">
      <c r="A1642" s="47" t="inlineStr">
        <is>
          <t>☐</t>
        </is>
      </c>
      <c r="B1642" t="inlineStr">
        <is>
          <t>Matej Mastalirsky</t>
        </is>
      </c>
      <c r="C1642" t="inlineStr">
        <is>
          <t>(N/A)</t>
        </is>
      </c>
      <c r="D1642" t="inlineStr">
        <is>
          <t>F</t>
        </is>
      </c>
      <c r="E1642" t="n">
        <v>21</v>
      </c>
      <c r="F1642" t="n">
        <v>0</v>
      </c>
      <c r="G1642" t="inlineStr">
        <is>
          <t>YES</t>
        </is>
      </c>
      <c r="I1642" t="n">
        <v>0</v>
      </c>
      <c r="J1642" s="31" t="n">
        <v>0</v>
      </c>
      <c r="K1642" s="32" t="n">
        <v>0</v>
      </c>
      <c r="L1642" s="31" t="n">
        <v>0</v>
      </c>
      <c r="M1642" s="48" t="n"/>
      <c r="N1642" s="48" t="n"/>
      <c r="O1642" s="49" t="n"/>
      <c r="P1642" t="inlineStr">
        <is>
          <t>no NHL record - import or junior</t>
        </is>
      </c>
    </row>
    <row r="1643">
      <c r="A1643" s="47" t="inlineStr">
        <is>
          <t>☐</t>
        </is>
      </c>
      <c r="B1643" t="inlineStr">
        <is>
          <t>Matej Pekar</t>
        </is>
      </c>
      <c r="C1643" t="inlineStr">
        <is>
          <t>(N/A)</t>
        </is>
      </c>
      <c r="D1643" t="inlineStr">
        <is>
          <t>F</t>
        </is>
      </c>
      <c r="E1643" t="n">
        <v>19</v>
      </c>
      <c r="F1643" t="n">
        <v>0</v>
      </c>
      <c r="G1643" t="inlineStr">
        <is>
          <t>YES</t>
        </is>
      </c>
      <c r="I1643" t="n">
        <v>0</v>
      </c>
      <c r="J1643" s="31" t="n">
        <v>0</v>
      </c>
      <c r="K1643" s="32" t="n">
        <v>0</v>
      </c>
      <c r="L1643" s="31" t="n">
        <v>0</v>
      </c>
      <c r="M1643" s="48" t="n"/>
      <c r="N1643" s="48" t="n"/>
      <c r="O1643" s="49" t="n"/>
    </row>
    <row r="1644">
      <c r="A1644" s="47" t="inlineStr">
        <is>
          <t>☐</t>
        </is>
      </c>
      <c r="B1644" t="inlineStr">
        <is>
          <t>Matej Pinkas</t>
        </is>
      </c>
      <c r="C1644" t="inlineStr">
        <is>
          <t>(N/A)</t>
        </is>
      </c>
      <c r="D1644" t="inlineStr">
        <is>
          <t>D</t>
        </is>
      </c>
      <c r="E1644" t="n">
        <v>22</v>
      </c>
      <c r="F1644" t="n">
        <v>0</v>
      </c>
      <c r="G1644" t="inlineStr">
        <is>
          <t>YES</t>
        </is>
      </c>
      <c r="I1644" t="n">
        <v>0</v>
      </c>
      <c r="J1644" s="31" t="n">
        <v>0</v>
      </c>
      <c r="K1644" s="32" t="n">
        <v>0</v>
      </c>
      <c r="L1644" s="31" t="n">
        <v>0</v>
      </c>
      <c r="M1644" s="48" t="n"/>
      <c r="N1644" s="48" t="n"/>
      <c r="O1644" s="49" t="n"/>
      <c r="P1644" t="inlineStr">
        <is>
          <t>no NHL record - import or junior</t>
        </is>
      </c>
    </row>
    <row r="1645">
      <c r="A1645" s="47" t="inlineStr">
        <is>
          <t>☐</t>
        </is>
      </c>
      <c r="B1645" t="inlineStr">
        <is>
          <t>Mathew Ward</t>
        </is>
      </c>
      <c r="C1645" t="inlineStr">
        <is>
          <t>(N/A)</t>
        </is>
      </c>
      <c r="D1645" t="inlineStr">
        <is>
          <t>F</t>
        </is>
      </c>
      <c r="E1645" t="n">
        <v>22</v>
      </c>
      <c r="F1645" t="n">
        <v>0</v>
      </c>
      <c r="G1645" t="inlineStr">
        <is>
          <t>YES</t>
        </is>
      </c>
      <c r="I1645" t="n">
        <v>0</v>
      </c>
      <c r="J1645" s="31" t="n">
        <v>0</v>
      </c>
      <c r="K1645" s="32" t="n">
        <v>0</v>
      </c>
      <c r="L1645" s="31" t="n">
        <v>0</v>
      </c>
      <c r="M1645" s="48" t="n"/>
      <c r="N1645" s="48" t="n"/>
      <c r="O1645" s="49" t="n"/>
    </row>
    <row r="1646">
      <c r="A1646" s="47" t="inlineStr">
        <is>
          <t>☐</t>
        </is>
      </c>
      <c r="B1646" t="inlineStr">
        <is>
          <t>Mathias Dehli</t>
        </is>
      </c>
      <c r="C1646" t="inlineStr">
        <is>
          <t>(N/A)</t>
        </is>
      </c>
      <c r="D1646" t="inlineStr">
        <is>
          <t>F</t>
        </is>
      </c>
      <c r="E1646" t="n">
        <v>20</v>
      </c>
      <c r="F1646" t="n">
        <v>0</v>
      </c>
      <c r="G1646" t="inlineStr">
        <is>
          <t>YES</t>
        </is>
      </c>
      <c r="I1646" t="n">
        <v>0</v>
      </c>
      <c r="J1646" s="31" t="n">
        <v>0</v>
      </c>
      <c r="K1646" s="32" t="n">
        <v>0</v>
      </c>
      <c r="L1646" s="31" t="n">
        <v>0</v>
      </c>
      <c r="M1646" s="48" t="n"/>
      <c r="N1646" s="48" t="n"/>
      <c r="O1646" s="49" t="n"/>
      <c r="P1646" t="inlineStr">
        <is>
          <t>no NHL record - import or junior</t>
        </is>
      </c>
    </row>
    <row r="1647">
      <c r="A1647" s="47" t="inlineStr">
        <is>
          <t>☐</t>
        </is>
      </c>
      <c r="B1647" t="inlineStr">
        <is>
          <t>Mathis Langevin</t>
        </is>
      </c>
      <c r="C1647" t="inlineStr">
        <is>
          <t>COL</t>
        </is>
      </c>
      <c r="D1647" t="inlineStr">
        <is>
          <t>G</t>
        </is>
      </c>
      <c r="E1647" t="n">
        <v>20</v>
      </c>
      <c r="F1647" t="n">
        <v>0</v>
      </c>
      <c r="G1647" t="inlineStr">
        <is>
          <t>YES</t>
        </is>
      </c>
      <c r="I1647" t="n">
        <v>0</v>
      </c>
      <c r="J1647" s="31" t="n">
        <v>0</v>
      </c>
      <c r="K1647" s="32" t="n">
        <v>0</v>
      </c>
      <c r="L1647" s="31" t="n">
        <v>0</v>
      </c>
      <c r="M1647" s="48" t="n"/>
      <c r="N1647" s="48" t="n"/>
      <c r="O1647" s="49" t="n"/>
    </row>
    <row r="1648">
      <c r="A1648" s="47" t="inlineStr">
        <is>
          <t>☐</t>
        </is>
      </c>
      <c r="B1648" t="inlineStr">
        <is>
          <t>Mathis Rousseau</t>
        </is>
      </c>
      <c r="C1648" t="inlineStr">
        <is>
          <t>(N/A)</t>
        </is>
      </c>
      <c r="D1648" t="inlineStr">
        <is>
          <t>G</t>
        </is>
      </c>
      <c r="E1648" t="n">
        <v>22</v>
      </c>
      <c r="F1648" t="n">
        <v>0</v>
      </c>
      <c r="G1648" t="inlineStr">
        <is>
          <t>YES</t>
        </is>
      </c>
      <c r="I1648" t="n">
        <v>0</v>
      </c>
      <c r="J1648" s="31" t="n">
        <v>0</v>
      </c>
      <c r="K1648" s="32" t="n">
        <v>0</v>
      </c>
      <c r="L1648" s="31" t="n">
        <v>0</v>
      </c>
      <c r="M1648" s="48" t="n"/>
      <c r="N1648" s="48" t="n"/>
      <c r="O1648" s="49" t="n"/>
    </row>
    <row r="1649">
      <c r="A1649" s="47" t="inlineStr">
        <is>
          <t>☐</t>
        </is>
      </c>
      <c r="B1649" t="inlineStr">
        <is>
          <t>Matt Maggio</t>
        </is>
      </c>
      <c r="C1649" t="inlineStr">
        <is>
          <t>(N/A)</t>
        </is>
      </c>
      <c r="D1649" t="inlineStr">
        <is>
          <t>F</t>
        </is>
      </c>
      <c r="E1649" t="n">
        <v>23</v>
      </c>
      <c r="F1649" t="n">
        <v>0</v>
      </c>
      <c r="G1649" t="inlineStr">
        <is>
          <t>YES</t>
        </is>
      </c>
      <c r="I1649" t="n">
        <v>0</v>
      </c>
      <c r="J1649" s="31" t="n">
        <v>0</v>
      </c>
      <c r="K1649" s="32" t="n">
        <v>0</v>
      </c>
      <c r="L1649" s="31" t="n">
        <v>0</v>
      </c>
      <c r="M1649" s="48" t="n"/>
      <c r="N1649" s="48" t="n"/>
      <c r="O1649" s="49" t="n"/>
    </row>
    <row r="1650">
      <c r="A1650" s="47" t="inlineStr">
        <is>
          <t>☐</t>
        </is>
      </c>
      <c r="B1650" t="inlineStr">
        <is>
          <t>Matteo Fabrizi</t>
        </is>
      </c>
      <c r="C1650" t="inlineStr">
        <is>
          <t>(N/A)</t>
        </is>
      </c>
      <c r="D1650" t="inlineStr">
        <is>
          <t>D</t>
        </is>
      </c>
      <c r="E1650" t="n">
        <v>21</v>
      </c>
      <c r="F1650" t="n">
        <v>0</v>
      </c>
      <c r="G1650" t="inlineStr">
        <is>
          <t>YES</t>
        </is>
      </c>
      <c r="I1650" t="n">
        <v>0</v>
      </c>
      <c r="J1650" s="31" t="n">
        <v>0</v>
      </c>
      <c r="K1650" s="32" t="n">
        <v>0</v>
      </c>
      <c r="L1650" s="31" t="n">
        <v>0</v>
      </c>
      <c r="M1650" s="48" t="n"/>
      <c r="N1650" s="48" t="n"/>
      <c r="O1650" s="49" t="n"/>
    </row>
    <row r="1651">
      <c r="A1651" s="47" t="inlineStr">
        <is>
          <t>☐</t>
        </is>
      </c>
      <c r="B1651" t="inlineStr">
        <is>
          <t>Matteo Giampa</t>
        </is>
      </c>
      <c r="C1651" t="inlineStr">
        <is>
          <t>(N/A)</t>
        </is>
      </c>
      <c r="D1651" t="inlineStr">
        <is>
          <t>F</t>
        </is>
      </c>
      <c r="E1651" t="n">
        <v>23</v>
      </c>
      <c r="F1651" t="n">
        <v>0</v>
      </c>
      <c r="G1651" t="inlineStr">
        <is>
          <t>YES</t>
        </is>
      </c>
      <c r="I1651" t="n">
        <v>0</v>
      </c>
      <c r="J1651" s="31" t="n">
        <v>0</v>
      </c>
      <c r="K1651" s="32" t="n">
        <v>0</v>
      </c>
      <c r="L1651" s="31" t="n">
        <v>0</v>
      </c>
      <c r="M1651" s="48" t="n"/>
      <c r="N1651" s="48" t="n"/>
      <c r="O1651" s="49" t="n"/>
      <c r="P1651" t="inlineStr">
        <is>
          <t>no NHL record - import or junior</t>
        </is>
      </c>
    </row>
    <row r="1652">
      <c r="A1652" s="47" t="inlineStr">
        <is>
          <t>☐</t>
        </is>
      </c>
      <c r="B1652" t="inlineStr">
        <is>
          <t>Matthew Grimes</t>
        </is>
      </c>
      <c r="C1652" t="inlineStr">
        <is>
          <t>(N/A)</t>
        </is>
      </c>
      <c r="D1652" t="inlineStr">
        <is>
          <t>D</t>
        </is>
      </c>
      <c r="E1652" t="n">
        <v>19</v>
      </c>
      <c r="F1652" t="n">
        <v>0</v>
      </c>
      <c r="G1652" t="inlineStr">
        <is>
          <t>YES</t>
        </is>
      </c>
      <c r="I1652" t="n">
        <v>0</v>
      </c>
      <c r="J1652" s="31" t="n">
        <v>0</v>
      </c>
      <c r="K1652" s="32" t="n">
        <v>0</v>
      </c>
      <c r="L1652" s="31" t="n">
        <v>0</v>
      </c>
      <c r="M1652" s="48" t="n"/>
      <c r="N1652" s="48" t="n"/>
      <c r="O1652" s="49" t="n"/>
      <c r="P1652" t="inlineStr">
        <is>
          <t>no NHL record - import or junior</t>
        </is>
      </c>
    </row>
    <row r="1653">
      <c r="A1653" s="47" t="inlineStr">
        <is>
          <t>☐</t>
        </is>
      </c>
      <c r="B1653" t="inlineStr">
        <is>
          <t>Matthew Humphries</t>
        </is>
      </c>
      <c r="C1653" t="inlineStr">
        <is>
          <t>DAL</t>
        </is>
      </c>
      <c r="D1653" t="inlineStr">
        <is>
          <t>G</t>
        </is>
      </c>
      <c r="E1653" t="n">
        <v>18</v>
      </c>
      <c r="F1653" t="n">
        <v>0</v>
      </c>
      <c r="G1653" t="inlineStr">
        <is>
          <t>YES</t>
        </is>
      </c>
      <c r="I1653" t="n">
        <v>0</v>
      </c>
      <c r="J1653" s="31" t="n">
        <v>0</v>
      </c>
      <c r="K1653" s="32" t="n">
        <v>0</v>
      </c>
      <c r="L1653" s="31" t="n">
        <v>0</v>
      </c>
      <c r="M1653" s="48" t="n"/>
      <c r="N1653" s="48" t="n"/>
      <c r="O1653" s="49" t="n"/>
    </row>
    <row r="1654">
      <c r="A1654" s="47" t="inlineStr">
        <is>
          <t>☐</t>
        </is>
      </c>
      <c r="B1654" t="inlineStr">
        <is>
          <t>Matthew Morden</t>
        </is>
      </c>
      <c r="C1654" t="inlineStr">
        <is>
          <t>UTA</t>
        </is>
      </c>
      <c r="D1654" t="inlineStr">
        <is>
          <t>D</t>
        </is>
      </c>
      <c r="E1654" t="n">
        <v>22</v>
      </c>
      <c r="F1654" t="n">
        <v>0</v>
      </c>
      <c r="G1654" t="inlineStr">
        <is>
          <t>YES</t>
        </is>
      </c>
      <c r="I1654" t="n">
        <v>0</v>
      </c>
      <c r="J1654" s="31" t="n">
        <v>0</v>
      </c>
      <c r="K1654" s="32" t="n">
        <v>0</v>
      </c>
      <c r="L1654" s="31" t="n">
        <v>0</v>
      </c>
      <c r="M1654" s="48" t="n"/>
      <c r="N1654" s="48" t="n"/>
      <c r="O1654" s="49" t="n"/>
    </row>
    <row r="1655">
      <c r="A1655" s="47" t="inlineStr">
        <is>
          <t>☐</t>
        </is>
      </c>
      <c r="B1655" t="inlineStr">
        <is>
          <t>Matthew Sop</t>
        </is>
      </c>
      <c r="C1655" t="inlineStr">
        <is>
          <t>MIN</t>
        </is>
      </c>
      <c r="D1655" t="inlineStr">
        <is>
          <t>F</t>
        </is>
      </c>
      <c r="E1655" t="n">
        <v>23</v>
      </c>
      <c r="F1655" t="n">
        <v>0</v>
      </c>
      <c r="G1655" t="inlineStr">
        <is>
          <t>YES</t>
        </is>
      </c>
      <c r="I1655" t="n">
        <v>0</v>
      </c>
      <c r="J1655" s="31" t="n">
        <v>0</v>
      </c>
      <c r="K1655" s="32" t="n">
        <v>0</v>
      </c>
      <c r="L1655" s="31" t="n">
        <v>0</v>
      </c>
      <c r="M1655" s="48" t="n"/>
      <c r="N1655" s="48" t="n"/>
      <c r="O1655" s="49" t="n"/>
    </row>
    <row r="1656">
      <c r="A1656" s="47" t="inlineStr">
        <is>
          <t>☐</t>
        </is>
      </c>
      <c r="B1656" t="inlineStr">
        <is>
          <t>Matthew Soto</t>
        </is>
      </c>
      <c r="C1656" t="inlineStr">
        <is>
          <t>(N/A)</t>
        </is>
      </c>
      <c r="D1656" t="inlineStr">
        <is>
          <t>F</t>
        </is>
      </c>
      <c r="E1656" t="n">
        <v>21</v>
      </c>
      <c r="F1656" t="n">
        <v>0</v>
      </c>
      <c r="G1656" t="inlineStr">
        <is>
          <t>YES</t>
        </is>
      </c>
      <c r="I1656" t="n">
        <v>0</v>
      </c>
      <c r="J1656" s="31" t="n">
        <v>0</v>
      </c>
      <c r="K1656" s="32" t="n">
        <v>0</v>
      </c>
      <c r="L1656" s="31" t="n">
        <v>0</v>
      </c>
      <c r="M1656" s="48" t="n"/>
      <c r="N1656" s="48" t="n"/>
      <c r="O1656" s="49" t="n"/>
    </row>
    <row r="1657">
      <c r="A1657" s="47" t="inlineStr">
        <is>
          <t>☐</t>
        </is>
      </c>
      <c r="B1657" t="inlineStr">
        <is>
          <t>Matthew Van Blaricom</t>
        </is>
      </c>
      <c r="C1657" t="inlineStr">
        <is>
          <t>(N/A)</t>
        </is>
      </c>
      <c r="D1657" t="inlineStr">
        <is>
          <t>F</t>
        </is>
      </c>
      <c r="E1657" t="n">
        <v>20</v>
      </c>
      <c r="F1657" t="n">
        <v>0</v>
      </c>
      <c r="G1657" t="inlineStr">
        <is>
          <t>YES</t>
        </is>
      </c>
      <c r="I1657" t="n">
        <v>0</v>
      </c>
      <c r="J1657" s="31" t="n">
        <v>0</v>
      </c>
      <c r="K1657" s="32" t="n">
        <v>0</v>
      </c>
      <c r="L1657" s="31" t="n">
        <v>0</v>
      </c>
      <c r="M1657" s="48" t="n"/>
      <c r="N1657" s="48" t="n"/>
      <c r="O1657" s="49" t="n"/>
      <c r="P1657" t="inlineStr">
        <is>
          <t>no NHL record - import or junior</t>
        </is>
      </c>
    </row>
    <row r="1658">
      <c r="A1658" s="47" t="inlineStr">
        <is>
          <t>☐</t>
        </is>
      </c>
      <c r="B1658" t="inlineStr">
        <is>
          <t>Matthew Virgilio</t>
        </is>
      </c>
      <c r="C1658" t="inlineStr">
        <is>
          <t>(N/A)</t>
        </is>
      </c>
      <c r="D1658" t="inlineStr">
        <is>
          <t>D</t>
        </is>
      </c>
      <c r="E1658" t="n">
        <v>20</v>
      </c>
      <c r="F1658" t="n">
        <v>0</v>
      </c>
      <c r="G1658" t="inlineStr">
        <is>
          <t>YES</t>
        </is>
      </c>
      <c r="I1658" t="n">
        <v>0</v>
      </c>
      <c r="J1658" s="31" t="n">
        <v>0</v>
      </c>
      <c r="K1658" s="32" t="n">
        <v>0</v>
      </c>
      <c r="L1658" s="31" t="n">
        <v>0</v>
      </c>
      <c r="M1658" s="48" t="n"/>
      <c r="N1658" s="48" t="n"/>
      <c r="O1658" s="49" t="n"/>
    </row>
    <row r="1659">
      <c r="A1659" s="47" t="inlineStr">
        <is>
          <t>☐</t>
        </is>
      </c>
      <c r="B1659" t="inlineStr">
        <is>
          <t>Matus Lisy</t>
        </is>
      </c>
      <c r="C1659" t="inlineStr">
        <is>
          <t>(N/A)</t>
        </is>
      </c>
      <c r="D1659" t="inlineStr">
        <is>
          <t>D</t>
        </is>
      </c>
      <c r="E1659" t="n">
        <v>19</v>
      </c>
      <c r="F1659" t="n">
        <v>0</v>
      </c>
      <c r="G1659" t="inlineStr">
        <is>
          <t>YES</t>
        </is>
      </c>
      <c r="I1659" t="n">
        <v>0</v>
      </c>
      <c r="J1659" s="31" t="n">
        <v>0</v>
      </c>
      <c r="K1659" s="32" t="n">
        <v>0</v>
      </c>
      <c r="L1659" s="31" t="n">
        <v>0</v>
      </c>
      <c r="M1659" s="48" t="n"/>
      <c r="N1659" s="48" t="n"/>
      <c r="O1659" s="49" t="n"/>
      <c r="P1659" t="inlineStr">
        <is>
          <t>no NHL record - import or junior</t>
        </is>
      </c>
    </row>
    <row r="1660">
      <c r="A1660" s="47" t="inlineStr">
        <is>
          <t>☐</t>
        </is>
      </c>
      <c r="B1660" t="inlineStr">
        <is>
          <t>Matvei Averochkin</t>
        </is>
      </c>
      <c r="C1660" t="inlineStr">
        <is>
          <t>(N/A)</t>
        </is>
      </c>
      <c r="D1660" t="inlineStr">
        <is>
          <t>F</t>
        </is>
      </c>
      <c r="E1660" t="n">
        <v>23</v>
      </c>
      <c r="F1660" t="n">
        <v>0</v>
      </c>
      <c r="G1660" t="inlineStr">
        <is>
          <t>YES</t>
        </is>
      </c>
      <c r="I1660" t="n">
        <v>0</v>
      </c>
      <c r="J1660" s="31" t="n">
        <v>0</v>
      </c>
      <c r="K1660" s="32" t="n">
        <v>0</v>
      </c>
      <c r="L1660" s="31" t="n">
        <v>0</v>
      </c>
      <c r="M1660" s="48" t="n"/>
      <c r="N1660" s="48" t="n"/>
      <c r="O1660" s="49" t="n"/>
      <c r="P1660" t="inlineStr">
        <is>
          <t>no NHL record - import or junior</t>
        </is>
      </c>
    </row>
    <row r="1661">
      <c r="A1661" s="47" t="inlineStr">
        <is>
          <t>☐</t>
        </is>
      </c>
      <c r="B1661" t="inlineStr">
        <is>
          <t>Matvei Babenko</t>
        </is>
      </c>
      <c r="C1661" t="inlineStr">
        <is>
          <t>(N/A)</t>
        </is>
      </c>
      <c r="D1661" t="inlineStr">
        <is>
          <t>F</t>
        </is>
      </c>
      <c r="E1661" t="n">
        <v>20</v>
      </c>
      <c r="F1661" t="n">
        <v>0</v>
      </c>
      <c r="G1661" t="inlineStr">
        <is>
          <t>YES</t>
        </is>
      </c>
      <c r="I1661" t="n">
        <v>0</v>
      </c>
      <c r="J1661" s="31" t="n">
        <v>0</v>
      </c>
      <c r="K1661" s="32" t="n">
        <v>0</v>
      </c>
      <c r="L1661" s="31" t="n">
        <v>0</v>
      </c>
      <c r="M1661" s="48" t="n"/>
      <c r="N1661" s="48" t="n"/>
      <c r="O1661" s="49" t="n"/>
      <c r="P1661" t="inlineStr">
        <is>
          <t>no NHL record - import or junior</t>
        </is>
      </c>
    </row>
    <row r="1662">
      <c r="A1662" s="47" t="inlineStr">
        <is>
          <t>☐</t>
        </is>
      </c>
      <c r="B1662" t="inlineStr">
        <is>
          <t>Matvei Karasyov</t>
        </is>
      </c>
      <c r="C1662" t="inlineStr">
        <is>
          <t>(N/A)</t>
        </is>
      </c>
      <c r="D1662" t="inlineStr">
        <is>
          <t>D</t>
        </is>
      </c>
      <c r="E1662" t="n">
        <v>18</v>
      </c>
      <c r="F1662" t="n">
        <v>0</v>
      </c>
      <c r="G1662" t="inlineStr">
        <is>
          <t>YES</t>
        </is>
      </c>
      <c r="I1662" t="n">
        <v>0</v>
      </c>
      <c r="J1662" s="31" t="n">
        <v>0</v>
      </c>
      <c r="K1662" s="32" t="n">
        <v>0</v>
      </c>
      <c r="L1662" s="31" t="n">
        <v>0</v>
      </c>
      <c r="M1662" s="48" t="n"/>
      <c r="N1662" s="48" t="n"/>
      <c r="O1662" s="49" t="n"/>
      <c r="P1662" t="inlineStr">
        <is>
          <t>no NHL record - import or junior</t>
        </is>
      </c>
    </row>
    <row r="1663">
      <c r="A1663" s="47" t="inlineStr">
        <is>
          <t>☐</t>
        </is>
      </c>
      <c r="B1663" t="inlineStr">
        <is>
          <t>Matvei Karbainov</t>
        </is>
      </c>
      <c r="C1663" t="inlineStr">
        <is>
          <t>(N/A)</t>
        </is>
      </c>
      <c r="D1663" t="inlineStr">
        <is>
          <t>G</t>
        </is>
      </c>
      <c r="E1663" t="n">
        <v>18</v>
      </c>
      <c r="F1663" t="n">
        <v>0</v>
      </c>
      <c r="G1663" t="inlineStr">
        <is>
          <t>YES</t>
        </is>
      </c>
      <c r="I1663" t="n">
        <v>0</v>
      </c>
      <c r="J1663" s="31" t="n">
        <v>0</v>
      </c>
      <c r="K1663" s="32" t="n">
        <v>0</v>
      </c>
      <c r="L1663" s="31" t="n">
        <v>0</v>
      </c>
      <c r="M1663" s="48" t="n"/>
      <c r="N1663" s="48" t="n"/>
      <c r="O1663" s="49" t="n"/>
      <c r="P1663" t="inlineStr">
        <is>
          <t>no NHL record - import or junior</t>
        </is>
      </c>
    </row>
    <row r="1664">
      <c r="A1664" s="47" t="inlineStr">
        <is>
          <t>☐</t>
        </is>
      </c>
      <c r="B1664" t="inlineStr">
        <is>
          <t>Matvei Nadvorny</t>
        </is>
      </c>
      <c r="C1664" t="inlineStr">
        <is>
          <t>(N/A)</t>
        </is>
      </c>
      <c r="D1664" t="inlineStr">
        <is>
          <t>F</t>
        </is>
      </c>
      <c r="E1664" t="n">
        <v>23</v>
      </c>
      <c r="F1664" t="n">
        <v>0</v>
      </c>
      <c r="G1664" t="inlineStr">
        <is>
          <t>YES</t>
        </is>
      </c>
      <c r="I1664" t="n">
        <v>0</v>
      </c>
      <c r="J1664" s="31" t="n">
        <v>0</v>
      </c>
      <c r="K1664" s="32" t="n">
        <v>0</v>
      </c>
      <c r="L1664" s="31" t="n">
        <v>0</v>
      </c>
      <c r="M1664" s="48" t="n"/>
      <c r="N1664" s="48" t="n"/>
      <c r="O1664" s="49" t="n"/>
      <c r="P1664" t="inlineStr">
        <is>
          <t>no NHL record - import or junior</t>
        </is>
      </c>
    </row>
    <row r="1665">
      <c r="A1665" s="47" t="inlineStr">
        <is>
          <t>☐</t>
        </is>
      </c>
      <c r="B1665" t="inlineStr">
        <is>
          <t>Matvei Nikonovich</t>
        </is>
      </c>
      <c r="C1665" t="inlineStr">
        <is>
          <t>PIT</t>
        </is>
      </c>
      <c r="D1665" t="inlineStr">
        <is>
          <t>G</t>
        </is>
      </c>
      <c r="E1665" t="n">
        <v>18</v>
      </c>
      <c r="F1665" t="n">
        <v>0</v>
      </c>
      <c r="G1665" t="inlineStr">
        <is>
          <t>YES</t>
        </is>
      </c>
      <c r="H1665" t="n">
        <v>160</v>
      </c>
      <c r="I1665" t="n">
        <v>0</v>
      </c>
      <c r="J1665" s="31" t="n">
        <v>0</v>
      </c>
      <c r="K1665" s="32" t="n">
        <v>0</v>
      </c>
      <c r="L1665" s="31" t="n">
        <v>0</v>
      </c>
      <c r="M1665" s="48" t="n"/>
      <c r="N1665" s="48" t="n"/>
      <c r="O1665" s="49" t="n"/>
    </row>
    <row r="1666">
      <c r="A1666" s="47" t="inlineStr">
        <is>
          <t>☐</t>
        </is>
      </c>
      <c r="B1666" t="inlineStr">
        <is>
          <t>Matvei Polyakov</t>
        </is>
      </c>
      <c r="C1666" t="inlineStr">
        <is>
          <t>(N/A)</t>
        </is>
      </c>
      <c r="D1666" t="inlineStr">
        <is>
          <t>F</t>
        </is>
      </c>
      <c r="E1666" t="n">
        <v>22</v>
      </c>
      <c r="F1666" t="n">
        <v>0</v>
      </c>
      <c r="G1666" t="inlineStr">
        <is>
          <t>YES</t>
        </is>
      </c>
      <c r="I1666" t="n">
        <v>0</v>
      </c>
      <c r="J1666" s="31" t="n">
        <v>0</v>
      </c>
      <c r="K1666" s="32" t="n">
        <v>0</v>
      </c>
      <c r="L1666" s="31" t="n">
        <v>0</v>
      </c>
      <c r="M1666" s="48" t="n"/>
      <c r="N1666" s="48" t="n"/>
      <c r="O1666" s="49" t="n"/>
      <c r="P1666" t="inlineStr">
        <is>
          <t>no NHL record - import or junior</t>
        </is>
      </c>
    </row>
    <row r="1667">
      <c r="A1667" s="47" t="inlineStr">
        <is>
          <t>☐</t>
        </is>
      </c>
      <c r="B1667" t="inlineStr">
        <is>
          <t>Matyas Marik</t>
        </is>
      </c>
      <c r="C1667" t="inlineStr">
        <is>
          <t>(N/A)</t>
        </is>
      </c>
      <c r="D1667" t="inlineStr">
        <is>
          <t>G</t>
        </is>
      </c>
      <c r="E1667" t="n">
        <v>20</v>
      </c>
      <c r="F1667" t="n">
        <v>0</v>
      </c>
      <c r="G1667" t="inlineStr">
        <is>
          <t>YES</t>
        </is>
      </c>
      <c r="I1667" t="n">
        <v>0</v>
      </c>
      <c r="J1667" s="31" t="n">
        <v>0</v>
      </c>
      <c r="K1667" s="32" t="n">
        <v>0</v>
      </c>
      <c r="L1667" s="31" t="n">
        <v>0</v>
      </c>
      <c r="M1667" s="48" t="n"/>
      <c r="N1667" s="48" t="n"/>
      <c r="O1667" s="49" t="n"/>
      <c r="P1667" t="inlineStr">
        <is>
          <t>no NHL record - import or junior</t>
        </is>
      </c>
    </row>
    <row r="1668">
      <c r="A1668" s="47" t="inlineStr">
        <is>
          <t>☐</t>
        </is>
      </c>
      <c r="B1668" t="inlineStr">
        <is>
          <t>Max Donoso</t>
        </is>
      </c>
      <c r="C1668" t="inlineStr">
        <is>
          <t>(N/A)</t>
        </is>
      </c>
      <c r="D1668" t="inlineStr">
        <is>
          <t>G</t>
        </is>
      </c>
      <c r="E1668" t="n">
        <v>23</v>
      </c>
      <c r="F1668" t="n">
        <v>0</v>
      </c>
      <c r="G1668" t="inlineStr">
        <is>
          <t>YES</t>
        </is>
      </c>
      <c r="I1668" t="n">
        <v>0</v>
      </c>
      <c r="J1668" s="31" t="n">
        <v>0</v>
      </c>
      <c r="K1668" s="32" t="n">
        <v>0</v>
      </c>
      <c r="L1668" s="31" t="n">
        <v>0</v>
      </c>
      <c r="M1668" s="48" t="n"/>
      <c r="N1668" s="48" t="n"/>
      <c r="O1668" s="49" t="n"/>
      <c r="P1668" t="inlineStr">
        <is>
          <t>no NHL record - import or junior</t>
        </is>
      </c>
    </row>
    <row r="1669">
      <c r="A1669" s="47" t="inlineStr">
        <is>
          <t>☐</t>
        </is>
      </c>
      <c r="B1669" t="inlineStr">
        <is>
          <t>Max Graham</t>
        </is>
      </c>
      <c r="C1669" t="inlineStr">
        <is>
          <t>PIT</t>
        </is>
      </c>
      <c r="D1669" t="inlineStr">
        <is>
          <t>F</t>
        </is>
      </c>
      <c r="E1669" t="n">
        <v>22</v>
      </c>
      <c r="F1669" t="n">
        <v>0</v>
      </c>
      <c r="G1669" t="inlineStr">
        <is>
          <t>YES</t>
        </is>
      </c>
      <c r="I1669" t="n">
        <v>0</v>
      </c>
      <c r="J1669" s="31" t="n">
        <v>0</v>
      </c>
      <c r="K1669" s="32" t="n">
        <v>0</v>
      </c>
      <c r="L1669" s="31" t="n">
        <v>0</v>
      </c>
      <c r="M1669" s="48" t="n"/>
      <c r="N1669" s="48" t="n"/>
      <c r="O1669" s="49" t="n"/>
    </row>
    <row r="1670">
      <c r="A1670" s="47" t="inlineStr">
        <is>
          <t>☐</t>
        </is>
      </c>
      <c r="B1670" t="inlineStr">
        <is>
          <t>Max Hildebrand</t>
        </is>
      </c>
      <c r="C1670" t="inlineStr">
        <is>
          <t>(N/A)</t>
        </is>
      </c>
      <c r="D1670" t="inlineStr">
        <is>
          <t>G</t>
        </is>
      </c>
      <c r="E1670" t="n">
        <v>22</v>
      </c>
      <c r="F1670" t="n">
        <v>0</v>
      </c>
      <c r="G1670" t="inlineStr">
        <is>
          <t>YES</t>
        </is>
      </c>
      <c r="I1670" t="n">
        <v>0</v>
      </c>
      <c r="J1670" s="31" t="n">
        <v>0</v>
      </c>
      <c r="K1670" s="32" t="n">
        <v>0</v>
      </c>
      <c r="L1670" s="31" t="n">
        <v>0</v>
      </c>
      <c r="M1670" s="48" t="n"/>
      <c r="N1670" s="48" t="n"/>
      <c r="O1670" s="49" t="n"/>
      <c r="P1670" t="inlineStr">
        <is>
          <t>no NHL record - import or junior</t>
        </is>
      </c>
    </row>
    <row r="1671">
      <c r="A1671" s="47" t="inlineStr">
        <is>
          <t>☐</t>
        </is>
      </c>
      <c r="B1671" t="inlineStr">
        <is>
          <t>Max McCue</t>
        </is>
      </c>
      <c r="C1671" t="inlineStr">
        <is>
          <t>CBJ</t>
        </is>
      </c>
      <c r="D1671" t="inlineStr">
        <is>
          <t>F</t>
        </is>
      </c>
      <c r="E1671" t="n">
        <v>23</v>
      </c>
      <c r="F1671" t="n">
        <v>0</v>
      </c>
      <c r="G1671" t="inlineStr">
        <is>
          <t>YES</t>
        </is>
      </c>
      <c r="I1671" t="n">
        <v>0</v>
      </c>
      <c r="J1671" s="31" t="n">
        <v>0</v>
      </c>
      <c r="K1671" s="32" t="n">
        <v>0</v>
      </c>
      <c r="L1671" s="31" t="n">
        <v>0</v>
      </c>
      <c r="M1671" s="48" t="n"/>
      <c r="N1671" s="48" t="n"/>
      <c r="O1671" s="49" t="n"/>
    </row>
    <row r="1672">
      <c r="A1672" s="47" t="inlineStr">
        <is>
          <t>☐</t>
        </is>
      </c>
      <c r="B1672" t="inlineStr">
        <is>
          <t>Max Namestnikov</t>
        </is>
      </c>
      <c r="C1672" t="inlineStr">
        <is>
          <t>(N/A)</t>
        </is>
      </c>
      <c r="D1672" t="inlineStr">
        <is>
          <t>F</t>
        </is>
      </c>
      <c r="E1672" t="n">
        <v>22</v>
      </c>
      <c r="F1672" t="n">
        <v>0</v>
      </c>
      <c r="G1672" t="inlineStr">
        <is>
          <t>YES</t>
        </is>
      </c>
      <c r="I1672" t="n">
        <v>0</v>
      </c>
      <c r="J1672" s="31" t="n">
        <v>0</v>
      </c>
      <c r="K1672" s="32" t="n">
        <v>0</v>
      </c>
      <c r="L1672" s="31" t="n">
        <v>0</v>
      </c>
      <c r="M1672" s="48" t="n"/>
      <c r="N1672" s="48" t="n"/>
      <c r="O1672" s="49" t="n"/>
    </row>
    <row r="1673">
      <c r="A1673" s="47" t="inlineStr">
        <is>
          <t>☐</t>
        </is>
      </c>
      <c r="B1673" t="inlineStr">
        <is>
          <t>Max Vilen</t>
        </is>
      </c>
      <c r="C1673" t="inlineStr">
        <is>
          <t>TBL</t>
        </is>
      </c>
      <c r="D1673" t="inlineStr">
        <is>
          <t>D</t>
        </is>
      </c>
      <c r="E1673" t="n">
        <v>20</v>
      </c>
      <c r="F1673" t="n">
        <v>0</v>
      </c>
      <c r="G1673" t="inlineStr">
        <is>
          <t>YES</t>
        </is>
      </c>
      <c r="H1673" t="n">
        <v>218</v>
      </c>
      <c r="I1673" t="n">
        <v>0</v>
      </c>
      <c r="J1673" s="31" t="n">
        <v>0</v>
      </c>
      <c r="K1673" s="32" t="n">
        <v>0</v>
      </c>
      <c r="L1673" s="31" t="n">
        <v>0</v>
      </c>
      <c r="M1673" s="48" t="n"/>
      <c r="N1673" s="48" t="n"/>
      <c r="O1673" s="49" t="n"/>
    </row>
    <row r="1674">
      <c r="A1674" s="47" t="inlineStr">
        <is>
          <t>☐</t>
        </is>
      </c>
      <c r="B1674" t="inlineStr">
        <is>
          <t>Max Wanner</t>
        </is>
      </c>
      <c r="C1674" t="inlineStr">
        <is>
          <t>(N/A)</t>
        </is>
      </c>
      <c r="D1674" t="inlineStr">
        <is>
          <t>D</t>
        </is>
      </c>
      <c r="E1674" t="n">
        <v>23</v>
      </c>
      <c r="F1674" t="n">
        <v>0</v>
      </c>
      <c r="G1674" t="inlineStr">
        <is>
          <t>YES</t>
        </is>
      </c>
      <c r="I1674" t="n">
        <v>0</v>
      </c>
      <c r="J1674" s="31" t="n">
        <v>0</v>
      </c>
      <c r="K1674" s="32" t="n">
        <v>0</v>
      </c>
      <c r="L1674" s="31" t="n">
        <v>0</v>
      </c>
      <c r="M1674" s="48" t="n"/>
      <c r="N1674" s="48" t="n"/>
      <c r="O1674" s="49" t="n"/>
      <c r="P1674" t="inlineStr">
        <is>
          <t>no NHL record - import or junior</t>
        </is>
      </c>
    </row>
    <row r="1675">
      <c r="A1675" s="47" t="inlineStr">
        <is>
          <t>☐</t>
        </is>
      </c>
      <c r="B1675" t="inlineStr">
        <is>
          <t>Maxim Arefyev</t>
        </is>
      </c>
      <c r="C1675" t="inlineStr">
        <is>
          <t>(N/A)</t>
        </is>
      </c>
      <c r="D1675" t="inlineStr">
        <is>
          <t>G</t>
        </is>
      </c>
      <c r="E1675" t="n">
        <v>23</v>
      </c>
      <c r="F1675" t="n">
        <v>0</v>
      </c>
      <c r="G1675" t="inlineStr">
        <is>
          <t>YES</t>
        </is>
      </c>
      <c r="I1675" t="n">
        <v>0</v>
      </c>
      <c r="J1675" s="31" t="n">
        <v>0</v>
      </c>
      <c r="K1675" s="32" t="n">
        <v>0</v>
      </c>
      <c r="L1675" s="31" t="n">
        <v>0</v>
      </c>
      <c r="M1675" s="48" t="n"/>
      <c r="N1675" s="48" t="n"/>
      <c r="O1675" s="49" t="n"/>
      <c r="P1675" t="inlineStr">
        <is>
          <t>no NHL record - import or junior</t>
        </is>
      </c>
    </row>
    <row r="1676">
      <c r="A1676" s="47" t="inlineStr">
        <is>
          <t>☐</t>
        </is>
      </c>
      <c r="B1676" t="inlineStr">
        <is>
          <t>Maxim Barbashev</t>
        </is>
      </c>
      <c r="C1676" t="inlineStr">
        <is>
          <t>UTA</t>
        </is>
      </c>
      <c r="D1676" t="inlineStr">
        <is>
          <t>F</t>
        </is>
      </c>
      <c r="E1676" t="n">
        <v>22</v>
      </c>
      <c r="F1676" t="n">
        <v>0</v>
      </c>
      <c r="G1676" t="inlineStr">
        <is>
          <t>YES</t>
        </is>
      </c>
      <c r="I1676" t="n">
        <v>0</v>
      </c>
      <c r="J1676" s="31" t="n">
        <v>0</v>
      </c>
      <c r="K1676" s="32" t="n">
        <v>0</v>
      </c>
      <c r="L1676" s="31" t="n">
        <v>0</v>
      </c>
      <c r="M1676" s="48" t="n"/>
      <c r="N1676" s="48" t="n"/>
      <c r="O1676" s="49" t="n"/>
    </row>
    <row r="1677">
      <c r="A1677" s="47" t="inlineStr">
        <is>
          <t>☐</t>
        </is>
      </c>
      <c r="B1677" t="inlineStr">
        <is>
          <t>Maxim Filimonov</t>
        </is>
      </c>
      <c r="C1677" t="inlineStr">
        <is>
          <t>(N/A)</t>
        </is>
      </c>
      <c r="D1677" t="inlineStr">
        <is>
          <t>F</t>
        </is>
      </c>
      <c r="E1677" t="n">
        <v>20</v>
      </c>
      <c r="F1677" t="n">
        <v>0</v>
      </c>
      <c r="G1677" t="inlineStr">
        <is>
          <t>YES</t>
        </is>
      </c>
      <c r="I1677" t="n">
        <v>0</v>
      </c>
      <c r="J1677" s="31" t="n">
        <v>0</v>
      </c>
      <c r="K1677" s="32" t="n">
        <v>0</v>
      </c>
      <c r="L1677" s="31" t="n">
        <v>0</v>
      </c>
      <c r="M1677" s="48" t="n"/>
      <c r="N1677" s="48" t="n"/>
      <c r="O1677" s="49" t="n"/>
      <c r="P1677" t="inlineStr">
        <is>
          <t>no NHL record - import or junior</t>
        </is>
      </c>
    </row>
    <row r="1678">
      <c r="A1678" s="47" t="inlineStr">
        <is>
          <t>☐</t>
        </is>
      </c>
      <c r="B1678" t="inlineStr">
        <is>
          <t>Maxim Motorygin</t>
        </is>
      </c>
      <c r="C1678" t="inlineStr">
        <is>
          <t>(N/A)</t>
        </is>
      </c>
      <c r="D1678" t="inlineStr">
        <is>
          <t>G</t>
        </is>
      </c>
      <c r="E1678" t="n">
        <v>23</v>
      </c>
      <c r="F1678" t="n">
        <v>0</v>
      </c>
      <c r="G1678" t="inlineStr">
        <is>
          <t>YES</t>
        </is>
      </c>
      <c r="I1678" t="n">
        <v>0</v>
      </c>
      <c r="J1678" s="31" t="n">
        <v>0</v>
      </c>
      <c r="K1678" s="32" t="n">
        <v>0</v>
      </c>
      <c r="L1678" s="31" t="n">
        <v>0</v>
      </c>
      <c r="M1678" s="48" t="n"/>
      <c r="N1678" s="48" t="n"/>
      <c r="O1678" s="49" t="n"/>
      <c r="P1678" t="inlineStr">
        <is>
          <t>no NHL record - import or junior</t>
        </is>
      </c>
    </row>
    <row r="1679">
      <c r="A1679" s="47" t="inlineStr">
        <is>
          <t>☐</t>
        </is>
      </c>
      <c r="B1679" t="inlineStr">
        <is>
          <t>Maxim Vehovsky</t>
        </is>
      </c>
      <c r="C1679" t="inlineStr">
        <is>
          <t>(N/A)</t>
        </is>
      </c>
      <c r="D1679" t="inlineStr">
        <is>
          <t>F</t>
        </is>
      </c>
      <c r="E1679" t="n">
        <v>21</v>
      </c>
      <c r="F1679" t="n">
        <v>0</v>
      </c>
      <c r="G1679" t="inlineStr">
        <is>
          <t>YES</t>
        </is>
      </c>
      <c r="I1679" t="n">
        <v>0</v>
      </c>
      <c r="J1679" s="31" t="n">
        <v>0</v>
      </c>
      <c r="K1679" s="32" t="n">
        <v>0</v>
      </c>
      <c r="L1679" s="31" t="n">
        <v>0</v>
      </c>
      <c r="M1679" s="48" t="n"/>
      <c r="N1679" s="48" t="n"/>
      <c r="O1679" s="49" t="n"/>
      <c r="P1679" t="inlineStr">
        <is>
          <t>no NHL record - import or junior</t>
        </is>
      </c>
    </row>
    <row r="1680">
      <c r="A1680" s="47" t="inlineStr">
        <is>
          <t>☐</t>
        </is>
      </c>
      <c r="B1680" t="inlineStr">
        <is>
          <t>Mazden Leslie</t>
        </is>
      </c>
      <c r="C1680" t="inlineStr">
        <is>
          <t>VGK</t>
        </is>
      </c>
      <c r="D1680" t="inlineStr">
        <is>
          <t>D</t>
        </is>
      </c>
      <c r="E1680" t="n">
        <v>21</v>
      </c>
      <c r="F1680" t="n">
        <v>0</v>
      </c>
      <c r="G1680" t="inlineStr">
        <is>
          <t>YES</t>
        </is>
      </c>
      <c r="I1680" t="n">
        <v>0</v>
      </c>
      <c r="J1680" s="31" t="n">
        <v>0</v>
      </c>
      <c r="K1680" s="32" t="n">
        <v>0</v>
      </c>
      <c r="L1680" s="31" t="n">
        <v>0</v>
      </c>
      <c r="M1680" s="48" t="n"/>
      <c r="N1680" s="48" t="n"/>
      <c r="O1680" s="49" t="n"/>
    </row>
    <row r="1681">
      <c r="A1681" s="47" t="inlineStr">
        <is>
          <t>☐</t>
        </is>
      </c>
      <c r="B1681" t="inlineStr">
        <is>
          <t>Melvin Wersall</t>
        </is>
      </c>
      <c r="C1681" t="inlineStr">
        <is>
          <t>(N/A)</t>
        </is>
      </c>
      <c r="D1681" t="inlineStr">
        <is>
          <t>F</t>
        </is>
      </c>
      <c r="E1681" t="n">
        <v>21</v>
      </c>
      <c r="F1681" t="n">
        <v>0</v>
      </c>
      <c r="G1681" t="inlineStr">
        <is>
          <t>YES</t>
        </is>
      </c>
      <c r="I1681" t="n">
        <v>0</v>
      </c>
      <c r="J1681" s="31" t="n">
        <v>0</v>
      </c>
      <c r="K1681" s="32" t="n">
        <v>0</v>
      </c>
      <c r="L1681" s="31" t="n">
        <v>0</v>
      </c>
      <c r="M1681" s="48" t="n"/>
      <c r="N1681" s="48" t="n"/>
      <c r="O1681" s="49" t="n"/>
      <c r="P1681" t="inlineStr">
        <is>
          <t>no NHL record - import or junior</t>
        </is>
      </c>
    </row>
    <row r="1682">
      <c r="A1682" s="47" t="inlineStr">
        <is>
          <t>☐</t>
        </is>
      </c>
      <c r="B1682" t="inlineStr">
        <is>
          <t>Micah Berger</t>
        </is>
      </c>
      <c r="C1682" t="inlineStr">
        <is>
          <t>(N/A)</t>
        </is>
      </c>
      <c r="D1682" t="inlineStr">
        <is>
          <t>F</t>
        </is>
      </c>
      <c r="E1682" t="n">
        <v>22</v>
      </c>
      <c r="F1682" t="n">
        <v>0</v>
      </c>
      <c r="G1682" t="inlineStr">
        <is>
          <t>YES</t>
        </is>
      </c>
      <c r="I1682" t="n">
        <v>0</v>
      </c>
      <c r="J1682" s="31" t="n">
        <v>0</v>
      </c>
      <c r="K1682" s="32" t="n">
        <v>0</v>
      </c>
      <c r="L1682" s="31" t="n">
        <v>0</v>
      </c>
      <c r="M1682" s="48" t="n"/>
      <c r="N1682" s="48" t="n"/>
      <c r="O1682" s="49" t="n"/>
      <c r="P1682" t="inlineStr">
        <is>
          <t>no NHL record - import or junior</t>
        </is>
      </c>
    </row>
    <row r="1683">
      <c r="A1683" s="47" t="inlineStr">
        <is>
          <t>☐</t>
        </is>
      </c>
      <c r="B1683" t="inlineStr">
        <is>
          <t>Michael Burchill</t>
        </is>
      </c>
      <c r="C1683" t="inlineStr">
        <is>
          <t>(N/A)</t>
        </is>
      </c>
      <c r="D1683" t="inlineStr">
        <is>
          <t>F</t>
        </is>
      </c>
      <c r="E1683" t="n">
        <v>21</v>
      </c>
      <c r="F1683" t="n">
        <v>0</v>
      </c>
      <c r="G1683" t="inlineStr">
        <is>
          <t>YES</t>
        </is>
      </c>
      <c r="I1683" t="n">
        <v>0</v>
      </c>
      <c r="J1683" s="31" t="n">
        <v>0</v>
      </c>
      <c r="K1683" s="32" t="n">
        <v>0</v>
      </c>
      <c r="L1683" s="31" t="n">
        <v>0</v>
      </c>
      <c r="M1683" s="48" t="n"/>
      <c r="N1683" s="48" t="n"/>
      <c r="O1683" s="49" t="n"/>
      <c r="P1683" t="inlineStr">
        <is>
          <t>no NHL record - import or junior</t>
        </is>
      </c>
    </row>
    <row r="1684">
      <c r="A1684" s="47" t="inlineStr">
        <is>
          <t>☐</t>
        </is>
      </c>
      <c r="B1684" t="inlineStr">
        <is>
          <t>Michael Callow</t>
        </is>
      </c>
      <c r="C1684" t="inlineStr">
        <is>
          <t>ANA</t>
        </is>
      </c>
      <c r="D1684" t="inlineStr">
        <is>
          <t>F</t>
        </is>
      </c>
      <c r="E1684" t="n">
        <v>22</v>
      </c>
      <c r="F1684" t="n">
        <v>0</v>
      </c>
      <c r="G1684" t="inlineStr">
        <is>
          <t>YES</t>
        </is>
      </c>
      <c r="I1684" t="n">
        <v>0</v>
      </c>
      <c r="J1684" s="31" t="n">
        <v>0</v>
      </c>
      <c r="K1684" s="32" t="n">
        <v>0</v>
      </c>
      <c r="L1684" s="31" t="n">
        <v>0</v>
      </c>
      <c r="M1684" s="48" t="n"/>
      <c r="N1684" s="48" t="n"/>
      <c r="O1684" s="49" t="n"/>
    </row>
    <row r="1685">
      <c r="A1685" s="47" t="inlineStr">
        <is>
          <t>☐</t>
        </is>
      </c>
      <c r="B1685" t="inlineStr">
        <is>
          <t>Michael Emerson</t>
        </is>
      </c>
      <c r="C1685" t="inlineStr">
        <is>
          <t>CAR</t>
        </is>
      </c>
      <c r="D1685" t="inlineStr">
        <is>
          <t>F</t>
        </is>
      </c>
      <c r="E1685" t="n">
        <v>22</v>
      </c>
      <c r="F1685" t="n">
        <v>0</v>
      </c>
      <c r="G1685" t="inlineStr">
        <is>
          <t>YES</t>
        </is>
      </c>
      <c r="I1685" t="n">
        <v>0</v>
      </c>
      <c r="J1685" s="31" t="n">
        <v>0</v>
      </c>
      <c r="K1685" s="32" t="n">
        <v>0</v>
      </c>
      <c r="L1685" s="31" t="n">
        <v>0</v>
      </c>
      <c r="M1685" s="48" t="n"/>
      <c r="N1685" s="48" t="n"/>
      <c r="O1685" s="49" t="n"/>
    </row>
    <row r="1686">
      <c r="A1686" s="47" t="inlineStr">
        <is>
          <t>☐</t>
        </is>
      </c>
      <c r="B1686" t="inlineStr">
        <is>
          <t>Michael Hagens</t>
        </is>
      </c>
      <c r="C1686" t="inlineStr">
        <is>
          <t>NYI</t>
        </is>
      </c>
      <c r="D1686" t="inlineStr">
        <is>
          <t>D</t>
        </is>
      </c>
      <c r="E1686" t="n">
        <v>21</v>
      </c>
      <c r="F1686" t="n">
        <v>2</v>
      </c>
      <c r="G1686" t="inlineStr">
        <is>
          <t>YES</t>
        </is>
      </c>
      <c r="I1686" t="n">
        <v>0</v>
      </c>
      <c r="J1686" s="31" t="n">
        <v>0</v>
      </c>
      <c r="K1686" s="32" t="n">
        <v>0</v>
      </c>
      <c r="L1686" s="31" t="n">
        <v>0</v>
      </c>
      <c r="M1686" s="48" t="n"/>
      <c r="N1686" s="48" t="n"/>
      <c r="O1686" s="49" t="n"/>
    </row>
    <row r="1687">
      <c r="A1687" s="47" t="inlineStr">
        <is>
          <t>☐</t>
        </is>
      </c>
      <c r="B1687" t="inlineStr">
        <is>
          <t>Michael Horth</t>
        </is>
      </c>
      <c r="C1687" t="inlineStr">
        <is>
          <t>(N/A)</t>
        </is>
      </c>
      <c r="D1687" t="inlineStr">
        <is>
          <t>F</t>
        </is>
      </c>
      <c r="E1687" t="n">
        <v>22</v>
      </c>
      <c r="F1687" t="n">
        <v>0</v>
      </c>
      <c r="G1687" t="inlineStr">
        <is>
          <t>YES</t>
        </is>
      </c>
      <c r="I1687" t="n">
        <v>0</v>
      </c>
      <c r="J1687" s="31" t="n">
        <v>0</v>
      </c>
      <c r="K1687" s="32" t="n">
        <v>0</v>
      </c>
      <c r="L1687" s="31" t="n">
        <v>0</v>
      </c>
      <c r="M1687" s="48" t="n"/>
      <c r="N1687" s="48" t="n"/>
      <c r="O1687" s="49" t="n"/>
    </row>
    <row r="1688">
      <c r="A1688" s="47" t="inlineStr">
        <is>
          <t>☐</t>
        </is>
      </c>
      <c r="B1688" t="inlineStr">
        <is>
          <t>Michael La Starza</t>
        </is>
      </c>
      <c r="C1688" t="inlineStr">
        <is>
          <t>(N/A)</t>
        </is>
      </c>
      <c r="D1688" t="inlineStr">
        <is>
          <t>F</t>
        </is>
      </c>
      <c r="E1688" t="n">
        <v>22</v>
      </c>
      <c r="F1688" t="n">
        <v>0</v>
      </c>
      <c r="G1688" t="inlineStr">
        <is>
          <t>YES</t>
        </is>
      </c>
      <c r="I1688" t="n">
        <v>0</v>
      </c>
      <c r="J1688" s="31" t="n">
        <v>0</v>
      </c>
      <c r="K1688" s="32" t="n">
        <v>0</v>
      </c>
      <c r="L1688" s="31" t="n">
        <v>0</v>
      </c>
      <c r="M1688" s="48" t="n"/>
      <c r="N1688" s="48" t="n"/>
      <c r="O1688" s="49" t="n"/>
      <c r="P1688" t="inlineStr">
        <is>
          <t>no NHL record - import or junior</t>
        </is>
      </c>
    </row>
    <row r="1689">
      <c r="A1689" s="47" t="inlineStr">
        <is>
          <t>☐</t>
        </is>
      </c>
      <c r="B1689" t="inlineStr">
        <is>
          <t>Michael Mastrodomenico</t>
        </is>
      </c>
      <c r="C1689" t="inlineStr">
        <is>
          <t>(N/A)</t>
        </is>
      </c>
      <c r="D1689" t="inlineStr">
        <is>
          <t>D</t>
        </is>
      </c>
      <c r="E1689" t="n">
        <v>22</v>
      </c>
      <c r="F1689" t="n">
        <v>0</v>
      </c>
      <c r="G1689" t="inlineStr">
        <is>
          <t>YES</t>
        </is>
      </c>
      <c r="I1689" t="n">
        <v>0</v>
      </c>
      <c r="J1689" s="31" t="n">
        <v>0</v>
      </c>
      <c r="K1689" s="32" t="n">
        <v>0</v>
      </c>
      <c r="L1689" s="31" t="n">
        <v>0</v>
      </c>
      <c r="M1689" s="48" t="n"/>
      <c r="N1689" s="48" t="n"/>
      <c r="O1689" s="49" t="n"/>
    </row>
    <row r="1690">
      <c r="A1690" s="47" t="inlineStr">
        <is>
          <t>☐</t>
        </is>
      </c>
      <c r="B1690" t="inlineStr">
        <is>
          <t>Michael McIvor</t>
        </is>
      </c>
      <c r="C1690" t="inlineStr">
        <is>
          <t>ANA</t>
        </is>
      </c>
      <c r="D1690" t="inlineStr">
        <is>
          <t>G</t>
        </is>
      </c>
      <c r="E1690" t="n">
        <v>20</v>
      </c>
      <c r="F1690" t="n">
        <v>0</v>
      </c>
      <c r="G1690" t="inlineStr">
        <is>
          <t>YES</t>
        </is>
      </c>
      <c r="I1690" t="n">
        <v>0</v>
      </c>
      <c r="J1690" s="31" t="n">
        <v>0</v>
      </c>
      <c r="K1690" s="32" t="n">
        <v>0</v>
      </c>
      <c r="L1690" s="31" t="n">
        <v>0</v>
      </c>
      <c r="M1690" s="48" t="n"/>
      <c r="N1690" s="48" t="n"/>
      <c r="O1690" s="49" t="n"/>
    </row>
    <row r="1691">
      <c r="A1691" s="47" t="inlineStr">
        <is>
          <t>☐</t>
        </is>
      </c>
      <c r="B1691" t="inlineStr">
        <is>
          <t>Michael Neumeier</t>
        </is>
      </c>
      <c r="C1691" t="inlineStr">
        <is>
          <t>(N/A)</t>
        </is>
      </c>
      <c r="D1691" t="inlineStr">
        <is>
          <t>D</t>
        </is>
      </c>
      <c r="E1691" t="n">
        <v>23</v>
      </c>
      <c r="F1691" t="n">
        <v>0</v>
      </c>
      <c r="G1691" t="inlineStr">
        <is>
          <t>YES</t>
        </is>
      </c>
      <c r="I1691" t="n">
        <v>0</v>
      </c>
      <c r="J1691" s="31" t="n">
        <v>0</v>
      </c>
      <c r="K1691" s="32" t="n">
        <v>0</v>
      </c>
      <c r="L1691" s="31" t="n">
        <v>0</v>
      </c>
      <c r="M1691" s="48" t="n"/>
      <c r="N1691" s="48" t="n"/>
      <c r="O1691" s="49" t="n"/>
      <c r="P1691" t="inlineStr">
        <is>
          <t>no NHL record - import or junior</t>
        </is>
      </c>
    </row>
    <row r="1692">
      <c r="A1692" s="47" t="inlineStr">
        <is>
          <t>☐</t>
        </is>
      </c>
      <c r="B1692" t="inlineStr">
        <is>
          <t>Michael Schnattinger</t>
        </is>
      </c>
      <c r="C1692" t="inlineStr">
        <is>
          <t>(N/A)</t>
        </is>
      </c>
      <c r="D1692" t="inlineStr">
        <is>
          <t>G</t>
        </is>
      </c>
      <c r="E1692" t="n">
        <v>22</v>
      </c>
      <c r="F1692" t="n">
        <v>0</v>
      </c>
      <c r="G1692" t="inlineStr">
        <is>
          <t>YES</t>
        </is>
      </c>
      <c r="I1692" t="n">
        <v>0</v>
      </c>
      <c r="J1692" s="31" t="n">
        <v>0</v>
      </c>
      <c r="K1692" s="32" t="n">
        <v>0</v>
      </c>
      <c r="L1692" s="31" t="n">
        <v>0</v>
      </c>
      <c r="M1692" s="48" t="n"/>
      <c r="N1692" s="48" t="n"/>
      <c r="O1692" s="49" t="n"/>
      <c r="P1692" t="inlineStr">
        <is>
          <t>no NHL record - import or junior</t>
        </is>
      </c>
    </row>
    <row r="1693">
      <c r="A1693" s="47" t="inlineStr">
        <is>
          <t>☐</t>
        </is>
      </c>
      <c r="B1693" t="inlineStr">
        <is>
          <t>Michael Simpson</t>
        </is>
      </c>
      <c r="C1693" t="inlineStr">
        <is>
          <t>FLA</t>
        </is>
      </c>
      <c r="D1693" t="inlineStr">
        <is>
          <t>G</t>
        </is>
      </c>
      <c r="E1693" t="n">
        <v>23</v>
      </c>
      <c r="F1693" t="n">
        <v>0</v>
      </c>
      <c r="G1693" t="inlineStr">
        <is>
          <t>YES</t>
        </is>
      </c>
      <c r="I1693" t="n">
        <v>0</v>
      </c>
      <c r="J1693" s="31" t="n">
        <v>0</v>
      </c>
      <c r="K1693" s="32" t="n">
        <v>0</v>
      </c>
      <c r="L1693" s="31" t="n">
        <v>0</v>
      </c>
      <c r="M1693" s="48" t="n"/>
      <c r="N1693" s="48" t="n"/>
      <c r="O1693" s="49" t="n"/>
    </row>
    <row r="1694">
      <c r="A1694" s="47" t="inlineStr">
        <is>
          <t>☐</t>
        </is>
      </c>
      <c r="B1694" t="inlineStr">
        <is>
          <t>Mikael Diotte</t>
        </is>
      </c>
      <c r="C1694" t="inlineStr">
        <is>
          <t>NJD</t>
        </is>
      </c>
      <c r="D1694" t="inlineStr">
        <is>
          <t>D</t>
        </is>
      </c>
      <c r="E1694" t="n">
        <v>23</v>
      </c>
      <c r="F1694" t="n">
        <v>0</v>
      </c>
      <c r="G1694" t="inlineStr">
        <is>
          <t>YES</t>
        </is>
      </c>
      <c r="I1694" t="n">
        <v>0</v>
      </c>
      <c r="J1694" s="31" t="n">
        <v>0</v>
      </c>
      <c r="K1694" s="32" t="n">
        <v>0</v>
      </c>
      <c r="L1694" s="31" t="n">
        <v>0</v>
      </c>
      <c r="M1694" s="48" t="n"/>
      <c r="N1694" s="48" t="n"/>
      <c r="O1694" s="49" t="n"/>
    </row>
    <row r="1695">
      <c r="A1695" s="47" t="inlineStr">
        <is>
          <t>☐</t>
        </is>
      </c>
      <c r="B1695" t="inlineStr">
        <is>
          <t>Mikael Huchette</t>
        </is>
      </c>
      <c r="C1695" t="inlineStr">
        <is>
          <t>(N/A)</t>
        </is>
      </c>
      <c r="D1695" t="inlineStr">
        <is>
          <t>F</t>
        </is>
      </c>
      <c r="E1695" t="n">
        <v>23</v>
      </c>
      <c r="F1695" t="n">
        <v>0</v>
      </c>
      <c r="G1695" t="inlineStr">
        <is>
          <t>YES</t>
        </is>
      </c>
      <c r="I1695" t="n">
        <v>0</v>
      </c>
      <c r="J1695" s="31" t="n">
        <v>0</v>
      </c>
      <c r="K1695" s="32" t="n">
        <v>0</v>
      </c>
      <c r="L1695" s="31" t="n">
        <v>0</v>
      </c>
      <c r="M1695" s="48" t="n"/>
      <c r="N1695" s="48" t="n"/>
      <c r="O1695" s="49" t="n"/>
    </row>
    <row r="1696">
      <c r="A1696" s="47" t="inlineStr">
        <is>
          <t>☐</t>
        </is>
      </c>
      <c r="B1696" t="inlineStr">
        <is>
          <t>Mike Aeschlimann</t>
        </is>
      </c>
      <c r="C1696" t="inlineStr">
        <is>
          <t>(N/A)</t>
        </is>
      </c>
      <c r="D1696" t="inlineStr">
        <is>
          <t>F</t>
        </is>
      </c>
      <c r="E1696" t="n">
        <v>19</v>
      </c>
      <c r="F1696" t="n">
        <v>0</v>
      </c>
      <c r="G1696" t="inlineStr">
        <is>
          <t>YES</t>
        </is>
      </c>
      <c r="I1696" t="n">
        <v>0</v>
      </c>
      <c r="J1696" s="31" t="n">
        <v>0</v>
      </c>
      <c r="K1696" s="32" t="n">
        <v>0</v>
      </c>
      <c r="L1696" s="31" t="n">
        <v>0</v>
      </c>
      <c r="M1696" s="48" t="n"/>
      <c r="N1696" s="48" t="n"/>
      <c r="O1696" s="49" t="n"/>
      <c r="P1696" t="inlineStr">
        <is>
          <t>no NHL record - import or junior</t>
        </is>
      </c>
    </row>
    <row r="1697">
      <c r="A1697" s="47" t="inlineStr">
        <is>
          <t>☐</t>
        </is>
      </c>
      <c r="B1697" t="inlineStr">
        <is>
          <t>Mikey Milne</t>
        </is>
      </c>
      <c r="C1697" t="inlineStr">
        <is>
          <t>(N/A)</t>
        </is>
      </c>
      <c r="D1697" t="inlineStr">
        <is>
          <t>F</t>
        </is>
      </c>
      <c r="E1697" t="n">
        <v>23</v>
      </c>
      <c r="F1697" t="n">
        <v>1</v>
      </c>
      <c r="G1697" t="inlineStr">
        <is>
          <t>YES</t>
        </is>
      </c>
      <c r="I1697" t="n">
        <v>0</v>
      </c>
      <c r="J1697" s="31" t="n">
        <v>0</v>
      </c>
      <c r="K1697" s="32" t="n">
        <v>0</v>
      </c>
      <c r="L1697" s="31" t="n">
        <v>0</v>
      </c>
      <c r="M1697" s="48" t="n"/>
      <c r="N1697" s="48" t="n"/>
      <c r="O1697" s="49" t="n"/>
    </row>
    <row r="1698">
      <c r="A1698" s="47" t="inlineStr">
        <is>
          <t>☐</t>
        </is>
      </c>
      <c r="B1698" t="inlineStr">
        <is>
          <t>Mikhail Melikov</t>
        </is>
      </c>
      <c r="C1698" t="inlineStr">
        <is>
          <t>(N/A)</t>
        </is>
      </c>
      <c r="D1698" t="inlineStr">
        <is>
          <t>F</t>
        </is>
      </c>
      <c r="E1698" t="n">
        <v>19</v>
      </c>
      <c r="F1698" t="n">
        <v>0</v>
      </c>
      <c r="G1698" t="inlineStr">
        <is>
          <t>YES</t>
        </is>
      </c>
      <c r="I1698" t="n">
        <v>0</v>
      </c>
      <c r="J1698" s="31" t="n">
        <v>0</v>
      </c>
      <c r="K1698" s="32" t="n">
        <v>0</v>
      </c>
      <c r="L1698" s="31" t="n">
        <v>0</v>
      </c>
      <c r="M1698" s="48" t="n"/>
      <c r="N1698" s="48" t="n"/>
      <c r="O1698" s="49" t="n"/>
      <c r="P1698" t="inlineStr">
        <is>
          <t>no NHL record - import or junior</t>
        </is>
      </c>
    </row>
    <row r="1699">
      <c r="A1699" s="47" t="inlineStr">
        <is>
          <t>☐</t>
        </is>
      </c>
      <c r="B1699" t="inlineStr">
        <is>
          <t>Milan Pisoja</t>
        </is>
      </c>
      <c r="C1699" t="inlineStr">
        <is>
          <t>(N/A)</t>
        </is>
      </c>
      <c r="D1699" t="inlineStr">
        <is>
          <t>D</t>
        </is>
      </c>
      <c r="E1699" t="n">
        <v>21</v>
      </c>
      <c r="F1699" t="n">
        <v>0</v>
      </c>
      <c r="G1699" t="inlineStr">
        <is>
          <t>YES</t>
        </is>
      </c>
      <c r="I1699" t="n">
        <v>0</v>
      </c>
      <c r="J1699" s="31" t="n">
        <v>0</v>
      </c>
      <c r="K1699" s="32" t="n">
        <v>0</v>
      </c>
      <c r="L1699" s="31" t="n">
        <v>0</v>
      </c>
      <c r="M1699" s="48" t="n"/>
      <c r="N1699" s="48" t="n"/>
      <c r="O1699" s="49" t="n"/>
      <c r="P1699" t="inlineStr">
        <is>
          <t>no NHL record - import or junior</t>
        </is>
      </c>
    </row>
    <row r="1700">
      <c r="A1700" s="47" t="inlineStr">
        <is>
          <t>☐</t>
        </is>
      </c>
      <c r="B1700" t="inlineStr">
        <is>
          <t>Miles Cooper</t>
        </is>
      </c>
      <c r="C1700" t="inlineStr">
        <is>
          <t>COL</t>
        </is>
      </c>
      <c r="D1700" t="inlineStr">
        <is>
          <t>F</t>
        </is>
      </c>
      <c r="E1700" t="n">
        <v>20</v>
      </c>
      <c r="F1700" t="n">
        <v>0</v>
      </c>
      <c r="G1700" t="inlineStr">
        <is>
          <t>YES</t>
        </is>
      </c>
      <c r="I1700" t="n">
        <v>0</v>
      </c>
      <c r="J1700" s="31" t="n">
        <v>0</v>
      </c>
      <c r="K1700" s="32" t="n">
        <v>0</v>
      </c>
      <c r="L1700" s="31" t="n">
        <v>0</v>
      </c>
      <c r="M1700" s="48" t="n"/>
      <c r="N1700" s="48" t="n"/>
      <c r="O1700" s="49" t="n"/>
    </row>
    <row r="1701">
      <c r="A1701" s="47" t="inlineStr">
        <is>
          <t>☐</t>
        </is>
      </c>
      <c r="B1701" t="inlineStr">
        <is>
          <t>Milo Roelens</t>
        </is>
      </c>
      <c r="C1701" t="inlineStr">
        <is>
          <t>TBL</t>
        </is>
      </c>
      <c r="D1701" t="inlineStr">
        <is>
          <t>F</t>
        </is>
      </c>
      <c r="E1701" t="n">
        <v>23</v>
      </c>
      <c r="F1701" t="n">
        <v>0</v>
      </c>
      <c r="G1701" t="inlineStr">
        <is>
          <t>YES</t>
        </is>
      </c>
      <c r="I1701" t="n">
        <v>0</v>
      </c>
      <c r="J1701" s="31" t="n">
        <v>0</v>
      </c>
      <c r="K1701" s="32" t="n">
        <v>0</v>
      </c>
      <c r="L1701" s="31" t="n">
        <v>0</v>
      </c>
      <c r="M1701" s="48" t="n"/>
      <c r="N1701" s="48" t="n"/>
      <c r="O1701" s="49" t="n"/>
    </row>
    <row r="1702">
      <c r="A1702" s="47" t="inlineStr">
        <is>
          <t>☐</t>
        </is>
      </c>
      <c r="B1702" t="inlineStr">
        <is>
          <t>Milton Oscarson</t>
        </is>
      </c>
      <c r="C1702" t="inlineStr">
        <is>
          <t>CHI</t>
        </is>
      </c>
      <c r="D1702" t="inlineStr">
        <is>
          <t>F</t>
        </is>
      </c>
      <c r="E1702" t="n">
        <v>23</v>
      </c>
      <c r="F1702" t="n">
        <v>0</v>
      </c>
      <c r="G1702" t="inlineStr">
        <is>
          <t>YES</t>
        </is>
      </c>
      <c r="I1702" t="n">
        <v>0</v>
      </c>
      <c r="J1702" s="31" t="n">
        <v>0</v>
      </c>
      <c r="K1702" s="32" t="n">
        <v>0</v>
      </c>
      <c r="L1702" s="31" t="n">
        <v>0</v>
      </c>
      <c r="M1702" s="48" t="n"/>
      <c r="N1702" s="48" t="n"/>
      <c r="O1702" s="49" t="n"/>
    </row>
    <row r="1703">
      <c r="A1703" s="47" t="inlineStr">
        <is>
          <t>☐</t>
        </is>
      </c>
      <c r="B1703" t="inlineStr">
        <is>
          <t>Mitch Young</t>
        </is>
      </c>
      <c r="C1703" t="inlineStr">
        <is>
          <t>(N/A)</t>
        </is>
      </c>
      <c r="D1703" t="inlineStr">
        <is>
          <t>D</t>
        </is>
      </c>
      <c r="E1703" t="n">
        <v>21</v>
      </c>
      <c r="F1703" t="n">
        <v>0</v>
      </c>
      <c r="G1703" t="inlineStr">
        <is>
          <t>YES</t>
        </is>
      </c>
      <c r="I1703" t="n">
        <v>0</v>
      </c>
      <c r="J1703" s="31" t="n">
        <v>0</v>
      </c>
      <c r="K1703" s="32" t="n">
        <v>0</v>
      </c>
      <c r="L1703" s="31" t="n">
        <v>0</v>
      </c>
      <c r="M1703" s="48" t="n"/>
      <c r="N1703" s="48" t="n"/>
      <c r="O1703" s="49" t="n"/>
    </row>
    <row r="1704">
      <c r="A1704" s="47" t="inlineStr">
        <is>
          <t>☐</t>
        </is>
      </c>
      <c r="B1704" t="inlineStr">
        <is>
          <t>Mitchell Martin</t>
        </is>
      </c>
      <c r="C1704" t="inlineStr">
        <is>
          <t>(N/A)</t>
        </is>
      </c>
      <c r="D1704" t="inlineStr">
        <is>
          <t>F</t>
        </is>
      </c>
      <c r="E1704" t="n">
        <v>23</v>
      </c>
      <c r="F1704" t="n">
        <v>0</v>
      </c>
      <c r="G1704" t="inlineStr">
        <is>
          <t>YES</t>
        </is>
      </c>
      <c r="I1704" t="n">
        <v>0</v>
      </c>
      <c r="J1704" s="31" t="n">
        <v>0</v>
      </c>
      <c r="K1704" s="32" t="n">
        <v>0</v>
      </c>
      <c r="L1704" s="31" t="n">
        <v>0</v>
      </c>
      <c r="M1704" s="48" t="n"/>
      <c r="N1704" s="48" t="n"/>
      <c r="O1704" s="49" t="n"/>
    </row>
    <row r="1705">
      <c r="A1705" s="47" t="inlineStr">
        <is>
          <t>☐</t>
        </is>
      </c>
      <c r="B1705" t="inlineStr">
        <is>
          <t>Mitchell Smith</t>
        </is>
      </c>
      <c r="C1705" t="inlineStr">
        <is>
          <t>(N/A)</t>
        </is>
      </c>
      <c r="D1705" t="inlineStr">
        <is>
          <t>D</t>
        </is>
      </c>
      <c r="E1705" t="n">
        <v>23</v>
      </c>
      <c r="F1705" t="n">
        <v>0</v>
      </c>
      <c r="G1705" t="inlineStr">
        <is>
          <t>YES</t>
        </is>
      </c>
      <c r="I1705" t="n">
        <v>0</v>
      </c>
      <c r="J1705" s="31" t="n">
        <v>0</v>
      </c>
      <c r="K1705" s="32" t="n">
        <v>0</v>
      </c>
      <c r="L1705" s="31" t="n">
        <v>0</v>
      </c>
      <c r="M1705" s="48" t="n"/>
      <c r="N1705" s="48" t="n"/>
      <c r="O1705" s="49" t="n"/>
    </row>
    <row r="1706">
      <c r="A1706" s="47" t="inlineStr">
        <is>
          <t>☐</t>
        </is>
      </c>
      <c r="B1706" t="inlineStr">
        <is>
          <t>Mitchell Young</t>
        </is>
      </c>
      <c r="C1706" t="inlineStr">
        <is>
          <t>COL</t>
        </is>
      </c>
      <c r="D1706" t="inlineStr">
        <is>
          <t>D</t>
        </is>
      </c>
      <c r="E1706" t="n">
        <v>21</v>
      </c>
      <c r="F1706" t="n">
        <v>0</v>
      </c>
      <c r="G1706" t="inlineStr">
        <is>
          <t>YES</t>
        </is>
      </c>
      <c r="I1706" t="n">
        <v>0</v>
      </c>
      <c r="J1706" s="31" t="n">
        <v>0</v>
      </c>
      <c r="K1706" s="32" t="n">
        <v>0</v>
      </c>
      <c r="L1706" s="31" t="n">
        <v>0</v>
      </c>
      <c r="M1706" s="48" t="n"/>
      <c r="N1706" s="48" t="n"/>
      <c r="O1706" s="49" t="n"/>
    </row>
    <row r="1707">
      <c r="A1707" s="47" t="inlineStr">
        <is>
          <t>☐</t>
        </is>
      </c>
      <c r="B1707" t="inlineStr">
        <is>
          <t>Mitja Jokinen</t>
        </is>
      </c>
      <c r="C1707" t="inlineStr">
        <is>
          <t>(N/A)</t>
        </is>
      </c>
      <c r="D1707" t="inlineStr">
        <is>
          <t>D</t>
        </is>
      </c>
      <c r="E1707" t="n">
        <v>20</v>
      </c>
      <c r="F1707" t="n">
        <v>0</v>
      </c>
      <c r="G1707" t="inlineStr">
        <is>
          <t>YES</t>
        </is>
      </c>
      <c r="I1707" t="n">
        <v>0</v>
      </c>
      <c r="J1707" s="31" t="n">
        <v>0</v>
      </c>
      <c r="K1707" s="32" t="n">
        <v>0</v>
      </c>
      <c r="L1707" s="31" t="n">
        <v>0</v>
      </c>
      <c r="M1707" s="48" t="n"/>
      <c r="N1707" s="48" t="n"/>
      <c r="O1707" s="49" t="n"/>
      <c r="P1707" t="inlineStr">
        <is>
          <t>no NHL record - import or junior</t>
        </is>
      </c>
    </row>
    <row r="1708">
      <c r="A1708" s="47" t="inlineStr">
        <is>
          <t>☐</t>
        </is>
      </c>
      <c r="B1708" t="inlineStr">
        <is>
          <t>Nate Tivey</t>
        </is>
      </c>
      <c r="C1708" t="inlineStr">
        <is>
          <t>(N/A)</t>
        </is>
      </c>
      <c r="D1708" t="inlineStr">
        <is>
          <t>D</t>
        </is>
      </c>
      <c r="E1708" t="n">
        <v>22</v>
      </c>
      <c r="F1708" t="n">
        <v>0</v>
      </c>
      <c r="G1708" t="inlineStr">
        <is>
          <t>YES</t>
        </is>
      </c>
      <c r="I1708" t="n">
        <v>0</v>
      </c>
      <c r="J1708" s="31" t="n">
        <v>0</v>
      </c>
      <c r="K1708" s="32" t="n">
        <v>0</v>
      </c>
      <c r="L1708" s="31" t="n">
        <v>0</v>
      </c>
      <c r="M1708" s="48" t="n"/>
      <c r="N1708" s="48" t="n"/>
      <c r="O1708" s="49" t="n"/>
      <c r="P1708" t="inlineStr">
        <is>
          <t>no NHL record - import or junior</t>
        </is>
      </c>
    </row>
    <row r="1709">
      <c r="A1709" s="47" t="inlineStr">
        <is>
          <t>☐</t>
        </is>
      </c>
      <c r="B1709" t="inlineStr">
        <is>
          <t>Nate Yellowaga</t>
        </is>
      </c>
      <c r="C1709" t="inlineStr">
        <is>
          <t>(N/A)</t>
        </is>
      </c>
      <c r="D1709" t="inlineStr">
        <is>
          <t>D</t>
        </is>
      </c>
      <c r="E1709" t="n">
        <v>18</v>
      </c>
      <c r="F1709" t="n">
        <v>0</v>
      </c>
      <c r="G1709" t="inlineStr">
        <is>
          <t>YES</t>
        </is>
      </c>
      <c r="I1709" t="n">
        <v>0</v>
      </c>
      <c r="J1709" s="31" t="n">
        <v>0</v>
      </c>
      <c r="K1709" s="32" t="n">
        <v>0</v>
      </c>
      <c r="L1709" s="31" t="n">
        <v>0</v>
      </c>
      <c r="M1709" s="48" t="n"/>
      <c r="N1709" s="48" t="n"/>
      <c r="O1709" s="49" t="n"/>
      <c r="P1709" t="inlineStr">
        <is>
          <t>no NHL record - import or junior</t>
        </is>
      </c>
    </row>
    <row r="1710">
      <c r="A1710" s="47" t="inlineStr">
        <is>
          <t>☐</t>
        </is>
      </c>
      <c r="B1710" t="inlineStr">
        <is>
          <t>Nathan Amidovski</t>
        </is>
      </c>
      <c r="C1710" t="inlineStr">
        <is>
          <t>(N/A)</t>
        </is>
      </c>
      <c r="D1710" t="inlineStr">
        <is>
          <t>F</t>
        </is>
      </c>
      <c r="E1710" t="n">
        <v>18</v>
      </c>
      <c r="F1710" t="n">
        <v>0</v>
      </c>
      <c r="G1710" t="inlineStr">
        <is>
          <t>YES</t>
        </is>
      </c>
      <c r="I1710" t="n">
        <v>0</v>
      </c>
      <c r="J1710" s="31" t="n">
        <v>0</v>
      </c>
      <c r="K1710" s="32" t="n">
        <v>0</v>
      </c>
      <c r="L1710" s="31" t="n">
        <v>0</v>
      </c>
      <c r="M1710" s="48" t="n"/>
      <c r="N1710" s="48" t="n"/>
      <c r="O1710" s="49" t="n"/>
      <c r="P1710" t="inlineStr">
        <is>
          <t>no NHL record - import or junior</t>
        </is>
      </c>
    </row>
    <row r="1711">
      <c r="A1711" s="47" t="inlineStr">
        <is>
          <t>☐</t>
        </is>
      </c>
      <c r="B1711" t="inlineStr">
        <is>
          <t>Nathan Darveau</t>
        </is>
      </c>
      <c r="C1711" t="inlineStr">
        <is>
          <t>(N/A)</t>
        </is>
      </c>
      <c r="D1711" t="inlineStr">
        <is>
          <t>G</t>
        </is>
      </c>
      <c r="E1711" t="n">
        <v>23</v>
      </c>
      <c r="F1711" t="n">
        <v>0</v>
      </c>
      <c r="G1711" t="inlineStr">
        <is>
          <t>YES</t>
        </is>
      </c>
      <c r="I1711" t="n">
        <v>0</v>
      </c>
      <c r="J1711" s="31" t="n">
        <v>0</v>
      </c>
      <c r="K1711" s="32" t="n">
        <v>0</v>
      </c>
      <c r="L1711" s="31" t="n">
        <v>0</v>
      </c>
      <c r="M1711" s="48" t="n"/>
      <c r="N1711" s="48" t="n"/>
      <c r="O1711" s="49" t="n"/>
      <c r="P1711" t="inlineStr">
        <is>
          <t>no NHL record - import or junior</t>
        </is>
      </c>
    </row>
    <row r="1712">
      <c r="A1712" s="47" t="inlineStr">
        <is>
          <t>☐</t>
        </is>
      </c>
      <c r="B1712" t="inlineStr">
        <is>
          <t>Nathan Pilling</t>
        </is>
      </c>
      <c r="C1712" t="inlineStr">
        <is>
          <t>SJS</t>
        </is>
      </c>
      <c r="D1712" t="inlineStr">
        <is>
          <t>F</t>
        </is>
      </c>
      <c r="E1712" t="n">
        <v>22</v>
      </c>
      <c r="F1712" t="n">
        <v>0</v>
      </c>
      <c r="G1712" t="inlineStr">
        <is>
          <t>YES</t>
        </is>
      </c>
      <c r="I1712" t="n">
        <v>0</v>
      </c>
      <c r="J1712" s="31" t="n">
        <v>0</v>
      </c>
      <c r="K1712" s="32" t="n">
        <v>0</v>
      </c>
      <c r="L1712" s="31" t="n">
        <v>0</v>
      </c>
      <c r="M1712" s="48" t="n"/>
      <c r="N1712" s="48" t="n"/>
      <c r="O1712" s="49" t="n"/>
    </row>
    <row r="1713">
      <c r="A1713" s="47" t="inlineStr">
        <is>
          <t>☐</t>
        </is>
      </c>
      <c r="B1713" t="inlineStr">
        <is>
          <t>Nestor Noiva</t>
        </is>
      </c>
      <c r="C1713" t="inlineStr">
        <is>
          <t>(N/A)</t>
        </is>
      </c>
      <c r="D1713" t="inlineStr">
        <is>
          <t>F</t>
        </is>
      </c>
      <c r="E1713" t="n">
        <v>22</v>
      </c>
      <c r="F1713" t="n">
        <v>0</v>
      </c>
      <c r="G1713" t="inlineStr">
        <is>
          <t>YES</t>
        </is>
      </c>
      <c r="I1713" t="n">
        <v>0</v>
      </c>
      <c r="J1713" s="31" t="n">
        <v>0</v>
      </c>
      <c r="K1713" s="32" t="n">
        <v>0</v>
      </c>
      <c r="L1713" s="31" t="n">
        <v>0</v>
      </c>
      <c r="M1713" s="48" t="n"/>
      <c r="N1713" s="48" t="n"/>
      <c r="O1713" s="49" t="n"/>
      <c r="P1713" t="inlineStr">
        <is>
          <t>no NHL record - import or junior</t>
        </is>
      </c>
    </row>
    <row r="1714">
      <c r="A1714" s="47" t="inlineStr">
        <is>
          <t>☐</t>
        </is>
      </c>
      <c r="B1714" t="inlineStr">
        <is>
          <t>Nicholas DeAngelis</t>
        </is>
      </c>
      <c r="C1714" t="inlineStr">
        <is>
          <t>CBJ</t>
        </is>
      </c>
      <c r="D1714" t="inlineStr">
        <is>
          <t>D</t>
        </is>
      </c>
      <c r="E1714" t="n">
        <v>22</v>
      </c>
      <c r="F1714" t="n">
        <v>0</v>
      </c>
      <c r="G1714" t="inlineStr">
        <is>
          <t>YES</t>
        </is>
      </c>
      <c r="I1714" t="n">
        <v>0</v>
      </c>
      <c r="J1714" s="31" t="n">
        <v>0</v>
      </c>
      <c r="K1714" s="32" t="n">
        <v>0</v>
      </c>
      <c r="L1714" s="31" t="n">
        <v>0</v>
      </c>
      <c r="M1714" s="48" t="n"/>
      <c r="N1714" s="48" t="n"/>
      <c r="O1714" s="49" t="n"/>
    </row>
    <row r="1715">
      <c r="A1715" s="47" t="inlineStr">
        <is>
          <t>☐</t>
        </is>
      </c>
      <c r="B1715" t="inlineStr">
        <is>
          <t>Nick Bogas</t>
        </is>
      </c>
      <c r="C1715" t="inlineStr">
        <is>
          <t>STL</t>
        </is>
      </c>
      <c r="D1715" t="inlineStr">
        <is>
          <t>D</t>
        </is>
      </c>
      <c r="E1715" t="n">
        <v>18</v>
      </c>
      <c r="F1715" t="n">
        <v>0</v>
      </c>
      <c r="G1715" t="inlineStr">
        <is>
          <t>YES</t>
        </is>
      </c>
      <c r="H1715" t="n">
        <v>139</v>
      </c>
      <c r="I1715" t="n">
        <v>0</v>
      </c>
      <c r="J1715" s="31" t="n">
        <v>0</v>
      </c>
      <c r="K1715" s="32" t="n">
        <v>0</v>
      </c>
      <c r="L1715" s="31" t="n">
        <v>0</v>
      </c>
      <c r="M1715" s="48" t="n"/>
      <c r="N1715" s="48" t="n"/>
      <c r="O1715" s="49" t="n"/>
    </row>
    <row r="1716">
      <c r="A1716" s="47" t="inlineStr">
        <is>
          <t>☐</t>
        </is>
      </c>
      <c r="B1716" t="inlineStr">
        <is>
          <t>Nick DeGrazia</t>
        </is>
      </c>
      <c r="C1716" t="inlineStr">
        <is>
          <t>(N/A)</t>
        </is>
      </c>
      <c r="D1716" t="inlineStr">
        <is>
          <t>F</t>
        </is>
      </c>
      <c r="E1716" t="n">
        <v>23</v>
      </c>
      <c r="F1716" t="n">
        <v>0</v>
      </c>
      <c r="G1716" t="inlineStr">
        <is>
          <t>YES</t>
        </is>
      </c>
      <c r="I1716" t="n">
        <v>0</v>
      </c>
      <c r="J1716" s="31" t="n">
        <v>0</v>
      </c>
      <c r="K1716" s="32" t="n">
        <v>0</v>
      </c>
      <c r="L1716" s="31" t="n">
        <v>0</v>
      </c>
      <c r="M1716" s="48" t="n"/>
      <c r="N1716" s="48" t="n"/>
      <c r="O1716" s="49" t="n"/>
    </row>
    <row r="1717">
      <c r="A1717" s="47" t="inlineStr">
        <is>
          <t>☐</t>
        </is>
      </c>
      <c r="B1717" t="inlineStr">
        <is>
          <t>Nick Roukounakis</t>
        </is>
      </c>
      <c r="C1717" t="inlineStr">
        <is>
          <t>(N/A)</t>
        </is>
      </c>
      <c r="D1717" t="inlineStr">
        <is>
          <t>F</t>
        </is>
      </c>
      <c r="E1717" t="n">
        <v>23</v>
      </c>
      <c r="F1717" t="n">
        <v>0</v>
      </c>
      <c r="G1717" t="inlineStr">
        <is>
          <t>YES</t>
        </is>
      </c>
      <c r="I1717" t="n">
        <v>0</v>
      </c>
      <c r="J1717" s="31" t="n">
        <v>0</v>
      </c>
      <c r="K1717" s="32" t="n">
        <v>0</v>
      </c>
      <c r="L1717" s="31" t="n">
        <v>0</v>
      </c>
      <c r="M1717" s="48" t="n"/>
      <c r="N1717" s="48" t="n"/>
      <c r="O1717" s="49" t="n"/>
      <c r="P1717" t="inlineStr">
        <is>
          <t>no NHL record - import or junior</t>
        </is>
      </c>
    </row>
    <row r="1718">
      <c r="A1718" s="47" t="inlineStr">
        <is>
          <t>☐</t>
        </is>
      </c>
      <c r="B1718" t="inlineStr">
        <is>
          <t>Nico Pertuch</t>
        </is>
      </c>
      <c r="C1718" t="inlineStr">
        <is>
          <t>(N/A)</t>
        </is>
      </c>
      <c r="D1718" t="inlineStr">
        <is>
          <t>G</t>
        </is>
      </c>
      <c r="E1718" t="n">
        <v>21</v>
      </c>
      <c r="F1718" t="n">
        <v>0</v>
      </c>
      <c r="G1718" t="inlineStr">
        <is>
          <t>YES</t>
        </is>
      </c>
      <c r="I1718" t="n">
        <v>0</v>
      </c>
      <c r="J1718" s="31" t="n">
        <v>0</v>
      </c>
      <c r="K1718" s="32" t="n">
        <v>0</v>
      </c>
      <c r="L1718" s="31" t="n">
        <v>0</v>
      </c>
      <c r="M1718" s="48" t="n"/>
      <c r="N1718" s="48" t="n"/>
      <c r="O1718" s="49" t="n"/>
      <c r="P1718" t="inlineStr">
        <is>
          <t>no NHL record - import or junior</t>
        </is>
      </c>
    </row>
    <row r="1719">
      <c r="A1719" s="47" t="inlineStr">
        <is>
          <t>☐</t>
        </is>
      </c>
      <c r="B1719" t="inlineStr">
        <is>
          <t>Nicolas Daigle</t>
        </is>
      </c>
      <c r="C1719" t="inlineStr">
        <is>
          <t>(N/A)</t>
        </is>
      </c>
      <c r="D1719" t="inlineStr">
        <is>
          <t>F</t>
        </is>
      </c>
      <c r="E1719" t="n">
        <v>23</v>
      </c>
      <c r="F1719" t="n">
        <v>0</v>
      </c>
      <c r="G1719" t="inlineStr">
        <is>
          <t>YES</t>
        </is>
      </c>
      <c r="I1719" t="n">
        <v>0</v>
      </c>
      <c r="J1719" s="31" t="n">
        <v>0</v>
      </c>
      <c r="K1719" s="32" t="n">
        <v>0</v>
      </c>
      <c r="L1719" s="31" t="n">
        <v>0</v>
      </c>
      <c r="M1719" s="48" t="n"/>
      <c r="N1719" s="48" t="n"/>
      <c r="O1719" s="49" t="n"/>
    </row>
    <row r="1720">
      <c r="A1720" s="47" t="inlineStr">
        <is>
          <t>☐</t>
        </is>
      </c>
      <c r="B1720" t="inlineStr">
        <is>
          <t>Nicolas Sykora</t>
        </is>
      </c>
      <c r="C1720" t="inlineStr">
        <is>
          <t>(N/A)</t>
        </is>
      </c>
      <c r="D1720" t="inlineStr">
        <is>
          <t>F</t>
        </is>
      </c>
      <c r="E1720" t="n">
        <v>19</v>
      </c>
      <c r="F1720" t="n">
        <v>0</v>
      </c>
      <c r="G1720" t="inlineStr">
        <is>
          <t>YES</t>
        </is>
      </c>
      <c r="I1720" t="n">
        <v>0</v>
      </c>
      <c r="J1720" s="31" t="n">
        <v>0</v>
      </c>
      <c r="K1720" s="32" t="n">
        <v>0</v>
      </c>
      <c r="L1720" s="31" t="n">
        <v>0</v>
      </c>
      <c r="M1720" s="48" t="n"/>
      <c r="N1720" s="48" t="n"/>
      <c r="O1720" s="49" t="n"/>
      <c r="P1720" t="inlineStr">
        <is>
          <t>no NHL record - import or junior</t>
        </is>
      </c>
    </row>
    <row r="1721">
      <c r="A1721" s="47" t="inlineStr">
        <is>
          <t>☐</t>
        </is>
      </c>
      <c r="B1721" t="inlineStr">
        <is>
          <t>Nikita Blednov</t>
        </is>
      </c>
      <c r="C1721" t="inlineStr">
        <is>
          <t>(N/A)</t>
        </is>
      </c>
      <c r="D1721" t="inlineStr">
        <is>
          <t>F</t>
        </is>
      </c>
      <c r="E1721" t="n">
        <v>22</v>
      </c>
      <c r="F1721" t="n">
        <v>0</v>
      </c>
      <c r="G1721" t="inlineStr">
        <is>
          <t>YES</t>
        </is>
      </c>
      <c r="I1721" t="n">
        <v>0</v>
      </c>
      <c r="J1721" s="31" t="n">
        <v>0</v>
      </c>
      <c r="K1721" s="32" t="n">
        <v>0</v>
      </c>
      <c r="L1721" s="31" t="n">
        <v>0</v>
      </c>
      <c r="M1721" s="48" t="n"/>
      <c r="N1721" s="48" t="n"/>
      <c r="O1721" s="49" t="n"/>
      <c r="P1721" t="inlineStr">
        <is>
          <t>no NHL record - import or junior</t>
        </is>
      </c>
    </row>
    <row r="1722">
      <c r="A1722" s="47" t="inlineStr">
        <is>
          <t>☐</t>
        </is>
      </c>
      <c r="B1722" t="inlineStr">
        <is>
          <t>Nikita Buruyanov</t>
        </is>
      </c>
      <c r="C1722" t="inlineStr">
        <is>
          <t>(N/A)</t>
        </is>
      </c>
      <c r="D1722" t="inlineStr">
        <is>
          <t>F</t>
        </is>
      </c>
      <c r="E1722" t="n">
        <v>23</v>
      </c>
      <c r="F1722" t="n">
        <v>0</v>
      </c>
      <c r="G1722" t="inlineStr">
        <is>
          <t>YES</t>
        </is>
      </c>
      <c r="I1722" t="n">
        <v>0</v>
      </c>
      <c r="J1722" s="31" t="n">
        <v>0</v>
      </c>
      <c r="K1722" s="32" t="n">
        <v>0</v>
      </c>
      <c r="L1722" s="31" t="n">
        <v>0</v>
      </c>
      <c r="M1722" s="48" t="n"/>
      <c r="N1722" s="48" t="n"/>
      <c r="O1722" s="49" t="n"/>
      <c r="P1722" t="inlineStr">
        <is>
          <t>no NHL record - import or junior</t>
        </is>
      </c>
    </row>
    <row r="1723">
      <c r="A1723" s="47" t="inlineStr">
        <is>
          <t>☐</t>
        </is>
      </c>
      <c r="B1723" t="inlineStr">
        <is>
          <t>Nikita Dishkovsky</t>
        </is>
      </c>
      <c r="C1723" t="inlineStr">
        <is>
          <t>(N/A)</t>
        </is>
      </c>
      <c r="D1723" t="inlineStr">
        <is>
          <t>F</t>
        </is>
      </c>
      <c r="E1723" t="n">
        <v>23</v>
      </c>
      <c r="F1723" t="n">
        <v>0</v>
      </c>
      <c r="G1723" t="inlineStr">
        <is>
          <t>YES</t>
        </is>
      </c>
      <c r="I1723" t="n">
        <v>0</v>
      </c>
      <c r="J1723" s="31" t="n">
        <v>0</v>
      </c>
      <c r="K1723" s="32" t="n">
        <v>0</v>
      </c>
      <c r="L1723" s="31" t="n">
        <v>0</v>
      </c>
      <c r="M1723" s="48" t="n"/>
      <c r="N1723" s="48" t="n"/>
      <c r="O1723" s="49" t="n"/>
      <c r="P1723" t="inlineStr">
        <is>
          <t>no NHL record - import or junior</t>
        </is>
      </c>
    </row>
    <row r="1724">
      <c r="A1724" s="47" t="inlineStr">
        <is>
          <t>☐</t>
        </is>
      </c>
      <c r="B1724" t="inlineStr">
        <is>
          <t>Nikita Gromakov</t>
        </is>
      </c>
      <c r="C1724" t="inlineStr">
        <is>
          <t>(N/A)</t>
        </is>
      </c>
      <c r="D1724" t="inlineStr">
        <is>
          <t>F</t>
        </is>
      </c>
      <c r="E1724" t="n">
        <v>18</v>
      </c>
      <c r="F1724" t="n">
        <v>0</v>
      </c>
      <c r="G1724" t="inlineStr">
        <is>
          <t>YES</t>
        </is>
      </c>
      <c r="I1724" t="n">
        <v>0</v>
      </c>
      <c r="J1724" s="31" t="n">
        <v>0</v>
      </c>
      <c r="K1724" s="32" t="n">
        <v>0</v>
      </c>
      <c r="L1724" s="31" t="n">
        <v>0</v>
      </c>
      <c r="M1724" s="48" t="n"/>
      <c r="N1724" s="48" t="n"/>
      <c r="O1724" s="49" t="n"/>
      <c r="P1724" t="inlineStr">
        <is>
          <t>no NHL record - import or junior</t>
        </is>
      </c>
    </row>
    <row r="1725">
      <c r="A1725" s="47" t="inlineStr">
        <is>
          <t>☐</t>
        </is>
      </c>
      <c r="B1725" t="inlineStr">
        <is>
          <t>Nikita Ishimnikov</t>
        </is>
      </c>
      <c r="C1725" t="inlineStr">
        <is>
          <t>COL</t>
        </is>
      </c>
      <c r="D1725" t="inlineStr">
        <is>
          <t>D</t>
        </is>
      </c>
      <c r="E1725" t="n">
        <v>21</v>
      </c>
      <c r="F1725" t="n">
        <v>0</v>
      </c>
      <c r="G1725" t="inlineStr">
        <is>
          <t>YES</t>
        </is>
      </c>
      <c r="I1725" t="n">
        <v>0</v>
      </c>
      <c r="J1725" s="31" t="n">
        <v>0</v>
      </c>
      <c r="K1725" s="32" t="n">
        <v>0</v>
      </c>
      <c r="L1725" s="31" t="n">
        <v>0</v>
      </c>
      <c r="M1725" s="48" t="n"/>
      <c r="N1725" s="48" t="n"/>
      <c r="O1725" s="49" t="n"/>
    </row>
    <row r="1726">
      <c r="A1726" s="47" t="inlineStr">
        <is>
          <t>☐</t>
        </is>
      </c>
      <c r="B1726" t="inlineStr">
        <is>
          <t>Nikita Khoruzhev</t>
        </is>
      </c>
      <c r="C1726" t="inlineStr">
        <is>
          <t>(N/A)</t>
        </is>
      </c>
      <c r="D1726" t="inlineStr">
        <is>
          <t>F</t>
        </is>
      </c>
      <c r="E1726" t="n">
        <v>23</v>
      </c>
      <c r="F1726" t="n">
        <v>0</v>
      </c>
      <c r="G1726" t="inlineStr">
        <is>
          <t>YES</t>
        </is>
      </c>
      <c r="I1726" t="n">
        <v>0</v>
      </c>
      <c r="J1726" s="31" t="n">
        <v>0</v>
      </c>
      <c r="K1726" s="32" t="n">
        <v>0</v>
      </c>
      <c r="L1726" s="31" t="n">
        <v>0</v>
      </c>
      <c r="M1726" s="48" t="n"/>
      <c r="N1726" s="48" t="n"/>
      <c r="O1726" s="49" t="n"/>
      <c r="P1726" t="inlineStr">
        <is>
          <t>no NHL record - import or junior</t>
        </is>
      </c>
    </row>
    <row r="1727">
      <c r="A1727" s="47" t="inlineStr">
        <is>
          <t>☐</t>
        </is>
      </c>
      <c r="B1727" t="inlineStr">
        <is>
          <t>Nikita Koltsov</t>
        </is>
      </c>
      <c r="C1727" t="inlineStr">
        <is>
          <t>(N/A)</t>
        </is>
      </c>
      <c r="D1727" t="inlineStr">
        <is>
          <t>F</t>
        </is>
      </c>
      <c r="E1727" t="n">
        <v>18</v>
      </c>
      <c r="F1727" t="n">
        <v>0</v>
      </c>
      <c r="G1727" t="inlineStr">
        <is>
          <t>YES</t>
        </is>
      </c>
      <c r="I1727" t="n">
        <v>0</v>
      </c>
      <c r="J1727" s="31" t="n">
        <v>0</v>
      </c>
      <c r="K1727" s="32" t="n">
        <v>0</v>
      </c>
      <c r="L1727" s="31" t="n">
        <v>0</v>
      </c>
      <c r="M1727" s="48" t="n"/>
      <c r="N1727" s="48" t="n"/>
      <c r="O1727" s="49" t="n"/>
      <c r="P1727" t="inlineStr">
        <is>
          <t>no NHL record - import or junior</t>
        </is>
      </c>
    </row>
    <row r="1728">
      <c r="A1728" s="47" t="inlineStr">
        <is>
          <t>☐</t>
        </is>
      </c>
      <c r="B1728" t="inlineStr">
        <is>
          <t>Nikita Nedopyokin</t>
        </is>
      </c>
      <c r="C1728" t="inlineStr">
        <is>
          <t>(N/A)</t>
        </is>
      </c>
      <c r="D1728" t="inlineStr">
        <is>
          <t>F</t>
        </is>
      </c>
      <c r="E1728" t="n">
        <v>21</v>
      </c>
      <c r="F1728" t="n">
        <v>0</v>
      </c>
      <c r="G1728" t="inlineStr">
        <is>
          <t>YES</t>
        </is>
      </c>
      <c r="I1728" t="n">
        <v>0</v>
      </c>
      <c r="J1728" s="31" t="n">
        <v>0</v>
      </c>
      <c r="K1728" s="32" t="n">
        <v>0</v>
      </c>
      <c r="L1728" s="31" t="n">
        <v>0</v>
      </c>
      <c r="M1728" s="48" t="n"/>
      <c r="N1728" s="48" t="n"/>
      <c r="O1728" s="49" t="n"/>
      <c r="P1728" t="inlineStr">
        <is>
          <t>no NHL record - import or junior</t>
        </is>
      </c>
    </row>
    <row r="1729">
      <c r="A1729" s="47" t="inlineStr">
        <is>
          <t>☐</t>
        </is>
      </c>
      <c r="B1729" t="inlineStr">
        <is>
          <t>Nikita Nikora</t>
        </is>
      </c>
      <c r="C1729" t="inlineStr">
        <is>
          <t>(N/A)</t>
        </is>
      </c>
      <c r="D1729" t="inlineStr">
        <is>
          <t>F</t>
        </is>
      </c>
      <c r="E1729" t="n">
        <v>22</v>
      </c>
      <c r="F1729" t="n">
        <v>0</v>
      </c>
      <c r="G1729" t="inlineStr">
        <is>
          <t>YES</t>
        </is>
      </c>
      <c r="I1729" t="n">
        <v>0</v>
      </c>
      <c r="J1729" s="31" t="n">
        <v>0</v>
      </c>
      <c r="K1729" s="32" t="n">
        <v>0</v>
      </c>
      <c r="L1729" s="31" t="n">
        <v>0</v>
      </c>
      <c r="M1729" s="48" t="n"/>
      <c r="N1729" s="48" t="n"/>
      <c r="O1729" s="49" t="n"/>
      <c r="P1729" t="inlineStr">
        <is>
          <t>no NHL record - import or junior</t>
        </is>
      </c>
    </row>
    <row r="1730">
      <c r="A1730" s="47" t="inlineStr">
        <is>
          <t>☐</t>
        </is>
      </c>
      <c r="B1730" t="inlineStr">
        <is>
          <t>Nikita Podlyagin</t>
        </is>
      </c>
      <c r="C1730" t="inlineStr">
        <is>
          <t>(N/A)</t>
        </is>
      </c>
      <c r="D1730" t="inlineStr">
        <is>
          <t>G</t>
        </is>
      </c>
      <c r="E1730" t="n">
        <v>22</v>
      </c>
      <c r="F1730" t="n">
        <v>0</v>
      </c>
      <c r="G1730" t="inlineStr">
        <is>
          <t>YES</t>
        </is>
      </c>
      <c r="I1730" t="n">
        <v>0</v>
      </c>
      <c r="J1730" s="31" t="n">
        <v>0</v>
      </c>
      <c r="K1730" s="32" t="n">
        <v>0</v>
      </c>
      <c r="L1730" s="31" t="n">
        <v>0</v>
      </c>
      <c r="M1730" s="48" t="n"/>
      <c r="N1730" s="48" t="n"/>
      <c r="O1730" s="49" t="n"/>
      <c r="P1730" t="inlineStr">
        <is>
          <t>no NHL record - import or junior</t>
        </is>
      </c>
    </row>
    <row r="1731">
      <c r="A1731" s="47" t="inlineStr">
        <is>
          <t>☐</t>
        </is>
      </c>
      <c r="B1731" t="inlineStr">
        <is>
          <t>Nikita Surayev</t>
        </is>
      </c>
      <c r="C1731" t="inlineStr">
        <is>
          <t>(N/A)</t>
        </is>
      </c>
      <c r="D1731" t="inlineStr">
        <is>
          <t>F</t>
        </is>
      </c>
      <c r="E1731" t="n">
        <v>21</v>
      </c>
      <c r="F1731" t="n">
        <v>0</v>
      </c>
      <c r="G1731" t="inlineStr">
        <is>
          <t>YES</t>
        </is>
      </c>
      <c r="I1731" t="n">
        <v>0</v>
      </c>
      <c r="J1731" s="31" t="n">
        <v>0</v>
      </c>
      <c r="K1731" s="32" t="n">
        <v>0</v>
      </c>
      <c r="L1731" s="31" t="n">
        <v>0</v>
      </c>
      <c r="M1731" s="48" t="n"/>
      <c r="N1731" s="48" t="n"/>
      <c r="O1731" s="49" t="n"/>
      <c r="P1731" t="inlineStr">
        <is>
          <t>no NHL record - import or junior</t>
        </is>
      </c>
    </row>
    <row r="1732">
      <c r="A1732" s="47" t="inlineStr">
        <is>
          <t>☐</t>
        </is>
      </c>
      <c r="B1732" t="inlineStr">
        <is>
          <t>Nikita Telegin</t>
        </is>
      </c>
      <c r="C1732" t="inlineStr">
        <is>
          <t>(N/A)</t>
        </is>
      </c>
      <c r="D1732" t="inlineStr">
        <is>
          <t>F</t>
        </is>
      </c>
      <c r="E1732" t="n">
        <v>21</v>
      </c>
      <c r="F1732" t="n">
        <v>0</v>
      </c>
      <c r="G1732" t="inlineStr">
        <is>
          <t>YES</t>
        </is>
      </c>
      <c r="I1732" t="n">
        <v>0</v>
      </c>
      <c r="J1732" s="31" t="n">
        <v>0</v>
      </c>
      <c r="K1732" s="32" t="n">
        <v>0</v>
      </c>
      <c r="L1732" s="31" t="n">
        <v>0</v>
      </c>
      <c r="M1732" s="48" t="n"/>
      <c r="N1732" s="48" t="n"/>
      <c r="O1732" s="49" t="n"/>
      <c r="P1732" t="inlineStr">
        <is>
          <t>no NHL record - import or junior</t>
        </is>
      </c>
    </row>
    <row r="1733">
      <c r="A1733" s="47" t="inlineStr">
        <is>
          <t>☐</t>
        </is>
      </c>
      <c r="B1733" t="inlineStr">
        <is>
          <t>Niklas Hubner</t>
        </is>
      </c>
      <c r="C1733" t="inlineStr">
        <is>
          <t>(N/A)</t>
        </is>
      </c>
      <c r="D1733" t="inlineStr">
        <is>
          <t>D</t>
        </is>
      </c>
      <c r="E1733" t="n">
        <v>22</v>
      </c>
      <c r="F1733" t="n">
        <v>0</v>
      </c>
      <c r="G1733" t="inlineStr">
        <is>
          <t>YES</t>
        </is>
      </c>
      <c r="I1733" t="n">
        <v>0</v>
      </c>
      <c r="J1733" s="31" t="n">
        <v>0</v>
      </c>
      <c r="K1733" s="32" t="n">
        <v>0</v>
      </c>
      <c r="L1733" s="31" t="n">
        <v>0</v>
      </c>
      <c r="M1733" s="48" t="n"/>
      <c r="N1733" s="48" t="n"/>
      <c r="O1733" s="49" t="n"/>
      <c r="P1733" t="inlineStr">
        <is>
          <t>no NHL record - import or junior</t>
        </is>
      </c>
    </row>
    <row r="1734">
      <c r="A1734" s="47" t="inlineStr">
        <is>
          <t>☐</t>
        </is>
      </c>
      <c r="B1734" t="inlineStr">
        <is>
          <t>Niklas Huson</t>
        </is>
      </c>
      <c r="C1734" t="inlineStr">
        <is>
          <t>(N/A)</t>
        </is>
      </c>
      <c r="D1734" t="inlineStr">
        <is>
          <t>G</t>
        </is>
      </c>
      <c r="E1734" t="n">
        <v>18</v>
      </c>
      <c r="F1734" t="n">
        <v>0</v>
      </c>
      <c r="G1734" t="inlineStr">
        <is>
          <t>YES</t>
        </is>
      </c>
      <c r="I1734" t="n">
        <v>0</v>
      </c>
      <c r="J1734" s="31" t="n">
        <v>0</v>
      </c>
      <c r="K1734" s="32" t="n">
        <v>0</v>
      </c>
      <c r="L1734" s="31" t="n">
        <v>0</v>
      </c>
      <c r="M1734" s="48" t="n"/>
      <c r="N1734" s="48" t="n"/>
      <c r="O1734" s="49" t="n"/>
      <c r="P1734" t="inlineStr">
        <is>
          <t>no NHL record - import or junior</t>
        </is>
      </c>
    </row>
    <row r="1735">
      <c r="A1735" s="47" t="inlineStr">
        <is>
          <t>☐</t>
        </is>
      </c>
      <c r="B1735" t="inlineStr">
        <is>
          <t>Niklas Nykyri</t>
        </is>
      </c>
      <c r="C1735" t="inlineStr">
        <is>
          <t>(N/A)</t>
        </is>
      </c>
      <c r="D1735" t="inlineStr">
        <is>
          <t>D</t>
        </is>
      </c>
      <c r="E1735" t="n">
        <v>20</v>
      </c>
      <c r="F1735" t="n">
        <v>0</v>
      </c>
      <c r="G1735" t="inlineStr">
        <is>
          <t>YES</t>
        </is>
      </c>
      <c r="I1735" t="n">
        <v>0</v>
      </c>
      <c r="J1735" s="31" t="n">
        <v>0</v>
      </c>
      <c r="K1735" s="32" t="n">
        <v>0</v>
      </c>
      <c r="L1735" s="31" t="n">
        <v>0</v>
      </c>
      <c r="M1735" s="48" t="n"/>
      <c r="N1735" s="48" t="n"/>
      <c r="O1735" s="49" t="n"/>
      <c r="P1735" t="inlineStr">
        <is>
          <t>no NHL record - import or junior</t>
        </is>
      </c>
    </row>
    <row r="1736">
      <c r="A1736" s="47" t="inlineStr">
        <is>
          <t>☐</t>
        </is>
      </c>
      <c r="B1736" t="inlineStr">
        <is>
          <t>Niko Tournas</t>
        </is>
      </c>
      <c r="C1736" t="inlineStr">
        <is>
          <t>(N/A)</t>
        </is>
      </c>
      <c r="D1736" t="inlineStr">
        <is>
          <t>F</t>
        </is>
      </c>
      <c r="E1736" t="n">
        <v>20</v>
      </c>
      <c r="F1736" t="n">
        <v>0</v>
      </c>
      <c r="G1736" t="inlineStr">
        <is>
          <t>YES</t>
        </is>
      </c>
      <c r="I1736" t="n">
        <v>0</v>
      </c>
      <c r="J1736" s="31" t="n">
        <v>0</v>
      </c>
      <c r="K1736" s="32" t="n">
        <v>0</v>
      </c>
      <c r="L1736" s="31" t="n">
        <v>0</v>
      </c>
      <c r="M1736" s="48" t="n"/>
      <c r="N1736" s="48" t="n"/>
      <c r="O1736" s="49" t="n"/>
    </row>
    <row r="1737">
      <c r="A1737" s="47" t="inlineStr">
        <is>
          <t>☐</t>
        </is>
      </c>
      <c r="B1737" t="inlineStr">
        <is>
          <t>Nikolai Hakala</t>
        </is>
      </c>
      <c r="C1737" t="inlineStr">
        <is>
          <t>(N/A)</t>
        </is>
      </c>
      <c r="D1737" t="inlineStr">
        <is>
          <t>F</t>
        </is>
      </c>
      <c r="E1737" t="n">
        <v>23</v>
      </c>
      <c r="F1737" t="n">
        <v>0</v>
      </c>
      <c r="G1737" t="inlineStr">
        <is>
          <t>YES</t>
        </is>
      </c>
      <c r="I1737" t="n">
        <v>0</v>
      </c>
      <c r="J1737" s="31" t="n">
        <v>0</v>
      </c>
      <c r="K1737" s="32" t="n">
        <v>0</v>
      </c>
      <c r="L1737" s="31" t="n">
        <v>0</v>
      </c>
      <c r="M1737" s="48" t="n"/>
      <c r="N1737" s="48" t="n"/>
      <c r="O1737" s="49" t="n"/>
      <c r="P1737" t="inlineStr">
        <is>
          <t>no NHL record - import or junior</t>
        </is>
      </c>
    </row>
    <row r="1738">
      <c r="A1738" s="47" t="inlineStr">
        <is>
          <t>☐</t>
        </is>
      </c>
      <c r="B1738" t="inlineStr">
        <is>
          <t>Nikolai Khvorov</t>
        </is>
      </c>
      <c r="C1738" t="inlineStr">
        <is>
          <t>(N/A)</t>
        </is>
      </c>
      <c r="D1738" t="inlineStr">
        <is>
          <t>F</t>
        </is>
      </c>
      <c r="E1738" t="n">
        <v>22</v>
      </c>
      <c r="F1738" t="n">
        <v>0</v>
      </c>
      <c r="G1738" t="inlineStr">
        <is>
          <t>YES</t>
        </is>
      </c>
      <c r="I1738" t="n">
        <v>0</v>
      </c>
      <c r="J1738" s="31" t="n">
        <v>0</v>
      </c>
      <c r="K1738" s="32" t="n">
        <v>0</v>
      </c>
      <c r="L1738" s="31" t="n">
        <v>0</v>
      </c>
      <c r="M1738" s="48" t="n"/>
      <c r="N1738" s="48" t="n"/>
      <c r="O1738" s="49" t="n"/>
      <c r="P1738" t="inlineStr">
        <is>
          <t>no NHL record - import or junior</t>
        </is>
      </c>
    </row>
    <row r="1739">
      <c r="A1739" s="47" t="inlineStr">
        <is>
          <t>☐</t>
        </is>
      </c>
      <c r="B1739" t="inlineStr">
        <is>
          <t>Nikolai Nikulshin</t>
        </is>
      </c>
      <c r="C1739" t="inlineStr">
        <is>
          <t>(N/A)</t>
        </is>
      </c>
      <c r="D1739" t="inlineStr">
        <is>
          <t>G</t>
        </is>
      </c>
      <c r="E1739" t="n">
        <v>21</v>
      </c>
      <c r="F1739" t="n">
        <v>0</v>
      </c>
      <c r="G1739" t="inlineStr">
        <is>
          <t>YES</t>
        </is>
      </c>
      <c r="I1739" t="n">
        <v>0</v>
      </c>
      <c r="J1739" s="31" t="n">
        <v>0</v>
      </c>
      <c r="K1739" s="32" t="n">
        <v>0</v>
      </c>
      <c r="L1739" s="31" t="n">
        <v>0</v>
      </c>
      <c r="M1739" s="48" t="n"/>
      <c r="N1739" s="48" t="n"/>
      <c r="O1739" s="49" t="n"/>
      <c r="P1739" t="inlineStr">
        <is>
          <t>no NHL record - import or junior</t>
        </is>
      </c>
    </row>
    <row r="1740">
      <c r="A1740" s="47" t="inlineStr">
        <is>
          <t>☐</t>
        </is>
      </c>
      <c r="B1740" t="inlineStr">
        <is>
          <t>Nikolai Tishkevich</t>
        </is>
      </c>
      <c r="C1740" t="inlineStr">
        <is>
          <t>(N/A)</t>
        </is>
      </c>
      <c r="D1740" t="inlineStr">
        <is>
          <t>F</t>
        </is>
      </c>
      <c r="E1740" t="n">
        <v>22</v>
      </c>
      <c r="F1740" t="n">
        <v>0</v>
      </c>
      <c r="G1740" t="inlineStr">
        <is>
          <t>YES</t>
        </is>
      </c>
      <c r="I1740" t="n">
        <v>0</v>
      </c>
      <c r="J1740" s="31" t="n">
        <v>0</v>
      </c>
      <c r="K1740" s="32" t="n">
        <v>0</v>
      </c>
      <c r="L1740" s="31" t="n">
        <v>0</v>
      </c>
      <c r="M1740" s="48" t="n"/>
      <c r="N1740" s="48" t="n"/>
      <c r="O1740" s="49" t="n"/>
      <c r="P1740" t="inlineStr">
        <is>
          <t>no NHL record - import or junior</t>
        </is>
      </c>
    </row>
    <row r="1741">
      <c r="A1741" s="47" t="inlineStr">
        <is>
          <t>☐</t>
        </is>
      </c>
      <c r="B1741" t="inlineStr">
        <is>
          <t>Niks Fenenko</t>
        </is>
      </c>
      <c r="C1741" t="inlineStr">
        <is>
          <t>(N/A)</t>
        </is>
      </c>
      <c r="D1741" t="inlineStr">
        <is>
          <t>F</t>
        </is>
      </c>
      <c r="E1741" t="n">
        <v>22</v>
      </c>
      <c r="F1741" t="n">
        <v>0</v>
      </c>
      <c r="G1741" t="inlineStr">
        <is>
          <t>YES</t>
        </is>
      </c>
      <c r="I1741" t="n">
        <v>0</v>
      </c>
      <c r="J1741" s="31" t="n">
        <v>0</v>
      </c>
      <c r="K1741" s="32" t="n">
        <v>0</v>
      </c>
      <c r="L1741" s="31" t="n">
        <v>0</v>
      </c>
      <c r="M1741" s="48" t="n"/>
      <c r="N1741" s="48" t="n"/>
      <c r="O1741" s="49" t="n"/>
      <c r="P1741" t="inlineStr">
        <is>
          <t>no NHL record - import or junior</t>
        </is>
      </c>
    </row>
    <row r="1742">
      <c r="A1742" s="47" t="inlineStr">
        <is>
          <t>☐</t>
        </is>
      </c>
      <c r="B1742" t="inlineStr">
        <is>
          <t>Nils Juntorp</t>
        </is>
      </c>
      <c r="C1742" t="inlineStr">
        <is>
          <t>CHI</t>
        </is>
      </c>
      <c r="D1742" t="inlineStr">
        <is>
          <t>F</t>
        </is>
      </c>
      <c r="E1742" t="n">
        <v>22</v>
      </c>
      <c r="F1742" t="n">
        <v>0</v>
      </c>
      <c r="G1742" t="inlineStr">
        <is>
          <t>YES</t>
        </is>
      </c>
      <c r="I1742" t="n">
        <v>0</v>
      </c>
      <c r="J1742" s="31" t="n">
        <v>0</v>
      </c>
      <c r="K1742" s="32" t="n">
        <v>0</v>
      </c>
      <c r="L1742" s="31" t="n">
        <v>0</v>
      </c>
      <c r="M1742" s="48" t="n"/>
      <c r="N1742" s="48" t="n"/>
      <c r="O1742" s="49" t="n"/>
    </row>
    <row r="1743">
      <c r="A1743" s="47" t="inlineStr">
        <is>
          <t>☐</t>
        </is>
      </c>
      <c r="B1743" t="inlineStr">
        <is>
          <t>Nils Wallstrom</t>
        </is>
      </c>
      <c r="C1743" t="inlineStr">
        <is>
          <t>(N/A)</t>
        </is>
      </c>
      <c r="D1743" t="inlineStr">
        <is>
          <t>G</t>
        </is>
      </c>
      <c r="E1743" t="n">
        <v>22</v>
      </c>
      <c r="F1743" t="n">
        <v>0</v>
      </c>
      <c r="G1743" t="inlineStr">
        <is>
          <t>YES</t>
        </is>
      </c>
      <c r="I1743" t="n">
        <v>0</v>
      </c>
      <c r="J1743" s="31" t="n">
        <v>0</v>
      </c>
      <c r="K1743" s="32" t="n">
        <v>0</v>
      </c>
      <c r="L1743" s="31" t="n">
        <v>0</v>
      </c>
      <c r="M1743" s="48" t="n"/>
      <c r="N1743" s="48" t="n"/>
      <c r="O1743" s="49" t="n"/>
      <c r="P1743" t="inlineStr">
        <is>
          <t>no NHL record - import or junior</t>
        </is>
      </c>
    </row>
    <row r="1744">
      <c r="A1744" s="47" t="inlineStr">
        <is>
          <t>☐</t>
        </is>
      </c>
      <c r="B1744" t="inlineStr">
        <is>
          <t>Noa Vali</t>
        </is>
      </c>
      <c r="C1744" t="inlineStr">
        <is>
          <t>(N/A)</t>
        </is>
      </c>
      <c r="D1744" t="inlineStr">
        <is>
          <t>G</t>
        </is>
      </c>
      <c r="E1744" t="n">
        <v>21</v>
      </c>
      <c r="F1744" t="n">
        <v>0</v>
      </c>
      <c r="G1744" t="inlineStr">
        <is>
          <t>YES</t>
        </is>
      </c>
      <c r="I1744" t="n">
        <v>0</v>
      </c>
      <c r="J1744" s="31" t="n">
        <v>0</v>
      </c>
      <c r="K1744" s="32" t="n">
        <v>0</v>
      </c>
      <c r="L1744" s="31" t="n">
        <v>0</v>
      </c>
      <c r="M1744" s="48" t="n"/>
      <c r="N1744" s="48" t="n"/>
      <c r="O1744" s="49" t="n"/>
      <c r="P1744" t="inlineStr">
        <is>
          <t>no NHL record - import or junior</t>
        </is>
      </c>
    </row>
    <row r="1745">
      <c r="A1745" s="47" t="inlineStr">
        <is>
          <t>☐</t>
        </is>
      </c>
      <c r="B1745" t="inlineStr">
        <is>
          <t>Noah Dorey</t>
        </is>
      </c>
      <c r="C1745" t="inlineStr">
        <is>
          <t>(N/A)</t>
        </is>
      </c>
      <c r="D1745" t="inlineStr">
        <is>
          <t>D</t>
        </is>
      </c>
      <c r="E1745" t="n">
        <v>23</v>
      </c>
      <c r="F1745" t="n">
        <v>0</v>
      </c>
      <c r="G1745" t="inlineStr">
        <is>
          <t>YES</t>
        </is>
      </c>
      <c r="I1745" t="n">
        <v>0</v>
      </c>
      <c r="J1745" s="31" t="n">
        <v>0</v>
      </c>
      <c r="K1745" s="32" t="n">
        <v>0</v>
      </c>
      <c r="L1745" s="31" t="n">
        <v>0</v>
      </c>
      <c r="M1745" s="48" t="n"/>
      <c r="N1745" s="48" t="n"/>
      <c r="O1745" s="49" t="n"/>
    </row>
    <row r="1746">
      <c r="A1746" s="47" t="inlineStr">
        <is>
          <t>☐</t>
        </is>
      </c>
      <c r="B1746" t="inlineStr">
        <is>
          <t>Noah Erliden</t>
        </is>
      </c>
      <c r="C1746" t="inlineStr">
        <is>
          <t>(N/A)</t>
        </is>
      </c>
      <c r="D1746" t="inlineStr">
        <is>
          <t>G</t>
        </is>
      </c>
      <c r="E1746" t="n">
        <v>21</v>
      </c>
      <c r="F1746" t="n">
        <v>0</v>
      </c>
      <c r="G1746" t="inlineStr">
        <is>
          <t>YES</t>
        </is>
      </c>
      <c r="I1746" t="n">
        <v>0</v>
      </c>
      <c r="J1746" s="31" t="n">
        <v>0</v>
      </c>
      <c r="K1746" s="32" t="n">
        <v>0</v>
      </c>
      <c r="L1746" s="31" t="n">
        <v>0</v>
      </c>
      <c r="M1746" s="48" t="n"/>
      <c r="N1746" s="48" t="n"/>
      <c r="O1746" s="49" t="n"/>
    </row>
    <row r="1747">
      <c r="A1747" s="47" t="inlineStr">
        <is>
          <t>☐</t>
        </is>
      </c>
      <c r="B1747" t="inlineStr">
        <is>
          <t>Noah Meier</t>
        </is>
      </c>
      <c r="C1747" t="inlineStr">
        <is>
          <t>(N/A)</t>
        </is>
      </c>
      <c r="D1747" t="inlineStr">
        <is>
          <t>D</t>
        </is>
      </c>
      <c r="E1747" t="n">
        <v>23</v>
      </c>
      <c r="F1747" t="n">
        <v>0</v>
      </c>
      <c r="G1747" t="inlineStr">
        <is>
          <t>YES</t>
        </is>
      </c>
      <c r="I1747" t="n">
        <v>0</v>
      </c>
      <c r="J1747" s="31" t="n">
        <v>0</v>
      </c>
      <c r="K1747" s="32" t="n">
        <v>0</v>
      </c>
      <c r="L1747" s="31" t="n">
        <v>0</v>
      </c>
      <c r="M1747" s="48" t="n"/>
      <c r="N1747" s="48" t="n"/>
      <c r="O1747" s="49" t="n"/>
      <c r="P1747" t="inlineStr">
        <is>
          <t>no NHL record - import or junior</t>
        </is>
      </c>
    </row>
    <row r="1748">
      <c r="A1748" s="47" t="inlineStr">
        <is>
          <t>☐</t>
        </is>
      </c>
      <c r="B1748" t="inlineStr">
        <is>
          <t>Noah Serdachny</t>
        </is>
      </c>
      <c r="C1748" t="inlineStr">
        <is>
          <t>(N/A)</t>
        </is>
      </c>
      <c r="D1748" t="inlineStr">
        <is>
          <t>F</t>
        </is>
      </c>
      <c r="E1748" t="n">
        <v>23</v>
      </c>
      <c r="F1748" t="n">
        <v>0</v>
      </c>
      <c r="G1748" t="inlineStr">
        <is>
          <t>YES</t>
        </is>
      </c>
      <c r="I1748" t="n">
        <v>0</v>
      </c>
      <c r="J1748" s="31" t="n">
        <v>0</v>
      </c>
      <c r="K1748" s="32" t="n">
        <v>0</v>
      </c>
      <c r="L1748" s="31" t="n">
        <v>0</v>
      </c>
      <c r="M1748" s="48" t="n"/>
      <c r="N1748" s="48" t="n"/>
      <c r="O1748" s="49" t="n"/>
      <c r="P1748" t="inlineStr">
        <is>
          <t>no NHL record - import or junior</t>
        </is>
      </c>
    </row>
    <row r="1749">
      <c r="A1749" s="47" t="inlineStr">
        <is>
          <t>☐</t>
        </is>
      </c>
      <c r="B1749" t="inlineStr">
        <is>
          <t>Noah Tegelaar</t>
        </is>
      </c>
      <c r="C1749" t="inlineStr">
        <is>
          <t>(N/A)</t>
        </is>
      </c>
      <c r="D1749" t="inlineStr">
        <is>
          <t>G</t>
        </is>
      </c>
      <c r="E1749" t="n">
        <v>19</v>
      </c>
      <c r="F1749" t="n">
        <v>0</v>
      </c>
      <c r="G1749" t="inlineStr">
        <is>
          <t>YES</t>
        </is>
      </c>
      <c r="I1749" t="n">
        <v>0</v>
      </c>
      <c r="J1749" s="31" t="n">
        <v>0</v>
      </c>
      <c r="K1749" s="32" t="n">
        <v>0</v>
      </c>
      <c r="L1749" s="31" t="n">
        <v>0</v>
      </c>
      <c r="M1749" s="48" t="n"/>
      <c r="N1749" s="48" t="n"/>
      <c r="O1749" s="49" t="n"/>
      <c r="P1749" t="inlineStr">
        <is>
          <t>no NHL record - import or junior</t>
        </is>
      </c>
    </row>
    <row r="1750">
      <c r="A1750" s="47" t="inlineStr">
        <is>
          <t>☐</t>
        </is>
      </c>
      <c r="B1750" t="inlineStr">
        <is>
          <t>Nolan Burke</t>
        </is>
      </c>
      <c r="C1750" t="inlineStr">
        <is>
          <t>(N/A)</t>
        </is>
      </c>
      <c r="D1750" t="inlineStr">
        <is>
          <t>F</t>
        </is>
      </c>
      <c r="E1750" t="n">
        <v>23</v>
      </c>
      <c r="F1750" t="n">
        <v>0</v>
      </c>
      <c r="G1750" t="inlineStr">
        <is>
          <t>YES</t>
        </is>
      </c>
      <c r="I1750" t="n">
        <v>0</v>
      </c>
      <c r="J1750" s="31" t="n">
        <v>0</v>
      </c>
      <c r="K1750" s="32" t="n">
        <v>0</v>
      </c>
      <c r="L1750" s="31" t="n">
        <v>0</v>
      </c>
      <c r="M1750" s="48" t="n"/>
      <c r="N1750" s="48" t="n"/>
      <c r="O1750" s="49" t="n"/>
    </row>
    <row r="1751">
      <c r="A1751" s="47" t="inlineStr">
        <is>
          <t>☐</t>
        </is>
      </c>
      <c r="B1751" t="inlineStr">
        <is>
          <t>Nolan Collins</t>
        </is>
      </c>
      <c r="C1751" t="inlineStr">
        <is>
          <t>PIT</t>
        </is>
      </c>
      <c r="D1751" t="inlineStr">
        <is>
          <t>D</t>
        </is>
      </c>
      <c r="E1751" t="n">
        <v>22</v>
      </c>
      <c r="F1751" t="n">
        <v>0</v>
      </c>
      <c r="G1751" t="inlineStr">
        <is>
          <t>YES</t>
        </is>
      </c>
      <c r="I1751" t="n">
        <v>0</v>
      </c>
      <c r="J1751" s="31" t="n">
        <v>0</v>
      </c>
      <c r="K1751" s="32" t="n">
        <v>0</v>
      </c>
      <c r="L1751" s="31" t="n">
        <v>0</v>
      </c>
      <c r="M1751" s="48" t="n"/>
      <c r="N1751" s="48" t="n"/>
      <c r="O1751" s="49" t="n"/>
    </row>
    <row r="1752">
      <c r="A1752" s="47" t="inlineStr">
        <is>
          <t>☐</t>
        </is>
      </c>
      <c r="B1752" t="inlineStr">
        <is>
          <t>Nolan Geerdes</t>
        </is>
      </c>
      <c r="C1752" t="inlineStr">
        <is>
          <t>(N/A)</t>
        </is>
      </c>
      <c r="D1752" t="inlineStr">
        <is>
          <t>D</t>
        </is>
      </c>
      <c r="E1752" t="n">
        <v>19</v>
      </c>
      <c r="F1752" t="n">
        <v>0</v>
      </c>
      <c r="G1752" t="inlineStr">
        <is>
          <t>YES</t>
        </is>
      </c>
      <c r="I1752" t="n">
        <v>0</v>
      </c>
      <c r="J1752" s="31" t="n">
        <v>0</v>
      </c>
      <c r="K1752" s="32" t="n">
        <v>0</v>
      </c>
      <c r="L1752" s="31" t="n">
        <v>0</v>
      </c>
      <c r="M1752" s="48" t="n"/>
      <c r="N1752" s="48" t="n"/>
      <c r="O1752" s="49" t="n"/>
    </row>
    <row r="1753">
      <c r="A1753" s="47" t="inlineStr">
        <is>
          <t>☐</t>
        </is>
      </c>
      <c r="B1753" t="inlineStr">
        <is>
          <t>Nolan Lalonde</t>
        </is>
      </c>
      <c r="C1753" t="inlineStr">
        <is>
          <t>CBJ</t>
        </is>
      </c>
      <c r="D1753" t="inlineStr">
        <is>
          <t>G</t>
        </is>
      </c>
      <c r="E1753" t="n">
        <v>22</v>
      </c>
      <c r="F1753" t="n">
        <v>0</v>
      </c>
      <c r="G1753" t="inlineStr">
        <is>
          <t>YES</t>
        </is>
      </c>
      <c r="I1753" t="n">
        <v>0</v>
      </c>
      <c r="J1753" s="31" t="n">
        <v>0</v>
      </c>
      <c r="K1753" s="32" t="n">
        <v>0</v>
      </c>
      <c r="L1753" s="31" t="n">
        <v>0</v>
      </c>
      <c r="M1753" s="48" t="n"/>
      <c r="N1753" s="48" t="n"/>
      <c r="O1753" s="49" t="n"/>
    </row>
    <row r="1754">
      <c r="A1754" s="47" t="inlineStr">
        <is>
          <t>☐</t>
        </is>
      </c>
      <c r="B1754" t="inlineStr">
        <is>
          <t>Norwin Panocha</t>
        </is>
      </c>
      <c r="C1754" t="inlineStr">
        <is>
          <t>BUF</t>
        </is>
      </c>
      <c r="D1754" t="inlineStr">
        <is>
          <t>D</t>
        </is>
      </c>
      <c r="E1754" t="n">
        <v>21</v>
      </c>
      <c r="F1754" t="n">
        <v>0</v>
      </c>
      <c r="G1754" t="inlineStr">
        <is>
          <t>YES</t>
        </is>
      </c>
      <c r="I1754" t="n">
        <v>0</v>
      </c>
      <c r="J1754" s="31" t="n">
        <v>0</v>
      </c>
      <c r="K1754" s="32" t="n">
        <v>0</v>
      </c>
      <c r="L1754" s="31" t="n">
        <v>0</v>
      </c>
      <c r="M1754" s="48" t="n"/>
      <c r="N1754" s="48" t="n"/>
      <c r="O1754" s="49" t="n"/>
    </row>
    <row r="1755">
      <c r="A1755" s="47" t="inlineStr">
        <is>
          <t>☐</t>
        </is>
      </c>
      <c r="B1755" t="inlineStr">
        <is>
          <t>Oasiz Wiesblatt</t>
        </is>
      </c>
      <c r="C1755" t="inlineStr">
        <is>
          <t>NSH</t>
        </is>
      </c>
      <c r="D1755" t="inlineStr">
        <is>
          <t>F</t>
        </is>
      </c>
      <c r="E1755" t="n">
        <v>22</v>
      </c>
      <c r="F1755" t="n">
        <v>0</v>
      </c>
      <c r="G1755" t="inlineStr">
        <is>
          <t>YES</t>
        </is>
      </c>
      <c r="I1755" t="n">
        <v>0</v>
      </c>
      <c r="J1755" s="31" t="n">
        <v>0</v>
      </c>
      <c r="K1755" s="32" t="n">
        <v>0</v>
      </c>
      <c r="L1755" s="31" t="n">
        <v>0</v>
      </c>
      <c r="M1755" s="48" t="n"/>
      <c r="N1755" s="48" t="n"/>
      <c r="O1755" s="49" t="n"/>
    </row>
    <row r="1756">
      <c r="A1756" s="47" t="inlineStr">
        <is>
          <t>☐</t>
        </is>
      </c>
      <c r="B1756" t="inlineStr">
        <is>
          <t>Oleg Maistrenko</t>
        </is>
      </c>
      <c r="C1756" t="inlineStr">
        <is>
          <t>(N/A)</t>
        </is>
      </c>
      <c r="D1756" t="inlineStr">
        <is>
          <t>F</t>
        </is>
      </c>
      <c r="E1756" t="n">
        <v>21</v>
      </c>
      <c r="F1756" t="n">
        <v>0</v>
      </c>
      <c r="G1756" t="inlineStr">
        <is>
          <t>YES</t>
        </is>
      </c>
      <c r="I1756" t="n">
        <v>0</v>
      </c>
      <c r="J1756" s="31" t="n">
        <v>0</v>
      </c>
      <c r="K1756" s="32" t="n">
        <v>0</v>
      </c>
      <c r="L1756" s="31" t="n">
        <v>0</v>
      </c>
      <c r="M1756" s="48" t="n"/>
      <c r="N1756" s="48" t="n"/>
      <c r="O1756" s="49" t="n"/>
      <c r="P1756" t="inlineStr">
        <is>
          <t>no NHL record - import or junior</t>
        </is>
      </c>
    </row>
    <row r="1757">
      <c r="A1757" s="47" t="inlineStr">
        <is>
          <t>☐</t>
        </is>
      </c>
      <c r="B1757" t="inlineStr">
        <is>
          <t>Oleksii Myklukha</t>
        </is>
      </c>
      <c r="C1757" t="inlineStr">
        <is>
          <t>(N/A)</t>
        </is>
      </c>
      <c r="D1757" t="inlineStr">
        <is>
          <t>F</t>
        </is>
      </c>
      <c r="E1757" t="n">
        <v>23</v>
      </c>
      <c r="F1757" t="n">
        <v>0</v>
      </c>
      <c r="G1757" t="inlineStr">
        <is>
          <t>YES</t>
        </is>
      </c>
      <c r="I1757" t="n">
        <v>0</v>
      </c>
      <c r="J1757" s="31" t="n">
        <v>0</v>
      </c>
      <c r="K1757" s="32" t="n">
        <v>0</v>
      </c>
      <c r="L1757" s="31" t="n">
        <v>0</v>
      </c>
      <c r="M1757" s="48" t="n"/>
      <c r="N1757" s="48" t="n"/>
      <c r="O1757" s="49" t="n"/>
      <c r="P1757" t="inlineStr">
        <is>
          <t>no NHL record - import or junior</t>
        </is>
      </c>
    </row>
    <row r="1758">
      <c r="A1758" s="47" t="inlineStr">
        <is>
          <t>☐</t>
        </is>
      </c>
      <c r="B1758" t="inlineStr">
        <is>
          <t>Oliver Dejbjerg Larsen</t>
        </is>
      </c>
      <c r="C1758" t="inlineStr">
        <is>
          <t>(N/A)</t>
        </is>
      </c>
      <c r="D1758" t="inlineStr">
        <is>
          <t>F</t>
        </is>
      </c>
      <c r="E1758" t="n">
        <v>19</v>
      </c>
      <c r="F1758" t="n">
        <v>0</v>
      </c>
      <c r="G1758" t="inlineStr">
        <is>
          <t>YES</t>
        </is>
      </c>
      <c r="I1758" t="n">
        <v>0</v>
      </c>
      <c r="J1758" s="31" t="n">
        <v>0</v>
      </c>
      <c r="K1758" s="32" t="n">
        <v>0</v>
      </c>
      <c r="L1758" s="31" t="n">
        <v>0</v>
      </c>
      <c r="M1758" s="48" t="n"/>
      <c r="N1758" s="48" t="n"/>
      <c r="O1758" s="49" t="n"/>
      <c r="P1758" t="inlineStr">
        <is>
          <t>no NHL record - import or junior</t>
        </is>
      </c>
    </row>
    <row r="1759">
      <c r="A1759" s="47" t="inlineStr">
        <is>
          <t>☐</t>
        </is>
      </c>
      <c r="B1759" t="inlineStr">
        <is>
          <t>Oliver Moberg</t>
        </is>
      </c>
      <c r="C1759" t="inlineStr">
        <is>
          <t>(N/A)</t>
        </is>
      </c>
      <c r="D1759" t="inlineStr">
        <is>
          <t>F</t>
        </is>
      </c>
      <c r="E1759" t="n">
        <v>23</v>
      </c>
      <c r="F1759" t="n">
        <v>0</v>
      </c>
      <c r="G1759" t="inlineStr">
        <is>
          <t>YES</t>
        </is>
      </c>
      <c r="I1759" t="n">
        <v>0</v>
      </c>
      <c r="J1759" s="31" t="n">
        <v>0</v>
      </c>
      <c r="K1759" s="32" t="n">
        <v>0</v>
      </c>
      <c r="L1759" s="31" t="n">
        <v>0</v>
      </c>
      <c r="M1759" s="48" t="n"/>
      <c r="N1759" s="48" t="n"/>
      <c r="O1759" s="49" t="n"/>
      <c r="P1759" t="inlineStr">
        <is>
          <t>no NHL record - import or junior</t>
        </is>
      </c>
    </row>
    <row r="1760">
      <c r="A1760" s="47" t="inlineStr">
        <is>
          <t>☐</t>
        </is>
      </c>
      <c r="B1760" t="inlineStr">
        <is>
          <t>Oliver Peer</t>
        </is>
      </c>
      <c r="C1760" t="inlineStr">
        <is>
          <t>(N/A)</t>
        </is>
      </c>
      <c r="D1760" t="inlineStr">
        <is>
          <t>F</t>
        </is>
      </c>
      <c r="E1760" t="n">
        <v>23</v>
      </c>
      <c r="F1760" t="n">
        <v>0</v>
      </c>
      <c r="G1760" t="inlineStr">
        <is>
          <t>YES</t>
        </is>
      </c>
      <c r="I1760" t="n">
        <v>0</v>
      </c>
      <c r="J1760" s="31" t="n">
        <v>0</v>
      </c>
      <c r="K1760" s="32" t="n">
        <v>0</v>
      </c>
      <c r="L1760" s="31" t="n">
        <v>0</v>
      </c>
      <c r="M1760" s="48" t="n"/>
      <c r="N1760" s="48" t="n"/>
      <c r="O1760" s="49" t="n"/>
    </row>
    <row r="1761">
      <c r="A1761" s="47" t="inlineStr">
        <is>
          <t>☐</t>
        </is>
      </c>
      <c r="B1761" t="inlineStr">
        <is>
          <t>Oliver Tulk</t>
        </is>
      </c>
      <c r="C1761" t="inlineStr">
        <is>
          <t>(N/A)</t>
        </is>
      </c>
      <c r="D1761" t="inlineStr">
        <is>
          <t>F</t>
        </is>
      </c>
      <c r="E1761" t="n">
        <v>21</v>
      </c>
      <c r="F1761" t="n">
        <v>0</v>
      </c>
      <c r="G1761" t="inlineStr">
        <is>
          <t>YES</t>
        </is>
      </c>
      <c r="I1761" t="n">
        <v>0</v>
      </c>
      <c r="J1761" s="31" t="n">
        <v>0</v>
      </c>
      <c r="K1761" s="32" t="n">
        <v>0</v>
      </c>
      <c r="L1761" s="31" t="n">
        <v>0</v>
      </c>
      <c r="M1761" s="48" t="n"/>
      <c r="N1761" s="48" t="n"/>
      <c r="O1761" s="49" t="n"/>
    </row>
    <row r="1762">
      <c r="A1762" s="47" t="inlineStr">
        <is>
          <t>☐</t>
        </is>
      </c>
      <c r="B1762" t="inlineStr">
        <is>
          <t>Oliver Turner</t>
        </is>
      </c>
      <c r="C1762" t="inlineStr">
        <is>
          <t>(N/A)</t>
        </is>
      </c>
      <c r="D1762" t="inlineStr">
        <is>
          <t>D</t>
        </is>
      </c>
      <c r="E1762" t="n">
        <v>19</v>
      </c>
      <c r="F1762" t="n">
        <v>0</v>
      </c>
      <c r="G1762" t="inlineStr">
        <is>
          <t>YES</t>
        </is>
      </c>
      <c r="I1762" t="n">
        <v>0</v>
      </c>
      <c r="J1762" s="31" t="n">
        <v>0</v>
      </c>
      <c r="K1762" s="32" t="n">
        <v>0</v>
      </c>
      <c r="L1762" s="31" t="n">
        <v>0</v>
      </c>
      <c r="M1762" s="48" t="n"/>
      <c r="N1762" s="48" t="n"/>
      <c r="O1762" s="49" t="n"/>
    </row>
    <row r="1763">
      <c r="A1763" s="47" t="inlineStr">
        <is>
          <t>☐</t>
        </is>
      </c>
      <c r="B1763" t="inlineStr">
        <is>
          <t>Olivier Groulx</t>
        </is>
      </c>
      <c r="C1763" t="inlineStr">
        <is>
          <t>(N/A)</t>
        </is>
      </c>
      <c r="D1763" t="inlineStr">
        <is>
          <t>F</t>
        </is>
      </c>
      <c r="E1763" t="n">
        <v>19</v>
      </c>
      <c r="F1763" t="n">
        <v>0</v>
      </c>
      <c r="G1763" t="inlineStr">
        <is>
          <t>YES</t>
        </is>
      </c>
      <c r="I1763" t="n">
        <v>0</v>
      </c>
      <c r="J1763" s="31" t="n">
        <v>0</v>
      </c>
      <c r="K1763" s="32" t="n">
        <v>0</v>
      </c>
      <c r="L1763" s="31" t="n">
        <v>0</v>
      </c>
      <c r="M1763" s="48" t="n"/>
      <c r="N1763" s="48" t="n"/>
      <c r="O1763" s="49" t="n"/>
      <c r="P1763" t="inlineStr">
        <is>
          <t>no NHL record - import or junior</t>
        </is>
      </c>
    </row>
    <row r="1764">
      <c r="A1764" s="47" t="inlineStr">
        <is>
          <t>☐</t>
        </is>
      </c>
      <c r="B1764" t="inlineStr">
        <is>
          <t>Oliwer Sjostrom</t>
        </is>
      </c>
      <c r="C1764" t="inlineStr">
        <is>
          <t>(N/A)</t>
        </is>
      </c>
      <c r="D1764" t="inlineStr">
        <is>
          <t>D</t>
        </is>
      </c>
      <c r="E1764" t="n">
        <v>19</v>
      </c>
      <c r="F1764" t="n">
        <v>0</v>
      </c>
      <c r="G1764" t="inlineStr">
        <is>
          <t>YES</t>
        </is>
      </c>
      <c r="I1764" t="n">
        <v>0</v>
      </c>
      <c r="J1764" s="31" t="n">
        <v>0</v>
      </c>
      <c r="K1764" s="32" t="n">
        <v>0</v>
      </c>
      <c r="L1764" s="31" t="n">
        <v>0</v>
      </c>
      <c r="M1764" s="48" t="n"/>
      <c r="N1764" s="48" t="n"/>
      <c r="O1764" s="49" t="n"/>
      <c r="P1764" t="inlineStr">
        <is>
          <t>no NHL record - import or junior</t>
        </is>
      </c>
    </row>
    <row r="1765">
      <c r="A1765" s="47" t="inlineStr">
        <is>
          <t>☐</t>
        </is>
      </c>
      <c r="B1765" t="inlineStr">
        <is>
          <t>Ondrej Molnar</t>
        </is>
      </c>
      <c r="C1765" t="inlineStr">
        <is>
          <t>(N/A)</t>
        </is>
      </c>
      <c r="D1765" t="inlineStr">
        <is>
          <t>F</t>
        </is>
      </c>
      <c r="E1765" t="n">
        <v>21</v>
      </c>
      <c r="F1765" t="n">
        <v>0</v>
      </c>
      <c r="G1765" t="inlineStr">
        <is>
          <t>YES</t>
        </is>
      </c>
      <c r="I1765" t="n">
        <v>0</v>
      </c>
      <c r="J1765" s="31" t="n">
        <v>0</v>
      </c>
      <c r="K1765" s="32" t="n">
        <v>0</v>
      </c>
      <c r="L1765" s="31" t="n">
        <v>0</v>
      </c>
      <c r="M1765" s="48" t="n"/>
      <c r="N1765" s="48" t="n"/>
      <c r="O1765" s="49" t="n"/>
      <c r="P1765" t="inlineStr">
        <is>
          <t>no NHL record - import or junior</t>
        </is>
      </c>
    </row>
    <row r="1766">
      <c r="A1766" s="47" t="inlineStr">
        <is>
          <t>☐</t>
        </is>
      </c>
      <c r="B1766" t="inlineStr">
        <is>
          <t>Ondrej Stebetak</t>
        </is>
      </c>
      <c r="C1766" t="inlineStr">
        <is>
          <t>(N/A)</t>
        </is>
      </c>
      <c r="D1766" t="inlineStr">
        <is>
          <t>G</t>
        </is>
      </c>
      <c r="E1766" t="n">
        <v>19</v>
      </c>
      <c r="F1766" t="n">
        <v>0</v>
      </c>
      <c r="G1766" t="inlineStr">
        <is>
          <t>YES</t>
        </is>
      </c>
      <c r="I1766" t="n">
        <v>0</v>
      </c>
      <c r="J1766" s="31" t="n">
        <v>0</v>
      </c>
      <c r="K1766" s="32" t="n">
        <v>0</v>
      </c>
      <c r="L1766" s="31" t="n">
        <v>0</v>
      </c>
      <c r="M1766" s="48" t="n"/>
      <c r="N1766" s="48" t="n"/>
      <c r="O1766" s="49" t="n"/>
    </row>
    <row r="1767">
      <c r="A1767" s="47" t="inlineStr">
        <is>
          <t>☐</t>
        </is>
      </c>
      <c r="B1767" t="inlineStr">
        <is>
          <t>Onni Leppanen</t>
        </is>
      </c>
      <c r="C1767" t="inlineStr">
        <is>
          <t>(N/A)</t>
        </is>
      </c>
      <c r="D1767" t="inlineStr">
        <is>
          <t>F</t>
        </is>
      </c>
      <c r="E1767" t="n">
        <v>22</v>
      </c>
      <c r="F1767" t="n">
        <v>0</v>
      </c>
      <c r="G1767" t="inlineStr">
        <is>
          <t>YES</t>
        </is>
      </c>
      <c r="I1767" t="n">
        <v>0</v>
      </c>
      <c r="J1767" s="31" t="n">
        <v>0</v>
      </c>
      <c r="K1767" s="32" t="n">
        <v>0</v>
      </c>
      <c r="L1767" s="31" t="n">
        <v>0</v>
      </c>
      <c r="M1767" s="48" t="n"/>
      <c r="N1767" s="48" t="n"/>
      <c r="O1767" s="49" t="n"/>
    </row>
    <row r="1768">
      <c r="A1768" s="47" t="inlineStr">
        <is>
          <t>☐</t>
        </is>
      </c>
      <c r="B1768" t="inlineStr">
        <is>
          <t>Oscar Plandowski</t>
        </is>
      </c>
      <c r="C1768" t="inlineStr">
        <is>
          <t>(N/A)</t>
        </is>
      </c>
      <c r="D1768" t="inlineStr">
        <is>
          <t>D</t>
        </is>
      </c>
      <c r="E1768" t="n">
        <v>23</v>
      </c>
      <c r="F1768" t="n">
        <v>0</v>
      </c>
      <c r="G1768" t="inlineStr">
        <is>
          <t>YES</t>
        </is>
      </c>
      <c r="I1768" t="n">
        <v>0</v>
      </c>
      <c r="J1768" s="31" t="n">
        <v>0</v>
      </c>
      <c r="K1768" s="32" t="n">
        <v>0</v>
      </c>
      <c r="L1768" s="31" t="n">
        <v>0</v>
      </c>
      <c r="M1768" s="48" t="n"/>
      <c r="N1768" s="48" t="n"/>
      <c r="O1768" s="49" t="n"/>
    </row>
    <row r="1769">
      <c r="A1769" s="47" t="inlineStr">
        <is>
          <t>☐</t>
        </is>
      </c>
      <c r="B1769" t="inlineStr">
        <is>
          <t>Oskar Asplund</t>
        </is>
      </c>
      <c r="C1769" t="inlineStr">
        <is>
          <t>(N/A)</t>
        </is>
      </c>
      <c r="D1769" t="inlineStr">
        <is>
          <t>D</t>
        </is>
      </c>
      <c r="E1769" t="n">
        <v>22</v>
      </c>
      <c r="F1769" t="n">
        <v>0</v>
      </c>
      <c r="G1769" t="inlineStr">
        <is>
          <t>YES</t>
        </is>
      </c>
      <c r="I1769" t="n">
        <v>0</v>
      </c>
      <c r="J1769" s="31" t="n">
        <v>0</v>
      </c>
      <c r="K1769" s="32" t="n">
        <v>0</v>
      </c>
      <c r="L1769" s="31" t="n">
        <v>0</v>
      </c>
      <c r="M1769" s="48" t="n"/>
      <c r="N1769" s="48" t="n"/>
      <c r="O1769" s="49" t="n"/>
      <c r="P1769" t="inlineStr">
        <is>
          <t>no NHL record - import or junior</t>
        </is>
      </c>
    </row>
    <row r="1770">
      <c r="A1770" s="47" t="inlineStr">
        <is>
          <t>☐</t>
        </is>
      </c>
      <c r="B1770" t="inlineStr">
        <is>
          <t>Oskar Blomgren</t>
        </is>
      </c>
      <c r="C1770" t="inlineStr">
        <is>
          <t>(N/A)</t>
        </is>
      </c>
      <c r="D1770" t="inlineStr">
        <is>
          <t>G</t>
        </is>
      </c>
      <c r="E1770" t="n">
        <v>21</v>
      </c>
      <c r="F1770" t="n">
        <v>0</v>
      </c>
      <c r="G1770" t="inlineStr">
        <is>
          <t>YES</t>
        </is>
      </c>
      <c r="I1770" t="n">
        <v>0</v>
      </c>
      <c r="J1770" s="31" t="n">
        <v>0</v>
      </c>
      <c r="K1770" s="32" t="n">
        <v>0</v>
      </c>
      <c r="L1770" s="31" t="n">
        <v>0</v>
      </c>
      <c r="M1770" s="48" t="n"/>
      <c r="N1770" s="48" t="n"/>
      <c r="O1770" s="49" t="n"/>
      <c r="P1770" t="inlineStr">
        <is>
          <t>no NHL record - import or junior</t>
        </is>
      </c>
    </row>
    <row r="1771">
      <c r="A1771" s="47" t="inlineStr">
        <is>
          <t>☐</t>
        </is>
      </c>
      <c r="B1771" t="inlineStr">
        <is>
          <t>Oskar Kind Bakkevig</t>
        </is>
      </c>
      <c r="C1771" t="inlineStr">
        <is>
          <t>(N/A)</t>
        </is>
      </c>
      <c r="D1771" t="inlineStr">
        <is>
          <t>F</t>
        </is>
      </c>
      <c r="E1771" t="n">
        <v>22</v>
      </c>
      <c r="F1771" t="n">
        <v>0</v>
      </c>
      <c r="G1771" t="inlineStr">
        <is>
          <t>YES</t>
        </is>
      </c>
      <c r="I1771" t="n">
        <v>0</v>
      </c>
      <c r="J1771" s="31" t="n">
        <v>0</v>
      </c>
      <c r="K1771" s="32" t="n">
        <v>0</v>
      </c>
      <c r="L1771" s="31" t="n">
        <v>0</v>
      </c>
      <c r="M1771" s="48" t="n"/>
      <c r="N1771" s="48" t="n"/>
      <c r="O1771" s="49" t="n"/>
      <c r="P1771" t="inlineStr">
        <is>
          <t>no NHL record - import or junior</t>
        </is>
      </c>
    </row>
    <row r="1772">
      <c r="A1772" s="47" t="inlineStr">
        <is>
          <t>☐</t>
        </is>
      </c>
      <c r="B1772" t="inlineStr">
        <is>
          <t>Oskar Wahlberg</t>
        </is>
      </c>
      <c r="C1772" t="inlineStr">
        <is>
          <t>(N/A)</t>
        </is>
      </c>
      <c r="D1772" t="inlineStr">
        <is>
          <t>D</t>
        </is>
      </c>
      <c r="E1772" t="n">
        <v>21</v>
      </c>
      <c r="F1772" t="n">
        <v>0</v>
      </c>
      <c r="G1772" t="inlineStr">
        <is>
          <t>YES</t>
        </is>
      </c>
      <c r="I1772" t="n">
        <v>0</v>
      </c>
      <c r="J1772" s="31" t="n">
        <v>0</v>
      </c>
      <c r="K1772" s="32" t="n">
        <v>0</v>
      </c>
      <c r="L1772" s="31" t="n">
        <v>0</v>
      </c>
      <c r="M1772" s="48" t="n"/>
      <c r="N1772" s="48" t="n"/>
      <c r="O1772" s="49" t="n"/>
    </row>
    <row r="1773">
      <c r="A1773" s="47" t="inlineStr">
        <is>
          <t>☐</t>
        </is>
      </c>
      <c r="B1773" t="inlineStr">
        <is>
          <t>Ossi Tukio</t>
        </is>
      </c>
      <c r="C1773" t="inlineStr">
        <is>
          <t>(N/A)</t>
        </is>
      </c>
      <c r="D1773" t="inlineStr">
        <is>
          <t>D</t>
        </is>
      </c>
      <c r="E1773" t="n">
        <v>18</v>
      </c>
      <c r="F1773" t="n">
        <v>0</v>
      </c>
      <c r="G1773" t="inlineStr">
        <is>
          <t>YES</t>
        </is>
      </c>
      <c r="I1773" t="n">
        <v>0</v>
      </c>
      <c r="J1773" s="31" t="n">
        <v>0</v>
      </c>
      <c r="K1773" s="32" t="n">
        <v>0</v>
      </c>
      <c r="L1773" s="31" t="n">
        <v>0</v>
      </c>
      <c r="M1773" s="48" t="n"/>
      <c r="N1773" s="48" t="n"/>
      <c r="O1773" s="49" t="n"/>
      <c r="P1773" t="inlineStr">
        <is>
          <t>no NHL record - import or junior</t>
        </is>
      </c>
    </row>
    <row r="1774">
      <c r="A1774" s="47" t="inlineStr">
        <is>
          <t>☐</t>
        </is>
      </c>
      <c r="B1774" t="inlineStr">
        <is>
          <t>Otto Hokkanen</t>
        </is>
      </c>
      <c r="C1774" t="inlineStr">
        <is>
          <t>(N/A)</t>
        </is>
      </c>
      <c r="D1774" t="inlineStr">
        <is>
          <t>F</t>
        </is>
      </c>
      <c r="E1774" t="n">
        <v>22</v>
      </c>
      <c r="F1774" t="n">
        <v>0</v>
      </c>
      <c r="G1774" t="inlineStr">
        <is>
          <t>YES</t>
        </is>
      </c>
      <c r="I1774" t="n">
        <v>0</v>
      </c>
      <c r="J1774" s="31" t="n">
        <v>0</v>
      </c>
      <c r="K1774" s="32" t="n">
        <v>0</v>
      </c>
      <c r="L1774" s="31" t="n">
        <v>0</v>
      </c>
      <c r="M1774" s="48" t="n"/>
      <c r="N1774" s="48" t="n"/>
      <c r="O1774" s="49" t="n"/>
      <c r="P1774" t="inlineStr">
        <is>
          <t>no NHL record - import or junior</t>
        </is>
      </c>
    </row>
    <row r="1775">
      <c r="A1775" s="47" t="inlineStr">
        <is>
          <t>☐</t>
        </is>
      </c>
      <c r="B1775" t="inlineStr">
        <is>
          <t>Owen Allard</t>
        </is>
      </c>
      <c r="C1775" t="inlineStr">
        <is>
          <t>UTA</t>
        </is>
      </c>
      <c r="D1775" t="inlineStr">
        <is>
          <t>F</t>
        </is>
      </c>
      <c r="E1775" t="n">
        <v>22</v>
      </c>
      <c r="F1775" t="n">
        <v>0</v>
      </c>
      <c r="G1775" t="inlineStr">
        <is>
          <t>YES</t>
        </is>
      </c>
      <c r="I1775" t="n">
        <v>0</v>
      </c>
      <c r="J1775" s="31" t="n">
        <v>0</v>
      </c>
      <c r="K1775" s="32" t="n">
        <v>0</v>
      </c>
      <c r="L1775" s="31" t="n">
        <v>0</v>
      </c>
      <c r="M1775" s="48" t="n"/>
      <c r="N1775" s="48" t="n"/>
      <c r="O1775" s="49" t="n"/>
    </row>
    <row r="1776">
      <c r="A1776" s="47" t="inlineStr">
        <is>
          <t>☐</t>
        </is>
      </c>
      <c r="B1776" t="inlineStr">
        <is>
          <t>Owen Bartoszkiewicz</t>
        </is>
      </c>
      <c r="C1776" t="inlineStr">
        <is>
          <t>(N/A)</t>
        </is>
      </c>
      <c r="D1776" t="inlineStr">
        <is>
          <t>G</t>
        </is>
      </c>
      <c r="E1776" t="n">
        <v>23</v>
      </c>
      <c r="F1776" t="n">
        <v>0</v>
      </c>
      <c r="G1776" t="inlineStr">
        <is>
          <t>YES</t>
        </is>
      </c>
      <c r="I1776" t="n">
        <v>0</v>
      </c>
      <c r="J1776" s="31" t="n">
        <v>0</v>
      </c>
      <c r="K1776" s="32" t="n">
        <v>0</v>
      </c>
      <c r="L1776" s="31" t="n">
        <v>0</v>
      </c>
      <c r="M1776" s="48" t="n"/>
      <c r="N1776" s="48" t="n"/>
      <c r="O1776" s="49" t="n"/>
      <c r="P1776" t="inlineStr">
        <is>
          <t>no NHL record - import or junior</t>
        </is>
      </c>
    </row>
    <row r="1777">
      <c r="A1777" s="47" t="inlineStr">
        <is>
          <t>☐</t>
        </is>
      </c>
      <c r="B1777" t="inlineStr">
        <is>
          <t>Owen Conrad</t>
        </is>
      </c>
      <c r="C1777" t="inlineStr">
        <is>
          <t>TOR</t>
        </is>
      </c>
      <c r="D1777" t="inlineStr">
        <is>
          <t>D</t>
        </is>
      </c>
      <c r="E1777" t="n">
        <v>19</v>
      </c>
      <c r="F1777" t="n">
        <v>0</v>
      </c>
      <c r="G1777" t="inlineStr">
        <is>
          <t>YES</t>
        </is>
      </c>
      <c r="I1777" t="n">
        <v>0</v>
      </c>
      <c r="J1777" s="31" t="n">
        <v>0</v>
      </c>
      <c r="K1777" s="32" t="n">
        <v>0</v>
      </c>
      <c r="L1777" s="31" t="n">
        <v>0</v>
      </c>
      <c r="M1777" s="48" t="n"/>
      <c r="N1777" s="48" t="n"/>
      <c r="O1777" s="49" t="n"/>
    </row>
    <row r="1778">
      <c r="A1778" s="47" t="inlineStr">
        <is>
          <t>☐</t>
        </is>
      </c>
      <c r="B1778" t="inlineStr">
        <is>
          <t>Owen Flores</t>
        </is>
      </c>
      <c r="C1778" t="inlineStr">
        <is>
          <t>NSH</t>
        </is>
      </c>
      <c r="D1778" t="inlineStr">
        <is>
          <t>G</t>
        </is>
      </c>
      <c r="E1778" t="n">
        <v>22</v>
      </c>
      <c r="F1778" t="n">
        <v>0</v>
      </c>
      <c r="G1778" t="inlineStr">
        <is>
          <t>YES</t>
        </is>
      </c>
      <c r="I1778" t="n">
        <v>0</v>
      </c>
      <c r="J1778" s="31" t="n">
        <v>0</v>
      </c>
      <c r="K1778" s="32" t="n">
        <v>0</v>
      </c>
      <c r="L1778" s="31" t="n">
        <v>0</v>
      </c>
      <c r="M1778" s="48" t="n"/>
      <c r="N1778" s="48" t="n"/>
      <c r="O1778" s="49" t="n"/>
    </row>
    <row r="1779">
      <c r="A1779" s="47" t="inlineStr">
        <is>
          <t>☐</t>
        </is>
      </c>
      <c r="B1779" t="inlineStr">
        <is>
          <t>Owen Mehlenbacher</t>
        </is>
      </c>
      <c r="C1779" t="inlineStr">
        <is>
          <t>DET</t>
        </is>
      </c>
      <c r="D1779" t="inlineStr">
        <is>
          <t>F</t>
        </is>
      </c>
      <c r="E1779" t="n">
        <v>22</v>
      </c>
      <c r="F1779" t="n">
        <v>0</v>
      </c>
      <c r="G1779" t="inlineStr">
        <is>
          <t>YES</t>
        </is>
      </c>
      <c r="I1779" t="n">
        <v>0</v>
      </c>
      <c r="J1779" s="31" t="n">
        <v>0</v>
      </c>
      <c r="K1779" s="32" t="n">
        <v>0</v>
      </c>
      <c r="L1779" s="31" t="n">
        <v>0</v>
      </c>
      <c r="M1779" s="48" t="n"/>
      <c r="N1779" s="48" t="n"/>
      <c r="O1779" s="49" t="n"/>
    </row>
    <row r="1780">
      <c r="A1780" s="47" t="inlineStr">
        <is>
          <t>☐</t>
        </is>
      </c>
      <c r="B1780" t="inlineStr">
        <is>
          <t>Owen Murray</t>
        </is>
      </c>
      <c r="C1780" t="inlineStr">
        <is>
          <t>(N/A)</t>
        </is>
      </c>
      <c r="D1780" t="inlineStr">
        <is>
          <t>D</t>
        </is>
      </c>
      <c r="E1780" t="n">
        <v>23</v>
      </c>
      <c r="F1780" t="n">
        <v>0</v>
      </c>
      <c r="G1780" t="inlineStr">
        <is>
          <t>YES</t>
        </is>
      </c>
      <c r="I1780" t="n">
        <v>0</v>
      </c>
      <c r="J1780" s="31" t="n">
        <v>0</v>
      </c>
      <c r="K1780" s="32" t="n">
        <v>0</v>
      </c>
      <c r="L1780" s="31" t="n">
        <v>0</v>
      </c>
      <c r="M1780" s="48" t="n"/>
      <c r="N1780" s="48" t="n"/>
      <c r="O1780" s="49" t="n"/>
    </row>
    <row r="1781">
      <c r="A1781" s="47" t="inlineStr">
        <is>
          <t>☐</t>
        </is>
      </c>
      <c r="B1781" t="inlineStr">
        <is>
          <t>Pano Fimis</t>
        </is>
      </c>
      <c r="C1781" t="inlineStr">
        <is>
          <t>(N/A)</t>
        </is>
      </c>
      <c r="D1781" t="inlineStr">
        <is>
          <t>F</t>
        </is>
      </c>
      <c r="E1781" t="n">
        <v>22</v>
      </c>
      <c r="F1781" t="n">
        <v>0</v>
      </c>
      <c r="G1781" t="inlineStr">
        <is>
          <t>YES</t>
        </is>
      </c>
      <c r="I1781" t="n">
        <v>0</v>
      </c>
      <c r="J1781" s="31" t="n">
        <v>0</v>
      </c>
      <c r="K1781" s="32" t="n">
        <v>0</v>
      </c>
      <c r="L1781" s="31" t="n">
        <v>0</v>
      </c>
      <c r="M1781" s="48" t="n"/>
      <c r="N1781" s="48" t="n"/>
      <c r="O1781" s="49" t="n"/>
    </row>
    <row r="1782">
      <c r="A1782" s="47" t="inlineStr">
        <is>
          <t>☐</t>
        </is>
      </c>
      <c r="B1782" t="inlineStr">
        <is>
          <t>Parker Murray</t>
        </is>
      </c>
      <c r="C1782" t="inlineStr">
        <is>
          <t>(N/A)</t>
        </is>
      </c>
      <c r="D1782" t="inlineStr">
        <is>
          <t>F</t>
        </is>
      </c>
      <c r="E1782" t="n">
        <v>22</v>
      </c>
      <c r="F1782" t="n">
        <v>0</v>
      </c>
      <c r="G1782" t="inlineStr">
        <is>
          <t>YES</t>
        </is>
      </c>
      <c r="I1782" t="n">
        <v>0</v>
      </c>
      <c r="J1782" s="31" t="n">
        <v>0</v>
      </c>
      <c r="K1782" s="32" t="n">
        <v>0</v>
      </c>
      <c r="L1782" s="31" t="n">
        <v>0</v>
      </c>
      <c r="M1782" s="48" t="n"/>
      <c r="N1782" s="48" t="n"/>
      <c r="O1782" s="49" t="n"/>
      <c r="P1782" t="inlineStr">
        <is>
          <t>no NHL record - import or junior</t>
        </is>
      </c>
    </row>
    <row r="1783">
      <c r="A1783" s="47" t="inlineStr">
        <is>
          <t>☐</t>
        </is>
      </c>
      <c r="B1783" t="inlineStr">
        <is>
          <t>Parker Vaughan</t>
        </is>
      </c>
      <c r="C1783" t="inlineStr">
        <is>
          <t>(N/A)</t>
        </is>
      </c>
      <c r="D1783" t="inlineStr">
        <is>
          <t>F</t>
        </is>
      </c>
      <c r="E1783" t="n">
        <v>18</v>
      </c>
      <c r="F1783" t="n">
        <v>0</v>
      </c>
      <c r="G1783" t="inlineStr">
        <is>
          <t>YES</t>
        </is>
      </c>
      <c r="I1783" t="n">
        <v>0</v>
      </c>
      <c r="J1783" s="31" t="n">
        <v>0</v>
      </c>
      <c r="K1783" s="32" t="n">
        <v>0</v>
      </c>
      <c r="L1783" s="31" t="n">
        <v>0</v>
      </c>
      <c r="M1783" s="48" t="n"/>
      <c r="N1783" s="48" t="n"/>
      <c r="O1783" s="49" t="n"/>
    </row>
    <row r="1784">
      <c r="A1784" s="47" t="inlineStr">
        <is>
          <t>☐</t>
        </is>
      </c>
      <c r="B1784" t="inlineStr">
        <is>
          <t>Pasquale Zito</t>
        </is>
      </c>
      <c r="C1784" t="inlineStr">
        <is>
          <t>(N/A)</t>
        </is>
      </c>
      <c r="D1784" t="inlineStr">
        <is>
          <t>F</t>
        </is>
      </c>
      <c r="E1784" t="n">
        <v>23</v>
      </c>
      <c r="F1784" t="n">
        <v>0</v>
      </c>
      <c r="G1784" t="inlineStr">
        <is>
          <t>YES</t>
        </is>
      </c>
      <c r="I1784" t="n">
        <v>0</v>
      </c>
      <c r="J1784" s="31" t="n">
        <v>0</v>
      </c>
      <c r="K1784" s="32" t="n">
        <v>0</v>
      </c>
      <c r="L1784" s="31" t="n">
        <v>0</v>
      </c>
      <c r="M1784" s="48" t="n"/>
      <c r="N1784" s="48" t="n"/>
      <c r="O1784" s="49" t="n"/>
    </row>
    <row r="1785">
      <c r="A1785" s="47" t="inlineStr">
        <is>
          <t>☐</t>
        </is>
      </c>
      <c r="B1785" t="inlineStr">
        <is>
          <t>Patrick Leaver</t>
        </is>
      </c>
      <c r="C1785" t="inlineStr">
        <is>
          <t>(N/A)</t>
        </is>
      </c>
      <c r="D1785" t="inlineStr">
        <is>
          <t>G</t>
        </is>
      </c>
      <c r="E1785" t="n">
        <v>23</v>
      </c>
      <c r="F1785" t="n">
        <v>0</v>
      </c>
      <c r="G1785" t="inlineStr">
        <is>
          <t>YES</t>
        </is>
      </c>
      <c r="I1785" t="n">
        <v>0</v>
      </c>
      <c r="J1785" s="31" t="n">
        <v>0</v>
      </c>
      <c r="K1785" s="32" t="n">
        <v>0</v>
      </c>
      <c r="L1785" s="31" t="n">
        <v>0</v>
      </c>
      <c r="M1785" s="48" t="n"/>
      <c r="N1785" s="48" t="n"/>
      <c r="O1785" s="49" t="n"/>
      <c r="P1785" t="inlineStr">
        <is>
          <t>no NHL record - import or junior</t>
        </is>
      </c>
    </row>
    <row r="1786">
      <c r="A1786" s="47" t="inlineStr">
        <is>
          <t>☐</t>
        </is>
      </c>
      <c r="B1786" t="inlineStr">
        <is>
          <t>Patrick Quinlan</t>
        </is>
      </c>
      <c r="C1786" t="inlineStr">
        <is>
          <t>(N/A)</t>
        </is>
      </c>
      <c r="D1786" t="inlineStr">
        <is>
          <t>G</t>
        </is>
      </c>
      <c r="E1786" t="n">
        <v>19</v>
      </c>
      <c r="F1786" t="n">
        <v>0</v>
      </c>
      <c r="G1786" t="inlineStr">
        <is>
          <t>YES</t>
        </is>
      </c>
      <c r="I1786" t="n">
        <v>0</v>
      </c>
      <c r="J1786" s="31" t="n">
        <v>0</v>
      </c>
      <c r="K1786" s="32" t="n">
        <v>0</v>
      </c>
      <c r="L1786" s="31" t="n">
        <v>0</v>
      </c>
      <c r="M1786" s="48" t="n"/>
      <c r="N1786" s="48" t="n"/>
      <c r="O1786" s="49" t="n"/>
      <c r="P1786" t="inlineStr">
        <is>
          <t>no NHL record - import or junior</t>
        </is>
      </c>
    </row>
    <row r="1787">
      <c r="A1787" s="47" t="inlineStr">
        <is>
          <t>☐</t>
        </is>
      </c>
      <c r="B1787" t="inlineStr">
        <is>
          <t>Patrik Juhola</t>
        </is>
      </c>
      <c r="C1787" t="inlineStr">
        <is>
          <t>(N/A)</t>
        </is>
      </c>
      <c r="D1787" t="inlineStr">
        <is>
          <t>F</t>
        </is>
      </c>
      <c r="E1787" t="n">
        <v>22</v>
      </c>
      <c r="F1787" t="n">
        <v>0</v>
      </c>
      <c r="G1787" t="inlineStr">
        <is>
          <t>YES</t>
        </is>
      </c>
      <c r="I1787" t="n">
        <v>0</v>
      </c>
      <c r="J1787" s="31" t="n">
        <v>0</v>
      </c>
      <c r="K1787" s="32" t="n">
        <v>0</v>
      </c>
      <c r="L1787" s="31" t="n">
        <v>0</v>
      </c>
      <c r="M1787" s="48" t="n"/>
      <c r="N1787" s="48" t="n"/>
      <c r="O1787" s="49" t="n"/>
      <c r="P1787" t="inlineStr">
        <is>
          <t>no NHL record - import or junior</t>
        </is>
      </c>
    </row>
    <row r="1788">
      <c r="A1788" s="47" t="inlineStr">
        <is>
          <t>☐</t>
        </is>
      </c>
      <c r="B1788" t="inlineStr">
        <is>
          <t>Patrik Kerkola</t>
        </is>
      </c>
      <c r="C1788" t="inlineStr">
        <is>
          <t>(N/A)</t>
        </is>
      </c>
      <c r="D1788" t="inlineStr">
        <is>
          <t>G</t>
        </is>
      </c>
      <c r="E1788" t="n">
        <v>19</v>
      </c>
      <c r="F1788" t="n">
        <v>0</v>
      </c>
      <c r="G1788" t="inlineStr">
        <is>
          <t>YES</t>
        </is>
      </c>
      <c r="I1788" t="n">
        <v>0</v>
      </c>
      <c r="J1788" s="31" t="n">
        <v>0</v>
      </c>
      <c r="K1788" s="32" t="n">
        <v>0</v>
      </c>
      <c r="L1788" s="31" t="n">
        <v>0</v>
      </c>
      <c r="M1788" s="48" t="n"/>
      <c r="N1788" s="48" t="n"/>
      <c r="O1788" s="49" t="n"/>
      <c r="P1788" t="inlineStr">
        <is>
          <t>no NHL record - import or junior</t>
        </is>
      </c>
    </row>
    <row r="1789">
      <c r="A1789" s="47" t="inlineStr">
        <is>
          <t>☐</t>
        </is>
      </c>
      <c r="B1789" t="inlineStr">
        <is>
          <t>Patriks Berzins</t>
        </is>
      </c>
      <c r="C1789" t="inlineStr">
        <is>
          <t>(N/A)</t>
        </is>
      </c>
      <c r="D1789" t="inlineStr">
        <is>
          <t>G</t>
        </is>
      </c>
      <c r="E1789" t="n">
        <v>23</v>
      </c>
      <c r="F1789" t="n">
        <v>0</v>
      </c>
      <c r="G1789" t="inlineStr">
        <is>
          <t>YES</t>
        </is>
      </c>
      <c r="I1789" t="n">
        <v>0</v>
      </c>
      <c r="J1789" s="31" t="n">
        <v>0</v>
      </c>
      <c r="K1789" s="32" t="n">
        <v>0</v>
      </c>
      <c r="L1789" s="31" t="n">
        <v>0</v>
      </c>
      <c r="M1789" s="48" t="n"/>
      <c r="N1789" s="48" t="n"/>
      <c r="O1789" s="49" t="n"/>
      <c r="P1789" t="inlineStr">
        <is>
          <t>no NHL record - import or junior</t>
        </is>
      </c>
    </row>
    <row r="1790">
      <c r="A1790" s="47" t="inlineStr">
        <is>
          <t>☐</t>
        </is>
      </c>
      <c r="B1790" t="inlineStr">
        <is>
          <t>Patryk Zubek</t>
        </is>
      </c>
      <c r="C1790" t="inlineStr">
        <is>
          <t>(N/A)</t>
        </is>
      </c>
      <c r="D1790" t="inlineStr">
        <is>
          <t>D</t>
        </is>
      </c>
      <c r="E1790" t="n">
        <v>19</v>
      </c>
      <c r="F1790" t="n">
        <v>0</v>
      </c>
      <c r="G1790" t="inlineStr">
        <is>
          <t>YES</t>
        </is>
      </c>
      <c r="I1790" t="n">
        <v>0</v>
      </c>
      <c r="J1790" s="31" t="n">
        <v>0</v>
      </c>
      <c r="K1790" s="32" t="n">
        <v>0</v>
      </c>
      <c r="L1790" s="31" t="n">
        <v>0</v>
      </c>
      <c r="M1790" s="48" t="n"/>
      <c r="N1790" s="48" t="n"/>
      <c r="O1790" s="49" t="n"/>
      <c r="P1790" t="inlineStr">
        <is>
          <t>no NHL record - import or junior</t>
        </is>
      </c>
    </row>
    <row r="1791">
      <c r="A1791" s="47" t="inlineStr">
        <is>
          <t>☐</t>
        </is>
      </c>
      <c r="B1791" t="inlineStr">
        <is>
          <t>Paul Christopoulos</t>
        </is>
      </c>
      <c r="C1791" t="inlineStr">
        <is>
          <t>(N/A)</t>
        </is>
      </c>
      <c r="D1791" t="inlineStr">
        <is>
          <t>D</t>
        </is>
      </c>
      <c r="E1791" t="n">
        <v>23</v>
      </c>
      <c r="F1791" t="n">
        <v>0</v>
      </c>
      <c r="G1791" t="inlineStr">
        <is>
          <t>YES</t>
        </is>
      </c>
      <c r="I1791" t="n">
        <v>0</v>
      </c>
      <c r="J1791" s="31" t="n">
        <v>0</v>
      </c>
      <c r="K1791" s="32" t="n">
        <v>0</v>
      </c>
      <c r="L1791" s="31" t="n">
        <v>0</v>
      </c>
      <c r="M1791" s="48" t="n"/>
      <c r="N1791" s="48" t="n"/>
      <c r="O1791" s="49" t="n"/>
    </row>
    <row r="1792">
      <c r="A1792" s="47" t="inlineStr">
        <is>
          <t>☐</t>
        </is>
      </c>
      <c r="B1792" t="inlineStr">
        <is>
          <t>Pavel Cajan</t>
        </is>
      </c>
      <c r="C1792" t="inlineStr">
        <is>
          <t>(N/A)</t>
        </is>
      </c>
      <c r="D1792" t="inlineStr">
        <is>
          <t>G</t>
        </is>
      </c>
      <c r="E1792" t="n">
        <v>23</v>
      </c>
      <c r="F1792" t="n">
        <v>0</v>
      </c>
      <c r="G1792" t="inlineStr">
        <is>
          <t>YES</t>
        </is>
      </c>
      <c r="I1792" t="n">
        <v>0</v>
      </c>
      <c r="J1792" s="31" t="n">
        <v>0</v>
      </c>
      <c r="K1792" s="32" t="n">
        <v>0</v>
      </c>
      <c r="L1792" s="31" t="n">
        <v>0</v>
      </c>
      <c r="M1792" s="48" t="n"/>
      <c r="N1792" s="48" t="n"/>
      <c r="O1792" s="49" t="n"/>
    </row>
    <row r="1793">
      <c r="A1793" s="47" t="inlineStr">
        <is>
          <t>☐</t>
        </is>
      </c>
      <c r="B1793" t="inlineStr">
        <is>
          <t>Pavel Denisov</t>
        </is>
      </c>
      <c r="C1793" t="inlineStr">
        <is>
          <t>(N/A)</t>
        </is>
      </c>
      <c r="D1793" t="inlineStr">
        <is>
          <t>D</t>
        </is>
      </c>
      <c r="E1793" t="n">
        <v>18</v>
      </c>
      <c r="F1793" t="n">
        <v>0</v>
      </c>
      <c r="G1793" t="inlineStr">
        <is>
          <t>YES</t>
        </is>
      </c>
      <c r="I1793" t="n">
        <v>0</v>
      </c>
      <c r="J1793" s="31" t="n">
        <v>0</v>
      </c>
      <c r="K1793" s="32" t="n">
        <v>0</v>
      </c>
      <c r="L1793" s="31" t="n">
        <v>0</v>
      </c>
      <c r="M1793" s="48" t="n"/>
      <c r="N1793" s="48" t="n"/>
      <c r="O1793" s="49" t="n"/>
      <c r="P1793" t="inlineStr">
        <is>
          <t>no NHL record - import or junior</t>
        </is>
      </c>
    </row>
    <row r="1794">
      <c r="A1794" s="47" t="inlineStr">
        <is>
          <t>☐</t>
        </is>
      </c>
      <c r="B1794" t="inlineStr">
        <is>
          <t>Pavel Kamko</t>
        </is>
      </c>
      <c r="C1794" t="inlineStr">
        <is>
          <t>(N/A)</t>
        </is>
      </c>
      <c r="D1794" t="inlineStr">
        <is>
          <t>D</t>
        </is>
      </c>
      <c r="E1794" t="n">
        <v>22</v>
      </c>
      <c r="F1794" t="n">
        <v>0</v>
      </c>
      <c r="G1794" t="inlineStr">
        <is>
          <t>YES</t>
        </is>
      </c>
      <c r="I1794" t="n">
        <v>0</v>
      </c>
      <c r="J1794" s="31" t="n">
        <v>0</v>
      </c>
      <c r="K1794" s="32" t="n">
        <v>0</v>
      </c>
      <c r="L1794" s="31" t="n">
        <v>0</v>
      </c>
      <c r="M1794" s="48" t="n"/>
      <c r="N1794" s="48" t="n"/>
      <c r="O1794" s="49" t="n"/>
      <c r="P1794" t="inlineStr">
        <is>
          <t>no NHL record - import or junior</t>
        </is>
      </c>
    </row>
    <row r="1795">
      <c r="A1795" s="47" t="inlineStr">
        <is>
          <t>☐</t>
        </is>
      </c>
      <c r="B1795" t="inlineStr">
        <is>
          <t>Pavel Leuka</t>
        </is>
      </c>
      <c r="C1795" t="inlineStr">
        <is>
          <t>(N/A)</t>
        </is>
      </c>
      <c r="D1795" t="inlineStr">
        <is>
          <t>F</t>
        </is>
      </c>
      <c r="E1795" t="n">
        <v>23</v>
      </c>
      <c r="F1795" t="n">
        <v>0</v>
      </c>
      <c r="G1795" t="inlineStr">
        <is>
          <t>YES</t>
        </is>
      </c>
      <c r="I1795" t="n">
        <v>0</v>
      </c>
      <c r="J1795" s="31" t="n">
        <v>0</v>
      </c>
      <c r="K1795" s="32" t="n">
        <v>0</v>
      </c>
      <c r="L1795" s="31" t="n">
        <v>0</v>
      </c>
      <c r="M1795" s="48" t="n"/>
      <c r="N1795" s="48" t="n"/>
      <c r="O1795" s="49" t="n"/>
      <c r="P1795" t="inlineStr">
        <is>
          <t>no NHL record - import or junior</t>
        </is>
      </c>
    </row>
    <row r="1796">
      <c r="A1796" s="47" t="inlineStr">
        <is>
          <t>☐</t>
        </is>
      </c>
      <c r="B1796" t="inlineStr">
        <is>
          <t>Pavel Martinu</t>
        </is>
      </c>
      <c r="C1796" t="inlineStr">
        <is>
          <t>(N/A)</t>
        </is>
      </c>
      <c r="D1796" t="inlineStr">
        <is>
          <t>F</t>
        </is>
      </c>
      <c r="E1796" t="n">
        <v>18</v>
      </c>
      <c r="F1796" t="n">
        <v>0</v>
      </c>
      <c r="G1796" t="inlineStr">
        <is>
          <t>YES</t>
        </is>
      </c>
      <c r="I1796" t="n">
        <v>0</v>
      </c>
      <c r="J1796" s="31" t="n">
        <v>0</v>
      </c>
      <c r="K1796" s="32" t="n">
        <v>0</v>
      </c>
      <c r="L1796" s="31" t="n">
        <v>0</v>
      </c>
      <c r="M1796" s="48" t="n"/>
      <c r="N1796" s="48" t="n"/>
      <c r="O1796" s="49" t="n"/>
    </row>
    <row r="1797">
      <c r="A1797" s="47" t="inlineStr">
        <is>
          <t>☐</t>
        </is>
      </c>
      <c r="B1797" t="inlineStr">
        <is>
          <t>Peter Repcik</t>
        </is>
      </c>
      <c r="C1797" t="inlineStr">
        <is>
          <t>(N/A)</t>
        </is>
      </c>
      <c r="D1797" t="inlineStr">
        <is>
          <t>F</t>
        </is>
      </c>
      <c r="E1797" t="n">
        <v>22</v>
      </c>
      <c r="F1797" t="n">
        <v>0</v>
      </c>
      <c r="G1797" t="inlineStr">
        <is>
          <t>YES</t>
        </is>
      </c>
      <c r="I1797" t="n">
        <v>0</v>
      </c>
      <c r="J1797" s="31" t="n">
        <v>0</v>
      </c>
      <c r="K1797" s="32" t="n">
        <v>0</v>
      </c>
      <c r="L1797" s="31" t="n">
        <v>0</v>
      </c>
      <c r="M1797" s="48" t="n"/>
      <c r="N1797" s="48" t="n"/>
      <c r="O1797" s="49" t="n"/>
    </row>
    <row r="1798">
      <c r="A1798" s="47" t="inlineStr">
        <is>
          <t>☐</t>
        </is>
      </c>
      <c r="B1798" t="inlineStr">
        <is>
          <t>Peter Reynolds</t>
        </is>
      </c>
      <c r="C1798" t="inlineStr">
        <is>
          <t>(N/A)</t>
        </is>
      </c>
      <c r="D1798" t="inlineStr">
        <is>
          <t>F</t>
        </is>
      </c>
      <c r="E1798" t="n">
        <v>23</v>
      </c>
      <c r="F1798" t="n">
        <v>0</v>
      </c>
      <c r="G1798" t="inlineStr">
        <is>
          <t>YES</t>
        </is>
      </c>
      <c r="I1798" t="n">
        <v>0</v>
      </c>
      <c r="J1798" s="31" t="n">
        <v>0</v>
      </c>
      <c r="K1798" s="32" t="n">
        <v>0</v>
      </c>
      <c r="L1798" s="31" t="n">
        <v>0</v>
      </c>
      <c r="M1798" s="48" t="n"/>
      <c r="N1798" s="48" t="n"/>
      <c r="O1798" s="49" t="n"/>
    </row>
    <row r="1799">
      <c r="A1799" s="47" t="inlineStr">
        <is>
          <t>☐</t>
        </is>
      </c>
      <c r="B1799" t="inlineStr">
        <is>
          <t>Peteris Bulans</t>
        </is>
      </c>
      <c r="C1799" t="inlineStr">
        <is>
          <t>VGK</t>
        </is>
      </c>
      <c r="D1799" t="inlineStr">
        <is>
          <t>D</t>
        </is>
      </c>
      <c r="E1799" t="n">
        <v>21</v>
      </c>
      <c r="F1799" t="n">
        <v>0</v>
      </c>
      <c r="G1799" t="inlineStr">
        <is>
          <t>YES</t>
        </is>
      </c>
      <c r="I1799" t="n">
        <v>0</v>
      </c>
      <c r="J1799" s="31" t="n">
        <v>0</v>
      </c>
      <c r="K1799" s="32" t="n">
        <v>0</v>
      </c>
      <c r="L1799" s="31" t="n">
        <v>0</v>
      </c>
      <c r="M1799" s="48" t="n"/>
      <c r="N1799" s="48" t="n"/>
      <c r="O1799" s="49" t="n"/>
    </row>
    <row r="1800">
      <c r="A1800" s="47" t="inlineStr">
        <is>
          <t>☐</t>
        </is>
      </c>
      <c r="B1800" t="inlineStr">
        <is>
          <t>Petr Moravec</t>
        </is>
      </c>
      <c r="C1800" t="inlineStr">
        <is>
          <t>(N/A)</t>
        </is>
      </c>
      <c r="D1800" t="inlineStr">
        <is>
          <t>F</t>
        </is>
      </c>
      <c r="E1800" t="n">
        <v>23</v>
      </c>
      <c r="F1800" t="n">
        <v>0</v>
      </c>
      <c r="G1800" t="inlineStr">
        <is>
          <t>YES</t>
        </is>
      </c>
      <c r="I1800" t="n">
        <v>0</v>
      </c>
      <c r="J1800" s="31" t="n">
        <v>0</v>
      </c>
      <c r="K1800" s="32" t="n">
        <v>0</v>
      </c>
      <c r="L1800" s="31" t="n">
        <v>0</v>
      </c>
      <c r="M1800" s="48" t="n"/>
      <c r="N1800" s="48" t="n"/>
      <c r="O1800" s="49" t="n"/>
      <c r="P1800" t="inlineStr">
        <is>
          <t>no NHL record - import or junior</t>
        </is>
      </c>
    </row>
    <row r="1801">
      <c r="A1801" s="47" t="inlineStr">
        <is>
          <t>☐</t>
        </is>
      </c>
      <c r="B1801" t="inlineStr">
        <is>
          <t>Petter Vesterheim</t>
        </is>
      </c>
      <c r="C1801" t="inlineStr">
        <is>
          <t>(N/A)</t>
        </is>
      </c>
      <c r="D1801" t="inlineStr">
        <is>
          <t>F</t>
        </is>
      </c>
      <c r="E1801" t="n">
        <v>21</v>
      </c>
      <c r="F1801" t="n">
        <v>0</v>
      </c>
      <c r="G1801" t="inlineStr">
        <is>
          <t>YES</t>
        </is>
      </c>
      <c r="I1801" t="n">
        <v>0</v>
      </c>
      <c r="J1801" s="31" t="n">
        <v>0</v>
      </c>
      <c r="K1801" s="32" t="n">
        <v>0</v>
      </c>
      <c r="L1801" s="31" t="n">
        <v>0</v>
      </c>
      <c r="M1801" s="48" t="n"/>
      <c r="N1801" s="48" t="n"/>
      <c r="O1801" s="49" t="n"/>
      <c r="P1801" t="inlineStr">
        <is>
          <t>no NHL record - import or junior</t>
        </is>
      </c>
    </row>
    <row r="1802">
      <c r="A1802" s="47" t="inlineStr">
        <is>
          <t>☐</t>
        </is>
      </c>
      <c r="B1802" t="inlineStr">
        <is>
          <t>Philip Granath</t>
        </is>
      </c>
      <c r="C1802" t="inlineStr">
        <is>
          <t>(N/A)</t>
        </is>
      </c>
      <c r="D1802" t="inlineStr">
        <is>
          <t>F</t>
        </is>
      </c>
      <c r="E1802" t="n">
        <v>23</v>
      </c>
      <c r="F1802" t="n">
        <v>0</v>
      </c>
      <c r="G1802" t="inlineStr">
        <is>
          <t>YES</t>
        </is>
      </c>
      <c r="I1802" t="n">
        <v>0</v>
      </c>
      <c r="J1802" s="31" t="n">
        <v>0</v>
      </c>
      <c r="K1802" s="32" t="n">
        <v>0</v>
      </c>
      <c r="L1802" s="31" t="n">
        <v>0</v>
      </c>
      <c r="M1802" s="48" t="n"/>
      <c r="N1802" s="48" t="n"/>
      <c r="O1802" s="49" t="n"/>
      <c r="P1802" t="inlineStr">
        <is>
          <t>no NHL record - import or junior</t>
        </is>
      </c>
    </row>
    <row r="1803">
      <c r="A1803" s="47" t="inlineStr">
        <is>
          <t>☐</t>
        </is>
      </c>
      <c r="B1803" t="inlineStr">
        <is>
          <t>Philip Hecht</t>
        </is>
      </c>
      <c r="C1803" t="inlineStr">
        <is>
          <t>(N/A)</t>
        </is>
      </c>
      <c r="D1803" t="inlineStr">
        <is>
          <t>F</t>
        </is>
      </c>
      <c r="E1803" t="n">
        <v>23</v>
      </c>
      <c r="F1803" t="n">
        <v>0</v>
      </c>
      <c r="G1803" t="inlineStr">
        <is>
          <t>YES</t>
        </is>
      </c>
      <c r="I1803" t="n">
        <v>0</v>
      </c>
      <c r="J1803" s="31" t="n">
        <v>0</v>
      </c>
      <c r="K1803" s="32" t="n">
        <v>0</v>
      </c>
      <c r="L1803" s="31" t="n">
        <v>0</v>
      </c>
      <c r="M1803" s="48" t="n"/>
      <c r="N1803" s="48" t="n"/>
      <c r="O1803" s="49" t="n"/>
      <c r="P1803" t="inlineStr">
        <is>
          <t>no NHL record - import or junior</t>
        </is>
      </c>
    </row>
    <row r="1804">
      <c r="A1804" s="47" t="inlineStr">
        <is>
          <t>☐</t>
        </is>
      </c>
      <c r="B1804" t="inlineStr">
        <is>
          <t>Philip Hemmyr</t>
        </is>
      </c>
      <c r="C1804" t="inlineStr">
        <is>
          <t>NSH</t>
        </is>
      </c>
      <c r="D1804" t="inlineStr">
        <is>
          <t>F</t>
        </is>
      </c>
      <c r="E1804" t="n">
        <v>19</v>
      </c>
      <c r="F1804" t="n">
        <v>0</v>
      </c>
      <c r="G1804" t="inlineStr">
        <is>
          <t>YES</t>
        </is>
      </c>
      <c r="H1804" t="n">
        <v>138</v>
      </c>
      <c r="I1804" t="n">
        <v>0</v>
      </c>
      <c r="J1804" s="31" t="n">
        <v>0</v>
      </c>
      <c r="K1804" s="32" t="n">
        <v>0</v>
      </c>
      <c r="L1804" s="31" t="n">
        <v>0</v>
      </c>
      <c r="M1804" s="48" t="n"/>
      <c r="N1804" s="48" t="n"/>
      <c r="O1804" s="49" t="n"/>
    </row>
    <row r="1805">
      <c r="A1805" s="47" t="inlineStr">
        <is>
          <t>☐</t>
        </is>
      </c>
      <c r="B1805" t="inlineStr">
        <is>
          <t>Phillip Sinn</t>
        </is>
      </c>
      <c r="C1805" t="inlineStr">
        <is>
          <t>SJS</t>
        </is>
      </c>
      <c r="D1805" t="inlineStr">
        <is>
          <t>D</t>
        </is>
      </c>
      <c r="E1805" t="n">
        <v>22</v>
      </c>
      <c r="F1805" t="n">
        <v>0</v>
      </c>
      <c r="G1805" t="inlineStr">
        <is>
          <t>YES</t>
        </is>
      </c>
      <c r="I1805" t="n">
        <v>0</v>
      </c>
      <c r="J1805" s="31" t="n">
        <v>0</v>
      </c>
      <c r="K1805" s="32" t="n">
        <v>0</v>
      </c>
      <c r="L1805" s="31" t="n">
        <v>0</v>
      </c>
      <c r="M1805" s="48" t="n"/>
      <c r="N1805" s="48" t="n"/>
      <c r="O1805" s="49" t="n"/>
    </row>
    <row r="1806">
      <c r="A1806" s="47" t="inlineStr">
        <is>
          <t>☐</t>
        </is>
      </c>
      <c r="B1806" t="inlineStr">
        <is>
          <t>Pier-Olivier Roy</t>
        </is>
      </c>
      <c r="C1806" t="inlineStr">
        <is>
          <t>(N/A)</t>
        </is>
      </c>
      <c r="D1806" t="inlineStr">
        <is>
          <t>D</t>
        </is>
      </c>
      <c r="E1806" t="n">
        <v>22</v>
      </c>
      <c r="F1806" t="n">
        <v>0</v>
      </c>
      <c r="G1806" t="inlineStr">
        <is>
          <t>YES</t>
        </is>
      </c>
      <c r="I1806" t="n">
        <v>0</v>
      </c>
      <c r="J1806" s="31" t="n">
        <v>0</v>
      </c>
      <c r="K1806" s="32" t="n">
        <v>0</v>
      </c>
      <c r="L1806" s="31" t="n">
        <v>0</v>
      </c>
      <c r="M1806" s="48" t="n"/>
      <c r="N1806" s="48" t="n"/>
      <c r="O1806" s="49" t="n"/>
    </row>
    <row r="1807">
      <c r="A1807" s="47" t="inlineStr">
        <is>
          <t>☐</t>
        </is>
      </c>
      <c r="B1807" t="inlineStr">
        <is>
          <t>Platon Zadorozhny</t>
        </is>
      </c>
      <c r="C1807" t="inlineStr">
        <is>
          <t>(N/A)</t>
        </is>
      </c>
      <c r="D1807" t="inlineStr">
        <is>
          <t>G</t>
        </is>
      </c>
      <c r="E1807" t="n">
        <v>23</v>
      </c>
      <c r="F1807" t="n">
        <v>0</v>
      </c>
      <c r="G1807" t="inlineStr">
        <is>
          <t>YES</t>
        </is>
      </c>
      <c r="I1807" t="n">
        <v>0</v>
      </c>
      <c r="J1807" s="31" t="n">
        <v>0</v>
      </c>
      <c r="K1807" s="32" t="n">
        <v>0</v>
      </c>
      <c r="L1807" s="31" t="n">
        <v>0</v>
      </c>
      <c r="M1807" s="48" t="n"/>
      <c r="N1807" s="48" t="n"/>
      <c r="O1807" s="49" t="n"/>
      <c r="P1807" t="inlineStr">
        <is>
          <t>no NHL record - import or junior</t>
        </is>
      </c>
    </row>
    <row r="1808">
      <c r="A1808" s="47" t="inlineStr">
        <is>
          <t>☐</t>
        </is>
      </c>
      <c r="B1808" t="inlineStr">
        <is>
          <t>Pontus Falk</t>
        </is>
      </c>
      <c r="C1808" t="inlineStr">
        <is>
          <t>(N/A)</t>
        </is>
      </c>
      <c r="D1808" t="inlineStr">
        <is>
          <t>F</t>
        </is>
      </c>
      <c r="E1808" t="n">
        <v>21</v>
      </c>
      <c r="F1808" t="n">
        <v>0</v>
      </c>
      <c r="G1808" t="inlineStr">
        <is>
          <t>YES</t>
        </is>
      </c>
      <c r="I1808" t="n">
        <v>0</v>
      </c>
      <c r="J1808" s="31" t="n">
        <v>0</v>
      </c>
      <c r="K1808" s="32" t="n">
        <v>0</v>
      </c>
      <c r="L1808" s="31" t="n">
        <v>0</v>
      </c>
      <c r="M1808" s="48" t="n"/>
      <c r="N1808" s="48" t="n"/>
      <c r="O1808" s="49" t="n"/>
      <c r="P1808" t="inlineStr">
        <is>
          <t>no NHL record - import or junior</t>
        </is>
      </c>
    </row>
    <row r="1809">
      <c r="A1809" s="47" t="inlineStr">
        <is>
          <t>☐</t>
        </is>
      </c>
      <c r="B1809" t="inlineStr">
        <is>
          <t>Poul Andersen</t>
        </is>
      </c>
      <c r="C1809" t="inlineStr">
        <is>
          <t>(N/A)</t>
        </is>
      </c>
      <c r="D1809" t="inlineStr">
        <is>
          <t>F</t>
        </is>
      </c>
      <c r="E1809" t="n">
        <v>19</v>
      </c>
      <c r="F1809" t="n">
        <v>0</v>
      </c>
      <c r="G1809" t="inlineStr">
        <is>
          <t>YES</t>
        </is>
      </c>
      <c r="I1809" t="n">
        <v>0</v>
      </c>
      <c r="J1809" s="31" t="n">
        <v>0</v>
      </c>
      <c r="K1809" s="32" t="n">
        <v>0</v>
      </c>
      <c r="L1809" s="31" t="n">
        <v>0</v>
      </c>
      <c r="M1809" s="48" t="n"/>
      <c r="N1809" s="48" t="n"/>
      <c r="O1809" s="49" t="n"/>
      <c r="P1809" t="inlineStr">
        <is>
          <t>no NHL record - import or junior</t>
        </is>
      </c>
    </row>
    <row r="1810">
      <c r="A1810" s="47" t="inlineStr">
        <is>
          <t>☐</t>
        </is>
      </c>
      <c r="B1810" t="inlineStr">
        <is>
          <t>Preston Lounsbury</t>
        </is>
      </c>
      <c r="C1810" t="inlineStr">
        <is>
          <t>(N/A)</t>
        </is>
      </c>
      <c r="D1810" t="inlineStr">
        <is>
          <t>F</t>
        </is>
      </c>
      <c r="E1810" t="n">
        <v>21</v>
      </c>
      <c r="F1810" t="n">
        <v>0</v>
      </c>
      <c r="G1810" t="inlineStr">
        <is>
          <t>YES</t>
        </is>
      </c>
      <c r="I1810" t="n">
        <v>0</v>
      </c>
      <c r="J1810" s="31" t="n">
        <v>0</v>
      </c>
      <c r="K1810" s="32" t="n">
        <v>0</v>
      </c>
      <c r="L1810" s="31" t="n">
        <v>0</v>
      </c>
      <c r="M1810" s="48" t="n"/>
      <c r="N1810" s="48" t="n"/>
      <c r="O1810" s="49" t="n"/>
    </row>
    <row r="1811">
      <c r="A1811" s="47" t="inlineStr">
        <is>
          <t>☐</t>
        </is>
      </c>
      <c r="B1811" t="inlineStr">
        <is>
          <t>Quentin Sigurdson</t>
        </is>
      </c>
      <c r="C1811" t="inlineStr">
        <is>
          <t>(N/A)</t>
        </is>
      </c>
      <c r="D1811" t="inlineStr">
        <is>
          <t>G</t>
        </is>
      </c>
      <c r="E1811" t="n">
        <v>23</v>
      </c>
      <c r="F1811" t="n">
        <v>0</v>
      </c>
      <c r="G1811" t="inlineStr">
        <is>
          <t>YES</t>
        </is>
      </c>
      <c r="I1811" t="n">
        <v>0</v>
      </c>
      <c r="J1811" s="31" t="n">
        <v>0</v>
      </c>
      <c r="K1811" s="32" t="n">
        <v>0</v>
      </c>
      <c r="L1811" s="31" t="n">
        <v>0</v>
      </c>
      <c r="M1811" s="48" t="n"/>
      <c r="N1811" s="48" t="n"/>
      <c r="O1811" s="49" t="n"/>
      <c r="P1811" t="inlineStr">
        <is>
          <t>no NHL record - import or junior</t>
        </is>
      </c>
    </row>
    <row r="1812">
      <c r="A1812" s="47" t="inlineStr">
        <is>
          <t>☐</t>
        </is>
      </c>
      <c r="B1812" t="inlineStr">
        <is>
          <t>Quinn Mantei</t>
        </is>
      </c>
      <c r="C1812" t="inlineStr">
        <is>
          <t>(N/A)</t>
        </is>
      </c>
      <c r="D1812" t="inlineStr">
        <is>
          <t>D</t>
        </is>
      </c>
      <c r="E1812" t="n">
        <v>21</v>
      </c>
      <c r="F1812" t="n">
        <v>0</v>
      </c>
      <c r="G1812" t="inlineStr">
        <is>
          <t>YES</t>
        </is>
      </c>
      <c r="I1812" t="n">
        <v>0</v>
      </c>
      <c r="J1812" s="31" t="n">
        <v>0</v>
      </c>
      <c r="K1812" s="32" t="n">
        <v>0</v>
      </c>
      <c r="L1812" s="31" t="n">
        <v>0</v>
      </c>
      <c r="M1812" s="48" t="n"/>
      <c r="N1812" s="48" t="n"/>
      <c r="O1812" s="49" t="n"/>
    </row>
    <row r="1813">
      <c r="A1813" s="47" t="inlineStr">
        <is>
          <t>☐</t>
        </is>
      </c>
      <c r="B1813" t="inlineStr">
        <is>
          <t>Radel Zamaltdinov</t>
        </is>
      </c>
      <c r="C1813" t="inlineStr">
        <is>
          <t>(N/A)</t>
        </is>
      </c>
      <c r="D1813" t="inlineStr">
        <is>
          <t>F</t>
        </is>
      </c>
      <c r="E1813" t="n">
        <v>21</v>
      </c>
      <c r="F1813" t="n">
        <v>0</v>
      </c>
      <c r="G1813" t="inlineStr">
        <is>
          <t>YES</t>
        </is>
      </c>
      <c r="I1813" t="n">
        <v>0</v>
      </c>
      <c r="J1813" s="31" t="n">
        <v>0</v>
      </c>
      <c r="K1813" s="32" t="n">
        <v>0</v>
      </c>
      <c r="L1813" s="31" t="n">
        <v>0</v>
      </c>
      <c r="M1813" s="48" t="n"/>
      <c r="N1813" s="48" t="n"/>
      <c r="O1813" s="49" t="n"/>
      <c r="P1813" t="inlineStr">
        <is>
          <t>no NHL record - import or junior</t>
        </is>
      </c>
    </row>
    <row r="1814">
      <c r="A1814" s="47" t="inlineStr">
        <is>
          <t>☐</t>
        </is>
      </c>
      <c r="B1814" t="inlineStr">
        <is>
          <t>Rainers Rullers</t>
        </is>
      </c>
      <c r="C1814" t="inlineStr">
        <is>
          <t>(N/A)</t>
        </is>
      </c>
      <c r="D1814" t="inlineStr">
        <is>
          <t>F</t>
        </is>
      </c>
      <c r="E1814" t="n">
        <v>21</v>
      </c>
      <c r="F1814" t="n">
        <v>0</v>
      </c>
      <c r="G1814" t="inlineStr">
        <is>
          <t>YES</t>
        </is>
      </c>
      <c r="I1814" t="n">
        <v>0</v>
      </c>
      <c r="J1814" s="31" t="n">
        <v>0</v>
      </c>
      <c r="K1814" s="32" t="n">
        <v>0</v>
      </c>
      <c r="L1814" s="31" t="n">
        <v>0</v>
      </c>
      <c r="M1814" s="48" t="n"/>
      <c r="N1814" s="48" t="n"/>
      <c r="O1814" s="49" t="n"/>
      <c r="P1814" t="inlineStr">
        <is>
          <t>no NHL record - import or junior</t>
        </is>
      </c>
    </row>
    <row r="1815">
      <c r="A1815" s="47" t="inlineStr">
        <is>
          <t>☐</t>
        </is>
      </c>
      <c r="B1815" t="inlineStr">
        <is>
          <t>Ralf Rollinger</t>
        </is>
      </c>
      <c r="C1815" t="inlineStr">
        <is>
          <t>(N/A)</t>
        </is>
      </c>
      <c r="D1815" t="inlineStr">
        <is>
          <t>F</t>
        </is>
      </c>
      <c r="E1815" t="n">
        <v>22</v>
      </c>
      <c r="F1815" t="n">
        <v>0</v>
      </c>
      <c r="G1815" t="inlineStr">
        <is>
          <t>YES</t>
        </is>
      </c>
      <c r="I1815" t="n">
        <v>0</v>
      </c>
      <c r="J1815" s="31" t="n">
        <v>0</v>
      </c>
      <c r="K1815" s="32" t="n">
        <v>0</v>
      </c>
      <c r="L1815" s="31" t="n">
        <v>0</v>
      </c>
      <c r="M1815" s="48" t="n"/>
      <c r="N1815" s="48" t="n"/>
      <c r="O1815" s="49" t="n"/>
      <c r="P1815" t="inlineStr">
        <is>
          <t>no NHL record - import or junior</t>
        </is>
      </c>
    </row>
    <row r="1816">
      <c r="A1816" s="47" t="inlineStr">
        <is>
          <t>☐</t>
        </is>
      </c>
      <c r="B1816" t="inlineStr">
        <is>
          <t>Ralfs Kalnins</t>
        </is>
      </c>
      <c r="C1816" t="inlineStr">
        <is>
          <t>(N/A)</t>
        </is>
      </c>
      <c r="D1816" t="inlineStr">
        <is>
          <t>G</t>
        </is>
      </c>
      <c r="E1816" t="n">
        <v>20</v>
      </c>
      <c r="F1816" t="n">
        <v>0</v>
      </c>
      <c r="G1816" t="inlineStr">
        <is>
          <t>YES</t>
        </is>
      </c>
      <c r="I1816" t="n">
        <v>0</v>
      </c>
      <c r="J1816" s="31" t="n">
        <v>0</v>
      </c>
      <c r="K1816" s="32" t="n">
        <v>0</v>
      </c>
      <c r="L1816" s="31" t="n">
        <v>0</v>
      </c>
      <c r="M1816" s="48" t="n"/>
      <c r="N1816" s="48" t="n"/>
      <c r="O1816" s="49" t="n"/>
      <c r="P1816" t="inlineStr">
        <is>
          <t>no NHL record - import or junior</t>
        </is>
      </c>
    </row>
    <row r="1817">
      <c r="A1817" s="47" t="inlineStr">
        <is>
          <t>☐</t>
        </is>
      </c>
      <c r="B1817" t="inlineStr">
        <is>
          <t>Rasmus Bergqvist</t>
        </is>
      </c>
      <c r="C1817" t="inlineStr">
        <is>
          <t>MTL</t>
        </is>
      </c>
      <c r="D1817" t="inlineStr">
        <is>
          <t>D</t>
        </is>
      </c>
      <c r="E1817" t="n">
        <v>21</v>
      </c>
      <c r="F1817" t="n">
        <v>0</v>
      </c>
      <c r="G1817" t="inlineStr">
        <is>
          <t>YES</t>
        </is>
      </c>
      <c r="I1817" t="n">
        <v>0</v>
      </c>
      <c r="J1817" s="31" t="n">
        <v>0</v>
      </c>
      <c r="K1817" s="32" t="n">
        <v>0</v>
      </c>
      <c r="L1817" s="31" t="n">
        <v>0</v>
      </c>
      <c r="M1817" s="48" t="n"/>
      <c r="N1817" s="48" t="n"/>
      <c r="O1817" s="49" t="n"/>
    </row>
    <row r="1818">
      <c r="A1818" s="47" t="inlineStr">
        <is>
          <t>☐</t>
        </is>
      </c>
      <c r="B1818" t="inlineStr">
        <is>
          <t>Rasmus Korhonen</t>
        </is>
      </c>
      <c r="C1818" t="inlineStr">
        <is>
          <t>UTA</t>
        </is>
      </c>
      <c r="D1818" t="inlineStr">
        <is>
          <t>G</t>
        </is>
      </c>
      <c r="E1818" t="n">
        <v>23</v>
      </c>
      <c r="F1818" t="n">
        <v>0</v>
      </c>
      <c r="G1818" t="inlineStr">
        <is>
          <t>YES</t>
        </is>
      </c>
      <c r="I1818" t="n">
        <v>0</v>
      </c>
      <c r="J1818" s="31" t="n">
        <v>0</v>
      </c>
      <c r="K1818" s="32" t="n">
        <v>0</v>
      </c>
      <c r="L1818" s="31" t="n">
        <v>0</v>
      </c>
      <c r="M1818" s="48" t="n"/>
      <c r="N1818" s="48" t="n"/>
      <c r="O1818" s="49" t="n"/>
    </row>
    <row r="1819">
      <c r="A1819" s="47" t="inlineStr">
        <is>
          <t>☐</t>
        </is>
      </c>
      <c r="B1819" t="inlineStr">
        <is>
          <t>Rasmus Rudslatt</t>
        </is>
      </c>
      <c r="C1819" t="inlineStr">
        <is>
          <t>(N/A)</t>
        </is>
      </c>
      <c r="D1819" t="inlineStr">
        <is>
          <t>F</t>
        </is>
      </c>
      <c r="E1819" t="n">
        <v>20</v>
      </c>
      <c r="F1819" t="n">
        <v>0</v>
      </c>
      <c r="G1819" t="inlineStr">
        <is>
          <t>YES</t>
        </is>
      </c>
      <c r="I1819" t="n">
        <v>0</v>
      </c>
      <c r="J1819" s="31" t="n">
        <v>0</v>
      </c>
      <c r="K1819" s="32" t="n">
        <v>0</v>
      </c>
      <c r="L1819" s="31" t="n">
        <v>0</v>
      </c>
      <c r="M1819" s="48" t="n"/>
      <c r="N1819" s="48" t="n"/>
      <c r="O1819" s="49" t="n"/>
      <c r="P1819" t="inlineStr">
        <is>
          <t>no NHL record - import or junior</t>
        </is>
      </c>
    </row>
    <row r="1820">
      <c r="A1820" s="47" t="inlineStr">
        <is>
          <t>☐</t>
        </is>
      </c>
      <c r="B1820" t="inlineStr">
        <is>
          <t>Rasmus Svartstrom</t>
        </is>
      </c>
      <c r="C1820" t="inlineStr">
        <is>
          <t>(N/A)</t>
        </is>
      </c>
      <c r="D1820" t="inlineStr">
        <is>
          <t>F</t>
        </is>
      </c>
      <c r="E1820" t="n">
        <v>20</v>
      </c>
      <c r="F1820" t="n">
        <v>0</v>
      </c>
      <c r="G1820" t="inlineStr">
        <is>
          <t>YES</t>
        </is>
      </c>
      <c r="I1820" t="n">
        <v>0</v>
      </c>
      <c r="J1820" s="31" t="n">
        <v>0</v>
      </c>
      <c r="K1820" s="32" t="n">
        <v>0</v>
      </c>
      <c r="L1820" s="31" t="n">
        <v>0</v>
      </c>
      <c r="M1820" s="48" t="n"/>
      <c r="N1820" s="48" t="n"/>
      <c r="O1820" s="49" t="n"/>
      <c r="P1820" t="inlineStr">
        <is>
          <t>no NHL record - import or junior</t>
        </is>
      </c>
    </row>
    <row r="1821">
      <c r="A1821" s="47" t="inlineStr">
        <is>
          <t>☐</t>
        </is>
      </c>
      <c r="B1821" t="inlineStr">
        <is>
          <t>Rastislav Elias</t>
        </is>
      </c>
      <c r="C1821" t="inlineStr">
        <is>
          <t>(N/A)</t>
        </is>
      </c>
      <c r="D1821" t="inlineStr">
        <is>
          <t>G</t>
        </is>
      </c>
      <c r="E1821" t="n">
        <v>22</v>
      </c>
      <c r="F1821" t="n">
        <v>0</v>
      </c>
      <c r="G1821" t="inlineStr">
        <is>
          <t>YES</t>
        </is>
      </c>
      <c r="I1821" t="n">
        <v>0</v>
      </c>
      <c r="J1821" s="31" t="n">
        <v>0</v>
      </c>
      <c r="K1821" s="32" t="n">
        <v>0</v>
      </c>
      <c r="L1821" s="31" t="n">
        <v>0</v>
      </c>
      <c r="M1821" s="48" t="n"/>
      <c r="N1821" s="48" t="n"/>
      <c r="O1821" s="49" t="n"/>
      <c r="P1821" t="inlineStr">
        <is>
          <t>no NHL record - import or junior</t>
        </is>
      </c>
    </row>
    <row r="1822">
      <c r="A1822" s="47" t="inlineStr">
        <is>
          <t>☐</t>
        </is>
      </c>
      <c r="B1822" t="inlineStr">
        <is>
          <t>Raul Yakupov</t>
        </is>
      </c>
      <c r="C1822" t="inlineStr">
        <is>
          <t>(N/A)</t>
        </is>
      </c>
      <c r="D1822" t="inlineStr">
        <is>
          <t>F</t>
        </is>
      </c>
      <c r="E1822" t="n">
        <v>22</v>
      </c>
      <c r="F1822" t="n">
        <v>0</v>
      </c>
      <c r="G1822" t="inlineStr">
        <is>
          <t>YES</t>
        </is>
      </c>
      <c r="I1822" t="n">
        <v>0</v>
      </c>
      <c r="J1822" s="31" t="n">
        <v>0</v>
      </c>
      <c r="K1822" s="32" t="n">
        <v>0</v>
      </c>
      <c r="L1822" s="31" t="n">
        <v>0</v>
      </c>
      <c r="M1822" s="48" t="n"/>
      <c r="N1822" s="48" t="n"/>
      <c r="O1822" s="49" t="n"/>
      <c r="P1822" t="inlineStr">
        <is>
          <t>no NHL record - import or junior</t>
        </is>
      </c>
    </row>
    <row r="1823">
      <c r="A1823" s="47" t="inlineStr">
        <is>
          <t>☐</t>
        </is>
      </c>
      <c r="B1823" t="inlineStr">
        <is>
          <t>Rayan Bettahar</t>
        </is>
      </c>
      <c r="C1823" t="inlineStr">
        <is>
          <t>(N/A)</t>
        </is>
      </c>
      <c r="D1823" t="inlineStr">
        <is>
          <t>D</t>
        </is>
      </c>
      <c r="E1823" t="n">
        <v>22</v>
      </c>
      <c r="F1823" t="n">
        <v>0</v>
      </c>
      <c r="G1823" t="inlineStr">
        <is>
          <t>YES</t>
        </is>
      </c>
      <c r="I1823" t="n">
        <v>0</v>
      </c>
      <c r="J1823" s="31" t="n">
        <v>0</v>
      </c>
      <c r="K1823" s="32" t="n">
        <v>0</v>
      </c>
      <c r="L1823" s="31" t="n">
        <v>0</v>
      </c>
      <c r="M1823" s="48" t="n"/>
      <c r="N1823" s="48" t="n"/>
      <c r="O1823" s="49" t="n"/>
    </row>
    <row r="1824">
      <c r="A1824" s="47" t="inlineStr">
        <is>
          <t>☐</t>
        </is>
      </c>
      <c r="B1824" t="inlineStr">
        <is>
          <t>Red Savage</t>
        </is>
      </c>
      <c r="C1824" t="inlineStr">
        <is>
          <t>BUF</t>
        </is>
      </c>
      <c r="D1824" t="inlineStr">
        <is>
          <t>F</t>
        </is>
      </c>
      <c r="E1824" t="n">
        <v>23</v>
      </c>
      <c r="F1824" t="n">
        <v>0</v>
      </c>
      <c r="G1824" t="inlineStr">
        <is>
          <t>YES</t>
        </is>
      </c>
      <c r="I1824" t="n">
        <v>0</v>
      </c>
      <c r="J1824" s="31" t="n">
        <v>0</v>
      </c>
      <c r="K1824" s="32" t="n">
        <v>0</v>
      </c>
      <c r="L1824" s="31" t="n">
        <v>0</v>
      </c>
      <c r="M1824" s="48" t="n"/>
      <c r="N1824" s="48" t="n"/>
      <c r="O1824" s="49" t="n"/>
      <c r="P1824" t="inlineStr">
        <is>
          <t>no NHL record - import or junior</t>
        </is>
      </c>
    </row>
    <row r="1825">
      <c r="A1825" s="47" t="inlineStr">
        <is>
          <t>☐</t>
        </is>
      </c>
      <c r="B1825" t="inlineStr">
        <is>
          <t>Reese Hamilton</t>
        </is>
      </c>
      <c r="C1825" t="inlineStr">
        <is>
          <t>(N/A)</t>
        </is>
      </c>
      <c r="D1825" t="inlineStr">
        <is>
          <t>D</t>
        </is>
      </c>
      <c r="E1825" t="n">
        <v>19</v>
      </c>
      <c r="F1825" t="n">
        <v>0</v>
      </c>
      <c r="G1825" t="inlineStr">
        <is>
          <t>YES</t>
        </is>
      </c>
      <c r="I1825" t="n">
        <v>0</v>
      </c>
      <c r="J1825" s="31" t="n">
        <v>0</v>
      </c>
      <c r="K1825" s="32" t="n">
        <v>0</v>
      </c>
      <c r="L1825" s="31" t="n">
        <v>0</v>
      </c>
      <c r="M1825" s="48" t="n"/>
      <c r="N1825" s="48" t="n"/>
      <c r="O1825" s="49" t="n"/>
    </row>
    <row r="1826">
      <c r="A1826" s="47" t="inlineStr">
        <is>
          <t>☐</t>
        </is>
      </c>
      <c r="B1826" t="inlineStr">
        <is>
          <t>Reggie Newman</t>
        </is>
      </c>
      <c r="C1826" t="inlineStr">
        <is>
          <t>UTA</t>
        </is>
      </c>
      <c r="D1826" t="inlineStr">
        <is>
          <t>F</t>
        </is>
      </c>
      <c r="E1826" t="n">
        <v>21</v>
      </c>
      <c r="F1826" t="n">
        <v>0</v>
      </c>
      <c r="G1826" t="inlineStr">
        <is>
          <t>YES</t>
        </is>
      </c>
      <c r="I1826" t="n">
        <v>0</v>
      </c>
      <c r="J1826" s="31" t="n">
        <v>0</v>
      </c>
      <c r="K1826" s="32" t="n">
        <v>0</v>
      </c>
      <c r="L1826" s="31" t="n">
        <v>0</v>
      </c>
      <c r="M1826" s="48" t="n"/>
      <c r="N1826" s="48" t="n"/>
      <c r="O1826" s="49" t="n"/>
    </row>
    <row r="1827">
      <c r="A1827" s="47" t="inlineStr">
        <is>
          <t>☐</t>
        </is>
      </c>
      <c r="B1827" t="inlineStr">
        <is>
          <t>Reid Dyck</t>
        </is>
      </c>
      <c r="C1827" t="inlineStr">
        <is>
          <t>(N/A)</t>
        </is>
      </c>
      <c r="D1827" t="inlineStr">
        <is>
          <t>G</t>
        </is>
      </c>
      <c r="E1827" t="n">
        <v>22</v>
      </c>
      <c r="F1827" t="n">
        <v>0</v>
      </c>
      <c r="G1827" t="inlineStr">
        <is>
          <t>YES</t>
        </is>
      </c>
      <c r="I1827" t="n">
        <v>0</v>
      </c>
      <c r="J1827" s="31" t="n">
        <v>0</v>
      </c>
      <c r="K1827" s="32" t="n">
        <v>0</v>
      </c>
      <c r="L1827" s="31" t="n">
        <v>0</v>
      </c>
      <c r="M1827" s="48" t="n"/>
      <c r="N1827" s="48" t="n"/>
      <c r="O1827" s="49" t="n"/>
    </row>
    <row r="1828">
      <c r="A1828" s="47" t="inlineStr">
        <is>
          <t>☐</t>
        </is>
      </c>
      <c r="B1828" t="inlineStr">
        <is>
          <t>Remi Gelinas</t>
        </is>
      </c>
      <c r="C1828" t="inlineStr">
        <is>
          <t>(N/A)</t>
        </is>
      </c>
      <c r="D1828" t="inlineStr">
        <is>
          <t>D</t>
        </is>
      </c>
      <c r="E1828" t="n">
        <v>21</v>
      </c>
      <c r="F1828" t="n">
        <v>0</v>
      </c>
      <c r="G1828" t="inlineStr">
        <is>
          <t>YES</t>
        </is>
      </c>
      <c r="I1828" t="n">
        <v>0</v>
      </c>
      <c r="J1828" s="31" t="n">
        <v>0</v>
      </c>
      <c r="K1828" s="32" t="n">
        <v>0</v>
      </c>
      <c r="L1828" s="31" t="n">
        <v>0</v>
      </c>
      <c r="M1828" s="48" t="n"/>
      <c r="N1828" s="48" t="n"/>
      <c r="O1828" s="49" t="n"/>
    </row>
    <row r="1829">
      <c r="A1829" s="47" t="inlineStr">
        <is>
          <t>☐</t>
        </is>
      </c>
      <c r="B1829" t="inlineStr">
        <is>
          <t>Rhett Parsons</t>
        </is>
      </c>
      <c r="C1829" t="inlineStr">
        <is>
          <t>TOR</t>
        </is>
      </c>
      <c r="D1829" t="inlineStr">
        <is>
          <t>D</t>
        </is>
      </c>
      <c r="E1829" t="n">
        <v>22</v>
      </c>
      <c r="F1829" t="n">
        <v>0</v>
      </c>
      <c r="G1829" t="inlineStr">
        <is>
          <t>YES</t>
        </is>
      </c>
      <c r="I1829" t="n">
        <v>0</v>
      </c>
      <c r="J1829" s="31" t="n">
        <v>0</v>
      </c>
      <c r="K1829" s="32" t="n">
        <v>0</v>
      </c>
      <c r="L1829" s="31" t="n">
        <v>0</v>
      </c>
      <c r="M1829" s="48" t="n"/>
      <c r="N1829" s="48" t="n"/>
      <c r="O1829" s="49" t="n"/>
    </row>
    <row r="1830">
      <c r="A1830" s="47" t="inlineStr">
        <is>
          <t>☐</t>
        </is>
      </c>
      <c r="B1830" t="inlineStr">
        <is>
          <t>Rhett Stoesser</t>
        </is>
      </c>
      <c r="C1830" t="inlineStr">
        <is>
          <t>(N/A)</t>
        </is>
      </c>
      <c r="D1830" t="inlineStr">
        <is>
          <t>G</t>
        </is>
      </c>
      <c r="E1830" t="n">
        <v>21</v>
      </c>
      <c r="F1830" t="n">
        <v>0</v>
      </c>
      <c r="G1830" t="inlineStr">
        <is>
          <t>YES</t>
        </is>
      </c>
      <c r="I1830" t="n">
        <v>0</v>
      </c>
      <c r="J1830" s="31" t="n">
        <v>0</v>
      </c>
      <c r="K1830" s="32" t="n">
        <v>0</v>
      </c>
      <c r="L1830" s="31" t="n">
        <v>0</v>
      </c>
      <c r="M1830" s="48" t="n"/>
      <c r="N1830" s="48" t="n"/>
      <c r="O1830" s="49" t="n"/>
      <c r="P1830" t="inlineStr">
        <is>
          <t>no NHL record - import or junior</t>
        </is>
      </c>
    </row>
    <row r="1831">
      <c r="A1831" s="47" t="inlineStr">
        <is>
          <t>☐</t>
        </is>
      </c>
      <c r="B1831" t="inlineStr">
        <is>
          <t>Rico Gredig</t>
        </is>
      </c>
      <c r="C1831" t="inlineStr">
        <is>
          <t>NYR</t>
        </is>
      </c>
      <c r="D1831" t="inlineStr">
        <is>
          <t>F</t>
        </is>
      </c>
      <c r="E1831" t="n">
        <v>21</v>
      </c>
      <c r="F1831" t="n">
        <v>0</v>
      </c>
      <c r="G1831" t="inlineStr">
        <is>
          <t>YES</t>
        </is>
      </c>
      <c r="I1831" t="n">
        <v>0</v>
      </c>
      <c r="J1831" s="31" t="n">
        <v>0</v>
      </c>
      <c r="K1831" s="32" t="n">
        <v>0</v>
      </c>
      <c r="L1831" s="31" t="n">
        <v>0</v>
      </c>
      <c r="M1831" s="48" t="n"/>
      <c r="N1831" s="48" t="n"/>
      <c r="O1831" s="49" t="n"/>
    </row>
    <row r="1832">
      <c r="A1832" s="47" t="inlineStr">
        <is>
          <t>☐</t>
        </is>
      </c>
      <c r="B1832" t="inlineStr">
        <is>
          <t>Rihards Griva</t>
        </is>
      </c>
      <c r="C1832" t="inlineStr">
        <is>
          <t>(N/A)</t>
        </is>
      </c>
      <c r="D1832" t="inlineStr">
        <is>
          <t>F</t>
        </is>
      </c>
      <c r="E1832" t="n">
        <v>19</v>
      </c>
      <c r="F1832" t="n">
        <v>0</v>
      </c>
      <c r="G1832" t="inlineStr">
        <is>
          <t>YES</t>
        </is>
      </c>
      <c r="I1832" t="n">
        <v>0</v>
      </c>
      <c r="J1832" s="31" t="n">
        <v>0</v>
      </c>
      <c r="K1832" s="32" t="n">
        <v>0</v>
      </c>
      <c r="L1832" s="31" t="n">
        <v>0</v>
      </c>
      <c r="M1832" s="48" t="n"/>
      <c r="N1832" s="48" t="n"/>
      <c r="O1832" s="49" t="n"/>
      <c r="P1832" t="inlineStr">
        <is>
          <t>no NHL record - import or junior</t>
        </is>
      </c>
    </row>
    <row r="1833">
      <c r="A1833" s="47" t="inlineStr">
        <is>
          <t>☐</t>
        </is>
      </c>
      <c r="B1833" t="inlineStr">
        <is>
          <t>Riku Tohila</t>
        </is>
      </c>
      <c r="C1833" t="inlineStr">
        <is>
          <t>CHI</t>
        </is>
      </c>
      <c r="D1833" t="inlineStr">
        <is>
          <t>F</t>
        </is>
      </c>
      <c r="E1833" t="n">
        <v>22</v>
      </c>
      <c r="F1833" t="n">
        <v>0</v>
      </c>
      <c r="G1833" t="inlineStr">
        <is>
          <t>YES</t>
        </is>
      </c>
      <c r="I1833" t="n">
        <v>0</v>
      </c>
      <c r="J1833" s="31" t="n">
        <v>0</v>
      </c>
      <c r="K1833" s="32" t="n">
        <v>0</v>
      </c>
      <c r="L1833" s="31" t="n">
        <v>0</v>
      </c>
      <c r="M1833" s="48" t="n"/>
      <c r="N1833" s="48" t="n"/>
      <c r="O1833" s="49" t="n"/>
    </row>
    <row r="1834">
      <c r="A1834" s="47" t="inlineStr">
        <is>
          <t>☐</t>
        </is>
      </c>
      <c r="B1834" t="inlineStr">
        <is>
          <t>Rilen Kovacevic</t>
        </is>
      </c>
      <c r="C1834" t="inlineStr">
        <is>
          <t>COL</t>
        </is>
      </c>
      <c r="D1834" t="inlineStr">
        <is>
          <t>F</t>
        </is>
      </c>
      <c r="E1834" t="n">
        <v>22</v>
      </c>
      <c r="F1834" t="n">
        <v>0</v>
      </c>
      <c r="G1834" t="inlineStr">
        <is>
          <t>YES</t>
        </is>
      </c>
      <c r="I1834" t="n">
        <v>0</v>
      </c>
      <c r="J1834" s="31" t="n">
        <v>0</v>
      </c>
      <c r="K1834" s="32" t="n">
        <v>0</v>
      </c>
      <c r="L1834" s="31" t="n">
        <v>0</v>
      </c>
      <c r="M1834" s="48" t="n"/>
      <c r="N1834" s="48" t="n"/>
      <c r="O1834" s="49" t="n"/>
    </row>
    <row r="1835">
      <c r="A1835" s="47" t="inlineStr">
        <is>
          <t>☐</t>
        </is>
      </c>
      <c r="B1835" t="inlineStr">
        <is>
          <t>Riley Boychuk</t>
        </is>
      </c>
      <c r="C1835" t="inlineStr">
        <is>
          <t>(N/A)</t>
        </is>
      </c>
      <c r="D1835" t="inlineStr">
        <is>
          <t>F</t>
        </is>
      </c>
      <c r="E1835" t="n">
        <v>18</v>
      </c>
      <c r="F1835" t="n">
        <v>0</v>
      </c>
      <c r="G1835" t="inlineStr">
        <is>
          <t>YES</t>
        </is>
      </c>
      <c r="I1835" t="n">
        <v>0</v>
      </c>
      <c r="J1835" s="31" t="n">
        <v>0</v>
      </c>
      <c r="K1835" s="32" t="n">
        <v>0</v>
      </c>
      <c r="L1835" s="31" t="n">
        <v>0</v>
      </c>
      <c r="M1835" s="48" t="n"/>
      <c r="N1835" s="48" t="n"/>
      <c r="O1835" s="49" t="n"/>
    </row>
    <row r="1836">
      <c r="A1836" s="47" t="inlineStr">
        <is>
          <t>☐</t>
        </is>
      </c>
      <c r="B1836" t="inlineStr">
        <is>
          <t>Riley Mercer</t>
        </is>
      </c>
      <c r="C1836" t="inlineStr">
        <is>
          <t>MIN</t>
        </is>
      </c>
      <c r="D1836" t="inlineStr">
        <is>
          <t>G</t>
        </is>
      </c>
      <c r="E1836" t="n">
        <v>22</v>
      </c>
      <c r="F1836" t="n">
        <v>0</v>
      </c>
      <c r="G1836" t="inlineStr">
        <is>
          <t>YES</t>
        </is>
      </c>
      <c r="I1836" t="n">
        <v>0</v>
      </c>
      <c r="J1836" s="31" t="n">
        <v>0</v>
      </c>
      <c r="K1836" s="32" t="n">
        <v>0</v>
      </c>
      <c r="L1836" s="31" t="n">
        <v>0</v>
      </c>
      <c r="M1836" s="48" t="n"/>
      <c r="N1836" s="48" t="n"/>
      <c r="O1836" s="49" t="n"/>
    </row>
    <row r="1837">
      <c r="A1837" s="47" t="inlineStr">
        <is>
          <t>☐</t>
        </is>
      </c>
      <c r="B1837" t="inlineStr">
        <is>
          <t>Rio Kaiser</t>
        </is>
      </c>
      <c r="C1837" t="inlineStr">
        <is>
          <t>(N/A)</t>
        </is>
      </c>
      <c r="D1837" t="inlineStr">
        <is>
          <t>D</t>
        </is>
      </c>
      <c r="E1837" t="n">
        <v>19</v>
      </c>
      <c r="F1837" t="n">
        <v>0</v>
      </c>
      <c r="G1837" t="inlineStr">
        <is>
          <t>YES</t>
        </is>
      </c>
      <c r="I1837" t="n">
        <v>0</v>
      </c>
      <c r="J1837" s="31" t="n">
        <v>0</v>
      </c>
      <c r="K1837" s="32" t="n">
        <v>0</v>
      </c>
      <c r="L1837" s="31" t="n">
        <v>0</v>
      </c>
      <c r="M1837" s="48" t="n"/>
      <c r="N1837" s="48" t="n"/>
      <c r="O1837" s="49" t="n"/>
      <c r="P1837" t="inlineStr">
        <is>
          <t>no NHL record - import or junior</t>
        </is>
      </c>
    </row>
    <row r="1838">
      <c r="A1838" s="47" t="inlineStr">
        <is>
          <t>☐</t>
        </is>
      </c>
      <c r="B1838" t="inlineStr">
        <is>
          <t>Roan Woodward</t>
        </is>
      </c>
      <c r="C1838" t="inlineStr">
        <is>
          <t>(N/A)</t>
        </is>
      </c>
      <c r="D1838" t="inlineStr">
        <is>
          <t>F</t>
        </is>
      </c>
      <c r="E1838" t="n">
        <v>21</v>
      </c>
      <c r="F1838" t="n">
        <v>0</v>
      </c>
      <c r="G1838" t="inlineStr">
        <is>
          <t>YES</t>
        </is>
      </c>
      <c r="I1838" t="n">
        <v>0</v>
      </c>
      <c r="J1838" s="31" t="n">
        <v>0</v>
      </c>
      <c r="K1838" s="32" t="n">
        <v>0</v>
      </c>
      <c r="L1838" s="31" t="n">
        <v>0</v>
      </c>
      <c r="M1838" s="48" t="n"/>
      <c r="N1838" s="48" t="n"/>
      <c r="O1838" s="49" t="n"/>
      <c r="P1838" t="inlineStr">
        <is>
          <t>no NHL record - import or junior</t>
        </is>
      </c>
    </row>
    <row r="1839">
      <c r="A1839" s="47" t="inlineStr">
        <is>
          <t>☐</t>
        </is>
      </c>
      <c r="B1839" t="inlineStr">
        <is>
          <t>Robert Baco</t>
        </is>
      </c>
      <c r="C1839" t="inlineStr">
        <is>
          <t>(N/A)</t>
        </is>
      </c>
      <c r="D1839" t="inlineStr">
        <is>
          <t>F</t>
        </is>
      </c>
      <c r="E1839" t="n">
        <v>23</v>
      </c>
      <c r="F1839" t="n">
        <v>0</v>
      </c>
      <c r="G1839" t="inlineStr">
        <is>
          <t>YES</t>
        </is>
      </c>
      <c r="I1839" t="n">
        <v>0</v>
      </c>
      <c r="J1839" s="31" t="n">
        <v>0</v>
      </c>
      <c r="K1839" s="32" t="n">
        <v>0</v>
      </c>
      <c r="L1839" s="31" t="n">
        <v>0</v>
      </c>
      <c r="M1839" s="48" t="n"/>
      <c r="N1839" s="48" t="n"/>
      <c r="O1839" s="49" t="n"/>
      <c r="P1839" t="inlineStr">
        <is>
          <t>no NHL record - import or junior</t>
        </is>
      </c>
    </row>
    <row r="1840">
      <c r="A1840" s="47" t="inlineStr">
        <is>
          <t>☐</t>
        </is>
      </c>
      <c r="B1840" t="inlineStr">
        <is>
          <t>Roberto Henriquez</t>
        </is>
      </c>
      <c r="C1840" t="inlineStr">
        <is>
          <t>BOS</t>
        </is>
      </c>
      <c r="D1840" t="inlineStr">
        <is>
          <t>G</t>
        </is>
      </c>
      <c r="E1840" t="n">
        <v>19</v>
      </c>
      <c r="F1840" t="n">
        <v>0</v>
      </c>
      <c r="G1840" t="inlineStr">
        <is>
          <t>YES</t>
        </is>
      </c>
      <c r="H1840" t="n">
        <v>170</v>
      </c>
      <c r="I1840" t="n">
        <v>0</v>
      </c>
      <c r="J1840" s="31" t="n">
        <v>0</v>
      </c>
      <c r="K1840" s="32" t="n">
        <v>0</v>
      </c>
      <c r="L1840" s="31" t="n">
        <v>0</v>
      </c>
      <c r="M1840" s="48" t="n"/>
      <c r="N1840" s="48" t="n"/>
      <c r="O1840" s="49" t="n"/>
    </row>
    <row r="1841">
      <c r="A1841" s="47" t="inlineStr">
        <is>
          <t>☐</t>
        </is>
      </c>
      <c r="B1841" t="inlineStr">
        <is>
          <t>Robin Nico Antenen</t>
        </is>
      </c>
      <c r="C1841" t="inlineStr">
        <is>
          <t>(N/A)</t>
        </is>
      </c>
      <c r="D1841" t="inlineStr">
        <is>
          <t>F</t>
        </is>
      </c>
      <c r="E1841" t="n">
        <v>20</v>
      </c>
      <c r="F1841" t="n">
        <v>0</v>
      </c>
      <c r="G1841" t="inlineStr">
        <is>
          <t>YES</t>
        </is>
      </c>
      <c r="I1841" t="n">
        <v>0</v>
      </c>
      <c r="J1841" s="31" t="n">
        <v>0</v>
      </c>
      <c r="K1841" s="32" t="n">
        <v>0</v>
      </c>
      <c r="L1841" s="31" t="n">
        <v>0</v>
      </c>
      <c r="M1841" s="48" t="n"/>
      <c r="N1841" s="48" t="n"/>
      <c r="O1841" s="49" t="n"/>
      <c r="P1841" t="inlineStr">
        <is>
          <t>no NHL record - import or junior</t>
        </is>
      </c>
    </row>
    <row r="1842">
      <c r="A1842" s="47" t="inlineStr">
        <is>
          <t>☐</t>
        </is>
      </c>
      <c r="B1842" t="inlineStr">
        <is>
          <t>Rocky Langvardt</t>
        </is>
      </c>
      <c r="C1842" t="inlineStr">
        <is>
          <t>(N/A)</t>
        </is>
      </c>
      <c r="D1842" t="inlineStr">
        <is>
          <t>D</t>
        </is>
      </c>
      <c r="E1842" t="n">
        <v>19</v>
      </c>
      <c r="F1842" t="n">
        <v>0</v>
      </c>
      <c r="G1842" t="inlineStr">
        <is>
          <t>YES</t>
        </is>
      </c>
      <c r="I1842" t="n">
        <v>0</v>
      </c>
      <c r="J1842" s="31" t="n">
        <v>0</v>
      </c>
      <c r="K1842" s="32" t="n">
        <v>0</v>
      </c>
      <c r="L1842" s="31" t="n">
        <v>0</v>
      </c>
      <c r="M1842" s="48" t="n"/>
      <c r="N1842" s="48" t="n"/>
      <c r="O1842" s="49" t="n"/>
      <c r="P1842" t="inlineStr">
        <is>
          <t>no NHL record - import or junior</t>
        </is>
      </c>
    </row>
    <row r="1843">
      <c r="A1843" s="47" t="inlineStr">
        <is>
          <t>☐</t>
        </is>
      </c>
      <c r="B1843" t="inlineStr">
        <is>
          <t>Rodwin Dionicio</t>
        </is>
      </c>
      <c r="C1843" t="inlineStr">
        <is>
          <t>(N/A)</t>
        </is>
      </c>
      <c r="D1843" t="inlineStr">
        <is>
          <t>D</t>
        </is>
      </c>
      <c r="E1843" t="n">
        <v>22</v>
      </c>
      <c r="F1843" t="n">
        <v>0</v>
      </c>
      <c r="G1843" t="inlineStr">
        <is>
          <t>YES</t>
        </is>
      </c>
      <c r="I1843" t="n">
        <v>0</v>
      </c>
      <c r="J1843" s="31" t="n">
        <v>0</v>
      </c>
      <c r="K1843" s="32" t="n">
        <v>0</v>
      </c>
      <c r="L1843" s="31" t="n">
        <v>0</v>
      </c>
      <c r="M1843" s="48" t="n"/>
      <c r="N1843" s="48" t="n"/>
      <c r="O1843" s="49" t="n"/>
    </row>
    <row r="1844">
      <c r="A1844" s="47" t="inlineStr">
        <is>
          <t>☐</t>
        </is>
      </c>
      <c r="B1844" t="inlineStr">
        <is>
          <t>Romain L'Italien</t>
        </is>
      </c>
      <c r="C1844" t="inlineStr">
        <is>
          <t>(N/A)</t>
        </is>
      </c>
      <c r="D1844" t="inlineStr">
        <is>
          <t>F</t>
        </is>
      </c>
      <c r="E1844" t="n">
        <v>18</v>
      </c>
      <c r="F1844" t="n">
        <v>0</v>
      </c>
      <c r="G1844" t="inlineStr">
        <is>
          <t>YES</t>
        </is>
      </c>
      <c r="I1844" t="n">
        <v>0</v>
      </c>
      <c r="J1844" s="31" t="n">
        <v>0</v>
      </c>
      <c r="K1844" s="32" t="n">
        <v>0</v>
      </c>
      <c r="L1844" s="31" t="n">
        <v>0</v>
      </c>
      <c r="M1844" s="48" t="n"/>
      <c r="N1844" s="48" t="n"/>
      <c r="O1844" s="49" t="n"/>
      <c r="P1844" t="inlineStr">
        <is>
          <t>no NHL record - import or junior</t>
        </is>
      </c>
    </row>
    <row r="1845">
      <c r="A1845" s="47" t="inlineStr">
        <is>
          <t>☐</t>
        </is>
      </c>
      <c r="B1845" t="inlineStr">
        <is>
          <t>Roman Kechter</t>
        </is>
      </c>
      <c r="C1845" t="inlineStr">
        <is>
          <t>(N/A)</t>
        </is>
      </c>
      <c r="D1845" t="inlineStr">
        <is>
          <t>F</t>
        </is>
      </c>
      <c r="E1845" t="n">
        <v>22</v>
      </c>
      <c r="F1845" t="n">
        <v>0</v>
      </c>
      <c r="G1845" t="inlineStr">
        <is>
          <t>YES</t>
        </is>
      </c>
      <c r="I1845" t="n">
        <v>0</v>
      </c>
      <c r="J1845" s="31" t="n">
        <v>0</v>
      </c>
      <c r="K1845" s="32" t="n">
        <v>0</v>
      </c>
      <c r="L1845" s="31" t="n">
        <v>0</v>
      </c>
      <c r="M1845" s="48" t="n"/>
      <c r="N1845" s="48" t="n"/>
      <c r="O1845" s="49" t="n"/>
      <c r="P1845" t="inlineStr">
        <is>
          <t>no NHL record - import or junior</t>
        </is>
      </c>
    </row>
    <row r="1846">
      <c r="A1846" s="47" t="inlineStr">
        <is>
          <t>☐</t>
        </is>
      </c>
      <c r="B1846" t="inlineStr">
        <is>
          <t>Roni Karvinen</t>
        </is>
      </c>
      <c r="C1846" t="inlineStr">
        <is>
          <t>(N/A)</t>
        </is>
      </c>
      <c r="D1846" t="inlineStr">
        <is>
          <t>F</t>
        </is>
      </c>
      <c r="E1846" t="n">
        <v>23</v>
      </c>
      <c r="F1846" t="n">
        <v>0</v>
      </c>
      <c r="G1846" t="inlineStr">
        <is>
          <t>YES</t>
        </is>
      </c>
      <c r="I1846" t="n">
        <v>0</v>
      </c>
      <c r="J1846" s="31" t="n">
        <v>0</v>
      </c>
      <c r="K1846" s="32" t="n">
        <v>0</v>
      </c>
      <c r="L1846" s="31" t="n">
        <v>0</v>
      </c>
      <c r="M1846" s="48" t="n"/>
      <c r="N1846" s="48" t="n"/>
      <c r="O1846" s="49" t="n"/>
      <c r="P1846" t="inlineStr">
        <is>
          <t>no NHL record - import or junior</t>
        </is>
      </c>
    </row>
    <row r="1847">
      <c r="A1847" s="47" t="inlineStr">
        <is>
          <t>☐</t>
        </is>
      </c>
      <c r="B1847" t="inlineStr">
        <is>
          <t>Roope Vesterinen</t>
        </is>
      </c>
      <c r="C1847" t="inlineStr">
        <is>
          <t>(N/A)</t>
        </is>
      </c>
      <c r="D1847" t="inlineStr">
        <is>
          <t>F</t>
        </is>
      </c>
      <c r="E1847" t="n">
        <v>20</v>
      </c>
      <c r="F1847" t="n">
        <v>0</v>
      </c>
      <c r="G1847" t="inlineStr">
        <is>
          <t>YES</t>
        </is>
      </c>
      <c r="I1847" t="n">
        <v>0</v>
      </c>
      <c r="J1847" s="31" t="n">
        <v>0</v>
      </c>
      <c r="K1847" s="32" t="n">
        <v>0</v>
      </c>
      <c r="L1847" s="31" t="n">
        <v>0</v>
      </c>
      <c r="M1847" s="48" t="n"/>
      <c r="N1847" s="48" t="n"/>
      <c r="O1847" s="49" t="n"/>
      <c r="P1847" t="inlineStr">
        <is>
          <t>no NHL record - import or junior</t>
        </is>
      </c>
    </row>
    <row r="1848">
      <c r="A1848" s="47" t="inlineStr">
        <is>
          <t>☐</t>
        </is>
      </c>
      <c r="B1848" t="inlineStr">
        <is>
          <t>Ruslan Gazizov</t>
        </is>
      </c>
      <c r="C1848" t="inlineStr">
        <is>
          <t>(N/A)</t>
        </is>
      </c>
      <c r="D1848" t="inlineStr">
        <is>
          <t>F</t>
        </is>
      </c>
      <c r="E1848" t="n">
        <v>22</v>
      </c>
      <c r="F1848" t="n">
        <v>0</v>
      </c>
      <c r="G1848" t="inlineStr">
        <is>
          <t>YES</t>
        </is>
      </c>
      <c r="I1848" t="n">
        <v>0</v>
      </c>
      <c r="J1848" s="31" t="n">
        <v>0</v>
      </c>
      <c r="K1848" s="32" t="n">
        <v>0</v>
      </c>
      <c r="L1848" s="31" t="n">
        <v>0</v>
      </c>
      <c r="M1848" s="48" t="n"/>
      <c r="N1848" s="48" t="n"/>
      <c r="O1848" s="49" t="n"/>
    </row>
    <row r="1849">
      <c r="A1849" s="47" t="inlineStr">
        <is>
          <t>☐</t>
        </is>
      </c>
      <c r="B1849" t="inlineStr">
        <is>
          <t>Ruslan Karimov</t>
        </is>
      </c>
      <c r="C1849" t="inlineStr">
        <is>
          <t>(N/A)</t>
        </is>
      </c>
      <c r="D1849" t="inlineStr">
        <is>
          <t>F</t>
        </is>
      </c>
      <c r="E1849" t="n">
        <v>19</v>
      </c>
      <c r="F1849" t="n">
        <v>0</v>
      </c>
      <c r="G1849" t="inlineStr">
        <is>
          <t>YES</t>
        </is>
      </c>
      <c r="I1849" t="n">
        <v>0</v>
      </c>
      <c r="J1849" s="31" t="n">
        <v>0</v>
      </c>
      <c r="K1849" s="32" t="n">
        <v>0</v>
      </c>
      <c r="L1849" s="31" t="n">
        <v>0</v>
      </c>
      <c r="M1849" s="48" t="n"/>
      <c r="N1849" s="48" t="n"/>
      <c r="O1849" s="49" t="n"/>
      <c r="P1849" t="inlineStr">
        <is>
          <t>no NHL record - import or junior</t>
        </is>
      </c>
    </row>
    <row r="1850">
      <c r="A1850" s="47" t="inlineStr">
        <is>
          <t>☐</t>
        </is>
      </c>
      <c r="B1850" t="inlineStr">
        <is>
          <t>Ryan Fine</t>
        </is>
      </c>
      <c r="C1850" t="inlineStr">
        <is>
          <t>(N/A)</t>
        </is>
      </c>
      <c r="D1850" t="inlineStr">
        <is>
          <t>F</t>
        </is>
      </c>
      <c r="E1850" t="n">
        <v>21</v>
      </c>
      <c r="F1850" t="n">
        <v>0</v>
      </c>
      <c r="G1850" t="inlineStr">
        <is>
          <t>YES</t>
        </is>
      </c>
      <c r="I1850" t="n">
        <v>0</v>
      </c>
      <c r="J1850" s="31" t="n">
        <v>0</v>
      </c>
      <c r="K1850" s="32" t="n">
        <v>0</v>
      </c>
      <c r="L1850" s="31" t="n">
        <v>0</v>
      </c>
      <c r="M1850" s="48" t="n"/>
      <c r="N1850" s="48" t="n"/>
      <c r="O1850" s="49" t="n"/>
      <c r="P1850" t="inlineStr">
        <is>
          <t>no NHL record - import or junior</t>
        </is>
      </c>
    </row>
    <row r="1851">
      <c r="A1851" s="47" t="inlineStr">
        <is>
          <t>☐</t>
        </is>
      </c>
      <c r="B1851" t="inlineStr">
        <is>
          <t>Ryan Hopkins</t>
        </is>
      </c>
      <c r="C1851" t="inlineStr">
        <is>
          <t>(N/A)</t>
        </is>
      </c>
      <c r="D1851" t="inlineStr">
        <is>
          <t>D</t>
        </is>
      </c>
      <c r="E1851" t="n">
        <v>22</v>
      </c>
      <c r="F1851" t="n">
        <v>0</v>
      </c>
      <c r="G1851" t="inlineStr">
        <is>
          <t>YES</t>
        </is>
      </c>
      <c r="I1851" t="n">
        <v>0</v>
      </c>
      <c r="J1851" s="31" t="n">
        <v>0</v>
      </c>
      <c r="K1851" s="32" t="n">
        <v>0</v>
      </c>
      <c r="L1851" s="31" t="n">
        <v>0</v>
      </c>
      <c r="M1851" s="48" t="n"/>
      <c r="N1851" s="48" t="n"/>
      <c r="O1851" s="49" t="n"/>
      <c r="P1851" t="inlineStr">
        <is>
          <t>no NHL record - import or junior</t>
        </is>
      </c>
    </row>
    <row r="1852">
      <c r="A1852" s="47" t="inlineStr">
        <is>
          <t>☐</t>
        </is>
      </c>
      <c r="B1852" t="inlineStr">
        <is>
          <t>Ryan Humphrey</t>
        </is>
      </c>
      <c r="C1852" t="inlineStr">
        <is>
          <t>(N/A)</t>
        </is>
      </c>
      <c r="D1852" t="inlineStr">
        <is>
          <t>F</t>
        </is>
      </c>
      <c r="E1852" t="n">
        <v>23</v>
      </c>
      <c r="F1852" t="n">
        <v>0</v>
      </c>
      <c r="G1852" t="inlineStr">
        <is>
          <t>YES</t>
        </is>
      </c>
      <c r="I1852" t="n">
        <v>0</v>
      </c>
      <c r="J1852" s="31" t="n">
        <v>0</v>
      </c>
      <c r="K1852" s="32" t="n">
        <v>0</v>
      </c>
      <c r="L1852" s="31" t="n">
        <v>0</v>
      </c>
      <c r="M1852" s="48" t="n"/>
      <c r="N1852" s="48" t="n"/>
      <c r="O1852" s="49" t="n"/>
    </row>
    <row r="1853">
      <c r="A1853" s="47" t="inlineStr">
        <is>
          <t>☐</t>
        </is>
      </c>
      <c r="B1853" t="inlineStr">
        <is>
          <t>Ryan Mast</t>
        </is>
      </c>
      <c r="C1853" t="inlineStr">
        <is>
          <t>(N/A)</t>
        </is>
      </c>
      <c r="D1853" t="inlineStr">
        <is>
          <t>D</t>
        </is>
      </c>
      <c r="E1853" t="n">
        <v>23</v>
      </c>
      <c r="F1853" t="n">
        <v>0</v>
      </c>
      <c r="G1853" t="inlineStr">
        <is>
          <t>YES</t>
        </is>
      </c>
      <c r="I1853" t="n">
        <v>0</v>
      </c>
      <c r="J1853" s="31" t="n">
        <v>0</v>
      </c>
      <c r="K1853" s="32" t="n">
        <v>0</v>
      </c>
      <c r="L1853" s="31" t="n">
        <v>0</v>
      </c>
      <c r="M1853" s="48" t="n"/>
      <c r="N1853" s="48" t="n"/>
      <c r="O1853" s="49" t="n"/>
    </row>
    <row r="1854">
      <c r="A1854" s="47" t="inlineStr">
        <is>
          <t>☐</t>
        </is>
      </c>
      <c r="B1854" t="inlineStr">
        <is>
          <t>Ryan McCleary</t>
        </is>
      </c>
      <c r="C1854" t="inlineStr">
        <is>
          <t>TOR</t>
        </is>
      </c>
      <c r="D1854" t="inlineStr">
        <is>
          <t>D</t>
        </is>
      </c>
      <c r="E1854" t="n">
        <v>23</v>
      </c>
      <c r="F1854" t="n">
        <v>0</v>
      </c>
      <c r="G1854" t="inlineStr">
        <is>
          <t>YES</t>
        </is>
      </c>
      <c r="I1854" t="n">
        <v>0</v>
      </c>
      <c r="J1854" s="31" t="n">
        <v>0</v>
      </c>
      <c r="K1854" s="32" t="n">
        <v>0</v>
      </c>
      <c r="L1854" s="31" t="n">
        <v>0</v>
      </c>
      <c r="M1854" s="48" t="n"/>
      <c r="N1854" s="48" t="n"/>
      <c r="O1854" s="49" t="n"/>
    </row>
    <row r="1855">
      <c r="A1855" s="47" t="inlineStr">
        <is>
          <t>☐</t>
        </is>
      </c>
      <c r="B1855" t="inlineStr">
        <is>
          <t>Ryan Miller</t>
        </is>
      </c>
      <c r="C1855" t="inlineStr">
        <is>
          <t>PIT</t>
        </is>
      </c>
      <c r="D1855" t="inlineStr">
        <is>
          <t>F</t>
        </is>
      </c>
      <c r="E1855" t="n">
        <v>19</v>
      </c>
      <c r="F1855" t="n">
        <v>0</v>
      </c>
      <c r="G1855" t="inlineStr">
        <is>
          <t>YES</t>
        </is>
      </c>
      <c r="I1855" t="n">
        <v>0</v>
      </c>
      <c r="J1855" s="31" t="n">
        <v>0</v>
      </c>
      <c r="K1855" s="32" t="n">
        <v>0</v>
      </c>
      <c r="L1855" s="31" t="n">
        <v>0</v>
      </c>
      <c r="M1855" s="48" t="n"/>
      <c r="N1855" s="48" t="n"/>
      <c r="O1855" s="49" t="n"/>
    </row>
    <row r="1856">
      <c r="A1856" s="47" t="inlineStr">
        <is>
          <t>☐</t>
        </is>
      </c>
      <c r="B1856" t="inlineStr">
        <is>
          <t>Ryan St. Louis</t>
        </is>
      </c>
      <c r="C1856" t="inlineStr">
        <is>
          <t>(N/A)</t>
        </is>
      </c>
      <c r="D1856" t="inlineStr">
        <is>
          <t>F</t>
        </is>
      </c>
      <c r="E1856" t="n">
        <v>23</v>
      </c>
      <c r="F1856" t="n">
        <v>0</v>
      </c>
      <c r="G1856" t="inlineStr">
        <is>
          <t>YES</t>
        </is>
      </c>
      <c r="I1856" t="n">
        <v>0</v>
      </c>
      <c r="J1856" s="31" t="n">
        <v>0</v>
      </c>
      <c r="K1856" s="32" t="n">
        <v>0</v>
      </c>
      <c r="L1856" s="31" t="n">
        <v>0</v>
      </c>
      <c r="M1856" s="48" t="n"/>
      <c r="N1856" s="48" t="n"/>
      <c r="O1856" s="49" t="n"/>
    </row>
    <row r="1857">
      <c r="A1857" s="47" t="inlineStr">
        <is>
          <t>☐</t>
        </is>
      </c>
      <c r="B1857" t="inlineStr">
        <is>
          <t>Ryan Tamelin</t>
        </is>
      </c>
      <c r="C1857" t="inlineStr">
        <is>
          <t>(N/A)</t>
        </is>
      </c>
      <c r="D1857" t="inlineStr">
        <is>
          <t>G</t>
        </is>
      </c>
      <c r="E1857" t="n">
        <v>20</v>
      </c>
      <c r="F1857" t="n">
        <v>0</v>
      </c>
      <c r="G1857" t="inlineStr">
        <is>
          <t>YES</t>
        </is>
      </c>
      <c r="I1857" t="n">
        <v>0</v>
      </c>
      <c r="J1857" s="31" t="n">
        <v>0</v>
      </c>
      <c r="K1857" s="32" t="n">
        <v>0</v>
      </c>
      <c r="L1857" s="31" t="n">
        <v>0</v>
      </c>
      <c r="M1857" s="48" t="n"/>
      <c r="N1857" s="48" t="n"/>
      <c r="O1857" s="49" t="n"/>
      <c r="P1857" t="inlineStr">
        <is>
          <t>no NHL record - import or junior</t>
        </is>
      </c>
    </row>
    <row r="1858">
      <c r="A1858" s="47" t="inlineStr">
        <is>
          <t>☐</t>
        </is>
      </c>
      <c r="B1858" t="inlineStr">
        <is>
          <t>Ryden Evers</t>
        </is>
      </c>
      <c r="C1858" t="inlineStr">
        <is>
          <t>SEA</t>
        </is>
      </c>
      <c r="D1858" t="inlineStr">
        <is>
          <t>F</t>
        </is>
      </c>
      <c r="E1858" t="n">
        <v>21</v>
      </c>
      <c r="F1858" t="n">
        <v>0</v>
      </c>
      <c r="G1858" t="inlineStr">
        <is>
          <t>YES</t>
        </is>
      </c>
      <c r="I1858" t="n">
        <v>0</v>
      </c>
      <c r="J1858" s="31" t="n">
        <v>0</v>
      </c>
      <c r="K1858" s="32" t="n">
        <v>0</v>
      </c>
      <c r="L1858" s="31" t="n">
        <v>0</v>
      </c>
      <c r="M1858" s="48" t="n"/>
      <c r="N1858" s="48" t="n"/>
      <c r="O1858" s="49" t="n"/>
    </row>
    <row r="1859">
      <c r="A1859" s="47" t="inlineStr">
        <is>
          <t>☐</t>
        </is>
      </c>
      <c r="B1859" t="inlineStr">
        <is>
          <t>Ryland Cunningham</t>
        </is>
      </c>
      <c r="C1859" t="inlineStr">
        <is>
          <t>(N/A)</t>
        </is>
      </c>
      <c r="D1859" t="inlineStr">
        <is>
          <t>F</t>
        </is>
      </c>
      <c r="E1859" t="n">
        <v>18</v>
      </c>
      <c r="F1859" t="n">
        <v>0</v>
      </c>
      <c r="G1859" t="inlineStr">
        <is>
          <t>YES</t>
        </is>
      </c>
      <c r="I1859" t="n">
        <v>0</v>
      </c>
      <c r="J1859" s="31" t="n">
        <v>0</v>
      </c>
      <c r="K1859" s="32" t="n">
        <v>0</v>
      </c>
      <c r="L1859" s="31" t="n">
        <v>0</v>
      </c>
      <c r="M1859" s="48" t="n"/>
      <c r="N1859" s="48" t="n"/>
      <c r="O1859" s="49" t="n"/>
      <c r="P1859" t="inlineStr">
        <is>
          <t>no NHL record - import or junior</t>
        </is>
      </c>
    </row>
    <row r="1860">
      <c r="A1860" s="47" t="inlineStr">
        <is>
          <t>☐</t>
        </is>
      </c>
      <c r="B1860" t="inlineStr">
        <is>
          <t>Rylen Roersma</t>
        </is>
      </c>
      <c r="C1860" t="inlineStr">
        <is>
          <t>(N/A)</t>
        </is>
      </c>
      <c r="D1860" t="inlineStr">
        <is>
          <t>F</t>
        </is>
      </c>
      <c r="E1860" t="n">
        <v>22</v>
      </c>
      <c r="F1860" t="n">
        <v>0</v>
      </c>
      <c r="G1860" t="inlineStr">
        <is>
          <t>YES</t>
        </is>
      </c>
      <c r="I1860" t="n">
        <v>0</v>
      </c>
      <c r="J1860" s="31" t="n">
        <v>0</v>
      </c>
      <c r="K1860" s="32" t="n">
        <v>0</v>
      </c>
      <c r="L1860" s="31" t="n">
        <v>0</v>
      </c>
      <c r="M1860" s="48" t="n"/>
      <c r="N1860" s="48" t="n"/>
      <c r="O1860" s="49" t="n"/>
    </row>
    <row r="1861">
      <c r="A1861" s="47" t="inlineStr">
        <is>
          <t>☐</t>
        </is>
      </c>
      <c r="B1861" t="inlineStr">
        <is>
          <t>Ryley Budd</t>
        </is>
      </c>
      <c r="C1861" t="inlineStr">
        <is>
          <t>(N/A)</t>
        </is>
      </c>
      <c r="D1861" t="inlineStr">
        <is>
          <t>G</t>
        </is>
      </c>
      <c r="E1861" t="n">
        <v>18</v>
      </c>
      <c r="F1861" t="n">
        <v>0</v>
      </c>
      <c r="G1861" t="inlineStr">
        <is>
          <t>YES</t>
        </is>
      </c>
      <c r="I1861" t="n">
        <v>0</v>
      </c>
      <c r="J1861" s="31" t="n">
        <v>0</v>
      </c>
      <c r="K1861" s="32" t="n">
        <v>0</v>
      </c>
      <c r="L1861" s="31" t="n">
        <v>0</v>
      </c>
      <c r="M1861" s="48" t="n"/>
      <c r="N1861" s="48" t="n"/>
      <c r="O1861" s="49" t="n"/>
      <c r="P1861" t="inlineStr">
        <is>
          <t>no NHL record - import or junior</t>
        </is>
      </c>
    </row>
    <row r="1862">
      <c r="A1862" s="47" t="inlineStr">
        <is>
          <t>☐</t>
        </is>
      </c>
      <c r="B1862" t="inlineStr">
        <is>
          <t>Salvatore Guzzo</t>
        </is>
      </c>
      <c r="C1862" t="inlineStr">
        <is>
          <t>(N/A)</t>
        </is>
      </c>
      <c r="D1862" t="inlineStr">
        <is>
          <t>F</t>
        </is>
      </c>
      <c r="E1862" t="n">
        <v>21</v>
      </c>
      <c r="F1862" t="n">
        <v>0</v>
      </c>
      <c r="G1862" t="inlineStr">
        <is>
          <t>YES</t>
        </is>
      </c>
      <c r="I1862" t="n">
        <v>0</v>
      </c>
      <c r="J1862" s="31" t="n">
        <v>0</v>
      </c>
      <c r="K1862" s="32" t="n">
        <v>0</v>
      </c>
      <c r="L1862" s="31" t="n">
        <v>0</v>
      </c>
      <c r="M1862" s="48" t="n"/>
      <c r="N1862" s="48" t="n"/>
      <c r="O1862" s="49" t="n"/>
      <c r="P1862" t="inlineStr">
        <is>
          <t>no NHL record - import or junior</t>
        </is>
      </c>
    </row>
    <row r="1863">
      <c r="A1863" s="47" t="inlineStr">
        <is>
          <t>☐</t>
        </is>
      </c>
      <c r="B1863" t="inlineStr">
        <is>
          <t>Salvatore Viviano</t>
        </is>
      </c>
      <c r="C1863" t="inlineStr">
        <is>
          <t>(N/A)</t>
        </is>
      </c>
      <c r="D1863" t="inlineStr">
        <is>
          <t>F</t>
        </is>
      </c>
      <c r="E1863" t="n">
        <v>19</v>
      </c>
      <c r="F1863" t="n">
        <v>0</v>
      </c>
      <c r="G1863" t="inlineStr">
        <is>
          <t>YES</t>
        </is>
      </c>
      <c r="I1863" t="n">
        <v>0</v>
      </c>
      <c r="J1863" s="31" t="n">
        <v>0</v>
      </c>
      <c r="K1863" s="32" t="n">
        <v>0</v>
      </c>
      <c r="L1863" s="31" t="n">
        <v>0</v>
      </c>
      <c r="M1863" s="48" t="n"/>
      <c r="N1863" s="48" t="n"/>
      <c r="O1863" s="49" t="n"/>
    </row>
    <row r="1864">
      <c r="A1864" s="47" t="inlineStr">
        <is>
          <t>☐</t>
        </is>
      </c>
      <c r="B1864" t="inlineStr">
        <is>
          <t>Sam Alfano</t>
        </is>
      </c>
      <c r="C1864" t="inlineStr">
        <is>
          <t>(N/A)</t>
        </is>
      </c>
      <c r="D1864" t="inlineStr">
        <is>
          <t>F</t>
        </is>
      </c>
      <c r="E1864" t="n">
        <v>22</v>
      </c>
      <c r="F1864" t="n">
        <v>0</v>
      </c>
      <c r="G1864" t="inlineStr">
        <is>
          <t>YES</t>
        </is>
      </c>
      <c r="I1864" t="n">
        <v>0</v>
      </c>
      <c r="J1864" s="31" t="n">
        <v>0</v>
      </c>
      <c r="K1864" s="32" t="n">
        <v>0</v>
      </c>
      <c r="L1864" s="31" t="n">
        <v>0</v>
      </c>
      <c r="M1864" s="48" t="n"/>
      <c r="N1864" s="48" t="n"/>
      <c r="O1864" s="49" t="n"/>
    </row>
    <row r="1865">
      <c r="A1865" s="47" t="inlineStr">
        <is>
          <t>☐</t>
        </is>
      </c>
      <c r="B1865" t="inlineStr">
        <is>
          <t>Sam Oliver</t>
        </is>
      </c>
      <c r="C1865" t="inlineStr">
        <is>
          <t>(N/A)</t>
        </is>
      </c>
      <c r="D1865" t="inlineStr">
        <is>
          <t>F</t>
        </is>
      </c>
      <c r="E1865" t="n">
        <v>22</v>
      </c>
      <c r="F1865" t="n">
        <v>0</v>
      </c>
      <c r="G1865" t="inlineStr">
        <is>
          <t>YES</t>
        </is>
      </c>
      <c r="I1865" t="n">
        <v>0</v>
      </c>
      <c r="J1865" s="31" t="n">
        <v>0</v>
      </c>
      <c r="K1865" s="32" t="n">
        <v>0</v>
      </c>
      <c r="L1865" s="31" t="n">
        <v>0</v>
      </c>
      <c r="M1865" s="48" t="n"/>
      <c r="N1865" s="48" t="n"/>
      <c r="O1865" s="49" t="n"/>
      <c r="P1865" t="inlineStr">
        <is>
          <t>no NHL record - import or junior</t>
        </is>
      </c>
    </row>
    <row r="1866">
      <c r="A1866" s="47" t="inlineStr">
        <is>
          <t>☐</t>
        </is>
      </c>
      <c r="B1866" t="inlineStr">
        <is>
          <t>Sam Sedley</t>
        </is>
      </c>
      <c r="C1866" t="inlineStr">
        <is>
          <t>(N/A)</t>
        </is>
      </c>
      <c r="D1866" t="inlineStr">
        <is>
          <t>D</t>
        </is>
      </c>
      <c r="E1866" t="n">
        <v>23</v>
      </c>
      <c r="F1866" t="n">
        <v>0</v>
      </c>
      <c r="G1866" t="inlineStr">
        <is>
          <t>YES</t>
        </is>
      </c>
      <c r="I1866" t="n">
        <v>0</v>
      </c>
      <c r="J1866" s="31" t="n">
        <v>0</v>
      </c>
      <c r="K1866" s="32" t="n">
        <v>0</v>
      </c>
      <c r="L1866" s="31" t="n">
        <v>0</v>
      </c>
      <c r="M1866" s="48" t="n"/>
      <c r="N1866" s="48" t="n"/>
      <c r="O1866" s="49" t="n"/>
    </row>
    <row r="1867">
      <c r="A1867" s="47" t="inlineStr">
        <is>
          <t>☐</t>
        </is>
      </c>
      <c r="B1867" t="inlineStr">
        <is>
          <t>Sami Paivarinta</t>
        </is>
      </c>
      <c r="C1867" t="inlineStr">
        <is>
          <t>(N/A)</t>
        </is>
      </c>
      <c r="D1867" t="inlineStr">
        <is>
          <t>F</t>
        </is>
      </c>
      <c r="E1867" t="n">
        <v>23</v>
      </c>
      <c r="F1867" t="n">
        <v>0</v>
      </c>
      <c r="G1867" t="inlineStr">
        <is>
          <t>YES</t>
        </is>
      </c>
      <c r="I1867" t="n">
        <v>0</v>
      </c>
      <c r="J1867" s="31" t="n">
        <v>0</v>
      </c>
      <c r="K1867" s="32" t="n">
        <v>0</v>
      </c>
      <c r="L1867" s="31" t="n">
        <v>0</v>
      </c>
      <c r="M1867" s="48" t="n"/>
      <c r="N1867" s="48" t="n"/>
      <c r="O1867" s="49" t="n"/>
      <c r="P1867" t="inlineStr">
        <is>
          <t>no NHL record - import or junior</t>
        </is>
      </c>
    </row>
    <row r="1868">
      <c r="A1868" s="47" t="inlineStr">
        <is>
          <t>☐</t>
        </is>
      </c>
      <c r="B1868" t="inlineStr">
        <is>
          <t>Samu Bau</t>
        </is>
      </c>
      <c r="C1868" t="inlineStr">
        <is>
          <t>UTA</t>
        </is>
      </c>
      <c r="D1868" t="inlineStr">
        <is>
          <t>F</t>
        </is>
      </c>
      <c r="E1868" t="n">
        <v>22</v>
      </c>
      <c r="F1868" t="n">
        <v>0</v>
      </c>
      <c r="G1868" t="inlineStr">
        <is>
          <t>YES</t>
        </is>
      </c>
      <c r="I1868" t="n">
        <v>0</v>
      </c>
      <c r="J1868" s="31" t="n">
        <v>0</v>
      </c>
      <c r="K1868" s="32" t="n">
        <v>0</v>
      </c>
      <c r="L1868" s="31" t="n">
        <v>0</v>
      </c>
      <c r="M1868" s="48" t="n"/>
      <c r="N1868" s="48" t="n"/>
      <c r="O1868" s="49" t="n"/>
    </row>
    <row r="1869">
      <c r="A1869" s="47" t="inlineStr">
        <is>
          <t>☐</t>
        </is>
      </c>
      <c r="B1869" t="inlineStr">
        <is>
          <t>Samuel Drancak</t>
        </is>
      </c>
      <c r="C1869" t="inlineStr">
        <is>
          <t>(N/A)</t>
        </is>
      </c>
      <c r="D1869" t="inlineStr">
        <is>
          <t>F</t>
        </is>
      </c>
      <c r="E1869" t="n">
        <v>20</v>
      </c>
      <c r="F1869" t="n">
        <v>0</v>
      </c>
      <c r="G1869" t="inlineStr">
        <is>
          <t>YES</t>
        </is>
      </c>
      <c r="I1869" t="n">
        <v>0</v>
      </c>
      <c r="J1869" s="31" t="n">
        <v>0</v>
      </c>
      <c r="K1869" s="32" t="n">
        <v>0</v>
      </c>
      <c r="L1869" s="31" t="n">
        <v>0</v>
      </c>
      <c r="M1869" s="48" t="n"/>
      <c r="N1869" s="48" t="n"/>
      <c r="O1869" s="49" t="n"/>
      <c r="P1869" t="inlineStr">
        <is>
          <t>no NHL record - import or junior</t>
        </is>
      </c>
    </row>
    <row r="1870">
      <c r="A1870" s="47" t="inlineStr">
        <is>
          <t>☐</t>
        </is>
      </c>
      <c r="B1870" t="inlineStr">
        <is>
          <t>Samuel Fiala</t>
        </is>
      </c>
      <c r="C1870" t="inlineStr">
        <is>
          <t>(N/A)</t>
        </is>
      </c>
      <c r="D1870" t="inlineStr">
        <is>
          <t>F</t>
        </is>
      </c>
      <c r="E1870" t="n">
        <v>21</v>
      </c>
      <c r="F1870" t="n">
        <v>0</v>
      </c>
      <c r="G1870" t="inlineStr">
        <is>
          <t>YES</t>
        </is>
      </c>
      <c r="I1870" t="n">
        <v>0</v>
      </c>
      <c r="J1870" s="31" t="n">
        <v>0</v>
      </c>
      <c r="K1870" s="32" t="n">
        <v>0</v>
      </c>
      <c r="L1870" s="31" t="n">
        <v>0</v>
      </c>
      <c r="M1870" s="48" t="n"/>
      <c r="N1870" s="48" t="n"/>
      <c r="O1870" s="49" t="n"/>
      <c r="P1870" t="inlineStr">
        <is>
          <t>no NHL record - import or junior</t>
        </is>
      </c>
    </row>
    <row r="1871">
      <c r="A1871" s="47" t="inlineStr">
        <is>
          <t>☐</t>
        </is>
      </c>
      <c r="B1871" t="inlineStr">
        <is>
          <t>Samuel Mayer</t>
        </is>
      </c>
      <c r="C1871" t="inlineStr">
        <is>
          <t>VGK</t>
        </is>
      </c>
      <c r="D1871" t="inlineStr">
        <is>
          <t>D</t>
        </is>
      </c>
      <c r="E1871" t="n">
        <v>23</v>
      </c>
      <c r="F1871" t="n">
        <v>0</v>
      </c>
      <c r="G1871" t="inlineStr">
        <is>
          <t>YES</t>
        </is>
      </c>
      <c r="I1871" t="n">
        <v>0</v>
      </c>
      <c r="J1871" s="31" t="n">
        <v>0</v>
      </c>
      <c r="K1871" s="32" t="n">
        <v>0</v>
      </c>
      <c r="L1871" s="31" t="n">
        <v>0</v>
      </c>
      <c r="M1871" s="48" t="n"/>
      <c r="N1871" s="48" t="n"/>
      <c r="O1871" s="49" t="n"/>
    </row>
    <row r="1872">
      <c r="A1872" s="47" t="inlineStr">
        <is>
          <t>☐</t>
        </is>
      </c>
      <c r="B1872" t="inlineStr">
        <is>
          <t>Samuel St-Hilaire</t>
        </is>
      </c>
      <c r="C1872" t="inlineStr">
        <is>
          <t>(N/A)</t>
        </is>
      </c>
      <c r="D1872" t="inlineStr">
        <is>
          <t>G</t>
        </is>
      </c>
      <c r="E1872" t="n">
        <v>22</v>
      </c>
      <c r="F1872" t="n">
        <v>0</v>
      </c>
      <c r="G1872" t="inlineStr">
        <is>
          <t>YES</t>
        </is>
      </c>
      <c r="I1872" t="n">
        <v>0</v>
      </c>
      <c r="J1872" s="31" t="n">
        <v>0</v>
      </c>
      <c r="K1872" s="32" t="n">
        <v>0</v>
      </c>
      <c r="L1872" s="31" t="n">
        <v>0</v>
      </c>
      <c r="M1872" s="48" t="n"/>
      <c r="N1872" s="48" t="n"/>
      <c r="O1872" s="49" t="n"/>
      <c r="P1872" t="inlineStr">
        <is>
          <t>no NHL record - import or junior</t>
        </is>
      </c>
    </row>
    <row r="1873">
      <c r="A1873" s="47" t="inlineStr">
        <is>
          <t>☐</t>
        </is>
      </c>
      <c r="B1873" t="inlineStr">
        <is>
          <t>Samuel Urban</t>
        </is>
      </c>
      <c r="C1873" t="inlineStr">
        <is>
          <t>(N/A)</t>
        </is>
      </c>
      <c r="D1873" t="inlineStr">
        <is>
          <t>G</t>
        </is>
      </c>
      <c r="E1873" t="n">
        <v>21</v>
      </c>
      <c r="F1873" t="n">
        <v>0</v>
      </c>
      <c r="G1873" t="inlineStr">
        <is>
          <t>YES</t>
        </is>
      </c>
      <c r="I1873" t="n">
        <v>0</v>
      </c>
      <c r="J1873" s="31" t="n">
        <v>0</v>
      </c>
      <c r="K1873" s="32" t="n">
        <v>0</v>
      </c>
      <c r="L1873" s="31" t="n">
        <v>0</v>
      </c>
      <c r="M1873" s="48" t="n"/>
      <c r="N1873" s="48" t="n"/>
      <c r="O1873" s="49" t="n"/>
      <c r="P1873" t="inlineStr">
        <is>
          <t>no NHL record - import or junior</t>
        </is>
      </c>
    </row>
    <row r="1874">
      <c r="A1874" s="47" t="inlineStr">
        <is>
          <t>☐</t>
        </is>
      </c>
      <c r="B1874" t="inlineStr">
        <is>
          <t>Santeri Huovila</t>
        </is>
      </c>
      <c r="C1874" t="inlineStr">
        <is>
          <t>(N/A)</t>
        </is>
      </c>
      <c r="D1874" t="inlineStr">
        <is>
          <t>F</t>
        </is>
      </c>
      <c r="E1874" t="n">
        <v>22</v>
      </c>
      <c r="F1874" t="n">
        <v>0</v>
      </c>
      <c r="G1874" t="inlineStr">
        <is>
          <t>YES</t>
        </is>
      </c>
      <c r="I1874" t="n">
        <v>0</v>
      </c>
      <c r="J1874" s="31" t="n">
        <v>0</v>
      </c>
      <c r="K1874" s="32" t="n">
        <v>0</v>
      </c>
      <c r="L1874" s="31" t="n">
        <v>0</v>
      </c>
      <c r="M1874" s="48" t="n"/>
      <c r="N1874" s="48" t="n"/>
      <c r="O1874" s="49" t="n"/>
      <c r="P1874" t="inlineStr">
        <is>
          <t>no NHL record - import or junior</t>
        </is>
      </c>
    </row>
    <row r="1875">
      <c r="A1875" s="47" t="inlineStr">
        <is>
          <t>☐</t>
        </is>
      </c>
      <c r="B1875" t="inlineStr">
        <is>
          <t>Sasha Teleguine</t>
        </is>
      </c>
      <c r="C1875" t="inlineStr">
        <is>
          <t>(N/A)</t>
        </is>
      </c>
      <c r="D1875" t="inlineStr">
        <is>
          <t>F</t>
        </is>
      </c>
      <c r="E1875" t="n">
        <v>23</v>
      </c>
      <c r="F1875" t="n">
        <v>0</v>
      </c>
      <c r="G1875" t="inlineStr">
        <is>
          <t>YES</t>
        </is>
      </c>
      <c r="I1875" t="n">
        <v>0</v>
      </c>
      <c r="J1875" s="31" t="n">
        <v>0</v>
      </c>
      <c r="K1875" s="32" t="n">
        <v>0</v>
      </c>
      <c r="L1875" s="31" t="n">
        <v>0</v>
      </c>
      <c r="M1875" s="48" t="n"/>
      <c r="N1875" s="48" t="n"/>
      <c r="O1875" s="49" t="n"/>
      <c r="P1875" t="inlineStr">
        <is>
          <t>no NHL record - import or junior</t>
        </is>
      </c>
    </row>
    <row r="1876">
      <c r="A1876" s="47" t="inlineStr">
        <is>
          <t>☐</t>
        </is>
      </c>
      <c r="B1876" t="inlineStr">
        <is>
          <t>Sawyer Dingman</t>
        </is>
      </c>
      <c r="C1876" t="inlineStr">
        <is>
          <t>(N/A)</t>
        </is>
      </c>
      <c r="D1876" t="inlineStr">
        <is>
          <t>F</t>
        </is>
      </c>
      <c r="E1876" t="n">
        <v>18</v>
      </c>
      <c r="F1876" t="n">
        <v>0</v>
      </c>
      <c r="G1876" t="inlineStr">
        <is>
          <t>YES</t>
        </is>
      </c>
      <c r="I1876" t="n">
        <v>0</v>
      </c>
      <c r="J1876" s="31" t="n">
        <v>0</v>
      </c>
      <c r="K1876" s="32" t="n">
        <v>0</v>
      </c>
      <c r="L1876" s="31" t="n">
        <v>0</v>
      </c>
      <c r="M1876" s="48" t="n"/>
      <c r="N1876" s="48" t="n"/>
      <c r="O1876" s="49" t="n"/>
    </row>
    <row r="1877">
      <c r="A1877" s="47" t="inlineStr">
        <is>
          <t>☐</t>
        </is>
      </c>
      <c r="B1877" t="inlineStr">
        <is>
          <t>Sawyer Mayes</t>
        </is>
      </c>
      <c r="C1877" t="inlineStr">
        <is>
          <t>(N/A)</t>
        </is>
      </c>
      <c r="D1877" t="inlineStr">
        <is>
          <t>F</t>
        </is>
      </c>
      <c r="E1877" t="n">
        <v>19</v>
      </c>
      <c r="F1877" t="n">
        <v>0</v>
      </c>
      <c r="G1877" t="inlineStr">
        <is>
          <t>YES</t>
        </is>
      </c>
      <c r="I1877" t="n">
        <v>0</v>
      </c>
      <c r="J1877" s="31" t="n">
        <v>0</v>
      </c>
      <c r="K1877" s="32" t="n">
        <v>0</v>
      </c>
      <c r="L1877" s="31" t="n">
        <v>0</v>
      </c>
      <c r="M1877" s="48" t="n"/>
      <c r="N1877" s="48" t="n"/>
      <c r="O1877" s="49" t="n"/>
    </row>
    <row r="1878">
      <c r="A1878" s="47" t="inlineStr">
        <is>
          <t>☐</t>
        </is>
      </c>
      <c r="B1878" t="inlineStr">
        <is>
          <t>Scott Truman</t>
        </is>
      </c>
      <c r="C1878" t="inlineStr">
        <is>
          <t>(N/A)</t>
        </is>
      </c>
      <c r="D1878" t="inlineStr">
        <is>
          <t>F</t>
        </is>
      </c>
      <c r="E1878" t="n">
        <v>23</v>
      </c>
      <c r="F1878" t="n">
        <v>0</v>
      </c>
      <c r="G1878" t="inlineStr">
        <is>
          <t>YES</t>
        </is>
      </c>
      <c r="I1878" t="n">
        <v>0</v>
      </c>
      <c r="J1878" s="31" t="n">
        <v>0</v>
      </c>
      <c r="K1878" s="32" t="n">
        <v>0</v>
      </c>
      <c r="L1878" s="31" t="n">
        <v>0</v>
      </c>
      <c r="M1878" s="48" t="n"/>
      <c r="N1878" s="48" t="n"/>
      <c r="O1878" s="49" t="n"/>
      <c r="P1878" t="inlineStr">
        <is>
          <t>no NHL record - import or junior</t>
        </is>
      </c>
    </row>
    <row r="1879">
      <c r="A1879" s="47" t="inlineStr">
        <is>
          <t>☐</t>
        </is>
      </c>
      <c r="B1879" t="inlineStr">
        <is>
          <t>Seamus Powell</t>
        </is>
      </c>
      <c r="C1879" t="inlineStr">
        <is>
          <t>(N/A)</t>
        </is>
      </c>
      <c r="D1879" t="inlineStr">
        <is>
          <t>D</t>
        </is>
      </c>
      <c r="E1879" t="n">
        <v>22</v>
      </c>
      <c r="F1879" t="n">
        <v>0</v>
      </c>
      <c r="G1879" t="inlineStr">
        <is>
          <t>YES</t>
        </is>
      </c>
      <c r="I1879" t="n">
        <v>0</v>
      </c>
      <c r="J1879" s="31" t="n">
        <v>0</v>
      </c>
      <c r="K1879" s="32" t="n">
        <v>0</v>
      </c>
      <c r="L1879" s="31" t="n">
        <v>0</v>
      </c>
      <c r="M1879" s="48" t="n"/>
      <c r="N1879" s="48" t="n"/>
      <c r="O1879" s="49" t="n"/>
      <c r="P1879" t="inlineStr">
        <is>
          <t>no NHL record - import or junior</t>
        </is>
      </c>
    </row>
    <row r="1880">
      <c r="A1880" s="47" t="inlineStr">
        <is>
          <t>☐</t>
        </is>
      </c>
      <c r="B1880" t="inlineStr">
        <is>
          <t>Sean Keohane</t>
        </is>
      </c>
      <c r="C1880" t="inlineStr">
        <is>
          <t>BUF</t>
        </is>
      </c>
      <c r="D1880" t="inlineStr">
        <is>
          <t>D</t>
        </is>
      </c>
      <c r="E1880" t="n">
        <v>21</v>
      </c>
      <c r="F1880" t="n">
        <v>0</v>
      </c>
      <c r="G1880" t="inlineStr">
        <is>
          <t>YES</t>
        </is>
      </c>
      <c r="I1880" t="n">
        <v>0</v>
      </c>
      <c r="J1880" s="31" t="n">
        <v>0</v>
      </c>
      <c r="K1880" s="32" t="n">
        <v>0</v>
      </c>
      <c r="L1880" s="31" t="n">
        <v>0</v>
      </c>
      <c r="M1880" s="48" t="n"/>
      <c r="N1880" s="48" t="n"/>
      <c r="O1880" s="49" t="n"/>
    </row>
    <row r="1881">
      <c r="A1881" s="47" t="inlineStr">
        <is>
          <t>☐</t>
        </is>
      </c>
      <c r="B1881" t="inlineStr">
        <is>
          <t>Sean Tschigerl</t>
        </is>
      </c>
      <c r="C1881" t="inlineStr">
        <is>
          <t>(N/A)</t>
        </is>
      </c>
      <c r="D1881" t="inlineStr">
        <is>
          <t>F</t>
        </is>
      </c>
      <c r="E1881" t="n">
        <v>23</v>
      </c>
      <c r="F1881" t="n">
        <v>0</v>
      </c>
      <c r="G1881" t="inlineStr">
        <is>
          <t>YES</t>
        </is>
      </c>
      <c r="I1881" t="n">
        <v>0</v>
      </c>
      <c r="J1881" s="31" t="n">
        <v>0</v>
      </c>
      <c r="K1881" s="32" t="n">
        <v>0</v>
      </c>
      <c r="L1881" s="31" t="n">
        <v>0</v>
      </c>
      <c r="M1881" s="48" t="n"/>
      <c r="N1881" s="48" t="n"/>
      <c r="O1881" s="49" t="n"/>
    </row>
    <row r="1882">
      <c r="A1882" s="47" t="inlineStr">
        <is>
          <t>☐</t>
        </is>
      </c>
      <c r="B1882" t="inlineStr">
        <is>
          <t>Sebastian Bradshaw</t>
        </is>
      </c>
      <c r="C1882" t="inlineStr">
        <is>
          <t>DAL</t>
        </is>
      </c>
      <c r="D1882" t="inlineStr">
        <is>
          <t>F</t>
        </is>
      </c>
      <c r="E1882" t="n">
        <v>21</v>
      </c>
      <c r="F1882" t="n">
        <v>0</v>
      </c>
      <c r="G1882" t="inlineStr">
        <is>
          <t>YES</t>
        </is>
      </c>
      <c r="I1882" t="n">
        <v>0</v>
      </c>
      <c r="J1882" s="31" t="n">
        <v>0</v>
      </c>
      <c r="K1882" s="32" t="n">
        <v>0</v>
      </c>
      <c r="L1882" s="31" t="n">
        <v>0</v>
      </c>
      <c r="M1882" s="48" t="n"/>
      <c r="N1882" s="48" t="n"/>
      <c r="O1882" s="49" t="n"/>
    </row>
    <row r="1883">
      <c r="A1883" s="47" t="inlineStr">
        <is>
          <t>☐</t>
        </is>
      </c>
      <c r="B1883" t="inlineStr">
        <is>
          <t>Sebastian Charvat</t>
        </is>
      </c>
      <c r="C1883" t="inlineStr">
        <is>
          <t>(N/A)</t>
        </is>
      </c>
      <c r="D1883" t="inlineStr">
        <is>
          <t>G</t>
        </is>
      </c>
      <c r="E1883" t="n">
        <v>18</v>
      </c>
      <c r="F1883" t="n">
        <v>0</v>
      </c>
      <c r="G1883" t="inlineStr">
        <is>
          <t>YES</t>
        </is>
      </c>
      <c r="I1883" t="n">
        <v>0</v>
      </c>
      <c r="J1883" s="31" t="n">
        <v>0</v>
      </c>
      <c r="K1883" s="32" t="n">
        <v>0</v>
      </c>
      <c r="L1883" s="31" t="n">
        <v>0</v>
      </c>
      <c r="M1883" s="48" t="n"/>
      <c r="N1883" s="48" t="n"/>
      <c r="O1883" s="49" t="n"/>
    </row>
    <row r="1884">
      <c r="A1884" s="47" t="inlineStr">
        <is>
          <t>☐</t>
        </is>
      </c>
      <c r="B1884" t="inlineStr">
        <is>
          <t>Sebastian Gatto</t>
        </is>
      </c>
      <c r="C1884" t="inlineStr">
        <is>
          <t>(N/A)</t>
        </is>
      </c>
      <c r="D1884" t="inlineStr">
        <is>
          <t>G</t>
        </is>
      </c>
      <c r="E1884" t="n">
        <v>20</v>
      </c>
      <c r="F1884" t="n">
        <v>0</v>
      </c>
      <c r="G1884" t="inlineStr">
        <is>
          <t>YES</t>
        </is>
      </c>
      <c r="I1884" t="n">
        <v>0</v>
      </c>
      <c r="J1884" s="31" t="n">
        <v>0</v>
      </c>
      <c r="K1884" s="32" t="n">
        <v>0</v>
      </c>
      <c r="L1884" s="31" t="n">
        <v>0</v>
      </c>
      <c r="M1884" s="48" t="n"/>
      <c r="N1884" s="48" t="n"/>
      <c r="O1884" s="49" t="n"/>
      <c r="P1884" t="inlineStr">
        <is>
          <t>no NHL record - import or junior</t>
        </is>
      </c>
    </row>
    <row r="1885">
      <c r="A1885" s="47" t="inlineStr">
        <is>
          <t>☐</t>
        </is>
      </c>
      <c r="B1885" t="inlineStr">
        <is>
          <t>Semyon Konopsky</t>
        </is>
      </c>
      <c r="C1885" t="inlineStr">
        <is>
          <t>(N/A)</t>
        </is>
      </c>
      <c r="D1885" t="inlineStr">
        <is>
          <t>G</t>
        </is>
      </c>
      <c r="E1885" t="n">
        <v>20</v>
      </c>
      <c r="F1885" t="n">
        <v>0</v>
      </c>
      <c r="G1885" t="inlineStr">
        <is>
          <t>YES</t>
        </is>
      </c>
      <c r="I1885" t="n">
        <v>0</v>
      </c>
      <c r="J1885" s="31" t="n">
        <v>0</v>
      </c>
      <c r="K1885" s="32" t="n">
        <v>0</v>
      </c>
      <c r="L1885" s="31" t="n">
        <v>0</v>
      </c>
      <c r="M1885" s="48" t="n"/>
      <c r="N1885" s="48" t="n"/>
      <c r="O1885" s="49" t="n"/>
    </row>
    <row r="1886">
      <c r="A1886" s="47" t="inlineStr">
        <is>
          <t>☐</t>
        </is>
      </c>
      <c r="B1886" t="inlineStr">
        <is>
          <t>Semyon Sinyatkin</t>
        </is>
      </c>
      <c r="C1886" t="inlineStr">
        <is>
          <t>(N/A)</t>
        </is>
      </c>
      <c r="D1886" t="inlineStr">
        <is>
          <t>F</t>
        </is>
      </c>
      <c r="E1886" t="n">
        <v>22</v>
      </c>
      <c r="F1886" t="n">
        <v>0</v>
      </c>
      <c r="G1886" t="inlineStr">
        <is>
          <t>YES</t>
        </is>
      </c>
      <c r="I1886" t="n">
        <v>0</v>
      </c>
      <c r="J1886" s="31" t="n">
        <v>0</v>
      </c>
      <c r="K1886" s="32" t="n">
        <v>0</v>
      </c>
      <c r="L1886" s="31" t="n">
        <v>0</v>
      </c>
      <c r="M1886" s="48" t="n"/>
      <c r="N1886" s="48" t="n"/>
      <c r="O1886" s="49" t="n"/>
      <c r="P1886" t="inlineStr">
        <is>
          <t>no NHL record - import or junior</t>
        </is>
      </c>
    </row>
    <row r="1887">
      <c r="A1887" s="47" t="inlineStr">
        <is>
          <t>☐</t>
        </is>
      </c>
      <c r="B1887" t="inlineStr">
        <is>
          <t>Servac Petrovsky</t>
        </is>
      </c>
      <c r="C1887" t="inlineStr">
        <is>
          <t>MIN</t>
        </is>
      </c>
      <c r="D1887" t="inlineStr">
        <is>
          <t>F</t>
        </is>
      </c>
      <c r="E1887" t="n">
        <v>22</v>
      </c>
      <c r="F1887" t="n">
        <v>0</v>
      </c>
      <c r="G1887" t="inlineStr">
        <is>
          <t>YES</t>
        </is>
      </c>
      <c r="I1887" t="n">
        <v>0</v>
      </c>
      <c r="J1887" s="31" t="n">
        <v>0</v>
      </c>
      <c r="K1887" s="32" t="n">
        <v>0</v>
      </c>
      <c r="L1887" s="31" t="n">
        <v>0</v>
      </c>
      <c r="M1887" s="48" t="n"/>
      <c r="N1887" s="48" t="n"/>
      <c r="O1887" s="49" t="n"/>
    </row>
    <row r="1888">
      <c r="A1888" s="47" t="inlineStr">
        <is>
          <t>☐</t>
        </is>
      </c>
      <c r="B1888" t="inlineStr">
        <is>
          <t>Shaan Kingwell</t>
        </is>
      </c>
      <c r="C1888" t="inlineStr">
        <is>
          <t>(N/A)</t>
        </is>
      </c>
      <c r="D1888" t="inlineStr">
        <is>
          <t>F</t>
        </is>
      </c>
      <c r="E1888" t="n">
        <v>19</v>
      </c>
      <c r="F1888" t="n">
        <v>0</v>
      </c>
      <c r="G1888" t="inlineStr">
        <is>
          <t>YES</t>
        </is>
      </c>
      <c r="I1888" t="n">
        <v>0</v>
      </c>
      <c r="J1888" s="31" t="n">
        <v>0</v>
      </c>
      <c r="K1888" s="32" t="n">
        <v>0</v>
      </c>
      <c r="L1888" s="31" t="n">
        <v>0</v>
      </c>
      <c r="M1888" s="48" t="n"/>
      <c r="N1888" s="48" t="n"/>
      <c r="O1888" s="49" t="n"/>
      <c r="P1888" t="inlineStr">
        <is>
          <t>no NHL record - import or junior</t>
        </is>
      </c>
    </row>
    <row r="1889">
      <c r="A1889" s="47" t="inlineStr">
        <is>
          <t>☐</t>
        </is>
      </c>
      <c r="B1889" t="inlineStr">
        <is>
          <t>Shea Van Olm</t>
        </is>
      </c>
      <c r="C1889" t="inlineStr">
        <is>
          <t>(N/A)</t>
        </is>
      </c>
      <c r="D1889" t="inlineStr">
        <is>
          <t>F</t>
        </is>
      </c>
      <c r="E1889" t="n">
        <v>22</v>
      </c>
      <c r="F1889" t="n">
        <v>0</v>
      </c>
      <c r="G1889" t="inlineStr">
        <is>
          <t>YES</t>
        </is>
      </c>
      <c r="I1889" t="n">
        <v>0</v>
      </c>
      <c r="J1889" s="31" t="n">
        <v>0</v>
      </c>
      <c r="K1889" s="32" t="n">
        <v>0</v>
      </c>
      <c r="L1889" s="31" t="n">
        <v>0</v>
      </c>
      <c r="M1889" s="48" t="n"/>
      <c r="N1889" s="48" t="n"/>
      <c r="O1889" s="49" t="n"/>
    </row>
    <row r="1890">
      <c r="A1890" s="47" t="inlineStr">
        <is>
          <t>☐</t>
        </is>
      </c>
      <c r="B1890" t="inlineStr">
        <is>
          <t>Simon Lovsin</t>
        </is>
      </c>
      <c r="C1890" t="inlineStr">
        <is>
          <t>ANA</t>
        </is>
      </c>
      <c r="D1890" t="inlineStr">
        <is>
          <t>F</t>
        </is>
      </c>
      <c r="E1890" t="n">
        <v>20</v>
      </c>
      <c r="F1890" t="n">
        <v>0</v>
      </c>
      <c r="G1890" t="inlineStr">
        <is>
          <t>YES</t>
        </is>
      </c>
      <c r="I1890" t="n">
        <v>0</v>
      </c>
      <c r="J1890" s="31" t="n">
        <v>0</v>
      </c>
      <c r="K1890" s="32" t="n">
        <v>0</v>
      </c>
      <c r="L1890" s="31" t="n">
        <v>0</v>
      </c>
      <c r="M1890" s="48" t="n"/>
      <c r="N1890" s="48" t="n"/>
      <c r="O1890" s="49" t="n"/>
    </row>
    <row r="1891">
      <c r="A1891" s="47" t="inlineStr">
        <is>
          <t>☐</t>
        </is>
      </c>
      <c r="B1891" t="inlineStr">
        <is>
          <t>Simon Motew</t>
        </is>
      </c>
      <c r="C1891" t="inlineStr">
        <is>
          <t>(N/A)</t>
        </is>
      </c>
      <c r="D1891" t="inlineStr">
        <is>
          <t>D</t>
        </is>
      </c>
      <c r="E1891" t="n">
        <v>23</v>
      </c>
      <c r="F1891" t="n">
        <v>0</v>
      </c>
      <c r="G1891" t="inlineStr">
        <is>
          <t>YES</t>
        </is>
      </c>
      <c r="I1891" t="n">
        <v>0</v>
      </c>
      <c r="J1891" s="31" t="n">
        <v>0</v>
      </c>
      <c r="K1891" s="32" t="n">
        <v>0</v>
      </c>
      <c r="L1891" s="31" t="n">
        <v>0</v>
      </c>
      <c r="M1891" s="48" t="n"/>
      <c r="N1891" s="48" t="n"/>
      <c r="O1891" s="49" t="n"/>
    </row>
    <row r="1892">
      <c r="A1892" s="47" t="inlineStr">
        <is>
          <t>☐</t>
        </is>
      </c>
      <c r="B1892" t="inlineStr">
        <is>
          <t>Simon Wolf</t>
        </is>
      </c>
      <c r="C1892" t="inlineStr">
        <is>
          <t>(N/A)</t>
        </is>
      </c>
      <c r="D1892" t="inlineStr">
        <is>
          <t>G</t>
        </is>
      </c>
      <c r="E1892" t="n">
        <v>22</v>
      </c>
      <c r="F1892" t="n">
        <v>0</v>
      </c>
      <c r="G1892" t="inlineStr">
        <is>
          <t>YES</t>
        </is>
      </c>
      <c r="I1892" t="n">
        <v>0</v>
      </c>
      <c r="J1892" s="31" t="n">
        <v>0</v>
      </c>
      <c r="K1892" s="32" t="n">
        <v>0</v>
      </c>
      <c r="L1892" s="31" t="n">
        <v>0</v>
      </c>
      <c r="M1892" s="48" t="n"/>
      <c r="N1892" s="48" t="n"/>
      <c r="O1892" s="49" t="n"/>
      <c r="P1892" t="inlineStr">
        <is>
          <t>no NHL record - import or junior</t>
        </is>
      </c>
    </row>
    <row r="1893">
      <c r="A1893" s="47" t="inlineStr">
        <is>
          <t>☐</t>
        </is>
      </c>
      <c r="B1893" t="inlineStr">
        <is>
          <t>Sisu-Petteri Lehtonen</t>
        </is>
      </c>
      <c r="C1893" t="inlineStr">
        <is>
          <t>(N/A)</t>
        </is>
      </c>
      <c r="D1893" t="inlineStr">
        <is>
          <t>D</t>
        </is>
      </c>
      <c r="E1893" t="n">
        <v>23</v>
      </c>
      <c r="F1893" t="n">
        <v>0</v>
      </c>
      <c r="G1893" t="inlineStr">
        <is>
          <t>YES</t>
        </is>
      </c>
      <c r="I1893" t="n">
        <v>0</v>
      </c>
      <c r="J1893" s="31" t="n">
        <v>0</v>
      </c>
      <c r="K1893" s="32" t="n">
        <v>0</v>
      </c>
      <c r="L1893" s="31" t="n">
        <v>0</v>
      </c>
      <c r="M1893" s="48" t="n"/>
      <c r="N1893" s="48" t="n"/>
      <c r="O1893" s="49" t="n"/>
      <c r="P1893" t="inlineStr">
        <is>
          <t>no NHL record - import or junior</t>
        </is>
      </c>
    </row>
    <row r="1894">
      <c r="A1894" s="47" t="inlineStr">
        <is>
          <t>☐</t>
        </is>
      </c>
      <c r="B1894" t="inlineStr">
        <is>
          <t>Sloan Stanick</t>
        </is>
      </c>
      <c r="C1894" t="inlineStr">
        <is>
          <t>VGK</t>
        </is>
      </c>
      <c r="D1894" t="inlineStr">
        <is>
          <t>F</t>
        </is>
      </c>
      <c r="E1894" t="n">
        <v>23</v>
      </c>
      <c r="F1894" t="n">
        <v>0</v>
      </c>
      <c r="G1894" t="inlineStr">
        <is>
          <t>YES</t>
        </is>
      </c>
      <c r="I1894" t="n">
        <v>0</v>
      </c>
      <c r="J1894" s="31" t="n">
        <v>0</v>
      </c>
      <c r="K1894" s="32" t="n">
        <v>0</v>
      </c>
      <c r="L1894" s="31" t="n">
        <v>0</v>
      </c>
      <c r="M1894" s="48" t="n"/>
      <c r="N1894" s="48" t="n"/>
      <c r="O1894" s="49" t="n"/>
    </row>
    <row r="1895">
      <c r="A1895" s="47" t="inlineStr">
        <is>
          <t>☐</t>
        </is>
      </c>
      <c r="B1895" t="inlineStr">
        <is>
          <t>Spencer Bowes</t>
        </is>
      </c>
      <c r="C1895" t="inlineStr">
        <is>
          <t>NYR</t>
        </is>
      </c>
      <c r="D1895" t="inlineStr">
        <is>
          <t>F</t>
        </is>
      </c>
      <c r="E1895" t="n">
        <v>18</v>
      </c>
      <c r="F1895" t="n">
        <v>0</v>
      </c>
      <c r="G1895" t="inlineStr">
        <is>
          <t>YES</t>
        </is>
      </c>
      <c r="H1895" t="n">
        <v>102</v>
      </c>
      <c r="I1895" t="n">
        <v>0</v>
      </c>
      <c r="J1895" s="31" t="n">
        <v>0</v>
      </c>
      <c r="K1895" s="32" t="n">
        <v>0</v>
      </c>
      <c r="L1895" s="31" t="n">
        <v>0</v>
      </c>
      <c r="M1895" s="48" t="n"/>
      <c r="N1895" s="48" t="n"/>
      <c r="O1895" s="49" t="n"/>
    </row>
    <row r="1896">
      <c r="A1896" s="47" t="inlineStr">
        <is>
          <t>☐</t>
        </is>
      </c>
      <c r="B1896" t="inlineStr">
        <is>
          <t>Spencer Sova</t>
        </is>
      </c>
      <c r="C1896" t="inlineStr">
        <is>
          <t>(N/A)</t>
        </is>
      </c>
      <c r="D1896" t="inlineStr">
        <is>
          <t>D</t>
        </is>
      </c>
      <c r="E1896" t="n">
        <v>22</v>
      </c>
      <c r="F1896" t="n">
        <v>0</v>
      </c>
      <c r="G1896" t="inlineStr">
        <is>
          <t>YES</t>
        </is>
      </c>
      <c r="I1896" t="n">
        <v>0</v>
      </c>
      <c r="J1896" s="31" t="n">
        <v>0</v>
      </c>
      <c r="K1896" s="32" t="n">
        <v>0</v>
      </c>
      <c r="L1896" s="31" t="n">
        <v>0</v>
      </c>
      <c r="M1896" s="48" t="n"/>
      <c r="N1896" s="48" t="n"/>
      <c r="O1896" s="49" t="n"/>
    </row>
    <row r="1897">
      <c r="A1897" s="47" t="inlineStr">
        <is>
          <t>☐</t>
        </is>
      </c>
      <c r="B1897" t="inlineStr">
        <is>
          <t>Stefan Milosevic</t>
        </is>
      </c>
      <c r="C1897" t="inlineStr">
        <is>
          <t>(N/A)</t>
        </is>
      </c>
      <c r="D1897" t="inlineStr">
        <is>
          <t>D</t>
        </is>
      </c>
      <c r="E1897" t="n">
        <v>22</v>
      </c>
      <c r="F1897" t="n">
        <v>0</v>
      </c>
      <c r="G1897" t="inlineStr">
        <is>
          <t>YES</t>
        </is>
      </c>
      <c r="I1897" t="n">
        <v>0</v>
      </c>
      <c r="J1897" s="31" t="n">
        <v>0</v>
      </c>
      <c r="K1897" s="32" t="n">
        <v>0</v>
      </c>
      <c r="L1897" s="31" t="n">
        <v>0</v>
      </c>
      <c r="M1897" s="48" t="n"/>
      <c r="N1897" s="48" t="n"/>
      <c r="O1897" s="49" t="n"/>
      <c r="P1897" t="inlineStr">
        <is>
          <t>no NHL record - import or junior</t>
        </is>
      </c>
    </row>
    <row r="1898">
      <c r="A1898" s="47" t="inlineStr">
        <is>
          <t>☐</t>
        </is>
      </c>
      <c r="B1898" t="inlineStr">
        <is>
          <t>Stepan Shurygin</t>
        </is>
      </c>
      <c r="C1898" t="inlineStr">
        <is>
          <t>TBL</t>
        </is>
      </c>
      <c r="D1898" t="inlineStr">
        <is>
          <t>G</t>
        </is>
      </c>
      <c r="E1898" t="n">
        <v>19</v>
      </c>
      <c r="F1898" t="n">
        <v>0</v>
      </c>
      <c r="G1898" t="inlineStr">
        <is>
          <t>YES</t>
        </is>
      </c>
      <c r="H1898" t="n">
        <v>186</v>
      </c>
      <c r="I1898" t="n">
        <v>0</v>
      </c>
      <c r="J1898" s="31" t="n">
        <v>0</v>
      </c>
      <c r="K1898" s="32" t="n">
        <v>0</v>
      </c>
      <c r="L1898" s="31" t="n">
        <v>0</v>
      </c>
      <c r="M1898" s="48" t="n"/>
      <c r="N1898" s="48" t="n"/>
      <c r="O1898" s="49" t="n"/>
    </row>
    <row r="1899">
      <c r="A1899" s="47" t="inlineStr">
        <is>
          <t>☐</t>
        </is>
      </c>
      <c r="B1899" t="inlineStr">
        <is>
          <t>Stepan Zvyagin</t>
        </is>
      </c>
      <c r="C1899" t="inlineStr">
        <is>
          <t>FLA</t>
        </is>
      </c>
      <c r="D1899" t="inlineStr">
        <is>
          <t>F</t>
        </is>
      </c>
      <c r="E1899" t="n">
        <v>22</v>
      </c>
      <c r="F1899" t="n">
        <v>0</v>
      </c>
      <c r="G1899" t="inlineStr">
        <is>
          <t>YES</t>
        </is>
      </c>
      <c r="I1899" t="n">
        <v>0</v>
      </c>
      <c r="J1899" s="31" t="n">
        <v>0</v>
      </c>
      <c r="K1899" s="32" t="n">
        <v>0</v>
      </c>
      <c r="L1899" s="31" t="n">
        <v>0</v>
      </c>
      <c r="M1899" s="48" t="n"/>
      <c r="N1899" s="48" t="n"/>
      <c r="O1899" s="49" t="n"/>
    </row>
    <row r="1900">
      <c r="A1900" s="47" t="inlineStr">
        <is>
          <t>☐</t>
        </is>
      </c>
      <c r="B1900" t="inlineStr">
        <is>
          <t>Stephen Peck</t>
        </is>
      </c>
      <c r="C1900" t="inlineStr">
        <is>
          <t>(N/A)</t>
        </is>
      </c>
      <c r="D1900" t="inlineStr">
        <is>
          <t>G</t>
        </is>
      </c>
      <c r="E1900" t="n">
        <v>21</v>
      </c>
      <c r="F1900" t="n">
        <v>0</v>
      </c>
      <c r="G1900" t="inlineStr">
        <is>
          <t>YES</t>
        </is>
      </c>
      <c r="I1900" t="n">
        <v>0</v>
      </c>
      <c r="J1900" s="31" t="n">
        <v>0</v>
      </c>
      <c r="K1900" s="32" t="n">
        <v>0</v>
      </c>
      <c r="L1900" s="31" t="n">
        <v>0</v>
      </c>
      <c r="M1900" s="48" t="n"/>
      <c r="N1900" s="48" t="n"/>
      <c r="O1900" s="49" t="n"/>
      <c r="P1900" t="inlineStr">
        <is>
          <t>no NHL record - import or junior</t>
        </is>
      </c>
    </row>
    <row r="1901">
      <c r="A1901" s="47" t="inlineStr">
        <is>
          <t>☐</t>
        </is>
      </c>
      <c r="B1901" t="inlineStr">
        <is>
          <t>Stuart Rolofs</t>
        </is>
      </c>
      <c r="C1901" t="inlineStr">
        <is>
          <t>(N/A)</t>
        </is>
      </c>
      <c r="D1901" t="inlineStr">
        <is>
          <t>F</t>
        </is>
      </c>
      <c r="E1901" t="n">
        <v>23</v>
      </c>
      <c r="F1901" t="n">
        <v>0</v>
      </c>
      <c r="G1901" t="inlineStr">
        <is>
          <t>YES</t>
        </is>
      </c>
      <c r="I1901" t="n">
        <v>0</v>
      </c>
      <c r="J1901" s="31" t="n">
        <v>0</v>
      </c>
      <c r="K1901" s="32" t="n">
        <v>0</v>
      </c>
      <c r="L1901" s="31" t="n">
        <v>0</v>
      </c>
      <c r="M1901" s="48" t="n"/>
      <c r="N1901" s="48" t="n"/>
      <c r="O1901" s="49" t="n"/>
    </row>
    <row r="1902">
      <c r="A1902" s="47" t="inlineStr">
        <is>
          <t>☐</t>
        </is>
      </c>
      <c r="B1902" t="inlineStr">
        <is>
          <t>Sutter Muzzatti</t>
        </is>
      </c>
      <c r="C1902" t="inlineStr">
        <is>
          <t>DET</t>
        </is>
      </c>
      <c r="D1902" t="inlineStr">
        <is>
          <t>F</t>
        </is>
      </c>
      <c r="E1902" t="n">
        <v>23</v>
      </c>
      <c r="F1902" t="n">
        <v>0</v>
      </c>
      <c r="G1902" t="inlineStr">
        <is>
          <t>YES</t>
        </is>
      </c>
      <c r="I1902" t="n">
        <v>0</v>
      </c>
      <c r="J1902" s="31" t="n">
        <v>0</v>
      </c>
      <c r="K1902" s="32" t="n">
        <v>0</v>
      </c>
      <c r="L1902" s="31" t="n">
        <v>0</v>
      </c>
      <c r="M1902" s="48" t="n"/>
      <c r="N1902" s="48" t="n"/>
      <c r="O1902" s="49" t="n"/>
    </row>
    <row r="1903">
      <c r="A1903" s="47" t="inlineStr">
        <is>
          <t>☐</t>
        </is>
      </c>
      <c r="B1903" t="inlineStr">
        <is>
          <t>Svante Sjodin</t>
        </is>
      </c>
      <c r="C1903" t="inlineStr">
        <is>
          <t>(N/A)</t>
        </is>
      </c>
      <c r="D1903" t="inlineStr">
        <is>
          <t>F</t>
        </is>
      </c>
      <c r="E1903" t="n">
        <v>20</v>
      </c>
      <c r="F1903" t="n">
        <v>0</v>
      </c>
      <c r="G1903" t="inlineStr">
        <is>
          <t>YES</t>
        </is>
      </c>
      <c r="I1903" t="n">
        <v>0</v>
      </c>
      <c r="J1903" s="31" t="n">
        <v>0</v>
      </c>
      <c r="K1903" s="32" t="n">
        <v>0</v>
      </c>
      <c r="L1903" s="31" t="n">
        <v>0</v>
      </c>
      <c r="M1903" s="48" t="n"/>
      <c r="N1903" s="48" t="n"/>
      <c r="O1903" s="49" t="n"/>
      <c r="P1903" t="inlineStr">
        <is>
          <t>no NHL record - import or junior</t>
        </is>
      </c>
    </row>
    <row r="1904">
      <c r="A1904" s="47" t="inlineStr">
        <is>
          <t>☐</t>
        </is>
      </c>
      <c r="B1904" t="inlineStr">
        <is>
          <t>Tanner Adams</t>
        </is>
      </c>
      <c r="C1904" t="inlineStr">
        <is>
          <t>NYI</t>
        </is>
      </c>
      <c r="D1904" t="inlineStr">
        <is>
          <t>F</t>
        </is>
      </c>
      <c r="E1904" t="n">
        <v>21</v>
      </c>
      <c r="F1904" t="n">
        <v>0</v>
      </c>
      <c r="G1904" t="inlineStr">
        <is>
          <t>YES</t>
        </is>
      </c>
      <c r="I1904" t="n">
        <v>0</v>
      </c>
      <c r="J1904" s="31" t="n">
        <v>0</v>
      </c>
      <c r="K1904" s="32" t="n">
        <v>0</v>
      </c>
      <c r="L1904" s="31" t="n">
        <v>0</v>
      </c>
      <c r="M1904" s="48" t="n"/>
      <c r="N1904" s="48" t="n"/>
      <c r="O1904" s="49" t="n"/>
      <c r="P1904" t="inlineStr">
        <is>
          <t>no NHL record - import or junior</t>
        </is>
      </c>
    </row>
    <row r="1905">
      <c r="A1905" s="47" t="inlineStr">
        <is>
          <t>☐</t>
        </is>
      </c>
      <c r="B1905" t="inlineStr">
        <is>
          <t>Tanner Henricks</t>
        </is>
      </c>
      <c r="C1905" t="inlineStr">
        <is>
          <t>CBJ</t>
        </is>
      </c>
      <c r="D1905" t="inlineStr">
        <is>
          <t>D</t>
        </is>
      </c>
      <c r="E1905" t="n">
        <v>20</v>
      </c>
      <c r="F1905" t="n">
        <v>0</v>
      </c>
      <c r="G1905" t="inlineStr">
        <is>
          <t>YES</t>
        </is>
      </c>
      <c r="I1905" t="n">
        <v>0</v>
      </c>
      <c r="J1905" s="31" t="n">
        <v>0</v>
      </c>
      <c r="K1905" s="32" t="n">
        <v>0</v>
      </c>
      <c r="L1905" s="31" t="n">
        <v>0</v>
      </c>
      <c r="M1905" s="48" t="n"/>
      <c r="N1905" s="48" t="n"/>
      <c r="O1905" s="49" t="n"/>
    </row>
    <row r="1906">
      <c r="A1906" s="47" t="inlineStr">
        <is>
          <t>☐</t>
        </is>
      </c>
      <c r="B1906" t="inlineStr">
        <is>
          <t>Tanner Lam</t>
        </is>
      </c>
      <c r="C1906" t="inlineStr">
        <is>
          <t>(N/A)</t>
        </is>
      </c>
      <c r="D1906" t="inlineStr">
        <is>
          <t>F</t>
        </is>
      </c>
      <c r="E1906" t="n">
        <v>19</v>
      </c>
      <c r="F1906" t="n">
        <v>0</v>
      </c>
      <c r="G1906" t="inlineStr">
        <is>
          <t>YES</t>
        </is>
      </c>
      <c r="I1906" t="n">
        <v>0</v>
      </c>
      <c r="J1906" s="31" t="n">
        <v>0</v>
      </c>
      <c r="K1906" s="32" t="n">
        <v>0</v>
      </c>
      <c r="L1906" s="31" t="n">
        <v>0</v>
      </c>
      <c r="M1906" s="48" t="n"/>
      <c r="N1906" s="48" t="n"/>
      <c r="O1906" s="49" t="n"/>
      <c r="P1906" t="inlineStr">
        <is>
          <t>no NHL record - import or junior</t>
        </is>
      </c>
    </row>
    <row r="1907">
      <c r="A1907" s="47" t="inlineStr">
        <is>
          <t>☐</t>
        </is>
      </c>
      <c r="B1907" t="inlineStr">
        <is>
          <t>Tanner Ludtke</t>
        </is>
      </c>
      <c r="C1907" t="inlineStr">
        <is>
          <t>UTA</t>
        </is>
      </c>
      <c r="D1907" t="inlineStr">
        <is>
          <t>F</t>
        </is>
      </c>
      <c r="E1907" t="n">
        <v>21</v>
      </c>
      <c r="F1907" t="n">
        <v>0</v>
      </c>
      <c r="G1907" t="inlineStr">
        <is>
          <t>YES</t>
        </is>
      </c>
      <c r="I1907" t="n">
        <v>0</v>
      </c>
      <c r="J1907" s="31" t="n">
        <v>0</v>
      </c>
      <c r="K1907" s="32" t="n">
        <v>0</v>
      </c>
      <c r="L1907" s="31" t="n">
        <v>0</v>
      </c>
      <c r="M1907" s="48" t="n"/>
      <c r="N1907" s="48" t="n"/>
      <c r="O1907" s="49" t="n"/>
    </row>
    <row r="1908">
      <c r="A1908" s="47" t="inlineStr">
        <is>
          <t>☐</t>
        </is>
      </c>
      <c r="B1908" t="inlineStr">
        <is>
          <t>Teddy Lechner</t>
        </is>
      </c>
      <c r="C1908" t="inlineStr">
        <is>
          <t>COL</t>
        </is>
      </c>
      <c r="D1908" t="inlineStr">
        <is>
          <t>D</t>
        </is>
      </c>
      <c r="E1908" t="n">
        <v>18</v>
      </c>
      <c r="F1908" t="n">
        <v>0</v>
      </c>
      <c r="G1908" t="inlineStr">
        <is>
          <t>YES</t>
        </is>
      </c>
      <c r="H1908" t="n">
        <v>152</v>
      </c>
      <c r="I1908" t="n">
        <v>0</v>
      </c>
      <c r="J1908" s="31" t="n">
        <v>0</v>
      </c>
      <c r="K1908" s="32" t="n">
        <v>0</v>
      </c>
      <c r="L1908" s="31" t="n">
        <v>0</v>
      </c>
      <c r="M1908" s="48" t="n"/>
      <c r="N1908" s="48" t="n"/>
      <c r="O1908" s="49" t="n"/>
    </row>
    <row r="1909">
      <c r="A1909" s="47" t="inlineStr">
        <is>
          <t>☐</t>
        </is>
      </c>
      <c r="B1909" t="inlineStr">
        <is>
          <t>Teddy Townsend</t>
        </is>
      </c>
      <c r="C1909" t="inlineStr">
        <is>
          <t>(N/A)</t>
        </is>
      </c>
      <c r="D1909" t="inlineStr">
        <is>
          <t>F</t>
        </is>
      </c>
      <c r="E1909" t="n">
        <v>21</v>
      </c>
      <c r="F1909" t="n">
        <v>0</v>
      </c>
      <c r="G1909" t="inlineStr">
        <is>
          <t>YES</t>
        </is>
      </c>
      <c r="I1909" t="n">
        <v>0</v>
      </c>
      <c r="J1909" s="31" t="n">
        <v>0</v>
      </c>
      <c r="K1909" s="32" t="n">
        <v>0</v>
      </c>
      <c r="L1909" s="31" t="n">
        <v>0</v>
      </c>
      <c r="M1909" s="48" t="n"/>
      <c r="N1909" s="48" t="n"/>
      <c r="O1909" s="49" t="n"/>
      <c r="P1909" t="inlineStr">
        <is>
          <t>no NHL record - import or junior</t>
        </is>
      </c>
    </row>
    <row r="1910">
      <c r="A1910" s="47" t="inlineStr">
        <is>
          <t>☐</t>
        </is>
      </c>
      <c r="B1910" t="inlineStr">
        <is>
          <t>Teodor Munther</t>
        </is>
      </c>
      <c r="C1910" t="inlineStr">
        <is>
          <t>(N/A)</t>
        </is>
      </c>
      <c r="D1910" t="inlineStr">
        <is>
          <t>G</t>
        </is>
      </c>
      <c r="E1910" t="n">
        <v>20</v>
      </c>
      <c r="F1910" t="n">
        <v>0</v>
      </c>
      <c r="G1910" t="inlineStr">
        <is>
          <t>YES</t>
        </is>
      </c>
      <c r="I1910" t="n">
        <v>0</v>
      </c>
      <c r="J1910" s="31" t="n">
        <v>0</v>
      </c>
      <c r="K1910" s="32" t="n">
        <v>0</v>
      </c>
      <c r="L1910" s="31" t="n">
        <v>0</v>
      </c>
      <c r="M1910" s="48" t="n"/>
      <c r="N1910" s="48" t="n"/>
      <c r="O1910" s="49" t="n"/>
      <c r="P1910" t="inlineStr">
        <is>
          <t>no NHL record - import or junior</t>
        </is>
      </c>
    </row>
    <row r="1911">
      <c r="A1911" s="47" t="inlineStr">
        <is>
          <t>☐</t>
        </is>
      </c>
      <c r="B1911" t="inlineStr">
        <is>
          <t>Terrell Goldsmith</t>
        </is>
      </c>
      <c r="C1911" t="inlineStr">
        <is>
          <t>UTA</t>
        </is>
      </c>
      <c r="D1911" t="inlineStr">
        <is>
          <t>D</t>
        </is>
      </c>
      <c r="E1911" t="n">
        <v>21</v>
      </c>
      <c r="F1911" t="n">
        <v>0</v>
      </c>
      <c r="G1911" t="inlineStr">
        <is>
          <t>YES</t>
        </is>
      </c>
      <c r="I1911" t="n">
        <v>0</v>
      </c>
      <c r="J1911" s="31" t="n">
        <v>0</v>
      </c>
      <c r="K1911" s="32" t="n">
        <v>0</v>
      </c>
      <c r="L1911" s="31" t="n">
        <v>0</v>
      </c>
      <c r="M1911" s="48" t="n"/>
      <c r="N1911" s="48" t="n"/>
      <c r="O1911" s="49" t="n"/>
    </row>
    <row r="1912">
      <c r="A1912" s="47" t="inlineStr">
        <is>
          <t>☐</t>
        </is>
      </c>
      <c r="B1912" t="inlineStr">
        <is>
          <t>Teydon Trembecky</t>
        </is>
      </c>
      <c r="C1912" t="inlineStr">
        <is>
          <t>(N/A)</t>
        </is>
      </c>
      <c r="D1912" t="inlineStr">
        <is>
          <t>F</t>
        </is>
      </c>
      <c r="E1912" t="n">
        <v>21</v>
      </c>
      <c r="F1912" t="n">
        <v>0</v>
      </c>
      <c r="G1912" t="inlineStr">
        <is>
          <t>YES</t>
        </is>
      </c>
      <c r="I1912" t="n">
        <v>0</v>
      </c>
      <c r="J1912" s="31" t="n">
        <v>0</v>
      </c>
      <c r="K1912" s="32" t="n">
        <v>0</v>
      </c>
      <c r="L1912" s="31" t="n">
        <v>0</v>
      </c>
      <c r="M1912" s="48" t="n"/>
      <c r="N1912" s="48" t="n"/>
      <c r="O1912" s="49" t="n"/>
      <c r="P1912" t="inlineStr">
        <is>
          <t>no NHL record - import or junior</t>
        </is>
      </c>
    </row>
    <row r="1913">
      <c r="A1913" s="47" t="inlineStr">
        <is>
          <t>☐</t>
        </is>
      </c>
      <c r="B1913" t="inlineStr">
        <is>
          <t>Thatcher Bernstein</t>
        </is>
      </c>
      <c r="C1913" t="inlineStr">
        <is>
          <t>(N/A)</t>
        </is>
      </c>
      <c r="D1913" t="inlineStr">
        <is>
          <t>G</t>
        </is>
      </c>
      <c r="E1913" t="n">
        <v>20</v>
      </c>
      <c r="F1913" t="n">
        <v>0</v>
      </c>
      <c r="G1913" t="inlineStr">
        <is>
          <t>YES</t>
        </is>
      </c>
      <c r="I1913" t="n">
        <v>0</v>
      </c>
      <c r="J1913" s="31" t="n">
        <v>0</v>
      </c>
      <c r="K1913" s="32" t="n">
        <v>0</v>
      </c>
      <c r="L1913" s="31" t="n">
        <v>0</v>
      </c>
      <c r="M1913" s="48" t="n"/>
      <c r="N1913" s="48" t="n"/>
      <c r="O1913" s="49" t="n"/>
      <c r="P1913" t="inlineStr">
        <is>
          <t>no NHL record - import or junior</t>
        </is>
      </c>
    </row>
    <row r="1914">
      <c r="A1914" s="47" t="inlineStr">
        <is>
          <t>☐</t>
        </is>
      </c>
      <c r="B1914" t="inlineStr">
        <is>
          <t>Theo Jacobsson</t>
        </is>
      </c>
      <c r="C1914" t="inlineStr">
        <is>
          <t>SJS</t>
        </is>
      </c>
      <c r="D1914" t="inlineStr">
        <is>
          <t>F</t>
        </is>
      </c>
      <c r="E1914" t="n">
        <v>23</v>
      </c>
      <c r="F1914" t="n">
        <v>0</v>
      </c>
      <c r="G1914" t="inlineStr">
        <is>
          <t>YES</t>
        </is>
      </c>
      <c r="I1914" t="n">
        <v>0</v>
      </c>
      <c r="J1914" s="31" t="n">
        <v>0</v>
      </c>
      <c r="K1914" s="32" t="n">
        <v>0</v>
      </c>
      <c r="L1914" s="31" t="n">
        <v>0</v>
      </c>
      <c r="M1914" s="48" t="n"/>
      <c r="N1914" s="48" t="n"/>
      <c r="O1914" s="49" t="n"/>
    </row>
    <row r="1915">
      <c r="A1915" s="47" t="inlineStr">
        <is>
          <t>☐</t>
        </is>
      </c>
      <c r="B1915" t="inlineStr">
        <is>
          <t>Theo Keilin</t>
        </is>
      </c>
      <c r="C1915" t="inlineStr">
        <is>
          <t>(N/A)</t>
        </is>
      </c>
      <c r="D1915" t="inlineStr">
        <is>
          <t>F</t>
        </is>
      </c>
      <c r="E1915" t="n">
        <v>22</v>
      </c>
      <c r="F1915" t="n">
        <v>0</v>
      </c>
      <c r="G1915" t="inlineStr">
        <is>
          <t>YES</t>
        </is>
      </c>
      <c r="I1915" t="n">
        <v>0</v>
      </c>
      <c r="J1915" s="31" t="n">
        <v>0</v>
      </c>
      <c r="K1915" s="32" t="n">
        <v>0</v>
      </c>
      <c r="L1915" s="31" t="n">
        <v>0</v>
      </c>
      <c r="M1915" s="48" t="n"/>
      <c r="N1915" s="48" t="n"/>
      <c r="O1915" s="49" t="n"/>
      <c r="P1915" t="inlineStr">
        <is>
          <t>no NHL record - import or junior</t>
        </is>
      </c>
    </row>
    <row r="1916">
      <c r="A1916" s="47" t="inlineStr">
        <is>
          <t>☐</t>
        </is>
      </c>
      <c r="B1916" t="inlineStr">
        <is>
          <t>Theo Landstrom</t>
        </is>
      </c>
      <c r="C1916" t="inlineStr">
        <is>
          <t>(N/A)</t>
        </is>
      </c>
      <c r="D1916" t="inlineStr">
        <is>
          <t>F</t>
        </is>
      </c>
      <c r="E1916" t="n">
        <v>20</v>
      </c>
      <c r="F1916" t="n">
        <v>0</v>
      </c>
      <c r="G1916" t="inlineStr">
        <is>
          <t>YES</t>
        </is>
      </c>
      <c r="I1916" t="n">
        <v>0</v>
      </c>
      <c r="J1916" s="31" t="n">
        <v>0</v>
      </c>
      <c r="K1916" s="32" t="n">
        <v>0</v>
      </c>
      <c r="L1916" s="31" t="n">
        <v>0</v>
      </c>
      <c r="M1916" s="48" t="n"/>
      <c r="N1916" s="48" t="n"/>
      <c r="O1916" s="49" t="n"/>
      <c r="P1916" t="inlineStr">
        <is>
          <t>no NHL record - import or junior</t>
        </is>
      </c>
    </row>
    <row r="1917">
      <c r="A1917" s="47" t="inlineStr">
        <is>
          <t>☐</t>
        </is>
      </c>
      <c r="B1917" t="inlineStr">
        <is>
          <t>Theodor Johnsson</t>
        </is>
      </c>
      <c r="C1917" t="inlineStr">
        <is>
          <t>(N/A)</t>
        </is>
      </c>
      <c r="D1917" t="inlineStr">
        <is>
          <t>D</t>
        </is>
      </c>
      <c r="E1917" t="n">
        <v>23</v>
      </c>
      <c r="F1917" t="n">
        <v>0</v>
      </c>
      <c r="G1917" t="inlineStr">
        <is>
          <t>YES</t>
        </is>
      </c>
      <c r="I1917" t="n">
        <v>0</v>
      </c>
      <c r="J1917" s="31" t="n">
        <v>0</v>
      </c>
      <c r="K1917" s="32" t="n">
        <v>0</v>
      </c>
      <c r="L1917" s="31" t="n">
        <v>0</v>
      </c>
      <c r="M1917" s="48" t="n"/>
      <c r="N1917" s="48" t="n"/>
      <c r="O1917" s="49" t="n"/>
      <c r="P1917" t="inlineStr">
        <is>
          <t>no NHL record - import or junior</t>
        </is>
      </c>
    </row>
    <row r="1918">
      <c r="A1918" s="47" t="inlineStr">
        <is>
          <t>☐</t>
        </is>
      </c>
      <c r="B1918" t="inlineStr">
        <is>
          <t>Thomas Desruisseaux</t>
        </is>
      </c>
      <c r="C1918" t="inlineStr">
        <is>
          <t>(N/A)</t>
        </is>
      </c>
      <c r="D1918" t="inlineStr">
        <is>
          <t>F</t>
        </is>
      </c>
      <c r="E1918" t="n">
        <v>20</v>
      </c>
      <c r="F1918" t="n">
        <v>0</v>
      </c>
      <c r="G1918" t="inlineStr">
        <is>
          <t>YES</t>
        </is>
      </c>
      <c r="I1918" t="n">
        <v>0</v>
      </c>
      <c r="J1918" s="31" t="n">
        <v>0</v>
      </c>
      <c r="K1918" s="32" t="n">
        <v>0</v>
      </c>
      <c r="L1918" s="31" t="n">
        <v>0</v>
      </c>
      <c r="M1918" s="48" t="n"/>
      <c r="N1918" s="48" t="n"/>
      <c r="O1918" s="49" t="n"/>
    </row>
    <row r="1919">
      <c r="A1919" s="47" t="inlineStr">
        <is>
          <t>☐</t>
        </is>
      </c>
      <c r="B1919" t="inlineStr">
        <is>
          <t>Thomas Kiesewetter</t>
        </is>
      </c>
      <c r="C1919" t="inlineStr">
        <is>
          <t>(N/A)</t>
        </is>
      </c>
      <c r="D1919" t="inlineStr">
        <is>
          <t>G</t>
        </is>
      </c>
      <c r="E1919" t="n">
        <v>21</v>
      </c>
      <c r="F1919" t="n">
        <v>0</v>
      </c>
      <c r="G1919" t="inlineStr">
        <is>
          <t>YES</t>
        </is>
      </c>
      <c r="I1919" t="n">
        <v>0</v>
      </c>
      <c r="J1919" s="31" t="n">
        <v>0</v>
      </c>
      <c r="K1919" s="32" t="n">
        <v>0</v>
      </c>
      <c r="L1919" s="31" t="n">
        <v>0</v>
      </c>
      <c r="M1919" s="48" t="n"/>
      <c r="N1919" s="48" t="n"/>
      <c r="O1919" s="49" t="n"/>
      <c r="P1919" t="inlineStr">
        <is>
          <t>no NHL record - import or junior</t>
        </is>
      </c>
    </row>
    <row r="1920">
      <c r="A1920" s="47" t="inlineStr">
        <is>
          <t>☐</t>
        </is>
      </c>
      <c r="B1920" t="inlineStr">
        <is>
          <t>Thomas Rousseau</t>
        </is>
      </c>
      <c r="C1920" t="inlineStr">
        <is>
          <t>(N/A)</t>
        </is>
      </c>
      <c r="D1920" t="inlineStr">
        <is>
          <t>F</t>
        </is>
      </c>
      <c r="E1920" t="n">
        <v>18</v>
      </c>
      <c r="F1920" t="n">
        <v>0</v>
      </c>
      <c r="G1920" t="inlineStr">
        <is>
          <t>YES</t>
        </is>
      </c>
      <c r="I1920" t="n">
        <v>0</v>
      </c>
      <c r="J1920" s="31" t="n">
        <v>0</v>
      </c>
      <c r="K1920" s="32" t="n">
        <v>0</v>
      </c>
      <c r="L1920" s="31" t="n">
        <v>0</v>
      </c>
      <c r="M1920" s="48" t="n"/>
      <c r="N1920" s="48" t="n"/>
      <c r="O1920" s="49" t="n"/>
    </row>
    <row r="1921">
      <c r="A1921" s="47" t="inlineStr">
        <is>
          <t>☐</t>
        </is>
      </c>
      <c r="B1921" t="inlineStr">
        <is>
          <t>Thomas Sinclair</t>
        </is>
      </c>
      <c r="C1921" t="inlineStr">
        <is>
          <t>(N/A)</t>
        </is>
      </c>
      <c r="D1921" t="inlineStr">
        <is>
          <t>F</t>
        </is>
      </c>
      <c r="E1921" t="n">
        <v>23</v>
      </c>
      <c r="F1921" t="n">
        <v>0</v>
      </c>
      <c r="G1921" t="inlineStr">
        <is>
          <t>YES</t>
        </is>
      </c>
      <c r="I1921" t="n">
        <v>0</v>
      </c>
      <c r="J1921" s="31" t="n">
        <v>0</v>
      </c>
      <c r="K1921" s="32" t="n">
        <v>0</v>
      </c>
      <c r="L1921" s="31" t="n">
        <v>0</v>
      </c>
      <c r="M1921" s="48" t="n"/>
      <c r="N1921" s="48" t="n"/>
      <c r="O1921" s="49" t="n"/>
      <c r="P1921" t="inlineStr">
        <is>
          <t>no NHL record - import or junior</t>
        </is>
      </c>
    </row>
    <row r="1922">
      <c r="A1922" s="47" t="inlineStr">
        <is>
          <t>☐</t>
        </is>
      </c>
      <c r="B1922" t="inlineStr">
        <is>
          <t>Thomas Verdon</t>
        </is>
      </c>
      <c r="C1922" t="inlineStr">
        <is>
          <t>(N/A)</t>
        </is>
      </c>
      <c r="D1922" t="inlineStr">
        <is>
          <t>F</t>
        </is>
      </c>
      <c r="E1922" t="n">
        <v>21</v>
      </c>
      <c r="F1922" t="n">
        <v>0</v>
      </c>
      <c r="G1922" t="inlineStr">
        <is>
          <t>YES</t>
        </is>
      </c>
      <c r="I1922" t="n">
        <v>0</v>
      </c>
      <c r="J1922" s="31" t="n">
        <v>0</v>
      </c>
      <c r="K1922" s="32" t="n">
        <v>0</v>
      </c>
      <c r="L1922" s="31" t="n">
        <v>0</v>
      </c>
      <c r="M1922" s="48" t="n"/>
      <c r="N1922" s="48" t="n"/>
      <c r="O1922" s="49" t="n"/>
      <c r="P1922" t="inlineStr">
        <is>
          <t>no NHL record - import or junior</t>
        </is>
      </c>
    </row>
    <row r="1923">
      <c r="A1923" s="47" t="inlineStr">
        <is>
          <t>☐</t>
        </is>
      </c>
      <c r="B1923" t="inlineStr">
        <is>
          <t>Tikhon Chayka</t>
        </is>
      </c>
      <c r="C1923" t="inlineStr">
        <is>
          <t>(N/A)</t>
        </is>
      </c>
      <c r="D1923" t="inlineStr">
        <is>
          <t>G</t>
        </is>
      </c>
      <c r="E1923" t="n">
        <v>23</v>
      </c>
      <c r="F1923" t="n">
        <v>0</v>
      </c>
      <c r="G1923" t="inlineStr">
        <is>
          <t>YES</t>
        </is>
      </c>
      <c r="I1923" t="n">
        <v>0</v>
      </c>
      <c r="J1923" s="31" t="n">
        <v>0</v>
      </c>
      <c r="K1923" s="32" t="n">
        <v>0</v>
      </c>
      <c r="L1923" s="31" t="n">
        <v>0</v>
      </c>
      <c r="M1923" s="48" t="n"/>
      <c r="N1923" s="48" t="n"/>
      <c r="O1923" s="49" t="n"/>
      <c r="P1923" t="inlineStr">
        <is>
          <t>no NHL record - import or junior</t>
        </is>
      </c>
    </row>
    <row r="1924">
      <c r="A1924" s="47" t="inlineStr">
        <is>
          <t>☐</t>
        </is>
      </c>
      <c r="B1924" t="inlineStr">
        <is>
          <t>Tim Metzger</t>
        </is>
      </c>
      <c r="C1924" t="inlineStr">
        <is>
          <t>(N/A)</t>
        </is>
      </c>
      <c r="D1924" t="inlineStr">
        <is>
          <t>G</t>
        </is>
      </c>
      <c r="E1924" t="n">
        <v>21</v>
      </c>
      <c r="F1924" t="n">
        <v>0</v>
      </c>
      <c r="G1924" t="inlineStr">
        <is>
          <t>YES</t>
        </is>
      </c>
      <c r="I1924" t="n">
        <v>0</v>
      </c>
      <c r="J1924" s="31" t="n">
        <v>0</v>
      </c>
      <c r="K1924" s="32" t="n">
        <v>0</v>
      </c>
      <c r="L1924" s="31" t="n">
        <v>0</v>
      </c>
      <c r="M1924" s="48" t="n"/>
      <c r="N1924" s="48" t="n"/>
      <c r="O1924" s="49" t="n"/>
      <c r="P1924" t="inlineStr">
        <is>
          <t>no NHL record - import or junior</t>
        </is>
      </c>
    </row>
    <row r="1925">
      <c r="A1925" s="47" t="inlineStr">
        <is>
          <t>☐</t>
        </is>
      </c>
      <c r="B1925" t="inlineStr">
        <is>
          <t>Tim Thomsson</t>
        </is>
      </c>
      <c r="C1925" t="inlineStr">
        <is>
          <t>(N/A)</t>
        </is>
      </c>
      <c r="D1925" t="inlineStr">
        <is>
          <t>D</t>
        </is>
      </c>
      <c r="E1925" t="n">
        <v>19</v>
      </c>
      <c r="F1925" t="n">
        <v>0</v>
      </c>
      <c r="G1925" t="inlineStr">
        <is>
          <t>YES</t>
        </is>
      </c>
      <c r="I1925" t="n">
        <v>0</v>
      </c>
      <c r="J1925" s="31" t="n">
        <v>0</v>
      </c>
      <c r="K1925" s="32" t="n">
        <v>0</v>
      </c>
      <c r="L1925" s="31" t="n">
        <v>0</v>
      </c>
      <c r="M1925" s="48" t="n"/>
      <c r="N1925" s="48" t="n"/>
      <c r="O1925" s="49" t="n"/>
      <c r="P1925" t="inlineStr">
        <is>
          <t>no NHL record - import or junior</t>
        </is>
      </c>
    </row>
    <row r="1926">
      <c r="A1926" s="47" t="inlineStr">
        <is>
          <t>☐</t>
        </is>
      </c>
      <c r="B1926" t="inlineStr">
        <is>
          <t>Timofei Zhulin</t>
        </is>
      </c>
      <c r="C1926" t="inlineStr">
        <is>
          <t>(N/A)</t>
        </is>
      </c>
      <c r="D1926" t="inlineStr">
        <is>
          <t>F</t>
        </is>
      </c>
      <c r="E1926" t="n">
        <v>20</v>
      </c>
      <c r="F1926" t="n">
        <v>0</v>
      </c>
      <c r="G1926" t="inlineStr">
        <is>
          <t>YES</t>
        </is>
      </c>
      <c r="I1926" t="n">
        <v>0</v>
      </c>
      <c r="J1926" s="31" t="n">
        <v>0</v>
      </c>
      <c r="K1926" s="32" t="n">
        <v>0</v>
      </c>
      <c r="L1926" s="31" t="n">
        <v>0</v>
      </c>
      <c r="M1926" s="48" t="n"/>
      <c r="N1926" s="48" t="n"/>
      <c r="O1926" s="49" t="n"/>
      <c r="P1926" t="inlineStr">
        <is>
          <t>no NHL record - import or junior</t>
        </is>
      </c>
    </row>
    <row r="1927">
      <c r="A1927" s="47" t="inlineStr">
        <is>
          <t>☐</t>
        </is>
      </c>
      <c r="B1927" t="inlineStr">
        <is>
          <t>Tomas Cibulka</t>
        </is>
      </c>
      <c r="C1927" t="inlineStr">
        <is>
          <t>EDM</t>
        </is>
      </c>
      <c r="D1927" t="inlineStr">
        <is>
          <t>D</t>
        </is>
      </c>
      <c r="E1927" t="n">
        <v>23</v>
      </c>
      <c r="F1927" t="n">
        <v>0</v>
      </c>
      <c r="G1927" t="inlineStr">
        <is>
          <t>YES</t>
        </is>
      </c>
      <c r="I1927" t="n">
        <v>0</v>
      </c>
      <c r="J1927" s="31" t="n">
        <v>0</v>
      </c>
      <c r="K1927" s="32" t="n">
        <v>0</v>
      </c>
      <c r="L1927" s="31" t="n">
        <v>0</v>
      </c>
      <c r="M1927" s="48" t="n"/>
      <c r="N1927" s="48" t="n"/>
      <c r="O1927" s="49" t="n"/>
    </row>
    <row r="1928">
      <c r="A1928" s="47" t="inlineStr">
        <is>
          <t>☐</t>
        </is>
      </c>
      <c r="B1928" t="inlineStr">
        <is>
          <t>Tomas Kralovic</t>
        </is>
      </c>
      <c r="C1928" t="inlineStr">
        <is>
          <t>TBL</t>
        </is>
      </c>
      <c r="D1928" t="inlineStr">
        <is>
          <t>D</t>
        </is>
      </c>
      <c r="E1928" t="n">
        <v>21</v>
      </c>
      <c r="F1928" t="n">
        <v>0</v>
      </c>
      <c r="G1928" t="inlineStr">
        <is>
          <t>YES</t>
        </is>
      </c>
      <c r="H1928" t="n">
        <v>90</v>
      </c>
      <c r="I1928" t="n">
        <v>0</v>
      </c>
      <c r="J1928" s="31" t="n">
        <v>0</v>
      </c>
      <c r="K1928" s="32" t="n">
        <v>0</v>
      </c>
      <c r="L1928" s="31" t="n">
        <v>0</v>
      </c>
      <c r="M1928" s="48" t="n"/>
      <c r="N1928" s="48" t="n"/>
      <c r="O1928" s="49" t="n"/>
    </row>
    <row r="1929">
      <c r="A1929" s="47" t="inlineStr">
        <is>
          <t>☐</t>
        </is>
      </c>
      <c r="B1929" t="inlineStr">
        <is>
          <t>Tomas Pobezal</t>
        </is>
      </c>
      <c r="C1929" t="inlineStr">
        <is>
          <t>(N/A)</t>
        </is>
      </c>
      <c r="D1929" t="inlineStr">
        <is>
          <t>F</t>
        </is>
      </c>
      <c r="E1929" t="n">
        <v>19</v>
      </c>
      <c r="F1929" t="n">
        <v>0</v>
      </c>
      <c r="G1929" t="inlineStr">
        <is>
          <t>YES</t>
        </is>
      </c>
      <c r="I1929" t="n">
        <v>0</v>
      </c>
      <c r="J1929" s="31" t="n">
        <v>0</v>
      </c>
      <c r="K1929" s="32" t="n">
        <v>0</v>
      </c>
      <c r="L1929" s="31" t="n">
        <v>0</v>
      </c>
      <c r="M1929" s="48" t="n"/>
      <c r="N1929" s="48" t="n"/>
      <c r="O1929" s="49" t="n"/>
      <c r="P1929" t="inlineStr">
        <is>
          <t>no NHL record - import or junior</t>
        </is>
      </c>
    </row>
    <row r="1930">
      <c r="A1930" s="47" t="inlineStr">
        <is>
          <t>☐</t>
        </is>
      </c>
      <c r="B1930" t="inlineStr">
        <is>
          <t>Tomas Simonsen</t>
        </is>
      </c>
      <c r="C1930" t="inlineStr">
        <is>
          <t>(N/A)</t>
        </is>
      </c>
      <c r="D1930" t="inlineStr">
        <is>
          <t>F</t>
        </is>
      </c>
      <c r="E1930" t="n">
        <v>23</v>
      </c>
      <c r="F1930" t="n">
        <v>0</v>
      </c>
      <c r="G1930" t="inlineStr">
        <is>
          <t>YES</t>
        </is>
      </c>
      <c r="I1930" t="n">
        <v>0</v>
      </c>
      <c r="J1930" s="31" t="n">
        <v>0</v>
      </c>
      <c r="K1930" s="32" t="n">
        <v>0</v>
      </c>
      <c r="L1930" s="31" t="n">
        <v>0</v>
      </c>
      <c r="M1930" s="48" t="n"/>
      <c r="N1930" s="48" t="n"/>
      <c r="O1930" s="49" t="n"/>
      <c r="P1930" t="inlineStr">
        <is>
          <t>no NHL record - import or junior</t>
        </is>
      </c>
    </row>
    <row r="1931">
      <c r="A1931" s="47" t="inlineStr">
        <is>
          <t>☐</t>
        </is>
      </c>
      <c r="B1931" t="inlineStr">
        <is>
          <t>Tommaso De Luca</t>
        </is>
      </c>
      <c r="C1931" t="inlineStr">
        <is>
          <t>(N/A)</t>
        </is>
      </c>
      <c r="D1931" t="inlineStr">
        <is>
          <t>F</t>
        </is>
      </c>
      <c r="E1931" t="n">
        <v>21</v>
      </c>
      <c r="F1931" t="n">
        <v>0</v>
      </c>
      <c r="G1931" t="inlineStr">
        <is>
          <t>YES</t>
        </is>
      </c>
      <c r="I1931" t="n">
        <v>0</v>
      </c>
      <c r="J1931" s="31" t="n">
        <v>0</v>
      </c>
      <c r="K1931" s="32" t="n">
        <v>0</v>
      </c>
      <c r="L1931" s="31" t="n">
        <v>0</v>
      </c>
      <c r="M1931" s="48" t="n"/>
      <c r="N1931" s="48" t="n"/>
      <c r="O1931" s="49" t="n"/>
    </row>
    <row r="1932">
      <c r="A1932" s="47" t="inlineStr">
        <is>
          <t>☐</t>
        </is>
      </c>
      <c r="B1932" t="inlineStr">
        <is>
          <t>Tommi Mannisto</t>
        </is>
      </c>
      <c r="C1932" t="inlineStr">
        <is>
          <t>(N/A)</t>
        </is>
      </c>
      <c r="D1932" t="inlineStr">
        <is>
          <t>F</t>
        </is>
      </c>
      <c r="E1932" t="n">
        <v>22</v>
      </c>
      <c r="F1932" t="n">
        <v>0</v>
      </c>
      <c r="G1932" t="inlineStr">
        <is>
          <t>YES</t>
        </is>
      </c>
      <c r="I1932" t="n">
        <v>0</v>
      </c>
      <c r="J1932" s="31" t="n">
        <v>0</v>
      </c>
      <c r="K1932" s="32" t="n">
        <v>0</v>
      </c>
      <c r="L1932" s="31" t="n">
        <v>0</v>
      </c>
      <c r="M1932" s="48" t="n"/>
      <c r="N1932" s="48" t="n"/>
      <c r="O1932" s="49" t="n"/>
      <c r="P1932" t="inlineStr">
        <is>
          <t>no NHL record - import or junior</t>
        </is>
      </c>
    </row>
    <row r="1933">
      <c r="A1933" s="47" t="inlineStr">
        <is>
          <t>☐</t>
        </is>
      </c>
      <c r="B1933" t="inlineStr">
        <is>
          <t>Tommy Cormier</t>
        </is>
      </c>
      <c r="C1933" t="inlineStr">
        <is>
          <t>(N/A)</t>
        </is>
      </c>
      <c r="D1933" t="inlineStr">
        <is>
          <t>F</t>
        </is>
      </c>
      <c r="E1933" t="n">
        <v>23</v>
      </c>
      <c r="F1933" t="n">
        <v>0</v>
      </c>
      <c r="G1933" t="inlineStr">
        <is>
          <t>YES</t>
        </is>
      </c>
      <c r="I1933" t="n">
        <v>0</v>
      </c>
      <c r="J1933" s="31" t="n">
        <v>0</v>
      </c>
      <c r="K1933" s="32" t="n">
        <v>0</v>
      </c>
      <c r="L1933" s="31" t="n">
        <v>0</v>
      </c>
      <c r="M1933" s="48" t="n"/>
      <c r="N1933" s="48" t="n"/>
      <c r="O1933" s="49" t="n"/>
      <c r="P1933" t="inlineStr">
        <is>
          <t>no NHL record - import or junior</t>
        </is>
      </c>
    </row>
    <row r="1934">
      <c r="A1934" s="47" t="inlineStr">
        <is>
          <t>☐</t>
        </is>
      </c>
      <c r="B1934" t="inlineStr">
        <is>
          <t>Tommy Purdeller</t>
        </is>
      </c>
      <c r="C1934" t="inlineStr">
        <is>
          <t>(N/A)</t>
        </is>
      </c>
      <c r="D1934" t="inlineStr">
        <is>
          <t>F</t>
        </is>
      </c>
      <c r="E1934" t="n">
        <v>22</v>
      </c>
      <c r="F1934" t="n">
        <v>0</v>
      </c>
      <c r="G1934" t="inlineStr">
        <is>
          <t>YES</t>
        </is>
      </c>
      <c r="I1934" t="n">
        <v>0</v>
      </c>
      <c r="J1934" s="31" t="n">
        <v>0</v>
      </c>
      <c r="K1934" s="32" t="n">
        <v>0</v>
      </c>
      <c r="L1934" s="31" t="n">
        <v>0</v>
      </c>
      <c r="M1934" s="48" t="n"/>
      <c r="N1934" s="48" t="n"/>
      <c r="O1934" s="49" t="n"/>
    </row>
    <row r="1935">
      <c r="A1935" s="47" t="inlineStr">
        <is>
          <t>☐</t>
        </is>
      </c>
      <c r="B1935" t="inlineStr">
        <is>
          <t>Topi Ronni</t>
        </is>
      </c>
      <c r="C1935" t="inlineStr">
        <is>
          <t>(N/A)</t>
        </is>
      </c>
      <c r="D1935" t="inlineStr">
        <is>
          <t>F</t>
        </is>
      </c>
      <c r="E1935" t="n">
        <v>22</v>
      </c>
      <c r="F1935" t="n">
        <v>0</v>
      </c>
      <c r="G1935" t="inlineStr">
        <is>
          <t>YES</t>
        </is>
      </c>
      <c r="I1935" t="n">
        <v>0</v>
      </c>
      <c r="J1935" s="31" t="n">
        <v>0</v>
      </c>
      <c r="K1935" s="32" t="n">
        <v>0</v>
      </c>
      <c r="L1935" s="31" t="n">
        <v>0</v>
      </c>
      <c r="M1935" s="48" t="n"/>
      <c r="N1935" s="48" t="n"/>
      <c r="O1935" s="49" t="n"/>
    </row>
    <row r="1936">
      <c r="A1936" s="47" t="inlineStr">
        <is>
          <t>☐</t>
        </is>
      </c>
      <c r="B1936" t="inlineStr">
        <is>
          <t>Topias Hynninen</t>
        </is>
      </c>
      <c r="C1936" t="inlineStr">
        <is>
          <t>(N/A)</t>
        </is>
      </c>
      <c r="D1936" t="inlineStr">
        <is>
          <t>F</t>
        </is>
      </c>
      <c r="E1936" t="n">
        <v>20</v>
      </c>
      <c r="F1936" t="n">
        <v>0</v>
      </c>
      <c r="G1936" t="inlineStr">
        <is>
          <t>YES</t>
        </is>
      </c>
      <c r="I1936" t="n">
        <v>0</v>
      </c>
      <c r="J1936" s="31" t="n">
        <v>0</v>
      </c>
      <c r="K1936" s="32" t="n">
        <v>0</v>
      </c>
      <c r="L1936" s="31" t="n">
        <v>0</v>
      </c>
      <c r="M1936" s="48" t="n"/>
      <c r="N1936" s="48" t="n"/>
      <c r="O1936" s="49" t="n"/>
      <c r="P1936" t="inlineStr">
        <is>
          <t>no NHL record - import or junior</t>
        </is>
      </c>
    </row>
    <row r="1937">
      <c r="A1937" s="47" t="inlineStr">
        <is>
          <t>☐</t>
        </is>
      </c>
      <c r="B1937" t="inlineStr">
        <is>
          <t>Trevor Wong</t>
        </is>
      </c>
      <c r="C1937" t="inlineStr">
        <is>
          <t>(N/A)</t>
        </is>
      </c>
      <c r="D1937" t="inlineStr">
        <is>
          <t>F</t>
        </is>
      </c>
      <c r="E1937" t="n">
        <v>23</v>
      </c>
      <c r="F1937" t="n">
        <v>0</v>
      </c>
      <c r="G1937" t="inlineStr">
        <is>
          <t>YES</t>
        </is>
      </c>
      <c r="I1937" t="n">
        <v>0</v>
      </c>
      <c r="J1937" s="31" t="n">
        <v>0</v>
      </c>
      <c r="K1937" s="32" t="n">
        <v>0</v>
      </c>
      <c r="L1937" s="31" t="n">
        <v>0</v>
      </c>
      <c r="M1937" s="48" t="n"/>
      <c r="N1937" s="48" t="n"/>
      <c r="O1937" s="49" t="n"/>
    </row>
    <row r="1938">
      <c r="A1938" s="47" t="inlineStr">
        <is>
          <t>☐</t>
        </is>
      </c>
      <c r="B1938" t="inlineStr">
        <is>
          <t>Tristan Langlois</t>
        </is>
      </c>
      <c r="C1938" t="inlineStr">
        <is>
          <t>(N/A)</t>
        </is>
      </c>
      <c r="D1938" t="inlineStr">
        <is>
          <t>D</t>
        </is>
      </c>
      <c r="E1938" t="n">
        <v>19</v>
      </c>
      <c r="F1938" t="n">
        <v>0</v>
      </c>
      <c r="G1938" t="inlineStr">
        <is>
          <t>YES</t>
        </is>
      </c>
      <c r="I1938" t="n">
        <v>0</v>
      </c>
      <c r="J1938" s="31" t="n">
        <v>0</v>
      </c>
      <c r="K1938" s="32" t="n">
        <v>0</v>
      </c>
      <c r="L1938" s="31" t="n">
        <v>0</v>
      </c>
      <c r="M1938" s="48" t="n"/>
      <c r="N1938" s="48" t="n"/>
      <c r="O1938" s="49" t="n"/>
      <c r="P1938" t="inlineStr">
        <is>
          <t>no NHL record - import or junior</t>
        </is>
      </c>
    </row>
    <row r="1939">
      <c r="A1939" s="47" t="inlineStr">
        <is>
          <t>☐</t>
        </is>
      </c>
      <c r="B1939" t="inlineStr">
        <is>
          <t>Tristan Sarsland</t>
        </is>
      </c>
      <c r="C1939" t="inlineStr">
        <is>
          <t>(N/A)</t>
        </is>
      </c>
      <c r="D1939" t="inlineStr">
        <is>
          <t>D</t>
        </is>
      </c>
      <c r="E1939" t="n">
        <v>22</v>
      </c>
      <c r="F1939" t="n">
        <v>0</v>
      </c>
      <c r="G1939" t="inlineStr">
        <is>
          <t>YES</t>
        </is>
      </c>
      <c r="I1939" t="n">
        <v>0</v>
      </c>
      <c r="J1939" s="31" t="n">
        <v>0</v>
      </c>
      <c r="K1939" s="32" t="n">
        <v>0</v>
      </c>
      <c r="L1939" s="31" t="n">
        <v>0</v>
      </c>
      <c r="M1939" s="48" t="n"/>
      <c r="N1939" s="48" t="n"/>
      <c r="O1939" s="49" t="n"/>
    </row>
    <row r="1940">
      <c r="A1940" s="47" t="inlineStr">
        <is>
          <t>☐</t>
        </is>
      </c>
      <c r="B1940" t="inlineStr">
        <is>
          <t>Tuomas Suoniemi</t>
        </is>
      </c>
      <c r="C1940" t="inlineStr">
        <is>
          <t>(N/A)</t>
        </is>
      </c>
      <c r="D1940" t="inlineStr">
        <is>
          <t>F</t>
        </is>
      </c>
      <c r="E1940" t="n">
        <v>20</v>
      </c>
      <c r="F1940" t="n">
        <v>0</v>
      </c>
      <c r="G1940" t="inlineStr">
        <is>
          <t>YES</t>
        </is>
      </c>
      <c r="I1940" t="n">
        <v>0</v>
      </c>
      <c r="J1940" s="31" t="n">
        <v>0</v>
      </c>
      <c r="K1940" s="32" t="n">
        <v>0</v>
      </c>
      <c r="L1940" s="31" t="n">
        <v>0</v>
      </c>
      <c r="M1940" s="48" t="n"/>
      <c r="N1940" s="48" t="n"/>
      <c r="O1940" s="49" t="n"/>
      <c r="P1940" t="inlineStr">
        <is>
          <t>no NHL record - import or junior</t>
        </is>
      </c>
    </row>
    <row r="1941">
      <c r="A1941" s="47" t="inlineStr">
        <is>
          <t>☐</t>
        </is>
      </c>
      <c r="B1941" t="inlineStr">
        <is>
          <t>Ty Campbell</t>
        </is>
      </c>
      <c r="C1941" t="inlineStr">
        <is>
          <t>(N/A)</t>
        </is>
      </c>
      <c r="D1941" t="inlineStr">
        <is>
          <t>D</t>
        </is>
      </c>
      <c r="E1941" t="n">
        <v>21</v>
      </c>
      <c r="F1941" t="n">
        <v>0</v>
      </c>
      <c r="G1941" t="inlineStr">
        <is>
          <t>YES</t>
        </is>
      </c>
      <c r="I1941" t="n">
        <v>0</v>
      </c>
      <c r="J1941" s="31" t="n">
        <v>0</v>
      </c>
      <c r="K1941" s="32" t="n">
        <v>0</v>
      </c>
      <c r="L1941" s="31" t="n">
        <v>0</v>
      </c>
      <c r="M1941" s="48" t="n"/>
      <c r="N1941" s="48" t="n"/>
      <c r="O1941" s="49" t="n"/>
      <c r="P1941" t="inlineStr">
        <is>
          <t>no NHL record - import or junior</t>
        </is>
      </c>
    </row>
    <row r="1942">
      <c r="A1942" s="47" t="inlineStr">
        <is>
          <t>☐</t>
        </is>
      </c>
      <c r="B1942" t="inlineStr">
        <is>
          <t>Ty Cheveldayoff</t>
        </is>
      </c>
      <c r="C1942" t="inlineStr">
        <is>
          <t>BUF</t>
        </is>
      </c>
      <c r="D1942" t="inlineStr">
        <is>
          <t>F</t>
        </is>
      </c>
      <c r="E1942" t="n">
        <v>23</v>
      </c>
      <c r="F1942" t="n">
        <v>0</v>
      </c>
      <c r="G1942" t="inlineStr">
        <is>
          <t>YES</t>
        </is>
      </c>
      <c r="I1942" t="n">
        <v>0</v>
      </c>
      <c r="J1942" s="31" t="n">
        <v>0</v>
      </c>
      <c r="K1942" s="32" t="n">
        <v>0</v>
      </c>
      <c r="L1942" s="31" t="n">
        <v>0</v>
      </c>
      <c r="M1942" s="48" t="n"/>
      <c r="N1942" s="48" t="n"/>
      <c r="O1942" s="49" t="n"/>
    </row>
    <row r="1943">
      <c r="A1943" s="47" t="inlineStr">
        <is>
          <t>☐</t>
        </is>
      </c>
      <c r="B1943" t="inlineStr">
        <is>
          <t>Ty Daneault</t>
        </is>
      </c>
      <c r="C1943" t="inlineStr">
        <is>
          <t>(N/A)</t>
        </is>
      </c>
      <c r="D1943" t="inlineStr">
        <is>
          <t>F</t>
        </is>
      </c>
      <c r="E1943" t="n">
        <v>21</v>
      </c>
      <c r="F1943" t="n">
        <v>0</v>
      </c>
      <c r="G1943" t="inlineStr">
        <is>
          <t>YES</t>
        </is>
      </c>
      <c r="I1943" t="n">
        <v>0</v>
      </c>
      <c r="J1943" s="31" t="n">
        <v>0</v>
      </c>
      <c r="K1943" s="32" t="n">
        <v>0</v>
      </c>
      <c r="L1943" s="31" t="n">
        <v>0</v>
      </c>
      <c r="M1943" s="48" t="n"/>
      <c r="N1943" s="48" t="n"/>
      <c r="O1943" s="49" t="n"/>
      <c r="P1943" t="inlineStr">
        <is>
          <t>no NHL record - import or junior</t>
        </is>
      </c>
    </row>
    <row r="1944">
      <c r="A1944" s="47" t="inlineStr">
        <is>
          <t>☐</t>
        </is>
      </c>
      <c r="B1944" t="inlineStr">
        <is>
          <t>Ty Gallagher</t>
        </is>
      </c>
      <c r="C1944" t="inlineStr">
        <is>
          <t>BOS</t>
        </is>
      </c>
      <c r="D1944" t="inlineStr">
        <is>
          <t>D</t>
        </is>
      </c>
      <c r="E1944" t="n">
        <v>23</v>
      </c>
      <c r="F1944" t="n">
        <v>0</v>
      </c>
      <c r="G1944" t="inlineStr">
        <is>
          <t>YES</t>
        </is>
      </c>
      <c r="I1944" t="n">
        <v>0</v>
      </c>
      <c r="J1944" s="31" t="n">
        <v>0</v>
      </c>
      <c r="K1944" s="32" t="n">
        <v>0</v>
      </c>
      <c r="L1944" s="31" t="n">
        <v>0</v>
      </c>
      <c r="M1944" s="48" t="n"/>
      <c r="N1944" s="48" t="n"/>
      <c r="O1944" s="49" t="n"/>
    </row>
    <row r="1945">
      <c r="A1945" s="47" t="inlineStr">
        <is>
          <t>☐</t>
        </is>
      </c>
      <c r="B1945" t="inlineStr">
        <is>
          <t>Ty Halaburda</t>
        </is>
      </c>
      <c r="C1945" t="inlineStr">
        <is>
          <t>(N/A)</t>
        </is>
      </c>
      <c r="D1945" t="inlineStr">
        <is>
          <t>F</t>
        </is>
      </c>
      <c r="E1945" t="n">
        <v>21</v>
      </c>
      <c r="F1945" t="n">
        <v>0</v>
      </c>
      <c r="G1945" t="inlineStr">
        <is>
          <t>YES</t>
        </is>
      </c>
      <c r="I1945" t="n">
        <v>0</v>
      </c>
      <c r="J1945" s="31" t="n">
        <v>0</v>
      </c>
      <c r="K1945" s="32" t="n">
        <v>0</v>
      </c>
      <c r="L1945" s="31" t="n">
        <v>0</v>
      </c>
      <c r="M1945" s="48" t="n"/>
      <c r="N1945" s="48" t="n"/>
      <c r="O1945" s="49" t="n"/>
    </row>
    <row r="1946">
      <c r="A1946" s="47" t="inlineStr">
        <is>
          <t>☐</t>
        </is>
      </c>
      <c r="B1946" t="inlineStr">
        <is>
          <t>Ty Hanson</t>
        </is>
      </c>
      <c r="C1946" t="inlineStr">
        <is>
          <t>(N/A)</t>
        </is>
      </c>
      <c r="D1946" t="inlineStr">
        <is>
          <t>D</t>
        </is>
      </c>
      <c r="E1946" t="n">
        <v>21</v>
      </c>
      <c r="F1946" t="n">
        <v>0</v>
      </c>
      <c r="G1946" t="inlineStr">
        <is>
          <t>YES</t>
        </is>
      </c>
      <c r="I1946" t="n">
        <v>0</v>
      </c>
      <c r="J1946" s="31" t="n">
        <v>0</v>
      </c>
      <c r="K1946" s="32" t="n">
        <v>0</v>
      </c>
      <c r="L1946" s="31" t="n">
        <v>0</v>
      </c>
      <c r="M1946" s="48" t="n"/>
      <c r="N1946" s="48" t="n"/>
      <c r="O1946" s="49" t="n"/>
      <c r="P1946" t="inlineStr">
        <is>
          <t>no NHL record - import or junior</t>
        </is>
      </c>
    </row>
    <row r="1947">
      <c r="A1947" s="47" t="inlineStr">
        <is>
          <t>☐</t>
        </is>
      </c>
      <c r="B1947" t="inlineStr">
        <is>
          <t>Ty Higgins</t>
        </is>
      </c>
      <c r="C1947" t="inlineStr">
        <is>
          <t>(N/A)</t>
        </is>
      </c>
      <c r="D1947" t="inlineStr">
        <is>
          <t>D</t>
        </is>
      </c>
      <c r="E1947" t="n">
        <v>21</v>
      </c>
      <c r="F1947" t="n">
        <v>0</v>
      </c>
      <c r="G1947" t="inlineStr">
        <is>
          <t>YES</t>
        </is>
      </c>
      <c r="I1947" t="n">
        <v>0</v>
      </c>
      <c r="J1947" s="31" t="n">
        <v>0</v>
      </c>
      <c r="K1947" s="32" t="n">
        <v>0</v>
      </c>
      <c r="L1947" s="31" t="n">
        <v>0</v>
      </c>
      <c r="M1947" s="48" t="n"/>
      <c r="N1947" s="48" t="n"/>
      <c r="O1947" s="49" t="n"/>
    </row>
    <row r="1948">
      <c r="A1948" s="47" t="inlineStr">
        <is>
          <t>☐</t>
        </is>
      </c>
      <c r="B1948" t="inlineStr">
        <is>
          <t>Ty Voit</t>
        </is>
      </c>
      <c r="C1948" t="inlineStr">
        <is>
          <t>(N/A)</t>
        </is>
      </c>
      <c r="D1948" t="inlineStr">
        <is>
          <t>F</t>
        </is>
      </c>
      <c r="E1948" t="n">
        <v>23</v>
      </c>
      <c r="F1948" t="n">
        <v>0</v>
      </c>
      <c r="G1948" t="inlineStr">
        <is>
          <t>YES</t>
        </is>
      </c>
      <c r="I1948" t="n">
        <v>0</v>
      </c>
      <c r="J1948" s="31" t="n">
        <v>0</v>
      </c>
      <c r="K1948" s="32" t="n">
        <v>0</v>
      </c>
      <c r="L1948" s="31" t="n">
        <v>0</v>
      </c>
      <c r="M1948" s="48" t="n"/>
      <c r="N1948" s="48" t="n"/>
      <c r="O1948" s="49" t="n"/>
    </row>
    <row r="1949">
      <c r="A1949" s="47" t="inlineStr">
        <is>
          <t>☐</t>
        </is>
      </c>
      <c r="B1949" t="inlineStr">
        <is>
          <t>Tyler Borgula</t>
        </is>
      </c>
      <c r="C1949" t="inlineStr">
        <is>
          <t>(N/A)</t>
        </is>
      </c>
      <c r="D1949" t="inlineStr">
        <is>
          <t>F</t>
        </is>
      </c>
      <c r="E1949" t="n">
        <v>20</v>
      </c>
      <c r="F1949" t="n">
        <v>0</v>
      </c>
      <c r="G1949" t="inlineStr">
        <is>
          <t>YES</t>
        </is>
      </c>
      <c r="I1949" t="n">
        <v>0</v>
      </c>
      <c r="J1949" s="31" t="n">
        <v>0</v>
      </c>
      <c r="K1949" s="32" t="n">
        <v>0</v>
      </c>
      <c r="L1949" s="31" t="n">
        <v>0</v>
      </c>
      <c r="M1949" s="48" t="n"/>
      <c r="N1949" s="48" t="n"/>
      <c r="O1949" s="49" t="n"/>
      <c r="P1949" t="inlineStr">
        <is>
          <t>no NHL record - import or junior</t>
        </is>
      </c>
    </row>
    <row r="1950">
      <c r="A1950" s="47" t="inlineStr">
        <is>
          <t>☐</t>
        </is>
      </c>
      <c r="B1950" t="inlineStr">
        <is>
          <t>Tyler Dunbar</t>
        </is>
      </c>
      <c r="C1950" t="inlineStr">
        <is>
          <t>(N/A)</t>
        </is>
      </c>
      <c r="D1950" t="inlineStr">
        <is>
          <t>D</t>
        </is>
      </c>
      <c r="E1950" t="n">
        <v>22</v>
      </c>
      <c r="F1950" t="n">
        <v>0</v>
      </c>
      <c r="G1950" t="inlineStr">
        <is>
          <t>YES</t>
        </is>
      </c>
      <c r="I1950" t="n">
        <v>0</v>
      </c>
      <c r="J1950" s="31" t="n">
        <v>0</v>
      </c>
      <c r="K1950" s="32" t="n">
        <v>0</v>
      </c>
      <c r="L1950" s="31" t="n">
        <v>0</v>
      </c>
      <c r="M1950" s="48" t="n"/>
      <c r="N1950" s="48" t="n"/>
      <c r="O1950" s="49" t="n"/>
      <c r="P1950" t="inlineStr">
        <is>
          <t>no NHL record - import or junior</t>
        </is>
      </c>
    </row>
    <row r="1951">
      <c r="A1951" s="47" t="inlineStr">
        <is>
          <t>☐</t>
        </is>
      </c>
      <c r="B1951" t="inlineStr">
        <is>
          <t>Tyler Savard</t>
        </is>
      </c>
      <c r="C1951" t="inlineStr">
        <is>
          <t>(N/A)</t>
        </is>
      </c>
      <c r="D1951" t="inlineStr">
        <is>
          <t>F</t>
        </is>
      </c>
      <c r="E1951" t="n">
        <v>23</v>
      </c>
      <c r="F1951" t="n">
        <v>0</v>
      </c>
      <c r="G1951" t="inlineStr">
        <is>
          <t>YES</t>
        </is>
      </c>
      <c r="I1951" t="n">
        <v>0</v>
      </c>
      <c r="J1951" s="31" t="n">
        <v>0</v>
      </c>
      <c r="K1951" s="32" t="n">
        <v>0</v>
      </c>
      <c r="L1951" s="31" t="n">
        <v>0</v>
      </c>
      <c r="M1951" s="48" t="n"/>
      <c r="N1951" s="48" t="n"/>
      <c r="O1951" s="49" t="n"/>
    </row>
    <row r="1952">
      <c r="A1952" s="47" t="inlineStr">
        <is>
          <t>☐</t>
        </is>
      </c>
      <c r="B1952" t="inlineStr">
        <is>
          <t>Tyson Dyck</t>
        </is>
      </c>
      <c r="C1952" t="inlineStr">
        <is>
          <t>OTT</t>
        </is>
      </c>
      <c r="D1952" t="inlineStr">
        <is>
          <t>F</t>
        </is>
      </c>
      <c r="E1952" t="n">
        <v>22</v>
      </c>
      <c r="F1952" t="n">
        <v>0</v>
      </c>
      <c r="G1952" t="inlineStr">
        <is>
          <t>YES</t>
        </is>
      </c>
      <c r="I1952" t="n">
        <v>0</v>
      </c>
      <c r="J1952" s="31" t="n">
        <v>0</v>
      </c>
      <c r="K1952" s="32" t="n">
        <v>0</v>
      </c>
      <c r="L1952" s="31" t="n">
        <v>0</v>
      </c>
      <c r="M1952" s="48" t="n"/>
      <c r="N1952" s="48" t="n"/>
      <c r="O1952" s="49" t="n"/>
    </row>
    <row r="1953">
      <c r="A1953" s="47" t="inlineStr">
        <is>
          <t>☐</t>
        </is>
      </c>
      <c r="B1953" t="inlineStr">
        <is>
          <t>Tyson Galloway</t>
        </is>
      </c>
      <c r="C1953" t="inlineStr">
        <is>
          <t>(N/A)</t>
        </is>
      </c>
      <c r="D1953" t="inlineStr">
        <is>
          <t>D</t>
        </is>
      </c>
      <c r="E1953" t="n">
        <v>23</v>
      </c>
      <c r="F1953" t="n">
        <v>0</v>
      </c>
      <c r="G1953" t="inlineStr">
        <is>
          <t>YES</t>
        </is>
      </c>
      <c r="I1953" t="n">
        <v>0</v>
      </c>
      <c r="J1953" s="31" t="n">
        <v>0</v>
      </c>
      <c r="K1953" s="32" t="n">
        <v>0</v>
      </c>
      <c r="L1953" s="31" t="n">
        <v>0</v>
      </c>
      <c r="M1953" s="48" t="n"/>
      <c r="N1953" s="48" t="n"/>
      <c r="O1953" s="49" t="n"/>
    </row>
    <row r="1954">
      <c r="A1954" s="47" t="inlineStr">
        <is>
          <t>☐</t>
        </is>
      </c>
      <c r="B1954" t="inlineStr">
        <is>
          <t>Tyson Zimmer</t>
        </is>
      </c>
      <c r="C1954" t="inlineStr">
        <is>
          <t>(N/A)</t>
        </is>
      </c>
      <c r="D1954" t="inlineStr">
        <is>
          <t>F</t>
        </is>
      </c>
      <c r="E1954" t="n">
        <v>22</v>
      </c>
      <c r="F1954" t="n">
        <v>0</v>
      </c>
      <c r="G1954" t="inlineStr">
        <is>
          <t>YES</t>
        </is>
      </c>
      <c r="I1954" t="n">
        <v>0</v>
      </c>
      <c r="J1954" s="31" t="n">
        <v>0</v>
      </c>
      <c r="K1954" s="32" t="n">
        <v>0</v>
      </c>
      <c r="L1954" s="31" t="n">
        <v>0</v>
      </c>
      <c r="M1954" s="48" t="n"/>
      <c r="N1954" s="48" t="n"/>
      <c r="O1954" s="49" t="n"/>
      <c r="P1954" t="inlineStr">
        <is>
          <t>no NHL record - import or junior</t>
        </is>
      </c>
    </row>
    <row r="1955">
      <c r="A1955" s="47" t="inlineStr">
        <is>
          <t>☐</t>
        </is>
      </c>
      <c r="B1955" t="inlineStr">
        <is>
          <t>Urban Podrekar</t>
        </is>
      </c>
      <c r="C1955" t="inlineStr">
        <is>
          <t>(N/A)</t>
        </is>
      </c>
      <c r="D1955" t="inlineStr">
        <is>
          <t>D</t>
        </is>
      </c>
      <c r="E1955" t="n">
        <v>21</v>
      </c>
      <c r="F1955" t="n">
        <v>0</v>
      </c>
      <c r="G1955" t="inlineStr">
        <is>
          <t>YES</t>
        </is>
      </c>
      <c r="I1955" t="n">
        <v>0</v>
      </c>
      <c r="J1955" s="31" t="n">
        <v>0</v>
      </c>
      <c r="K1955" s="32" t="n">
        <v>0</v>
      </c>
      <c r="L1955" s="31" t="n">
        <v>0</v>
      </c>
      <c r="M1955" s="48" t="n"/>
      <c r="N1955" s="48" t="n"/>
      <c r="O1955" s="49" t="n"/>
      <c r="P1955" t="inlineStr">
        <is>
          <t>no NHL record - import or junior</t>
        </is>
      </c>
    </row>
    <row r="1956">
      <c r="A1956" s="47" t="inlineStr">
        <is>
          <t>☐</t>
        </is>
      </c>
      <c r="B1956" t="inlineStr">
        <is>
          <t>VIT Zahejsky</t>
        </is>
      </c>
      <c r="C1956" t="inlineStr">
        <is>
          <t>(N/A)</t>
        </is>
      </c>
      <c r="D1956" t="inlineStr">
        <is>
          <t>F</t>
        </is>
      </c>
      <c r="E1956" t="n">
        <v>19</v>
      </c>
      <c r="F1956" t="n">
        <v>0</v>
      </c>
      <c r="G1956" t="inlineStr">
        <is>
          <t>YES</t>
        </is>
      </c>
      <c r="I1956" t="n">
        <v>0</v>
      </c>
      <c r="J1956" s="31" t="n">
        <v>0</v>
      </c>
      <c r="K1956" s="32" t="n">
        <v>0</v>
      </c>
      <c r="L1956" s="31" t="n">
        <v>0</v>
      </c>
      <c r="M1956" s="48" t="n"/>
      <c r="N1956" s="48" t="n"/>
      <c r="O1956" s="49" t="n"/>
      <c r="P1956" t="inlineStr">
        <is>
          <t>no NHL record - import or junior</t>
        </is>
      </c>
    </row>
    <row r="1957">
      <c r="A1957" s="47" t="inlineStr">
        <is>
          <t>☐</t>
        </is>
      </c>
      <c r="B1957" t="inlineStr">
        <is>
          <t>Valdemar Johansson</t>
        </is>
      </c>
      <c r="C1957" t="inlineStr">
        <is>
          <t>(N/A)</t>
        </is>
      </c>
      <c r="D1957" t="inlineStr">
        <is>
          <t>F</t>
        </is>
      </c>
      <c r="E1957" t="n">
        <v>23</v>
      </c>
      <c r="F1957" t="n">
        <v>0</v>
      </c>
      <c r="G1957" t="inlineStr">
        <is>
          <t>YES</t>
        </is>
      </c>
      <c r="I1957" t="n">
        <v>0</v>
      </c>
      <c r="J1957" s="31" t="n">
        <v>0</v>
      </c>
      <c r="K1957" s="32" t="n">
        <v>0</v>
      </c>
      <c r="L1957" s="31" t="n">
        <v>0</v>
      </c>
      <c r="M1957" s="48" t="n"/>
      <c r="N1957" s="48" t="n"/>
      <c r="O1957" s="49" t="n"/>
      <c r="P1957" t="inlineStr">
        <is>
          <t>no NHL record - import or junior</t>
        </is>
      </c>
    </row>
    <row r="1958">
      <c r="A1958" s="47" t="inlineStr">
        <is>
          <t>☐</t>
        </is>
      </c>
      <c r="B1958" t="inlineStr">
        <is>
          <t>Valter Lindberg</t>
        </is>
      </c>
      <c r="C1958" t="inlineStr">
        <is>
          <t>(N/A)</t>
        </is>
      </c>
      <c r="D1958" t="inlineStr">
        <is>
          <t>F</t>
        </is>
      </c>
      <c r="E1958" t="n">
        <v>20</v>
      </c>
      <c r="F1958" t="n">
        <v>0</v>
      </c>
      <c r="G1958" t="inlineStr">
        <is>
          <t>YES</t>
        </is>
      </c>
      <c r="I1958" t="n">
        <v>0</v>
      </c>
      <c r="J1958" s="31" t="n">
        <v>0</v>
      </c>
      <c r="K1958" s="32" t="n">
        <v>0</v>
      </c>
      <c r="L1958" s="31" t="n">
        <v>0</v>
      </c>
      <c r="M1958" s="48" t="n"/>
      <c r="N1958" s="48" t="n"/>
      <c r="O1958" s="49" t="n"/>
      <c r="P1958" t="inlineStr">
        <is>
          <t>no NHL record - import or junior</t>
        </is>
      </c>
    </row>
    <row r="1959">
      <c r="A1959" s="47" t="inlineStr">
        <is>
          <t>☐</t>
        </is>
      </c>
      <c r="B1959" t="inlineStr">
        <is>
          <t>Valtteri Koskela</t>
        </is>
      </c>
      <c r="C1959" t="inlineStr">
        <is>
          <t>(N/A)</t>
        </is>
      </c>
      <c r="D1959" t="inlineStr">
        <is>
          <t>D</t>
        </is>
      </c>
      <c r="E1959" t="n">
        <v>23</v>
      </c>
      <c r="F1959" t="n">
        <v>0</v>
      </c>
      <c r="G1959" t="inlineStr">
        <is>
          <t>YES</t>
        </is>
      </c>
      <c r="I1959" t="n">
        <v>0</v>
      </c>
      <c r="J1959" s="31" t="n">
        <v>0</v>
      </c>
      <c r="K1959" s="32" t="n">
        <v>0</v>
      </c>
      <c r="L1959" s="31" t="n">
        <v>0</v>
      </c>
      <c r="M1959" s="48" t="n"/>
      <c r="N1959" s="48" t="n"/>
      <c r="O1959" s="49" t="n"/>
      <c r="P1959" t="inlineStr">
        <is>
          <t>no NHL record - import or junior</t>
        </is>
      </c>
    </row>
    <row r="1960">
      <c r="A1960" s="47" t="inlineStr">
        <is>
          <t>☐</t>
        </is>
      </c>
      <c r="B1960" t="inlineStr">
        <is>
          <t>Valtteri Viirret</t>
        </is>
      </c>
      <c r="C1960" t="inlineStr">
        <is>
          <t>(N/A)</t>
        </is>
      </c>
      <c r="D1960" t="inlineStr">
        <is>
          <t>D</t>
        </is>
      </c>
      <c r="E1960" t="n">
        <v>23</v>
      </c>
      <c r="F1960" t="n">
        <v>0</v>
      </c>
      <c r="G1960" t="inlineStr">
        <is>
          <t>YES</t>
        </is>
      </c>
      <c r="I1960" t="n">
        <v>0</v>
      </c>
      <c r="J1960" s="31" t="n">
        <v>0</v>
      </c>
      <c r="K1960" s="32" t="n">
        <v>0</v>
      </c>
      <c r="L1960" s="31" t="n">
        <v>0</v>
      </c>
      <c r="M1960" s="48" t="n"/>
      <c r="N1960" s="48" t="n"/>
      <c r="O1960" s="49" t="n"/>
      <c r="P1960" t="inlineStr">
        <is>
          <t>no NHL record - import or junior</t>
        </is>
      </c>
    </row>
    <row r="1961">
      <c r="A1961" s="47" t="inlineStr">
        <is>
          <t>☐</t>
        </is>
      </c>
      <c r="B1961" t="inlineStr">
        <is>
          <t>Vasili Atanasov</t>
        </is>
      </c>
      <c r="C1961" t="inlineStr">
        <is>
          <t>(N/A)</t>
        </is>
      </c>
      <c r="D1961" t="inlineStr">
        <is>
          <t>F</t>
        </is>
      </c>
      <c r="E1961" t="n">
        <v>23</v>
      </c>
      <c r="F1961" t="n">
        <v>0</v>
      </c>
      <c r="G1961" t="inlineStr">
        <is>
          <t>YES</t>
        </is>
      </c>
      <c r="I1961" t="n">
        <v>0</v>
      </c>
      <c r="J1961" s="31" t="n">
        <v>0</v>
      </c>
      <c r="K1961" s="32" t="n">
        <v>0</v>
      </c>
      <c r="L1961" s="31" t="n">
        <v>0</v>
      </c>
      <c r="M1961" s="48" t="n"/>
      <c r="N1961" s="48" t="n"/>
      <c r="O1961" s="49" t="n"/>
    </row>
    <row r="1962">
      <c r="A1962" s="47" t="inlineStr">
        <is>
          <t>☐</t>
        </is>
      </c>
      <c r="B1962" t="inlineStr">
        <is>
          <t>Vasili Dronyk</t>
        </is>
      </c>
      <c r="C1962" t="inlineStr">
        <is>
          <t>(N/A)</t>
        </is>
      </c>
      <c r="D1962" t="inlineStr">
        <is>
          <t>F</t>
        </is>
      </c>
      <c r="E1962" t="n">
        <v>23</v>
      </c>
      <c r="F1962" t="n">
        <v>0</v>
      </c>
      <c r="G1962" t="inlineStr">
        <is>
          <t>YES</t>
        </is>
      </c>
      <c r="I1962" t="n">
        <v>0</v>
      </c>
      <c r="J1962" s="31" t="n">
        <v>0</v>
      </c>
      <c r="K1962" s="32" t="n">
        <v>0</v>
      </c>
      <c r="L1962" s="31" t="n">
        <v>0</v>
      </c>
      <c r="M1962" s="48" t="n"/>
      <c r="N1962" s="48" t="n"/>
      <c r="O1962" s="49" t="n"/>
      <c r="P1962" t="inlineStr">
        <is>
          <t>no NHL record - import or junior</t>
        </is>
      </c>
    </row>
    <row r="1963">
      <c r="A1963" s="47" t="inlineStr">
        <is>
          <t>☐</t>
        </is>
      </c>
      <c r="B1963" t="inlineStr">
        <is>
          <t>Vasili Zelenov</t>
        </is>
      </c>
      <c r="C1963" t="inlineStr">
        <is>
          <t>BUF</t>
        </is>
      </c>
      <c r="D1963" t="inlineStr">
        <is>
          <t>F</t>
        </is>
      </c>
      <c r="E1963" t="n">
        <v>20</v>
      </c>
      <c r="F1963" t="n">
        <v>0</v>
      </c>
      <c r="G1963" t="inlineStr">
        <is>
          <t>YES</t>
        </is>
      </c>
      <c r="I1963" t="n">
        <v>0</v>
      </c>
      <c r="J1963" s="31" t="n">
        <v>0</v>
      </c>
      <c r="K1963" s="32" t="n">
        <v>0</v>
      </c>
      <c r="L1963" s="31" t="n">
        <v>0</v>
      </c>
      <c r="M1963" s="48" t="n"/>
      <c r="N1963" s="48" t="n"/>
      <c r="O1963" s="49" t="n"/>
    </row>
    <row r="1964">
      <c r="A1964" s="47" t="inlineStr">
        <is>
          <t>☐</t>
        </is>
      </c>
      <c r="B1964" t="inlineStr">
        <is>
          <t>Veit Oswald</t>
        </is>
      </c>
      <c r="C1964" t="inlineStr">
        <is>
          <t>(N/A)</t>
        </is>
      </c>
      <c r="D1964" t="inlineStr">
        <is>
          <t>F</t>
        </is>
      </c>
      <c r="E1964" t="n">
        <v>22</v>
      </c>
      <c r="F1964" t="n">
        <v>0</v>
      </c>
      <c r="G1964" t="inlineStr">
        <is>
          <t>YES</t>
        </is>
      </c>
      <c r="I1964" t="n">
        <v>0</v>
      </c>
      <c r="J1964" s="31" t="n">
        <v>0</v>
      </c>
      <c r="K1964" s="32" t="n">
        <v>0</v>
      </c>
      <c r="L1964" s="31" t="n">
        <v>0</v>
      </c>
      <c r="M1964" s="48" t="n"/>
      <c r="N1964" s="48" t="n"/>
      <c r="O1964" s="49" t="n"/>
      <c r="P1964" t="inlineStr">
        <is>
          <t>no NHL record - import or junior</t>
        </is>
      </c>
    </row>
    <row r="1965">
      <c r="A1965" s="47" t="inlineStr">
        <is>
          <t>☐</t>
        </is>
      </c>
      <c r="B1965" t="inlineStr">
        <is>
          <t>Verner Miettinen</t>
        </is>
      </c>
      <c r="C1965" t="inlineStr">
        <is>
          <t>(N/A)</t>
        </is>
      </c>
      <c r="D1965" t="inlineStr">
        <is>
          <t>F</t>
        </is>
      </c>
      <c r="E1965" t="n">
        <v>23</v>
      </c>
      <c r="F1965" t="n">
        <v>0</v>
      </c>
      <c r="G1965" t="inlineStr">
        <is>
          <t>YES</t>
        </is>
      </c>
      <c r="I1965" t="n">
        <v>0</v>
      </c>
      <c r="J1965" s="31" t="n">
        <v>0</v>
      </c>
      <c r="K1965" s="32" t="n">
        <v>0</v>
      </c>
      <c r="L1965" s="31" t="n">
        <v>0</v>
      </c>
      <c r="M1965" s="48" t="n"/>
      <c r="N1965" s="48" t="n"/>
      <c r="O1965" s="49" t="n"/>
      <c r="P1965" t="inlineStr">
        <is>
          <t>no NHL record - import or junior</t>
        </is>
      </c>
    </row>
    <row r="1966">
      <c r="A1966" s="47" t="inlineStr">
        <is>
          <t>☐</t>
        </is>
      </c>
      <c r="B1966" t="inlineStr">
        <is>
          <t>Victor Sjoholm</t>
        </is>
      </c>
      <c r="C1966" t="inlineStr">
        <is>
          <t>(N/A)</t>
        </is>
      </c>
      <c r="D1966" t="inlineStr">
        <is>
          <t>D</t>
        </is>
      </c>
      <c r="E1966" t="n">
        <v>23</v>
      </c>
      <c r="F1966" t="n">
        <v>0</v>
      </c>
      <c r="G1966" t="inlineStr">
        <is>
          <t>YES</t>
        </is>
      </c>
      <c r="I1966" t="n">
        <v>0</v>
      </c>
      <c r="J1966" s="31" t="n">
        <v>0</v>
      </c>
      <c r="K1966" s="32" t="n">
        <v>0</v>
      </c>
      <c r="L1966" s="31" t="n">
        <v>0</v>
      </c>
      <c r="M1966" s="48" t="n"/>
      <c r="N1966" s="48" t="n"/>
      <c r="O1966" s="49" t="n"/>
      <c r="P1966" t="inlineStr">
        <is>
          <t>no NHL record - import or junior</t>
        </is>
      </c>
    </row>
    <row r="1967">
      <c r="A1967" s="47" t="inlineStr">
        <is>
          <t>☐</t>
        </is>
      </c>
      <c r="B1967" t="inlineStr">
        <is>
          <t>Victor Stjernborg</t>
        </is>
      </c>
      <c r="C1967" t="inlineStr">
        <is>
          <t>CHI</t>
        </is>
      </c>
      <c r="D1967" t="inlineStr">
        <is>
          <t>F</t>
        </is>
      </c>
      <c r="E1967" t="n">
        <v>23</v>
      </c>
      <c r="F1967" t="n">
        <v>0</v>
      </c>
      <c r="G1967" t="inlineStr">
        <is>
          <t>YES</t>
        </is>
      </c>
      <c r="I1967" t="n">
        <v>0</v>
      </c>
      <c r="J1967" s="31" t="n">
        <v>0</v>
      </c>
      <c r="K1967" s="32" t="n">
        <v>0</v>
      </c>
      <c r="L1967" s="31" t="n">
        <v>0</v>
      </c>
      <c r="M1967" s="48" t="n"/>
      <c r="N1967" s="48" t="n"/>
      <c r="O1967" s="49" t="n"/>
    </row>
    <row r="1968">
      <c r="A1968" s="47" t="inlineStr">
        <is>
          <t>☐</t>
        </is>
      </c>
      <c r="B1968" t="inlineStr">
        <is>
          <t>Viggo Andren</t>
        </is>
      </c>
      <c r="C1968" t="inlineStr">
        <is>
          <t>(N/A)</t>
        </is>
      </c>
      <c r="D1968" t="inlineStr">
        <is>
          <t>G</t>
        </is>
      </c>
      <c r="E1968" t="n">
        <v>23</v>
      </c>
      <c r="F1968" t="n">
        <v>0</v>
      </c>
      <c r="G1968" t="inlineStr">
        <is>
          <t>YES</t>
        </is>
      </c>
      <c r="I1968" t="n">
        <v>0</v>
      </c>
      <c r="J1968" s="31" t="n">
        <v>0</v>
      </c>
      <c r="K1968" s="32" t="n">
        <v>0</v>
      </c>
      <c r="L1968" s="31" t="n">
        <v>0</v>
      </c>
      <c r="M1968" s="48" t="n"/>
      <c r="N1968" s="48" t="n"/>
      <c r="O1968" s="49" t="n"/>
      <c r="P1968" t="inlineStr">
        <is>
          <t>no NHL record - import or junior</t>
        </is>
      </c>
    </row>
    <row r="1969">
      <c r="A1969" s="47" t="inlineStr">
        <is>
          <t>☐</t>
        </is>
      </c>
      <c r="B1969" t="inlineStr">
        <is>
          <t>Viggo Tamm</t>
        </is>
      </c>
      <c r="C1969" t="inlineStr">
        <is>
          <t>(N/A)</t>
        </is>
      </c>
      <c r="D1969" t="inlineStr">
        <is>
          <t>G</t>
        </is>
      </c>
      <c r="E1969" t="n">
        <v>18</v>
      </c>
      <c r="F1969" t="n">
        <v>0</v>
      </c>
      <c r="G1969" t="inlineStr">
        <is>
          <t>YES</t>
        </is>
      </c>
      <c r="I1969" t="n">
        <v>0</v>
      </c>
      <c r="J1969" s="31" t="n">
        <v>0</v>
      </c>
      <c r="K1969" s="32" t="n">
        <v>0</v>
      </c>
      <c r="L1969" s="31" t="n">
        <v>0</v>
      </c>
      <c r="M1969" s="48" t="n"/>
      <c r="N1969" s="48" t="n"/>
      <c r="O1969" s="49" t="n"/>
      <c r="P1969" t="inlineStr">
        <is>
          <t>no NHL record - import or junior</t>
        </is>
      </c>
    </row>
    <row r="1970">
      <c r="A1970" s="47" t="inlineStr">
        <is>
          <t>☐</t>
        </is>
      </c>
      <c r="B1970" t="inlineStr">
        <is>
          <t>Viljami Juusola</t>
        </is>
      </c>
      <c r="C1970" t="inlineStr">
        <is>
          <t>(N/A)</t>
        </is>
      </c>
      <c r="D1970" t="inlineStr">
        <is>
          <t>D</t>
        </is>
      </c>
      <c r="E1970" t="n">
        <v>23</v>
      </c>
      <c r="F1970" t="n">
        <v>0</v>
      </c>
      <c r="G1970" t="inlineStr">
        <is>
          <t>YES</t>
        </is>
      </c>
      <c r="I1970" t="n">
        <v>0</v>
      </c>
      <c r="J1970" s="31" t="n">
        <v>0</v>
      </c>
      <c r="K1970" s="32" t="n">
        <v>0</v>
      </c>
      <c r="L1970" s="31" t="n">
        <v>0</v>
      </c>
      <c r="M1970" s="48" t="n"/>
      <c r="N1970" s="48" t="n"/>
      <c r="O1970" s="49" t="n"/>
      <c r="P1970" t="inlineStr">
        <is>
          <t>no NHL record - import or junior</t>
        </is>
      </c>
    </row>
    <row r="1971">
      <c r="A1971" s="47" t="inlineStr">
        <is>
          <t>☐</t>
        </is>
      </c>
      <c r="B1971" t="inlineStr">
        <is>
          <t>Vince Elie</t>
        </is>
      </c>
      <c r="C1971" t="inlineStr">
        <is>
          <t>(N/A)</t>
        </is>
      </c>
      <c r="D1971" t="inlineStr">
        <is>
          <t>F</t>
        </is>
      </c>
      <c r="E1971" t="n">
        <v>21</v>
      </c>
      <c r="F1971" t="n">
        <v>0</v>
      </c>
      <c r="G1971" t="inlineStr">
        <is>
          <t>YES</t>
        </is>
      </c>
      <c r="I1971" t="n">
        <v>0</v>
      </c>
      <c r="J1971" s="31" t="n">
        <v>0</v>
      </c>
      <c r="K1971" s="32" t="n">
        <v>0</v>
      </c>
      <c r="L1971" s="31" t="n">
        <v>0</v>
      </c>
      <c r="M1971" s="48" t="n"/>
      <c r="N1971" s="48" t="n"/>
      <c r="O1971" s="49" t="n"/>
      <c r="P1971" t="inlineStr">
        <is>
          <t>no NHL record - import or junior</t>
        </is>
      </c>
    </row>
    <row r="1972">
      <c r="A1972" s="47" t="inlineStr">
        <is>
          <t>☐</t>
        </is>
      </c>
      <c r="B1972" t="inlineStr">
        <is>
          <t>Vincent Desjardins</t>
        </is>
      </c>
      <c r="C1972" t="inlineStr">
        <is>
          <t>(N/A)</t>
        </is>
      </c>
      <c r="D1972" t="inlineStr">
        <is>
          <t>F</t>
        </is>
      </c>
      <c r="E1972" t="n">
        <v>20</v>
      </c>
      <c r="F1972" t="n">
        <v>0</v>
      </c>
      <c r="G1972" t="inlineStr">
        <is>
          <t>YES</t>
        </is>
      </c>
      <c r="I1972" t="n">
        <v>0</v>
      </c>
      <c r="J1972" s="31" t="n">
        <v>0</v>
      </c>
      <c r="K1972" s="32" t="n">
        <v>0</v>
      </c>
      <c r="L1972" s="31" t="n">
        <v>0</v>
      </c>
      <c r="M1972" s="48" t="n"/>
      <c r="N1972" s="48" t="n"/>
      <c r="O1972" s="49" t="n"/>
    </row>
    <row r="1973">
      <c r="A1973" s="47" t="inlineStr">
        <is>
          <t>☐</t>
        </is>
      </c>
      <c r="B1973" t="inlineStr">
        <is>
          <t>Vincent Filion</t>
        </is>
      </c>
      <c r="C1973" t="inlineStr">
        <is>
          <t>(N/A)</t>
        </is>
      </c>
      <c r="D1973" t="inlineStr">
        <is>
          <t>G</t>
        </is>
      </c>
      <c r="E1973" t="n">
        <v>22</v>
      </c>
      <c r="F1973" t="n">
        <v>0</v>
      </c>
      <c r="G1973" t="inlineStr">
        <is>
          <t>YES</t>
        </is>
      </c>
      <c r="I1973" t="n">
        <v>0</v>
      </c>
      <c r="J1973" s="31" t="n">
        <v>0</v>
      </c>
      <c r="K1973" s="32" t="n">
        <v>0</v>
      </c>
      <c r="L1973" s="31" t="n">
        <v>0</v>
      </c>
      <c r="M1973" s="48" t="n"/>
      <c r="N1973" s="48" t="n"/>
      <c r="O1973" s="49" t="n"/>
      <c r="P1973" t="inlineStr">
        <is>
          <t>no NHL record - import or junior</t>
        </is>
      </c>
    </row>
    <row r="1974">
      <c r="A1974" s="47" t="inlineStr">
        <is>
          <t>☐</t>
        </is>
      </c>
      <c r="B1974" t="inlineStr">
        <is>
          <t>Vinny Borgesi</t>
        </is>
      </c>
      <c r="C1974" t="inlineStr">
        <is>
          <t>TOR</t>
        </is>
      </c>
      <c r="D1974" t="inlineStr">
        <is>
          <t>D</t>
        </is>
      </c>
      <c r="E1974" t="n">
        <v>22</v>
      </c>
      <c r="F1974" t="n">
        <v>0</v>
      </c>
      <c r="G1974" t="inlineStr">
        <is>
          <t>YES</t>
        </is>
      </c>
      <c r="I1974" t="n">
        <v>0</v>
      </c>
      <c r="J1974" s="31" t="n">
        <v>0</v>
      </c>
      <c r="K1974" s="32" t="n">
        <v>0</v>
      </c>
      <c r="L1974" s="31" t="n">
        <v>0</v>
      </c>
      <c r="M1974" s="48" t="n"/>
      <c r="N1974" s="48" t="n"/>
      <c r="O1974" s="49" t="n"/>
    </row>
    <row r="1975">
      <c r="A1975" s="47" t="inlineStr">
        <is>
          <t>☐</t>
        </is>
      </c>
      <c r="B1975" t="inlineStr">
        <is>
          <t>Vladimir Mikhalyov</t>
        </is>
      </c>
      <c r="C1975" t="inlineStr">
        <is>
          <t>(N/A)</t>
        </is>
      </c>
      <c r="D1975" t="inlineStr">
        <is>
          <t>F</t>
        </is>
      </c>
      <c r="E1975" t="n">
        <v>21</v>
      </c>
      <c r="F1975" t="n">
        <v>0</v>
      </c>
      <c r="G1975" t="inlineStr">
        <is>
          <t>YES</t>
        </is>
      </c>
      <c r="I1975" t="n">
        <v>0</v>
      </c>
      <c r="J1975" s="31" t="n">
        <v>0</v>
      </c>
      <c r="K1975" s="32" t="n">
        <v>0</v>
      </c>
      <c r="L1975" s="31" t="n">
        <v>0</v>
      </c>
      <c r="M1975" s="48" t="n"/>
      <c r="N1975" s="48" t="n"/>
      <c r="O1975" s="49" t="n"/>
      <c r="P1975" t="inlineStr">
        <is>
          <t>no NHL record - import or junior</t>
        </is>
      </c>
    </row>
    <row r="1976">
      <c r="A1976" s="47" t="inlineStr">
        <is>
          <t>☐</t>
        </is>
      </c>
      <c r="B1976" t="inlineStr">
        <is>
          <t>Vladimir Sychyov</t>
        </is>
      </c>
      <c r="C1976" t="inlineStr">
        <is>
          <t>(N/A)</t>
        </is>
      </c>
      <c r="D1976" t="inlineStr">
        <is>
          <t>F</t>
        </is>
      </c>
      <c r="E1976" t="n">
        <v>23</v>
      </c>
      <c r="F1976" t="n">
        <v>0</v>
      </c>
      <c r="G1976" t="inlineStr">
        <is>
          <t>YES</t>
        </is>
      </c>
      <c r="I1976" t="n">
        <v>0</v>
      </c>
      <c r="J1976" s="31" t="n">
        <v>0</v>
      </c>
      <c r="K1976" s="32" t="n">
        <v>0</v>
      </c>
      <c r="L1976" s="31" t="n">
        <v>0</v>
      </c>
      <c r="M1976" s="48" t="n"/>
      <c r="N1976" s="48" t="n"/>
      <c r="O1976" s="49" t="n"/>
      <c r="P1976" t="inlineStr">
        <is>
          <t>no NHL record - import or junior</t>
        </is>
      </c>
    </row>
    <row r="1977">
      <c r="A1977" s="47" t="inlineStr">
        <is>
          <t>☐</t>
        </is>
      </c>
      <c r="B1977" t="inlineStr">
        <is>
          <t>Vladislav Bryzgalov</t>
        </is>
      </c>
      <c r="C1977" t="inlineStr">
        <is>
          <t>(N/A)</t>
        </is>
      </c>
      <c r="D1977" t="inlineStr">
        <is>
          <t>G</t>
        </is>
      </c>
      <c r="E1977" t="n">
        <v>20</v>
      </c>
      <c r="F1977" t="n">
        <v>0</v>
      </c>
      <c r="G1977" t="inlineStr">
        <is>
          <t>YES</t>
        </is>
      </c>
      <c r="I1977" t="n">
        <v>0</v>
      </c>
      <c r="J1977" s="31" t="n">
        <v>0</v>
      </c>
      <c r="K1977" s="32" t="n">
        <v>0</v>
      </c>
      <c r="L1977" s="31" t="n">
        <v>0</v>
      </c>
      <c r="M1977" s="48" t="n"/>
      <c r="N1977" s="48" t="n"/>
      <c r="O1977" s="49" t="n"/>
      <c r="P1977" t="inlineStr">
        <is>
          <t>no NHL record - import or junior</t>
        </is>
      </c>
    </row>
    <row r="1978">
      <c r="A1978" s="47" t="inlineStr">
        <is>
          <t>☐</t>
        </is>
      </c>
      <c r="B1978" t="inlineStr">
        <is>
          <t>Vladislav Pashuto</t>
        </is>
      </c>
      <c r="C1978" t="inlineStr">
        <is>
          <t>(N/A)</t>
        </is>
      </c>
      <c r="D1978" t="inlineStr">
        <is>
          <t>D</t>
        </is>
      </c>
      <c r="E1978" t="n">
        <v>22</v>
      </c>
      <c r="F1978" t="n">
        <v>0</v>
      </c>
      <c r="G1978" t="inlineStr">
        <is>
          <t>YES</t>
        </is>
      </c>
      <c r="I1978" t="n">
        <v>0</v>
      </c>
      <c r="J1978" s="31" t="n">
        <v>0</v>
      </c>
      <c r="K1978" s="32" t="n">
        <v>0</v>
      </c>
      <c r="L1978" s="31" t="n">
        <v>0</v>
      </c>
      <c r="M1978" s="48" t="n"/>
      <c r="N1978" s="48" t="n"/>
      <c r="O1978" s="49" t="n"/>
      <c r="P1978" t="inlineStr">
        <is>
          <t>no NHL record - import or junior</t>
        </is>
      </c>
    </row>
    <row r="1979">
      <c r="A1979" s="47" t="inlineStr">
        <is>
          <t>☐</t>
        </is>
      </c>
      <c r="B1979" t="inlineStr">
        <is>
          <t>Vladislav Romanov</t>
        </is>
      </c>
      <c r="C1979" t="inlineStr">
        <is>
          <t>(N/A)</t>
        </is>
      </c>
      <c r="D1979" t="inlineStr">
        <is>
          <t>F</t>
        </is>
      </c>
      <c r="E1979" t="n">
        <v>22</v>
      </c>
      <c r="F1979" t="n">
        <v>0</v>
      </c>
      <c r="G1979" t="inlineStr">
        <is>
          <t>YES</t>
        </is>
      </c>
      <c r="I1979" t="n">
        <v>0</v>
      </c>
      <c r="J1979" s="31" t="n">
        <v>0</v>
      </c>
      <c r="K1979" s="32" t="n">
        <v>0</v>
      </c>
      <c r="L1979" s="31" t="n">
        <v>0</v>
      </c>
      <c r="M1979" s="48" t="n"/>
      <c r="N1979" s="48" t="n"/>
      <c r="O1979" s="49" t="n"/>
      <c r="P1979" t="inlineStr">
        <is>
          <t>no NHL record - import or junior</t>
        </is>
      </c>
    </row>
    <row r="1980">
      <c r="A1980" s="47" t="inlineStr">
        <is>
          <t>☐</t>
        </is>
      </c>
      <c r="B1980" t="inlineStr">
        <is>
          <t>Vladislav Yermolenko</t>
        </is>
      </c>
      <c r="C1980" t="inlineStr">
        <is>
          <t>(N/A)</t>
        </is>
      </c>
      <c r="D1980" t="inlineStr">
        <is>
          <t>G</t>
        </is>
      </c>
      <c r="E1980" t="n">
        <v>18</v>
      </c>
      <c r="F1980" t="n">
        <v>0</v>
      </c>
      <c r="G1980" t="inlineStr">
        <is>
          <t>YES</t>
        </is>
      </c>
      <c r="I1980" t="n">
        <v>0</v>
      </c>
      <c r="J1980" s="31" t="n">
        <v>0</v>
      </c>
      <c r="K1980" s="32" t="n">
        <v>0</v>
      </c>
      <c r="L1980" s="31" t="n">
        <v>0</v>
      </c>
      <c r="M1980" s="48" t="n"/>
      <c r="N1980" s="48" t="n"/>
      <c r="O1980" s="49" t="n"/>
      <c r="P1980" t="inlineStr">
        <is>
          <t>no NHL record - import or junior</t>
        </is>
      </c>
    </row>
    <row r="1981">
      <c r="A1981" s="47" t="inlineStr">
        <is>
          <t>☐</t>
        </is>
      </c>
      <c r="B1981" t="inlineStr">
        <is>
          <t>Vojtech Hambalek</t>
        </is>
      </c>
      <c r="C1981" t="inlineStr">
        <is>
          <t>(N/A)</t>
        </is>
      </c>
      <c r="D1981" t="inlineStr">
        <is>
          <t>G</t>
        </is>
      </c>
      <c r="E1981" t="n">
        <v>20</v>
      </c>
      <c r="F1981" t="n">
        <v>0</v>
      </c>
      <c r="G1981" t="inlineStr">
        <is>
          <t>YES</t>
        </is>
      </c>
      <c r="I1981" t="n">
        <v>0</v>
      </c>
      <c r="J1981" s="31" t="n">
        <v>0</v>
      </c>
      <c r="K1981" s="32" t="n">
        <v>0</v>
      </c>
      <c r="L1981" s="31" t="n">
        <v>0</v>
      </c>
      <c r="M1981" s="48" t="n"/>
      <c r="N1981" s="48" t="n"/>
      <c r="O1981" s="49" t="n"/>
      <c r="P1981" t="inlineStr">
        <is>
          <t>no NHL record - import or junior</t>
        </is>
      </c>
    </row>
    <row r="1982">
      <c r="A1982" s="47" t="inlineStr">
        <is>
          <t>☐</t>
        </is>
      </c>
      <c r="B1982" t="inlineStr">
        <is>
          <t>Vojtech Port</t>
        </is>
      </c>
      <c r="C1982" t="inlineStr">
        <is>
          <t>ANA</t>
        </is>
      </c>
      <c r="D1982" t="inlineStr">
        <is>
          <t>D</t>
        </is>
      </c>
      <c r="E1982" t="n">
        <v>21</v>
      </c>
      <c r="F1982" t="n">
        <v>0</v>
      </c>
      <c r="G1982" t="inlineStr">
        <is>
          <t>YES</t>
        </is>
      </c>
      <c r="I1982" t="n">
        <v>0</v>
      </c>
      <c r="J1982" s="31" t="n">
        <v>0</v>
      </c>
      <c r="K1982" s="32" t="n">
        <v>0</v>
      </c>
      <c r="L1982" s="31" t="n">
        <v>0</v>
      </c>
      <c r="M1982" s="48" t="n"/>
      <c r="N1982" s="48" t="n"/>
      <c r="O1982" s="49" t="n"/>
    </row>
    <row r="1983">
      <c r="A1983" s="47" t="inlineStr">
        <is>
          <t>☐</t>
        </is>
      </c>
      <c r="B1983" t="inlineStr">
        <is>
          <t>Vsevolod Matveyev</t>
        </is>
      </c>
      <c r="C1983" t="inlineStr">
        <is>
          <t>(N/A)</t>
        </is>
      </c>
      <c r="D1983" t="inlineStr">
        <is>
          <t>D</t>
        </is>
      </c>
      <c r="E1983" t="n">
        <v>18</v>
      </c>
      <c r="F1983" t="n">
        <v>0</v>
      </c>
      <c r="G1983" t="inlineStr">
        <is>
          <t>YES</t>
        </is>
      </c>
      <c r="I1983" t="n">
        <v>0</v>
      </c>
      <c r="J1983" s="31" t="n">
        <v>0</v>
      </c>
      <c r="K1983" s="32" t="n">
        <v>0</v>
      </c>
      <c r="L1983" s="31" t="n">
        <v>0</v>
      </c>
      <c r="M1983" s="48" t="n"/>
      <c r="N1983" s="48" t="n"/>
      <c r="O1983" s="49" t="n"/>
      <c r="P1983" t="inlineStr">
        <is>
          <t>no NHL record - import or junior</t>
        </is>
      </c>
    </row>
    <row r="1984">
      <c r="A1984" s="47" t="inlineStr">
        <is>
          <t>☐</t>
        </is>
      </c>
      <c r="B1984" t="inlineStr">
        <is>
          <t>Vyacheslav Malov</t>
        </is>
      </c>
      <c r="C1984" t="inlineStr">
        <is>
          <t>(N/A)</t>
        </is>
      </c>
      <c r="D1984" t="inlineStr">
        <is>
          <t>F</t>
        </is>
      </c>
      <c r="E1984" t="n">
        <v>22</v>
      </c>
      <c r="F1984" t="n">
        <v>0</v>
      </c>
      <c r="G1984" t="inlineStr">
        <is>
          <t>YES</t>
        </is>
      </c>
      <c r="I1984" t="n">
        <v>0</v>
      </c>
      <c r="J1984" s="31" t="n">
        <v>0</v>
      </c>
      <c r="K1984" s="32" t="n">
        <v>0</v>
      </c>
      <c r="L1984" s="31" t="n">
        <v>0</v>
      </c>
      <c r="M1984" s="48" t="n"/>
      <c r="N1984" s="48" t="n"/>
      <c r="O1984" s="49" t="n"/>
      <c r="P1984" t="inlineStr">
        <is>
          <t>no NHL record - import or junior</t>
        </is>
      </c>
    </row>
    <row r="1985">
      <c r="A1985" s="47" t="inlineStr">
        <is>
          <t>☐</t>
        </is>
      </c>
      <c r="B1985" t="inlineStr">
        <is>
          <t>Warren Clark</t>
        </is>
      </c>
      <c r="C1985" t="inlineStr">
        <is>
          <t>TBL</t>
        </is>
      </c>
      <c r="D1985" t="inlineStr">
        <is>
          <t>D</t>
        </is>
      </c>
      <c r="E1985" t="n">
        <v>22</v>
      </c>
      <c r="F1985" t="n">
        <v>0</v>
      </c>
      <c r="G1985" t="inlineStr">
        <is>
          <t>YES</t>
        </is>
      </c>
      <c r="I1985" t="n">
        <v>0</v>
      </c>
      <c r="J1985" s="31" t="n">
        <v>0</v>
      </c>
      <c r="K1985" s="32" t="n">
        <v>0</v>
      </c>
      <c r="L1985" s="31" t="n">
        <v>0</v>
      </c>
      <c r="M1985" s="48" t="n"/>
      <c r="N1985" s="48" t="n"/>
      <c r="O1985" s="49" t="n"/>
    </row>
    <row r="1986">
      <c r="A1986" s="47" t="inlineStr">
        <is>
          <t>☐</t>
        </is>
      </c>
      <c r="B1986" t="inlineStr">
        <is>
          <t>Will Elger</t>
        </is>
      </c>
      <c r="C1986" t="inlineStr">
        <is>
          <t>(N/A)</t>
        </is>
      </c>
      <c r="D1986" t="inlineStr">
        <is>
          <t>F</t>
        </is>
      </c>
      <c r="E1986" t="n">
        <v>21</v>
      </c>
      <c r="F1986" t="n">
        <v>0</v>
      </c>
      <c r="G1986" t="inlineStr">
        <is>
          <t>YES</t>
        </is>
      </c>
      <c r="I1986" t="n">
        <v>0</v>
      </c>
      <c r="J1986" s="31" t="n">
        <v>0</v>
      </c>
      <c r="K1986" s="32" t="n">
        <v>0</v>
      </c>
      <c r="L1986" s="31" t="n">
        <v>0</v>
      </c>
      <c r="M1986" s="48" t="n"/>
      <c r="N1986" s="48" t="n"/>
      <c r="O1986" s="49" t="n"/>
      <c r="P1986" t="inlineStr">
        <is>
          <t>no NHL record - import or junior</t>
        </is>
      </c>
    </row>
    <row r="1987">
      <c r="A1987" s="47" t="inlineStr">
        <is>
          <t>☐</t>
        </is>
      </c>
      <c r="B1987" t="inlineStr">
        <is>
          <t>Will Felicio</t>
        </is>
      </c>
      <c r="C1987" t="inlineStr">
        <is>
          <t>(N/A)</t>
        </is>
      </c>
      <c r="D1987" t="inlineStr">
        <is>
          <t>D</t>
        </is>
      </c>
      <c r="E1987" t="n">
        <v>20</v>
      </c>
      <c r="F1987" t="n">
        <v>0</v>
      </c>
      <c r="G1987" t="inlineStr">
        <is>
          <t>YES</t>
        </is>
      </c>
      <c r="I1987" t="n">
        <v>0</v>
      </c>
      <c r="J1987" s="31" t="n">
        <v>0</v>
      </c>
      <c r="K1987" s="32" t="n">
        <v>0</v>
      </c>
      <c r="L1987" s="31" t="n">
        <v>0</v>
      </c>
      <c r="M1987" s="48" t="n"/>
      <c r="N1987" s="48" t="n"/>
      <c r="O1987" s="49" t="n"/>
      <c r="P1987" t="inlineStr">
        <is>
          <t>no NHL record - import or junior</t>
        </is>
      </c>
    </row>
    <row r="1988">
      <c r="A1988" s="47" t="inlineStr">
        <is>
          <t>☐</t>
        </is>
      </c>
      <c r="B1988" t="inlineStr">
        <is>
          <t>Will Vote</t>
        </is>
      </c>
      <c r="C1988" t="inlineStr">
        <is>
          <t>(N/A)</t>
        </is>
      </c>
      <c r="D1988" t="inlineStr">
        <is>
          <t>F</t>
        </is>
      </c>
      <c r="E1988" t="n">
        <v>21</v>
      </c>
      <c r="F1988" t="n">
        <v>0</v>
      </c>
      <c r="G1988" t="inlineStr">
        <is>
          <t>YES</t>
        </is>
      </c>
      <c r="I1988" t="n">
        <v>0</v>
      </c>
      <c r="J1988" s="31" t="n">
        <v>0</v>
      </c>
      <c r="K1988" s="32" t="n">
        <v>0</v>
      </c>
      <c r="L1988" s="31" t="n">
        <v>0</v>
      </c>
      <c r="M1988" s="48" t="n"/>
      <c r="N1988" s="48" t="n"/>
      <c r="O1988" s="49" t="n"/>
      <c r="P1988" t="inlineStr">
        <is>
          <t>no NHL record - import or junior</t>
        </is>
      </c>
    </row>
    <row r="1989">
      <c r="A1989" s="47" t="inlineStr">
        <is>
          <t>☐</t>
        </is>
      </c>
      <c r="B1989" t="inlineStr">
        <is>
          <t>William Bundgaard</t>
        </is>
      </c>
      <c r="C1989" t="inlineStr">
        <is>
          <t>(N/A)</t>
        </is>
      </c>
      <c r="D1989" t="inlineStr">
        <is>
          <t>F</t>
        </is>
      </c>
      <c r="E1989" t="n">
        <v>19</v>
      </c>
      <c r="F1989" t="n">
        <v>0</v>
      </c>
      <c r="G1989" t="inlineStr">
        <is>
          <t>YES</t>
        </is>
      </c>
      <c r="I1989" t="n">
        <v>0</v>
      </c>
      <c r="J1989" s="31" t="n">
        <v>0</v>
      </c>
      <c r="K1989" s="32" t="n">
        <v>0</v>
      </c>
      <c r="L1989" s="31" t="n">
        <v>0</v>
      </c>
      <c r="M1989" s="48" t="n"/>
      <c r="N1989" s="48" t="n"/>
      <c r="O1989" s="49" t="n"/>
      <c r="P1989" t="inlineStr">
        <is>
          <t>no NHL record - import or junior</t>
        </is>
      </c>
    </row>
    <row r="1990">
      <c r="A1990" s="47" t="inlineStr">
        <is>
          <t>☐</t>
        </is>
      </c>
      <c r="B1990" t="inlineStr">
        <is>
          <t>William Forsberg</t>
        </is>
      </c>
      <c r="C1990" t="inlineStr">
        <is>
          <t>(N/A)</t>
        </is>
      </c>
      <c r="D1990" t="inlineStr">
        <is>
          <t>G</t>
        </is>
      </c>
      <c r="E1990" t="n">
        <v>19</v>
      </c>
      <c r="F1990" t="n">
        <v>0</v>
      </c>
      <c r="G1990" t="inlineStr">
        <is>
          <t>YES</t>
        </is>
      </c>
      <c r="I1990" t="n">
        <v>0</v>
      </c>
      <c r="J1990" s="31" t="n">
        <v>0</v>
      </c>
      <c r="K1990" s="32" t="n">
        <v>0</v>
      </c>
      <c r="L1990" s="31" t="n">
        <v>0</v>
      </c>
      <c r="M1990" s="48" t="n"/>
      <c r="N1990" s="48" t="n"/>
      <c r="O1990" s="49" t="n"/>
      <c r="P1990" t="inlineStr">
        <is>
          <t>no NHL record - import or junior</t>
        </is>
      </c>
    </row>
    <row r="1991">
      <c r="A1991" s="47" t="inlineStr">
        <is>
          <t>☐</t>
        </is>
      </c>
      <c r="B1991" t="inlineStr">
        <is>
          <t>William Gammals</t>
        </is>
      </c>
      <c r="C1991" t="inlineStr">
        <is>
          <t>(N/A)</t>
        </is>
      </c>
      <c r="D1991" t="inlineStr">
        <is>
          <t>G</t>
        </is>
      </c>
      <c r="E1991" t="n">
        <v>18</v>
      </c>
      <c r="F1991" t="n">
        <v>0</v>
      </c>
      <c r="G1991" t="inlineStr">
        <is>
          <t>YES</t>
        </is>
      </c>
      <c r="I1991" t="n">
        <v>0</v>
      </c>
      <c r="J1991" s="31" t="n">
        <v>0</v>
      </c>
      <c r="K1991" s="32" t="n">
        <v>0</v>
      </c>
      <c r="L1991" s="31" t="n">
        <v>0</v>
      </c>
      <c r="M1991" s="48" t="n"/>
      <c r="N1991" s="48" t="n"/>
      <c r="O1991" s="49" t="n"/>
      <c r="P1991" t="inlineStr">
        <is>
          <t>no NHL record - import or junior</t>
        </is>
      </c>
    </row>
    <row r="1992">
      <c r="A1992" s="47" t="inlineStr">
        <is>
          <t>☐</t>
        </is>
      </c>
      <c r="B1992" t="inlineStr">
        <is>
          <t>William Lundqvist</t>
        </is>
      </c>
      <c r="C1992" t="inlineStr">
        <is>
          <t>(N/A)</t>
        </is>
      </c>
      <c r="D1992" t="inlineStr">
        <is>
          <t>D</t>
        </is>
      </c>
      <c r="E1992" t="n">
        <v>18</v>
      </c>
      <c r="F1992" t="n">
        <v>0</v>
      </c>
      <c r="G1992" t="inlineStr">
        <is>
          <t>YES</t>
        </is>
      </c>
      <c r="I1992" t="n">
        <v>0</v>
      </c>
      <c r="J1992" s="31" t="n">
        <v>0</v>
      </c>
      <c r="K1992" s="32" t="n">
        <v>0</v>
      </c>
      <c r="L1992" s="31" t="n">
        <v>0</v>
      </c>
      <c r="M1992" s="48" t="n"/>
      <c r="N1992" s="48" t="n"/>
      <c r="O1992" s="49" t="n"/>
      <c r="P1992" t="inlineStr">
        <is>
          <t>no NHL record - import or junior</t>
        </is>
      </c>
    </row>
    <row r="1993">
      <c r="A1993" s="47" t="inlineStr">
        <is>
          <t>☐</t>
        </is>
      </c>
      <c r="B1993" t="inlineStr">
        <is>
          <t>William Manchuso</t>
        </is>
      </c>
      <c r="C1993" t="inlineStr">
        <is>
          <t>(N/A)</t>
        </is>
      </c>
      <c r="D1993" t="inlineStr">
        <is>
          <t>F</t>
        </is>
      </c>
      <c r="E1993" t="n">
        <v>18</v>
      </c>
      <c r="F1993" t="n">
        <v>0</v>
      </c>
      <c r="G1993" t="inlineStr">
        <is>
          <t>YES</t>
        </is>
      </c>
      <c r="I1993" t="n">
        <v>0</v>
      </c>
      <c r="J1993" s="31" t="n">
        <v>0</v>
      </c>
      <c r="K1993" s="32" t="n">
        <v>0</v>
      </c>
      <c r="L1993" s="31" t="n">
        <v>0</v>
      </c>
      <c r="M1993" s="48" t="n"/>
      <c r="N1993" s="48" t="n"/>
      <c r="O1993" s="49" t="n"/>
    </row>
    <row r="1994">
      <c r="A1994" s="47" t="inlineStr">
        <is>
          <t>☐</t>
        </is>
      </c>
      <c r="B1994" t="inlineStr">
        <is>
          <t>William Proos</t>
        </is>
      </c>
      <c r="C1994" t="inlineStr">
        <is>
          <t>(N/A)</t>
        </is>
      </c>
      <c r="D1994" t="inlineStr">
        <is>
          <t>F</t>
        </is>
      </c>
      <c r="E1994" t="n">
        <v>22</v>
      </c>
      <c r="F1994" t="n">
        <v>0</v>
      </c>
      <c r="G1994" t="inlineStr">
        <is>
          <t>YES</t>
        </is>
      </c>
      <c r="I1994" t="n">
        <v>0</v>
      </c>
      <c r="J1994" s="31" t="n">
        <v>0</v>
      </c>
      <c r="K1994" s="32" t="n">
        <v>0</v>
      </c>
      <c r="L1994" s="31" t="n">
        <v>0</v>
      </c>
      <c r="M1994" s="48" t="n"/>
      <c r="N1994" s="48" t="n"/>
      <c r="O1994" s="49" t="n"/>
      <c r="P1994" t="inlineStr">
        <is>
          <t>no NHL record - import or junior</t>
        </is>
      </c>
    </row>
    <row r="1995">
      <c r="A1995" s="47" t="inlineStr">
        <is>
          <t>☐</t>
        </is>
      </c>
      <c r="B1995" t="inlineStr">
        <is>
          <t>William Rousseau</t>
        </is>
      </c>
      <c r="C1995" t="inlineStr">
        <is>
          <t>MIN</t>
        </is>
      </c>
      <c r="D1995" t="inlineStr">
        <is>
          <t>G</t>
        </is>
      </c>
      <c r="E1995" t="n">
        <v>23</v>
      </c>
      <c r="F1995" t="n">
        <v>0</v>
      </c>
      <c r="G1995" t="inlineStr">
        <is>
          <t>YES</t>
        </is>
      </c>
      <c r="I1995" t="n">
        <v>0</v>
      </c>
      <c r="J1995" s="31" t="n">
        <v>0</v>
      </c>
      <c r="K1995" s="32" t="n">
        <v>0</v>
      </c>
      <c r="L1995" s="31" t="n">
        <v>0</v>
      </c>
      <c r="M1995" s="48" t="n"/>
      <c r="N1995" s="48" t="n"/>
      <c r="O1995" s="49" t="n"/>
    </row>
    <row r="1996">
      <c r="A1996" s="47" t="inlineStr">
        <is>
          <t>☐</t>
        </is>
      </c>
      <c r="B1996" t="inlineStr">
        <is>
          <t>William Samuelsson</t>
        </is>
      </c>
      <c r="C1996" t="inlineStr">
        <is>
          <t>DAL</t>
        </is>
      </c>
      <c r="D1996" t="inlineStr">
        <is>
          <t>F</t>
        </is>
      </c>
      <c r="E1996" t="n">
        <v>20</v>
      </c>
      <c r="F1996" t="n">
        <v>0</v>
      </c>
      <c r="G1996" t="inlineStr">
        <is>
          <t>YES</t>
        </is>
      </c>
      <c r="I1996" t="n">
        <v>0</v>
      </c>
      <c r="J1996" s="31" t="n">
        <v>0</v>
      </c>
      <c r="K1996" s="32" t="n">
        <v>0</v>
      </c>
      <c r="L1996" s="31" t="n">
        <v>0</v>
      </c>
      <c r="M1996" s="48" t="n"/>
      <c r="N1996" s="48" t="n"/>
      <c r="O1996" s="49" t="n"/>
    </row>
    <row r="1997">
      <c r="A1997" s="47" t="inlineStr">
        <is>
          <t>☐</t>
        </is>
      </c>
      <c r="B1997" t="inlineStr">
        <is>
          <t>William Schneid</t>
        </is>
      </c>
      <c r="C1997" t="inlineStr">
        <is>
          <t>(N/A)</t>
        </is>
      </c>
      <c r="D1997" t="inlineStr">
        <is>
          <t>F</t>
        </is>
      </c>
      <c r="E1997" t="n">
        <v>19</v>
      </c>
      <c r="F1997" t="n">
        <v>0</v>
      </c>
      <c r="G1997" t="inlineStr">
        <is>
          <t>YES</t>
        </is>
      </c>
      <c r="I1997" t="n">
        <v>0</v>
      </c>
      <c r="J1997" s="31" t="n">
        <v>0</v>
      </c>
      <c r="K1997" s="32" t="n">
        <v>0</v>
      </c>
      <c r="L1997" s="31" t="n">
        <v>0</v>
      </c>
      <c r="M1997" s="48" t="n"/>
      <c r="N1997" s="48" t="n"/>
      <c r="O1997" s="49" t="n"/>
      <c r="P1997" t="inlineStr">
        <is>
          <t>no NHL record - import or junior</t>
        </is>
      </c>
    </row>
    <row r="1998">
      <c r="A1998" s="47" t="inlineStr">
        <is>
          <t>☐</t>
        </is>
      </c>
      <c r="B1998" t="inlineStr">
        <is>
          <t>William von Barnekow</t>
        </is>
      </c>
      <c r="C1998" t="inlineStr">
        <is>
          <t>BUF</t>
        </is>
      </c>
      <c r="D1998" t="inlineStr">
        <is>
          <t>F</t>
        </is>
      </c>
      <c r="E1998" t="n">
        <v>23</v>
      </c>
      <c r="F1998" t="n">
        <v>0</v>
      </c>
      <c r="G1998" t="inlineStr">
        <is>
          <t>YES</t>
        </is>
      </c>
      <c r="I1998" t="n">
        <v>0</v>
      </c>
      <c r="J1998" s="31" t="n">
        <v>0</v>
      </c>
      <c r="K1998" s="32" t="n">
        <v>0</v>
      </c>
      <c r="L1998" s="31" t="n">
        <v>0</v>
      </c>
      <c r="M1998" s="48" t="n"/>
      <c r="N1998" s="48" t="n"/>
      <c r="O1998" s="49" t="n"/>
      <c r="P1998" t="inlineStr">
        <is>
          <t>no NHL record - import or junior</t>
        </is>
      </c>
    </row>
    <row r="1999">
      <c r="A1999" s="47" t="inlineStr">
        <is>
          <t>☐</t>
        </is>
      </c>
      <c r="B1999" t="inlineStr">
        <is>
          <t>Xavier Wendt</t>
        </is>
      </c>
      <c r="C1999" t="inlineStr">
        <is>
          <t>(N/A)</t>
        </is>
      </c>
      <c r="D1999" t="inlineStr">
        <is>
          <t>G</t>
        </is>
      </c>
      <c r="E1999" t="n">
        <v>18</v>
      </c>
      <c r="F1999" t="n">
        <v>0</v>
      </c>
      <c r="G1999" t="inlineStr">
        <is>
          <t>YES</t>
        </is>
      </c>
      <c r="I1999" t="n">
        <v>0</v>
      </c>
      <c r="J1999" s="31" t="n">
        <v>0</v>
      </c>
      <c r="K1999" s="32" t="n">
        <v>0</v>
      </c>
      <c r="L1999" s="31" t="n">
        <v>0</v>
      </c>
      <c r="M1999" s="48" t="n"/>
      <c r="N1999" s="48" t="n"/>
      <c r="O1999" s="49" t="n"/>
    </row>
    <row r="2000">
      <c r="A2000" s="47" t="inlineStr">
        <is>
          <t>☐</t>
        </is>
      </c>
      <c r="B2000" t="inlineStr">
        <is>
          <t>Yan Shostak</t>
        </is>
      </c>
      <c r="C2000" t="inlineStr">
        <is>
          <t>(N/A)</t>
        </is>
      </c>
      <c r="D2000" t="inlineStr">
        <is>
          <t>G</t>
        </is>
      </c>
      <c r="E2000" t="n">
        <v>22</v>
      </c>
      <c r="F2000" t="n">
        <v>0</v>
      </c>
      <c r="G2000" t="inlineStr">
        <is>
          <t>YES</t>
        </is>
      </c>
      <c r="I2000" t="n">
        <v>0</v>
      </c>
      <c r="J2000" s="31" t="n">
        <v>0</v>
      </c>
      <c r="K2000" s="32" t="n">
        <v>0</v>
      </c>
      <c r="L2000" s="31" t="n">
        <v>0</v>
      </c>
      <c r="M2000" s="48" t="n"/>
      <c r="N2000" s="48" t="n"/>
      <c r="O2000" s="49" t="n"/>
      <c r="P2000" t="inlineStr">
        <is>
          <t>no NHL record - import or junior</t>
        </is>
      </c>
    </row>
    <row r="2001">
      <c r="A2001" s="47" t="inlineStr">
        <is>
          <t>☐</t>
        </is>
      </c>
      <c r="B2001" t="inlineStr">
        <is>
          <t>Yaroslav Busygin</t>
        </is>
      </c>
      <c r="C2001" t="inlineStr">
        <is>
          <t>(N/A)</t>
        </is>
      </c>
      <c r="D2001" t="inlineStr">
        <is>
          <t>D</t>
        </is>
      </c>
      <c r="E2001" t="n">
        <v>23</v>
      </c>
      <c r="F2001" t="n">
        <v>0</v>
      </c>
      <c r="G2001" t="inlineStr">
        <is>
          <t>YES</t>
        </is>
      </c>
      <c r="I2001" t="n">
        <v>0</v>
      </c>
      <c r="J2001" s="31" t="n">
        <v>0</v>
      </c>
      <c r="K2001" s="32" t="n">
        <v>0</v>
      </c>
      <c r="L2001" s="31" t="n">
        <v>0</v>
      </c>
      <c r="M2001" s="48" t="n"/>
      <c r="N2001" s="48" t="n"/>
      <c r="O2001" s="49" t="n"/>
    </row>
    <row r="2002">
      <c r="A2002" s="47" t="inlineStr">
        <is>
          <t>☐</t>
        </is>
      </c>
      <c r="B2002" t="inlineStr">
        <is>
          <t>Yaroslav Korostelyov</t>
        </is>
      </c>
      <c r="C2002" t="inlineStr">
        <is>
          <t>SJS</t>
        </is>
      </c>
      <c r="D2002" t="inlineStr">
        <is>
          <t>G</t>
        </is>
      </c>
      <c r="E2002" t="n">
        <v>21</v>
      </c>
      <c r="F2002" t="n">
        <v>0</v>
      </c>
      <c r="G2002" t="inlineStr">
        <is>
          <t>YES</t>
        </is>
      </c>
      <c r="I2002" t="n">
        <v>0</v>
      </c>
      <c r="J2002" s="31" t="n">
        <v>0</v>
      </c>
      <c r="K2002" s="32" t="n">
        <v>0</v>
      </c>
      <c r="L2002" s="31" t="n">
        <v>0</v>
      </c>
      <c r="M2002" s="48" t="n"/>
      <c r="N2002" s="48" t="n"/>
      <c r="O2002" s="49" t="n"/>
    </row>
    <row r="2003">
      <c r="A2003" s="47" t="inlineStr">
        <is>
          <t>☐</t>
        </is>
      </c>
      <c r="B2003" t="inlineStr">
        <is>
          <t>Yaroslav Mukhranov</t>
        </is>
      </c>
      <c r="C2003" t="inlineStr">
        <is>
          <t>(N/A)</t>
        </is>
      </c>
      <c r="D2003" t="inlineStr">
        <is>
          <t>D</t>
        </is>
      </c>
      <c r="E2003" t="n">
        <v>21</v>
      </c>
      <c r="F2003" t="n">
        <v>0</v>
      </c>
      <c r="G2003" t="inlineStr">
        <is>
          <t>YES</t>
        </is>
      </c>
      <c r="I2003" t="n">
        <v>0</v>
      </c>
      <c r="J2003" s="31" t="n">
        <v>0</v>
      </c>
      <c r="K2003" s="32" t="n">
        <v>0</v>
      </c>
      <c r="L2003" s="31" t="n">
        <v>0</v>
      </c>
      <c r="M2003" s="48" t="n"/>
      <c r="N2003" s="48" t="n"/>
      <c r="O2003" s="49" t="n"/>
      <c r="P2003" t="inlineStr">
        <is>
          <t>no NHL record - import or junior</t>
        </is>
      </c>
    </row>
    <row r="2004">
      <c r="A2004" s="47" t="inlineStr">
        <is>
          <t>☐</t>
        </is>
      </c>
      <c r="B2004" t="inlineStr">
        <is>
          <t>Yaroslav Tsulygin</t>
        </is>
      </c>
      <c r="C2004" t="inlineStr">
        <is>
          <t>(N/A)</t>
        </is>
      </c>
      <c r="D2004" t="inlineStr">
        <is>
          <t>D</t>
        </is>
      </c>
      <c r="E2004" t="n">
        <v>22</v>
      </c>
      <c r="F2004" t="n">
        <v>0</v>
      </c>
      <c r="G2004" t="inlineStr">
        <is>
          <t>YES</t>
        </is>
      </c>
      <c r="I2004" t="n">
        <v>0</v>
      </c>
      <c r="J2004" s="31" t="n">
        <v>0</v>
      </c>
      <c r="K2004" s="32" t="n">
        <v>0</v>
      </c>
      <c r="L2004" s="31" t="n">
        <v>0</v>
      </c>
      <c r="M2004" s="48" t="n"/>
      <c r="N2004" s="48" t="n"/>
      <c r="O2004" s="49" t="n"/>
      <c r="P2004" t="inlineStr">
        <is>
          <t>no NHL record - import or junior</t>
        </is>
      </c>
    </row>
    <row r="2005">
      <c r="A2005" s="47" t="inlineStr">
        <is>
          <t>☐</t>
        </is>
      </c>
      <c r="B2005" t="inlineStr">
        <is>
          <t>Yaroslav Yapparov</t>
        </is>
      </c>
      <c r="C2005" t="inlineStr">
        <is>
          <t>(N/A)</t>
        </is>
      </c>
      <c r="D2005" t="inlineStr">
        <is>
          <t>F</t>
        </is>
      </c>
      <c r="E2005" t="n">
        <v>22</v>
      </c>
      <c r="F2005" t="n">
        <v>0</v>
      </c>
      <c r="G2005" t="inlineStr">
        <is>
          <t>YES</t>
        </is>
      </c>
      <c r="I2005" t="n">
        <v>0</v>
      </c>
      <c r="J2005" s="31" t="n">
        <v>0</v>
      </c>
      <c r="K2005" s="32" t="n">
        <v>0</v>
      </c>
      <c r="L2005" s="31" t="n">
        <v>0</v>
      </c>
      <c r="M2005" s="48" t="n"/>
      <c r="N2005" s="48" t="n"/>
      <c r="O2005" s="49" t="n"/>
      <c r="P2005" t="inlineStr">
        <is>
          <t>no NHL record - import or junior</t>
        </is>
      </c>
    </row>
    <row r="2006">
      <c r="A2006" s="47" t="inlineStr">
        <is>
          <t>☐</t>
        </is>
      </c>
      <c r="B2006" t="inlineStr">
        <is>
          <t>Yegor Graf</t>
        </is>
      </c>
      <c r="C2006" t="inlineStr">
        <is>
          <t>(N/A)</t>
        </is>
      </c>
      <c r="D2006" t="inlineStr">
        <is>
          <t>F</t>
        </is>
      </c>
      <c r="E2006" t="n">
        <v>20</v>
      </c>
      <c r="F2006" t="n">
        <v>0</v>
      </c>
      <c r="G2006" t="inlineStr">
        <is>
          <t>YES</t>
        </is>
      </c>
      <c r="I2006" t="n">
        <v>0</v>
      </c>
      <c r="J2006" s="31" t="n">
        <v>0</v>
      </c>
      <c r="K2006" s="32" t="n">
        <v>0</v>
      </c>
      <c r="L2006" s="31" t="n">
        <v>0</v>
      </c>
      <c r="M2006" s="48" t="n"/>
      <c r="N2006" s="48" t="n"/>
      <c r="O2006" s="49" t="n"/>
      <c r="P2006" t="inlineStr">
        <is>
          <t>no NHL record - import or junior</t>
        </is>
      </c>
    </row>
    <row r="2007">
      <c r="A2007" s="47" t="inlineStr">
        <is>
          <t>☐</t>
        </is>
      </c>
      <c r="B2007" t="inlineStr">
        <is>
          <t>Yegor Klimovich</t>
        </is>
      </c>
      <c r="C2007" t="inlineStr">
        <is>
          <t>(N/A)</t>
        </is>
      </c>
      <c r="D2007" t="inlineStr">
        <is>
          <t>F</t>
        </is>
      </c>
      <c r="E2007" t="n">
        <v>21</v>
      </c>
      <c r="F2007" t="n">
        <v>0</v>
      </c>
      <c r="G2007" t="inlineStr">
        <is>
          <t>YES</t>
        </is>
      </c>
      <c r="I2007" t="n">
        <v>0</v>
      </c>
      <c r="J2007" s="31" t="n">
        <v>0</v>
      </c>
      <c r="K2007" s="32" t="n">
        <v>0</v>
      </c>
      <c r="L2007" s="31" t="n">
        <v>0</v>
      </c>
      <c r="M2007" s="48" t="n"/>
      <c r="N2007" s="48" t="n"/>
      <c r="O2007" s="49" t="n"/>
      <c r="P2007" t="inlineStr">
        <is>
          <t>no NHL record - import or junior</t>
        </is>
      </c>
    </row>
    <row r="2008">
      <c r="A2008" s="47" t="inlineStr">
        <is>
          <t>☐</t>
        </is>
      </c>
      <c r="B2008" t="inlineStr">
        <is>
          <t>Yegor Kuimov</t>
        </is>
      </c>
      <c r="C2008" t="inlineStr">
        <is>
          <t>(N/A)</t>
        </is>
      </c>
      <c r="D2008" t="inlineStr">
        <is>
          <t>F</t>
        </is>
      </c>
      <c r="E2008" t="n">
        <v>23</v>
      </c>
      <c r="F2008" t="n">
        <v>0</v>
      </c>
      <c r="G2008" t="inlineStr">
        <is>
          <t>YES</t>
        </is>
      </c>
      <c r="I2008" t="n">
        <v>0</v>
      </c>
      <c r="J2008" s="31" t="n">
        <v>0</v>
      </c>
      <c r="K2008" s="32" t="n">
        <v>0</v>
      </c>
      <c r="L2008" s="31" t="n">
        <v>0</v>
      </c>
      <c r="M2008" s="48" t="n"/>
      <c r="N2008" s="48" t="n"/>
      <c r="O2008" s="49" t="n"/>
      <c r="P2008" t="inlineStr">
        <is>
          <t>no NHL record - import or junior</t>
        </is>
      </c>
    </row>
    <row r="2009">
      <c r="A2009" s="47" t="inlineStr">
        <is>
          <t>☐</t>
        </is>
      </c>
      <c r="B2009" t="inlineStr">
        <is>
          <t>Yegor Naumov</t>
        </is>
      </c>
      <c r="C2009" t="inlineStr">
        <is>
          <t>CAR</t>
        </is>
      </c>
      <c r="D2009" t="inlineStr">
        <is>
          <t>G</t>
        </is>
      </c>
      <c r="E2009" t="n">
        <v>23</v>
      </c>
      <c r="F2009" t="n">
        <v>0</v>
      </c>
      <c r="G2009" t="inlineStr">
        <is>
          <t>YES</t>
        </is>
      </c>
      <c r="I2009" t="n">
        <v>0</v>
      </c>
      <c r="J2009" s="31" t="n">
        <v>0</v>
      </c>
      <c r="K2009" s="32" t="n">
        <v>0</v>
      </c>
      <c r="L2009" s="31" t="n">
        <v>0</v>
      </c>
      <c r="M2009" s="48" t="n"/>
      <c r="N2009" s="48" t="n"/>
      <c r="O2009" s="49" t="n"/>
    </row>
    <row r="2010">
      <c r="A2010" s="47" t="inlineStr">
        <is>
          <t>☐</t>
        </is>
      </c>
      <c r="B2010" t="inlineStr">
        <is>
          <t>Yegor Rybkin</t>
        </is>
      </c>
      <c r="C2010" t="inlineStr">
        <is>
          <t>LAK</t>
        </is>
      </c>
      <c r="D2010" t="inlineStr">
        <is>
          <t>G</t>
        </is>
      </c>
      <c r="E2010" t="n">
        <v>18</v>
      </c>
      <c r="F2010" t="n">
        <v>0</v>
      </c>
      <c r="G2010" t="inlineStr">
        <is>
          <t>YES</t>
        </is>
      </c>
      <c r="H2010" t="n">
        <v>89</v>
      </c>
      <c r="I2010" t="n">
        <v>0</v>
      </c>
      <c r="J2010" s="31" t="n">
        <v>0</v>
      </c>
      <c r="K2010" s="32" t="n">
        <v>0</v>
      </c>
      <c r="L2010" s="31" t="n">
        <v>0</v>
      </c>
      <c r="M2010" s="48" t="n"/>
      <c r="N2010" s="48" t="n"/>
      <c r="O2010" s="49" t="n"/>
    </row>
    <row r="2011">
      <c r="A2011" s="47" t="inlineStr">
        <is>
          <t>☐</t>
        </is>
      </c>
      <c r="B2011" t="inlineStr">
        <is>
          <t>Yegor Savikov</t>
        </is>
      </c>
      <c r="C2011" t="inlineStr">
        <is>
          <t>(N/A)</t>
        </is>
      </c>
      <c r="D2011" t="inlineStr">
        <is>
          <t>D</t>
        </is>
      </c>
      <c r="E2011" t="n">
        <v>23</v>
      </c>
      <c r="F2011" t="n">
        <v>0</v>
      </c>
      <c r="G2011" t="inlineStr">
        <is>
          <t>YES</t>
        </is>
      </c>
      <c r="I2011" t="n">
        <v>0</v>
      </c>
      <c r="J2011" s="31" t="n">
        <v>0</v>
      </c>
      <c r="K2011" s="32" t="n">
        <v>0</v>
      </c>
      <c r="L2011" s="31" t="n">
        <v>0</v>
      </c>
      <c r="M2011" s="48" t="n"/>
      <c r="N2011" s="48" t="n"/>
      <c r="O2011" s="49" t="n"/>
      <c r="P2011" t="inlineStr">
        <is>
          <t>no NHL record - import or junior</t>
        </is>
      </c>
    </row>
    <row r="2012">
      <c r="A2012" s="47" t="inlineStr">
        <is>
          <t>☐</t>
        </is>
      </c>
      <c r="B2012" t="inlineStr">
        <is>
          <t>Yegor Velmakin</t>
        </is>
      </c>
      <c r="C2012" t="inlineStr">
        <is>
          <t>CAR</t>
        </is>
      </c>
      <c r="D2012" t="inlineStr">
        <is>
          <t>G</t>
        </is>
      </c>
      <c r="E2012" t="n">
        <v>23</v>
      </c>
      <c r="F2012" t="n">
        <v>0</v>
      </c>
      <c r="G2012" t="inlineStr">
        <is>
          <t>YES</t>
        </is>
      </c>
      <c r="I2012" t="n">
        <v>0</v>
      </c>
      <c r="J2012" s="31" t="n">
        <v>0</v>
      </c>
      <c r="K2012" s="32" t="n">
        <v>0</v>
      </c>
      <c r="L2012" s="31" t="n">
        <v>0</v>
      </c>
      <c r="M2012" s="48" t="n"/>
      <c r="N2012" s="48" t="n"/>
      <c r="O2012" s="49" t="n"/>
    </row>
    <row r="2013">
      <c r="A2013" s="47" t="inlineStr">
        <is>
          <t>☐</t>
        </is>
      </c>
      <c r="B2013" t="inlineStr">
        <is>
          <t>Yegor Vinogradov</t>
        </is>
      </c>
      <c r="C2013" t="inlineStr">
        <is>
          <t>(N/A)</t>
        </is>
      </c>
      <c r="D2013" t="inlineStr">
        <is>
          <t>F</t>
        </is>
      </c>
      <c r="E2013" t="n">
        <v>23</v>
      </c>
      <c r="F2013" t="n">
        <v>0</v>
      </c>
      <c r="G2013" t="inlineStr">
        <is>
          <t>YES</t>
        </is>
      </c>
      <c r="I2013" t="n">
        <v>0</v>
      </c>
      <c r="J2013" s="31" t="n">
        <v>0</v>
      </c>
      <c r="K2013" s="32" t="n">
        <v>0</v>
      </c>
      <c r="L2013" s="31" t="n">
        <v>0</v>
      </c>
      <c r="M2013" s="48" t="n"/>
      <c r="N2013" s="48" t="n"/>
      <c r="O2013" s="49" t="n"/>
      <c r="P2013" t="inlineStr">
        <is>
          <t>no NHL record - import or junior</t>
        </is>
      </c>
    </row>
    <row r="2014">
      <c r="A2014" s="47" t="inlineStr">
        <is>
          <t>☐</t>
        </is>
      </c>
      <c r="B2014" t="inlineStr">
        <is>
          <t>Yelisei Ryabkin</t>
        </is>
      </c>
      <c r="C2014" t="inlineStr">
        <is>
          <t>(N/A)</t>
        </is>
      </c>
      <c r="D2014" t="inlineStr">
        <is>
          <t>D</t>
        </is>
      </c>
      <c r="E2014" t="n">
        <v>18</v>
      </c>
      <c r="F2014" t="n">
        <v>0</v>
      </c>
      <c r="G2014" t="inlineStr">
        <is>
          <t>YES</t>
        </is>
      </c>
      <c r="I2014" t="n">
        <v>0</v>
      </c>
      <c r="J2014" s="31" t="n">
        <v>0</v>
      </c>
      <c r="K2014" s="32" t="n">
        <v>0</v>
      </c>
      <c r="L2014" s="31" t="n">
        <v>0</v>
      </c>
      <c r="M2014" s="48" t="n"/>
      <c r="N2014" s="48" t="n"/>
      <c r="O2014" s="49" t="n"/>
    </row>
    <row r="2015">
      <c r="A2015" s="47" t="inlineStr">
        <is>
          <t>☐</t>
        </is>
      </c>
      <c r="B2015" t="inlineStr">
        <is>
          <t>Yelisei Ryabykin</t>
        </is>
      </c>
      <c r="C2015" t="inlineStr">
        <is>
          <t>(N/A)</t>
        </is>
      </c>
      <c r="D2015" t="inlineStr">
        <is>
          <t>D</t>
        </is>
      </c>
      <c r="E2015" t="n">
        <v>18</v>
      </c>
      <c r="F2015" t="n">
        <v>0</v>
      </c>
      <c r="G2015" t="inlineStr">
        <is>
          <t>YES</t>
        </is>
      </c>
      <c r="I2015" t="n">
        <v>0</v>
      </c>
      <c r="J2015" s="31" t="n">
        <v>0</v>
      </c>
      <c r="K2015" s="32" t="n">
        <v>0</v>
      </c>
      <c r="L2015" s="31" t="n">
        <v>0</v>
      </c>
      <c r="M2015" s="48" t="n"/>
      <c r="N2015" s="48" t="n"/>
      <c r="O2015" s="49" t="n"/>
      <c r="P2015" t="inlineStr">
        <is>
          <t>no NHL record - import or junior</t>
        </is>
      </c>
    </row>
    <row r="2016">
      <c r="A2016" s="47" t="inlineStr">
        <is>
          <t>☐</t>
        </is>
      </c>
      <c r="B2016" t="inlineStr">
        <is>
          <t>Yoan Loshing</t>
        </is>
      </c>
      <c r="C2016" t="inlineStr">
        <is>
          <t>(N/A)</t>
        </is>
      </c>
      <c r="D2016" t="inlineStr">
        <is>
          <t>F</t>
        </is>
      </c>
      <c r="E2016" t="n">
        <v>22</v>
      </c>
      <c r="F2016" t="n">
        <v>0</v>
      </c>
      <c r="G2016" t="inlineStr">
        <is>
          <t>YES</t>
        </is>
      </c>
      <c r="I2016" t="n">
        <v>0</v>
      </c>
      <c r="J2016" s="31" t="n">
        <v>0</v>
      </c>
      <c r="K2016" s="32" t="n">
        <v>0</v>
      </c>
      <c r="L2016" s="31" t="n">
        <v>0</v>
      </c>
      <c r="M2016" s="48" t="n"/>
      <c r="N2016" s="48" t="n"/>
      <c r="O2016" s="49" t="n"/>
    </row>
    <row r="2017">
      <c r="A2017" s="47" t="inlineStr">
        <is>
          <t>☐</t>
        </is>
      </c>
      <c r="B2017" t="inlineStr">
        <is>
          <t>Yusaku Ando</t>
        </is>
      </c>
      <c r="C2017" t="inlineStr">
        <is>
          <t>(N/A)</t>
        </is>
      </c>
      <c r="D2017" t="inlineStr">
        <is>
          <t>F</t>
        </is>
      </c>
      <c r="E2017" t="n">
        <v>23</v>
      </c>
      <c r="F2017" t="n">
        <v>0</v>
      </c>
      <c r="G2017" t="inlineStr">
        <is>
          <t>YES</t>
        </is>
      </c>
      <c r="I2017" t="n">
        <v>0</v>
      </c>
      <c r="J2017" s="31" t="n">
        <v>0</v>
      </c>
      <c r="K2017" s="32" t="n">
        <v>0</v>
      </c>
      <c r="L2017" s="31" t="n">
        <v>0</v>
      </c>
      <c r="M2017" s="48" t="n"/>
      <c r="N2017" s="48" t="n"/>
      <c r="O2017" s="49" t="n"/>
      <c r="P2017" t="inlineStr">
        <is>
          <t>no NHL record - import or junior</t>
        </is>
      </c>
    </row>
    <row r="2018">
      <c r="A2018" s="47" t="inlineStr">
        <is>
          <t>☐</t>
        </is>
      </c>
      <c r="B2018" t="inlineStr">
        <is>
          <t>Zaccharaya Wisdom</t>
        </is>
      </c>
      <c r="C2018" t="inlineStr">
        <is>
          <t>SEA</t>
        </is>
      </c>
      <c r="D2018" t="inlineStr">
        <is>
          <t>F</t>
        </is>
      </c>
      <c r="E2018" t="n">
        <v>22</v>
      </c>
      <c r="F2018" t="n">
        <v>0</v>
      </c>
      <c r="G2018" t="inlineStr">
        <is>
          <t>YES</t>
        </is>
      </c>
      <c r="I2018" t="n">
        <v>0</v>
      </c>
      <c r="J2018" s="31" t="n">
        <v>0</v>
      </c>
      <c r="K2018" s="32" t="n">
        <v>0</v>
      </c>
      <c r="L2018" s="31" t="n">
        <v>0</v>
      </c>
      <c r="M2018" s="48" t="n"/>
      <c r="N2018" s="48" t="n"/>
      <c r="O2018" s="49" t="n"/>
    </row>
    <row r="2019">
      <c r="A2019" s="47" t="inlineStr">
        <is>
          <t>☐</t>
        </is>
      </c>
      <c r="B2019" t="inlineStr">
        <is>
          <t>Zach Pelletier</t>
        </is>
      </c>
      <c r="C2019" t="inlineStr">
        <is>
          <t>(N/A)</t>
        </is>
      </c>
      <c r="D2019" t="inlineStr">
        <is>
          <t>G</t>
        </is>
      </c>
      <c r="E2019" t="n">
        <v>20</v>
      </c>
      <c r="F2019" t="n">
        <v>0</v>
      </c>
      <c r="G2019" t="inlineStr">
        <is>
          <t>YES</t>
        </is>
      </c>
      <c r="I2019" t="n">
        <v>0</v>
      </c>
      <c r="J2019" s="31" t="n">
        <v>0</v>
      </c>
      <c r="K2019" s="32" t="n">
        <v>0</v>
      </c>
      <c r="L2019" s="31" t="n">
        <v>0</v>
      </c>
      <c r="M2019" s="48" t="n"/>
      <c r="N2019" s="48" t="n"/>
      <c r="O2019" s="49" t="n"/>
    </row>
    <row r="2020">
      <c r="A2020" s="47" t="inlineStr">
        <is>
          <t>☐</t>
        </is>
      </c>
      <c r="B2020" t="inlineStr">
        <is>
          <t>Zach Wooten</t>
        </is>
      </c>
      <c r="C2020" t="inlineStr">
        <is>
          <t>WPG</t>
        </is>
      </c>
      <c r="D2020" t="inlineStr">
        <is>
          <t>F</t>
        </is>
      </c>
      <c r="E2020" t="n">
        <v>20</v>
      </c>
      <c r="F2020" t="n">
        <v>0</v>
      </c>
      <c r="G2020" t="inlineStr">
        <is>
          <t>YES</t>
        </is>
      </c>
      <c r="H2020" t="n">
        <v>116</v>
      </c>
      <c r="I2020" t="n">
        <v>0</v>
      </c>
      <c r="J2020" s="31" t="n">
        <v>0</v>
      </c>
      <c r="K2020" s="32" t="n">
        <v>0</v>
      </c>
      <c r="L2020" s="31" t="n">
        <v>0</v>
      </c>
      <c r="M2020" s="48" t="n"/>
      <c r="N2020" s="48" t="n"/>
      <c r="O2020" s="49" t="n"/>
    </row>
    <row r="2021">
      <c r="A2021" s="47" t="inlineStr">
        <is>
          <t>☐</t>
        </is>
      </c>
      <c r="B2021" t="inlineStr">
        <is>
          <t>Zachary Jovanovski</t>
        </is>
      </c>
      <c r="C2021" t="inlineStr">
        <is>
          <t>CAR</t>
        </is>
      </c>
      <c r="D2021" t="inlineStr">
        <is>
          <t>G</t>
        </is>
      </c>
      <c r="E2021" t="n">
        <v>18</v>
      </c>
      <c r="F2021" t="n">
        <v>0</v>
      </c>
      <c r="G2021" t="inlineStr">
        <is>
          <t>YES</t>
        </is>
      </c>
      <c r="H2021" t="n">
        <v>165</v>
      </c>
      <c r="I2021" t="n">
        <v>0</v>
      </c>
      <c r="J2021" s="31" t="n">
        <v>0</v>
      </c>
      <c r="K2021" s="32" t="n">
        <v>0</v>
      </c>
      <c r="L2021" s="31" t="n">
        <v>0</v>
      </c>
      <c r="M2021" s="48" t="n"/>
      <c r="N2021" s="48" t="n"/>
      <c r="O2021" s="49" t="n"/>
    </row>
    <row r="2022">
      <c r="A2022" s="47" t="inlineStr">
        <is>
          <t>☐</t>
        </is>
      </c>
      <c r="B2022" t="inlineStr">
        <is>
          <t>Zachary Morin</t>
        </is>
      </c>
      <c r="C2022" t="inlineStr">
        <is>
          <t>(N/A)</t>
        </is>
      </c>
      <c r="D2022" t="inlineStr">
        <is>
          <t>F</t>
        </is>
      </c>
      <c r="E2022" t="n">
        <v>19</v>
      </c>
      <c r="F2022" t="n">
        <v>0</v>
      </c>
      <c r="G2022" t="inlineStr">
        <is>
          <t>YES</t>
        </is>
      </c>
      <c r="I2022" t="n">
        <v>0</v>
      </c>
      <c r="J2022" s="31" t="n">
        <v>0</v>
      </c>
      <c r="K2022" s="32" t="n">
        <v>0</v>
      </c>
      <c r="L2022" s="31" t="n">
        <v>0</v>
      </c>
      <c r="M2022" s="48" t="n"/>
      <c r="N2022" s="48" t="n"/>
      <c r="O2022" s="49" t="n"/>
      <c r="P2022" t="inlineStr">
        <is>
          <t>no NHL record - import or junior</t>
        </is>
      </c>
    </row>
    <row r="2023">
      <c r="A2023" s="47" t="inlineStr">
        <is>
          <t>☐</t>
        </is>
      </c>
      <c r="B2023" t="inlineStr">
        <is>
          <t>Zack Stringer</t>
        </is>
      </c>
      <c r="C2023" t="inlineStr">
        <is>
          <t>(N/A)</t>
        </is>
      </c>
      <c r="D2023" t="inlineStr">
        <is>
          <t>F</t>
        </is>
      </c>
      <c r="E2023" t="n">
        <v>23</v>
      </c>
      <c r="F2023" t="n">
        <v>0</v>
      </c>
      <c r="G2023" t="inlineStr">
        <is>
          <t>YES</t>
        </is>
      </c>
      <c r="I2023" t="n">
        <v>0</v>
      </c>
      <c r="J2023" s="31" t="n">
        <v>0</v>
      </c>
      <c r="K2023" s="32" t="n">
        <v>0</v>
      </c>
      <c r="L2023" s="31" t="n">
        <v>0</v>
      </c>
      <c r="M2023" s="48" t="n"/>
      <c r="N2023" s="48" t="n"/>
      <c r="O2023" s="49" t="n"/>
    </row>
    <row r="2024">
      <c r="A2024" s="47" t="inlineStr">
        <is>
          <t>☐</t>
        </is>
      </c>
      <c r="B2024" t="inlineStr">
        <is>
          <t>Zakary Lavoie</t>
        </is>
      </c>
      <c r="C2024" t="inlineStr">
        <is>
          <t>(N/A)</t>
        </is>
      </c>
      <c r="D2024" t="inlineStr">
        <is>
          <t>F</t>
        </is>
      </c>
      <c r="E2024" t="n">
        <v>22</v>
      </c>
      <c r="F2024" t="n">
        <v>0</v>
      </c>
      <c r="G2024" t="inlineStr">
        <is>
          <t>YES</t>
        </is>
      </c>
      <c r="I2024" t="n">
        <v>0</v>
      </c>
      <c r="J2024" s="31" t="n">
        <v>0</v>
      </c>
      <c r="K2024" s="32" t="n">
        <v>0</v>
      </c>
      <c r="L2024" s="31" t="n">
        <v>0</v>
      </c>
      <c r="M2024" s="48" t="n"/>
      <c r="N2024" s="48" t="n"/>
      <c r="O2024" s="49" t="n"/>
    </row>
    <row r="2025">
      <c r="A2025" s="47" t="inlineStr">
        <is>
          <t>☐</t>
        </is>
      </c>
      <c r="B2025" t="inlineStr">
        <is>
          <t>Zakhar Polshakov</t>
        </is>
      </c>
      <c r="C2025" t="inlineStr">
        <is>
          <t>(N/A)</t>
        </is>
      </c>
      <c r="D2025" t="inlineStr">
        <is>
          <t>F</t>
        </is>
      </c>
      <c r="E2025" t="n">
        <v>22</v>
      </c>
      <c r="F2025" t="n">
        <v>0</v>
      </c>
      <c r="G2025" t="inlineStr">
        <is>
          <t>YES</t>
        </is>
      </c>
      <c r="I2025" t="n">
        <v>0</v>
      </c>
      <c r="J2025" s="31" t="n">
        <v>0</v>
      </c>
      <c r="K2025" s="32" t="n">
        <v>0</v>
      </c>
      <c r="L2025" s="31" t="n">
        <v>0</v>
      </c>
      <c r="M2025" s="48" t="n"/>
      <c r="N2025" s="48" t="n"/>
      <c r="O2025" s="49" t="n"/>
      <c r="P2025" t="inlineStr">
        <is>
          <t>no NHL record - import or junior</t>
        </is>
      </c>
    </row>
    <row r="2026">
      <c r="A2026" s="47" t="inlineStr">
        <is>
          <t>☐</t>
        </is>
      </c>
      <c r="B2026" t="inlineStr">
        <is>
          <t>Zigge Bratt</t>
        </is>
      </c>
      <c r="C2026" t="inlineStr">
        <is>
          <t>(N/A)</t>
        </is>
      </c>
      <c r="D2026" t="inlineStr">
        <is>
          <t>D</t>
        </is>
      </c>
      <c r="E2026" t="n">
        <v>18</v>
      </c>
      <c r="F2026" t="n">
        <v>0</v>
      </c>
      <c r="G2026" t="inlineStr">
        <is>
          <t>YES</t>
        </is>
      </c>
      <c r="I2026" t="n">
        <v>0</v>
      </c>
      <c r="J2026" s="31" t="n">
        <v>0</v>
      </c>
      <c r="K2026" s="32" t="n">
        <v>0</v>
      </c>
      <c r="L2026" s="31" t="n">
        <v>0</v>
      </c>
      <c r="M2026" s="48" t="n"/>
      <c r="N2026" s="48" t="n"/>
      <c r="O2026" s="49" t="n"/>
      <c r="P2026" t="inlineStr">
        <is>
          <t>no NHL record - import or junior</t>
        </is>
      </c>
    </row>
    <row r="2028">
      <c r="B2028" s="45" t="inlineStr">
        <is>
          <t>4531 further players are prospect-eligible but carry no rating, no projection and no draft pick - all are 24 or older. They are in data/prospect-board.csv if you want them.</t>
        </is>
      </c>
    </row>
  </sheetData>
  <autoFilter ref="A1:P2026"/>
  <dataValidations count="1">
    <dataValidation sqref="A2:A2026" showDropDown="0" showInputMessage="0" showErrorMessage="0" allowBlank="1" type="list">
      <formula1>"☐,☑"</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24" customWidth="1" style="21" min="1" max="1"/>
    <col width="110" customWidth="1" style="21" min="2" max="2"/>
  </cols>
  <sheetData>
    <row r="1" ht="18.5" customHeight="1" s="21">
      <c r="A1" s="22" t="inlineStr">
        <is>
          <t>Player</t>
        </is>
      </c>
      <c r="B1" s="22" t="inlineStr">
        <is>
          <t>Offseason news</t>
        </is>
      </c>
    </row>
    <row r="2">
      <c r="A2" t="inlineStr">
        <is>
          <t>Alfons Freij</t>
        </is>
      </c>
      <c r="B2" s="49" t="inlineStr">
        <is>
          <t>2024 37th overall. Coming to North America a year early after development camp talks. Competes at camp but likely opens with the Moose. Gold with Sweden at the 2026 WJC.</t>
        </is>
      </c>
    </row>
    <row r="3">
      <c r="A3" t="inlineStr">
        <is>
          <t>Arseny Gritsyuk</t>
        </is>
      </c>
      <c r="B3" s="49" t="inlineStr">
        <is>
          <t>Solid rookie year at 25 - 13G/31 pts in 66 games, strong 5v5. Signed 3yr/$9.75M. Projected third line; NJ added Mantha and Evangelista. Late-season upper-body injury, expected ready.</t>
        </is>
      </c>
    </row>
    <row r="4">
      <c r="A4" t="inlineStr">
        <is>
          <t>Bobby Brink</t>
        </is>
      </c>
      <c r="B4" s="49" t="inlineStr">
        <is>
          <t>Traded PHI -&gt; MIN (Mar 2026). Upper-body injuries after the trade, then a regular healthy scratch in the playoffs. Competing for a middle-six role.</t>
        </is>
      </c>
    </row>
    <row r="5">
      <c r="A5" t="inlineStr">
        <is>
          <t>Brett Harrison</t>
        </is>
      </c>
      <c r="B5" s="49" t="inlineStr">
        <is>
          <t>DEAD SLOT. Contract expired after 25/26 - RFA with PHI, currently unsigned. Under the holdout rule he takes a roster spot and his cap hit applies the moment he signs.</t>
        </is>
      </c>
    </row>
    <row r="6">
      <c r="A6" t="inlineStr">
        <is>
          <t>Carter Yakemchuk</t>
        </is>
      </c>
      <c r="B6" s="49" t="inlineStr">
        <is>
          <t>Coin flip. Straight to main camp for a head-to-head with Nikolas Matinpalo for the bottom-pair RD spot; THN gives Matinpalo the edge. NHL.com's projected lineup has him on the third pair. Loses the duel and he is back in Belleville.</t>
        </is>
      </c>
    </row>
    <row r="7">
      <c r="A7" t="inlineStr">
        <is>
          <t>Cole Hutson</t>
        </is>
      </c>
      <c r="B7" s="49" t="inlineStr">
        <is>
          <t>Rookie. 10 pts in 14 games after signing out of Boston University. Top CAP defence prospect; rookie camp Sep 13-15 and likely to force a lineup spot.</t>
        </is>
      </c>
    </row>
    <row r="8">
      <c r="A8" t="inlineStr">
        <is>
          <t>Dalibor Dvorsky</t>
        </is>
      </c>
      <c r="B8" s="49" t="inlineStr">
        <is>
          <t>Competing for 2C in STL against Suter, McTavish and McMichael. Realistic outcome is a scoring third-line role with PP time. Breakout candidate.</t>
        </is>
      </c>
    </row>
    <row r="9">
      <c r="A9" t="inlineStr">
        <is>
          <t>Dylan Garand</t>
        </is>
      </c>
      <c r="B9" s="49" t="inlineStr">
        <is>
          <t>Sleeper. Hartford starter knocking on the door - 2-0-1 in three NHL appearances in 25/26. Jonathan Quick turns 40 in January and Garand is the in-house replacement.</t>
        </is>
      </c>
    </row>
    <row r="10">
      <c r="A10" t="inlineStr">
        <is>
          <t>Harrison Brunicke</t>
        </is>
      </c>
      <c r="B10" s="49" t="inlineStr">
        <is>
          <t>Best pedigree, worst timing. PIT's No. 1 prospect (THN), No. 2 in PensBurgh's 25-under-25, Canada at the 2026 WJC. Blocked on the right side by Karlsson, Letang, Korczak and van Riemsdyk - AHL expected.</t>
        </is>
      </c>
    </row>
    <row r="11">
      <c r="A11" t="inlineStr">
        <is>
          <t>Henry Brzustewicz</t>
        </is>
      </c>
      <c r="B11" s="49" t="inlineStr">
        <is>
          <t>KEEPER ASSET. NHL.com ranks him the Kings' No. 1 prospect. 2025 1st-rounder (31st), 54 pts in 59 OHL games with London. ELC starts 26/27. Could land in the NHL, AHL or OHL this season.</t>
        </is>
      </c>
    </row>
    <row r="12">
      <c r="A12" t="inlineStr">
        <is>
          <t>Hunter Brzustewicz</t>
        </is>
      </c>
      <c r="B12" s="49" t="inlineStr">
        <is>
          <t>Starts in the AHL - CGY's blue line is crowded with Hanley and Pachal ahead. 26/27 is the final year of his ELC and his final year of waiver exemption.</t>
        </is>
      </c>
    </row>
    <row r="13">
      <c r="A13" t="inlineStr">
        <is>
          <t>Ilya Protas</t>
        </is>
      </c>
      <c r="B13" s="49" t="inlineStr">
        <is>
          <t>AHL Rookie of the Year with Hershey, recalled in April. 6'6/225 at 20. Rookie camp Sep 13-15, main camp Sep 17. Hershey is the likely opening assignment.</t>
        </is>
      </c>
    </row>
    <row r="14">
      <c r="A14" t="inlineStr">
        <is>
          <t>Jackson LaCombe</t>
        </is>
      </c>
      <c r="B14" s="49" t="inlineStr">
        <is>
          <t>New 8yr/$72M deal starts 26/27 - biggest contract in ANA history. Alternate captain, Olympic call-up. No injury flags.</t>
        </is>
      </c>
    </row>
    <row r="15">
      <c r="A15" t="inlineStr">
        <is>
          <t>James Malatesta</t>
        </is>
      </c>
      <c r="B15" s="49" t="inlineStr">
        <is>
          <t>One-year two-way deal ($850K NHL / $95K AHL). 13 career NHL games over two seasons, none in 25/26. 18 pts and a team-high 87 PIM in 57 AHL games. Critical year.</t>
        </is>
      </c>
    </row>
    <row r="16">
      <c r="A16" t="inlineStr">
        <is>
          <t>Jamie Drysdale</t>
        </is>
      </c>
      <c r="B16" s="49" t="inlineStr">
        <is>
          <t>Offseason sports hernia surgery, expected fully recovered for camp. Was on IR in Jan (upper body). RISK: PP time not guaranteed with York and Sanheim ahead.</t>
        </is>
      </c>
    </row>
    <row r="17">
      <c r="A17" t="inlineStr">
        <is>
          <t>Joel Blomqvist</t>
        </is>
      </c>
      <c r="B17" s="49" t="inlineStr">
        <is>
          <t>No. 3 on PIT's depth chart behind Silovs and Murashov - redundant with Murashov on this roster. 16-5-4, .913, 2.40 in the AHL; no NHL games in 25/26. Signed 2yr/$875K.</t>
        </is>
      </c>
    </row>
    <row r="18">
      <c r="A18" t="inlineStr">
        <is>
          <t>Joseph Woll</t>
        </is>
      </c>
      <c r="B18" s="49" t="inlineStr">
        <is>
          <t>Traded TOR -&gt; PHI for Ersson. Fresh start after a personal leave of absence in 25/26; faces a starter competition.</t>
        </is>
      </c>
    </row>
    <row r="19">
      <c r="A19" t="inlineStr">
        <is>
          <t>Josh Morrissey</t>
        </is>
      </c>
      <c r="B19" s="49" t="inlineStr">
        <is>
          <t>Healthy ahead of camp. Playoff knee injury needed no surgery; normal offseason. Top pair with DeMelo. Team Canada orientation camp.</t>
        </is>
      </c>
    </row>
    <row r="20">
      <c r="A20" t="inlineStr">
        <is>
          <t>Julian Lutz</t>
        </is>
      </c>
      <c r="B20" s="49" t="inlineStr">
        <is>
          <t>FADING. Two goals in 24 AHL games in 25/26; leaned into a physical role instead. RFA after 26/27.</t>
        </is>
      </c>
    </row>
    <row r="21">
      <c r="A21" t="inlineStr">
        <is>
          <t>Karel Vejmelka</t>
        </is>
      </c>
      <c r="B21" s="49" t="inlineStr">
        <is>
          <t>Healthy, no designation. Led NHL with 64 GP in 25/26; workload may ease slightly. Signed 4 more years. Sergachev/Marino added to UTA blue line.</t>
        </is>
      </c>
    </row>
    <row r="22">
      <c r="A22" t="inlineStr">
        <is>
          <t>Kasper Halttunen</t>
        </is>
      </c>
      <c r="B22" s="49" t="inlineStr">
        <is>
          <t>Acquired from SJS in the June William Eklund trade. 6'4/205 power forward with an excellent shot; 35 pts in 69 AHL games. Could push for a look but Belleville for most of the year.</t>
        </is>
      </c>
    </row>
    <row r="23">
      <c r="A23" t="inlineStr">
        <is>
          <t>Louis Crevier</t>
        </is>
      </c>
      <c r="B23" s="49" t="inlineStr">
        <is>
          <t>Traded CHI -&gt; BUF for Byram. Expected top-four shutdown role. Banger profile: 124 hits and 95 blocks in 25/26, both 2nd on CHI. $900K.</t>
        </is>
      </c>
    </row>
    <row r="24">
      <c r="A24" t="inlineStr">
        <is>
          <t>Mackenzie Blackwood</t>
        </is>
      </c>
      <c r="B24" s="49" t="inlineStr">
        <is>
          <t>TIMESHARE: COL enters 26/27 splitting starts with Scott Wedgewood. Lower-body surgery history (May 2025), IR stint in 25/26. Caps his win/save volume.</t>
        </is>
      </c>
    </row>
    <row r="25">
      <c r="A25" t="inlineStr">
        <is>
          <t>Mason Lohrei</t>
        </is>
      </c>
      <c r="B25" s="49" t="inlineStr">
        <is>
          <t>Drawing trade interest ahead of BOS camp; crowded left side, make-or-break year. Improved from -43 to +17. RFA with arbitration after 26/27.</t>
        </is>
      </c>
    </row>
    <row r="26">
      <c r="A26" t="inlineStr">
        <is>
          <t>Matthew Tkachuk</t>
        </is>
      </c>
      <c r="B26" s="49" t="inlineStr">
        <is>
          <t>Explains the low 25/26 total - surgery Aug 2025 (torn adductor + sports hernia), did not debut until January, then played the Olympics. Healthy going into 26/27.</t>
        </is>
      </c>
    </row>
    <row r="27">
      <c r="A27" t="inlineStr">
        <is>
          <t>Matvei Michkov</t>
        </is>
      </c>
      <c r="B27" s="49" t="inlineStr">
        <is>
          <t>Down year - 20G/51 pts after 26G/63 as a rookie. Reported leaner, trained with Panarin; PHI plans to integrate him more. Make-or-break framing. No current injury.</t>
        </is>
      </c>
    </row>
    <row r="28">
      <c r="A28" t="inlineStr">
        <is>
          <t>Maveric Lamoureux</t>
        </is>
      </c>
      <c r="B28" s="49" t="inlineStr">
        <is>
          <t>Real runway. UTA lost Durzi and Cole; Lamoureux and Simashev are named as the replacements. 2022 1st-rounder (29th). 14 pts in 42 AHL games.</t>
        </is>
      </c>
    </row>
    <row r="29">
      <c r="A29" t="inlineStr">
        <is>
          <t>Max Plante</t>
        </is>
      </c>
      <c r="B29" s="49" t="inlineStr">
        <is>
          <t>2026 HOBEY BAKER WINNER - 52 pts in 40 games at UMD. Back on UMD's roster for 26/27, so he is a two-year hold, not a this-year asset. Drafted 47th in 2024.</t>
        </is>
      </c>
    </row>
    <row r="30">
      <c r="A30" t="inlineStr">
        <is>
          <t>Morgan Geekie</t>
        </is>
      </c>
      <c r="B30" s="49" t="inlineStr">
        <is>
          <t>Career year: team-high 39G, 68 pts, second straight 30+ goal season. Team-friendly 6yr/$5.5M. Top-line or own line with PP usage. No injury flags.</t>
        </is>
      </c>
    </row>
    <row r="31">
      <c r="A31" t="inlineStr">
        <is>
          <t>Nick Schmaltz</t>
        </is>
      </c>
      <c r="B31" s="49" t="inlineStr">
        <is>
          <t>Signed 8yr/$64M extension. First line with Keller and Peterka. RISK: has not played more than 70 games in a season since 2017-18.</t>
        </is>
      </c>
    </row>
    <row r="32">
      <c r="A32" t="inlineStr">
        <is>
          <t>Patrick Kane</t>
        </is>
      </c>
      <c r="B32" s="49" t="inlineStr">
        <is>
          <t>Age 37. Signed 2yr/$8M to return to CHI after three years in DET (57 pts in 67 games last season). Full no-move clause.</t>
        </is>
      </c>
    </row>
    <row r="33">
      <c r="A33" t="inlineStr">
        <is>
          <t>Quentin Musty</t>
        </is>
      </c>
      <c r="B33" s="49" t="inlineStr">
        <is>
          <t>2023 26th overall. Strong first AHL year at 20 - 35 pts in 53 games with the Barracuda. Finisher who projects middle-six. Another AHL season expected.</t>
        </is>
      </c>
    </row>
    <row r="34">
      <c r="A34" t="inlineStr">
        <is>
          <t>Roman Kantserov</t>
        </is>
      </c>
      <c r="B34" s="49" t="inlineStr">
        <is>
          <t>UNDERPRICED at 50.9. Blashill has him in the top six with PP1 bumper minutes between Bedard and Frondell. Led the KHL with 36G, 64 pts in 63 GP - the most ever by a U22. ELC starts 26/27. Bedard's shoulder surgery may delay the pairing.</t>
        </is>
      </c>
    </row>
    <row r="35">
      <c r="A35" t="inlineStr">
        <is>
          <t>Rutger McGroarty</t>
        </is>
      </c>
      <c r="B35" s="49" t="inlineStr">
        <is>
          <t>Bubble. In the mix out of camp but competing with Avery Hayes and Filip Hallander. 34 pts in 30 AHL games, but only 6 pts in 24 NHL games at 11:58 TOI.</t>
        </is>
      </c>
    </row>
    <row r="36">
      <c r="A36" t="inlineStr">
        <is>
          <t>Samuel Honzek</t>
        </is>
      </c>
      <c r="B36" s="49" t="inlineStr">
        <is>
          <t>UNDERPRICED at 16.6. Projected on Calgary's shutdown line with Backlund and Farabee; was on an NHL roster 50+ games in 25/26 and would have to play his way OFF the team. RISK: both of his last two seasons ended early on injury (18 GP a year ago). Low fantasy ceiling - no PP time.</t>
        </is>
      </c>
    </row>
    <row r="37">
      <c r="A37" t="inlineStr">
        <is>
          <t>Sebastian Aho</t>
        </is>
      </c>
      <c r="B37" s="49" t="inlineStr">
        <is>
          <t>No injury flags. Steady top-line usage in CAR.</t>
        </is>
      </c>
    </row>
    <row r="38">
      <c r="A38" t="inlineStr">
        <is>
          <t>Sergei Murashov</t>
        </is>
      </c>
      <c r="B38" s="49" t="inlineStr">
        <is>
          <t>Likeliest scenario is he makes PIT out of camp as the 1B behind Silovs - 30-35+ starts. AHL 25/26 as the 1A: 24 W, .919, 2.20. Waiver exempt. Passes 26 GP and loses prospect status around midseason.</t>
        </is>
      </c>
    </row>
    <row r="39">
      <c r="A39" t="inlineStr">
        <is>
          <t>Seth Jarvis</t>
        </is>
      </c>
      <c r="B39" s="49" t="inlineStr">
        <is>
          <t>SHOULDER SURGERY (torn labrum + rotator cuff). Out 4-6 months; misses the start of 26/27, earliest return late October, worst case midseason. CAR expects an open spot.</t>
        </is>
      </c>
    </row>
    <row r="40">
      <c r="A40" t="inlineStr">
        <is>
          <t>Terik Parascak</t>
        </is>
      </c>
      <c r="B40" s="49" t="inlineStr">
        <is>
          <t>2024 17th overall. 79 pts in 61 WHL games, re-assigned to Hershey in April 2026. RISK: skating and pace are the knocks. A middle-six contributor eventually, not now.</t>
        </is>
      </c>
    </row>
    <row r="41">
      <c r="A41" t="inlineStr">
        <is>
          <t>Tom Wilson</t>
        </is>
      </c>
      <c r="B41" s="49" t="inlineStr">
        <is>
          <t>Injury-interrupted 25/26: missed 8+ straight (lower body), foot injury blocking a shot in April. Still led WSH with 49 pts in 50 games. Olympic silver with Canada.</t>
        </is>
      </c>
    </row>
    <row r="42">
      <c r="A42" t="inlineStr">
        <is>
          <t>Tristan Lennox</t>
        </is>
      </c>
      <c r="B42" s="49" t="inlineStr">
        <is>
          <t>DEAD SLOT. Contract expired after 25/26 and he is an unrestricted free agent with no NHL team. Dropping him clears a prospect slot for the 5-round prospect draft.</t>
        </is>
      </c>
    </row>
    <row r="43">
      <c r="A43" t="inlineStr">
        <is>
          <t>Victor Olofsson</t>
        </is>
      </c>
      <c r="B43" s="49" t="inlineStr">
        <is>
          <t>Signed 1yr with VGK as a UFA. Competing for a bottom-six role and 2nd PP unit - not guaranteed a lineup spot.</t>
        </is>
      </c>
    </row>
    <row r="44">
      <c r="A44" t="inlineStr">
        <is>
          <t>Will Cuylle</t>
        </is>
      </c>
      <c r="B44" s="49" t="inlineStr">
        <is>
          <t>Contract year, RFA after 26/27. RISK: NYR winger crunch (Dorofeyev, Bjorkstrand, Perreault) could push him to the third line and cut usage.</t>
        </is>
      </c>
    </row>
    <row r="45">
      <c r="A45" t="inlineStr">
        <is>
          <t>William Stromgren</t>
        </is>
      </c>
      <c r="B45" s="49" t="inlineStr">
        <is>
          <t>NHL debut Jan 2026, 3 games. Projected for 10-20 games this season. Has fallen outside CGY's top 20 prospects as the pipeline deepened.</t>
        </is>
      </c>
    </row>
    <row r="46">
      <c r="A46" t="inlineStr">
        <is>
          <t>Yegor Sidorov</t>
        </is>
      </c>
      <c r="B46" s="49" t="inlineStr">
        <is>
          <t>FADING. Clear step back in his second AHL year - .43 pts/game in 68 games after 164 pts in 119 WHL games. Skilled but one-dimensional. RFA after 26/27.</t>
        </is>
      </c>
    </row>
    <row r="47">
      <c r="A47" t="inlineStr">
        <is>
          <t>Zach Werenski</t>
        </is>
      </c>
      <c r="B47" s="49" t="inlineStr">
        <is>
          <t>Healthy. Missed time in 25/26 (lower body Dec-Jan, illness in March) but elite when playing - 40 pts in 35 games at one stretch.</t>
        </is>
      </c>
    </row>
  </sheetData>
  <autoFilter ref="A1:B4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2" customWidth="1" style="21" min="1" max="1"/>
    <col width="12" customWidth="1" style="21" min="2" max="2"/>
    <col width="11" customWidth="1" style="21" min="3" max="3"/>
    <col width="10" customWidth="1" style="21" min="4" max="4"/>
  </cols>
  <sheetData>
    <row r="1" ht="18.5" customHeight="1" s="21">
      <c r="A1" s="22" t="inlineStr">
        <is>
          <t>Group</t>
        </is>
      </c>
      <c r="B1" s="22" t="inlineStr">
        <is>
          <t>Category</t>
        </is>
      </c>
      <c r="C1" s="22" t="inlineStr">
        <is>
          <t>Position</t>
        </is>
      </c>
      <c r="D1" s="22" t="inlineStr">
        <is>
          <t>Points</t>
        </is>
      </c>
    </row>
    <row r="2">
      <c r="A2" t="inlineStr">
        <is>
          <t>Goalie</t>
        </is>
      </c>
      <c r="B2" t="inlineStr">
        <is>
          <t>A</t>
        </is>
      </c>
      <c r="C2" t="inlineStr">
        <is>
          <t>Default</t>
        </is>
      </c>
      <c r="D2" t="n">
        <v>1</v>
      </c>
    </row>
    <row r="3">
      <c r="A3" t="inlineStr">
        <is>
          <t>Goalie</t>
        </is>
      </c>
      <c r="B3" t="inlineStr">
        <is>
          <t>G</t>
        </is>
      </c>
      <c r="C3" t="inlineStr">
        <is>
          <t>Default</t>
        </is>
      </c>
      <c r="D3" t="n">
        <v>5</v>
      </c>
    </row>
    <row r="4">
      <c r="A4" t="inlineStr">
        <is>
          <t>Goalie</t>
        </is>
      </c>
      <c r="B4" t="inlineStr">
        <is>
          <t>OL+ShL</t>
        </is>
      </c>
      <c r="C4" t="inlineStr">
        <is>
          <t>Default</t>
        </is>
      </c>
      <c r="D4" t="n">
        <v>1</v>
      </c>
    </row>
    <row r="5">
      <c r="A5" t="inlineStr">
        <is>
          <t>Goalie</t>
        </is>
      </c>
      <c r="B5" t="inlineStr">
        <is>
          <t>PIM</t>
        </is>
      </c>
      <c r="C5" t="inlineStr">
        <is>
          <t>Default</t>
        </is>
      </c>
      <c r="D5" t="n">
        <v>0.25</v>
      </c>
    </row>
    <row r="6">
      <c r="A6" t="inlineStr">
        <is>
          <t>Goalie</t>
        </is>
      </c>
      <c r="B6" t="inlineStr">
        <is>
          <t>SHO</t>
        </is>
      </c>
      <c r="C6" t="inlineStr">
        <is>
          <t>Default</t>
        </is>
      </c>
      <c r="D6" t="n">
        <v>3</v>
      </c>
    </row>
    <row r="7">
      <c r="A7" t="inlineStr">
        <is>
          <t>Goalie</t>
        </is>
      </c>
      <c r="B7" t="inlineStr">
        <is>
          <t>SV</t>
        </is>
      </c>
      <c r="C7" t="inlineStr">
        <is>
          <t>Default</t>
        </is>
      </c>
      <c r="D7" t="n">
        <v>0.02</v>
      </c>
    </row>
    <row r="8">
      <c r="A8" t="inlineStr">
        <is>
          <t>Goalie</t>
        </is>
      </c>
      <c r="B8" t="inlineStr">
        <is>
          <t>W</t>
        </is>
      </c>
      <c r="C8" t="inlineStr">
        <is>
          <t>Default</t>
        </is>
      </c>
      <c r="D8" t="n">
        <v>2.1</v>
      </c>
    </row>
    <row r="9">
      <c r="A9" t="inlineStr">
        <is>
          <t>Skating</t>
        </is>
      </c>
      <c r="B9" t="inlineStr">
        <is>
          <t>A</t>
        </is>
      </c>
      <c r="C9" t="inlineStr">
        <is>
          <t>Default</t>
        </is>
      </c>
      <c r="D9" t="n">
        <v>1</v>
      </c>
    </row>
    <row r="10">
      <c r="A10" t="inlineStr">
        <is>
          <t>Skating</t>
        </is>
      </c>
      <c r="B10" t="inlineStr">
        <is>
          <t>Blk</t>
        </is>
      </c>
      <c r="C10" t="inlineStr">
        <is>
          <t>Default</t>
        </is>
      </c>
      <c r="D10" t="n">
        <v>0.04</v>
      </c>
    </row>
    <row r="11">
      <c r="A11" t="inlineStr">
        <is>
          <t>Skating</t>
        </is>
      </c>
      <c r="B11" t="inlineStr">
        <is>
          <t>Blk</t>
        </is>
      </c>
      <c r="C11" t="inlineStr">
        <is>
          <t>D</t>
        </is>
      </c>
      <c r="D11" t="n">
        <v>0.125</v>
      </c>
    </row>
    <row r="12">
      <c r="A12" t="inlineStr">
        <is>
          <t>Skating</t>
        </is>
      </c>
      <c r="B12" t="inlineStr">
        <is>
          <t>G</t>
        </is>
      </c>
      <c r="C12" t="inlineStr">
        <is>
          <t>Default</t>
        </is>
      </c>
      <c r="D12" t="n">
        <v>1</v>
      </c>
    </row>
    <row r="13">
      <c r="A13" t="inlineStr">
        <is>
          <t>Skating</t>
        </is>
      </c>
      <c r="B13" t="inlineStr">
        <is>
          <t>G</t>
        </is>
      </c>
      <c r="C13" t="inlineStr">
        <is>
          <t>D</t>
        </is>
      </c>
      <c r="D13" t="n">
        <v>1.5</v>
      </c>
    </row>
    <row r="14">
      <c r="A14" t="inlineStr">
        <is>
          <t>Skating</t>
        </is>
      </c>
      <c r="B14" t="inlineStr">
        <is>
          <t>GWG+</t>
        </is>
      </c>
      <c r="C14" t="inlineStr">
        <is>
          <t>Default</t>
        </is>
      </c>
      <c r="D14" t="n">
        <v>1</v>
      </c>
    </row>
    <row r="15">
      <c r="A15" t="inlineStr">
        <is>
          <t>Skating</t>
        </is>
      </c>
      <c r="B15" t="inlineStr">
        <is>
          <t>HT</t>
        </is>
      </c>
      <c r="C15" t="inlineStr">
        <is>
          <t>Default</t>
        </is>
      </c>
      <c r="D15" t="n">
        <v>2</v>
      </c>
    </row>
    <row r="16">
      <c r="A16" t="inlineStr">
        <is>
          <t>Skating</t>
        </is>
      </c>
      <c r="B16" t="inlineStr">
        <is>
          <t>Hit</t>
        </is>
      </c>
      <c r="C16" t="inlineStr">
        <is>
          <t>Default</t>
        </is>
      </c>
      <c r="D16" t="n">
        <v>0.05</v>
      </c>
    </row>
    <row r="17">
      <c r="A17" t="inlineStr">
        <is>
          <t>Skating</t>
        </is>
      </c>
      <c r="B17" t="inlineStr">
        <is>
          <t>Hit</t>
        </is>
      </c>
      <c r="C17" t="inlineStr">
        <is>
          <t>D</t>
        </is>
      </c>
      <c r="D17" t="n">
        <v>0.075</v>
      </c>
    </row>
    <row r="18">
      <c r="A18" t="inlineStr">
        <is>
          <t>Skating</t>
        </is>
      </c>
      <c r="B18" t="inlineStr">
        <is>
          <t>PIM</t>
        </is>
      </c>
      <c r="C18" t="inlineStr">
        <is>
          <t>Default</t>
        </is>
      </c>
      <c r="D18" t="n">
        <v>0.25</v>
      </c>
    </row>
    <row r="19">
      <c r="A19" t="inlineStr">
        <is>
          <t>Skating</t>
        </is>
      </c>
      <c r="B19" t="inlineStr">
        <is>
          <t>SHP</t>
        </is>
      </c>
      <c r="C19" t="inlineStr">
        <is>
          <t>Default</t>
        </is>
      </c>
      <c r="D19" t="n">
        <v>1</v>
      </c>
    </row>
    <row r="20">
      <c r="A20" t="inlineStr">
        <is>
          <t>Skating</t>
        </is>
      </c>
      <c r="B20" t="inlineStr">
        <is>
          <t>SOG</t>
        </is>
      </c>
      <c r="C20" t="inlineStr">
        <is>
          <t>Default</t>
        </is>
      </c>
      <c r="D20" t="n">
        <v>0</v>
      </c>
    </row>
    <row r="21">
      <c r="A21" t="inlineStr">
        <is>
          <t>Skating</t>
        </is>
      </c>
      <c r="B21" t="inlineStr">
        <is>
          <t>SOG</t>
        </is>
      </c>
      <c r="C21" t="inlineStr">
        <is>
          <t>D</t>
        </is>
      </c>
      <c r="D21" t="n">
        <v>0.02</v>
      </c>
    </row>
  </sheetData>
  <autoFilter ref="A1:D2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26" customWidth="1" style="21" min="1" max="1"/>
    <col width="34" customWidth="1" style="21" min="2" max="2"/>
  </cols>
  <sheetData>
    <row r="1" ht="18.5" customHeight="1" s="21">
      <c r="A1" s="22" t="inlineStr">
        <is>
          <t>Setting</t>
        </is>
      </c>
      <c r="B1" s="22" t="inlineStr">
        <is>
          <t>Value</t>
        </is>
      </c>
    </row>
    <row r="2">
      <c r="A2" t="inlineStr">
        <is>
          <t>My team</t>
        </is>
      </c>
      <c r="B2" s="38" t="inlineStr">
        <is>
          <t>A Bunch of Dusters</t>
        </is>
      </c>
    </row>
    <row r="3">
      <c r="A3" t="inlineStr">
        <is>
          <t>Salary cap</t>
        </is>
      </c>
      <c r="B3" s="30" t="n">
        <v>104000000</v>
      </c>
    </row>
    <row r="4">
      <c r="A4" t="inlineStr">
        <is>
          <t>League name</t>
        </is>
      </c>
      <c r="B4" t="inlineStr">
        <is>
          <t>ACGL-KEEPERS</t>
        </is>
      </c>
    </row>
    <row r="5">
      <c r="A5" t="inlineStr">
        <is>
          <t>Season</t>
        </is>
      </c>
      <c r="B5" t="n">
        <v>2026</v>
      </c>
    </row>
    <row r="6">
      <c r="A6" t="inlineStr">
        <is>
          <t>Season start</t>
        </is>
      </c>
      <c r="B6" t="inlineStr">
        <is>
          <t>2026-09-29</t>
        </is>
      </c>
    </row>
    <row r="7">
      <c r="A7" t="inlineStr">
        <is>
          <t>Season end</t>
        </is>
      </c>
      <c r="B7" t="inlineStr">
        <is>
          <t>2027-04-10</t>
        </is>
      </c>
    </row>
    <row r="8">
      <c r="A8" t="inlineStr">
        <is>
          <t>Scoring type</t>
        </is>
      </c>
      <c r="B8" t="inlineStr">
        <is>
          <t>POINTS_BASED</t>
        </is>
      </c>
    </row>
    <row r="9">
      <c r="A9" t="inlineStr">
        <is>
          <t>Draft type</t>
        </is>
      </c>
      <c r="B9" t="inlineStr">
        <is>
          <t>snake</t>
        </is>
      </c>
    </row>
    <row r="10">
      <c r="A10" t="inlineStr">
        <is>
          <t>Draft date</t>
        </is>
      </c>
      <c r="B10" t="inlineStr">
        <is>
          <t>2026-09-20T20:15:00.0-0400</t>
        </is>
      </c>
    </row>
    <row r="11">
      <c r="A11" t="inlineStr">
        <is>
          <t>Draft state</t>
        </is>
      </c>
      <c r="B11" t="inlineStr">
        <is>
          <t>running</t>
        </is>
      </c>
    </row>
    <row r="12">
      <c r="A12" t="inlineStr">
        <is>
          <t>Teams</t>
        </is>
      </c>
      <c r="B12" t="n">
        <v>13</v>
      </c>
    </row>
    <row r="13">
      <c r="A13" t="inlineStr">
        <is>
          <t>Roster spots</t>
        </is>
      </c>
      <c r="B13" t="n">
        <v>23</v>
      </c>
    </row>
    <row r="14">
      <c r="A14" t="inlineStr">
        <is>
          <t>Active spots</t>
        </is>
      </c>
      <c r="B14" t="n">
        <v>20</v>
      </c>
    </row>
    <row r="15">
      <c r="A15" t="inlineStr">
        <is>
          <t>Reserve spots</t>
        </is>
      </c>
      <c r="B15" t="n">
        <v>3</v>
      </c>
    </row>
    <row r="16">
      <c r="A16" t="inlineStr">
        <is>
          <t>Scoring periods</t>
        </is>
      </c>
      <c r="B16" t="n">
        <v>15</v>
      </c>
    </row>
    <row r="17">
      <c r="A17" t="inlineStr">
        <is>
          <t>Players in pool</t>
        </is>
      </c>
      <c r="B17" t="n">
        <v>8724</v>
      </c>
    </row>
    <row r="18">
      <c r="A18" t="inlineStr">
        <is>
          <t>Players rostered</t>
        </is>
      </c>
      <c r="B18" t="n">
        <v>515</v>
      </c>
    </row>
    <row r="19">
      <c r="A19" t="inlineStr">
        <is>
          <t>Players with 25/26 results</t>
        </is>
      </c>
      <c r="B19" t="n">
        <v>1029</v>
      </c>
    </row>
    <row r="20">
      <c r="A20" t="inlineStr">
        <is>
          <t>Players with 26/27 projections</t>
        </is>
      </c>
      <c r="B20" t="n">
        <v>1033</v>
      </c>
    </row>
    <row r="21">
      <c r="A21" t="inlineStr">
        <is>
          <t>Players with A&amp;G projections</t>
        </is>
      </c>
      <c r="B21" t="n">
        <v>404</v>
      </c>
    </row>
    <row r="22">
      <c r="A22" t="inlineStr">
        <is>
          <t>League ID (history)</t>
        </is>
      </c>
      <c r="B22" t="inlineStr">
        <is>
          <t>6faqzmu7l38v6al0</t>
        </is>
      </c>
    </row>
    <row r="23">
      <c r="A23" t="inlineStr">
        <is>
          <t>Max active - D</t>
        </is>
      </c>
      <c r="B23" t="n">
        <v>6</v>
      </c>
    </row>
    <row r="24">
      <c r="A24" t="inlineStr">
        <is>
          <t>Max active - F</t>
        </is>
      </c>
      <c r="B24" t="n">
        <v>12</v>
      </c>
    </row>
    <row r="25">
      <c r="A25" t="inlineStr">
        <is>
          <t>Max active - G</t>
        </is>
      </c>
      <c r="B25" t="n">
        <v>2</v>
      </c>
    </row>
  </sheetData>
  <autoFilter ref="A1:B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en-CA</dc:language>
  <dcterms:created xsi:type="dcterms:W3CDTF">2026-09-13T14:28:26Z</dcterms:created>
  <dcterms:modified xsi:type="dcterms:W3CDTF">2026-09-20T15:57:22Z</dcterms:modified>
  <cp:revision>4</cp:revision>
</cp:coreProperties>
</file>